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n\Documents\"/>
    </mc:Choice>
  </mc:AlternateContent>
  <xr:revisionPtr revIDLastSave="0" documentId="13_ncr:1_{781ABF8E-3215-4E62-B52F-49B3BEB851C0}" xr6:coauthVersionLast="47" xr6:coauthVersionMax="47" xr10:uidLastSave="{00000000-0000-0000-0000-000000000000}"/>
  <bookViews>
    <workbookView xWindow="-108" yWindow="-108" windowWidth="23256" windowHeight="12576" activeTab="3" xr2:uid="{2AC24241-C566-4551-9489-882580B252EE}"/>
  </bookViews>
  <sheets>
    <sheet name="Lepsze dane" sheetId="5" r:id="rId1"/>
    <sheet name="tabela_przestawna" sheetId="7" r:id="rId2"/>
    <sheet name="wypełnianie pustych komórek" sheetId="10" r:id="rId3"/>
    <sheet name="Arkusz1" sheetId="11" r:id="rId4"/>
    <sheet name="Arkusz7" sheetId="8" r:id="rId5"/>
  </sheets>
  <definedNames>
    <definedName name="ExternalData_1" localSheetId="0" hidden="1">'Lepsze dane'!$A$1:$R$8694</definedName>
  </definedNames>
  <calcPr calcId="191029"/>
  <pivotCaches>
    <pivotCache cacheId="4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132" i="10" l="1"/>
  <c r="P133" i="10"/>
  <c r="T209" i="10"/>
  <c r="S209" i="10"/>
  <c r="R209" i="10"/>
  <c r="Q209" i="10"/>
  <c r="P209" i="10"/>
  <c r="T208" i="10"/>
  <c r="S208" i="10"/>
  <c r="R208" i="10"/>
  <c r="Q208" i="10"/>
  <c r="P208" i="10"/>
  <c r="M208" i="10"/>
  <c r="O208" i="10" s="1"/>
  <c r="T207" i="10"/>
  <c r="S207" i="10"/>
  <c r="R207" i="10"/>
  <c r="Q207" i="10"/>
  <c r="P207" i="10"/>
  <c r="M207" i="10"/>
  <c r="O207" i="10" s="1"/>
  <c r="T206" i="10"/>
  <c r="S206" i="10"/>
  <c r="R206" i="10"/>
  <c r="Q206" i="10"/>
  <c r="P206" i="10"/>
  <c r="M206" i="10"/>
  <c r="O206" i="10" s="1"/>
  <c r="T205" i="10"/>
  <c r="S205" i="10"/>
  <c r="R205" i="10"/>
  <c r="Q205" i="10"/>
  <c r="P205" i="10"/>
  <c r="M205" i="10"/>
  <c r="O205" i="10" s="1"/>
  <c r="T204" i="10"/>
  <c r="S204" i="10"/>
  <c r="R204" i="10"/>
  <c r="Q204" i="10"/>
  <c r="P204" i="10"/>
  <c r="M204" i="10"/>
  <c r="O204" i="10" s="1"/>
  <c r="T203" i="10"/>
  <c r="S203" i="10"/>
  <c r="R203" i="10"/>
  <c r="Q203" i="10"/>
  <c r="P203" i="10"/>
  <c r="M203" i="10"/>
  <c r="O203" i="10" s="1"/>
  <c r="T202" i="10"/>
  <c r="S202" i="10"/>
  <c r="R202" i="10"/>
  <c r="Q202" i="10"/>
  <c r="P202" i="10"/>
  <c r="M202" i="10"/>
  <c r="O202" i="10" s="1"/>
  <c r="T201" i="10"/>
  <c r="S201" i="10"/>
  <c r="R201" i="10"/>
  <c r="Q201" i="10"/>
  <c r="P201" i="10"/>
  <c r="M201" i="10"/>
  <c r="O201" i="10" s="1"/>
  <c r="T200" i="10"/>
  <c r="S200" i="10"/>
  <c r="R200" i="10"/>
  <c r="Q200" i="10"/>
  <c r="P200" i="10"/>
  <c r="M200" i="10"/>
  <c r="O200" i="10" s="1"/>
  <c r="T199" i="10"/>
  <c r="S199" i="10"/>
  <c r="R199" i="10"/>
  <c r="Q199" i="10"/>
  <c r="P199" i="10"/>
  <c r="M199" i="10"/>
  <c r="O199" i="10" s="1"/>
  <c r="T198" i="10"/>
  <c r="S198" i="10"/>
  <c r="R198" i="10"/>
  <c r="Q198" i="10"/>
  <c r="P198" i="10"/>
  <c r="M198" i="10"/>
  <c r="O198" i="10" s="1"/>
  <c r="T197" i="10"/>
  <c r="S197" i="10"/>
  <c r="R197" i="10"/>
  <c r="Q197" i="10"/>
  <c r="P197" i="10"/>
  <c r="M197" i="10"/>
  <c r="O197" i="10" s="1"/>
  <c r="T196" i="10"/>
  <c r="S196" i="10"/>
  <c r="R196" i="10"/>
  <c r="Q196" i="10"/>
  <c r="P196" i="10"/>
  <c r="O196" i="10"/>
  <c r="T195" i="10"/>
  <c r="S195" i="10"/>
  <c r="R195" i="10"/>
  <c r="Q195" i="10"/>
  <c r="P195" i="10"/>
  <c r="O195" i="10"/>
  <c r="T194" i="10"/>
  <c r="S194" i="10"/>
  <c r="R194" i="10"/>
  <c r="Q194" i="10"/>
  <c r="P194" i="10"/>
  <c r="O194" i="10"/>
  <c r="T193" i="10"/>
  <c r="S193" i="10"/>
  <c r="R193" i="10"/>
  <c r="Q193" i="10"/>
  <c r="P193" i="10"/>
  <c r="O193" i="10"/>
  <c r="P132" i="10"/>
  <c r="Q132" i="10"/>
  <c r="S132" i="10"/>
  <c r="T132" i="10"/>
  <c r="U132" i="10"/>
  <c r="V132" i="10"/>
  <c r="W132" i="10"/>
  <c r="Q133" i="10"/>
  <c r="R133" i="10"/>
  <c r="S133" i="10"/>
  <c r="T133" i="10"/>
  <c r="U133" i="10"/>
  <c r="V133" i="10"/>
  <c r="W133" i="10"/>
  <c r="Q134" i="10"/>
  <c r="R134" i="10"/>
  <c r="S134" i="10"/>
  <c r="T134" i="10"/>
  <c r="U134" i="10"/>
  <c r="V134" i="10"/>
  <c r="W134" i="10"/>
  <c r="Q135" i="10"/>
  <c r="R135" i="10"/>
  <c r="S135" i="10"/>
  <c r="T135" i="10"/>
  <c r="U135" i="10"/>
  <c r="V135" i="10"/>
  <c r="W135" i="10"/>
  <c r="Q136" i="10"/>
  <c r="R136" i="10"/>
  <c r="S136" i="10"/>
  <c r="T136" i="10"/>
  <c r="U136" i="10"/>
  <c r="V136" i="10"/>
  <c r="W136" i="10"/>
  <c r="Q137" i="10"/>
  <c r="R137" i="10"/>
  <c r="S137" i="10"/>
  <c r="T137" i="10"/>
  <c r="U137" i="10"/>
  <c r="V137" i="10"/>
  <c r="W137" i="10"/>
  <c r="Q138" i="10"/>
  <c r="R138" i="10"/>
  <c r="S138" i="10"/>
  <c r="T138" i="10"/>
  <c r="U138" i="10"/>
  <c r="V138" i="10"/>
  <c r="W138" i="10"/>
  <c r="Q139" i="10"/>
  <c r="R139" i="10"/>
  <c r="S139" i="10"/>
  <c r="T139" i="10"/>
  <c r="U139" i="10"/>
  <c r="V139" i="10"/>
  <c r="W139" i="10"/>
  <c r="Q140" i="10"/>
  <c r="R140" i="10"/>
  <c r="S140" i="10"/>
  <c r="T140" i="10"/>
  <c r="U140" i="10"/>
  <c r="V140" i="10"/>
  <c r="W140" i="10"/>
  <c r="Q141" i="10"/>
  <c r="R141" i="10"/>
  <c r="S141" i="10"/>
  <c r="T141" i="10"/>
  <c r="U141" i="10"/>
  <c r="V141" i="10"/>
  <c r="W141" i="10"/>
  <c r="Q142" i="10"/>
  <c r="R142" i="10"/>
  <c r="S142" i="10"/>
  <c r="T142" i="10"/>
  <c r="U142" i="10"/>
  <c r="V142" i="10"/>
  <c r="W142" i="10"/>
  <c r="Q143" i="10"/>
  <c r="R143" i="10"/>
  <c r="S143" i="10"/>
  <c r="T143" i="10"/>
  <c r="U143" i="10"/>
  <c r="V143" i="10"/>
  <c r="W143" i="10"/>
  <c r="Q144" i="10"/>
  <c r="R144" i="10"/>
  <c r="S144" i="10"/>
  <c r="T144" i="10"/>
  <c r="U144" i="10"/>
  <c r="V144" i="10"/>
  <c r="W144" i="10"/>
  <c r="Q145" i="10"/>
  <c r="R145" i="10"/>
  <c r="S145" i="10"/>
  <c r="T145" i="10"/>
  <c r="U145" i="10"/>
  <c r="V145" i="10"/>
  <c r="W145" i="10"/>
  <c r="Q146" i="10"/>
  <c r="R146" i="10"/>
  <c r="S146" i="10"/>
  <c r="T146" i="10"/>
  <c r="U146" i="10"/>
  <c r="V146" i="10"/>
  <c r="W146" i="10"/>
  <c r="Q147" i="10"/>
  <c r="R147" i="10"/>
  <c r="S147" i="10"/>
  <c r="T147" i="10"/>
  <c r="U147" i="10"/>
  <c r="V147" i="10"/>
  <c r="W147" i="10"/>
  <c r="Q148" i="10"/>
  <c r="R148" i="10"/>
  <c r="S148" i="10"/>
  <c r="T148" i="10"/>
  <c r="U148" i="10"/>
  <c r="V148" i="10"/>
  <c r="W148" i="10"/>
  <c r="P148" i="10"/>
  <c r="P147" i="10"/>
  <c r="P146" i="10"/>
  <c r="P145" i="10"/>
  <c r="P144" i="10"/>
  <c r="P143" i="10"/>
  <c r="P142" i="10"/>
  <c r="P141" i="10"/>
  <c r="P140" i="10"/>
  <c r="P139" i="10"/>
  <c r="P138" i="10"/>
  <c r="P137" i="10"/>
  <c r="P136" i="10"/>
  <c r="P135" i="10"/>
  <c r="P134" i="10"/>
  <c r="O133" i="10"/>
  <c r="O134" i="10"/>
  <c r="O135" i="10"/>
  <c r="O132" i="10"/>
  <c r="M137" i="10"/>
  <c r="O137" i="10" s="1"/>
  <c r="M138" i="10"/>
  <c r="O138" i="10" s="1"/>
  <c r="M139" i="10"/>
  <c r="O139" i="10" s="1"/>
  <c r="M140" i="10"/>
  <c r="O140" i="10" s="1"/>
  <c r="M141" i="10"/>
  <c r="O141" i="10" s="1"/>
  <c r="M142" i="10"/>
  <c r="O142" i="10" s="1"/>
  <c r="M143" i="10"/>
  <c r="O143" i="10" s="1"/>
  <c r="M144" i="10"/>
  <c r="O144" i="10" s="1"/>
  <c r="M145" i="10"/>
  <c r="O145" i="10" s="1"/>
  <c r="M146" i="10"/>
  <c r="O146" i="10" s="1"/>
  <c r="M147" i="10"/>
  <c r="O147" i="10" s="1"/>
  <c r="M136" i="10"/>
  <c r="O136" i="10" s="1"/>
  <c r="B2" i="5" l="1"/>
  <c r="B3" i="5"/>
  <c r="B4" i="5"/>
  <c r="B5" i="5"/>
  <c r="B6" i="5"/>
  <c r="B7" i="5"/>
  <c r="B8" i="5"/>
  <c r="B9" i="5"/>
  <c r="B10" i="5"/>
  <c r="B11" i="5"/>
  <c r="B12" i="5"/>
  <c r="B13" i="5"/>
  <c r="B1343" i="5"/>
  <c r="B15" i="5"/>
  <c r="B16" i="5"/>
  <c r="B17" i="5"/>
  <c r="B556" i="5"/>
  <c r="B19" i="5"/>
  <c r="B1344" i="5"/>
  <c r="B21" i="5"/>
  <c r="B22" i="5"/>
  <c r="B23" i="5"/>
  <c r="B24" i="5"/>
  <c r="B25" i="5"/>
  <c r="B26" i="5"/>
  <c r="B27" i="5"/>
  <c r="B28" i="5"/>
  <c r="B1166" i="5"/>
  <c r="B30" i="5"/>
  <c r="B31" i="5"/>
  <c r="B32" i="5"/>
  <c r="B1357" i="5"/>
  <c r="B34" i="5"/>
  <c r="B1358" i="5"/>
  <c r="B1368" i="5"/>
  <c r="B1369" i="5"/>
  <c r="B38" i="5"/>
  <c r="B138" i="5"/>
  <c r="B40" i="5"/>
  <c r="B41" i="5"/>
  <c r="B42" i="5"/>
  <c r="B43" i="5"/>
  <c r="B44" i="5"/>
  <c r="B45" i="5"/>
  <c r="B46" i="5"/>
  <c r="B47" i="5"/>
  <c r="B1401" i="5"/>
  <c r="B1402" i="5"/>
  <c r="B50" i="5"/>
  <c r="B51" i="5"/>
  <c r="B52" i="5"/>
  <c r="B53" i="5"/>
  <c r="B54" i="5"/>
  <c r="B55" i="5"/>
  <c r="B56" i="5"/>
  <c r="B57" i="5"/>
  <c r="B58" i="5"/>
  <c r="B59" i="5"/>
  <c r="B1405" i="5"/>
  <c r="B61" i="5"/>
  <c r="B62" i="5"/>
  <c r="B63" i="5"/>
  <c r="B64" i="5"/>
  <c r="B65" i="5"/>
  <c r="B1406" i="5"/>
  <c r="B67" i="5"/>
  <c r="B68" i="5"/>
  <c r="B69" i="5"/>
  <c r="B70" i="5"/>
  <c r="B580" i="5"/>
  <c r="B72" i="5"/>
  <c r="B1408" i="5"/>
  <c r="B1409" i="5"/>
  <c r="B75" i="5"/>
  <c r="B76" i="5"/>
  <c r="B1426" i="5"/>
  <c r="B1427" i="5"/>
  <c r="B1433" i="5"/>
  <c r="B80" i="5"/>
  <c r="B81" i="5"/>
  <c r="B82" i="5"/>
  <c r="B1434" i="5"/>
  <c r="B84" i="5"/>
  <c r="B85" i="5"/>
  <c r="B86" i="5"/>
  <c r="B87" i="5"/>
  <c r="B88" i="5"/>
  <c r="B89" i="5"/>
  <c r="B90" i="5"/>
  <c r="B91" i="5"/>
  <c r="B92" i="5"/>
  <c r="B93" i="5"/>
  <c r="B94" i="5"/>
  <c r="B1441" i="5"/>
  <c r="B96" i="5"/>
  <c r="B97" i="5"/>
  <c r="B98" i="5"/>
  <c r="B99" i="5"/>
  <c r="B100" i="5"/>
  <c r="B1035" i="5"/>
  <c r="B102" i="5"/>
  <c r="B103" i="5"/>
  <c r="B104" i="5"/>
  <c r="B4342" i="5"/>
  <c r="B106" i="5"/>
  <c r="B107" i="5"/>
  <c r="B108" i="5"/>
  <c r="B109" i="5"/>
  <c r="B110" i="5"/>
  <c r="B111" i="5"/>
  <c r="B112" i="5"/>
  <c r="B3762" i="5"/>
  <c r="B114" i="5"/>
  <c r="B115" i="5"/>
  <c r="B116" i="5"/>
  <c r="B1449" i="5"/>
  <c r="B118" i="5"/>
  <c r="B119" i="5"/>
  <c r="B1455" i="5"/>
  <c r="B1461" i="5"/>
  <c r="B373" i="5"/>
  <c r="B1015" i="5"/>
  <c r="B124" i="5"/>
  <c r="B1464" i="5"/>
  <c r="B1477" i="5"/>
  <c r="B127" i="5"/>
  <c r="B128" i="5"/>
  <c r="B129" i="5"/>
  <c r="B4908" i="5"/>
  <c r="B131" i="5"/>
  <c r="B132" i="5"/>
  <c r="B133" i="5"/>
  <c r="B1482" i="5"/>
  <c r="B135" i="5"/>
  <c r="B136" i="5"/>
  <c r="B137" i="5"/>
  <c r="B1485" i="5"/>
  <c r="B139" i="5"/>
  <c r="B140" i="5"/>
  <c r="B7782" i="5"/>
  <c r="B142" i="5"/>
  <c r="B143" i="5"/>
  <c r="B144" i="5"/>
  <c r="B145" i="5"/>
  <c r="B146" i="5"/>
  <c r="B1486" i="5"/>
  <c r="B1492" i="5"/>
  <c r="B1493" i="5"/>
  <c r="B150" i="5"/>
  <c r="B151" i="5"/>
  <c r="B152" i="5"/>
  <c r="B153" i="5"/>
  <c r="B154" i="5"/>
  <c r="B155" i="5"/>
  <c r="B156" i="5"/>
  <c r="B1522" i="5"/>
  <c r="B158" i="5"/>
  <c r="B159" i="5"/>
  <c r="B160" i="5"/>
  <c r="B161" i="5"/>
  <c r="B162" i="5"/>
  <c r="B163" i="5"/>
  <c r="B164" i="5"/>
  <c r="B165" i="5"/>
  <c r="B166" i="5"/>
  <c r="B167" i="5"/>
  <c r="B168" i="5"/>
  <c r="B169" i="5"/>
  <c r="B170" i="5"/>
  <c r="B1526" i="5"/>
  <c r="B1530" i="5"/>
  <c r="B1565" i="5"/>
  <c r="B1576" i="5"/>
  <c r="B1577" i="5"/>
  <c r="B176" i="5"/>
  <c r="B177" i="5"/>
  <c r="B178" i="5"/>
  <c r="B179" i="5"/>
  <c r="B180" i="5"/>
  <c r="B181" i="5"/>
  <c r="B182" i="5"/>
  <c r="B183" i="5"/>
  <c r="B184" i="5"/>
  <c r="B185" i="5"/>
  <c r="B186" i="5"/>
  <c r="B187" i="5"/>
  <c r="B1578" i="5"/>
  <c r="B1214" i="5"/>
  <c r="B1588" i="5"/>
  <c r="B1592" i="5"/>
  <c r="B192" i="5"/>
  <c r="B193" i="5"/>
  <c r="B194" i="5"/>
  <c r="B195" i="5"/>
  <c r="B196" i="5"/>
  <c r="B197" i="5"/>
  <c r="B198" i="5"/>
  <c r="B199" i="5"/>
  <c r="B200" i="5"/>
  <c r="B201" i="5"/>
  <c r="B202" i="5"/>
  <c r="B203" i="5"/>
  <c r="B204" i="5"/>
  <c r="B1597" i="5"/>
  <c r="B603" i="5"/>
  <c r="B901" i="5"/>
  <c r="B1606" i="5"/>
  <c r="B1607" i="5"/>
  <c r="B1608" i="5"/>
  <c r="B1610" i="5"/>
  <c r="B1611" i="5"/>
  <c r="B1612" i="5"/>
  <c r="B1613" i="5"/>
  <c r="B215" i="5"/>
  <c r="B1614" i="5"/>
  <c r="B217" i="5"/>
  <c r="B218" i="5"/>
  <c r="B1615" i="5"/>
  <c r="B220" i="5"/>
  <c r="B1616" i="5"/>
  <c r="B222" i="5"/>
  <c r="B223" i="5"/>
  <c r="B1619" i="5"/>
  <c r="B1620" i="5"/>
  <c r="B226" i="5"/>
  <c r="B5103" i="5"/>
  <c r="B228" i="5"/>
  <c r="B1632" i="5"/>
  <c r="B1633" i="5"/>
  <c r="B231" i="5"/>
  <c r="B232" i="5"/>
  <c r="B1646" i="5"/>
  <c r="B234" i="5"/>
  <c r="B235" i="5"/>
  <c r="B236" i="5"/>
  <c r="B237" i="5"/>
  <c r="B238" i="5"/>
  <c r="B239" i="5"/>
  <c r="B240" i="5"/>
  <c r="B1648" i="5"/>
  <c r="B1664" i="5"/>
  <c r="B243" i="5"/>
  <c r="B244" i="5"/>
  <c r="B245" i="5"/>
  <c r="B246" i="5"/>
  <c r="B247" i="5"/>
  <c r="B248" i="5"/>
  <c r="B249" i="5"/>
  <c r="B250" i="5"/>
  <c r="B251" i="5"/>
  <c r="B252" i="5"/>
  <c r="B253" i="5"/>
  <c r="B254" i="5"/>
  <c r="B255" i="5"/>
  <c r="B256" i="5"/>
  <c r="B257" i="5"/>
  <c r="B258" i="5"/>
  <c r="B259" i="5"/>
  <c r="B260" i="5"/>
  <c r="B261" i="5"/>
  <c r="B262" i="5"/>
  <c r="B263" i="5"/>
  <c r="B264" i="5"/>
  <c r="B265" i="5"/>
  <c r="B266" i="5"/>
  <c r="B267" i="5"/>
  <c r="B7095" i="5"/>
  <c r="B269" i="5"/>
  <c r="B270" i="5"/>
  <c r="B271" i="5"/>
  <c r="B272" i="5"/>
  <c r="B273" i="5"/>
  <c r="B274" i="5"/>
  <c r="B275" i="5"/>
  <c r="B276" i="5"/>
  <c r="B277" i="5"/>
  <c r="B278" i="5"/>
  <c r="B279" i="5"/>
  <c r="B280" i="5"/>
  <c r="B281" i="5"/>
  <c r="B4060" i="5"/>
  <c r="B283" i="5"/>
  <c r="B284" i="5"/>
  <c r="B285" i="5"/>
  <c r="B286" i="5"/>
  <c r="B287" i="5"/>
  <c r="B288" i="5"/>
  <c r="B289" i="5"/>
  <c r="B290" i="5"/>
  <c r="B291" i="5"/>
  <c r="B292" i="5"/>
  <c r="B995" i="5"/>
  <c r="B294" i="5"/>
  <c r="B295" i="5"/>
  <c r="B296" i="5"/>
  <c r="B297" i="5"/>
  <c r="B298" i="5"/>
  <c r="B299" i="5"/>
  <c r="B300" i="5"/>
  <c r="B301" i="5"/>
  <c r="B1665" i="5"/>
  <c r="B1183" i="5"/>
  <c r="B304" i="5"/>
  <c r="B1672" i="5"/>
  <c r="B368" i="5"/>
  <c r="B1675" i="5"/>
  <c r="B308" i="5"/>
  <c r="B309" i="5"/>
  <c r="B310" i="5"/>
  <c r="B311" i="5"/>
  <c r="B1676" i="5"/>
  <c r="B313" i="5"/>
  <c r="B1686" i="5"/>
  <c r="B20" i="5"/>
  <c r="B1688" i="5"/>
  <c r="B317" i="5"/>
  <c r="B1700" i="5"/>
  <c r="B319" i="5"/>
  <c r="B320" i="5"/>
  <c r="B321" i="5"/>
  <c r="B322" i="5"/>
  <c r="B323" i="5"/>
  <c r="B324" i="5"/>
  <c r="B325" i="5"/>
  <c r="B326" i="5"/>
  <c r="B327" i="5"/>
  <c r="B560" i="5"/>
  <c r="B1702" i="5"/>
  <c r="B330" i="5"/>
  <c r="B331" i="5"/>
  <c r="B1705" i="5"/>
  <c r="B333" i="5"/>
  <c r="B334" i="5"/>
  <c r="B335" i="5"/>
  <c r="B336" i="5"/>
  <c r="B337" i="5"/>
  <c r="B338" i="5"/>
  <c r="B339" i="5"/>
  <c r="B340" i="5"/>
  <c r="B341" i="5"/>
  <c r="B342" i="5"/>
  <c r="B343" i="5"/>
  <c r="B344" i="5"/>
  <c r="B345" i="5"/>
  <c r="B346" i="5"/>
  <c r="B347" i="5"/>
  <c r="B348" i="5"/>
  <c r="B2208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1728" i="5"/>
  <c r="B315" i="5"/>
  <c r="B1746" i="5"/>
  <c r="B1747" i="5"/>
  <c r="B1750" i="5"/>
  <c r="B149" i="5"/>
  <c r="B369" i="5"/>
  <c r="B370" i="5"/>
  <c r="B371" i="5"/>
  <c r="B372" i="5"/>
  <c r="B557" i="5"/>
  <c r="B1751" i="5"/>
  <c r="B375" i="5"/>
  <c r="B376" i="5"/>
  <c r="B377" i="5"/>
  <c r="B378" i="5"/>
  <c r="B379" i="5"/>
  <c r="B380" i="5"/>
  <c r="B381" i="5"/>
  <c r="B382" i="5"/>
  <c r="B383" i="5"/>
  <c r="B1184" i="5"/>
  <c r="B1753" i="5"/>
  <c r="B1761" i="5"/>
  <c r="B387" i="5"/>
  <c r="B388" i="5"/>
  <c r="B389" i="5"/>
  <c r="B390" i="5"/>
  <c r="B391" i="5"/>
  <c r="B1763" i="5"/>
  <c r="B968" i="5"/>
  <c r="B6317" i="5"/>
  <c r="B395" i="5"/>
  <c r="B1774" i="5"/>
  <c r="B397" i="5"/>
  <c r="B398" i="5"/>
  <c r="B399" i="5"/>
  <c r="B400" i="5"/>
  <c r="B401" i="5"/>
  <c r="B402" i="5"/>
  <c r="B403" i="5"/>
  <c r="B404" i="5"/>
  <c r="B405" i="5"/>
  <c r="B312" i="5"/>
  <c r="B407" i="5"/>
  <c r="B408" i="5"/>
  <c r="B409" i="5"/>
  <c r="B410" i="5"/>
  <c r="B411" i="5"/>
  <c r="B412" i="5"/>
  <c r="B413" i="5"/>
  <c r="B414" i="5"/>
  <c r="B1781" i="5"/>
  <c r="B416" i="5"/>
  <c r="B417" i="5"/>
  <c r="B418" i="5"/>
  <c r="B419" i="5"/>
  <c r="B420" i="5"/>
  <c r="B421" i="5"/>
  <c r="B422" i="5"/>
  <c r="B423" i="5"/>
  <c r="B424" i="5"/>
  <c r="B425" i="5"/>
  <c r="B426" i="5"/>
  <c r="B427" i="5"/>
  <c r="B428" i="5"/>
  <c r="B429" i="5"/>
  <c r="B430" i="5"/>
  <c r="B431" i="5"/>
  <c r="B4545" i="5"/>
  <c r="B1796" i="5"/>
  <c r="B173" i="5"/>
  <c r="B435" i="5"/>
  <c r="B436" i="5"/>
  <c r="B437" i="5"/>
  <c r="B438" i="5"/>
  <c r="B1804" i="5"/>
  <c r="B6567" i="5"/>
  <c r="B441" i="5"/>
  <c r="B442" i="5"/>
  <c r="B443" i="5"/>
  <c r="B444" i="5"/>
  <c r="B445" i="5"/>
  <c r="B1016" i="5"/>
  <c r="B1810" i="5"/>
  <c r="B1817" i="5"/>
  <c r="B449" i="5"/>
  <c r="B450" i="5"/>
  <c r="B451" i="5"/>
  <c r="B452" i="5"/>
  <c r="B453" i="5"/>
  <c r="B454" i="5"/>
  <c r="B455" i="5"/>
  <c r="B456" i="5"/>
  <c r="B457" i="5"/>
  <c r="B458" i="5"/>
  <c r="B459" i="5"/>
  <c r="B1818" i="5"/>
  <c r="B1819" i="5"/>
  <c r="B1828" i="5"/>
  <c r="B463" i="5"/>
  <c r="B1829" i="5"/>
  <c r="B1847" i="5"/>
  <c r="B1856" i="5"/>
  <c r="B758" i="5"/>
  <c r="B468" i="5"/>
  <c r="B469" i="5"/>
  <c r="B908" i="5"/>
  <c r="B471" i="5"/>
  <c r="B472" i="5"/>
  <c r="B473" i="5"/>
  <c r="B1865" i="5"/>
  <c r="B475" i="5"/>
  <c r="B476" i="5"/>
  <c r="B477" i="5"/>
  <c r="B478" i="5"/>
  <c r="B479" i="5"/>
  <c r="B480" i="5"/>
  <c r="B481" i="5"/>
  <c r="B482" i="5"/>
  <c r="B6618" i="5"/>
  <c r="B484" i="5"/>
  <c r="B485" i="5"/>
  <c r="B486" i="5"/>
  <c r="B487" i="5"/>
  <c r="B488" i="5"/>
  <c r="B489" i="5"/>
  <c r="B941" i="5"/>
  <c r="B1869" i="5"/>
  <c r="B492" i="5"/>
  <c r="B493" i="5"/>
  <c r="B494" i="5"/>
  <c r="B495" i="5"/>
  <c r="B1902" i="5"/>
  <c r="B497" i="5"/>
  <c r="B498" i="5"/>
  <c r="B499" i="5"/>
  <c r="B500" i="5"/>
  <c r="B501" i="5"/>
  <c r="B502" i="5"/>
  <c r="B503" i="5"/>
  <c r="B504" i="5"/>
  <c r="B505" i="5"/>
  <c r="B1909" i="5"/>
  <c r="B483" i="5"/>
  <c r="B508" i="5"/>
  <c r="B509" i="5"/>
  <c r="B510" i="5"/>
  <c r="B511" i="5"/>
  <c r="B512" i="5"/>
  <c r="B1914" i="5"/>
  <c r="B1930" i="5"/>
  <c r="B515" i="5"/>
  <c r="B516" i="5"/>
  <c r="B517" i="5"/>
  <c r="B518" i="5"/>
  <c r="B519" i="5"/>
  <c r="B520" i="5"/>
  <c r="B521" i="5"/>
  <c r="B522" i="5"/>
  <c r="B523" i="5"/>
  <c r="B524" i="5"/>
  <c r="B525" i="5"/>
  <c r="B507" i="5"/>
  <c r="B527" i="5"/>
  <c r="B210" i="5"/>
  <c r="B529" i="5"/>
  <c r="B530" i="5"/>
  <c r="B5284" i="5"/>
  <c r="B1958" i="5"/>
  <c r="B1959" i="5"/>
  <c r="B534" i="5"/>
  <c r="B535" i="5"/>
  <c r="B536" i="5"/>
  <c r="B537" i="5"/>
  <c r="B538" i="5"/>
  <c r="B539" i="5"/>
  <c r="B540" i="5"/>
  <c r="B541" i="5"/>
  <c r="B5563" i="5"/>
  <c r="B543" i="5"/>
  <c r="B544" i="5"/>
  <c r="B545" i="5"/>
  <c r="B546" i="5"/>
  <c r="B547" i="5"/>
  <c r="B548" i="5"/>
  <c r="B5652" i="5"/>
  <c r="B550" i="5"/>
  <c r="B551" i="5"/>
  <c r="B552" i="5"/>
  <c r="B553" i="5"/>
  <c r="B554" i="5"/>
  <c r="B1960" i="5"/>
  <c r="B1961" i="5"/>
  <c r="B1962" i="5"/>
  <c r="B1963" i="5"/>
  <c r="B1965" i="5"/>
  <c r="B1966" i="5"/>
  <c r="B1968" i="5"/>
  <c r="B562" i="5"/>
  <c r="B777" i="5"/>
  <c r="B564" i="5"/>
  <c r="B565" i="5"/>
  <c r="B566" i="5"/>
  <c r="B567" i="5"/>
  <c r="B491" i="5"/>
  <c r="B569" i="5"/>
  <c r="B570" i="5"/>
  <c r="B1977" i="5"/>
  <c r="B4747" i="5"/>
  <c r="B573" i="5"/>
  <c r="B574" i="5"/>
  <c r="B1978" i="5"/>
  <c r="B1984" i="5"/>
  <c r="B1996" i="5"/>
  <c r="B1997" i="5"/>
  <c r="B579" i="5"/>
  <c r="B1998" i="5"/>
  <c r="B2002" i="5"/>
  <c r="B2003" i="5"/>
  <c r="B583" i="5"/>
  <c r="B4983" i="5"/>
  <c r="B585" i="5"/>
  <c r="B586" i="5"/>
  <c r="B587" i="5"/>
  <c r="B2004" i="5"/>
  <c r="B589" i="5"/>
  <c r="B590" i="5"/>
  <c r="B591" i="5"/>
  <c r="B592" i="5"/>
  <c r="B593" i="5"/>
  <c r="B594" i="5"/>
  <c r="B595" i="5"/>
  <c r="B596" i="5"/>
  <c r="B597" i="5"/>
  <c r="B598" i="5"/>
  <c r="B599" i="5"/>
  <c r="B600" i="5"/>
  <c r="B601" i="5"/>
  <c r="B602" i="5"/>
  <c r="B2006" i="5"/>
  <c r="B2009" i="5"/>
  <c r="B2014" i="5"/>
  <c r="B606" i="5"/>
  <c r="B607" i="5"/>
  <c r="B608" i="5"/>
  <c r="B609" i="5"/>
  <c r="B610" i="5"/>
  <c r="B2024" i="5"/>
  <c r="B612" i="5"/>
  <c r="B613" i="5"/>
  <c r="B614" i="5"/>
  <c r="B615" i="5"/>
  <c r="B616" i="5"/>
  <c r="B617" i="5"/>
  <c r="B618" i="5"/>
  <c r="B619" i="5"/>
  <c r="B446" i="5"/>
  <c r="B621" i="5"/>
  <c r="B549" i="5"/>
  <c r="B623" i="5"/>
  <c r="B2025" i="5"/>
  <c r="B2026" i="5"/>
  <c r="B2030" i="5"/>
  <c r="B627" i="5"/>
  <c r="B5856" i="5"/>
  <c r="B1185" i="5"/>
  <c r="B630" i="5"/>
  <c r="B631" i="5"/>
  <c r="B632" i="5"/>
  <c r="B633" i="5"/>
  <c r="B634" i="5"/>
  <c r="B635" i="5"/>
  <c r="B636" i="5"/>
  <c r="B637" i="5"/>
  <c r="B638" i="5"/>
  <c r="B1708" i="5"/>
  <c r="B2037" i="5"/>
  <c r="B641" i="5"/>
  <c r="B642" i="5"/>
  <c r="B643" i="5"/>
  <c r="B644" i="5"/>
  <c r="B645" i="5"/>
  <c r="B646" i="5"/>
  <c r="B647" i="5"/>
  <c r="B648" i="5"/>
  <c r="B649" i="5"/>
  <c r="B650" i="5"/>
  <c r="B651" i="5"/>
  <c r="B2041" i="5"/>
  <c r="B568" i="5"/>
  <c r="B2042" i="5"/>
  <c r="B2048" i="5"/>
  <c r="B2057" i="5"/>
  <c r="B657" i="5"/>
  <c r="B2059" i="5"/>
  <c r="B2060" i="5"/>
  <c r="B2079" i="5"/>
  <c r="B2081" i="5"/>
  <c r="B662" i="5"/>
  <c r="B2085" i="5"/>
  <c r="B2086" i="5"/>
  <c r="B2087" i="5"/>
  <c r="B2088" i="5"/>
  <c r="B667" i="5"/>
  <c r="B668" i="5"/>
  <c r="B669" i="5"/>
  <c r="B670" i="5"/>
  <c r="B2089" i="5"/>
  <c r="B2090" i="5"/>
  <c r="B673" i="5"/>
  <c r="B674" i="5"/>
  <c r="B675" i="5"/>
  <c r="B676" i="5"/>
  <c r="B677" i="5"/>
  <c r="B678" i="5"/>
  <c r="B679" i="5"/>
  <c r="B680" i="5"/>
  <c r="B681" i="5"/>
  <c r="B2091" i="5"/>
  <c r="B2114" i="5"/>
  <c r="B1445" i="5"/>
  <c r="B685" i="5"/>
  <c r="B686" i="5"/>
  <c r="B687" i="5"/>
  <c r="B5030" i="5"/>
  <c r="B689" i="5"/>
  <c r="B690" i="5"/>
  <c r="B691" i="5"/>
  <c r="B692" i="5"/>
  <c r="B2365" i="5"/>
  <c r="B694" i="5"/>
  <c r="B2117" i="5"/>
  <c r="B696" i="5"/>
  <c r="B697" i="5"/>
  <c r="B698" i="5"/>
  <c r="B699" i="5"/>
  <c r="B700" i="5"/>
  <c r="B701" i="5"/>
  <c r="B702" i="5"/>
  <c r="B703" i="5"/>
  <c r="B704" i="5"/>
  <c r="B705" i="5"/>
  <c r="B5877" i="5"/>
  <c r="B707" i="5"/>
  <c r="B708" i="5"/>
  <c r="B709" i="5"/>
  <c r="B710" i="5"/>
  <c r="B711" i="5"/>
  <c r="B712" i="5"/>
  <c r="B470" i="5"/>
  <c r="B714" i="5"/>
  <c r="B715" i="5"/>
  <c r="B716" i="5"/>
  <c r="B717" i="5"/>
  <c r="B718" i="5"/>
  <c r="B719" i="5"/>
  <c r="B2125" i="5"/>
  <c r="B6906" i="5"/>
  <c r="B722" i="5"/>
  <c r="B723" i="5"/>
  <c r="B2132" i="5"/>
  <c r="B2135" i="5"/>
  <c r="B726" i="5"/>
  <c r="B727" i="5"/>
  <c r="B728" i="5"/>
  <c r="B729" i="5"/>
  <c r="B730" i="5"/>
  <c r="B731" i="5"/>
  <c r="B732" i="5"/>
  <c r="B733" i="5"/>
  <c r="B734" i="5"/>
  <c r="B735" i="5"/>
  <c r="B736" i="5"/>
  <c r="B737" i="5"/>
  <c r="B738" i="5"/>
  <c r="B739" i="5"/>
  <c r="B740" i="5"/>
  <c r="B741" i="5"/>
  <c r="B742" i="5"/>
  <c r="B743" i="5"/>
  <c r="B8040" i="5"/>
  <c r="B745" i="5"/>
  <c r="B2143" i="5"/>
  <c r="B747" i="5"/>
  <c r="B748" i="5"/>
  <c r="B749" i="5"/>
  <c r="B750" i="5"/>
  <c r="B751" i="5"/>
  <c r="B752" i="5"/>
  <c r="B753" i="5"/>
  <c r="B754" i="5"/>
  <c r="B755" i="5"/>
  <c r="B756" i="5"/>
  <c r="B757" i="5"/>
  <c r="B2150" i="5"/>
  <c r="B2169" i="5"/>
  <c r="B760" i="5"/>
  <c r="B761" i="5"/>
  <c r="B762" i="5"/>
  <c r="B2180" i="5"/>
  <c r="B764" i="5"/>
  <c r="B2182" i="5"/>
  <c r="B766" i="5"/>
  <c r="B767" i="5"/>
  <c r="B768" i="5"/>
  <c r="B769" i="5"/>
  <c r="B2187" i="5"/>
  <c r="B706" i="5"/>
  <c r="B2202" i="5"/>
  <c r="B2203" i="5"/>
  <c r="B2204" i="5"/>
  <c r="B2212" i="5"/>
  <c r="B2214" i="5"/>
  <c r="B2217" i="5"/>
  <c r="B778" i="5"/>
  <c r="B779" i="5"/>
  <c r="B780" i="5"/>
  <c r="B781" i="5"/>
  <c r="B782" i="5"/>
  <c r="B783" i="5"/>
  <c r="B784" i="5"/>
  <c r="B785" i="5"/>
  <c r="B786" i="5"/>
  <c r="B787" i="5"/>
  <c r="B2230" i="5"/>
  <c r="B789" i="5"/>
  <c r="B790" i="5"/>
  <c r="B791" i="5"/>
  <c r="B792" i="5"/>
  <c r="B793" i="5"/>
  <c r="B794" i="5"/>
  <c r="B795" i="5"/>
  <c r="B796" i="5"/>
  <c r="B797" i="5"/>
  <c r="B191" i="5"/>
  <c r="B799" i="5"/>
  <c r="B800" i="5"/>
  <c r="B801" i="5"/>
  <c r="B802" i="5"/>
  <c r="B2241" i="5"/>
  <c r="B2249" i="5"/>
  <c r="B805" i="5"/>
  <c r="B806" i="5"/>
  <c r="B2260" i="5"/>
  <c r="B808" i="5"/>
  <c r="B809" i="5"/>
  <c r="B810" i="5"/>
  <c r="B811" i="5"/>
  <c r="B812" i="5"/>
  <c r="B813" i="5"/>
  <c r="B814" i="5"/>
  <c r="B815" i="5"/>
  <c r="B816" i="5"/>
  <c r="B817" i="5"/>
  <c r="B818" i="5"/>
  <c r="B819" i="5"/>
  <c r="B820" i="5"/>
  <c r="B821" i="5"/>
  <c r="B822" i="5"/>
  <c r="B823" i="5"/>
  <c r="B824" i="5"/>
  <c r="B825" i="5"/>
  <c r="B826" i="5"/>
  <c r="B2263" i="5"/>
  <c r="B828" i="5"/>
  <c r="B829" i="5"/>
  <c r="B830" i="5"/>
  <c r="B831" i="5"/>
  <c r="B832" i="5"/>
  <c r="B833" i="5"/>
  <c r="B852" i="5"/>
  <c r="B2264" i="5"/>
  <c r="B836" i="5"/>
  <c r="B837" i="5"/>
  <c r="B838" i="5"/>
  <c r="B839" i="5"/>
  <c r="B2272" i="5"/>
  <c r="B841" i="5"/>
  <c r="B842" i="5"/>
  <c r="B843" i="5"/>
  <c r="B2275" i="5"/>
  <c r="B845" i="5"/>
  <c r="B846" i="5"/>
  <c r="B847" i="5"/>
  <c r="B848" i="5"/>
  <c r="B2280" i="5"/>
  <c r="B5429" i="5"/>
  <c r="B851" i="5"/>
  <c r="B5780" i="5"/>
  <c r="B853" i="5"/>
  <c r="B854" i="5"/>
  <c r="B855" i="5"/>
  <c r="B856" i="5"/>
  <c r="B857" i="5"/>
  <c r="B858" i="5"/>
  <c r="B859" i="5"/>
  <c r="B860" i="5"/>
  <c r="B861" i="5"/>
  <c r="B2281" i="5"/>
  <c r="B2282" i="5"/>
  <c r="B2285" i="5"/>
  <c r="B865" i="5"/>
  <c r="B866" i="5"/>
  <c r="B867" i="5"/>
  <c r="B868" i="5"/>
  <c r="B869" i="5"/>
  <c r="B870" i="5"/>
  <c r="B871" i="5"/>
  <c r="B2287" i="5"/>
  <c r="B873" i="5"/>
  <c r="B874" i="5"/>
  <c r="B875" i="5"/>
  <c r="B876" i="5"/>
  <c r="B877" i="5"/>
  <c r="B878" i="5"/>
  <c r="B5210" i="5"/>
  <c r="B880" i="5"/>
  <c r="B881" i="5"/>
  <c r="B2296" i="5"/>
  <c r="B883" i="5"/>
  <c r="B884" i="5"/>
  <c r="B885" i="5"/>
  <c r="B886" i="5"/>
  <c r="B887" i="5"/>
  <c r="B888" i="5"/>
  <c r="B2301" i="5"/>
  <c r="B890" i="5"/>
  <c r="B891" i="5"/>
  <c r="B892" i="5"/>
  <c r="B2312" i="5"/>
  <c r="B894" i="5"/>
  <c r="B895" i="5"/>
  <c r="B896" i="5"/>
  <c r="B897" i="5"/>
  <c r="B2315" i="5"/>
  <c r="B899" i="5"/>
  <c r="B900" i="5"/>
  <c r="B2322" i="5"/>
  <c r="B902" i="5"/>
  <c r="B903" i="5"/>
  <c r="B904" i="5"/>
  <c r="B905" i="5"/>
  <c r="B906" i="5"/>
  <c r="B907" i="5"/>
  <c r="B713" i="5"/>
  <c r="B909" i="5"/>
  <c r="B910" i="5"/>
  <c r="B911" i="5"/>
  <c r="B912" i="5"/>
  <c r="B913" i="5"/>
  <c r="B914" i="5"/>
  <c r="B915" i="5"/>
  <c r="B916" i="5"/>
  <c r="B917" i="5"/>
  <c r="B918" i="5"/>
  <c r="B919" i="5"/>
  <c r="B920" i="5"/>
  <c r="B921" i="5"/>
  <c r="B922" i="5"/>
  <c r="B923" i="5"/>
  <c r="B924" i="5"/>
  <c r="B925" i="5"/>
  <c r="B926" i="5"/>
  <c r="B927" i="5"/>
  <c r="B928" i="5"/>
  <c r="B929" i="5"/>
  <c r="B693" i="5"/>
  <c r="B931" i="5"/>
  <c r="B932" i="5"/>
  <c r="B933" i="5"/>
  <c r="B934" i="5"/>
  <c r="B935" i="5"/>
  <c r="B936" i="5"/>
  <c r="B2323" i="5"/>
  <c r="B938" i="5"/>
  <c r="B8108" i="5"/>
  <c r="B940" i="5"/>
  <c r="B2332" i="5"/>
  <c r="B2343" i="5"/>
  <c r="B2344" i="5"/>
  <c r="B944" i="5"/>
  <c r="B945" i="5"/>
  <c r="B946" i="5"/>
  <c r="B947" i="5"/>
  <c r="B948" i="5"/>
  <c r="B949" i="5"/>
  <c r="B950" i="5"/>
  <c r="B951" i="5"/>
  <c r="B952" i="5"/>
  <c r="B953" i="5"/>
  <c r="B954" i="5"/>
  <c r="B2349" i="5"/>
  <c r="B956" i="5"/>
  <c r="B957" i="5"/>
  <c r="B958" i="5"/>
  <c r="B2714" i="5"/>
  <c r="B2350" i="5"/>
  <c r="B961" i="5"/>
  <c r="B962" i="5"/>
  <c r="B963" i="5"/>
  <c r="B964" i="5"/>
  <c r="B965" i="5"/>
  <c r="B966" i="5"/>
  <c r="B967" i="5"/>
  <c r="B2352" i="5"/>
  <c r="B2353" i="5"/>
  <c r="B2358" i="5"/>
  <c r="B2360" i="5"/>
  <c r="B2368" i="5"/>
  <c r="B973" i="5"/>
  <c r="B974" i="5"/>
  <c r="B975" i="5"/>
  <c r="B976" i="5"/>
  <c r="B977" i="5"/>
  <c r="B2369" i="5"/>
  <c r="B979" i="5"/>
  <c r="B980" i="5"/>
  <c r="B981" i="5"/>
  <c r="B982" i="5"/>
  <c r="B983" i="5"/>
  <c r="B984" i="5"/>
  <c r="B985" i="5"/>
  <c r="B986" i="5"/>
  <c r="B987" i="5"/>
  <c r="B988" i="5"/>
  <c r="B2370" i="5"/>
  <c r="B2380" i="5"/>
  <c r="B991" i="5"/>
  <c r="B992" i="5"/>
  <c r="B993" i="5"/>
  <c r="B994" i="5"/>
  <c r="B6739" i="5"/>
  <c r="B2381" i="5"/>
  <c r="B997" i="5"/>
  <c r="B998" i="5"/>
  <c r="B999" i="5"/>
  <c r="B1000" i="5"/>
  <c r="B1001" i="5"/>
  <c r="B1002" i="5"/>
  <c r="B2382" i="5"/>
  <c r="B2383" i="5"/>
  <c r="B1005" i="5"/>
  <c r="B1006" i="5"/>
  <c r="B1007" i="5"/>
  <c r="B1008" i="5"/>
  <c r="B1009" i="5"/>
  <c r="B1010" i="5"/>
  <c r="B1011" i="5"/>
  <c r="B1012" i="5"/>
  <c r="B2389" i="5"/>
  <c r="B2390" i="5"/>
  <c r="B2392" i="5"/>
  <c r="B2393" i="5"/>
  <c r="B2416" i="5"/>
  <c r="B1018" i="5"/>
  <c r="B1019" i="5"/>
  <c r="B1020" i="5"/>
  <c r="B1021" i="5"/>
  <c r="B1022" i="5"/>
  <c r="B2763" i="5"/>
  <c r="B1024" i="5"/>
  <c r="B1025" i="5"/>
  <c r="B2417" i="5"/>
  <c r="B1027" i="5"/>
  <c r="B2420" i="5"/>
  <c r="B654" i="5"/>
  <c r="B1030" i="5"/>
  <c r="B1031" i="5"/>
  <c r="B1032" i="5"/>
  <c r="B2421" i="5"/>
  <c r="B1034" i="5"/>
  <c r="B365" i="5"/>
  <c r="B2422" i="5"/>
  <c r="B2423" i="5"/>
  <c r="B434" i="5"/>
  <c r="B2424" i="5"/>
  <c r="B1040" i="5"/>
  <c r="B2425" i="5"/>
  <c r="B2426" i="5"/>
  <c r="B1043" i="5"/>
  <c r="B1044" i="5"/>
  <c r="B1045" i="5"/>
  <c r="B1046" i="5"/>
  <c r="B2428" i="5"/>
  <c r="B2430" i="5"/>
  <c r="B1049" i="5"/>
  <c r="B1050" i="5"/>
  <c r="B1051" i="5"/>
  <c r="B1052" i="5"/>
  <c r="B1053" i="5"/>
  <c r="B1054" i="5"/>
  <c r="B1055" i="5"/>
  <c r="B1056" i="5"/>
  <c r="B1057" i="5"/>
  <c r="B2431" i="5"/>
  <c r="B1117" i="5"/>
  <c r="B1060" i="5"/>
  <c r="B2432" i="5"/>
  <c r="B1062" i="5"/>
  <c r="B1063" i="5"/>
  <c r="B1064" i="5"/>
  <c r="B1065" i="5"/>
  <c r="B1066" i="5"/>
  <c r="B1067" i="5"/>
  <c r="B1068" i="5"/>
  <c r="B1069" i="5"/>
  <c r="B1070" i="5"/>
  <c r="B1071" i="5"/>
  <c r="B1072" i="5"/>
  <c r="B1073" i="5"/>
  <c r="B1074" i="5"/>
  <c r="B1075" i="5"/>
  <c r="B1076" i="5"/>
  <c r="B2830" i="5"/>
  <c r="B6500" i="5"/>
  <c r="B1079" i="5"/>
  <c r="B1080" i="5"/>
  <c r="B1081" i="5"/>
  <c r="B1082" i="5"/>
  <c r="B1083" i="5"/>
  <c r="B1084" i="5"/>
  <c r="B1085" i="5"/>
  <c r="B1086" i="5"/>
  <c r="B2433" i="5"/>
  <c r="B1088" i="5"/>
  <c r="B1089" i="5"/>
  <c r="B1090" i="5"/>
  <c r="B1091" i="5"/>
  <c r="B1092" i="5"/>
  <c r="B1093" i="5"/>
  <c r="B1094" i="5"/>
  <c r="B1095" i="5"/>
  <c r="B1096" i="5"/>
  <c r="B1097" i="5"/>
  <c r="B1098" i="5"/>
  <c r="B1099" i="5"/>
  <c r="B1100" i="5"/>
  <c r="B1101" i="5"/>
  <c r="B1102" i="5"/>
  <c r="B1103" i="5"/>
  <c r="B1104" i="5"/>
  <c r="B2434" i="5"/>
  <c r="B1106" i="5"/>
  <c r="B2455" i="5"/>
  <c r="B1108" i="5"/>
  <c r="B1109" i="5"/>
  <c r="B1110" i="5"/>
  <c r="B2457" i="5"/>
  <c r="B1112" i="5"/>
  <c r="B1113" i="5"/>
  <c r="B1114" i="5"/>
  <c r="B1115" i="5"/>
  <c r="B2458" i="5"/>
  <c r="B2473" i="5"/>
  <c r="B71" i="5"/>
  <c r="B2480" i="5"/>
  <c r="B1120" i="5"/>
  <c r="B1121" i="5"/>
  <c r="B1122" i="5"/>
  <c r="B1123" i="5"/>
  <c r="B1124" i="5"/>
  <c r="B1125" i="5"/>
  <c r="B1126" i="5"/>
  <c r="B1127" i="5"/>
  <c r="B1128" i="5"/>
  <c r="B1129" i="5"/>
  <c r="B1130" i="5"/>
  <c r="B1131" i="5"/>
  <c r="B1132" i="5"/>
  <c r="B1133" i="5"/>
  <c r="B1134" i="5"/>
  <c r="B1135" i="5"/>
  <c r="B120" i="5"/>
  <c r="B1137" i="5"/>
  <c r="B1138" i="5"/>
  <c r="B1139" i="5"/>
  <c r="B1140" i="5"/>
  <c r="B1141" i="5"/>
  <c r="B1142" i="5"/>
  <c r="B1143" i="5"/>
  <c r="B1144" i="5"/>
  <c r="B1145" i="5"/>
  <c r="B1146" i="5"/>
  <c r="B1147" i="5"/>
  <c r="B1148" i="5"/>
  <c r="B1149" i="5"/>
  <c r="B1150" i="5"/>
  <c r="B1151" i="5"/>
  <c r="B1152" i="5"/>
  <c r="B1153" i="5"/>
  <c r="B1154" i="5"/>
  <c r="B1155" i="5"/>
  <c r="B1156" i="5"/>
  <c r="B1157" i="5"/>
  <c r="B1158" i="5"/>
  <c r="B1159" i="5"/>
  <c r="B1160" i="5"/>
  <c r="B1161" i="5"/>
  <c r="B2484" i="5"/>
  <c r="B2486" i="5"/>
  <c r="B1164" i="5"/>
  <c r="B1165" i="5"/>
  <c r="B2487" i="5"/>
  <c r="B1167" i="5"/>
  <c r="B1168" i="5"/>
  <c r="B1169" i="5"/>
  <c r="B1170" i="5"/>
  <c r="B1171" i="5"/>
  <c r="B1172" i="5"/>
  <c r="B1173" i="5"/>
  <c r="B1174" i="5"/>
  <c r="B1175" i="5"/>
  <c r="B1176" i="5"/>
  <c r="B1177" i="5"/>
  <c r="B1178" i="5"/>
  <c r="B1179" i="5"/>
  <c r="B1180" i="5"/>
  <c r="B1181" i="5"/>
  <c r="B1182" i="5"/>
  <c r="B2488" i="5"/>
  <c r="B2512" i="5"/>
  <c r="B2513" i="5"/>
  <c r="B2524" i="5"/>
  <c r="B2525" i="5"/>
  <c r="B1188" i="5"/>
  <c r="B1189" i="5"/>
  <c r="B1190" i="5"/>
  <c r="B1191" i="5"/>
  <c r="B1224" i="5"/>
  <c r="B1193" i="5"/>
  <c r="B1194" i="5"/>
  <c r="B2526" i="5"/>
  <c r="B1196" i="5"/>
  <c r="B1197" i="5"/>
  <c r="B1198" i="5"/>
  <c r="B1199" i="5"/>
  <c r="B1200" i="5"/>
  <c r="B1201" i="5"/>
  <c r="B1202" i="5"/>
  <c r="B1203" i="5"/>
  <c r="B1204" i="5"/>
  <c r="B2527" i="5"/>
  <c r="B1206" i="5"/>
  <c r="B2537" i="5"/>
  <c r="B2540" i="5"/>
  <c r="B2541" i="5"/>
  <c r="B2551" i="5"/>
  <c r="B1211" i="5"/>
  <c r="B1212" i="5"/>
  <c r="B1213" i="5"/>
  <c r="B655" i="5"/>
  <c r="B1215" i="5"/>
  <c r="B1216" i="5"/>
  <c r="B1217" i="5"/>
  <c r="B1218" i="5"/>
  <c r="B1219" i="5"/>
  <c r="B1220" i="5"/>
  <c r="B1221" i="5"/>
  <c r="B1222" i="5"/>
  <c r="B1223" i="5"/>
  <c r="B664" i="5"/>
  <c r="B1225" i="5"/>
  <c r="B1226" i="5"/>
  <c r="B1227" i="5"/>
  <c r="B1228" i="5"/>
  <c r="B1229" i="5"/>
  <c r="B1230" i="5"/>
  <c r="B1231" i="5"/>
  <c r="B1232" i="5"/>
  <c r="B1233" i="5"/>
  <c r="B1234" i="5"/>
  <c r="B1235" i="5"/>
  <c r="B1236" i="5"/>
  <c r="B1237" i="5"/>
  <c r="B1238" i="5"/>
  <c r="B1239" i="5"/>
  <c r="B8307" i="5"/>
  <c r="B672" i="5"/>
  <c r="B1042" i="5"/>
  <c r="B1243" i="5"/>
  <c r="B1244" i="5"/>
  <c r="B1245" i="5"/>
  <c r="B2555" i="5"/>
  <c r="B1247" i="5"/>
  <c r="B1248" i="5"/>
  <c r="B1249" i="5"/>
  <c r="B1250" i="5"/>
  <c r="B1251" i="5"/>
  <c r="B1252" i="5"/>
  <c r="B1253" i="5"/>
  <c r="B1254" i="5"/>
  <c r="B2558" i="5"/>
  <c r="B2560" i="5"/>
  <c r="B1257" i="5"/>
  <c r="B2561" i="5"/>
  <c r="B990" i="5"/>
  <c r="B1260" i="5"/>
  <c r="B1261" i="5"/>
  <c r="B1262" i="5"/>
  <c r="B1263" i="5"/>
  <c r="B1264" i="5"/>
  <c r="B1265" i="5"/>
  <c r="B1266" i="5"/>
  <c r="B1267" i="5"/>
  <c r="B1268" i="5"/>
  <c r="B6919" i="5"/>
  <c r="B1270" i="5"/>
  <c r="B1271" i="5"/>
  <c r="B1272" i="5"/>
  <c r="B1273" i="5"/>
  <c r="B1274" i="5"/>
  <c r="B1275" i="5"/>
  <c r="B1276" i="5"/>
  <c r="B188" i="5"/>
  <c r="B2562" i="5"/>
  <c r="B2565" i="5"/>
  <c r="B2572" i="5"/>
  <c r="B2582" i="5"/>
  <c r="B1282" i="5"/>
  <c r="B1283" i="5"/>
  <c r="B2589" i="5"/>
  <c r="B1285" i="5"/>
  <c r="B1286" i="5"/>
  <c r="B1287" i="5"/>
  <c r="B1288" i="5"/>
  <c r="B1289" i="5"/>
  <c r="B1290" i="5"/>
  <c r="B1291" i="5"/>
  <c r="B303" i="5"/>
  <c r="B1293" i="5"/>
  <c r="B1294" i="5"/>
  <c r="B1295" i="5"/>
  <c r="B1296" i="5"/>
  <c r="B1297" i="5"/>
  <c r="B1298" i="5"/>
  <c r="B1299" i="5"/>
  <c r="B1300" i="5"/>
  <c r="B1301" i="5"/>
  <c r="B7197" i="5"/>
  <c r="B1303" i="5"/>
  <c r="B1304" i="5"/>
  <c r="B1305" i="5"/>
  <c r="B1306" i="5"/>
  <c r="B1307" i="5"/>
  <c r="B3601" i="5"/>
  <c r="B1309" i="5"/>
  <c r="B1310" i="5"/>
  <c r="B2593" i="5"/>
  <c r="B1312" i="5"/>
  <c r="B1313" i="5"/>
  <c r="B2594" i="5"/>
  <c r="B605" i="5"/>
  <c r="B7711" i="5"/>
  <c r="B2623" i="5"/>
  <c r="B2630" i="5"/>
  <c r="B1319" i="5"/>
  <c r="B1320" i="5"/>
  <c r="B1321" i="5"/>
  <c r="B1322" i="5"/>
  <c r="B1323" i="5"/>
  <c r="B1324" i="5"/>
  <c r="B1325" i="5"/>
  <c r="B1326" i="5"/>
  <c r="B1327" i="5"/>
  <c r="B1328" i="5"/>
  <c r="B2818" i="5"/>
  <c r="B2634" i="5"/>
  <c r="B1331" i="5"/>
  <c r="B1332" i="5"/>
  <c r="B1333" i="5"/>
  <c r="B1334" i="5"/>
  <c r="B1335" i="5"/>
  <c r="B1336" i="5"/>
  <c r="B1337" i="5"/>
  <c r="B1338" i="5"/>
  <c r="B1339" i="5"/>
  <c r="B1340" i="5"/>
  <c r="B2635" i="5"/>
  <c r="B2636" i="5"/>
  <c r="B14" i="5"/>
  <c r="B2645" i="5"/>
  <c r="B1345" i="5"/>
  <c r="B1346" i="5"/>
  <c r="B1347" i="5"/>
  <c r="B1348" i="5"/>
  <c r="B1349" i="5"/>
  <c r="B1350" i="5"/>
  <c r="B1351" i="5"/>
  <c r="B1352" i="5"/>
  <c r="B1353" i="5"/>
  <c r="B1354" i="5"/>
  <c r="B1355" i="5"/>
  <c r="B1356" i="5"/>
  <c r="B2647" i="5"/>
  <c r="B2656" i="5"/>
  <c r="B1359" i="5"/>
  <c r="B1360" i="5"/>
  <c r="B1361" i="5"/>
  <c r="B1362" i="5"/>
  <c r="B1363" i="5"/>
  <c r="B1364" i="5"/>
  <c r="B1365" i="5"/>
  <c r="B3733" i="5"/>
  <c r="B1367" i="5"/>
  <c r="B464" i="5"/>
  <c r="B563" i="5"/>
  <c r="B1370" i="5"/>
  <c r="B1371" i="5"/>
  <c r="B1372" i="5"/>
  <c r="B1373" i="5"/>
  <c r="B1374" i="5"/>
  <c r="B1375" i="5"/>
  <c r="B1376" i="5"/>
  <c r="B1377" i="5"/>
  <c r="B1378" i="5"/>
  <c r="B1379" i="5"/>
  <c r="B1380" i="5"/>
  <c r="B1381" i="5"/>
  <c r="B1382" i="5"/>
  <c r="B1383" i="5"/>
  <c r="B1384" i="5"/>
  <c r="B1385" i="5"/>
  <c r="B1386" i="5"/>
  <c r="B1387" i="5"/>
  <c r="B1388" i="5"/>
  <c r="B1389" i="5"/>
  <c r="B1390" i="5"/>
  <c r="B1391" i="5"/>
  <c r="B1392" i="5"/>
  <c r="B1393" i="5"/>
  <c r="B1394" i="5"/>
  <c r="B3011" i="5"/>
  <c r="B1396" i="5"/>
  <c r="B1397" i="5"/>
  <c r="B1398" i="5"/>
  <c r="B1399" i="5"/>
  <c r="B1400" i="5"/>
  <c r="B1240" i="5"/>
  <c r="B2659" i="5"/>
  <c r="B1403" i="5"/>
  <c r="B1404" i="5"/>
  <c r="B2673" i="5"/>
  <c r="B2675" i="5"/>
  <c r="B1407" i="5"/>
  <c r="B2676" i="5"/>
  <c r="B2678" i="5"/>
  <c r="B1410" i="5"/>
  <c r="B1411" i="5"/>
  <c r="B1412" i="5"/>
  <c r="B1413" i="5"/>
  <c r="B1414" i="5"/>
  <c r="B1415" i="5"/>
  <c r="B1416" i="5"/>
  <c r="B1417" i="5"/>
  <c r="B1418" i="5"/>
  <c r="B1419" i="5"/>
  <c r="B1420" i="5"/>
  <c r="B1421" i="5"/>
  <c r="B1422" i="5"/>
  <c r="B1423" i="5"/>
  <c r="B1424" i="5"/>
  <c r="B1425" i="5"/>
  <c r="B2679" i="5"/>
  <c r="B2685" i="5"/>
  <c r="B6754" i="5"/>
  <c r="B1429" i="5"/>
  <c r="B1430" i="5"/>
  <c r="B1431" i="5"/>
  <c r="B1432" i="5"/>
  <c r="B2689" i="5"/>
  <c r="B2694" i="5"/>
  <c r="B1435" i="5"/>
  <c r="B1436" i="5"/>
  <c r="B1437" i="5"/>
  <c r="B1438" i="5"/>
  <c r="B1439" i="5"/>
  <c r="B1440" i="5"/>
  <c r="B2696" i="5"/>
  <c r="B1442" i="5"/>
  <c r="B1443" i="5"/>
  <c r="B1444" i="5"/>
  <c r="B74" i="5"/>
  <c r="B1446" i="5"/>
  <c r="B1447" i="5"/>
  <c r="B1448" i="5"/>
  <c r="B207" i="5"/>
  <c r="B1450" i="5"/>
  <c r="B1451" i="5"/>
  <c r="B1452" i="5"/>
  <c r="B1453" i="5"/>
  <c r="B1454" i="5"/>
  <c r="B2708" i="5"/>
  <c r="B1456" i="5"/>
  <c r="B1457" i="5"/>
  <c r="B1458" i="5"/>
  <c r="B1459" i="5"/>
  <c r="B1460" i="5"/>
  <c r="B2709" i="5"/>
  <c r="B1462" i="5"/>
  <c r="B1463" i="5"/>
  <c r="B2720" i="5"/>
  <c r="B1465" i="5"/>
  <c r="B1466" i="5"/>
  <c r="B1467" i="5"/>
  <c r="B1468" i="5"/>
  <c r="B930" i="5"/>
  <c r="B1470" i="5"/>
  <c r="B1471" i="5"/>
  <c r="B1472" i="5"/>
  <c r="B1473" i="5"/>
  <c r="B1474" i="5"/>
  <c r="B1475" i="5"/>
  <c r="B1476" i="5"/>
  <c r="B2721" i="5"/>
  <c r="B1478" i="5"/>
  <c r="B1479" i="5"/>
  <c r="B1480" i="5"/>
  <c r="B1481" i="5"/>
  <c r="B2722" i="5"/>
  <c r="B1483" i="5"/>
  <c r="B1484" i="5"/>
  <c r="B2723" i="5"/>
  <c r="B2724" i="5"/>
  <c r="B8197" i="5"/>
  <c r="B1488" i="5"/>
  <c r="B1489" i="5"/>
  <c r="B1490" i="5"/>
  <c r="B1491" i="5"/>
  <c r="B2726" i="5"/>
  <c r="B2727" i="5"/>
  <c r="B1494" i="5"/>
  <c r="B1495" i="5"/>
  <c r="B1496" i="5"/>
  <c r="B1497" i="5"/>
  <c r="B1498" i="5"/>
  <c r="B1499" i="5"/>
  <c r="B1500" i="5"/>
  <c r="B1501" i="5"/>
  <c r="B1502" i="5"/>
  <c r="B1503" i="5"/>
  <c r="B1504" i="5"/>
  <c r="B1505" i="5"/>
  <c r="B1506" i="5"/>
  <c r="B1507" i="5"/>
  <c r="B1508" i="5"/>
  <c r="B1509" i="5"/>
  <c r="B1510" i="5"/>
  <c r="B1511" i="5"/>
  <c r="B1512" i="5"/>
  <c r="B1513" i="5"/>
  <c r="B1514" i="5"/>
  <c r="B1515" i="5"/>
  <c r="B1516" i="5"/>
  <c r="B1517" i="5"/>
  <c r="B1518" i="5"/>
  <c r="B1519" i="5"/>
  <c r="B1520" i="5"/>
  <c r="B1521" i="5"/>
  <c r="B2728" i="5"/>
  <c r="B1523" i="5"/>
  <c r="B1524" i="5"/>
  <c r="B1525" i="5"/>
  <c r="B48" i="5"/>
  <c r="B1527" i="5"/>
  <c r="B1528" i="5"/>
  <c r="B1529" i="5"/>
  <c r="B2729" i="5"/>
  <c r="B1531" i="5"/>
  <c r="B1532" i="5"/>
  <c r="B1533" i="5"/>
  <c r="B1534" i="5"/>
  <c r="B1535" i="5"/>
  <c r="B1536" i="5"/>
  <c r="B1537" i="5"/>
  <c r="B1538" i="5"/>
  <c r="B1539" i="5"/>
  <c r="B1540" i="5"/>
  <c r="B1541" i="5"/>
  <c r="B1542" i="5"/>
  <c r="B1543" i="5"/>
  <c r="B1544" i="5"/>
  <c r="B1545" i="5"/>
  <c r="B1546" i="5"/>
  <c r="B1547" i="5"/>
  <c r="B1548" i="5"/>
  <c r="B1549" i="5"/>
  <c r="B1550" i="5"/>
  <c r="B1551" i="5"/>
  <c r="B1552" i="5"/>
  <c r="B1553" i="5"/>
  <c r="B1554" i="5"/>
  <c r="B1555" i="5"/>
  <c r="B1556" i="5"/>
  <c r="B1557" i="5"/>
  <c r="B1558" i="5"/>
  <c r="B1559" i="5"/>
  <c r="B542" i="5"/>
  <c r="B1561" i="5"/>
  <c r="B1562" i="5"/>
  <c r="B1563" i="5"/>
  <c r="B1564" i="5"/>
  <c r="B2758" i="5"/>
  <c r="B1566" i="5"/>
  <c r="B1567" i="5"/>
  <c r="B1568" i="5"/>
  <c r="B1569" i="5"/>
  <c r="B1570" i="5"/>
  <c r="B1571" i="5"/>
  <c r="B1572" i="5"/>
  <c r="B1573" i="5"/>
  <c r="B1574" i="5"/>
  <c r="B1575" i="5"/>
  <c r="B2772" i="5"/>
  <c r="B2788" i="5"/>
  <c r="B2790" i="5"/>
  <c r="B1579" i="5"/>
  <c r="B1580" i="5"/>
  <c r="B1581" i="5"/>
  <c r="B1582" i="5"/>
  <c r="B1583" i="5"/>
  <c r="B1584" i="5"/>
  <c r="B1585" i="5"/>
  <c r="B1586" i="5"/>
  <c r="B1587" i="5"/>
  <c r="B2797" i="5"/>
  <c r="B1589" i="5"/>
  <c r="B1590" i="5"/>
  <c r="B1591" i="5"/>
  <c r="B305" i="5"/>
  <c r="B1593" i="5"/>
  <c r="B1594" i="5"/>
  <c r="B1595" i="5"/>
  <c r="B1596" i="5"/>
  <c r="B78" i="5"/>
  <c r="B1598" i="5"/>
  <c r="B1599" i="5"/>
  <c r="B1600" i="5"/>
  <c r="B1601" i="5"/>
  <c r="B1602" i="5"/>
  <c r="B1603" i="5"/>
  <c r="B1604" i="5"/>
  <c r="B1605" i="5"/>
  <c r="B2803" i="5"/>
  <c r="B101" i="5"/>
  <c r="B2820" i="5"/>
  <c r="B1609" i="5"/>
  <c r="B2822" i="5"/>
  <c r="B2826" i="5"/>
  <c r="B2827" i="5"/>
  <c r="B2828" i="5"/>
  <c r="B2833" i="5"/>
  <c r="B2834" i="5"/>
  <c r="B661" i="5"/>
  <c r="B1617" i="5"/>
  <c r="B1618" i="5"/>
  <c r="B2835" i="5"/>
  <c r="B1241" i="5"/>
  <c r="B1621" i="5"/>
  <c r="B1622" i="5"/>
  <c r="B1623" i="5"/>
  <c r="B1624" i="5"/>
  <c r="B1625" i="5"/>
  <c r="B1626" i="5"/>
  <c r="B1627" i="5"/>
  <c r="B1628" i="5"/>
  <c r="B1629" i="5"/>
  <c r="B1630" i="5"/>
  <c r="B1631" i="5"/>
  <c r="B2838" i="5"/>
  <c r="B2850" i="5"/>
  <c r="B1634" i="5"/>
  <c r="B1635" i="5"/>
  <c r="B1636" i="5"/>
  <c r="B1637" i="5"/>
  <c r="B1638" i="5"/>
  <c r="B1639" i="5"/>
  <c r="B1640" i="5"/>
  <c r="B1641" i="5"/>
  <c r="B1642" i="5"/>
  <c r="B1643" i="5"/>
  <c r="B1644" i="5"/>
  <c r="B1645" i="5"/>
  <c r="B302" i="5"/>
  <c r="B1647" i="5"/>
  <c r="B2858" i="5"/>
  <c r="B1649" i="5"/>
  <c r="B1650" i="5"/>
  <c r="B1651" i="5"/>
  <c r="B1652" i="5"/>
  <c r="B1653" i="5"/>
  <c r="B1654" i="5"/>
  <c r="B1655" i="5"/>
  <c r="B1656" i="5"/>
  <c r="B1657" i="5"/>
  <c r="B1658" i="5"/>
  <c r="B1659" i="5"/>
  <c r="B1660" i="5"/>
  <c r="B1661" i="5"/>
  <c r="B4373" i="5"/>
  <c r="B1663" i="5"/>
  <c r="B2866" i="5"/>
  <c r="B2867" i="5"/>
  <c r="B1666" i="5"/>
  <c r="B1667" i="5"/>
  <c r="B1668" i="5"/>
  <c r="B1669" i="5"/>
  <c r="B1670" i="5"/>
  <c r="B1671" i="5"/>
  <c r="B2868" i="5"/>
  <c r="B1673" i="5"/>
  <c r="B1674" i="5"/>
  <c r="B2869" i="5"/>
  <c r="B2878" i="5"/>
  <c r="B1677" i="5"/>
  <c r="B1678" i="5"/>
  <c r="B1679" i="5"/>
  <c r="B1680" i="5"/>
  <c r="B1681" i="5"/>
  <c r="B1682" i="5"/>
  <c r="B1683" i="5"/>
  <c r="B1684" i="5"/>
  <c r="B1685" i="5"/>
  <c r="B2880" i="5"/>
  <c r="B1687" i="5"/>
  <c r="B1187" i="5"/>
  <c r="B1689" i="5"/>
  <c r="B1690" i="5"/>
  <c r="B1691" i="5"/>
  <c r="B1692" i="5"/>
  <c r="B1693" i="5"/>
  <c r="B1694" i="5"/>
  <c r="B1695" i="5"/>
  <c r="B1696" i="5"/>
  <c r="B1697" i="5"/>
  <c r="B1698" i="5"/>
  <c r="B1699" i="5"/>
  <c r="B2881" i="5"/>
  <c r="B1701" i="5"/>
  <c r="B2882" i="5"/>
  <c r="B1703" i="5"/>
  <c r="B1704" i="5"/>
  <c r="B2887" i="5"/>
  <c r="B1706" i="5"/>
  <c r="B1707" i="5"/>
  <c r="B4174" i="5"/>
  <c r="B1709" i="5"/>
  <c r="B1710" i="5"/>
  <c r="B1711" i="5"/>
  <c r="B1712" i="5"/>
  <c r="B1713" i="5"/>
  <c r="B1714" i="5"/>
  <c r="B1715" i="5"/>
  <c r="B1716" i="5"/>
  <c r="B1717" i="5"/>
  <c r="B1718" i="5"/>
  <c r="B2278" i="5"/>
  <c r="B1720" i="5"/>
  <c r="B1721" i="5"/>
  <c r="B1722" i="5"/>
  <c r="B1723" i="5"/>
  <c r="B1724" i="5"/>
  <c r="B1725" i="5"/>
  <c r="B1726" i="5"/>
  <c r="B1727" i="5"/>
  <c r="B6740" i="5"/>
  <c r="B1729" i="5"/>
  <c r="B1730" i="5"/>
  <c r="B1731" i="5"/>
  <c r="B1732" i="5"/>
  <c r="B1733" i="5"/>
  <c r="B1734" i="5"/>
  <c r="B1735" i="5"/>
  <c r="B1736" i="5"/>
  <c r="B1737" i="5"/>
  <c r="B1738" i="5"/>
  <c r="B1739" i="5"/>
  <c r="B1740" i="5"/>
  <c r="B1741" i="5"/>
  <c r="B1742" i="5"/>
  <c r="B1743" i="5"/>
  <c r="B1744" i="5"/>
  <c r="B1745" i="5"/>
  <c r="B2891" i="5"/>
  <c r="B2892" i="5"/>
  <c r="B1748" i="5"/>
  <c r="B1749" i="5"/>
  <c r="B2893" i="5"/>
  <c r="B328" i="5"/>
  <c r="B1752" i="5"/>
  <c r="B807" i="5"/>
  <c r="B1754" i="5"/>
  <c r="B1755" i="5"/>
  <c r="B1756" i="5"/>
  <c r="B1757" i="5"/>
  <c r="B1758" i="5"/>
  <c r="B1759" i="5"/>
  <c r="B1760" i="5"/>
  <c r="B2897" i="5"/>
  <c r="B7402" i="5"/>
  <c r="B2901" i="5"/>
  <c r="B1764" i="5"/>
  <c r="B1765" i="5"/>
  <c r="B1766" i="5"/>
  <c r="B1767" i="5"/>
  <c r="B1768" i="5"/>
  <c r="B1769" i="5"/>
  <c r="B1770" i="5"/>
  <c r="B1771" i="5"/>
  <c r="B1772" i="5"/>
  <c r="B1773" i="5"/>
  <c r="B2906" i="5"/>
  <c r="B1775" i="5"/>
  <c r="B1776" i="5"/>
  <c r="B1777" i="5"/>
  <c r="B1778" i="5"/>
  <c r="B1779" i="5"/>
  <c r="B1780" i="5"/>
  <c r="B2907" i="5"/>
  <c r="B1782" i="5"/>
  <c r="B282" i="5"/>
  <c r="B1784" i="5"/>
  <c r="B1785" i="5"/>
  <c r="B1786" i="5"/>
  <c r="B1787" i="5"/>
  <c r="B1788" i="5"/>
  <c r="B1789" i="5"/>
  <c r="B1790" i="5"/>
  <c r="B1791" i="5"/>
  <c r="B1792" i="5"/>
  <c r="B1793" i="5"/>
  <c r="B1794" i="5"/>
  <c r="B1795" i="5"/>
  <c r="B2908" i="5"/>
  <c r="B1797" i="5"/>
  <c r="B1798" i="5"/>
  <c r="B1799" i="5"/>
  <c r="B1800" i="5"/>
  <c r="B1801" i="5"/>
  <c r="B1802" i="5"/>
  <c r="B1803" i="5"/>
  <c r="B2909" i="5"/>
  <c r="B1805" i="5"/>
  <c r="B1806" i="5"/>
  <c r="B1807" i="5"/>
  <c r="B1808" i="5"/>
  <c r="B1809" i="5"/>
  <c r="B2910" i="5"/>
  <c r="B1811" i="5"/>
  <c r="B1812" i="5"/>
  <c r="B1813" i="5"/>
  <c r="B1814" i="5"/>
  <c r="B1815" i="5"/>
  <c r="B1816" i="5"/>
  <c r="B2915" i="5"/>
  <c r="B969" i="5"/>
  <c r="B2916" i="5"/>
  <c r="B1820" i="5"/>
  <c r="B1821" i="5"/>
  <c r="B1822" i="5"/>
  <c r="B1823" i="5"/>
  <c r="B1824" i="5"/>
  <c r="B1825" i="5"/>
  <c r="B1826" i="5"/>
  <c r="B1827" i="5"/>
  <c r="B2921" i="5"/>
  <c r="B2922" i="5"/>
  <c r="B1830" i="5"/>
  <c r="B1831" i="5"/>
  <c r="B1832" i="5"/>
  <c r="B1833" i="5"/>
  <c r="B1834" i="5"/>
  <c r="B1835" i="5"/>
  <c r="B1836" i="5"/>
  <c r="B1837" i="5"/>
  <c r="B1838" i="5"/>
  <c r="B1839" i="5"/>
  <c r="B1840" i="5"/>
  <c r="B1841" i="5"/>
  <c r="B1842" i="5"/>
  <c r="B1843" i="5"/>
  <c r="B1844" i="5"/>
  <c r="B1845" i="5"/>
  <c r="B1846" i="5"/>
  <c r="B2924" i="5"/>
  <c r="B1848" i="5"/>
  <c r="B1849" i="5"/>
  <c r="B1850" i="5"/>
  <c r="B1851" i="5"/>
  <c r="B1852" i="5"/>
  <c r="B1853" i="5"/>
  <c r="B1854" i="5"/>
  <c r="B1855" i="5"/>
  <c r="B2929" i="5"/>
  <c r="B1857" i="5"/>
  <c r="B1858" i="5"/>
  <c r="B1859" i="5"/>
  <c r="B1860" i="5"/>
  <c r="B1861" i="5"/>
  <c r="B1862" i="5"/>
  <c r="B1863" i="5"/>
  <c r="B3046" i="5"/>
  <c r="B2930" i="5"/>
  <c r="B1866" i="5"/>
  <c r="B1867" i="5"/>
  <c r="B1868" i="5"/>
  <c r="B2940" i="5"/>
  <c r="B1870" i="5"/>
  <c r="B1871" i="5"/>
  <c r="B1872" i="5"/>
  <c r="B1873" i="5"/>
  <c r="B1874" i="5"/>
  <c r="B1875" i="5"/>
  <c r="B1876" i="5"/>
  <c r="B1877" i="5"/>
  <c r="B1878" i="5"/>
  <c r="B1879" i="5"/>
  <c r="B1880" i="5"/>
  <c r="B1881" i="5"/>
  <c r="B1882" i="5"/>
  <c r="B1883" i="5"/>
  <c r="B1884" i="5"/>
  <c r="B1885" i="5"/>
  <c r="B1886" i="5"/>
  <c r="B1887" i="5"/>
  <c r="B1888" i="5"/>
  <c r="B1889" i="5"/>
  <c r="B1890" i="5"/>
  <c r="B1891" i="5"/>
  <c r="B1892" i="5"/>
  <c r="B1893" i="5"/>
  <c r="B1894" i="5"/>
  <c r="B1895" i="5"/>
  <c r="B1896" i="5"/>
  <c r="B1897" i="5"/>
  <c r="B1898" i="5"/>
  <c r="B1899" i="5"/>
  <c r="B1900" i="5"/>
  <c r="B1901" i="5"/>
  <c r="B2941" i="5"/>
  <c r="B1903" i="5"/>
  <c r="B1904" i="5"/>
  <c r="B1905" i="5"/>
  <c r="B1906" i="5"/>
  <c r="B1907" i="5"/>
  <c r="B1908" i="5"/>
  <c r="B2942" i="5"/>
  <c r="B1910" i="5"/>
  <c r="B1911" i="5"/>
  <c r="B1912" i="5"/>
  <c r="B1913" i="5"/>
  <c r="B79" i="5"/>
  <c r="B1915" i="5"/>
  <c r="B1916" i="5"/>
  <c r="B1917" i="5"/>
  <c r="B1918" i="5"/>
  <c r="B1919" i="5"/>
  <c r="B1920" i="5"/>
  <c r="B1921" i="5"/>
  <c r="B1922" i="5"/>
  <c r="B1923" i="5"/>
  <c r="B1924" i="5"/>
  <c r="B1925" i="5"/>
  <c r="B1926" i="5"/>
  <c r="B1927" i="5"/>
  <c r="B1928" i="5"/>
  <c r="B1929" i="5"/>
  <c r="B2943" i="5"/>
  <c r="B1931" i="5"/>
  <c r="B1932" i="5"/>
  <c r="B1933" i="5"/>
  <c r="B1934" i="5"/>
  <c r="B1935" i="5"/>
  <c r="B1936" i="5"/>
  <c r="B1937" i="5"/>
  <c r="B1938" i="5"/>
  <c r="B1939" i="5"/>
  <c r="B1940" i="5"/>
  <c r="B1941" i="5"/>
  <c r="B1942" i="5"/>
  <c r="B1943" i="5"/>
  <c r="B1944" i="5"/>
  <c r="B1945" i="5"/>
  <c r="B1946" i="5"/>
  <c r="B1947" i="5"/>
  <c r="B1948" i="5"/>
  <c r="B1949" i="5"/>
  <c r="B1950" i="5"/>
  <c r="B1951" i="5"/>
  <c r="B1952" i="5"/>
  <c r="B1953" i="5"/>
  <c r="B1954" i="5"/>
  <c r="B1955" i="5"/>
  <c r="B1956" i="5"/>
  <c r="B1957" i="5"/>
  <c r="B2945" i="5"/>
  <c r="B2952" i="5"/>
  <c r="B2962" i="5"/>
  <c r="B2970" i="5"/>
  <c r="B2975" i="5"/>
  <c r="B2979" i="5"/>
  <c r="B1964" i="5"/>
  <c r="B970" i="5"/>
  <c r="B2988" i="5"/>
  <c r="B1967" i="5"/>
  <c r="B1186" i="5"/>
  <c r="B1969" i="5"/>
  <c r="B1970" i="5"/>
  <c r="B1971" i="5"/>
  <c r="B1972" i="5"/>
  <c r="B1973" i="5"/>
  <c r="B1974" i="5"/>
  <c r="B1975" i="5"/>
  <c r="B1976" i="5"/>
  <c r="B216" i="5"/>
  <c r="B386" i="5"/>
  <c r="B1979" i="5"/>
  <c r="B1980" i="5"/>
  <c r="B1981" i="5"/>
  <c r="B6935" i="5"/>
  <c r="B1983" i="5"/>
  <c r="B2989" i="5"/>
  <c r="B1985" i="5"/>
  <c r="B1986" i="5"/>
  <c r="B1987" i="5"/>
  <c r="B1988" i="5"/>
  <c r="B1989" i="5"/>
  <c r="B1990" i="5"/>
  <c r="B1991" i="5"/>
  <c r="B1992" i="5"/>
  <c r="B1993" i="5"/>
  <c r="B1994" i="5"/>
  <c r="B1995" i="5"/>
  <c r="B2994" i="5"/>
  <c r="B2995" i="5"/>
  <c r="B2996" i="5"/>
  <c r="B1999" i="5"/>
  <c r="B2000" i="5"/>
  <c r="B2001" i="5"/>
  <c r="B2997" i="5"/>
  <c r="B3013" i="5"/>
  <c r="B3050" i="5"/>
  <c r="B2005" i="5"/>
  <c r="B3058" i="5"/>
  <c r="B2007" i="5"/>
  <c r="B2008" i="5"/>
  <c r="B3059" i="5"/>
  <c r="B2010" i="5"/>
  <c r="B2011" i="5"/>
  <c r="B2012" i="5"/>
  <c r="B2013" i="5"/>
  <c r="B3065" i="5"/>
  <c r="B2015" i="5"/>
  <c r="B2016" i="5"/>
  <c r="B2017" i="5"/>
  <c r="B2018" i="5"/>
  <c r="B2019" i="5"/>
  <c r="B2020" i="5"/>
  <c r="B2021" i="5"/>
  <c r="B2022" i="5"/>
  <c r="B2023" i="5"/>
  <c r="B3066" i="5"/>
  <c r="B3085" i="5"/>
  <c r="B3086" i="5"/>
  <c r="B2027" i="5"/>
  <c r="B2028" i="5"/>
  <c r="B2029" i="5"/>
  <c r="B3092" i="5"/>
  <c r="B3094" i="5"/>
  <c r="B2032" i="5"/>
  <c r="B2033" i="5"/>
  <c r="B2034" i="5"/>
  <c r="B2035" i="5"/>
  <c r="B2036" i="5"/>
  <c r="B3095" i="5"/>
  <c r="B2038" i="5"/>
  <c r="B2039" i="5"/>
  <c r="B2040" i="5"/>
  <c r="B3096" i="5"/>
  <c r="B656" i="5"/>
  <c r="B2043" i="5"/>
  <c r="B2044" i="5"/>
  <c r="B2045" i="5"/>
  <c r="B2046" i="5"/>
  <c r="B2244" i="5"/>
  <c r="B3097" i="5"/>
  <c r="B2049" i="5"/>
  <c r="B2050" i="5"/>
  <c r="B2051" i="5"/>
  <c r="B2052" i="5"/>
  <c r="B2053" i="5"/>
  <c r="B2054" i="5"/>
  <c r="B2055" i="5"/>
  <c r="B2056" i="5"/>
  <c r="B121" i="5"/>
  <c r="B2058" i="5"/>
  <c r="B3118" i="5"/>
  <c r="B3119" i="5"/>
  <c r="B2061" i="5"/>
  <c r="B2062" i="5"/>
  <c r="B2063" i="5"/>
  <c r="B2064" i="5"/>
  <c r="B2065" i="5"/>
  <c r="B2066" i="5"/>
  <c r="B2067" i="5"/>
  <c r="B2068" i="5"/>
  <c r="B2069" i="5"/>
  <c r="B2070" i="5"/>
  <c r="B2071" i="5"/>
  <c r="B721" i="5"/>
  <c r="B2073" i="5"/>
  <c r="B2074" i="5"/>
  <c r="B2075" i="5"/>
  <c r="B2076" i="5"/>
  <c r="B2077" i="5"/>
  <c r="B2078" i="5"/>
  <c r="B3120" i="5"/>
  <c r="B2080" i="5"/>
  <c r="B316" i="5"/>
  <c r="B2082" i="5"/>
  <c r="B2083" i="5"/>
  <c r="B2084" i="5"/>
  <c r="B3121" i="5"/>
  <c r="B3127" i="5"/>
  <c r="B3130" i="5"/>
  <c r="B996" i="5"/>
  <c r="B3139" i="5"/>
  <c r="B3141" i="5"/>
  <c r="B3142" i="5"/>
  <c r="B2092" i="5"/>
  <c r="B2093" i="5"/>
  <c r="B2094" i="5"/>
  <c r="B2095" i="5"/>
  <c r="B2096" i="5"/>
  <c r="B2097" i="5"/>
  <c r="B2098" i="5"/>
  <c r="B2099" i="5"/>
  <c r="B2100" i="5"/>
  <c r="B141" i="5"/>
  <c r="B2102" i="5"/>
  <c r="B2103" i="5"/>
  <c r="B2104" i="5"/>
  <c r="B2105" i="5"/>
  <c r="B2106" i="5"/>
  <c r="B2107" i="5"/>
  <c r="B2108" i="5"/>
  <c r="B2109" i="5"/>
  <c r="B2110" i="5"/>
  <c r="B2111" i="5"/>
  <c r="B2112" i="5"/>
  <c r="B2113" i="5"/>
  <c r="B3154" i="5"/>
  <c r="B3171" i="5"/>
  <c r="B2116" i="5"/>
  <c r="B3172" i="5"/>
  <c r="B3184" i="5"/>
  <c r="B2119" i="5"/>
  <c r="B2120" i="5"/>
  <c r="B2121" i="5"/>
  <c r="B2122" i="5"/>
  <c r="B2123" i="5"/>
  <c r="B2124" i="5"/>
  <c r="B3212" i="5"/>
  <c r="B2126" i="5"/>
  <c r="B2127" i="5"/>
  <c r="B2128" i="5"/>
  <c r="B2129" i="5"/>
  <c r="B2130" i="5"/>
  <c r="B2131" i="5"/>
  <c r="B392" i="5"/>
  <c r="B2133" i="5"/>
  <c r="B2134" i="5"/>
  <c r="B3214" i="5"/>
  <c r="B2136" i="5"/>
  <c r="B2137" i="5"/>
  <c r="B2138" i="5"/>
  <c r="B2139" i="5"/>
  <c r="B2140" i="5"/>
  <c r="B2141" i="5"/>
  <c r="B2142" i="5"/>
  <c r="B3220" i="5"/>
  <c r="B2144" i="5"/>
  <c r="B2145" i="5"/>
  <c r="B2146" i="5"/>
  <c r="B2147" i="5"/>
  <c r="B2148" i="5"/>
  <c r="B2149" i="5"/>
  <c r="B3250" i="5"/>
  <c r="B2151" i="5"/>
  <c r="B2152" i="5"/>
  <c r="B2153" i="5"/>
  <c r="B2154" i="5"/>
  <c r="B2155" i="5"/>
  <c r="B2156" i="5"/>
  <c r="B2157" i="5"/>
  <c r="B2158" i="5"/>
  <c r="B2159" i="5"/>
  <c r="B2160" i="5"/>
  <c r="B2161" i="5"/>
  <c r="B2162" i="5"/>
  <c r="B2163" i="5"/>
  <c r="B2164" i="5"/>
  <c r="B2165" i="5"/>
  <c r="B2166" i="5"/>
  <c r="B2167" i="5"/>
  <c r="B2168" i="5"/>
  <c r="B3251" i="5"/>
  <c r="B2170" i="5"/>
  <c r="B2171" i="5"/>
  <c r="B2172" i="5"/>
  <c r="B2173" i="5"/>
  <c r="B2174" i="5"/>
  <c r="B2175" i="5"/>
  <c r="B2176" i="5"/>
  <c r="B2177" i="5"/>
  <c r="B2178" i="5"/>
  <c r="B2179" i="5"/>
  <c r="B3260" i="5"/>
  <c r="B2181" i="5"/>
  <c r="B3261" i="5"/>
  <c r="B2183" i="5"/>
  <c r="B2184" i="5"/>
  <c r="B2185" i="5"/>
  <c r="B2186" i="5"/>
  <c r="B3262" i="5"/>
  <c r="B2188" i="5"/>
  <c r="B2189" i="5"/>
  <c r="B2190" i="5"/>
  <c r="B2191" i="5"/>
  <c r="B2192" i="5"/>
  <c r="B2193" i="5"/>
  <c r="B2194" i="5"/>
  <c r="B2195" i="5"/>
  <c r="B2196" i="5"/>
  <c r="B2197" i="5"/>
  <c r="B2198" i="5"/>
  <c r="B2199" i="5"/>
  <c r="B2200" i="5"/>
  <c r="B2201" i="5"/>
  <c r="B582" i="5"/>
  <c r="B3267" i="5"/>
  <c r="B3270" i="5"/>
  <c r="B2205" i="5"/>
  <c r="B2206" i="5"/>
  <c r="B2207" i="5"/>
  <c r="B4874" i="5"/>
  <c r="B2209" i="5"/>
  <c r="B2210" i="5"/>
  <c r="B2211" i="5"/>
  <c r="B3273" i="5"/>
  <c r="B2213" i="5"/>
  <c r="B3274" i="5"/>
  <c r="B2215" i="5"/>
  <c r="B2216" i="5"/>
  <c r="B3284" i="5"/>
  <c r="B2218" i="5"/>
  <c r="B2219" i="5"/>
  <c r="B2220" i="5"/>
  <c r="B2221" i="5"/>
  <c r="B2222" i="5"/>
  <c r="B2223" i="5"/>
  <c r="B2224" i="5"/>
  <c r="B2225" i="5"/>
  <c r="B2226" i="5"/>
  <c r="B2227" i="5"/>
  <c r="B2228" i="5"/>
  <c r="B2229" i="5"/>
  <c r="B3285" i="5"/>
  <c r="B2231" i="5"/>
  <c r="B2232" i="5"/>
  <c r="B2233" i="5"/>
  <c r="B2234" i="5"/>
  <c r="B2235" i="5"/>
  <c r="B2236" i="5"/>
  <c r="B2237" i="5"/>
  <c r="B2238" i="5"/>
  <c r="B2239" i="5"/>
  <c r="B2240" i="5"/>
  <c r="B3288" i="5"/>
  <c r="B2242" i="5"/>
  <c r="B2243" i="5"/>
  <c r="B1023" i="5"/>
  <c r="B2245" i="5"/>
  <c r="B2246" i="5"/>
  <c r="B2247" i="5"/>
  <c r="B2248" i="5"/>
  <c r="B3289" i="5"/>
  <c r="B2250" i="5"/>
  <c r="B2251" i="5"/>
  <c r="B2252" i="5"/>
  <c r="B2253" i="5"/>
  <c r="B2254" i="5"/>
  <c r="B2255" i="5"/>
  <c r="B2256" i="5"/>
  <c r="B2257" i="5"/>
  <c r="B2258" i="5"/>
  <c r="B2259" i="5"/>
  <c r="B3290" i="5"/>
  <c r="B2261" i="5"/>
  <c r="B2262" i="5"/>
  <c r="B3292" i="5"/>
  <c r="B3293" i="5"/>
  <c r="B2265" i="5"/>
  <c r="B2266" i="5"/>
  <c r="B2267" i="5"/>
  <c r="B2268" i="5"/>
  <c r="B2269" i="5"/>
  <c r="B2270" i="5"/>
  <c r="B2271" i="5"/>
  <c r="B3298" i="5"/>
  <c r="B2273" i="5"/>
  <c r="B2274" i="5"/>
  <c r="B3303" i="5"/>
  <c r="B2276" i="5"/>
  <c r="B2277" i="5"/>
  <c r="B4800" i="5"/>
  <c r="B2279" i="5"/>
  <c r="B3310" i="5"/>
  <c r="B3313" i="5"/>
  <c r="B3314" i="5"/>
  <c r="B2283" i="5"/>
  <c r="B2284" i="5"/>
  <c r="B3315" i="5"/>
  <c r="B2286" i="5"/>
  <c r="B3316" i="5"/>
  <c r="B2288" i="5"/>
  <c r="B2289" i="5"/>
  <c r="B2290" i="5"/>
  <c r="B2291" i="5"/>
  <c r="B2292" i="5"/>
  <c r="B2293" i="5"/>
  <c r="B2294" i="5"/>
  <c r="B2295" i="5"/>
  <c r="B3317" i="5"/>
  <c r="B2297" i="5"/>
  <c r="B2298" i="5"/>
  <c r="B2299" i="5"/>
  <c r="B2300" i="5"/>
  <c r="B3318" i="5"/>
  <c r="B2302" i="5"/>
  <c r="B2303" i="5"/>
  <c r="B2304" i="5"/>
  <c r="B2305" i="5"/>
  <c r="B2306" i="5"/>
  <c r="B2307" i="5"/>
  <c r="B2308" i="5"/>
  <c r="B2309" i="5"/>
  <c r="B2310" i="5"/>
  <c r="B2311" i="5"/>
  <c r="B3319" i="5"/>
  <c r="B2313" i="5"/>
  <c r="B2314" i="5"/>
  <c r="B3320" i="5"/>
  <c r="B2316" i="5"/>
  <c r="B2317" i="5"/>
  <c r="B2318" i="5"/>
  <c r="B2319" i="5"/>
  <c r="B2320" i="5"/>
  <c r="B2321" i="5"/>
  <c r="B3327" i="5"/>
  <c r="B3332" i="5"/>
  <c r="B889" i="5"/>
  <c r="B2325" i="5"/>
  <c r="B2326" i="5"/>
  <c r="B2327" i="5"/>
  <c r="B2328" i="5"/>
  <c r="B2329" i="5"/>
  <c r="B2330" i="5"/>
  <c r="B2331" i="5"/>
  <c r="B3333" i="5"/>
  <c r="B2333" i="5"/>
  <c r="B2334" i="5"/>
  <c r="B2335" i="5"/>
  <c r="B2336" i="5"/>
  <c r="B2337" i="5"/>
  <c r="B2338" i="5"/>
  <c r="B2339" i="5"/>
  <c r="B2340" i="5"/>
  <c r="B2341" i="5"/>
  <c r="B2342" i="5"/>
  <c r="B3338" i="5"/>
  <c r="B3339" i="5"/>
  <c r="B2345" i="5"/>
  <c r="B2346" i="5"/>
  <c r="B2347" i="5"/>
  <c r="B2348" i="5"/>
  <c r="B329" i="5"/>
  <c r="B1242" i="5"/>
  <c r="B2351" i="5"/>
  <c r="B724" i="5"/>
  <c r="B3341" i="5"/>
  <c r="B2354" i="5"/>
  <c r="B2355" i="5"/>
  <c r="B2356" i="5"/>
  <c r="B2357" i="5"/>
  <c r="B3342" i="5"/>
  <c r="B4354" i="5"/>
  <c r="B3345" i="5"/>
  <c r="B2361" i="5"/>
  <c r="B2362" i="5"/>
  <c r="B2363" i="5"/>
  <c r="B2364" i="5"/>
  <c r="B4011" i="5"/>
  <c r="B2366" i="5"/>
  <c r="B2367" i="5"/>
  <c r="B3349" i="5"/>
  <c r="B3352" i="5"/>
  <c r="B3376" i="5"/>
  <c r="B2371" i="5"/>
  <c r="B2372" i="5"/>
  <c r="B2373" i="5"/>
  <c r="B2374" i="5"/>
  <c r="B2375" i="5"/>
  <c r="B2376" i="5"/>
  <c r="B2377" i="5"/>
  <c r="B2378" i="5"/>
  <c r="B2379" i="5"/>
  <c r="B3380" i="5"/>
  <c r="B5013" i="5"/>
  <c r="B3389" i="5"/>
  <c r="B3390" i="5"/>
  <c r="B3703" i="5"/>
  <c r="B2385" i="5"/>
  <c r="B2386" i="5"/>
  <c r="B2387" i="5"/>
  <c r="B2388" i="5"/>
  <c r="B3391" i="5"/>
  <c r="B3392" i="5"/>
  <c r="B2391" i="5"/>
  <c r="B3393" i="5"/>
  <c r="B3407" i="5"/>
  <c r="B2394" i="5"/>
  <c r="B2395" i="5"/>
  <c r="B2396" i="5"/>
  <c r="B2397" i="5"/>
  <c r="B2398" i="5"/>
  <c r="B2399" i="5"/>
  <c r="B2400" i="5"/>
  <c r="B2401" i="5"/>
  <c r="B2402" i="5"/>
  <c r="B2403" i="5"/>
  <c r="B2404" i="5"/>
  <c r="B2405" i="5"/>
  <c r="B2406" i="5"/>
  <c r="B2407" i="5"/>
  <c r="B2408" i="5"/>
  <c r="B2409" i="5"/>
  <c r="B2410" i="5"/>
  <c r="B2411" i="5"/>
  <c r="B2412" i="5"/>
  <c r="B2413" i="5"/>
  <c r="B2414" i="5"/>
  <c r="B2415" i="5"/>
  <c r="B3420" i="5"/>
  <c r="B978" i="5"/>
  <c r="B2418" i="5"/>
  <c r="B2419" i="5"/>
  <c r="B3422" i="5"/>
  <c r="B2031" i="5"/>
  <c r="B652" i="5"/>
  <c r="B3424" i="5"/>
  <c r="B3426" i="5"/>
  <c r="B3434" i="5"/>
  <c r="B3436" i="5"/>
  <c r="B1004" i="5"/>
  <c r="B3439" i="5"/>
  <c r="B2429" i="5"/>
  <c r="B3440" i="5"/>
  <c r="B3447" i="5"/>
  <c r="B3448" i="5"/>
  <c r="B3449" i="5"/>
  <c r="B3453" i="5"/>
  <c r="B2435" i="5"/>
  <c r="B2436" i="5"/>
  <c r="B2437" i="5"/>
  <c r="B2438" i="5"/>
  <c r="B2439" i="5"/>
  <c r="B2440" i="5"/>
  <c r="B2441" i="5"/>
  <c r="B2442" i="5"/>
  <c r="B2443" i="5"/>
  <c r="B2444" i="5"/>
  <c r="B2445" i="5"/>
  <c r="B2446" i="5"/>
  <c r="B2447" i="5"/>
  <c r="B2448" i="5"/>
  <c r="B2449" i="5"/>
  <c r="B2450" i="5"/>
  <c r="B2451" i="5"/>
  <c r="B2452" i="5"/>
  <c r="B2453" i="5"/>
  <c r="B2454" i="5"/>
  <c r="B3454" i="5"/>
  <c r="B2456" i="5"/>
  <c r="B3460" i="5"/>
  <c r="B3461" i="5"/>
  <c r="B2459" i="5"/>
  <c r="B2460" i="5"/>
  <c r="B2461" i="5"/>
  <c r="B2462" i="5"/>
  <c r="B2463" i="5"/>
  <c r="B2464" i="5"/>
  <c r="B2465" i="5"/>
  <c r="B2466" i="5"/>
  <c r="B2467" i="5"/>
  <c r="B2468" i="5"/>
  <c r="B2469" i="5"/>
  <c r="B2470" i="5"/>
  <c r="B2471" i="5"/>
  <c r="B2472" i="5"/>
  <c r="B3482" i="5"/>
  <c r="B2474" i="5"/>
  <c r="B2475" i="5"/>
  <c r="B2476" i="5"/>
  <c r="B2477" i="5"/>
  <c r="B2478" i="5"/>
  <c r="B2479" i="5"/>
  <c r="B3488" i="5"/>
  <c r="B2481" i="5"/>
  <c r="B2482" i="5"/>
  <c r="B2483" i="5"/>
  <c r="B1047" i="5"/>
  <c r="B2485" i="5"/>
  <c r="B3499" i="5"/>
  <c r="B3506" i="5"/>
  <c r="B3509" i="5"/>
  <c r="B2489" i="5"/>
  <c r="B2490" i="5"/>
  <c r="B2491" i="5"/>
  <c r="B2492" i="5"/>
  <c r="B2493" i="5"/>
  <c r="B2494" i="5"/>
  <c r="B2495" i="5"/>
  <c r="B2496" i="5"/>
  <c r="B2497" i="5"/>
  <c r="B2498" i="5"/>
  <c r="B2499" i="5"/>
  <c r="B2500" i="5"/>
  <c r="B2501" i="5"/>
  <c r="B2502" i="5"/>
  <c r="B2503" i="5"/>
  <c r="B3093" i="5"/>
  <c r="B2505" i="5"/>
  <c r="B2506" i="5"/>
  <c r="B2507" i="5"/>
  <c r="B2508" i="5"/>
  <c r="B2509" i="5"/>
  <c r="B2510" i="5"/>
  <c r="B2511" i="5"/>
  <c r="B3520" i="5"/>
  <c r="B233" i="5"/>
  <c r="B2514" i="5"/>
  <c r="B2515" i="5"/>
  <c r="B2516" i="5"/>
  <c r="B2517" i="5"/>
  <c r="B2518" i="5"/>
  <c r="B2519" i="5"/>
  <c r="B2520" i="5"/>
  <c r="B2521" i="5"/>
  <c r="B2522" i="5"/>
  <c r="B2523" i="5"/>
  <c r="B3521" i="5"/>
  <c r="B3530" i="5"/>
  <c r="B2324" i="5"/>
  <c r="B3532" i="5"/>
  <c r="B2528" i="5"/>
  <c r="B2529" i="5"/>
  <c r="B2530" i="5"/>
  <c r="B2531" i="5"/>
  <c r="B2532" i="5"/>
  <c r="B2533" i="5"/>
  <c r="B2534" i="5"/>
  <c r="B2535" i="5"/>
  <c r="B2536" i="5"/>
  <c r="B3533" i="5"/>
  <c r="B2538" i="5"/>
  <c r="B2539" i="5"/>
  <c r="B3534" i="5"/>
  <c r="B3535" i="5"/>
  <c r="B2542" i="5"/>
  <c r="B2543" i="5"/>
  <c r="B2544" i="5"/>
  <c r="B2545" i="5"/>
  <c r="B2546" i="5"/>
  <c r="B2547" i="5"/>
  <c r="B2548" i="5"/>
  <c r="B2549" i="5"/>
  <c r="B2550" i="5"/>
  <c r="B3544" i="5"/>
  <c r="B1048" i="5"/>
  <c r="B2553" i="5"/>
  <c r="B2554" i="5"/>
  <c r="B3549" i="5"/>
  <c r="B2556" i="5"/>
  <c r="B2557" i="5"/>
  <c r="B3550" i="5"/>
  <c r="B2559" i="5"/>
  <c r="B2888" i="5"/>
  <c r="B3557" i="5"/>
  <c r="B6680" i="5"/>
  <c r="B2563" i="5"/>
  <c r="B2564" i="5"/>
  <c r="B3564" i="5"/>
  <c r="B2566" i="5"/>
  <c r="B2567" i="5"/>
  <c r="B2568" i="5"/>
  <c r="B2569" i="5"/>
  <c r="B2570" i="5"/>
  <c r="B2571" i="5"/>
  <c r="B3567" i="5"/>
  <c r="B2573" i="5"/>
  <c r="B2574" i="5"/>
  <c r="B2575" i="5"/>
  <c r="B2576" i="5"/>
  <c r="B2577" i="5"/>
  <c r="B2578" i="5"/>
  <c r="B2579" i="5"/>
  <c r="B2580" i="5"/>
  <c r="B2581" i="5"/>
  <c r="B1246" i="5"/>
  <c r="B2583" i="5"/>
  <c r="B2584" i="5"/>
  <c r="B2585" i="5"/>
  <c r="B2586" i="5"/>
  <c r="B2587" i="5"/>
  <c r="B2588" i="5"/>
  <c r="B1192" i="5"/>
  <c r="B2590" i="5"/>
  <c r="B2591" i="5"/>
  <c r="B2592" i="5"/>
  <c r="B3569" i="5"/>
  <c r="B3570" i="5"/>
  <c r="B2595" i="5"/>
  <c r="B2596" i="5"/>
  <c r="B2597" i="5"/>
  <c r="B2598" i="5"/>
  <c r="B2599" i="5"/>
  <c r="B2600" i="5"/>
  <c r="B2601" i="5"/>
  <c r="B2602" i="5"/>
  <c r="B2603" i="5"/>
  <c r="B2604" i="5"/>
  <c r="B2605" i="5"/>
  <c r="B2606" i="5"/>
  <c r="B2607" i="5"/>
  <c r="B2608" i="5"/>
  <c r="B2609" i="5"/>
  <c r="B2610" i="5"/>
  <c r="B2611" i="5"/>
  <c r="B2612" i="5"/>
  <c r="B2613" i="5"/>
  <c r="B2614" i="5"/>
  <c r="B2615" i="5"/>
  <c r="B2616" i="5"/>
  <c r="B2617" i="5"/>
  <c r="B2618" i="5"/>
  <c r="B2619" i="5"/>
  <c r="B2620" i="5"/>
  <c r="B2621" i="5"/>
  <c r="B2622" i="5"/>
  <c r="B3584" i="5"/>
  <c r="B2624" i="5"/>
  <c r="B2625" i="5"/>
  <c r="B2626" i="5"/>
  <c r="B2627" i="5"/>
  <c r="B2628" i="5"/>
  <c r="B2629" i="5"/>
  <c r="B3589" i="5"/>
  <c r="B2631" i="5"/>
  <c r="B2632" i="5"/>
  <c r="B4634" i="5"/>
  <c r="B3590" i="5"/>
  <c r="B3591" i="5"/>
  <c r="B3592" i="5"/>
  <c r="B2637" i="5"/>
  <c r="B2638" i="5"/>
  <c r="B2639" i="5"/>
  <c r="B2640" i="5"/>
  <c r="B2641" i="5"/>
  <c r="B2642" i="5"/>
  <c r="B5245" i="5"/>
  <c r="B2644" i="5"/>
  <c r="B3593" i="5"/>
  <c r="B2646" i="5"/>
  <c r="B6126" i="5"/>
  <c r="B2648" i="5"/>
  <c r="B2649" i="5"/>
  <c r="B2650" i="5"/>
  <c r="B2651" i="5"/>
  <c r="B2652" i="5"/>
  <c r="B2653" i="5"/>
  <c r="B2654" i="5"/>
  <c r="B2655" i="5"/>
  <c r="B3595" i="5"/>
  <c r="B2657" i="5"/>
  <c r="B2658" i="5"/>
  <c r="B3608" i="5"/>
  <c r="B2660" i="5"/>
  <c r="B2661" i="5"/>
  <c r="B4130" i="5"/>
  <c r="B2663" i="5"/>
  <c r="B2664" i="5"/>
  <c r="B2665" i="5"/>
  <c r="B2666" i="5"/>
  <c r="B2667" i="5"/>
  <c r="B2668" i="5"/>
  <c r="B2669" i="5"/>
  <c r="B2670" i="5"/>
  <c r="B2671" i="5"/>
  <c r="B2672" i="5"/>
  <c r="B3613" i="5"/>
  <c r="B2674" i="5"/>
  <c r="B804" i="5"/>
  <c r="B3621" i="5"/>
  <c r="B2677" i="5"/>
  <c r="B3622" i="5"/>
  <c r="B1058" i="5"/>
  <c r="B2680" i="5"/>
  <c r="B2681" i="5"/>
  <c r="B2682" i="5"/>
  <c r="B2683" i="5"/>
  <c r="B2684" i="5"/>
  <c r="B3623" i="5"/>
  <c r="B2686" i="5"/>
  <c r="B2687" i="5"/>
  <c r="B2688" i="5"/>
  <c r="B3661" i="5"/>
  <c r="B2690" i="5"/>
  <c r="B2691" i="5"/>
  <c r="B2692" i="5"/>
  <c r="B2693" i="5"/>
  <c r="B3662" i="5"/>
  <c r="B2695" i="5"/>
  <c r="B3667" i="5"/>
  <c r="B2697" i="5"/>
  <c r="B2698" i="5"/>
  <c r="B2699" i="5"/>
  <c r="B2700" i="5"/>
  <c r="B2701" i="5"/>
  <c r="B2702" i="5"/>
  <c r="B2703" i="5"/>
  <c r="B2704" i="5"/>
  <c r="B2705" i="5"/>
  <c r="B2706" i="5"/>
  <c r="B2707" i="5"/>
  <c r="B3668" i="5"/>
  <c r="B3669" i="5"/>
  <c r="B2710" i="5"/>
  <c r="B2711" i="5"/>
  <c r="B2712" i="5"/>
  <c r="B2713" i="5"/>
  <c r="B1395" i="5"/>
  <c r="B2715" i="5"/>
  <c r="B5370" i="5"/>
  <c r="B4091" i="5"/>
  <c r="B2718" i="5"/>
  <c r="B2719" i="5"/>
  <c r="B3671" i="5"/>
  <c r="B788" i="5"/>
  <c r="B35" i="5"/>
  <c r="B3674" i="5"/>
  <c r="B3676" i="5"/>
  <c r="B2725" i="5"/>
  <c r="B942" i="5"/>
  <c r="B3683" i="5"/>
  <c r="B798" i="5"/>
  <c r="B3688" i="5"/>
  <c r="B2730" i="5"/>
  <c r="B2731" i="5"/>
  <c r="B2732" i="5"/>
  <c r="B2733" i="5"/>
  <c r="B2734" i="5"/>
  <c r="B2735" i="5"/>
  <c r="B2736" i="5"/>
  <c r="B2737" i="5"/>
  <c r="B2738" i="5"/>
  <c r="B2739" i="5"/>
  <c r="B2740" i="5"/>
  <c r="B2741" i="5"/>
  <c r="B2742" i="5"/>
  <c r="B2743" i="5"/>
  <c r="B2744" i="5"/>
  <c r="B2745" i="5"/>
  <c r="B2746" i="5"/>
  <c r="B2747" i="5"/>
  <c r="B2748" i="5"/>
  <c r="B2749" i="5"/>
  <c r="B2750" i="5"/>
  <c r="B2751" i="5"/>
  <c r="B2752" i="5"/>
  <c r="B2753" i="5"/>
  <c r="B2754" i="5"/>
  <c r="B2755" i="5"/>
  <c r="B2756" i="5"/>
  <c r="B2757" i="5"/>
  <c r="B3696" i="5"/>
  <c r="B2759" i="5"/>
  <c r="B2760" i="5"/>
  <c r="B2761" i="5"/>
  <c r="B2762" i="5"/>
  <c r="B1662" i="5"/>
  <c r="B2764" i="5"/>
  <c r="B2765" i="5"/>
  <c r="B2766" i="5"/>
  <c r="B2767" i="5"/>
  <c r="B2768" i="5"/>
  <c r="B2769" i="5"/>
  <c r="B2770" i="5"/>
  <c r="B2771" i="5"/>
  <c r="B3698" i="5"/>
  <c r="B2773" i="5"/>
  <c r="B2774" i="5"/>
  <c r="B5114" i="5"/>
  <c r="B2776" i="5"/>
  <c r="B2777" i="5"/>
  <c r="B2778" i="5"/>
  <c r="B2779" i="5"/>
  <c r="B2780" i="5"/>
  <c r="B7116" i="5"/>
  <c r="B2782" i="5"/>
  <c r="B2783" i="5"/>
  <c r="B2784" i="5"/>
  <c r="B2785" i="5"/>
  <c r="B2786" i="5"/>
  <c r="B2787" i="5"/>
  <c r="B3709" i="5"/>
  <c r="B2789" i="5"/>
  <c r="B3710" i="5"/>
  <c r="B2791" i="5"/>
  <c r="B2792" i="5"/>
  <c r="B3283" i="5"/>
  <c r="B2794" i="5"/>
  <c r="B2795" i="5"/>
  <c r="B2796" i="5"/>
  <c r="B3712" i="5"/>
  <c r="B2798" i="5"/>
  <c r="B2799" i="5"/>
  <c r="B2800" i="5"/>
  <c r="B2801" i="5"/>
  <c r="B2802" i="5"/>
  <c r="B3736" i="5"/>
  <c r="B2804" i="5"/>
  <c r="B2805" i="5"/>
  <c r="B2806" i="5"/>
  <c r="B2807" i="5"/>
  <c r="B2808" i="5"/>
  <c r="B2809" i="5"/>
  <c r="B3175" i="5"/>
  <c r="B2811" i="5"/>
  <c r="B2812" i="5"/>
  <c r="B2813" i="5"/>
  <c r="B2814" i="5"/>
  <c r="B2815" i="5"/>
  <c r="B2816" i="5"/>
  <c r="B2817" i="5"/>
  <c r="B105" i="5"/>
  <c r="B2819" i="5"/>
  <c r="B3751" i="5"/>
  <c r="B2821" i="5"/>
  <c r="B3754" i="5"/>
  <c r="B2823" i="5"/>
  <c r="B2824" i="5"/>
  <c r="B2825" i="5"/>
  <c r="B3758" i="5"/>
  <c r="B3759" i="5"/>
  <c r="B3760" i="5"/>
  <c r="B2829" i="5"/>
  <c r="B8211" i="5"/>
  <c r="B2831" i="5"/>
  <c r="B2832" i="5"/>
  <c r="B1195" i="5"/>
  <c r="B3761" i="5"/>
  <c r="B7289" i="5"/>
  <c r="B2836" i="5"/>
  <c r="B2837" i="5"/>
  <c r="B3766" i="5"/>
  <c r="B2839" i="5"/>
  <c r="B2840" i="5"/>
  <c r="B2841" i="5"/>
  <c r="B2842" i="5"/>
  <c r="B2843" i="5"/>
  <c r="B2844" i="5"/>
  <c r="B2845" i="5"/>
  <c r="B2846" i="5"/>
  <c r="B2847" i="5"/>
  <c r="B2848" i="5"/>
  <c r="B2849" i="5"/>
  <c r="B3780" i="5"/>
  <c r="B2851" i="5"/>
  <c r="B2852" i="5"/>
  <c r="B2853" i="5"/>
  <c r="B2854" i="5"/>
  <c r="B2855" i="5"/>
  <c r="B2856" i="5"/>
  <c r="B2857" i="5"/>
  <c r="B3791" i="5"/>
  <c r="B2859" i="5"/>
  <c r="B2860" i="5"/>
  <c r="B2861" i="5"/>
  <c r="B2862" i="5"/>
  <c r="B2863" i="5"/>
  <c r="B2864" i="5"/>
  <c r="B2865" i="5"/>
  <c r="B3792" i="5"/>
  <c r="B73" i="5"/>
  <c r="B1255" i="5"/>
  <c r="B3793" i="5"/>
  <c r="B2870" i="5"/>
  <c r="B2871" i="5"/>
  <c r="B2872" i="5"/>
  <c r="B2873" i="5"/>
  <c r="B2874" i="5"/>
  <c r="B2875" i="5"/>
  <c r="B2876" i="5"/>
  <c r="B2877" i="5"/>
  <c r="B3794" i="5"/>
  <c r="B2879" i="5"/>
  <c r="B3803" i="5"/>
  <c r="B3804" i="5"/>
  <c r="B3805" i="5"/>
  <c r="B2883" i="5"/>
  <c r="B2884" i="5"/>
  <c r="B2885" i="5"/>
  <c r="B2886" i="5"/>
  <c r="B3819" i="5"/>
  <c r="B1118" i="5"/>
  <c r="B2889" i="5"/>
  <c r="B5423" i="5"/>
  <c r="B3822" i="5"/>
  <c r="B1003" i="5"/>
  <c r="B3826" i="5"/>
  <c r="B2894" i="5"/>
  <c r="B2895" i="5"/>
  <c r="B2896" i="5"/>
  <c r="B3830" i="5"/>
  <c r="B2898" i="5"/>
  <c r="B2899" i="5"/>
  <c r="B2900" i="5"/>
  <c r="B3834" i="5"/>
  <c r="B2902" i="5"/>
  <c r="B2903" i="5"/>
  <c r="B2904" i="5"/>
  <c r="B2905" i="5"/>
  <c r="B3847" i="5"/>
  <c r="B117" i="5"/>
  <c r="B3853" i="5"/>
  <c r="B3854" i="5"/>
  <c r="B3855" i="5"/>
  <c r="B2911" i="5"/>
  <c r="B2912" i="5"/>
  <c r="B2913" i="5"/>
  <c r="B2914" i="5"/>
  <c r="B3857" i="5"/>
  <c r="B3861" i="5"/>
  <c r="B2917" i="5"/>
  <c r="B2918" i="5"/>
  <c r="B2919" i="5"/>
  <c r="B2920" i="5"/>
  <c r="B3866" i="5"/>
  <c r="B3875" i="5"/>
  <c r="B2923" i="5"/>
  <c r="B3879" i="5"/>
  <c r="B2925" i="5"/>
  <c r="B2926" i="5"/>
  <c r="B2927" i="5"/>
  <c r="B2427" i="5"/>
  <c r="B3531" i="5"/>
  <c r="B3892" i="5"/>
  <c r="B2931" i="5"/>
  <c r="B2932" i="5"/>
  <c r="B2933" i="5"/>
  <c r="B2934" i="5"/>
  <c r="B2935" i="5"/>
  <c r="B2936" i="5"/>
  <c r="B2937" i="5"/>
  <c r="B2938" i="5"/>
  <c r="B2939" i="5"/>
  <c r="B3893" i="5"/>
  <c r="B3894" i="5"/>
  <c r="B3895" i="5"/>
  <c r="B3896" i="5"/>
  <c r="B2944" i="5"/>
  <c r="B3897" i="5"/>
  <c r="B2946" i="5"/>
  <c r="B2947" i="5"/>
  <c r="B2948" i="5"/>
  <c r="B2949" i="5"/>
  <c r="B2950" i="5"/>
  <c r="B2951" i="5"/>
  <c r="B3901" i="5"/>
  <c r="B2953" i="5"/>
  <c r="B2954" i="5"/>
  <c r="B2955" i="5"/>
  <c r="B2956" i="5"/>
  <c r="B2957" i="5"/>
  <c r="B2958" i="5"/>
  <c r="B2959" i="5"/>
  <c r="B2960" i="5"/>
  <c r="B2961" i="5"/>
  <c r="B3902" i="5"/>
  <c r="B2963" i="5"/>
  <c r="B2964" i="5"/>
  <c r="B2965" i="5"/>
  <c r="B2966" i="5"/>
  <c r="B2967" i="5"/>
  <c r="B2968" i="5"/>
  <c r="B2969" i="5"/>
  <c r="B3903" i="5"/>
  <c r="B2971" i="5"/>
  <c r="B2972" i="5"/>
  <c r="B2973" i="5"/>
  <c r="B2974" i="5"/>
  <c r="B221" i="5"/>
  <c r="B2976" i="5"/>
  <c r="B2977" i="5"/>
  <c r="B2978" i="5"/>
  <c r="B3904" i="5"/>
  <c r="B2980" i="5"/>
  <c r="B2981" i="5"/>
  <c r="B2982" i="5"/>
  <c r="B2983" i="5"/>
  <c r="B2984" i="5"/>
  <c r="B2985" i="5"/>
  <c r="B2986" i="5"/>
  <c r="B2987" i="5"/>
  <c r="B3905" i="5"/>
  <c r="B3906" i="5"/>
  <c r="B2990" i="5"/>
  <c r="B2991" i="5"/>
  <c r="B2992" i="5"/>
  <c r="B2993" i="5"/>
  <c r="B3907" i="5"/>
  <c r="B3929" i="5"/>
  <c r="B3930" i="5"/>
  <c r="B3936" i="5"/>
  <c r="B2998" i="5"/>
  <c r="B2999" i="5"/>
  <c r="B3000" i="5"/>
  <c r="B3001" i="5"/>
  <c r="B3002" i="5"/>
  <c r="B3003" i="5"/>
  <c r="B3004" i="5"/>
  <c r="B3005" i="5"/>
  <c r="B3006" i="5"/>
  <c r="B3007" i="5"/>
  <c r="B3008" i="5"/>
  <c r="B3009" i="5"/>
  <c r="B3010" i="5"/>
  <c r="B4487" i="5"/>
  <c r="B3012" i="5"/>
  <c r="B3944" i="5"/>
  <c r="B3014" i="5"/>
  <c r="B3015" i="5"/>
  <c r="B3016" i="5"/>
  <c r="B3017" i="5"/>
  <c r="B3018" i="5"/>
  <c r="B3019" i="5"/>
  <c r="B3020" i="5"/>
  <c r="B3021" i="5"/>
  <c r="B3022" i="5"/>
  <c r="B3023" i="5"/>
  <c r="B3024" i="5"/>
  <c r="B3025" i="5"/>
  <c r="B3026" i="5"/>
  <c r="B3027" i="5"/>
  <c r="B3028" i="5"/>
  <c r="B3029" i="5"/>
  <c r="B3030" i="5"/>
  <c r="B3031" i="5"/>
  <c r="B3032" i="5"/>
  <c r="B3033" i="5"/>
  <c r="B3034" i="5"/>
  <c r="B3035" i="5"/>
  <c r="B3036" i="5"/>
  <c r="B3037" i="5"/>
  <c r="B3038" i="5"/>
  <c r="B3039" i="5"/>
  <c r="B3040" i="5"/>
  <c r="B3041" i="5"/>
  <c r="B3042" i="5"/>
  <c r="B3043" i="5"/>
  <c r="B3044" i="5"/>
  <c r="B3045" i="5"/>
  <c r="B1864" i="5"/>
  <c r="B3047" i="5"/>
  <c r="B3048" i="5"/>
  <c r="B3049" i="5"/>
  <c r="B937" i="5"/>
  <c r="B3051" i="5"/>
  <c r="B3052" i="5"/>
  <c r="B3053" i="5"/>
  <c r="B3054" i="5"/>
  <c r="B3055" i="5"/>
  <c r="B4405" i="5"/>
  <c r="B3057" i="5"/>
  <c r="B3951" i="5"/>
  <c r="B3954" i="5"/>
  <c r="B3060" i="5"/>
  <c r="B3061" i="5"/>
  <c r="B3062" i="5"/>
  <c r="B3063" i="5"/>
  <c r="B3064" i="5"/>
  <c r="B3955" i="5"/>
  <c r="B893" i="5"/>
  <c r="B3067" i="5"/>
  <c r="B3068" i="5"/>
  <c r="B3069" i="5"/>
  <c r="B3070" i="5"/>
  <c r="B3071" i="5"/>
  <c r="B3072" i="5"/>
  <c r="B3073" i="5"/>
  <c r="B3074" i="5"/>
  <c r="B3075" i="5"/>
  <c r="B3076" i="5"/>
  <c r="B3077" i="5"/>
  <c r="B3078" i="5"/>
  <c r="B1078" i="5"/>
  <c r="B3080" i="5"/>
  <c r="B3081" i="5"/>
  <c r="B3082" i="5"/>
  <c r="B3083" i="5"/>
  <c r="B3084" i="5"/>
  <c r="B3956" i="5"/>
  <c r="B3957" i="5"/>
  <c r="B3087" i="5"/>
  <c r="B3088" i="5"/>
  <c r="B3089" i="5"/>
  <c r="B3090" i="5"/>
  <c r="B3091" i="5"/>
  <c r="B3958" i="5"/>
  <c r="B4368" i="5"/>
  <c r="B1205" i="5"/>
  <c r="B3963" i="5"/>
  <c r="B3964" i="5"/>
  <c r="B3965" i="5"/>
  <c r="B3098" i="5"/>
  <c r="B3099" i="5"/>
  <c r="B3100" i="5"/>
  <c r="B3101" i="5"/>
  <c r="B3102" i="5"/>
  <c r="B3103" i="5"/>
  <c r="B3104" i="5"/>
  <c r="B3105" i="5"/>
  <c r="B3106" i="5"/>
  <c r="B3107" i="5"/>
  <c r="B3108" i="5"/>
  <c r="B3109" i="5"/>
  <c r="B3110" i="5"/>
  <c r="B3111" i="5"/>
  <c r="B3112" i="5"/>
  <c r="B3113" i="5"/>
  <c r="B3114" i="5"/>
  <c r="B3115" i="5"/>
  <c r="B3116" i="5"/>
  <c r="B3117" i="5"/>
  <c r="B3975" i="5"/>
  <c r="B3976" i="5"/>
  <c r="B4002" i="5"/>
  <c r="B4004" i="5"/>
  <c r="B3122" i="5"/>
  <c r="B3123" i="5"/>
  <c r="B3124" i="5"/>
  <c r="B3125" i="5"/>
  <c r="B3126" i="5"/>
  <c r="B4017" i="5"/>
  <c r="B3128" i="5"/>
  <c r="B3129" i="5"/>
  <c r="B4018" i="5"/>
  <c r="B3131" i="5"/>
  <c r="B3132" i="5"/>
  <c r="B3133" i="5"/>
  <c r="B3134" i="5"/>
  <c r="B3135" i="5"/>
  <c r="B3136" i="5"/>
  <c r="B3137" i="5"/>
  <c r="B3138" i="5"/>
  <c r="B4023" i="5"/>
  <c r="B3140" i="5"/>
  <c r="B1256" i="5"/>
  <c r="B4024" i="5"/>
  <c r="B3143" i="5"/>
  <c r="B3144" i="5"/>
  <c r="B3145" i="5"/>
  <c r="B3146" i="5"/>
  <c r="B3147" i="5"/>
  <c r="B3148" i="5"/>
  <c r="B3149" i="5"/>
  <c r="B3150" i="5"/>
  <c r="B3151" i="5"/>
  <c r="B3152" i="5"/>
  <c r="B3153" i="5"/>
  <c r="B4035" i="5"/>
  <c r="B3155" i="5"/>
  <c r="B3156" i="5"/>
  <c r="B3157" i="5"/>
  <c r="B3158" i="5"/>
  <c r="B3159" i="5"/>
  <c r="B3160" i="5"/>
  <c r="B3161" i="5"/>
  <c r="B3162" i="5"/>
  <c r="B3163" i="5"/>
  <c r="B3164" i="5"/>
  <c r="B3165" i="5"/>
  <c r="B3166" i="5"/>
  <c r="B3167" i="5"/>
  <c r="B3168" i="5"/>
  <c r="B3169" i="5"/>
  <c r="B5764" i="5"/>
  <c r="B4043" i="5"/>
  <c r="B4044" i="5"/>
  <c r="B3173" i="5"/>
  <c r="B3174" i="5"/>
  <c r="B3974" i="5"/>
  <c r="B3176" i="5"/>
  <c r="B3177" i="5"/>
  <c r="B3178" i="5"/>
  <c r="B3179" i="5"/>
  <c r="B3180" i="5"/>
  <c r="B3181" i="5"/>
  <c r="B3182" i="5"/>
  <c r="B3183" i="5"/>
  <c r="B4047" i="5"/>
  <c r="B3185" i="5"/>
  <c r="B3186" i="5"/>
  <c r="B3187" i="5"/>
  <c r="B3188" i="5"/>
  <c r="B3189" i="5"/>
  <c r="B3190" i="5"/>
  <c r="B3191" i="5"/>
  <c r="B3192" i="5"/>
  <c r="B3358" i="5"/>
  <c r="B3194" i="5"/>
  <c r="B3195" i="5"/>
  <c r="B3196" i="5"/>
  <c r="B3197" i="5"/>
  <c r="B3198" i="5"/>
  <c r="B3199" i="5"/>
  <c r="B3200" i="5"/>
  <c r="B3201" i="5"/>
  <c r="B3202" i="5"/>
  <c r="B3203" i="5"/>
  <c r="B3204" i="5"/>
  <c r="B3205" i="5"/>
  <c r="B3206" i="5"/>
  <c r="B3207" i="5"/>
  <c r="B3208" i="5"/>
  <c r="B3209" i="5"/>
  <c r="B3210" i="5"/>
  <c r="B3211" i="5"/>
  <c r="B4048" i="5"/>
  <c r="B3213" i="5"/>
  <c r="B4049" i="5"/>
  <c r="B3215" i="5"/>
  <c r="B3216" i="5"/>
  <c r="B3217" i="5"/>
  <c r="B3218" i="5"/>
  <c r="B3219" i="5"/>
  <c r="B4050" i="5"/>
  <c r="B3221" i="5"/>
  <c r="B3222" i="5"/>
  <c r="B3223" i="5"/>
  <c r="B3224" i="5"/>
  <c r="B3225" i="5"/>
  <c r="B3226" i="5"/>
  <c r="B3227" i="5"/>
  <c r="B3228" i="5"/>
  <c r="B3229" i="5"/>
  <c r="B3230" i="5"/>
  <c r="B3231" i="5"/>
  <c r="B3232" i="5"/>
  <c r="B3233" i="5"/>
  <c r="B3234" i="5"/>
  <c r="B3235" i="5"/>
  <c r="B3236" i="5"/>
  <c r="B3237" i="5"/>
  <c r="B3238" i="5"/>
  <c r="B3239" i="5"/>
  <c r="B3240" i="5"/>
  <c r="B3241" i="5"/>
  <c r="B3242" i="5"/>
  <c r="B3243" i="5"/>
  <c r="B3244" i="5"/>
  <c r="B3245" i="5"/>
  <c r="B3246" i="5"/>
  <c r="B3247" i="5"/>
  <c r="B3248" i="5"/>
  <c r="B3249" i="5"/>
  <c r="B4053" i="5"/>
  <c r="B4057" i="5"/>
  <c r="B3252" i="5"/>
  <c r="B3253" i="5"/>
  <c r="B3254" i="5"/>
  <c r="B3255" i="5"/>
  <c r="B3256" i="5"/>
  <c r="B3257" i="5"/>
  <c r="B3258" i="5"/>
  <c r="B3259" i="5"/>
  <c r="B4062" i="5"/>
  <c r="B4066" i="5"/>
  <c r="B4074" i="5"/>
  <c r="B3263" i="5"/>
  <c r="B3264" i="5"/>
  <c r="B3265" i="5"/>
  <c r="B3266" i="5"/>
  <c r="B4082" i="5"/>
  <c r="B3268" i="5"/>
  <c r="B3269" i="5"/>
  <c r="B4087" i="5"/>
  <c r="B3271" i="5"/>
  <c r="B3272" i="5"/>
  <c r="B4094" i="5"/>
  <c r="B4102" i="5"/>
  <c r="B3275" i="5"/>
  <c r="B3276" i="5"/>
  <c r="B3277" i="5"/>
  <c r="B3278" i="5"/>
  <c r="B3279" i="5"/>
  <c r="B3280" i="5"/>
  <c r="B3281" i="5"/>
  <c r="B3282" i="5"/>
  <c r="B6920" i="5"/>
  <c r="B4103" i="5"/>
  <c r="B4110" i="5"/>
  <c r="B3286" i="5"/>
  <c r="B3287" i="5"/>
  <c r="B4112" i="5"/>
  <c r="B4113" i="5"/>
  <c r="B665" i="5"/>
  <c r="B3291" i="5"/>
  <c r="B4114" i="5"/>
  <c r="B4123" i="5"/>
  <c r="B3294" i="5"/>
  <c r="B3295" i="5"/>
  <c r="B3296" i="5"/>
  <c r="B3297" i="5"/>
  <c r="B4124" i="5"/>
  <c r="B3299" i="5"/>
  <c r="B3300" i="5"/>
  <c r="B3301" i="5"/>
  <c r="B3302" i="5"/>
  <c r="B4125" i="5"/>
  <c r="B3304" i="5"/>
  <c r="B3305" i="5"/>
  <c r="B3306" i="5"/>
  <c r="B3307" i="5"/>
  <c r="B3308" i="5"/>
  <c r="B3309" i="5"/>
  <c r="B4134" i="5"/>
  <c r="B3311" i="5"/>
  <c r="B3312" i="5"/>
  <c r="B4139" i="5"/>
  <c r="B4143" i="5"/>
  <c r="B4144" i="5"/>
  <c r="B4148" i="5"/>
  <c r="B4155" i="5"/>
  <c r="B4169" i="5"/>
  <c r="B367" i="5"/>
  <c r="B4180" i="5"/>
  <c r="B3321" i="5"/>
  <c r="B3322" i="5"/>
  <c r="B3323" i="5"/>
  <c r="B3324" i="5"/>
  <c r="B3325" i="5"/>
  <c r="B3326" i="5"/>
  <c r="B4195" i="5"/>
  <c r="B3328" i="5"/>
  <c r="B3329" i="5"/>
  <c r="B3330" i="5"/>
  <c r="B3331" i="5"/>
  <c r="B1013" i="5"/>
  <c r="B4196" i="5"/>
  <c r="B3334" i="5"/>
  <c r="B3335" i="5"/>
  <c r="B3336" i="5"/>
  <c r="B3337" i="5"/>
  <c r="B4204" i="5"/>
  <c r="B4210" i="5"/>
  <c r="B3340" i="5"/>
  <c r="B1258" i="5"/>
  <c r="B558" i="5"/>
  <c r="B3343" i="5"/>
  <c r="B3344" i="5"/>
  <c r="B4211" i="5"/>
  <c r="B3346" i="5"/>
  <c r="B3347" i="5"/>
  <c r="B3348" i="5"/>
  <c r="B2118" i="5"/>
  <c r="B3350" i="5"/>
  <c r="B3351" i="5"/>
  <c r="B4213" i="5"/>
  <c r="B3353" i="5"/>
  <c r="B3354" i="5"/>
  <c r="B7758" i="5"/>
  <c r="B3356" i="5"/>
  <c r="B3357" i="5"/>
  <c r="B6537" i="5"/>
  <c r="B3359" i="5"/>
  <c r="B5484" i="5"/>
  <c r="B3361" i="5"/>
  <c r="B3362" i="5"/>
  <c r="B3363" i="5"/>
  <c r="B3364" i="5"/>
  <c r="B3365" i="5"/>
  <c r="B3366" i="5"/>
  <c r="B3367" i="5"/>
  <c r="B3368" i="5"/>
  <c r="B3369" i="5"/>
  <c r="B3370" i="5"/>
  <c r="B3371" i="5"/>
  <c r="B3372" i="5"/>
  <c r="B3373" i="5"/>
  <c r="B3374" i="5"/>
  <c r="B3375" i="5"/>
  <c r="B4220" i="5"/>
  <c r="B3377" i="5"/>
  <c r="B3378" i="5"/>
  <c r="B3379" i="5"/>
  <c r="B4233" i="5"/>
  <c r="B3381" i="5"/>
  <c r="B3382" i="5"/>
  <c r="B3383" i="5"/>
  <c r="B3384" i="5"/>
  <c r="B3385" i="5"/>
  <c r="B3386" i="5"/>
  <c r="B3387" i="5"/>
  <c r="B4236" i="5"/>
  <c r="B4237" i="5"/>
  <c r="B4238" i="5"/>
  <c r="B4239" i="5"/>
  <c r="B4240" i="5"/>
  <c r="B4241" i="5"/>
  <c r="B3394" i="5"/>
  <c r="B3395" i="5"/>
  <c r="B3396" i="5"/>
  <c r="B3397" i="5"/>
  <c r="B3398" i="5"/>
  <c r="B3399" i="5"/>
  <c r="B3400" i="5"/>
  <c r="B3401" i="5"/>
  <c r="B3402" i="5"/>
  <c r="B3403" i="5"/>
  <c r="B3404" i="5"/>
  <c r="B3405" i="5"/>
  <c r="B3406" i="5"/>
  <c r="B4242" i="5"/>
  <c r="B3408" i="5"/>
  <c r="B3409" i="5"/>
  <c r="B3410" i="5"/>
  <c r="B3411" i="5"/>
  <c r="B3412" i="5"/>
  <c r="B3413" i="5"/>
  <c r="B3414" i="5"/>
  <c r="B3415" i="5"/>
  <c r="B3416" i="5"/>
  <c r="B3417" i="5"/>
  <c r="B3418" i="5"/>
  <c r="B3419" i="5"/>
  <c r="B4246" i="5"/>
  <c r="B3421" i="5"/>
  <c r="B4270" i="5"/>
  <c r="B4276" i="5"/>
  <c r="B4289" i="5"/>
  <c r="B3425" i="5"/>
  <c r="B4296" i="5"/>
  <c r="B3427" i="5"/>
  <c r="B3428" i="5"/>
  <c r="B3429" i="5"/>
  <c r="B584" i="5"/>
  <c r="B3431" i="5"/>
  <c r="B3432" i="5"/>
  <c r="B3433" i="5"/>
  <c r="B4299" i="5"/>
  <c r="B7044" i="5"/>
  <c r="B439" i="5"/>
  <c r="B3437" i="5"/>
  <c r="B3438" i="5"/>
  <c r="B4300" i="5"/>
  <c r="B4304" i="5"/>
  <c r="B3441" i="5"/>
  <c r="B879" i="5"/>
  <c r="B3443" i="5"/>
  <c r="B3444" i="5"/>
  <c r="B3445" i="5"/>
  <c r="B3446" i="5"/>
  <c r="B4307" i="5"/>
  <c r="B4308" i="5"/>
  <c r="B4309" i="5"/>
  <c r="B3450" i="5"/>
  <c r="B3451" i="5"/>
  <c r="B3452" i="5"/>
  <c r="B39" i="5"/>
  <c r="B363" i="5"/>
  <c r="B3455" i="5"/>
  <c r="B3456" i="5"/>
  <c r="B3457" i="5"/>
  <c r="B3458" i="5"/>
  <c r="B3459" i="5"/>
  <c r="B4310" i="5"/>
  <c r="B4333" i="5"/>
  <c r="B3462" i="5"/>
  <c r="B3463" i="5"/>
  <c r="B3464" i="5"/>
  <c r="B3465" i="5"/>
  <c r="B3466" i="5"/>
  <c r="B3467" i="5"/>
  <c r="B3468" i="5"/>
  <c r="B3469" i="5"/>
  <c r="B3470" i="5"/>
  <c r="B3471" i="5"/>
  <c r="B3472" i="5"/>
  <c r="B3473" i="5"/>
  <c r="B3474" i="5"/>
  <c r="B3475" i="5"/>
  <c r="B3476" i="5"/>
  <c r="B3477" i="5"/>
  <c r="B3478" i="5"/>
  <c r="B3479" i="5"/>
  <c r="B3480" i="5"/>
  <c r="B3481" i="5"/>
  <c r="B230" i="5"/>
  <c r="B3483" i="5"/>
  <c r="B3484" i="5"/>
  <c r="B3485" i="5"/>
  <c r="B3486" i="5"/>
  <c r="B3487" i="5"/>
  <c r="B4336" i="5"/>
  <c r="B3489" i="5"/>
  <c r="B3490" i="5"/>
  <c r="B3491" i="5"/>
  <c r="B3492" i="5"/>
  <c r="B3493" i="5"/>
  <c r="B3494" i="5"/>
  <c r="B3495" i="5"/>
  <c r="B3496" i="5"/>
  <c r="B3497" i="5"/>
  <c r="B3498" i="5"/>
  <c r="B4339" i="5"/>
  <c r="B3500" i="5"/>
  <c r="B3501" i="5"/>
  <c r="B3502" i="5"/>
  <c r="B3503" i="5"/>
  <c r="B3504" i="5"/>
  <c r="B3505" i="5"/>
  <c r="B4358" i="5"/>
  <c r="B3507" i="5"/>
  <c r="B3508" i="5"/>
  <c r="B4410" i="5"/>
  <c r="B3510" i="5"/>
  <c r="B3511" i="5"/>
  <c r="B3512" i="5"/>
  <c r="B3513" i="5"/>
  <c r="B3514" i="5"/>
  <c r="B3515" i="5"/>
  <c r="B3516" i="5"/>
  <c r="B3517" i="5"/>
  <c r="B3518" i="5"/>
  <c r="B3519" i="5"/>
  <c r="B4411" i="5"/>
  <c r="B4412" i="5"/>
  <c r="B3522" i="5"/>
  <c r="B3523" i="5"/>
  <c r="B3524" i="5"/>
  <c r="B3525" i="5"/>
  <c r="B3526" i="5"/>
  <c r="B3527" i="5"/>
  <c r="B3528" i="5"/>
  <c r="B3529" i="5"/>
  <c r="B4413" i="5"/>
  <c r="B1059" i="5"/>
  <c r="B4414" i="5"/>
  <c r="B4423" i="5"/>
  <c r="B626" i="5"/>
  <c r="B4424" i="5"/>
  <c r="B3536" i="5"/>
  <c r="B3537" i="5"/>
  <c r="B3538" i="5"/>
  <c r="B3539" i="5"/>
  <c r="B3540" i="5"/>
  <c r="B3541" i="5"/>
  <c r="B3542" i="5"/>
  <c r="B3543" i="5"/>
  <c r="B4425" i="5"/>
  <c r="B3545" i="5"/>
  <c r="B3546" i="5"/>
  <c r="B3547" i="5"/>
  <c r="B3548" i="5"/>
  <c r="B4426" i="5"/>
  <c r="B4431" i="5"/>
  <c r="B3551" i="5"/>
  <c r="B3552" i="5"/>
  <c r="B3553" i="5"/>
  <c r="B3554" i="5"/>
  <c r="B1259" i="5"/>
  <c r="B3556" i="5"/>
  <c r="B4433" i="5"/>
  <c r="B3558" i="5"/>
  <c r="B3559" i="5"/>
  <c r="B4434" i="5"/>
  <c r="B3561" i="5"/>
  <c r="B3562" i="5"/>
  <c r="B3563" i="5"/>
  <c r="B4435" i="5"/>
  <c r="B3565" i="5"/>
  <c r="B3566" i="5"/>
  <c r="B4440" i="5"/>
  <c r="B3568" i="5"/>
  <c r="B1061" i="5"/>
  <c r="B770" i="5"/>
  <c r="B3571" i="5"/>
  <c r="B3572" i="5"/>
  <c r="B3573" i="5"/>
  <c r="B3574" i="5"/>
  <c r="B3575" i="5"/>
  <c r="B3576" i="5"/>
  <c r="B3577" i="5"/>
  <c r="B3578" i="5"/>
  <c r="B3579" i="5"/>
  <c r="B3580" i="5"/>
  <c r="B3581" i="5"/>
  <c r="B3582" i="5"/>
  <c r="B3583" i="5"/>
  <c r="B4451" i="5"/>
  <c r="B3585" i="5"/>
  <c r="B3586" i="5"/>
  <c r="B3360" i="5"/>
  <c r="B3588" i="5"/>
  <c r="B4452" i="5"/>
  <c r="B4458" i="5"/>
  <c r="B4459" i="5"/>
  <c r="B4461" i="5"/>
  <c r="B125" i="5"/>
  <c r="B208" i="5"/>
  <c r="B4462" i="5"/>
  <c r="B3596" i="5"/>
  <c r="B2717" i="5"/>
  <c r="B3598" i="5"/>
  <c r="B3599" i="5"/>
  <c r="B3600" i="5"/>
  <c r="B5494" i="5"/>
  <c r="B3602" i="5"/>
  <c r="B3603" i="5"/>
  <c r="B3604" i="5"/>
  <c r="B3605" i="5"/>
  <c r="B3606" i="5"/>
  <c r="B3607" i="5"/>
  <c r="B4463" i="5"/>
  <c r="B3609" i="5"/>
  <c r="B3610" i="5"/>
  <c r="B3611" i="5"/>
  <c r="B3612" i="5"/>
  <c r="B4468" i="5"/>
  <c r="B3614" i="5"/>
  <c r="B3615" i="5"/>
  <c r="B3616" i="5"/>
  <c r="B3617" i="5"/>
  <c r="B5526" i="5"/>
  <c r="B3619" i="5"/>
  <c r="B3620" i="5"/>
  <c r="B4471" i="5"/>
  <c r="B4472" i="5"/>
  <c r="B4474" i="5"/>
  <c r="B3624" i="5"/>
  <c r="B3625" i="5"/>
  <c r="B3626" i="5"/>
  <c r="B3627" i="5"/>
  <c r="B3628" i="5"/>
  <c r="B3629" i="5"/>
  <c r="B3630" i="5"/>
  <c r="B3631" i="5"/>
  <c r="B3632" i="5"/>
  <c r="B3633" i="5"/>
  <c r="B3634" i="5"/>
  <c r="B3635" i="5"/>
  <c r="B3636" i="5"/>
  <c r="B5689" i="5"/>
  <c r="B3638" i="5"/>
  <c r="B3639" i="5"/>
  <c r="B3640" i="5"/>
  <c r="B6982" i="5"/>
  <c r="B3642" i="5"/>
  <c r="B3643" i="5"/>
  <c r="B3644" i="5"/>
  <c r="B3645" i="5"/>
  <c r="B3646" i="5"/>
  <c r="B3647" i="5"/>
  <c r="B3648" i="5"/>
  <c r="B3649" i="5"/>
  <c r="B3650" i="5"/>
  <c r="B3651" i="5"/>
  <c r="B3652" i="5"/>
  <c r="B3653" i="5"/>
  <c r="B3654" i="5"/>
  <c r="B3655" i="5"/>
  <c r="B3656" i="5"/>
  <c r="B7025" i="5"/>
  <c r="B3658" i="5"/>
  <c r="B3659" i="5"/>
  <c r="B3660" i="5"/>
  <c r="B4480" i="5"/>
  <c r="B4481" i="5"/>
  <c r="B3663" i="5"/>
  <c r="B3664" i="5"/>
  <c r="B3665" i="5"/>
  <c r="B3666" i="5"/>
  <c r="B4488" i="5"/>
  <c r="B4489" i="5"/>
  <c r="B4490" i="5"/>
  <c r="B3670" i="5"/>
  <c r="B4491" i="5"/>
  <c r="B3672" i="5"/>
  <c r="B3673" i="5"/>
  <c r="B4495" i="5"/>
  <c r="B3675" i="5"/>
  <c r="B4496" i="5"/>
  <c r="B3677" i="5"/>
  <c r="B3678" i="5"/>
  <c r="B3679" i="5"/>
  <c r="B3680" i="5"/>
  <c r="B3681" i="5"/>
  <c r="B3682" i="5"/>
  <c r="B939" i="5"/>
  <c r="B3684" i="5"/>
  <c r="B3685" i="5"/>
  <c r="B3686" i="5"/>
  <c r="B3687" i="5"/>
  <c r="B4503" i="5"/>
  <c r="B3689" i="5"/>
  <c r="B3690" i="5"/>
  <c r="B3691" i="5"/>
  <c r="B3692" i="5"/>
  <c r="B3693" i="5"/>
  <c r="B3694" i="5"/>
  <c r="B3695" i="5"/>
  <c r="B660" i="5"/>
  <c r="B3697" i="5"/>
  <c r="B4515" i="5"/>
  <c r="B3699" i="5"/>
  <c r="B6923" i="5"/>
  <c r="B3701" i="5"/>
  <c r="B3702" i="5"/>
  <c r="B5133" i="5"/>
  <c r="B3704" i="5"/>
  <c r="B3705" i="5"/>
  <c r="B3706" i="5"/>
  <c r="B3707" i="5"/>
  <c r="B3708" i="5"/>
  <c r="B4516" i="5"/>
  <c r="B4518" i="5"/>
  <c r="B3711" i="5"/>
  <c r="B4519" i="5"/>
  <c r="B3713" i="5"/>
  <c r="B3714" i="5"/>
  <c r="B3715" i="5"/>
  <c r="B3716" i="5"/>
  <c r="B3717" i="5"/>
  <c r="B3718" i="5"/>
  <c r="B3719" i="5"/>
  <c r="B3720" i="5"/>
  <c r="B3721" i="5"/>
  <c r="B3722" i="5"/>
  <c r="B3723" i="5"/>
  <c r="B3724" i="5"/>
  <c r="B3725" i="5"/>
  <c r="B3726" i="5"/>
  <c r="B3727" i="5"/>
  <c r="B3728" i="5"/>
  <c r="B3729" i="5"/>
  <c r="B3730" i="5"/>
  <c r="B3731" i="5"/>
  <c r="B3732" i="5"/>
  <c r="B4641" i="5"/>
  <c r="B3734" i="5"/>
  <c r="B3735" i="5"/>
  <c r="B4520" i="5"/>
  <c r="B3737" i="5"/>
  <c r="B3738" i="5"/>
  <c r="B3739" i="5"/>
  <c r="B3740" i="5"/>
  <c r="B3741" i="5"/>
  <c r="B3742" i="5"/>
  <c r="B3743" i="5"/>
  <c r="B3744" i="5"/>
  <c r="B3745" i="5"/>
  <c r="B3746" i="5"/>
  <c r="B3747" i="5"/>
  <c r="B3748" i="5"/>
  <c r="B3749" i="5"/>
  <c r="B3750" i="5"/>
  <c r="B4527" i="5"/>
  <c r="B3752" i="5"/>
  <c r="B3753" i="5"/>
  <c r="B4532" i="5"/>
  <c r="B3755" i="5"/>
  <c r="B3756" i="5"/>
  <c r="B3757" i="5"/>
  <c r="B4533" i="5"/>
  <c r="B4534" i="5"/>
  <c r="B4535" i="5"/>
  <c r="B4536" i="5"/>
  <c r="B4538" i="5"/>
  <c r="B3763" i="5"/>
  <c r="B3764" i="5"/>
  <c r="B3765" i="5"/>
  <c r="B4542" i="5"/>
  <c r="B3767" i="5"/>
  <c r="B3768" i="5"/>
  <c r="B3769" i="5"/>
  <c r="B3770" i="5"/>
  <c r="B3771" i="5"/>
  <c r="B3772" i="5"/>
  <c r="B3773" i="5"/>
  <c r="B3774" i="5"/>
  <c r="B3775" i="5"/>
  <c r="B3776" i="5"/>
  <c r="B3777" i="5"/>
  <c r="B3778" i="5"/>
  <c r="B3779" i="5"/>
  <c r="B4544" i="5"/>
  <c r="B3781" i="5"/>
  <c r="B3782" i="5"/>
  <c r="B3783" i="5"/>
  <c r="B3784" i="5"/>
  <c r="B3785" i="5"/>
  <c r="B3786" i="5"/>
  <c r="B3787" i="5"/>
  <c r="B3788" i="5"/>
  <c r="B3789" i="5"/>
  <c r="B3790" i="5"/>
  <c r="B4546" i="5"/>
  <c r="B4547" i="5"/>
  <c r="B4554" i="5"/>
  <c r="B4574" i="5"/>
  <c r="B3795" i="5"/>
  <c r="B3796" i="5"/>
  <c r="B3797" i="5"/>
  <c r="B3798" i="5"/>
  <c r="B3799" i="5"/>
  <c r="B3800" i="5"/>
  <c r="B3801" i="5"/>
  <c r="B3802" i="5"/>
  <c r="B4575" i="5"/>
  <c r="B4577" i="5"/>
  <c r="B4578" i="5"/>
  <c r="B3806" i="5"/>
  <c r="B3807" i="5"/>
  <c r="B3808" i="5"/>
  <c r="B3809" i="5"/>
  <c r="B3810" i="5"/>
  <c r="B3811" i="5"/>
  <c r="B3812" i="5"/>
  <c r="B1560" i="5"/>
  <c r="B3814" i="5"/>
  <c r="B3815" i="5"/>
  <c r="B3816" i="5"/>
  <c r="B3817" i="5"/>
  <c r="B3818" i="5"/>
  <c r="B4581" i="5"/>
  <c r="B3820" i="5"/>
  <c r="B3821" i="5"/>
  <c r="B4584" i="5"/>
  <c r="B3823" i="5"/>
  <c r="B3824" i="5"/>
  <c r="B3825" i="5"/>
  <c r="B4585" i="5"/>
  <c r="B3827" i="5"/>
  <c r="B3828" i="5"/>
  <c r="B3829" i="5"/>
  <c r="B4611" i="5"/>
  <c r="B3831" i="5"/>
  <c r="B3832" i="5"/>
  <c r="B3833" i="5"/>
  <c r="B695" i="5"/>
  <c r="B3835" i="5"/>
  <c r="B3836" i="5"/>
  <c r="B3837" i="5"/>
  <c r="B3838" i="5"/>
  <c r="B3839" i="5"/>
  <c r="B3840" i="5"/>
  <c r="B3841" i="5"/>
  <c r="B3842" i="5"/>
  <c r="B3843" i="5"/>
  <c r="B3844" i="5"/>
  <c r="B3845" i="5"/>
  <c r="B3846" i="5"/>
  <c r="B4612" i="5"/>
  <c r="B3848" i="5"/>
  <c r="B3849" i="5"/>
  <c r="B3850" i="5"/>
  <c r="B3851" i="5"/>
  <c r="B5104" i="5"/>
  <c r="B4613" i="5"/>
  <c r="B4615" i="5"/>
  <c r="B4619" i="5"/>
  <c r="B3856" i="5"/>
  <c r="B4620" i="5"/>
  <c r="B3858" i="5"/>
  <c r="B3859" i="5"/>
  <c r="B3860" i="5"/>
  <c r="B4621" i="5"/>
  <c r="B3862" i="5"/>
  <c r="B3863" i="5"/>
  <c r="B3864" i="5"/>
  <c r="B3865" i="5"/>
  <c r="B4622" i="5"/>
  <c r="B3867" i="5"/>
  <c r="B3868" i="5"/>
  <c r="B3869" i="5"/>
  <c r="B3870" i="5"/>
  <c r="B3871" i="5"/>
  <c r="B3872" i="5"/>
  <c r="B3873" i="5"/>
  <c r="B3874" i="5"/>
  <c r="B4623" i="5"/>
  <c r="B3876" i="5"/>
  <c r="B3877" i="5"/>
  <c r="B3878" i="5"/>
  <c r="B4624" i="5"/>
  <c r="B3880" i="5"/>
  <c r="B3881" i="5"/>
  <c r="B3882" i="5"/>
  <c r="B3883" i="5"/>
  <c r="B3884" i="5"/>
  <c r="B3885" i="5"/>
  <c r="B3886" i="5"/>
  <c r="B3887" i="5"/>
  <c r="B3888" i="5"/>
  <c r="B3889" i="5"/>
  <c r="B3890" i="5"/>
  <c r="B4625" i="5"/>
  <c r="B4626" i="5"/>
  <c r="B7341" i="5"/>
  <c r="B4627" i="5"/>
  <c r="B4628" i="5"/>
  <c r="B4631" i="5"/>
  <c r="B467" i="5"/>
  <c r="B3898" i="5"/>
  <c r="B3899" i="5"/>
  <c r="B3900" i="5"/>
  <c r="B4632" i="5"/>
  <c r="B4633" i="5"/>
  <c r="B4635" i="5"/>
  <c r="B209" i="5"/>
  <c r="B4636" i="5"/>
  <c r="B4642" i="5"/>
  <c r="B374" i="5"/>
  <c r="B3908" i="5"/>
  <c r="B3909" i="5"/>
  <c r="B3910" i="5"/>
  <c r="B3911" i="5"/>
  <c r="B3912" i="5"/>
  <c r="B3913" i="5"/>
  <c r="B3914" i="5"/>
  <c r="B2072" i="5"/>
  <c r="B3916" i="5"/>
  <c r="B3917" i="5"/>
  <c r="B3918" i="5"/>
  <c r="B3919" i="5"/>
  <c r="B3920" i="5"/>
  <c r="B3921" i="5"/>
  <c r="B3922" i="5"/>
  <c r="B3923" i="5"/>
  <c r="B3924" i="5"/>
  <c r="B3925" i="5"/>
  <c r="B3926" i="5"/>
  <c r="B3927" i="5"/>
  <c r="B3928" i="5"/>
  <c r="B1269" i="5"/>
  <c r="B4645" i="5"/>
  <c r="B3931" i="5"/>
  <c r="B3932" i="5"/>
  <c r="B3933" i="5"/>
  <c r="B3934" i="5"/>
  <c r="B3935" i="5"/>
  <c r="B4652" i="5"/>
  <c r="B3937" i="5"/>
  <c r="B3938" i="5"/>
  <c r="B3939" i="5"/>
  <c r="B3940" i="5"/>
  <c r="B3941" i="5"/>
  <c r="B3942" i="5"/>
  <c r="B3943" i="5"/>
  <c r="B4653" i="5"/>
  <c r="B3945" i="5"/>
  <c r="B3946" i="5"/>
  <c r="B3947" i="5"/>
  <c r="B3948" i="5"/>
  <c r="B3949" i="5"/>
  <c r="B3950" i="5"/>
  <c r="B4657" i="5"/>
  <c r="B3952" i="5"/>
  <c r="B3953" i="5"/>
  <c r="B4659" i="5"/>
  <c r="B4687" i="5"/>
  <c r="B4698" i="5"/>
  <c r="B4699" i="5"/>
  <c r="B318" i="5"/>
  <c r="B3959" i="5"/>
  <c r="B3960" i="5"/>
  <c r="B3961" i="5"/>
  <c r="B3962" i="5"/>
  <c r="B575" i="5"/>
  <c r="B4700" i="5"/>
  <c r="B4701" i="5"/>
  <c r="B3966" i="5"/>
  <c r="B3967" i="5"/>
  <c r="B3968" i="5"/>
  <c r="B3969" i="5"/>
  <c r="B3970" i="5"/>
  <c r="B3971" i="5"/>
  <c r="B3972" i="5"/>
  <c r="B3973" i="5"/>
  <c r="B6689" i="5"/>
  <c r="B4705" i="5"/>
  <c r="B835" i="5"/>
  <c r="B3977" i="5"/>
  <c r="B3978" i="5"/>
  <c r="B3979" i="5"/>
  <c r="B3980" i="5"/>
  <c r="B3981" i="5"/>
  <c r="B3982" i="5"/>
  <c r="B3983" i="5"/>
  <c r="B3984" i="5"/>
  <c r="B3985" i="5"/>
  <c r="B3986" i="5"/>
  <c r="B3987" i="5"/>
  <c r="B3988" i="5"/>
  <c r="B3989" i="5"/>
  <c r="B3990" i="5"/>
  <c r="B3991" i="5"/>
  <c r="B3992" i="5"/>
  <c r="B3993" i="5"/>
  <c r="B3994" i="5"/>
  <c r="B3995" i="5"/>
  <c r="B3996" i="5"/>
  <c r="B3997" i="5"/>
  <c r="B3998" i="5"/>
  <c r="B3999" i="5"/>
  <c r="B4000" i="5"/>
  <c r="B4001" i="5"/>
  <c r="B4707" i="5"/>
  <c r="B4003" i="5"/>
  <c r="B229" i="5"/>
  <c r="B4005" i="5"/>
  <c r="B4006" i="5"/>
  <c r="B4007" i="5"/>
  <c r="B4008" i="5"/>
  <c r="B4009" i="5"/>
  <c r="B4010" i="5"/>
  <c r="B1469" i="5"/>
  <c r="B4012" i="5"/>
  <c r="B4013" i="5"/>
  <c r="B4014" i="5"/>
  <c r="B4015" i="5"/>
  <c r="B4016" i="5"/>
  <c r="B4708" i="5"/>
  <c r="B4722" i="5"/>
  <c r="B4019" i="5"/>
  <c r="B4020" i="5"/>
  <c r="B4021" i="5"/>
  <c r="B4022" i="5"/>
  <c r="B4723" i="5"/>
  <c r="B4724" i="5"/>
  <c r="B4025" i="5"/>
  <c r="B4026" i="5"/>
  <c r="B4027" i="5"/>
  <c r="B4028" i="5"/>
  <c r="B4029" i="5"/>
  <c r="B4030" i="5"/>
  <c r="B4031" i="5"/>
  <c r="B4032" i="5"/>
  <c r="B4033" i="5"/>
  <c r="B4034" i="5"/>
  <c r="B4725" i="5"/>
  <c r="B4036" i="5"/>
  <c r="B4037" i="5"/>
  <c r="B4038" i="5"/>
  <c r="B4039" i="5"/>
  <c r="B4040" i="5"/>
  <c r="B4041" i="5"/>
  <c r="B4042" i="5"/>
  <c r="B4733" i="5"/>
  <c r="B4734" i="5"/>
  <c r="B4045" i="5"/>
  <c r="B4046" i="5"/>
  <c r="B4735" i="5"/>
  <c r="B4737" i="5"/>
  <c r="B4738" i="5"/>
  <c r="B4739" i="5"/>
  <c r="B4051" i="5"/>
  <c r="B5459" i="5"/>
  <c r="B4758" i="5"/>
  <c r="B4054" i="5"/>
  <c r="B4055" i="5"/>
  <c r="B4056" i="5"/>
  <c r="B4759" i="5"/>
  <c r="B4058" i="5"/>
  <c r="B4059" i="5"/>
  <c r="B1329" i="5"/>
  <c r="B4061" i="5"/>
  <c r="B4766" i="5"/>
  <c r="B4063" i="5"/>
  <c r="B4064" i="5"/>
  <c r="B4065" i="5"/>
  <c r="B4778" i="5"/>
  <c r="B4067" i="5"/>
  <c r="B4068" i="5"/>
  <c r="B4069" i="5"/>
  <c r="B4070" i="5"/>
  <c r="B4071" i="5"/>
  <c r="B4072" i="5"/>
  <c r="B4073" i="5"/>
  <c r="B4796" i="5"/>
  <c r="B4075" i="5"/>
  <c r="B4076" i="5"/>
  <c r="B3618" i="5"/>
  <c r="B4078" i="5"/>
  <c r="B4079" i="5"/>
  <c r="B4080" i="5"/>
  <c r="B4081" i="5"/>
  <c r="B4797" i="5"/>
  <c r="B4083" i="5"/>
  <c r="B4084" i="5"/>
  <c r="B4085" i="5"/>
  <c r="B4086" i="5"/>
  <c r="B4798" i="5"/>
  <c r="B4088" i="5"/>
  <c r="B4089" i="5"/>
  <c r="B4090" i="5"/>
  <c r="B6058" i="5"/>
  <c r="B4092" i="5"/>
  <c r="B4093" i="5"/>
  <c r="B4805" i="5"/>
  <c r="B4095" i="5"/>
  <c r="B4096" i="5"/>
  <c r="B4097" i="5"/>
  <c r="B4098" i="5"/>
  <c r="B4099" i="5"/>
  <c r="B4100" i="5"/>
  <c r="B4101" i="5"/>
  <c r="B4806" i="5"/>
  <c r="B4822" i="5"/>
  <c r="B4104" i="5"/>
  <c r="B4105" i="5"/>
  <c r="B4106" i="5"/>
  <c r="B4107" i="5"/>
  <c r="B4108" i="5"/>
  <c r="B4109" i="5"/>
  <c r="B4823" i="5"/>
  <c r="B4111" i="5"/>
  <c r="B4824" i="5"/>
  <c r="B4825" i="5"/>
  <c r="B4831" i="5"/>
  <c r="B4115" i="5"/>
  <c r="B4116" i="5"/>
  <c r="B4117" i="5"/>
  <c r="B4118" i="5"/>
  <c r="B4119" i="5"/>
  <c r="B4120" i="5"/>
  <c r="B4121" i="5"/>
  <c r="B4122" i="5"/>
  <c r="B4833" i="5"/>
  <c r="B4839" i="5"/>
  <c r="B4840" i="5"/>
  <c r="B4126" i="5"/>
  <c r="B4127" i="5"/>
  <c r="B4128" i="5"/>
  <c r="B4129" i="5"/>
  <c r="B1719" i="5"/>
  <c r="B4131" i="5"/>
  <c r="B4132" i="5"/>
  <c r="B4133" i="5"/>
  <c r="B4841" i="5"/>
  <c r="B4135" i="5"/>
  <c r="B4136" i="5"/>
  <c r="B4137" i="5"/>
  <c r="B4138" i="5"/>
  <c r="B415" i="5"/>
  <c r="B4140" i="5"/>
  <c r="B4141" i="5"/>
  <c r="B4142" i="5"/>
  <c r="B4845" i="5"/>
  <c r="B4849" i="5"/>
  <c r="B4145" i="5"/>
  <c r="B4146" i="5"/>
  <c r="B4147" i="5"/>
  <c r="B571" i="5"/>
  <c r="B4149" i="5"/>
  <c r="B4150" i="5"/>
  <c r="B4151" i="5"/>
  <c r="B4152" i="5"/>
  <c r="B4153" i="5"/>
  <c r="B4154" i="5"/>
  <c r="B4861" i="5"/>
  <c r="B4156" i="5"/>
  <c r="B4157" i="5"/>
  <c r="B4158" i="5"/>
  <c r="B4159" i="5"/>
  <c r="B4160" i="5"/>
  <c r="B4161" i="5"/>
  <c r="B4162" i="5"/>
  <c r="B4163" i="5"/>
  <c r="B4164" i="5"/>
  <c r="B4165" i="5"/>
  <c r="B4166" i="5"/>
  <c r="B4167" i="5"/>
  <c r="B4168" i="5"/>
  <c r="B4863" i="5"/>
  <c r="B4170" i="5"/>
  <c r="B4171" i="5"/>
  <c r="B4172" i="5"/>
  <c r="B4173" i="5"/>
  <c r="B7348" i="5"/>
  <c r="B4175" i="5"/>
  <c r="B4176" i="5"/>
  <c r="B4177" i="5"/>
  <c r="B4178" i="5"/>
  <c r="B4179" i="5"/>
  <c r="B4868" i="5"/>
  <c r="B4181" i="5"/>
  <c r="B2359" i="5"/>
  <c r="B4183" i="5"/>
  <c r="B4184" i="5"/>
  <c r="B4185" i="5"/>
  <c r="B4186" i="5"/>
  <c r="B4187" i="5"/>
  <c r="B4188" i="5"/>
  <c r="B4189" i="5"/>
  <c r="B4190" i="5"/>
  <c r="B4191" i="5"/>
  <c r="B4192" i="5"/>
  <c r="B4193" i="5"/>
  <c r="B4194" i="5"/>
  <c r="B771" i="5"/>
  <c r="B4875" i="5"/>
  <c r="B4197" i="5"/>
  <c r="B4198" i="5"/>
  <c r="B4199" i="5"/>
  <c r="B4200" i="5"/>
  <c r="B4201" i="5"/>
  <c r="B4202" i="5"/>
  <c r="B4203" i="5"/>
  <c r="B4899" i="5"/>
  <c r="B4205" i="5"/>
  <c r="B4206" i="5"/>
  <c r="B4207" i="5"/>
  <c r="B4208" i="5"/>
  <c r="B4209" i="5"/>
  <c r="B4901" i="5"/>
  <c r="B4902" i="5"/>
  <c r="B4903" i="5"/>
  <c r="B4905" i="5"/>
  <c r="B4214" i="5"/>
  <c r="B4215" i="5"/>
  <c r="B4216" i="5"/>
  <c r="B4217" i="5"/>
  <c r="B4218" i="5"/>
  <c r="B4219" i="5"/>
  <c r="B4909" i="5"/>
  <c r="B4221" i="5"/>
  <c r="B4222" i="5"/>
  <c r="B4223" i="5"/>
  <c r="B4224" i="5"/>
  <c r="B4225" i="5"/>
  <c r="B4226" i="5"/>
  <c r="B4227" i="5"/>
  <c r="B4228" i="5"/>
  <c r="B4229" i="5"/>
  <c r="B4230" i="5"/>
  <c r="B4231" i="5"/>
  <c r="B4232" i="5"/>
  <c r="B4910" i="5"/>
  <c r="B4234" i="5"/>
  <c r="B4235" i="5"/>
  <c r="B4919" i="5"/>
  <c r="B4924" i="5"/>
  <c r="B219" i="5"/>
  <c r="B4925" i="5"/>
  <c r="B4926" i="5"/>
  <c r="B4933" i="5"/>
  <c r="B4934" i="5"/>
  <c r="B4243" i="5"/>
  <c r="B4244" i="5"/>
  <c r="B4245" i="5"/>
  <c r="B663" i="5"/>
  <c r="B4247" i="5"/>
  <c r="B4248" i="5"/>
  <c r="B4249" i="5"/>
  <c r="B4250" i="5"/>
  <c r="B4251" i="5"/>
  <c r="B4252" i="5"/>
  <c r="B4253" i="5"/>
  <c r="B4254" i="5"/>
  <c r="B4255" i="5"/>
  <c r="B4256" i="5"/>
  <c r="B4257" i="5"/>
  <c r="B4258" i="5"/>
  <c r="B4259" i="5"/>
  <c r="B4260" i="5"/>
  <c r="B4261" i="5"/>
  <c r="B4262" i="5"/>
  <c r="B4263" i="5"/>
  <c r="B4264" i="5"/>
  <c r="B4265" i="5"/>
  <c r="B4266" i="5"/>
  <c r="B4267" i="5"/>
  <c r="B4268" i="5"/>
  <c r="B4269" i="5"/>
  <c r="B4947" i="5"/>
  <c r="B4271" i="5"/>
  <c r="B4272" i="5"/>
  <c r="B4273" i="5"/>
  <c r="B4274" i="5"/>
  <c r="B4275" i="5"/>
  <c r="B561" i="5"/>
  <c r="B4277" i="5"/>
  <c r="B4278" i="5"/>
  <c r="B4279" i="5"/>
  <c r="B4280" i="5"/>
  <c r="B4281" i="5"/>
  <c r="B4282" i="5"/>
  <c r="B4283" i="5"/>
  <c r="B4284" i="5"/>
  <c r="B4285" i="5"/>
  <c r="B4286" i="5"/>
  <c r="B4287" i="5"/>
  <c r="B4288" i="5"/>
  <c r="B4976" i="5"/>
  <c r="B4290" i="5"/>
  <c r="B4291" i="5"/>
  <c r="B4292" i="5"/>
  <c r="B4293" i="5"/>
  <c r="B4294" i="5"/>
  <c r="B4295" i="5"/>
  <c r="B225" i="5"/>
  <c r="B4297" i="5"/>
  <c r="B4298" i="5"/>
  <c r="B4977" i="5"/>
  <c r="B4980" i="5"/>
  <c r="B4301" i="5"/>
  <c r="B4302" i="5"/>
  <c r="B4303" i="5"/>
  <c r="B4985" i="5"/>
  <c r="B4305" i="5"/>
  <c r="B4306" i="5"/>
  <c r="B4988" i="5"/>
  <c r="B4989" i="5"/>
  <c r="B4991" i="5"/>
  <c r="B4998" i="5"/>
  <c r="B4311" i="5"/>
  <c r="B4312" i="5"/>
  <c r="B4313" i="5"/>
  <c r="B4314" i="5"/>
  <c r="B4315" i="5"/>
  <c r="B4316" i="5"/>
  <c r="B4317" i="5"/>
  <c r="B4318" i="5"/>
  <c r="B4319" i="5"/>
  <c r="B4320" i="5"/>
  <c r="B4321" i="5"/>
  <c r="B4322" i="5"/>
  <c r="B4323" i="5"/>
  <c r="B4324" i="5"/>
  <c r="B4325" i="5"/>
  <c r="B4326" i="5"/>
  <c r="B4327" i="5"/>
  <c r="B4328" i="5"/>
  <c r="B4329" i="5"/>
  <c r="B4330" i="5"/>
  <c r="B4331" i="5"/>
  <c r="B4332" i="5"/>
  <c r="B5001" i="5"/>
  <c r="B4334" i="5"/>
  <c r="B4335" i="5"/>
  <c r="B611" i="5"/>
  <c r="B4337" i="5"/>
  <c r="B4338" i="5"/>
  <c r="B5004" i="5"/>
  <c r="B4340" i="5"/>
  <c r="B4341" i="5"/>
  <c r="B1783" i="5"/>
  <c r="B4343" i="5"/>
  <c r="B4344" i="5"/>
  <c r="B4345" i="5"/>
  <c r="B4346" i="5"/>
  <c r="B4347" i="5"/>
  <c r="B4348" i="5"/>
  <c r="B4349" i="5"/>
  <c r="B4350" i="5"/>
  <c r="B4351" i="5"/>
  <c r="B4352" i="5"/>
  <c r="B4353" i="5"/>
  <c r="B7512" i="5"/>
  <c r="B4355" i="5"/>
  <c r="B4356" i="5"/>
  <c r="B4357" i="5"/>
  <c r="B5005" i="5"/>
  <c r="B4359" i="5"/>
  <c r="B4360" i="5"/>
  <c r="B4361" i="5"/>
  <c r="B4362" i="5"/>
  <c r="B4363" i="5"/>
  <c r="B4364" i="5"/>
  <c r="B4365" i="5"/>
  <c r="B4366" i="5"/>
  <c r="B4367" i="5"/>
  <c r="B5626" i="5"/>
  <c r="B4369" i="5"/>
  <c r="B4370" i="5"/>
  <c r="B4371" i="5"/>
  <c r="B4372" i="5"/>
  <c r="B4761" i="5"/>
  <c r="B4374" i="5"/>
  <c r="B4375" i="5"/>
  <c r="B4376" i="5"/>
  <c r="B4377" i="5"/>
  <c r="B4378" i="5"/>
  <c r="B4379" i="5"/>
  <c r="B4380" i="5"/>
  <c r="B4381" i="5"/>
  <c r="B4382" i="5"/>
  <c r="B2101" i="5"/>
  <c r="B4384" i="5"/>
  <c r="B4385" i="5"/>
  <c r="B4386" i="5"/>
  <c r="B4387" i="5"/>
  <c r="B4388" i="5"/>
  <c r="B4389" i="5"/>
  <c r="B4390" i="5"/>
  <c r="B6831" i="5"/>
  <c r="B2384" i="5"/>
  <c r="B4393" i="5"/>
  <c r="B4394" i="5"/>
  <c r="B4395" i="5"/>
  <c r="B4396" i="5"/>
  <c r="B4397" i="5"/>
  <c r="B4398" i="5"/>
  <c r="B4399" i="5"/>
  <c r="B4400" i="5"/>
  <c r="B4401" i="5"/>
  <c r="B4402" i="5"/>
  <c r="B4403" i="5"/>
  <c r="B4404" i="5"/>
  <c r="B6960" i="5"/>
  <c r="B4406" i="5"/>
  <c r="B4407" i="5"/>
  <c r="B4408" i="5"/>
  <c r="B4409" i="5"/>
  <c r="B5008" i="5"/>
  <c r="B5010" i="5"/>
  <c r="B3388" i="5"/>
  <c r="B1087" i="5"/>
  <c r="B5014" i="5"/>
  <c r="B4415" i="5"/>
  <c r="B4416" i="5"/>
  <c r="B4417" i="5"/>
  <c r="B4418" i="5"/>
  <c r="B4419" i="5"/>
  <c r="B4420" i="5"/>
  <c r="B4421" i="5"/>
  <c r="B4422" i="5"/>
  <c r="B5019" i="5"/>
  <c r="B5022" i="5"/>
  <c r="B5029" i="5"/>
  <c r="B5035" i="5"/>
  <c r="B4427" i="5"/>
  <c r="B4428" i="5"/>
  <c r="B4429" i="5"/>
  <c r="B4430" i="5"/>
  <c r="B803" i="5"/>
  <c r="B4432" i="5"/>
  <c r="B872" i="5"/>
  <c r="B5039" i="5"/>
  <c r="B5040" i="5"/>
  <c r="B4436" i="5"/>
  <c r="B4437" i="5"/>
  <c r="B4438" i="5"/>
  <c r="B4439" i="5"/>
  <c r="B5042" i="5"/>
  <c r="B4441" i="5"/>
  <c r="B4442" i="5"/>
  <c r="B4443" i="5"/>
  <c r="B4444" i="5"/>
  <c r="B4445" i="5"/>
  <c r="B4446" i="5"/>
  <c r="B4447" i="5"/>
  <c r="B4448" i="5"/>
  <c r="B4449" i="5"/>
  <c r="B4450" i="5"/>
  <c r="B5043" i="5"/>
  <c r="B5047" i="5"/>
  <c r="B7874" i="5"/>
  <c r="B4454" i="5"/>
  <c r="B4455" i="5"/>
  <c r="B4456" i="5"/>
  <c r="B4457" i="5"/>
  <c r="B174" i="5"/>
  <c r="B5048" i="5"/>
  <c r="B4460" i="5"/>
  <c r="B5049" i="5"/>
  <c r="B5050" i="5"/>
  <c r="B2115" i="5"/>
  <c r="B4464" i="5"/>
  <c r="B4465" i="5"/>
  <c r="B4466" i="5"/>
  <c r="B4467" i="5"/>
  <c r="B496" i="5"/>
  <c r="B4469" i="5"/>
  <c r="B4470" i="5"/>
  <c r="B5052" i="5"/>
  <c r="B5053" i="5"/>
  <c r="B4473" i="5"/>
  <c r="B5055" i="5"/>
  <c r="B4475" i="5"/>
  <c r="B4476" i="5"/>
  <c r="B4477" i="5"/>
  <c r="B4478" i="5"/>
  <c r="B4479" i="5"/>
  <c r="B5058" i="5"/>
  <c r="B5059" i="5"/>
  <c r="B4482" i="5"/>
  <c r="B4483" i="5"/>
  <c r="B4484" i="5"/>
  <c r="B4485" i="5"/>
  <c r="B4486" i="5"/>
  <c r="B572" i="5"/>
  <c r="B5060" i="5"/>
  <c r="B5070" i="5"/>
  <c r="B5071" i="5"/>
  <c r="B5072" i="5"/>
  <c r="B4492" i="5"/>
  <c r="B4493" i="5"/>
  <c r="B4494" i="5"/>
  <c r="B5073" i="5"/>
  <c r="B5074" i="5"/>
  <c r="B4497" i="5"/>
  <c r="B4498" i="5"/>
  <c r="B4499" i="5"/>
  <c r="B4500" i="5"/>
  <c r="B4501" i="5"/>
  <c r="B4502" i="5"/>
  <c r="B5078" i="5"/>
  <c r="B4504" i="5"/>
  <c r="B4505" i="5"/>
  <c r="B4506" i="5"/>
  <c r="B4507" i="5"/>
  <c r="B4453" i="5"/>
  <c r="B4509" i="5"/>
  <c r="B4510" i="5"/>
  <c r="B4511" i="5"/>
  <c r="B4512" i="5"/>
  <c r="B4513" i="5"/>
  <c r="B4514" i="5"/>
  <c r="B5079" i="5"/>
  <c r="B5080" i="5"/>
  <c r="B4517" i="5"/>
  <c r="B5081" i="5"/>
  <c r="B5084" i="5"/>
  <c r="B5085" i="5"/>
  <c r="B4521" i="5"/>
  <c r="B4522" i="5"/>
  <c r="B4523" i="5"/>
  <c r="B4524" i="5"/>
  <c r="B4525" i="5"/>
  <c r="B4526" i="5"/>
  <c r="B213" i="5"/>
  <c r="B4528" i="5"/>
  <c r="B4529" i="5"/>
  <c r="B4530" i="5"/>
  <c r="B4531" i="5"/>
  <c r="B5089" i="5"/>
  <c r="B462" i="5"/>
  <c r="B5091" i="5"/>
  <c r="B5100" i="5"/>
  <c r="B5101" i="5"/>
  <c r="B7365" i="5"/>
  <c r="B5106" i="5"/>
  <c r="B4539" i="5"/>
  <c r="B4540" i="5"/>
  <c r="B4541" i="5"/>
  <c r="B406" i="5"/>
  <c r="B4543" i="5"/>
  <c r="B5107" i="5"/>
  <c r="B5891" i="5"/>
  <c r="B5111" i="5"/>
  <c r="B5113" i="5"/>
  <c r="B4548" i="5"/>
  <c r="B4549" i="5"/>
  <c r="B7763" i="5"/>
  <c r="B4551" i="5"/>
  <c r="B4552" i="5"/>
  <c r="B4553" i="5"/>
  <c r="B5115" i="5"/>
  <c r="B4555" i="5"/>
  <c r="B4556" i="5"/>
  <c r="B4557" i="5"/>
  <c r="B4558" i="5"/>
  <c r="B4559" i="5"/>
  <c r="B4560" i="5"/>
  <c r="B4561" i="5"/>
  <c r="B4562" i="5"/>
  <c r="B4563" i="5"/>
  <c r="B4564" i="5"/>
  <c r="B4565" i="5"/>
  <c r="B4566" i="5"/>
  <c r="B4567" i="5"/>
  <c r="B4568" i="5"/>
  <c r="B4569" i="5"/>
  <c r="B4570" i="5"/>
  <c r="B4571" i="5"/>
  <c r="B4572" i="5"/>
  <c r="B4573" i="5"/>
  <c r="B5131" i="5"/>
  <c r="B5135" i="5"/>
  <c r="B4576" i="5"/>
  <c r="B5137" i="5"/>
  <c r="B5144" i="5"/>
  <c r="B4579" i="5"/>
  <c r="B4580" i="5"/>
  <c r="B5152" i="5"/>
  <c r="B4582" i="5"/>
  <c r="B4583" i="5"/>
  <c r="B5156" i="5"/>
  <c r="B5169" i="5"/>
  <c r="B4586" i="5"/>
  <c r="B4587" i="5"/>
  <c r="B4588" i="5"/>
  <c r="B4589" i="5"/>
  <c r="B4590" i="5"/>
  <c r="B4591" i="5"/>
  <c r="B4592" i="5"/>
  <c r="B4593" i="5"/>
  <c r="B4594" i="5"/>
  <c r="B4595" i="5"/>
  <c r="B4596" i="5"/>
  <c r="B4597" i="5"/>
  <c r="B4598" i="5"/>
  <c r="B4599" i="5"/>
  <c r="B4600" i="5"/>
  <c r="B4601" i="5"/>
  <c r="B4602" i="5"/>
  <c r="B4603" i="5"/>
  <c r="B4604" i="5"/>
  <c r="B4605" i="5"/>
  <c r="B4606" i="5"/>
  <c r="B4607" i="5"/>
  <c r="B4608" i="5"/>
  <c r="B4609" i="5"/>
  <c r="B4610" i="5"/>
  <c r="B578" i="5"/>
  <c r="B5185" i="5"/>
  <c r="B5186" i="5"/>
  <c r="B4614" i="5"/>
  <c r="B5187" i="5"/>
  <c r="B4616" i="5"/>
  <c r="B4617" i="5"/>
  <c r="B4618" i="5"/>
  <c r="B5188" i="5"/>
  <c r="B5192" i="5"/>
  <c r="B5193" i="5"/>
  <c r="B5194" i="5"/>
  <c r="B620" i="5"/>
  <c r="B5195" i="5"/>
  <c r="B5198" i="5"/>
  <c r="B5200" i="5"/>
  <c r="B5207" i="5"/>
  <c r="B5208" i="5"/>
  <c r="B2781" i="5"/>
  <c r="B4630" i="5"/>
  <c r="B5209" i="5"/>
  <c r="B5214" i="5"/>
  <c r="B5225" i="5"/>
  <c r="B227" i="5"/>
  <c r="B5228" i="5"/>
  <c r="B5229" i="5"/>
  <c r="B4637" i="5"/>
  <c r="B4638" i="5"/>
  <c r="B4639" i="5"/>
  <c r="B4640" i="5"/>
  <c r="B5542" i="5"/>
  <c r="B5241" i="5"/>
  <c r="B4643" i="5"/>
  <c r="B4644" i="5"/>
  <c r="B5271" i="5"/>
  <c r="B4646" i="5"/>
  <c r="B4647" i="5"/>
  <c r="B4648" i="5"/>
  <c r="B4649" i="5"/>
  <c r="B4650" i="5"/>
  <c r="B4651" i="5"/>
  <c r="B5272" i="5"/>
  <c r="B5273" i="5"/>
  <c r="B4654" i="5"/>
  <c r="B4655" i="5"/>
  <c r="B4656" i="5"/>
  <c r="B5274" i="5"/>
  <c r="B4658" i="5"/>
  <c r="B5275" i="5"/>
  <c r="B4660" i="5"/>
  <c r="B4661" i="5"/>
  <c r="B4662" i="5"/>
  <c r="B4663" i="5"/>
  <c r="B4664" i="5"/>
  <c r="B4665" i="5"/>
  <c r="B4666" i="5"/>
  <c r="B4667" i="5"/>
  <c r="B4668" i="5"/>
  <c r="B4669" i="5"/>
  <c r="B4670" i="5"/>
  <c r="B4671" i="5"/>
  <c r="B4672" i="5"/>
  <c r="B4673" i="5"/>
  <c r="B4674" i="5"/>
  <c r="B5551" i="5"/>
  <c r="B4676" i="5"/>
  <c r="B4677" i="5"/>
  <c r="B4678" i="5"/>
  <c r="B4679" i="5"/>
  <c r="B4680" i="5"/>
  <c r="B4681" i="5"/>
  <c r="B4682" i="5"/>
  <c r="B4683" i="5"/>
  <c r="B4684" i="5"/>
  <c r="B4685" i="5"/>
  <c r="B4686" i="5"/>
  <c r="B5286" i="5"/>
  <c r="B4688" i="5"/>
  <c r="B4689" i="5"/>
  <c r="B4690" i="5"/>
  <c r="B4691" i="5"/>
  <c r="B4692" i="5"/>
  <c r="B4693" i="5"/>
  <c r="B4694" i="5"/>
  <c r="B4695" i="5"/>
  <c r="B4696" i="5"/>
  <c r="B4697" i="5"/>
  <c r="B666" i="5"/>
  <c r="B5287" i="5"/>
  <c r="B5288" i="5"/>
  <c r="B466" i="5"/>
  <c r="B4702" i="5"/>
  <c r="B4703" i="5"/>
  <c r="B4704" i="5"/>
  <c r="B5289" i="5"/>
  <c r="B4706" i="5"/>
  <c r="B772" i="5"/>
  <c r="B5291" i="5"/>
  <c r="B4709" i="5"/>
  <c r="B4710" i="5"/>
  <c r="B4711" i="5"/>
  <c r="B4712" i="5"/>
  <c r="B4713" i="5"/>
  <c r="B4714" i="5"/>
  <c r="B4715" i="5"/>
  <c r="B4716" i="5"/>
  <c r="B4717" i="5"/>
  <c r="B4718" i="5"/>
  <c r="B4719" i="5"/>
  <c r="B4720" i="5"/>
  <c r="B4721" i="5"/>
  <c r="B5312" i="5"/>
  <c r="B5323" i="5"/>
  <c r="B5324" i="5"/>
  <c r="B5328" i="5"/>
  <c r="B4726" i="5"/>
  <c r="B4727" i="5"/>
  <c r="B4728" i="5"/>
  <c r="B4729" i="5"/>
  <c r="B4730" i="5"/>
  <c r="B4731" i="5"/>
  <c r="B4732" i="5"/>
  <c r="B5335" i="5"/>
  <c r="B5360" i="5"/>
  <c r="B60" i="5"/>
  <c r="B4736" i="5"/>
  <c r="B5366" i="5"/>
  <c r="B773" i="5"/>
  <c r="B5408" i="5"/>
  <c r="B4740" i="5"/>
  <c r="B4741" i="5"/>
  <c r="B4742" i="5"/>
  <c r="B4743" i="5"/>
  <c r="B4744" i="5"/>
  <c r="B4745" i="5"/>
  <c r="B4746" i="5"/>
  <c r="B6059" i="5"/>
  <c r="B4748" i="5"/>
  <c r="B4749" i="5"/>
  <c r="B4750" i="5"/>
  <c r="B4751" i="5"/>
  <c r="B4752" i="5"/>
  <c r="B4753" i="5"/>
  <c r="B4754" i="5"/>
  <c r="B5705" i="5"/>
  <c r="B4756" i="5"/>
  <c r="B4757" i="5"/>
  <c r="B5421" i="5"/>
  <c r="B5428" i="5"/>
  <c r="B4760" i="5"/>
  <c r="B6333" i="5"/>
  <c r="B4762" i="5"/>
  <c r="B4763" i="5"/>
  <c r="B4764" i="5"/>
  <c r="B4765" i="5"/>
  <c r="B1119" i="5"/>
  <c r="B4767" i="5"/>
  <c r="B4768" i="5"/>
  <c r="B4769" i="5"/>
  <c r="B4770" i="5"/>
  <c r="B4771" i="5"/>
  <c r="B4772" i="5"/>
  <c r="B4773" i="5"/>
  <c r="B4774" i="5"/>
  <c r="B5808" i="5"/>
  <c r="B4776" i="5"/>
  <c r="B4777" i="5"/>
  <c r="B5431" i="5"/>
  <c r="B4779" i="5"/>
  <c r="B4780" i="5"/>
  <c r="B4781" i="5"/>
  <c r="B4782" i="5"/>
  <c r="B2047" i="5"/>
  <c r="B4784" i="5"/>
  <c r="B4785" i="5"/>
  <c r="B4786" i="5"/>
  <c r="B4787" i="5"/>
  <c r="B4788" i="5"/>
  <c r="B4789" i="5"/>
  <c r="B4790" i="5"/>
  <c r="B4791" i="5"/>
  <c r="B4792" i="5"/>
  <c r="B4793" i="5"/>
  <c r="B4794" i="5"/>
  <c r="B4795" i="5"/>
  <c r="B5450" i="5"/>
  <c r="B5451" i="5"/>
  <c r="B5452" i="5"/>
  <c r="B4799" i="5"/>
  <c r="B5830" i="5"/>
  <c r="B4801" i="5"/>
  <c r="B4802" i="5"/>
  <c r="B4803" i="5"/>
  <c r="B4804" i="5"/>
  <c r="B5453" i="5"/>
  <c r="B1277" i="5"/>
  <c r="B4807" i="5"/>
  <c r="B4808" i="5"/>
  <c r="B4809" i="5"/>
  <c r="B4810" i="5"/>
  <c r="B4811" i="5"/>
  <c r="B4812" i="5"/>
  <c r="B4813" i="5"/>
  <c r="B4814" i="5"/>
  <c r="B4815" i="5"/>
  <c r="B4816" i="5"/>
  <c r="B4817" i="5"/>
  <c r="B4818" i="5"/>
  <c r="B4819" i="5"/>
  <c r="B4820" i="5"/>
  <c r="B4821" i="5"/>
  <c r="B5454" i="5"/>
  <c r="B1136" i="5"/>
  <c r="B5455" i="5"/>
  <c r="B5456" i="5"/>
  <c r="B4826" i="5"/>
  <c r="B4827" i="5"/>
  <c r="B4828" i="5"/>
  <c r="B4829" i="5"/>
  <c r="B4830" i="5"/>
  <c r="B5458" i="5"/>
  <c r="B4832" i="5"/>
  <c r="B5482" i="5"/>
  <c r="B4834" i="5"/>
  <c r="B4835" i="5"/>
  <c r="B4836" i="5"/>
  <c r="B4837" i="5"/>
  <c r="B4838" i="5"/>
  <c r="B5495" i="5"/>
  <c r="B5496" i="5"/>
  <c r="B5497" i="5"/>
  <c r="B4842" i="5"/>
  <c r="B4843" i="5"/>
  <c r="B4844" i="5"/>
  <c r="B5507" i="5"/>
  <c r="B4846" i="5"/>
  <c r="B4847" i="5"/>
  <c r="B4848" i="5"/>
  <c r="B5508" i="5"/>
  <c r="B4850" i="5"/>
  <c r="B4851" i="5"/>
  <c r="B4852" i="5"/>
  <c r="B4853" i="5"/>
  <c r="B4854" i="5"/>
  <c r="B4855" i="5"/>
  <c r="B4856" i="5"/>
  <c r="B7493" i="5"/>
  <c r="B4858" i="5"/>
  <c r="B4859" i="5"/>
  <c r="B4860" i="5"/>
  <c r="B5509" i="5"/>
  <c r="B4862" i="5"/>
  <c r="B5512" i="5"/>
  <c r="B4864" i="5"/>
  <c r="B4865" i="5"/>
  <c r="B4866" i="5"/>
  <c r="B4867" i="5"/>
  <c r="B5523" i="5"/>
  <c r="B4869" i="5"/>
  <c r="B4870" i="5"/>
  <c r="B4871" i="5"/>
  <c r="B4872" i="5"/>
  <c r="B4873" i="5"/>
  <c r="B4775" i="5"/>
  <c r="B5524" i="5"/>
  <c r="B4876" i="5"/>
  <c r="B4877" i="5"/>
  <c r="B4878" i="5"/>
  <c r="B4879" i="5"/>
  <c r="B4880" i="5"/>
  <c r="B4881" i="5"/>
  <c r="B4882" i="5"/>
  <c r="B4883" i="5"/>
  <c r="B4884" i="5"/>
  <c r="B4885" i="5"/>
  <c r="B4886" i="5"/>
  <c r="B4887" i="5"/>
  <c r="B4888" i="5"/>
  <c r="B4889" i="5"/>
  <c r="B4890" i="5"/>
  <c r="B4891" i="5"/>
  <c r="B4892" i="5"/>
  <c r="B4893" i="5"/>
  <c r="B4894" i="5"/>
  <c r="B4895" i="5"/>
  <c r="B4896" i="5"/>
  <c r="B4897" i="5"/>
  <c r="B4898" i="5"/>
  <c r="B5527" i="5"/>
  <c r="B4900" i="5"/>
  <c r="B5528" i="5"/>
  <c r="B5535" i="5"/>
  <c r="B5536" i="5"/>
  <c r="B4904" i="5"/>
  <c r="B5537" i="5"/>
  <c r="B4906" i="5"/>
  <c r="B4907" i="5"/>
  <c r="B5968" i="5"/>
  <c r="B5539" i="5"/>
  <c r="B5557" i="5"/>
  <c r="B4911" i="5"/>
  <c r="B4912" i="5"/>
  <c r="B4913" i="5"/>
  <c r="B4914" i="5"/>
  <c r="B4915" i="5"/>
  <c r="B4916" i="5"/>
  <c r="B4917" i="5"/>
  <c r="B4918" i="5"/>
  <c r="B5574" i="5"/>
  <c r="B4920" i="5"/>
  <c r="B4921" i="5"/>
  <c r="B4922" i="5"/>
  <c r="B4923" i="5"/>
  <c r="B5578" i="5"/>
  <c r="B5584" i="5"/>
  <c r="B5586" i="5"/>
  <c r="B4927" i="5"/>
  <c r="B4928" i="5"/>
  <c r="B4929" i="5"/>
  <c r="B4930" i="5"/>
  <c r="B4931" i="5"/>
  <c r="B4932" i="5"/>
  <c r="B5587" i="5"/>
  <c r="B5590" i="5"/>
  <c r="B4935" i="5"/>
  <c r="B4936" i="5"/>
  <c r="B4937" i="5"/>
  <c r="B4938" i="5"/>
  <c r="B4939" i="5"/>
  <c r="B4940" i="5"/>
  <c r="B4941" i="5"/>
  <c r="B4942" i="5"/>
  <c r="B4943" i="5"/>
  <c r="B4944" i="5"/>
  <c r="B4945" i="5"/>
  <c r="B4946" i="5"/>
  <c r="B5591" i="5"/>
  <c r="B4948" i="5"/>
  <c r="B4949" i="5"/>
  <c r="B4950" i="5"/>
  <c r="B4951" i="5"/>
  <c r="B4952" i="5"/>
  <c r="B4953" i="5"/>
  <c r="B4954" i="5"/>
  <c r="B4955" i="5"/>
  <c r="B4956" i="5"/>
  <c r="B4957" i="5"/>
  <c r="B4958" i="5"/>
  <c r="B4959" i="5"/>
  <c r="B4960" i="5"/>
  <c r="B4961" i="5"/>
  <c r="B4962" i="5"/>
  <c r="B4963" i="5"/>
  <c r="B4964" i="5"/>
  <c r="B4965" i="5"/>
  <c r="B4966" i="5"/>
  <c r="B4967" i="5"/>
  <c r="B4968" i="5"/>
  <c r="B4969" i="5"/>
  <c r="B4970" i="5"/>
  <c r="B4971" i="5"/>
  <c r="B4972" i="5"/>
  <c r="B4973" i="5"/>
  <c r="B4974" i="5"/>
  <c r="B4975" i="5"/>
  <c r="B5592" i="5"/>
  <c r="B5593" i="5"/>
  <c r="B4978" i="5"/>
  <c r="B4979" i="5"/>
  <c r="B5594" i="5"/>
  <c r="B4981" i="5"/>
  <c r="B4982" i="5"/>
  <c r="B6508" i="5"/>
  <c r="B4984" i="5"/>
  <c r="B5604" i="5"/>
  <c r="B4986" i="5"/>
  <c r="B4987" i="5"/>
  <c r="B5614" i="5"/>
  <c r="B5616" i="5"/>
  <c r="B4990" i="5"/>
  <c r="B5617" i="5"/>
  <c r="B4992" i="5"/>
  <c r="B4993" i="5"/>
  <c r="B4994" i="5"/>
  <c r="B4995" i="5"/>
  <c r="B4996" i="5"/>
  <c r="B4997" i="5"/>
  <c r="B5619" i="5"/>
  <c r="B4999" i="5"/>
  <c r="B5000" i="5"/>
  <c r="B5625" i="5"/>
  <c r="B5002" i="5"/>
  <c r="B5003" i="5"/>
  <c r="B8129" i="5"/>
  <c r="B5628" i="5"/>
  <c r="B5006" i="5"/>
  <c r="B5007" i="5"/>
  <c r="B5629" i="5"/>
  <c r="B5009" i="5"/>
  <c r="B604" i="5"/>
  <c r="B5011" i="5"/>
  <c r="B5012" i="5"/>
  <c r="B5630" i="5"/>
  <c r="B5631" i="5"/>
  <c r="B5015" i="5"/>
  <c r="B5016" i="5"/>
  <c r="B5017" i="5"/>
  <c r="B3170" i="5"/>
  <c r="B5635" i="5"/>
  <c r="B5020" i="5"/>
  <c r="B5021" i="5"/>
  <c r="B5640" i="5"/>
  <c r="B5023" i="5"/>
  <c r="B5024" i="5"/>
  <c r="B5025" i="5"/>
  <c r="B5026" i="5"/>
  <c r="B5027" i="5"/>
  <c r="B5028" i="5"/>
  <c r="B5645" i="5"/>
  <c r="B3641" i="5"/>
  <c r="B5031" i="5"/>
  <c r="B5032" i="5"/>
  <c r="B5033" i="5"/>
  <c r="B5034" i="5"/>
  <c r="B5646" i="5"/>
  <c r="B5036" i="5"/>
  <c r="B5037" i="5"/>
  <c r="B5038" i="5"/>
  <c r="B5649" i="5"/>
  <c r="B1017" i="5"/>
  <c r="B5041" i="5"/>
  <c r="B5661" i="5"/>
  <c r="B5662" i="5"/>
  <c r="B5044" i="5"/>
  <c r="B5045" i="5"/>
  <c r="B5046" i="5"/>
  <c r="B1026" i="5"/>
  <c r="B5674" i="5"/>
  <c r="B5691" i="5"/>
  <c r="B364" i="5"/>
  <c r="B5693" i="5"/>
  <c r="B5694" i="5"/>
  <c r="B5695" i="5"/>
  <c r="B5054" i="5"/>
  <c r="B5696" i="5"/>
  <c r="B5056" i="5"/>
  <c r="B4550" i="5"/>
  <c r="B5697" i="5"/>
  <c r="B5703" i="5"/>
  <c r="B532" i="5"/>
  <c r="B5061" i="5"/>
  <c r="B5062" i="5"/>
  <c r="B5063" i="5"/>
  <c r="B5064" i="5"/>
  <c r="B5065" i="5"/>
  <c r="B5066" i="5"/>
  <c r="B5067" i="5"/>
  <c r="B5068" i="5"/>
  <c r="B5069" i="5"/>
  <c r="B5707" i="5"/>
  <c r="B5708" i="5"/>
  <c r="B5712" i="5"/>
  <c r="B5715" i="5"/>
  <c r="B5719" i="5"/>
  <c r="B5075" i="5"/>
  <c r="B5076" i="5"/>
  <c r="B5077" i="5"/>
  <c r="B5722" i="5"/>
  <c r="B5723" i="5"/>
  <c r="B629" i="5"/>
  <c r="B205" i="5"/>
  <c r="B5082" i="5"/>
  <c r="B8025" i="5"/>
  <c r="B5731" i="5"/>
  <c r="B5732" i="5"/>
  <c r="B5086" i="5"/>
  <c r="B5087" i="5"/>
  <c r="B5088" i="5"/>
  <c r="B5734" i="5"/>
  <c r="B5090" i="5"/>
  <c r="B844" i="5"/>
  <c r="B5092" i="5"/>
  <c r="B5093" i="5"/>
  <c r="B5094" i="5"/>
  <c r="B5095" i="5"/>
  <c r="B5096" i="5"/>
  <c r="B5097" i="5"/>
  <c r="B5083" i="5"/>
  <c r="B5099" i="5"/>
  <c r="B5743" i="5"/>
  <c r="B5051" i="5"/>
  <c r="B5102" i="5"/>
  <c r="B7288" i="5"/>
  <c r="B5533" i="5"/>
  <c r="B5105" i="5"/>
  <c r="B49" i="5"/>
  <c r="B5753" i="5"/>
  <c r="B5108" i="5"/>
  <c r="B5109" i="5"/>
  <c r="B5110" i="5"/>
  <c r="B533" i="5"/>
  <c r="B5112" i="5"/>
  <c r="B1278" i="5"/>
  <c r="B6006" i="5"/>
  <c r="B5754" i="5"/>
  <c r="B5116" i="5"/>
  <c r="B5117" i="5"/>
  <c r="B5118" i="5"/>
  <c r="B5119" i="5"/>
  <c r="B5120" i="5"/>
  <c r="B5121" i="5"/>
  <c r="B5122" i="5"/>
  <c r="B5123" i="5"/>
  <c r="B5124" i="5"/>
  <c r="B5125" i="5"/>
  <c r="B5126" i="5"/>
  <c r="B5127" i="5"/>
  <c r="B5128" i="5"/>
  <c r="B5129" i="5"/>
  <c r="B5130" i="5"/>
  <c r="B5755" i="5"/>
  <c r="B5132" i="5"/>
  <c r="B6076" i="5"/>
  <c r="B5134" i="5"/>
  <c r="B5773" i="5"/>
  <c r="B5136" i="5"/>
  <c r="B5774" i="5"/>
  <c r="B5138" i="5"/>
  <c r="B5139" i="5"/>
  <c r="B5140" i="5"/>
  <c r="B5141" i="5"/>
  <c r="B5142" i="5"/>
  <c r="B5143" i="5"/>
  <c r="B624" i="5"/>
  <c r="B5145" i="5"/>
  <c r="B5146" i="5"/>
  <c r="B5147" i="5"/>
  <c r="B5148" i="5"/>
  <c r="B5149" i="5"/>
  <c r="B5150" i="5"/>
  <c r="B5151" i="5"/>
  <c r="B5775" i="5"/>
  <c r="B5153" i="5"/>
  <c r="B5154" i="5"/>
  <c r="B5155" i="5"/>
  <c r="B5777" i="5"/>
  <c r="B5157" i="5"/>
  <c r="B5158" i="5"/>
  <c r="B5159" i="5"/>
  <c r="B5160" i="5"/>
  <c r="B5161" i="5"/>
  <c r="B5162" i="5"/>
  <c r="B5163" i="5"/>
  <c r="B5164" i="5"/>
  <c r="B5165" i="5"/>
  <c r="B5166" i="5"/>
  <c r="B5167" i="5"/>
  <c r="B5168" i="5"/>
  <c r="B5778" i="5"/>
  <c r="B5170" i="5"/>
  <c r="B5171" i="5"/>
  <c r="B5172" i="5"/>
  <c r="B5173" i="5"/>
  <c r="B5174" i="5"/>
  <c r="B5175" i="5"/>
  <c r="B5176" i="5"/>
  <c r="B5177" i="5"/>
  <c r="B5178" i="5"/>
  <c r="B5179" i="5"/>
  <c r="B5180" i="5"/>
  <c r="B5181" i="5"/>
  <c r="B5182" i="5"/>
  <c r="B5183" i="5"/>
  <c r="B5184" i="5"/>
  <c r="B840" i="5"/>
  <c r="B5783" i="5"/>
  <c r="B5790" i="5"/>
  <c r="B5800" i="5"/>
  <c r="B5189" i="5"/>
  <c r="B5190" i="5"/>
  <c r="B5191" i="5"/>
  <c r="B5812" i="5"/>
  <c r="B5813" i="5"/>
  <c r="B5821" i="5"/>
  <c r="B5840" i="5"/>
  <c r="B5196" i="5"/>
  <c r="B5197" i="5"/>
  <c r="B5847" i="5"/>
  <c r="B5199" i="5"/>
  <c r="B5855" i="5"/>
  <c r="B5201" i="5"/>
  <c r="B5202" i="5"/>
  <c r="B5203" i="5"/>
  <c r="B5204" i="5"/>
  <c r="B5205" i="5"/>
  <c r="B5206" i="5"/>
  <c r="B4212" i="5"/>
  <c r="B5861" i="5"/>
  <c r="B971" i="5"/>
  <c r="B688" i="5"/>
  <c r="B5211" i="5"/>
  <c r="B5212" i="5"/>
  <c r="B5213" i="5"/>
  <c r="B5863" i="5"/>
  <c r="B5215" i="5"/>
  <c r="B5216" i="5"/>
  <c r="B5217" i="5"/>
  <c r="B5218" i="5"/>
  <c r="B5219" i="5"/>
  <c r="B5220" i="5"/>
  <c r="B5221" i="5"/>
  <c r="B5222" i="5"/>
  <c r="B5223" i="5"/>
  <c r="B5224" i="5"/>
  <c r="B5864" i="5"/>
  <c r="B5226" i="5"/>
  <c r="B5227" i="5"/>
  <c r="B5865" i="5"/>
  <c r="B5866" i="5"/>
  <c r="B5230" i="5"/>
  <c r="B5231" i="5"/>
  <c r="B5232" i="5"/>
  <c r="B5233" i="5"/>
  <c r="B5234" i="5"/>
  <c r="B5235" i="5"/>
  <c r="B5236" i="5"/>
  <c r="B5237" i="5"/>
  <c r="B5238" i="5"/>
  <c r="B5239" i="5"/>
  <c r="B5240" i="5"/>
  <c r="B5867" i="5"/>
  <c r="B5242" i="5"/>
  <c r="B5243" i="5"/>
  <c r="B5244" i="5"/>
  <c r="B2643" i="5"/>
  <c r="B6980" i="5"/>
  <c r="B5247" i="5"/>
  <c r="B5248" i="5"/>
  <c r="B5249" i="5"/>
  <c r="B5250" i="5"/>
  <c r="B5251" i="5"/>
  <c r="B5252" i="5"/>
  <c r="B5253" i="5"/>
  <c r="B5254" i="5"/>
  <c r="B5255" i="5"/>
  <c r="B5256" i="5"/>
  <c r="B5257" i="5"/>
  <c r="B5258" i="5"/>
  <c r="B5259" i="5"/>
  <c r="B5260" i="5"/>
  <c r="B5261" i="5"/>
  <c r="B5262" i="5"/>
  <c r="B5263" i="5"/>
  <c r="B5264" i="5"/>
  <c r="B5265" i="5"/>
  <c r="B5266" i="5"/>
  <c r="B5267" i="5"/>
  <c r="B5268" i="5"/>
  <c r="B5269" i="5"/>
  <c r="B5270" i="5"/>
  <c r="B5871" i="5"/>
  <c r="B7210" i="5"/>
  <c r="B989" i="5"/>
  <c r="B5883" i="5"/>
  <c r="B5884" i="5"/>
  <c r="B5276" i="5"/>
  <c r="B5277" i="5"/>
  <c r="B5278" i="5"/>
  <c r="B5279" i="5"/>
  <c r="B5280" i="5"/>
  <c r="B5281" i="5"/>
  <c r="B5282" i="5"/>
  <c r="B5283" i="5"/>
  <c r="B3079" i="5"/>
  <c r="B5285" i="5"/>
  <c r="B5886" i="5"/>
  <c r="B5888" i="5"/>
  <c r="B5889" i="5"/>
  <c r="B5894" i="5"/>
  <c r="B5290" i="5"/>
  <c r="B5899" i="5"/>
  <c r="B5292" i="5"/>
  <c r="B5293" i="5"/>
  <c r="B5294" i="5"/>
  <c r="B5295" i="5"/>
  <c r="B5296" i="5"/>
  <c r="B5297" i="5"/>
  <c r="B5298" i="5"/>
  <c r="B5299" i="5"/>
  <c r="B5300" i="5"/>
  <c r="B5301" i="5"/>
  <c r="B5302" i="5"/>
  <c r="B5303" i="5"/>
  <c r="B5304" i="5"/>
  <c r="B5305" i="5"/>
  <c r="B5306" i="5"/>
  <c r="B5307" i="5"/>
  <c r="B5308" i="5"/>
  <c r="B5309" i="5"/>
  <c r="B5310" i="5"/>
  <c r="B5311" i="5"/>
  <c r="B5900" i="5"/>
  <c r="B5313" i="5"/>
  <c r="B5314" i="5"/>
  <c r="B5315" i="5"/>
  <c r="B5316" i="5"/>
  <c r="B5317" i="5"/>
  <c r="B5318" i="5"/>
  <c r="B5319" i="5"/>
  <c r="B5320" i="5"/>
  <c r="B5321" i="5"/>
  <c r="B5322" i="5"/>
  <c r="B5901" i="5"/>
  <c r="B555" i="5"/>
  <c r="B5325" i="5"/>
  <c r="B5326" i="5"/>
  <c r="B5327" i="5"/>
  <c r="B5905" i="5"/>
  <c r="B5329" i="5"/>
  <c r="B5330" i="5"/>
  <c r="B5331" i="5"/>
  <c r="B5332" i="5"/>
  <c r="B5333" i="5"/>
  <c r="B5334" i="5"/>
  <c r="B5912" i="5"/>
  <c r="B5336" i="5"/>
  <c r="B5337" i="5"/>
  <c r="B5338" i="5"/>
  <c r="B5339" i="5"/>
  <c r="B5340" i="5"/>
  <c r="B5341" i="5"/>
  <c r="B5342" i="5"/>
  <c r="B5343" i="5"/>
  <c r="B5344" i="5"/>
  <c r="B5345" i="5"/>
  <c r="B5346" i="5"/>
  <c r="B5347" i="5"/>
  <c r="B5348" i="5"/>
  <c r="B5349" i="5"/>
  <c r="B5350" i="5"/>
  <c r="B5351" i="5"/>
  <c r="B5352" i="5"/>
  <c r="B5353" i="5"/>
  <c r="B5354" i="5"/>
  <c r="B5355" i="5"/>
  <c r="B5356" i="5"/>
  <c r="B5357" i="5"/>
  <c r="B5358" i="5"/>
  <c r="B5359" i="5"/>
  <c r="B5916" i="5"/>
  <c r="B5361" i="5"/>
  <c r="B5362" i="5"/>
  <c r="B5363" i="5"/>
  <c r="B5364" i="5"/>
  <c r="B5365" i="5"/>
  <c r="B5917" i="5"/>
  <c r="B5367" i="5"/>
  <c r="B5368" i="5"/>
  <c r="B5369" i="5"/>
  <c r="B2890" i="5"/>
  <c r="B5371" i="5"/>
  <c r="B5372" i="5"/>
  <c r="B5373" i="5"/>
  <c r="B5374" i="5"/>
  <c r="B5375" i="5"/>
  <c r="B5376" i="5"/>
  <c r="B5377" i="5"/>
  <c r="B5378" i="5"/>
  <c r="B5379" i="5"/>
  <c r="B5380" i="5"/>
  <c r="B5381" i="5"/>
  <c r="B5382" i="5"/>
  <c r="B5383" i="5"/>
  <c r="B5384" i="5"/>
  <c r="B5385" i="5"/>
  <c r="B5386" i="5"/>
  <c r="B5387" i="5"/>
  <c r="B5388" i="5"/>
  <c r="B5389" i="5"/>
  <c r="B5390" i="5"/>
  <c r="B5391" i="5"/>
  <c r="B5392" i="5"/>
  <c r="B5393" i="5"/>
  <c r="B5394" i="5"/>
  <c r="B5395" i="5"/>
  <c r="B5396" i="5"/>
  <c r="B5397" i="5"/>
  <c r="B5398" i="5"/>
  <c r="B5399" i="5"/>
  <c r="B5400" i="5"/>
  <c r="B5401" i="5"/>
  <c r="B5402" i="5"/>
  <c r="B5403" i="5"/>
  <c r="B5404" i="5"/>
  <c r="B5405" i="5"/>
  <c r="B5406" i="5"/>
  <c r="B5407" i="5"/>
  <c r="B172" i="5"/>
  <c r="B5409" i="5"/>
  <c r="B5410" i="5"/>
  <c r="B5411" i="5"/>
  <c r="B5412" i="5"/>
  <c r="B5413" i="5"/>
  <c r="B5414" i="5"/>
  <c r="B5415" i="5"/>
  <c r="B5416" i="5"/>
  <c r="B5417" i="5"/>
  <c r="B5418" i="5"/>
  <c r="B5419" i="5"/>
  <c r="B5420" i="5"/>
  <c r="B5918" i="5"/>
  <c r="B5422" i="5"/>
  <c r="B622" i="5"/>
  <c r="B5424" i="5"/>
  <c r="B5425" i="5"/>
  <c r="B5426" i="5"/>
  <c r="B5427" i="5"/>
  <c r="B5924" i="5"/>
  <c r="B7292" i="5"/>
  <c r="B2662" i="5"/>
  <c r="B461" i="5"/>
  <c r="B5432" i="5"/>
  <c r="B5433" i="5"/>
  <c r="B5434" i="5"/>
  <c r="B5435" i="5"/>
  <c r="B5436" i="5"/>
  <c r="B5437" i="5"/>
  <c r="B5438" i="5"/>
  <c r="B5439" i="5"/>
  <c r="B5440" i="5"/>
  <c r="B5441" i="5"/>
  <c r="B5442" i="5"/>
  <c r="B5443" i="5"/>
  <c r="B5444" i="5"/>
  <c r="B5445" i="5"/>
  <c r="B5446" i="5"/>
  <c r="B5447" i="5"/>
  <c r="B5448" i="5"/>
  <c r="B5449" i="5"/>
  <c r="B5936" i="5"/>
  <c r="B5961" i="5"/>
  <c r="B5974" i="5"/>
  <c r="B157" i="5"/>
  <c r="B5993" i="5"/>
  <c r="B5994" i="5"/>
  <c r="B5997" i="5"/>
  <c r="B5457" i="5"/>
  <c r="B5998" i="5"/>
  <c r="B130" i="5"/>
  <c r="B5460" i="5"/>
  <c r="B5461" i="5"/>
  <c r="B5462" i="5"/>
  <c r="B5463" i="5"/>
  <c r="B5464" i="5"/>
  <c r="B5465" i="5"/>
  <c r="B5466" i="5"/>
  <c r="B5467" i="5"/>
  <c r="B5468" i="5"/>
  <c r="B5469" i="5"/>
  <c r="B5470" i="5"/>
  <c r="B5471" i="5"/>
  <c r="B3587" i="5"/>
  <c r="B5473" i="5"/>
  <c r="B5474" i="5"/>
  <c r="B5475" i="5"/>
  <c r="B5476" i="5"/>
  <c r="B5477" i="5"/>
  <c r="B5478" i="5"/>
  <c r="B5479" i="5"/>
  <c r="B5480" i="5"/>
  <c r="B5481" i="5"/>
  <c r="B6001" i="5"/>
  <c r="B5483" i="5"/>
  <c r="B6177" i="5"/>
  <c r="B5485" i="5"/>
  <c r="B5486" i="5"/>
  <c r="B5487" i="5"/>
  <c r="B5488" i="5"/>
  <c r="B5489" i="5"/>
  <c r="B5490" i="5"/>
  <c r="B5491" i="5"/>
  <c r="B5492" i="5"/>
  <c r="B5493" i="5"/>
  <c r="B8648" i="5"/>
  <c r="B6021" i="5"/>
  <c r="B6022" i="5"/>
  <c r="B6025" i="5"/>
  <c r="B5498" i="5"/>
  <c r="B5499" i="5"/>
  <c r="B5500" i="5"/>
  <c r="B5501" i="5"/>
  <c r="B5502" i="5"/>
  <c r="B5503" i="5"/>
  <c r="B5504" i="5"/>
  <c r="B5505" i="5"/>
  <c r="B5506" i="5"/>
  <c r="B514" i="5"/>
  <c r="B6033" i="5"/>
  <c r="B6039" i="5"/>
  <c r="B5510" i="5"/>
  <c r="B5511" i="5"/>
  <c r="B6071" i="5"/>
  <c r="B5513" i="5"/>
  <c r="B5514" i="5"/>
  <c r="B5515" i="5"/>
  <c r="B5516" i="5"/>
  <c r="B5517" i="5"/>
  <c r="B5518" i="5"/>
  <c r="B5519" i="5"/>
  <c r="B5520" i="5"/>
  <c r="B5521" i="5"/>
  <c r="B5522" i="5"/>
  <c r="B671" i="5"/>
  <c r="B6077" i="5"/>
  <c r="B5525" i="5"/>
  <c r="B4675" i="5"/>
  <c r="B6078" i="5"/>
  <c r="B6079" i="5"/>
  <c r="B5529" i="5"/>
  <c r="B5530" i="5"/>
  <c r="B5531" i="5"/>
  <c r="B5532" i="5"/>
  <c r="B5728" i="5"/>
  <c r="B5534" i="5"/>
  <c r="B6080" i="5"/>
  <c r="B6089" i="5"/>
  <c r="B6090" i="5"/>
  <c r="B5538" i="5"/>
  <c r="B6110" i="5"/>
  <c r="B5540" i="5"/>
  <c r="B5541" i="5"/>
  <c r="B1308" i="5"/>
  <c r="B5543" i="5"/>
  <c r="B5544" i="5"/>
  <c r="B5545" i="5"/>
  <c r="B5546" i="5"/>
  <c r="B5547" i="5"/>
  <c r="B5548" i="5"/>
  <c r="B5549" i="5"/>
  <c r="B5550" i="5"/>
  <c r="B3056" i="5"/>
  <c r="B5552" i="5"/>
  <c r="B5553" i="5"/>
  <c r="B5554" i="5"/>
  <c r="B5555" i="5"/>
  <c r="B5556" i="5"/>
  <c r="B6111" i="5"/>
  <c r="B5558" i="5"/>
  <c r="B5559" i="5"/>
  <c r="B5560" i="5"/>
  <c r="B5561" i="5"/>
  <c r="B5562" i="5"/>
  <c r="B4629" i="5"/>
  <c r="B5564" i="5"/>
  <c r="B5565" i="5"/>
  <c r="B5566" i="5"/>
  <c r="B5567" i="5"/>
  <c r="B5568" i="5"/>
  <c r="B5569" i="5"/>
  <c r="B5570" i="5"/>
  <c r="B5571" i="5"/>
  <c r="B5572" i="5"/>
  <c r="B5573" i="5"/>
  <c r="B241" i="5"/>
  <c r="B5575" i="5"/>
  <c r="B5576" i="5"/>
  <c r="B5577" i="5"/>
  <c r="B6114" i="5"/>
  <c r="B5579" i="5"/>
  <c r="B5580" i="5"/>
  <c r="B5581" i="5"/>
  <c r="B5582" i="5"/>
  <c r="B5583" i="5"/>
  <c r="B1036" i="5"/>
  <c r="B5585" i="5"/>
  <c r="B314" i="5"/>
  <c r="B6123" i="5"/>
  <c r="B5588" i="5"/>
  <c r="B5589" i="5"/>
  <c r="B3594" i="5"/>
  <c r="B6127" i="5"/>
  <c r="B6130" i="5"/>
  <c r="B6131" i="5"/>
  <c r="B6132" i="5"/>
  <c r="B5595" i="5"/>
  <c r="B5596" i="5"/>
  <c r="B5597" i="5"/>
  <c r="B5598" i="5"/>
  <c r="B5599" i="5"/>
  <c r="B5600" i="5"/>
  <c r="B5601" i="5"/>
  <c r="B5602" i="5"/>
  <c r="B5603" i="5"/>
  <c r="B95" i="5"/>
  <c r="B5605" i="5"/>
  <c r="B5606" i="5"/>
  <c r="B5607" i="5"/>
  <c r="B5608" i="5"/>
  <c r="B5609" i="5"/>
  <c r="B5610" i="5"/>
  <c r="B5611" i="5"/>
  <c r="B5612" i="5"/>
  <c r="B5613" i="5"/>
  <c r="B6133" i="5"/>
  <c r="B5615" i="5"/>
  <c r="B1105" i="5"/>
  <c r="B6138" i="5"/>
  <c r="B5618" i="5"/>
  <c r="B6139" i="5"/>
  <c r="B5620" i="5"/>
  <c r="B5621" i="5"/>
  <c r="B5622" i="5"/>
  <c r="B5623" i="5"/>
  <c r="B5624" i="5"/>
  <c r="B6142" i="5"/>
  <c r="B8079" i="5"/>
  <c r="B6145" i="5"/>
  <c r="B6146" i="5"/>
  <c r="B6147" i="5"/>
  <c r="B6159" i="5"/>
  <c r="B6173" i="5"/>
  <c r="B5632" i="5"/>
  <c r="B5801" i="5"/>
  <c r="B5634" i="5"/>
  <c r="B6186" i="5"/>
  <c r="B8287" i="5"/>
  <c r="B5637" i="5"/>
  <c r="B5638" i="5"/>
  <c r="B5639" i="5"/>
  <c r="B6188" i="5"/>
  <c r="B5641" i="5"/>
  <c r="B5642" i="5"/>
  <c r="B5643" i="5"/>
  <c r="B5644" i="5"/>
  <c r="B6195" i="5"/>
  <c r="B6197" i="5"/>
  <c r="B5647" i="5"/>
  <c r="B5648" i="5"/>
  <c r="B6198" i="5"/>
  <c r="B5650" i="5"/>
  <c r="B5651" i="5"/>
  <c r="B6480" i="5"/>
  <c r="B5653" i="5"/>
  <c r="B5654" i="5"/>
  <c r="B5655" i="5"/>
  <c r="B5656" i="5"/>
  <c r="B5657" i="5"/>
  <c r="B5658" i="5"/>
  <c r="B5659" i="5"/>
  <c r="B5660" i="5"/>
  <c r="B6201" i="5"/>
  <c r="B6202" i="5"/>
  <c r="B5663" i="5"/>
  <c r="B5664" i="5"/>
  <c r="B5665" i="5"/>
  <c r="B5666" i="5"/>
  <c r="B5667" i="5"/>
  <c r="B5668" i="5"/>
  <c r="B5669" i="5"/>
  <c r="B5670" i="5"/>
  <c r="B5671" i="5"/>
  <c r="B5672" i="5"/>
  <c r="B5673" i="5"/>
  <c r="B640" i="5"/>
  <c r="B5675" i="5"/>
  <c r="B5676" i="5"/>
  <c r="B5677" i="5"/>
  <c r="B5678" i="5"/>
  <c r="B5679" i="5"/>
  <c r="B5680" i="5"/>
  <c r="B5681" i="5"/>
  <c r="B5682" i="5"/>
  <c r="B5683" i="5"/>
  <c r="B5684" i="5"/>
  <c r="B5685" i="5"/>
  <c r="B5686" i="5"/>
  <c r="B5687" i="5"/>
  <c r="B5688" i="5"/>
  <c r="B3637" i="5"/>
  <c r="B5690" i="5"/>
  <c r="B1107" i="5"/>
  <c r="B5692" i="5"/>
  <c r="B6211" i="5"/>
  <c r="B6212" i="5"/>
  <c r="B6221" i="5"/>
  <c r="B6222" i="5"/>
  <c r="B6234" i="5"/>
  <c r="B5698" i="5"/>
  <c r="B5699" i="5"/>
  <c r="B5700" i="5"/>
  <c r="B5701" i="5"/>
  <c r="B5702" i="5"/>
  <c r="B6239" i="5"/>
  <c r="B5704" i="5"/>
  <c r="B5430" i="5"/>
  <c r="B5706" i="5"/>
  <c r="B6243" i="5"/>
  <c r="B6247" i="5"/>
  <c r="B5709" i="5"/>
  <c r="B5710" i="5"/>
  <c r="B5711" i="5"/>
  <c r="B6252" i="5"/>
  <c r="B5713" i="5"/>
  <c r="B5714" i="5"/>
  <c r="B6272" i="5"/>
  <c r="B5716" i="5"/>
  <c r="B5717" i="5"/>
  <c r="B5718" i="5"/>
  <c r="B1037" i="5"/>
  <c r="B5720" i="5"/>
  <c r="B5721" i="5"/>
  <c r="B6288" i="5"/>
  <c r="B6290" i="5"/>
  <c r="B5724" i="5"/>
  <c r="B5725" i="5"/>
  <c r="B5726" i="5"/>
  <c r="B5727" i="5"/>
  <c r="B3193" i="5"/>
  <c r="B5729" i="5"/>
  <c r="B5730" i="5"/>
  <c r="B6307" i="5"/>
  <c r="B720" i="5"/>
  <c r="B5733" i="5"/>
  <c r="B6308" i="5"/>
  <c r="B5735" i="5"/>
  <c r="B5736" i="5"/>
  <c r="B5737" i="5"/>
  <c r="B5738" i="5"/>
  <c r="B5739" i="5"/>
  <c r="B5740" i="5"/>
  <c r="B5741" i="5"/>
  <c r="B5742" i="5"/>
  <c r="B6309" i="5"/>
  <c r="B5744" i="5"/>
  <c r="B5745" i="5"/>
  <c r="B5746" i="5"/>
  <c r="B5747" i="5"/>
  <c r="B5748" i="5"/>
  <c r="B5749" i="5"/>
  <c r="B5750" i="5"/>
  <c r="B5751" i="5"/>
  <c r="B6310" i="5"/>
  <c r="B1279" i="5"/>
  <c r="B943" i="5"/>
  <c r="B214" i="5"/>
  <c r="B5756" i="5"/>
  <c r="B5757" i="5"/>
  <c r="B5758" i="5"/>
  <c r="B5759" i="5"/>
  <c r="B5760" i="5"/>
  <c r="B7523" i="5"/>
  <c r="B5762" i="5"/>
  <c r="B5763" i="5"/>
  <c r="B2928" i="5"/>
  <c r="B5765" i="5"/>
  <c r="B5766" i="5"/>
  <c r="B5767" i="5"/>
  <c r="B5768" i="5"/>
  <c r="B5769" i="5"/>
  <c r="B5770" i="5"/>
  <c r="B5771" i="5"/>
  <c r="B5772" i="5"/>
  <c r="B6311" i="5"/>
  <c r="B6312" i="5"/>
  <c r="B6313" i="5"/>
  <c r="B5776" i="5"/>
  <c r="B6335" i="5"/>
  <c r="B6347" i="5"/>
  <c r="B5779" i="5"/>
  <c r="B6069" i="5"/>
  <c r="B6327" i="5"/>
  <c r="B5782" i="5"/>
  <c r="B6352" i="5"/>
  <c r="B5784" i="5"/>
  <c r="B5785" i="5"/>
  <c r="B5786" i="5"/>
  <c r="B5787" i="5"/>
  <c r="B5788" i="5"/>
  <c r="B5789" i="5"/>
  <c r="B6372" i="5"/>
  <c r="B5791" i="5"/>
  <c r="B5792" i="5"/>
  <c r="B5793" i="5"/>
  <c r="B5794" i="5"/>
  <c r="B5795" i="5"/>
  <c r="B5796" i="5"/>
  <c r="B5797" i="5"/>
  <c r="B5798" i="5"/>
  <c r="B5799" i="5"/>
  <c r="B206" i="5"/>
  <c r="B268" i="5"/>
  <c r="B5802" i="5"/>
  <c r="B5803" i="5"/>
  <c r="B5804" i="5"/>
  <c r="B5805" i="5"/>
  <c r="B5806" i="5"/>
  <c r="B5807" i="5"/>
  <c r="B3442" i="5"/>
  <c r="B5809" i="5"/>
  <c r="B5810" i="5"/>
  <c r="B5811" i="5"/>
  <c r="B6377" i="5"/>
  <c r="B6378" i="5"/>
  <c r="B5814" i="5"/>
  <c r="B5815" i="5"/>
  <c r="B5816" i="5"/>
  <c r="B5817" i="5"/>
  <c r="B5818" i="5"/>
  <c r="B5819" i="5"/>
  <c r="B5820" i="5"/>
  <c r="B576" i="5"/>
  <c r="B5822" i="5"/>
  <c r="B5823" i="5"/>
  <c r="B5824" i="5"/>
  <c r="B5825" i="5"/>
  <c r="B5826" i="5"/>
  <c r="B5827" i="5"/>
  <c r="B5828" i="5"/>
  <c r="B5829" i="5"/>
  <c r="B1428" i="5"/>
  <c r="B5831" i="5"/>
  <c r="B5832" i="5"/>
  <c r="B5833" i="5"/>
  <c r="B5834" i="5"/>
  <c r="B5835" i="5"/>
  <c r="B5836" i="5"/>
  <c r="B5837" i="5"/>
  <c r="B5838" i="5"/>
  <c r="B5839" i="5"/>
  <c r="B6379" i="5"/>
  <c r="B5841" i="5"/>
  <c r="B5842" i="5"/>
  <c r="B5843" i="5"/>
  <c r="B5844" i="5"/>
  <c r="B5845" i="5"/>
  <c r="B5846" i="5"/>
  <c r="B175" i="5"/>
  <c r="B5848" i="5"/>
  <c r="B5849" i="5"/>
  <c r="B5850" i="5"/>
  <c r="B5851" i="5"/>
  <c r="B5852" i="5"/>
  <c r="B5853" i="5"/>
  <c r="B5854" i="5"/>
  <c r="B6380" i="5"/>
  <c r="B123" i="5"/>
  <c r="B5857" i="5"/>
  <c r="B5858" i="5"/>
  <c r="B5859" i="5"/>
  <c r="B5860" i="5"/>
  <c r="B6381" i="5"/>
  <c r="B5862" i="5"/>
  <c r="B6385" i="5"/>
  <c r="B6386" i="5"/>
  <c r="B6387" i="5"/>
  <c r="B6388" i="5"/>
  <c r="B6391" i="5"/>
  <c r="B5868" i="5"/>
  <c r="B5869" i="5"/>
  <c r="B5870" i="5"/>
  <c r="B1280" i="5"/>
  <c r="B5872" i="5"/>
  <c r="B5873" i="5"/>
  <c r="B5874" i="5"/>
  <c r="B5875" i="5"/>
  <c r="B5876" i="5"/>
  <c r="B683" i="5"/>
  <c r="B5878" i="5"/>
  <c r="B5879" i="5"/>
  <c r="B5880" i="5"/>
  <c r="B5881" i="5"/>
  <c r="B5882" i="5"/>
  <c r="B6392" i="5"/>
  <c r="B6399" i="5"/>
  <c r="B5885" i="5"/>
  <c r="B6401" i="5"/>
  <c r="B5887" i="5"/>
  <c r="B6402" i="5"/>
  <c r="B6403" i="5"/>
  <c r="B5890" i="5"/>
  <c r="B4052" i="5"/>
  <c r="B5892" i="5"/>
  <c r="B5893" i="5"/>
  <c r="B6406" i="5"/>
  <c r="B5895" i="5"/>
  <c r="B5896" i="5"/>
  <c r="B5897" i="5"/>
  <c r="B5898" i="5"/>
  <c r="B393" i="5"/>
  <c r="B6407" i="5"/>
  <c r="B396" i="5"/>
  <c r="B5902" i="5"/>
  <c r="B5903" i="5"/>
  <c r="B5904" i="5"/>
  <c r="B6408" i="5"/>
  <c r="B5906" i="5"/>
  <c r="B5907" i="5"/>
  <c r="B5908" i="5"/>
  <c r="B5909" i="5"/>
  <c r="B5910" i="5"/>
  <c r="B5911" i="5"/>
  <c r="B6437" i="5"/>
  <c r="B5913" i="5"/>
  <c r="B5914" i="5"/>
  <c r="B5915" i="5"/>
  <c r="B6438" i="5"/>
  <c r="B6439" i="5"/>
  <c r="B6449" i="5"/>
  <c r="B5919" i="5"/>
  <c r="B5920" i="5"/>
  <c r="B5921" i="5"/>
  <c r="B5922" i="5"/>
  <c r="B5923" i="5"/>
  <c r="B6450" i="5"/>
  <c r="B5925" i="5"/>
  <c r="B5926" i="5"/>
  <c r="B8622" i="5"/>
  <c r="B5928" i="5"/>
  <c r="B5929" i="5"/>
  <c r="B5930" i="5"/>
  <c r="B5931" i="5"/>
  <c r="B5932" i="5"/>
  <c r="B5933" i="5"/>
  <c r="B5934" i="5"/>
  <c r="B5935" i="5"/>
  <c r="B6451" i="5"/>
  <c r="B5937" i="5"/>
  <c r="B5938" i="5"/>
  <c r="B5939" i="5"/>
  <c r="B5940" i="5"/>
  <c r="B5941" i="5"/>
  <c r="B5942" i="5"/>
  <c r="B5943" i="5"/>
  <c r="B5944" i="5"/>
  <c r="B5945" i="5"/>
  <c r="B5946" i="5"/>
  <c r="B5947" i="5"/>
  <c r="B5948" i="5"/>
  <c r="B5949" i="5"/>
  <c r="B5950" i="5"/>
  <c r="B5951" i="5"/>
  <c r="B5952" i="5"/>
  <c r="B5953" i="5"/>
  <c r="B5954" i="5"/>
  <c r="B5955" i="5"/>
  <c r="B5956" i="5"/>
  <c r="B5957" i="5"/>
  <c r="B5958" i="5"/>
  <c r="B5959" i="5"/>
  <c r="B5960" i="5"/>
  <c r="B577" i="5"/>
  <c r="B5962" i="5"/>
  <c r="B5963" i="5"/>
  <c r="B5964" i="5"/>
  <c r="B5965" i="5"/>
  <c r="B5966" i="5"/>
  <c r="B5967" i="5"/>
  <c r="B4077" i="5"/>
  <c r="B5969" i="5"/>
  <c r="B5970" i="5"/>
  <c r="B5971" i="5"/>
  <c r="B5972" i="5"/>
  <c r="B5973" i="5"/>
  <c r="B6453" i="5"/>
  <c r="B5975" i="5"/>
  <c r="B5976" i="5"/>
  <c r="B5977" i="5"/>
  <c r="B5978" i="5"/>
  <c r="B5979" i="5"/>
  <c r="B5980" i="5"/>
  <c r="B5981" i="5"/>
  <c r="B5982" i="5"/>
  <c r="B5983" i="5"/>
  <c r="B5984" i="5"/>
  <c r="B5985" i="5"/>
  <c r="B5986" i="5"/>
  <c r="B5987" i="5"/>
  <c r="B5988" i="5"/>
  <c r="B5989" i="5"/>
  <c r="B5990" i="5"/>
  <c r="B5991" i="5"/>
  <c r="B5992" i="5"/>
  <c r="B6455" i="5"/>
  <c r="B6468" i="5"/>
  <c r="B5995" i="5"/>
  <c r="B5996" i="5"/>
  <c r="B6469" i="5"/>
  <c r="B6479" i="5"/>
  <c r="B5999" i="5"/>
  <c r="B6000" i="5"/>
  <c r="B6482" i="5"/>
  <c r="B6002" i="5"/>
  <c r="B6003" i="5"/>
  <c r="B6004" i="5"/>
  <c r="B6005" i="5"/>
  <c r="B3435" i="5"/>
  <c r="B6007" i="5"/>
  <c r="B8369" i="5"/>
  <c r="B6009" i="5"/>
  <c r="B6010" i="5"/>
  <c r="B6011" i="5"/>
  <c r="B6012" i="5"/>
  <c r="B6013" i="5"/>
  <c r="B6014" i="5"/>
  <c r="B6015" i="5"/>
  <c r="B6016" i="5"/>
  <c r="B6017" i="5"/>
  <c r="B6018" i="5"/>
  <c r="B6019" i="5"/>
  <c r="B6020" i="5"/>
  <c r="B6484" i="5"/>
  <c r="B528" i="5"/>
  <c r="B6023" i="5"/>
  <c r="B6024" i="5"/>
  <c r="B6485" i="5"/>
  <c r="B6026" i="5"/>
  <c r="B6027" i="5"/>
  <c r="B6028" i="5"/>
  <c r="B6029" i="5"/>
  <c r="B6030" i="5"/>
  <c r="B6031" i="5"/>
  <c r="B639" i="5"/>
  <c r="B6488" i="5"/>
  <c r="B6034" i="5"/>
  <c r="B6035" i="5"/>
  <c r="B6036" i="5"/>
  <c r="B6037" i="5"/>
  <c r="B6038" i="5"/>
  <c r="B6495" i="5"/>
  <c r="B6040" i="5"/>
  <c r="B6041" i="5"/>
  <c r="B6042" i="5"/>
  <c r="B6043" i="5"/>
  <c r="B6044" i="5"/>
  <c r="B6045" i="5"/>
  <c r="B6046" i="5"/>
  <c r="B6047" i="5"/>
  <c r="B6048" i="5"/>
  <c r="B6049" i="5"/>
  <c r="B6050" i="5"/>
  <c r="B6051" i="5"/>
  <c r="B6052" i="5"/>
  <c r="B6053" i="5"/>
  <c r="B6054" i="5"/>
  <c r="B6055" i="5"/>
  <c r="B6056" i="5"/>
  <c r="B6057" i="5"/>
  <c r="B3597" i="5"/>
  <c r="B1366" i="5"/>
  <c r="B6060" i="5"/>
  <c r="B6061" i="5"/>
  <c r="B6062" i="5"/>
  <c r="B6063" i="5"/>
  <c r="B6064" i="5"/>
  <c r="B6065" i="5"/>
  <c r="B6066" i="5"/>
  <c r="B6067" i="5"/>
  <c r="B6068" i="5"/>
  <c r="B7120" i="5"/>
  <c r="B6070" i="5"/>
  <c r="B6517" i="5"/>
  <c r="B6072" i="5"/>
  <c r="B6073" i="5"/>
  <c r="B6074" i="5"/>
  <c r="B6075" i="5"/>
  <c r="B4392" i="5"/>
  <c r="B6518" i="5"/>
  <c r="B6519" i="5"/>
  <c r="B6520" i="5"/>
  <c r="B6522" i="5"/>
  <c r="B6081" i="5"/>
  <c r="B6082" i="5"/>
  <c r="B6083" i="5"/>
  <c r="B6084" i="5"/>
  <c r="B6085" i="5"/>
  <c r="B6086" i="5"/>
  <c r="B6087" i="5"/>
  <c r="B6088" i="5"/>
  <c r="B6525" i="5"/>
  <c r="B6528" i="5"/>
  <c r="B6091" i="5"/>
  <c r="B6092" i="5"/>
  <c r="B6093" i="5"/>
  <c r="B6094" i="5"/>
  <c r="B6095" i="5"/>
  <c r="B6096" i="5"/>
  <c r="B6097" i="5"/>
  <c r="B6098" i="5"/>
  <c r="B6099" i="5"/>
  <c r="B6100" i="5"/>
  <c r="B6101" i="5"/>
  <c r="B6102" i="5"/>
  <c r="B6103" i="5"/>
  <c r="B6104" i="5"/>
  <c r="B6105" i="5"/>
  <c r="B6106" i="5"/>
  <c r="B6107" i="5"/>
  <c r="B6108" i="5"/>
  <c r="B6109" i="5"/>
  <c r="B6529" i="5"/>
  <c r="B6530" i="5"/>
  <c r="B6112" i="5"/>
  <c r="B6113" i="5"/>
  <c r="B7181" i="5"/>
  <c r="B6115" i="5"/>
  <c r="B6116" i="5"/>
  <c r="B6117" i="5"/>
  <c r="B6118" i="5"/>
  <c r="B6119" i="5"/>
  <c r="B6120" i="5"/>
  <c r="B6121" i="5"/>
  <c r="B6122" i="5"/>
  <c r="B6533" i="5"/>
  <c r="B6124" i="5"/>
  <c r="B6125" i="5"/>
  <c r="B6534" i="5"/>
  <c r="B1281" i="5"/>
  <c r="B6128" i="5"/>
  <c r="B6129" i="5"/>
  <c r="B6539" i="5"/>
  <c r="B6545" i="5"/>
  <c r="B6546" i="5"/>
  <c r="B6547" i="5"/>
  <c r="B6134" i="5"/>
  <c r="B6135" i="5"/>
  <c r="B6136" i="5"/>
  <c r="B6137" i="5"/>
  <c r="B6551" i="5"/>
  <c r="B6553" i="5"/>
  <c r="B6140" i="5"/>
  <c r="B6141" i="5"/>
  <c r="B6554" i="5"/>
  <c r="B6143" i="5"/>
  <c r="B6144" i="5"/>
  <c r="B448" i="5"/>
  <c r="B6555" i="5"/>
  <c r="B6556" i="5"/>
  <c r="B6148" i="5"/>
  <c r="B6149" i="5"/>
  <c r="B6150" i="5"/>
  <c r="B6151" i="5"/>
  <c r="B6152" i="5"/>
  <c r="B6153" i="5"/>
  <c r="B6154" i="5"/>
  <c r="B6155" i="5"/>
  <c r="B6156" i="5"/>
  <c r="B6157" i="5"/>
  <c r="B6158" i="5"/>
  <c r="B1038" i="5"/>
  <c r="B6160" i="5"/>
  <c r="B6161" i="5"/>
  <c r="B6162" i="5"/>
  <c r="B6163" i="5"/>
  <c r="B6164" i="5"/>
  <c r="B6165" i="5"/>
  <c r="B6166" i="5"/>
  <c r="B6167" i="5"/>
  <c r="B6168" i="5"/>
  <c r="B6169" i="5"/>
  <c r="B6170" i="5"/>
  <c r="B6171" i="5"/>
  <c r="B6172" i="5"/>
  <c r="B6576" i="5"/>
  <c r="B6174" i="5"/>
  <c r="B6175" i="5"/>
  <c r="B6176" i="5"/>
  <c r="B349" i="5"/>
  <c r="B6178" i="5"/>
  <c r="B6179" i="5"/>
  <c r="B6180" i="5"/>
  <c r="B6181" i="5"/>
  <c r="B6182" i="5"/>
  <c r="B6183" i="5"/>
  <c r="B6184" i="5"/>
  <c r="B6185" i="5"/>
  <c r="B625" i="5"/>
  <c r="B6187" i="5"/>
  <c r="B6577" i="5"/>
  <c r="B6189" i="5"/>
  <c r="B6190" i="5"/>
  <c r="B6191" i="5"/>
  <c r="B6192" i="5"/>
  <c r="B6193" i="5"/>
  <c r="B6194" i="5"/>
  <c r="B6580" i="5"/>
  <c r="B6196" i="5"/>
  <c r="B6592" i="5"/>
  <c r="B6593" i="5"/>
  <c r="B6199" i="5"/>
  <c r="B6200" i="5"/>
  <c r="B6597" i="5"/>
  <c r="B6603" i="5"/>
  <c r="B6203" i="5"/>
  <c r="B6204" i="5"/>
  <c r="B6205" i="5"/>
  <c r="B6206" i="5"/>
  <c r="B6207" i="5"/>
  <c r="B6208" i="5"/>
  <c r="B6209" i="5"/>
  <c r="B6210" i="5"/>
  <c r="B1284" i="5"/>
  <c r="B6604" i="5"/>
  <c r="B6213" i="5"/>
  <c r="B6214" i="5"/>
  <c r="B6215" i="5"/>
  <c r="B6216" i="5"/>
  <c r="B6217" i="5"/>
  <c r="B6218" i="5"/>
  <c r="B6219" i="5"/>
  <c r="B6220" i="5"/>
  <c r="B6621" i="5"/>
  <c r="B6622" i="5"/>
  <c r="B6223" i="5"/>
  <c r="B6224" i="5"/>
  <c r="B6225" i="5"/>
  <c r="B6226" i="5"/>
  <c r="B6227" i="5"/>
  <c r="B6228" i="5"/>
  <c r="B6229" i="5"/>
  <c r="B6230" i="5"/>
  <c r="B6231" i="5"/>
  <c r="B6232" i="5"/>
  <c r="B6233" i="5"/>
  <c r="B6623" i="5"/>
  <c r="B6235" i="5"/>
  <c r="B6236" i="5"/>
  <c r="B6237" i="5"/>
  <c r="B6238" i="5"/>
  <c r="B6638" i="5"/>
  <c r="B6240" i="5"/>
  <c r="B6241" i="5"/>
  <c r="B6242" i="5"/>
  <c r="B6639" i="5"/>
  <c r="B6244" i="5"/>
  <c r="B6245" i="5"/>
  <c r="B6246" i="5"/>
  <c r="B6641" i="5"/>
  <c r="B6248" i="5"/>
  <c r="B6249" i="5"/>
  <c r="B6250" i="5"/>
  <c r="B6251" i="5"/>
  <c r="B6658" i="5"/>
  <c r="B6253" i="5"/>
  <c r="B6254" i="5"/>
  <c r="B6255" i="5"/>
  <c r="B6256" i="5"/>
  <c r="B6257" i="5"/>
  <c r="B6258" i="5"/>
  <c r="B6259" i="5"/>
  <c r="B6260" i="5"/>
  <c r="B6261" i="5"/>
  <c r="B6262" i="5"/>
  <c r="B6263" i="5"/>
  <c r="B6264" i="5"/>
  <c r="B6265" i="5"/>
  <c r="B6266" i="5"/>
  <c r="B6267" i="5"/>
  <c r="B6268" i="5"/>
  <c r="B6269" i="5"/>
  <c r="B6270" i="5"/>
  <c r="B6271" i="5"/>
  <c r="B6674" i="5"/>
  <c r="B6273" i="5"/>
  <c r="B6274" i="5"/>
  <c r="B6275" i="5"/>
  <c r="B6276" i="5"/>
  <c r="B6277" i="5"/>
  <c r="B6278" i="5"/>
  <c r="B6279" i="5"/>
  <c r="B6280" i="5"/>
  <c r="B6281" i="5"/>
  <c r="B6282" i="5"/>
  <c r="B6283" i="5"/>
  <c r="B6284" i="5"/>
  <c r="B6285" i="5"/>
  <c r="B6286" i="5"/>
  <c r="B6287" i="5"/>
  <c r="B6676" i="5"/>
  <c r="B6289" i="5"/>
  <c r="B5752" i="5"/>
  <c r="B6291" i="5"/>
  <c r="B6292" i="5"/>
  <c r="B6293" i="5"/>
  <c r="B6294" i="5"/>
  <c r="B6295" i="5"/>
  <c r="B6296" i="5"/>
  <c r="B6297" i="5"/>
  <c r="B6298" i="5"/>
  <c r="B6299" i="5"/>
  <c r="B6300" i="5"/>
  <c r="B6301" i="5"/>
  <c r="B6302" i="5"/>
  <c r="B6303" i="5"/>
  <c r="B6304" i="5"/>
  <c r="B6305" i="5"/>
  <c r="B6306" i="5"/>
  <c r="B6682" i="5"/>
  <c r="B6683" i="5"/>
  <c r="B6688" i="5"/>
  <c r="B6692" i="5"/>
  <c r="B6693" i="5"/>
  <c r="B628" i="5"/>
  <c r="B6715" i="5"/>
  <c r="B6314" i="5"/>
  <c r="B6315" i="5"/>
  <c r="B6316" i="5"/>
  <c r="B3355" i="5"/>
  <c r="B6318" i="5"/>
  <c r="B6319" i="5"/>
  <c r="B6320" i="5"/>
  <c r="B6321" i="5"/>
  <c r="B6322" i="5"/>
  <c r="B6323" i="5"/>
  <c r="B6324" i="5"/>
  <c r="B6325" i="5"/>
  <c r="B6326" i="5"/>
  <c r="B8367" i="5"/>
  <c r="B6328" i="5"/>
  <c r="B6329" i="5"/>
  <c r="B6330" i="5"/>
  <c r="B6331" i="5"/>
  <c r="B6332" i="5"/>
  <c r="B1487" i="5"/>
  <c r="B6334" i="5"/>
  <c r="B6716" i="5"/>
  <c r="B6336" i="5"/>
  <c r="B6337" i="5"/>
  <c r="B6338" i="5"/>
  <c r="B6339" i="5"/>
  <c r="B6340" i="5"/>
  <c r="B6341" i="5"/>
  <c r="B6342" i="5"/>
  <c r="B6343" i="5"/>
  <c r="B6344" i="5"/>
  <c r="B6345" i="5"/>
  <c r="B6346" i="5"/>
  <c r="B433" i="5"/>
  <c r="B6348" i="5"/>
  <c r="B6349" i="5"/>
  <c r="B6350" i="5"/>
  <c r="B6351" i="5"/>
  <c r="B6717" i="5"/>
  <c r="B6353" i="5"/>
  <c r="B6354" i="5"/>
  <c r="B6355" i="5"/>
  <c r="B6356" i="5"/>
  <c r="B6357" i="5"/>
  <c r="B6358" i="5"/>
  <c r="B6359" i="5"/>
  <c r="B6360" i="5"/>
  <c r="B6361" i="5"/>
  <c r="B6362" i="5"/>
  <c r="B6363" i="5"/>
  <c r="B6364" i="5"/>
  <c r="B6365" i="5"/>
  <c r="B6366" i="5"/>
  <c r="B6367" i="5"/>
  <c r="B6368" i="5"/>
  <c r="B6369" i="5"/>
  <c r="B6370" i="5"/>
  <c r="B6371" i="5"/>
  <c r="B2552" i="5"/>
  <c r="B6373" i="5"/>
  <c r="B6374" i="5"/>
  <c r="B6375" i="5"/>
  <c r="B6376" i="5"/>
  <c r="B6743" i="5"/>
  <c r="B849" i="5"/>
  <c r="B6765" i="5"/>
  <c r="B6766" i="5"/>
  <c r="B189" i="5"/>
  <c r="B6382" i="5"/>
  <c r="B6383" i="5"/>
  <c r="B6384" i="5"/>
  <c r="B6767" i="5"/>
  <c r="B6768" i="5"/>
  <c r="B775" i="5"/>
  <c r="B6771" i="5"/>
  <c r="B6389" i="5"/>
  <c r="B6390" i="5"/>
  <c r="B6772" i="5"/>
  <c r="B6776" i="5"/>
  <c r="B6393" i="5"/>
  <c r="B6394" i="5"/>
  <c r="B6395" i="5"/>
  <c r="B6396" i="5"/>
  <c r="B6397" i="5"/>
  <c r="B6398" i="5"/>
  <c r="B6777" i="5"/>
  <c r="B6400" i="5"/>
  <c r="B6778" i="5"/>
  <c r="B6779" i="5"/>
  <c r="B6780" i="5"/>
  <c r="B6404" i="5"/>
  <c r="B6405" i="5"/>
  <c r="B653" i="5"/>
  <c r="B6781" i="5"/>
  <c r="B6786" i="5"/>
  <c r="B6409" i="5"/>
  <c r="B6410" i="5"/>
  <c r="B6411" i="5"/>
  <c r="B6412" i="5"/>
  <c r="B6413" i="5"/>
  <c r="B6414" i="5"/>
  <c r="B6415" i="5"/>
  <c r="B6416" i="5"/>
  <c r="B6417" i="5"/>
  <c r="B6418" i="5"/>
  <c r="B6419" i="5"/>
  <c r="B6420" i="5"/>
  <c r="B6421" i="5"/>
  <c r="B6422" i="5"/>
  <c r="B6423" i="5"/>
  <c r="B6424" i="5"/>
  <c r="B6425" i="5"/>
  <c r="B6426" i="5"/>
  <c r="B6427" i="5"/>
  <c r="B6428" i="5"/>
  <c r="B6429" i="5"/>
  <c r="B6430" i="5"/>
  <c r="B6431" i="5"/>
  <c r="B6432" i="5"/>
  <c r="B6433" i="5"/>
  <c r="B6434" i="5"/>
  <c r="B6435" i="5"/>
  <c r="B6436" i="5"/>
  <c r="B6787" i="5"/>
  <c r="B6800" i="5"/>
  <c r="B6816" i="5"/>
  <c r="B6440" i="5"/>
  <c r="B6441" i="5"/>
  <c r="B6442" i="5"/>
  <c r="B6443" i="5"/>
  <c r="B6444" i="5"/>
  <c r="B6445" i="5"/>
  <c r="B6446" i="5"/>
  <c r="B6447" i="5"/>
  <c r="B6448" i="5"/>
  <c r="B6821" i="5"/>
  <c r="B955" i="5"/>
  <c r="B6828" i="5"/>
  <c r="B6452" i="5"/>
  <c r="B6830" i="5"/>
  <c r="B6454" i="5"/>
  <c r="B1028" i="5"/>
  <c r="B6456" i="5"/>
  <c r="B6457" i="5"/>
  <c r="B6458" i="5"/>
  <c r="B6459" i="5"/>
  <c r="B6460" i="5"/>
  <c r="B6461" i="5"/>
  <c r="B6462" i="5"/>
  <c r="B6463" i="5"/>
  <c r="B6464" i="5"/>
  <c r="B6465" i="5"/>
  <c r="B6466" i="5"/>
  <c r="B6467" i="5"/>
  <c r="B6841" i="5"/>
  <c r="B6842" i="5"/>
  <c r="B6470" i="5"/>
  <c r="B6471" i="5"/>
  <c r="B6472" i="5"/>
  <c r="B6473" i="5"/>
  <c r="B2810" i="5"/>
  <c r="B6475" i="5"/>
  <c r="B6476" i="5"/>
  <c r="B6477" i="5"/>
  <c r="B6478" i="5"/>
  <c r="B6846" i="5"/>
  <c r="B7180" i="5"/>
  <c r="B6481" i="5"/>
  <c r="B6850" i="5"/>
  <c r="B6483" i="5"/>
  <c r="B6851" i="5"/>
  <c r="B6852" i="5"/>
  <c r="B6486" i="5"/>
  <c r="B6487" i="5"/>
  <c r="B6854" i="5"/>
  <c r="B6489" i="5"/>
  <c r="B6490" i="5"/>
  <c r="B6491" i="5"/>
  <c r="B6492" i="5"/>
  <c r="B6493" i="5"/>
  <c r="B6494" i="5"/>
  <c r="B1111" i="5"/>
  <c r="B6496" i="5"/>
  <c r="B6497" i="5"/>
  <c r="B6498" i="5"/>
  <c r="B6499" i="5"/>
  <c r="B3700" i="5"/>
  <c r="B6501" i="5"/>
  <c r="B6502" i="5"/>
  <c r="B6503" i="5"/>
  <c r="B6504" i="5"/>
  <c r="B6505" i="5"/>
  <c r="B6506" i="5"/>
  <c r="B6507" i="5"/>
  <c r="B5246" i="5"/>
  <c r="B6509" i="5"/>
  <c r="B6510" i="5"/>
  <c r="B6511" i="5"/>
  <c r="B6512" i="5"/>
  <c r="B6513" i="5"/>
  <c r="B6514" i="5"/>
  <c r="B6515" i="5"/>
  <c r="B6516" i="5"/>
  <c r="B6856" i="5"/>
  <c r="B6857" i="5"/>
  <c r="B6858" i="5"/>
  <c r="B6859" i="5"/>
  <c r="B6521" i="5"/>
  <c r="B6880" i="5"/>
  <c r="B6523" i="5"/>
  <c r="B4383" i="5"/>
  <c r="B6881" i="5"/>
  <c r="B6526" i="5"/>
  <c r="B6527" i="5"/>
  <c r="B6890" i="5"/>
  <c r="B6891" i="5"/>
  <c r="B6895" i="5"/>
  <c r="B6531" i="5"/>
  <c r="B6896" i="5"/>
  <c r="B6898" i="5"/>
  <c r="B6902" i="5"/>
  <c r="B6535" i="5"/>
  <c r="B6536" i="5"/>
  <c r="B5633" i="5"/>
  <c r="B6538" i="5"/>
  <c r="B126" i="5"/>
  <c r="B6540" i="5"/>
  <c r="B6541" i="5"/>
  <c r="B6542" i="5"/>
  <c r="B6543" i="5"/>
  <c r="B6544" i="5"/>
  <c r="B18" i="5"/>
  <c r="B898" i="5"/>
  <c r="B6903" i="5"/>
  <c r="B6548" i="5"/>
  <c r="B6549" i="5"/>
  <c r="B6550" i="5"/>
  <c r="B6905" i="5"/>
  <c r="B6552" i="5"/>
  <c r="B6908" i="5"/>
  <c r="B6532" i="5"/>
  <c r="B6916" i="5"/>
  <c r="B6922" i="5"/>
  <c r="B6557" i="5"/>
  <c r="B6558" i="5"/>
  <c r="B6559" i="5"/>
  <c r="B6560" i="5"/>
  <c r="B6561" i="5"/>
  <c r="B6562" i="5"/>
  <c r="B6563" i="5"/>
  <c r="B6564" i="5"/>
  <c r="B6565" i="5"/>
  <c r="B6566" i="5"/>
  <c r="B293" i="5"/>
  <c r="B6568" i="5"/>
  <c r="B6569" i="5"/>
  <c r="B6570" i="5"/>
  <c r="B6571" i="5"/>
  <c r="B6572" i="5"/>
  <c r="B6573" i="5"/>
  <c r="B6574" i="5"/>
  <c r="B6575" i="5"/>
  <c r="B6929" i="5"/>
  <c r="B6945" i="5"/>
  <c r="B6578" i="5"/>
  <c r="B6579" i="5"/>
  <c r="B6946" i="5"/>
  <c r="B6581" i="5"/>
  <c r="B6582" i="5"/>
  <c r="B6583" i="5"/>
  <c r="B6584" i="5"/>
  <c r="B6585" i="5"/>
  <c r="B6586" i="5"/>
  <c r="B6587" i="5"/>
  <c r="B6588" i="5"/>
  <c r="B6589" i="5"/>
  <c r="B6590" i="5"/>
  <c r="B6591" i="5"/>
  <c r="B6950" i="5"/>
  <c r="B682" i="5"/>
  <c r="B6594" i="5"/>
  <c r="B6595" i="5"/>
  <c r="B6596" i="5"/>
  <c r="B658" i="5"/>
  <c r="B6598" i="5"/>
  <c r="B6599" i="5"/>
  <c r="B6600" i="5"/>
  <c r="B6601" i="5"/>
  <c r="B6602" i="5"/>
  <c r="B1292" i="5"/>
  <c r="B3891" i="5"/>
  <c r="B6605" i="5"/>
  <c r="B6606" i="5"/>
  <c r="B6607" i="5"/>
  <c r="B6608" i="5"/>
  <c r="B6609" i="5"/>
  <c r="B6610" i="5"/>
  <c r="B6611" i="5"/>
  <c r="B6612" i="5"/>
  <c r="B6613" i="5"/>
  <c r="B6614" i="5"/>
  <c r="B6615" i="5"/>
  <c r="B6616" i="5"/>
  <c r="B6617" i="5"/>
  <c r="B5636" i="5"/>
  <c r="B6619" i="5"/>
  <c r="B6620" i="5"/>
  <c r="B6971" i="5"/>
  <c r="B6977" i="5"/>
  <c r="B6981" i="5"/>
  <c r="B6624" i="5"/>
  <c r="B6625" i="5"/>
  <c r="B6626" i="5"/>
  <c r="B6627" i="5"/>
  <c r="B6628" i="5"/>
  <c r="B6629" i="5"/>
  <c r="B6630" i="5"/>
  <c r="B7215" i="5"/>
  <c r="B6632" i="5"/>
  <c r="B6633" i="5"/>
  <c r="B6634" i="5"/>
  <c r="B6635" i="5"/>
  <c r="B6636" i="5"/>
  <c r="B6637" i="5"/>
  <c r="B6987" i="5"/>
  <c r="B6989" i="5"/>
  <c r="B6640" i="5"/>
  <c r="B7004" i="5"/>
  <c r="B6642" i="5"/>
  <c r="B6643" i="5"/>
  <c r="B6644" i="5"/>
  <c r="B6645" i="5"/>
  <c r="B6646" i="5"/>
  <c r="B6647" i="5"/>
  <c r="B6648" i="5"/>
  <c r="B6649" i="5"/>
  <c r="B744" i="5"/>
  <c r="B6651" i="5"/>
  <c r="B6652" i="5"/>
  <c r="B6653" i="5"/>
  <c r="B6654" i="5"/>
  <c r="B6655" i="5"/>
  <c r="B6656" i="5"/>
  <c r="B6657" i="5"/>
  <c r="B7014" i="5"/>
  <c r="B6659" i="5"/>
  <c r="B6660" i="5"/>
  <c r="B6661" i="5"/>
  <c r="B6662" i="5"/>
  <c r="B6663" i="5"/>
  <c r="B6664" i="5"/>
  <c r="B6665" i="5"/>
  <c r="B6666" i="5"/>
  <c r="B6667" i="5"/>
  <c r="B6668" i="5"/>
  <c r="B6669" i="5"/>
  <c r="B6670" i="5"/>
  <c r="B6671" i="5"/>
  <c r="B6672" i="5"/>
  <c r="B6673" i="5"/>
  <c r="B7021" i="5"/>
  <c r="B6675" i="5"/>
  <c r="B7022" i="5"/>
  <c r="B6677" i="5"/>
  <c r="B6678" i="5"/>
  <c r="B6679" i="5"/>
  <c r="B7023" i="5"/>
  <c r="B6681" i="5"/>
  <c r="B7026" i="5"/>
  <c r="B7028" i="5"/>
  <c r="B6684" i="5"/>
  <c r="B6685" i="5"/>
  <c r="B6686" i="5"/>
  <c r="B6687" i="5"/>
  <c r="B7033" i="5"/>
  <c r="B6474" i="5"/>
  <c r="B6690" i="5"/>
  <c r="B6691" i="5"/>
  <c r="B171" i="5"/>
  <c r="B7034" i="5"/>
  <c r="B6694" i="5"/>
  <c r="B6695" i="5"/>
  <c r="B6696" i="5"/>
  <c r="B6697" i="5"/>
  <c r="B6698" i="5"/>
  <c r="B6699" i="5"/>
  <c r="B6700" i="5"/>
  <c r="B6701" i="5"/>
  <c r="B6702" i="5"/>
  <c r="B6703" i="5"/>
  <c r="B6704" i="5"/>
  <c r="B6705" i="5"/>
  <c r="B6706" i="5"/>
  <c r="B6707" i="5"/>
  <c r="B6708" i="5"/>
  <c r="B6709" i="5"/>
  <c r="B6710" i="5"/>
  <c r="B6711" i="5"/>
  <c r="B6712" i="5"/>
  <c r="B8157" i="5"/>
  <c r="B6714" i="5"/>
  <c r="B1311" i="5"/>
  <c r="B7036" i="5"/>
  <c r="B7038" i="5"/>
  <c r="B6718" i="5"/>
  <c r="B6719" i="5"/>
  <c r="B6720" i="5"/>
  <c r="B6721" i="5"/>
  <c r="B6722" i="5"/>
  <c r="B6723" i="5"/>
  <c r="B6724" i="5"/>
  <c r="B6725" i="5"/>
  <c r="B6726" i="5"/>
  <c r="B6727" i="5"/>
  <c r="B6728" i="5"/>
  <c r="B6729" i="5"/>
  <c r="B6730" i="5"/>
  <c r="B6731" i="5"/>
  <c r="B6732" i="5"/>
  <c r="B6733" i="5"/>
  <c r="B6734" i="5"/>
  <c r="B6735" i="5"/>
  <c r="B6736" i="5"/>
  <c r="B6737" i="5"/>
  <c r="B6008" i="5"/>
  <c r="B1029" i="5"/>
  <c r="B7040" i="5"/>
  <c r="B6741" i="5"/>
  <c r="B6742" i="5"/>
  <c r="B7041" i="5"/>
  <c r="B6744" i="5"/>
  <c r="B6745" i="5"/>
  <c r="B6746" i="5"/>
  <c r="B6747" i="5"/>
  <c r="B6748" i="5"/>
  <c r="B6749" i="5"/>
  <c r="B6750" i="5"/>
  <c r="B6751" i="5"/>
  <c r="B6752" i="5"/>
  <c r="B6753" i="5"/>
  <c r="B2716" i="5"/>
  <c r="B6755" i="5"/>
  <c r="B6756" i="5"/>
  <c r="B6757" i="5"/>
  <c r="B6758" i="5"/>
  <c r="B6759" i="5"/>
  <c r="B6760" i="5"/>
  <c r="B6761" i="5"/>
  <c r="B6762" i="5"/>
  <c r="B6763" i="5"/>
  <c r="B6764" i="5"/>
  <c r="B7042" i="5"/>
  <c r="B7050" i="5"/>
  <c r="B7051" i="5"/>
  <c r="B7052" i="5"/>
  <c r="B6769" i="5"/>
  <c r="B6770" i="5"/>
  <c r="B7059" i="5"/>
  <c r="B7063" i="5"/>
  <c r="B6773" i="5"/>
  <c r="B6774" i="5"/>
  <c r="B6775" i="5"/>
  <c r="B7064" i="5"/>
  <c r="B7083" i="5"/>
  <c r="B7097" i="5"/>
  <c r="B7104" i="5"/>
  <c r="B7105" i="5"/>
  <c r="B7115" i="5"/>
  <c r="B6782" i="5"/>
  <c r="B6783" i="5"/>
  <c r="B6784" i="5"/>
  <c r="B6785" i="5"/>
  <c r="B7134" i="5"/>
  <c r="B7135" i="5"/>
  <c r="B6788" i="5"/>
  <c r="B6789" i="5"/>
  <c r="B6790" i="5"/>
  <c r="B6791" i="5"/>
  <c r="B6792" i="5"/>
  <c r="B6793" i="5"/>
  <c r="B6794" i="5"/>
  <c r="B6795" i="5"/>
  <c r="B6796" i="5"/>
  <c r="B6797" i="5"/>
  <c r="B6798" i="5"/>
  <c r="B6799" i="5"/>
  <c r="B7136" i="5"/>
  <c r="B6801" i="5"/>
  <c r="B6802" i="5"/>
  <c r="B6803" i="5"/>
  <c r="B6804" i="5"/>
  <c r="B6805" i="5"/>
  <c r="B6806" i="5"/>
  <c r="B6807" i="5"/>
  <c r="B6808" i="5"/>
  <c r="B6809" i="5"/>
  <c r="B6810" i="5"/>
  <c r="B6811" i="5"/>
  <c r="B6812" i="5"/>
  <c r="B6813" i="5"/>
  <c r="B6814" i="5"/>
  <c r="B5472" i="5"/>
  <c r="B36" i="5"/>
  <c r="B6817" i="5"/>
  <c r="B6818" i="5"/>
  <c r="B6819" i="5"/>
  <c r="B6820" i="5"/>
  <c r="B7137" i="5"/>
  <c r="B6822" i="5"/>
  <c r="B6823" i="5"/>
  <c r="B6824" i="5"/>
  <c r="B6825" i="5"/>
  <c r="B6826" i="5"/>
  <c r="B6827" i="5"/>
  <c r="B7138" i="5"/>
  <c r="B6829" i="5"/>
  <c r="B7144" i="5"/>
  <c r="B3813" i="5"/>
  <c r="B6832" i="5"/>
  <c r="B6833" i="5"/>
  <c r="B6834" i="5"/>
  <c r="B6835" i="5"/>
  <c r="B6836" i="5"/>
  <c r="B6837" i="5"/>
  <c r="B6838" i="5"/>
  <c r="B6839" i="5"/>
  <c r="B6840" i="5"/>
  <c r="B7152" i="5"/>
  <c r="B7153" i="5"/>
  <c r="B6843" i="5"/>
  <c r="B6844" i="5"/>
  <c r="B6845" i="5"/>
  <c r="B7156" i="5"/>
  <c r="B6847" i="5"/>
  <c r="B4391" i="5"/>
  <c r="B6849" i="5"/>
  <c r="B3555" i="5"/>
  <c r="B7184" i="5"/>
  <c r="B7186" i="5"/>
  <c r="B6853" i="5"/>
  <c r="B7199" i="5"/>
  <c r="B6855" i="5"/>
  <c r="B1314" i="5"/>
  <c r="B7204" i="5"/>
  <c r="B190" i="5"/>
  <c r="B7205" i="5"/>
  <c r="B6860" i="5"/>
  <c r="B6861" i="5"/>
  <c r="B6862" i="5"/>
  <c r="B6863" i="5"/>
  <c r="B6864" i="5"/>
  <c r="B6865" i="5"/>
  <c r="B6866" i="5"/>
  <c r="B6867" i="5"/>
  <c r="B6868" i="5"/>
  <c r="B6869" i="5"/>
  <c r="B6870" i="5"/>
  <c r="B6871" i="5"/>
  <c r="B6872" i="5"/>
  <c r="B6873" i="5"/>
  <c r="B6874" i="5"/>
  <c r="B6875" i="5"/>
  <c r="B6876" i="5"/>
  <c r="B6877" i="5"/>
  <c r="B6878" i="5"/>
  <c r="B6879" i="5"/>
  <c r="B7208" i="5"/>
  <c r="B3423" i="5"/>
  <c r="B6882" i="5"/>
  <c r="B6883" i="5"/>
  <c r="B6884" i="5"/>
  <c r="B6885" i="5"/>
  <c r="B6886" i="5"/>
  <c r="B6887" i="5"/>
  <c r="B6888" i="5"/>
  <c r="B6889" i="5"/>
  <c r="B7214" i="5"/>
  <c r="B7220" i="5"/>
  <c r="B6892" i="5"/>
  <c r="B6893" i="5"/>
  <c r="B6894" i="5"/>
  <c r="B7227" i="5"/>
  <c r="B7229" i="5"/>
  <c r="B6897" i="5"/>
  <c r="B7231" i="5"/>
  <c r="B6899" i="5"/>
  <c r="B6900" i="5"/>
  <c r="B6901" i="5"/>
  <c r="B1039" i="5"/>
  <c r="B7236" i="5"/>
  <c r="B6904" i="5"/>
  <c r="B332" i="5"/>
  <c r="B3915" i="5"/>
  <c r="B6907" i="5"/>
  <c r="B7237" i="5"/>
  <c r="B6909" i="5"/>
  <c r="B6910" i="5"/>
  <c r="B6911" i="5"/>
  <c r="B6912" i="5"/>
  <c r="B7241" i="5"/>
  <c r="B6914" i="5"/>
  <c r="B6915" i="5"/>
  <c r="B7242" i="5"/>
  <c r="B6917" i="5"/>
  <c r="B6918" i="5"/>
  <c r="B2775" i="5"/>
  <c r="B5057" i="5"/>
  <c r="B6921" i="5"/>
  <c r="B7247" i="5"/>
  <c r="B8623" i="5"/>
  <c r="B6924" i="5"/>
  <c r="B6925" i="5"/>
  <c r="B6926" i="5"/>
  <c r="B6927" i="5"/>
  <c r="B6928" i="5"/>
  <c r="B7250" i="5"/>
  <c r="B6930" i="5"/>
  <c r="B6931" i="5"/>
  <c r="B6932" i="5"/>
  <c r="B6933" i="5"/>
  <c r="B6934" i="5"/>
  <c r="B1982" i="5"/>
  <c r="B6936" i="5"/>
  <c r="B6937" i="5"/>
  <c r="B6938" i="5"/>
  <c r="B6939" i="5"/>
  <c r="B6940" i="5"/>
  <c r="B6941" i="5"/>
  <c r="B6942" i="5"/>
  <c r="B6943" i="5"/>
  <c r="B6944" i="5"/>
  <c r="B7251" i="5"/>
  <c r="B7271" i="5"/>
  <c r="B6947" i="5"/>
  <c r="B6948" i="5"/>
  <c r="B6949" i="5"/>
  <c r="B7275" i="5"/>
  <c r="B6951" i="5"/>
  <c r="B6952" i="5"/>
  <c r="B6953" i="5"/>
  <c r="B6954" i="5"/>
  <c r="B6955" i="5"/>
  <c r="B6956" i="5"/>
  <c r="B6957" i="5"/>
  <c r="B6958" i="5"/>
  <c r="B6959" i="5"/>
  <c r="B4783" i="5"/>
  <c r="B6961" i="5"/>
  <c r="B6962" i="5"/>
  <c r="B6963" i="5"/>
  <c r="B6964" i="5"/>
  <c r="B6965" i="5"/>
  <c r="B6966" i="5"/>
  <c r="B6967" i="5"/>
  <c r="B6968" i="5"/>
  <c r="B6969" i="5"/>
  <c r="B6970" i="5"/>
  <c r="B3560" i="5"/>
  <c r="B6972" i="5"/>
  <c r="B6973" i="5"/>
  <c r="B6974" i="5"/>
  <c r="B6975" i="5"/>
  <c r="B6976" i="5"/>
  <c r="B7280" i="5"/>
  <c r="B6978" i="5"/>
  <c r="B6979" i="5"/>
  <c r="B834" i="5"/>
  <c r="B7281" i="5"/>
  <c r="B1302" i="5"/>
  <c r="B6983" i="5"/>
  <c r="B6984" i="5"/>
  <c r="B6985" i="5"/>
  <c r="B6986" i="5"/>
  <c r="B7276" i="5"/>
  <c r="B6988" i="5"/>
  <c r="B7290" i="5"/>
  <c r="B6990" i="5"/>
  <c r="B6991" i="5"/>
  <c r="B6992" i="5"/>
  <c r="B6993" i="5"/>
  <c r="B6994" i="5"/>
  <c r="B6995" i="5"/>
  <c r="B6996" i="5"/>
  <c r="B6997" i="5"/>
  <c r="B6998" i="5"/>
  <c r="B6999" i="5"/>
  <c r="B7000" i="5"/>
  <c r="B7001" i="5"/>
  <c r="B7002" i="5"/>
  <c r="B7003" i="5"/>
  <c r="B7296" i="5"/>
  <c r="B7005" i="5"/>
  <c r="B7006" i="5"/>
  <c r="B7007" i="5"/>
  <c r="B7008" i="5"/>
  <c r="B7009" i="5"/>
  <c r="B7010" i="5"/>
  <c r="B7011" i="5"/>
  <c r="B7012" i="5"/>
  <c r="B7013" i="5"/>
  <c r="B7302" i="5"/>
  <c r="B7015" i="5"/>
  <c r="B7016" i="5"/>
  <c r="B7017" i="5"/>
  <c r="B7018" i="5"/>
  <c r="B7019" i="5"/>
  <c r="B7020" i="5"/>
  <c r="B7303" i="5"/>
  <c r="B7305" i="5"/>
  <c r="B7319" i="5"/>
  <c r="B7024" i="5"/>
  <c r="B7273" i="5"/>
  <c r="B7320" i="5"/>
  <c r="B7027" i="5"/>
  <c r="B7331" i="5"/>
  <c r="B7029" i="5"/>
  <c r="B7030" i="5"/>
  <c r="B7031" i="5"/>
  <c r="B7032" i="5"/>
  <c r="B7332" i="5"/>
  <c r="B7335" i="5"/>
  <c r="B7035" i="5"/>
  <c r="B7336" i="5"/>
  <c r="B7037" i="5"/>
  <c r="B725" i="5"/>
  <c r="B7039" i="5"/>
  <c r="B7338" i="5"/>
  <c r="B7339" i="5"/>
  <c r="B7342" i="5"/>
  <c r="B7043" i="5"/>
  <c r="B440" i="5"/>
  <c r="B7045" i="5"/>
  <c r="B7046" i="5"/>
  <c r="B7047" i="5"/>
  <c r="B7048" i="5"/>
  <c r="B7049" i="5"/>
  <c r="B7343" i="5"/>
  <c r="B7375" i="5"/>
  <c r="B7385" i="5"/>
  <c r="B7053" i="5"/>
  <c r="B7054" i="5"/>
  <c r="B7055" i="5"/>
  <c r="B7056" i="5"/>
  <c r="B7057" i="5"/>
  <c r="B7058" i="5"/>
  <c r="B7392" i="5"/>
  <c r="B7060" i="5"/>
  <c r="B7061" i="5"/>
  <c r="B7062" i="5"/>
  <c r="B7403" i="5"/>
  <c r="B7411" i="5"/>
  <c r="B7065" i="5"/>
  <c r="B7066" i="5"/>
  <c r="B7067" i="5"/>
  <c r="B7068" i="5"/>
  <c r="B7069" i="5"/>
  <c r="B7070" i="5"/>
  <c r="B7071" i="5"/>
  <c r="B7072" i="5"/>
  <c r="B7073" i="5"/>
  <c r="B7074" i="5"/>
  <c r="B7075" i="5"/>
  <c r="B7076" i="5"/>
  <c r="B7077" i="5"/>
  <c r="B7078" i="5"/>
  <c r="B7079" i="5"/>
  <c r="B7080" i="5"/>
  <c r="B7081" i="5"/>
  <c r="B7082" i="5"/>
  <c r="B7413" i="5"/>
  <c r="B7084" i="5"/>
  <c r="B7085" i="5"/>
  <c r="B7086" i="5"/>
  <c r="B7087" i="5"/>
  <c r="B7088" i="5"/>
  <c r="B7089" i="5"/>
  <c r="B7090" i="5"/>
  <c r="B7091" i="5"/>
  <c r="B7092" i="5"/>
  <c r="B7093" i="5"/>
  <c r="B7094" i="5"/>
  <c r="B3852" i="5"/>
  <c r="B7096" i="5"/>
  <c r="B7432" i="5"/>
  <c r="B7098" i="5"/>
  <c r="B7099" i="5"/>
  <c r="B7100" i="5"/>
  <c r="B7101" i="5"/>
  <c r="B7102" i="5"/>
  <c r="B7103" i="5"/>
  <c r="B7434" i="5"/>
  <c r="B7440" i="5"/>
  <c r="B7106" i="5"/>
  <c r="B7107" i="5"/>
  <c r="B7108" i="5"/>
  <c r="B7109" i="5"/>
  <c r="B7110" i="5"/>
  <c r="B7111" i="5"/>
  <c r="B7112" i="5"/>
  <c r="B7113" i="5"/>
  <c r="B7114" i="5"/>
  <c r="B366" i="5"/>
  <c r="B4182" i="5"/>
  <c r="B7117" i="5"/>
  <c r="B7118" i="5"/>
  <c r="B7119" i="5"/>
  <c r="B1762" i="5"/>
  <c r="B7121" i="5"/>
  <c r="B7122" i="5"/>
  <c r="B7123" i="5"/>
  <c r="B7124" i="5"/>
  <c r="B7125" i="5"/>
  <c r="B7126" i="5"/>
  <c r="B7127" i="5"/>
  <c r="B7128" i="5"/>
  <c r="B7129" i="5"/>
  <c r="B7130" i="5"/>
  <c r="B7131" i="5"/>
  <c r="B7132" i="5"/>
  <c r="B7133" i="5"/>
  <c r="B7441" i="5"/>
  <c r="B7445" i="5"/>
  <c r="B513" i="5"/>
  <c r="B7449" i="5"/>
  <c r="B7462" i="5"/>
  <c r="B7139" i="5"/>
  <c r="B7140" i="5"/>
  <c r="B7141" i="5"/>
  <c r="B7142" i="5"/>
  <c r="B7143" i="5"/>
  <c r="B122" i="5"/>
  <c r="B7145" i="5"/>
  <c r="B7146" i="5"/>
  <c r="B7147" i="5"/>
  <c r="B7148" i="5"/>
  <c r="B7149" i="5"/>
  <c r="B7150" i="5"/>
  <c r="B7151" i="5"/>
  <c r="B7464" i="5"/>
  <c r="B1162" i="5"/>
  <c r="B7154" i="5"/>
  <c r="B7155" i="5"/>
  <c r="B7465" i="5"/>
  <c r="B7157" i="5"/>
  <c r="B7405" i="5"/>
  <c r="B7159" i="5"/>
  <c r="B7160" i="5"/>
  <c r="B7161" i="5"/>
  <c r="B7162" i="5"/>
  <c r="B7163" i="5"/>
  <c r="B7164" i="5"/>
  <c r="B7165" i="5"/>
  <c r="B7166" i="5"/>
  <c r="B7167" i="5"/>
  <c r="B7168" i="5"/>
  <c r="B7169" i="5"/>
  <c r="B7170" i="5"/>
  <c r="B7171" i="5"/>
  <c r="B7172" i="5"/>
  <c r="B7173" i="5"/>
  <c r="B7174" i="5"/>
  <c r="B7175" i="5"/>
  <c r="B7176" i="5"/>
  <c r="B7177" i="5"/>
  <c r="B7178" i="5"/>
  <c r="B7179" i="5"/>
  <c r="B7649" i="5"/>
  <c r="B7467" i="5"/>
  <c r="B7182" i="5"/>
  <c r="B7183" i="5"/>
  <c r="B7468" i="5"/>
  <c r="B7185" i="5"/>
  <c r="B7480" i="5"/>
  <c r="B7187" i="5"/>
  <c r="B7188" i="5"/>
  <c r="B7189" i="5"/>
  <c r="B7190" i="5"/>
  <c r="B7191" i="5"/>
  <c r="B7192" i="5"/>
  <c r="B7193" i="5"/>
  <c r="B7194" i="5"/>
  <c r="B7195" i="5"/>
  <c r="B7196" i="5"/>
  <c r="B6631" i="5"/>
  <c r="B7198" i="5"/>
  <c r="B7481" i="5"/>
  <c r="B7200" i="5"/>
  <c r="B7201" i="5"/>
  <c r="B7202" i="5"/>
  <c r="B7203" i="5"/>
  <c r="B7489" i="5"/>
  <c r="B7490" i="5"/>
  <c r="B6713" i="5"/>
  <c r="B7207" i="5"/>
  <c r="B7491" i="5"/>
  <c r="B7209" i="5"/>
  <c r="B506" i="5"/>
  <c r="B7211" i="5"/>
  <c r="B7212" i="5"/>
  <c r="B7213" i="5"/>
  <c r="B7498" i="5"/>
  <c r="B432" i="5"/>
  <c r="B7216" i="5"/>
  <c r="B7217" i="5"/>
  <c r="B7218" i="5"/>
  <c r="B7219" i="5"/>
  <c r="B588" i="5"/>
  <c r="B7221" i="5"/>
  <c r="B7222" i="5"/>
  <c r="B7223" i="5"/>
  <c r="B7224" i="5"/>
  <c r="B7225" i="5"/>
  <c r="B7226" i="5"/>
  <c r="B7505" i="5"/>
  <c r="B7228" i="5"/>
  <c r="B7513" i="5"/>
  <c r="B7230" i="5"/>
  <c r="B385" i="5"/>
  <c r="B7232" i="5"/>
  <c r="B7233" i="5"/>
  <c r="B7234" i="5"/>
  <c r="B7235" i="5"/>
  <c r="B7514" i="5"/>
  <c r="B7515" i="5"/>
  <c r="B7238" i="5"/>
  <c r="B7239" i="5"/>
  <c r="B7240" i="5"/>
  <c r="B7533" i="5"/>
  <c r="B7534" i="5"/>
  <c r="B7243" i="5"/>
  <c r="B7244" i="5"/>
  <c r="B7245" i="5"/>
  <c r="B7246" i="5"/>
  <c r="B774" i="5"/>
  <c r="B7248" i="5"/>
  <c r="B7249" i="5"/>
  <c r="B7542" i="5"/>
  <c r="B659" i="5"/>
  <c r="B7252" i="5"/>
  <c r="B7253" i="5"/>
  <c r="B7254" i="5"/>
  <c r="B7255" i="5"/>
  <c r="B7256" i="5"/>
  <c r="B7257" i="5"/>
  <c r="B7258" i="5"/>
  <c r="B7259" i="5"/>
  <c r="B7260" i="5"/>
  <c r="B7261" i="5"/>
  <c r="B7262" i="5"/>
  <c r="B7263" i="5"/>
  <c r="B7264" i="5"/>
  <c r="B7265" i="5"/>
  <c r="B7266" i="5"/>
  <c r="B7267" i="5"/>
  <c r="B7268" i="5"/>
  <c r="B7269" i="5"/>
  <c r="B7270" i="5"/>
  <c r="B862" i="5"/>
  <c r="B7272" i="5"/>
  <c r="B7775" i="5"/>
  <c r="B7274" i="5"/>
  <c r="B763" i="5"/>
  <c r="B7543" i="5"/>
  <c r="B7277" i="5"/>
  <c r="B7278" i="5"/>
  <c r="B7279" i="5"/>
  <c r="B7545" i="5"/>
  <c r="B7546" i="5"/>
  <c r="B7282" i="5"/>
  <c r="B7283" i="5"/>
  <c r="B7284" i="5"/>
  <c r="B7285" i="5"/>
  <c r="B7286" i="5"/>
  <c r="B7287" i="5"/>
  <c r="B8297" i="5"/>
  <c r="B7547" i="5"/>
  <c r="B7548" i="5"/>
  <c r="B7291" i="5"/>
  <c r="B2633" i="5"/>
  <c r="B7293" i="5"/>
  <c r="B7294" i="5"/>
  <c r="B7295" i="5"/>
  <c r="B212" i="5"/>
  <c r="B7297" i="5"/>
  <c r="B7298" i="5"/>
  <c r="B7299" i="5"/>
  <c r="B7300" i="5"/>
  <c r="B7301" i="5"/>
  <c r="B7569" i="5"/>
  <c r="B7570" i="5"/>
  <c r="B7304" i="5"/>
  <c r="B7583" i="5"/>
  <c r="B7306" i="5"/>
  <c r="B7307" i="5"/>
  <c r="B7308" i="5"/>
  <c r="B7309" i="5"/>
  <c r="B7310" i="5"/>
  <c r="B7311" i="5"/>
  <c r="B7312" i="5"/>
  <c r="B7313" i="5"/>
  <c r="B7314" i="5"/>
  <c r="B7315" i="5"/>
  <c r="B7316" i="5"/>
  <c r="B7317" i="5"/>
  <c r="B7318" i="5"/>
  <c r="B7591" i="5"/>
  <c r="B746" i="5"/>
  <c r="B7321" i="5"/>
  <c r="B7322" i="5"/>
  <c r="B7323" i="5"/>
  <c r="B7324" i="5"/>
  <c r="B7325" i="5"/>
  <c r="B7326" i="5"/>
  <c r="B7327" i="5"/>
  <c r="B7328" i="5"/>
  <c r="B7329" i="5"/>
  <c r="B7330" i="5"/>
  <c r="B7606" i="5"/>
  <c r="B7615" i="5"/>
  <c r="B7333" i="5"/>
  <c r="B7334" i="5"/>
  <c r="B7616" i="5"/>
  <c r="B7636" i="5"/>
  <c r="B7337" i="5"/>
  <c r="B7637" i="5"/>
  <c r="B7638" i="5"/>
  <c r="B7340" i="5"/>
  <c r="B526" i="5"/>
  <c r="B7648" i="5"/>
  <c r="B7653" i="5"/>
  <c r="B7344" i="5"/>
  <c r="B7345" i="5"/>
  <c r="B7346" i="5"/>
  <c r="B7347" i="5"/>
  <c r="B5098" i="5"/>
  <c r="B7349" i="5"/>
  <c r="B7350" i="5"/>
  <c r="B7351" i="5"/>
  <c r="B7352" i="5"/>
  <c r="B7353" i="5"/>
  <c r="B7354" i="5"/>
  <c r="B7355" i="5"/>
  <c r="B7356" i="5"/>
  <c r="B7357" i="5"/>
  <c r="B7358" i="5"/>
  <c r="B7359" i="5"/>
  <c r="B7360" i="5"/>
  <c r="B7361" i="5"/>
  <c r="B7362" i="5"/>
  <c r="B7363" i="5"/>
  <c r="B7364" i="5"/>
  <c r="B6032" i="5"/>
  <c r="B7366" i="5"/>
  <c r="B7367" i="5"/>
  <c r="B7368" i="5"/>
  <c r="B7369" i="5"/>
  <c r="B7370" i="5"/>
  <c r="B7371" i="5"/>
  <c r="B7372" i="5"/>
  <c r="B7373" i="5"/>
  <c r="B7374" i="5"/>
  <c r="B1207" i="5"/>
  <c r="B7376" i="5"/>
  <c r="B7377" i="5"/>
  <c r="B7378" i="5"/>
  <c r="B7379" i="5"/>
  <c r="B7380" i="5"/>
  <c r="B7381" i="5"/>
  <c r="B7382" i="5"/>
  <c r="B7383" i="5"/>
  <c r="B7384" i="5"/>
  <c r="B7693" i="5"/>
  <c r="B7386" i="5"/>
  <c r="B7387" i="5"/>
  <c r="B7388" i="5"/>
  <c r="B7389" i="5"/>
  <c r="B7390" i="5"/>
  <c r="B7391" i="5"/>
  <c r="B7696" i="5"/>
  <c r="B7393" i="5"/>
  <c r="B7394" i="5"/>
  <c r="B7395" i="5"/>
  <c r="B7396" i="5"/>
  <c r="B7397" i="5"/>
  <c r="B7398" i="5"/>
  <c r="B7399" i="5"/>
  <c r="B7400" i="5"/>
  <c r="B7401" i="5"/>
  <c r="B5761" i="5"/>
  <c r="B7706" i="5"/>
  <c r="B7404" i="5"/>
  <c r="B6815" i="5"/>
  <c r="B7406" i="5"/>
  <c r="B7407" i="5"/>
  <c r="B7408" i="5"/>
  <c r="B7409" i="5"/>
  <c r="B7410" i="5"/>
  <c r="B7707" i="5"/>
  <c r="B7412" i="5"/>
  <c r="B7708" i="5"/>
  <c r="B7414" i="5"/>
  <c r="B7415" i="5"/>
  <c r="B7416" i="5"/>
  <c r="B7417" i="5"/>
  <c r="B7418" i="5"/>
  <c r="B7419" i="5"/>
  <c r="B7420" i="5"/>
  <c r="B7421" i="5"/>
  <c r="B7422" i="5"/>
  <c r="B7423" i="5"/>
  <c r="B7424" i="5"/>
  <c r="B7425" i="5"/>
  <c r="B7426" i="5"/>
  <c r="B7427" i="5"/>
  <c r="B7428" i="5"/>
  <c r="B7429" i="5"/>
  <c r="B7430" i="5"/>
  <c r="B7431" i="5"/>
  <c r="B7710" i="5"/>
  <c r="B7433" i="5"/>
  <c r="B1315" i="5"/>
  <c r="B7435" i="5"/>
  <c r="B7436" i="5"/>
  <c r="B7437" i="5"/>
  <c r="B7438" i="5"/>
  <c r="B7439" i="5"/>
  <c r="B6913" i="5"/>
  <c r="B7712" i="5"/>
  <c r="B7442" i="5"/>
  <c r="B7443" i="5"/>
  <c r="B7444" i="5"/>
  <c r="B7713" i="5"/>
  <c r="B7446" i="5"/>
  <c r="B7447" i="5"/>
  <c r="B7448" i="5"/>
  <c r="B7736" i="5"/>
  <c r="B7450" i="5"/>
  <c r="B7451" i="5"/>
  <c r="B7452" i="5"/>
  <c r="B7453" i="5"/>
  <c r="B7454" i="5"/>
  <c r="B7455" i="5"/>
  <c r="B7456" i="5"/>
  <c r="B7457" i="5"/>
  <c r="B7458" i="5"/>
  <c r="B7459" i="5"/>
  <c r="B7460" i="5"/>
  <c r="B7461" i="5"/>
  <c r="B7738" i="5"/>
  <c r="B7744" i="5"/>
  <c r="B7747" i="5"/>
  <c r="B7748" i="5"/>
  <c r="B7466" i="5"/>
  <c r="B684" i="5"/>
  <c r="B7751" i="5"/>
  <c r="B7469" i="5"/>
  <c r="B7470" i="5"/>
  <c r="B7471" i="5"/>
  <c r="B7472" i="5"/>
  <c r="B7473" i="5"/>
  <c r="B7474" i="5"/>
  <c r="B7475" i="5"/>
  <c r="B7476" i="5"/>
  <c r="B7477" i="5"/>
  <c r="B7478" i="5"/>
  <c r="B7479" i="5"/>
  <c r="B7753" i="5"/>
  <c r="B7754" i="5"/>
  <c r="B7482" i="5"/>
  <c r="B7483" i="5"/>
  <c r="B7484" i="5"/>
  <c r="B7485" i="5"/>
  <c r="B7486" i="5"/>
  <c r="B7487" i="5"/>
  <c r="B7488" i="5"/>
  <c r="B7755" i="5"/>
  <c r="B7757" i="5"/>
  <c r="B7765" i="5"/>
  <c r="B7492" i="5"/>
  <c r="B394" i="5"/>
  <c r="B7494" i="5"/>
  <c r="B7495" i="5"/>
  <c r="B7496" i="5"/>
  <c r="B7497" i="5"/>
  <c r="B7766" i="5"/>
  <c r="B7499" i="5"/>
  <c r="B7500" i="5"/>
  <c r="B7501" i="5"/>
  <c r="B7502" i="5"/>
  <c r="B7503" i="5"/>
  <c r="B7504" i="5"/>
  <c r="B7767" i="5"/>
  <c r="B7506" i="5"/>
  <c r="B7507" i="5"/>
  <c r="B7508" i="5"/>
  <c r="B7509" i="5"/>
  <c r="B7510" i="5"/>
  <c r="B7511" i="5"/>
  <c r="B531" i="5"/>
  <c r="B7771" i="5"/>
  <c r="B5627" i="5"/>
  <c r="B7772" i="5"/>
  <c r="B7516" i="5"/>
  <c r="B7517" i="5"/>
  <c r="B7518" i="5"/>
  <c r="B7519" i="5"/>
  <c r="B7520" i="5"/>
  <c r="B7521" i="5"/>
  <c r="B7522" i="5"/>
  <c r="B8256" i="5"/>
  <c r="B7524" i="5"/>
  <c r="B7525" i="5"/>
  <c r="B7526" i="5"/>
  <c r="B7527" i="5"/>
  <c r="B7528" i="5"/>
  <c r="B7529" i="5"/>
  <c r="B7530" i="5"/>
  <c r="B7531" i="5"/>
  <c r="B7532" i="5"/>
  <c r="B1316" i="5"/>
  <c r="B7773" i="5"/>
  <c r="B7535" i="5"/>
  <c r="B7536" i="5"/>
  <c r="B7537" i="5"/>
  <c r="B7538" i="5"/>
  <c r="B7539" i="5"/>
  <c r="B7540" i="5"/>
  <c r="B7541" i="5"/>
  <c r="B447" i="5"/>
  <c r="B7774" i="5"/>
  <c r="B7544" i="5"/>
  <c r="B7779" i="5"/>
  <c r="B7792" i="5"/>
  <c r="B7793" i="5"/>
  <c r="B7794" i="5"/>
  <c r="B7549" i="5"/>
  <c r="B7550" i="5"/>
  <c r="B7551" i="5"/>
  <c r="B7552" i="5"/>
  <c r="B7553" i="5"/>
  <c r="B7554" i="5"/>
  <c r="B7555" i="5"/>
  <c r="B7556" i="5"/>
  <c r="B7557" i="5"/>
  <c r="B7558" i="5"/>
  <c r="B7559" i="5"/>
  <c r="B7560" i="5"/>
  <c r="B7561" i="5"/>
  <c r="B7562" i="5"/>
  <c r="B7563" i="5"/>
  <c r="B7564" i="5"/>
  <c r="B7565" i="5"/>
  <c r="B7566" i="5"/>
  <c r="B7567" i="5"/>
  <c r="B7568" i="5"/>
  <c r="B7795" i="5"/>
  <c r="B7810" i="5"/>
  <c r="B7571" i="5"/>
  <c r="B7572" i="5"/>
  <c r="B7573" i="5"/>
  <c r="B7574" i="5"/>
  <c r="B7575" i="5"/>
  <c r="B7576" i="5"/>
  <c r="B7577" i="5"/>
  <c r="B7578" i="5"/>
  <c r="B7579" i="5"/>
  <c r="B7580" i="5"/>
  <c r="B7581" i="5"/>
  <c r="B7582" i="5"/>
  <c r="B7811" i="5"/>
  <c r="B7584" i="5"/>
  <c r="B7585" i="5"/>
  <c r="B7586" i="5"/>
  <c r="B7587" i="5"/>
  <c r="B7588" i="5"/>
  <c r="B7589" i="5"/>
  <c r="B7590" i="5"/>
  <c r="B7812" i="5"/>
  <c r="B7592" i="5"/>
  <c r="B7593" i="5"/>
  <c r="B7594" i="5"/>
  <c r="B7595" i="5"/>
  <c r="B7596" i="5"/>
  <c r="B7597" i="5"/>
  <c r="B7598" i="5"/>
  <c r="B7599" i="5"/>
  <c r="B7600" i="5"/>
  <c r="B7601" i="5"/>
  <c r="B7602" i="5"/>
  <c r="B7603" i="5"/>
  <c r="B7604" i="5"/>
  <c r="B7605" i="5"/>
  <c r="B7813" i="5"/>
  <c r="B7607" i="5"/>
  <c r="B7608" i="5"/>
  <c r="B7609" i="5"/>
  <c r="B7610" i="5"/>
  <c r="B7611" i="5"/>
  <c r="B7612" i="5"/>
  <c r="B7613" i="5"/>
  <c r="B7614" i="5"/>
  <c r="B7814" i="5"/>
  <c r="B7822" i="5"/>
  <c r="B7617" i="5"/>
  <c r="B7618" i="5"/>
  <c r="B7619" i="5"/>
  <c r="B7620" i="5"/>
  <c r="B7621" i="5"/>
  <c r="B7622" i="5"/>
  <c r="B7623" i="5"/>
  <c r="B7624" i="5"/>
  <c r="B7625" i="5"/>
  <c r="B7626" i="5"/>
  <c r="B7627" i="5"/>
  <c r="B7628" i="5"/>
  <c r="B7629" i="5"/>
  <c r="B7630" i="5"/>
  <c r="B7631" i="5"/>
  <c r="B7632" i="5"/>
  <c r="B7633" i="5"/>
  <c r="B7634" i="5"/>
  <c r="B7635" i="5"/>
  <c r="B7823" i="5"/>
  <c r="B7824" i="5"/>
  <c r="B7827" i="5"/>
  <c r="B7639" i="5"/>
  <c r="B7640" i="5"/>
  <c r="B7641" i="5"/>
  <c r="B7642" i="5"/>
  <c r="B7643" i="5"/>
  <c r="B7644" i="5"/>
  <c r="B7645" i="5"/>
  <c r="B7646" i="5"/>
  <c r="B7647" i="5"/>
  <c r="B7844" i="5"/>
  <c r="B7158" i="5"/>
  <c r="B7650" i="5"/>
  <c r="B7651" i="5"/>
  <c r="B7652" i="5"/>
  <c r="B960" i="5"/>
  <c r="B7654" i="5"/>
  <c r="B7655" i="5"/>
  <c r="B7656" i="5"/>
  <c r="B7657" i="5"/>
  <c r="B7658" i="5"/>
  <c r="B7659" i="5"/>
  <c r="B7660" i="5"/>
  <c r="B7661" i="5"/>
  <c r="B7662" i="5"/>
  <c r="B7663" i="5"/>
  <c r="B7664" i="5"/>
  <c r="B7665" i="5"/>
  <c r="B7666" i="5"/>
  <c r="B7667" i="5"/>
  <c r="B7668" i="5"/>
  <c r="B7669" i="5"/>
  <c r="B7670" i="5"/>
  <c r="B7671" i="5"/>
  <c r="B7672" i="5"/>
  <c r="B7673" i="5"/>
  <c r="B7674" i="5"/>
  <c r="B7675" i="5"/>
  <c r="B7676" i="5"/>
  <c r="B7677" i="5"/>
  <c r="B7678" i="5"/>
  <c r="B7679" i="5"/>
  <c r="B7680" i="5"/>
  <c r="B7681" i="5"/>
  <c r="B7682" i="5"/>
  <c r="B7683" i="5"/>
  <c r="B7684" i="5"/>
  <c r="B7685" i="5"/>
  <c r="B7686" i="5"/>
  <c r="B7687" i="5"/>
  <c r="B7688" i="5"/>
  <c r="B7689" i="5"/>
  <c r="B7690" i="5"/>
  <c r="B7691" i="5"/>
  <c r="B7692" i="5"/>
  <c r="B7845" i="5"/>
  <c r="B7694" i="5"/>
  <c r="B7695" i="5"/>
  <c r="B7850" i="5"/>
  <c r="B7697" i="5"/>
  <c r="B7698" i="5"/>
  <c r="B7699" i="5"/>
  <c r="B7700" i="5"/>
  <c r="B7701" i="5"/>
  <c r="B7702" i="5"/>
  <c r="B7703" i="5"/>
  <c r="B7704" i="5"/>
  <c r="B7705" i="5"/>
  <c r="B7851" i="5"/>
  <c r="B559" i="5"/>
  <c r="B77" i="5"/>
  <c r="B7709" i="5"/>
  <c r="B7880" i="5"/>
  <c r="B7902" i="5"/>
  <c r="B7904" i="5"/>
  <c r="B7910" i="5"/>
  <c r="B7714" i="5"/>
  <c r="B7715" i="5"/>
  <c r="B7716" i="5"/>
  <c r="B7717" i="5"/>
  <c r="B7718" i="5"/>
  <c r="B7719" i="5"/>
  <c r="B7720" i="5"/>
  <c r="B7721" i="5"/>
  <c r="B7722" i="5"/>
  <c r="B7723" i="5"/>
  <c r="B7724" i="5"/>
  <c r="B7725" i="5"/>
  <c r="B7726" i="5"/>
  <c r="B7727" i="5"/>
  <c r="B7728" i="5"/>
  <c r="B7729" i="5"/>
  <c r="B7730" i="5"/>
  <c r="B7731" i="5"/>
  <c r="B7732" i="5"/>
  <c r="B7733" i="5"/>
  <c r="B7734" i="5"/>
  <c r="B7735" i="5"/>
  <c r="B7911" i="5"/>
  <c r="B7737" i="5"/>
  <c r="B7929" i="5"/>
  <c r="B7739" i="5"/>
  <c r="B7740" i="5"/>
  <c r="B7741" i="5"/>
  <c r="B7742" i="5"/>
  <c r="B7743" i="5"/>
  <c r="B7930" i="5"/>
  <c r="B7745" i="5"/>
  <c r="B7746" i="5"/>
  <c r="B7933" i="5"/>
  <c r="B7941" i="5"/>
  <c r="B7749" i="5"/>
  <c r="B7750" i="5"/>
  <c r="B113" i="5"/>
  <c r="B7752" i="5"/>
  <c r="B7952" i="5"/>
  <c r="B7955" i="5"/>
  <c r="B7957" i="5"/>
  <c r="B7756" i="5"/>
  <c r="B7958" i="5"/>
  <c r="B5927" i="5"/>
  <c r="B7759" i="5"/>
  <c r="B7760" i="5"/>
  <c r="B7761" i="5"/>
  <c r="B7762" i="5"/>
  <c r="B4537" i="5"/>
  <c r="B7764" i="5"/>
  <c r="B7965" i="5"/>
  <c r="B7966" i="5"/>
  <c r="B7967" i="5"/>
  <c r="B7768" i="5"/>
  <c r="B7769" i="5"/>
  <c r="B7770" i="5"/>
  <c r="B7971" i="5"/>
  <c r="B7978" i="5"/>
  <c r="B2793" i="5"/>
  <c r="B7981" i="5"/>
  <c r="B4508" i="5"/>
  <c r="B7776" i="5"/>
  <c r="B7777" i="5"/>
  <c r="B7778" i="5"/>
  <c r="B7982" i="5"/>
  <c r="B7780" i="5"/>
  <c r="B7781" i="5"/>
  <c r="B959" i="5"/>
  <c r="B7783" i="5"/>
  <c r="B7784" i="5"/>
  <c r="B7785" i="5"/>
  <c r="B7786" i="5"/>
  <c r="B7787" i="5"/>
  <c r="B7788" i="5"/>
  <c r="B7789" i="5"/>
  <c r="B7790" i="5"/>
  <c r="B7791" i="5"/>
  <c r="B7983" i="5"/>
  <c r="B7986" i="5"/>
  <c r="B7987" i="5"/>
  <c r="B7988" i="5"/>
  <c r="B7796" i="5"/>
  <c r="B7797" i="5"/>
  <c r="B7798" i="5"/>
  <c r="B7799" i="5"/>
  <c r="B7800" i="5"/>
  <c r="B7801" i="5"/>
  <c r="B7802" i="5"/>
  <c r="B7803" i="5"/>
  <c r="B7804" i="5"/>
  <c r="B7805" i="5"/>
  <c r="B7806" i="5"/>
  <c r="B7807" i="5"/>
  <c r="B7808" i="5"/>
  <c r="B7809" i="5"/>
  <c r="B7992" i="5"/>
  <c r="B7994" i="5"/>
  <c r="B7995" i="5"/>
  <c r="B8001" i="5"/>
  <c r="B8002" i="5"/>
  <c r="B7815" i="5"/>
  <c r="B7816" i="5"/>
  <c r="B7817" i="5"/>
  <c r="B7818" i="5"/>
  <c r="B7819" i="5"/>
  <c r="B7820" i="5"/>
  <c r="B7821" i="5"/>
  <c r="B8003" i="5"/>
  <c r="B307" i="5"/>
  <c r="B8009" i="5"/>
  <c r="B7825" i="5"/>
  <c r="B7826" i="5"/>
  <c r="B8013" i="5"/>
  <c r="B7828" i="5"/>
  <c r="B7829" i="5"/>
  <c r="B7830" i="5"/>
  <c r="B7831" i="5"/>
  <c r="B7832" i="5"/>
  <c r="B7833" i="5"/>
  <c r="B7834" i="5"/>
  <c r="B7835" i="5"/>
  <c r="B7836" i="5"/>
  <c r="B7837" i="5"/>
  <c r="B7838" i="5"/>
  <c r="B7839" i="5"/>
  <c r="B7840" i="5"/>
  <c r="B7841" i="5"/>
  <c r="B7842" i="5"/>
  <c r="B7843" i="5"/>
  <c r="B8014" i="5"/>
  <c r="B827" i="5"/>
  <c r="B7846" i="5"/>
  <c r="B7847" i="5"/>
  <c r="B7848" i="5"/>
  <c r="B7849" i="5"/>
  <c r="B8015" i="5"/>
  <c r="B882" i="5"/>
  <c r="B7852" i="5"/>
  <c r="B7853" i="5"/>
  <c r="B7854" i="5"/>
  <c r="B7855" i="5"/>
  <c r="B7856" i="5"/>
  <c r="B7857" i="5"/>
  <c r="B7858" i="5"/>
  <c r="B7859" i="5"/>
  <c r="B7860" i="5"/>
  <c r="B7861" i="5"/>
  <c r="B7862" i="5"/>
  <c r="B7863" i="5"/>
  <c r="B7864" i="5"/>
  <c r="B7865" i="5"/>
  <c r="B7866" i="5"/>
  <c r="B7867" i="5"/>
  <c r="B7868" i="5"/>
  <c r="B7869" i="5"/>
  <c r="B7870" i="5"/>
  <c r="B7871" i="5"/>
  <c r="B7872" i="5"/>
  <c r="B7873" i="5"/>
  <c r="B3657" i="5"/>
  <c r="B7875" i="5"/>
  <c r="B7876" i="5"/>
  <c r="B7877" i="5"/>
  <c r="B7878" i="5"/>
  <c r="B7879" i="5"/>
  <c r="B465" i="5"/>
  <c r="B7881" i="5"/>
  <c r="B7882" i="5"/>
  <c r="B7883" i="5"/>
  <c r="B7884" i="5"/>
  <c r="B7885" i="5"/>
  <c r="B7886" i="5"/>
  <c r="B7887" i="5"/>
  <c r="B7888" i="5"/>
  <c r="B7889" i="5"/>
  <c r="B7890" i="5"/>
  <c r="B7891" i="5"/>
  <c r="B7892" i="5"/>
  <c r="B7893" i="5"/>
  <c r="B7894" i="5"/>
  <c r="B7895" i="5"/>
  <c r="B7896" i="5"/>
  <c r="B7897" i="5"/>
  <c r="B7898" i="5"/>
  <c r="B7899" i="5"/>
  <c r="B7900" i="5"/>
  <c r="B7901" i="5"/>
  <c r="B8016" i="5"/>
  <c r="B7903" i="5"/>
  <c r="B490" i="5"/>
  <c r="B7905" i="5"/>
  <c r="B7906" i="5"/>
  <c r="B7907" i="5"/>
  <c r="B7908" i="5"/>
  <c r="B7909" i="5"/>
  <c r="B8017" i="5"/>
  <c r="B8018" i="5"/>
  <c r="B7912" i="5"/>
  <c r="B7913" i="5"/>
  <c r="B7914" i="5"/>
  <c r="B7915" i="5"/>
  <c r="B7916" i="5"/>
  <c r="B7917" i="5"/>
  <c r="B7918" i="5"/>
  <c r="B7919" i="5"/>
  <c r="B7920" i="5"/>
  <c r="B7921" i="5"/>
  <c r="B7922" i="5"/>
  <c r="B7923" i="5"/>
  <c r="B7924" i="5"/>
  <c r="B7925" i="5"/>
  <c r="B7926" i="5"/>
  <c r="B7927" i="5"/>
  <c r="B7928" i="5"/>
  <c r="B8023" i="5"/>
  <c r="B8024" i="5"/>
  <c r="B7931" i="5"/>
  <c r="B7932" i="5"/>
  <c r="B8026" i="5"/>
  <c r="B7934" i="5"/>
  <c r="B7935" i="5"/>
  <c r="B7936" i="5"/>
  <c r="B7937" i="5"/>
  <c r="B7938" i="5"/>
  <c r="B7939" i="5"/>
  <c r="B7940" i="5"/>
  <c r="B8030" i="5"/>
  <c r="B7942" i="5"/>
  <c r="B7943" i="5"/>
  <c r="B7944" i="5"/>
  <c r="B7945" i="5"/>
  <c r="B7946" i="5"/>
  <c r="B7947" i="5"/>
  <c r="B7948" i="5"/>
  <c r="B7949" i="5"/>
  <c r="B7950" i="5"/>
  <c r="B7951" i="5"/>
  <c r="B8042" i="5"/>
  <c r="B7953" i="5"/>
  <c r="B7954" i="5"/>
  <c r="B8043" i="5"/>
  <c r="B7956" i="5"/>
  <c r="B384" i="5"/>
  <c r="B37" i="5"/>
  <c r="B7959" i="5"/>
  <c r="B7960" i="5"/>
  <c r="B7961" i="5"/>
  <c r="B7962" i="5"/>
  <c r="B7963" i="5"/>
  <c r="B7964" i="5"/>
  <c r="B8061" i="5"/>
  <c r="B8062" i="5"/>
  <c r="B8067" i="5"/>
  <c r="B7968" i="5"/>
  <c r="B7969" i="5"/>
  <c r="B7970" i="5"/>
  <c r="B776" i="5"/>
  <c r="B7972" i="5"/>
  <c r="B7973" i="5"/>
  <c r="B7974" i="5"/>
  <c r="B7975" i="5"/>
  <c r="B7976" i="5"/>
  <c r="B7977" i="5"/>
  <c r="B8074" i="5"/>
  <c r="B7979" i="5"/>
  <c r="B7980" i="5"/>
  <c r="B8078" i="5"/>
  <c r="B8080" i="5"/>
  <c r="B8081" i="5"/>
  <c r="B7984" i="5"/>
  <c r="B7985" i="5"/>
  <c r="B148" i="5"/>
  <c r="B1041" i="5"/>
  <c r="B8085" i="5"/>
  <c r="B7989" i="5"/>
  <c r="B7990" i="5"/>
  <c r="B7991" i="5"/>
  <c r="B8086" i="5"/>
  <c r="B7993" i="5"/>
  <c r="B8088" i="5"/>
  <c r="B8089" i="5"/>
  <c r="B7996" i="5"/>
  <c r="B7997" i="5"/>
  <c r="B7998" i="5"/>
  <c r="B7999" i="5"/>
  <c r="B8000" i="5"/>
  <c r="B147" i="5"/>
  <c r="B8090" i="5"/>
  <c r="B8092" i="5"/>
  <c r="B8004" i="5"/>
  <c r="B8005" i="5"/>
  <c r="B8006" i="5"/>
  <c r="B8007" i="5"/>
  <c r="B8008" i="5"/>
  <c r="B8106" i="5"/>
  <c r="B8010" i="5"/>
  <c r="B8011" i="5"/>
  <c r="B8012" i="5"/>
  <c r="B8107" i="5"/>
  <c r="B7463" i="5"/>
  <c r="B8114" i="5"/>
  <c r="B8115" i="5"/>
  <c r="B8116" i="5"/>
  <c r="B8117" i="5"/>
  <c r="B8019" i="5"/>
  <c r="B8020" i="5"/>
  <c r="B8021" i="5"/>
  <c r="B8022" i="5"/>
  <c r="B474" i="5"/>
  <c r="B8125" i="5"/>
  <c r="B5018" i="5"/>
  <c r="B8127" i="5"/>
  <c r="B8027" i="5"/>
  <c r="B8028" i="5"/>
  <c r="B8029" i="5"/>
  <c r="B8128" i="5"/>
  <c r="B8031" i="5"/>
  <c r="B8032" i="5"/>
  <c r="B8033" i="5"/>
  <c r="B8034" i="5"/>
  <c r="B8035" i="5"/>
  <c r="B8036" i="5"/>
  <c r="B8037" i="5"/>
  <c r="B8038" i="5"/>
  <c r="B8039" i="5"/>
  <c r="B8087" i="5"/>
  <c r="B8041" i="5"/>
  <c r="B460" i="5"/>
  <c r="B8130" i="5"/>
  <c r="B8044" i="5"/>
  <c r="B8045" i="5"/>
  <c r="B8046" i="5"/>
  <c r="B8047" i="5"/>
  <c r="B8048" i="5"/>
  <c r="B8049" i="5"/>
  <c r="B8050" i="5"/>
  <c r="B8051" i="5"/>
  <c r="B8052" i="5"/>
  <c r="B8053" i="5"/>
  <c r="B8054" i="5"/>
  <c r="B8055" i="5"/>
  <c r="B8056" i="5"/>
  <c r="B8057" i="5"/>
  <c r="B8058" i="5"/>
  <c r="B8059" i="5"/>
  <c r="B8060" i="5"/>
  <c r="B8141" i="5"/>
  <c r="B8143" i="5"/>
  <c r="B8063" i="5"/>
  <c r="B8064" i="5"/>
  <c r="B8065" i="5"/>
  <c r="B8066" i="5"/>
  <c r="B759" i="5"/>
  <c r="B8068" i="5"/>
  <c r="B8069" i="5"/>
  <c r="B8070" i="5"/>
  <c r="B8071" i="5"/>
  <c r="B8072" i="5"/>
  <c r="B8073" i="5"/>
  <c r="B8144" i="5"/>
  <c r="B8075" i="5"/>
  <c r="B8076" i="5"/>
  <c r="B8077" i="5"/>
  <c r="B8146" i="5"/>
  <c r="B8355" i="5"/>
  <c r="B8147" i="5"/>
  <c r="B1317" i="5"/>
  <c r="B8082" i="5"/>
  <c r="B8083" i="5"/>
  <c r="B8084" i="5"/>
  <c r="B8151" i="5"/>
  <c r="B33" i="5"/>
  <c r="B6650" i="5"/>
  <c r="B8152" i="5"/>
  <c r="B8160" i="5"/>
  <c r="B8161" i="5"/>
  <c r="B8091" i="5"/>
  <c r="B8178" i="5"/>
  <c r="B8093" i="5"/>
  <c r="B8094" i="5"/>
  <c r="B8095" i="5"/>
  <c r="B8096" i="5"/>
  <c r="B8097" i="5"/>
  <c r="B8098" i="5"/>
  <c r="B8099" i="5"/>
  <c r="B8100" i="5"/>
  <c r="B8101" i="5"/>
  <c r="B8102" i="5"/>
  <c r="B8103" i="5"/>
  <c r="B8104" i="5"/>
  <c r="B8105" i="5"/>
  <c r="B8179" i="5"/>
  <c r="B1318" i="5"/>
  <c r="B8185" i="5"/>
  <c r="B8109" i="5"/>
  <c r="B8110" i="5"/>
  <c r="B8111" i="5"/>
  <c r="B8112" i="5"/>
  <c r="B8113" i="5"/>
  <c r="B8188" i="5"/>
  <c r="B8195" i="5"/>
  <c r="B863" i="5"/>
  <c r="B8196" i="5"/>
  <c r="B8118" i="5"/>
  <c r="B8119" i="5"/>
  <c r="B8120" i="5"/>
  <c r="B8121" i="5"/>
  <c r="B8122" i="5"/>
  <c r="B8123" i="5"/>
  <c r="B6848" i="5"/>
  <c r="B8199" i="5"/>
  <c r="B8126" i="5"/>
  <c r="B134" i="5"/>
  <c r="B224" i="5"/>
  <c r="B8200" i="5"/>
  <c r="B8201" i="5"/>
  <c r="B8131" i="5"/>
  <c r="B8132" i="5"/>
  <c r="B8133" i="5"/>
  <c r="B8134" i="5"/>
  <c r="B8135" i="5"/>
  <c r="B8136" i="5"/>
  <c r="B8137" i="5"/>
  <c r="B8138" i="5"/>
  <c r="B8139" i="5"/>
  <c r="B8140" i="5"/>
  <c r="B8212" i="5"/>
  <c r="B8142" i="5"/>
  <c r="B1014" i="5"/>
  <c r="B8218" i="5"/>
  <c r="B8145" i="5"/>
  <c r="B8219" i="5"/>
  <c r="B1208" i="5"/>
  <c r="B8148" i="5"/>
  <c r="B8149" i="5"/>
  <c r="B8150" i="5"/>
  <c r="B8244" i="5"/>
  <c r="B8249" i="5"/>
  <c r="B8153" i="5"/>
  <c r="B8154" i="5"/>
  <c r="B8155" i="5"/>
  <c r="B8156" i="5"/>
  <c r="B4857" i="5"/>
  <c r="B8158" i="5"/>
  <c r="B8159" i="5"/>
  <c r="B8263" i="5"/>
  <c r="B8271" i="5"/>
  <c r="B8162" i="5"/>
  <c r="B8163" i="5"/>
  <c r="B8164" i="5"/>
  <c r="B8165" i="5"/>
  <c r="B8166" i="5"/>
  <c r="B8167" i="5"/>
  <c r="B8168" i="5"/>
  <c r="B8169" i="5"/>
  <c r="B8170" i="5"/>
  <c r="B8171" i="5"/>
  <c r="B8172" i="5"/>
  <c r="B8173" i="5"/>
  <c r="B8174" i="5"/>
  <c r="B8175" i="5"/>
  <c r="B8176" i="5"/>
  <c r="B8177" i="5"/>
  <c r="B8272" i="5"/>
  <c r="B1209" i="5"/>
  <c r="B8180" i="5"/>
  <c r="B8181" i="5"/>
  <c r="B8182" i="5"/>
  <c r="B8183" i="5"/>
  <c r="B8184" i="5"/>
  <c r="B581" i="5"/>
  <c r="B8186" i="5"/>
  <c r="B8187" i="5"/>
  <c r="B8273" i="5"/>
  <c r="B8189" i="5"/>
  <c r="B8190" i="5"/>
  <c r="B8191" i="5"/>
  <c r="B8192" i="5"/>
  <c r="B8193" i="5"/>
  <c r="B8194" i="5"/>
  <c r="B8281" i="5"/>
  <c r="B8289" i="5"/>
  <c r="B4755" i="5"/>
  <c r="B8198" i="5"/>
  <c r="B8290" i="5"/>
  <c r="B8291" i="5"/>
  <c r="B8296" i="5"/>
  <c r="B8202" i="5"/>
  <c r="B8203" i="5"/>
  <c r="B8204" i="5"/>
  <c r="B8205" i="5"/>
  <c r="B8206" i="5"/>
  <c r="B8207" i="5"/>
  <c r="B8208" i="5"/>
  <c r="B8209" i="5"/>
  <c r="B8210" i="5"/>
  <c r="B8477" i="5"/>
  <c r="B8298" i="5"/>
  <c r="B8213" i="5"/>
  <c r="B8214" i="5"/>
  <c r="B8215" i="5"/>
  <c r="B8216" i="5"/>
  <c r="B8217" i="5"/>
  <c r="B8299" i="5"/>
  <c r="B8220" i="5"/>
  <c r="B8315" i="5"/>
  <c r="B8221" i="5"/>
  <c r="B8222" i="5"/>
  <c r="B8223" i="5"/>
  <c r="B8224" i="5"/>
  <c r="B8225" i="5"/>
  <c r="B8226" i="5"/>
  <c r="B8227" i="5"/>
  <c r="B8228" i="5"/>
  <c r="B8229" i="5"/>
  <c r="B8230" i="5"/>
  <c r="B8231" i="5"/>
  <c r="B8232" i="5"/>
  <c r="B8233" i="5"/>
  <c r="B8234" i="5"/>
  <c r="B8235" i="5"/>
  <c r="B8236" i="5"/>
  <c r="B8237" i="5"/>
  <c r="B8238" i="5"/>
  <c r="B8239" i="5"/>
  <c r="B8240" i="5"/>
  <c r="B8241" i="5"/>
  <c r="B8242" i="5"/>
  <c r="B8243" i="5"/>
  <c r="B8319" i="5"/>
  <c r="B8245" i="5"/>
  <c r="B8246" i="5"/>
  <c r="B8247" i="5"/>
  <c r="B8248" i="5"/>
  <c r="B8323" i="5"/>
  <c r="B8250" i="5"/>
  <c r="B8251" i="5"/>
  <c r="B8252" i="5"/>
  <c r="B8253" i="5"/>
  <c r="B8254" i="5"/>
  <c r="B8255" i="5"/>
  <c r="B5781" i="5"/>
  <c r="B8257" i="5"/>
  <c r="B8258" i="5"/>
  <c r="B8259" i="5"/>
  <c r="B8260" i="5"/>
  <c r="B8261" i="5"/>
  <c r="B8262" i="5"/>
  <c r="B8332" i="5"/>
  <c r="B8264" i="5"/>
  <c r="B8265" i="5"/>
  <c r="B8266" i="5"/>
  <c r="B8267" i="5"/>
  <c r="B8268" i="5"/>
  <c r="B8269" i="5"/>
  <c r="B8270" i="5"/>
  <c r="B8333" i="5"/>
  <c r="B8341" i="5"/>
  <c r="B8356" i="5"/>
  <c r="B8274" i="5"/>
  <c r="B8275" i="5"/>
  <c r="B8276" i="5"/>
  <c r="B8277" i="5"/>
  <c r="B8278" i="5"/>
  <c r="B8279" i="5"/>
  <c r="B8280" i="5"/>
  <c r="B8359" i="5"/>
  <c r="B8282" i="5"/>
  <c r="B8283" i="5"/>
  <c r="B8284" i="5"/>
  <c r="B8285" i="5"/>
  <c r="B8286" i="5"/>
  <c r="B850" i="5"/>
  <c r="B8288" i="5"/>
  <c r="B8360" i="5"/>
  <c r="B8361" i="5"/>
  <c r="B242" i="5"/>
  <c r="B8292" i="5"/>
  <c r="B8293" i="5"/>
  <c r="B8294" i="5"/>
  <c r="B8295" i="5"/>
  <c r="B8368" i="5"/>
  <c r="B8385" i="5"/>
  <c r="B8387" i="5"/>
  <c r="B8388" i="5"/>
  <c r="B8300" i="5"/>
  <c r="B8301" i="5"/>
  <c r="B8302" i="5"/>
  <c r="B8303" i="5"/>
  <c r="B8304" i="5"/>
  <c r="B8305" i="5"/>
  <c r="B8306" i="5"/>
  <c r="B8389" i="5"/>
  <c r="B8308" i="5"/>
  <c r="B8309" i="5"/>
  <c r="B8310" i="5"/>
  <c r="B8311" i="5"/>
  <c r="B8312" i="5"/>
  <c r="B8313" i="5"/>
  <c r="B8314" i="5"/>
  <c r="B8390" i="5"/>
  <c r="B8316" i="5"/>
  <c r="B8317" i="5"/>
  <c r="B8318" i="5"/>
  <c r="B8395" i="5"/>
  <c r="B8320" i="5"/>
  <c r="B8321" i="5"/>
  <c r="B8322" i="5"/>
  <c r="B1330" i="5"/>
  <c r="B8324" i="5"/>
  <c r="B8325" i="5"/>
  <c r="B8326" i="5"/>
  <c r="B8327" i="5"/>
  <c r="B8328" i="5"/>
  <c r="B8329" i="5"/>
  <c r="B8330" i="5"/>
  <c r="B8331" i="5"/>
  <c r="B8400" i="5"/>
  <c r="B8401" i="5"/>
  <c r="B8334" i="5"/>
  <c r="B8335" i="5"/>
  <c r="B8336" i="5"/>
  <c r="B8337" i="5"/>
  <c r="B8338" i="5"/>
  <c r="B8339" i="5"/>
  <c r="B8340" i="5"/>
  <c r="B8421" i="5"/>
  <c r="B8342" i="5"/>
  <c r="B8343" i="5"/>
  <c r="B8344" i="5"/>
  <c r="B8345" i="5"/>
  <c r="B8346" i="5"/>
  <c r="B8347" i="5"/>
  <c r="B8348" i="5"/>
  <c r="B8349" i="5"/>
  <c r="B8350" i="5"/>
  <c r="B8351" i="5"/>
  <c r="B8352" i="5"/>
  <c r="B8353" i="5"/>
  <c r="B8354" i="5"/>
  <c r="B8470" i="5"/>
  <c r="B8428" i="5"/>
  <c r="B8357" i="5"/>
  <c r="B8358" i="5"/>
  <c r="B306" i="5"/>
  <c r="B8437" i="5"/>
  <c r="B8448" i="5"/>
  <c r="B8362" i="5"/>
  <c r="B8363" i="5"/>
  <c r="B8364" i="5"/>
  <c r="B8365" i="5"/>
  <c r="B8366" i="5"/>
  <c r="B6738" i="5"/>
  <c r="B8449" i="5"/>
  <c r="B3430" i="5"/>
  <c r="B8370" i="5"/>
  <c r="B8371" i="5"/>
  <c r="B8372" i="5"/>
  <c r="B8373" i="5"/>
  <c r="B8374" i="5"/>
  <c r="B8375" i="5"/>
  <c r="B8376" i="5"/>
  <c r="B8377" i="5"/>
  <c r="B8378" i="5"/>
  <c r="B8379" i="5"/>
  <c r="B8380" i="5"/>
  <c r="B8381" i="5"/>
  <c r="B8382" i="5"/>
  <c r="B8383" i="5"/>
  <c r="B8384" i="5"/>
  <c r="B8491" i="5"/>
  <c r="B8386" i="5"/>
  <c r="B8451" i="5"/>
  <c r="B8454" i="5"/>
  <c r="B8458" i="5"/>
  <c r="B1210" i="5"/>
  <c r="B8391" i="5"/>
  <c r="B8392" i="5"/>
  <c r="B8393" i="5"/>
  <c r="B8394" i="5"/>
  <c r="B8466" i="5"/>
  <c r="B8396" i="5"/>
  <c r="B8397" i="5"/>
  <c r="B8398" i="5"/>
  <c r="B8399" i="5"/>
  <c r="B8481" i="5"/>
  <c r="B8492" i="5"/>
  <c r="B8402" i="5"/>
  <c r="B8403" i="5"/>
  <c r="B8404" i="5"/>
  <c r="B8405" i="5"/>
  <c r="B8406" i="5"/>
  <c r="B8407" i="5"/>
  <c r="B8408" i="5"/>
  <c r="B8409" i="5"/>
  <c r="B8410" i="5"/>
  <c r="B8411" i="5"/>
  <c r="B8412" i="5"/>
  <c r="B8413" i="5"/>
  <c r="B8414" i="5"/>
  <c r="B8415" i="5"/>
  <c r="B8416" i="5"/>
  <c r="B8417" i="5"/>
  <c r="B8418" i="5"/>
  <c r="B8419" i="5"/>
  <c r="B8420" i="5"/>
  <c r="B1116" i="5"/>
  <c r="B8422" i="5"/>
  <c r="B8423" i="5"/>
  <c r="B8424" i="5"/>
  <c r="B8425" i="5"/>
  <c r="B8426" i="5"/>
  <c r="B8427" i="5"/>
  <c r="B8493" i="5"/>
  <c r="B8429" i="5"/>
  <c r="B8430" i="5"/>
  <c r="B8431" i="5"/>
  <c r="B8432" i="5"/>
  <c r="B8433" i="5"/>
  <c r="B8434" i="5"/>
  <c r="B8435" i="5"/>
  <c r="B8436" i="5"/>
  <c r="B8517" i="5"/>
  <c r="B8438" i="5"/>
  <c r="B8439" i="5"/>
  <c r="B8440" i="5"/>
  <c r="B8441" i="5"/>
  <c r="B8442" i="5"/>
  <c r="B8443" i="5"/>
  <c r="B8444" i="5"/>
  <c r="B8445" i="5"/>
  <c r="B8446" i="5"/>
  <c r="B8447" i="5"/>
  <c r="B8524" i="5"/>
  <c r="B8535" i="5"/>
  <c r="B8450" i="5"/>
  <c r="B8536" i="5"/>
  <c r="B8452" i="5"/>
  <c r="B8453" i="5"/>
  <c r="B8545" i="5"/>
  <c r="B8455" i="5"/>
  <c r="B8456" i="5"/>
  <c r="B8457" i="5"/>
  <c r="B8546" i="5"/>
  <c r="B8459" i="5"/>
  <c r="B8460" i="5"/>
  <c r="B8461" i="5"/>
  <c r="B8462" i="5"/>
  <c r="B8463" i="5"/>
  <c r="B8464" i="5"/>
  <c r="B8465" i="5"/>
  <c r="B1163" i="5"/>
  <c r="B8467" i="5"/>
  <c r="B8468" i="5"/>
  <c r="B8469" i="5"/>
  <c r="B8668" i="5"/>
  <c r="B8471" i="5"/>
  <c r="B8472" i="5"/>
  <c r="B8473" i="5"/>
  <c r="B8474" i="5"/>
  <c r="B8475" i="5"/>
  <c r="B8476" i="5"/>
  <c r="B1077" i="5"/>
  <c r="B8478" i="5"/>
  <c r="B8479" i="5"/>
  <c r="B8480" i="5"/>
  <c r="B1033" i="5"/>
  <c r="B8482" i="5"/>
  <c r="B8483" i="5"/>
  <c r="B8484" i="5"/>
  <c r="B8485" i="5"/>
  <c r="B8486" i="5"/>
  <c r="B8487" i="5"/>
  <c r="B8488" i="5"/>
  <c r="B8489" i="5"/>
  <c r="B8490" i="5"/>
  <c r="B8676" i="5"/>
  <c r="B8547" i="5"/>
  <c r="B972" i="5"/>
  <c r="B8494" i="5"/>
  <c r="B8495" i="5"/>
  <c r="B8496" i="5"/>
  <c r="B8497" i="5"/>
  <c r="B8498" i="5"/>
  <c r="B8499" i="5"/>
  <c r="B8500" i="5"/>
  <c r="B8501" i="5"/>
  <c r="B8502" i="5"/>
  <c r="B8503" i="5"/>
  <c r="B8504" i="5"/>
  <c r="B8505" i="5"/>
  <c r="B8506" i="5"/>
  <c r="B8507" i="5"/>
  <c r="B8508" i="5"/>
  <c r="B8509" i="5"/>
  <c r="B8510" i="5"/>
  <c r="B8511" i="5"/>
  <c r="B8512" i="5"/>
  <c r="B8513" i="5"/>
  <c r="B8514" i="5"/>
  <c r="B8515" i="5"/>
  <c r="B8516" i="5"/>
  <c r="B8548" i="5"/>
  <c r="B8518" i="5"/>
  <c r="B8519" i="5"/>
  <c r="B8520" i="5"/>
  <c r="B8521" i="5"/>
  <c r="B8522" i="5"/>
  <c r="B8523" i="5"/>
  <c r="B8553" i="5"/>
  <c r="B8525" i="5"/>
  <c r="B8526" i="5"/>
  <c r="B8527" i="5"/>
  <c r="B8528" i="5"/>
  <c r="B8529" i="5"/>
  <c r="B8530" i="5"/>
  <c r="B8531" i="5"/>
  <c r="B8532" i="5"/>
  <c r="B8533" i="5"/>
  <c r="B8534" i="5"/>
  <c r="B8556" i="5"/>
  <c r="B8557" i="5"/>
  <c r="B8537" i="5"/>
  <c r="B8538" i="5"/>
  <c r="B8539" i="5"/>
  <c r="B8540" i="5"/>
  <c r="B8541" i="5"/>
  <c r="B8542" i="5"/>
  <c r="B8543" i="5"/>
  <c r="B8544" i="5"/>
  <c r="B8560" i="5"/>
  <c r="B8561" i="5"/>
  <c r="B8571" i="5"/>
  <c r="B8587" i="5"/>
  <c r="B8549" i="5"/>
  <c r="B8550" i="5"/>
  <c r="B8551" i="5"/>
  <c r="B8552" i="5"/>
  <c r="B8592" i="5"/>
  <c r="B8554" i="5"/>
  <c r="B8555" i="5"/>
  <c r="B1341" i="5"/>
  <c r="B864" i="5"/>
  <c r="B8558" i="5"/>
  <c r="B8559" i="5"/>
  <c r="B66" i="5"/>
  <c r="B765" i="5"/>
  <c r="B8562" i="5"/>
  <c r="B8563" i="5"/>
  <c r="B8564" i="5"/>
  <c r="B8565" i="5"/>
  <c r="B8566" i="5"/>
  <c r="B8567" i="5"/>
  <c r="B8568" i="5"/>
  <c r="B8569" i="5"/>
  <c r="B8570" i="5"/>
  <c r="B8604" i="5"/>
  <c r="B8572" i="5"/>
  <c r="B8573" i="5"/>
  <c r="B8574" i="5"/>
  <c r="B8575" i="5"/>
  <c r="B8576" i="5"/>
  <c r="B8577" i="5"/>
  <c r="B8578" i="5"/>
  <c r="B8579" i="5"/>
  <c r="B8580" i="5"/>
  <c r="B8581" i="5"/>
  <c r="B8582" i="5"/>
  <c r="B8583" i="5"/>
  <c r="B8584" i="5"/>
  <c r="B8585" i="5"/>
  <c r="B8586" i="5"/>
  <c r="B1342" i="5"/>
  <c r="B8588" i="5"/>
  <c r="B8589" i="5"/>
  <c r="B8590" i="5"/>
  <c r="B8591" i="5"/>
  <c r="B29" i="5"/>
  <c r="B8593" i="5"/>
  <c r="B8594" i="5"/>
  <c r="B8595" i="5"/>
  <c r="B8596" i="5"/>
  <c r="B8597" i="5"/>
  <c r="B8598" i="5"/>
  <c r="B8599" i="5"/>
  <c r="B8600" i="5"/>
  <c r="B8601" i="5"/>
  <c r="B8602" i="5"/>
  <c r="B8603" i="5"/>
  <c r="B8609" i="5"/>
  <c r="B8605" i="5"/>
  <c r="B8606" i="5"/>
  <c r="B8607" i="5"/>
  <c r="B8608" i="5"/>
  <c r="B8617" i="5"/>
  <c r="B8610" i="5"/>
  <c r="B8611" i="5"/>
  <c r="B8612" i="5"/>
  <c r="B8613" i="5"/>
  <c r="B8614" i="5"/>
  <c r="B8615" i="5"/>
  <c r="B8616" i="5"/>
  <c r="B8618" i="5"/>
  <c r="B8629" i="5"/>
  <c r="B8619" i="5"/>
  <c r="B8620" i="5"/>
  <c r="B8621" i="5"/>
  <c r="B7206" i="5"/>
  <c r="B8124" i="5"/>
  <c r="B8624" i="5"/>
  <c r="B8625" i="5"/>
  <c r="B8626" i="5"/>
  <c r="B8627" i="5"/>
  <c r="B8628" i="5"/>
  <c r="B8645" i="5"/>
  <c r="B8630" i="5"/>
  <c r="B8631" i="5"/>
  <c r="B8632" i="5"/>
  <c r="B8633" i="5"/>
  <c r="B8634" i="5"/>
  <c r="B8635" i="5"/>
  <c r="B8636" i="5"/>
  <c r="B8637" i="5"/>
  <c r="B8638" i="5"/>
  <c r="B8639" i="5"/>
  <c r="B8640" i="5"/>
  <c r="B8641" i="5"/>
  <c r="B8642" i="5"/>
  <c r="B8643" i="5"/>
  <c r="B8644" i="5"/>
  <c r="B8646" i="5"/>
  <c r="B211" i="5"/>
  <c r="B8647" i="5"/>
  <c r="B6524" i="5"/>
  <c r="B8649" i="5"/>
  <c r="B8650" i="5"/>
  <c r="B8651" i="5"/>
  <c r="B8652" i="5"/>
  <c r="B8653" i="5"/>
  <c r="B8654" i="5"/>
  <c r="B8655" i="5"/>
  <c r="B8656" i="5"/>
  <c r="B8657" i="5"/>
  <c r="B8658" i="5"/>
  <c r="B8659" i="5"/>
  <c r="B8660" i="5"/>
  <c r="B8661" i="5"/>
  <c r="B8662" i="5"/>
  <c r="B8663" i="5"/>
  <c r="B8664" i="5"/>
  <c r="B8665" i="5"/>
  <c r="B8666" i="5"/>
  <c r="B8667" i="5"/>
  <c r="B83" i="5"/>
  <c r="B8669" i="5"/>
  <c r="B8670" i="5"/>
  <c r="B8671" i="5"/>
  <c r="B8672" i="5"/>
  <c r="B8673" i="5"/>
  <c r="B8674" i="5"/>
  <c r="B8675" i="5"/>
  <c r="B2504" i="5"/>
  <c r="B8677" i="5"/>
  <c r="B8678" i="5"/>
  <c r="B8679" i="5"/>
  <c r="B8680" i="5"/>
  <c r="B8681" i="5"/>
  <c r="B8682" i="5"/>
  <c r="B8683" i="5"/>
  <c r="B8684" i="5"/>
  <c r="B8685" i="5"/>
  <c r="B8686" i="5"/>
  <c r="B8687" i="5"/>
  <c r="B8688" i="5"/>
  <c r="B8689" i="5"/>
  <c r="B8690" i="5"/>
  <c r="B8691" i="5"/>
  <c r="B8692" i="5"/>
  <c r="B8693" i="5"/>
  <c r="B8694" i="5"/>
  <c r="P4" i="8"/>
  <c r="P5" i="8"/>
  <c r="P6" i="8"/>
  <c r="P3" i="8"/>
  <c r="J56" i="8"/>
  <c r="B56" i="8"/>
  <c r="P2" i="5"/>
  <c r="P3" i="5"/>
  <c r="P4" i="5"/>
  <c r="P5" i="5"/>
  <c r="P6" i="5"/>
  <c r="P7" i="5"/>
  <c r="P8" i="5"/>
  <c r="P9" i="5"/>
  <c r="P10" i="5"/>
  <c r="P11" i="5"/>
  <c r="P12" i="5"/>
  <c r="P13" i="5"/>
  <c r="P1343" i="5"/>
  <c r="P15" i="5"/>
  <c r="P16" i="5"/>
  <c r="P17" i="5"/>
  <c r="P556" i="5"/>
  <c r="P19" i="5"/>
  <c r="P1344" i="5"/>
  <c r="P21" i="5"/>
  <c r="P22" i="5"/>
  <c r="P23" i="5"/>
  <c r="P24" i="5"/>
  <c r="P25" i="5"/>
  <c r="P26" i="5"/>
  <c r="P27" i="5"/>
  <c r="P28" i="5"/>
  <c r="P1166" i="5"/>
  <c r="P30" i="5"/>
  <c r="P31" i="5"/>
  <c r="P32" i="5"/>
  <c r="P1357" i="5"/>
  <c r="P34" i="5"/>
  <c r="P1358" i="5"/>
  <c r="P1368" i="5"/>
  <c r="P1369" i="5"/>
  <c r="P38" i="5"/>
  <c r="P138" i="5"/>
  <c r="P40" i="5"/>
  <c r="P41" i="5"/>
  <c r="P42" i="5"/>
  <c r="P43" i="5"/>
  <c r="P44" i="5"/>
  <c r="P45" i="5"/>
  <c r="P46" i="5"/>
  <c r="P47" i="5"/>
  <c r="P1401" i="5"/>
  <c r="P1402" i="5"/>
  <c r="P50" i="5"/>
  <c r="P51" i="5"/>
  <c r="P52" i="5"/>
  <c r="P53" i="5"/>
  <c r="P54" i="5"/>
  <c r="P55" i="5"/>
  <c r="P56" i="5"/>
  <c r="P57" i="5"/>
  <c r="P58" i="5"/>
  <c r="P59" i="5"/>
  <c r="P1405" i="5"/>
  <c r="P61" i="5"/>
  <c r="P62" i="5"/>
  <c r="P63" i="5"/>
  <c r="P64" i="5"/>
  <c r="P65" i="5"/>
  <c r="P1406" i="5"/>
  <c r="P67" i="5"/>
  <c r="P68" i="5"/>
  <c r="P69" i="5"/>
  <c r="P70" i="5"/>
  <c r="P580" i="5"/>
  <c r="P72" i="5"/>
  <c r="P1408" i="5"/>
  <c r="P1409" i="5"/>
  <c r="P75" i="5"/>
  <c r="P76" i="5"/>
  <c r="P1426" i="5"/>
  <c r="P1427" i="5"/>
  <c r="P1433" i="5"/>
  <c r="P80" i="5"/>
  <c r="P81" i="5"/>
  <c r="P82" i="5"/>
  <c r="P1434" i="5"/>
  <c r="P84" i="5"/>
  <c r="P85" i="5"/>
  <c r="P86" i="5"/>
  <c r="P87" i="5"/>
  <c r="P88" i="5"/>
  <c r="P89" i="5"/>
  <c r="P90" i="5"/>
  <c r="P91" i="5"/>
  <c r="P92" i="5"/>
  <c r="P93" i="5"/>
  <c r="P94" i="5"/>
  <c r="P1441" i="5"/>
  <c r="P96" i="5"/>
  <c r="P97" i="5"/>
  <c r="P98" i="5"/>
  <c r="P99" i="5"/>
  <c r="P100" i="5"/>
  <c r="P1035" i="5"/>
  <c r="P102" i="5"/>
  <c r="P103" i="5"/>
  <c r="P104" i="5"/>
  <c r="P4342" i="5"/>
  <c r="P106" i="5"/>
  <c r="P107" i="5"/>
  <c r="P108" i="5"/>
  <c r="P109" i="5"/>
  <c r="P110" i="5"/>
  <c r="P111" i="5"/>
  <c r="P112" i="5"/>
  <c r="P3762" i="5"/>
  <c r="P114" i="5"/>
  <c r="P115" i="5"/>
  <c r="P116" i="5"/>
  <c r="P1449" i="5"/>
  <c r="P118" i="5"/>
  <c r="P119" i="5"/>
  <c r="P1455" i="5"/>
  <c r="P1461" i="5"/>
  <c r="P373" i="5"/>
  <c r="P1015" i="5"/>
  <c r="P124" i="5"/>
  <c r="P1464" i="5"/>
  <c r="P1477" i="5"/>
  <c r="P127" i="5"/>
  <c r="P128" i="5"/>
  <c r="P129" i="5"/>
  <c r="P4908" i="5"/>
  <c r="P131" i="5"/>
  <c r="P132" i="5"/>
  <c r="P133" i="5"/>
  <c r="P1482" i="5"/>
  <c r="P135" i="5"/>
  <c r="P136" i="5"/>
  <c r="P137" i="5"/>
  <c r="P1485" i="5"/>
  <c r="P139" i="5"/>
  <c r="P140" i="5"/>
  <c r="P7782" i="5"/>
  <c r="P142" i="5"/>
  <c r="P143" i="5"/>
  <c r="P144" i="5"/>
  <c r="P145" i="5"/>
  <c r="P146" i="5"/>
  <c r="P1486" i="5"/>
  <c r="P1492" i="5"/>
  <c r="P1493" i="5"/>
  <c r="P150" i="5"/>
  <c r="P151" i="5"/>
  <c r="P152" i="5"/>
  <c r="P153" i="5"/>
  <c r="P154" i="5"/>
  <c r="P155" i="5"/>
  <c r="P156" i="5"/>
  <c r="P1522" i="5"/>
  <c r="P158" i="5"/>
  <c r="P159" i="5"/>
  <c r="P160" i="5"/>
  <c r="P161" i="5"/>
  <c r="P162" i="5"/>
  <c r="P163" i="5"/>
  <c r="P164" i="5"/>
  <c r="P165" i="5"/>
  <c r="P166" i="5"/>
  <c r="P167" i="5"/>
  <c r="P168" i="5"/>
  <c r="P169" i="5"/>
  <c r="P170" i="5"/>
  <c r="P1526" i="5"/>
  <c r="P1530" i="5"/>
  <c r="P1565" i="5"/>
  <c r="P1576" i="5"/>
  <c r="P1577" i="5"/>
  <c r="P176" i="5"/>
  <c r="P177" i="5"/>
  <c r="P178" i="5"/>
  <c r="P179" i="5"/>
  <c r="P180" i="5"/>
  <c r="P181" i="5"/>
  <c r="P182" i="5"/>
  <c r="P183" i="5"/>
  <c r="P184" i="5"/>
  <c r="P185" i="5"/>
  <c r="P186" i="5"/>
  <c r="P187" i="5"/>
  <c r="P1578" i="5"/>
  <c r="P1214" i="5"/>
  <c r="P1588" i="5"/>
  <c r="P1592" i="5"/>
  <c r="P192" i="5"/>
  <c r="P193" i="5"/>
  <c r="P194" i="5"/>
  <c r="P195" i="5"/>
  <c r="P196" i="5"/>
  <c r="P197" i="5"/>
  <c r="P198" i="5"/>
  <c r="P199" i="5"/>
  <c r="P200" i="5"/>
  <c r="P201" i="5"/>
  <c r="P202" i="5"/>
  <c r="P203" i="5"/>
  <c r="P204" i="5"/>
  <c r="P1597" i="5"/>
  <c r="P603" i="5"/>
  <c r="P901" i="5"/>
  <c r="P1606" i="5"/>
  <c r="P1607" i="5"/>
  <c r="P1608" i="5"/>
  <c r="P1610" i="5"/>
  <c r="P1611" i="5"/>
  <c r="P1612" i="5"/>
  <c r="P1613" i="5"/>
  <c r="P215" i="5"/>
  <c r="P1614" i="5"/>
  <c r="P217" i="5"/>
  <c r="P218" i="5"/>
  <c r="P1615" i="5"/>
  <c r="P220" i="5"/>
  <c r="P1616" i="5"/>
  <c r="P222" i="5"/>
  <c r="P223" i="5"/>
  <c r="P1619" i="5"/>
  <c r="P1620" i="5"/>
  <c r="P226" i="5"/>
  <c r="P5103" i="5"/>
  <c r="P228" i="5"/>
  <c r="P1632" i="5"/>
  <c r="P1633" i="5"/>
  <c r="P231" i="5"/>
  <c r="P232" i="5"/>
  <c r="P1646" i="5"/>
  <c r="P234" i="5"/>
  <c r="P235" i="5"/>
  <c r="P236" i="5"/>
  <c r="P237" i="5"/>
  <c r="P238" i="5"/>
  <c r="P239" i="5"/>
  <c r="P240" i="5"/>
  <c r="P1648" i="5"/>
  <c r="P1664" i="5"/>
  <c r="P243" i="5"/>
  <c r="P244" i="5"/>
  <c r="P245" i="5"/>
  <c r="P246" i="5"/>
  <c r="P247" i="5"/>
  <c r="P248" i="5"/>
  <c r="P249" i="5"/>
  <c r="P250" i="5"/>
  <c r="P251" i="5"/>
  <c r="P252" i="5"/>
  <c r="P253" i="5"/>
  <c r="P254" i="5"/>
  <c r="P255" i="5"/>
  <c r="P256" i="5"/>
  <c r="P257" i="5"/>
  <c r="P258" i="5"/>
  <c r="P259" i="5"/>
  <c r="P260" i="5"/>
  <c r="P261" i="5"/>
  <c r="P262" i="5"/>
  <c r="P263" i="5"/>
  <c r="P264" i="5"/>
  <c r="P265" i="5"/>
  <c r="P266" i="5"/>
  <c r="P267" i="5"/>
  <c r="P7095" i="5"/>
  <c r="P269" i="5"/>
  <c r="P270" i="5"/>
  <c r="P271" i="5"/>
  <c r="P272" i="5"/>
  <c r="P273" i="5"/>
  <c r="P274" i="5"/>
  <c r="P275" i="5"/>
  <c r="P276" i="5"/>
  <c r="P277" i="5"/>
  <c r="P278" i="5"/>
  <c r="P279" i="5"/>
  <c r="P280" i="5"/>
  <c r="P281" i="5"/>
  <c r="P4060" i="5"/>
  <c r="P283" i="5"/>
  <c r="P284" i="5"/>
  <c r="P285" i="5"/>
  <c r="P286" i="5"/>
  <c r="P287" i="5"/>
  <c r="P288" i="5"/>
  <c r="P289" i="5"/>
  <c r="P290" i="5"/>
  <c r="P291" i="5"/>
  <c r="P292" i="5"/>
  <c r="P995" i="5"/>
  <c r="P294" i="5"/>
  <c r="P295" i="5"/>
  <c r="P296" i="5"/>
  <c r="P297" i="5"/>
  <c r="P298" i="5"/>
  <c r="P299" i="5"/>
  <c r="P300" i="5"/>
  <c r="P301" i="5"/>
  <c r="P1665" i="5"/>
  <c r="P1183" i="5"/>
  <c r="P304" i="5"/>
  <c r="P1672" i="5"/>
  <c r="P368" i="5"/>
  <c r="P1675" i="5"/>
  <c r="P308" i="5"/>
  <c r="P309" i="5"/>
  <c r="P310" i="5"/>
  <c r="P311" i="5"/>
  <c r="P1676" i="5"/>
  <c r="P313" i="5"/>
  <c r="P1686" i="5"/>
  <c r="P20" i="5"/>
  <c r="P1688" i="5"/>
  <c r="P317" i="5"/>
  <c r="P1700" i="5"/>
  <c r="P319" i="5"/>
  <c r="P320" i="5"/>
  <c r="P321" i="5"/>
  <c r="P322" i="5"/>
  <c r="P323" i="5"/>
  <c r="P324" i="5"/>
  <c r="P325" i="5"/>
  <c r="P326" i="5"/>
  <c r="P327" i="5"/>
  <c r="P560" i="5"/>
  <c r="P1702" i="5"/>
  <c r="P330" i="5"/>
  <c r="P331" i="5"/>
  <c r="P1705" i="5"/>
  <c r="P333" i="5"/>
  <c r="P334" i="5"/>
  <c r="P335" i="5"/>
  <c r="P336" i="5"/>
  <c r="P337" i="5"/>
  <c r="P338" i="5"/>
  <c r="P339" i="5"/>
  <c r="P340" i="5"/>
  <c r="P341" i="5"/>
  <c r="P342" i="5"/>
  <c r="P343" i="5"/>
  <c r="P344" i="5"/>
  <c r="P345" i="5"/>
  <c r="P346" i="5"/>
  <c r="P347" i="5"/>
  <c r="P348" i="5"/>
  <c r="P2208" i="5"/>
  <c r="P350" i="5"/>
  <c r="P351" i="5"/>
  <c r="P352" i="5"/>
  <c r="P353" i="5"/>
  <c r="P354" i="5"/>
  <c r="P355" i="5"/>
  <c r="P356" i="5"/>
  <c r="P357" i="5"/>
  <c r="P358" i="5"/>
  <c r="P359" i="5"/>
  <c r="P360" i="5"/>
  <c r="P361" i="5"/>
  <c r="P362" i="5"/>
  <c r="P1728" i="5"/>
  <c r="P315" i="5"/>
  <c r="P1746" i="5"/>
  <c r="P1747" i="5"/>
  <c r="P1750" i="5"/>
  <c r="P149" i="5"/>
  <c r="P369" i="5"/>
  <c r="P370" i="5"/>
  <c r="P371" i="5"/>
  <c r="P372" i="5"/>
  <c r="P557" i="5"/>
  <c r="P1751" i="5"/>
  <c r="P375" i="5"/>
  <c r="P376" i="5"/>
  <c r="P377" i="5"/>
  <c r="P378" i="5"/>
  <c r="P379" i="5"/>
  <c r="P380" i="5"/>
  <c r="P381" i="5"/>
  <c r="P382" i="5"/>
  <c r="P383" i="5"/>
  <c r="P1184" i="5"/>
  <c r="P1753" i="5"/>
  <c r="P1761" i="5"/>
  <c r="P387" i="5"/>
  <c r="P388" i="5"/>
  <c r="P389" i="5"/>
  <c r="P390" i="5"/>
  <c r="P391" i="5"/>
  <c r="P1763" i="5"/>
  <c r="P968" i="5"/>
  <c r="P6317" i="5"/>
  <c r="P395" i="5"/>
  <c r="P1774" i="5"/>
  <c r="P397" i="5"/>
  <c r="P398" i="5"/>
  <c r="P399" i="5"/>
  <c r="P400" i="5"/>
  <c r="P401" i="5"/>
  <c r="P402" i="5"/>
  <c r="P403" i="5"/>
  <c r="P404" i="5"/>
  <c r="P405" i="5"/>
  <c r="P312" i="5"/>
  <c r="P407" i="5"/>
  <c r="P408" i="5"/>
  <c r="P409" i="5"/>
  <c r="P410" i="5"/>
  <c r="P411" i="5"/>
  <c r="P412" i="5"/>
  <c r="P413" i="5"/>
  <c r="P414" i="5"/>
  <c r="P1781" i="5"/>
  <c r="P416" i="5"/>
  <c r="P417" i="5"/>
  <c r="P418" i="5"/>
  <c r="P419" i="5"/>
  <c r="P420" i="5"/>
  <c r="P421" i="5"/>
  <c r="P422" i="5"/>
  <c r="P423" i="5"/>
  <c r="P424" i="5"/>
  <c r="P425" i="5"/>
  <c r="P426" i="5"/>
  <c r="P427" i="5"/>
  <c r="P428" i="5"/>
  <c r="P429" i="5"/>
  <c r="P430" i="5"/>
  <c r="P431" i="5"/>
  <c r="P4545" i="5"/>
  <c r="P1796" i="5"/>
  <c r="P173" i="5"/>
  <c r="P435" i="5"/>
  <c r="P436" i="5"/>
  <c r="P437" i="5"/>
  <c r="P438" i="5"/>
  <c r="P1804" i="5"/>
  <c r="P6567" i="5"/>
  <c r="P441" i="5"/>
  <c r="P442" i="5"/>
  <c r="P443" i="5"/>
  <c r="P444" i="5"/>
  <c r="P445" i="5"/>
  <c r="P1016" i="5"/>
  <c r="P1810" i="5"/>
  <c r="P1817" i="5"/>
  <c r="P449" i="5"/>
  <c r="P450" i="5"/>
  <c r="P451" i="5"/>
  <c r="P452" i="5"/>
  <c r="P453" i="5"/>
  <c r="P454" i="5"/>
  <c r="P455" i="5"/>
  <c r="P456" i="5"/>
  <c r="P457" i="5"/>
  <c r="P458" i="5"/>
  <c r="P459" i="5"/>
  <c r="P1818" i="5"/>
  <c r="P1819" i="5"/>
  <c r="P1828" i="5"/>
  <c r="P463" i="5"/>
  <c r="P1829" i="5"/>
  <c r="P1847" i="5"/>
  <c r="P1856" i="5"/>
  <c r="P758" i="5"/>
  <c r="P468" i="5"/>
  <c r="P469" i="5"/>
  <c r="P908" i="5"/>
  <c r="P471" i="5"/>
  <c r="P472" i="5"/>
  <c r="P473" i="5"/>
  <c r="P1865" i="5"/>
  <c r="P475" i="5"/>
  <c r="P476" i="5"/>
  <c r="P477" i="5"/>
  <c r="P478" i="5"/>
  <c r="P479" i="5"/>
  <c r="P480" i="5"/>
  <c r="P481" i="5"/>
  <c r="P482" i="5"/>
  <c r="P6618" i="5"/>
  <c r="P484" i="5"/>
  <c r="P485" i="5"/>
  <c r="P486" i="5"/>
  <c r="P487" i="5"/>
  <c r="P488" i="5"/>
  <c r="P489" i="5"/>
  <c r="P941" i="5"/>
  <c r="P1869" i="5"/>
  <c r="P492" i="5"/>
  <c r="P493" i="5"/>
  <c r="P494" i="5"/>
  <c r="P495" i="5"/>
  <c r="P1902" i="5"/>
  <c r="P497" i="5"/>
  <c r="P498" i="5"/>
  <c r="P499" i="5"/>
  <c r="P500" i="5"/>
  <c r="P501" i="5"/>
  <c r="P502" i="5"/>
  <c r="P503" i="5"/>
  <c r="P504" i="5"/>
  <c r="P505" i="5"/>
  <c r="P1909" i="5"/>
  <c r="P483" i="5"/>
  <c r="P508" i="5"/>
  <c r="P509" i="5"/>
  <c r="P510" i="5"/>
  <c r="P511" i="5"/>
  <c r="P512" i="5"/>
  <c r="P1914" i="5"/>
  <c r="P1930" i="5"/>
  <c r="P515" i="5"/>
  <c r="P516" i="5"/>
  <c r="P517" i="5"/>
  <c r="P518" i="5"/>
  <c r="P519" i="5"/>
  <c r="P520" i="5"/>
  <c r="P521" i="5"/>
  <c r="P522" i="5"/>
  <c r="P523" i="5"/>
  <c r="P524" i="5"/>
  <c r="P525" i="5"/>
  <c r="P507" i="5"/>
  <c r="P527" i="5"/>
  <c r="P210" i="5"/>
  <c r="P529" i="5"/>
  <c r="P530" i="5"/>
  <c r="P5284" i="5"/>
  <c r="P1958" i="5"/>
  <c r="P1959" i="5"/>
  <c r="P534" i="5"/>
  <c r="P535" i="5"/>
  <c r="P536" i="5"/>
  <c r="P537" i="5"/>
  <c r="P538" i="5"/>
  <c r="P539" i="5"/>
  <c r="P540" i="5"/>
  <c r="P541" i="5"/>
  <c r="P5563" i="5"/>
  <c r="P543" i="5"/>
  <c r="P544" i="5"/>
  <c r="P545" i="5"/>
  <c r="P546" i="5"/>
  <c r="P547" i="5"/>
  <c r="P548" i="5"/>
  <c r="P5652" i="5"/>
  <c r="P550" i="5"/>
  <c r="P551" i="5"/>
  <c r="P552" i="5"/>
  <c r="P553" i="5"/>
  <c r="P554" i="5"/>
  <c r="P1960" i="5"/>
  <c r="P1961" i="5"/>
  <c r="P1962" i="5"/>
  <c r="P1963" i="5"/>
  <c r="P1965" i="5"/>
  <c r="P1966" i="5"/>
  <c r="P1968" i="5"/>
  <c r="P562" i="5"/>
  <c r="P777" i="5"/>
  <c r="P564" i="5"/>
  <c r="P565" i="5"/>
  <c r="P566" i="5"/>
  <c r="P567" i="5"/>
  <c r="P491" i="5"/>
  <c r="P569" i="5"/>
  <c r="P570" i="5"/>
  <c r="P1977" i="5"/>
  <c r="P4747" i="5"/>
  <c r="P573" i="5"/>
  <c r="P574" i="5"/>
  <c r="P1978" i="5"/>
  <c r="P1984" i="5"/>
  <c r="P1996" i="5"/>
  <c r="P1997" i="5"/>
  <c r="P579" i="5"/>
  <c r="P1998" i="5"/>
  <c r="P2002" i="5"/>
  <c r="P2003" i="5"/>
  <c r="P583" i="5"/>
  <c r="P4983" i="5"/>
  <c r="P585" i="5"/>
  <c r="P586" i="5"/>
  <c r="P587" i="5"/>
  <c r="P2004" i="5"/>
  <c r="P589" i="5"/>
  <c r="P590" i="5"/>
  <c r="P591" i="5"/>
  <c r="P592" i="5"/>
  <c r="P593" i="5"/>
  <c r="P594" i="5"/>
  <c r="P595" i="5"/>
  <c r="P596" i="5"/>
  <c r="P597" i="5"/>
  <c r="P598" i="5"/>
  <c r="P599" i="5"/>
  <c r="P600" i="5"/>
  <c r="P601" i="5"/>
  <c r="P602" i="5"/>
  <c r="P2006" i="5"/>
  <c r="P2009" i="5"/>
  <c r="P2014" i="5"/>
  <c r="P606" i="5"/>
  <c r="P607" i="5"/>
  <c r="P608" i="5"/>
  <c r="P609" i="5"/>
  <c r="P610" i="5"/>
  <c r="P2024" i="5"/>
  <c r="P612" i="5"/>
  <c r="P613" i="5"/>
  <c r="P614" i="5"/>
  <c r="P615" i="5"/>
  <c r="P616" i="5"/>
  <c r="P617" i="5"/>
  <c r="P618" i="5"/>
  <c r="P619" i="5"/>
  <c r="P446" i="5"/>
  <c r="P621" i="5"/>
  <c r="P549" i="5"/>
  <c r="P623" i="5"/>
  <c r="P2025" i="5"/>
  <c r="P2026" i="5"/>
  <c r="P2030" i="5"/>
  <c r="P627" i="5"/>
  <c r="P5856" i="5"/>
  <c r="P1185" i="5"/>
  <c r="P630" i="5"/>
  <c r="P631" i="5"/>
  <c r="P632" i="5"/>
  <c r="P633" i="5"/>
  <c r="P634" i="5"/>
  <c r="P635" i="5"/>
  <c r="P636" i="5"/>
  <c r="P637" i="5"/>
  <c r="P638" i="5"/>
  <c r="P1708" i="5"/>
  <c r="P2037" i="5"/>
  <c r="P641" i="5"/>
  <c r="P642" i="5"/>
  <c r="P643" i="5"/>
  <c r="P644" i="5"/>
  <c r="P645" i="5"/>
  <c r="P646" i="5"/>
  <c r="P647" i="5"/>
  <c r="P648" i="5"/>
  <c r="P649" i="5"/>
  <c r="P650" i="5"/>
  <c r="P651" i="5"/>
  <c r="P2041" i="5"/>
  <c r="P568" i="5"/>
  <c r="P2042" i="5"/>
  <c r="P2048" i="5"/>
  <c r="P2057" i="5"/>
  <c r="P657" i="5"/>
  <c r="P2059" i="5"/>
  <c r="P2060" i="5"/>
  <c r="P2079" i="5"/>
  <c r="P2081" i="5"/>
  <c r="P662" i="5"/>
  <c r="P2085" i="5"/>
  <c r="P2086" i="5"/>
  <c r="P2087" i="5"/>
  <c r="P2088" i="5"/>
  <c r="P667" i="5"/>
  <c r="P668" i="5"/>
  <c r="P669" i="5"/>
  <c r="P670" i="5"/>
  <c r="P2089" i="5"/>
  <c r="P2090" i="5"/>
  <c r="P673" i="5"/>
  <c r="P674" i="5"/>
  <c r="P675" i="5"/>
  <c r="P676" i="5"/>
  <c r="P677" i="5"/>
  <c r="P678" i="5"/>
  <c r="P679" i="5"/>
  <c r="P680" i="5"/>
  <c r="P681" i="5"/>
  <c r="P2091" i="5"/>
  <c r="P2114" i="5"/>
  <c r="P1445" i="5"/>
  <c r="P685" i="5"/>
  <c r="P686" i="5"/>
  <c r="P687" i="5"/>
  <c r="P5030" i="5"/>
  <c r="P689" i="5"/>
  <c r="P690" i="5"/>
  <c r="P691" i="5"/>
  <c r="P692" i="5"/>
  <c r="P2365" i="5"/>
  <c r="P694" i="5"/>
  <c r="P2117" i="5"/>
  <c r="P696" i="5"/>
  <c r="P697" i="5"/>
  <c r="P698" i="5"/>
  <c r="P699" i="5"/>
  <c r="P700" i="5"/>
  <c r="P701" i="5"/>
  <c r="P702" i="5"/>
  <c r="P703" i="5"/>
  <c r="P704" i="5"/>
  <c r="P705" i="5"/>
  <c r="P5877" i="5"/>
  <c r="P707" i="5"/>
  <c r="P708" i="5"/>
  <c r="P709" i="5"/>
  <c r="P710" i="5"/>
  <c r="P711" i="5"/>
  <c r="P712" i="5"/>
  <c r="P470" i="5"/>
  <c r="P714" i="5"/>
  <c r="P715" i="5"/>
  <c r="P716" i="5"/>
  <c r="P717" i="5"/>
  <c r="P718" i="5"/>
  <c r="P719" i="5"/>
  <c r="P2125" i="5"/>
  <c r="P6906" i="5"/>
  <c r="P722" i="5"/>
  <c r="P723" i="5"/>
  <c r="P2132" i="5"/>
  <c r="P2135" i="5"/>
  <c r="P726" i="5"/>
  <c r="P727" i="5"/>
  <c r="P728" i="5"/>
  <c r="P729" i="5"/>
  <c r="P730" i="5"/>
  <c r="P731" i="5"/>
  <c r="P732" i="5"/>
  <c r="P733" i="5"/>
  <c r="P734" i="5"/>
  <c r="P735" i="5"/>
  <c r="P736" i="5"/>
  <c r="P737" i="5"/>
  <c r="P738" i="5"/>
  <c r="P739" i="5"/>
  <c r="P740" i="5"/>
  <c r="P741" i="5"/>
  <c r="P742" i="5"/>
  <c r="P743" i="5"/>
  <c r="P8040" i="5"/>
  <c r="P745" i="5"/>
  <c r="P2143" i="5"/>
  <c r="P747" i="5"/>
  <c r="P748" i="5"/>
  <c r="P749" i="5"/>
  <c r="P750" i="5"/>
  <c r="P751" i="5"/>
  <c r="P752" i="5"/>
  <c r="P753" i="5"/>
  <c r="P754" i="5"/>
  <c r="P755" i="5"/>
  <c r="P756" i="5"/>
  <c r="P757" i="5"/>
  <c r="P2150" i="5"/>
  <c r="P2169" i="5"/>
  <c r="P760" i="5"/>
  <c r="P761" i="5"/>
  <c r="P762" i="5"/>
  <c r="P2180" i="5"/>
  <c r="P764" i="5"/>
  <c r="P2182" i="5"/>
  <c r="P766" i="5"/>
  <c r="P767" i="5"/>
  <c r="P768" i="5"/>
  <c r="P769" i="5"/>
  <c r="P2187" i="5"/>
  <c r="P706" i="5"/>
  <c r="P2202" i="5"/>
  <c r="P2203" i="5"/>
  <c r="P2204" i="5"/>
  <c r="P2212" i="5"/>
  <c r="P2214" i="5"/>
  <c r="P2217" i="5"/>
  <c r="P778" i="5"/>
  <c r="P779" i="5"/>
  <c r="P780" i="5"/>
  <c r="P781" i="5"/>
  <c r="P782" i="5"/>
  <c r="P783" i="5"/>
  <c r="P784" i="5"/>
  <c r="P785" i="5"/>
  <c r="P786" i="5"/>
  <c r="P787" i="5"/>
  <c r="P2230" i="5"/>
  <c r="P789" i="5"/>
  <c r="P790" i="5"/>
  <c r="P791" i="5"/>
  <c r="P792" i="5"/>
  <c r="P793" i="5"/>
  <c r="P794" i="5"/>
  <c r="P795" i="5"/>
  <c r="P796" i="5"/>
  <c r="P797" i="5"/>
  <c r="P191" i="5"/>
  <c r="P799" i="5"/>
  <c r="P800" i="5"/>
  <c r="P801" i="5"/>
  <c r="P802" i="5"/>
  <c r="P2241" i="5"/>
  <c r="P2249" i="5"/>
  <c r="P805" i="5"/>
  <c r="P806" i="5"/>
  <c r="P2260" i="5"/>
  <c r="P808" i="5"/>
  <c r="P809" i="5"/>
  <c r="P810" i="5"/>
  <c r="P811" i="5"/>
  <c r="P812" i="5"/>
  <c r="P813" i="5"/>
  <c r="P814" i="5"/>
  <c r="P815" i="5"/>
  <c r="P816" i="5"/>
  <c r="P817" i="5"/>
  <c r="P818" i="5"/>
  <c r="P819" i="5"/>
  <c r="P820" i="5"/>
  <c r="P821" i="5"/>
  <c r="P822" i="5"/>
  <c r="P823" i="5"/>
  <c r="P824" i="5"/>
  <c r="P825" i="5"/>
  <c r="P826" i="5"/>
  <c r="P2263" i="5"/>
  <c r="P828" i="5"/>
  <c r="P829" i="5"/>
  <c r="P830" i="5"/>
  <c r="P831" i="5"/>
  <c r="P832" i="5"/>
  <c r="P833" i="5"/>
  <c r="P852" i="5"/>
  <c r="P2264" i="5"/>
  <c r="P836" i="5"/>
  <c r="P837" i="5"/>
  <c r="P838" i="5"/>
  <c r="P839" i="5"/>
  <c r="P2272" i="5"/>
  <c r="P841" i="5"/>
  <c r="P842" i="5"/>
  <c r="P843" i="5"/>
  <c r="P2275" i="5"/>
  <c r="P845" i="5"/>
  <c r="P846" i="5"/>
  <c r="P847" i="5"/>
  <c r="P848" i="5"/>
  <c r="P2280" i="5"/>
  <c r="P5429" i="5"/>
  <c r="P851" i="5"/>
  <c r="P5780" i="5"/>
  <c r="P853" i="5"/>
  <c r="P854" i="5"/>
  <c r="P855" i="5"/>
  <c r="P856" i="5"/>
  <c r="P857" i="5"/>
  <c r="P858" i="5"/>
  <c r="P859" i="5"/>
  <c r="P860" i="5"/>
  <c r="P861" i="5"/>
  <c r="P2281" i="5"/>
  <c r="P2282" i="5"/>
  <c r="P2285" i="5"/>
  <c r="P865" i="5"/>
  <c r="P866" i="5"/>
  <c r="P867" i="5"/>
  <c r="P868" i="5"/>
  <c r="P869" i="5"/>
  <c r="P870" i="5"/>
  <c r="P871" i="5"/>
  <c r="P2287" i="5"/>
  <c r="P873" i="5"/>
  <c r="P874" i="5"/>
  <c r="P875" i="5"/>
  <c r="P876" i="5"/>
  <c r="P877" i="5"/>
  <c r="P878" i="5"/>
  <c r="P5210" i="5"/>
  <c r="P880" i="5"/>
  <c r="P881" i="5"/>
  <c r="P2296" i="5"/>
  <c r="P883" i="5"/>
  <c r="P884" i="5"/>
  <c r="P885" i="5"/>
  <c r="P886" i="5"/>
  <c r="P887" i="5"/>
  <c r="P888" i="5"/>
  <c r="P2301" i="5"/>
  <c r="P890" i="5"/>
  <c r="P891" i="5"/>
  <c r="P892" i="5"/>
  <c r="P2312" i="5"/>
  <c r="P894" i="5"/>
  <c r="P895" i="5"/>
  <c r="P896" i="5"/>
  <c r="P897" i="5"/>
  <c r="P2315" i="5"/>
  <c r="P899" i="5"/>
  <c r="P900" i="5"/>
  <c r="P2322" i="5"/>
  <c r="P902" i="5"/>
  <c r="P903" i="5"/>
  <c r="P904" i="5"/>
  <c r="P905" i="5"/>
  <c r="P906" i="5"/>
  <c r="P907" i="5"/>
  <c r="P713" i="5"/>
  <c r="P909" i="5"/>
  <c r="P910" i="5"/>
  <c r="P911" i="5"/>
  <c r="P912" i="5"/>
  <c r="P913" i="5"/>
  <c r="P914" i="5"/>
  <c r="P915" i="5"/>
  <c r="P916" i="5"/>
  <c r="P917" i="5"/>
  <c r="P918" i="5"/>
  <c r="P919" i="5"/>
  <c r="P920" i="5"/>
  <c r="P921" i="5"/>
  <c r="P922" i="5"/>
  <c r="P923" i="5"/>
  <c r="P924" i="5"/>
  <c r="P925" i="5"/>
  <c r="P926" i="5"/>
  <c r="P927" i="5"/>
  <c r="P928" i="5"/>
  <c r="P929" i="5"/>
  <c r="P693" i="5"/>
  <c r="P931" i="5"/>
  <c r="P932" i="5"/>
  <c r="P933" i="5"/>
  <c r="P934" i="5"/>
  <c r="P935" i="5"/>
  <c r="P936" i="5"/>
  <c r="P2323" i="5"/>
  <c r="P938" i="5"/>
  <c r="P8108" i="5"/>
  <c r="P940" i="5"/>
  <c r="P2332" i="5"/>
  <c r="P2343" i="5"/>
  <c r="P2344" i="5"/>
  <c r="P944" i="5"/>
  <c r="P945" i="5"/>
  <c r="P946" i="5"/>
  <c r="P947" i="5"/>
  <c r="P948" i="5"/>
  <c r="P949" i="5"/>
  <c r="P950" i="5"/>
  <c r="P951" i="5"/>
  <c r="P952" i="5"/>
  <c r="P953" i="5"/>
  <c r="P954" i="5"/>
  <c r="P2349" i="5"/>
  <c r="P956" i="5"/>
  <c r="P957" i="5"/>
  <c r="P958" i="5"/>
  <c r="P2714" i="5"/>
  <c r="P2350" i="5"/>
  <c r="P961" i="5"/>
  <c r="P962" i="5"/>
  <c r="P963" i="5"/>
  <c r="P964" i="5"/>
  <c r="P965" i="5"/>
  <c r="P966" i="5"/>
  <c r="P967" i="5"/>
  <c r="P2352" i="5"/>
  <c r="P2353" i="5"/>
  <c r="P2358" i="5"/>
  <c r="P2360" i="5"/>
  <c r="P2368" i="5"/>
  <c r="P973" i="5"/>
  <c r="P974" i="5"/>
  <c r="P975" i="5"/>
  <c r="P976" i="5"/>
  <c r="P977" i="5"/>
  <c r="P2369" i="5"/>
  <c r="P979" i="5"/>
  <c r="P980" i="5"/>
  <c r="P981" i="5"/>
  <c r="P982" i="5"/>
  <c r="P983" i="5"/>
  <c r="P984" i="5"/>
  <c r="P985" i="5"/>
  <c r="P986" i="5"/>
  <c r="P987" i="5"/>
  <c r="P988" i="5"/>
  <c r="P2370" i="5"/>
  <c r="P2380" i="5"/>
  <c r="P991" i="5"/>
  <c r="P992" i="5"/>
  <c r="P993" i="5"/>
  <c r="P994" i="5"/>
  <c r="P6739" i="5"/>
  <c r="P2381" i="5"/>
  <c r="P997" i="5"/>
  <c r="P998" i="5"/>
  <c r="P999" i="5"/>
  <c r="P1000" i="5"/>
  <c r="P1001" i="5"/>
  <c r="P1002" i="5"/>
  <c r="P2382" i="5"/>
  <c r="P2383" i="5"/>
  <c r="P1005" i="5"/>
  <c r="P1006" i="5"/>
  <c r="P1007" i="5"/>
  <c r="P1008" i="5"/>
  <c r="P1009" i="5"/>
  <c r="P1010" i="5"/>
  <c r="P1011" i="5"/>
  <c r="P1012" i="5"/>
  <c r="P2389" i="5"/>
  <c r="P2390" i="5"/>
  <c r="P2392" i="5"/>
  <c r="P2393" i="5"/>
  <c r="P2416" i="5"/>
  <c r="P1018" i="5"/>
  <c r="P1019" i="5"/>
  <c r="P1020" i="5"/>
  <c r="P1021" i="5"/>
  <c r="P1022" i="5"/>
  <c r="P2763" i="5"/>
  <c r="P1024" i="5"/>
  <c r="P1025" i="5"/>
  <c r="P2417" i="5"/>
  <c r="P1027" i="5"/>
  <c r="P2420" i="5"/>
  <c r="P654" i="5"/>
  <c r="P1030" i="5"/>
  <c r="P1031" i="5"/>
  <c r="P1032" i="5"/>
  <c r="P2421" i="5"/>
  <c r="P1034" i="5"/>
  <c r="P365" i="5"/>
  <c r="P2422" i="5"/>
  <c r="P2423" i="5"/>
  <c r="P434" i="5"/>
  <c r="P2424" i="5"/>
  <c r="P1040" i="5"/>
  <c r="P2425" i="5"/>
  <c r="P2426" i="5"/>
  <c r="P1043" i="5"/>
  <c r="P1044" i="5"/>
  <c r="P1045" i="5"/>
  <c r="P1046" i="5"/>
  <c r="P2428" i="5"/>
  <c r="P2430" i="5"/>
  <c r="P1049" i="5"/>
  <c r="P1050" i="5"/>
  <c r="P1051" i="5"/>
  <c r="P1052" i="5"/>
  <c r="P1053" i="5"/>
  <c r="P1054" i="5"/>
  <c r="P1055" i="5"/>
  <c r="P1056" i="5"/>
  <c r="P1057" i="5"/>
  <c r="P2431" i="5"/>
  <c r="P1117" i="5"/>
  <c r="P1060" i="5"/>
  <c r="P2432" i="5"/>
  <c r="P1062" i="5"/>
  <c r="P1063" i="5"/>
  <c r="P1064" i="5"/>
  <c r="P1065" i="5"/>
  <c r="P1066" i="5"/>
  <c r="P1067" i="5"/>
  <c r="P1068" i="5"/>
  <c r="P1069" i="5"/>
  <c r="P1070" i="5"/>
  <c r="P1071" i="5"/>
  <c r="P1072" i="5"/>
  <c r="P1073" i="5"/>
  <c r="P1074" i="5"/>
  <c r="P1075" i="5"/>
  <c r="P1076" i="5"/>
  <c r="P2830" i="5"/>
  <c r="P6500" i="5"/>
  <c r="P1079" i="5"/>
  <c r="P1080" i="5"/>
  <c r="P1081" i="5"/>
  <c r="P1082" i="5"/>
  <c r="P1083" i="5"/>
  <c r="P1084" i="5"/>
  <c r="P1085" i="5"/>
  <c r="P1086" i="5"/>
  <c r="P2433" i="5"/>
  <c r="P1088" i="5"/>
  <c r="P1089" i="5"/>
  <c r="P1090" i="5"/>
  <c r="P1091" i="5"/>
  <c r="P1092" i="5"/>
  <c r="P1093" i="5"/>
  <c r="P1094" i="5"/>
  <c r="P1095" i="5"/>
  <c r="P1096" i="5"/>
  <c r="P1097" i="5"/>
  <c r="P1098" i="5"/>
  <c r="P1099" i="5"/>
  <c r="P1100" i="5"/>
  <c r="P1101" i="5"/>
  <c r="P1102" i="5"/>
  <c r="P1103" i="5"/>
  <c r="P1104" i="5"/>
  <c r="P2434" i="5"/>
  <c r="P1106" i="5"/>
  <c r="P2455" i="5"/>
  <c r="P1108" i="5"/>
  <c r="P1109" i="5"/>
  <c r="P1110" i="5"/>
  <c r="P2457" i="5"/>
  <c r="P1112" i="5"/>
  <c r="P1113" i="5"/>
  <c r="P1114" i="5"/>
  <c r="P1115" i="5"/>
  <c r="P2458" i="5"/>
  <c r="P2473" i="5"/>
  <c r="P71" i="5"/>
  <c r="P2480" i="5"/>
  <c r="P1120" i="5"/>
  <c r="P1121" i="5"/>
  <c r="P1122" i="5"/>
  <c r="P1123" i="5"/>
  <c r="P1124" i="5"/>
  <c r="P1125" i="5"/>
  <c r="P1126" i="5"/>
  <c r="P1127" i="5"/>
  <c r="P1128" i="5"/>
  <c r="P1129" i="5"/>
  <c r="P1130" i="5"/>
  <c r="P1131" i="5"/>
  <c r="P1132" i="5"/>
  <c r="P1133" i="5"/>
  <c r="P1134" i="5"/>
  <c r="P1135" i="5"/>
  <c r="P120" i="5"/>
  <c r="P1137" i="5"/>
  <c r="P1138" i="5"/>
  <c r="P1139" i="5"/>
  <c r="P1140" i="5"/>
  <c r="P1141" i="5"/>
  <c r="P1142" i="5"/>
  <c r="P1143" i="5"/>
  <c r="P1144" i="5"/>
  <c r="P1145" i="5"/>
  <c r="P1146" i="5"/>
  <c r="P1147" i="5"/>
  <c r="P1148" i="5"/>
  <c r="P1149" i="5"/>
  <c r="P1150" i="5"/>
  <c r="P1151" i="5"/>
  <c r="P1152" i="5"/>
  <c r="P1153" i="5"/>
  <c r="P1154" i="5"/>
  <c r="P1155" i="5"/>
  <c r="P1156" i="5"/>
  <c r="P1157" i="5"/>
  <c r="P1158" i="5"/>
  <c r="P1159" i="5"/>
  <c r="P1160" i="5"/>
  <c r="P1161" i="5"/>
  <c r="P2484" i="5"/>
  <c r="P2486" i="5"/>
  <c r="P1164" i="5"/>
  <c r="P1165" i="5"/>
  <c r="P2487" i="5"/>
  <c r="P1167" i="5"/>
  <c r="P1168" i="5"/>
  <c r="P1169" i="5"/>
  <c r="P1170" i="5"/>
  <c r="P1171" i="5"/>
  <c r="P1172" i="5"/>
  <c r="P1173" i="5"/>
  <c r="P1174" i="5"/>
  <c r="P1175" i="5"/>
  <c r="P1176" i="5"/>
  <c r="P1177" i="5"/>
  <c r="P1178" i="5"/>
  <c r="P1179" i="5"/>
  <c r="P1180" i="5"/>
  <c r="P1181" i="5"/>
  <c r="P1182" i="5"/>
  <c r="P2488" i="5"/>
  <c r="P2512" i="5"/>
  <c r="P2513" i="5"/>
  <c r="P2524" i="5"/>
  <c r="P2525" i="5"/>
  <c r="P1188" i="5"/>
  <c r="P1189" i="5"/>
  <c r="P1190" i="5"/>
  <c r="P1191" i="5"/>
  <c r="P1224" i="5"/>
  <c r="P1193" i="5"/>
  <c r="P1194" i="5"/>
  <c r="P2526" i="5"/>
  <c r="P1196" i="5"/>
  <c r="P1197" i="5"/>
  <c r="P1198" i="5"/>
  <c r="P1199" i="5"/>
  <c r="P1200" i="5"/>
  <c r="P1201" i="5"/>
  <c r="P1202" i="5"/>
  <c r="P1203" i="5"/>
  <c r="P1204" i="5"/>
  <c r="P2527" i="5"/>
  <c r="P1206" i="5"/>
  <c r="P2537" i="5"/>
  <c r="P2540" i="5"/>
  <c r="P2541" i="5"/>
  <c r="P2551" i="5"/>
  <c r="P1211" i="5"/>
  <c r="P1212" i="5"/>
  <c r="P1213" i="5"/>
  <c r="P655" i="5"/>
  <c r="P1215" i="5"/>
  <c r="P1216" i="5"/>
  <c r="P1217" i="5"/>
  <c r="P1218" i="5"/>
  <c r="P1219" i="5"/>
  <c r="P1220" i="5"/>
  <c r="P1221" i="5"/>
  <c r="P1222" i="5"/>
  <c r="P1223" i="5"/>
  <c r="P664" i="5"/>
  <c r="P1225" i="5"/>
  <c r="P1226" i="5"/>
  <c r="P1227" i="5"/>
  <c r="P1228" i="5"/>
  <c r="P1229" i="5"/>
  <c r="P1230" i="5"/>
  <c r="P1231" i="5"/>
  <c r="P1232" i="5"/>
  <c r="P1233" i="5"/>
  <c r="P1234" i="5"/>
  <c r="P1235" i="5"/>
  <c r="P1236" i="5"/>
  <c r="P1237" i="5"/>
  <c r="P1238" i="5"/>
  <c r="P1239" i="5"/>
  <c r="P8307" i="5"/>
  <c r="P672" i="5"/>
  <c r="P1042" i="5"/>
  <c r="P1243" i="5"/>
  <c r="P1244" i="5"/>
  <c r="P1245" i="5"/>
  <c r="P2555" i="5"/>
  <c r="P1247" i="5"/>
  <c r="P1248" i="5"/>
  <c r="P1249" i="5"/>
  <c r="P1250" i="5"/>
  <c r="P1251" i="5"/>
  <c r="P1252" i="5"/>
  <c r="P1253" i="5"/>
  <c r="P1254" i="5"/>
  <c r="P2558" i="5"/>
  <c r="P2560" i="5"/>
  <c r="P1257" i="5"/>
  <c r="P2561" i="5"/>
  <c r="P990" i="5"/>
  <c r="P1260" i="5"/>
  <c r="P1261" i="5"/>
  <c r="P1262" i="5"/>
  <c r="P1263" i="5"/>
  <c r="P1264" i="5"/>
  <c r="P1265" i="5"/>
  <c r="P1266" i="5"/>
  <c r="P1267" i="5"/>
  <c r="P1268" i="5"/>
  <c r="P6919" i="5"/>
  <c r="P1270" i="5"/>
  <c r="P1271" i="5"/>
  <c r="P1272" i="5"/>
  <c r="P1273" i="5"/>
  <c r="P1274" i="5"/>
  <c r="P1275" i="5"/>
  <c r="P1276" i="5"/>
  <c r="P188" i="5"/>
  <c r="P2562" i="5"/>
  <c r="P2565" i="5"/>
  <c r="P2572" i="5"/>
  <c r="P2582" i="5"/>
  <c r="P1282" i="5"/>
  <c r="P1283" i="5"/>
  <c r="P2589" i="5"/>
  <c r="P1285" i="5"/>
  <c r="P1286" i="5"/>
  <c r="P1287" i="5"/>
  <c r="P1288" i="5"/>
  <c r="P1289" i="5"/>
  <c r="P1290" i="5"/>
  <c r="P1291" i="5"/>
  <c r="P303" i="5"/>
  <c r="P1293" i="5"/>
  <c r="P1294" i="5"/>
  <c r="P1295" i="5"/>
  <c r="P1296" i="5"/>
  <c r="P1297" i="5"/>
  <c r="P1298" i="5"/>
  <c r="P1299" i="5"/>
  <c r="P1300" i="5"/>
  <c r="P1301" i="5"/>
  <c r="P7197" i="5"/>
  <c r="P1303" i="5"/>
  <c r="P1304" i="5"/>
  <c r="P1305" i="5"/>
  <c r="P1306" i="5"/>
  <c r="P1307" i="5"/>
  <c r="P3601" i="5"/>
  <c r="P1309" i="5"/>
  <c r="P1310" i="5"/>
  <c r="P2593" i="5"/>
  <c r="P1312" i="5"/>
  <c r="P1313" i="5"/>
  <c r="P2594" i="5"/>
  <c r="P605" i="5"/>
  <c r="P7711" i="5"/>
  <c r="P2623" i="5"/>
  <c r="P2630" i="5"/>
  <c r="P1319" i="5"/>
  <c r="P1320" i="5"/>
  <c r="P1321" i="5"/>
  <c r="P1322" i="5"/>
  <c r="P1323" i="5"/>
  <c r="P1324" i="5"/>
  <c r="P1325" i="5"/>
  <c r="P1326" i="5"/>
  <c r="P1327" i="5"/>
  <c r="P1328" i="5"/>
  <c r="P2818" i="5"/>
  <c r="P2634" i="5"/>
  <c r="P1331" i="5"/>
  <c r="P1332" i="5"/>
  <c r="P1333" i="5"/>
  <c r="P1334" i="5"/>
  <c r="P1335" i="5"/>
  <c r="P1336" i="5"/>
  <c r="P1337" i="5"/>
  <c r="P1338" i="5"/>
  <c r="P1339" i="5"/>
  <c r="P1340" i="5"/>
  <c r="P2635" i="5"/>
  <c r="P2636" i="5"/>
  <c r="P14" i="5"/>
  <c r="P2645" i="5"/>
  <c r="P1345" i="5"/>
  <c r="P1346" i="5"/>
  <c r="P1347" i="5"/>
  <c r="P1348" i="5"/>
  <c r="P1349" i="5"/>
  <c r="P1350" i="5"/>
  <c r="P1351" i="5"/>
  <c r="P1352" i="5"/>
  <c r="P1353" i="5"/>
  <c r="P1354" i="5"/>
  <c r="P1355" i="5"/>
  <c r="P1356" i="5"/>
  <c r="P2647" i="5"/>
  <c r="P2656" i="5"/>
  <c r="P1359" i="5"/>
  <c r="P1360" i="5"/>
  <c r="P1361" i="5"/>
  <c r="P1362" i="5"/>
  <c r="P1363" i="5"/>
  <c r="P1364" i="5"/>
  <c r="P1365" i="5"/>
  <c r="P3733" i="5"/>
  <c r="P1367" i="5"/>
  <c r="P464" i="5"/>
  <c r="P563" i="5"/>
  <c r="P1370" i="5"/>
  <c r="P1371" i="5"/>
  <c r="P1372" i="5"/>
  <c r="P1373" i="5"/>
  <c r="P1374" i="5"/>
  <c r="P1375" i="5"/>
  <c r="P1376" i="5"/>
  <c r="P1377" i="5"/>
  <c r="P1378" i="5"/>
  <c r="P1379" i="5"/>
  <c r="P1380" i="5"/>
  <c r="P1381" i="5"/>
  <c r="P1382" i="5"/>
  <c r="P1383" i="5"/>
  <c r="P1384" i="5"/>
  <c r="P1385" i="5"/>
  <c r="P1386" i="5"/>
  <c r="P1387" i="5"/>
  <c r="P1388" i="5"/>
  <c r="P1389" i="5"/>
  <c r="P1390" i="5"/>
  <c r="P1391" i="5"/>
  <c r="P1392" i="5"/>
  <c r="P1393" i="5"/>
  <c r="P1394" i="5"/>
  <c r="P3011" i="5"/>
  <c r="P1396" i="5"/>
  <c r="P1397" i="5"/>
  <c r="P1398" i="5"/>
  <c r="P1399" i="5"/>
  <c r="P1400" i="5"/>
  <c r="P1240" i="5"/>
  <c r="P2659" i="5"/>
  <c r="P1403" i="5"/>
  <c r="P1404" i="5"/>
  <c r="P2673" i="5"/>
  <c r="P2675" i="5"/>
  <c r="P1407" i="5"/>
  <c r="P2676" i="5"/>
  <c r="P2678" i="5"/>
  <c r="P1410" i="5"/>
  <c r="P1411" i="5"/>
  <c r="P1412" i="5"/>
  <c r="P1413" i="5"/>
  <c r="P1414" i="5"/>
  <c r="P1415" i="5"/>
  <c r="P1416" i="5"/>
  <c r="P1417" i="5"/>
  <c r="P1418" i="5"/>
  <c r="P1419" i="5"/>
  <c r="P1420" i="5"/>
  <c r="P1421" i="5"/>
  <c r="P1422" i="5"/>
  <c r="P1423" i="5"/>
  <c r="P1424" i="5"/>
  <c r="P1425" i="5"/>
  <c r="P2679" i="5"/>
  <c r="P2685" i="5"/>
  <c r="P6754" i="5"/>
  <c r="P1429" i="5"/>
  <c r="P1430" i="5"/>
  <c r="P1431" i="5"/>
  <c r="P1432" i="5"/>
  <c r="P2689" i="5"/>
  <c r="P2694" i="5"/>
  <c r="P1435" i="5"/>
  <c r="P1436" i="5"/>
  <c r="P1437" i="5"/>
  <c r="P1438" i="5"/>
  <c r="P1439" i="5"/>
  <c r="P1440" i="5"/>
  <c r="P2696" i="5"/>
  <c r="P1442" i="5"/>
  <c r="P1443" i="5"/>
  <c r="P1444" i="5"/>
  <c r="P74" i="5"/>
  <c r="P1446" i="5"/>
  <c r="P1447" i="5"/>
  <c r="P1448" i="5"/>
  <c r="P207" i="5"/>
  <c r="P1450" i="5"/>
  <c r="P1451" i="5"/>
  <c r="P1452" i="5"/>
  <c r="P1453" i="5"/>
  <c r="P1454" i="5"/>
  <c r="P2708" i="5"/>
  <c r="P1456" i="5"/>
  <c r="P1457" i="5"/>
  <c r="P1458" i="5"/>
  <c r="P1459" i="5"/>
  <c r="P1460" i="5"/>
  <c r="P2709" i="5"/>
  <c r="P1462" i="5"/>
  <c r="P1463" i="5"/>
  <c r="P2720" i="5"/>
  <c r="P1465" i="5"/>
  <c r="P1466" i="5"/>
  <c r="P1467" i="5"/>
  <c r="P1468" i="5"/>
  <c r="P930" i="5"/>
  <c r="P1470" i="5"/>
  <c r="P1471" i="5"/>
  <c r="P1472" i="5"/>
  <c r="P1473" i="5"/>
  <c r="P1474" i="5"/>
  <c r="P1475" i="5"/>
  <c r="P1476" i="5"/>
  <c r="P2721" i="5"/>
  <c r="P1478" i="5"/>
  <c r="P1479" i="5"/>
  <c r="P1480" i="5"/>
  <c r="P1481" i="5"/>
  <c r="P2722" i="5"/>
  <c r="P1483" i="5"/>
  <c r="P1484" i="5"/>
  <c r="P2723" i="5"/>
  <c r="P2724" i="5"/>
  <c r="P8197" i="5"/>
  <c r="P1488" i="5"/>
  <c r="P1489" i="5"/>
  <c r="P1490" i="5"/>
  <c r="P1491" i="5"/>
  <c r="P2726" i="5"/>
  <c r="P2727" i="5"/>
  <c r="P1494" i="5"/>
  <c r="P1495" i="5"/>
  <c r="P1496" i="5"/>
  <c r="P1497" i="5"/>
  <c r="P1498" i="5"/>
  <c r="P1499" i="5"/>
  <c r="P1500" i="5"/>
  <c r="P1501" i="5"/>
  <c r="P1502" i="5"/>
  <c r="P1503" i="5"/>
  <c r="P1504" i="5"/>
  <c r="P1505" i="5"/>
  <c r="P1506" i="5"/>
  <c r="P1507" i="5"/>
  <c r="P1508" i="5"/>
  <c r="P1509" i="5"/>
  <c r="P1510" i="5"/>
  <c r="P1511" i="5"/>
  <c r="P1512" i="5"/>
  <c r="P1513" i="5"/>
  <c r="P1514" i="5"/>
  <c r="P1515" i="5"/>
  <c r="P1516" i="5"/>
  <c r="P1517" i="5"/>
  <c r="P1518" i="5"/>
  <c r="P1519" i="5"/>
  <c r="P1520" i="5"/>
  <c r="P1521" i="5"/>
  <c r="P2728" i="5"/>
  <c r="P1523" i="5"/>
  <c r="P1524" i="5"/>
  <c r="P1525" i="5"/>
  <c r="P48" i="5"/>
  <c r="P1527" i="5"/>
  <c r="P1528" i="5"/>
  <c r="P1529" i="5"/>
  <c r="P2729" i="5"/>
  <c r="P1531" i="5"/>
  <c r="P1532" i="5"/>
  <c r="P1533" i="5"/>
  <c r="P1534" i="5"/>
  <c r="P1535" i="5"/>
  <c r="P1536" i="5"/>
  <c r="P1537" i="5"/>
  <c r="P1538" i="5"/>
  <c r="P1539" i="5"/>
  <c r="P1540" i="5"/>
  <c r="P1541" i="5"/>
  <c r="P1542" i="5"/>
  <c r="P1543" i="5"/>
  <c r="P1544" i="5"/>
  <c r="P1545" i="5"/>
  <c r="P1546" i="5"/>
  <c r="P1547" i="5"/>
  <c r="P1548" i="5"/>
  <c r="P1549" i="5"/>
  <c r="P1550" i="5"/>
  <c r="P1551" i="5"/>
  <c r="P1552" i="5"/>
  <c r="P1553" i="5"/>
  <c r="P1554" i="5"/>
  <c r="P1555" i="5"/>
  <c r="P1556" i="5"/>
  <c r="P1557" i="5"/>
  <c r="P1558" i="5"/>
  <c r="P1559" i="5"/>
  <c r="P542" i="5"/>
  <c r="P1561" i="5"/>
  <c r="P1562" i="5"/>
  <c r="P1563" i="5"/>
  <c r="P1564" i="5"/>
  <c r="P2758" i="5"/>
  <c r="P1566" i="5"/>
  <c r="P1567" i="5"/>
  <c r="P1568" i="5"/>
  <c r="P1569" i="5"/>
  <c r="P1570" i="5"/>
  <c r="P1571" i="5"/>
  <c r="P1572" i="5"/>
  <c r="P1573" i="5"/>
  <c r="P1574" i="5"/>
  <c r="P1575" i="5"/>
  <c r="P2772" i="5"/>
  <c r="P2788" i="5"/>
  <c r="P2790" i="5"/>
  <c r="P1579" i="5"/>
  <c r="P1580" i="5"/>
  <c r="P1581" i="5"/>
  <c r="P1582" i="5"/>
  <c r="P1583" i="5"/>
  <c r="P1584" i="5"/>
  <c r="P1585" i="5"/>
  <c r="P1586" i="5"/>
  <c r="P1587" i="5"/>
  <c r="P2797" i="5"/>
  <c r="P1589" i="5"/>
  <c r="P1590" i="5"/>
  <c r="P1591" i="5"/>
  <c r="P305" i="5"/>
  <c r="P1593" i="5"/>
  <c r="P1594" i="5"/>
  <c r="P1595" i="5"/>
  <c r="P1596" i="5"/>
  <c r="P78" i="5"/>
  <c r="P1598" i="5"/>
  <c r="P1599" i="5"/>
  <c r="P1600" i="5"/>
  <c r="P1601" i="5"/>
  <c r="P1602" i="5"/>
  <c r="P1603" i="5"/>
  <c r="P1604" i="5"/>
  <c r="P1605" i="5"/>
  <c r="P2803" i="5"/>
  <c r="P101" i="5"/>
  <c r="P2820" i="5"/>
  <c r="P1609" i="5"/>
  <c r="P2822" i="5"/>
  <c r="P2826" i="5"/>
  <c r="P2827" i="5"/>
  <c r="P2828" i="5"/>
  <c r="P2833" i="5"/>
  <c r="P2834" i="5"/>
  <c r="P661" i="5"/>
  <c r="P1617" i="5"/>
  <c r="P1618" i="5"/>
  <c r="P2835" i="5"/>
  <c r="P1241" i="5"/>
  <c r="P1621" i="5"/>
  <c r="P1622" i="5"/>
  <c r="P1623" i="5"/>
  <c r="P1624" i="5"/>
  <c r="P1625" i="5"/>
  <c r="P1626" i="5"/>
  <c r="P1627" i="5"/>
  <c r="P1628" i="5"/>
  <c r="P1629" i="5"/>
  <c r="P1630" i="5"/>
  <c r="P1631" i="5"/>
  <c r="P2838" i="5"/>
  <c r="P2850" i="5"/>
  <c r="P1634" i="5"/>
  <c r="P1635" i="5"/>
  <c r="P1636" i="5"/>
  <c r="P1637" i="5"/>
  <c r="P1638" i="5"/>
  <c r="P1639" i="5"/>
  <c r="P1640" i="5"/>
  <c r="P1641" i="5"/>
  <c r="P1642" i="5"/>
  <c r="P1643" i="5"/>
  <c r="P1644" i="5"/>
  <c r="P1645" i="5"/>
  <c r="P302" i="5"/>
  <c r="P1647" i="5"/>
  <c r="P2858" i="5"/>
  <c r="P1649" i="5"/>
  <c r="P1650" i="5"/>
  <c r="P1651" i="5"/>
  <c r="P1652" i="5"/>
  <c r="P1653" i="5"/>
  <c r="P1654" i="5"/>
  <c r="P1655" i="5"/>
  <c r="P1656" i="5"/>
  <c r="P1657" i="5"/>
  <c r="P1658" i="5"/>
  <c r="P1659" i="5"/>
  <c r="P1660" i="5"/>
  <c r="P1661" i="5"/>
  <c r="P4373" i="5"/>
  <c r="P1663" i="5"/>
  <c r="P2866" i="5"/>
  <c r="P2867" i="5"/>
  <c r="P1666" i="5"/>
  <c r="P1667" i="5"/>
  <c r="P1668" i="5"/>
  <c r="P1669" i="5"/>
  <c r="P1670" i="5"/>
  <c r="P1671" i="5"/>
  <c r="P2868" i="5"/>
  <c r="P1673" i="5"/>
  <c r="P1674" i="5"/>
  <c r="P2869" i="5"/>
  <c r="P2878" i="5"/>
  <c r="P1677" i="5"/>
  <c r="P1678" i="5"/>
  <c r="P1679" i="5"/>
  <c r="P1680" i="5"/>
  <c r="P1681" i="5"/>
  <c r="P1682" i="5"/>
  <c r="P1683" i="5"/>
  <c r="P1684" i="5"/>
  <c r="P1685" i="5"/>
  <c r="P2880" i="5"/>
  <c r="P1687" i="5"/>
  <c r="P1187" i="5"/>
  <c r="P1689" i="5"/>
  <c r="P1690" i="5"/>
  <c r="P1691" i="5"/>
  <c r="P1692" i="5"/>
  <c r="P1693" i="5"/>
  <c r="P1694" i="5"/>
  <c r="P1695" i="5"/>
  <c r="P1696" i="5"/>
  <c r="P1697" i="5"/>
  <c r="P1698" i="5"/>
  <c r="P1699" i="5"/>
  <c r="P2881" i="5"/>
  <c r="P1701" i="5"/>
  <c r="P2882" i="5"/>
  <c r="P1703" i="5"/>
  <c r="P1704" i="5"/>
  <c r="P2887" i="5"/>
  <c r="P1706" i="5"/>
  <c r="P1707" i="5"/>
  <c r="P4174" i="5"/>
  <c r="P1709" i="5"/>
  <c r="P1710" i="5"/>
  <c r="P1711" i="5"/>
  <c r="P1712" i="5"/>
  <c r="P1713" i="5"/>
  <c r="P1714" i="5"/>
  <c r="P1715" i="5"/>
  <c r="P1716" i="5"/>
  <c r="P1717" i="5"/>
  <c r="P1718" i="5"/>
  <c r="P2278" i="5"/>
  <c r="P1720" i="5"/>
  <c r="P1721" i="5"/>
  <c r="P1722" i="5"/>
  <c r="P1723" i="5"/>
  <c r="P1724" i="5"/>
  <c r="P1725" i="5"/>
  <c r="P1726" i="5"/>
  <c r="P1727" i="5"/>
  <c r="P6740" i="5"/>
  <c r="P1729" i="5"/>
  <c r="P1730" i="5"/>
  <c r="P1731" i="5"/>
  <c r="P1732" i="5"/>
  <c r="P1733" i="5"/>
  <c r="P1734" i="5"/>
  <c r="P1735" i="5"/>
  <c r="P1736" i="5"/>
  <c r="P1737" i="5"/>
  <c r="P1738" i="5"/>
  <c r="P1739" i="5"/>
  <c r="P1740" i="5"/>
  <c r="P1741" i="5"/>
  <c r="P1742" i="5"/>
  <c r="P1743" i="5"/>
  <c r="P1744" i="5"/>
  <c r="P1745" i="5"/>
  <c r="P2891" i="5"/>
  <c r="P2892" i="5"/>
  <c r="P1748" i="5"/>
  <c r="P1749" i="5"/>
  <c r="P2893" i="5"/>
  <c r="P328" i="5"/>
  <c r="P1752" i="5"/>
  <c r="P807" i="5"/>
  <c r="P1754" i="5"/>
  <c r="P1755" i="5"/>
  <c r="P1756" i="5"/>
  <c r="P1757" i="5"/>
  <c r="P1758" i="5"/>
  <c r="P1759" i="5"/>
  <c r="P1760" i="5"/>
  <c r="P2897" i="5"/>
  <c r="P7402" i="5"/>
  <c r="P2901" i="5"/>
  <c r="P1764" i="5"/>
  <c r="P1765" i="5"/>
  <c r="P1766" i="5"/>
  <c r="P1767" i="5"/>
  <c r="P1768" i="5"/>
  <c r="P1769" i="5"/>
  <c r="P1770" i="5"/>
  <c r="P1771" i="5"/>
  <c r="P1772" i="5"/>
  <c r="P1773" i="5"/>
  <c r="P2906" i="5"/>
  <c r="P1775" i="5"/>
  <c r="P1776" i="5"/>
  <c r="P1777" i="5"/>
  <c r="P1778" i="5"/>
  <c r="P1779" i="5"/>
  <c r="P1780" i="5"/>
  <c r="P2907" i="5"/>
  <c r="P1782" i="5"/>
  <c r="P282" i="5"/>
  <c r="P1784" i="5"/>
  <c r="P1785" i="5"/>
  <c r="P1786" i="5"/>
  <c r="P1787" i="5"/>
  <c r="P1788" i="5"/>
  <c r="P1789" i="5"/>
  <c r="P1790" i="5"/>
  <c r="P1791" i="5"/>
  <c r="P1792" i="5"/>
  <c r="P1793" i="5"/>
  <c r="P1794" i="5"/>
  <c r="P1795" i="5"/>
  <c r="P2908" i="5"/>
  <c r="P1797" i="5"/>
  <c r="P1798" i="5"/>
  <c r="P1799" i="5"/>
  <c r="P1800" i="5"/>
  <c r="P1801" i="5"/>
  <c r="P1802" i="5"/>
  <c r="P1803" i="5"/>
  <c r="P2909" i="5"/>
  <c r="P1805" i="5"/>
  <c r="P1806" i="5"/>
  <c r="P1807" i="5"/>
  <c r="P1808" i="5"/>
  <c r="P1809" i="5"/>
  <c r="P2910" i="5"/>
  <c r="P1811" i="5"/>
  <c r="P1812" i="5"/>
  <c r="P1813" i="5"/>
  <c r="P1814" i="5"/>
  <c r="P1815" i="5"/>
  <c r="P1816" i="5"/>
  <c r="P2915" i="5"/>
  <c r="P969" i="5"/>
  <c r="P2916" i="5"/>
  <c r="P1820" i="5"/>
  <c r="P1821" i="5"/>
  <c r="P1822" i="5"/>
  <c r="P1823" i="5"/>
  <c r="P1824" i="5"/>
  <c r="P1825" i="5"/>
  <c r="P1826" i="5"/>
  <c r="P1827" i="5"/>
  <c r="P2921" i="5"/>
  <c r="P2922" i="5"/>
  <c r="P1830" i="5"/>
  <c r="P1831" i="5"/>
  <c r="P1832" i="5"/>
  <c r="P1833" i="5"/>
  <c r="P1834" i="5"/>
  <c r="P1835" i="5"/>
  <c r="P1836" i="5"/>
  <c r="P1837" i="5"/>
  <c r="P1838" i="5"/>
  <c r="P1839" i="5"/>
  <c r="P1840" i="5"/>
  <c r="P1841" i="5"/>
  <c r="P1842" i="5"/>
  <c r="P1843" i="5"/>
  <c r="P1844" i="5"/>
  <c r="P1845" i="5"/>
  <c r="P1846" i="5"/>
  <c r="P2924" i="5"/>
  <c r="P1848" i="5"/>
  <c r="P1849" i="5"/>
  <c r="P1850" i="5"/>
  <c r="P1851" i="5"/>
  <c r="P1852" i="5"/>
  <c r="P1853" i="5"/>
  <c r="P1854" i="5"/>
  <c r="P1855" i="5"/>
  <c r="P2929" i="5"/>
  <c r="P1857" i="5"/>
  <c r="P1858" i="5"/>
  <c r="P1859" i="5"/>
  <c r="P1860" i="5"/>
  <c r="P1861" i="5"/>
  <c r="P1862" i="5"/>
  <c r="P1863" i="5"/>
  <c r="P3046" i="5"/>
  <c r="P2930" i="5"/>
  <c r="P1866" i="5"/>
  <c r="P1867" i="5"/>
  <c r="P1868" i="5"/>
  <c r="P2940" i="5"/>
  <c r="P1870" i="5"/>
  <c r="P1871" i="5"/>
  <c r="P1872" i="5"/>
  <c r="P1873" i="5"/>
  <c r="P1874" i="5"/>
  <c r="P1875" i="5"/>
  <c r="P1876" i="5"/>
  <c r="P1877" i="5"/>
  <c r="P1878" i="5"/>
  <c r="P1879" i="5"/>
  <c r="P1880" i="5"/>
  <c r="P1881" i="5"/>
  <c r="P1882" i="5"/>
  <c r="P1883" i="5"/>
  <c r="P1884" i="5"/>
  <c r="P1885" i="5"/>
  <c r="P1886" i="5"/>
  <c r="P1887" i="5"/>
  <c r="P1888" i="5"/>
  <c r="P1889" i="5"/>
  <c r="P1890" i="5"/>
  <c r="P1891" i="5"/>
  <c r="P1892" i="5"/>
  <c r="P1893" i="5"/>
  <c r="P1894" i="5"/>
  <c r="P1895" i="5"/>
  <c r="P1896" i="5"/>
  <c r="P1897" i="5"/>
  <c r="P1898" i="5"/>
  <c r="P1899" i="5"/>
  <c r="P1900" i="5"/>
  <c r="P1901" i="5"/>
  <c r="P2941" i="5"/>
  <c r="P1903" i="5"/>
  <c r="P1904" i="5"/>
  <c r="P1905" i="5"/>
  <c r="P1906" i="5"/>
  <c r="P1907" i="5"/>
  <c r="P1908" i="5"/>
  <c r="P2942" i="5"/>
  <c r="P1910" i="5"/>
  <c r="P1911" i="5"/>
  <c r="P1912" i="5"/>
  <c r="P1913" i="5"/>
  <c r="P79" i="5"/>
  <c r="P1915" i="5"/>
  <c r="P1916" i="5"/>
  <c r="P1917" i="5"/>
  <c r="P1918" i="5"/>
  <c r="P1919" i="5"/>
  <c r="P1920" i="5"/>
  <c r="P1921" i="5"/>
  <c r="P1922" i="5"/>
  <c r="P1923" i="5"/>
  <c r="P1924" i="5"/>
  <c r="P1925" i="5"/>
  <c r="P1926" i="5"/>
  <c r="P1927" i="5"/>
  <c r="P1928" i="5"/>
  <c r="P1929" i="5"/>
  <c r="P2943" i="5"/>
  <c r="P1931" i="5"/>
  <c r="P1932" i="5"/>
  <c r="P1933" i="5"/>
  <c r="P1934" i="5"/>
  <c r="P1935" i="5"/>
  <c r="P1936" i="5"/>
  <c r="P1937" i="5"/>
  <c r="P1938" i="5"/>
  <c r="P1939" i="5"/>
  <c r="P1940" i="5"/>
  <c r="P1941" i="5"/>
  <c r="P1942" i="5"/>
  <c r="P1943" i="5"/>
  <c r="P1944" i="5"/>
  <c r="P1945" i="5"/>
  <c r="P1946" i="5"/>
  <c r="P1947" i="5"/>
  <c r="P1948" i="5"/>
  <c r="P1949" i="5"/>
  <c r="P1950" i="5"/>
  <c r="P1951" i="5"/>
  <c r="P1952" i="5"/>
  <c r="P1953" i="5"/>
  <c r="P1954" i="5"/>
  <c r="P1955" i="5"/>
  <c r="P1956" i="5"/>
  <c r="P1957" i="5"/>
  <c r="P2945" i="5"/>
  <c r="P2952" i="5"/>
  <c r="P2962" i="5"/>
  <c r="P2970" i="5"/>
  <c r="P2975" i="5"/>
  <c r="P2979" i="5"/>
  <c r="P1964" i="5"/>
  <c r="P970" i="5"/>
  <c r="P2988" i="5"/>
  <c r="P1967" i="5"/>
  <c r="P1186" i="5"/>
  <c r="P1969" i="5"/>
  <c r="P1970" i="5"/>
  <c r="P1971" i="5"/>
  <c r="P1972" i="5"/>
  <c r="P1973" i="5"/>
  <c r="P1974" i="5"/>
  <c r="P1975" i="5"/>
  <c r="P1976" i="5"/>
  <c r="P216" i="5"/>
  <c r="P386" i="5"/>
  <c r="P1979" i="5"/>
  <c r="P1980" i="5"/>
  <c r="P1981" i="5"/>
  <c r="P6935" i="5"/>
  <c r="P1983" i="5"/>
  <c r="P2989" i="5"/>
  <c r="P1985" i="5"/>
  <c r="P1986" i="5"/>
  <c r="P1987" i="5"/>
  <c r="P1988" i="5"/>
  <c r="P1989" i="5"/>
  <c r="P1990" i="5"/>
  <c r="P1991" i="5"/>
  <c r="P1992" i="5"/>
  <c r="P1993" i="5"/>
  <c r="P1994" i="5"/>
  <c r="P1995" i="5"/>
  <c r="P2994" i="5"/>
  <c r="P2995" i="5"/>
  <c r="P2996" i="5"/>
  <c r="P1999" i="5"/>
  <c r="P2000" i="5"/>
  <c r="P2001" i="5"/>
  <c r="P2997" i="5"/>
  <c r="P3013" i="5"/>
  <c r="P3050" i="5"/>
  <c r="P2005" i="5"/>
  <c r="P3058" i="5"/>
  <c r="P2007" i="5"/>
  <c r="P2008" i="5"/>
  <c r="P3059" i="5"/>
  <c r="P2010" i="5"/>
  <c r="P2011" i="5"/>
  <c r="P2012" i="5"/>
  <c r="P2013" i="5"/>
  <c r="P3065" i="5"/>
  <c r="P2015" i="5"/>
  <c r="P2016" i="5"/>
  <c r="P2017" i="5"/>
  <c r="P2018" i="5"/>
  <c r="P2019" i="5"/>
  <c r="P2020" i="5"/>
  <c r="P2021" i="5"/>
  <c r="P2022" i="5"/>
  <c r="P2023" i="5"/>
  <c r="P3066" i="5"/>
  <c r="P3085" i="5"/>
  <c r="P3086" i="5"/>
  <c r="P2027" i="5"/>
  <c r="P2028" i="5"/>
  <c r="P2029" i="5"/>
  <c r="P3092" i="5"/>
  <c r="P3094" i="5"/>
  <c r="P2032" i="5"/>
  <c r="P2033" i="5"/>
  <c r="P2034" i="5"/>
  <c r="P2035" i="5"/>
  <c r="P2036" i="5"/>
  <c r="P3095" i="5"/>
  <c r="P2038" i="5"/>
  <c r="P2039" i="5"/>
  <c r="P2040" i="5"/>
  <c r="P3096" i="5"/>
  <c r="P656" i="5"/>
  <c r="P2043" i="5"/>
  <c r="P2044" i="5"/>
  <c r="P2045" i="5"/>
  <c r="P2046" i="5"/>
  <c r="P2244" i="5"/>
  <c r="P3097" i="5"/>
  <c r="P2049" i="5"/>
  <c r="P2050" i="5"/>
  <c r="P2051" i="5"/>
  <c r="P2052" i="5"/>
  <c r="P2053" i="5"/>
  <c r="P2054" i="5"/>
  <c r="P2055" i="5"/>
  <c r="P2056" i="5"/>
  <c r="P121" i="5"/>
  <c r="P2058" i="5"/>
  <c r="P3118" i="5"/>
  <c r="P3119" i="5"/>
  <c r="P2061" i="5"/>
  <c r="P2062" i="5"/>
  <c r="P2063" i="5"/>
  <c r="P2064" i="5"/>
  <c r="P2065" i="5"/>
  <c r="P2066" i="5"/>
  <c r="P2067" i="5"/>
  <c r="P2068" i="5"/>
  <c r="P2069" i="5"/>
  <c r="P2070" i="5"/>
  <c r="P2071" i="5"/>
  <c r="P721" i="5"/>
  <c r="P2073" i="5"/>
  <c r="P2074" i="5"/>
  <c r="P2075" i="5"/>
  <c r="P2076" i="5"/>
  <c r="P2077" i="5"/>
  <c r="P2078" i="5"/>
  <c r="P3120" i="5"/>
  <c r="P2080" i="5"/>
  <c r="P316" i="5"/>
  <c r="P2082" i="5"/>
  <c r="P2083" i="5"/>
  <c r="P2084" i="5"/>
  <c r="P3121" i="5"/>
  <c r="P3127" i="5"/>
  <c r="P3130" i="5"/>
  <c r="P996" i="5"/>
  <c r="P3139" i="5"/>
  <c r="P3141" i="5"/>
  <c r="P3142" i="5"/>
  <c r="P2092" i="5"/>
  <c r="P2093" i="5"/>
  <c r="P2094" i="5"/>
  <c r="P2095" i="5"/>
  <c r="P2096" i="5"/>
  <c r="P2097" i="5"/>
  <c r="P2098" i="5"/>
  <c r="P2099" i="5"/>
  <c r="P2100" i="5"/>
  <c r="P141" i="5"/>
  <c r="P2102" i="5"/>
  <c r="P2103" i="5"/>
  <c r="P2104" i="5"/>
  <c r="P2105" i="5"/>
  <c r="P2106" i="5"/>
  <c r="P2107" i="5"/>
  <c r="P2108" i="5"/>
  <c r="P2109" i="5"/>
  <c r="P2110" i="5"/>
  <c r="P2111" i="5"/>
  <c r="P2112" i="5"/>
  <c r="P2113" i="5"/>
  <c r="P3154" i="5"/>
  <c r="P3171" i="5"/>
  <c r="P2116" i="5"/>
  <c r="P3172" i="5"/>
  <c r="P3184" i="5"/>
  <c r="P2119" i="5"/>
  <c r="P2120" i="5"/>
  <c r="P2121" i="5"/>
  <c r="P2122" i="5"/>
  <c r="P2123" i="5"/>
  <c r="P2124" i="5"/>
  <c r="P3212" i="5"/>
  <c r="P2126" i="5"/>
  <c r="P2127" i="5"/>
  <c r="P2128" i="5"/>
  <c r="P2129" i="5"/>
  <c r="P2130" i="5"/>
  <c r="P2131" i="5"/>
  <c r="P392" i="5"/>
  <c r="P2133" i="5"/>
  <c r="P2134" i="5"/>
  <c r="P3214" i="5"/>
  <c r="P2136" i="5"/>
  <c r="P2137" i="5"/>
  <c r="P2138" i="5"/>
  <c r="P2139" i="5"/>
  <c r="P2140" i="5"/>
  <c r="P2141" i="5"/>
  <c r="P2142" i="5"/>
  <c r="P3220" i="5"/>
  <c r="P2144" i="5"/>
  <c r="P2145" i="5"/>
  <c r="P2146" i="5"/>
  <c r="P2147" i="5"/>
  <c r="P2148" i="5"/>
  <c r="P2149" i="5"/>
  <c r="P3250" i="5"/>
  <c r="P2151" i="5"/>
  <c r="P2152" i="5"/>
  <c r="P2153" i="5"/>
  <c r="P2154" i="5"/>
  <c r="P2155" i="5"/>
  <c r="P2156" i="5"/>
  <c r="P2157" i="5"/>
  <c r="P2158" i="5"/>
  <c r="P2159" i="5"/>
  <c r="P2160" i="5"/>
  <c r="P2161" i="5"/>
  <c r="P2162" i="5"/>
  <c r="P2163" i="5"/>
  <c r="P2164" i="5"/>
  <c r="P2165" i="5"/>
  <c r="P2166" i="5"/>
  <c r="P2167" i="5"/>
  <c r="P2168" i="5"/>
  <c r="P3251" i="5"/>
  <c r="P2170" i="5"/>
  <c r="P2171" i="5"/>
  <c r="P2172" i="5"/>
  <c r="P2173" i="5"/>
  <c r="P2174" i="5"/>
  <c r="P2175" i="5"/>
  <c r="P2176" i="5"/>
  <c r="P2177" i="5"/>
  <c r="P2178" i="5"/>
  <c r="P2179" i="5"/>
  <c r="P3260" i="5"/>
  <c r="P2181" i="5"/>
  <c r="P3261" i="5"/>
  <c r="P2183" i="5"/>
  <c r="P2184" i="5"/>
  <c r="P2185" i="5"/>
  <c r="P2186" i="5"/>
  <c r="P3262" i="5"/>
  <c r="P2188" i="5"/>
  <c r="P2189" i="5"/>
  <c r="P2190" i="5"/>
  <c r="P2191" i="5"/>
  <c r="P2192" i="5"/>
  <c r="P2193" i="5"/>
  <c r="P2194" i="5"/>
  <c r="P2195" i="5"/>
  <c r="P2196" i="5"/>
  <c r="P2197" i="5"/>
  <c r="P2198" i="5"/>
  <c r="P2199" i="5"/>
  <c r="P2200" i="5"/>
  <c r="P2201" i="5"/>
  <c r="P582" i="5"/>
  <c r="P3267" i="5"/>
  <c r="P3270" i="5"/>
  <c r="P2205" i="5"/>
  <c r="P2206" i="5"/>
  <c r="P2207" i="5"/>
  <c r="P4874" i="5"/>
  <c r="P2209" i="5"/>
  <c r="P2210" i="5"/>
  <c r="P2211" i="5"/>
  <c r="P3273" i="5"/>
  <c r="P2213" i="5"/>
  <c r="P3274" i="5"/>
  <c r="P2215" i="5"/>
  <c r="P2216" i="5"/>
  <c r="P3284" i="5"/>
  <c r="P2218" i="5"/>
  <c r="P2219" i="5"/>
  <c r="P2220" i="5"/>
  <c r="P2221" i="5"/>
  <c r="P2222" i="5"/>
  <c r="P2223" i="5"/>
  <c r="P2224" i="5"/>
  <c r="P2225" i="5"/>
  <c r="P2226" i="5"/>
  <c r="P2227" i="5"/>
  <c r="P2228" i="5"/>
  <c r="P2229" i="5"/>
  <c r="P3285" i="5"/>
  <c r="P2231" i="5"/>
  <c r="P2232" i="5"/>
  <c r="P2233" i="5"/>
  <c r="P2234" i="5"/>
  <c r="P2235" i="5"/>
  <c r="P2236" i="5"/>
  <c r="P2237" i="5"/>
  <c r="P2238" i="5"/>
  <c r="P2239" i="5"/>
  <c r="P2240" i="5"/>
  <c r="P3288" i="5"/>
  <c r="P2242" i="5"/>
  <c r="P2243" i="5"/>
  <c r="P1023" i="5"/>
  <c r="P2245" i="5"/>
  <c r="P2246" i="5"/>
  <c r="P2247" i="5"/>
  <c r="P2248" i="5"/>
  <c r="P3289" i="5"/>
  <c r="P2250" i="5"/>
  <c r="P2251" i="5"/>
  <c r="P2252" i="5"/>
  <c r="P2253" i="5"/>
  <c r="P2254" i="5"/>
  <c r="P2255" i="5"/>
  <c r="P2256" i="5"/>
  <c r="P2257" i="5"/>
  <c r="P2258" i="5"/>
  <c r="P2259" i="5"/>
  <c r="P3290" i="5"/>
  <c r="P2261" i="5"/>
  <c r="P2262" i="5"/>
  <c r="P3292" i="5"/>
  <c r="P3293" i="5"/>
  <c r="P2265" i="5"/>
  <c r="P2266" i="5"/>
  <c r="P2267" i="5"/>
  <c r="P2268" i="5"/>
  <c r="P2269" i="5"/>
  <c r="P2270" i="5"/>
  <c r="P2271" i="5"/>
  <c r="P3298" i="5"/>
  <c r="P2273" i="5"/>
  <c r="P2274" i="5"/>
  <c r="P3303" i="5"/>
  <c r="P2276" i="5"/>
  <c r="P2277" i="5"/>
  <c r="P4800" i="5"/>
  <c r="P2279" i="5"/>
  <c r="P3310" i="5"/>
  <c r="P3313" i="5"/>
  <c r="P3314" i="5"/>
  <c r="P2283" i="5"/>
  <c r="P2284" i="5"/>
  <c r="P3315" i="5"/>
  <c r="P2286" i="5"/>
  <c r="P3316" i="5"/>
  <c r="P2288" i="5"/>
  <c r="P2289" i="5"/>
  <c r="P2290" i="5"/>
  <c r="P2291" i="5"/>
  <c r="P2292" i="5"/>
  <c r="P2293" i="5"/>
  <c r="P2294" i="5"/>
  <c r="P2295" i="5"/>
  <c r="P3317" i="5"/>
  <c r="P2297" i="5"/>
  <c r="P2298" i="5"/>
  <c r="P2299" i="5"/>
  <c r="P2300" i="5"/>
  <c r="P3318" i="5"/>
  <c r="P2302" i="5"/>
  <c r="P2303" i="5"/>
  <c r="P2304" i="5"/>
  <c r="P2305" i="5"/>
  <c r="P2306" i="5"/>
  <c r="P2307" i="5"/>
  <c r="P2308" i="5"/>
  <c r="P2309" i="5"/>
  <c r="P2310" i="5"/>
  <c r="P2311" i="5"/>
  <c r="P3319" i="5"/>
  <c r="P2313" i="5"/>
  <c r="P2314" i="5"/>
  <c r="P3320" i="5"/>
  <c r="P2316" i="5"/>
  <c r="P2317" i="5"/>
  <c r="P2318" i="5"/>
  <c r="P2319" i="5"/>
  <c r="P2320" i="5"/>
  <c r="P2321" i="5"/>
  <c r="P3327" i="5"/>
  <c r="P3332" i="5"/>
  <c r="P889" i="5"/>
  <c r="P2325" i="5"/>
  <c r="P2326" i="5"/>
  <c r="P2327" i="5"/>
  <c r="P2328" i="5"/>
  <c r="P2329" i="5"/>
  <c r="P2330" i="5"/>
  <c r="P2331" i="5"/>
  <c r="P3333" i="5"/>
  <c r="P2333" i="5"/>
  <c r="P2334" i="5"/>
  <c r="P2335" i="5"/>
  <c r="P2336" i="5"/>
  <c r="P2337" i="5"/>
  <c r="P2338" i="5"/>
  <c r="P2339" i="5"/>
  <c r="P2340" i="5"/>
  <c r="P2341" i="5"/>
  <c r="P2342" i="5"/>
  <c r="P3338" i="5"/>
  <c r="P3339" i="5"/>
  <c r="P2345" i="5"/>
  <c r="P2346" i="5"/>
  <c r="P2347" i="5"/>
  <c r="P2348" i="5"/>
  <c r="P329" i="5"/>
  <c r="P1242" i="5"/>
  <c r="P2351" i="5"/>
  <c r="P724" i="5"/>
  <c r="P3341" i="5"/>
  <c r="P2354" i="5"/>
  <c r="P2355" i="5"/>
  <c r="P2356" i="5"/>
  <c r="P2357" i="5"/>
  <c r="P3342" i="5"/>
  <c r="P4354" i="5"/>
  <c r="P3345" i="5"/>
  <c r="P2361" i="5"/>
  <c r="P2362" i="5"/>
  <c r="P2363" i="5"/>
  <c r="P2364" i="5"/>
  <c r="P4011" i="5"/>
  <c r="P2366" i="5"/>
  <c r="P2367" i="5"/>
  <c r="P3349" i="5"/>
  <c r="P3352" i="5"/>
  <c r="P3376" i="5"/>
  <c r="P2371" i="5"/>
  <c r="P2372" i="5"/>
  <c r="P2373" i="5"/>
  <c r="P2374" i="5"/>
  <c r="P2375" i="5"/>
  <c r="P2376" i="5"/>
  <c r="P2377" i="5"/>
  <c r="P2378" i="5"/>
  <c r="P2379" i="5"/>
  <c r="P3380" i="5"/>
  <c r="P5013" i="5"/>
  <c r="P3389" i="5"/>
  <c r="P3390" i="5"/>
  <c r="P3703" i="5"/>
  <c r="P2385" i="5"/>
  <c r="P2386" i="5"/>
  <c r="P2387" i="5"/>
  <c r="P2388" i="5"/>
  <c r="P3391" i="5"/>
  <c r="P3392" i="5"/>
  <c r="P2391" i="5"/>
  <c r="P3393" i="5"/>
  <c r="P3407" i="5"/>
  <c r="P2394" i="5"/>
  <c r="P2395" i="5"/>
  <c r="P2396" i="5"/>
  <c r="P2397" i="5"/>
  <c r="P2398" i="5"/>
  <c r="P2399" i="5"/>
  <c r="P2400" i="5"/>
  <c r="P2401" i="5"/>
  <c r="P2402" i="5"/>
  <c r="P2403" i="5"/>
  <c r="P2404" i="5"/>
  <c r="P2405" i="5"/>
  <c r="P2406" i="5"/>
  <c r="P2407" i="5"/>
  <c r="P2408" i="5"/>
  <c r="P2409" i="5"/>
  <c r="P2410" i="5"/>
  <c r="P2411" i="5"/>
  <c r="P2412" i="5"/>
  <c r="P2413" i="5"/>
  <c r="P2414" i="5"/>
  <c r="P2415" i="5"/>
  <c r="P3420" i="5"/>
  <c r="P978" i="5"/>
  <c r="P2418" i="5"/>
  <c r="P2419" i="5"/>
  <c r="P3422" i="5"/>
  <c r="P2031" i="5"/>
  <c r="P652" i="5"/>
  <c r="P3424" i="5"/>
  <c r="P3426" i="5"/>
  <c r="P3434" i="5"/>
  <c r="P3436" i="5"/>
  <c r="P1004" i="5"/>
  <c r="P3439" i="5"/>
  <c r="P2429" i="5"/>
  <c r="P3440" i="5"/>
  <c r="P3447" i="5"/>
  <c r="P3448" i="5"/>
  <c r="P3449" i="5"/>
  <c r="P3453" i="5"/>
  <c r="P2435" i="5"/>
  <c r="P2436" i="5"/>
  <c r="P2437" i="5"/>
  <c r="P2438" i="5"/>
  <c r="P2439" i="5"/>
  <c r="P2440" i="5"/>
  <c r="P2441" i="5"/>
  <c r="P2442" i="5"/>
  <c r="P2443" i="5"/>
  <c r="P2444" i="5"/>
  <c r="P2445" i="5"/>
  <c r="P2446" i="5"/>
  <c r="P2447" i="5"/>
  <c r="P2448" i="5"/>
  <c r="P2449" i="5"/>
  <c r="P2450" i="5"/>
  <c r="P2451" i="5"/>
  <c r="P2452" i="5"/>
  <c r="P2453" i="5"/>
  <c r="P2454" i="5"/>
  <c r="P3454" i="5"/>
  <c r="P2456" i="5"/>
  <c r="P3460" i="5"/>
  <c r="P3461" i="5"/>
  <c r="P2459" i="5"/>
  <c r="P2460" i="5"/>
  <c r="P2461" i="5"/>
  <c r="P2462" i="5"/>
  <c r="P2463" i="5"/>
  <c r="P2464" i="5"/>
  <c r="P2465" i="5"/>
  <c r="P2466" i="5"/>
  <c r="P2467" i="5"/>
  <c r="P2468" i="5"/>
  <c r="P2469" i="5"/>
  <c r="P2470" i="5"/>
  <c r="P2471" i="5"/>
  <c r="P2472" i="5"/>
  <c r="P3482" i="5"/>
  <c r="P2474" i="5"/>
  <c r="P2475" i="5"/>
  <c r="P2476" i="5"/>
  <c r="P2477" i="5"/>
  <c r="P2478" i="5"/>
  <c r="P2479" i="5"/>
  <c r="P3488" i="5"/>
  <c r="P2481" i="5"/>
  <c r="P2482" i="5"/>
  <c r="P2483" i="5"/>
  <c r="P1047" i="5"/>
  <c r="P2485" i="5"/>
  <c r="P3499" i="5"/>
  <c r="P3506" i="5"/>
  <c r="P3509" i="5"/>
  <c r="P2489" i="5"/>
  <c r="P2490" i="5"/>
  <c r="P2491" i="5"/>
  <c r="P2492" i="5"/>
  <c r="P2493" i="5"/>
  <c r="P2494" i="5"/>
  <c r="P2495" i="5"/>
  <c r="P2496" i="5"/>
  <c r="P2497" i="5"/>
  <c r="P2498" i="5"/>
  <c r="P2499" i="5"/>
  <c r="P2500" i="5"/>
  <c r="P2501" i="5"/>
  <c r="P2502" i="5"/>
  <c r="P2503" i="5"/>
  <c r="P3093" i="5"/>
  <c r="P2505" i="5"/>
  <c r="P2506" i="5"/>
  <c r="P2507" i="5"/>
  <c r="P2508" i="5"/>
  <c r="P2509" i="5"/>
  <c r="P2510" i="5"/>
  <c r="P2511" i="5"/>
  <c r="P3520" i="5"/>
  <c r="P233" i="5"/>
  <c r="P2514" i="5"/>
  <c r="P2515" i="5"/>
  <c r="P2516" i="5"/>
  <c r="P2517" i="5"/>
  <c r="P2518" i="5"/>
  <c r="P2519" i="5"/>
  <c r="P2520" i="5"/>
  <c r="P2521" i="5"/>
  <c r="P2522" i="5"/>
  <c r="P2523" i="5"/>
  <c r="P3521" i="5"/>
  <c r="P3530" i="5"/>
  <c r="P2324" i="5"/>
  <c r="P3532" i="5"/>
  <c r="P2528" i="5"/>
  <c r="P2529" i="5"/>
  <c r="P2530" i="5"/>
  <c r="P2531" i="5"/>
  <c r="P2532" i="5"/>
  <c r="P2533" i="5"/>
  <c r="P2534" i="5"/>
  <c r="P2535" i="5"/>
  <c r="P2536" i="5"/>
  <c r="P3533" i="5"/>
  <c r="P2538" i="5"/>
  <c r="P2539" i="5"/>
  <c r="P3534" i="5"/>
  <c r="P3535" i="5"/>
  <c r="P2542" i="5"/>
  <c r="P2543" i="5"/>
  <c r="P2544" i="5"/>
  <c r="P2545" i="5"/>
  <c r="P2546" i="5"/>
  <c r="P2547" i="5"/>
  <c r="P2548" i="5"/>
  <c r="P2549" i="5"/>
  <c r="P2550" i="5"/>
  <c r="P3544" i="5"/>
  <c r="P1048" i="5"/>
  <c r="P2553" i="5"/>
  <c r="P2554" i="5"/>
  <c r="P3549" i="5"/>
  <c r="P2556" i="5"/>
  <c r="P2557" i="5"/>
  <c r="P3550" i="5"/>
  <c r="P2559" i="5"/>
  <c r="P2888" i="5"/>
  <c r="P3557" i="5"/>
  <c r="P6680" i="5"/>
  <c r="P2563" i="5"/>
  <c r="P2564" i="5"/>
  <c r="P3564" i="5"/>
  <c r="P2566" i="5"/>
  <c r="P2567" i="5"/>
  <c r="P2568" i="5"/>
  <c r="P2569" i="5"/>
  <c r="P2570" i="5"/>
  <c r="P2571" i="5"/>
  <c r="P3567" i="5"/>
  <c r="P2573" i="5"/>
  <c r="P2574" i="5"/>
  <c r="P2575" i="5"/>
  <c r="P2576" i="5"/>
  <c r="P2577" i="5"/>
  <c r="P2578" i="5"/>
  <c r="P2579" i="5"/>
  <c r="P2580" i="5"/>
  <c r="P2581" i="5"/>
  <c r="P1246" i="5"/>
  <c r="P2583" i="5"/>
  <c r="P2584" i="5"/>
  <c r="P2585" i="5"/>
  <c r="P2586" i="5"/>
  <c r="P2587" i="5"/>
  <c r="P2588" i="5"/>
  <c r="P1192" i="5"/>
  <c r="P2590" i="5"/>
  <c r="P2591" i="5"/>
  <c r="P2592" i="5"/>
  <c r="P3569" i="5"/>
  <c r="P3570" i="5"/>
  <c r="P2595" i="5"/>
  <c r="P2596" i="5"/>
  <c r="P2597" i="5"/>
  <c r="P2598" i="5"/>
  <c r="P2599" i="5"/>
  <c r="P2600" i="5"/>
  <c r="P2601" i="5"/>
  <c r="P2602" i="5"/>
  <c r="P2603" i="5"/>
  <c r="P2604" i="5"/>
  <c r="P2605" i="5"/>
  <c r="P2606" i="5"/>
  <c r="P2607" i="5"/>
  <c r="P2608" i="5"/>
  <c r="P2609" i="5"/>
  <c r="P2610" i="5"/>
  <c r="P2611" i="5"/>
  <c r="P2612" i="5"/>
  <c r="P2613" i="5"/>
  <c r="P2614" i="5"/>
  <c r="P2615" i="5"/>
  <c r="P2616" i="5"/>
  <c r="P2617" i="5"/>
  <c r="P2618" i="5"/>
  <c r="P2619" i="5"/>
  <c r="P2620" i="5"/>
  <c r="P2621" i="5"/>
  <c r="P2622" i="5"/>
  <c r="P3584" i="5"/>
  <c r="P2624" i="5"/>
  <c r="P2625" i="5"/>
  <c r="P2626" i="5"/>
  <c r="P2627" i="5"/>
  <c r="P2628" i="5"/>
  <c r="P2629" i="5"/>
  <c r="P3589" i="5"/>
  <c r="P2631" i="5"/>
  <c r="P2632" i="5"/>
  <c r="P4634" i="5"/>
  <c r="P3590" i="5"/>
  <c r="P3591" i="5"/>
  <c r="P3592" i="5"/>
  <c r="P2637" i="5"/>
  <c r="P2638" i="5"/>
  <c r="P2639" i="5"/>
  <c r="P2640" i="5"/>
  <c r="P2641" i="5"/>
  <c r="P2642" i="5"/>
  <c r="P5245" i="5"/>
  <c r="P2644" i="5"/>
  <c r="P3593" i="5"/>
  <c r="P2646" i="5"/>
  <c r="P6126" i="5"/>
  <c r="P2648" i="5"/>
  <c r="P2649" i="5"/>
  <c r="P2650" i="5"/>
  <c r="P2651" i="5"/>
  <c r="P2652" i="5"/>
  <c r="P2653" i="5"/>
  <c r="P2654" i="5"/>
  <c r="P2655" i="5"/>
  <c r="P3595" i="5"/>
  <c r="P2657" i="5"/>
  <c r="P2658" i="5"/>
  <c r="P3608" i="5"/>
  <c r="P2660" i="5"/>
  <c r="P2661" i="5"/>
  <c r="P4130" i="5"/>
  <c r="P2663" i="5"/>
  <c r="P2664" i="5"/>
  <c r="P2665" i="5"/>
  <c r="P2666" i="5"/>
  <c r="P2667" i="5"/>
  <c r="P2668" i="5"/>
  <c r="P2669" i="5"/>
  <c r="P2670" i="5"/>
  <c r="P2671" i="5"/>
  <c r="P2672" i="5"/>
  <c r="P3613" i="5"/>
  <c r="P2674" i="5"/>
  <c r="P804" i="5"/>
  <c r="P3621" i="5"/>
  <c r="P2677" i="5"/>
  <c r="P3622" i="5"/>
  <c r="P1058" i="5"/>
  <c r="P2680" i="5"/>
  <c r="P2681" i="5"/>
  <c r="P2682" i="5"/>
  <c r="P2683" i="5"/>
  <c r="P2684" i="5"/>
  <c r="P3623" i="5"/>
  <c r="P2686" i="5"/>
  <c r="P2687" i="5"/>
  <c r="P2688" i="5"/>
  <c r="P3661" i="5"/>
  <c r="P2690" i="5"/>
  <c r="P2691" i="5"/>
  <c r="P2692" i="5"/>
  <c r="P2693" i="5"/>
  <c r="P3662" i="5"/>
  <c r="P2695" i="5"/>
  <c r="P3667" i="5"/>
  <c r="P2697" i="5"/>
  <c r="P2698" i="5"/>
  <c r="P2699" i="5"/>
  <c r="P2700" i="5"/>
  <c r="P2701" i="5"/>
  <c r="P2702" i="5"/>
  <c r="P2703" i="5"/>
  <c r="P2704" i="5"/>
  <c r="P2705" i="5"/>
  <c r="P2706" i="5"/>
  <c r="P2707" i="5"/>
  <c r="P3668" i="5"/>
  <c r="P3669" i="5"/>
  <c r="P2710" i="5"/>
  <c r="P2711" i="5"/>
  <c r="P2712" i="5"/>
  <c r="P2713" i="5"/>
  <c r="P1395" i="5"/>
  <c r="P2715" i="5"/>
  <c r="P5370" i="5"/>
  <c r="P4091" i="5"/>
  <c r="P2718" i="5"/>
  <c r="P2719" i="5"/>
  <c r="P3671" i="5"/>
  <c r="P788" i="5"/>
  <c r="P35" i="5"/>
  <c r="P3674" i="5"/>
  <c r="P3676" i="5"/>
  <c r="P2725" i="5"/>
  <c r="P942" i="5"/>
  <c r="P3683" i="5"/>
  <c r="P798" i="5"/>
  <c r="P3688" i="5"/>
  <c r="P2730" i="5"/>
  <c r="P2731" i="5"/>
  <c r="P2732" i="5"/>
  <c r="P2733" i="5"/>
  <c r="P2734" i="5"/>
  <c r="P2735" i="5"/>
  <c r="P2736" i="5"/>
  <c r="P2737" i="5"/>
  <c r="P2738" i="5"/>
  <c r="P2739" i="5"/>
  <c r="P2740" i="5"/>
  <c r="P2741" i="5"/>
  <c r="P2742" i="5"/>
  <c r="P2743" i="5"/>
  <c r="P2744" i="5"/>
  <c r="P2745" i="5"/>
  <c r="P2746" i="5"/>
  <c r="P2747" i="5"/>
  <c r="P2748" i="5"/>
  <c r="P2749" i="5"/>
  <c r="P2750" i="5"/>
  <c r="P2751" i="5"/>
  <c r="P2752" i="5"/>
  <c r="P2753" i="5"/>
  <c r="P2754" i="5"/>
  <c r="P2755" i="5"/>
  <c r="P2756" i="5"/>
  <c r="P2757" i="5"/>
  <c r="P3696" i="5"/>
  <c r="P2759" i="5"/>
  <c r="P2760" i="5"/>
  <c r="P2761" i="5"/>
  <c r="P2762" i="5"/>
  <c r="P1662" i="5"/>
  <c r="P2764" i="5"/>
  <c r="P2765" i="5"/>
  <c r="P2766" i="5"/>
  <c r="P2767" i="5"/>
  <c r="P2768" i="5"/>
  <c r="P2769" i="5"/>
  <c r="P2770" i="5"/>
  <c r="P2771" i="5"/>
  <c r="P3698" i="5"/>
  <c r="P2773" i="5"/>
  <c r="P2774" i="5"/>
  <c r="P5114" i="5"/>
  <c r="P2776" i="5"/>
  <c r="P2777" i="5"/>
  <c r="P2778" i="5"/>
  <c r="P2779" i="5"/>
  <c r="P2780" i="5"/>
  <c r="P7116" i="5"/>
  <c r="P2782" i="5"/>
  <c r="P2783" i="5"/>
  <c r="P2784" i="5"/>
  <c r="P2785" i="5"/>
  <c r="P2786" i="5"/>
  <c r="P2787" i="5"/>
  <c r="P3709" i="5"/>
  <c r="P2789" i="5"/>
  <c r="P3710" i="5"/>
  <c r="P2791" i="5"/>
  <c r="P2792" i="5"/>
  <c r="P3283" i="5"/>
  <c r="P2794" i="5"/>
  <c r="P2795" i="5"/>
  <c r="P2796" i="5"/>
  <c r="P3712" i="5"/>
  <c r="P2798" i="5"/>
  <c r="P2799" i="5"/>
  <c r="P2800" i="5"/>
  <c r="P2801" i="5"/>
  <c r="P2802" i="5"/>
  <c r="P3736" i="5"/>
  <c r="P2804" i="5"/>
  <c r="P2805" i="5"/>
  <c r="P2806" i="5"/>
  <c r="P2807" i="5"/>
  <c r="P2808" i="5"/>
  <c r="P2809" i="5"/>
  <c r="P3175" i="5"/>
  <c r="P2811" i="5"/>
  <c r="P2812" i="5"/>
  <c r="P2813" i="5"/>
  <c r="P2814" i="5"/>
  <c r="P2815" i="5"/>
  <c r="P2816" i="5"/>
  <c r="P2817" i="5"/>
  <c r="P105" i="5"/>
  <c r="P2819" i="5"/>
  <c r="P3751" i="5"/>
  <c r="P2821" i="5"/>
  <c r="P3754" i="5"/>
  <c r="P2823" i="5"/>
  <c r="P2824" i="5"/>
  <c r="P2825" i="5"/>
  <c r="P3758" i="5"/>
  <c r="P3759" i="5"/>
  <c r="P3760" i="5"/>
  <c r="P2829" i="5"/>
  <c r="P8211" i="5"/>
  <c r="P2831" i="5"/>
  <c r="P2832" i="5"/>
  <c r="P1195" i="5"/>
  <c r="P3761" i="5"/>
  <c r="P7289" i="5"/>
  <c r="P2836" i="5"/>
  <c r="P2837" i="5"/>
  <c r="P3766" i="5"/>
  <c r="P2839" i="5"/>
  <c r="P2840" i="5"/>
  <c r="P2841" i="5"/>
  <c r="P2842" i="5"/>
  <c r="P2843" i="5"/>
  <c r="P2844" i="5"/>
  <c r="P2845" i="5"/>
  <c r="P2846" i="5"/>
  <c r="P2847" i="5"/>
  <c r="P2848" i="5"/>
  <c r="P2849" i="5"/>
  <c r="P3780" i="5"/>
  <c r="P2851" i="5"/>
  <c r="P2852" i="5"/>
  <c r="P2853" i="5"/>
  <c r="P2854" i="5"/>
  <c r="P2855" i="5"/>
  <c r="P2856" i="5"/>
  <c r="P2857" i="5"/>
  <c r="P3791" i="5"/>
  <c r="P2859" i="5"/>
  <c r="P2860" i="5"/>
  <c r="P2861" i="5"/>
  <c r="P2862" i="5"/>
  <c r="P2863" i="5"/>
  <c r="P2864" i="5"/>
  <c r="P2865" i="5"/>
  <c r="P3792" i="5"/>
  <c r="P73" i="5"/>
  <c r="P1255" i="5"/>
  <c r="P3793" i="5"/>
  <c r="P2870" i="5"/>
  <c r="P2871" i="5"/>
  <c r="P2872" i="5"/>
  <c r="P2873" i="5"/>
  <c r="P2874" i="5"/>
  <c r="P2875" i="5"/>
  <c r="P2876" i="5"/>
  <c r="P2877" i="5"/>
  <c r="P3794" i="5"/>
  <c r="P2879" i="5"/>
  <c r="P3803" i="5"/>
  <c r="P3804" i="5"/>
  <c r="P3805" i="5"/>
  <c r="P2883" i="5"/>
  <c r="P2884" i="5"/>
  <c r="P2885" i="5"/>
  <c r="P2886" i="5"/>
  <c r="P3819" i="5"/>
  <c r="P1118" i="5"/>
  <c r="P2889" i="5"/>
  <c r="P5423" i="5"/>
  <c r="P3822" i="5"/>
  <c r="P1003" i="5"/>
  <c r="P3826" i="5"/>
  <c r="P2894" i="5"/>
  <c r="P2895" i="5"/>
  <c r="P2896" i="5"/>
  <c r="P3830" i="5"/>
  <c r="P2898" i="5"/>
  <c r="P2899" i="5"/>
  <c r="P2900" i="5"/>
  <c r="P3834" i="5"/>
  <c r="P2902" i="5"/>
  <c r="P2903" i="5"/>
  <c r="P2904" i="5"/>
  <c r="P2905" i="5"/>
  <c r="P3847" i="5"/>
  <c r="P117" i="5"/>
  <c r="P3853" i="5"/>
  <c r="P3854" i="5"/>
  <c r="P3855" i="5"/>
  <c r="P2911" i="5"/>
  <c r="P2912" i="5"/>
  <c r="P2913" i="5"/>
  <c r="P2914" i="5"/>
  <c r="P3857" i="5"/>
  <c r="P3861" i="5"/>
  <c r="P2917" i="5"/>
  <c r="P2918" i="5"/>
  <c r="P2919" i="5"/>
  <c r="P2920" i="5"/>
  <c r="P3866" i="5"/>
  <c r="P3875" i="5"/>
  <c r="P2923" i="5"/>
  <c r="P3879" i="5"/>
  <c r="P2925" i="5"/>
  <c r="P2926" i="5"/>
  <c r="P2927" i="5"/>
  <c r="P2427" i="5"/>
  <c r="P3531" i="5"/>
  <c r="P3892" i="5"/>
  <c r="P2931" i="5"/>
  <c r="P2932" i="5"/>
  <c r="P2933" i="5"/>
  <c r="P2934" i="5"/>
  <c r="P2935" i="5"/>
  <c r="P2936" i="5"/>
  <c r="P2937" i="5"/>
  <c r="P2938" i="5"/>
  <c r="P2939" i="5"/>
  <c r="P3893" i="5"/>
  <c r="P3894" i="5"/>
  <c r="P3895" i="5"/>
  <c r="P3896" i="5"/>
  <c r="P2944" i="5"/>
  <c r="P3897" i="5"/>
  <c r="P2946" i="5"/>
  <c r="P2947" i="5"/>
  <c r="P2948" i="5"/>
  <c r="P2949" i="5"/>
  <c r="P2950" i="5"/>
  <c r="P2951" i="5"/>
  <c r="P3901" i="5"/>
  <c r="P2953" i="5"/>
  <c r="P2954" i="5"/>
  <c r="P2955" i="5"/>
  <c r="P2956" i="5"/>
  <c r="P2957" i="5"/>
  <c r="P2958" i="5"/>
  <c r="P2959" i="5"/>
  <c r="P2960" i="5"/>
  <c r="P2961" i="5"/>
  <c r="P3902" i="5"/>
  <c r="P2963" i="5"/>
  <c r="P2964" i="5"/>
  <c r="P2965" i="5"/>
  <c r="P2966" i="5"/>
  <c r="P2967" i="5"/>
  <c r="P2968" i="5"/>
  <c r="P2969" i="5"/>
  <c r="P3903" i="5"/>
  <c r="P2971" i="5"/>
  <c r="P2972" i="5"/>
  <c r="P2973" i="5"/>
  <c r="P2974" i="5"/>
  <c r="P221" i="5"/>
  <c r="P2976" i="5"/>
  <c r="P2977" i="5"/>
  <c r="P2978" i="5"/>
  <c r="P3904" i="5"/>
  <c r="P2980" i="5"/>
  <c r="P2981" i="5"/>
  <c r="P2982" i="5"/>
  <c r="P2983" i="5"/>
  <c r="P2984" i="5"/>
  <c r="P2985" i="5"/>
  <c r="P2986" i="5"/>
  <c r="P2987" i="5"/>
  <c r="P3905" i="5"/>
  <c r="P3906" i="5"/>
  <c r="P2990" i="5"/>
  <c r="P2991" i="5"/>
  <c r="P2992" i="5"/>
  <c r="P2993" i="5"/>
  <c r="P3907" i="5"/>
  <c r="P3929" i="5"/>
  <c r="P3930" i="5"/>
  <c r="P3936" i="5"/>
  <c r="P2998" i="5"/>
  <c r="P2999" i="5"/>
  <c r="P3000" i="5"/>
  <c r="P3001" i="5"/>
  <c r="P3002" i="5"/>
  <c r="P3003" i="5"/>
  <c r="P3004" i="5"/>
  <c r="P3005" i="5"/>
  <c r="P3006" i="5"/>
  <c r="P3007" i="5"/>
  <c r="P3008" i="5"/>
  <c r="P3009" i="5"/>
  <c r="P3010" i="5"/>
  <c r="P4487" i="5"/>
  <c r="P3012" i="5"/>
  <c r="P3944" i="5"/>
  <c r="P3014" i="5"/>
  <c r="P3015" i="5"/>
  <c r="P3016" i="5"/>
  <c r="P3017" i="5"/>
  <c r="P3018" i="5"/>
  <c r="P3019" i="5"/>
  <c r="P3020" i="5"/>
  <c r="P3021" i="5"/>
  <c r="P3022" i="5"/>
  <c r="P3023" i="5"/>
  <c r="P3024" i="5"/>
  <c r="P3025" i="5"/>
  <c r="P3026" i="5"/>
  <c r="P3027" i="5"/>
  <c r="P3028" i="5"/>
  <c r="P3029" i="5"/>
  <c r="P3030" i="5"/>
  <c r="P3031" i="5"/>
  <c r="P3032" i="5"/>
  <c r="P3033" i="5"/>
  <c r="P3034" i="5"/>
  <c r="P3035" i="5"/>
  <c r="P3036" i="5"/>
  <c r="P3037" i="5"/>
  <c r="P3038" i="5"/>
  <c r="P3039" i="5"/>
  <c r="P3040" i="5"/>
  <c r="P3041" i="5"/>
  <c r="P3042" i="5"/>
  <c r="P3043" i="5"/>
  <c r="P3044" i="5"/>
  <c r="P3045" i="5"/>
  <c r="P1864" i="5"/>
  <c r="P3047" i="5"/>
  <c r="P3048" i="5"/>
  <c r="P3049" i="5"/>
  <c r="P937" i="5"/>
  <c r="P3051" i="5"/>
  <c r="P3052" i="5"/>
  <c r="P3053" i="5"/>
  <c r="P3054" i="5"/>
  <c r="P3055" i="5"/>
  <c r="P4405" i="5"/>
  <c r="P3057" i="5"/>
  <c r="P3951" i="5"/>
  <c r="P3954" i="5"/>
  <c r="P3060" i="5"/>
  <c r="P3061" i="5"/>
  <c r="P3062" i="5"/>
  <c r="P3063" i="5"/>
  <c r="P3064" i="5"/>
  <c r="P3955" i="5"/>
  <c r="P893" i="5"/>
  <c r="P3067" i="5"/>
  <c r="P3068" i="5"/>
  <c r="P3069" i="5"/>
  <c r="P3070" i="5"/>
  <c r="P3071" i="5"/>
  <c r="P3072" i="5"/>
  <c r="P3073" i="5"/>
  <c r="P3074" i="5"/>
  <c r="P3075" i="5"/>
  <c r="P3076" i="5"/>
  <c r="P3077" i="5"/>
  <c r="P3078" i="5"/>
  <c r="P1078" i="5"/>
  <c r="P3080" i="5"/>
  <c r="P3081" i="5"/>
  <c r="P3082" i="5"/>
  <c r="P3083" i="5"/>
  <c r="P3084" i="5"/>
  <c r="P3956" i="5"/>
  <c r="P3957" i="5"/>
  <c r="P3087" i="5"/>
  <c r="P3088" i="5"/>
  <c r="P3089" i="5"/>
  <c r="P3090" i="5"/>
  <c r="P3091" i="5"/>
  <c r="P3958" i="5"/>
  <c r="P4368" i="5"/>
  <c r="P1205" i="5"/>
  <c r="P3963" i="5"/>
  <c r="P3964" i="5"/>
  <c r="P3965" i="5"/>
  <c r="P3098" i="5"/>
  <c r="P3099" i="5"/>
  <c r="P3100" i="5"/>
  <c r="P3101" i="5"/>
  <c r="P3102" i="5"/>
  <c r="P3103" i="5"/>
  <c r="P3104" i="5"/>
  <c r="P3105" i="5"/>
  <c r="P3106" i="5"/>
  <c r="P3107" i="5"/>
  <c r="P3108" i="5"/>
  <c r="P3109" i="5"/>
  <c r="P3110" i="5"/>
  <c r="P3111" i="5"/>
  <c r="P3112" i="5"/>
  <c r="P3113" i="5"/>
  <c r="P3114" i="5"/>
  <c r="P3115" i="5"/>
  <c r="P3116" i="5"/>
  <c r="P3117" i="5"/>
  <c r="P3975" i="5"/>
  <c r="P3976" i="5"/>
  <c r="P4002" i="5"/>
  <c r="P4004" i="5"/>
  <c r="P3122" i="5"/>
  <c r="P3123" i="5"/>
  <c r="P3124" i="5"/>
  <c r="P3125" i="5"/>
  <c r="P3126" i="5"/>
  <c r="P4017" i="5"/>
  <c r="P3128" i="5"/>
  <c r="P3129" i="5"/>
  <c r="P4018" i="5"/>
  <c r="P3131" i="5"/>
  <c r="P3132" i="5"/>
  <c r="P3133" i="5"/>
  <c r="P3134" i="5"/>
  <c r="P3135" i="5"/>
  <c r="P3136" i="5"/>
  <c r="P3137" i="5"/>
  <c r="P3138" i="5"/>
  <c r="P4023" i="5"/>
  <c r="P3140" i="5"/>
  <c r="P1256" i="5"/>
  <c r="P4024" i="5"/>
  <c r="P3143" i="5"/>
  <c r="P3144" i="5"/>
  <c r="P3145" i="5"/>
  <c r="P3146" i="5"/>
  <c r="P3147" i="5"/>
  <c r="P3148" i="5"/>
  <c r="P3149" i="5"/>
  <c r="P3150" i="5"/>
  <c r="P3151" i="5"/>
  <c r="P3152" i="5"/>
  <c r="P3153" i="5"/>
  <c r="P4035" i="5"/>
  <c r="P3155" i="5"/>
  <c r="P3156" i="5"/>
  <c r="P3157" i="5"/>
  <c r="P3158" i="5"/>
  <c r="P3159" i="5"/>
  <c r="P3160" i="5"/>
  <c r="P3161" i="5"/>
  <c r="P3162" i="5"/>
  <c r="P3163" i="5"/>
  <c r="P3164" i="5"/>
  <c r="P3165" i="5"/>
  <c r="P3166" i="5"/>
  <c r="P3167" i="5"/>
  <c r="P3168" i="5"/>
  <c r="P3169" i="5"/>
  <c r="P5764" i="5"/>
  <c r="P4043" i="5"/>
  <c r="P4044" i="5"/>
  <c r="P3173" i="5"/>
  <c r="P3174" i="5"/>
  <c r="P3974" i="5"/>
  <c r="P3176" i="5"/>
  <c r="P3177" i="5"/>
  <c r="P3178" i="5"/>
  <c r="P3179" i="5"/>
  <c r="P3180" i="5"/>
  <c r="P3181" i="5"/>
  <c r="P3182" i="5"/>
  <c r="P3183" i="5"/>
  <c r="P4047" i="5"/>
  <c r="P3185" i="5"/>
  <c r="P3186" i="5"/>
  <c r="P3187" i="5"/>
  <c r="P3188" i="5"/>
  <c r="P3189" i="5"/>
  <c r="P3190" i="5"/>
  <c r="P3191" i="5"/>
  <c r="P3192" i="5"/>
  <c r="P3358" i="5"/>
  <c r="P3194" i="5"/>
  <c r="P3195" i="5"/>
  <c r="P3196" i="5"/>
  <c r="P3197" i="5"/>
  <c r="P3198" i="5"/>
  <c r="P3199" i="5"/>
  <c r="P3200" i="5"/>
  <c r="P3201" i="5"/>
  <c r="P3202" i="5"/>
  <c r="P3203" i="5"/>
  <c r="P3204" i="5"/>
  <c r="P3205" i="5"/>
  <c r="P3206" i="5"/>
  <c r="P3207" i="5"/>
  <c r="P3208" i="5"/>
  <c r="P3209" i="5"/>
  <c r="P3210" i="5"/>
  <c r="P3211" i="5"/>
  <c r="P4048" i="5"/>
  <c r="P3213" i="5"/>
  <c r="P4049" i="5"/>
  <c r="P3215" i="5"/>
  <c r="P3216" i="5"/>
  <c r="P3217" i="5"/>
  <c r="P3218" i="5"/>
  <c r="P3219" i="5"/>
  <c r="P4050" i="5"/>
  <c r="P3221" i="5"/>
  <c r="P3222" i="5"/>
  <c r="P3223" i="5"/>
  <c r="P3224" i="5"/>
  <c r="P3225" i="5"/>
  <c r="P3226" i="5"/>
  <c r="P3227" i="5"/>
  <c r="P3228" i="5"/>
  <c r="P3229" i="5"/>
  <c r="P3230" i="5"/>
  <c r="P3231" i="5"/>
  <c r="P3232" i="5"/>
  <c r="P3233" i="5"/>
  <c r="P3234" i="5"/>
  <c r="P3235" i="5"/>
  <c r="P3236" i="5"/>
  <c r="P3237" i="5"/>
  <c r="P3238" i="5"/>
  <c r="P3239" i="5"/>
  <c r="P3240" i="5"/>
  <c r="P3241" i="5"/>
  <c r="P3242" i="5"/>
  <c r="P3243" i="5"/>
  <c r="P3244" i="5"/>
  <c r="P3245" i="5"/>
  <c r="P3246" i="5"/>
  <c r="P3247" i="5"/>
  <c r="P3248" i="5"/>
  <c r="P3249" i="5"/>
  <c r="P4053" i="5"/>
  <c r="P4057" i="5"/>
  <c r="P3252" i="5"/>
  <c r="P3253" i="5"/>
  <c r="P3254" i="5"/>
  <c r="P3255" i="5"/>
  <c r="P3256" i="5"/>
  <c r="P3257" i="5"/>
  <c r="P3258" i="5"/>
  <c r="P3259" i="5"/>
  <c r="P4062" i="5"/>
  <c r="P4066" i="5"/>
  <c r="P4074" i="5"/>
  <c r="P3263" i="5"/>
  <c r="P3264" i="5"/>
  <c r="P3265" i="5"/>
  <c r="P3266" i="5"/>
  <c r="P4082" i="5"/>
  <c r="P3268" i="5"/>
  <c r="P3269" i="5"/>
  <c r="P4087" i="5"/>
  <c r="P3271" i="5"/>
  <c r="P3272" i="5"/>
  <c r="P4094" i="5"/>
  <c r="P4102" i="5"/>
  <c r="P3275" i="5"/>
  <c r="P3276" i="5"/>
  <c r="P3277" i="5"/>
  <c r="P3278" i="5"/>
  <c r="P3279" i="5"/>
  <c r="P3280" i="5"/>
  <c r="P3281" i="5"/>
  <c r="P3282" i="5"/>
  <c r="P6920" i="5"/>
  <c r="P4103" i="5"/>
  <c r="P4110" i="5"/>
  <c r="P3286" i="5"/>
  <c r="P3287" i="5"/>
  <c r="P4112" i="5"/>
  <c r="P4113" i="5"/>
  <c r="P665" i="5"/>
  <c r="P3291" i="5"/>
  <c r="P4114" i="5"/>
  <c r="P4123" i="5"/>
  <c r="P3294" i="5"/>
  <c r="P3295" i="5"/>
  <c r="P3296" i="5"/>
  <c r="P3297" i="5"/>
  <c r="P4124" i="5"/>
  <c r="P3299" i="5"/>
  <c r="P3300" i="5"/>
  <c r="P3301" i="5"/>
  <c r="P3302" i="5"/>
  <c r="P4125" i="5"/>
  <c r="P3304" i="5"/>
  <c r="P3305" i="5"/>
  <c r="P3306" i="5"/>
  <c r="P3307" i="5"/>
  <c r="P3308" i="5"/>
  <c r="P3309" i="5"/>
  <c r="P4134" i="5"/>
  <c r="P3311" i="5"/>
  <c r="P3312" i="5"/>
  <c r="P4139" i="5"/>
  <c r="P4143" i="5"/>
  <c r="P4144" i="5"/>
  <c r="P4148" i="5"/>
  <c r="P4155" i="5"/>
  <c r="P4169" i="5"/>
  <c r="P367" i="5"/>
  <c r="P4180" i="5"/>
  <c r="P3321" i="5"/>
  <c r="P3322" i="5"/>
  <c r="P3323" i="5"/>
  <c r="P3324" i="5"/>
  <c r="P3325" i="5"/>
  <c r="P3326" i="5"/>
  <c r="P4195" i="5"/>
  <c r="P3328" i="5"/>
  <c r="P3329" i="5"/>
  <c r="P3330" i="5"/>
  <c r="P3331" i="5"/>
  <c r="P1013" i="5"/>
  <c r="P4196" i="5"/>
  <c r="P3334" i="5"/>
  <c r="P3335" i="5"/>
  <c r="P3336" i="5"/>
  <c r="P3337" i="5"/>
  <c r="P4204" i="5"/>
  <c r="P4210" i="5"/>
  <c r="P3340" i="5"/>
  <c r="P1258" i="5"/>
  <c r="P558" i="5"/>
  <c r="P3343" i="5"/>
  <c r="P3344" i="5"/>
  <c r="P4211" i="5"/>
  <c r="P3346" i="5"/>
  <c r="P3347" i="5"/>
  <c r="P3348" i="5"/>
  <c r="P2118" i="5"/>
  <c r="P3350" i="5"/>
  <c r="P3351" i="5"/>
  <c r="P4213" i="5"/>
  <c r="P3353" i="5"/>
  <c r="P3354" i="5"/>
  <c r="P7758" i="5"/>
  <c r="P3356" i="5"/>
  <c r="P3357" i="5"/>
  <c r="P6537" i="5"/>
  <c r="P3359" i="5"/>
  <c r="P5484" i="5"/>
  <c r="P3361" i="5"/>
  <c r="P3362" i="5"/>
  <c r="P3363" i="5"/>
  <c r="P3364" i="5"/>
  <c r="P3365" i="5"/>
  <c r="P3366" i="5"/>
  <c r="P3367" i="5"/>
  <c r="P3368" i="5"/>
  <c r="P3369" i="5"/>
  <c r="P3370" i="5"/>
  <c r="P3371" i="5"/>
  <c r="P3372" i="5"/>
  <c r="P3373" i="5"/>
  <c r="P3374" i="5"/>
  <c r="P3375" i="5"/>
  <c r="P4220" i="5"/>
  <c r="P3377" i="5"/>
  <c r="P3378" i="5"/>
  <c r="P3379" i="5"/>
  <c r="P4233" i="5"/>
  <c r="P3381" i="5"/>
  <c r="P3382" i="5"/>
  <c r="P3383" i="5"/>
  <c r="P3384" i="5"/>
  <c r="P3385" i="5"/>
  <c r="P3386" i="5"/>
  <c r="P3387" i="5"/>
  <c r="P4236" i="5"/>
  <c r="P4237" i="5"/>
  <c r="P4238" i="5"/>
  <c r="P4239" i="5"/>
  <c r="P4240" i="5"/>
  <c r="P4241" i="5"/>
  <c r="P3394" i="5"/>
  <c r="P3395" i="5"/>
  <c r="P3396" i="5"/>
  <c r="P3397" i="5"/>
  <c r="P3398" i="5"/>
  <c r="P3399" i="5"/>
  <c r="P3400" i="5"/>
  <c r="P3401" i="5"/>
  <c r="P3402" i="5"/>
  <c r="P3403" i="5"/>
  <c r="P3404" i="5"/>
  <c r="P3405" i="5"/>
  <c r="P3406" i="5"/>
  <c r="P4242" i="5"/>
  <c r="P3408" i="5"/>
  <c r="P3409" i="5"/>
  <c r="P3410" i="5"/>
  <c r="P3411" i="5"/>
  <c r="P3412" i="5"/>
  <c r="P3413" i="5"/>
  <c r="P3414" i="5"/>
  <c r="P3415" i="5"/>
  <c r="P3416" i="5"/>
  <c r="P3417" i="5"/>
  <c r="P3418" i="5"/>
  <c r="P3419" i="5"/>
  <c r="P4246" i="5"/>
  <c r="P3421" i="5"/>
  <c r="P4270" i="5"/>
  <c r="P4276" i="5"/>
  <c r="P4289" i="5"/>
  <c r="P3425" i="5"/>
  <c r="P4296" i="5"/>
  <c r="P3427" i="5"/>
  <c r="P3428" i="5"/>
  <c r="P3429" i="5"/>
  <c r="P584" i="5"/>
  <c r="P3431" i="5"/>
  <c r="P3432" i="5"/>
  <c r="P3433" i="5"/>
  <c r="P4299" i="5"/>
  <c r="P7044" i="5"/>
  <c r="P439" i="5"/>
  <c r="P3437" i="5"/>
  <c r="P3438" i="5"/>
  <c r="P4300" i="5"/>
  <c r="P4304" i="5"/>
  <c r="P3441" i="5"/>
  <c r="P879" i="5"/>
  <c r="P3443" i="5"/>
  <c r="P3444" i="5"/>
  <c r="P3445" i="5"/>
  <c r="P3446" i="5"/>
  <c r="P4307" i="5"/>
  <c r="P4308" i="5"/>
  <c r="P4309" i="5"/>
  <c r="P3450" i="5"/>
  <c r="P3451" i="5"/>
  <c r="P3452" i="5"/>
  <c r="P39" i="5"/>
  <c r="P363" i="5"/>
  <c r="P3455" i="5"/>
  <c r="P3456" i="5"/>
  <c r="P3457" i="5"/>
  <c r="P3458" i="5"/>
  <c r="P3459" i="5"/>
  <c r="P4310" i="5"/>
  <c r="P4333" i="5"/>
  <c r="P3462" i="5"/>
  <c r="P3463" i="5"/>
  <c r="P3464" i="5"/>
  <c r="P3465" i="5"/>
  <c r="P3466" i="5"/>
  <c r="P3467" i="5"/>
  <c r="P3468" i="5"/>
  <c r="P3469" i="5"/>
  <c r="P3470" i="5"/>
  <c r="P3471" i="5"/>
  <c r="P3472" i="5"/>
  <c r="P3473" i="5"/>
  <c r="P3474" i="5"/>
  <c r="P3475" i="5"/>
  <c r="P3476" i="5"/>
  <c r="P3477" i="5"/>
  <c r="P3478" i="5"/>
  <c r="P3479" i="5"/>
  <c r="P3480" i="5"/>
  <c r="P3481" i="5"/>
  <c r="P230" i="5"/>
  <c r="P3483" i="5"/>
  <c r="P3484" i="5"/>
  <c r="P3485" i="5"/>
  <c r="P3486" i="5"/>
  <c r="P3487" i="5"/>
  <c r="P4336" i="5"/>
  <c r="P3489" i="5"/>
  <c r="P3490" i="5"/>
  <c r="P3491" i="5"/>
  <c r="P3492" i="5"/>
  <c r="P3493" i="5"/>
  <c r="P3494" i="5"/>
  <c r="P3495" i="5"/>
  <c r="P3496" i="5"/>
  <c r="P3497" i="5"/>
  <c r="P3498" i="5"/>
  <c r="P4339" i="5"/>
  <c r="P3500" i="5"/>
  <c r="P3501" i="5"/>
  <c r="P3502" i="5"/>
  <c r="P3503" i="5"/>
  <c r="P3504" i="5"/>
  <c r="P3505" i="5"/>
  <c r="P4358" i="5"/>
  <c r="P3507" i="5"/>
  <c r="P3508" i="5"/>
  <c r="P4410" i="5"/>
  <c r="P3510" i="5"/>
  <c r="P3511" i="5"/>
  <c r="P3512" i="5"/>
  <c r="P3513" i="5"/>
  <c r="P3514" i="5"/>
  <c r="P3515" i="5"/>
  <c r="P3516" i="5"/>
  <c r="P3517" i="5"/>
  <c r="P3518" i="5"/>
  <c r="P3519" i="5"/>
  <c r="P4411" i="5"/>
  <c r="P4412" i="5"/>
  <c r="P3522" i="5"/>
  <c r="P3523" i="5"/>
  <c r="P3524" i="5"/>
  <c r="P3525" i="5"/>
  <c r="P3526" i="5"/>
  <c r="P3527" i="5"/>
  <c r="P3528" i="5"/>
  <c r="P3529" i="5"/>
  <c r="P4413" i="5"/>
  <c r="P1059" i="5"/>
  <c r="P4414" i="5"/>
  <c r="P4423" i="5"/>
  <c r="P626" i="5"/>
  <c r="P4424" i="5"/>
  <c r="P3536" i="5"/>
  <c r="P3537" i="5"/>
  <c r="P3538" i="5"/>
  <c r="P3539" i="5"/>
  <c r="P3540" i="5"/>
  <c r="P3541" i="5"/>
  <c r="P3542" i="5"/>
  <c r="P3543" i="5"/>
  <c r="P4425" i="5"/>
  <c r="P3545" i="5"/>
  <c r="P3546" i="5"/>
  <c r="P3547" i="5"/>
  <c r="P3548" i="5"/>
  <c r="P4426" i="5"/>
  <c r="P4431" i="5"/>
  <c r="P3551" i="5"/>
  <c r="P3552" i="5"/>
  <c r="P3553" i="5"/>
  <c r="P3554" i="5"/>
  <c r="P1259" i="5"/>
  <c r="P3556" i="5"/>
  <c r="P4433" i="5"/>
  <c r="P3558" i="5"/>
  <c r="P3559" i="5"/>
  <c r="P4434" i="5"/>
  <c r="P3561" i="5"/>
  <c r="P3562" i="5"/>
  <c r="P3563" i="5"/>
  <c r="P4435" i="5"/>
  <c r="P3565" i="5"/>
  <c r="P3566" i="5"/>
  <c r="P4440" i="5"/>
  <c r="P3568" i="5"/>
  <c r="P1061" i="5"/>
  <c r="P770" i="5"/>
  <c r="P3571" i="5"/>
  <c r="P3572" i="5"/>
  <c r="P3573" i="5"/>
  <c r="P3574" i="5"/>
  <c r="P3575" i="5"/>
  <c r="P3576" i="5"/>
  <c r="P3577" i="5"/>
  <c r="P3578" i="5"/>
  <c r="P3579" i="5"/>
  <c r="P3580" i="5"/>
  <c r="P3581" i="5"/>
  <c r="P3582" i="5"/>
  <c r="P3583" i="5"/>
  <c r="P4451" i="5"/>
  <c r="P3585" i="5"/>
  <c r="P3586" i="5"/>
  <c r="P3360" i="5"/>
  <c r="P3588" i="5"/>
  <c r="P4452" i="5"/>
  <c r="P4458" i="5"/>
  <c r="P4459" i="5"/>
  <c r="P4461" i="5"/>
  <c r="P125" i="5"/>
  <c r="P208" i="5"/>
  <c r="P4462" i="5"/>
  <c r="P3596" i="5"/>
  <c r="P2717" i="5"/>
  <c r="P3598" i="5"/>
  <c r="P3599" i="5"/>
  <c r="P3600" i="5"/>
  <c r="P5494" i="5"/>
  <c r="P3602" i="5"/>
  <c r="P3603" i="5"/>
  <c r="P3604" i="5"/>
  <c r="P3605" i="5"/>
  <c r="P3606" i="5"/>
  <c r="P3607" i="5"/>
  <c r="P4463" i="5"/>
  <c r="P3609" i="5"/>
  <c r="P3610" i="5"/>
  <c r="P3611" i="5"/>
  <c r="P3612" i="5"/>
  <c r="P4468" i="5"/>
  <c r="P3614" i="5"/>
  <c r="P3615" i="5"/>
  <c r="P3616" i="5"/>
  <c r="P3617" i="5"/>
  <c r="P5526" i="5"/>
  <c r="P3619" i="5"/>
  <c r="P3620" i="5"/>
  <c r="P4471" i="5"/>
  <c r="P4472" i="5"/>
  <c r="P4474" i="5"/>
  <c r="P3624" i="5"/>
  <c r="P3625" i="5"/>
  <c r="P3626" i="5"/>
  <c r="P3627" i="5"/>
  <c r="P3628" i="5"/>
  <c r="P3629" i="5"/>
  <c r="P3630" i="5"/>
  <c r="P3631" i="5"/>
  <c r="P3632" i="5"/>
  <c r="P3633" i="5"/>
  <c r="P3634" i="5"/>
  <c r="P3635" i="5"/>
  <c r="P3636" i="5"/>
  <c r="P5689" i="5"/>
  <c r="P3638" i="5"/>
  <c r="P3639" i="5"/>
  <c r="P3640" i="5"/>
  <c r="P6982" i="5"/>
  <c r="P3642" i="5"/>
  <c r="P3643" i="5"/>
  <c r="P3644" i="5"/>
  <c r="P3645" i="5"/>
  <c r="P3646" i="5"/>
  <c r="P3647" i="5"/>
  <c r="P3648" i="5"/>
  <c r="P3649" i="5"/>
  <c r="P3650" i="5"/>
  <c r="P3651" i="5"/>
  <c r="P3652" i="5"/>
  <c r="P3653" i="5"/>
  <c r="P3654" i="5"/>
  <c r="P3655" i="5"/>
  <c r="P3656" i="5"/>
  <c r="P7025" i="5"/>
  <c r="P3658" i="5"/>
  <c r="P3659" i="5"/>
  <c r="P3660" i="5"/>
  <c r="P4480" i="5"/>
  <c r="P4481" i="5"/>
  <c r="P3663" i="5"/>
  <c r="P3664" i="5"/>
  <c r="P3665" i="5"/>
  <c r="P3666" i="5"/>
  <c r="P4488" i="5"/>
  <c r="P4489" i="5"/>
  <c r="P4490" i="5"/>
  <c r="P3670" i="5"/>
  <c r="P4491" i="5"/>
  <c r="P3672" i="5"/>
  <c r="P3673" i="5"/>
  <c r="P4495" i="5"/>
  <c r="P3675" i="5"/>
  <c r="P4496" i="5"/>
  <c r="P3677" i="5"/>
  <c r="P3678" i="5"/>
  <c r="P3679" i="5"/>
  <c r="P3680" i="5"/>
  <c r="P3681" i="5"/>
  <c r="P3682" i="5"/>
  <c r="P939" i="5"/>
  <c r="P3684" i="5"/>
  <c r="P3685" i="5"/>
  <c r="P3686" i="5"/>
  <c r="P3687" i="5"/>
  <c r="P4503" i="5"/>
  <c r="P3689" i="5"/>
  <c r="P3690" i="5"/>
  <c r="P3691" i="5"/>
  <c r="P3692" i="5"/>
  <c r="P3693" i="5"/>
  <c r="P3694" i="5"/>
  <c r="P3695" i="5"/>
  <c r="P660" i="5"/>
  <c r="P3697" i="5"/>
  <c r="P4515" i="5"/>
  <c r="P3699" i="5"/>
  <c r="P6923" i="5"/>
  <c r="P3701" i="5"/>
  <c r="P3702" i="5"/>
  <c r="P5133" i="5"/>
  <c r="P3704" i="5"/>
  <c r="P3705" i="5"/>
  <c r="P3706" i="5"/>
  <c r="P3707" i="5"/>
  <c r="P3708" i="5"/>
  <c r="P4516" i="5"/>
  <c r="P4518" i="5"/>
  <c r="P3711" i="5"/>
  <c r="P4519" i="5"/>
  <c r="P3713" i="5"/>
  <c r="P3714" i="5"/>
  <c r="P3715" i="5"/>
  <c r="P3716" i="5"/>
  <c r="P3717" i="5"/>
  <c r="P3718" i="5"/>
  <c r="P3719" i="5"/>
  <c r="P3720" i="5"/>
  <c r="P3721" i="5"/>
  <c r="P3722" i="5"/>
  <c r="P3723" i="5"/>
  <c r="P3724" i="5"/>
  <c r="P3725" i="5"/>
  <c r="P3726" i="5"/>
  <c r="P3727" i="5"/>
  <c r="P3728" i="5"/>
  <c r="P3729" i="5"/>
  <c r="P3730" i="5"/>
  <c r="P3731" i="5"/>
  <c r="P3732" i="5"/>
  <c r="P4641" i="5"/>
  <c r="P3734" i="5"/>
  <c r="P3735" i="5"/>
  <c r="P4520" i="5"/>
  <c r="P3737" i="5"/>
  <c r="P3738" i="5"/>
  <c r="P3739" i="5"/>
  <c r="P3740" i="5"/>
  <c r="P3741" i="5"/>
  <c r="P3742" i="5"/>
  <c r="P3743" i="5"/>
  <c r="P3744" i="5"/>
  <c r="P3745" i="5"/>
  <c r="P3746" i="5"/>
  <c r="P3747" i="5"/>
  <c r="P3748" i="5"/>
  <c r="P3749" i="5"/>
  <c r="P3750" i="5"/>
  <c r="P4527" i="5"/>
  <c r="P3752" i="5"/>
  <c r="P3753" i="5"/>
  <c r="P4532" i="5"/>
  <c r="P3755" i="5"/>
  <c r="P3756" i="5"/>
  <c r="P3757" i="5"/>
  <c r="P4533" i="5"/>
  <c r="P4534" i="5"/>
  <c r="P4535" i="5"/>
  <c r="P4536" i="5"/>
  <c r="P4538" i="5"/>
  <c r="P3763" i="5"/>
  <c r="P3764" i="5"/>
  <c r="P3765" i="5"/>
  <c r="P4542" i="5"/>
  <c r="P3767" i="5"/>
  <c r="P3768" i="5"/>
  <c r="P3769" i="5"/>
  <c r="P3770" i="5"/>
  <c r="P3771" i="5"/>
  <c r="P3772" i="5"/>
  <c r="P3773" i="5"/>
  <c r="P3774" i="5"/>
  <c r="P3775" i="5"/>
  <c r="P3776" i="5"/>
  <c r="P3777" i="5"/>
  <c r="P3778" i="5"/>
  <c r="P3779" i="5"/>
  <c r="P4544" i="5"/>
  <c r="P3781" i="5"/>
  <c r="P3782" i="5"/>
  <c r="P3783" i="5"/>
  <c r="P3784" i="5"/>
  <c r="P3785" i="5"/>
  <c r="P3786" i="5"/>
  <c r="P3787" i="5"/>
  <c r="P3788" i="5"/>
  <c r="P3789" i="5"/>
  <c r="P3790" i="5"/>
  <c r="P4546" i="5"/>
  <c r="P4547" i="5"/>
  <c r="P4554" i="5"/>
  <c r="P4574" i="5"/>
  <c r="P3795" i="5"/>
  <c r="P3796" i="5"/>
  <c r="P3797" i="5"/>
  <c r="P3798" i="5"/>
  <c r="P3799" i="5"/>
  <c r="P3800" i="5"/>
  <c r="P3801" i="5"/>
  <c r="P3802" i="5"/>
  <c r="P4575" i="5"/>
  <c r="P4577" i="5"/>
  <c r="P4578" i="5"/>
  <c r="P3806" i="5"/>
  <c r="P3807" i="5"/>
  <c r="P3808" i="5"/>
  <c r="P3809" i="5"/>
  <c r="P3810" i="5"/>
  <c r="P3811" i="5"/>
  <c r="P3812" i="5"/>
  <c r="P1560" i="5"/>
  <c r="P3814" i="5"/>
  <c r="P3815" i="5"/>
  <c r="P3816" i="5"/>
  <c r="P3817" i="5"/>
  <c r="P3818" i="5"/>
  <c r="P4581" i="5"/>
  <c r="P3820" i="5"/>
  <c r="P3821" i="5"/>
  <c r="P4584" i="5"/>
  <c r="P3823" i="5"/>
  <c r="P3824" i="5"/>
  <c r="P3825" i="5"/>
  <c r="P4585" i="5"/>
  <c r="P3827" i="5"/>
  <c r="P3828" i="5"/>
  <c r="P3829" i="5"/>
  <c r="P4611" i="5"/>
  <c r="P3831" i="5"/>
  <c r="P3832" i="5"/>
  <c r="P3833" i="5"/>
  <c r="P695" i="5"/>
  <c r="P3835" i="5"/>
  <c r="P3836" i="5"/>
  <c r="P3837" i="5"/>
  <c r="P3838" i="5"/>
  <c r="P3839" i="5"/>
  <c r="P3840" i="5"/>
  <c r="P3841" i="5"/>
  <c r="P3842" i="5"/>
  <c r="P3843" i="5"/>
  <c r="P3844" i="5"/>
  <c r="P3845" i="5"/>
  <c r="P3846" i="5"/>
  <c r="P4612" i="5"/>
  <c r="P3848" i="5"/>
  <c r="P3849" i="5"/>
  <c r="P3850" i="5"/>
  <c r="P3851" i="5"/>
  <c r="P5104" i="5"/>
  <c r="P4613" i="5"/>
  <c r="P4615" i="5"/>
  <c r="P4619" i="5"/>
  <c r="P3856" i="5"/>
  <c r="P4620" i="5"/>
  <c r="P3858" i="5"/>
  <c r="P3859" i="5"/>
  <c r="P3860" i="5"/>
  <c r="P4621" i="5"/>
  <c r="P3862" i="5"/>
  <c r="P3863" i="5"/>
  <c r="P3864" i="5"/>
  <c r="P3865" i="5"/>
  <c r="P4622" i="5"/>
  <c r="P3867" i="5"/>
  <c r="P3868" i="5"/>
  <c r="P3869" i="5"/>
  <c r="P3870" i="5"/>
  <c r="P3871" i="5"/>
  <c r="P3872" i="5"/>
  <c r="P3873" i="5"/>
  <c r="P3874" i="5"/>
  <c r="P4623" i="5"/>
  <c r="P3876" i="5"/>
  <c r="P3877" i="5"/>
  <c r="P3878" i="5"/>
  <c r="P4624" i="5"/>
  <c r="P3880" i="5"/>
  <c r="P3881" i="5"/>
  <c r="P3882" i="5"/>
  <c r="P3883" i="5"/>
  <c r="P3884" i="5"/>
  <c r="P3885" i="5"/>
  <c r="P3886" i="5"/>
  <c r="P3887" i="5"/>
  <c r="P3888" i="5"/>
  <c r="P3889" i="5"/>
  <c r="P3890" i="5"/>
  <c r="P4625" i="5"/>
  <c r="P4626" i="5"/>
  <c r="P7341" i="5"/>
  <c r="P4627" i="5"/>
  <c r="P4628" i="5"/>
  <c r="P4631" i="5"/>
  <c r="P467" i="5"/>
  <c r="P3898" i="5"/>
  <c r="P3899" i="5"/>
  <c r="P3900" i="5"/>
  <c r="P4632" i="5"/>
  <c r="P4633" i="5"/>
  <c r="P4635" i="5"/>
  <c r="P209" i="5"/>
  <c r="P4636" i="5"/>
  <c r="P4642" i="5"/>
  <c r="P374" i="5"/>
  <c r="P3908" i="5"/>
  <c r="P3909" i="5"/>
  <c r="P3910" i="5"/>
  <c r="P3911" i="5"/>
  <c r="P3912" i="5"/>
  <c r="P3913" i="5"/>
  <c r="P3914" i="5"/>
  <c r="P2072" i="5"/>
  <c r="P3916" i="5"/>
  <c r="P3917" i="5"/>
  <c r="P3918" i="5"/>
  <c r="P3919" i="5"/>
  <c r="P3920" i="5"/>
  <c r="P3921" i="5"/>
  <c r="P3922" i="5"/>
  <c r="P3923" i="5"/>
  <c r="P3924" i="5"/>
  <c r="P3925" i="5"/>
  <c r="P3926" i="5"/>
  <c r="P3927" i="5"/>
  <c r="P3928" i="5"/>
  <c r="P1269" i="5"/>
  <c r="P4645" i="5"/>
  <c r="P3931" i="5"/>
  <c r="P3932" i="5"/>
  <c r="P3933" i="5"/>
  <c r="P3934" i="5"/>
  <c r="P3935" i="5"/>
  <c r="P4652" i="5"/>
  <c r="P3937" i="5"/>
  <c r="P3938" i="5"/>
  <c r="P3939" i="5"/>
  <c r="P3940" i="5"/>
  <c r="P3941" i="5"/>
  <c r="P3942" i="5"/>
  <c r="P3943" i="5"/>
  <c r="P4653" i="5"/>
  <c r="P3945" i="5"/>
  <c r="P3946" i="5"/>
  <c r="P3947" i="5"/>
  <c r="P3948" i="5"/>
  <c r="P3949" i="5"/>
  <c r="P3950" i="5"/>
  <c r="P4657" i="5"/>
  <c r="P3952" i="5"/>
  <c r="P3953" i="5"/>
  <c r="P4659" i="5"/>
  <c r="P4687" i="5"/>
  <c r="P4698" i="5"/>
  <c r="P4699" i="5"/>
  <c r="P318" i="5"/>
  <c r="P3959" i="5"/>
  <c r="P3960" i="5"/>
  <c r="P3961" i="5"/>
  <c r="P3962" i="5"/>
  <c r="P575" i="5"/>
  <c r="P4700" i="5"/>
  <c r="P4701" i="5"/>
  <c r="P3966" i="5"/>
  <c r="P3967" i="5"/>
  <c r="P3968" i="5"/>
  <c r="P3969" i="5"/>
  <c r="P3970" i="5"/>
  <c r="P3971" i="5"/>
  <c r="P3972" i="5"/>
  <c r="P3973" i="5"/>
  <c r="P6689" i="5"/>
  <c r="P4705" i="5"/>
  <c r="P835" i="5"/>
  <c r="P3977" i="5"/>
  <c r="P3978" i="5"/>
  <c r="P3979" i="5"/>
  <c r="P3980" i="5"/>
  <c r="P3981" i="5"/>
  <c r="P3982" i="5"/>
  <c r="P3983" i="5"/>
  <c r="P3984" i="5"/>
  <c r="P3985" i="5"/>
  <c r="P3986" i="5"/>
  <c r="P3987" i="5"/>
  <c r="P3988" i="5"/>
  <c r="P3989" i="5"/>
  <c r="P3990" i="5"/>
  <c r="P3991" i="5"/>
  <c r="P3992" i="5"/>
  <c r="P3993" i="5"/>
  <c r="P3994" i="5"/>
  <c r="P3995" i="5"/>
  <c r="P3996" i="5"/>
  <c r="P3997" i="5"/>
  <c r="P3998" i="5"/>
  <c r="P3999" i="5"/>
  <c r="P4000" i="5"/>
  <c r="P4001" i="5"/>
  <c r="P4707" i="5"/>
  <c r="P4003" i="5"/>
  <c r="P229" i="5"/>
  <c r="P4005" i="5"/>
  <c r="P4006" i="5"/>
  <c r="P4007" i="5"/>
  <c r="P4008" i="5"/>
  <c r="P4009" i="5"/>
  <c r="P4010" i="5"/>
  <c r="P1469" i="5"/>
  <c r="P4012" i="5"/>
  <c r="P4013" i="5"/>
  <c r="P4014" i="5"/>
  <c r="P4015" i="5"/>
  <c r="P4016" i="5"/>
  <c r="P4708" i="5"/>
  <c r="P4722" i="5"/>
  <c r="P4019" i="5"/>
  <c r="P4020" i="5"/>
  <c r="P4021" i="5"/>
  <c r="P4022" i="5"/>
  <c r="P4723" i="5"/>
  <c r="P4724" i="5"/>
  <c r="P4025" i="5"/>
  <c r="P4026" i="5"/>
  <c r="P4027" i="5"/>
  <c r="P4028" i="5"/>
  <c r="P4029" i="5"/>
  <c r="P4030" i="5"/>
  <c r="P4031" i="5"/>
  <c r="P4032" i="5"/>
  <c r="P4033" i="5"/>
  <c r="P4034" i="5"/>
  <c r="P4725" i="5"/>
  <c r="P4036" i="5"/>
  <c r="P4037" i="5"/>
  <c r="P4038" i="5"/>
  <c r="P4039" i="5"/>
  <c r="P4040" i="5"/>
  <c r="P4041" i="5"/>
  <c r="P4042" i="5"/>
  <c r="P4733" i="5"/>
  <c r="P4734" i="5"/>
  <c r="P4045" i="5"/>
  <c r="P4046" i="5"/>
  <c r="P4735" i="5"/>
  <c r="P4737" i="5"/>
  <c r="P4738" i="5"/>
  <c r="P4739" i="5"/>
  <c r="P4051" i="5"/>
  <c r="P5459" i="5"/>
  <c r="P4758" i="5"/>
  <c r="P4054" i="5"/>
  <c r="P4055" i="5"/>
  <c r="P4056" i="5"/>
  <c r="P4759" i="5"/>
  <c r="P4058" i="5"/>
  <c r="P4059" i="5"/>
  <c r="P1329" i="5"/>
  <c r="P4061" i="5"/>
  <c r="P4766" i="5"/>
  <c r="P4063" i="5"/>
  <c r="P4064" i="5"/>
  <c r="P4065" i="5"/>
  <c r="P4778" i="5"/>
  <c r="P4067" i="5"/>
  <c r="P4068" i="5"/>
  <c r="P4069" i="5"/>
  <c r="P4070" i="5"/>
  <c r="P4071" i="5"/>
  <c r="P4072" i="5"/>
  <c r="P4073" i="5"/>
  <c r="P4796" i="5"/>
  <c r="P4075" i="5"/>
  <c r="P4076" i="5"/>
  <c r="P3618" i="5"/>
  <c r="P4078" i="5"/>
  <c r="P4079" i="5"/>
  <c r="P4080" i="5"/>
  <c r="P4081" i="5"/>
  <c r="P4797" i="5"/>
  <c r="P4083" i="5"/>
  <c r="P4084" i="5"/>
  <c r="P4085" i="5"/>
  <c r="P4086" i="5"/>
  <c r="P4798" i="5"/>
  <c r="P4088" i="5"/>
  <c r="P4089" i="5"/>
  <c r="P4090" i="5"/>
  <c r="P6058" i="5"/>
  <c r="P4092" i="5"/>
  <c r="P4093" i="5"/>
  <c r="P4805" i="5"/>
  <c r="P4095" i="5"/>
  <c r="P4096" i="5"/>
  <c r="P4097" i="5"/>
  <c r="P4098" i="5"/>
  <c r="P4099" i="5"/>
  <c r="P4100" i="5"/>
  <c r="P4101" i="5"/>
  <c r="P4806" i="5"/>
  <c r="P4822" i="5"/>
  <c r="P4104" i="5"/>
  <c r="P4105" i="5"/>
  <c r="P4106" i="5"/>
  <c r="P4107" i="5"/>
  <c r="P4108" i="5"/>
  <c r="P4109" i="5"/>
  <c r="P4823" i="5"/>
  <c r="P4111" i="5"/>
  <c r="P4824" i="5"/>
  <c r="P4825" i="5"/>
  <c r="P4831" i="5"/>
  <c r="P4115" i="5"/>
  <c r="P4116" i="5"/>
  <c r="P4117" i="5"/>
  <c r="P4118" i="5"/>
  <c r="P4119" i="5"/>
  <c r="P4120" i="5"/>
  <c r="P4121" i="5"/>
  <c r="P4122" i="5"/>
  <c r="P4833" i="5"/>
  <c r="P4839" i="5"/>
  <c r="P4840" i="5"/>
  <c r="P4126" i="5"/>
  <c r="P4127" i="5"/>
  <c r="P4128" i="5"/>
  <c r="P4129" i="5"/>
  <c r="P1719" i="5"/>
  <c r="P4131" i="5"/>
  <c r="P4132" i="5"/>
  <c r="P4133" i="5"/>
  <c r="P4841" i="5"/>
  <c r="P4135" i="5"/>
  <c r="P4136" i="5"/>
  <c r="P4137" i="5"/>
  <c r="P4138" i="5"/>
  <c r="P415" i="5"/>
  <c r="P4140" i="5"/>
  <c r="P4141" i="5"/>
  <c r="P4142" i="5"/>
  <c r="P4845" i="5"/>
  <c r="P4849" i="5"/>
  <c r="P4145" i="5"/>
  <c r="P4146" i="5"/>
  <c r="P4147" i="5"/>
  <c r="P571" i="5"/>
  <c r="P4149" i="5"/>
  <c r="P4150" i="5"/>
  <c r="P4151" i="5"/>
  <c r="P4152" i="5"/>
  <c r="P4153" i="5"/>
  <c r="P4154" i="5"/>
  <c r="P4861" i="5"/>
  <c r="P4156" i="5"/>
  <c r="P4157" i="5"/>
  <c r="P4158" i="5"/>
  <c r="P4159" i="5"/>
  <c r="P4160" i="5"/>
  <c r="P4161" i="5"/>
  <c r="P4162" i="5"/>
  <c r="P4163" i="5"/>
  <c r="P4164" i="5"/>
  <c r="P4165" i="5"/>
  <c r="P4166" i="5"/>
  <c r="P4167" i="5"/>
  <c r="P4168" i="5"/>
  <c r="P4863" i="5"/>
  <c r="P4170" i="5"/>
  <c r="P4171" i="5"/>
  <c r="P4172" i="5"/>
  <c r="P4173" i="5"/>
  <c r="P7348" i="5"/>
  <c r="P4175" i="5"/>
  <c r="P4176" i="5"/>
  <c r="P4177" i="5"/>
  <c r="P4178" i="5"/>
  <c r="P4179" i="5"/>
  <c r="P4868" i="5"/>
  <c r="P4181" i="5"/>
  <c r="P2359" i="5"/>
  <c r="P4183" i="5"/>
  <c r="P4184" i="5"/>
  <c r="P4185" i="5"/>
  <c r="P4186" i="5"/>
  <c r="P4187" i="5"/>
  <c r="P4188" i="5"/>
  <c r="P4189" i="5"/>
  <c r="P4190" i="5"/>
  <c r="P4191" i="5"/>
  <c r="P4192" i="5"/>
  <c r="P4193" i="5"/>
  <c r="P4194" i="5"/>
  <c r="P771" i="5"/>
  <c r="P4875" i="5"/>
  <c r="P4197" i="5"/>
  <c r="P4198" i="5"/>
  <c r="P4199" i="5"/>
  <c r="P4200" i="5"/>
  <c r="P4201" i="5"/>
  <c r="P4202" i="5"/>
  <c r="P4203" i="5"/>
  <c r="P4899" i="5"/>
  <c r="P4205" i="5"/>
  <c r="P4206" i="5"/>
  <c r="P4207" i="5"/>
  <c r="P4208" i="5"/>
  <c r="P4209" i="5"/>
  <c r="P4901" i="5"/>
  <c r="P4902" i="5"/>
  <c r="P4903" i="5"/>
  <c r="P4905" i="5"/>
  <c r="P4214" i="5"/>
  <c r="P4215" i="5"/>
  <c r="P4216" i="5"/>
  <c r="P4217" i="5"/>
  <c r="P4218" i="5"/>
  <c r="P4219" i="5"/>
  <c r="P4909" i="5"/>
  <c r="P4221" i="5"/>
  <c r="P4222" i="5"/>
  <c r="P4223" i="5"/>
  <c r="P4224" i="5"/>
  <c r="P4225" i="5"/>
  <c r="P4226" i="5"/>
  <c r="P4227" i="5"/>
  <c r="P4228" i="5"/>
  <c r="P4229" i="5"/>
  <c r="P4230" i="5"/>
  <c r="P4231" i="5"/>
  <c r="P4232" i="5"/>
  <c r="P4910" i="5"/>
  <c r="P4234" i="5"/>
  <c r="P4235" i="5"/>
  <c r="P4919" i="5"/>
  <c r="P4924" i="5"/>
  <c r="P219" i="5"/>
  <c r="P4925" i="5"/>
  <c r="P4926" i="5"/>
  <c r="P4933" i="5"/>
  <c r="P4934" i="5"/>
  <c r="P4243" i="5"/>
  <c r="P4244" i="5"/>
  <c r="P4245" i="5"/>
  <c r="P663" i="5"/>
  <c r="P4247" i="5"/>
  <c r="P4248" i="5"/>
  <c r="P4249" i="5"/>
  <c r="P4250" i="5"/>
  <c r="P4251" i="5"/>
  <c r="P4252" i="5"/>
  <c r="P4253" i="5"/>
  <c r="P4254" i="5"/>
  <c r="P4255" i="5"/>
  <c r="P4256" i="5"/>
  <c r="P4257" i="5"/>
  <c r="P4258" i="5"/>
  <c r="P4259" i="5"/>
  <c r="P4260" i="5"/>
  <c r="P4261" i="5"/>
  <c r="P4262" i="5"/>
  <c r="P4263" i="5"/>
  <c r="P4264" i="5"/>
  <c r="P4265" i="5"/>
  <c r="P4266" i="5"/>
  <c r="P4267" i="5"/>
  <c r="P4268" i="5"/>
  <c r="P4269" i="5"/>
  <c r="P4947" i="5"/>
  <c r="P4271" i="5"/>
  <c r="P4272" i="5"/>
  <c r="P4273" i="5"/>
  <c r="P4274" i="5"/>
  <c r="P4275" i="5"/>
  <c r="P561" i="5"/>
  <c r="P4277" i="5"/>
  <c r="P4278" i="5"/>
  <c r="P4279" i="5"/>
  <c r="P4280" i="5"/>
  <c r="P4281" i="5"/>
  <c r="P4282" i="5"/>
  <c r="P4283" i="5"/>
  <c r="P4284" i="5"/>
  <c r="P4285" i="5"/>
  <c r="P4286" i="5"/>
  <c r="P4287" i="5"/>
  <c r="P4288" i="5"/>
  <c r="P4976" i="5"/>
  <c r="P4290" i="5"/>
  <c r="P4291" i="5"/>
  <c r="P4292" i="5"/>
  <c r="P4293" i="5"/>
  <c r="P4294" i="5"/>
  <c r="P4295" i="5"/>
  <c r="P225" i="5"/>
  <c r="P4297" i="5"/>
  <c r="P4298" i="5"/>
  <c r="P4977" i="5"/>
  <c r="P4980" i="5"/>
  <c r="P4301" i="5"/>
  <c r="P4302" i="5"/>
  <c r="P4303" i="5"/>
  <c r="P4985" i="5"/>
  <c r="P4305" i="5"/>
  <c r="P4306" i="5"/>
  <c r="P4988" i="5"/>
  <c r="P4989" i="5"/>
  <c r="P4991" i="5"/>
  <c r="P4998" i="5"/>
  <c r="P4311" i="5"/>
  <c r="P4312" i="5"/>
  <c r="P4313" i="5"/>
  <c r="P4314" i="5"/>
  <c r="P4315" i="5"/>
  <c r="P4316" i="5"/>
  <c r="P4317" i="5"/>
  <c r="P4318" i="5"/>
  <c r="P4319" i="5"/>
  <c r="P4320" i="5"/>
  <c r="P4321" i="5"/>
  <c r="P4322" i="5"/>
  <c r="P4323" i="5"/>
  <c r="P4324" i="5"/>
  <c r="P4325" i="5"/>
  <c r="P4326" i="5"/>
  <c r="P4327" i="5"/>
  <c r="P4328" i="5"/>
  <c r="P4329" i="5"/>
  <c r="P4330" i="5"/>
  <c r="P4331" i="5"/>
  <c r="P4332" i="5"/>
  <c r="P5001" i="5"/>
  <c r="P4334" i="5"/>
  <c r="P4335" i="5"/>
  <c r="P611" i="5"/>
  <c r="P4337" i="5"/>
  <c r="P4338" i="5"/>
  <c r="P5004" i="5"/>
  <c r="P4340" i="5"/>
  <c r="P4341" i="5"/>
  <c r="P1783" i="5"/>
  <c r="P4343" i="5"/>
  <c r="P4344" i="5"/>
  <c r="P4345" i="5"/>
  <c r="P4346" i="5"/>
  <c r="P4347" i="5"/>
  <c r="P4348" i="5"/>
  <c r="P4349" i="5"/>
  <c r="P4350" i="5"/>
  <c r="P4351" i="5"/>
  <c r="P4352" i="5"/>
  <c r="P4353" i="5"/>
  <c r="P7512" i="5"/>
  <c r="P4355" i="5"/>
  <c r="P4356" i="5"/>
  <c r="P4357" i="5"/>
  <c r="P5005" i="5"/>
  <c r="P4359" i="5"/>
  <c r="P4360" i="5"/>
  <c r="P4361" i="5"/>
  <c r="P4362" i="5"/>
  <c r="P4363" i="5"/>
  <c r="P4364" i="5"/>
  <c r="P4365" i="5"/>
  <c r="P4366" i="5"/>
  <c r="P4367" i="5"/>
  <c r="P5626" i="5"/>
  <c r="P4369" i="5"/>
  <c r="P4370" i="5"/>
  <c r="P4371" i="5"/>
  <c r="P4372" i="5"/>
  <c r="P4761" i="5"/>
  <c r="P4374" i="5"/>
  <c r="P4375" i="5"/>
  <c r="P4376" i="5"/>
  <c r="P4377" i="5"/>
  <c r="P4378" i="5"/>
  <c r="P4379" i="5"/>
  <c r="P4380" i="5"/>
  <c r="P4381" i="5"/>
  <c r="P4382" i="5"/>
  <c r="P2101" i="5"/>
  <c r="P4384" i="5"/>
  <c r="P4385" i="5"/>
  <c r="P4386" i="5"/>
  <c r="P4387" i="5"/>
  <c r="P4388" i="5"/>
  <c r="P4389" i="5"/>
  <c r="P4390" i="5"/>
  <c r="P6831" i="5"/>
  <c r="P2384" i="5"/>
  <c r="P4393" i="5"/>
  <c r="P4394" i="5"/>
  <c r="P4395" i="5"/>
  <c r="P4396" i="5"/>
  <c r="P4397" i="5"/>
  <c r="P4398" i="5"/>
  <c r="P4399" i="5"/>
  <c r="P4400" i="5"/>
  <c r="P4401" i="5"/>
  <c r="P4402" i="5"/>
  <c r="P4403" i="5"/>
  <c r="P4404" i="5"/>
  <c r="P6960" i="5"/>
  <c r="P4406" i="5"/>
  <c r="P4407" i="5"/>
  <c r="P4408" i="5"/>
  <c r="P4409" i="5"/>
  <c r="P5008" i="5"/>
  <c r="P5010" i="5"/>
  <c r="P3388" i="5"/>
  <c r="P1087" i="5"/>
  <c r="P5014" i="5"/>
  <c r="P4415" i="5"/>
  <c r="P4416" i="5"/>
  <c r="P4417" i="5"/>
  <c r="P4418" i="5"/>
  <c r="P4419" i="5"/>
  <c r="P4420" i="5"/>
  <c r="P4421" i="5"/>
  <c r="P4422" i="5"/>
  <c r="P5019" i="5"/>
  <c r="P5022" i="5"/>
  <c r="P5029" i="5"/>
  <c r="P5035" i="5"/>
  <c r="P4427" i="5"/>
  <c r="P4428" i="5"/>
  <c r="P4429" i="5"/>
  <c r="P4430" i="5"/>
  <c r="P803" i="5"/>
  <c r="P4432" i="5"/>
  <c r="P872" i="5"/>
  <c r="P5039" i="5"/>
  <c r="P5040" i="5"/>
  <c r="P4436" i="5"/>
  <c r="P4437" i="5"/>
  <c r="P4438" i="5"/>
  <c r="P4439" i="5"/>
  <c r="P5042" i="5"/>
  <c r="P4441" i="5"/>
  <c r="P4442" i="5"/>
  <c r="P4443" i="5"/>
  <c r="P4444" i="5"/>
  <c r="P4445" i="5"/>
  <c r="P4446" i="5"/>
  <c r="P4447" i="5"/>
  <c r="P4448" i="5"/>
  <c r="P4449" i="5"/>
  <c r="P4450" i="5"/>
  <c r="P5043" i="5"/>
  <c r="P5047" i="5"/>
  <c r="P7874" i="5"/>
  <c r="P4454" i="5"/>
  <c r="P4455" i="5"/>
  <c r="P4456" i="5"/>
  <c r="P4457" i="5"/>
  <c r="P174" i="5"/>
  <c r="P5048" i="5"/>
  <c r="P4460" i="5"/>
  <c r="P5049" i="5"/>
  <c r="P5050" i="5"/>
  <c r="P2115" i="5"/>
  <c r="P4464" i="5"/>
  <c r="P4465" i="5"/>
  <c r="P4466" i="5"/>
  <c r="P4467" i="5"/>
  <c r="P496" i="5"/>
  <c r="P4469" i="5"/>
  <c r="P4470" i="5"/>
  <c r="P5052" i="5"/>
  <c r="P5053" i="5"/>
  <c r="P4473" i="5"/>
  <c r="P5055" i="5"/>
  <c r="P4475" i="5"/>
  <c r="P4476" i="5"/>
  <c r="P4477" i="5"/>
  <c r="P4478" i="5"/>
  <c r="P4479" i="5"/>
  <c r="P5058" i="5"/>
  <c r="P5059" i="5"/>
  <c r="P4482" i="5"/>
  <c r="P4483" i="5"/>
  <c r="P4484" i="5"/>
  <c r="P4485" i="5"/>
  <c r="P4486" i="5"/>
  <c r="P572" i="5"/>
  <c r="P5060" i="5"/>
  <c r="P5070" i="5"/>
  <c r="P5071" i="5"/>
  <c r="P5072" i="5"/>
  <c r="P4492" i="5"/>
  <c r="P4493" i="5"/>
  <c r="P4494" i="5"/>
  <c r="P5073" i="5"/>
  <c r="P5074" i="5"/>
  <c r="P4497" i="5"/>
  <c r="P4498" i="5"/>
  <c r="P4499" i="5"/>
  <c r="P4500" i="5"/>
  <c r="P4501" i="5"/>
  <c r="P4502" i="5"/>
  <c r="P5078" i="5"/>
  <c r="P4504" i="5"/>
  <c r="P4505" i="5"/>
  <c r="P4506" i="5"/>
  <c r="P4507" i="5"/>
  <c r="P4453" i="5"/>
  <c r="P4509" i="5"/>
  <c r="P4510" i="5"/>
  <c r="P4511" i="5"/>
  <c r="P4512" i="5"/>
  <c r="P4513" i="5"/>
  <c r="P4514" i="5"/>
  <c r="P5079" i="5"/>
  <c r="P5080" i="5"/>
  <c r="P4517" i="5"/>
  <c r="P5081" i="5"/>
  <c r="P5084" i="5"/>
  <c r="P5085" i="5"/>
  <c r="P4521" i="5"/>
  <c r="P4522" i="5"/>
  <c r="P4523" i="5"/>
  <c r="P4524" i="5"/>
  <c r="P4525" i="5"/>
  <c r="P4526" i="5"/>
  <c r="P213" i="5"/>
  <c r="P4528" i="5"/>
  <c r="P4529" i="5"/>
  <c r="P4530" i="5"/>
  <c r="P4531" i="5"/>
  <c r="P5089" i="5"/>
  <c r="P462" i="5"/>
  <c r="P5091" i="5"/>
  <c r="P5100" i="5"/>
  <c r="P5101" i="5"/>
  <c r="P7365" i="5"/>
  <c r="P5106" i="5"/>
  <c r="P4539" i="5"/>
  <c r="P4540" i="5"/>
  <c r="P4541" i="5"/>
  <c r="P406" i="5"/>
  <c r="P4543" i="5"/>
  <c r="P5107" i="5"/>
  <c r="P5891" i="5"/>
  <c r="P5111" i="5"/>
  <c r="P5113" i="5"/>
  <c r="P4548" i="5"/>
  <c r="P4549" i="5"/>
  <c r="P7763" i="5"/>
  <c r="P4551" i="5"/>
  <c r="P4552" i="5"/>
  <c r="P4553" i="5"/>
  <c r="P5115" i="5"/>
  <c r="P4555" i="5"/>
  <c r="P4556" i="5"/>
  <c r="P4557" i="5"/>
  <c r="P4558" i="5"/>
  <c r="P4559" i="5"/>
  <c r="P4560" i="5"/>
  <c r="P4561" i="5"/>
  <c r="P4562" i="5"/>
  <c r="P4563" i="5"/>
  <c r="P4564" i="5"/>
  <c r="P4565" i="5"/>
  <c r="P4566" i="5"/>
  <c r="P4567" i="5"/>
  <c r="P4568" i="5"/>
  <c r="P4569" i="5"/>
  <c r="P4570" i="5"/>
  <c r="P4571" i="5"/>
  <c r="P4572" i="5"/>
  <c r="P4573" i="5"/>
  <c r="P5131" i="5"/>
  <c r="P5135" i="5"/>
  <c r="P4576" i="5"/>
  <c r="P5137" i="5"/>
  <c r="P5144" i="5"/>
  <c r="P4579" i="5"/>
  <c r="P4580" i="5"/>
  <c r="P5152" i="5"/>
  <c r="P4582" i="5"/>
  <c r="P4583" i="5"/>
  <c r="P5156" i="5"/>
  <c r="P5169" i="5"/>
  <c r="P4586" i="5"/>
  <c r="P4587" i="5"/>
  <c r="P4588" i="5"/>
  <c r="P4589" i="5"/>
  <c r="P4590" i="5"/>
  <c r="P4591" i="5"/>
  <c r="P4592" i="5"/>
  <c r="P4593" i="5"/>
  <c r="P4594" i="5"/>
  <c r="P4595" i="5"/>
  <c r="P4596" i="5"/>
  <c r="P4597" i="5"/>
  <c r="P4598" i="5"/>
  <c r="P4599" i="5"/>
  <c r="P4600" i="5"/>
  <c r="P4601" i="5"/>
  <c r="P4602" i="5"/>
  <c r="P4603" i="5"/>
  <c r="P4604" i="5"/>
  <c r="P4605" i="5"/>
  <c r="P4606" i="5"/>
  <c r="P4607" i="5"/>
  <c r="P4608" i="5"/>
  <c r="P4609" i="5"/>
  <c r="P4610" i="5"/>
  <c r="P578" i="5"/>
  <c r="P5185" i="5"/>
  <c r="P5186" i="5"/>
  <c r="P4614" i="5"/>
  <c r="P5187" i="5"/>
  <c r="P4616" i="5"/>
  <c r="P4617" i="5"/>
  <c r="P4618" i="5"/>
  <c r="P5188" i="5"/>
  <c r="P5192" i="5"/>
  <c r="P5193" i="5"/>
  <c r="P5194" i="5"/>
  <c r="P620" i="5"/>
  <c r="P5195" i="5"/>
  <c r="P5198" i="5"/>
  <c r="P5200" i="5"/>
  <c r="P5207" i="5"/>
  <c r="P5208" i="5"/>
  <c r="P2781" i="5"/>
  <c r="P4630" i="5"/>
  <c r="P5209" i="5"/>
  <c r="P5214" i="5"/>
  <c r="P5225" i="5"/>
  <c r="P227" i="5"/>
  <c r="P5228" i="5"/>
  <c r="P5229" i="5"/>
  <c r="P4637" i="5"/>
  <c r="P4638" i="5"/>
  <c r="P4639" i="5"/>
  <c r="P4640" i="5"/>
  <c r="P5542" i="5"/>
  <c r="P5241" i="5"/>
  <c r="P4643" i="5"/>
  <c r="P4644" i="5"/>
  <c r="P5271" i="5"/>
  <c r="P4646" i="5"/>
  <c r="P4647" i="5"/>
  <c r="P4648" i="5"/>
  <c r="P4649" i="5"/>
  <c r="P4650" i="5"/>
  <c r="P4651" i="5"/>
  <c r="P5272" i="5"/>
  <c r="P5273" i="5"/>
  <c r="P4654" i="5"/>
  <c r="P4655" i="5"/>
  <c r="P4656" i="5"/>
  <c r="P5274" i="5"/>
  <c r="P4658" i="5"/>
  <c r="P5275" i="5"/>
  <c r="P4660" i="5"/>
  <c r="P4661" i="5"/>
  <c r="P4662" i="5"/>
  <c r="P4663" i="5"/>
  <c r="P4664" i="5"/>
  <c r="P4665" i="5"/>
  <c r="P4666" i="5"/>
  <c r="P4667" i="5"/>
  <c r="P4668" i="5"/>
  <c r="P4669" i="5"/>
  <c r="P4670" i="5"/>
  <c r="P4671" i="5"/>
  <c r="P4672" i="5"/>
  <c r="P4673" i="5"/>
  <c r="P4674" i="5"/>
  <c r="P5551" i="5"/>
  <c r="P4676" i="5"/>
  <c r="P4677" i="5"/>
  <c r="P4678" i="5"/>
  <c r="P4679" i="5"/>
  <c r="P4680" i="5"/>
  <c r="P4681" i="5"/>
  <c r="P4682" i="5"/>
  <c r="P4683" i="5"/>
  <c r="P4684" i="5"/>
  <c r="P4685" i="5"/>
  <c r="P4686" i="5"/>
  <c r="P5286" i="5"/>
  <c r="P4688" i="5"/>
  <c r="P4689" i="5"/>
  <c r="P4690" i="5"/>
  <c r="P4691" i="5"/>
  <c r="P4692" i="5"/>
  <c r="P4693" i="5"/>
  <c r="P4694" i="5"/>
  <c r="P4695" i="5"/>
  <c r="P4696" i="5"/>
  <c r="P4697" i="5"/>
  <c r="P666" i="5"/>
  <c r="P5287" i="5"/>
  <c r="P5288" i="5"/>
  <c r="P466" i="5"/>
  <c r="P4702" i="5"/>
  <c r="P4703" i="5"/>
  <c r="P4704" i="5"/>
  <c r="P5289" i="5"/>
  <c r="P4706" i="5"/>
  <c r="P772" i="5"/>
  <c r="P5291" i="5"/>
  <c r="P4709" i="5"/>
  <c r="P4710" i="5"/>
  <c r="P4711" i="5"/>
  <c r="P4712" i="5"/>
  <c r="P4713" i="5"/>
  <c r="P4714" i="5"/>
  <c r="P4715" i="5"/>
  <c r="P4716" i="5"/>
  <c r="P4717" i="5"/>
  <c r="P4718" i="5"/>
  <c r="P4719" i="5"/>
  <c r="P4720" i="5"/>
  <c r="P4721" i="5"/>
  <c r="P5312" i="5"/>
  <c r="P5323" i="5"/>
  <c r="P5324" i="5"/>
  <c r="P5328" i="5"/>
  <c r="P4726" i="5"/>
  <c r="P4727" i="5"/>
  <c r="P4728" i="5"/>
  <c r="P4729" i="5"/>
  <c r="P4730" i="5"/>
  <c r="P4731" i="5"/>
  <c r="P4732" i="5"/>
  <c r="P5335" i="5"/>
  <c r="P5360" i="5"/>
  <c r="P60" i="5"/>
  <c r="P4736" i="5"/>
  <c r="P5366" i="5"/>
  <c r="P773" i="5"/>
  <c r="P5408" i="5"/>
  <c r="P4740" i="5"/>
  <c r="P4741" i="5"/>
  <c r="P4742" i="5"/>
  <c r="P4743" i="5"/>
  <c r="P4744" i="5"/>
  <c r="P4745" i="5"/>
  <c r="P4746" i="5"/>
  <c r="P6059" i="5"/>
  <c r="P4748" i="5"/>
  <c r="P4749" i="5"/>
  <c r="P4750" i="5"/>
  <c r="P4751" i="5"/>
  <c r="P4752" i="5"/>
  <c r="P4753" i="5"/>
  <c r="P4754" i="5"/>
  <c r="P5705" i="5"/>
  <c r="P4756" i="5"/>
  <c r="P4757" i="5"/>
  <c r="P5421" i="5"/>
  <c r="P5428" i="5"/>
  <c r="P4760" i="5"/>
  <c r="P6333" i="5"/>
  <c r="P4762" i="5"/>
  <c r="P4763" i="5"/>
  <c r="P4764" i="5"/>
  <c r="P4765" i="5"/>
  <c r="P1119" i="5"/>
  <c r="P4767" i="5"/>
  <c r="P4768" i="5"/>
  <c r="P4769" i="5"/>
  <c r="P4770" i="5"/>
  <c r="P4771" i="5"/>
  <c r="P4772" i="5"/>
  <c r="P4773" i="5"/>
  <c r="P4774" i="5"/>
  <c r="P5808" i="5"/>
  <c r="P4776" i="5"/>
  <c r="P4777" i="5"/>
  <c r="P5431" i="5"/>
  <c r="P4779" i="5"/>
  <c r="P4780" i="5"/>
  <c r="P4781" i="5"/>
  <c r="P4782" i="5"/>
  <c r="P2047" i="5"/>
  <c r="P4784" i="5"/>
  <c r="P4785" i="5"/>
  <c r="P4786" i="5"/>
  <c r="P4787" i="5"/>
  <c r="P4788" i="5"/>
  <c r="P4789" i="5"/>
  <c r="P4790" i="5"/>
  <c r="P4791" i="5"/>
  <c r="P4792" i="5"/>
  <c r="P4793" i="5"/>
  <c r="P4794" i="5"/>
  <c r="P4795" i="5"/>
  <c r="P5450" i="5"/>
  <c r="P5451" i="5"/>
  <c r="P5452" i="5"/>
  <c r="P4799" i="5"/>
  <c r="P5830" i="5"/>
  <c r="P4801" i="5"/>
  <c r="P4802" i="5"/>
  <c r="P4803" i="5"/>
  <c r="P4804" i="5"/>
  <c r="P5453" i="5"/>
  <c r="P1277" i="5"/>
  <c r="P4807" i="5"/>
  <c r="P4808" i="5"/>
  <c r="P4809" i="5"/>
  <c r="P4810" i="5"/>
  <c r="P4811" i="5"/>
  <c r="P4812" i="5"/>
  <c r="P4813" i="5"/>
  <c r="P4814" i="5"/>
  <c r="P4815" i="5"/>
  <c r="P4816" i="5"/>
  <c r="P4817" i="5"/>
  <c r="P4818" i="5"/>
  <c r="P4819" i="5"/>
  <c r="P4820" i="5"/>
  <c r="P4821" i="5"/>
  <c r="P5454" i="5"/>
  <c r="P1136" i="5"/>
  <c r="P5455" i="5"/>
  <c r="P5456" i="5"/>
  <c r="P4826" i="5"/>
  <c r="P4827" i="5"/>
  <c r="P4828" i="5"/>
  <c r="P4829" i="5"/>
  <c r="P4830" i="5"/>
  <c r="P5458" i="5"/>
  <c r="P4832" i="5"/>
  <c r="P5482" i="5"/>
  <c r="P4834" i="5"/>
  <c r="P4835" i="5"/>
  <c r="P4836" i="5"/>
  <c r="P4837" i="5"/>
  <c r="P4838" i="5"/>
  <c r="P5495" i="5"/>
  <c r="P5496" i="5"/>
  <c r="P5497" i="5"/>
  <c r="P4842" i="5"/>
  <c r="P4843" i="5"/>
  <c r="P4844" i="5"/>
  <c r="P5507" i="5"/>
  <c r="P4846" i="5"/>
  <c r="P4847" i="5"/>
  <c r="P4848" i="5"/>
  <c r="P5508" i="5"/>
  <c r="P4850" i="5"/>
  <c r="P4851" i="5"/>
  <c r="P4852" i="5"/>
  <c r="P4853" i="5"/>
  <c r="P4854" i="5"/>
  <c r="P4855" i="5"/>
  <c r="P4856" i="5"/>
  <c r="P7493" i="5"/>
  <c r="P4858" i="5"/>
  <c r="P4859" i="5"/>
  <c r="P4860" i="5"/>
  <c r="P5509" i="5"/>
  <c r="P4862" i="5"/>
  <c r="P5512" i="5"/>
  <c r="P4864" i="5"/>
  <c r="P4865" i="5"/>
  <c r="P4866" i="5"/>
  <c r="P4867" i="5"/>
  <c r="P5523" i="5"/>
  <c r="P4869" i="5"/>
  <c r="P4870" i="5"/>
  <c r="P4871" i="5"/>
  <c r="P4872" i="5"/>
  <c r="P4873" i="5"/>
  <c r="P4775" i="5"/>
  <c r="P5524" i="5"/>
  <c r="P4876" i="5"/>
  <c r="P4877" i="5"/>
  <c r="P4878" i="5"/>
  <c r="P4879" i="5"/>
  <c r="P4880" i="5"/>
  <c r="P4881" i="5"/>
  <c r="P4882" i="5"/>
  <c r="P4883" i="5"/>
  <c r="P4884" i="5"/>
  <c r="P4885" i="5"/>
  <c r="P4886" i="5"/>
  <c r="P4887" i="5"/>
  <c r="P4888" i="5"/>
  <c r="P4889" i="5"/>
  <c r="P4890" i="5"/>
  <c r="P4891" i="5"/>
  <c r="P4892" i="5"/>
  <c r="P4893" i="5"/>
  <c r="P4894" i="5"/>
  <c r="P4895" i="5"/>
  <c r="P4896" i="5"/>
  <c r="P4897" i="5"/>
  <c r="P4898" i="5"/>
  <c r="P5527" i="5"/>
  <c r="P4900" i="5"/>
  <c r="P5528" i="5"/>
  <c r="P5535" i="5"/>
  <c r="P5536" i="5"/>
  <c r="P4904" i="5"/>
  <c r="P5537" i="5"/>
  <c r="P4906" i="5"/>
  <c r="P4907" i="5"/>
  <c r="P5968" i="5"/>
  <c r="P5539" i="5"/>
  <c r="P5557" i="5"/>
  <c r="P4911" i="5"/>
  <c r="P4912" i="5"/>
  <c r="P4913" i="5"/>
  <c r="P4914" i="5"/>
  <c r="P4915" i="5"/>
  <c r="P4916" i="5"/>
  <c r="P4917" i="5"/>
  <c r="P4918" i="5"/>
  <c r="P5574" i="5"/>
  <c r="P4920" i="5"/>
  <c r="P4921" i="5"/>
  <c r="P4922" i="5"/>
  <c r="P4923" i="5"/>
  <c r="P5578" i="5"/>
  <c r="P5584" i="5"/>
  <c r="P5586" i="5"/>
  <c r="P4927" i="5"/>
  <c r="P4928" i="5"/>
  <c r="P4929" i="5"/>
  <c r="P4930" i="5"/>
  <c r="P4931" i="5"/>
  <c r="P4932" i="5"/>
  <c r="P5587" i="5"/>
  <c r="P5590" i="5"/>
  <c r="P4935" i="5"/>
  <c r="P4936" i="5"/>
  <c r="P4937" i="5"/>
  <c r="P4938" i="5"/>
  <c r="P4939" i="5"/>
  <c r="P4940" i="5"/>
  <c r="P4941" i="5"/>
  <c r="P4942" i="5"/>
  <c r="P4943" i="5"/>
  <c r="P4944" i="5"/>
  <c r="P4945" i="5"/>
  <c r="P4946" i="5"/>
  <c r="P5591" i="5"/>
  <c r="P4948" i="5"/>
  <c r="P4949" i="5"/>
  <c r="P4950" i="5"/>
  <c r="P4951" i="5"/>
  <c r="P4952" i="5"/>
  <c r="P4953" i="5"/>
  <c r="P4954" i="5"/>
  <c r="P4955" i="5"/>
  <c r="P4956" i="5"/>
  <c r="P4957" i="5"/>
  <c r="P4958" i="5"/>
  <c r="P4959" i="5"/>
  <c r="P4960" i="5"/>
  <c r="P4961" i="5"/>
  <c r="P4962" i="5"/>
  <c r="P4963" i="5"/>
  <c r="P4964" i="5"/>
  <c r="P4965" i="5"/>
  <c r="P4966" i="5"/>
  <c r="P4967" i="5"/>
  <c r="P4968" i="5"/>
  <c r="P4969" i="5"/>
  <c r="P4970" i="5"/>
  <c r="P4971" i="5"/>
  <c r="P4972" i="5"/>
  <c r="P4973" i="5"/>
  <c r="P4974" i="5"/>
  <c r="P4975" i="5"/>
  <c r="P5592" i="5"/>
  <c r="P5593" i="5"/>
  <c r="P4978" i="5"/>
  <c r="P4979" i="5"/>
  <c r="P5594" i="5"/>
  <c r="P4981" i="5"/>
  <c r="P4982" i="5"/>
  <c r="P6508" i="5"/>
  <c r="P4984" i="5"/>
  <c r="P5604" i="5"/>
  <c r="P4986" i="5"/>
  <c r="P4987" i="5"/>
  <c r="P5614" i="5"/>
  <c r="P5616" i="5"/>
  <c r="P4990" i="5"/>
  <c r="P5617" i="5"/>
  <c r="P4992" i="5"/>
  <c r="P4993" i="5"/>
  <c r="P4994" i="5"/>
  <c r="P4995" i="5"/>
  <c r="P4996" i="5"/>
  <c r="P4997" i="5"/>
  <c r="P5619" i="5"/>
  <c r="P4999" i="5"/>
  <c r="P5000" i="5"/>
  <c r="P5625" i="5"/>
  <c r="P5002" i="5"/>
  <c r="P5003" i="5"/>
  <c r="P8129" i="5"/>
  <c r="P5628" i="5"/>
  <c r="P5006" i="5"/>
  <c r="P5007" i="5"/>
  <c r="P5629" i="5"/>
  <c r="P5009" i="5"/>
  <c r="P604" i="5"/>
  <c r="P5011" i="5"/>
  <c r="P5012" i="5"/>
  <c r="P5630" i="5"/>
  <c r="P5631" i="5"/>
  <c r="P5015" i="5"/>
  <c r="P5016" i="5"/>
  <c r="P5017" i="5"/>
  <c r="P3170" i="5"/>
  <c r="P5635" i="5"/>
  <c r="P5020" i="5"/>
  <c r="P5021" i="5"/>
  <c r="P5640" i="5"/>
  <c r="P5023" i="5"/>
  <c r="P5024" i="5"/>
  <c r="P5025" i="5"/>
  <c r="P5026" i="5"/>
  <c r="P5027" i="5"/>
  <c r="P5028" i="5"/>
  <c r="P5645" i="5"/>
  <c r="P3641" i="5"/>
  <c r="P5031" i="5"/>
  <c r="P5032" i="5"/>
  <c r="P5033" i="5"/>
  <c r="P5034" i="5"/>
  <c r="P5646" i="5"/>
  <c r="P5036" i="5"/>
  <c r="P5037" i="5"/>
  <c r="P5038" i="5"/>
  <c r="P5649" i="5"/>
  <c r="P1017" i="5"/>
  <c r="P5041" i="5"/>
  <c r="P5661" i="5"/>
  <c r="P5662" i="5"/>
  <c r="P5044" i="5"/>
  <c r="P5045" i="5"/>
  <c r="P5046" i="5"/>
  <c r="P1026" i="5"/>
  <c r="P5674" i="5"/>
  <c r="P5691" i="5"/>
  <c r="P364" i="5"/>
  <c r="P5693" i="5"/>
  <c r="P5694" i="5"/>
  <c r="P5695" i="5"/>
  <c r="P5054" i="5"/>
  <c r="P5696" i="5"/>
  <c r="P5056" i="5"/>
  <c r="P4550" i="5"/>
  <c r="P5697" i="5"/>
  <c r="P5703" i="5"/>
  <c r="P532" i="5"/>
  <c r="P5061" i="5"/>
  <c r="P5062" i="5"/>
  <c r="P5063" i="5"/>
  <c r="P5064" i="5"/>
  <c r="P5065" i="5"/>
  <c r="P5066" i="5"/>
  <c r="P5067" i="5"/>
  <c r="P5068" i="5"/>
  <c r="P5069" i="5"/>
  <c r="P5707" i="5"/>
  <c r="P5708" i="5"/>
  <c r="P5712" i="5"/>
  <c r="P5715" i="5"/>
  <c r="P5719" i="5"/>
  <c r="P5075" i="5"/>
  <c r="P5076" i="5"/>
  <c r="P5077" i="5"/>
  <c r="P5722" i="5"/>
  <c r="P5723" i="5"/>
  <c r="P629" i="5"/>
  <c r="P205" i="5"/>
  <c r="P5082" i="5"/>
  <c r="P8025" i="5"/>
  <c r="P5731" i="5"/>
  <c r="P5732" i="5"/>
  <c r="P5086" i="5"/>
  <c r="P5087" i="5"/>
  <c r="P5088" i="5"/>
  <c r="P5734" i="5"/>
  <c r="P5090" i="5"/>
  <c r="P844" i="5"/>
  <c r="P5092" i="5"/>
  <c r="P5093" i="5"/>
  <c r="P5094" i="5"/>
  <c r="P5095" i="5"/>
  <c r="P5096" i="5"/>
  <c r="P5097" i="5"/>
  <c r="P5083" i="5"/>
  <c r="P5099" i="5"/>
  <c r="P5743" i="5"/>
  <c r="P5051" i="5"/>
  <c r="P5102" i="5"/>
  <c r="P7288" i="5"/>
  <c r="P5533" i="5"/>
  <c r="P5105" i="5"/>
  <c r="P49" i="5"/>
  <c r="P5753" i="5"/>
  <c r="P5108" i="5"/>
  <c r="P5109" i="5"/>
  <c r="P5110" i="5"/>
  <c r="P533" i="5"/>
  <c r="P5112" i="5"/>
  <c r="P1278" i="5"/>
  <c r="P6006" i="5"/>
  <c r="P5754" i="5"/>
  <c r="P5116" i="5"/>
  <c r="P5117" i="5"/>
  <c r="P5118" i="5"/>
  <c r="P5119" i="5"/>
  <c r="P5120" i="5"/>
  <c r="P5121" i="5"/>
  <c r="P5122" i="5"/>
  <c r="P5123" i="5"/>
  <c r="P5124" i="5"/>
  <c r="P5125" i="5"/>
  <c r="P5126" i="5"/>
  <c r="P5127" i="5"/>
  <c r="P5128" i="5"/>
  <c r="P5129" i="5"/>
  <c r="P5130" i="5"/>
  <c r="P5755" i="5"/>
  <c r="P5132" i="5"/>
  <c r="P6076" i="5"/>
  <c r="P5134" i="5"/>
  <c r="P5773" i="5"/>
  <c r="P5136" i="5"/>
  <c r="P5774" i="5"/>
  <c r="P5138" i="5"/>
  <c r="P5139" i="5"/>
  <c r="P5140" i="5"/>
  <c r="P5141" i="5"/>
  <c r="P5142" i="5"/>
  <c r="P5143" i="5"/>
  <c r="P624" i="5"/>
  <c r="P5145" i="5"/>
  <c r="P5146" i="5"/>
  <c r="P5147" i="5"/>
  <c r="P5148" i="5"/>
  <c r="P5149" i="5"/>
  <c r="P5150" i="5"/>
  <c r="P5151" i="5"/>
  <c r="P5775" i="5"/>
  <c r="P5153" i="5"/>
  <c r="P5154" i="5"/>
  <c r="P5155" i="5"/>
  <c r="P5777" i="5"/>
  <c r="P5157" i="5"/>
  <c r="P5158" i="5"/>
  <c r="P5159" i="5"/>
  <c r="P5160" i="5"/>
  <c r="P5161" i="5"/>
  <c r="P5162" i="5"/>
  <c r="P5163" i="5"/>
  <c r="P5164" i="5"/>
  <c r="P5165" i="5"/>
  <c r="P5166" i="5"/>
  <c r="P5167" i="5"/>
  <c r="P5168" i="5"/>
  <c r="P5778" i="5"/>
  <c r="P5170" i="5"/>
  <c r="P5171" i="5"/>
  <c r="P5172" i="5"/>
  <c r="P5173" i="5"/>
  <c r="P5174" i="5"/>
  <c r="P5175" i="5"/>
  <c r="P5176" i="5"/>
  <c r="P5177" i="5"/>
  <c r="P5178" i="5"/>
  <c r="P5179" i="5"/>
  <c r="P5180" i="5"/>
  <c r="P5181" i="5"/>
  <c r="P5182" i="5"/>
  <c r="P5183" i="5"/>
  <c r="P5184" i="5"/>
  <c r="P840" i="5"/>
  <c r="P5783" i="5"/>
  <c r="P5790" i="5"/>
  <c r="P5800" i="5"/>
  <c r="P5189" i="5"/>
  <c r="P5190" i="5"/>
  <c r="P5191" i="5"/>
  <c r="P5812" i="5"/>
  <c r="P5813" i="5"/>
  <c r="P5821" i="5"/>
  <c r="P5840" i="5"/>
  <c r="P5196" i="5"/>
  <c r="P5197" i="5"/>
  <c r="P5847" i="5"/>
  <c r="P5199" i="5"/>
  <c r="P5855" i="5"/>
  <c r="P5201" i="5"/>
  <c r="P5202" i="5"/>
  <c r="P5203" i="5"/>
  <c r="P5204" i="5"/>
  <c r="P5205" i="5"/>
  <c r="P5206" i="5"/>
  <c r="P4212" i="5"/>
  <c r="P5861" i="5"/>
  <c r="P971" i="5"/>
  <c r="P688" i="5"/>
  <c r="P5211" i="5"/>
  <c r="P5212" i="5"/>
  <c r="P5213" i="5"/>
  <c r="P5863" i="5"/>
  <c r="P5215" i="5"/>
  <c r="P5216" i="5"/>
  <c r="P5217" i="5"/>
  <c r="P5218" i="5"/>
  <c r="P5219" i="5"/>
  <c r="P5220" i="5"/>
  <c r="P5221" i="5"/>
  <c r="P5222" i="5"/>
  <c r="P5223" i="5"/>
  <c r="P5224" i="5"/>
  <c r="P5864" i="5"/>
  <c r="P5226" i="5"/>
  <c r="P5227" i="5"/>
  <c r="P5865" i="5"/>
  <c r="P5866" i="5"/>
  <c r="P5230" i="5"/>
  <c r="P5231" i="5"/>
  <c r="P5232" i="5"/>
  <c r="P5233" i="5"/>
  <c r="P5234" i="5"/>
  <c r="P5235" i="5"/>
  <c r="P5236" i="5"/>
  <c r="P5237" i="5"/>
  <c r="P5238" i="5"/>
  <c r="P5239" i="5"/>
  <c r="P5240" i="5"/>
  <c r="P5867" i="5"/>
  <c r="P5242" i="5"/>
  <c r="P5243" i="5"/>
  <c r="P5244" i="5"/>
  <c r="P2643" i="5"/>
  <c r="P6980" i="5"/>
  <c r="P5247" i="5"/>
  <c r="P5248" i="5"/>
  <c r="P5249" i="5"/>
  <c r="P5250" i="5"/>
  <c r="P5251" i="5"/>
  <c r="P5252" i="5"/>
  <c r="P5253" i="5"/>
  <c r="P5254" i="5"/>
  <c r="P5255" i="5"/>
  <c r="P5256" i="5"/>
  <c r="P5257" i="5"/>
  <c r="P5258" i="5"/>
  <c r="P5259" i="5"/>
  <c r="P5260" i="5"/>
  <c r="P5261" i="5"/>
  <c r="P5262" i="5"/>
  <c r="P5263" i="5"/>
  <c r="P5264" i="5"/>
  <c r="P5265" i="5"/>
  <c r="P5266" i="5"/>
  <c r="P5267" i="5"/>
  <c r="P5268" i="5"/>
  <c r="P5269" i="5"/>
  <c r="P5270" i="5"/>
  <c r="P5871" i="5"/>
  <c r="P7210" i="5"/>
  <c r="P989" i="5"/>
  <c r="P5883" i="5"/>
  <c r="P5884" i="5"/>
  <c r="P5276" i="5"/>
  <c r="P5277" i="5"/>
  <c r="P5278" i="5"/>
  <c r="P5279" i="5"/>
  <c r="P5280" i="5"/>
  <c r="P5281" i="5"/>
  <c r="P5282" i="5"/>
  <c r="P5283" i="5"/>
  <c r="P3079" i="5"/>
  <c r="P5285" i="5"/>
  <c r="P5886" i="5"/>
  <c r="P5888" i="5"/>
  <c r="P5889" i="5"/>
  <c r="P5894" i="5"/>
  <c r="P5290" i="5"/>
  <c r="P5899" i="5"/>
  <c r="P5292" i="5"/>
  <c r="P5293" i="5"/>
  <c r="P5294" i="5"/>
  <c r="P5295" i="5"/>
  <c r="P5296" i="5"/>
  <c r="P5297" i="5"/>
  <c r="P5298" i="5"/>
  <c r="P5299" i="5"/>
  <c r="P5300" i="5"/>
  <c r="P5301" i="5"/>
  <c r="P5302" i="5"/>
  <c r="P5303" i="5"/>
  <c r="P5304" i="5"/>
  <c r="P5305" i="5"/>
  <c r="P5306" i="5"/>
  <c r="P5307" i="5"/>
  <c r="P5308" i="5"/>
  <c r="P5309" i="5"/>
  <c r="P5310" i="5"/>
  <c r="P5311" i="5"/>
  <c r="P5900" i="5"/>
  <c r="P5313" i="5"/>
  <c r="P5314" i="5"/>
  <c r="P5315" i="5"/>
  <c r="P5316" i="5"/>
  <c r="P5317" i="5"/>
  <c r="P5318" i="5"/>
  <c r="P5319" i="5"/>
  <c r="P5320" i="5"/>
  <c r="P5321" i="5"/>
  <c r="P5322" i="5"/>
  <c r="P5901" i="5"/>
  <c r="P555" i="5"/>
  <c r="P5325" i="5"/>
  <c r="P5326" i="5"/>
  <c r="P5327" i="5"/>
  <c r="P5905" i="5"/>
  <c r="P5329" i="5"/>
  <c r="P5330" i="5"/>
  <c r="P5331" i="5"/>
  <c r="P5332" i="5"/>
  <c r="P5333" i="5"/>
  <c r="P5334" i="5"/>
  <c r="P5912" i="5"/>
  <c r="P5336" i="5"/>
  <c r="P5337" i="5"/>
  <c r="P5338" i="5"/>
  <c r="P5339" i="5"/>
  <c r="P5340" i="5"/>
  <c r="P5341" i="5"/>
  <c r="P5342" i="5"/>
  <c r="P5343" i="5"/>
  <c r="P5344" i="5"/>
  <c r="P5345" i="5"/>
  <c r="P5346" i="5"/>
  <c r="P5347" i="5"/>
  <c r="P5348" i="5"/>
  <c r="P5349" i="5"/>
  <c r="P5350" i="5"/>
  <c r="P5351" i="5"/>
  <c r="P5352" i="5"/>
  <c r="P5353" i="5"/>
  <c r="P5354" i="5"/>
  <c r="P5355" i="5"/>
  <c r="P5356" i="5"/>
  <c r="P5357" i="5"/>
  <c r="P5358" i="5"/>
  <c r="P5359" i="5"/>
  <c r="P5916" i="5"/>
  <c r="P5361" i="5"/>
  <c r="P5362" i="5"/>
  <c r="P5363" i="5"/>
  <c r="P5364" i="5"/>
  <c r="P5365" i="5"/>
  <c r="P5917" i="5"/>
  <c r="P5367" i="5"/>
  <c r="P5368" i="5"/>
  <c r="P5369" i="5"/>
  <c r="P2890" i="5"/>
  <c r="P5371" i="5"/>
  <c r="P5372" i="5"/>
  <c r="P5373" i="5"/>
  <c r="P5374" i="5"/>
  <c r="P5375" i="5"/>
  <c r="P5376" i="5"/>
  <c r="P5377" i="5"/>
  <c r="P5378" i="5"/>
  <c r="P5379" i="5"/>
  <c r="P5380" i="5"/>
  <c r="P5381" i="5"/>
  <c r="P5382" i="5"/>
  <c r="P5383" i="5"/>
  <c r="P5384" i="5"/>
  <c r="P5385" i="5"/>
  <c r="P5386" i="5"/>
  <c r="P5387" i="5"/>
  <c r="P5388" i="5"/>
  <c r="P5389" i="5"/>
  <c r="P5390" i="5"/>
  <c r="P5391" i="5"/>
  <c r="P5392" i="5"/>
  <c r="P5393" i="5"/>
  <c r="P5394" i="5"/>
  <c r="P5395" i="5"/>
  <c r="P5396" i="5"/>
  <c r="P5397" i="5"/>
  <c r="P5398" i="5"/>
  <c r="P5399" i="5"/>
  <c r="P5400" i="5"/>
  <c r="P5401" i="5"/>
  <c r="P5402" i="5"/>
  <c r="P5403" i="5"/>
  <c r="P5404" i="5"/>
  <c r="P5405" i="5"/>
  <c r="P5406" i="5"/>
  <c r="P5407" i="5"/>
  <c r="P172" i="5"/>
  <c r="P5409" i="5"/>
  <c r="P5410" i="5"/>
  <c r="P5411" i="5"/>
  <c r="P5412" i="5"/>
  <c r="P5413" i="5"/>
  <c r="P5414" i="5"/>
  <c r="P5415" i="5"/>
  <c r="P5416" i="5"/>
  <c r="P5417" i="5"/>
  <c r="P5418" i="5"/>
  <c r="P5419" i="5"/>
  <c r="P5420" i="5"/>
  <c r="P5918" i="5"/>
  <c r="P5422" i="5"/>
  <c r="P622" i="5"/>
  <c r="P5424" i="5"/>
  <c r="P5425" i="5"/>
  <c r="P5426" i="5"/>
  <c r="P5427" i="5"/>
  <c r="P5924" i="5"/>
  <c r="P7292" i="5"/>
  <c r="P2662" i="5"/>
  <c r="P461" i="5"/>
  <c r="P5432" i="5"/>
  <c r="P5433" i="5"/>
  <c r="P5434" i="5"/>
  <c r="P5435" i="5"/>
  <c r="P5436" i="5"/>
  <c r="P5437" i="5"/>
  <c r="P5438" i="5"/>
  <c r="P5439" i="5"/>
  <c r="P5440" i="5"/>
  <c r="P5441" i="5"/>
  <c r="P5442" i="5"/>
  <c r="P5443" i="5"/>
  <c r="P5444" i="5"/>
  <c r="P5445" i="5"/>
  <c r="P5446" i="5"/>
  <c r="P5447" i="5"/>
  <c r="P5448" i="5"/>
  <c r="P5449" i="5"/>
  <c r="P5936" i="5"/>
  <c r="P5961" i="5"/>
  <c r="P5974" i="5"/>
  <c r="P157" i="5"/>
  <c r="P5993" i="5"/>
  <c r="P5994" i="5"/>
  <c r="P5997" i="5"/>
  <c r="P5457" i="5"/>
  <c r="P5998" i="5"/>
  <c r="P130" i="5"/>
  <c r="P5460" i="5"/>
  <c r="P5461" i="5"/>
  <c r="P5462" i="5"/>
  <c r="P5463" i="5"/>
  <c r="P5464" i="5"/>
  <c r="P5465" i="5"/>
  <c r="P5466" i="5"/>
  <c r="P5467" i="5"/>
  <c r="P5468" i="5"/>
  <c r="P5469" i="5"/>
  <c r="P5470" i="5"/>
  <c r="P5471" i="5"/>
  <c r="P3587" i="5"/>
  <c r="P5473" i="5"/>
  <c r="P5474" i="5"/>
  <c r="P5475" i="5"/>
  <c r="P5476" i="5"/>
  <c r="P5477" i="5"/>
  <c r="P5478" i="5"/>
  <c r="P5479" i="5"/>
  <c r="P5480" i="5"/>
  <c r="P5481" i="5"/>
  <c r="P6001" i="5"/>
  <c r="P5483" i="5"/>
  <c r="P6177" i="5"/>
  <c r="P5485" i="5"/>
  <c r="P5486" i="5"/>
  <c r="P5487" i="5"/>
  <c r="P5488" i="5"/>
  <c r="P5489" i="5"/>
  <c r="P5490" i="5"/>
  <c r="P5491" i="5"/>
  <c r="P5492" i="5"/>
  <c r="P5493" i="5"/>
  <c r="P8648" i="5"/>
  <c r="P6021" i="5"/>
  <c r="P6022" i="5"/>
  <c r="P6025" i="5"/>
  <c r="P5498" i="5"/>
  <c r="P5499" i="5"/>
  <c r="P5500" i="5"/>
  <c r="P5501" i="5"/>
  <c r="P5502" i="5"/>
  <c r="P5503" i="5"/>
  <c r="P5504" i="5"/>
  <c r="P5505" i="5"/>
  <c r="P5506" i="5"/>
  <c r="P514" i="5"/>
  <c r="P6033" i="5"/>
  <c r="P6039" i="5"/>
  <c r="P5510" i="5"/>
  <c r="P5511" i="5"/>
  <c r="P6071" i="5"/>
  <c r="P5513" i="5"/>
  <c r="P5514" i="5"/>
  <c r="P5515" i="5"/>
  <c r="P5516" i="5"/>
  <c r="P5517" i="5"/>
  <c r="P5518" i="5"/>
  <c r="P5519" i="5"/>
  <c r="P5520" i="5"/>
  <c r="P5521" i="5"/>
  <c r="P5522" i="5"/>
  <c r="P671" i="5"/>
  <c r="P6077" i="5"/>
  <c r="P5525" i="5"/>
  <c r="P4675" i="5"/>
  <c r="P6078" i="5"/>
  <c r="P6079" i="5"/>
  <c r="P5529" i="5"/>
  <c r="P5530" i="5"/>
  <c r="P5531" i="5"/>
  <c r="P5532" i="5"/>
  <c r="P5728" i="5"/>
  <c r="P5534" i="5"/>
  <c r="P6080" i="5"/>
  <c r="P6089" i="5"/>
  <c r="P6090" i="5"/>
  <c r="P5538" i="5"/>
  <c r="P6110" i="5"/>
  <c r="P5540" i="5"/>
  <c r="P5541" i="5"/>
  <c r="P1308" i="5"/>
  <c r="P5543" i="5"/>
  <c r="P5544" i="5"/>
  <c r="P5545" i="5"/>
  <c r="P5546" i="5"/>
  <c r="P5547" i="5"/>
  <c r="P5548" i="5"/>
  <c r="P5549" i="5"/>
  <c r="P5550" i="5"/>
  <c r="P3056" i="5"/>
  <c r="P5552" i="5"/>
  <c r="P5553" i="5"/>
  <c r="P5554" i="5"/>
  <c r="P5555" i="5"/>
  <c r="P5556" i="5"/>
  <c r="P6111" i="5"/>
  <c r="P5558" i="5"/>
  <c r="P5559" i="5"/>
  <c r="P5560" i="5"/>
  <c r="P5561" i="5"/>
  <c r="P5562" i="5"/>
  <c r="P4629" i="5"/>
  <c r="P5564" i="5"/>
  <c r="P5565" i="5"/>
  <c r="P5566" i="5"/>
  <c r="P5567" i="5"/>
  <c r="P5568" i="5"/>
  <c r="P5569" i="5"/>
  <c r="P5570" i="5"/>
  <c r="P5571" i="5"/>
  <c r="P5572" i="5"/>
  <c r="P5573" i="5"/>
  <c r="P241" i="5"/>
  <c r="P5575" i="5"/>
  <c r="P5576" i="5"/>
  <c r="P5577" i="5"/>
  <c r="P6114" i="5"/>
  <c r="P5579" i="5"/>
  <c r="P5580" i="5"/>
  <c r="P5581" i="5"/>
  <c r="P5582" i="5"/>
  <c r="P5583" i="5"/>
  <c r="P1036" i="5"/>
  <c r="P5585" i="5"/>
  <c r="P314" i="5"/>
  <c r="P6123" i="5"/>
  <c r="P5588" i="5"/>
  <c r="P5589" i="5"/>
  <c r="P3594" i="5"/>
  <c r="P6127" i="5"/>
  <c r="P6130" i="5"/>
  <c r="P6131" i="5"/>
  <c r="P6132" i="5"/>
  <c r="P5595" i="5"/>
  <c r="P5596" i="5"/>
  <c r="P5597" i="5"/>
  <c r="P5598" i="5"/>
  <c r="P5599" i="5"/>
  <c r="P5600" i="5"/>
  <c r="P5601" i="5"/>
  <c r="P5602" i="5"/>
  <c r="P5603" i="5"/>
  <c r="P95" i="5"/>
  <c r="P5605" i="5"/>
  <c r="P5606" i="5"/>
  <c r="P5607" i="5"/>
  <c r="P5608" i="5"/>
  <c r="P5609" i="5"/>
  <c r="P5610" i="5"/>
  <c r="P5611" i="5"/>
  <c r="P5612" i="5"/>
  <c r="P5613" i="5"/>
  <c r="P6133" i="5"/>
  <c r="P5615" i="5"/>
  <c r="P1105" i="5"/>
  <c r="P6138" i="5"/>
  <c r="P5618" i="5"/>
  <c r="P6139" i="5"/>
  <c r="P5620" i="5"/>
  <c r="P5621" i="5"/>
  <c r="P5622" i="5"/>
  <c r="P5623" i="5"/>
  <c r="P5624" i="5"/>
  <c r="P6142" i="5"/>
  <c r="P8079" i="5"/>
  <c r="P6145" i="5"/>
  <c r="P6146" i="5"/>
  <c r="P6147" i="5"/>
  <c r="P6159" i="5"/>
  <c r="P6173" i="5"/>
  <c r="P5632" i="5"/>
  <c r="P5801" i="5"/>
  <c r="P5634" i="5"/>
  <c r="P6186" i="5"/>
  <c r="P8287" i="5"/>
  <c r="P5637" i="5"/>
  <c r="P5638" i="5"/>
  <c r="P5639" i="5"/>
  <c r="P6188" i="5"/>
  <c r="P5641" i="5"/>
  <c r="P5642" i="5"/>
  <c r="P5643" i="5"/>
  <c r="P5644" i="5"/>
  <c r="P6195" i="5"/>
  <c r="P6197" i="5"/>
  <c r="P5647" i="5"/>
  <c r="P5648" i="5"/>
  <c r="P6198" i="5"/>
  <c r="P5650" i="5"/>
  <c r="P5651" i="5"/>
  <c r="P6480" i="5"/>
  <c r="P5653" i="5"/>
  <c r="P5654" i="5"/>
  <c r="P5655" i="5"/>
  <c r="P5656" i="5"/>
  <c r="P5657" i="5"/>
  <c r="P5658" i="5"/>
  <c r="P5659" i="5"/>
  <c r="P5660" i="5"/>
  <c r="P6201" i="5"/>
  <c r="P6202" i="5"/>
  <c r="P5663" i="5"/>
  <c r="P5664" i="5"/>
  <c r="P5665" i="5"/>
  <c r="P5666" i="5"/>
  <c r="P5667" i="5"/>
  <c r="P5668" i="5"/>
  <c r="P5669" i="5"/>
  <c r="P5670" i="5"/>
  <c r="P5671" i="5"/>
  <c r="P5672" i="5"/>
  <c r="P5673" i="5"/>
  <c r="P640" i="5"/>
  <c r="P5675" i="5"/>
  <c r="P5676" i="5"/>
  <c r="P5677" i="5"/>
  <c r="P5678" i="5"/>
  <c r="P5679" i="5"/>
  <c r="P5680" i="5"/>
  <c r="P5681" i="5"/>
  <c r="P5682" i="5"/>
  <c r="P5683" i="5"/>
  <c r="P5684" i="5"/>
  <c r="P5685" i="5"/>
  <c r="P5686" i="5"/>
  <c r="P5687" i="5"/>
  <c r="P5688" i="5"/>
  <c r="P3637" i="5"/>
  <c r="P5690" i="5"/>
  <c r="P1107" i="5"/>
  <c r="P5692" i="5"/>
  <c r="P6211" i="5"/>
  <c r="P6212" i="5"/>
  <c r="P6221" i="5"/>
  <c r="P6222" i="5"/>
  <c r="P6234" i="5"/>
  <c r="P5698" i="5"/>
  <c r="P5699" i="5"/>
  <c r="P5700" i="5"/>
  <c r="P5701" i="5"/>
  <c r="P5702" i="5"/>
  <c r="P6239" i="5"/>
  <c r="P5704" i="5"/>
  <c r="P5430" i="5"/>
  <c r="P5706" i="5"/>
  <c r="P6243" i="5"/>
  <c r="P6247" i="5"/>
  <c r="P5709" i="5"/>
  <c r="P5710" i="5"/>
  <c r="P5711" i="5"/>
  <c r="P6252" i="5"/>
  <c r="P5713" i="5"/>
  <c r="P5714" i="5"/>
  <c r="P6272" i="5"/>
  <c r="P5716" i="5"/>
  <c r="P5717" i="5"/>
  <c r="P5718" i="5"/>
  <c r="P1037" i="5"/>
  <c r="P5720" i="5"/>
  <c r="P5721" i="5"/>
  <c r="P6288" i="5"/>
  <c r="P6290" i="5"/>
  <c r="P5724" i="5"/>
  <c r="P5725" i="5"/>
  <c r="P5726" i="5"/>
  <c r="P5727" i="5"/>
  <c r="P3193" i="5"/>
  <c r="P5729" i="5"/>
  <c r="P5730" i="5"/>
  <c r="P6307" i="5"/>
  <c r="P720" i="5"/>
  <c r="P5733" i="5"/>
  <c r="P6308" i="5"/>
  <c r="P5735" i="5"/>
  <c r="P5736" i="5"/>
  <c r="P5737" i="5"/>
  <c r="P5738" i="5"/>
  <c r="P5739" i="5"/>
  <c r="P5740" i="5"/>
  <c r="P5741" i="5"/>
  <c r="P5742" i="5"/>
  <c r="P6309" i="5"/>
  <c r="P5744" i="5"/>
  <c r="P5745" i="5"/>
  <c r="P5746" i="5"/>
  <c r="P5747" i="5"/>
  <c r="P5748" i="5"/>
  <c r="P5749" i="5"/>
  <c r="P5750" i="5"/>
  <c r="P5751" i="5"/>
  <c r="P6310" i="5"/>
  <c r="P1279" i="5"/>
  <c r="P943" i="5"/>
  <c r="P214" i="5"/>
  <c r="P5756" i="5"/>
  <c r="P5757" i="5"/>
  <c r="P5758" i="5"/>
  <c r="P5759" i="5"/>
  <c r="P5760" i="5"/>
  <c r="P7523" i="5"/>
  <c r="P5762" i="5"/>
  <c r="P5763" i="5"/>
  <c r="P2928" i="5"/>
  <c r="P5765" i="5"/>
  <c r="P5766" i="5"/>
  <c r="P5767" i="5"/>
  <c r="P5768" i="5"/>
  <c r="P5769" i="5"/>
  <c r="P5770" i="5"/>
  <c r="P5771" i="5"/>
  <c r="P5772" i="5"/>
  <c r="P6311" i="5"/>
  <c r="P6312" i="5"/>
  <c r="P6313" i="5"/>
  <c r="P5776" i="5"/>
  <c r="P6335" i="5"/>
  <c r="P6347" i="5"/>
  <c r="P5779" i="5"/>
  <c r="P6069" i="5"/>
  <c r="P6327" i="5"/>
  <c r="P5782" i="5"/>
  <c r="P6352" i="5"/>
  <c r="P5784" i="5"/>
  <c r="P5785" i="5"/>
  <c r="P5786" i="5"/>
  <c r="P5787" i="5"/>
  <c r="P5788" i="5"/>
  <c r="P5789" i="5"/>
  <c r="P6372" i="5"/>
  <c r="P5791" i="5"/>
  <c r="P5792" i="5"/>
  <c r="P5793" i="5"/>
  <c r="P5794" i="5"/>
  <c r="P5795" i="5"/>
  <c r="P5796" i="5"/>
  <c r="P5797" i="5"/>
  <c r="P5798" i="5"/>
  <c r="P5799" i="5"/>
  <c r="P206" i="5"/>
  <c r="P268" i="5"/>
  <c r="P5802" i="5"/>
  <c r="P5803" i="5"/>
  <c r="P5804" i="5"/>
  <c r="P5805" i="5"/>
  <c r="P5806" i="5"/>
  <c r="P5807" i="5"/>
  <c r="P3442" i="5"/>
  <c r="P5809" i="5"/>
  <c r="P5810" i="5"/>
  <c r="P5811" i="5"/>
  <c r="P6377" i="5"/>
  <c r="P6378" i="5"/>
  <c r="P5814" i="5"/>
  <c r="P5815" i="5"/>
  <c r="P5816" i="5"/>
  <c r="P5817" i="5"/>
  <c r="P5818" i="5"/>
  <c r="P5819" i="5"/>
  <c r="P5820" i="5"/>
  <c r="P576" i="5"/>
  <c r="P5822" i="5"/>
  <c r="P5823" i="5"/>
  <c r="P5824" i="5"/>
  <c r="P5825" i="5"/>
  <c r="P5826" i="5"/>
  <c r="P5827" i="5"/>
  <c r="P5828" i="5"/>
  <c r="P5829" i="5"/>
  <c r="P1428" i="5"/>
  <c r="P5831" i="5"/>
  <c r="P5832" i="5"/>
  <c r="P5833" i="5"/>
  <c r="P5834" i="5"/>
  <c r="P5835" i="5"/>
  <c r="P5836" i="5"/>
  <c r="P5837" i="5"/>
  <c r="P5838" i="5"/>
  <c r="P5839" i="5"/>
  <c r="P6379" i="5"/>
  <c r="P5841" i="5"/>
  <c r="P5842" i="5"/>
  <c r="P5843" i="5"/>
  <c r="P5844" i="5"/>
  <c r="P5845" i="5"/>
  <c r="P5846" i="5"/>
  <c r="P175" i="5"/>
  <c r="P5848" i="5"/>
  <c r="P5849" i="5"/>
  <c r="P5850" i="5"/>
  <c r="P5851" i="5"/>
  <c r="P5852" i="5"/>
  <c r="P5853" i="5"/>
  <c r="P5854" i="5"/>
  <c r="P6380" i="5"/>
  <c r="P123" i="5"/>
  <c r="P5857" i="5"/>
  <c r="P5858" i="5"/>
  <c r="P5859" i="5"/>
  <c r="P5860" i="5"/>
  <c r="P6381" i="5"/>
  <c r="P5862" i="5"/>
  <c r="P6385" i="5"/>
  <c r="P6386" i="5"/>
  <c r="P6387" i="5"/>
  <c r="P6388" i="5"/>
  <c r="P6391" i="5"/>
  <c r="P5868" i="5"/>
  <c r="P5869" i="5"/>
  <c r="P5870" i="5"/>
  <c r="P1280" i="5"/>
  <c r="P5872" i="5"/>
  <c r="P5873" i="5"/>
  <c r="P5874" i="5"/>
  <c r="P5875" i="5"/>
  <c r="P5876" i="5"/>
  <c r="P683" i="5"/>
  <c r="P5878" i="5"/>
  <c r="P5879" i="5"/>
  <c r="P5880" i="5"/>
  <c r="P5881" i="5"/>
  <c r="P5882" i="5"/>
  <c r="P6392" i="5"/>
  <c r="P6399" i="5"/>
  <c r="P5885" i="5"/>
  <c r="P6401" i="5"/>
  <c r="P5887" i="5"/>
  <c r="P6402" i="5"/>
  <c r="P6403" i="5"/>
  <c r="P5890" i="5"/>
  <c r="P4052" i="5"/>
  <c r="P5892" i="5"/>
  <c r="P5893" i="5"/>
  <c r="P6406" i="5"/>
  <c r="P5895" i="5"/>
  <c r="P5896" i="5"/>
  <c r="P5897" i="5"/>
  <c r="P5898" i="5"/>
  <c r="P393" i="5"/>
  <c r="P6407" i="5"/>
  <c r="P396" i="5"/>
  <c r="P5902" i="5"/>
  <c r="P5903" i="5"/>
  <c r="P5904" i="5"/>
  <c r="P6408" i="5"/>
  <c r="P5906" i="5"/>
  <c r="P5907" i="5"/>
  <c r="P5908" i="5"/>
  <c r="P5909" i="5"/>
  <c r="P5910" i="5"/>
  <c r="P5911" i="5"/>
  <c r="P6437" i="5"/>
  <c r="P5913" i="5"/>
  <c r="P5914" i="5"/>
  <c r="P5915" i="5"/>
  <c r="P6438" i="5"/>
  <c r="P6439" i="5"/>
  <c r="P6449" i="5"/>
  <c r="P5919" i="5"/>
  <c r="P5920" i="5"/>
  <c r="P5921" i="5"/>
  <c r="P5922" i="5"/>
  <c r="P5923" i="5"/>
  <c r="P6450" i="5"/>
  <c r="P5925" i="5"/>
  <c r="P5926" i="5"/>
  <c r="P8622" i="5"/>
  <c r="P5928" i="5"/>
  <c r="P5929" i="5"/>
  <c r="P5930" i="5"/>
  <c r="P5931" i="5"/>
  <c r="P5932" i="5"/>
  <c r="P5933" i="5"/>
  <c r="P5934" i="5"/>
  <c r="P5935" i="5"/>
  <c r="P6451" i="5"/>
  <c r="P5937" i="5"/>
  <c r="P5938" i="5"/>
  <c r="P5939" i="5"/>
  <c r="P5940" i="5"/>
  <c r="P5941" i="5"/>
  <c r="P5942" i="5"/>
  <c r="P5943" i="5"/>
  <c r="P5944" i="5"/>
  <c r="P5945" i="5"/>
  <c r="P5946" i="5"/>
  <c r="P5947" i="5"/>
  <c r="P5948" i="5"/>
  <c r="P5949" i="5"/>
  <c r="P5950" i="5"/>
  <c r="P5951" i="5"/>
  <c r="P5952" i="5"/>
  <c r="P5953" i="5"/>
  <c r="P5954" i="5"/>
  <c r="P5955" i="5"/>
  <c r="P5956" i="5"/>
  <c r="P5957" i="5"/>
  <c r="P5958" i="5"/>
  <c r="P5959" i="5"/>
  <c r="P5960" i="5"/>
  <c r="P577" i="5"/>
  <c r="P5962" i="5"/>
  <c r="P5963" i="5"/>
  <c r="P5964" i="5"/>
  <c r="P5965" i="5"/>
  <c r="P5966" i="5"/>
  <c r="P5967" i="5"/>
  <c r="P4077" i="5"/>
  <c r="P5969" i="5"/>
  <c r="P5970" i="5"/>
  <c r="P5971" i="5"/>
  <c r="P5972" i="5"/>
  <c r="P5973" i="5"/>
  <c r="P6453" i="5"/>
  <c r="P5975" i="5"/>
  <c r="P5976" i="5"/>
  <c r="P5977" i="5"/>
  <c r="P5978" i="5"/>
  <c r="P5979" i="5"/>
  <c r="P5980" i="5"/>
  <c r="P5981" i="5"/>
  <c r="P5982" i="5"/>
  <c r="P5983" i="5"/>
  <c r="P5984" i="5"/>
  <c r="P5985" i="5"/>
  <c r="P5986" i="5"/>
  <c r="P5987" i="5"/>
  <c r="P5988" i="5"/>
  <c r="P5989" i="5"/>
  <c r="P5990" i="5"/>
  <c r="P5991" i="5"/>
  <c r="P5992" i="5"/>
  <c r="P6455" i="5"/>
  <c r="P6468" i="5"/>
  <c r="P5995" i="5"/>
  <c r="P5996" i="5"/>
  <c r="P6469" i="5"/>
  <c r="P6479" i="5"/>
  <c r="P5999" i="5"/>
  <c r="P6000" i="5"/>
  <c r="P6482" i="5"/>
  <c r="P6002" i="5"/>
  <c r="P6003" i="5"/>
  <c r="P6004" i="5"/>
  <c r="P6005" i="5"/>
  <c r="P3435" i="5"/>
  <c r="P6007" i="5"/>
  <c r="P8369" i="5"/>
  <c r="P6009" i="5"/>
  <c r="P6010" i="5"/>
  <c r="P6011" i="5"/>
  <c r="P6012" i="5"/>
  <c r="P6013" i="5"/>
  <c r="P6014" i="5"/>
  <c r="P6015" i="5"/>
  <c r="P6016" i="5"/>
  <c r="P6017" i="5"/>
  <c r="P6018" i="5"/>
  <c r="P6019" i="5"/>
  <c r="P6020" i="5"/>
  <c r="P6484" i="5"/>
  <c r="P528" i="5"/>
  <c r="P6023" i="5"/>
  <c r="P6024" i="5"/>
  <c r="P6485" i="5"/>
  <c r="P6026" i="5"/>
  <c r="P6027" i="5"/>
  <c r="P6028" i="5"/>
  <c r="P6029" i="5"/>
  <c r="P6030" i="5"/>
  <c r="P6031" i="5"/>
  <c r="P639" i="5"/>
  <c r="P6488" i="5"/>
  <c r="P6034" i="5"/>
  <c r="P6035" i="5"/>
  <c r="P6036" i="5"/>
  <c r="P6037" i="5"/>
  <c r="P6038" i="5"/>
  <c r="P6495" i="5"/>
  <c r="P6040" i="5"/>
  <c r="P6041" i="5"/>
  <c r="P6042" i="5"/>
  <c r="P6043" i="5"/>
  <c r="P6044" i="5"/>
  <c r="P6045" i="5"/>
  <c r="P6046" i="5"/>
  <c r="P6047" i="5"/>
  <c r="P6048" i="5"/>
  <c r="P6049" i="5"/>
  <c r="P6050" i="5"/>
  <c r="P6051" i="5"/>
  <c r="P6052" i="5"/>
  <c r="P6053" i="5"/>
  <c r="P6054" i="5"/>
  <c r="P6055" i="5"/>
  <c r="P6056" i="5"/>
  <c r="P6057" i="5"/>
  <c r="P3597" i="5"/>
  <c r="P1366" i="5"/>
  <c r="P6060" i="5"/>
  <c r="P6061" i="5"/>
  <c r="P6062" i="5"/>
  <c r="P6063" i="5"/>
  <c r="P6064" i="5"/>
  <c r="P6065" i="5"/>
  <c r="P6066" i="5"/>
  <c r="P6067" i="5"/>
  <c r="P6068" i="5"/>
  <c r="P7120" i="5"/>
  <c r="P6070" i="5"/>
  <c r="P6517" i="5"/>
  <c r="P6072" i="5"/>
  <c r="P6073" i="5"/>
  <c r="P6074" i="5"/>
  <c r="P6075" i="5"/>
  <c r="P4392" i="5"/>
  <c r="P6518" i="5"/>
  <c r="P6519" i="5"/>
  <c r="P6520" i="5"/>
  <c r="P6522" i="5"/>
  <c r="P6081" i="5"/>
  <c r="P6082" i="5"/>
  <c r="P6083" i="5"/>
  <c r="P6084" i="5"/>
  <c r="P6085" i="5"/>
  <c r="P6086" i="5"/>
  <c r="P6087" i="5"/>
  <c r="P6088" i="5"/>
  <c r="P6525" i="5"/>
  <c r="P6528" i="5"/>
  <c r="P6091" i="5"/>
  <c r="P6092" i="5"/>
  <c r="P6093" i="5"/>
  <c r="P6094" i="5"/>
  <c r="P6095" i="5"/>
  <c r="P6096" i="5"/>
  <c r="P6097" i="5"/>
  <c r="P6098" i="5"/>
  <c r="P6099" i="5"/>
  <c r="P6100" i="5"/>
  <c r="P6101" i="5"/>
  <c r="P6102" i="5"/>
  <c r="P6103" i="5"/>
  <c r="P6104" i="5"/>
  <c r="P6105" i="5"/>
  <c r="P6106" i="5"/>
  <c r="P6107" i="5"/>
  <c r="P6108" i="5"/>
  <c r="P6109" i="5"/>
  <c r="P6529" i="5"/>
  <c r="P6530" i="5"/>
  <c r="P6112" i="5"/>
  <c r="P6113" i="5"/>
  <c r="P7181" i="5"/>
  <c r="P6115" i="5"/>
  <c r="P6116" i="5"/>
  <c r="P6117" i="5"/>
  <c r="P6118" i="5"/>
  <c r="P6119" i="5"/>
  <c r="P6120" i="5"/>
  <c r="P6121" i="5"/>
  <c r="P6122" i="5"/>
  <c r="P6533" i="5"/>
  <c r="P6124" i="5"/>
  <c r="P6125" i="5"/>
  <c r="P6534" i="5"/>
  <c r="P1281" i="5"/>
  <c r="P6128" i="5"/>
  <c r="P6129" i="5"/>
  <c r="P6539" i="5"/>
  <c r="P6545" i="5"/>
  <c r="P6546" i="5"/>
  <c r="P6547" i="5"/>
  <c r="P6134" i="5"/>
  <c r="P6135" i="5"/>
  <c r="P6136" i="5"/>
  <c r="P6137" i="5"/>
  <c r="P6551" i="5"/>
  <c r="P6553" i="5"/>
  <c r="P6140" i="5"/>
  <c r="P6141" i="5"/>
  <c r="P6554" i="5"/>
  <c r="P6143" i="5"/>
  <c r="P6144" i="5"/>
  <c r="P448" i="5"/>
  <c r="P6555" i="5"/>
  <c r="P6556" i="5"/>
  <c r="P6148" i="5"/>
  <c r="P6149" i="5"/>
  <c r="P6150" i="5"/>
  <c r="P6151" i="5"/>
  <c r="P6152" i="5"/>
  <c r="P6153" i="5"/>
  <c r="P6154" i="5"/>
  <c r="P6155" i="5"/>
  <c r="P6156" i="5"/>
  <c r="P6157" i="5"/>
  <c r="P6158" i="5"/>
  <c r="P1038" i="5"/>
  <c r="P6160" i="5"/>
  <c r="P6161" i="5"/>
  <c r="P6162" i="5"/>
  <c r="P6163" i="5"/>
  <c r="P6164" i="5"/>
  <c r="P6165" i="5"/>
  <c r="P6166" i="5"/>
  <c r="P6167" i="5"/>
  <c r="P6168" i="5"/>
  <c r="P6169" i="5"/>
  <c r="P6170" i="5"/>
  <c r="P6171" i="5"/>
  <c r="P6172" i="5"/>
  <c r="P6576" i="5"/>
  <c r="P6174" i="5"/>
  <c r="P6175" i="5"/>
  <c r="P6176" i="5"/>
  <c r="P349" i="5"/>
  <c r="P6178" i="5"/>
  <c r="P6179" i="5"/>
  <c r="P6180" i="5"/>
  <c r="P6181" i="5"/>
  <c r="P6182" i="5"/>
  <c r="P6183" i="5"/>
  <c r="P6184" i="5"/>
  <c r="P6185" i="5"/>
  <c r="P625" i="5"/>
  <c r="P6187" i="5"/>
  <c r="P6577" i="5"/>
  <c r="P6189" i="5"/>
  <c r="P6190" i="5"/>
  <c r="P6191" i="5"/>
  <c r="P6192" i="5"/>
  <c r="P6193" i="5"/>
  <c r="P6194" i="5"/>
  <c r="P6580" i="5"/>
  <c r="P6196" i="5"/>
  <c r="P6592" i="5"/>
  <c r="P6593" i="5"/>
  <c r="P6199" i="5"/>
  <c r="P6200" i="5"/>
  <c r="P6597" i="5"/>
  <c r="P6603" i="5"/>
  <c r="P6203" i="5"/>
  <c r="P6204" i="5"/>
  <c r="P6205" i="5"/>
  <c r="P6206" i="5"/>
  <c r="P6207" i="5"/>
  <c r="P6208" i="5"/>
  <c r="P6209" i="5"/>
  <c r="P6210" i="5"/>
  <c r="P1284" i="5"/>
  <c r="P6604" i="5"/>
  <c r="P6213" i="5"/>
  <c r="P6214" i="5"/>
  <c r="P6215" i="5"/>
  <c r="P6216" i="5"/>
  <c r="P6217" i="5"/>
  <c r="P6218" i="5"/>
  <c r="P6219" i="5"/>
  <c r="P6220" i="5"/>
  <c r="P6621" i="5"/>
  <c r="P6622" i="5"/>
  <c r="P6223" i="5"/>
  <c r="P6224" i="5"/>
  <c r="P6225" i="5"/>
  <c r="P6226" i="5"/>
  <c r="P6227" i="5"/>
  <c r="P6228" i="5"/>
  <c r="P6229" i="5"/>
  <c r="P6230" i="5"/>
  <c r="P6231" i="5"/>
  <c r="P6232" i="5"/>
  <c r="P6233" i="5"/>
  <c r="P6623" i="5"/>
  <c r="P6235" i="5"/>
  <c r="P6236" i="5"/>
  <c r="P6237" i="5"/>
  <c r="P6238" i="5"/>
  <c r="P6638" i="5"/>
  <c r="P6240" i="5"/>
  <c r="P6241" i="5"/>
  <c r="P6242" i="5"/>
  <c r="P6639" i="5"/>
  <c r="P6244" i="5"/>
  <c r="P6245" i="5"/>
  <c r="P6246" i="5"/>
  <c r="P6641" i="5"/>
  <c r="P6248" i="5"/>
  <c r="P6249" i="5"/>
  <c r="P6250" i="5"/>
  <c r="P6251" i="5"/>
  <c r="P6658" i="5"/>
  <c r="P6253" i="5"/>
  <c r="P6254" i="5"/>
  <c r="P6255" i="5"/>
  <c r="P6256" i="5"/>
  <c r="P6257" i="5"/>
  <c r="P6258" i="5"/>
  <c r="P6259" i="5"/>
  <c r="P6260" i="5"/>
  <c r="P6261" i="5"/>
  <c r="P6262" i="5"/>
  <c r="P6263" i="5"/>
  <c r="P6264" i="5"/>
  <c r="P6265" i="5"/>
  <c r="P6266" i="5"/>
  <c r="P6267" i="5"/>
  <c r="P6268" i="5"/>
  <c r="P6269" i="5"/>
  <c r="P6270" i="5"/>
  <c r="P6271" i="5"/>
  <c r="P6674" i="5"/>
  <c r="P6273" i="5"/>
  <c r="P6274" i="5"/>
  <c r="P6275" i="5"/>
  <c r="P6276" i="5"/>
  <c r="P6277" i="5"/>
  <c r="P6278" i="5"/>
  <c r="P6279" i="5"/>
  <c r="P6280" i="5"/>
  <c r="P6281" i="5"/>
  <c r="P6282" i="5"/>
  <c r="P6283" i="5"/>
  <c r="P6284" i="5"/>
  <c r="P6285" i="5"/>
  <c r="P6286" i="5"/>
  <c r="P6287" i="5"/>
  <c r="P6676" i="5"/>
  <c r="P6289" i="5"/>
  <c r="P5752" i="5"/>
  <c r="P6291" i="5"/>
  <c r="P6292" i="5"/>
  <c r="P6293" i="5"/>
  <c r="P6294" i="5"/>
  <c r="P6295" i="5"/>
  <c r="P6296" i="5"/>
  <c r="P6297" i="5"/>
  <c r="P6298" i="5"/>
  <c r="P6299" i="5"/>
  <c r="P6300" i="5"/>
  <c r="P6301" i="5"/>
  <c r="P6302" i="5"/>
  <c r="P6303" i="5"/>
  <c r="P6304" i="5"/>
  <c r="P6305" i="5"/>
  <c r="P6306" i="5"/>
  <c r="P6682" i="5"/>
  <c r="P6683" i="5"/>
  <c r="P6688" i="5"/>
  <c r="P6692" i="5"/>
  <c r="P6693" i="5"/>
  <c r="P628" i="5"/>
  <c r="P6715" i="5"/>
  <c r="P6314" i="5"/>
  <c r="P6315" i="5"/>
  <c r="P6316" i="5"/>
  <c r="P3355" i="5"/>
  <c r="P6318" i="5"/>
  <c r="P6319" i="5"/>
  <c r="P6320" i="5"/>
  <c r="P6321" i="5"/>
  <c r="P6322" i="5"/>
  <c r="P6323" i="5"/>
  <c r="P6324" i="5"/>
  <c r="P6325" i="5"/>
  <c r="P6326" i="5"/>
  <c r="P8367" i="5"/>
  <c r="P6328" i="5"/>
  <c r="P6329" i="5"/>
  <c r="P6330" i="5"/>
  <c r="P6331" i="5"/>
  <c r="P6332" i="5"/>
  <c r="P1487" i="5"/>
  <c r="P6334" i="5"/>
  <c r="P6716" i="5"/>
  <c r="P6336" i="5"/>
  <c r="P6337" i="5"/>
  <c r="P6338" i="5"/>
  <c r="P6339" i="5"/>
  <c r="P6340" i="5"/>
  <c r="P6341" i="5"/>
  <c r="P6342" i="5"/>
  <c r="P6343" i="5"/>
  <c r="P6344" i="5"/>
  <c r="P6345" i="5"/>
  <c r="P6346" i="5"/>
  <c r="P433" i="5"/>
  <c r="P6348" i="5"/>
  <c r="P6349" i="5"/>
  <c r="P6350" i="5"/>
  <c r="P6351" i="5"/>
  <c r="P6717" i="5"/>
  <c r="P6353" i="5"/>
  <c r="P6354" i="5"/>
  <c r="P6355" i="5"/>
  <c r="P6356" i="5"/>
  <c r="P6357" i="5"/>
  <c r="P6358" i="5"/>
  <c r="P6359" i="5"/>
  <c r="P6360" i="5"/>
  <c r="P6361" i="5"/>
  <c r="P6362" i="5"/>
  <c r="P6363" i="5"/>
  <c r="P6364" i="5"/>
  <c r="P6365" i="5"/>
  <c r="P6366" i="5"/>
  <c r="P6367" i="5"/>
  <c r="P6368" i="5"/>
  <c r="P6369" i="5"/>
  <c r="P6370" i="5"/>
  <c r="P6371" i="5"/>
  <c r="P2552" i="5"/>
  <c r="P6373" i="5"/>
  <c r="P6374" i="5"/>
  <c r="P6375" i="5"/>
  <c r="P6376" i="5"/>
  <c r="P6743" i="5"/>
  <c r="P849" i="5"/>
  <c r="P6765" i="5"/>
  <c r="P6766" i="5"/>
  <c r="P189" i="5"/>
  <c r="P6382" i="5"/>
  <c r="P6383" i="5"/>
  <c r="P6384" i="5"/>
  <c r="P6767" i="5"/>
  <c r="P6768" i="5"/>
  <c r="P775" i="5"/>
  <c r="P6771" i="5"/>
  <c r="P6389" i="5"/>
  <c r="P6390" i="5"/>
  <c r="P6772" i="5"/>
  <c r="P6776" i="5"/>
  <c r="P6393" i="5"/>
  <c r="P6394" i="5"/>
  <c r="P6395" i="5"/>
  <c r="P6396" i="5"/>
  <c r="P6397" i="5"/>
  <c r="P6398" i="5"/>
  <c r="P6777" i="5"/>
  <c r="P6400" i="5"/>
  <c r="P6778" i="5"/>
  <c r="P6779" i="5"/>
  <c r="P6780" i="5"/>
  <c r="P6404" i="5"/>
  <c r="P6405" i="5"/>
  <c r="P653" i="5"/>
  <c r="P6781" i="5"/>
  <c r="P6786" i="5"/>
  <c r="P6409" i="5"/>
  <c r="P6410" i="5"/>
  <c r="P6411" i="5"/>
  <c r="P6412" i="5"/>
  <c r="P6413" i="5"/>
  <c r="P6414" i="5"/>
  <c r="P6415" i="5"/>
  <c r="P6416" i="5"/>
  <c r="P6417" i="5"/>
  <c r="P6418" i="5"/>
  <c r="P6419" i="5"/>
  <c r="P6420" i="5"/>
  <c r="P6421" i="5"/>
  <c r="P6422" i="5"/>
  <c r="P6423" i="5"/>
  <c r="P6424" i="5"/>
  <c r="P6425" i="5"/>
  <c r="P6426" i="5"/>
  <c r="P6427" i="5"/>
  <c r="P6428" i="5"/>
  <c r="P6429" i="5"/>
  <c r="P6430" i="5"/>
  <c r="P6431" i="5"/>
  <c r="P6432" i="5"/>
  <c r="P6433" i="5"/>
  <c r="P6434" i="5"/>
  <c r="P6435" i="5"/>
  <c r="P6436" i="5"/>
  <c r="P6787" i="5"/>
  <c r="P6800" i="5"/>
  <c r="P6816" i="5"/>
  <c r="P6440" i="5"/>
  <c r="P6441" i="5"/>
  <c r="P6442" i="5"/>
  <c r="P6443" i="5"/>
  <c r="P6444" i="5"/>
  <c r="P6445" i="5"/>
  <c r="P6446" i="5"/>
  <c r="P6447" i="5"/>
  <c r="P6448" i="5"/>
  <c r="P6821" i="5"/>
  <c r="P955" i="5"/>
  <c r="P6828" i="5"/>
  <c r="P6452" i="5"/>
  <c r="P6830" i="5"/>
  <c r="P6454" i="5"/>
  <c r="P1028" i="5"/>
  <c r="P6456" i="5"/>
  <c r="P6457" i="5"/>
  <c r="P6458" i="5"/>
  <c r="P6459" i="5"/>
  <c r="P6460" i="5"/>
  <c r="P6461" i="5"/>
  <c r="P6462" i="5"/>
  <c r="P6463" i="5"/>
  <c r="P6464" i="5"/>
  <c r="P6465" i="5"/>
  <c r="P6466" i="5"/>
  <c r="P6467" i="5"/>
  <c r="P6841" i="5"/>
  <c r="P6842" i="5"/>
  <c r="P6470" i="5"/>
  <c r="P6471" i="5"/>
  <c r="P6472" i="5"/>
  <c r="P6473" i="5"/>
  <c r="P2810" i="5"/>
  <c r="P6475" i="5"/>
  <c r="P6476" i="5"/>
  <c r="P6477" i="5"/>
  <c r="P6478" i="5"/>
  <c r="P6846" i="5"/>
  <c r="P7180" i="5"/>
  <c r="P6481" i="5"/>
  <c r="P6850" i="5"/>
  <c r="P6483" i="5"/>
  <c r="P6851" i="5"/>
  <c r="P6852" i="5"/>
  <c r="P6486" i="5"/>
  <c r="P6487" i="5"/>
  <c r="P6854" i="5"/>
  <c r="P6489" i="5"/>
  <c r="P6490" i="5"/>
  <c r="P6491" i="5"/>
  <c r="P6492" i="5"/>
  <c r="P6493" i="5"/>
  <c r="P6494" i="5"/>
  <c r="P1111" i="5"/>
  <c r="P6496" i="5"/>
  <c r="P6497" i="5"/>
  <c r="P6498" i="5"/>
  <c r="P6499" i="5"/>
  <c r="P3700" i="5"/>
  <c r="P6501" i="5"/>
  <c r="P6502" i="5"/>
  <c r="P6503" i="5"/>
  <c r="P6504" i="5"/>
  <c r="P6505" i="5"/>
  <c r="P6506" i="5"/>
  <c r="P6507" i="5"/>
  <c r="P5246" i="5"/>
  <c r="P6509" i="5"/>
  <c r="P6510" i="5"/>
  <c r="P6511" i="5"/>
  <c r="P6512" i="5"/>
  <c r="P6513" i="5"/>
  <c r="P6514" i="5"/>
  <c r="P6515" i="5"/>
  <c r="P6516" i="5"/>
  <c r="P6856" i="5"/>
  <c r="P6857" i="5"/>
  <c r="P6858" i="5"/>
  <c r="P6859" i="5"/>
  <c r="P6521" i="5"/>
  <c r="P6880" i="5"/>
  <c r="P6523" i="5"/>
  <c r="P4383" i="5"/>
  <c r="P6881" i="5"/>
  <c r="P6526" i="5"/>
  <c r="P6527" i="5"/>
  <c r="P6890" i="5"/>
  <c r="P6891" i="5"/>
  <c r="P6895" i="5"/>
  <c r="P6531" i="5"/>
  <c r="P6896" i="5"/>
  <c r="P6898" i="5"/>
  <c r="P6902" i="5"/>
  <c r="P6535" i="5"/>
  <c r="P6536" i="5"/>
  <c r="P5633" i="5"/>
  <c r="P6538" i="5"/>
  <c r="P126" i="5"/>
  <c r="P6540" i="5"/>
  <c r="P6541" i="5"/>
  <c r="P6542" i="5"/>
  <c r="P6543" i="5"/>
  <c r="P6544" i="5"/>
  <c r="P18" i="5"/>
  <c r="P898" i="5"/>
  <c r="P6903" i="5"/>
  <c r="P6548" i="5"/>
  <c r="P6549" i="5"/>
  <c r="P6550" i="5"/>
  <c r="P6905" i="5"/>
  <c r="P6552" i="5"/>
  <c r="P6908" i="5"/>
  <c r="P6532" i="5"/>
  <c r="P6916" i="5"/>
  <c r="P6922" i="5"/>
  <c r="P6557" i="5"/>
  <c r="P6558" i="5"/>
  <c r="P6559" i="5"/>
  <c r="P6560" i="5"/>
  <c r="P6561" i="5"/>
  <c r="P6562" i="5"/>
  <c r="P6563" i="5"/>
  <c r="P6564" i="5"/>
  <c r="P6565" i="5"/>
  <c r="P6566" i="5"/>
  <c r="P293" i="5"/>
  <c r="P6568" i="5"/>
  <c r="P6569" i="5"/>
  <c r="P6570" i="5"/>
  <c r="P6571" i="5"/>
  <c r="P6572" i="5"/>
  <c r="P6573" i="5"/>
  <c r="P6574" i="5"/>
  <c r="P6575" i="5"/>
  <c r="P6929" i="5"/>
  <c r="P6945" i="5"/>
  <c r="P6578" i="5"/>
  <c r="P6579" i="5"/>
  <c r="P6946" i="5"/>
  <c r="P6581" i="5"/>
  <c r="P6582" i="5"/>
  <c r="P6583" i="5"/>
  <c r="P6584" i="5"/>
  <c r="P6585" i="5"/>
  <c r="P6586" i="5"/>
  <c r="P6587" i="5"/>
  <c r="P6588" i="5"/>
  <c r="P6589" i="5"/>
  <c r="P6590" i="5"/>
  <c r="P6591" i="5"/>
  <c r="P6950" i="5"/>
  <c r="P682" i="5"/>
  <c r="P6594" i="5"/>
  <c r="P6595" i="5"/>
  <c r="P6596" i="5"/>
  <c r="P658" i="5"/>
  <c r="P6598" i="5"/>
  <c r="P6599" i="5"/>
  <c r="P6600" i="5"/>
  <c r="P6601" i="5"/>
  <c r="P6602" i="5"/>
  <c r="P1292" i="5"/>
  <c r="P3891" i="5"/>
  <c r="P6605" i="5"/>
  <c r="P6606" i="5"/>
  <c r="P6607" i="5"/>
  <c r="P6608" i="5"/>
  <c r="P6609" i="5"/>
  <c r="P6610" i="5"/>
  <c r="P6611" i="5"/>
  <c r="P6612" i="5"/>
  <c r="P6613" i="5"/>
  <c r="P6614" i="5"/>
  <c r="P6615" i="5"/>
  <c r="P6616" i="5"/>
  <c r="P6617" i="5"/>
  <c r="P5636" i="5"/>
  <c r="P6619" i="5"/>
  <c r="P6620" i="5"/>
  <c r="P6971" i="5"/>
  <c r="P6977" i="5"/>
  <c r="P6981" i="5"/>
  <c r="P6624" i="5"/>
  <c r="P6625" i="5"/>
  <c r="P6626" i="5"/>
  <c r="P6627" i="5"/>
  <c r="P6628" i="5"/>
  <c r="P6629" i="5"/>
  <c r="P6630" i="5"/>
  <c r="P7215" i="5"/>
  <c r="P6632" i="5"/>
  <c r="P6633" i="5"/>
  <c r="P6634" i="5"/>
  <c r="P6635" i="5"/>
  <c r="P6636" i="5"/>
  <c r="P6637" i="5"/>
  <c r="P6987" i="5"/>
  <c r="P6989" i="5"/>
  <c r="P6640" i="5"/>
  <c r="P7004" i="5"/>
  <c r="P6642" i="5"/>
  <c r="P6643" i="5"/>
  <c r="P6644" i="5"/>
  <c r="P6645" i="5"/>
  <c r="P6646" i="5"/>
  <c r="P6647" i="5"/>
  <c r="P6648" i="5"/>
  <c r="P6649" i="5"/>
  <c r="P744" i="5"/>
  <c r="P6651" i="5"/>
  <c r="P6652" i="5"/>
  <c r="P6653" i="5"/>
  <c r="P6654" i="5"/>
  <c r="P6655" i="5"/>
  <c r="P6656" i="5"/>
  <c r="P6657" i="5"/>
  <c r="P7014" i="5"/>
  <c r="P6659" i="5"/>
  <c r="P6660" i="5"/>
  <c r="P6661" i="5"/>
  <c r="P6662" i="5"/>
  <c r="P6663" i="5"/>
  <c r="P6664" i="5"/>
  <c r="P6665" i="5"/>
  <c r="P6666" i="5"/>
  <c r="P6667" i="5"/>
  <c r="P6668" i="5"/>
  <c r="P6669" i="5"/>
  <c r="P6670" i="5"/>
  <c r="P6671" i="5"/>
  <c r="P6672" i="5"/>
  <c r="P6673" i="5"/>
  <c r="P7021" i="5"/>
  <c r="P6675" i="5"/>
  <c r="P7022" i="5"/>
  <c r="P6677" i="5"/>
  <c r="P6678" i="5"/>
  <c r="P6679" i="5"/>
  <c r="P7023" i="5"/>
  <c r="P6681" i="5"/>
  <c r="P7026" i="5"/>
  <c r="P7028" i="5"/>
  <c r="P6684" i="5"/>
  <c r="P6685" i="5"/>
  <c r="P6686" i="5"/>
  <c r="P6687" i="5"/>
  <c r="P7033" i="5"/>
  <c r="P6474" i="5"/>
  <c r="P6690" i="5"/>
  <c r="P6691" i="5"/>
  <c r="P171" i="5"/>
  <c r="P7034" i="5"/>
  <c r="P6694" i="5"/>
  <c r="P6695" i="5"/>
  <c r="P6696" i="5"/>
  <c r="P6697" i="5"/>
  <c r="P6698" i="5"/>
  <c r="P6699" i="5"/>
  <c r="P6700" i="5"/>
  <c r="P6701" i="5"/>
  <c r="P6702" i="5"/>
  <c r="P6703" i="5"/>
  <c r="P6704" i="5"/>
  <c r="P6705" i="5"/>
  <c r="P6706" i="5"/>
  <c r="P6707" i="5"/>
  <c r="P6708" i="5"/>
  <c r="P6709" i="5"/>
  <c r="P6710" i="5"/>
  <c r="P6711" i="5"/>
  <c r="P6712" i="5"/>
  <c r="P8157" i="5"/>
  <c r="P6714" i="5"/>
  <c r="P1311" i="5"/>
  <c r="P7036" i="5"/>
  <c r="P7038" i="5"/>
  <c r="P6718" i="5"/>
  <c r="P6719" i="5"/>
  <c r="P6720" i="5"/>
  <c r="P6721" i="5"/>
  <c r="P6722" i="5"/>
  <c r="P6723" i="5"/>
  <c r="P6724" i="5"/>
  <c r="P6725" i="5"/>
  <c r="P6726" i="5"/>
  <c r="P6727" i="5"/>
  <c r="P6728" i="5"/>
  <c r="P6729" i="5"/>
  <c r="P6730" i="5"/>
  <c r="P6731" i="5"/>
  <c r="P6732" i="5"/>
  <c r="P6733" i="5"/>
  <c r="P6734" i="5"/>
  <c r="P6735" i="5"/>
  <c r="P6736" i="5"/>
  <c r="P6737" i="5"/>
  <c r="P6008" i="5"/>
  <c r="P1029" i="5"/>
  <c r="P7040" i="5"/>
  <c r="P6741" i="5"/>
  <c r="P6742" i="5"/>
  <c r="P7041" i="5"/>
  <c r="P6744" i="5"/>
  <c r="P6745" i="5"/>
  <c r="P6746" i="5"/>
  <c r="P6747" i="5"/>
  <c r="P6748" i="5"/>
  <c r="P6749" i="5"/>
  <c r="P6750" i="5"/>
  <c r="P6751" i="5"/>
  <c r="P6752" i="5"/>
  <c r="P6753" i="5"/>
  <c r="P2716" i="5"/>
  <c r="P6755" i="5"/>
  <c r="P6756" i="5"/>
  <c r="P6757" i="5"/>
  <c r="P6758" i="5"/>
  <c r="P6759" i="5"/>
  <c r="P6760" i="5"/>
  <c r="P6761" i="5"/>
  <c r="P6762" i="5"/>
  <c r="P6763" i="5"/>
  <c r="P6764" i="5"/>
  <c r="P7042" i="5"/>
  <c r="P7050" i="5"/>
  <c r="P7051" i="5"/>
  <c r="P7052" i="5"/>
  <c r="P6769" i="5"/>
  <c r="P6770" i="5"/>
  <c r="P7059" i="5"/>
  <c r="P7063" i="5"/>
  <c r="P6773" i="5"/>
  <c r="P6774" i="5"/>
  <c r="P6775" i="5"/>
  <c r="P7064" i="5"/>
  <c r="P7083" i="5"/>
  <c r="P7097" i="5"/>
  <c r="P7104" i="5"/>
  <c r="P7105" i="5"/>
  <c r="P7115" i="5"/>
  <c r="P6782" i="5"/>
  <c r="P6783" i="5"/>
  <c r="P6784" i="5"/>
  <c r="P6785" i="5"/>
  <c r="P7134" i="5"/>
  <c r="P7135" i="5"/>
  <c r="P6788" i="5"/>
  <c r="P6789" i="5"/>
  <c r="P6790" i="5"/>
  <c r="P6791" i="5"/>
  <c r="P6792" i="5"/>
  <c r="P6793" i="5"/>
  <c r="P6794" i="5"/>
  <c r="P6795" i="5"/>
  <c r="P6796" i="5"/>
  <c r="P6797" i="5"/>
  <c r="P6798" i="5"/>
  <c r="P6799" i="5"/>
  <c r="P7136" i="5"/>
  <c r="P6801" i="5"/>
  <c r="P6802" i="5"/>
  <c r="P6803" i="5"/>
  <c r="P6804" i="5"/>
  <c r="P6805" i="5"/>
  <c r="P6806" i="5"/>
  <c r="P6807" i="5"/>
  <c r="P6808" i="5"/>
  <c r="P6809" i="5"/>
  <c r="P6810" i="5"/>
  <c r="P6811" i="5"/>
  <c r="P6812" i="5"/>
  <c r="P6813" i="5"/>
  <c r="P6814" i="5"/>
  <c r="P5472" i="5"/>
  <c r="P36" i="5"/>
  <c r="P6817" i="5"/>
  <c r="P6818" i="5"/>
  <c r="P6819" i="5"/>
  <c r="P6820" i="5"/>
  <c r="P7137" i="5"/>
  <c r="P6822" i="5"/>
  <c r="P6823" i="5"/>
  <c r="P6824" i="5"/>
  <c r="P6825" i="5"/>
  <c r="P6826" i="5"/>
  <c r="P6827" i="5"/>
  <c r="P7138" i="5"/>
  <c r="P6829" i="5"/>
  <c r="P7144" i="5"/>
  <c r="P3813" i="5"/>
  <c r="P6832" i="5"/>
  <c r="P6833" i="5"/>
  <c r="P6834" i="5"/>
  <c r="P6835" i="5"/>
  <c r="P6836" i="5"/>
  <c r="P6837" i="5"/>
  <c r="P6838" i="5"/>
  <c r="P6839" i="5"/>
  <c r="P6840" i="5"/>
  <c r="P7152" i="5"/>
  <c r="P7153" i="5"/>
  <c r="P6843" i="5"/>
  <c r="P6844" i="5"/>
  <c r="P6845" i="5"/>
  <c r="P7156" i="5"/>
  <c r="P6847" i="5"/>
  <c r="P4391" i="5"/>
  <c r="P6849" i="5"/>
  <c r="P3555" i="5"/>
  <c r="P7184" i="5"/>
  <c r="P7186" i="5"/>
  <c r="P6853" i="5"/>
  <c r="P7199" i="5"/>
  <c r="P6855" i="5"/>
  <c r="P1314" i="5"/>
  <c r="P7204" i="5"/>
  <c r="P190" i="5"/>
  <c r="P7205" i="5"/>
  <c r="P6860" i="5"/>
  <c r="P6861" i="5"/>
  <c r="P6862" i="5"/>
  <c r="P6863" i="5"/>
  <c r="P6864" i="5"/>
  <c r="P6865" i="5"/>
  <c r="P6866" i="5"/>
  <c r="P6867" i="5"/>
  <c r="P6868" i="5"/>
  <c r="P6869" i="5"/>
  <c r="P6870" i="5"/>
  <c r="P6871" i="5"/>
  <c r="P6872" i="5"/>
  <c r="P6873" i="5"/>
  <c r="P6874" i="5"/>
  <c r="P6875" i="5"/>
  <c r="P6876" i="5"/>
  <c r="P6877" i="5"/>
  <c r="P6878" i="5"/>
  <c r="P6879" i="5"/>
  <c r="P7208" i="5"/>
  <c r="P3423" i="5"/>
  <c r="P6882" i="5"/>
  <c r="P6883" i="5"/>
  <c r="P6884" i="5"/>
  <c r="P6885" i="5"/>
  <c r="P6886" i="5"/>
  <c r="P6887" i="5"/>
  <c r="P6888" i="5"/>
  <c r="P6889" i="5"/>
  <c r="P7214" i="5"/>
  <c r="P7220" i="5"/>
  <c r="P6892" i="5"/>
  <c r="P6893" i="5"/>
  <c r="P6894" i="5"/>
  <c r="P7227" i="5"/>
  <c r="P7229" i="5"/>
  <c r="P6897" i="5"/>
  <c r="P7231" i="5"/>
  <c r="P6899" i="5"/>
  <c r="P6900" i="5"/>
  <c r="P6901" i="5"/>
  <c r="P1039" i="5"/>
  <c r="P7236" i="5"/>
  <c r="P6904" i="5"/>
  <c r="P332" i="5"/>
  <c r="P3915" i="5"/>
  <c r="P6907" i="5"/>
  <c r="P7237" i="5"/>
  <c r="P6909" i="5"/>
  <c r="P6910" i="5"/>
  <c r="P6911" i="5"/>
  <c r="P6912" i="5"/>
  <c r="P7241" i="5"/>
  <c r="P6914" i="5"/>
  <c r="P6915" i="5"/>
  <c r="P7242" i="5"/>
  <c r="P6917" i="5"/>
  <c r="P6918" i="5"/>
  <c r="P2775" i="5"/>
  <c r="P5057" i="5"/>
  <c r="P6921" i="5"/>
  <c r="P7247" i="5"/>
  <c r="P8623" i="5"/>
  <c r="P6924" i="5"/>
  <c r="P6925" i="5"/>
  <c r="P6926" i="5"/>
  <c r="P6927" i="5"/>
  <c r="P6928" i="5"/>
  <c r="P7250" i="5"/>
  <c r="P6930" i="5"/>
  <c r="P6931" i="5"/>
  <c r="P6932" i="5"/>
  <c r="P6933" i="5"/>
  <c r="P6934" i="5"/>
  <c r="P1982" i="5"/>
  <c r="P6936" i="5"/>
  <c r="P6937" i="5"/>
  <c r="P6938" i="5"/>
  <c r="P6939" i="5"/>
  <c r="P6940" i="5"/>
  <c r="P6941" i="5"/>
  <c r="P6942" i="5"/>
  <c r="P6943" i="5"/>
  <c r="P6944" i="5"/>
  <c r="P7251" i="5"/>
  <c r="P7271" i="5"/>
  <c r="P6947" i="5"/>
  <c r="P6948" i="5"/>
  <c r="P6949" i="5"/>
  <c r="P7275" i="5"/>
  <c r="P6951" i="5"/>
  <c r="P6952" i="5"/>
  <c r="P6953" i="5"/>
  <c r="P6954" i="5"/>
  <c r="P6955" i="5"/>
  <c r="P6956" i="5"/>
  <c r="P6957" i="5"/>
  <c r="P6958" i="5"/>
  <c r="P6959" i="5"/>
  <c r="P4783" i="5"/>
  <c r="P6961" i="5"/>
  <c r="P6962" i="5"/>
  <c r="P6963" i="5"/>
  <c r="P6964" i="5"/>
  <c r="P6965" i="5"/>
  <c r="P6966" i="5"/>
  <c r="P6967" i="5"/>
  <c r="P6968" i="5"/>
  <c r="P6969" i="5"/>
  <c r="P6970" i="5"/>
  <c r="P3560" i="5"/>
  <c r="P6972" i="5"/>
  <c r="P6973" i="5"/>
  <c r="P6974" i="5"/>
  <c r="P6975" i="5"/>
  <c r="P6976" i="5"/>
  <c r="P7280" i="5"/>
  <c r="P6978" i="5"/>
  <c r="P6979" i="5"/>
  <c r="P834" i="5"/>
  <c r="P7281" i="5"/>
  <c r="P1302" i="5"/>
  <c r="P6983" i="5"/>
  <c r="P6984" i="5"/>
  <c r="P6985" i="5"/>
  <c r="P6986" i="5"/>
  <c r="P7276" i="5"/>
  <c r="P6988" i="5"/>
  <c r="P7290" i="5"/>
  <c r="P6990" i="5"/>
  <c r="P6991" i="5"/>
  <c r="P6992" i="5"/>
  <c r="P6993" i="5"/>
  <c r="P6994" i="5"/>
  <c r="P6995" i="5"/>
  <c r="P6996" i="5"/>
  <c r="P6997" i="5"/>
  <c r="P6998" i="5"/>
  <c r="P6999" i="5"/>
  <c r="P7000" i="5"/>
  <c r="P7001" i="5"/>
  <c r="P7002" i="5"/>
  <c r="P7003" i="5"/>
  <c r="P7296" i="5"/>
  <c r="P7005" i="5"/>
  <c r="P7006" i="5"/>
  <c r="P7007" i="5"/>
  <c r="P7008" i="5"/>
  <c r="P7009" i="5"/>
  <c r="P7010" i="5"/>
  <c r="P7011" i="5"/>
  <c r="P7012" i="5"/>
  <c r="P7013" i="5"/>
  <c r="P7302" i="5"/>
  <c r="P7015" i="5"/>
  <c r="P7016" i="5"/>
  <c r="P7017" i="5"/>
  <c r="P7018" i="5"/>
  <c r="P7019" i="5"/>
  <c r="P7020" i="5"/>
  <c r="P7303" i="5"/>
  <c r="P7305" i="5"/>
  <c r="P7319" i="5"/>
  <c r="P7024" i="5"/>
  <c r="P7273" i="5"/>
  <c r="P7320" i="5"/>
  <c r="P7027" i="5"/>
  <c r="P7331" i="5"/>
  <c r="P7029" i="5"/>
  <c r="P7030" i="5"/>
  <c r="P7031" i="5"/>
  <c r="P7032" i="5"/>
  <c r="P7332" i="5"/>
  <c r="P7335" i="5"/>
  <c r="P7035" i="5"/>
  <c r="P7336" i="5"/>
  <c r="P7037" i="5"/>
  <c r="P725" i="5"/>
  <c r="P7039" i="5"/>
  <c r="P7338" i="5"/>
  <c r="P7339" i="5"/>
  <c r="P7342" i="5"/>
  <c r="P7043" i="5"/>
  <c r="P440" i="5"/>
  <c r="P7045" i="5"/>
  <c r="P7046" i="5"/>
  <c r="P7047" i="5"/>
  <c r="P7048" i="5"/>
  <c r="P7049" i="5"/>
  <c r="P7343" i="5"/>
  <c r="P7375" i="5"/>
  <c r="P7385" i="5"/>
  <c r="P7053" i="5"/>
  <c r="P7054" i="5"/>
  <c r="P7055" i="5"/>
  <c r="P7056" i="5"/>
  <c r="P7057" i="5"/>
  <c r="P7058" i="5"/>
  <c r="P7392" i="5"/>
  <c r="P7060" i="5"/>
  <c r="P7061" i="5"/>
  <c r="P7062" i="5"/>
  <c r="P7403" i="5"/>
  <c r="P7411" i="5"/>
  <c r="P7065" i="5"/>
  <c r="P7066" i="5"/>
  <c r="P7067" i="5"/>
  <c r="P7068" i="5"/>
  <c r="P7069" i="5"/>
  <c r="P7070" i="5"/>
  <c r="P7071" i="5"/>
  <c r="P7072" i="5"/>
  <c r="P7073" i="5"/>
  <c r="P7074" i="5"/>
  <c r="P7075" i="5"/>
  <c r="P7076" i="5"/>
  <c r="P7077" i="5"/>
  <c r="P7078" i="5"/>
  <c r="P7079" i="5"/>
  <c r="P7080" i="5"/>
  <c r="P7081" i="5"/>
  <c r="P7082" i="5"/>
  <c r="P7413" i="5"/>
  <c r="P7084" i="5"/>
  <c r="P7085" i="5"/>
  <c r="P7086" i="5"/>
  <c r="P7087" i="5"/>
  <c r="P7088" i="5"/>
  <c r="P7089" i="5"/>
  <c r="P7090" i="5"/>
  <c r="P7091" i="5"/>
  <c r="P7092" i="5"/>
  <c r="P7093" i="5"/>
  <c r="P7094" i="5"/>
  <c r="P3852" i="5"/>
  <c r="P7096" i="5"/>
  <c r="P7432" i="5"/>
  <c r="P7098" i="5"/>
  <c r="P7099" i="5"/>
  <c r="P7100" i="5"/>
  <c r="P7101" i="5"/>
  <c r="P7102" i="5"/>
  <c r="P7103" i="5"/>
  <c r="P7434" i="5"/>
  <c r="P7440" i="5"/>
  <c r="P7106" i="5"/>
  <c r="P7107" i="5"/>
  <c r="P7108" i="5"/>
  <c r="P7109" i="5"/>
  <c r="P7110" i="5"/>
  <c r="P7111" i="5"/>
  <c r="P7112" i="5"/>
  <c r="P7113" i="5"/>
  <c r="P7114" i="5"/>
  <c r="P366" i="5"/>
  <c r="P4182" i="5"/>
  <c r="P7117" i="5"/>
  <c r="P7118" i="5"/>
  <c r="P7119" i="5"/>
  <c r="P1762" i="5"/>
  <c r="P7121" i="5"/>
  <c r="P7122" i="5"/>
  <c r="P7123" i="5"/>
  <c r="P7124" i="5"/>
  <c r="P7125" i="5"/>
  <c r="P7126" i="5"/>
  <c r="P7127" i="5"/>
  <c r="P7128" i="5"/>
  <c r="P7129" i="5"/>
  <c r="P7130" i="5"/>
  <c r="P7131" i="5"/>
  <c r="P7132" i="5"/>
  <c r="P7133" i="5"/>
  <c r="P7441" i="5"/>
  <c r="P7445" i="5"/>
  <c r="P513" i="5"/>
  <c r="P7449" i="5"/>
  <c r="P7462" i="5"/>
  <c r="P7139" i="5"/>
  <c r="P7140" i="5"/>
  <c r="P7141" i="5"/>
  <c r="P7142" i="5"/>
  <c r="P7143" i="5"/>
  <c r="P122" i="5"/>
  <c r="P7145" i="5"/>
  <c r="P7146" i="5"/>
  <c r="P7147" i="5"/>
  <c r="P7148" i="5"/>
  <c r="P7149" i="5"/>
  <c r="P7150" i="5"/>
  <c r="P7151" i="5"/>
  <c r="P7464" i="5"/>
  <c r="P1162" i="5"/>
  <c r="P7154" i="5"/>
  <c r="P7155" i="5"/>
  <c r="P7465" i="5"/>
  <c r="P7157" i="5"/>
  <c r="P7405" i="5"/>
  <c r="P7159" i="5"/>
  <c r="P7160" i="5"/>
  <c r="P7161" i="5"/>
  <c r="P7162" i="5"/>
  <c r="P7163" i="5"/>
  <c r="P7164" i="5"/>
  <c r="P7165" i="5"/>
  <c r="P7166" i="5"/>
  <c r="P7167" i="5"/>
  <c r="P7168" i="5"/>
  <c r="P7169" i="5"/>
  <c r="P7170" i="5"/>
  <c r="P7171" i="5"/>
  <c r="P7172" i="5"/>
  <c r="P7173" i="5"/>
  <c r="P7174" i="5"/>
  <c r="P7175" i="5"/>
  <c r="P7176" i="5"/>
  <c r="P7177" i="5"/>
  <c r="P7178" i="5"/>
  <c r="P7179" i="5"/>
  <c r="P7649" i="5"/>
  <c r="P7467" i="5"/>
  <c r="P7182" i="5"/>
  <c r="P7183" i="5"/>
  <c r="P7468" i="5"/>
  <c r="P7185" i="5"/>
  <c r="P7480" i="5"/>
  <c r="P7187" i="5"/>
  <c r="P7188" i="5"/>
  <c r="P7189" i="5"/>
  <c r="P7190" i="5"/>
  <c r="P7191" i="5"/>
  <c r="P7192" i="5"/>
  <c r="P7193" i="5"/>
  <c r="P7194" i="5"/>
  <c r="P7195" i="5"/>
  <c r="P7196" i="5"/>
  <c r="P6631" i="5"/>
  <c r="P7198" i="5"/>
  <c r="P7481" i="5"/>
  <c r="P7200" i="5"/>
  <c r="P7201" i="5"/>
  <c r="P7202" i="5"/>
  <c r="P7203" i="5"/>
  <c r="P7489" i="5"/>
  <c r="P7490" i="5"/>
  <c r="P6713" i="5"/>
  <c r="P7207" i="5"/>
  <c r="P7491" i="5"/>
  <c r="P7209" i="5"/>
  <c r="P506" i="5"/>
  <c r="P7211" i="5"/>
  <c r="P7212" i="5"/>
  <c r="P7213" i="5"/>
  <c r="P7498" i="5"/>
  <c r="P432" i="5"/>
  <c r="P7216" i="5"/>
  <c r="P7217" i="5"/>
  <c r="P7218" i="5"/>
  <c r="P7219" i="5"/>
  <c r="P588" i="5"/>
  <c r="P7221" i="5"/>
  <c r="P7222" i="5"/>
  <c r="P7223" i="5"/>
  <c r="P7224" i="5"/>
  <c r="P7225" i="5"/>
  <c r="P7226" i="5"/>
  <c r="P7505" i="5"/>
  <c r="P7228" i="5"/>
  <c r="P7513" i="5"/>
  <c r="P7230" i="5"/>
  <c r="P385" i="5"/>
  <c r="P7232" i="5"/>
  <c r="P7233" i="5"/>
  <c r="P7234" i="5"/>
  <c r="P7235" i="5"/>
  <c r="P7514" i="5"/>
  <c r="P7515" i="5"/>
  <c r="P7238" i="5"/>
  <c r="P7239" i="5"/>
  <c r="P7240" i="5"/>
  <c r="P7533" i="5"/>
  <c r="P7534" i="5"/>
  <c r="P7243" i="5"/>
  <c r="P7244" i="5"/>
  <c r="P7245" i="5"/>
  <c r="P7246" i="5"/>
  <c r="P774" i="5"/>
  <c r="P7248" i="5"/>
  <c r="P7249" i="5"/>
  <c r="P7542" i="5"/>
  <c r="P659" i="5"/>
  <c r="P7252" i="5"/>
  <c r="P7253" i="5"/>
  <c r="P7254" i="5"/>
  <c r="P7255" i="5"/>
  <c r="P7256" i="5"/>
  <c r="P7257" i="5"/>
  <c r="P7258" i="5"/>
  <c r="P7259" i="5"/>
  <c r="P7260" i="5"/>
  <c r="P7261" i="5"/>
  <c r="P7262" i="5"/>
  <c r="P7263" i="5"/>
  <c r="P7264" i="5"/>
  <c r="P7265" i="5"/>
  <c r="P7266" i="5"/>
  <c r="P7267" i="5"/>
  <c r="P7268" i="5"/>
  <c r="P7269" i="5"/>
  <c r="P7270" i="5"/>
  <c r="P862" i="5"/>
  <c r="P7272" i="5"/>
  <c r="P7775" i="5"/>
  <c r="P7274" i="5"/>
  <c r="P763" i="5"/>
  <c r="P7543" i="5"/>
  <c r="P7277" i="5"/>
  <c r="P7278" i="5"/>
  <c r="P7279" i="5"/>
  <c r="P7545" i="5"/>
  <c r="P7546" i="5"/>
  <c r="P7282" i="5"/>
  <c r="P7283" i="5"/>
  <c r="P7284" i="5"/>
  <c r="P7285" i="5"/>
  <c r="P7286" i="5"/>
  <c r="P7287" i="5"/>
  <c r="P8297" i="5"/>
  <c r="P7547" i="5"/>
  <c r="P7548" i="5"/>
  <c r="P7291" i="5"/>
  <c r="P2633" i="5"/>
  <c r="P7293" i="5"/>
  <c r="P7294" i="5"/>
  <c r="P7295" i="5"/>
  <c r="P212" i="5"/>
  <c r="P7297" i="5"/>
  <c r="P7298" i="5"/>
  <c r="P7299" i="5"/>
  <c r="P7300" i="5"/>
  <c r="P7301" i="5"/>
  <c r="P7569" i="5"/>
  <c r="P7570" i="5"/>
  <c r="P7304" i="5"/>
  <c r="P7583" i="5"/>
  <c r="P7306" i="5"/>
  <c r="P7307" i="5"/>
  <c r="P7308" i="5"/>
  <c r="P7309" i="5"/>
  <c r="P7310" i="5"/>
  <c r="P7311" i="5"/>
  <c r="P7312" i="5"/>
  <c r="P7313" i="5"/>
  <c r="P7314" i="5"/>
  <c r="P7315" i="5"/>
  <c r="P7316" i="5"/>
  <c r="P7317" i="5"/>
  <c r="P7318" i="5"/>
  <c r="P7591" i="5"/>
  <c r="P746" i="5"/>
  <c r="P7321" i="5"/>
  <c r="P7322" i="5"/>
  <c r="P7323" i="5"/>
  <c r="P7324" i="5"/>
  <c r="P7325" i="5"/>
  <c r="P7326" i="5"/>
  <c r="P7327" i="5"/>
  <c r="P7328" i="5"/>
  <c r="P7329" i="5"/>
  <c r="P7330" i="5"/>
  <c r="P7606" i="5"/>
  <c r="P7615" i="5"/>
  <c r="P7333" i="5"/>
  <c r="P7334" i="5"/>
  <c r="P7616" i="5"/>
  <c r="P7636" i="5"/>
  <c r="P7337" i="5"/>
  <c r="P7637" i="5"/>
  <c r="P7638" i="5"/>
  <c r="P7340" i="5"/>
  <c r="P526" i="5"/>
  <c r="P7648" i="5"/>
  <c r="P7653" i="5"/>
  <c r="P7344" i="5"/>
  <c r="P7345" i="5"/>
  <c r="P7346" i="5"/>
  <c r="P7347" i="5"/>
  <c r="P5098" i="5"/>
  <c r="P7349" i="5"/>
  <c r="P7350" i="5"/>
  <c r="P7351" i="5"/>
  <c r="P7352" i="5"/>
  <c r="P7353" i="5"/>
  <c r="P7354" i="5"/>
  <c r="P7355" i="5"/>
  <c r="P7356" i="5"/>
  <c r="P7357" i="5"/>
  <c r="P7358" i="5"/>
  <c r="P7359" i="5"/>
  <c r="P7360" i="5"/>
  <c r="P7361" i="5"/>
  <c r="P7362" i="5"/>
  <c r="P7363" i="5"/>
  <c r="P7364" i="5"/>
  <c r="P6032" i="5"/>
  <c r="P7366" i="5"/>
  <c r="P7367" i="5"/>
  <c r="P7368" i="5"/>
  <c r="P7369" i="5"/>
  <c r="P7370" i="5"/>
  <c r="P7371" i="5"/>
  <c r="P7372" i="5"/>
  <c r="P7373" i="5"/>
  <c r="P7374" i="5"/>
  <c r="P1207" i="5"/>
  <c r="P7376" i="5"/>
  <c r="P7377" i="5"/>
  <c r="P7378" i="5"/>
  <c r="P7379" i="5"/>
  <c r="P7380" i="5"/>
  <c r="P7381" i="5"/>
  <c r="P7382" i="5"/>
  <c r="P7383" i="5"/>
  <c r="P7384" i="5"/>
  <c r="P7693" i="5"/>
  <c r="P7386" i="5"/>
  <c r="P7387" i="5"/>
  <c r="P7388" i="5"/>
  <c r="P7389" i="5"/>
  <c r="P7390" i="5"/>
  <c r="P7391" i="5"/>
  <c r="P7696" i="5"/>
  <c r="P7393" i="5"/>
  <c r="P7394" i="5"/>
  <c r="P7395" i="5"/>
  <c r="P7396" i="5"/>
  <c r="P7397" i="5"/>
  <c r="P7398" i="5"/>
  <c r="P7399" i="5"/>
  <c r="P7400" i="5"/>
  <c r="P7401" i="5"/>
  <c r="P5761" i="5"/>
  <c r="P7706" i="5"/>
  <c r="P7404" i="5"/>
  <c r="P6815" i="5"/>
  <c r="P7406" i="5"/>
  <c r="P7407" i="5"/>
  <c r="P7408" i="5"/>
  <c r="P7409" i="5"/>
  <c r="P7410" i="5"/>
  <c r="P7707" i="5"/>
  <c r="P7412" i="5"/>
  <c r="P7708" i="5"/>
  <c r="P7414" i="5"/>
  <c r="P7415" i="5"/>
  <c r="P7416" i="5"/>
  <c r="P7417" i="5"/>
  <c r="P7418" i="5"/>
  <c r="P7419" i="5"/>
  <c r="P7420" i="5"/>
  <c r="P7421" i="5"/>
  <c r="P7422" i="5"/>
  <c r="P7423" i="5"/>
  <c r="P7424" i="5"/>
  <c r="P7425" i="5"/>
  <c r="P7426" i="5"/>
  <c r="P7427" i="5"/>
  <c r="P7428" i="5"/>
  <c r="P7429" i="5"/>
  <c r="P7430" i="5"/>
  <c r="P7431" i="5"/>
  <c r="P7710" i="5"/>
  <c r="P7433" i="5"/>
  <c r="P1315" i="5"/>
  <c r="P7435" i="5"/>
  <c r="P7436" i="5"/>
  <c r="P7437" i="5"/>
  <c r="P7438" i="5"/>
  <c r="P7439" i="5"/>
  <c r="P6913" i="5"/>
  <c r="P7712" i="5"/>
  <c r="P7442" i="5"/>
  <c r="P7443" i="5"/>
  <c r="P7444" i="5"/>
  <c r="P7713" i="5"/>
  <c r="P7446" i="5"/>
  <c r="P7447" i="5"/>
  <c r="P7448" i="5"/>
  <c r="P7736" i="5"/>
  <c r="P7450" i="5"/>
  <c r="P7451" i="5"/>
  <c r="P7452" i="5"/>
  <c r="P7453" i="5"/>
  <c r="P7454" i="5"/>
  <c r="P7455" i="5"/>
  <c r="P7456" i="5"/>
  <c r="P7457" i="5"/>
  <c r="P7458" i="5"/>
  <c r="P7459" i="5"/>
  <c r="P7460" i="5"/>
  <c r="P7461" i="5"/>
  <c r="P7738" i="5"/>
  <c r="P7744" i="5"/>
  <c r="P7747" i="5"/>
  <c r="P7748" i="5"/>
  <c r="P7466" i="5"/>
  <c r="P684" i="5"/>
  <c r="P7751" i="5"/>
  <c r="P7469" i="5"/>
  <c r="P7470" i="5"/>
  <c r="P7471" i="5"/>
  <c r="P7472" i="5"/>
  <c r="P7473" i="5"/>
  <c r="P7474" i="5"/>
  <c r="P7475" i="5"/>
  <c r="P7476" i="5"/>
  <c r="P7477" i="5"/>
  <c r="P7478" i="5"/>
  <c r="P7479" i="5"/>
  <c r="P7753" i="5"/>
  <c r="P7754" i="5"/>
  <c r="P7482" i="5"/>
  <c r="P7483" i="5"/>
  <c r="P7484" i="5"/>
  <c r="P7485" i="5"/>
  <c r="P7486" i="5"/>
  <c r="P7487" i="5"/>
  <c r="P7488" i="5"/>
  <c r="P7755" i="5"/>
  <c r="P7757" i="5"/>
  <c r="P7765" i="5"/>
  <c r="P7492" i="5"/>
  <c r="P394" i="5"/>
  <c r="P7494" i="5"/>
  <c r="P7495" i="5"/>
  <c r="P7496" i="5"/>
  <c r="P7497" i="5"/>
  <c r="P7766" i="5"/>
  <c r="P7499" i="5"/>
  <c r="P7500" i="5"/>
  <c r="P7501" i="5"/>
  <c r="P7502" i="5"/>
  <c r="P7503" i="5"/>
  <c r="P7504" i="5"/>
  <c r="P7767" i="5"/>
  <c r="P7506" i="5"/>
  <c r="P7507" i="5"/>
  <c r="P7508" i="5"/>
  <c r="P7509" i="5"/>
  <c r="P7510" i="5"/>
  <c r="P7511" i="5"/>
  <c r="P531" i="5"/>
  <c r="P7771" i="5"/>
  <c r="P5627" i="5"/>
  <c r="P7772" i="5"/>
  <c r="P7516" i="5"/>
  <c r="P7517" i="5"/>
  <c r="P7518" i="5"/>
  <c r="P7519" i="5"/>
  <c r="P7520" i="5"/>
  <c r="P7521" i="5"/>
  <c r="P7522" i="5"/>
  <c r="P8256" i="5"/>
  <c r="P7524" i="5"/>
  <c r="P7525" i="5"/>
  <c r="P7526" i="5"/>
  <c r="P7527" i="5"/>
  <c r="P7528" i="5"/>
  <c r="P7529" i="5"/>
  <c r="P7530" i="5"/>
  <c r="P7531" i="5"/>
  <c r="P7532" i="5"/>
  <c r="P1316" i="5"/>
  <c r="P7773" i="5"/>
  <c r="P7535" i="5"/>
  <c r="P7536" i="5"/>
  <c r="P7537" i="5"/>
  <c r="P7538" i="5"/>
  <c r="P7539" i="5"/>
  <c r="P7540" i="5"/>
  <c r="P7541" i="5"/>
  <c r="P447" i="5"/>
  <c r="P7774" i="5"/>
  <c r="P7544" i="5"/>
  <c r="P7779" i="5"/>
  <c r="P7792" i="5"/>
  <c r="P7793" i="5"/>
  <c r="P7794" i="5"/>
  <c r="P7549" i="5"/>
  <c r="P7550" i="5"/>
  <c r="P7551" i="5"/>
  <c r="P7552" i="5"/>
  <c r="P7553" i="5"/>
  <c r="P7554" i="5"/>
  <c r="P7555" i="5"/>
  <c r="P7556" i="5"/>
  <c r="P7557" i="5"/>
  <c r="P7558" i="5"/>
  <c r="P7559" i="5"/>
  <c r="P7560" i="5"/>
  <c r="P7561" i="5"/>
  <c r="P7562" i="5"/>
  <c r="P7563" i="5"/>
  <c r="P7564" i="5"/>
  <c r="P7565" i="5"/>
  <c r="P7566" i="5"/>
  <c r="P7567" i="5"/>
  <c r="P7568" i="5"/>
  <c r="P7795" i="5"/>
  <c r="P7810" i="5"/>
  <c r="P7571" i="5"/>
  <c r="P7572" i="5"/>
  <c r="P7573" i="5"/>
  <c r="P7574" i="5"/>
  <c r="P7575" i="5"/>
  <c r="P7576" i="5"/>
  <c r="P7577" i="5"/>
  <c r="P7578" i="5"/>
  <c r="P7579" i="5"/>
  <c r="P7580" i="5"/>
  <c r="P7581" i="5"/>
  <c r="P7582" i="5"/>
  <c r="P7811" i="5"/>
  <c r="P7584" i="5"/>
  <c r="P7585" i="5"/>
  <c r="P7586" i="5"/>
  <c r="P7587" i="5"/>
  <c r="P7588" i="5"/>
  <c r="P7589" i="5"/>
  <c r="P7590" i="5"/>
  <c r="P7812" i="5"/>
  <c r="P7592" i="5"/>
  <c r="P7593" i="5"/>
  <c r="P7594" i="5"/>
  <c r="P7595" i="5"/>
  <c r="P7596" i="5"/>
  <c r="P7597" i="5"/>
  <c r="P7598" i="5"/>
  <c r="P7599" i="5"/>
  <c r="P7600" i="5"/>
  <c r="P7601" i="5"/>
  <c r="P7602" i="5"/>
  <c r="P7603" i="5"/>
  <c r="P7604" i="5"/>
  <c r="P7605" i="5"/>
  <c r="P7813" i="5"/>
  <c r="P7607" i="5"/>
  <c r="P7608" i="5"/>
  <c r="P7609" i="5"/>
  <c r="P7610" i="5"/>
  <c r="P7611" i="5"/>
  <c r="P7612" i="5"/>
  <c r="P7613" i="5"/>
  <c r="P7614" i="5"/>
  <c r="P7814" i="5"/>
  <c r="P7822" i="5"/>
  <c r="P7617" i="5"/>
  <c r="P7618" i="5"/>
  <c r="P7619" i="5"/>
  <c r="P7620" i="5"/>
  <c r="P7621" i="5"/>
  <c r="P7622" i="5"/>
  <c r="P7623" i="5"/>
  <c r="P7624" i="5"/>
  <c r="P7625" i="5"/>
  <c r="P7626" i="5"/>
  <c r="P7627" i="5"/>
  <c r="P7628" i="5"/>
  <c r="P7629" i="5"/>
  <c r="P7630" i="5"/>
  <c r="P7631" i="5"/>
  <c r="P7632" i="5"/>
  <c r="P7633" i="5"/>
  <c r="P7634" i="5"/>
  <c r="P7635" i="5"/>
  <c r="P7823" i="5"/>
  <c r="P7824" i="5"/>
  <c r="P7827" i="5"/>
  <c r="P7639" i="5"/>
  <c r="P7640" i="5"/>
  <c r="P7641" i="5"/>
  <c r="P7642" i="5"/>
  <c r="P7643" i="5"/>
  <c r="P7644" i="5"/>
  <c r="P7645" i="5"/>
  <c r="P7646" i="5"/>
  <c r="P7647" i="5"/>
  <c r="P7844" i="5"/>
  <c r="P7158" i="5"/>
  <c r="P7650" i="5"/>
  <c r="P7651" i="5"/>
  <c r="P7652" i="5"/>
  <c r="P960" i="5"/>
  <c r="P7654" i="5"/>
  <c r="P7655" i="5"/>
  <c r="P7656" i="5"/>
  <c r="P7657" i="5"/>
  <c r="P7658" i="5"/>
  <c r="P7659" i="5"/>
  <c r="P7660" i="5"/>
  <c r="P7661" i="5"/>
  <c r="P7662" i="5"/>
  <c r="P7663" i="5"/>
  <c r="P7664" i="5"/>
  <c r="P7665" i="5"/>
  <c r="P7666" i="5"/>
  <c r="P7667" i="5"/>
  <c r="P7668" i="5"/>
  <c r="P7669" i="5"/>
  <c r="P7670" i="5"/>
  <c r="P7671" i="5"/>
  <c r="P7672" i="5"/>
  <c r="P7673" i="5"/>
  <c r="P7674" i="5"/>
  <c r="P7675" i="5"/>
  <c r="P7676" i="5"/>
  <c r="P7677" i="5"/>
  <c r="P7678" i="5"/>
  <c r="P7679" i="5"/>
  <c r="P7680" i="5"/>
  <c r="P7681" i="5"/>
  <c r="P7682" i="5"/>
  <c r="P7683" i="5"/>
  <c r="P7684" i="5"/>
  <c r="P7685" i="5"/>
  <c r="P7686" i="5"/>
  <c r="P7687" i="5"/>
  <c r="P7688" i="5"/>
  <c r="P7689" i="5"/>
  <c r="P7690" i="5"/>
  <c r="P7691" i="5"/>
  <c r="P7692" i="5"/>
  <c r="P7845" i="5"/>
  <c r="P7694" i="5"/>
  <c r="P7695" i="5"/>
  <c r="P7850" i="5"/>
  <c r="P7697" i="5"/>
  <c r="P7698" i="5"/>
  <c r="P7699" i="5"/>
  <c r="P7700" i="5"/>
  <c r="P7701" i="5"/>
  <c r="P7702" i="5"/>
  <c r="P7703" i="5"/>
  <c r="P7704" i="5"/>
  <c r="P7705" i="5"/>
  <c r="P7851" i="5"/>
  <c r="P559" i="5"/>
  <c r="P77" i="5"/>
  <c r="P7709" i="5"/>
  <c r="P7880" i="5"/>
  <c r="P7902" i="5"/>
  <c r="P7904" i="5"/>
  <c r="P7910" i="5"/>
  <c r="P7714" i="5"/>
  <c r="P7715" i="5"/>
  <c r="P7716" i="5"/>
  <c r="P7717" i="5"/>
  <c r="P7718" i="5"/>
  <c r="P7719" i="5"/>
  <c r="P7720" i="5"/>
  <c r="P7721" i="5"/>
  <c r="P7722" i="5"/>
  <c r="P7723" i="5"/>
  <c r="P7724" i="5"/>
  <c r="P7725" i="5"/>
  <c r="P7726" i="5"/>
  <c r="P7727" i="5"/>
  <c r="P7728" i="5"/>
  <c r="P7729" i="5"/>
  <c r="P7730" i="5"/>
  <c r="P7731" i="5"/>
  <c r="P7732" i="5"/>
  <c r="P7733" i="5"/>
  <c r="P7734" i="5"/>
  <c r="P7735" i="5"/>
  <c r="P7911" i="5"/>
  <c r="P7737" i="5"/>
  <c r="P7929" i="5"/>
  <c r="P7739" i="5"/>
  <c r="P7740" i="5"/>
  <c r="P7741" i="5"/>
  <c r="P7742" i="5"/>
  <c r="P7743" i="5"/>
  <c r="P7930" i="5"/>
  <c r="P7745" i="5"/>
  <c r="P7746" i="5"/>
  <c r="P7933" i="5"/>
  <c r="P7941" i="5"/>
  <c r="P7749" i="5"/>
  <c r="P7750" i="5"/>
  <c r="P113" i="5"/>
  <c r="P7752" i="5"/>
  <c r="P7952" i="5"/>
  <c r="P7955" i="5"/>
  <c r="P7957" i="5"/>
  <c r="P7756" i="5"/>
  <c r="P7958" i="5"/>
  <c r="P5927" i="5"/>
  <c r="P7759" i="5"/>
  <c r="P7760" i="5"/>
  <c r="P7761" i="5"/>
  <c r="P7762" i="5"/>
  <c r="P4537" i="5"/>
  <c r="P7764" i="5"/>
  <c r="P7965" i="5"/>
  <c r="P7966" i="5"/>
  <c r="P7967" i="5"/>
  <c r="P7768" i="5"/>
  <c r="P7769" i="5"/>
  <c r="P7770" i="5"/>
  <c r="P7971" i="5"/>
  <c r="P7978" i="5"/>
  <c r="P2793" i="5"/>
  <c r="P7981" i="5"/>
  <c r="P4508" i="5"/>
  <c r="P7776" i="5"/>
  <c r="P7777" i="5"/>
  <c r="P7778" i="5"/>
  <c r="P7982" i="5"/>
  <c r="P7780" i="5"/>
  <c r="P7781" i="5"/>
  <c r="P959" i="5"/>
  <c r="P7783" i="5"/>
  <c r="P7784" i="5"/>
  <c r="P7785" i="5"/>
  <c r="P7786" i="5"/>
  <c r="P7787" i="5"/>
  <c r="P7788" i="5"/>
  <c r="P7789" i="5"/>
  <c r="P7790" i="5"/>
  <c r="P7791" i="5"/>
  <c r="P7983" i="5"/>
  <c r="P7986" i="5"/>
  <c r="P7987" i="5"/>
  <c r="P7988" i="5"/>
  <c r="P7796" i="5"/>
  <c r="P7797" i="5"/>
  <c r="P7798" i="5"/>
  <c r="P7799" i="5"/>
  <c r="P7800" i="5"/>
  <c r="P7801" i="5"/>
  <c r="P7802" i="5"/>
  <c r="P7803" i="5"/>
  <c r="P7804" i="5"/>
  <c r="P7805" i="5"/>
  <c r="P7806" i="5"/>
  <c r="P7807" i="5"/>
  <c r="P7808" i="5"/>
  <c r="P7809" i="5"/>
  <c r="P7992" i="5"/>
  <c r="P7994" i="5"/>
  <c r="P7995" i="5"/>
  <c r="P8001" i="5"/>
  <c r="P8002" i="5"/>
  <c r="P7815" i="5"/>
  <c r="P7816" i="5"/>
  <c r="P7817" i="5"/>
  <c r="P7818" i="5"/>
  <c r="P7819" i="5"/>
  <c r="P7820" i="5"/>
  <c r="P7821" i="5"/>
  <c r="P8003" i="5"/>
  <c r="P307" i="5"/>
  <c r="P8009" i="5"/>
  <c r="P7825" i="5"/>
  <c r="P7826" i="5"/>
  <c r="P8013" i="5"/>
  <c r="P7828" i="5"/>
  <c r="P7829" i="5"/>
  <c r="P7830" i="5"/>
  <c r="P7831" i="5"/>
  <c r="P7832" i="5"/>
  <c r="P7833" i="5"/>
  <c r="P7834" i="5"/>
  <c r="P7835" i="5"/>
  <c r="P7836" i="5"/>
  <c r="P7837" i="5"/>
  <c r="P7838" i="5"/>
  <c r="P7839" i="5"/>
  <c r="P7840" i="5"/>
  <c r="P7841" i="5"/>
  <c r="P7842" i="5"/>
  <c r="P7843" i="5"/>
  <c r="P8014" i="5"/>
  <c r="P827" i="5"/>
  <c r="P7846" i="5"/>
  <c r="P7847" i="5"/>
  <c r="P7848" i="5"/>
  <c r="P7849" i="5"/>
  <c r="P8015" i="5"/>
  <c r="P882" i="5"/>
  <c r="P7852" i="5"/>
  <c r="P7853" i="5"/>
  <c r="P7854" i="5"/>
  <c r="P7855" i="5"/>
  <c r="P7856" i="5"/>
  <c r="P7857" i="5"/>
  <c r="P7858" i="5"/>
  <c r="P7859" i="5"/>
  <c r="P7860" i="5"/>
  <c r="P7861" i="5"/>
  <c r="P7862" i="5"/>
  <c r="P7863" i="5"/>
  <c r="P7864" i="5"/>
  <c r="P7865" i="5"/>
  <c r="P7866" i="5"/>
  <c r="P7867" i="5"/>
  <c r="P7868" i="5"/>
  <c r="P7869" i="5"/>
  <c r="P7870" i="5"/>
  <c r="P7871" i="5"/>
  <c r="P7872" i="5"/>
  <c r="P7873" i="5"/>
  <c r="P3657" i="5"/>
  <c r="P7875" i="5"/>
  <c r="P7876" i="5"/>
  <c r="P7877" i="5"/>
  <c r="P7878" i="5"/>
  <c r="P7879" i="5"/>
  <c r="P465" i="5"/>
  <c r="P7881" i="5"/>
  <c r="P7882" i="5"/>
  <c r="P7883" i="5"/>
  <c r="P7884" i="5"/>
  <c r="P7885" i="5"/>
  <c r="P7886" i="5"/>
  <c r="P7887" i="5"/>
  <c r="P7888" i="5"/>
  <c r="P7889" i="5"/>
  <c r="P7890" i="5"/>
  <c r="P7891" i="5"/>
  <c r="P7892" i="5"/>
  <c r="P7893" i="5"/>
  <c r="P7894" i="5"/>
  <c r="P7895" i="5"/>
  <c r="P7896" i="5"/>
  <c r="P7897" i="5"/>
  <c r="P7898" i="5"/>
  <c r="P7899" i="5"/>
  <c r="P7900" i="5"/>
  <c r="P7901" i="5"/>
  <c r="P8016" i="5"/>
  <c r="P7903" i="5"/>
  <c r="P490" i="5"/>
  <c r="P7905" i="5"/>
  <c r="P7906" i="5"/>
  <c r="P7907" i="5"/>
  <c r="P7908" i="5"/>
  <c r="P7909" i="5"/>
  <c r="P8017" i="5"/>
  <c r="P8018" i="5"/>
  <c r="P7912" i="5"/>
  <c r="P7913" i="5"/>
  <c r="P7914" i="5"/>
  <c r="P7915" i="5"/>
  <c r="P7916" i="5"/>
  <c r="P7917" i="5"/>
  <c r="P7918" i="5"/>
  <c r="P7919" i="5"/>
  <c r="P7920" i="5"/>
  <c r="P7921" i="5"/>
  <c r="P7922" i="5"/>
  <c r="P7923" i="5"/>
  <c r="P7924" i="5"/>
  <c r="P7925" i="5"/>
  <c r="P7926" i="5"/>
  <c r="P7927" i="5"/>
  <c r="P7928" i="5"/>
  <c r="P8023" i="5"/>
  <c r="P8024" i="5"/>
  <c r="P7931" i="5"/>
  <c r="P7932" i="5"/>
  <c r="P8026" i="5"/>
  <c r="P7934" i="5"/>
  <c r="P7935" i="5"/>
  <c r="P7936" i="5"/>
  <c r="P7937" i="5"/>
  <c r="P7938" i="5"/>
  <c r="P7939" i="5"/>
  <c r="P7940" i="5"/>
  <c r="P8030" i="5"/>
  <c r="P7942" i="5"/>
  <c r="P7943" i="5"/>
  <c r="P7944" i="5"/>
  <c r="P7945" i="5"/>
  <c r="P7946" i="5"/>
  <c r="P7947" i="5"/>
  <c r="P7948" i="5"/>
  <c r="P7949" i="5"/>
  <c r="P7950" i="5"/>
  <c r="P7951" i="5"/>
  <c r="P8042" i="5"/>
  <c r="P7953" i="5"/>
  <c r="P7954" i="5"/>
  <c r="P8043" i="5"/>
  <c r="P7956" i="5"/>
  <c r="P384" i="5"/>
  <c r="P37" i="5"/>
  <c r="P7959" i="5"/>
  <c r="P7960" i="5"/>
  <c r="P7961" i="5"/>
  <c r="P7962" i="5"/>
  <c r="P7963" i="5"/>
  <c r="P7964" i="5"/>
  <c r="P8061" i="5"/>
  <c r="P8062" i="5"/>
  <c r="P8067" i="5"/>
  <c r="P7968" i="5"/>
  <c r="P7969" i="5"/>
  <c r="P7970" i="5"/>
  <c r="P776" i="5"/>
  <c r="P7972" i="5"/>
  <c r="P7973" i="5"/>
  <c r="P7974" i="5"/>
  <c r="P7975" i="5"/>
  <c r="P7976" i="5"/>
  <c r="P7977" i="5"/>
  <c r="P8074" i="5"/>
  <c r="P7979" i="5"/>
  <c r="P7980" i="5"/>
  <c r="P8078" i="5"/>
  <c r="P8080" i="5"/>
  <c r="P8081" i="5"/>
  <c r="P7984" i="5"/>
  <c r="P7985" i="5"/>
  <c r="P148" i="5"/>
  <c r="P1041" i="5"/>
  <c r="P8085" i="5"/>
  <c r="P7989" i="5"/>
  <c r="P7990" i="5"/>
  <c r="P7991" i="5"/>
  <c r="P8086" i="5"/>
  <c r="P7993" i="5"/>
  <c r="P8088" i="5"/>
  <c r="P8089" i="5"/>
  <c r="P7996" i="5"/>
  <c r="P7997" i="5"/>
  <c r="P7998" i="5"/>
  <c r="P7999" i="5"/>
  <c r="P8000" i="5"/>
  <c r="P147" i="5"/>
  <c r="P8090" i="5"/>
  <c r="P8092" i="5"/>
  <c r="P8004" i="5"/>
  <c r="P8005" i="5"/>
  <c r="P8006" i="5"/>
  <c r="P8007" i="5"/>
  <c r="P8008" i="5"/>
  <c r="P8106" i="5"/>
  <c r="P8010" i="5"/>
  <c r="P8011" i="5"/>
  <c r="P8012" i="5"/>
  <c r="P8107" i="5"/>
  <c r="P7463" i="5"/>
  <c r="P8114" i="5"/>
  <c r="P8115" i="5"/>
  <c r="P8116" i="5"/>
  <c r="P8117" i="5"/>
  <c r="P8019" i="5"/>
  <c r="P8020" i="5"/>
  <c r="P8021" i="5"/>
  <c r="P8022" i="5"/>
  <c r="P474" i="5"/>
  <c r="P8125" i="5"/>
  <c r="P5018" i="5"/>
  <c r="P8127" i="5"/>
  <c r="P8027" i="5"/>
  <c r="P8028" i="5"/>
  <c r="P8029" i="5"/>
  <c r="P8128" i="5"/>
  <c r="P8031" i="5"/>
  <c r="P8032" i="5"/>
  <c r="P8033" i="5"/>
  <c r="P8034" i="5"/>
  <c r="P8035" i="5"/>
  <c r="P8036" i="5"/>
  <c r="P8037" i="5"/>
  <c r="P8038" i="5"/>
  <c r="P8039" i="5"/>
  <c r="P8087" i="5"/>
  <c r="P8041" i="5"/>
  <c r="P460" i="5"/>
  <c r="P8130" i="5"/>
  <c r="P8044" i="5"/>
  <c r="P8045" i="5"/>
  <c r="P8046" i="5"/>
  <c r="P8047" i="5"/>
  <c r="P8048" i="5"/>
  <c r="P8049" i="5"/>
  <c r="P8050" i="5"/>
  <c r="P8051" i="5"/>
  <c r="P8052" i="5"/>
  <c r="P8053" i="5"/>
  <c r="P8054" i="5"/>
  <c r="P8055" i="5"/>
  <c r="P8056" i="5"/>
  <c r="P8057" i="5"/>
  <c r="P8058" i="5"/>
  <c r="P8059" i="5"/>
  <c r="P8060" i="5"/>
  <c r="P8141" i="5"/>
  <c r="P8143" i="5"/>
  <c r="P8063" i="5"/>
  <c r="P8064" i="5"/>
  <c r="P8065" i="5"/>
  <c r="P8066" i="5"/>
  <c r="P759" i="5"/>
  <c r="P8068" i="5"/>
  <c r="P8069" i="5"/>
  <c r="P8070" i="5"/>
  <c r="P8071" i="5"/>
  <c r="P8072" i="5"/>
  <c r="P8073" i="5"/>
  <c r="P8144" i="5"/>
  <c r="P8075" i="5"/>
  <c r="P8076" i="5"/>
  <c r="P8077" i="5"/>
  <c r="P8146" i="5"/>
  <c r="P8355" i="5"/>
  <c r="P8147" i="5"/>
  <c r="P1317" i="5"/>
  <c r="P8082" i="5"/>
  <c r="P8083" i="5"/>
  <c r="P8084" i="5"/>
  <c r="P8151" i="5"/>
  <c r="P33" i="5"/>
  <c r="P6650" i="5"/>
  <c r="P8152" i="5"/>
  <c r="P8160" i="5"/>
  <c r="P8161" i="5"/>
  <c r="P8091" i="5"/>
  <c r="P8178" i="5"/>
  <c r="P8093" i="5"/>
  <c r="P8094" i="5"/>
  <c r="P8095" i="5"/>
  <c r="P8096" i="5"/>
  <c r="P8097" i="5"/>
  <c r="P8098" i="5"/>
  <c r="P8099" i="5"/>
  <c r="P8100" i="5"/>
  <c r="P8101" i="5"/>
  <c r="P8102" i="5"/>
  <c r="P8103" i="5"/>
  <c r="P8104" i="5"/>
  <c r="P8105" i="5"/>
  <c r="P8179" i="5"/>
  <c r="P1318" i="5"/>
  <c r="P8185" i="5"/>
  <c r="P8109" i="5"/>
  <c r="P8110" i="5"/>
  <c r="P8111" i="5"/>
  <c r="P8112" i="5"/>
  <c r="P8113" i="5"/>
  <c r="P8188" i="5"/>
  <c r="P8195" i="5"/>
  <c r="P863" i="5"/>
  <c r="P8196" i="5"/>
  <c r="P8118" i="5"/>
  <c r="P8119" i="5"/>
  <c r="P8120" i="5"/>
  <c r="P8121" i="5"/>
  <c r="P8122" i="5"/>
  <c r="P8123" i="5"/>
  <c r="P6848" i="5"/>
  <c r="P8199" i="5"/>
  <c r="P8126" i="5"/>
  <c r="P134" i="5"/>
  <c r="P224" i="5"/>
  <c r="P8200" i="5"/>
  <c r="P8201" i="5"/>
  <c r="P8131" i="5"/>
  <c r="P8132" i="5"/>
  <c r="P8133" i="5"/>
  <c r="P8134" i="5"/>
  <c r="P8135" i="5"/>
  <c r="P8136" i="5"/>
  <c r="P8137" i="5"/>
  <c r="P8138" i="5"/>
  <c r="P8139" i="5"/>
  <c r="P8140" i="5"/>
  <c r="P8212" i="5"/>
  <c r="P8142" i="5"/>
  <c r="P1014" i="5"/>
  <c r="P8218" i="5"/>
  <c r="P8145" i="5"/>
  <c r="P8219" i="5"/>
  <c r="P1208" i="5"/>
  <c r="P8148" i="5"/>
  <c r="P8149" i="5"/>
  <c r="P8150" i="5"/>
  <c r="P8244" i="5"/>
  <c r="P8249" i="5"/>
  <c r="P8153" i="5"/>
  <c r="P8154" i="5"/>
  <c r="P8155" i="5"/>
  <c r="P8156" i="5"/>
  <c r="P4857" i="5"/>
  <c r="P8158" i="5"/>
  <c r="P8159" i="5"/>
  <c r="P8263" i="5"/>
  <c r="P8271" i="5"/>
  <c r="P8162" i="5"/>
  <c r="P8163" i="5"/>
  <c r="P8164" i="5"/>
  <c r="P8165" i="5"/>
  <c r="P8166" i="5"/>
  <c r="P8167" i="5"/>
  <c r="P8168" i="5"/>
  <c r="P8169" i="5"/>
  <c r="P8170" i="5"/>
  <c r="P8171" i="5"/>
  <c r="P8172" i="5"/>
  <c r="P8173" i="5"/>
  <c r="P8174" i="5"/>
  <c r="P8175" i="5"/>
  <c r="P8176" i="5"/>
  <c r="P8177" i="5"/>
  <c r="P8272" i="5"/>
  <c r="P1209" i="5"/>
  <c r="P8180" i="5"/>
  <c r="P8181" i="5"/>
  <c r="P8182" i="5"/>
  <c r="P8183" i="5"/>
  <c r="P8184" i="5"/>
  <c r="P581" i="5"/>
  <c r="P8186" i="5"/>
  <c r="P8187" i="5"/>
  <c r="P8273" i="5"/>
  <c r="P8189" i="5"/>
  <c r="P8190" i="5"/>
  <c r="P8191" i="5"/>
  <c r="P8192" i="5"/>
  <c r="P8193" i="5"/>
  <c r="P8194" i="5"/>
  <c r="P8281" i="5"/>
  <c r="P8289" i="5"/>
  <c r="P4755" i="5"/>
  <c r="P8198" i="5"/>
  <c r="P8290" i="5"/>
  <c r="P8291" i="5"/>
  <c r="P8296" i="5"/>
  <c r="P8202" i="5"/>
  <c r="P8203" i="5"/>
  <c r="P8204" i="5"/>
  <c r="P8205" i="5"/>
  <c r="P8206" i="5"/>
  <c r="P8207" i="5"/>
  <c r="P8208" i="5"/>
  <c r="P8209" i="5"/>
  <c r="P8210" i="5"/>
  <c r="P8477" i="5"/>
  <c r="P8298" i="5"/>
  <c r="P8213" i="5"/>
  <c r="P8214" i="5"/>
  <c r="P8215" i="5"/>
  <c r="P8216" i="5"/>
  <c r="P8217" i="5"/>
  <c r="P8299" i="5"/>
  <c r="P8220" i="5"/>
  <c r="P8315" i="5"/>
  <c r="P8221" i="5"/>
  <c r="P8222" i="5"/>
  <c r="P8223" i="5"/>
  <c r="P8224" i="5"/>
  <c r="P8225" i="5"/>
  <c r="P8226" i="5"/>
  <c r="P8227" i="5"/>
  <c r="P8228" i="5"/>
  <c r="P8229" i="5"/>
  <c r="P8230" i="5"/>
  <c r="P8231" i="5"/>
  <c r="P8232" i="5"/>
  <c r="P8233" i="5"/>
  <c r="P8234" i="5"/>
  <c r="P8235" i="5"/>
  <c r="P8236" i="5"/>
  <c r="P8237" i="5"/>
  <c r="P8238" i="5"/>
  <c r="P8239" i="5"/>
  <c r="P8240" i="5"/>
  <c r="P8241" i="5"/>
  <c r="P8242" i="5"/>
  <c r="P8243" i="5"/>
  <c r="P8319" i="5"/>
  <c r="P8245" i="5"/>
  <c r="P8246" i="5"/>
  <c r="P8247" i="5"/>
  <c r="P8248" i="5"/>
  <c r="P8323" i="5"/>
  <c r="P8250" i="5"/>
  <c r="P8251" i="5"/>
  <c r="P8252" i="5"/>
  <c r="P8253" i="5"/>
  <c r="P8254" i="5"/>
  <c r="P8255" i="5"/>
  <c r="P5781" i="5"/>
  <c r="P8257" i="5"/>
  <c r="P8258" i="5"/>
  <c r="P8259" i="5"/>
  <c r="P8260" i="5"/>
  <c r="P8261" i="5"/>
  <c r="P8262" i="5"/>
  <c r="P8332" i="5"/>
  <c r="P8264" i="5"/>
  <c r="P8265" i="5"/>
  <c r="P8266" i="5"/>
  <c r="P8267" i="5"/>
  <c r="P8268" i="5"/>
  <c r="P8269" i="5"/>
  <c r="P8270" i="5"/>
  <c r="P8333" i="5"/>
  <c r="P8341" i="5"/>
  <c r="P8356" i="5"/>
  <c r="P8274" i="5"/>
  <c r="P8275" i="5"/>
  <c r="P8276" i="5"/>
  <c r="P8277" i="5"/>
  <c r="P8278" i="5"/>
  <c r="P8279" i="5"/>
  <c r="P8280" i="5"/>
  <c r="P8359" i="5"/>
  <c r="P8282" i="5"/>
  <c r="P8283" i="5"/>
  <c r="P8284" i="5"/>
  <c r="P8285" i="5"/>
  <c r="P8286" i="5"/>
  <c r="P850" i="5"/>
  <c r="P8288" i="5"/>
  <c r="P8360" i="5"/>
  <c r="P8361" i="5"/>
  <c r="P242" i="5"/>
  <c r="P8292" i="5"/>
  <c r="P8293" i="5"/>
  <c r="P8294" i="5"/>
  <c r="P8295" i="5"/>
  <c r="P8368" i="5"/>
  <c r="P8385" i="5"/>
  <c r="P8387" i="5"/>
  <c r="P8388" i="5"/>
  <c r="P8300" i="5"/>
  <c r="P8301" i="5"/>
  <c r="P8302" i="5"/>
  <c r="P8303" i="5"/>
  <c r="P8304" i="5"/>
  <c r="P8305" i="5"/>
  <c r="P8306" i="5"/>
  <c r="P8389" i="5"/>
  <c r="P8308" i="5"/>
  <c r="P8309" i="5"/>
  <c r="P8310" i="5"/>
  <c r="P8311" i="5"/>
  <c r="P8312" i="5"/>
  <c r="P8313" i="5"/>
  <c r="P8314" i="5"/>
  <c r="P8390" i="5"/>
  <c r="P8316" i="5"/>
  <c r="P8317" i="5"/>
  <c r="P8318" i="5"/>
  <c r="P8395" i="5"/>
  <c r="P8320" i="5"/>
  <c r="P8321" i="5"/>
  <c r="P8322" i="5"/>
  <c r="P1330" i="5"/>
  <c r="P8324" i="5"/>
  <c r="P8325" i="5"/>
  <c r="P8326" i="5"/>
  <c r="P8327" i="5"/>
  <c r="P8328" i="5"/>
  <c r="P8329" i="5"/>
  <c r="P8330" i="5"/>
  <c r="P8331" i="5"/>
  <c r="P8400" i="5"/>
  <c r="P8401" i="5"/>
  <c r="P8334" i="5"/>
  <c r="P8335" i="5"/>
  <c r="P8336" i="5"/>
  <c r="P8337" i="5"/>
  <c r="P8338" i="5"/>
  <c r="P8339" i="5"/>
  <c r="P8340" i="5"/>
  <c r="P8421" i="5"/>
  <c r="P8342" i="5"/>
  <c r="P8343" i="5"/>
  <c r="P8344" i="5"/>
  <c r="P8345" i="5"/>
  <c r="P8346" i="5"/>
  <c r="P8347" i="5"/>
  <c r="P8348" i="5"/>
  <c r="P8349" i="5"/>
  <c r="P8350" i="5"/>
  <c r="P8351" i="5"/>
  <c r="P8352" i="5"/>
  <c r="P8353" i="5"/>
  <c r="P8354" i="5"/>
  <c r="P8470" i="5"/>
  <c r="P8428" i="5"/>
  <c r="P8357" i="5"/>
  <c r="P8358" i="5"/>
  <c r="P306" i="5"/>
  <c r="P8437" i="5"/>
  <c r="P8448" i="5"/>
  <c r="P8362" i="5"/>
  <c r="P8363" i="5"/>
  <c r="P8364" i="5"/>
  <c r="P8365" i="5"/>
  <c r="P8366" i="5"/>
  <c r="P6738" i="5"/>
  <c r="P8449" i="5"/>
  <c r="P3430" i="5"/>
  <c r="P8370" i="5"/>
  <c r="P8371" i="5"/>
  <c r="P8372" i="5"/>
  <c r="P8373" i="5"/>
  <c r="P8374" i="5"/>
  <c r="P8375" i="5"/>
  <c r="P8376" i="5"/>
  <c r="P8377" i="5"/>
  <c r="P8378" i="5"/>
  <c r="P8379" i="5"/>
  <c r="P8380" i="5"/>
  <c r="P8381" i="5"/>
  <c r="P8382" i="5"/>
  <c r="P8383" i="5"/>
  <c r="P8384" i="5"/>
  <c r="P8491" i="5"/>
  <c r="P8386" i="5"/>
  <c r="P8451" i="5"/>
  <c r="P8454" i="5"/>
  <c r="P8458" i="5"/>
  <c r="P1210" i="5"/>
  <c r="P8391" i="5"/>
  <c r="P8392" i="5"/>
  <c r="P8393" i="5"/>
  <c r="P8394" i="5"/>
  <c r="P8466" i="5"/>
  <c r="P8396" i="5"/>
  <c r="P8397" i="5"/>
  <c r="P8398" i="5"/>
  <c r="P8399" i="5"/>
  <c r="P8481" i="5"/>
  <c r="P8492" i="5"/>
  <c r="P8402" i="5"/>
  <c r="P8403" i="5"/>
  <c r="P8404" i="5"/>
  <c r="P8405" i="5"/>
  <c r="P8406" i="5"/>
  <c r="P8407" i="5"/>
  <c r="P8408" i="5"/>
  <c r="P8409" i="5"/>
  <c r="P8410" i="5"/>
  <c r="P8411" i="5"/>
  <c r="P8412" i="5"/>
  <c r="P8413" i="5"/>
  <c r="P8414" i="5"/>
  <c r="P8415" i="5"/>
  <c r="P8416" i="5"/>
  <c r="P8417" i="5"/>
  <c r="P8418" i="5"/>
  <c r="P8419" i="5"/>
  <c r="P8420" i="5"/>
  <c r="P1116" i="5"/>
  <c r="P8422" i="5"/>
  <c r="P8423" i="5"/>
  <c r="P8424" i="5"/>
  <c r="P8425" i="5"/>
  <c r="P8426" i="5"/>
  <c r="P8427" i="5"/>
  <c r="P8493" i="5"/>
  <c r="P8429" i="5"/>
  <c r="P8430" i="5"/>
  <c r="P8431" i="5"/>
  <c r="P8432" i="5"/>
  <c r="P8433" i="5"/>
  <c r="P8434" i="5"/>
  <c r="P8435" i="5"/>
  <c r="P8436" i="5"/>
  <c r="P8517" i="5"/>
  <c r="P8438" i="5"/>
  <c r="P8439" i="5"/>
  <c r="P8440" i="5"/>
  <c r="P8441" i="5"/>
  <c r="P8442" i="5"/>
  <c r="P8443" i="5"/>
  <c r="P8444" i="5"/>
  <c r="P8445" i="5"/>
  <c r="P8446" i="5"/>
  <c r="P8447" i="5"/>
  <c r="P8524" i="5"/>
  <c r="P8535" i="5"/>
  <c r="P8450" i="5"/>
  <c r="P8536" i="5"/>
  <c r="P8452" i="5"/>
  <c r="P8453" i="5"/>
  <c r="P8545" i="5"/>
  <c r="P8455" i="5"/>
  <c r="P8456" i="5"/>
  <c r="P8457" i="5"/>
  <c r="P8546" i="5"/>
  <c r="P8459" i="5"/>
  <c r="P8460" i="5"/>
  <c r="P8461" i="5"/>
  <c r="P8462" i="5"/>
  <c r="P8463" i="5"/>
  <c r="P8464" i="5"/>
  <c r="P8465" i="5"/>
  <c r="P1163" i="5"/>
  <c r="P8467" i="5"/>
  <c r="P8468" i="5"/>
  <c r="P8469" i="5"/>
  <c r="P8668" i="5"/>
  <c r="P8471" i="5"/>
  <c r="P8472" i="5"/>
  <c r="P8473" i="5"/>
  <c r="P8474" i="5"/>
  <c r="P8475" i="5"/>
  <c r="P8476" i="5"/>
  <c r="P1077" i="5"/>
  <c r="P8478" i="5"/>
  <c r="P8479" i="5"/>
  <c r="P8480" i="5"/>
  <c r="P1033" i="5"/>
  <c r="P8482" i="5"/>
  <c r="P8483" i="5"/>
  <c r="P8484" i="5"/>
  <c r="P8485" i="5"/>
  <c r="P8486" i="5"/>
  <c r="P8487" i="5"/>
  <c r="P8488" i="5"/>
  <c r="P8489" i="5"/>
  <c r="P8490" i="5"/>
  <c r="P8676" i="5"/>
  <c r="P8547" i="5"/>
  <c r="P972" i="5"/>
  <c r="P8494" i="5"/>
  <c r="P8495" i="5"/>
  <c r="P8496" i="5"/>
  <c r="P8497" i="5"/>
  <c r="P8498" i="5"/>
  <c r="P8499" i="5"/>
  <c r="P8500" i="5"/>
  <c r="P8501" i="5"/>
  <c r="P8502" i="5"/>
  <c r="P8503" i="5"/>
  <c r="P8504" i="5"/>
  <c r="P8505" i="5"/>
  <c r="P8506" i="5"/>
  <c r="P8507" i="5"/>
  <c r="P8508" i="5"/>
  <c r="P8509" i="5"/>
  <c r="P8510" i="5"/>
  <c r="P8511" i="5"/>
  <c r="P8512" i="5"/>
  <c r="P8513" i="5"/>
  <c r="P8514" i="5"/>
  <c r="P8515" i="5"/>
  <c r="P8516" i="5"/>
  <c r="P8548" i="5"/>
  <c r="P8518" i="5"/>
  <c r="P8519" i="5"/>
  <c r="P8520" i="5"/>
  <c r="P8521" i="5"/>
  <c r="P8522" i="5"/>
  <c r="P8523" i="5"/>
  <c r="P8553" i="5"/>
  <c r="P8525" i="5"/>
  <c r="P8526" i="5"/>
  <c r="P8527" i="5"/>
  <c r="P8528" i="5"/>
  <c r="P8529" i="5"/>
  <c r="P8530" i="5"/>
  <c r="P8531" i="5"/>
  <c r="P8532" i="5"/>
  <c r="P8533" i="5"/>
  <c r="P8534" i="5"/>
  <c r="P8556" i="5"/>
  <c r="P8557" i="5"/>
  <c r="P8537" i="5"/>
  <c r="P8538" i="5"/>
  <c r="P8539" i="5"/>
  <c r="P8540" i="5"/>
  <c r="P8541" i="5"/>
  <c r="P8542" i="5"/>
  <c r="P8543" i="5"/>
  <c r="P8544" i="5"/>
  <c r="P8560" i="5"/>
  <c r="P8561" i="5"/>
  <c r="P8571" i="5"/>
  <c r="P8587" i="5"/>
  <c r="P8549" i="5"/>
  <c r="P8550" i="5"/>
  <c r="P8551" i="5"/>
  <c r="P8552" i="5"/>
  <c r="P8592" i="5"/>
  <c r="P8554" i="5"/>
  <c r="P8555" i="5"/>
  <c r="P1341" i="5"/>
  <c r="P864" i="5"/>
  <c r="P8558" i="5"/>
  <c r="P8559" i="5"/>
  <c r="P66" i="5"/>
  <c r="P765" i="5"/>
  <c r="P8562" i="5"/>
  <c r="P8563" i="5"/>
  <c r="P8564" i="5"/>
  <c r="P8565" i="5"/>
  <c r="P8566" i="5"/>
  <c r="P8567" i="5"/>
  <c r="P8568" i="5"/>
  <c r="P8569" i="5"/>
  <c r="P8570" i="5"/>
  <c r="P8604" i="5"/>
  <c r="P8572" i="5"/>
  <c r="P8573" i="5"/>
  <c r="P8574" i="5"/>
  <c r="P8575" i="5"/>
  <c r="P8576" i="5"/>
  <c r="P8577" i="5"/>
  <c r="P8578" i="5"/>
  <c r="P8579" i="5"/>
  <c r="P8580" i="5"/>
  <c r="P8581" i="5"/>
  <c r="P8582" i="5"/>
  <c r="P8583" i="5"/>
  <c r="P8584" i="5"/>
  <c r="P8585" i="5"/>
  <c r="P8586" i="5"/>
  <c r="P1342" i="5"/>
  <c r="P8588" i="5"/>
  <c r="P8589" i="5"/>
  <c r="P8590" i="5"/>
  <c r="P8591" i="5"/>
  <c r="P29" i="5"/>
  <c r="P8593" i="5"/>
  <c r="P8594" i="5"/>
  <c r="P8595" i="5"/>
  <c r="P8596" i="5"/>
  <c r="P8597" i="5"/>
  <c r="P8598" i="5"/>
  <c r="P8599" i="5"/>
  <c r="P8600" i="5"/>
  <c r="P8601" i="5"/>
  <c r="P8602" i="5"/>
  <c r="P8603" i="5"/>
  <c r="P8609" i="5"/>
  <c r="P8605" i="5"/>
  <c r="P8606" i="5"/>
  <c r="P8607" i="5"/>
  <c r="P8608" i="5"/>
  <c r="P8617" i="5"/>
  <c r="P8610" i="5"/>
  <c r="P8611" i="5"/>
  <c r="P8612" i="5"/>
  <c r="P8613" i="5"/>
  <c r="P8614" i="5"/>
  <c r="P8615" i="5"/>
  <c r="P8616" i="5"/>
  <c r="P8618" i="5"/>
  <c r="P8629" i="5"/>
  <c r="P8619" i="5"/>
  <c r="P8620" i="5"/>
  <c r="P8621" i="5"/>
  <c r="P7206" i="5"/>
  <c r="P8124" i="5"/>
  <c r="P8624" i="5"/>
  <c r="P8625" i="5"/>
  <c r="P8626" i="5"/>
  <c r="P8627" i="5"/>
  <c r="P8628" i="5"/>
  <c r="P8645" i="5"/>
  <c r="P8630" i="5"/>
  <c r="P8631" i="5"/>
  <c r="P8632" i="5"/>
  <c r="P8633" i="5"/>
  <c r="P8634" i="5"/>
  <c r="P8635" i="5"/>
  <c r="P8636" i="5"/>
  <c r="P8637" i="5"/>
  <c r="P8638" i="5"/>
  <c r="P8639" i="5"/>
  <c r="P8640" i="5"/>
  <c r="P8641" i="5"/>
  <c r="P8642" i="5"/>
  <c r="P8643" i="5"/>
  <c r="P8644" i="5"/>
  <c r="P8646" i="5"/>
  <c r="P211" i="5"/>
  <c r="P8647" i="5"/>
  <c r="P6524" i="5"/>
  <c r="P8649" i="5"/>
  <c r="P8650" i="5"/>
  <c r="P8651" i="5"/>
  <c r="P8652" i="5"/>
  <c r="P8653" i="5"/>
  <c r="P8654" i="5"/>
  <c r="P8655" i="5"/>
  <c r="P8656" i="5"/>
  <c r="P8657" i="5"/>
  <c r="P8658" i="5"/>
  <c r="P8659" i="5"/>
  <c r="P8660" i="5"/>
  <c r="P8661" i="5"/>
  <c r="P8662" i="5"/>
  <c r="P8663" i="5"/>
  <c r="P8664" i="5"/>
  <c r="P8665" i="5"/>
  <c r="P8666" i="5"/>
  <c r="P8667" i="5"/>
  <c r="P83" i="5"/>
  <c r="P8669" i="5"/>
  <c r="P8670" i="5"/>
  <c r="P8671" i="5"/>
  <c r="P8672" i="5"/>
  <c r="P8673" i="5"/>
  <c r="P8674" i="5"/>
  <c r="P8675" i="5"/>
  <c r="P2504" i="5"/>
  <c r="P8677" i="5"/>
  <c r="P8678" i="5"/>
  <c r="P8679" i="5"/>
  <c r="P8680" i="5"/>
  <c r="P8681" i="5"/>
  <c r="P8682" i="5"/>
  <c r="P8683" i="5"/>
  <c r="P8684" i="5"/>
  <c r="P8685" i="5"/>
  <c r="P8686" i="5"/>
  <c r="P8687" i="5"/>
  <c r="P8688" i="5"/>
  <c r="P8689" i="5"/>
  <c r="P8690" i="5"/>
  <c r="P8691" i="5"/>
  <c r="P8692" i="5"/>
  <c r="P8693" i="5"/>
  <c r="P8694" i="5"/>
  <c r="G2" i="5"/>
  <c r="G3" i="5"/>
  <c r="G4" i="5"/>
  <c r="G5" i="5"/>
  <c r="G6" i="5"/>
  <c r="G7" i="5"/>
  <c r="G8" i="5"/>
  <c r="G9" i="5"/>
  <c r="G10" i="5"/>
  <c r="G11" i="5"/>
  <c r="G12" i="5"/>
  <c r="G13" i="5"/>
  <c r="G1343" i="5"/>
  <c r="G15" i="5"/>
  <c r="G16" i="5"/>
  <c r="G17" i="5"/>
  <c r="G556" i="5"/>
  <c r="G19" i="5"/>
  <c r="G1344" i="5"/>
  <c r="G21" i="5"/>
  <c r="G22" i="5"/>
  <c r="G23" i="5"/>
  <c r="G24" i="5"/>
  <c r="G25" i="5"/>
  <c r="G26" i="5"/>
  <c r="G27" i="5"/>
  <c r="G28" i="5"/>
  <c r="G1166" i="5"/>
  <c r="G30" i="5"/>
  <c r="G31" i="5"/>
  <c r="G32" i="5"/>
  <c r="G1357" i="5"/>
  <c r="G34" i="5"/>
  <c r="G1358" i="5"/>
  <c r="G1368" i="5"/>
  <c r="G1369" i="5"/>
  <c r="G38" i="5"/>
  <c r="G138" i="5"/>
  <c r="G40" i="5"/>
  <c r="G41" i="5"/>
  <c r="G42" i="5"/>
  <c r="G43" i="5"/>
  <c r="G44" i="5"/>
  <c r="G45" i="5"/>
  <c r="G46" i="5"/>
  <c r="G47" i="5"/>
  <c r="G1401" i="5"/>
  <c r="G1402" i="5"/>
  <c r="G50" i="5"/>
  <c r="G51" i="5"/>
  <c r="G52" i="5"/>
  <c r="G53" i="5"/>
  <c r="G54" i="5"/>
  <c r="G55" i="5"/>
  <c r="G56" i="5"/>
  <c r="G57" i="5"/>
  <c r="G58" i="5"/>
  <c r="G59" i="5"/>
  <c r="G1405" i="5"/>
  <c r="G61" i="5"/>
  <c r="G62" i="5"/>
  <c r="G63" i="5"/>
  <c r="G64" i="5"/>
  <c r="G65" i="5"/>
  <c r="G1406" i="5"/>
  <c r="G67" i="5"/>
  <c r="G68" i="5"/>
  <c r="G69" i="5"/>
  <c r="G70" i="5"/>
  <c r="G580" i="5"/>
  <c r="G72" i="5"/>
  <c r="G1408" i="5"/>
  <c r="G1409" i="5"/>
  <c r="G75" i="5"/>
  <c r="G76" i="5"/>
  <c r="G1426" i="5"/>
  <c r="G1427" i="5"/>
  <c r="G1433" i="5"/>
  <c r="G80" i="5"/>
  <c r="G81" i="5"/>
  <c r="G82" i="5"/>
  <c r="G1434" i="5"/>
  <c r="G84" i="5"/>
  <c r="G85" i="5"/>
  <c r="G86" i="5"/>
  <c r="G87" i="5"/>
  <c r="G88" i="5"/>
  <c r="G89" i="5"/>
  <c r="G90" i="5"/>
  <c r="G91" i="5"/>
  <c r="G92" i="5"/>
  <c r="G93" i="5"/>
  <c r="G94" i="5"/>
  <c r="G1441" i="5"/>
  <c r="G96" i="5"/>
  <c r="G97" i="5"/>
  <c r="G98" i="5"/>
  <c r="G99" i="5"/>
  <c r="G100" i="5"/>
  <c r="G1035" i="5"/>
  <c r="G102" i="5"/>
  <c r="G103" i="5"/>
  <c r="G104" i="5"/>
  <c r="G4342" i="5"/>
  <c r="G106" i="5"/>
  <c r="G107" i="5"/>
  <c r="G108" i="5"/>
  <c r="G109" i="5"/>
  <c r="G110" i="5"/>
  <c r="G111" i="5"/>
  <c r="G112" i="5"/>
  <c r="G3762" i="5"/>
  <c r="G114" i="5"/>
  <c r="G115" i="5"/>
  <c r="G116" i="5"/>
  <c r="G1449" i="5"/>
  <c r="G118" i="5"/>
  <c r="G119" i="5"/>
  <c r="G1455" i="5"/>
  <c r="G1461" i="5"/>
  <c r="G373" i="5"/>
  <c r="G1015" i="5"/>
  <c r="G124" i="5"/>
  <c r="G1464" i="5"/>
  <c r="G1477" i="5"/>
  <c r="G127" i="5"/>
  <c r="G128" i="5"/>
  <c r="G129" i="5"/>
  <c r="G4908" i="5"/>
  <c r="G131" i="5"/>
  <c r="G132" i="5"/>
  <c r="G133" i="5"/>
  <c r="G1482" i="5"/>
  <c r="G135" i="5"/>
  <c r="G136" i="5"/>
  <c r="G137" i="5"/>
  <c r="G1485" i="5"/>
  <c r="G139" i="5"/>
  <c r="G140" i="5"/>
  <c r="G7782" i="5"/>
  <c r="G142" i="5"/>
  <c r="G143" i="5"/>
  <c r="G144" i="5"/>
  <c r="G145" i="5"/>
  <c r="G146" i="5"/>
  <c r="G1486" i="5"/>
  <c r="G1492" i="5"/>
  <c r="G1493" i="5"/>
  <c r="G150" i="5"/>
  <c r="G151" i="5"/>
  <c r="G152" i="5"/>
  <c r="G153" i="5"/>
  <c r="G154" i="5"/>
  <c r="G155" i="5"/>
  <c r="G156" i="5"/>
  <c r="G1522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526" i="5"/>
  <c r="G1530" i="5"/>
  <c r="G1565" i="5"/>
  <c r="G1576" i="5"/>
  <c r="G1577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578" i="5"/>
  <c r="G1214" i="5"/>
  <c r="G1588" i="5"/>
  <c r="G1592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1597" i="5"/>
  <c r="G603" i="5"/>
  <c r="G901" i="5"/>
  <c r="G1606" i="5"/>
  <c r="G1607" i="5"/>
  <c r="G1608" i="5"/>
  <c r="G1610" i="5"/>
  <c r="G1611" i="5"/>
  <c r="G1612" i="5"/>
  <c r="G1613" i="5"/>
  <c r="G215" i="5"/>
  <c r="G1614" i="5"/>
  <c r="G217" i="5"/>
  <c r="G218" i="5"/>
  <c r="G1615" i="5"/>
  <c r="G220" i="5"/>
  <c r="G1616" i="5"/>
  <c r="G222" i="5"/>
  <c r="G223" i="5"/>
  <c r="G1619" i="5"/>
  <c r="G1620" i="5"/>
  <c r="G226" i="5"/>
  <c r="G5103" i="5"/>
  <c r="G228" i="5"/>
  <c r="G1632" i="5"/>
  <c r="G1633" i="5"/>
  <c r="G231" i="5"/>
  <c r="G232" i="5"/>
  <c r="G1646" i="5"/>
  <c r="G234" i="5"/>
  <c r="G235" i="5"/>
  <c r="G236" i="5"/>
  <c r="G237" i="5"/>
  <c r="G238" i="5"/>
  <c r="G239" i="5"/>
  <c r="G240" i="5"/>
  <c r="G1648" i="5"/>
  <c r="G1664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7095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4060" i="5"/>
  <c r="G283" i="5"/>
  <c r="G284" i="5"/>
  <c r="G285" i="5"/>
  <c r="G286" i="5"/>
  <c r="G287" i="5"/>
  <c r="G288" i="5"/>
  <c r="G289" i="5"/>
  <c r="G290" i="5"/>
  <c r="G291" i="5"/>
  <c r="G292" i="5"/>
  <c r="G995" i="5"/>
  <c r="G294" i="5"/>
  <c r="G295" i="5"/>
  <c r="G296" i="5"/>
  <c r="G297" i="5"/>
  <c r="G298" i="5"/>
  <c r="G299" i="5"/>
  <c r="G300" i="5"/>
  <c r="G301" i="5"/>
  <c r="G1665" i="5"/>
  <c r="G1183" i="5"/>
  <c r="G304" i="5"/>
  <c r="G1672" i="5"/>
  <c r="G368" i="5"/>
  <c r="G1675" i="5"/>
  <c r="G308" i="5"/>
  <c r="G309" i="5"/>
  <c r="G310" i="5"/>
  <c r="G311" i="5"/>
  <c r="G1676" i="5"/>
  <c r="G313" i="5"/>
  <c r="G1686" i="5"/>
  <c r="G20" i="5"/>
  <c r="G1688" i="5"/>
  <c r="G317" i="5"/>
  <c r="G1700" i="5"/>
  <c r="G319" i="5"/>
  <c r="G320" i="5"/>
  <c r="G321" i="5"/>
  <c r="G322" i="5"/>
  <c r="G323" i="5"/>
  <c r="G324" i="5"/>
  <c r="G325" i="5"/>
  <c r="G326" i="5"/>
  <c r="G327" i="5"/>
  <c r="G560" i="5"/>
  <c r="G1702" i="5"/>
  <c r="G330" i="5"/>
  <c r="G331" i="5"/>
  <c r="G1705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2208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1728" i="5"/>
  <c r="G315" i="5"/>
  <c r="G1746" i="5"/>
  <c r="G1747" i="5"/>
  <c r="G1750" i="5"/>
  <c r="G149" i="5"/>
  <c r="G369" i="5"/>
  <c r="G370" i="5"/>
  <c r="G371" i="5"/>
  <c r="G372" i="5"/>
  <c r="G557" i="5"/>
  <c r="G1751" i="5"/>
  <c r="G375" i="5"/>
  <c r="G376" i="5"/>
  <c r="G377" i="5"/>
  <c r="G378" i="5"/>
  <c r="G379" i="5"/>
  <c r="G380" i="5"/>
  <c r="G381" i="5"/>
  <c r="G382" i="5"/>
  <c r="G383" i="5"/>
  <c r="G1184" i="5"/>
  <c r="G1753" i="5"/>
  <c r="G1761" i="5"/>
  <c r="G387" i="5"/>
  <c r="G388" i="5"/>
  <c r="G389" i="5"/>
  <c r="G390" i="5"/>
  <c r="G391" i="5"/>
  <c r="G1763" i="5"/>
  <c r="G968" i="5"/>
  <c r="G6317" i="5"/>
  <c r="G395" i="5"/>
  <c r="G1774" i="5"/>
  <c r="G397" i="5"/>
  <c r="G398" i="5"/>
  <c r="G399" i="5"/>
  <c r="G400" i="5"/>
  <c r="G401" i="5"/>
  <c r="G402" i="5"/>
  <c r="G403" i="5"/>
  <c r="G404" i="5"/>
  <c r="G405" i="5"/>
  <c r="G312" i="5"/>
  <c r="G407" i="5"/>
  <c r="G408" i="5"/>
  <c r="G409" i="5"/>
  <c r="G410" i="5"/>
  <c r="G411" i="5"/>
  <c r="G412" i="5"/>
  <c r="G413" i="5"/>
  <c r="G414" i="5"/>
  <c r="G1781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545" i="5"/>
  <c r="G1796" i="5"/>
  <c r="G173" i="5"/>
  <c r="G435" i="5"/>
  <c r="G436" i="5"/>
  <c r="G437" i="5"/>
  <c r="G438" i="5"/>
  <c r="G1804" i="5"/>
  <c r="G6567" i="5"/>
  <c r="G441" i="5"/>
  <c r="G442" i="5"/>
  <c r="G443" i="5"/>
  <c r="G444" i="5"/>
  <c r="G445" i="5"/>
  <c r="G1016" i="5"/>
  <c r="G1810" i="5"/>
  <c r="G1817" i="5"/>
  <c r="G449" i="5"/>
  <c r="G450" i="5"/>
  <c r="G451" i="5"/>
  <c r="G452" i="5"/>
  <c r="G453" i="5"/>
  <c r="G454" i="5"/>
  <c r="G455" i="5"/>
  <c r="G456" i="5"/>
  <c r="G457" i="5"/>
  <c r="G458" i="5"/>
  <c r="G459" i="5"/>
  <c r="G1818" i="5"/>
  <c r="G1819" i="5"/>
  <c r="G1828" i="5"/>
  <c r="G463" i="5"/>
  <c r="G1829" i="5"/>
  <c r="G1847" i="5"/>
  <c r="G1856" i="5"/>
  <c r="G758" i="5"/>
  <c r="G468" i="5"/>
  <c r="G469" i="5"/>
  <c r="G908" i="5"/>
  <c r="G471" i="5"/>
  <c r="G472" i="5"/>
  <c r="G473" i="5"/>
  <c r="G1865" i="5"/>
  <c r="G475" i="5"/>
  <c r="G476" i="5"/>
  <c r="G477" i="5"/>
  <c r="G478" i="5"/>
  <c r="G479" i="5"/>
  <c r="G480" i="5"/>
  <c r="G481" i="5"/>
  <c r="G482" i="5"/>
  <c r="G6618" i="5"/>
  <c r="G484" i="5"/>
  <c r="G485" i="5"/>
  <c r="G486" i="5"/>
  <c r="G487" i="5"/>
  <c r="G488" i="5"/>
  <c r="G489" i="5"/>
  <c r="G941" i="5"/>
  <c r="G1869" i="5"/>
  <c r="G492" i="5"/>
  <c r="G493" i="5"/>
  <c r="G494" i="5"/>
  <c r="G495" i="5"/>
  <c r="G1902" i="5"/>
  <c r="G497" i="5"/>
  <c r="G498" i="5"/>
  <c r="G499" i="5"/>
  <c r="G500" i="5"/>
  <c r="G501" i="5"/>
  <c r="G502" i="5"/>
  <c r="G503" i="5"/>
  <c r="G504" i="5"/>
  <c r="G505" i="5"/>
  <c r="G1909" i="5"/>
  <c r="G483" i="5"/>
  <c r="G508" i="5"/>
  <c r="G509" i="5"/>
  <c r="G510" i="5"/>
  <c r="G511" i="5"/>
  <c r="G512" i="5"/>
  <c r="G1914" i="5"/>
  <c r="G1930" i="5"/>
  <c r="G515" i="5"/>
  <c r="G516" i="5"/>
  <c r="G517" i="5"/>
  <c r="G518" i="5"/>
  <c r="G519" i="5"/>
  <c r="G520" i="5"/>
  <c r="G521" i="5"/>
  <c r="G522" i="5"/>
  <c r="G523" i="5"/>
  <c r="G524" i="5"/>
  <c r="G525" i="5"/>
  <c r="G507" i="5"/>
  <c r="G527" i="5"/>
  <c r="G210" i="5"/>
  <c r="G529" i="5"/>
  <c r="G530" i="5"/>
  <c r="G5284" i="5"/>
  <c r="G1958" i="5"/>
  <c r="G1959" i="5"/>
  <c r="G534" i="5"/>
  <c r="G535" i="5"/>
  <c r="G536" i="5"/>
  <c r="G537" i="5"/>
  <c r="G538" i="5"/>
  <c r="G539" i="5"/>
  <c r="G540" i="5"/>
  <c r="G541" i="5"/>
  <c r="G5563" i="5"/>
  <c r="G543" i="5"/>
  <c r="G544" i="5"/>
  <c r="G545" i="5"/>
  <c r="G546" i="5"/>
  <c r="G547" i="5"/>
  <c r="G548" i="5"/>
  <c r="G5652" i="5"/>
  <c r="G550" i="5"/>
  <c r="G551" i="5"/>
  <c r="G552" i="5"/>
  <c r="G553" i="5"/>
  <c r="G554" i="5"/>
  <c r="G1960" i="5"/>
  <c r="G1961" i="5"/>
  <c r="G1962" i="5"/>
  <c r="G1963" i="5"/>
  <c r="G1965" i="5"/>
  <c r="G1966" i="5"/>
  <c r="G1968" i="5"/>
  <c r="G562" i="5"/>
  <c r="G777" i="5"/>
  <c r="G564" i="5"/>
  <c r="G565" i="5"/>
  <c r="G566" i="5"/>
  <c r="G567" i="5"/>
  <c r="G491" i="5"/>
  <c r="G569" i="5"/>
  <c r="G570" i="5"/>
  <c r="G1977" i="5"/>
  <c r="G4747" i="5"/>
  <c r="G573" i="5"/>
  <c r="G574" i="5"/>
  <c r="G1978" i="5"/>
  <c r="G1984" i="5"/>
  <c r="G1996" i="5"/>
  <c r="G1997" i="5"/>
  <c r="G579" i="5"/>
  <c r="G1998" i="5"/>
  <c r="G2002" i="5"/>
  <c r="G2003" i="5"/>
  <c r="G583" i="5"/>
  <c r="G4983" i="5"/>
  <c r="G585" i="5"/>
  <c r="G586" i="5"/>
  <c r="G587" i="5"/>
  <c r="G2004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2006" i="5"/>
  <c r="G2009" i="5"/>
  <c r="G2014" i="5"/>
  <c r="G606" i="5"/>
  <c r="G607" i="5"/>
  <c r="G608" i="5"/>
  <c r="G609" i="5"/>
  <c r="G610" i="5"/>
  <c r="G2024" i="5"/>
  <c r="G612" i="5"/>
  <c r="G613" i="5"/>
  <c r="G614" i="5"/>
  <c r="G615" i="5"/>
  <c r="G616" i="5"/>
  <c r="G617" i="5"/>
  <c r="G618" i="5"/>
  <c r="G619" i="5"/>
  <c r="G446" i="5"/>
  <c r="G621" i="5"/>
  <c r="G549" i="5"/>
  <c r="G623" i="5"/>
  <c r="G2025" i="5"/>
  <c r="G2026" i="5"/>
  <c r="G2030" i="5"/>
  <c r="G627" i="5"/>
  <c r="G5856" i="5"/>
  <c r="G1185" i="5"/>
  <c r="G630" i="5"/>
  <c r="G631" i="5"/>
  <c r="G632" i="5"/>
  <c r="G633" i="5"/>
  <c r="G634" i="5"/>
  <c r="G635" i="5"/>
  <c r="G636" i="5"/>
  <c r="G637" i="5"/>
  <c r="G638" i="5"/>
  <c r="G1708" i="5"/>
  <c r="G2037" i="5"/>
  <c r="G641" i="5"/>
  <c r="G642" i="5"/>
  <c r="G643" i="5"/>
  <c r="G644" i="5"/>
  <c r="G645" i="5"/>
  <c r="G646" i="5"/>
  <c r="G647" i="5"/>
  <c r="G648" i="5"/>
  <c r="G649" i="5"/>
  <c r="G650" i="5"/>
  <c r="G651" i="5"/>
  <c r="G2041" i="5"/>
  <c r="G568" i="5"/>
  <c r="G2042" i="5"/>
  <c r="G2048" i="5"/>
  <c r="G2057" i="5"/>
  <c r="G657" i="5"/>
  <c r="G2059" i="5"/>
  <c r="G2060" i="5"/>
  <c r="G2079" i="5"/>
  <c r="G2081" i="5"/>
  <c r="G662" i="5"/>
  <c r="G2085" i="5"/>
  <c r="G2086" i="5"/>
  <c r="G2087" i="5"/>
  <c r="G2088" i="5"/>
  <c r="G667" i="5"/>
  <c r="G668" i="5"/>
  <c r="G669" i="5"/>
  <c r="G670" i="5"/>
  <c r="G2089" i="5"/>
  <c r="G2090" i="5"/>
  <c r="G673" i="5"/>
  <c r="G674" i="5"/>
  <c r="G675" i="5"/>
  <c r="G676" i="5"/>
  <c r="G677" i="5"/>
  <c r="G678" i="5"/>
  <c r="G679" i="5"/>
  <c r="G680" i="5"/>
  <c r="G681" i="5"/>
  <c r="G2091" i="5"/>
  <c r="G2114" i="5"/>
  <c r="G1445" i="5"/>
  <c r="G685" i="5"/>
  <c r="G686" i="5"/>
  <c r="G687" i="5"/>
  <c r="G5030" i="5"/>
  <c r="G689" i="5"/>
  <c r="G690" i="5"/>
  <c r="G691" i="5"/>
  <c r="G692" i="5"/>
  <c r="G2365" i="5"/>
  <c r="G694" i="5"/>
  <c r="G2117" i="5"/>
  <c r="G696" i="5"/>
  <c r="G697" i="5"/>
  <c r="G698" i="5"/>
  <c r="G699" i="5"/>
  <c r="G700" i="5"/>
  <c r="G701" i="5"/>
  <c r="G702" i="5"/>
  <c r="G703" i="5"/>
  <c r="G704" i="5"/>
  <c r="G705" i="5"/>
  <c r="G5877" i="5"/>
  <c r="G707" i="5"/>
  <c r="G708" i="5"/>
  <c r="G709" i="5"/>
  <c r="G710" i="5"/>
  <c r="G711" i="5"/>
  <c r="G712" i="5"/>
  <c r="G470" i="5"/>
  <c r="G714" i="5"/>
  <c r="G715" i="5"/>
  <c r="G716" i="5"/>
  <c r="G717" i="5"/>
  <c r="G718" i="5"/>
  <c r="G719" i="5"/>
  <c r="G2125" i="5"/>
  <c r="G6906" i="5"/>
  <c r="G722" i="5"/>
  <c r="G723" i="5"/>
  <c r="G2132" i="5"/>
  <c r="G213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8040" i="5"/>
  <c r="G745" i="5"/>
  <c r="G2143" i="5"/>
  <c r="G747" i="5"/>
  <c r="G748" i="5"/>
  <c r="G749" i="5"/>
  <c r="G750" i="5"/>
  <c r="G751" i="5"/>
  <c r="G752" i="5"/>
  <c r="G753" i="5"/>
  <c r="G754" i="5"/>
  <c r="G755" i="5"/>
  <c r="G756" i="5"/>
  <c r="G757" i="5"/>
  <c r="G2150" i="5"/>
  <c r="G2169" i="5"/>
  <c r="G760" i="5"/>
  <c r="G761" i="5"/>
  <c r="G762" i="5"/>
  <c r="G2180" i="5"/>
  <c r="G764" i="5"/>
  <c r="G2182" i="5"/>
  <c r="G766" i="5"/>
  <c r="G767" i="5"/>
  <c r="G768" i="5"/>
  <c r="G769" i="5"/>
  <c r="G2187" i="5"/>
  <c r="G706" i="5"/>
  <c r="G2202" i="5"/>
  <c r="G2203" i="5"/>
  <c r="G2204" i="5"/>
  <c r="G2212" i="5"/>
  <c r="G2214" i="5"/>
  <c r="G2217" i="5"/>
  <c r="G778" i="5"/>
  <c r="G779" i="5"/>
  <c r="G780" i="5"/>
  <c r="G781" i="5"/>
  <c r="G782" i="5"/>
  <c r="G783" i="5"/>
  <c r="G784" i="5"/>
  <c r="G785" i="5"/>
  <c r="G786" i="5"/>
  <c r="G787" i="5"/>
  <c r="G2230" i="5"/>
  <c r="G789" i="5"/>
  <c r="G790" i="5"/>
  <c r="G791" i="5"/>
  <c r="G792" i="5"/>
  <c r="G793" i="5"/>
  <c r="G794" i="5"/>
  <c r="G795" i="5"/>
  <c r="G796" i="5"/>
  <c r="G797" i="5"/>
  <c r="G191" i="5"/>
  <c r="G799" i="5"/>
  <c r="G800" i="5"/>
  <c r="G801" i="5"/>
  <c r="G802" i="5"/>
  <c r="G2241" i="5"/>
  <c r="G2249" i="5"/>
  <c r="G805" i="5"/>
  <c r="G806" i="5"/>
  <c r="G2260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2263" i="5"/>
  <c r="G828" i="5"/>
  <c r="G829" i="5"/>
  <c r="G830" i="5"/>
  <c r="G831" i="5"/>
  <c r="G832" i="5"/>
  <c r="G833" i="5"/>
  <c r="G852" i="5"/>
  <c r="G2264" i="5"/>
  <c r="G836" i="5"/>
  <c r="G837" i="5"/>
  <c r="G838" i="5"/>
  <c r="G839" i="5"/>
  <c r="G2272" i="5"/>
  <c r="G841" i="5"/>
  <c r="G842" i="5"/>
  <c r="G843" i="5"/>
  <c r="G2275" i="5"/>
  <c r="G845" i="5"/>
  <c r="G846" i="5"/>
  <c r="G847" i="5"/>
  <c r="G848" i="5"/>
  <c r="G2280" i="5"/>
  <c r="G5429" i="5"/>
  <c r="G851" i="5"/>
  <c r="G5780" i="5"/>
  <c r="G853" i="5"/>
  <c r="G854" i="5"/>
  <c r="G855" i="5"/>
  <c r="G856" i="5"/>
  <c r="G857" i="5"/>
  <c r="G858" i="5"/>
  <c r="G859" i="5"/>
  <c r="G860" i="5"/>
  <c r="G861" i="5"/>
  <c r="G2281" i="5"/>
  <c r="G2282" i="5"/>
  <c r="G2285" i="5"/>
  <c r="G865" i="5"/>
  <c r="G866" i="5"/>
  <c r="G867" i="5"/>
  <c r="G868" i="5"/>
  <c r="G869" i="5"/>
  <c r="G870" i="5"/>
  <c r="G871" i="5"/>
  <c r="G2287" i="5"/>
  <c r="G873" i="5"/>
  <c r="G874" i="5"/>
  <c r="G875" i="5"/>
  <c r="G876" i="5"/>
  <c r="G877" i="5"/>
  <c r="G878" i="5"/>
  <c r="G5210" i="5"/>
  <c r="G880" i="5"/>
  <c r="G881" i="5"/>
  <c r="G2296" i="5"/>
  <c r="G883" i="5"/>
  <c r="G884" i="5"/>
  <c r="G885" i="5"/>
  <c r="G886" i="5"/>
  <c r="G887" i="5"/>
  <c r="G888" i="5"/>
  <c r="G2301" i="5"/>
  <c r="G890" i="5"/>
  <c r="G891" i="5"/>
  <c r="G892" i="5"/>
  <c r="G2312" i="5"/>
  <c r="G894" i="5"/>
  <c r="G895" i="5"/>
  <c r="G896" i="5"/>
  <c r="G897" i="5"/>
  <c r="G2315" i="5"/>
  <c r="G899" i="5"/>
  <c r="G900" i="5"/>
  <c r="G2322" i="5"/>
  <c r="G902" i="5"/>
  <c r="G903" i="5"/>
  <c r="G904" i="5"/>
  <c r="G905" i="5"/>
  <c r="G906" i="5"/>
  <c r="G907" i="5"/>
  <c r="G713" i="5"/>
  <c r="G909" i="5"/>
  <c r="G910" i="5"/>
  <c r="G911" i="5"/>
  <c r="G912" i="5"/>
  <c r="G913" i="5"/>
  <c r="G914" i="5"/>
  <c r="G915" i="5"/>
  <c r="G916" i="5"/>
  <c r="G917" i="5"/>
  <c r="G918" i="5"/>
  <c r="G919" i="5"/>
  <c r="G920" i="5"/>
  <c r="G921" i="5"/>
  <c r="G922" i="5"/>
  <c r="G923" i="5"/>
  <c r="G924" i="5"/>
  <c r="G925" i="5"/>
  <c r="G926" i="5"/>
  <c r="G927" i="5"/>
  <c r="G928" i="5"/>
  <c r="G929" i="5"/>
  <c r="G693" i="5"/>
  <c r="G931" i="5"/>
  <c r="G932" i="5"/>
  <c r="G933" i="5"/>
  <c r="G934" i="5"/>
  <c r="G935" i="5"/>
  <c r="G936" i="5"/>
  <c r="G2323" i="5"/>
  <c r="G938" i="5"/>
  <c r="G8108" i="5"/>
  <c r="G940" i="5"/>
  <c r="G2332" i="5"/>
  <c r="G2343" i="5"/>
  <c r="G2344" i="5"/>
  <c r="G944" i="5"/>
  <c r="G945" i="5"/>
  <c r="G946" i="5"/>
  <c r="G947" i="5"/>
  <c r="G948" i="5"/>
  <c r="G949" i="5"/>
  <c r="G950" i="5"/>
  <c r="G951" i="5"/>
  <c r="G952" i="5"/>
  <c r="G953" i="5"/>
  <c r="G954" i="5"/>
  <c r="G2349" i="5"/>
  <c r="G956" i="5"/>
  <c r="G957" i="5"/>
  <c r="G958" i="5"/>
  <c r="G2714" i="5"/>
  <c r="G2350" i="5"/>
  <c r="G961" i="5"/>
  <c r="G962" i="5"/>
  <c r="G963" i="5"/>
  <c r="G964" i="5"/>
  <c r="G965" i="5"/>
  <c r="G966" i="5"/>
  <c r="G967" i="5"/>
  <c r="G2352" i="5"/>
  <c r="G2353" i="5"/>
  <c r="G2358" i="5"/>
  <c r="G2360" i="5"/>
  <c r="G2368" i="5"/>
  <c r="G973" i="5"/>
  <c r="G974" i="5"/>
  <c r="G975" i="5"/>
  <c r="G976" i="5"/>
  <c r="G977" i="5"/>
  <c r="G2369" i="5"/>
  <c r="G979" i="5"/>
  <c r="G980" i="5"/>
  <c r="G981" i="5"/>
  <c r="G982" i="5"/>
  <c r="G983" i="5"/>
  <c r="G984" i="5"/>
  <c r="G985" i="5"/>
  <c r="G986" i="5"/>
  <c r="G987" i="5"/>
  <c r="G988" i="5"/>
  <c r="G2370" i="5"/>
  <c r="G2380" i="5"/>
  <c r="G991" i="5"/>
  <c r="G992" i="5"/>
  <c r="G993" i="5"/>
  <c r="G994" i="5"/>
  <c r="G6739" i="5"/>
  <c r="G2381" i="5"/>
  <c r="G997" i="5"/>
  <c r="G998" i="5"/>
  <c r="G999" i="5"/>
  <c r="G1000" i="5"/>
  <c r="G1001" i="5"/>
  <c r="G1002" i="5"/>
  <c r="G2382" i="5"/>
  <c r="G2383" i="5"/>
  <c r="G1005" i="5"/>
  <c r="G1006" i="5"/>
  <c r="G1007" i="5"/>
  <c r="G1008" i="5"/>
  <c r="G1009" i="5"/>
  <c r="G1010" i="5"/>
  <c r="G1011" i="5"/>
  <c r="G1012" i="5"/>
  <c r="G2389" i="5"/>
  <c r="G2390" i="5"/>
  <c r="G2392" i="5"/>
  <c r="G2393" i="5"/>
  <c r="G2416" i="5"/>
  <c r="G1018" i="5"/>
  <c r="G1019" i="5"/>
  <c r="G1020" i="5"/>
  <c r="G1021" i="5"/>
  <c r="G1022" i="5"/>
  <c r="G2763" i="5"/>
  <c r="G1024" i="5"/>
  <c r="G1025" i="5"/>
  <c r="G2417" i="5"/>
  <c r="G1027" i="5"/>
  <c r="G2420" i="5"/>
  <c r="G654" i="5"/>
  <c r="G1030" i="5"/>
  <c r="G1031" i="5"/>
  <c r="G1032" i="5"/>
  <c r="G2421" i="5"/>
  <c r="G1034" i="5"/>
  <c r="G365" i="5"/>
  <c r="G2422" i="5"/>
  <c r="G2423" i="5"/>
  <c r="G434" i="5"/>
  <c r="G2424" i="5"/>
  <c r="G1040" i="5"/>
  <c r="G2425" i="5"/>
  <c r="G2426" i="5"/>
  <c r="G1043" i="5"/>
  <c r="G1044" i="5"/>
  <c r="G1045" i="5"/>
  <c r="G1046" i="5"/>
  <c r="G2428" i="5"/>
  <c r="G2430" i="5"/>
  <c r="G1049" i="5"/>
  <c r="G1050" i="5"/>
  <c r="G1051" i="5"/>
  <c r="G1052" i="5"/>
  <c r="G1053" i="5"/>
  <c r="G1054" i="5"/>
  <c r="G1055" i="5"/>
  <c r="G1056" i="5"/>
  <c r="G1057" i="5"/>
  <c r="G2431" i="5"/>
  <c r="G1117" i="5"/>
  <c r="G1060" i="5"/>
  <c r="G2432" i="5"/>
  <c r="G1062" i="5"/>
  <c r="G1063" i="5"/>
  <c r="G1064" i="5"/>
  <c r="G1065" i="5"/>
  <c r="G1066" i="5"/>
  <c r="G1067" i="5"/>
  <c r="G1068" i="5"/>
  <c r="G1069" i="5"/>
  <c r="G1070" i="5"/>
  <c r="G1071" i="5"/>
  <c r="G1072" i="5"/>
  <c r="G1073" i="5"/>
  <c r="G1074" i="5"/>
  <c r="G1075" i="5"/>
  <c r="G1076" i="5"/>
  <c r="G2830" i="5"/>
  <c r="G6500" i="5"/>
  <c r="G1079" i="5"/>
  <c r="G1080" i="5"/>
  <c r="G1081" i="5"/>
  <c r="G1082" i="5"/>
  <c r="G1083" i="5"/>
  <c r="G1084" i="5"/>
  <c r="G1085" i="5"/>
  <c r="G1086" i="5"/>
  <c r="G2433" i="5"/>
  <c r="G1088" i="5"/>
  <c r="G1089" i="5"/>
  <c r="G1090" i="5"/>
  <c r="G1091" i="5"/>
  <c r="G1092" i="5"/>
  <c r="G1093" i="5"/>
  <c r="G1094" i="5"/>
  <c r="G1095" i="5"/>
  <c r="G1096" i="5"/>
  <c r="G1097" i="5"/>
  <c r="G1098" i="5"/>
  <c r="G1099" i="5"/>
  <c r="G1100" i="5"/>
  <c r="G1101" i="5"/>
  <c r="G1102" i="5"/>
  <c r="G1103" i="5"/>
  <c r="G1104" i="5"/>
  <c r="G2434" i="5"/>
  <c r="G1106" i="5"/>
  <c r="G2455" i="5"/>
  <c r="G1108" i="5"/>
  <c r="G1109" i="5"/>
  <c r="G1110" i="5"/>
  <c r="G2457" i="5"/>
  <c r="G1112" i="5"/>
  <c r="G1113" i="5"/>
  <c r="G1114" i="5"/>
  <c r="G1115" i="5"/>
  <c r="G2458" i="5"/>
  <c r="G2473" i="5"/>
  <c r="G71" i="5"/>
  <c r="G2480" i="5"/>
  <c r="G1120" i="5"/>
  <c r="G1121" i="5"/>
  <c r="G1122" i="5"/>
  <c r="G1123" i="5"/>
  <c r="G1124" i="5"/>
  <c r="G1125" i="5"/>
  <c r="G1126" i="5"/>
  <c r="G1127" i="5"/>
  <c r="G1128" i="5"/>
  <c r="G1129" i="5"/>
  <c r="G1130" i="5"/>
  <c r="G1131" i="5"/>
  <c r="G1132" i="5"/>
  <c r="G1133" i="5"/>
  <c r="G1134" i="5"/>
  <c r="G1135" i="5"/>
  <c r="G120" i="5"/>
  <c r="G1137" i="5"/>
  <c r="G1138" i="5"/>
  <c r="G1139" i="5"/>
  <c r="G1140" i="5"/>
  <c r="G1141" i="5"/>
  <c r="G1142" i="5"/>
  <c r="G1143" i="5"/>
  <c r="G1144" i="5"/>
  <c r="G1145" i="5"/>
  <c r="G1146" i="5"/>
  <c r="G1147" i="5"/>
  <c r="G1148" i="5"/>
  <c r="G1149" i="5"/>
  <c r="G1150" i="5"/>
  <c r="G1151" i="5"/>
  <c r="G1152" i="5"/>
  <c r="G1153" i="5"/>
  <c r="G1154" i="5"/>
  <c r="G1155" i="5"/>
  <c r="G1156" i="5"/>
  <c r="G1157" i="5"/>
  <c r="G1158" i="5"/>
  <c r="G1159" i="5"/>
  <c r="G1160" i="5"/>
  <c r="G1161" i="5"/>
  <c r="G2484" i="5"/>
  <c r="G2486" i="5"/>
  <c r="G1164" i="5"/>
  <c r="G1165" i="5"/>
  <c r="G2487" i="5"/>
  <c r="G1167" i="5"/>
  <c r="G1168" i="5"/>
  <c r="G1169" i="5"/>
  <c r="G1170" i="5"/>
  <c r="G1171" i="5"/>
  <c r="G1172" i="5"/>
  <c r="G1173" i="5"/>
  <c r="G1174" i="5"/>
  <c r="G1175" i="5"/>
  <c r="G1176" i="5"/>
  <c r="G1177" i="5"/>
  <c r="G1178" i="5"/>
  <c r="G1179" i="5"/>
  <c r="G1180" i="5"/>
  <c r="G1181" i="5"/>
  <c r="G1182" i="5"/>
  <c r="G2488" i="5"/>
  <c r="G2512" i="5"/>
  <c r="G2513" i="5"/>
  <c r="G2524" i="5"/>
  <c r="G2525" i="5"/>
  <c r="G1188" i="5"/>
  <c r="G1189" i="5"/>
  <c r="G1190" i="5"/>
  <c r="G1191" i="5"/>
  <c r="G1224" i="5"/>
  <c r="G1193" i="5"/>
  <c r="G1194" i="5"/>
  <c r="G2526" i="5"/>
  <c r="G1196" i="5"/>
  <c r="G1197" i="5"/>
  <c r="G1198" i="5"/>
  <c r="G1199" i="5"/>
  <c r="G1200" i="5"/>
  <c r="G1201" i="5"/>
  <c r="G1202" i="5"/>
  <c r="G1203" i="5"/>
  <c r="G1204" i="5"/>
  <c r="G2527" i="5"/>
  <c r="G1206" i="5"/>
  <c r="G2537" i="5"/>
  <c r="G2540" i="5"/>
  <c r="G2541" i="5"/>
  <c r="G2551" i="5"/>
  <c r="G1211" i="5"/>
  <c r="G1212" i="5"/>
  <c r="G1213" i="5"/>
  <c r="G655" i="5"/>
  <c r="G1215" i="5"/>
  <c r="G1216" i="5"/>
  <c r="G1217" i="5"/>
  <c r="G1218" i="5"/>
  <c r="G1219" i="5"/>
  <c r="G1220" i="5"/>
  <c r="G1221" i="5"/>
  <c r="G1222" i="5"/>
  <c r="G1223" i="5"/>
  <c r="G664" i="5"/>
  <c r="G1225" i="5"/>
  <c r="G1226" i="5"/>
  <c r="G1227" i="5"/>
  <c r="G1228" i="5"/>
  <c r="G1229" i="5"/>
  <c r="G1230" i="5"/>
  <c r="G1231" i="5"/>
  <c r="G1232" i="5"/>
  <c r="G1233" i="5"/>
  <c r="G1234" i="5"/>
  <c r="G1235" i="5"/>
  <c r="G1236" i="5"/>
  <c r="G1237" i="5"/>
  <c r="G1238" i="5"/>
  <c r="G1239" i="5"/>
  <c r="G8307" i="5"/>
  <c r="G672" i="5"/>
  <c r="G1042" i="5"/>
  <c r="G1243" i="5"/>
  <c r="G1244" i="5"/>
  <c r="G1245" i="5"/>
  <c r="G2555" i="5"/>
  <c r="G1247" i="5"/>
  <c r="G1248" i="5"/>
  <c r="G1249" i="5"/>
  <c r="G1250" i="5"/>
  <c r="G1251" i="5"/>
  <c r="G1252" i="5"/>
  <c r="G1253" i="5"/>
  <c r="G1254" i="5"/>
  <c r="G2558" i="5"/>
  <c r="G2560" i="5"/>
  <c r="G1257" i="5"/>
  <c r="G2561" i="5"/>
  <c r="G990" i="5"/>
  <c r="G1260" i="5"/>
  <c r="G1261" i="5"/>
  <c r="G1262" i="5"/>
  <c r="G1263" i="5"/>
  <c r="G1264" i="5"/>
  <c r="G1265" i="5"/>
  <c r="G1266" i="5"/>
  <c r="G1267" i="5"/>
  <c r="G1268" i="5"/>
  <c r="G6919" i="5"/>
  <c r="G1270" i="5"/>
  <c r="G1271" i="5"/>
  <c r="G1272" i="5"/>
  <c r="G1273" i="5"/>
  <c r="G1274" i="5"/>
  <c r="G1275" i="5"/>
  <c r="G1276" i="5"/>
  <c r="G188" i="5"/>
  <c r="G2562" i="5"/>
  <c r="G2565" i="5"/>
  <c r="G2572" i="5"/>
  <c r="G2582" i="5"/>
  <c r="G1282" i="5"/>
  <c r="G1283" i="5"/>
  <c r="G2589" i="5"/>
  <c r="G1285" i="5"/>
  <c r="G1286" i="5"/>
  <c r="G1287" i="5"/>
  <c r="G1288" i="5"/>
  <c r="G1289" i="5"/>
  <c r="G1290" i="5"/>
  <c r="G1291" i="5"/>
  <c r="G303" i="5"/>
  <c r="G1293" i="5"/>
  <c r="G1294" i="5"/>
  <c r="G1295" i="5"/>
  <c r="G1296" i="5"/>
  <c r="G1297" i="5"/>
  <c r="G1298" i="5"/>
  <c r="G1299" i="5"/>
  <c r="G1300" i="5"/>
  <c r="G1301" i="5"/>
  <c r="G7197" i="5"/>
  <c r="G1303" i="5"/>
  <c r="G1304" i="5"/>
  <c r="G1305" i="5"/>
  <c r="G1306" i="5"/>
  <c r="G1307" i="5"/>
  <c r="G3601" i="5"/>
  <c r="G1309" i="5"/>
  <c r="G1310" i="5"/>
  <c r="G2593" i="5"/>
  <c r="G1312" i="5"/>
  <c r="G1313" i="5"/>
  <c r="G2594" i="5"/>
  <c r="G605" i="5"/>
  <c r="G7711" i="5"/>
  <c r="G2623" i="5"/>
  <c r="G2630" i="5"/>
  <c r="G1319" i="5"/>
  <c r="G1320" i="5"/>
  <c r="G1321" i="5"/>
  <c r="G1322" i="5"/>
  <c r="G1323" i="5"/>
  <c r="G1324" i="5"/>
  <c r="G1325" i="5"/>
  <c r="G1326" i="5"/>
  <c r="G1327" i="5"/>
  <c r="G1328" i="5"/>
  <c r="G2818" i="5"/>
  <c r="G2634" i="5"/>
  <c r="G1331" i="5"/>
  <c r="G1332" i="5"/>
  <c r="G1333" i="5"/>
  <c r="G1334" i="5"/>
  <c r="G1335" i="5"/>
  <c r="G1336" i="5"/>
  <c r="G1337" i="5"/>
  <c r="G1338" i="5"/>
  <c r="G1339" i="5"/>
  <c r="G1340" i="5"/>
  <c r="G2635" i="5"/>
  <c r="G2636" i="5"/>
  <c r="G14" i="5"/>
  <c r="G2645" i="5"/>
  <c r="G1345" i="5"/>
  <c r="G1346" i="5"/>
  <c r="G1347" i="5"/>
  <c r="G1348" i="5"/>
  <c r="G1349" i="5"/>
  <c r="G1350" i="5"/>
  <c r="G1351" i="5"/>
  <c r="G1352" i="5"/>
  <c r="G1353" i="5"/>
  <c r="G1354" i="5"/>
  <c r="G1355" i="5"/>
  <c r="G1356" i="5"/>
  <c r="G2647" i="5"/>
  <c r="G2656" i="5"/>
  <c r="G1359" i="5"/>
  <c r="G1360" i="5"/>
  <c r="G1361" i="5"/>
  <c r="G1362" i="5"/>
  <c r="G1363" i="5"/>
  <c r="G1364" i="5"/>
  <c r="G1365" i="5"/>
  <c r="G3733" i="5"/>
  <c r="G1367" i="5"/>
  <c r="G464" i="5"/>
  <c r="G563" i="5"/>
  <c r="G1370" i="5"/>
  <c r="G1371" i="5"/>
  <c r="G1372" i="5"/>
  <c r="G1373" i="5"/>
  <c r="G1374" i="5"/>
  <c r="G1375" i="5"/>
  <c r="G1376" i="5"/>
  <c r="G1377" i="5"/>
  <c r="G1378" i="5"/>
  <c r="G1379" i="5"/>
  <c r="G1380" i="5"/>
  <c r="G1381" i="5"/>
  <c r="G1382" i="5"/>
  <c r="G1383" i="5"/>
  <c r="G1384" i="5"/>
  <c r="G1385" i="5"/>
  <c r="G1386" i="5"/>
  <c r="G1387" i="5"/>
  <c r="G1388" i="5"/>
  <c r="G1389" i="5"/>
  <c r="G1390" i="5"/>
  <c r="G1391" i="5"/>
  <c r="G1392" i="5"/>
  <c r="G1393" i="5"/>
  <c r="G1394" i="5"/>
  <c r="G3011" i="5"/>
  <c r="G1396" i="5"/>
  <c r="G1397" i="5"/>
  <c r="G1398" i="5"/>
  <c r="G1399" i="5"/>
  <c r="G1400" i="5"/>
  <c r="G1240" i="5"/>
  <c r="G2659" i="5"/>
  <c r="G1403" i="5"/>
  <c r="G1404" i="5"/>
  <c r="G2673" i="5"/>
  <c r="G2675" i="5"/>
  <c r="G1407" i="5"/>
  <c r="G2676" i="5"/>
  <c r="G2678" i="5"/>
  <c r="G1410" i="5"/>
  <c r="G1411" i="5"/>
  <c r="G1412" i="5"/>
  <c r="G1413" i="5"/>
  <c r="G1414" i="5"/>
  <c r="G1415" i="5"/>
  <c r="G1416" i="5"/>
  <c r="G1417" i="5"/>
  <c r="G1418" i="5"/>
  <c r="G1419" i="5"/>
  <c r="G1420" i="5"/>
  <c r="G1421" i="5"/>
  <c r="G1422" i="5"/>
  <c r="G1423" i="5"/>
  <c r="G1424" i="5"/>
  <c r="G1425" i="5"/>
  <c r="G2679" i="5"/>
  <c r="G2685" i="5"/>
  <c r="G6754" i="5"/>
  <c r="G1429" i="5"/>
  <c r="G1430" i="5"/>
  <c r="G1431" i="5"/>
  <c r="G1432" i="5"/>
  <c r="G2689" i="5"/>
  <c r="G2694" i="5"/>
  <c r="G1435" i="5"/>
  <c r="G1436" i="5"/>
  <c r="G1437" i="5"/>
  <c r="G1438" i="5"/>
  <c r="G1439" i="5"/>
  <c r="G1440" i="5"/>
  <c r="G2696" i="5"/>
  <c r="G1442" i="5"/>
  <c r="G1443" i="5"/>
  <c r="G1444" i="5"/>
  <c r="G74" i="5"/>
  <c r="G1446" i="5"/>
  <c r="G1447" i="5"/>
  <c r="G1448" i="5"/>
  <c r="G207" i="5"/>
  <c r="G1450" i="5"/>
  <c r="G1451" i="5"/>
  <c r="G1452" i="5"/>
  <c r="G1453" i="5"/>
  <c r="G1454" i="5"/>
  <c r="G2708" i="5"/>
  <c r="G1456" i="5"/>
  <c r="G1457" i="5"/>
  <c r="G1458" i="5"/>
  <c r="G1459" i="5"/>
  <c r="G1460" i="5"/>
  <c r="G2709" i="5"/>
  <c r="G1462" i="5"/>
  <c r="G1463" i="5"/>
  <c r="G2720" i="5"/>
  <c r="G1465" i="5"/>
  <c r="G1466" i="5"/>
  <c r="G1467" i="5"/>
  <c r="G1468" i="5"/>
  <c r="G930" i="5"/>
  <c r="G1470" i="5"/>
  <c r="G1471" i="5"/>
  <c r="G1472" i="5"/>
  <c r="G1473" i="5"/>
  <c r="G1474" i="5"/>
  <c r="G1475" i="5"/>
  <c r="G1476" i="5"/>
  <c r="G2721" i="5"/>
  <c r="G1478" i="5"/>
  <c r="G1479" i="5"/>
  <c r="G1480" i="5"/>
  <c r="G1481" i="5"/>
  <c r="G2722" i="5"/>
  <c r="G1483" i="5"/>
  <c r="G1484" i="5"/>
  <c r="G2723" i="5"/>
  <c r="G2724" i="5"/>
  <c r="G8197" i="5"/>
  <c r="G1488" i="5"/>
  <c r="G1489" i="5"/>
  <c r="G1490" i="5"/>
  <c r="G1491" i="5"/>
  <c r="G2726" i="5"/>
  <c r="G2727" i="5"/>
  <c r="G1494" i="5"/>
  <c r="G1495" i="5"/>
  <c r="G1496" i="5"/>
  <c r="G1497" i="5"/>
  <c r="G1498" i="5"/>
  <c r="G1499" i="5"/>
  <c r="G1500" i="5"/>
  <c r="G1501" i="5"/>
  <c r="G1502" i="5"/>
  <c r="G1503" i="5"/>
  <c r="G1504" i="5"/>
  <c r="G1505" i="5"/>
  <c r="G1506" i="5"/>
  <c r="G1507" i="5"/>
  <c r="G1508" i="5"/>
  <c r="G1509" i="5"/>
  <c r="G1510" i="5"/>
  <c r="G1511" i="5"/>
  <c r="G1512" i="5"/>
  <c r="G1513" i="5"/>
  <c r="G1514" i="5"/>
  <c r="G1515" i="5"/>
  <c r="G1516" i="5"/>
  <c r="G1517" i="5"/>
  <c r="G1518" i="5"/>
  <c r="G1519" i="5"/>
  <c r="G1520" i="5"/>
  <c r="G1521" i="5"/>
  <c r="G2728" i="5"/>
  <c r="G1523" i="5"/>
  <c r="G1524" i="5"/>
  <c r="G1525" i="5"/>
  <c r="G48" i="5"/>
  <c r="G1527" i="5"/>
  <c r="G1528" i="5"/>
  <c r="G1529" i="5"/>
  <c r="G2729" i="5"/>
  <c r="G1531" i="5"/>
  <c r="G1532" i="5"/>
  <c r="G1533" i="5"/>
  <c r="G1534" i="5"/>
  <c r="G1535" i="5"/>
  <c r="G1536" i="5"/>
  <c r="G1537" i="5"/>
  <c r="G1538" i="5"/>
  <c r="G1539" i="5"/>
  <c r="G1540" i="5"/>
  <c r="G1541" i="5"/>
  <c r="G1542" i="5"/>
  <c r="G1543" i="5"/>
  <c r="G1544" i="5"/>
  <c r="G1545" i="5"/>
  <c r="G1546" i="5"/>
  <c r="G1547" i="5"/>
  <c r="G1548" i="5"/>
  <c r="G1549" i="5"/>
  <c r="G1550" i="5"/>
  <c r="G1551" i="5"/>
  <c r="G1552" i="5"/>
  <c r="G1553" i="5"/>
  <c r="G1554" i="5"/>
  <c r="G1555" i="5"/>
  <c r="G1556" i="5"/>
  <c r="G1557" i="5"/>
  <c r="G1558" i="5"/>
  <c r="G1559" i="5"/>
  <c r="G542" i="5"/>
  <c r="G1561" i="5"/>
  <c r="G1562" i="5"/>
  <c r="G1563" i="5"/>
  <c r="G1564" i="5"/>
  <c r="G2758" i="5"/>
  <c r="G1566" i="5"/>
  <c r="G1567" i="5"/>
  <c r="G1568" i="5"/>
  <c r="G1569" i="5"/>
  <c r="G1570" i="5"/>
  <c r="G1571" i="5"/>
  <c r="G1572" i="5"/>
  <c r="G1573" i="5"/>
  <c r="G1574" i="5"/>
  <c r="G1575" i="5"/>
  <c r="G2772" i="5"/>
  <c r="G2788" i="5"/>
  <c r="G2790" i="5"/>
  <c r="G1579" i="5"/>
  <c r="G1580" i="5"/>
  <c r="G1581" i="5"/>
  <c r="G1582" i="5"/>
  <c r="G1583" i="5"/>
  <c r="G1584" i="5"/>
  <c r="G1585" i="5"/>
  <c r="G1586" i="5"/>
  <c r="G1587" i="5"/>
  <c r="G2797" i="5"/>
  <c r="G1589" i="5"/>
  <c r="G1590" i="5"/>
  <c r="G1591" i="5"/>
  <c r="G305" i="5"/>
  <c r="G1593" i="5"/>
  <c r="G1594" i="5"/>
  <c r="G1595" i="5"/>
  <c r="G1596" i="5"/>
  <c r="G78" i="5"/>
  <c r="G1598" i="5"/>
  <c r="G1599" i="5"/>
  <c r="G1600" i="5"/>
  <c r="G1601" i="5"/>
  <c r="G1602" i="5"/>
  <c r="G1603" i="5"/>
  <c r="G1604" i="5"/>
  <c r="G1605" i="5"/>
  <c r="G2803" i="5"/>
  <c r="G101" i="5"/>
  <c r="G2820" i="5"/>
  <c r="G1609" i="5"/>
  <c r="G2822" i="5"/>
  <c r="G2826" i="5"/>
  <c r="G2827" i="5"/>
  <c r="G2828" i="5"/>
  <c r="G2833" i="5"/>
  <c r="G2834" i="5"/>
  <c r="G661" i="5"/>
  <c r="G1617" i="5"/>
  <c r="G1618" i="5"/>
  <c r="G2835" i="5"/>
  <c r="G1241" i="5"/>
  <c r="G1621" i="5"/>
  <c r="G1622" i="5"/>
  <c r="G1623" i="5"/>
  <c r="G1624" i="5"/>
  <c r="G1625" i="5"/>
  <c r="G1626" i="5"/>
  <c r="G1627" i="5"/>
  <c r="G1628" i="5"/>
  <c r="G1629" i="5"/>
  <c r="G1630" i="5"/>
  <c r="G1631" i="5"/>
  <c r="G2838" i="5"/>
  <c r="G2850" i="5"/>
  <c r="G1634" i="5"/>
  <c r="G1635" i="5"/>
  <c r="G1636" i="5"/>
  <c r="G1637" i="5"/>
  <c r="G1638" i="5"/>
  <c r="G1639" i="5"/>
  <c r="G1640" i="5"/>
  <c r="G1641" i="5"/>
  <c r="G1642" i="5"/>
  <c r="G1643" i="5"/>
  <c r="G1644" i="5"/>
  <c r="G1645" i="5"/>
  <c r="G302" i="5"/>
  <c r="G1647" i="5"/>
  <c r="G2858" i="5"/>
  <c r="G1649" i="5"/>
  <c r="G1650" i="5"/>
  <c r="G1651" i="5"/>
  <c r="G1652" i="5"/>
  <c r="G1653" i="5"/>
  <c r="G1654" i="5"/>
  <c r="G1655" i="5"/>
  <c r="G1656" i="5"/>
  <c r="G1657" i="5"/>
  <c r="G1658" i="5"/>
  <c r="G1659" i="5"/>
  <c r="G1660" i="5"/>
  <c r="G1661" i="5"/>
  <c r="G4373" i="5"/>
  <c r="G1663" i="5"/>
  <c r="G2866" i="5"/>
  <c r="G2867" i="5"/>
  <c r="G1666" i="5"/>
  <c r="G1667" i="5"/>
  <c r="G1668" i="5"/>
  <c r="G1669" i="5"/>
  <c r="G1670" i="5"/>
  <c r="G1671" i="5"/>
  <c r="G2868" i="5"/>
  <c r="G1673" i="5"/>
  <c r="G1674" i="5"/>
  <c r="G2869" i="5"/>
  <c r="G2878" i="5"/>
  <c r="G1677" i="5"/>
  <c r="G1678" i="5"/>
  <c r="G1679" i="5"/>
  <c r="G1680" i="5"/>
  <c r="G1681" i="5"/>
  <c r="G1682" i="5"/>
  <c r="G1683" i="5"/>
  <c r="G1684" i="5"/>
  <c r="G1685" i="5"/>
  <c r="G2880" i="5"/>
  <c r="G1687" i="5"/>
  <c r="G1187" i="5"/>
  <c r="G1689" i="5"/>
  <c r="G1690" i="5"/>
  <c r="G1691" i="5"/>
  <c r="G1692" i="5"/>
  <c r="G1693" i="5"/>
  <c r="G1694" i="5"/>
  <c r="G1695" i="5"/>
  <c r="G1696" i="5"/>
  <c r="G1697" i="5"/>
  <c r="G1698" i="5"/>
  <c r="G1699" i="5"/>
  <c r="G2881" i="5"/>
  <c r="G1701" i="5"/>
  <c r="G2882" i="5"/>
  <c r="G1703" i="5"/>
  <c r="G1704" i="5"/>
  <c r="G2887" i="5"/>
  <c r="G1706" i="5"/>
  <c r="G1707" i="5"/>
  <c r="G4174" i="5"/>
  <c r="G1709" i="5"/>
  <c r="G1710" i="5"/>
  <c r="G1711" i="5"/>
  <c r="G1712" i="5"/>
  <c r="G1713" i="5"/>
  <c r="G1714" i="5"/>
  <c r="G1715" i="5"/>
  <c r="G1716" i="5"/>
  <c r="G1717" i="5"/>
  <c r="G1718" i="5"/>
  <c r="G2278" i="5"/>
  <c r="G1720" i="5"/>
  <c r="G1721" i="5"/>
  <c r="G1722" i="5"/>
  <c r="G1723" i="5"/>
  <c r="G1724" i="5"/>
  <c r="G1725" i="5"/>
  <c r="G1726" i="5"/>
  <c r="G1727" i="5"/>
  <c r="G6740" i="5"/>
  <c r="G1729" i="5"/>
  <c r="G1730" i="5"/>
  <c r="G1731" i="5"/>
  <c r="G1732" i="5"/>
  <c r="G1733" i="5"/>
  <c r="G1734" i="5"/>
  <c r="G1735" i="5"/>
  <c r="G1736" i="5"/>
  <c r="G1737" i="5"/>
  <c r="G1738" i="5"/>
  <c r="G1739" i="5"/>
  <c r="G1740" i="5"/>
  <c r="G1741" i="5"/>
  <c r="G1742" i="5"/>
  <c r="G1743" i="5"/>
  <c r="G1744" i="5"/>
  <c r="G1745" i="5"/>
  <c r="G2891" i="5"/>
  <c r="G2892" i="5"/>
  <c r="G1748" i="5"/>
  <c r="G1749" i="5"/>
  <c r="G2893" i="5"/>
  <c r="G328" i="5"/>
  <c r="G1752" i="5"/>
  <c r="G807" i="5"/>
  <c r="G1754" i="5"/>
  <c r="G1755" i="5"/>
  <c r="G1756" i="5"/>
  <c r="G1757" i="5"/>
  <c r="G1758" i="5"/>
  <c r="G1759" i="5"/>
  <c r="G1760" i="5"/>
  <c r="G2897" i="5"/>
  <c r="G7402" i="5"/>
  <c r="G2901" i="5"/>
  <c r="G1764" i="5"/>
  <c r="G1765" i="5"/>
  <c r="G1766" i="5"/>
  <c r="G1767" i="5"/>
  <c r="G1768" i="5"/>
  <c r="G1769" i="5"/>
  <c r="G1770" i="5"/>
  <c r="G1771" i="5"/>
  <c r="G1772" i="5"/>
  <c r="G1773" i="5"/>
  <c r="G2906" i="5"/>
  <c r="G1775" i="5"/>
  <c r="G1776" i="5"/>
  <c r="G1777" i="5"/>
  <c r="G1778" i="5"/>
  <c r="G1779" i="5"/>
  <c r="G1780" i="5"/>
  <c r="G2907" i="5"/>
  <c r="G1782" i="5"/>
  <c r="G282" i="5"/>
  <c r="G1784" i="5"/>
  <c r="G1785" i="5"/>
  <c r="G1786" i="5"/>
  <c r="G1787" i="5"/>
  <c r="G1788" i="5"/>
  <c r="G1789" i="5"/>
  <c r="G1790" i="5"/>
  <c r="G1791" i="5"/>
  <c r="G1792" i="5"/>
  <c r="G1793" i="5"/>
  <c r="G1794" i="5"/>
  <c r="G1795" i="5"/>
  <c r="G2908" i="5"/>
  <c r="G1797" i="5"/>
  <c r="G1798" i="5"/>
  <c r="G1799" i="5"/>
  <c r="G1800" i="5"/>
  <c r="G1801" i="5"/>
  <c r="G1802" i="5"/>
  <c r="G1803" i="5"/>
  <c r="G2909" i="5"/>
  <c r="G1805" i="5"/>
  <c r="G1806" i="5"/>
  <c r="G1807" i="5"/>
  <c r="G1808" i="5"/>
  <c r="G1809" i="5"/>
  <c r="G2910" i="5"/>
  <c r="G1811" i="5"/>
  <c r="G1812" i="5"/>
  <c r="G1813" i="5"/>
  <c r="G1814" i="5"/>
  <c r="G1815" i="5"/>
  <c r="G1816" i="5"/>
  <c r="G2915" i="5"/>
  <c r="G969" i="5"/>
  <c r="G2916" i="5"/>
  <c r="G1820" i="5"/>
  <c r="G1821" i="5"/>
  <c r="G1822" i="5"/>
  <c r="G1823" i="5"/>
  <c r="G1824" i="5"/>
  <c r="G1825" i="5"/>
  <c r="G1826" i="5"/>
  <c r="G1827" i="5"/>
  <c r="G2921" i="5"/>
  <c r="G2922" i="5"/>
  <c r="G1830" i="5"/>
  <c r="G1831" i="5"/>
  <c r="G1832" i="5"/>
  <c r="G1833" i="5"/>
  <c r="G1834" i="5"/>
  <c r="G1835" i="5"/>
  <c r="G1836" i="5"/>
  <c r="G1837" i="5"/>
  <c r="G1838" i="5"/>
  <c r="G1839" i="5"/>
  <c r="G1840" i="5"/>
  <c r="G1841" i="5"/>
  <c r="G1842" i="5"/>
  <c r="G1843" i="5"/>
  <c r="G1844" i="5"/>
  <c r="G1845" i="5"/>
  <c r="G1846" i="5"/>
  <c r="G2924" i="5"/>
  <c r="G1848" i="5"/>
  <c r="G1849" i="5"/>
  <c r="G1850" i="5"/>
  <c r="G1851" i="5"/>
  <c r="G1852" i="5"/>
  <c r="G1853" i="5"/>
  <c r="G1854" i="5"/>
  <c r="G1855" i="5"/>
  <c r="G2929" i="5"/>
  <c r="G1857" i="5"/>
  <c r="G1858" i="5"/>
  <c r="G1859" i="5"/>
  <c r="G1860" i="5"/>
  <c r="G1861" i="5"/>
  <c r="G1862" i="5"/>
  <c r="G1863" i="5"/>
  <c r="G3046" i="5"/>
  <c r="G2930" i="5"/>
  <c r="G1866" i="5"/>
  <c r="G1867" i="5"/>
  <c r="G1868" i="5"/>
  <c r="G2940" i="5"/>
  <c r="G1870" i="5"/>
  <c r="G1871" i="5"/>
  <c r="G1872" i="5"/>
  <c r="G1873" i="5"/>
  <c r="G1874" i="5"/>
  <c r="G1875" i="5"/>
  <c r="G1876" i="5"/>
  <c r="G1877" i="5"/>
  <c r="G1878" i="5"/>
  <c r="G1879" i="5"/>
  <c r="G1880" i="5"/>
  <c r="G1881" i="5"/>
  <c r="G1882" i="5"/>
  <c r="G1883" i="5"/>
  <c r="G1884" i="5"/>
  <c r="G1885" i="5"/>
  <c r="G1886" i="5"/>
  <c r="G1887" i="5"/>
  <c r="G1888" i="5"/>
  <c r="G1889" i="5"/>
  <c r="G1890" i="5"/>
  <c r="G1891" i="5"/>
  <c r="G1892" i="5"/>
  <c r="G1893" i="5"/>
  <c r="G1894" i="5"/>
  <c r="G1895" i="5"/>
  <c r="G1896" i="5"/>
  <c r="G1897" i="5"/>
  <c r="G1898" i="5"/>
  <c r="G1899" i="5"/>
  <c r="G1900" i="5"/>
  <c r="G1901" i="5"/>
  <c r="G2941" i="5"/>
  <c r="G1903" i="5"/>
  <c r="G1904" i="5"/>
  <c r="G1905" i="5"/>
  <c r="G1906" i="5"/>
  <c r="G1907" i="5"/>
  <c r="G1908" i="5"/>
  <c r="G2942" i="5"/>
  <c r="G1910" i="5"/>
  <c r="G1911" i="5"/>
  <c r="G1912" i="5"/>
  <c r="G1913" i="5"/>
  <c r="G79" i="5"/>
  <c r="G1915" i="5"/>
  <c r="G1916" i="5"/>
  <c r="G1917" i="5"/>
  <c r="G1918" i="5"/>
  <c r="G1919" i="5"/>
  <c r="G1920" i="5"/>
  <c r="G1921" i="5"/>
  <c r="G1922" i="5"/>
  <c r="G1923" i="5"/>
  <c r="G1924" i="5"/>
  <c r="G1925" i="5"/>
  <c r="G1926" i="5"/>
  <c r="G1927" i="5"/>
  <c r="G1928" i="5"/>
  <c r="G1929" i="5"/>
  <c r="G2943" i="5"/>
  <c r="G1931" i="5"/>
  <c r="G1932" i="5"/>
  <c r="G1933" i="5"/>
  <c r="G1934" i="5"/>
  <c r="G1935" i="5"/>
  <c r="G1936" i="5"/>
  <c r="G1937" i="5"/>
  <c r="G1938" i="5"/>
  <c r="G1939" i="5"/>
  <c r="G1940" i="5"/>
  <c r="G1941" i="5"/>
  <c r="G1942" i="5"/>
  <c r="G1943" i="5"/>
  <c r="G1944" i="5"/>
  <c r="G1945" i="5"/>
  <c r="G1946" i="5"/>
  <c r="G1947" i="5"/>
  <c r="G1948" i="5"/>
  <c r="G1949" i="5"/>
  <c r="G1950" i="5"/>
  <c r="G1951" i="5"/>
  <c r="G1952" i="5"/>
  <c r="G1953" i="5"/>
  <c r="G1954" i="5"/>
  <c r="G1955" i="5"/>
  <c r="G1956" i="5"/>
  <c r="G1957" i="5"/>
  <c r="G2945" i="5"/>
  <c r="G2952" i="5"/>
  <c r="G2962" i="5"/>
  <c r="G2970" i="5"/>
  <c r="G2975" i="5"/>
  <c r="G2979" i="5"/>
  <c r="G1964" i="5"/>
  <c r="G970" i="5"/>
  <c r="G2988" i="5"/>
  <c r="G1967" i="5"/>
  <c r="G1186" i="5"/>
  <c r="G1969" i="5"/>
  <c r="G1970" i="5"/>
  <c r="G1971" i="5"/>
  <c r="G1972" i="5"/>
  <c r="G1973" i="5"/>
  <c r="G1974" i="5"/>
  <c r="G1975" i="5"/>
  <c r="G1976" i="5"/>
  <c r="G216" i="5"/>
  <c r="G386" i="5"/>
  <c r="G1979" i="5"/>
  <c r="G1980" i="5"/>
  <c r="G1981" i="5"/>
  <c r="G6935" i="5"/>
  <c r="G1983" i="5"/>
  <c r="G2989" i="5"/>
  <c r="G1985" i="5"/>
  <c r="G1986" i="5"/>
  <c r="G1987" i="5"/>
  <c r="G1988" i="5"/>
  <c r="G1989" i="5"/>
  <c r="G1990" i="5"/>
  <c r="G1991" i="5"/>
  <c r="G1992" i="5"/>
  <c r="G1993" i="5"/>
  <c r="G1994" i="5"/>
  <c r="G1995" i="5"/>
  <c r="G2994" i="5"/>
  <c r="G2995" i="5"/>
  <c r="G2996" i="5"/>
  <c r="G1999" i="5"/>
  <c r="G2000" i="5"/>
  <c r="G2001" i="5"/>
  <c r="G2997" i="5"/>
  <c r="G3013" i="5"/>
  <c r="G3050" i="5"/>
  <c r="G2005" i="5"/>
  <c r="G3058" i="5"/>
  <c r="G2007" i="5"/>
  <c r="G2008" i="5"/>
  <c r="G3059" i="5"/>
  <c r="G2010" i="5"/>
  <c r="G2011" i="5"/>
  <c r="G2012" i="5"/>
  <c r="G2013" i="5"/>
  <c r="G3065" i="5"/>
  <c r="G2015" i="5"/>
  <c r="G2016" i="5"/>
  <c r="G2017" i="5"/>
  <c r="G2018" i="5"/>
  <c r="G2019" i="5"/>
  <c r="G2020" i="5"/>
  <c r="G2021" i="5"/>
  <c r="G2022" i="5"/>
  <c r="G2023" i="5"/>
  <c r="G3066" i="5"/>
  <c r="G3085" i="5"/>
  <c r="G3086" i="5"/>
  <c r="G2027" i="5"/>
  <c r="G2028" i="5"/>
  <c r="G2029" i="5"/>
  <c r="G3092" i="5"/>
  <c r="G3094" i="5"/>
  <c r="G2032" i="5"/>
  <c r="G2033" i="5"/>
  <c r="G2034" i="5"/>
  <c r="G2035" i="5"/>
  <c r="G2036" i="5"/>
  <c r="G3095" i="5"/>
  <c r="G2038" i="5"/>
  <c r="G2039" i="5"/>
  <c r="G2040" i="5"/>
  <c r="G3096" i="5"/>
  <c r="G656" i="5"/>
  <c r="G2043" i="5"/>
  <c r="G2044" i="5"/>
  <c r="G2045" i="5"/>
  <c r="G2046" i="5"/>
  <c r="G2244" i="5"/>
  <c r="G3097" i="5"/>
  <c r="G2049" i="5"/>
  <c r="G2050" i="5"/>
  <c r="G2051" i="5"/>
  <c r="G2052" i="5"/>
  <c r="G2053" i="5"/>
  <c r="G2054" i="5"/>
  <c r="G2055" i="5"/>
  <c r="G2056" i="5"/>
  <c r="G121" i="5"/>
  <c r="G2058" i="5"/>
  <c r="G3118" i="5"/>
  <c r="G3119" i="5"/>
  <c r="G2061" i="5"/>
  <c r="G2062" i="5"/>
  <c r="G2063" i="5"/>
  <c r="G2064" i="5"/>
  <c r="G2065" i="5"/>
  <c r="G2066" i="5"/>
  <c r="G2067" i="5"/>
  <c r="G2068" i="5"/>
  <c r="G2069" i="5"/>
  <c r="G2070" i="5"/>
  <c r="G2071" i="5"/>
  <c r="G721" i="5"/>
  <c r="G2073" i="5"/>
  <c r="G2074" i="5"/>
  <c r="G2075" i="5"/>
  <c r="G2076" i="5"/>
  <c r="G2077" i="5"/>
  <c r="G2078" i="5"/>
  <c r="G3120" i="5"/>
  <c r="G2080" i="5"/>
  <c r="G316" i="5"/>
  <c r="G2082" i="5"/>
  <c r="G2083" i="5"/>
  <c r="G2084" i="5"/>
  <c r="G3121" i="5"/>
  <c r="G3127" i="5"/>
  <c r="G3130" i="5"/>
  <c r="G996" i="5"/>
  <c r="G3139" i="5"/>
  <c r="G3141" i="5"/>
  <c r="G3142" i="5"/>
  <c r="G2092" i="5"/>
  <c r="G2093" i="5"/>
  <c r="G2094" i="5"/>
  <c r="G2095" i="5"/>
  <c r="G2096" i="5"/>
  <c r="G2097" i="5"/>
  <c r="G2098" i="5"/>
  <c r="G2099" i="5"/>
  <c r="G2100" i="5"/>
  <c r="G141" i="5"/>
  <c r="G2102" i="5"/>
  <c r="G2103" i="5"/>
  <c r="G2104" i="5"/>
  <c r="G2105" i="5"/>
  <c r="G2106" i="5"/>
  <c r="G2107" i="5"/>
  <c r="G2108" i="5"/>
  <c r="G2109" i="5"/>
  <c r="G2110" i="5"/>
  <c r="G2111" i="5"/>
  <c r="G2112" i="5"/>
  <c r="G2113" i="5"/>
  <c r="G3154" i="5"/>
  <c r="G3171" i="5"/>
  <c r="G2116" i="5"/>
  <c r="G3172" i="5"/>
  <c r="G3184" i="5"/>
  <c r="G2119" i="5"/>
  <c r="G2120" i="5"/>
  <c r="G2121" i="5"/>
  <c r="G2122" i="5"/>
  <c r="G2123" i="5"/>
  <c r="G2124" i="5"/>
  <c r="G3212" i="5"/>
  <c r="G2126" i="5"/>
  <c r="G2127" i="5"/>
  <c r="G2128" i="5"/>
  <c r="G2129" i="5"/>
  <c r="G2130" i="5"/>
  <c r="G2131" i="5"/>
  <c r="G392" i="5"/>
  <c r="G2133" i="5"/>
  <c r="G2134" i="5"/>
  <c r="G3214" i="5"/>
  <c r="G2136" i="5"/>
  <c r="G2137" i="5"/>
  <c r="G2138" i="5"/>
  <c r="G2139" i="5"/>
  <c r="G2140" i="5"/>
  <c r="G2141" i="5"/>
  <c r="G2142" i="5"/>
  <c r="G3220" i="5"/>
  <c r="G2144" i="5"/>
  <c r="G2145" i="5"/>
  <c r="G2146" i="5"/>
  <c r="G2147" i="5"/>
  <c r="G2148" i="5"/>
  <c r="G2149" i="5"/>
  <c r="G3250" i="5"/>
  <c r="G2151" i="5"/>
  <c r="G2152" i="5"/>
  <c r="G2153" i="5"/>
  <c r="G2154" i="5"/>
  <c r="G2155" i="5"/>
  <c r="G2156" i="5"/>
  <c r="G2157" i="5"/>
  <c r="G2158" i="5"/>
  <c r="G2159" i="5"/>
  <c r="G2160" i="5"/>
  <c r="G2161" i="5"/>
  <c r="G2162" i="5"/>
  <c r="G2163" i="5"/>
  <c r="G2164" i="5"/>
  <c r="G2165" i="5"/>
  <c r="G2166" i="5"/>
  <c r="G2167" i="5"/>
  <c r="G2168" i="5"/>
  <c r="G3251" i="5"/>
  <c r="G2170" i="5"/>
  <c r="G2171" i="5"/>
  <c r="G2172" i="5"/>
  <c r="G2173" i="5"/>
  <c r="G2174" i="5"/>
  <c r="G2175" i="5"/>
  <c r="G2176" i="5"/>
  <c r="G2177" i="5"/>
  <c r="G2178" i="5"/>
  <c r="G2179" i="5"/>
  <c r="G3260" i="5"/>
  <c r="G2181" i="5"/>
  <c r="G3261" i="5"/>
  <c r="G2183" i="5"/>
  <c r="G2184" i="5"/>
  <c r="G2185" i="5"/>
  <c r="G2186" i="5"/>
  <c r="G3262" i="5"/>
  <c r="G2188" i="5"/>
  <c r="G2189" i="5"/>
  <c r="G2190" i="5"/>
  <c r="G2191" i="5"/>
  <c r="G2192" i="5"/>
  <c r="G2193" i="5"/>
  <c r="G2194" i="5"/>
  <c r="G2195" i="5"/>
  <c r="G2196" i="5"/>
  <c r="G2197" i="5"/>
  <c r="G2198" i="5"/>
  <c r="G2199" i="5"/>
  <c r="G2200" i="5"/>
  <c r="G2201" i="5"/>
  <c r="G582" i="5"/>
  <c r="G3267" i="5"/>
  <c r="G3270" i="5"/>
  <c r="G2205" i="5"/>
  <c r="G2206" i="5"/>
  <c r="G2207" i="5"/>
  <c r="G4874" i="5"/>
  <c r="G2209" i="5"/>
  <c r="G2210" i="5"/>
  <c r="G2211" i="5"/>
  <c r="G3273" i="5"/>
  <c r="G2213" i="5"/>
  <c r="G3274" i="5"/>
  <c r="G2215" i="5"/>
  <c r="G2216" i="5"/>
  <c r="G3284" i="5"/>
  <c r="G2218" i="5"/>
  <c r="G2219" i="5"/>
  <c r="G2220" i="5"/>
  <c r="G2221" i="5"/>
  <c r="G2222" i="5"/>
  <c r="G2223" i="5"/>
  <c r="G2224" i="5"/>
  <c r="G2225" i="5"/>
  <c r="G2226" i="5"/>
  <c r="G2227" i="5"/>
  <c r="G2228" i="5"/>
  <c r="G2229" i="5"/>
  <c r="G3285" i="5"/>
  <c r="G2231" i="5"/>
  <c r="G2232" i="5"/>
  <c r="G2233" i="5"/>
  <c r="G2234" i="5"/>
  <c r="G2235" i="5"/>
  <c r="G2236" i="5"/>
  <c r="G2237" i="5"/>
  <c r="G2238" i="5"/>
  <c r="G2239" i="5"/>
  <c r="G2240" i="5"/>
  <c r="G3288" i="5"/>
  <c r="G2242" i="5"/>
  <c r="G2243" i="5"/>
  <c r="G1023" i="5"/>
  <c r="G2245" i="5"/>
  <c r="G2246" i="5"/>
  <c r="G2247" i="5"/>
  <c r="G2248" i="5"/>
  <c r="G3289" i="5"/>
  <c r="G2250" i="5"/>
  <c r="G2251" i="5"/>
  <c r="G2252" i="5"/>
  <c r="G2253" i="5"/>
  <c r="G2254" i="5"/>
  <c r="G2255" i="5"/>
  <c r="G2256" i="5"/>
  <c r="G2257" i="5"/>
  <c r="G2258" i="5"/>
  <c r="G2259" i="5"/>
  <c r="G3290" i="5"/>
  <c r="G2261" i="5"/>
  <c r="G2262" i="5"/>
  <c r="G3292" i="5"/>
  <c r="G3293" i="5"/>
  <c r="G2265" i="5"/>
  <c r="G2266" i="5"/>
  <c r="G2267" i="5"/>
  <c r="G2268" i="5"/>
  <c r="G2269" i="5"/>
  <c r="G2270" i="5"/>
  <c r="G2271" i="5"/>
  <c r="G3298" i="5"/>
  <c r="G2273" i="5"/>
  <c r="G2274" i="5"/>
  <c r="G3303" i="5"/>
  <c r="G2276" i="5"/>
  <c r="G2277" i="5"/>
  <c r="G4800" i="5"/>
  <c r="G2279" i="5"/>
  <c r="G3310" i="5"/>
  <c r="G3313" i="5"/>
  <c r="G3314" i="5"/>
  <c r="G2283" i="5"/>
  <c r="G2284" i="5"/>
  <c r="G3315" i="5"/>
  <c r="G2286" i="5"/>
  <c r="G3316" i="5"/>
  <c r="G2288" i="5"/>
  <c r="G2289" i="5"/>
  <c r="G2290" i="5"/>
  <c r="G2291" i="5"/>
  <c r="G2292" i="5"/>
  <c r="G2293" i="5"/>
  <c r="G2294" i="5"/>
  <c r="G2295" i="5"/>
  <c r="G3317" i="5"/>
  <c r="G2297" i="5"/>
  <c r="G2298" i="5"/>
  <c r="G2299" i="5"/>
  <c r="G2300" i="5"/>
  <c r="G3318" i="5"/>
  <c r="G2302" i="5"/>
  <c r="G2303" i="5"/>
  <c r="G2304" i="5"/>
  <c r="G2305" i="5"/>
  <c r="G2306" i="5"/>
  <c r="G2307" i="5"/>
  <c r="G2308" i="5"/>
  <c r="G2309" i="5"/>
  <c r="G2310" i="5"/>
  <c r="G2311" i="5"/>
  <c r="G3319" i="5"/>
  <c r="G2313" i="5"/>
  <c r="G2314" i="5"/>
  <c r="G3320" i="5"/>
  <c r="G2316" i="5"/>
  <c r="G2317" i="5"/>
  <c r="G2318" i="5"/>
  <c r="G2319" i="5"/>
  <c r="G2320" i="5"/>
  <c r="G2321" i="5"/>
  <c r="G3327" i="5"/>
  <c r="G3332" i="5"/>
  <c r="G889" i="5"/>
  <c r="G2325" i="5"/>
  <c r="G2326" i="5"/>
  <c r="G2327" i="5"/>
  <c r="G2328" i="5"/>
  <c r="G2329" i="5"/>
  <c r="G2330" i="5"/>
  <c r="G2331" i="5"/>
  <c r="G3333" i="5"/>
  <c r="G2333" i="5"/>
  <c r="G2334" i="5"/>
  <c r="G2335" i="5"/>
  <c r="G2336" i="5"/>
  <c r="G2337" i="5"/>
  <c r="G2338" i="5"/>
  <c r="G2339" i="5"/>
  <c r="G2340" i="5"/>
  <c r="G2341" i="5"/>
  <c r="G2342" i="5"/>
  <c r="G3338" i="5"/>
  <c r="G3339" i="5"/>
  <c r="G2345" i="5"/>
  <c r="G2346" i="5"/>
  <c r="G2347" i="5"/>
  <c r="G2348" i="5"/>
  <c r="G329" i="5"/>
  <c r="G1242" i="5"/>
  <c r="G2351" i="5"/>
  <c r="G724" i="5"/>
  <c r="G3341" i="5"/>
  <c r="G2354" i="5"/>
  <c r="G2355" i="5"/>
  <c r="G2356" i="5"/>
  <c r="G2357" i="5"/>
  <c r="G3342" i="5"/>
  <c r="G4354" i="5"/>
  <c r="G3345" i="5"/>
  <c r="G2361" i="5"/>
  <c r="G2362" i="5"/>
  <c r="G2363" i="5"/>
  <c r="G2364" i="5"/>
  <c r="G4011" i="5"/>
  <c r="G2366" i="5"/>
  <c r="G2367" i="5"/>
  <c r="G3349" i="5"/>
  <c r="G3352" i="5"/>
  <c r="G3376" i="5"/>
  <c r="G2371" i="5"/>
  <c r="G2372" i="5"/>
  <c r="G2373" i="5"/>
  <c r="G2374" i="5"/>
  <c r="G2375" i="5"/>
  <c r="G2376" i="5"/>
  <c r="G2377" i="5"/>
  <c r="G2378" i="5"/>
  <c r="G2379" i="5"/>
  <c r="G3380" i="5"/>
  <c r="G5013" i="5"/>
  <c r="G3389" i="5"/>
  <c r="G3390" i="5"/>
  <c r="G3703" i="5"/>
  <c r="G2385" i="5"/>
  <c r="G2386" i="5"/>
  <c r="G2387" i="5"/>
  <c r="G2388" i="5"/>
  <c r="G3391" i="5"/>
  <c r="G3392" i="5"/>
  <c r="G2391" i="5"/>
  <c r="G3393" i="5"/>
  <c r="G3407" i="5"/>
  <c r="G2394" i="5"/>
  <c r="G2395" i="5"/>
  <c r="G2396" i="5"/>
  <c r="G2397" i="5"/>
  <c r="G2398" i="5"/>
  <c r="G2399" i="5"/>
  <c r="G2400" i="5"/>
  <c r="G2401" i="5"/>
  <c r="G2402" i="5"/>
  <c r="G2403" i="5"/>
  <c r="G2404" i="5"/>
  <c r="G2405" i="5"/>
  <c r="G2406" i="5"/>
  <c r="G2407" i="5"/>
  <c r="G2408" i="5"/>
  <c r="G2409" i="5"/>
  <c r="G2410" i="5"/>
  <c r="G2411" i="5"/>
  <c r="G2412" i="5"/>
  <c r="G2413" i="5"/>
  <c r="G2414" i="5"/>
  <c r="G2415" i="5"/>
  <c r="G3420" i="5"/>
  <c r="G978" i="5"/>
  <c r="G2418" i="5"/>
  <c r="G2419" i="5"/>
  <c r="G3422" i="5"/>
  <c r="G2031" i="5"/>
  <c r="G652" i="5"/>
  <c r="G3424" i="5"/>
  <c r="G3426" i="5"/>
  <c r="G3434" i="5"/>
  <c r="G3436" i="5"/>
  <c r="G1004" i="5"/>
  <c r="G3439" i="5"/>
  <c r="G2429" i="5"/>
  <c r="G3440" i="5"/>
  <c r="G3447" i="5"/>
  <c r="G3448" i="5"/>
  <c r="G3449" i="5"/>
  <c r="G3453" i="5"/>
  <c r="G2435" i="5"/>
  <c r="G2436" i="5"/>
  <c r="G2437" i="5"/>
  <c r="G2438" i="5"/>
  <c r="G2439" i="5"/>
  <c r="G2440" i="5"/>
  <c r="G2441" i="5"/>
  <c r="G2442" i="5"/>
  <c r="G2443" i="5"/>
  <c r="G2444" i="5"/>
  <c r="G2445" i="5"/>
  <c r="G2446" i="5"/>
  <c r="G2447" i="5"/>
  <c r="G2448" i="5"/>
  <c r="G2449" i="5"/>
  <c r="G2450" i="5"/>
  <c r="G2451" i="5"/>
  <c r="G2452" i="5"/>
  <c r="G2453" i="5"/>
  <c r="G2454" i="5"/>
  <c r="G3454" i="5"/>
  <c r="G2456" i="5"/>
  <c r="G3460" i="5"/>
  <c r="G3461" i="5"/>
  <c r="G2459" i="5"/>
  <c r="G2460" i="5"/>
  <c r="G2461" i="5"/>
  <c r="G2462" i="5"/>
  <c r="G2463" i="5"/>
  <c r="G2464" i="5"/>
  <c r="G2465" i="5"/>
  <c r="G2466" i="5"/>
  <c r="G2467" i="5"/>
  <c r="G2468" i="5"/>
  <c r="G2469" i="5"/>
  <c r="G2470" i="5"/>
  <c r="G2471" i="5"/>
  <c r="G2472" i="5"/>
  <c r="G3482" i="5"/>
  <c r="G2474" i="5"/>
  <c r="G2475" i="5"/>
  <c r="G2476" i="5"/>
  <c r="G2477" i="5"/>
  <c r="G2478" i="5"/>
  <c r="G2479" i="5"/>
  <c r="G3488" i="5"/>
  <c r="G2481" i="5"/>
  <c r="G2482" i="5"/>
  <c r="G2483" i="5"/>
  <c r="G1047" i="5"/>
  <c r="G2485" i="5"/>
  <c r="G3499" i="5"/>
  <c r="G3506" i="5"/>
  <c r="G3509" i="5"/>
  <c r="G2489" i="5"/>
  <c r="G2490" i="5"/>
  <c r="G2491" i="5"/>
  <c r="G2492" i="5"/>
  <c r="G2493" i="5"/>
  <c r="G2494" i="5"/>
  <c r="G2495" i="5"/>
  <c r="G2496" i="5"/>
  <c r="G2497" i="5"/>
  <c r="G2498" i="5"/>
  <c r="G2499" i="5"/>
  <c r="G2500" i="5"/>
  <c r="G2501" i="5"/>
  <c r="G2502" i="5"/>
  <c r="G2503" i="5"/>
  <c r="G3093" i="5"/>
  <c r="G2505" i="5"/>
  <c r="G2506" i="5"/>
  <c r="G2507" i="5"/>
  <c r="G2508" i="5"/>
  <c r="G2509" i="5"/>
  <c r="G2510" i="5"/>
  <c r="G2511" i="5"/>
  <c r="G3520" i="5"/>
  <c r="G233" i="5"/>
  <c r="G2514" i="5"/>
  <c r="G2515" i="5"/>
  <c r="G2516" i="5"/>
  <c r="G2517" i="5"/>
  <c r="G2518" i="5"/>
  <c r="G2519" i="5"/>
  <c r="G2520" i="5"/>
  <c r="G2521" i="5"/>
  <c r="G2522" i="5"/>
  <c r="G2523" i="5"/>
  <c r="G3521" i="5"/>
  <c r="G3530" i="5"/>
  <c r="G2324" i="5"/>
  <c r="G3532" i="5"/>
  <c r="G2528" i="5"/>
  <c r="G2529" i="5"/>
  <c r="G2530" i="5"/>
  <c r="G2531" i="5"/>
  <c r="G2532" i="5"/>
  <c r="G2533" i="5"/>
  <c r="G2534" i="5"/>
  <c r="G2535" i="5"/>
  <c r="G2536" i="5"/>
  <c r="G3533" i="5"/>
  <c r="G2538" i="5"/>
  <c r="G2539" i="5"/>
  <c r="G3534" i="5"/>
  <c r="G3535" i="5"/>
  <c r="G2542" i="5"/>
  <c r="G2543" i="5"/>
  <c r="G2544" i="5"/>
  <c r="G2545" i="5"/>
  <c r="G2546" i="5"/>
  <c r="G2547" i="5"/>
  <c r="G2548" i="5"/>
  <c r="G2549" i="5"/>
  <c r="G2550" i="5"/>
  <c r="G3544" i="5"/>
  <c r="G1048" i="5"/>
  <c r="G2553" i="5"/>
  <c r="G2554" i="5"/>
  <c r="G3549" i="5"/>
  <c r="G2556" i="5"/>
  <c r="G2557" i="5"/>
  <c r="G3550" i="5"/>
  <c r="G2559" i="5"/>
  <c r="G2888" i="5"/>
  <c r="G3557" i="5"/>
  <c r="G6680" i="5"/>
  <c r="G2563" i="5"/>
  <c r="G2564" i="5"/>
  <c r="G3564" i="5"/>
  <c r="G2566" i="5"/>
  <c r="G2567" i="5"/>
  <c r="G2568" i="5"/>
  <c r="G2569" i="5"/>
  <c r="G2570" i="5"/>
  <c r="G2571" i="5"/>
  <c r="G3567" i="5"/>
  <c r="G2573" i="5"/>
  <c r="G2574" i="5"/>
  <c r="G2575" i="5"/>
  <c r="G2576" i="5"/>
  <c r="G2577" i="5"/>
  <c r="G2578" i="5"/>
  <c r="G2579" i="5"/>
  <c r="G2580" i="5"/>
  <c r="G2581" i="5"/>
  <c r="G1246" i="5"/>
  <c r="G2583" i="5"/>
  <c r="G2584" i="5"/>
  <c r="G2585" i="5"/>
  <c r="G2586" i="5"/>
  <c r="G2587" i="5"/>
  <c r="G2588" i="5"/>
  <c r="G1192" i="5"/>
  <c r="G2590" i="5"/>
  <c r="G2591" i="5"/>
  <c r="G2592" i="5"/>
  <c r="G3569" i="5"/>
  <c r="G3570" i="5"/>
  <c r="G2595" i="5"/>
  <c r="G2596" i="5"/>
  <c r="G2597" i="5"/>
  <c r="G2598" i="5"/>
  <c r="G2599" i="5"/>
  <c r="G2600" i="5"/>
  <c r="G2601" i="5"/>
  <c r="G2602" i="5"/>
  <c r="G2603" i="5"/>
  <c r="G2604" i="5"/>
  <c r="G2605" i="5"/>
  <c r="G2606" i="5"/>
  <c r="G2607" i="5"/>
  <c r="G2608" i="5"/>
  <c r="G2609" i="5"/>
  <c r="G2610" i="5"/>
  <c r="G2611" i="5"/>
  <c r="G2612" i="5"/>
  <c r="G2613" i="5"/>
  <c r="G2614" i="5"/>
  <c r="G2615" i="5"/>
  <c r="G2616" i="5"/>
  <c r="G2617" i="5"/>
  <c r="G2618" i="5"/>
  <c r="G2619" i="5"/>
  <c r="G2620" i="5"/>
  <c r="G2621" i="5"/>
  <c r="G2622" i="5"/>
  <c r="G3584" i="5"/>
  <c r="G2624" i="5"/>
  <c r="G2625" i="5"/>
  <c r="G2626" i="5"/>
  <c r="G2627" i="5"/>
  <c r="G2628" i="5"/>
  <c r="G2629" i="5"/>
  <c r="G3589" i="5"/>
  <c r="G2631" i="5"/>
  <c r="G2632" i="5"/>
  <c r="G4634" i="5"/>
  <c r="G3590" i="5"/>
  <c r="G3591" i="5"/>
  <c r="G3592" i="5"/>
  <c r="G2637" i="5"/>
  <c r="G2638" i="5"/>
  <c r="G2639" i="5"/>
  <c r="G2640" i="5"/>
  <c r="G2641" i="5"/>
  <c r="G2642" i="5"/>
  <c r="G5245" i="5"/>
  <c r="G2644" i="5"/>
  <c r="G3593" i="5"/>
  <c r="G2646" i="5"/>
  <c r="G6126" i="5"/>
  <c r="G2648" i="5"/>
  <c r="G2649" i="5"/>
  <c r="G2650" i="5"/>
  <c r="G2651" i="5"/>
  <c r="G2652" i="5"/>
  <c r="G2653" i="5"/>
  <c r="G2654" i="5"/>
  <c r="G2655" i="5"/>
  <c r="G3595" i="5"/>
  <c r="G2657" i="5"/>
  <c r="G2658" i="5"/>
  <c r="G3608" i="5"/>
  <c r="G2660" i="5"/>
  <c r="G2661" i="5"/>
  <c r="G4130" i="5"/>
  <c r="G2663" i="5"/>
  <c r="G2664" i="5"/>
  <c r="G2665" i="5"/>
  <c r="G2666" i="5"/>
  <c r="G2667" i="5"/>
  <c r="G2668" i="5"/>
  <c r="G2669" i="5"/>
  <c r="G2670" i="5"/>
  <c r="G2671" i="5"/>
  <c r="G2672" i="5"/>
  <c r="G3613" i="5"/>
  <c r="G2674" i="5"/>
  <c r="G804" i="5"/>
  <c r="G3621" i="5"/>
  <c r="G2677" i="5"/>
  <c r="G3622" i="5"/>
  <c r="G1058" i="5"/>
  <c r="G2680" i="5"/>
  <c r="G2681" i="5"/>
  <c r="G2682" i="5"/>
  <c r="G2683" i="5"/>
  <c r="G2684" i="5"/>
  <c r="G3623" i="5"/>
  <c r="G2686" i="5"/>
  <c r="G2687" i="5"/>
  <c r="G2688" i="5"/>
  <c r="G3661" i="5"/>
  <c r="G2690" i="5"/>
  <c r="G2691" i="5"/>
  <c r="G2692" i="5"/>
  <c r="G2693" i="5"/>
  <c r="G3662" i="5"/>
  <c r="G2695" i="5"/>
  <c r="G3667" i="5"/>
  <c r="G2697" i="5"/>
  <c r="G2698" i="5"/>
  <c r="G2699" i="5"/>
  <c r="G2700" i="5"/>
  <c r="G2701" i="5"/>
  <c r="G2702" i="5"/>
  <c r="G2703" i="5"/>
  <c r="G2704" i="5"/>
  <c r="G2705" i="5"/>
  <c r="G2706" i="5"/>
  <c r="G2707" i="5"/>
  <c r="G3668" i="5"/>
  <c r="G3669" i="5"/>
  <c r="G2710" i="5"/>
  <c r="G2711" i="5"/>
  <c r="G2712" i="5"/>
  <c r="G2713" i="5"/>
  <c r="G1395" i="5"/>
  <c r="G2715" i="5"/>
  <c r="G5370" i="5"/>
  <c r="G4091" i="5"/>
  <c r="G2718" i="5"/>
  <c r="G2719" i="5"/>
  <c r="G3671" i="5"/>
  <c r="G788" i="5"/>
  <c r="G35" i="5"/>
  <c r="G3674" i="5"/>
  <c r="G3676" i="5"/>
  <c r="G2725" i="5"/>
  <c r="G942" i="5"/>
  <c r="G3683" i="5"/>
  <c r="G798" i="5"/>
  <c r="G3688" i="5"/>
  <c r="G2730" i="5"/>
  <c r="G2731" i="5"/>
  <c r="G2732" i="5"/>
  <c r="G2733" i="5"/>
  <c r="G2734" i="5"/>
  <c r="G2735" i="5"/>
  <c r="G2736" i="5"/>
  <c r="G2737" i="5"/>
  <c r="G2738" i="5"/>
  <c r="G2739" i="5"/>
  <c r="G2740" i="5"/>
  <c r="G2741" i="5"/>
  <c r="G2742" i="5"/>
  <c r="G2743" i="5"/>
  <c r="G2744" i="5"/>
  <c r="G2745" i="5"/>
  <c r="G2746" i="5"/>
  <c r="G2747" i="5"/>
  <c r="G2748" i="5"/>
  <c r="G2749" i="5"/>
  <c r="G2750" i="5"/>
  <c r="G2751" i="5"/>
  <c r="G2752" i="5"/>
  <c r="G2753" i="5"/>
  <c r="G2754" i="5"/>
  <c r="G2755" i="5"/>
  <c r="G2756" i="5"/>
  <c r="G2757" i="5"/>
  <c r="G3696" i="5"/>
  <c r="G2759" i="5"/>
  <c r="G2760" i="5"/>
  <c r="G2761" i="5"/>
  <c r="G2762" i="5"/>
  <c r="G1662" i="5"/>
  <c r="G2764" i="5"/>
  <c r="G2765" i="5"/>
  <c r="G2766" i="5"/>
  <c r="G2767" i="5"/>
  <c r="G2768" i="5"/>
  <c r="G2769" i="5"/>
  <c r="G2770" i="5"/>
  <c r="G2771" i="5"/>
  <c r="G3698" i="5"/>
  <c r="G2773" i="5"/>
  <c r="G2774" i="5"/>
  <c r="G5114" i="5"/>
  <c r="G2776" i="5"/>
  <c r="G2777" i="5"/>
  <c r="G2778" i="5"/>
  <c r="G2779" i="5"/>
  <c r="G2780" i="5"/>
  <c r="G7116" i="5"/>
  <c r="G2782" i="5"/>
  <c r="G2783" i="5"/>
  <c r="G2784" i="5"/>
  <c r="G2785" i="5"/>
  <c r="G2786" i="5"/>
  <c r="G2787" i="5"/>
  <c r="G3709" i="5"/>
  <c r="G2789" i="5"/>
  <c r="G3710" i="5"/>
  <c r="G2791" i="5"/>
  <c r="G2792" i="5"/>
  <c r="G3283" i="5"/>
  <c r="G2794" i="5"/>
  <c r="G2795" i="5"/>
  <c r="G2796" i="5"/>
  <c r="G3712" i="5"/>
  <c r="G2798" i="5"/>
  <c r="G2799" i="5"/>
  <c r="G2800" i="5"/>
  <c r="G2801" i="5"/>
  <c r="G2802" i="5"/>
  <c r="G3736" i="5"/>
  <c r="G2804" i="5"/>
  <c r="G2805" i="5"/>
  <c r="G2806" i="5"/>
  <c r="G2807" i="5"/>
  <c r="G2808" i="5"/>
  <c r="G2809" i="5"/>
  <c r="G3175" i="5"/>
  <c r="G2811" i="5"/>
  <c r="G2812" i="5"/>
  <c r="G2813" i="5"/>
  <c r="G2814" i="5"/>
  <c r="G2815" i="5"/>
  <c r="G2816" i="5"/>
  <c r="G2817" i="5"/>
  <c r="G105" i="5"/>
  <c r="G2819" i="5"/>
  <c r="G3751" i="5"/>
  <c r="G2821" i="5"/>
  <c r="G3754" i="5"/>
  <c r="G2823" i="5"/>
  <c r="G2824" i="5"/>
  <c r="G2825" i="5"/>
  <c r="G3758" i="5"/>
  <c r="G3759" i="5"/>
  <c r="G3760" i="5"/>
  <c r="G2829" i="5"/>
  <c r="G8211" i="5"/>
  <c r="G2831" i="5"/>
  <c r="G2832" i="5"/>
  <c r="G1195" i="5"/>
  <c r="G3761" i="5"/>
  <c r="G7289" i="5"/>
  <c r="G2836" i="5"/>
  <c r="G2837" i="5"/>
  <c r="G3766" i="5"/>
  <c r="G2839" i="5"/>
  <c r="G2840" i="5"/>
  <c r="G2841" i="5"/>
  <c r="G2842" i="5"/>
  <c r="G2843" i="5"/>
  <c r="G2844" i="5"/>
  <c r="G2845" i="5"/>
  <c r="G2846" i="5"/>
  <c r="G2847" i="5"/>
  <c r="G2848" i="5"/>
  <c r="G2849" i="5"/>
  <c r="G3780" i="5"/>
  <c r="G2851" i="5"/>
  <c r="G2852" i="5"/>
  <c r="G2853" i="5"/>
  <c r="G2854" i="5"/>
  <c r="G2855" i="5"/>
  <c r="G2856" i="5"/>
  <c r="G2857" i="5"/>
  <c r="G3791" i="5"/>
  <c r="G2859" i="5"/>
  <c r="G2860" i="5"/>
  <c r="G2861" i="5"/>
  <c r="G2862" i="5"/>
  <c r="G2863" i="5"/>
  <c r="G2864" i="5"/>
  <c r="G2865" i="5"/>
  <c r="G3792" i="5"/>
  <c r="G73" i="5"/>
  <c r="G1255" i="5"/>
  <c r="G3793" i="5"/>
  <c r="G2870" i="5"/>
  <c r="G2871" i="5"/>
  <c r="G2872" i="5"/>
  <c r="G2873" i="5"/>
  <c r="G2874" i="5"/>
  <c r="G2875" i="5"/>
  <c r="G2876" i="5"/>
  <c r="G2877" i="5"/>
  <c r="G3794" i="5"/>
  <c r="G2879" i="5"/>
  <c r="G3803" i="5"/>
  <c r="G3804" i="5"/>
  <c r="G3805" i="5"/>
  <c r="G2883" i="5"/>
  <c r="G2884" i="5"/>
  <c r="G2885" i="5"/>
  <c r="G2886" i="5"/>
  <c r="G3819" i="5"/>
  <c r="G1118" i="5"/>
  <c r="G2889" i="5"/>
  <c r="G5423" i="5"/>
  <c r="G3822" i="5"/>
  <c r="G1003" i="5"/>
  <c r="G3826" i="5"/>
  <c r="G2894" i="5"/>
  <c r="G2895" i="5"/>
  <c r="G2896" i="5"/>
  <c r="G3830" i="5"/>
  <c r="G2898" i="5"/>
  <c r="G2899" i="5"/>
  <c r="G2900" i="5"/>
  <c r="G3834" i="5"/>
  <c r="G2902" i="5"/>
  <c r="G2903" i="5"/>
  <c r="G2904" i="5"/>
  <c r="G2905" i="5"/>
  <c r="G3847" i="5"/>
  <c r="G117" i="5"/>
  <c r="G3853" i="5"/>
  <c r="G3854" i="5"/>
  <c r="G3855" i="5"/>
  <c r="G2911" i="5"/>
  <c r="G2912" i="5"/>
  <c r="G2913" i="5"/>
  <c r="G2914" i="5"/>
  <c r="G3857" i="5"/>
  <c r="G3861" i="5"/>
  <c r="G2917" i="5"/>
  <c r="G2918" i="5"/>
  <c r="G2919" i="5"/>
  <c r="G2920" i="5"/>
  <c r="G3866" i="5"/>
  <c r="G3875" i="5"/>
  <c r="G2923" i="5"/>
  <c r="G3879" i="5"/>
  <c r="G2925" i="5"/>
  <c r="G2926" i="5"/>
  <c r="G2927" i="5"/>
  <c r="G2427" i="5"/>
  <c r="G3531" i="5"/>
  <c r="G3892" i="5"/>
  <c r="G2931" i="5"/>
  <c r="G2932" i="5"/>
  <c r="G2933" i="5"/>
  <c r="G2934" i="5"/>
  <c r="G2935" i="5"/>
  <c r="G2936" i="5"/>
  <c r="G2937" i="5"/>
  <c r="G2938" i="5"/>
  <c r="G2939" i="5"/>
  <c r="G3893" i="5"/>
  <c r="G3894" i="5"/>
  <c r="G3895" i="5"/>
  <c r="G3896" i="5"/>
  <c r="G2944" i="5"/>
  <c r="G3897" i="5"/>
  <c r="G2946" i="5"/>
  <c r="G2947" i="5"/>
  <c r="G2948" i="5"/>
  <c r="G2949" i="5"/>
  <c r="G2950" i="5"/>
  <c r="G2951" i="5"/>
  <c r="G3901" i="5"/>
  <c r="G2953" i="5"/>
  <c r="G2954" i="5"/>
  <c r="G2955" i="5"/>
  <c r="G2956" i="5"/>
  <c r="G2957" i="5"/>
  <c r="G2958" i="5"/>
  <c r="G2959" i="5"/>
  <c r="G2960" i="5"/>
  <c r="G2961" i="5"/>
  <c r="G3902" i="5"/>
  <c r="G2963" i="5"/>
  <c r="G2964" i="5"/>
  <c r="G2965" i="5"/>
  <c r="G2966" i="5"/>
  <c r="G2967" i="5"/>
  <c r="G2968" i="5"/>
  <c r="G2969" i="5"/>
  <c r="G3903" i="5"/>
  <c r="G2971" i="5"/>
  <c r="G2972" i="5"/>
  <c r="G2973" i="5"/>
  <c r="G2974" i="5"/>
  <c r="G221" i="5"/>
  <c r="G2976" i="5"/>
  <c r="G2977" i="5"/>
  <c r="G2978" i="5"/>
  <c r="G3904" i="5"/>
  <c r="G2980" i="5"/>
  <c r="G2981" i="5"/>
  <c r="G2982" i="5"/>
  <c r="G2983" i="5"/>
  <c r="G2984" i="5"/>
  <c r="G2985" i="5"/>
  <c r="G2986" i="5"/>
  <c r="G2987" i="5"/>
  <c r="G3905" i="5"/>
  <c r="G3906" i="5"/>
  <c r="G2990" i="5"/>
  <c r="G2991" i="5"/>
  <c r="G2992" i="5"/>
  <c r="G2993" i="5"/>
  <c r="G3907" i="5"/>
  <c r="G3929" i="5"/>
  <c r="G3930" i="5"/>
  <c r="G3936" i="5"/>
  <c r="G2998" i="5"/>
  <c r="G2999" i="5"/>
  <c r="G3000" i="5"/>
  <c r="G3001" i="5"/>
  <c r="G3002" i="5"/>
  <c r="G3003" i="5"/>
  <c r="G3004" i="5"/>
  <c r="G3005" i="5"/>
  <c r="G3006" i="5"/>
  <c r="G3007" i="5"/>
  <c r="G3008" i="5"/>
  <c r="G3009" i="5"/>
  <c r="G3010" i="5"/>
  <c r="G4487" i="5"/>
  <c r="G3012" i="5"/>
  <c r="G3944" i="5"/>
  <c r="G3014" i="5"/>
  <c r="G3015" i="5"/>
  <c r="G3016" i="5"/>
  <c r="G3017" i="5"/>
  <c r="G3018" i="5"/>
  <c r="G3019" i="5"/>
  <c r="G3020" i="5"/>
  <c r="G3021" i="5"/>
  <c r="G3022" i="5"/>
  <c r="G3023" i="5"/>
  <c r="G3024" i="5"/>
  <c r="G3025" i="5"/>
  <c r="G3026" i="5"/>
  <c r="G3027" i="5"/>
  <c r="G3028" i="5"/>
  <c r="G3029" i="5"/>
  <c r="G3030" i="5"/>
  <c r="G3031" i="5"/>
  <c r="G3032" i="5"/>
  <c r="G3033" i="5"/>
  <c r="G3034" i="5"/>
  <c r="G3035" i="5"/>
  <c r="G3036" i="5"/>
  <c r="G3037" i="5"/>
  <c r="G3038" i="5"/>
  <c r="G3039" i="5"/>
  <c r="G3040" i="5"/>
  <c r="G3041" i="5"/>
  <c r="G3042" i="5"/>
  <c r="G3043" i="5"/>
  <c r="G3044" i="5"/>
  <c r="G3045" i="5"/>
  <c r="G1864" i="5"/>
  <c r="G3047" i="5"/>
  <c r="G3048" i="5"/>
  <c r="G3049" i="5"/>
  <c r="G937" i="5"/>
  <c r="G3051" i="5"/>
  <c r="G3052" i="5"/>
  <c r="G3053" i="5"/>
  <c r="G3054" i="5"/>
  <c r="G3055" i="5"/>
  <c r="G4405" i="5"/>
  <c r="G3057" i="5"/>
  <c r="G3951" i="5"/>
  <c r="G3954" i="5"/>
  <c r="G3060" i="5"/>
  <c r="G3061" i="5"/>
  <c r="G3062" i="5"/>
  <c r="G3063" i="5"/>
  <c r="G3064" i="5"/>
  <c r="G3955" i="5"/>
  <c r="G893" i="5"/>
  <c r="G3067" i="5"/>
  <c r="G3068" i="5"/>
  <c r="G3069" i="5"/>
  <c r="G3070" i="5"/>
  <c r="G3071" i="5"/>
  <c r="G3072" i="5"/>
  <c r="G3073" i="5"/>
  <c r="G3074" i="5"/>
  <c r="G3075" i="5"/>
  <c r="G3076" i="5"/>
  <c r="G3077" i="5"/>
  <c r="G3078" i="5"/>
  <c r="G1078" i="5"/>
  <c r="G3080" i="5"/>
  <c r="G3081" i="5"/>
  <c r="G3082" i="5"/>
  <c r="G3083" i="5"/>
  <c r="G3084" i="5"/>
  <c r="G3956" i="5"/>
  <c r="G3957" i="5"/>
  <c r="G3087" i="5"/>
  <c r="G3088" i="5"/>
  <c r="G3089" i="5"/>
  <c r="G3090" i="5"/>
  <c r="G3091" i="5"/>
  <c r="G3958" i="5"/>
  <c r="G4368" i="5"/>
  <c r="G1205" i="5"/>
  <c r="G3963" i="5"/>
  <c r="G3964" i="5"/>
  <c r="G3965" i="5"/>
  <c r="G3098" i="5"/>
  <c r="G3099" i="5"/>
  <c r="G3100" i="5"/>
  <c r="G3101" i="5"/>
  <c r="G3102" i="5"/>
  <c r="G3103" i="5"/>
  <c r="G3104" i="5"/>
  <c r="G3105" i="5"/>
  <c r="G3106" i="5"/>
  <c r="G3107" i="5"/>
  <c r="G3108" i="5"/>
  <c r="G3109" i="5"/>
  <c r="G3110" i="5"/>
  <c r="G3111" i="5"/>
  <c r="G3112" i="5"/>
  <c r="G3113" i="5"/>
  <c r="G3114" i="5"/>
  <c r="G3115" i="5"/>
  <c r="G3116" i="5"/>
  <c r="G3117" i="5"/>
  <c r="G3975" i="5"/>
  <c r="G3976" i="5"/>
  <c r="G4002" i="5"/>
  <c r="G4004" i="5"/>
  <c r="G3122" i="5"/>
  <c r="G3123" i="5"/>
  <c r="G3124" i="5"/>
  <c r="G3125" i="5"/>
  <c r="G3126" i="5"/>
  <c r="G4017" i="5"/>
  <c r="G3128" i="5"/>
  <c r="G3129" i="5"/>
  <c r="G4018" i="5"/>
  <c r="G3131" i="5"/>
  <c r="G3132" i="5"/>
  <c r="G3133" i="5"/>
  <c r="G3134" i="5"/>
  <c r="G3135" i="5"/>
  <c r="G3136" i="5"/>
  <c r="G3137" i="5"/>
  <c r="G3138" i="5"/>
  <c r="G4023" i="5"/>
  <c r="G3140" i="5"/>
  <c r="G1256" i="5"/>
  <c r="G4024" i="5"/>
  <c r="G3143" i="5"/>
  <c r="G3144" i="5"/>
  <c r="G3145" i="5"/>
  <c r="G3146" i="5"/>
  <c r="G3147" i="5"/>
  <c r="G3148" i="5"/>
  <c r="G3149" i="5"/>
  <c r="G3150" i="5"/>
  <c r="G3151" i="5"/>
  <c r="G3152" i="5"/>
  <c r="G3153" i="5"/>
  <c r="G4035" i="5"/>
  <c r="G3155" i="5"/>
  <c r="G3156" i="5"/>
  <c r="G3157" i="5"/>
  <c r="G3158" i="5"/>
  <c r="G3159" i="5"/>
  <c r="G3160" i="5"/>
  <c r="G3161" i="5"/>
  <c r="G3162" i="5"/>
  <c r="G3163" i="5"/>
  <c r="G3164" i="5"/>
  <c r="G3165" i="5"/>
  <c r="G3166" i="5"/>
  <c r="G3167" i="5"/>
  <c r="G3168" i="5"/>
  <c r="G3169" i="5"/>
  <c r="G5764" i="5"/>
  <c r="G4043" i="5"/>
  <c r="G4044" i="5"/>
  <c r="G3173" i="5"/>
  <c r="G3174" i="5"/>
  <c r="G3974" i="5"/>
  <c r="G3176" i="5"/>
  <c r="G3177" i="5"/>
  <c r="G3178" i="5"/>
  <c r="G3179" i="5"/>
  <c r="G3180" i="5"/>
  <c r="G3181" i="5"/>
  <c r="G3182" i="5"/>
  <c r="G3183" i="5"/>
  <c r="G4047" i="5"/>
  <c r="G3185" i="5"/>
  <c r="G3186" i="5"/>
  <c r="G3187" i="5"/>
  <c r="G3188" i="5"/>
  <c r="G3189" i="5"/>
  <c r="G3190" i="5"/>
  <c r="G3191" i="5"/>
  <c r="G3192" i="5"/>
  <c r="G3358" i="5"/>
  <c r="G3194" i="5"/>
  <c r="G3195" i="5"/>
  <c r="G3196" i="5"/>
  <c r="G3197" i="5"/>
  <c r="G3198" i="5"/>
  <c r="G3199" i="5"/>
  <c r="G3200" i="5"/>
  <c r="G3201" i="5"/>
  <c r="G3202" i="5"/>
  <c r="G3203" i="5"/>
  <c r="G3204" i="5"/>
  <c r="G3205" i="5"/>
  <c r="G3206" i="5"/>
  <c r="G3207" i="5"/>
  <c r="G3208" i="5"/>
  <c r="G3209" i="5"/>
  <c r="G3210" i="5"/>
  <c r="G3211" i="5"/>
  <c r="G4048" i="5"/>
  <c r="G3213" i="5"/>
  <c r="G4049" i="5"/>
  <c r="G3215" i="5"/>
  <c r="G3216" i="5"/>
  <c r="G3217" i="5"/>
  <c r="G3218" i="5"/>
  <c r="G3219" i="5"/>
  <c r="G4050" i="5"/>
  <c r="G3221" i="5"/>
  <c r="G3222" i="5"/>
  <c r="G3223" i="5"/>
  <c r="G3224" i="5"/>
  <c r="G3225" i="5"/>
  <c r="G3226" i="5"/>
  <c r="G3227" i="5"/>
  <c r="G3228" i="5"/>
  <c r="G3229" i="5"/>
  <c r="G3230" i="5"/>
  <c r="G3231" i="5"/>
  <c r="G3232" i="5"/>
  <c r="G3233" i="5"/>
  <c r="G3234" i="5"/>
  <c r="G3235" i="5"/>
  <c r="G3236" i="5"/>
  <c r="G3237" i="5"/>
  <c r="G3238" i="5"/>
  <c r="G3239" i="5"/>
  <c r="G3240" i="5"/>
  <c r="G3241" i="5"/>
  <c r="G3242" i="5"/>
  <c r="G3243" i="5"/>
  <c r="G3244" i="5"/>
  <c r="G3245" i="5"/>
  <c r="G3246" i="5"/>
  <c r="G3247" i="5"/>
  <c r="G3248" i="5"/>
  <c r="G3249" i="5"/>
  <c r="G4053" i="5"/>
  <c r="G4057" i="5"/>
  <c r="G3252" i="5"/>
  <c r="G3253" i="5"/>
  <c r="G3254" i="5"/>
  <c r="G3255" i="5"/>
  <c r="G3256" i="5"/>
  <c r="G3257" i="5"/>
  <c r="G3258" i="5"/>
  <c r="G3259" i="5"/>
  <c r="G4062" i="5"/>
  <c r="G4066" i="5"/>
  <c r="G4074" i="5"/>
  <c r="G3263" i="5"/>
  <c r="G3264" i="5"/>
  <c r="G3265" i="5"/>
  <c r="G3266" i="5"/>
  <c r="G4082" i="5"/>
  <c r="G3268" i="5"/>
  <c r="G3269" i="5"/>
  <c r="G4087" i="5"/>
  <c r="G3271" i="5"/>
  <c r="G3272" i="5"/>
  <c r="G4094" i="5"/>
  <c r="G4102" i="5"/>
  <c r="G3275" i="5"/>
  <c r="G3276" i="5"/>
  <c r="G3277" i="5"/>
  <c r="G3278" i="5"/>
  <c r="G3279" i="5"/>
  <c r="G3280" i="5"/>
  <c r="G3281" i="5"/>
  <c r="G3282" i="5"/>
  <c r="G6920" i="5"/>
  <c r="G4103" i="5"/>
  <c r="G4110" i="5"/>
  <c r="G3286" i="5"/>
  <c r="G3287" i="5"/>
  <c r="G4112" i="5"/>
  <c r="G4113" i="5"/>
  <c r="G665" i="5"/>
  <c r="G3291" i="5"/>
  <c r="G4114" i="5"/>
  <c r="G4123" i="5"/>
  <c r="G3294" i="5"/>
  <c r="G3295" i="5"/>
  <c r="G3296" i="5"/>
  <c r="G3297" i="5"/>
  <c r="G4124" i="5"/>
  <c r="G3299" i="5"/>
  <c r="G3300" i="5"/>
  <c r="G3301" i="5"/>
  <c r="G3302" i="5"/>
  <c r="G4125" i="5"/>
  <c r="G3304" i="5"/>
  <c r="G3305" i="5"/>
  <c r="G3306" i="5"/>
  <c r="G3307" i="5"/>
  <c r="G3308" i="5"/>
  <c r="G3309" i="5"/>
  <c r="G4134" i="5"/>
  <c r="G3311" i="5"/>
  <c r="G3312" i="5"/>
  <c r="G4139" i="5"/>
  <c r="G4143" i="5"/>
  <c r="G4144" i="5"/>
  <c r="G4148" i="5"/>
  <c r="G4155" i="5"/>
  <c r="G4169" i="5"/>
  <c r="G367" i="5"/>
  <c r="G4180" i="5"/>
  <c r="G3321" i="5"/>
  <c r="G3322" i="5"/>
  <c r="G3323" i="5"/>
  <c r="G3324" i="5"/>
  <c r="G3325" i="5"/>
  <c r="G3326" i="5"/>
  <c r="G4195" i="5"/>
  <c r="G3328" i="5"/>
  <c r="G3329" i="5"/>
  <c r="G3330" i="5"/>
  <c r="G3331" i="5"/>
  <c r="G1013" i="5"/>
  <c r="G4196" i="5"/>
  <c r="G3334" i="5"/>
  <c r="G3335" i="5"/>
  <c r="G3336" i="5"/>
  <c r="G3337" i="5"/>
  <c r="G4204" i="5"/>
  <c r="G4210" i="5"/>
  <c r="G3340" i="5"/>
  <c r="G1258" i="5"/>
  <c r="G558" i="5"/>
  <c r="G3343" i="5"/>
  <c r="G3344" i="5"/>
  <c r="G4211" i="5"/>
  <c r="G3346" i="5"/>
  <c r="G3347" i="5"/>
  <c r="G3348" i="5"/>
  <c r="G2118" i="5"/>
  <c r="G3350" i="5"/>
  <c r="G3351" i="5"/>
  <c r="G4213" i="5"/>
  <c r="G3353" i="5"/>
  <c r="G3354" i="5"/>
  <c r="G7758" i="5"/>
  <c r="G3356" i="5"/>
  <c r="G3357" i="5"/>
  <c r="G6537" i="5"/>
  <c r="G3359" i="5"/>
  <c r="G5484" i="5"/>
  <c r="G3361" i="5"/>
  <c r="G3362" i="5"/>
  <c r="G3363" i="5"/>
  <c r="G3364" i="5"/>
  <c r="G3365" i="5"/>
  <c r="G3366" i="5"/>
  <c r="G3367" i="5"/>
  <c r="G3368" i="5"/>
  <c r="G3369" i="5"/>
  <c r="G3370" i="5"/>
  <c r="G3371" i="5"/>
  <c r="G3372" i="5"/>
  <c r="G3373" i="5"/>
  <c r="G3374" i="5"/>
  <c r="G3375" i="5"/>
  <c r="G4220" i="5"/>
  <c r="G3377" i="5"/>
  <c r="G3378" i="5"/>
  <c r="G3379" i="5"/>
  <c r="G4233" i="5"/>
  <c r="G3381" i="5"/>
  <c r="G3382" i="5"/>
  <c r="G3383" i="5"/>
  <c r="G3384" i="5"/>
  <c r="G3385" i="5"/>
  <c r="G3386" i="5"/>
  <c r="G3387" i="5"/>
  <c r="G4236" i="5"/>
  <c r="G4237" i="5"/>
  <c r="G4238" i="5"/>
  <c r="G4239" i="5"/>
  <c r="G4240" i="5"/>
  <c r="G4241" i="5"/>
  <c r="G3394" i="5"/>
  <c r="G3395" i="5"/>
  <c r="G3396" i="5"/>
  <c r="G3397" i="5"/>
  <c r="G3398" i="5"/>
  <c r="G3399" i="5"/>
  <c r="G3400" i="5"/>
  <c r="G3401" i="5"/>
  <c r="G3402" i="5"/>
  <c r="G3403" i="5"/>
  <c r="G3404" i="5"/>
  <c r="G3405" i="5"/>
  <c r="G3406" i="5"/>
  <c r="G4242" i="5"/>
  <c r="G3408" i="5"/>
  <c r="G3409" i="5"/>
  <c r="G3410" i="5"/>
  <c r="G3411" i="5"/>
  <c r="G3412" i="5"/>
  <c r="G3413" i="5"/>
  <c r="G3414" i="5"/>
  <c r="G3415" i="5"/>
  <c r="G3416" i="5"/>
  <c r="G3417" i="5"/>
  <c r="G3418" i="5"/>
  <c r="G3419" i="5"/>
  <c r="G4246" i="5"/>
  <c r="G3421" i="5"/>
  <c r="G4270" i="5"/>
  <c r="G4276" i="5"/>
  <c r="G4289" i="5"/>
  <c r="G3425" i="5"/>
  <c r="G4296" i="5"/>
  <c r="G3427" i="5"/>
  <c r="G3428" i="5"/>
  <c r="G3429" i="5"/>
  <c r="G584" i="5"/>
  <c r="G3431" i="5"/>
  <c r="G3432" i="5"/>
  <c r="G3433" i="5"/>
  <c r="G4299" i="5"/>
  <c r="G7044" i="5"/>
  <c r="G439" i="5"/>
  <c r="G3437" i="5"/>
  <c r="G3438" i="5"/>
  <c r="G4300" i="5"/>
  <c r="G4304" i="5"/>
  <c r="G3441" i="5"/>
  <c r="G879" i="5"/>
  <c r="G3443" i="5"/>
  <c r="G3444" i="5"/>
  <c r="G3445" i="5"/>
  <c r="G3446" i="5"/>
  <c r="G4307" i="5"/>
  <c r="G4308" i="5"/>
  <c r="G4309" i="5"/>
  <c r="G3450" i="5"/>
  <c r="G3451" i="5"/>
  <c r="G3452" i="5"/>
  <c r="G39" i="5"/>
  <c r="G363" i="5"/>
  <c r="G3455" i="5"/>
  <c r="G3456" i="5"/>
  <c r="G3457" i="5"/>
  <c r="G3458" i="5"/>
  <c r="G3459" i="5"/>
  <c r="G4310" i="5"/>
  <c r="G4333" i="5"/>
  <c r="G3462" i="5"/>
  <c r="G3463" i="5"/>
  <c r="G3464" i="5"/>
  <c r="G3465" i="5"/>
  <c r="G3466" i="5"/>
  <c r="G3467" i="5"/>
  <c r="G3468" i="5"/>
  <c r="G3469" i="5"/>
  <c r="G3470" i="5"/>
  <c r="G3471" i="5"/>
  <c r="G3472" i="5"/>
  <c r="G3473" i="5"/>
  <c r="G3474" i="5"/>
  <c r="G3475" i="5"/>
  <c r="G3476" i="5"/>
  <c r="G3477" i="5"/>
  <c r="G3478" i="5"/>
  <c r="G3479" i="5"/>
  <c r="G3480" i="5"/>
  <c r="G3481" i="5"/>
  <c r="G230" i="5"/>
  <c r="G3483" i="5"/>
  <c r="G3484" i="5"/>
  <c r="G3485" i="5"/>
  <c r="G3486" i="5"/>
  <c r="G3487" i="5"/>
  <c r="G4336" i="5"/>
  <c r="G3489" i="5"/>
  <c r="G3490" i="5"/>
  <c r="G3491" i="5"/>
  <c r="G3492" i="5"/>
  <c r="G3493" i="5"/>
  <c r="G3494" i="5"/>
  <c r="G3495" i="5"/>
  <c r="G3496" i="5"/>
  <c r="G3497" i="5"/>
  <c r="G3498" i="5"/>
  <c r="G4339" i="5"/>
  <c r="G3500" i="5"/>
  <c r="G3501" i="5"/>
  <c r="G3502" i="5"/>
  <c r="G3503" i="5"/>
  <c r="G3504" i="5"/>
  <c r="G3505" i="5"/>
  <c r="G4358" i="5"/>
  <c r="G3507" i="5"/>
  <c r="G3508" i="5"/>
  <c r="G4410" i="5"/>
  <c r="G3510" i="5"/>
  <c r="G3511" i="5"/>
  <c r="G3512" i="5"/>
  <c r="G3513" i="5"/>
  <c r="G3514" i="5"/>
  <c r="G3515" i="5"/>
  <c r="G3516" i="5"/>
  <c r="G3517" i="5"/>
  <c r="G3518" i="5"/>
  <c r="G3519" i="5"/>
  <c r="G4411" i="5"/>
  <c r="G4412" i="5"/>
  <c r="G3522" i="5"/>
  <c r="G3523" i="5"/>
  <c r="G3524" i="5"/>
  <c r="G3525" i="5"/>
  <c r="G3526" i="5"/>
  <c r="G3527" i="5"/>
  <c r="G3528" i="5"/>
  <c r="G3529" i="5"/>
  <c r="G4413" i="5"/>
  <c r="G1059" i="5"/>
  <c r="G4414" i="5"/>
  <c r="G4423" i="5"/>
  <c r="G626" i="5"/>
  <c r="G4424" i="5"/>
  <c r="G3536" i="5"/>
  <c r="G3537" i="5"/>
  <c r="G3538" i="5"/>
  <c r="G3539" i="5"/>
  <c r="G3540" i="5"/>
  <c r="G3541" i="5"/>
  <c r="G3542" i="5"/>
  <c r="G3543" i="5"/>
  <c r="G4425" i="5"/>
  <c r="G3545" i="5"/>
  <c r="G3546" i="5"/>
  <c r="G3547" i="5"/>
  <c r="G3548" i="5"/>
  <c r="G4426" i="5"/>
  <c r="G4431" i="5"/>
  <c r="G3551" i="5"/>
  <c r="G3552" i="5"/>
  <c r="G3553" i="5"/>
  <c r="G3554" i="5"/>
  <c r="G1259" i="5"/>
  <c r="G3556" i="5"/>
  <c r="G4433" i="5"/>
  <c r="G3558" i="5"/>
  <c r="G3559" i="5"/>
  <c r="G4434" i="5"/>
  <c r="G3561" i="5"/>
  <c r="G3562" i="5"/>
  <c r="G3563" i="5"/>
  <c r="G4435" i="5"/>
  <c r="G3565" i="5"/>
  <c r="G3566" i="5"/>
  <c r="G4440" i="5"/>
  <c r="G3568" i="5"/>
  <c r="G1061" i="5"/>
  <c r="G770" i="5"/>
  <c r="G3571" i="5"/>
  <c r="G3572" i="5"/>
  <c r="G3573" i="5"/>
  <c r="G3574" i="5"/>
  <c r="G3575" i="5"/>
  <c r="G3576" i="5"/>
  <c r="G3577" i="5"/>
  <c r="G3578" i="5"/>
  <c r="G3579" i="5"/>
  <c r="G3580" i="5"/>
  <c r="G3581" i="5"/>
  <c r="G3582" i="5"/>
  <c r="G3583" i="5"/>
  <c r="G4451" i="5"/>
  <c r="G3585" i="5"/>
  <c r="G3586" i="5"/>
  <c r="G3360" i="5"/>
  <c r="G3588" i="5"/>
  <c r="G4452" i="5"/>
  <c r="G4458" i="5"/>
  <c r="G4459" i="5"/>
  <c r="G4461" i="5"/>
  <c r="G125" i="5"/>
  <c r="G208" i="5"/>
  <c r="G4462" i="5"/>
  <c r="G3596" i="5"/>
  <c r="G2717" i="5"/>
  <c r="G3598" i="5"/>
  <c r="G3599" i="5"/>
  <c r="G3600" i="5"/>
  <c r="G5494" i="5"/>
  <c r="G3602" i="5"/>
  <c r="G3603" i="5"/>
  <c r="G3604" i="5"/>
  <c r="G3605" i="5"/>
  <c r="G3606" i="5"/>
  <c r="G3607" i="5"/>
  <c r="G4463" i="5"/>
  <c r="G3609" i="5"/>
  <c r="G3610" i="5"/>
  <c r="G3611" i="5"/>
  <c r="G3612" i="5"/>
  <c r="G4468" i="5"/>
  <c r="G3614" i="5"/>
  <c r="G3615" i="5"/>
  <c r="G3616" i="5"/>
  <c r="G3617" i="5"/>
  <c r="G5526" i="5"/>
  <c r="G3619" i="5"/>
  <c r="G3620" i="5"/>
  <c r="G4471" i="5"/>
  <c r="G4472" i="5"/>
  <c r="G4474" i="5"/>
  <c r="G3624" i="5"/>
  <c r="G3625" i="5"/>
  <c r="G3626" i="5"/>
  <c r="G3627" i="5"/>
  <c r="G3628" i="5"/>
  <c r="G3629" i="5"/>
  <c r="G3630" i="5"/>
  <c r="G3631" i="5"/>
  <c r="G3632" i="5"/>
  <c r="G3633" i="5"/>
  <c r="G3634" i="5"/>
  <c r="G3635" i="5"/>
  <c r="G3636" i="5"/>
  <c r="G5689" i="5"/>
  <c r="G3638" i="5"/>
  <c r="G3639" i="5"/>
  <c r="G3640" i="5"/>
  <c r="G6982" i="5"/>
  <c r="G3642" i="5"/>
  <c r="G3643" i="5"/>
  <c r="G3644" i="5"/>
  <c r="G3645" i="5"/>
  <c r="G3646" i="5"/>
  <c r="G3647" i="5"/>
  <c r="G3648" i="5"/>
  <c r="G3649" i="5"/>
  <c r="G3650" i="5"/>
  <c r="G3651" i="5"/>
  <c r="G3652" i="5"/>
  <c r="G3653" i="5"/>
  <c r="G3654" i="5"/>
  <c r="G3655" i="5"/>
  <c r="G3656" i="5"/>
  <c r="G7025" i="5"/>
  <c r="G3658" i="5"/>
  <c r="G3659" i="5"/>
  <c r="G3660" i="5"/>
  <c r="G4480" i="5"/>
  <c r="G4481" i="5"/>
  <c r="G3663" i="5"/>
  <c r="G3664" i="5"/>
  <c r="G3665" i="5"/>
  <c r="G3666" i="5"/>
  <c r="G4488" i="5"/>
  <c r="G4489" i="5"/>
  <c r="G4490" i="5"/>
  <c r="G3670" i="5"/>
  <c r="G4491" i="5"/>
  <c r="G3672" i="5"/>
  <c r="G3673" i="5"/>
  <c r="G4495" i="5"/>
  <c r="G3675" i="5"/>
  <c r="G4496" i="5"/>
  <c r="G3677" i="5"/>
  <c r="G3678" i="5"/>
  <c r="G3679" i="5"/>
  <c r="G3680" i="5"/>
  <c r="G3681" i="5"/>
  <c r="G3682" i="5"/>
  <c r="G939" i="5"/>
  <c r="G3684" i="5"/>
  <c r="G3685" i="5"/>
  <c r="G3686" i="5"/>
  <c r="G3687" i="5"/>
  <c r="G4503" i="5"/>
  <c r="G3689" i="5"/>
  <c r="G3690" i="5"/>
  <c r="G3691" i="5"/>
  <c r="G3692" i="5"/>
  <c r="G3693" i="5"/>
  <c r="G3694" i="5"/>
  <c r="G3695" i="5"/>
  <c r="G660" i="5"/>
  <c r="G3697" i="5"/>
  <c r="G4515" i="5"/>
  <c r="G3699" i="5"/>
  <c r="G6923" i="5"/>
  <c r="G3701" i="5"/>
  <c r="G3702" i="5"/>
  <c r="G5133" i="5"/>
  <c r="G3704" i="5"/>
  <c r="G3705" i="5"/>
  <c r="G3706" i="5"/>
  <c r="G3707" i="5"/>
  <c r="G3708" i="5"/>
  <c r="G4516" i="5"/>
  <c r="G4518" i="5"/>
  <c r="G3711" i="5"/>
  <c r="G4519" i="5"/>
  <c r="G3713" i="5"/>
  <c r="G3714" i="5"/>
  <c r="G3715" i="5"/>
  <c r="G3716" i="5"/>
  <c r="G3717" i="5"/>
  <c r="G3718" i="5"/>
  <c r="G3719" i="5"/>
  <c r="G3720" i="5"/>
  <c r="G3721" i="5"/>
  <c r="G3722" i="5"/>
  <c r="G3723" i="5"/>
  <c r="G3724" i="5"/>
  <c r="G3725" i="5"/>
  <c r="G3726" i="5"/>
  <c r="G3727" i="5"/>
  <c r="G3728" i="5"/>
  <c r="G3729" i="5"/>
  <c r="G3730" i="5"/>
  <c r="G3731" i="5"/>
  <c r="G3732" i="5"/>
  <c r="G4641" i="5"/>
  <c r="G3734" i="5"/>
  <c r="G3735" i="5"/>
  <c r="G4520" i="5"/>
  <c r="G3737" i="5"/>
  <c r="G3738" i="5"/>
  <c r="G3739" i="5"/>
  <c r="G3740" i="5"/>
  <c r="G3741" i="5"/>
  <c r="G3742" i="5"/>
  <c r="G3743" i="5"/>
  <c r="G3744" i="5"/>
  <c r="G3745" i="5"/>
  <c r="G3746" i="5"/>
  <c r="G3747" i="5"/>
  <c r="G3748" i="5"/>
  <c r="G3749" i="5"/>
  <c r="G3750" i="5"/>
  <c r="G4527" i="5"/>
  <c r="G3752" i="5"/>
  <c r="G3753" i="5"/>
  <c r="G4532" i="5"/>
  <c r="G3755" i="5"/>
  <c r="G3756" i="5"/>
  <c r="G3757" i="5"/>
  <c r="G4533" i="5"/>
  <c r="G4534" i="5"/>
  <c r="G4535" i="5"/>
  <c r="G4536" i="5"/>
  <c r="G4538" i="5"/>
  <c r="G3763" i="5"/>
  <c r="G3764" i="5"/>
  <c r="G3765" i="5"/>
  <c r="G4542" i="5"/>
  <c r="G3767" i="5"/>
  <c r="G3768" i="5"/>
  <c r="G3769" i="5"/>
  <c r="G3770" i="5"/>
  <c r="G3771" i="5"/>
  <c r="G3772" i="5"/>
  <c r="G3773" i="5"/>
  <c r="G3774" i="5"/>
  <c r="G3775" i="5"/>
  <c r="G3776" i="5"/>
  <c r="G3777" i="5"/>
  <c r="G3778" i="5"/>
  <c r="G3779" i="5"/>
  <c r="G4544" i="5"/>
  <c r="G3781" i="5"/>
  <c r="G3782" i="5"/>
  <c r="G3783" i="5"/>
  <c r="G3784" i="5"/>
  <c r="G3785" i="5"/>
  <c r="G3786" i="5"/>
  <c r="G3787" i="5"/>
  <c r="G3788" i="5"/>
  <c r="G3789" i="5"/>
  <c r="G3790" i="5"/>
  <c r="G4546" i="5"/>
  <c r="G4547" i="5"/>
  <c r="G4554" i="5"/>
  <c r="G4574" i="5"/>
  <c r="G3795" i="5"/>
  <c r="G3796" i="5"/>
  <c r="G3797" i="5"/>
  <c r="G3798" i="5"/>
  <c r="G3799" i="5"/>
  <c r="G3800" i="5"/>
  <c r="G3801" i="5"/>
  <c r="G3802" i="5"/>
  <c r="G4575" i="5"/>
  <c r="G4577" i="5"/>
  <c r="G4578" i="5"/>
  <c r="G3806" i="5"/>
  <c r="G3807" i="5"/>
  <c r="G3808" i="5"/>
  <c r="G3809" i="5"/>
  <c r="G3810" i="5"/>
  <c r="G3811" i="5"/>
  <c r="G3812" i="5"/>
  <c r="G1560" i="5"/>
  <c r="G3814" i="5"/>
  <c r="G3815" i="5"/>
  <c r="G3816" i="5"/>
  <c r="G3817" i="5"/>
  <c r="G3818" i="5"/>
  <c r="G4581" i="5"/>
  <c r="G3820" i="5"/>
  <c r="G3821" i="5"/>
  <c r="G4584" i="5"/>
  <c r="G3823" i="5"/>
  <c r="G3824" i="5"/>
  <c r="G3825" i="5"/>
  <c r="G4585" i="5"/>
  <c r="G3827" i="5"/>
  <c r="G3828" i="5"/>
  <c r="G3829" i="5"/>
  <c r="G4611" i="5"/>
  <c r="G3831" i="5"/>
  <c r="G3832" i="5"/>
  <c r="G3833" i="5"/>
  <c r="G695" i="5"/>
  <c r="G3835" i="5"/>
  <c r="G3836" i="5"/>
  <c r="G3837" i="5"/>
  <c r="G3838" i="5"/>
  <c r="G3839" i="5"/>
  <c r="G3840" i="5"/>
  <c r="G3841" i="5"/>
  <c r="G3842" i="5"/>
  <c r="G3843" i="5"/>
  <c r="G3844" i="5"/>
  <c r="G3845" i="5"/>
  <c r="G3846" i="5"/>
  <c r="G4612" i="5"/>
  <c r="G3848" i="5"/>
  <c r="G3849" i="5"/>
  <c r="G3850" i="5"/>
  <c r="G3851" i="5"/>
  <c r="G5104" i="5"/>
  <c r="G4613" i="5"/>
  <c r="G4615" i="5"/>
  <c r="G4619" i="5"/>
  <c r="G3856" i="5"/>
  <c r="G4620" i="5"/>
  <c r="G3858" i="5"/>
  <c r="G3859" i="5"/>
  <c r="G3860" i="5"/>
  <c r="G4621" i="5"/>
  <c r="G3862" i="5"/>
  <c r="G3863" i="5"/>
  <c r="G3864" i="5"/>
  <c r="G3865" i="5"/>
  <c r="G4622" i="5"/>
  <c r="G3867" i="5"/>
  <c r="G3868" i="5"/>
  <c r="G3869" i="5"/>
  <c r="G3870" i="5"/>
  <c r="G3871" i="5"/>
  <c r="G3872" i="5"/>
  <c r="G3873" i="5"/>
  <c r="G3874" i="5"/>
  <c r="G4623" i="5"/>
  <c r="G3876" i="5"/>
  <c r="G3877" i="5"/>
  <c r="G3878" i="5"/>
  <c r="G4624" i="5"/>
  <c r="G3880" i="5"/>
  <c r="G3881" i="5"/>
  <c r="G3882" i="5"/>
  <c r="G3883" i="5"/>
  <c r="G3884" i="5"/>
  <c r="G3885" i="5"/>
  <c r="G3886" i="5"/>
  <c r="G3887" i="5"/>
  <c r="G3888" i="5"/>
  <c r="G3889" i="5"/>
  <c r="G3890" i="5"/>
  <c r="G4625" i="5"/>
  <c r="G4626" i="5"/>
  <c r="G7341" i="5"/>
  <c r="G4627" i="5"/>
  <c r="G4628" i="5"/>
  <c r="G4631" i="5"/>
  <c r="G467" i="5"/>
  <c r="G3898" i="5"/>
  <c r="G3899" i="5"/>
  <c r="G3900" i="5"/>
  <c r="G4632" i="5"/>
  <c r="G4633" i="5"/>
  <c r="G4635" i="5"/>
  <c r="G209" i="5"/>
  <c r="G4636" i="5"/>
  <c r="G4642" i="5"/>
  <c r="G374" i="5"/>
  <c r="G3908" i="5"/>
  <c r="G3909" i="5"/>
  <c r="G3910" i="5"/>
  <c r="G3911" i="5"/>
  <c r="G3912" i="5"/>
  <c r="G3913" i="5"/>
  <c r="G3914" i="5"/>
  <c r="G2072" i="5"/>
  <c r="G3916" i="5"/>
  <c r="G3917" i="5"/>
  <c r="G3918" i="5"/>
  <c r="G3919" i="5"/>
  <c r="G3920" i="5"/>
  <c r="G3921" i="5"/>
  <c r="G3922" i="5"/>
  <c r="G3923" i="5"/>
  <c r="G3924" i="5"/>
  <c r="G3925" i="5"/>
  <c r="G3926" i="5"/>
  <c r="G3927" i="5"/>
  <c r="G3928" i="5"/>
  <c r="G1269" i="5"/>
  <c r="G4645" i="5"/>
  <c r="G3931" i="5"/>
  <c r="G3932" i="5"/>
  <c r="G3933" i="5"/>
  <c r="G3934" i="5"/>
  <c r="G3935" i="5"/>
  <c r="G4652" i="5"/>
  <c r="G3937" i="5"/>
  <c r="G3938" i="5"/>
  <c r="G3939" i="5"/>
  <c r="G3940" i="5"/>
  <c r="G3941" i="5"/>
  <c r="G3942" i="5"/>
  <c r="G3943" i="5"/>
  <c r="G4653" i="5"/>
  <c r="G3945" i="5"/>
  <c r="G3946" i="5"/>
  <c r="G3947" i="5"/>
  <c r="G3948" i="5"/>
  <c r="G3949" i="5"/>
  <c r="G3950" i="5"/>
  <c r="G4657" i="5"/>
  <c r="G3952" i="5"/>
  <c r="G3953" i="5"/>
  <c r="G4659" i="5"/>
  <c r="G4687" i="5"/>
  <c r="G4698" i="5"/>
  <c r="G4699" i="5"/>
  <c r="G318" i="5"/>
  <c r="G3959" i="5"/>
  <c r="G3960" i="5"/>
  <c r="G3961" i="5"/>
  <c r="G3962" i="5"/>
  <c r="G575" i="5"/>
  <c r="G4700" i="5"/>
  <c r="G4701" i="5"/>
  <c r="G3966" i="5"/>
  <c r="G3967" i="5"/>
  <c r="G3968" i="5"/>
  <c r="G3969" i="5"/>
  <c r="G3970" i="5"/>
  <c r="G3971" i="5"/>
  <c r="G3972" i="5"/>
  <c r="G3973" i="5"/>
  <c r="G6689" i="5"/>
  <c r="G4705" i="5"/>
  <c r="G835" i="5"/>
  <c r="G3977" i="5"/>
  <c r="G3978" i="5"/>
  <c r="G3979" i="5"/>
  <c r="G3980" i="5"/>
  <c r="G3981" i="5"/>
  <c r="G3982" i="5"/>
  <c r="G3983" i="5"/>
  <c r="G3984" i="5"/>
  <c r="G3985" i="5"/>
  <c r="G3986" i="5"/>
  <c r="G3987" i="5"/>
  <c r="G3988" i="5"/>
  <c r="G3989" i="5"/>
  <c r="G3990" i="5"/>
  <c r="G3991" i="5"/>
  <c r="G3992" i="5"/>
  <c r="G3993" i="5"/>
  <c r="G3994" i="5"/>
  <c r="G3995" i="5"/>
  <c r="G3996" i="5"/>
  <c r="G3997" i="5"/>
  <c r="G3998" i="5"/>
  <c r="G3999" i="5"/>
  <c r="G4000" i="5"/>
  <c r="G4001" i="5"/>
  <c r="G4707" i="5"/>
  <c r="G4003" i="5"/>
  <c r="G229" i="5"/>
  <c r="G4005" i="5"/>
  <c r="G4006" i="5"/>
  <c r="G4007" i="5"/>
  <c r="G4008" i="5"/>
  <c r="G4009" i="5"/>
  <c r="G4010" i="5"/>
  <c r="G1469" i="5"/>
  <c r="G4012" i="5"/>
  <c r="G4013" i="5"/>
  <c r="G4014" i="5"/>
  <c r="G4015" i="5"/>
  <c r="G4016" i="5"/>
  <c r="G4708" i="5"/>
  <c r="G4722" i="5"/>
  <c r="G4019" i="5"/>
  <c r="G4020" i="5"/>
  <c r="G4021" i="5"/>
  <c r="G4022" i="5"/>
  <c r="G4723" i="5"/>
  <c r="G4724" i="5"/>
  <c r="G4025" i="5"/>
  <c r="G4026" i="5"/>
  <c r="G4027" i="5"/>
  <c r="G4028" i="5"/>
  <c r="G4029" i="5"/>
  <c r="G4030" i="5"/>
  <c r="G4031" i="5"/>
  <c r="G4032" i="5"/>
  <c r="G4033" i="5"/>
  <c r="G4034" i="5"/>
  <c r="G4725" i="5"/>
  <c r="G4036" i="5"/>
  <c r="G4037" i="5"/>
  <c r="G4038" i="5"/>
  <c r="G4039" i="5"/>
  <c r="G4040" i="5"/>
  <c r="G4041" i="5"/>
  <c r="G4042" i="5"/>
  <c r="G4733" i="5"/>
  <c r="G4734" i="5"/>
  <c r="G4045" i="5"/>
  <c r="G4046" i="5"/>
  <c r="G4735" i="5"/>
  <c r="G4737" i="5"/>
  <c r="G4738" i="5"/>
  <c r="G4739" i="5"/>
  <c r="G4051" i="5"/>
  <c r="G5459" i="5"/>
  <c r="G4758" i="5"/>
  <c r="G4054" i="5"/>
  <c r="G4055" i="5"/>
  <c r="G4056" i="5"/>
  <c r="G4759" i="5"/>
  <c r="G4058" i="5"/>
  <c r="G4059" i="5"/>
  <c r="G1329" i="5"/>
  <c r="G4061" i="5"/>
  <c r="G4766" i="5"/>
  <c r="G4063" i="5"/>
  <c r="G4064" i="5"/>
  <c r="G4065" i="5"/>
  <c r="G4778" i="5"/>
  <c r="G4067" i="5"/>
  <c r="G4068" i="5"/>
  <c r="G4069" i="5"/>
  <c r="G4070" i="5"/>
  <c r="G4071" i="5"/>
  <c r="G4072" i="5"/>
  <c r="G4073" i="5"/>
  <c r="G4796" i="5"/>
  <c r="G4075" i="5"/>
  <c r="G4076" i="5"/>
  <c r="G3618" i="5"/>
  <c r="G4078" i="5"/>
  <c r="G4079" i="5"/>
  <c r="G4080" i="5"/>
  <c r="G4081" i="5"/>
  <c r="G4797" i="5"/>
  <c r="G4083" i="5"/>
  <c r="G4084" i="5"/>
  <c r="G4085" i="5"/>
  <c r="G4086" i="5"/>
  <c r="G4798" i="5"/>
  <c r="G4088" i="5"/>
  <c r="G4089" i="5"/>
  <c r="G4090" i="5"/>
  <c r="G6058" i="5"/>
  <c r="G4092" i="5"/>
  <c r="G4093" i="5"/>
  <c r="G4805" i="5"/>
  <c r="G4095" i="5"/>
  <c r="G4096" i="5"/>
  <c r="G4097" i="5"/>
  <c r="G4098" i="5"/>
  <c r="G4099" i="5"/>
  <c r="G4100" i="5"/>
  <c r="G4101" i="5"/>
  <c r="G4806" i="5"/>
  <c r="G4822" i="5"/>
  <c r="G4104" i="5"/>
  <c r="G4105" i="5"/>
  <c r="G4106" i="5"/>
  <c r="G4107" i="5"/>
  <c r="G4108" i="5"/>
  <c r="G4109" i="5"/>
  <c r="G4823" i="5"/>
  <c r="G4111" i="5"/>
  <c r="G4824" i="5"/>
  <c r="G4825" i="5"/>
  <c r="G4831" i="5"/>
  <c r="G4115" i="5"/>
  <c r="G4116" i="5"/>
  <c r="G4117" i="5"/>
  <c r="G4118" i="5"/>
  <c r="G4119" i="5"/>
  <c r="G4120" i="5"/>
  <c r="G4121" i="5"/>
  <c r="G4122" i="5"/>
  <c r="G4833" i="5"/>
  <c r="G4839" i="5"/>
  <c r="G4840" i="5"/>
  <c r="G4126" i="5"/>
  <c r="G4127" i="5"/>
  <c r="G4128" i="5"/>
  <c r="G4129" i="5"/>
  <c r="G1719" i="5"/>
  <c r="G4131" i="5"/>
  <c r="G4132" i="5"/>
  <c r="G4133" i="5"/>
  <c r="G4841" i="5"/>
  <c r="G4135" i="5"/>
  <c r="G4136" i="5"/>
  <c r="G4137" i="5"/>
  <c r="G4138" i="5"/>
  <c r="G415" i="5"/>
  <c r="G4140" i="5"/>
  <c r="G4141" i="5"/>
  <c r="G4142" i="5"/>
  <c r="G4845" i="5"/>
  <c r="G4849" i="5"/>
  <c r="G4145" i="5"/>
  <c r="G4146" i="5"/>
  <c r="G4147" i="5"/>
  <c r="G571" i="5"/>
  <c r="G4149" i="5"/>
  <c r="G4150" i="5"/>
  <c r="G4151" i="5"/>
  <c r="G4152" i="5"/>
  <c r="G4153" i="5"/>
  <c r="G4154" i="5"/>
  <c r="G4861" i="5"/>
  <c r="G4156" i="5"/>
  <c r="G4157" i="5"/>
  <c r="G4158" i="5"/>
  <c r="G4159" i="5"/>
  <c r="G4160" i="5"/>
  <c r="G4161" i="5"/>
  <c r="G4162" i="5"/>
  <c r="G4163" i="5"/>
  <c r="G4164" i="5"/>
  <c r="G4165" i="5"/>
  <c r="G4166" i="5"/>
  <c r="G4167" i="5"/>
  <c r="G4168" i="5"/>
  <c r="G4863" i="5"/>
  <c r="G4170" i="5"/>
  <c r="G4171" i="5"/>
  <c r="G4172" i="5"/>
  <c r="G4173" i="5"/>
  <c r="G7348" i="5"/>
  <c r="G4175" i="5"/>
  <c r="G4176" i="5"/>
  <c r="G4177" i="5"/>
  <c r="G4178" i="5"/>
  <c r="G4179" i="5"/>
  <c r="G4868" i="5"/>
  <c r="G4181" i="5"/>
  <c r="G2359" i="5"/>
  <c r="G4183" i="5"/>
  <c r="G4184" i="5"/>
  <c r="G4185" i="5"/>
  <c r="G4186" i="5"/>
  <c r="G4187" i="5"/>
  <c r="G4188" i="5"/>
  <c r="G4189" i="5"/>
  <c r="G4190" i="5"/>
  <c r="G4191" i="5"/>
  <c r="G4192" i="5"/>
  <c r="G4193" i="5"/>
  <c r="G4194" i="5"/>
  <c r="G771" i="5"/>
  <c r="G4875" i="5"/>
  <c r="G4197" i="5"/>
  <c r="G4198" i="5"/>
  <c r="G4199" i="5"/>
  <c r="G4200" i="5"/>
  <c r="G4201" i="5"/>
  <c r="G4202" i="5"/>
  <c r="G4203" i="5"/>
  <c r="G4899" i="5"/>
  <c r="G4205" i="5"/>
  <c r="G4206" i="5"/>
  <c r="G4207" i="5"/>
  <c r="G4208" i="5"/>
  <c r="G4209" i="5"/>
  <c r="G4901" i="5"/>
  <c r="G4902" i="5"/>
  <c r="G4903" i="5"/>
  <c r="G4905" i="5"/>
  <c r="G4214" i="5"/>
  <c r="G4215" i="5"/>
  <c r="G4216" i="5"/>
  <c r="G4217" i="5"/>
  <c r="G4218" i="5"/>
  <c r="G4219" i="5"/>
  <c r="G4909" i="5"/>
  <c r="G4221" i="5"/>
  <c r="G4222" i="5"/>
  <c r="G4223" i="5"/>
  <c r="G4224" i="5"/>
  <c r="G4225" i="5"/>
  <c r="G4226" i="5"/>
  <c r="G4227" i="5"/>
  <c r="G4228" i="5"/>
  <c r="G4229" i="5"/>
  <c r="G4230" i="5"/>
  <c r="G4231" i="5"/>
  <c r="G4232" i="5"/>
  <c r="G4910" i="5"/>
  <c r="G4234" i="5"/>
  <c r="G4235" i="5"/>
  <c r="G4919" i="5"/>
  <c r="G4924" i="5"/>
  <c r="G219" i="5"/>
  <c r="G4925" i="5"/>
  <c r="G4926" i="5"/>
  <c r="G4933" i="5"/>
  <c r="G4934" i="5"/>
  <c r="G4243" i="5"/>
  <c r="G4244" i="5"/>
  <c r="G4245" i="5"/>
  <c r="G663" i="5"/>
  <c r="G4247" i="5"/>
  <c r="G4248" i="5"/>
  <c r="G4249" i="5"/>
  <c r="G4250" i="5"/>
  <c r="G4251" i="5"/>
  <c r="G4252" i="5"/>
  <c r="G4253" i="5"/>
  <c r="G4254" i="5"/>
  <c r="G4255" i="5"/>
  <c r="G4256" i="5"/>
  <c r="G4257" i="5"/>
  <c r="G4258" i="5"/>
  <c r="G4259" i="5"/>
  <c r="G4260" i="5"/>
  <c r="G4261" i="5"/>
  <c r="G4262" i="5"/>
  <c r="G4263" i="5"/>
  <c r="G4264" i="5"/>
  <c r="G4265" i="5"/>
  <c r="G4266" i="5"/>
  <c r="G4267" i="5"/>
  <c r="G4268" i="5"/>
  <c r="G4269" i="5"/>
  <c r="G4947" i="5"/>
  <c r="G4271" i="5"/>
  <c r="G4272" i="5"/>
  <c r="G4273" i="5"/>
  <c r="G4274" i="5"/>
  <c r="G4275" i="5"/>
  <c r="G561" i="5"/>
  <c r="G4277" i="5"/>
  <c r="G4278" i="5"/>
  <c r="G4279" i="5"/>
  <c r="G4280" i="5"/>
  <c r="G4281" i="5"/>
  <c r="G4282" i="5"/>
  <c r="G4283" i="5"/>
  <c r="G4284" i="5"/>
  <c r="G4285" i="5"/>
  <c r="G4286" i="5"/>
  <c r="G4287" i="5"/>
  <c r="G4288" i="5"/>
  <c r="G4976" i="5"/>
  <c r="G4290" i="5"/>
  <c r="G4291" i="5"/>
  <c r="G4292" i="5"/>
  <c r="G4293" i="5"/>
  <c r="G4294" i="5"/>
  <c r="G4295" i="5"/>
  <c r="G225" i="5"/>
  <c r="G4297" i="5"/>
  <c r="G4298" i="5"/>
  <c r="G4977" i="5"/>
  <c r="G4980" i="5"/>
  <c r="G4301" i="5"/>
  <c r="G4302" i="5"/>
  <c r="G4303" i="5"/>
  <c r="G4985" i="5"/>
  <c r="G4305" i="5"/>
  <c r="G4306" i="5"/>
  <c r="G4988" i="5"/>
  <c r="G4989" i="5"/>
  <c r="G4991" i="5"/>
  <c r="G4998" i="5"/>
  <c r="G4311" i="5"/>
  <c r="G4312" i="5"/>
  <c r="G4313" i="5"/>
  <c r="G4314" i="5"/>
  <c r="G4315" i="5"/>
  <c r="G4316" i="5"/>
  <c r="G4317" i="5"/>
  <c r="G4318" i="5"/>
  <c r="G4319" i="5"/>
  <c r="G4320" i="5"/>
  <c r="G4321" i="5"/>
  <c r="G4322" i="5"/>
  <c r="G4323" i="5"/>
  <c r="G4324" i="5"/>
  <c r="G4325" i="5"/>
  <c r="G4326" i="5"/>
  <c r="G4327" i="5"/>
  <c r="G4328" i="5"/>
  <c r="G4329" i="5"/>
  <c r="G4330" i="5"/>
  <c r="G4331" i="5"/>
  <c r="G4332" i="5"/>
  <c r="G5001" i="5"/>
  <c r="G4334" i="5"/>
  <c r="G4335" i="5"/>
  <c r="G611" i="5"/>
  <c r="G4337" i="5"/>
  <c r="G4338" i="5"/>
  <c r="G5004" i="5"/>
  <c r="G4340" i="5"/>
  <c r="G4341" i="5"/>
  <c r="G1783" i="5"/>
  <c r="G4343" i="5"/>
  <c r="G4344" i="5"/>
  <c r="G4345" i="5"/>
  <c r="G4346" i="5"/>
  <c r="G4347" i="5"/>
  <c r="G4348" i="5"/>
  <c r="G4349" i="5"/>
  <c r="G4350" i="5"/>
  <c r="G4351" i="5"/>
  <c r="G4352" i="5"/>
  <c r="G4353" i="5"/>
  <c r="G7512" i="5"/>
  <c r="G4355" i="5"/>
  <c r="G4356" i="5"/>
  <c r="G4357" i="5"/>
  <c r="G5005" i="5"/>
  <c r="G4359" i="5"/>
  <c r="G4360" i="5"/>
  <c r="G4361" i="5"/>
  <c r="G4362" i="5"/>
  <c r="G4363" i="5"/>
  <c r="G4364" i="5"/>
  <c r="G4365" i="5"/>
  <c r="G4366" i="5"/>
  <c r="G4367" i="5"/>
  <c r="G5626" i="5"/>
  <c r="G4369" i="5"/>
  <c r="G4370" i="5"/>
  <c r="G4371" i="5"/>
  <c r="G4372" i="5"/>
  <c r="G4761" i="5"/>
  <c r="G4374" i="5"/>
  <c r="G4375" i="5"/>
  <c r="G4376" i="5"/>
  <c r="G4377" i="5"/>
  <c r="G4378" i="5"/>
  <c r="G4379" i="5"/>
  <c r="G4380" i="5"/>
  <c r="G4381" i="5"/>
  <c r="G4382" i="5"/>
  <c r="G2101" i="5"/>
  <c r="G4384" i="5"/>
  <c r="G4385" i="5"/>
  <c r="G4386" i="5"/>
  <c r="G4387" i="5"/>
  <c r="G4388" i="5"/>
  <c r="G4389" i="5"/>
  <c r="G4390" i="5"/>
  <c r="G6831" i="5"/>
  <c r="G2384" i="5"/>
  <c r="G4393" i="5"/>
  <c r="G4394" i="5"/>
  <c r="G4395" i="5"/>
  <c r="G4396" i="5"/>
  <c r="G4397" i="5"/>
  <c r="G4398" i="5"/>
  <c r="G4399" i="5"/>
  <c r="G4400" i="5"/>
  <c r="G4401" i="5"/>
  <c r="G4402" i="5"/>
  <c r="G4403" i="5"/>
  <c r="G4404" i="5"/>
  <c r="G6960" i="5"/>
  <c r="G4406" i="5"/>
  <c r="G4407" i="5"/>
  <c r="G4408" i="5"/>
  <c r="G4409" i="5"/>
  <c r="G5008" i="5"/>
  <c r="G5010" i="5"/>
  <c r="G3388" i="5"/>
  <c r="G1087" i="5"/>
  <c r="G5014" i="5"/>
  <c r="G4415" i="5"/>
  <c r="G4416" i="5"/>
  <c r="G4417" i="5"/>
  <c r="G4418" i="5"/>
  <c r="G4419" i="5"/>
  <c r="G4420" i="5"/>
  <c r="G4421" i="5"/>
  <c r="G4422" i="5"/>
  <c r="G5019" i="5"/>
  <c r="G5022" i="5"/>
  <c r="G5029" i="5"/>
  <c r="G5035" i="5"/>
  <c r="G4427" i="5"/>
  <c r="G4428" i="5"/>
  <c r="G4429" i="5"/>
  <c r="G4430" i="5"/>
  <c r="G803" i="5"/>
  <c r="G4432" i="5"/>
  <c r="G872" i="5"/>
  <c r="G5039" i="5"/>
  <c r="G5040" i="5"/>
  <c r="G4436" i="5"/>
  <c r="G4437" i="5"/>
  <c r="G4438" i="5"/>
  <c r="G4439" i="5"/>
  <c r="G5042" i="5"/>
  <c r="G4441" i="5"/>
  <c r="G4442" i="5"/>
  <c r="G4443" i="5"/>
  <c r="G4444" i="5"/>
  <c r="G4445" i="5"/>
  <c r="G4446" i="5"/>
  <c r="G4447" i="5"/>
  <c r="G4448" i="5"/>
  <c r="G4449" i="5"/>
  <c r="G4450" i="5"/>
  <c r="G5043" i="5"/>
  <c r="G5047" i="5"/>
  <c r="G7874" i="5"/>
  <c r="G4454" i="5"/>
  <c r="G4455" i="5"/>
  <c r="G4456" i="5"/>
  <c r="G4457" i="5"/>
  <c r="G174" i="5"/>
  <c r="G5048" i="5"/>
  <c r="G4460" i="5"/>
  <c r="G5049" i="5"/>
  <c r="G5050" i="5"/>
  <c r="G2115" i="5"/>
  <c r="G4464" i="5"/>
  <c r="G4465" i="5"/>
  <c r="G4466" i="5"/>
  <c r="G4467" i="5"/>
  <c r="G496" i="5"/>
  <c r="G4469" i="5"/>
  <c r="G4470" i="5"/>
  <c r="G5052" i="5"/>
  <c r="G5053" i="5"/>
  <c r="G4473" i="5"/>
  <c r="G5055" i="5"/>
  <c r="G4475" i="5"/>
  <c r="G4476" i="5"/>
  <c r="G4477" i="5"/>
  <c r="G4478" i="5"/>
  <c r="G4479" i="5"/>
  <c r="G5058" i="5"/>
  <c r="G5059" i="5"/>
  <c r="G4482" i="5"/>
  <c r="G4483" i="5"/>
  <c r="G4484" i="5"/>
  <c r="G4485" i="5"/>
  <c r="G4486" i="5"/>
  <c r="G572" i="5"/>
  <c r="G5060" i="5"/>
  <c r="G5070" i="5"/>
  <c r="G5071" i="5"/>
  <c r="G5072" i="5"/>
  <c r="G4492" i="5"/>
  <c r="G4493" i="5"/>
  <c r="G4494" i="5"/>
  <c r="G5073" i="5"/>
  <c r="G5074" i="5"/>
  <c r="G4497" i="5"/>
  <c r="G4498" i="5"/>
  <c r="G4499" i="5"/>
  <c r="G4500" i="5"/>
  <c r="G4501" i="5"/>
  <c r="G4502" i="5"/>
  <c r="G5078" i="5"/>
  <c r="G4504" i="5"/>
  <c r="G4505" i="5"/>
  <c r="G4506" i="5"/>
  <c r="G4507" i="5"/>
  <c r="G4453" i="5"/>
  <c r="G4509" i="5"/>
  <c r="G4510" i="5"/>
  <c r="G4511" i="5"/>
  <c r="G4512" i="5"/>
  <c r="G4513" i="5"/>
  <c r="G4514" i="5"/>
  <c r="G5079" i="5"/>
  <c r="G5080" i="5"/>
  <c r="G4517" i="5"/>
  <c r="G5081" i="5"/>
  <c r="G5084" i="5"/>
  <c r="G5085" i="5"/>
  <c r="G4521" i="5"/>
  <c r="G4522" i="5"/>
  <c r="G4523" i="5"/>
  <c r="G4524" i="5"/>
  <c r="G4525" i="5"/>
  <c r="G4526" i="5"/>
  <c r="G213" i="5"/>
  <c r="G4528" i="5"/>
  <c r="G4529" i="5"/>
  <c r="G4530" i="5"/>
  <c r="G4531" i="5"/>
  <c r="G5089" i="5"/>
  <c r="G462" i="5"/>
  <c r="G5091" i="5"/>
  <c r="G5100" i="5"/>
  <c r="G5101" i="5"/>
  <c r="G7365" i="5"/>
  <c r="G5106" i="5"/>
  <c r="G4539" i="5"/>
  <c r="G4540" i="5"/>
  <c r="G4541" i="5"/>
  <c r="G406" i="5"/>
  <c r="G4543" i="5"/>
  <c r="G5107" i="5"/>
  <c r="G5891" i="5"/>
  <c r="G5111" i="5"/>
  <c r="G5113" i="5"/>
  <c r="G4548" i="5"/>
  <c r="G4549" i="5"/>
  <c r="G7763" i="5"/>
  <c r="G4551" i="5"/>
  <c r="G4552" i="5"/>
  <c r="G4553" i="5"/>
  <c r="G5115" i="5"/>
  <c r="G4555" i="5"/>
  <c r="G4556" i="5"/>
  <c r="G4557" i="5"/>
  <c r="G4558" i="5"/>
  <c r="G4559" i="5"/>
  <c r="G4560" i="5"/>
  <c r="G4561" i="5"/>
  <c r="G4562" i="5"/>
  <c r="G4563" i="5"/>
  <c r="G4564" i="5"/>
  <c r="G4565" i="5"/>
  <c r="G4566" i="5"/>
  <c r="G4567" i="5"/>
  <c r="G4568" i="5"/>
  <c r="G4569" i="5"/>
  <c r="G4570" i="5"/>
  <c r="G4571" i="5"/>
  <c r="G4572" i="5"/>
  <c r="G4573" i="5"/>
  <c r="G5131" i="5"/>
  <c r="G5135" i="5"/>
  <c r="G4576" i="5"/>
  <c r="G5137" i="5"/>
  <c r="G5144" i="5"/>
  <c r="G4579" i="5"/>
  <c r="G4580" i="5"/>
  <c r="G5152" i="5"/>
  <c r="G4582" i="5"/>
  <c r="G4583" i="5"/>
  <c r="G5156" i="5"/>
  <c r="G5169" i="5"/>
  <c r="G4586" i="5"/>
  <c r="G4587" i="5"/>
  <c r="G4588" i="5"/>
  <c r="G4589" i="5"/>
  <c r="G4590" i="5"/>
  <c r="G4591" i="5"/>
  <c r="G4592" i="5"/>
  <c r="G4593" i="5"/>
  <c r="G4594" i="5"/>
  <c r="G4595" i="5"/>
  <c r="G4596" i="5"/>
  <c r="G4597" i="5"/>
  <c r="G4598" i="5"/>
  <c r="G4599" i="5"/>
  <c r="G4600" i="5"/>
  <c r="G4601" i="5"/>
  <c r="G4602" i="5"/>
  <c r="G4603" i="5"/>
  <c r="G4604" i="5"/>
  <c r="G4605" i="5"/>
  <c r="G4606" i="5"/>
  <c r="G4607" i="5"/>
  <c r="G4608" i="5"/>
  <c r="G4609" i="5"/>
  <c r="G4610" i="5"/>
  <c r="G578" i="5"/>
  <c r="G5185" i="5"/>
  <c r="G5186" i="5"/>
  <c r="G4614" i="5"/>
  <c r="G5187" i="5"/>
  <c r="G4616" i="5"/>
  <c r="G4617" i="5"/>
  <c r="G4618" i="5"/>
  <c r="G5188" i="5"/>
  <c r="G5192" i="5"/>
  <c r="G5193" i="5"/>
  <c r="G5194" i="5"/>
  <c r="G620" i="5"/>
  <c r="G5195" i="5"/>
  <c r="G5198" i="5"/>
  <c r="G5200" i="5"/>
  <c r="G5207" i="5"/>
  <c r="G5208" i="5"/>
  <c r="G2781" i="5"/>
  <c r="G4630" i="5"/>
  <c r="G5209" i="5"/>
  <c r="G5214" i="5"/>
  <c r="G5225" i="5"/>
  <c r="G227" i="5"/>
  <c r="G5228" i="5"/>
  <c r="G5229" i="5"/>
  <c r="G4637" i="5"/>
  <c r="G4638" i="5"/>
  <c r="G4639" i="5"/>
  <c r="G4640" i="5"/>
  <c r="G5542" i="5"/>
  <c r="G5241" i="5"/>
  <c r="G4643" i="5"/>
  <c r="G4644" i="5"/>
  <c r="G5271" i="5"/>
  <c r="G4646" i="5"/>
  <c r="G4647" i="5"/>
  <c r="G4648" i="5"/>
  <c r="G4649" i="5"/>
  <c r="G4650" i="5"/>
  <c r="G4651" i="5"/>
  <c r="G5272" i="5"/>
  <c r="G5273" i="5"/>
  <c r="G4654" i="5"/>
  <c r="G4655" i="5"/>
  <c r="G4656" i="5"/>
  <c r="G5274" i="5"/>
  <c r="G4658" i="5"/>
  <c r="G5275" i="5"/>
  <c r="G4660" i="5"/>
  <c r="G4661" i="5"/>
  <c r="G4662" i="5"/>
  <c r="G4663" i="5"/>
  <c r="G4664" i="5"/>
  <c r="G4665" i="5"/>
  <c r="G4666" i="5"/>
  <c r="G4667" i="5"/>
  <c r="G4668" i="5"/>
  <c r="G4669" i="5"/>
  <c r="G4670" i="5"/>
  <c r="G4671" i="5"/>
  <c r="G4672" i="5"/>
  <c r="G4673" i="5"/>
  <c r="G4674" i="5"/>
  <c r="G5551" i="5"/>
  <c r="G4676" i="5"/>
  <c r="G4677" i="5"/>
  <c r="G4678" i="5"/>
  <c r="G4679" i="5"/>
  <c r="G4680" i="5"/>
  <c r="G4681" i="5"/>
  <c r="G4682" i="5"/>
  <c r="G4683" i="5"/>
  <c r="G4684" i="5"/>
  <c r="G4685" i="5"/>
  <c r="G4686" i="5"/>
  <c r="G5286" i="5"/>
  <c r="G4688" i="5"/>
  <c r="G4689" i="5"/>
  <c r="G4690" i="5"/>
  <c r="G4691" i="5"/>
  <c r="G4692" i="5"/>
  <c r="G4693" i="5"/>
  <c r="G4694" i="5"/>
  <c r="G4695" i="5"/>
  <c r="G4696" i="5"/>
  <c r="G4697" i="5"/>
  <c r="G666" i="5"/>
  <c r="G5287" i="5"/>
  <c r="G5288" i="5"/>
  <c r="G466" i="5"/>
  <c r="G4702" i="5"/>
  <c r="G4703" i="5"/>
  <c r="G4704" i="5"/>
  <c r="G5289" i="5"/>
  <c r="G4706" i="5"/>
  <c r="G772" i="5"/>
  <c r="G5291" i="5"/>
  <c r="G4709" i="5"/>
  <c r="G4710" i="5"/>
  <c r="G4711" i="5"/>
  <c r="G4712" i="5"/>
  <c r="G4713" i="5"/>
  <c r="G4714" i="5"/>
  <c r="G4715" i="5"/>
  <c r="G4716" i="5"/>
  <c r="G4717" i="5"/>
  <c r="G4718" i="5"/>
  <c r="G4719" i="5"/>
  <c r="G4720" i="5"/>
  <c r="G4721" i="5"/>
  <c r="G5312" i="5"/>
  <c r="G5323" i="5"/>
  <c r="G5324" i="5"/>
  <c r="G5328" i="5"/>
  <c r="G4726" i="5"/>
  <c r="G4727" i="5"/>
  <c r="G4728" i="5"/>
  <c r="G4729" i="5"/>
  <c r="G4730" i="5"/>
  <c r="G4731" i="5"/>
  <c r="G4732" i="5"/>
  <c r="G5335" i="5"/>
  <c r="G5360" i="5"/>
  <c r="G60" i="5"/>
  <c r="G4736" i="5"/>
  <c r="G5366" i="5"/>
  <c r="G773" i="5"/>
  <c r="G5408" i="5"/>
  <c r="G4740" i="5"/>
  <c r="G4741" i="5"/>
  <c r="G4742" i="5"/>
  <c r="G4743" i="5"/>
  <c r="G4744" i="5"/>
  <c r="G4745" i="5"/>
  <c r="G4746" i="5"/>
  <c r="G6059" i="5"/>
  <c r="G4748" i="5"/>
  <c r="G4749" i="5"/>
  <c r="G4750" i="5"/>
  <c r="G4751" i="5"/>
  <c r="G4752" i="5"/>
  <c r="G4753" i="5"/>
  <c r="G4754" i="5"/>
  <c r="G5705" i="5"/>
  <c r="G4756" i="5"/>
  <c r="G4757" i="5"/>
  <c r="G5421" i="5"/>
  <c r="G5428" i="5"/>
  <c r="G4760" i="5"/>
  <c r="G6333" i="5"/>
  <c r="G4762" i="5"/>
  <c r="G4763" i="5"/>
  <c r="G4764" i="5"/>
  <c r="G4765" i="5"/>
  <c r="G1119" i="5"/>
  <c r="G4767" i="5"/>
  <c r="G4768" i="5"/>
  <c r="G4769" i="5"/>
  <c r="G4770" i="5"/>
  <c r="G4771" i="5"/>
  <c r="G4772" i="5"/>
  <c r="G4773" i="5"/>
  <c r="G4774" i="5"/>
  <c r="G5808" i="5"/>
  <c r="G4776" i="5"/>
  <c r="G4777" i="5"/>
  <c r="G5431" i="5"/>
  <c r="G4779" i="5"/>
  <c r="G4780" i="5"/>
  <c r="G4781" i="5"/>
  <c r="G4782" i="5"/>
  <c r="G2047" i="5"/>
  <c r="G4784" i="5"/>
  <c r="G4785" i="5"/>
  <c r="G4786" i="5"/>
  <c r="G4787" i="5"/>
  <c r="G4788" i="5"/>
  <c r="G4789" i="5"/>
  <c r="G4790" i="5"/>
  <c r="G4791" i="5"/>
  <c r="G4792" i="5"/>
  <c r="G4793" i="5"/>
  <c r="G4794" i="5"/>
  <c r="G4795" i="5"/>
  <c r="G5450" i="5"/>
  <c r="G5451" i="5"/>
  <c r="G5452" i="5"/>
  <c r="G4799" i="5"/>
  <c r="G5830" i="5"/>
  <c r="G4801" i="5"/>
  <c r="G4802" i="5"/>
  <c r="G4803" i="5"/>
  <c r="G4804" i="5"/>
  <c r="G5453" i="5"/>
  <c r="G1277" i="5"/>
  <c r="G4807" i="5"/>
  <c r="G4808" i="5"/>
  <c r="G4809" i="5"/>
  <c r="G4810" i="5"/>
  <c r="G4811" i="5"/>
  <c r="G4812" i="5"/>
  <c r="G4813" i="5"/>
  <c r="G4814" i="5"/>
  <c r="G4815" i="5"/>
  <c r="G4816" i="5"/>
  <c r="G4817" i="5"/>
  <c r="G4818" i="5"/>
  <c r="G4819" i="5"/>
  <c r="G4820" i="5"/>
  <c r="G4821" i="5"/>
  <c r="G5454" i="5"/>
  <c r="G1136" i="5"/>
  <c r="G5455" i="5"/>
  <c r="G5456" i="5"/>
  <c r="G4826" i="5"/>
  <c r="G4827" i="5"/>
  <c r="G4828" i="5"/>
  <c r="G4829" i="5"/>
  <c r="G4830" i="5"/>
  <c r="G5458" i="5"/>
  <c r="G4832" i="5"/>
  <c r="G5482" i="5"/>
  <c r="G4834" i="5"/>
  <c r="G4835" i="5"/>
  <c r="G4836" i="5"/>
  <c r="G4837" i="5"/>
  <c r="G4838" i="5"/>
  <c r="G5495" i="5"/>
  <c r="G5496" i="5"/>
  <c r="G5497" i="5"/>
  <c r="G4842" i="5"/>
  <c r="G4843" i="5"/>
  <c r="G4844" i="5"/>
  <c r="G5507" i="5"/>
  <c r="G4846" i="5"/>
  <c r="G4847" i="5"/>
  <c r="G4848" i="5"/>
  <c r="G5508" i="5"/>
  <c r="G4850" i="5"/>
  <c r="G4851" i="5"/>
  <c r="G4852" i="5"/>
  <c r="G4853" i="5"/>
  <c r="G4854" i="5"/>
  <c r="G4855" i="5"/>
  <c r="G4856" i="5"/>
  <c r="G7493" i="5"/>
  <c r="G4858" i="5"/>
  <c r="G4859" i="5"/>
  <c r="G4860" i="5"/>
  <c r="G5509" i="5"/>
  <c r="G4862" i="5"/>
  <c r="G5512" i="5"/>
  <c r="G4864" i="5"/>
  <c r="G4865" i="5"/>
  <c r="G4866" i="5"/>
  <c r="G4867" i="5"/>
  <c r="G5523" i="5"/>
  <c r="G4869" i="5"/>
  <c r="G4870" i="5"/>
  <c r="G4871" i="5"/>
  <c r="G4872" i="5"/>
  <c r="G4873" i="5"/>
  <c r="G4775" i="5"/>
  <c r="G5524" i="5"/>
  <c r="G4876" i="5"/>
  <c r="G4877" i="5"/>
  <c r="G4878" i="5"/>
  <c r="G4879" i="5"/>
  <c r="G4880" i="5"/>
  <c r="G4881" i="5"/>
  <c r="G4882" i="5"/>
  <c r="G4883" i="5"/>
  <c r="G4884" i="5"/>
  <c r="G4885" i="5"/>
  <c r="G4886" i="5"/>
  <c r="G4887" i="5"/>
  <c r="G4888" i="5"/>
  <c r="G4889" i="5"/>
  <c r="G4890" i="5"/>
  <c r="G4891" i="5"/>
  <c r="G4892" i="5"/>
  <c r="G4893" i="5"/>
  <c r="G4894" i="5"/>
  <c r="G4895" i="5"/>
  <c r="G4896" i="5"/>
  <c r="G4897" i="5"/>
  <c r="G4898" i="5"/>
  <c r="G5527" i="5"/>
  <c r="G4900" i="5"/>
  <c r="G5528" i="5"/>
  <c r="G5535" i="5"/>
  <c r="G5536" i="5"/>
  <c r="G4904" i="5"/>
  <c r="G5537" i="5"/>
  <c r="G4906" i="5"/>
  <c r="G4907" i="5"/>
  <c r="G5968" i="5"/>
  <c r="G5539" i="5"/>
  <c r="G5557" i="5"/>
  <c r="G4911" i="5"/>
  <c r="G4912" i="5"/>
  <c r="G4913" i="5"/>
  <c r="G4914" i="5"/>
  <c r="G4915" i="5"/>
  <c r="G4916" i="5"/>
  <c r="G4917" i="5"/>
  <c r="G4918" i="5"/>
  <c r="G5574" i="5"/>
  <c r="G4920" i="5"/>
  <c r="G4921" i="5"/>
  <c r="G4922" i="5"/>
  <c r="G4923" i="5"/>
  <c r="G5578" i="5"/>
  <c r="G5584" i="5"/>
  <c r="G5586" i="5"/>
  <c r="G4927" i="5"/>
  <c r="G4928" i="5"/>
  <c r="G4929" i="5"/>
  <c r="G4930" i="5"/>
  <c r="G4931" i="5"/>
  <c r="G4932" i="5"/>
  <c r="G5587" i="5"/>
  <c r="G5590" i="5"/>
  <c r="G4935" i="5"/>
  <c r="G4936" i="5"/>
  <c r="G4937" i="5"/>
  <c r="G4938" i="5"/>
  <c r="G4939" i="5"/>
  <c r="G4940" i="5"/>
  <c r="G4941" i="5"/>
  <c r="G4942" i="5"/>
  <c r="G4943" i="5"/>
  <c r="G4944" i="5"/>
  <c r="G4945" i="5"/>
  <c r="G4946" i="5"/>
  <c r="G5591" i="5"/>
  <c r="G4948" i="5"/>
  <c r="G4949" i="5"/>
  <c r="G4950" i="5"/>
  <c r="G4951" i="5"/>
  <c r="G4952" i="5"/>
  <c r="G4953" i="5"/>
  <c r="G4954" i="5"/>
  <c r="G4955" i="5"/>
  <c r="G4956" i="5"/>
  <c r="G4957" i="5"/>
  <c r="G4958" i="5"/>
  <c r="G4959" i="5"/>
  <c r="G4960" i="5"/>
  <c r="G4961" i="5"/>
  <c r="G4962" i="5"/>
  <c r="G4963" i="5"/>
  <c r="G4964" i="5"/>
  <c r="G4965" i="5"/>
  <c r="G4966" i="5"/>
  <c r="G4967" i="5"/>
  <c r="G4968" i="5"/>
  <c r="G4969" i="5"/>
  <c r="G4970" i="5"/>
  <c r="G4971" i="5"/>
  <c r="G4972" i="5"/>
  <c r="G4973" i="5"/>
  <c r="G4974" i="5"/>
  <c r="G4975" i="5"/>
  <c r="G5592" i="5"/>
  <c r="G5593" i="5"/>
  <c r="G4978" i="5"/>
  <c r="G4979" i="5"/>
  <c r="G5594" i="5"/>
  <c r="G4981" i="5"/>
  <c r="G4982" i="5"/>
  <c r="G6508" i="5"/>
  <c r="G4984" i="5"/>
  <c r="G5604" i="5"/>
  <c r="G4986" i="5"/>
  <c r="G4987" i="5"/>
  <c r="G5614" i="5"/>
  <c r="G5616" i="5"/>
  <c r="G4990" i="5"/>
  <c r="G5617" i="5"/>
  <c r="G4992" i="5"/>
  <c r="G4993" i="5"/>
  <c r="G4994" i="5"/>
  <c r="G4995" i="5"/>
  <c r="G4996" i="5"/>
  <c r="G4997" i="5"/>
  <c r="G5619" i="5"/>
  <c r="G4999" i="5"/>
  <c r="G5000" i="5"/>
  <c r="G5625" i="5"/>
  <c r="G5002" i="5"/>
  <c r="G5003" i="5"/>
  <c r="G8129" i="5"/>
  <c r="G5628" i="5"/>
  <c r="G5006" i="5"/>
  <c r="G5007" i="5"/>
  <c r="G5629" i="5"/>
  <c r="G5009" i="5"/>
  <c r="G604" i="5"/>
  <c r="G5011" i="5"/>
  <c r="G5012" i="5"/>
  <c r="G5630" i="5"/>
  <c r="G5631" i="5"/>
  <c r="G5015" i="5"/>
  <c r="G5016" i="5"/>
  <c r="G5017" i="5"/>
  <c r="G3170" i="5"/>
  <c r="G5635" i="5"/>
  <c r="G5020" i="5"/>
  <c r="G5021" i="5"/>
  <c r="G5640" i="5"/>
  <c r="G5023" i="5"/>
  <c r="G5024" i="5"/>
  <c r="G5025" i="5"/>
  <c r="G5026" i="5"/>
  <c r="G5027" i="5"/>
  <c r="G5028" i="5"/>
  <c r="G5645" i="5"/>
  <c r="G3641" i="5"/>
  <c r="G5031" i="5"/>
  <c r="G5032" i="5"/>
  <c r="G5033" i="5"/>
  <c r="G5034" i="5"/>
  <c r="G5646" i="5"/>
  <c r="G5036" i="5"/>
  <c r="G5037" i="5"/>
  <c r="G5038" i="5"/>
  <c r="G5649" i="5"/>
  <c r="G1017" i="5"/>
  <c r="G5041" i="5"/>
  <c r="G5661" i="5"/>
  <c r="G5662" i="5"/>
  <c r="G5044" i="5"/>
  <c r="G5045" i="5"/>
  <c r="G5046" i="5"/>
  <c r="G1026" i="5"/>
  <c r="G5674" i="5"/>
  <c r="G5691" i="5"/>
  <c r="G364" i="5"/>
  <c r="G5693" i="5"/>
  <c r="G5694" i="5"/>
  <c r="G5695" i="5"/>
  <c r="G5054" i="5"/>
  <c r="G5696" i="5"/>
  <c r="G5056" i="5"/>
  <c r="G4550" i="5"/>
  <c r="G5697" i="5"/>
  <c r="G5703" i="5"/>
  <c r="G532" i="5"/>
  <c r="G5061" i="5"/>
  <c r="G5062" i="5"/>
  <c r="G5063" i="5"/>
  <c r="G5064" i="5"/>
  <c r="G5065" i="5"/>
  <c r="G5066" i="5"/>
  <c r="G5067" i="5"/>
  <c r="G5068" i="5"/>
  <c r="G5069" i="5"/>
  <c r="G5707" i="5"/>
  <c r="G5708" i="5"/>
  <c r="G5712" i="5"/>
  <c r="G5715" i="5"/>
  <c r="G5719" i="5"/>
  <c r="G5075" i="5"/>
  <c r="G5076" i="5"/>
  <c r="G5077" i="5"/>
  <c r="G5722" i="5"/>
  <c r="G5723" i="5"/>
  <c r="G629" i="5"/>
  <c r="G205" i="5"/>
  <c r="G5082" i="5"/>
  <c r="G8025" i="5"/>
  <c r="G5731" i="5"/>
  <c r="G5732" i="5"/>
  <c r="G5086" i="5"/>
  <c r="G5087" i="5"/>
  <c r="G5088" i="5"/>
  <c r="G5734" i="5"/>
  <c r="G5090" i="5"/>
  <c r="G844" i="5"/>
  <c r="G5092" i="5"/>
  <c r="G5093" i="5"/>
  <c r="G5094" i="5"/>
  <c r="G5095" i="5"/>
  <c r="G5096" i="5"/>
  <c r="G5097" i="5"/>
  <c r="G5083" i="5"/>
  <c r="G5099" i="5"/>
  <c r="G5743" i="5"/>
  <c r="G5051" i="5"/>
  <c r="G5102" i="5"/>
  <c r="G7288" i="5"/>
  <c r="G5533" i="5"/>
  <c r="G5105" i="5"/>
  <c r="G49" i="5"/>
  <c r="G5753" i="5"/>
  <c r="G5108" i="5"/>
  <c r="G5109" i="5"/>
  <c r="G5110" i="5"/>
  <c r="G533" i="5"/>
  <c r="G5112" i="5"/>
  <c r="G1278" i="5"/>
  <c r="G6006" i="5"/>
  <c r="G5754" i="5"/>
  <c r="G5116" i="5"/>
  <c r="G5117" i="5"/>
  <c r="G5118" i="5"/>
  <c r="G5119" i="5"/>
  <c r="G5120" i="5"/>
  <c r="G5121" i="5"/>
  <c r="G5122" i="5"/>
  <c r="G5123" i="5"/>
  <c r="G5124" i="5"/>
  <c r="G5125" i="5"/>
  <c r="G5126" i="5"/>
  <c r="G5127" i="5"/>
  <c r="G5128" i="5"/>
  <c r="G5129" i="5"/>
  <c r="G5130" i="5"/>
  <c r="G5755" i="5"/>
  <c r="G5132" i="5"/>
  <c r="G6076" i="5"/>
  <c r="G5134" i="5"/>
  <c r="G5773" i="5"/>
  <c r="G5136" i="5"/>
  <c r="G5774" i="5"/>
  <c r="G5138" i="5"/>
  <c r="G5139" i="5"/>
  <c r="G5140" i="5"/>
  <c r="G5141" i="5"/>
  <c r="G5142" i="5"/>
  <c r="G5143" i="5"/>
  <c r="G624" i="5"/>
  <c r="G5145" i="5"/>
  <c r="G5146" i="5"/>
  <c r="G5147" i="5"/>
  <c r="G5148" i="5"/>
  <c r="G5149" i="5"/>
  <c r="G5150" i="5"/>
  <c r="G5151" i="5"/>
  <c r="G5775" i="5"/>
  <c r="G5153" i="5"/>
  <c r="G5154" i="5"/>
  <c r="G5155" i="5"/>
  <c r="G5777" i="5"/>
  <c r="G5157" i="5"/>
  <c r="G5158" i="5"/>
  <c r="G5159" i="5"/>
  <c r="G5160" i="5"/>
  <c r="G5161" i="5"/>
  <c r="G5162" i="5"/>
  <c r="G5163" i="5"/>
  <c r="G5164" i="5"/>
  <c r="G5165" i="5"/>
  <c r="G5166" i="5"/>
  <c r="G5167" i="5"/>
  <c r="G5168" i="5"/>
  <c r="G5778" i="5"/>
  <c r="G5170" i="5"/>
  <c r="G5171" i="5"/>
  <c r="G5172" i="5"/>
  <c r="G5173" i="5"/>
  <c r="G5174" i="5"/>
  <c r="G5175" i="5"/>
  <c r="G5176" i="5"/>
  <c r="G5177" i="5"/>
  <c r="G5178" i="5"/>
  <c r="G5179" i="5"/>
  <c r="G5180" i="5"/>
  <c r="G5181" i="5"/>
  <c r="G5182" i="5"/>
  <c r="G5183" i="5"/>
  <c r="G5184" i="5"/>
  <c r="G840" i="5"/>
  <c r="G5783" i="5"/>
  <c r="G5790" i="5"/>
  <c r="G5800" i="5"/>
  <c r="G5189" i="5"/>
  <c r="G5190" i="5"/>
  <c r="G5191" i="5"/>
  <c r="G5812" i="5"/>
  <c r="G5813" i="5"/>
  <c r="G5821" i="5"/>
  <c r="G5840" i="5"/>
  <c r="G5196" i="5"/>
  <c r="G5197" i="5"/>
  <c r="G5847" i="5"/>
  <c r="G5199" i="5"/>
  <c r="G5855" i="5"/>
  <c r="G5201" i="5"/>
  <c r="G5202" i="5"/>
  <c r="G5203" i="5"/>
  <c r="G5204" i="5"/>
  <c r="G5205" i="5"/>
  <c r="G5206" i="5"/>
  <c r="G4212" i="5"/>
  <c r="G5861" i="5"/>
  <c r="G971" i="5"/>
  <c r="G688" i="5"/>
  <c r="G5211" i="5"/>
  <c r="G5212" i="5"/>
  <c r="G5213" i="5"/>
  <c r="G5863" i="5"/>
  <c r="G5215" i="5"/>
  <c r="G5216" i="5"/>
  <c r="G5217" i="5"/>
  <c r="G5218" i="5"/>
  <c r="G5219" i="5"/>
  <c r="G5220" i="5"/>
  <c r="G5221" i="5"/>
  <c r="G5222" i="5"/>
  <c r="G5223" i="5"/>
  <c r="G5224" i="5"/>
  <c r="G5864" i="5"/>
  <c r="G5226" i="5"/>
  <c r="G5227" i="5"/>
  <c r="G5865" i="5"/>
  <c r="G5866" i="5"/>
  <c r="G5230" i="5"/>
  <c r="G5231" i="5"/>
  <c r="G5232" i="5"/>
  <c r="G5233" i="5"/>
  <c r="G5234" i="5"/>
  <c r="G5235" i="5"/>
  <c r="G5236" i="5"/>
  <c r="G5237" i="5"/>
  <c r="G5238" i="5"/>
  <c r="G5239" i="5"/>
  <c r="G5240" i="5"/>
  <c r="G5867" i="5"/>
  <c r="G5242" i="5"/>
  <c r="G5243" i="5"/>
  <c r="G5244" i="5"/>
  <c r="G2643" i="5"/>
  <c r="G6980" i="5"/>
  <c r="G5247" i="5"/>
  <c r="G5248" i="5"/>
  <c r="G5249" i="5"/>
  <c r="G5250" i="5"/>
  <c r="G5251" i="5"/>
  <c r="G5252" i="5"/>
  <c r="G5253" i="5"/>
  <c r="G5254" i="5"/>
  <c r="G5255" i="5"/>
  <c r="G5256" i="5"/>
  <c r="G5257" i="5"/>
  <c r="G5258" i="5"/>
  <c r="G5259" i="5"/>
  <c r="G5260" i="5"/>
  <c r="G5261" i="5"/>
  <c r="G5262" i="5"/>
  <c r="G5263" i="5"/>
  <c r="G5264" i="5"/>
  <c r="G5265" i="5"/>
  <c r="G5266" i="5"/>
  <c r="G5267" i="5"/>
  <c r="G5268" i="5"/>
  <c r="G5269" i="5"/>
  <c r="G5270" i="5"/>
  <c r="G5871" i="5"/>
  <c r="G7210" i="5"/>
  <c r="G989" i="5"/>
  <c r="G5883" i="5"/>
  <c r="G5884" i="5"/>
  <c r="G5276" i="5"/>
  <c r="G5277" i="5"/>
  <c r="G5278" i="5"/>
  <c r="G5279" i="5"/>
  <c r="G5280" i="5"/>
  <c r="G5281" i="5"/>
  <c r="G5282" i="5"/>
  <c r="G5283" i="5"/>
  <c r="G3079" i="5"/>
  <c r="G5285" i="5"/>
  <c r="G5886" i="5"/>
  <c r="G5888" i="5"/>
  <c r="G5889" i="5"/>
  <c r="G5894" i="5"/>
  <c r="G5290" i="5"/>
  <c r="G5899" i="5"/>
  <c r="G5292" i="5"/>
  <c r="G5293" i="5"/>
  <c r="G5294" i="5"/>
  <c r="G5295" i="5"/>
  <c r="G5296" i="5"/>
  <c r="G5297" i="5"/>
  <c r="G5298" i="5"/>
  <c r="G5299" i="5"/>
  <c r="G5300" i="5"/>
  <c r="G5301" i="5"/>
  <c r="G5302" i="5"/>
  <c r="G5303" i="5"/>
  <c r="G5304" i="5"/>
  <c r="G5305" i="5"/>
  <c r="G5306" i="5"/>
  <c r="G5307" i="5"/>
  <c r="G5308" i="5"/>
  <c r="G5309" i="5"/>
  <c r="G5310" i="5"/>
  <c r="G5311" i="5"/>
  <c r="G5900" i="5"/>
  <c r="G5313" i="5"/>
  <c r="G5314" i="5"/>
  <c r="G5315" i="5"/>
  <c r="G5316" i="5"/>
  <c r="G5317" i="5"/>
  <c r="G5318" i="5"/>
  <c r="G5319" i="5"/>
  <c r="G5320" i="5"/>
  <c r="G5321" i="5"/>
  <c r="G5322" i="5"/>
  <c r="G5901" i="5"/>
  <c r="G555" i="5"/>
  <c r="G5325" i="5"/>
  <c r="G5326" i="5"/>
  <c r="G5327" i="5"/>
  <c r="G5905" i="5"/>
  <c r="G5329" i="5"/>
  <c r="G5330" i="5"/>
  <c r="G5331" i="5"/>
  <c r="G5332" i="5"/>
  <c r="G5333" i="5"/>
  <c r="G5334" i="5"/>
  <c r="G5912" i="5"/>
  <c r="G5336" i="5"/>
  <c r="G5337" i="5"/>
  <c r="G5338" i="5"/>
  <c r="G5339" i="5"/>
  <c r="G5340" i="5"/>
  <c r="G5341" i="5"/>
  <c r="G5342" i="5"/>
  <c r="G5343" i="5"/>
  <c r="G5344" i="5"/>
  <c r="G5345" i="5"/>
  <c r="G5346" i="5"/>
  <c r="G5347" i="5"/>
  <c r="G5348" i="5"/>
  <c r="G5349" i="5"/>
  <c r="G5350" i="5"/>
  <c r="G5351" i="5"/>
  <c r="G5352" i="5"/>
  <c r="G5353" i="5"/>
  <c r="G5354" i="5"/>
  <c r="G5355" i="5"/>
  <c r="G5356" i="5"/>
  <c r="G5357" i="5"/>
  <c r="G5358" i="5"/>
  <c r="G5359" i="5"/>
  <c r="G5916" i="5"/>
  <c r="G5361" i="5"/>
  <c r="G5362" i="5"/>
  <c r="G5363" i="5"/>
  <c r="G5364" i="5"/>
  <c r="G5365" i="5"/>
  <c r="G5917" i="5"/>
  <c r="G5367" i="5"/>
  <c r="G5368" i="5"/>
  <c r="G5369" i="5"/>
  <c r="G2890" i="5"/>
  <c r="G5371" i="5"/>
  <c r="G5372" i="5"/>
  <c r="G5373" i="5"/>
  <c r="G5374" i="5"/>
  <c r="G5375" i="5"/>
  <c r="G5376" i="5"/>
  <c r="G5377" i="5"/>
  <c r="G5378" i="5"/>
  <c r="G5379" i="5"/>
  <c r="G5380" i="5"/>
  <c r="G5381" i="5"/>
  <c r="G5382" i="5"/>
  <c r="G5383" i="5"/>
  <c r="G5384" i="5"/>
  <c r="G5385" i="5"/>
  <c r="G5386" i="5"/>
  <c r="G5387" i="5"/>
  <c r="G5388" i="5"/>
  <c r="G5389" i="5"/>
  <c r="G5390" i="5"/>
  <c r="G5391" i="5"/>
  <c r="G5392" i="5"/>
  <c r="G5393" i="5"/>
  <c r="G5394" i="5"/>
  <c r="G5395" i="5"/>
  <c r="G5396" i="5"/>
  <c r="G5397" i="5"/>
  <c r="G5398" i="5"/>
  <c r="G5399" i="5"/>
  <c r="G5400" i="5"/>
  <c r="G5401" i="5"/>
  <c r="G5402" i="5"/>
  <c r="G5403" i="5"/>
  <c r="G5404" i="5"/>
  <c r="G5405" i="5"/>
  <c r="G5406" i="5"/>
  <c r="G5407" i="5"/>
  <c r="G172" i="5"/>
  <c r="G5409" i="5"/>
  <c r="G5410" i="5"/>
  <c r="G5411" i="5"/>
  <c r="G5412" i="5"/>
  <c r="G5413" i="5"/>
  <c r="G5414" i="5"/>
  <c r="G5415" i="5"/>
  <c r="G5416" i="5"/>
  <c r="G5417" i="5"/>
  <c r="G5418" i="5"/>
  <c r="G5419" i="5"/>
  <c r="G5420" i="5"/>
  <c r="G5918" i="5"/>
  <c r="G5422" i="5"/>
  <c r="G622" i="5"/>
  <c r="G5424" i="5"/>
  <c r="G5425" i="5"/>
  <c r="G5426" i="5"/>
  <c r="G5427" i="5"/>
  <c r="G5924" i="5"/>
  <c r="G7292" i="5"/>
  <c r="G2662" i="5"/>
  <c r="G461" i="5"/>
  <c r="G5432" i="5"/>
  <c r="G5433" i="5"/>
  <c r="G5434" i="5"/>
  <c r="G5435" i="5"/>
  <c r="G5436" i="5"/>
  <c r="G5437" i="5"/>
  <c r="G5438" i="5"/>
  <c r="G5439" i="5"/>
  <c r="G5440" i="5"/>
  <c r="G5441" i="5"/>
  <c r="G5442" i="5"/>
  <c r="G5443" i="5"/>
  <c r="G5444" i="5"/>
  <c r="G5445" i="5"/>
  <c r="G5446" i="5"/>
  <c r="G5447" i="5"/>
  <c r="G5448" i="5"/>
  <c r="G5449" i="5"/>
  <c r="G5936" i="5"/>
  <c r="G5961" i="5"/>
  <c r="G5974" i="5"/>
  <c r="G157" i="5"/>
  <c r="G5993" i="5"/>
  <c r="G5994" i="5"/>
  <c r="G5997" i="5"/>
  <c r="G5457" i="5"/>
  <c r="G5998" i="5"/>
  <c r="G130" i="5"/>
  <c r="G5460" i="5"/>
  <c r="G5461" i="5"/>
  <c r="G5462" i="5"/>
  <c r="G5463" i="5"/>
  <c r="G5464" i="5"/>
  <c r="G5465" i="5"/>
  <c r="G5466" i="5"/>
  <c r="G5467" i="5"/>
  <c r="G5468" i="5"/>
  <c r="G5469" i="5"/>
  <c r="G5470" i="5"/>
  <c r="G5471" i="5"/>
  <c r="G3587" i="5"/>
  <c r="G5473" i="5"/>
  <c r="G5474" i="5"/>
  <c r="G5475" i="5"/>
  <c r="G5476" i="5"/>
  <c r="G5477" i="5"/>
  <c r="G5478" i="5"/>
  <c r="G5479" i="5"/>
  <c r="G5480" i="5"/>
  <c r="G5481" i="5"/>
  <c r="G6001" i="5"/>
  <c r="G5483" i="5"/>
  <c r="G6177" i="5"/>
  <c r="G5485" i="5"/>
  <c r="G5486" i="5"/>
  <c r="G5487" i="5"/>
  <c r="G5488" i="5"/>
  <c r="G5489" i="5"/>
  <c r="G5490" i="5"/>
  <c r="G5491" i="5"/>
  <c r="G5492" i="5"/>
  <c r="G5493" i="5"/>
  <c r="G8648" i="5"/>
  <c r="G6021" i="5"/>
  <c r="G6022" i="5"/>
  <c r="G6025" i="5"/>
  <c r="G5498" i="5"/>
  <c r="G5499" i="5"/>
  <c r="G5500" i="5"/>
  <c r="G5501" i="5"/>
  <c r="G5502" i="5"/>
  <c r="G5503" i="5"/>
  <c r="G5504" i="5"/>
  <c r="G5505" i="5"/>
  <c r="G5506" i="5"/>
  <c r="G514" i="5"/>
  <c r="G6033" i="5"/>
  <c r="G6039" i="5"/>
  <c r="G5510" i="5"/>
  <c r="G5511" i="5"/>
  <c r="G6071" i="5"/>
  <c r="G5513" i="5"/>
  <c r="G5514" i="5"/>
  <c r="G5515" i="5"/>
  <c r="G5516" i="5"/>
  <c r="G5517" i="5"/>
  <c r="G5518" i="5"/>
  <c r="G5519" i="5"/>
  <c r="G5520" i="5"/>
  <c r="G5521" i="5"/>
  <c r="G5522" i="5"/>
  <c r="G671" i="5"/>
  <c r="G6077" i="5"/>
  <c r="G5525" i="5"/>
  <c r="G4675" i="5"/>
  <c r="G6078" i="5"/>
  <c r="G6079" i="5"/>
  <c r="G5529" i="5"/>
  <c r="G5530" i="5"/>
  <c r="G5531" i="5"/>
  <c r="G5532" i="5"/>
  <c r="G5728" i="5"/>
  <c r="G5534" i="5"/>
  <c r="G6080" i="5"/>
  <c r="G6089" i="5"/>
  <c r="G6090" i="5"/>
  <c r="G5538" i="5"/>
  <c r="G6110" i="5"/>
  <c r="G5540" i="5"/>
  <c r="G5541" i="5"/>
  <c r="G1308" i="5"/>
  <c r="G5543" i="5"/>
  <c r="G5544" i="5"/>
  <c r="G5545" i="5"/>
  <c r="G5546" i="5"/>
  <c r="G5547" i="5"/>
  <c r="G5548" i="5"/>
  <c r="G5549" i="5"/>
  <c r="G5550" i="5"/>
  <c r="G3056" i="5"/>
  <c r="G5552" i="5"/>
  <c r="G5553" i="5"/>
  <c r="G5554" i="5"/>
  <c r="G5555" i="5"/>
  <c r="G5556" i="5"/>
  <c r="G6111" i="5"/>
  <c r="G5558" i="5"/>
  <c r="G5559" i="5"/>
  <c r="G5560" i="5"/>
  <c r="G5561" i="5"/>
  <c r="G5562" i="5"/>
  <c r="G4629" i="5"/>
  <c r="G5564" i="5"/>
  <c r="G5565" i="5"/>
  <c r="G5566" i="5"/>
  <c r="G5567" i="5"/>
  <c r="G5568" i="5"/>
  <c r="G5569" i="5"/>
  <c r="G5570" i="5"/>
  <c r="G5571" i="5"/>
  <c r="G5572" i="5"/>
  <c r="G5573" i="5"/>
  <c r="G241" i="5"/>
  <c r="G5575" i="5"/>
  <c r="G5576" i="5"/>
  <c r="G5577" i="5"/>
  <c r="G6114" i="5"/>
  <c r="G5579" i="5"/>
  <c r="G5580" i="5"/>
  <c r="G5581" i="5"/>
  <c r="G5582" i="5"/>
  <c r="G5583" i="5"/>
  <c r="G1036" i="5"/>
  <c r="G5585" i="5"/>
  <c r="G314" i="5"/>
  <c r="G6123" i="5"/>
  <c r="G5588" i="5"/>
  <c r="G5589" i="5"/>
  <c r="G3594" i="5"/>
  <c r="G6127" i="5"/>
  <c r="G6130" i="5"/>
  <c r="G6131" i="5"/>
  <c r="G6132" i="5"/>
  <c r="G5595" i="5"/>
  <c r="G5596" i="5"/>
  <c r="G5597" i="5"/>
  <c r="G5598" i="5"/>
  <c r="G5599" i="5"/>
  <c r="G5600" i="5"/>
  <c r="G5601" i="5"/>
  <c r="G5602" i="5"/>
  <c r="G5603" i="5"/>
  <c r="G95" i="5"/>
  <c r="G5605" i="5"/>
  <c r="G5606" i="5"/>
  <c r="G5607" i="5"/>
  <c r="G5608" i="5"/>
  <c r="G5609" i="5"/>
  <c r="G5610" i="5"/>
  <c r="G5611" i="5"/>
  <c r="G5612" i="5"/>
  <c r="G5613" i="5"/>
  <c r="G6133" i="5"/>
  <c r="G5615" i="5"/>
  <c r="G1105" i="5"/>
  <c r="G6138" i="5"/>
  <c r="G5618" i="5"/>
  <c r="G6139" i="5"/>
  <c r="G5620" i="5"/>
  <c r="G5621" i="5"/>
  <c r="G5622" i="5"/>
  <c r="G5623" i="5"/>
  <c r="G5624" i="5"/>
  <c r="G6142" i="5"/>
  <c r="G8079" i="5"/>
  <c r="G6145" i="5"/>
  <c r="G6146" i="5"/>
  <c r="G6147" i="5"/>
  <c r="G6159" i="5"/>
  <c r="G6173" i="5"/>
  <c r="G5632" i="5"/>
  <c r="G5801" i="5"/>
  <c r="G5634" i="5"/>
  <c r="G6186" i="5"/>
  <c r="G8287" i="5"/>
  <c r="G5637" i="5"/>
  <c r="G5638" i="5"/>
  <c r="G5639" i="5"/>
  <c r="G6188" i="5"/>
  <c r="G5641" i="5"/>
  <c r="G5642" i="5"/>
  <c r="G5643" i="5"/>
  <c r="G5644" i="5"/>
  <c r="G6195" i="5"/>
  <c r="G6197" i="5"/>
  <c r="G5647" i="5"/>
  <c r="G5648" i="5"/>
  <c r="G6198" i="5"/>
  <c r="G5650" i="5"/>
  <c r="G5651" i="5"/>
  <c r="G6480" i="5"/>
  <c r="G5653" i="5"/>
  <c r="G5654" i="5"/>
  <c r="G5655" i="5"/>
  <c r="G5656" i="5"/>
  <c r="G5657" i="5"/>
  <c r="G5658" i="5"/>
  <c r="G5659" i="5"/>
  <c r="G5660" i="5"/>
  <c r="G6201" i="5"/>
  <c r="G6202" i="5"/>
  <c r="G5663" i="5"/>
  <c r="G5664" i="5"/>
  <c r="G5665" i="5"/>
  <c r="G5666" i="5"/>
  <c r="G5667" i="5"/>
  <c r="G5668" i="5"/>
  <c r="G5669" i="5"/>
  <c r="G5670" i="5"/>
  <c r="G5671" i="5"/>
  <c r="G5672" i="5"/>
  <c r="G5673" i="5"/>
  <c r="G640" i="5"/>
  <c r="G5675" i="5"/>
  <c r="G5676" i="5"/>
  <c r="G5677" i="5"/>
  <c r="G5678" i="5"/>
  <c r="G5679" i="5"/>
  <c r="G5680" i="5"/>
  <c r="G5681" i="5"/>
  <c r="G5682" i="5"/>
  <c r="G5683" i="5"/>
  <c r="G5684" i="5"/>
  <c r="G5685" i="5"/>
  <c r="G5686" i="5"/>
  <c r="G5687" i="5"/>
  <c r="G5688" i="5"/>
  <c r="G3637" i="5"/>
  <c r="G5690" i="5"/>
  <c r="G1107" i="5"/>
  <c r="G5692" i="5"/>
  <c r="G6211" i="5"/>
  <c r="G6212" i="5"/>
  <c r="G6221" i="5"/>
  <c r="G6222" i="5"/>
  <c r="G6234" i="5"/>
  <c r="G5698" i="5"/>
  <c r="G5699" i="5"/>
  <c r="G5700" i="5"/>
  <c r="G5701" i="5"/>
  <c r="G5702" i="5"/>
  <c r="G6239" i="5"/>
  <c r="G5704" i="5"/>
  <c r="G5430" i="5"/>
  <c r="G5706" i="5"/>
  <c r="G6243" i="5"/>
  <c r="G6247" i="5"/>
  <c r="G5709" i="5"/>
  <c r="G5710" i="5"/>
  <c r="G5711" i="5"/>
  <c r="G6252" i="5"/>
  <c r="G5713" i="5"/>
  <c r="G5714" i="5"/>
  <c r="G6272" i="5"/>
  <c r="G5716" i="5"/>
  <c r="G5717" i="5"/>
  <c r="G5718" i="5"/>
  <c r="G1037" i="5"/>
  <c r="G5720" i="5"/>
  <c r="G5721" i="5"/>
  <c r="G6288" i="5"/>
  <c r="G6290" i="5"/>
  <c r="G5724" i="5"/>
  <c r="G5725" i="5"/>
  <c r="G5726" i="5"/>
  <c r="G5727" i="5"/>
  <c r="G3193" i="5"/>
  <c r="G5729" i="5"/>
  <c r="G5730" i="5"/>
  <c r="G6307" i="5"/>
  <c r="G720" i="5"/>
  <c r="G5733" i="5"/>
  <c r="G6308" i="5"/>
  <c r="G5735" i="5"/>
  <c r="G5736" i="5"/>
  <c r="G5737" i="5"/>
  <c r="G5738" i="5"/>
  <c r="G5739" i="5"/>
  <c r="G5740" i="5"/>
  <c r="G5741" i="5"/>
  <c r="G5742" i="5"/>
  <c r="G6309" i="5"/>
  <c r="G5744" i="5"/>
  <c r="G5745" i="5"/>
  <c r="G5746" i="5"/>
  <c r="G5747" i="5"/>
  <c r="G5748" i="5"/>
  <c r="G5749" i="5"/>
  <c r="G5750" i="5"/>
  <c r="G5751" i="5"/>
  <c r="G6310" i="5"/>
  <c r="G1279" i="5"/>
  <c r="G943" i="5"/>
  <c r="G214" i="5"/>
  <c r="G5756" i="5"/>
  <c r="G5757" i="5"/>
  <c r="G5758" i="5"/>
  <c r="G5759" i="5"/>
  <c r="G5760" i="5"/>
  <c r="G7523" i="5"/>
  <c r="G5762" i="5"/>
  <c r="G5763" i="5"/>
  <c r="G2928" i="5"/>
  <c r="G5765" i="5"/>
  <c r="G5766" i="5"/>
  <c r="G5767" i="5"/>
  <c r="G5768" i="5"/>
  <c r="G5769" i="5"/>
  <c r="G5770" i="5"/>
  <c r="G5771" i="5"/>
  <c r="G5772" i="5"/>
  <c r="G6311" i="5"/>
  <c r="G6312" i="5"/>
  <c r="G6313" i="5"/>
  <c r="G5776" i="5"/>
  <c r="G6335" i="5"/>
  <c r="G6347" i="5"/>
  <c r="G5779" i="5"/>
  <c r="G6069" i="5"/>
  <c r="G6327" i="5"/>
  <c r="G5782" i="5"/>
  <c r="G6352" i="5"/>
  <c r="G5784" i="5"/>
  <c r="G5785" i="5"/>
  <c r="G5786" i="5"/>
  <c r="G5787" i="5"/>
  <c r="G5788" i="5"/>
  <c r="G5789" i="5"/>
  <c r="G6372" i="5"/>
  <c r="G5791" i="5"/>
  <c r="G5792" i="5"/>
  <c r="G5793" i="5"/>
  <c r="G5794" i="5"/>
  <c r="G5795" i="5"/>
  <c r="G5796" i="5"/>
  <c r="G5797" i="5"/>
  <c r="G5798" i="5"/>
  <c r="G5799" i="5"/>
  <c r="G206" i="5"/>
  <c r="G268" i="5"/>
  <c r="G5802" i="5"/>
  <c r="G5803" i="5"/>
  <c r="G5804" i="5"/>
  <c r="G5805" i="5"/>
  <c r="G5806" i="5"/>
  <c r="G5807" i="5"/>
  <c r="G3442" i="5"/>
  <c r="G5809" i="5"/>
  <c r="G5810" i="5"/>
  <c r="G5811" i="5"/>
  <c r="G6377" i="5"/>
  <c r="G6378" i="5"/>
  <c r="G5814" i="5"/>
  <c r="G5815" i="5"/>
  <c r="G5816" i="5"/>
  <c r="G5817" i="5"/>
  <c r="G5818" i="5"/>
  <c r="G5819" i="5"/>
  <c r="G5820" i="5"/>
  <c r="G576" i="5"/>
  <c r="G5822" i="5"/>
  <c r="G5823" i="5"/>
  <c r="G5824" i="5"/>
  <c r="G5825" i="5"/>
  <c r="G5826" i="5"/>
  <c r="G5827" i="5"/>
  <c r="G5828" i="5"/>
  <c r="G5829" i="5"/>
  <c r="G1428" i="5"/>
  <c r="G5831" i="5"/>
  <c r="G5832" i="5"/>
  <c r="G5833" i="5"/>
  <c r="G5834" i="5"/>
  <c r="G5835" i="5"/>
  <c r="G5836" i="5"/>
  <c r="G5837" i="5"/>
  <c r="G5838" i="5"/>
  <c r="G5839" i="5"/>
  <c r="G6379" i="5"/>
  <c r="G5841" i="5"/>
  <c r="G5842" i="5"/>
  <c r="G5843" i="5"/>
  <c r="G5844" i="5"/>
  <c r="G5845" i="5"/>
  <c r="G5846" i="5"/>
  <c r="G175" i="5"/>
  <c r="G5848" i="5"/>
  <c r="G5849" i="5"/>
  <c r="G5850" i="5"/>
  <c r="G5851" i="5"/>
  <c r="G5852" i="5"/>
  <c r="G5853" i="5"/>
  <c r="G5854" i="5"/>
  <c r="G6380" i="5"/>
  <c r="G123" i="5"/>
  <c r="G5857" i="5"/>
  <c r="G5858" i="5"/>
  <c r="G5859" i="5"/>
  <c r="G5860" i="5"/>
  <c r="G6381" i="5"/>
  <c r="G5862" i="5"/>
  <c r="G6385" i="5"/>
  <c r="G6386" i="5"/>
  <c r="G6387" i="5"/>
  <c r="G6388" i="5"/>
  <c r="G6391" i="5"/>
  <c r="G5868" i="5"/>
  <c r="G5869" i="5"/>
  <c r="G5870" i="5"/>
  <c r="G1280" i="5"/>
  <c r="G5872" i="5"/>
  <c r="G5873" i="5"/>
  <c r="G5874" i="5"/>
  <c r="G5875" i="5"/>
  <c r="G5876" i="5"/>
  <c r="G683" i="5"/>
  <c r="G5878" i="5"/>
  <c r="G5879" i="5"/>
  <c r="G5880" i="5"/>
  <c r="G5881" i="5"/>
  <c r="G5882" i="5"/>
  <c r="G6392" i="5"/>
  <c r="G6399" i="5"/>
  <c r="G5885" i="5"/>
  <c r="G6401" i="5"/>
  <c r="G5887" i="5"/>
  <c r="G6402" i="5"/>
  <c r="G6403" i="5"/>
  <c r="G5890" i="5"/>
  <c r="G4052" i="5"/>
  <c r="G5892" i="5"/>
  <c r="G5893" i="5"/>
  <c r="G6406" i="5"/>
  <c r="G5895" i="5"/>
  <c r="G5896" i="5"/>
  <c r="G5897" i="5"/>
  <c r="G5898" i="5"/>
  <c r="G393" i="5"/>
  <c r="G6407" i="5"/>
  <c r="G396" i="5"/>
  <c r="G5902" i="5"/>
  <c r="G5903" i="5"/>
  <c r="G5904" i="5"/>
  <c r="G6408" i="5"/>
  <c r="G5906" i="5"/>
  <c r="G5907" i="5"/>
  <c r="G5908" i="5"/>
  <c r="G5909" i="5"/>
  <c r="G5910" i="5"/>
  <c r="G5911" i="5"/>
  <c r="G6437" i="5"/>
  <c r="G5913" i="5"/>
  <c r="G5914" i="5"/>
  <c r="G5915" i="5"/>
  <c r="G6438" i="5"/>
  <c r="G6439" i="5"/>
  <c r="G6449" i="5"/>
  <c r="G5919" i="5"/>
  <c r="G5920" i="5"/>
  <c r="G5921" i="5"/>
  <c r="G5922" i="5"/>
  <c r="G5923" i="5"/>
  <c r="G6450" i="5"/>
  <c r="G5925" i="5"/>
  <c r="G5926" i="5"/>
  <c r="G8622" i="5"/>
  <c r="G5928" i="5"/>
  <c r="G5929" i="5"/>
  <c r="G5930" i="5"/>
  <c r="G5931" i="5"/>
  <c r="G5932" i="5"/>
  <c r="G5933" i="5"/>
  <c r="G5934" i="5"/>
  <c r="G5935" i="5"/>
  <c r="G6451" i="5"/>
  <c r="G5937" i="5"/>
  <c r="G5938" i="5"/>
  <c r="G5939" i="5"/>
  <c r="G5940" i="5"/>
  <c r="G5941" i="5"/>
  <c r="G5942" i="5"/>
  <c r="G5943" i="5"/>
  <c r="G5944" i="5"/>
  <c r="G5945" i="5"/>
  <c r="G5946" i="5"/>
  <c r="G5947" i="5"/>
  <c r="G5948" i="5"/>
  <c r="G5949" i="5"/>
  <c r="G5950" i="5"/>
  <c r="G5951" i="5"/>
  <c r="G5952" i="5"/>
  <c r="G5953" i="5"/>
  <c r="G5954" i="5"/>
  <c r="G5955" i="5"/>
  <c r="G5956" i="5"/>
  <c r="G5957" i="5"/>
  <c r="G5958" i="5"/>
  <c r="G5959" i="5"/>
  <c r="G5960" i="5"/>
  <c r="G577" i="5"/>
  <c r="G5962" i="5"/>
  <c r="G5963" i="5"/>
  <c r="G5964" i="5"/>
  <c r="G5965" i="5"/>
  <c r="G5966" i="5"/>
  <c r="G5967" i="5"/>
  <c r="G4077" i="5"/>
  <c r="G5969" i="5"/>
  <c r="G5970" i="5"/>
  <c r="G5971" i="5"/>
  <c r="G5972" i="5"/>
  <c r="G5973" i="5"/>
  <c r="G6453" i="5"/>
  <c r="G5975" i="5"/>
  <c r="G5976" i="5"/>
  <c r="G5977" i="5"/>
  <c r="G5978" i="5"/>
  <c r="G5979" i="5"/>
  <c r="G5980" i="5"/>
  <c r="G5981" i="5"/>
  <c r="G5982" i="5"/>
  <c r="G5983" i="5"/>
  <c r="G5984" i="5"/>
  <c r="G5985" i="5"/>
  <c r="G5986" i="5"/>
  <c r="G5987" i="5"/>
  <c r="G5988" i="5"/>
  <c r="G5989" i="5"/>
  <c r="G5990" i="5"/>
  <c r="G5991" i="5"/>
  <c r="G5992" i="5"/>
  <c r="G6455" i="5"/>
  <c r="G6468" i="5"/>
  <c r="G5995" i="5"/>
  <c r="G5996" i="5"/>
  <c r="G6469" i="5"/>
  <c r="G6479" i="5"/>
  <c r="G5999" i="5"/>
  <c r="G6000" i="5"/>
  <c r="G6482" i="5"/>
  <c r="G6002" i="5"/>
  <c r="G6003" i="5"/>
  <c r="G6004" i="5"/>
  <c r="G6005" i="5"/>
  <c r="G3435" i="5"/>
  <c r="G6007" i="5"/>
  <c r="G8369" i="5"/>
  <c r="G6009" i="5"/>
  <c r="G6010" i="5"/>
  <c r="G6011" i="5"/>
  <c r="G6012" i="5"/>
  <c r="G6013" i="5"/>
  <c r="G6014" i="5"/>
  <c r="G6015" i="5"/>
  <c r="G6016" i="5"/>
  <c r="G6017" i="5"/>
  <c r="G6018" i="5"/>
  <c r="G6019" i="5"/>
  <c r="G6020" i="5"/>
  <c r="G6484" i="5"/>
  <c r="G528" i="5"/>
  <c r="G6023" i="5"/>
  <c r="G6024" i="5"/>
  <c r="G6485" i="5"/>
  <c r="G6026" i="5"/>
  <c r="G6027" i="5"/>
  <c r="G6028" i="5"/>
  <c r="G6029" i="5"/>
  <c r="G6030" i="5"/>
  <c r="G6031" i="5"/>
  <c r="G639" i="5"/>
  <c r="G6488" i="5"/>
  <c r="G6034" i="5"/>
  <c r="G6035" i="5"/>
  <c r="G6036" i="5"/>
  <c r="G6037" i="5"/>
  <c r="G6038" i="5"/>
  <c r="G6495" i="5"/>
  <c r="G6040" i="5"/>
  <c r="G6041" i="5"/>
  <c r="G6042" i="5"/>
  <c r="G6043" i="5"/>
  <c r="G6044" i="5"/>
  <c r="G6045" i="5"/>
  <c r="G6046" i="5"/>
  <c r="G6047" i="5"/>
  <c r="G6048" i="5"/>
  <c r="G6049" i="5"/>
  <c r="G6050" i="5"/>
  <c r="G6051" i="5"/>
  <c r="G6052" i="5"/>
  <c r="G6053" i="5"/>
  <c r="G6054" i="5"/>
  <c r="G6055" i="5"/>
  <c r="G6056" i="5"/>
  <c r="G6057" i="5"/>
  <c r="G3597" i="5"/>
  <c r="G1366" i="5"/>
  <c r="G6060" i="5"/>
  <c r="G6061" i="5"/>
  <c r="G6062" i="5"/>
  <c r="G6063" i="5"/>
  <c r="G6064" i="5"/>
  <c r="G6065" i="5"/>
  <c r="G6066" i="5"/>
  <c r="G6067" i="5"/>
  <c r="G6068" i="5"/>
  <c r="G7120" i="5"/>
  <c r="G6070" i="5"/>
  <c r="G6517" i="5"/>
  <c r="G6072" i="5"/>
  <c r="G6073" i="5"/>
  <c r="G6074" i="5"/>
  <c r="G6075" i="5"/>
  <c r="G4392" i="5"/>
  <c r="G6518" i="5"/>
  <c r="G6519" i="5"/>
  <c r="G6520" i="5"/>
  <c r="G6522" i="5"/>
  <c r="G6081" i="5"/>
  <c r="G6082" i="5"/>
  <c r="G6083" i="5"/>
  <c r="G6084" i="5"/>
  <c r="G6085" i="5"/>
  <c r="G6086" i="5"/>
  <c r="G6087" i="5"/>
  <c r="G6088" i="5"/>
  <c r="G6525" i="5"/>
  <c r="G6528" i="5"/>
  <c r="G6091" i="5"/>
  <c r="G6092" i="5"/>
  <c r="G6093" i="5"/>
  <c r="G6094" i="5"/>
  <c r="G6095" i="5"/>
  <c r="G6096" i="5"/>
  <c r="G6097" i="5"/>
  <c r="G6098" i="5"/>
  <c r="G6099" i="5"/>
  <c r="G6100" i="5"/>
  <c r="G6101" i="5"/>
  <c r="G6102" i="5"/>
  <c r="G6103" i="5"/>
  <c r="G6104" i="5"/>
  <c r="G6105" i="5"/>
  <c r="G6106" i="5"/>
  <c r="G6107" i="5"/>
  <c r="G6108" i="5"/>
  <c r="G6109" i="5"/>
  <c r="G6529" i="5"/>
  <c r="G6530" i="5"/>
  <c r="G6112" i="5"/>
  <c r="G6113" i="5"/>
  <c r="G7181" i="5"/>
  <c r="G6115" i="5"/>
  <c r="G6116" i="5"/>
  <c r="G6117" i="5"/>
  <c r="G6118" i="5"/>
  <c r="G6119" i="5"/>
  <c r="G6120" i="5"/>
  <c r="G6121" i="5"/>
  <c r="G6122" i="5"/>
  <c r="G6533" i="5"/>
  <c r="G6124" i="5"/>
  <c r="G6125" i="5"/>
  <c r="G6534" i="5"/>
  <c r="G1281" i="5"/>
  <c r="G6128" i="5"/>
  <c r="G6129" i="5"/>
  <c r="G6539" i="5"/>
  <c r="G6545" i="5"/>
  <c r="G6546" i="5"/>
  <c r="G6547" i="5"/>
  <c r="G6134" i="5"/>
  <c r="G6135" i="5"/>
  <c r="G6136" i="5"/>
  <c r="G6137" i="5"/>
  <c r="G6551" i="5"/>
  <c r="G6553" i="5"/>
  <c r="G6140" i="5"/>
  <c r="G6141" i="5"/>
  <c r="G6554" i="5"/>
  <c r="G6143" i="5"/>
  <c r="G6144" i="5"/>
  <c r="G448" i="5"/>
  <c r="G6555" i="5"/>
  <c r="G6556" i="5"/>
  <c r="G6148" i="5"/>
  <c r="G6149" i="5"/>
  <c r="G6150" i="5"/>
  <c r="G6151" i="5"/>
  <c r="G6152" i="5"/>
  <c r="G6153" i="5"/>
  <c r="G6154" i="5"/>
  <c r="G6155" i="5"/>
  <c r="G6156" i="5"/>
  <c r="G6157" i="5"/>
  <c r="G6158" i="5"/>
  <c r="G1038" i="5"/>
  <c r="G6160" i="5"/>
  <c r="G6161" i="5"/>
  <c r="G6162" i="5"/>
  <c r="G6163" i="5"/>
  <c r="G6164" i="5"/>
  <c r="G6165" i="5"/>
  <c r="G6166" i="5"/>
  <c r="G6167" i="5"/>
  <c r="G6168" i="5"/>
  <c r="G6169" i="5"/>
  <c r="G6170" i="5"/>
  <c r="G6171" i="5"/>
  <c r="G6172" i="5"/>
  <c r="G6576" i="5"/>
  <c r="G6174" i="5"/>
  <c r="G6175" i="5"/>
  <c r="G6176" i="5"/>
  <c r="G349" i="5"/>
  <c r="G6178" i="5"/>
  <c r="G6179" i="5"/>
  <c r="G6180" i="5"/>
  <c r="G6181" i="5"/>
  <c r="G6182" i="5"/>
  <c r="G6183" i="5"/>
  <c r="G6184" i="5"/>
  <c r="G6185" i="5"/>
  <c r="G625" i="5"/>
  <c r="G6187" i="5"/>
  <c r="G6577" i="5"/>
  <c r="G6189" i="5"/>
  <c r="G6190" i="5"/>
  <c r="G6191" i="5"/>
  <c r="G6192" i="5"/>
  <c r="G6193" i="5"/>
  <c r="G6194" i="5"/>
  <c r="G6580" i="5"/>
  <c r="G6196" i="5"/>
  <c r="G6592" i="5"/>
  <c r="G6593" i="5"/>
  <c r="G6199" i="5"/>
  <c r="G6200" i="5"/>
  <c r="G6597" i="5"/>
  <c r="G6603" i="5"/>
  <c r="G6203" i="5"/>
  <c r="G6204" i="5"/>
  <c r="G6205" i="5"/>
  <c r="G6206" i="5"/>
  <c r="G6207" i="5"/>
  <c r="G6208" i="5"/>
  <c r="G6209" i="5"/>
  <c r="G6210" i="5"/>
  <c r="G1284" i="5"/>
  <c r="G6604" i="5"/>
  <c r="G6213" i="5"/>
  <c r="G6214" i="5"/>
  <c r="G6215" i="5"/>
  <c r="G6216" i="5"/>
  <c r="G6217" i="5"/>
  <c r="G6218" i="5"/>
  <c r="G6219" i="5"/>
  <c r="G6220" i="5"/>
  <c r="G6621" i="5"/>
  <c r="G6622" i="5"/>
  <c r="G6223" i="5"/>
  <c r="G6224" i="5"/>
  <c r="G6225" i="5"/>
  <c r="G6226" i="5"/>
  <c r="G6227" i="5"/>
  <c r="G6228" i="5"/>
  <c r="G6229" i="5"/>
  <c r="G6230" i="5"/>
  <c r="G6231" i="5"/>
  <c r="G6232" i="5"/>
  <c r="G6233" i="5"/>
  <c r="G6623" i="5"/>
  <c r="G6235" i="5"/>
  <c r="G6236" i="5"/>
  <c r="G6237" i="5"/>
  <c r="G6238" i="5"/>
  <c r="G6638" i="5"/>
  <c r="G6240" i="5"/>
  <c r="G6241" i="5"/>
  <c r="G6242" i="5"/>
  <c r="G6639" i="5"/>
  <c r="G6244" i="5"/>
  <c r="G6245" i="5"/>
  <c r="G6246" i="5"/>
  <c r="G6641" i="5"/>
  <c r="G6248" i="5"/>
  <c r="G6249" i="5"/>
  <c r="G6250" i="5"/>
  <c r="G6251" i="5"/>
  <c r="G6658" i="5"/>
  <c r="G6253" i="5"/>
  <c r="G6254" i="5"/>
  <c r="G6255" i="5"/>
  <c r="G6256" i="5"/>
  <c r="G6257" i="5"/>
  <c r="G6258" i="5"/>
  <c r="G6259" i="5"/>
  <c r="G6260" i="5"/>
  <c r="G6261" i="5"/>
  <c r="G6262" i="5"/>
  <c r="G6263" i="5"/>
  <c r="G6264" i="5"/>
  <c r="G6265" i="5"/>
  <c r="G6266" i="5"/>
  <c r="G6267" i="5"/>
  <c r="G6268" i="5"/>
  <c r="G6269" i="5"/>
  <c r="G6270" i="5"/>
  <c r="G6271" i="5"/>
  <c r="G6674" i="5"/>
  <c r="G6273" i="5"/>
  <c r="G6274" i="5"/>
  <c r="G6275" i="5"/>
  <c r="G6276" i="5"/>
  <c r="G6277" i="5"/>
  <c r="G6278" i="5"/>
  <c r="G6279" i="5"/>
  <c r="G6280" i="5"/>
  <c r="G6281" i="5"/>
  <c r="G6282" i="5"/>
  <c r="G6283" i="5"/>
  <c r="G6284" i="5"/>
  <c r="G6285" i="5"/>
  <c r="G6286" i="5"/>
  <c r="G6287" i="5"/>
  <c r="G6676" i="5"/>
  <c r="G6289" i="5"/>
  <c r="G5752" i="5"/>
  <c r="G6291" i="5"/>
  <c r="G6292" i="5"/>
  <c r="G6293" i="5"/>
  <c r="G6294" i="5"/>
  <c r="G6295" i="5"/>
  <c r="G6296" i="5"/>
  <c r="G6297" i="5"/>
  <c r="G6298" i="5"/>
  <c r="G6299" i="5"/>
  <c r="G6300" i="5"/>
  <c r="G6301" i="5"/>
  <c r="G6302" i="5"/>
  <c r="G6303" i="5"/>
  <c r="G6304" i="5"/>
  <c r="G6305" i="5"/>
  <c r="G6306" i="5"/>
  <c r="G6682" i="5"/>
  <c r="G6683" i="5"/>
  <c r="G6688" i="5"/>
  <c r="G6692" i="5"/>
  <c r="G6693" i="5"/>
  <c r="G628" i="5"/>
  <c r="G6715" i="5"/>
  <c r="G6314" i="5"/>
  <c r="G6315" i="5"/>
  <c r="G6316" i="5"/>
  <c r="G3355" i="5"/>
  <c r="G6318" i="5"/>
  <c r="G6319" i="5"/>
  <c r="G6320" i="5"/>
  <c r="G6321" i="5"/>
  <c r="G6322" i="5"/>
  <c r="G6323" i="5"/>
  <c r="G6324" i="5"/>
  <c r="G6325" i="5"/>
  <c r="G6326" i="5"/>
  <c r="G8367" i="5"/>
  <c r="G6328" i="5"/>
  <c r="G6329" i="5"/>
  <c r="G6330" i="5"/>
  <c r="G6331" i="5"/>
  <c r="G6332" i="5"/>
  <c r="G1487" i="5"/>
  <c r="G6334" i="5"/>
  <c r="G6716" i="5"/>
  <c r="G6336" i="5"/>
  <c r="G6337" i="5"/>
  <c r="G6338" i="5"/>
  <c r="G6339" i="5"/>
  <c r="G6340" i="5"/>
  <c r="G6341" i="5"/>
  <c r="G6342" i="5"/>
  <c r="G6343" i="5"/>
  <c r="G6344" i="5"/>
  <c r="G6345" i="5"/>
  <c r="G6346" i="5"/>
  <c r="G433" i="5"/>
  <c r="G6348" i="5"/>
  <c r="G6349" i="5"/>
  <c r="G6350" i="5"/>
  <c r="G6351" i="5"/>
  <c r="G6717" i="5"/>
  <c r="G6353" i="5"/>
  <c r="G6354" i="5"/>
  <c r="G6355" i="5"/>
  <c r="G6356" i="5"/>
  <c r="G6357" i="5"/>
  <c r="G6358" i="5"/>
  <c r="G6359" i="5"/>
  <c r="G6360" i="5"/>
  <c r="G6361" i="5"/>
  <c r="G6362" i="5"/>
  <c r="G6363" i="5"/>
  <c r="G6364" i="5"/>
  <c r="G6365" i="5"/>
  <c r="G6366" i="5"/>
  <c r="G6367" i="5"/>
  <c r="G6368" i="5"/>
  <c r="G6369" i="5"/>
  <c r="G6370" i="5"/>
  <c r="G6371" i="5"/>
  <c r="G2552" i="5"/>
  <c r="G6373" i="5"/>
  <c r="G6374" i="5"/>
  <c r="G6375" i="5"/>
  <c r="G6376" i="5"/>
  <c r="G6743" i="5"/>
  <c r="G849" i="5"/>
  <c r="G6765" i="5"/>
  <c r="G6766" i="5"/>
  <c r="G189" i="5"/>
  <c r="G6382" i="5"/>
  <c r="G6383" i="5"/>
  <c r="G6384" i="5"/>
  <c r="G6767" i="5"/>
  <c r="G6768" i="5"/>
  <c r="G775" i="5"/>
  <c r="G6771" i="5"/>
  <c r="G6389" i="5"/>
  <c r="G6390" i="5"/>
  <c r="G6772" i="5"/>
  <c r="G6776" i="5"/>
  <c r="G6393" i="5"/>
  <c r="G6394" i="5"/>
  <c r="G6395" i="5"/>
  <c r="G6396" i="5"/>
  <c r="G6397" i="5"/>
  <c r="G6398" i="5"/>
  <c r="G6777" i="5"/>
  <c r="G6400" i="5"/>
  <c r="G6778" i="5"/>
  <c r="G6779" i="5"/>
  <c r="G6780" i="5"/>
  <c r="G6404" i="5"/>
  <c r="G6405" i="5"/>
  <c r="G653" i="5"/>
  <c r="G6781" i="5"/>
  <c r="G6786" i="5"/>
  <c r="G6409" i="5"/>
  <c r="G6410" i="5"/>
  <c r="G6411" i="5"/>
  <c r="G6412" i="5"/>
  <c r="G6413" i="5"/>
  <c r="G6414" i="5"/>
  <c r="G6415" i="5"/>
  <c r="G6416" i="5"/>
  <c r="G6417" i="5"/>
  <c r="G6418" i="5"/>
  <c r="G6419" i="5"/>
  <c r="G6420" i="5"/>
  <c r="G6421" i="5"/>
  <c r="G6422" i="5"/>
  <c r="G6423" i="5"/>
  <c r="G6424" i="5"/>
  <c r="G6425" i="5"/>
  <c r="G6426" i="5"/>
  <c r="G6427" i="5"/>
  <c r="G6428" i="5"/>
  <c r="G6429" i="5"/>
  <c r="G6430" i="5"/>
  <c r="G6431" i="5"/>
  <c r="G6432" i="5"/>
  <c r="G6433" i="5"/>
  <c r="G6434" i="5"/>
  <c r="G6435" i="5"/>
  <c r="G6436" i="5"/>
  <c r="G6787" i="5"/>
  <c r="G6800" i="5"/>
  <c r="G6816" i="5"/>
  <c r="G6440" i="5"/>
  <c r="G6441" i="5"/>
  <c r="G6442" i="5"/>
  <c r="G6443" i="5"/>
  <c r="G6444" i="5"/>
  <c r="G6445" i="5"/>
  <c r="G6446" i="5"/>
  <c r="G6447" i="5"/>
  <c r="G6448" i="5"/>
  <c r="G6821" i="5"/>
  <c r="G955" i="5"/>
  <c r="G6828" i="5"/>
  <c r="G6452" i="5"/>
  <c r="G6830" i="5"/>
  <c r="G6454" i="5"/>
  <c r="G1028" i="5"/>
  <c r="G6456" i="5"/>
  <c r="G6457" i="5"/>
  <c r="G6458" i="5"/>
  <c r="G6459" i="5"/>
  <c r="G6460" i="5"/>
  <c r="G6461" i="5"/>
  <c r="G6462" i="5"/>
  <c r="G6463" i="5"/>
  <c r="G6464" i="5"/>
  <c r="G6465" i="5"/>
  <c r="G6466" i="5"/>
  <c r="G6467" i="5"/>
  <c r="G6841" i="5"/>
  <c r="G6842" i="5"/>
  <c r="G6470" i="5"/>
  <c r="G6471" i="5"/>
  <c r="G6472" i="5"/>
  <c r="G6473" i="5"/>
  <c r="G2810" i="5"/>
  <c r="G6475" i="5"/>
  <c r="G6476" i="5"/>
  <c r="G6477" i="5"/>
  <c r="G6478" i="5"/>
  <c r="G6846" i="5"/>
  <c r="G7180" i="5"/>
  <c r="G6481" i="5"/>
  <c r="G6850" i="5"/>
  <c r="G6483" i="5"/>
  <c r="G6851" i="5"/>
  <c r="G6852" i="5"/>
  <c r="G6486" i="5"/>
  <c r="G6487" i="5"/>
  <c r="G6854" i="5"/>
  <c r="G6489" i="5"/>
  <c r="G6490" i="5"/>
  <c r="G6491" i="5"/>
  <c r="G6492" i="5"/>
  <c r="G6493" i="5"/>
  <c r="G6494" i="5"/>
  <c r="G1111" i="5"/>
  <c r="G6496" i="5"/>
  <c r="G6497" i="5"/>
  <c r="G6498" i="5"/>
  <c r="G6499" i="5"/>
  <c r="G3700" i="5"/>
  <c r="G6501" i="5"/>
  <c r="G6502" i="5"/>
  <c r="G6503" i="5"/>
  <c r="G6504" i="5"/>
  <c r="G6505" i="5"/>
  <c r="G6506" i="5"/>
  <c r="G6507" i="5"/>
  <c r="G5246" i="5"/>
  <c r="G6509" i="5"/>
  <c r="G6510" i="5"/>
  <c r="G6511" i="5"/>
  <c r="G6512" i="5"/>
  <c r="G6513" i="5"/>
  <c r="G6514" i="5"/>
  <c r="G6515" i="5"/>
  <c r="G6516" i="5"/>
  <c r="G6856" i="5"/>
  <c r="G6857" i="5"/>
  <c r="G6858" i="5"/>
  <c r="G6859" i="5"/>
  <c r="G6521" i="5"/>
  <c r="G6880" i="5"/>
  <c r="G6523" i="5"/>
  <c r="G4383" i="5"/>
  <c r="G6881" i="5"/>
  <c r="G6526" i="5"/>
  <c r="G6527" i="5"/>
  <c r="G6890" i="5"/>
  <c r="G6891" i="5"/>
  <c r="G6895" i="5"/>
  <c r="G6531" i="5"/>
  <c r="G6896" i="5"/>
  <c r="G6898" i="5"/>
  <c r="G6902" i="5"/>
  <c r="G6535" i="5"/>
  <c r="G6536" i="5"/>
  <c r="G5633" i="5"/>
  <c r="G6538" i="5"/>
  <c r="G126" i="5"/>
  <c r="G6540" i="5"/>
  <c r="G6541" i="5"/>
  <c r="G6542" i="5"/>
  <c r="G6543" i="5"/>
  <c r="G6544" i="5"/>
  <c r="G18" i="5"/>
  <c r="G898" i="5"/>
  <c r="G6903" i="5"/>
  <c r="G6548" i="5"/>
  <c r="G6549" i="5"/>
  <c r="G6550" i="5"/>
  <c r="G6905" i="5"/>
  <c r="G6552" i="5"/>
  <c r="G6908" i="5"/>
  <c r="G6532" i="5"/>
  <c r="G6916" i="5"/>
  <c r="G6922" i="5"/>
  <c r="G6557" i="5"/>
  <c r="G6558" i="5"/>
  <c r="G6559" i="5"/>
  <c r="G6560" i="5"/>
  <c r="G6561" i="5"/>
  <c r="G6562" i="5"/>
  <c r="G6563" i="5"/>
  <c r="G6564" i="5"/>
  <c r="G6565" i="5"/>
  <c r="G6566" i="5"/>
  <c r="G293" i="5"/>
  <c r="G6568" i="5"/>
  <c r="G6569" i="5"/>
  <c r="G6570" i="5"/>
  <c r="G6571" i="5"/>
  <c r="G6572" i="5"/>
  <c r="G6573" i="5"/>
  <c r="G6574" i="5"/>
  <c r="G6575" i="5"/>
  <c r="G6929" i="5"/>
  <c r="G6945" i="5"/>
  <c r="G6578" i="5"/>
  <c r="G6579" i="5"/>
  <c r="G6946" i="5"/>
  <c r="G6581" i="5"/>
  <c r="G6582" i="5"/>
  <c r="G6583" i="5"/>
  <c r="G6584" i="5"/>
  <c r="G6585" i="5"/>
  <c r="G6586" i="5"/>
  <c r="G6587" i="5"/>
  <c r="G6588" i="5"/>
  <c r="G6589" i="5"/>
  <c r="G6590" i="5"/>
  <c r="G6591" i="5"/>
  <c r="G6950" i="5"/>
  <c r="G682" i="5"/>
  <c r="G6594" i="5"/>
  <c r="G6595" i="5"/>
  <c r="G6596" i="5"/>
  <c r="G658" i="5"/>
  <c r="G6598" i="5"/>
  <c r="G6599" i="5"/>
  <c r="G6600" i="5"/>
  <c r="G6601" i="5"/>
  <c r="G6602" i="5"/>
  <c r="G1292" i="5"/>
  <c r="G3891" i="5"/>
  <c r="G6605" i="5"/>
  <c r="G6606" i="5"/>
  <c r="G6607" i="5"/>
  <c r="G6608" i="5"/>
  <c r="G6609" i="5"/>
  <c r="G6610" i="5"/>
  <c r="G6611" i="5"/>
  <c r="G6612" i="5"/>
  <c r="G6613" i="5"/>
  <c r="G6614" i="5"/>
  <c r="G6615" i="5"/>
  <c r="G6616" i="5"/>
  <c r="G6617" i="5"/>
  <c r="G5636" i="5"/>
  <c r="G6619" i="5"/>
  <c r="G6620" i="5"/>
  <c r="G6971" i="5"/>
  <c r="G6977" i="5"/>
  <c r="G6981" i="5"/>
  <c r="G6624" i="5"/>
  <c r="G6625" i="5"/>
  <c r="G6626" i="5"/>
  <c r="G6627" i="5"/>
  <c r="G6628" i="5"/>
  <c r="G6629" i="5"/>
  <c r="G6630" i="5"/>
  <c r="G7215" i="5"/>
  <c r="G6632" i="5"/>
  <c r="G6633" i="5"/>
  <c r="G6634" i="5"/>
  <c r="G6635" i="5"/>
  <c r="G6636" i="5"/>
  <c r="G6637" i="5"/>
  <c r="G6987" i="5"/>
  <c r="G6989" i="5"/>
  <c r="G6640" i="5"/>
  <c r="G7004" i="5"/>
  <c r="G6642" i="5"/>
  <c r="G6643" i="5"/>
  <c r="G6644" i="5"/>
  <c r="G6645" i="5"/>
  <c r="G6646" i="5"/>
  <c r="G6647" i="5"/>
  <c r="G6648" i="5"/>
  <c r="G6649" i="5"/>
  <c r="G744" i="5"/>
  <c r="G6651" i="5"/>
  <c r="G6652" i="5"/>
  <c r="G6653" i="5"/>
  <c r="G6654" i="5"/>
  <c r="G6655" i="5"/>
  <c r="G6656" i="5"/>
  <c r="G6657" i="5"/>
  <c r="G7014" i="5"/>
  <c r="G6659" i="5"/>
  <c r="G6660" i="5"/>
  <c r="G6661" i="5"/>
  <c r="G6662" i="5"/>
  <c r="G6663" i="5"/>
  <c r="G6664" i="5"/>
  <c r="G6665" i="5"/>
  <c r="G6666" i="5"/>
  <c r="G6667" i="5"/>
  <c r="G6668" i="5"/>
  <c r="G6669" i="5"/>
  <c r="G6670" i="5"/>
  <c r="G6671" i="5"/>
  <c r="G6672" i="5"/>
  <c r="G6673" i="5"/>
  <c r="G7021" i="5"/>
  <c r="G6675" i="5"/>
  <c r="G7022" i="5"/>
  <c r="G6677" i="5"/>
  <c r="G6678" i="5"/>
  <c r="G6679" i="5"/>
  <c r="G7023" i="5"/>
  <c r="G6681" i="5"/>
  <c r="G7026" i="5"/>
  <c r="G7028" i="5"/>
  <c r="G6684" i="5"/>
  <c r="G6685" i="5"/>
  <c r="G6686" i="5"/>
  <c r="G6687" i="5"/>
  <c r="G7033" i="5"/>
  <c r="G6474" i="5"/>
  <c r="G6690" i="5"/>
  <c r="G6691" i="5"/>
  <c r="G171" i="5"/>
  <c r="G7034" i="5"/>
  <c r="G6694" i="5"/>
  <c r="G6695" i="5"/>
  <c r="G6696" i="5"/>
  <c r="G6697" i="5"/>
  <c r="G6698" i="5"/>
  <c r="G6699" i="5"/>
  <c r="G6700" i="5"/>
  <c r="G6701" i="5"/>
  <c r="G6702" i="5"/>
  <c r="G6703" i="5"/>
  <c r="G6704" i="5"/>
  <c r="G6705" i="5"/>
  <c r="G6706" i="5"/>
  <c r="G6707" i="5"/>
  <c r="G6708" i="5"/>
  <c r="G6709" i="5"/>
  <c r="G6710" i="5"/>
  <c r="G6711" i="5"/>
  <c r="G6712" i="5"/>
  <c r="G8157" i="5"/>
  <c r="G6714" i="5"/>
  <c r="G1311" i="5"/>
  <c r="G7036" i="5"/>
  <c r="G7038" i="5"/>
  <c r="G6718" i="5"/>
  <c r="G6719" i="5"/>
  <c r="G6720" i="5"/>
  <c r="G6721" i="5"/>
  <c r="G6722" i="5"/>
  <c r="G6723" i="5"/>
  <c r="G6724" i="5"/>
  <c r="G6725" i="5"/>
  <c r="G6726" i="5"/>
  <c r="G6727" i="5"/>
  <c r="G6728" i="5"/>
  <c r="G6729" i="5"/>
  <c r="G6730" i="5"/>
  <c r="G6731" i="5"/>
  <c r="G6732" i="5"/>
  <c r="G6733" i="5"/>
  <c r="G6734" i="5"/>
  <c r="G6735" i="5"/>
  <c r="G6736" i="5"/>
  <c r="G6737" i="5"/>
  <c r="G6008" i="5"/>
  <c r="G1029" i="5"/>
  <c r="G7040" i="5"/>
  <c r="G6741" i="5"/>
  <c r="G6742" i="5"/>
  <c r="G7041" i="5"/>
  <c r="G6744" i="5"/>
  <c r="G6745" i="5"/>
  <c r="G6746" i="5"/>
  <c r="G6747" i="5"/>
  <c r="G6748" i="5"/>
  <c r="G6749" i="5"/>
  <c r="G6750" i="5"/>
  <c r="G6751" i="5"/>
  <c r="G6752" i="5"/>
  <c r="G6753" i="5"/>
  <c r="G2716" i="5"/>
  <c r="G6755" i="5"/>
  <c r="G6756" i="5"/>
  <c r="G6757" i="5"/>
  <c r="G6758" i="5"/>
  <c r="G6759" i="5"/>
  <c r="G6760" i="5"/>
  <c r="G6761" i="5"/>
  <c r="G6762" i="5"/>
  <c r="G6763" i="5"/>
  <c r="G6764" i="5"/>
  <c r="G7042" i="5"/>
  <c r="G7050" i="5"/>
  <c r="G7051" i="5"/>
  <c r="G7052" i="5"/>
  <c r="G6769" i="5"/>
  <c r="G6770" i="5"/>
  <c r="G7059" i="5"/>
  <c r="G7063" i="5"/>
  <c r="G6773" i="5"/>
  <c r="G6774" i="5"/>
  <c r="G6775" i="5"/>
  <c r="G7064" i="5"/>
  <c r="G7083" i="5"/>
  <c r="G7097" i="5"/>
  <c r="G7104" i="5"/>
  <c r="G7105" i="5"/>
  <c r="G7115" i="5"/>
  <c r="G6782" i="5"/>
  <c r="G6783" i="5"/>
  <c r="G6784" i="5"/>
  <c r="G6785" i="5"/>
  <c r="G7134" i="5"/>
  <c r="G7135" i="5"/>
  <c r="G6788" i="5"/>
  <c r="G6789" i="5"/>
  <c r="G6790" i="5"/>
  <c r="G6791" i="5"/>
  <c r="G6792" i="5"/>
  <c r="G6793" i="5"/>
  <c r="G6794" i="5"/>
  <c r="G6795" i="5"/>
  <c r="G6796" i="5"/>
  <c r="G6797" i="5"/>
  <c r="G6798" i="5"/>
  <c r="G6799" i="5"/>
  <c r="G7136" i="5"/>
  <c r="G6801" i="5"/>
  <c r="G6802" i="5"/>
  <c r="G6803" i="5"/>
  <c r="G6804" i="5"/>
  <c r="G6805" i="5"/>
  <c r="G6806" i="5"/>
  <c r="G6807" i="5"/>
  <c r="G6808" i="5"/>
  <c r="G6809" i="5"/>
  <c r="G6810" i="5"/>
  <c r="G6811" i="5"/>
  <c r="G6812" i="5"/>
  <c r="G6813" i="5"/>
  <c r="G6814" i="5"/>
  <c r="G5472" i="5"/>
  <c r="G36" i="5"/>
  <c r="G6817" i="5"/>
  <c r="G6818" i="5"/>
  <c r="G6819" i="5"/>
  <c r="G6820" i="5"/>
  <c r="G7137" i="5"/>
  <c r="G6822" i="5"/>
  <c r="G6823" i="5"/>
  <c r="G6824" i="5"/>
  <c r="G6825" i="5"/>
  <c r="G6826" i="5"/>
  <c r="G6827" i="5"/>
  <c r="G7138" i="5"/>
  <c r="G6829" i="5"/>
  <c r="G7144" i="5"/>
  <c r="G3813" i="5"/>
  <c r="G6832" i="5"/>
  <c r="G6833" i="5"/>
  <c r="G6834" i="5"/>
  <c r="G6835" i="5"/>
  <c r="G6836" i="5"/>
  <c r="G6837" i="5"/>
  <c r="G6838" i="5"/>
  <c r="G6839" i="5"/>
  <c r="G6840" i="5"/>
  <c r="G7152" i="5"/>
  <c r="G7153" i="5"/>
  <c r="G6843" i="5"/>
  <c r="G6844" i="5"/>
  <c r="G6845" i="5"/>
  <c r="G7156" i="5"/>
  <c r="G6847" i="5"/>
  <c r="G4391" i="5"/>
  <c r="G6849" i="5"/>
  <c r="G3555" i="5"/>
  <c r="G7184" i="5"/>
  <c r="G7186" i="5"/>
  <c r="G6853" i="5"/>
  <c r="G7199" i="5"/>
  <c r="G6855" i="5"/>
  <c r="G1314" i="5"/>
  <c r="G7204" i="5"/>
  <c r="G190" i="5"/>
  <c r="G7205" i="5"/>
  <c r="G6860" i="5"/>
  <c r="G6861" i="5"/>
  <c r="G6862" i="5"/>
  <c r="G6863" i="5"/>
  <c r="G6864" i="5"/>
  <c r="G6865" i="5"/>
  <c r="G6866" i="5"/>
  <c r="G6867" i="5"/>
  <c r="G6868" i="5"/>
  <c r="G6869" i="5"/>
  <c r="G6870" i="5"/>
  <c r="G6871" i="5"/>
  <c r="G6872" i="5"/>
  <c r="G6873" i="5"/>
  <c r="G6874" i="5"/>
  <c r="G6875" i="5"/>
  <c r="G6876" i="5"/>
  <c r="G6877" i="5"/>
  <c r="G6878" i="5"/>
  <c r="G6879" i="5"/>
  <c r="G7208" i="5"/>
  <c r="G3423" i="5"/>
  <c r="G6882" i="5"/>
  <c r="G6883" i="5"/>
  <c r="G6884" i="5"/>
  <c r="G6885" i="5"/>
  <c r="G6886" i="5"/>
  <c r="G6887" i="5"/>
  <c r="G6888" i="5"/>
  <c r="G6889" i="5"/>
  <c r="G7214" i="5"/>
  <c r="G7220" i="5"/>
  <c r="G6892" i="5"/>
  <c r="G6893" i="5"/>
  <c r="G6894" i="5"/>
  <c r="G7227" i="5"/>
  <c r="G7229" i="5"/>
  <c r="G6897" i="5"/>
  <c r="G7231" i="5"/>
  <c r="G6899" i="5"/>
  <c r="G6900" i="5"/>
  <c r="G6901" i="5"/>
  <c r="G1039" i="5"/>
  <c r="G7236" i="5"/>
  <c r="G6904" i="5"/>
  <c r="G332" i="5"/>
  <c r="G3915" i="5"/>
  <c r="G6907" i="5"/>
  <c r="G7237" i="5"/>
  <c r="G6909" i="5"/>
  <c r="G6910" i="5"/>
  <c r="G6911" i="5"/>
  <c r="G6912" i="5"/>
  <c r="G7241" i="5"/>
  <c r="G6914" i="5"/>
  <c r="G6915" i="5"/>
  <c r="G7242" i="5"/>
  <c r="G6917" i="5"/>
  <c r="G6918" i="5"/>
  <c r="G2775" i="5"/>
  <c r="G5057" i="5"/>
  <c r="G6921" i="5"/>
  <c r="G7247" i="5"/>
  <c r="G8623" i="5"/>
  <c r="G6924" i="5"/>
  <c r="G6925" i="5"/>
  <c r="G6926" i="5"/>
  <c r="G6927" i="5"/>
  <c r="G6928" i="5"/>
  <c r="G7250" i="5"/>
  <c r="G6930" i="5"/>
  <c r="G6931" i="5"/>
  <c r="G6932" i="5"/>
  <c r="G6933" i="5"/>
  <c r="G6934" i="5"/>
  <c r="G1982" i="5"/>
  <c r="G6936" i="5"/>
  <c r="G6937" i="5"/>
  <c r="G6938" i="5"/>
  <c r="G6939" i="5"/>
  <c r="G6940" i="5"/>
  <c r="G6941" i="5"/>
  <c r="G6942" i="5"/>
  <c r="G6943" i="5"/>
  <c r="G6944" i="5"/>
  <c r="G7251" i="5"/>
  <c r="G7271" i="5"/>
  <c r="G6947" i="5"/>
  <c r="G6948" i="5"/>
  <c r="G6949" i="5"/>
  <c r="G7275" i="5"/>
  <c r="G6951" i="5"/>
  <c r="G6952" i="5"/>
  <c r="G6953" i="5"/>
  <c r="G6954" i="5"/>
  <c r="G6955" i="5"/>
  <c r="G6956" i="5"/>
  <c r="G6957" i="5"/>
  <c r="G6958" i="5"/>
  <c r="G6959" i="5"/>
  <c r="G4783" i="5"/>
  <c r="G6961" i="5"/>
  <c r="G6962" i="5"/>
  <c r="G6963" i="5"/>
  <c r="G6964" i="5"/>
  <c r="G6965" i="5"/>
  <c r="G6966" i="5"/>
  <c r="G6967" i="5"/>
  <c r="G6968" i="5"/>
  <c r="G6969" i="5"/>
  <c r="G6970" i="5"/>
  <c r="G3560" i="5"/>
  <c r="G6972" i="5"/>
  <c r="G6973" i="5"/>
  <c r="G6974" i="5"/>
  <c r="G6975" i="5"/>
  <c r="G6976" i="5"/>
  <c r="G7280" i="5"/>
  <c r="G6978" i="5"/>
  <c r="G6979" i="5"/>
  <c r="G834" i="5"/>
  <c r="G7281" i="5"/>
  <c r="G1302" i="5"/>
  <c r="G6983" i="5"/>
  <c r="G6984" i="5"/>
  <c r="G6985" i="5"/>
  <c r="G6986" i="5"/>
  <c r="G7276" i="5"/>
  <c r="G6988" i="5"/>
  <c r="G7290" i="5"/>
  <c r="G6990" i="5"/>
  <c r="G6991" i="5"/>
  <c r="G6992" i="5"/>
  <c r="G6993" i="5"/>
  <c r="G6994" i="5"/>
  <c r="G6995" i="5"/>
  <c r="G6996" i="5"/>
  <c r="G6997" i="5"/>
  <c r="G6998" i="5"/>
  <c r="G6999" i="5"/>
  <c r="G7000" i="5"/>
  <c r="G7001" i="5"/>
  <c r="G7002" i="5"/>
  <c r="G7003" i="5"/>
  <c r="G7296" i="5"/>
  <c r="G7005" i="5"/>
  <c r="G7006" i="5"/>
  <c r="G7007" i="5"/>
  <c r="G7008" i="5"/>
  <c r="G7009" i="5"/>
  <c r="G7010" i="5"/>
  <c r="G7011" i="5"/>
  <c r="G7012" i="5"/>
  <c r="G7013" i="5"/>
  <c r="G7302" i="5"/>
  <c r="G7015" i="5"/>
  <c r="G7016" i="5"/>
  <c r="G7017" i="5"/>
  <c r="G7018" i="5"/>
  <c r="G7019" i="5"/>
  <c r="G7020" i="5"/>
  <c r="G7303" i="5"/>
  <c r="G7305" i="5"/>
  <c r="G7319" i="5"/>
  <c r="G7024" i="5"/>
  <c r="G7273" i="5"/>
  <c r="G7320" i="5"/>
  <c r="G7027" i="5"/>
  <c r="G7331" i="5"/>
  <c r="G7029" i="5"/>
  <c r="G7030" i="5"/>
  <c r="G7031" i="5"/>
  <c r="G7032" i="5"/>
  <c r="G7332" i="5"/>
  <c r="G7335" i="5"/>
  <c r="G7035" i="5"/>
  <c r="G7336" i="5"/>
  <c r="G7037" i="5"/>
  <c r="G725" i="5"/>
  <c r="G7039" i="5"/>
  <c r="G7338" i="5"/>
  <c r="G7339" i="5"/>
  <c r="G7342" i="5"/>
  <c r="G7043" i="5"/>
  <c r="G440" i="5"/>
  <c r="G7045" i="5"/>
  <c r="G7046" i="5"/>
  <c r="G7047" i="5"/>
  <c r="G7048" i="5"/>
  <c r="G7049" i="5"/>
  <c r="G7343" i="5"/>
  <c r="G7375" i="5"/>
  <c r="G7385" i="5"/>
  <c r="G7053" i="5"/>
  <c r="G7054" i="5"/>
  <c r="G7055" i="5"/>
  <c r="G7056" i="5"/>
  <c r="G7057" i="5"/>
  <c r="G7058" i="5"/>
  <c r="G7392" i="5"/>
  <c r="G7060" i="5"/>
  <c r="G7061" i="5"/>
  <c r="G7062" i="5"/>
  <c r="G7403" i="5"/>
  <c r="G7411" i="5"/>
  <c r="G7065" i="5"/>
  <c r="G7066" i="5"/>
  <c r="G7067" i="5"/>
  <c r="G7068" i="5"/>
  <c r="G7069" i="5"/>
  <c r="G7070" i="5"/>
  <c r="G7071" i="5"/>
  <c r="G7072" i="5"/>
  <c r="G7073" i="5"/>
  <c r="G7074" i="5"/>
  <c r="G7075" i="5"/>
  <c r="G7076" i="5"/>
  <c r="G7077" i="5"/>
  <c r="G7078" i="5"/>
  <c r="G7079" i="5"/>
  <c r="G7080" i="5"/>
  <c r="G7081" i="5"/>
  <c r="G7082" i="5"/>
  <c r="G7413" i="5"/>
  <c r="G7084" i="5"/>
  <c r="G7085" i="5"/>
  <c r="G7086" i="5"/>
  <c r="G7087" i="5"/>
  <c r="G7088" i="5"/>
  <c r="G7089" i="5"/>
  <c r="G7090" i="5"/>
  <c r="G7091" i="5"/>
  <c r="G7092" i="5"/>
  <c r="G7093" i="5"/>
  <c r="G7094" i="5"/>
  <c r="G3852" i="5"/>
  <c r="G7096" i="5"/>
  <c r="G7432" i="5"/>
  <c r="G7098" i="5"/>
  <c r="G7099" i="5"/>
  <c r="G7100" i="5"/>
  <c r="G7101" i="5"/>
  <c r="G7102" i="5"/>
  <c r="G7103" i="5"/>
  <c r="G7434" i="5"/>
  <c r="G7440" i="5"/>
  <c r="G7106" i="5"/>
  <c r="G7107" i="5"/>
  <c r="G7108" i="5"/>
  <c r="G7109" i="5"/>
  <c r="G7110" i="5"/>
  <c r="G7111" i="5"/>
  <c r="G7112" i="5"/>
  <c r="G7113" i="5"/>
  <c r="G7114" i="5"/>
  <c r="G366" i="5"/>
  <c r="G4182" i="5"/>
  <c r="G7117" i="5"/>
  <c r="G7118" i="5"/>
  <c r="G7119" i="5"/>
  <c r="G1762" i="5"/>
  <c r="G7121" i="5"/>
  <c r="G7122" i="5"/>
  <c r="G7123" i="5"/>
  <c r="G7124" i="5"/>
  <c r="G7125" i="5"/>
  <c r="G7126" i="5"/>
  <c r="G7127" i="5"/>
  <c r="G7128" i="5"/>
  <c r="G7129" i="5"/>
  <c r="G7130" i="5"/>
  <c r="G7131" i="5"/>
  <c r="G7132" i="5"/>
  <c r="G7133" i="5"/>
  <c r="G7441" i="5"/>
  <c r="G7445" i="5"/>
  <c r="G513" i="5"/>
  <c r="G7449" i="5"/>
  <c r="G7462" i="5"/>
  <c r="G7139" i="5"/>
  <c r="G7140" i="5"/>
  <c r="G7141" i="5"/>
  <c r="G7142" i="5"/>
  <c r="G7143" i="5"/>
  <c r="G122" i="5"/>
  <c r="G7145" i="5"/>
  <c r="G7146" i="5"/>
  <c r="G7147" i="5"/>
  <c r="G7148" i="5"/>
  <c r="G7149" i="5"/>
  <c r="G7150" i="5"/>
  <c r="G7151" i="5"/>
  <c r="G7464" i="5"/>
  <c r="G1162" i="5"/>
  <c r="G7154" i="5"/>
  <c r="G7155" i="5"/>
  <c r="G7465" i="5"/>
  <c r="G7157" i="5"/>
  <c r="G7405" i="5"/>
  <c r="G7159" i="5"/>
  <c r="G7160" i="5"/>
  <c r="G7161" i="5"/>
  <c r="G7162" i="5"/>
  <c r="G7163" i="5"/>
  <c r="G7164" i="5"/>
  <c r="G7165" i="5"/>
  <c r="G7166" i="5"/>
  <c r="G7167" i="5"/>
  <c r="G7168" i="5"/>
  <c r="G7169" i="5"/>
  <c r="G7170" i="5"/>
  <c r="G7171" i="5"/>
  <c r="G7172" i="5"/>
  <c r="G7173" i="5"/>
  <c r="G7174" i="5"/>
  <c r="G7175" i="5"/>
  <c r="G7176" i="5"/>
  <c r="G7177" i="5"/>
  <c r="G7178" i="5"/>
  <c r="G7179" i="5"/>
  <c r="G7649" i="5"/>
  <c r="G7467" i="5"/>
  <c r="G7182" i="5"/>
  <c r="G7183" i="5"/>
  <c r="G7468" i="5"/>
  <c r="G7185" i="5"/>
  <c r="G7480" i="5"/>
  <c r="G7187" i="5"/>
  <c r="G7188" i="5"/>
  <c r="G7189" i="5"/>
  <c r="G7190" i="5"/>
  <c r="G7191" i="5"/>
  <c r="G7192" i="5"/>
  <c r="G7193" i="5"/>
  <c r="G7194" i="5"/>
  <c r="G7195" i="5"/>
  <c r="G7196" i="5"/>
  <c r="G6631" i="5"/>
  <c r="G7198" i="5"/>
  <c r="G7481" i="5"/>
  <c r="G7200" i="5"/>
  <c r="G7201" i="5"/>
  <c r="G7202" i="5"/>
  <c r="G7203" i="5"/>
  <c r="G7489" i="5"/>
  <c r="G7490" i="5"/>
  <c r="G6713" i="5"/>
  <c r="G7207" i="5"/>
  <c r="G7491" i="5"/>
  <c r="G7209" i="5"/>
  <c r="G506" i="5"/>
  <c r="G7211" i="5"/>
  <c r="G7212" i="5"/>
  <c r="G7213" i="5"/>
  <c r="G7498" i="5"/>
  <c r="G432" i="5"/>
  <c r="G7216" i="5"/>
  <c r="G7217" i="5"/>
  <c r="G7218" i="5"/>
  <c r="G7219" i="5"/>
  <c r="G588" i="5"/>
  <c r="G7221" i="5"/>
  <c r="G7222" i="5"/>
  <c r="G7223" i="5"/>
  <c r="G7224" i="5"/>
  <c r="G7225" i="5"/>
  <c r="G7226" i="5"/>
  <c r="G7505" i="5"/>
  <c r="G7228" i="5"/>
  <c r="G7513" i="5"/>
  <c r="G7230" i="5"/>
  <c r="G385" i="5"/>
  <c r="G7232" i="5"/>
  <c r="G7233" i="5"/>
  <c r="G7234" i="5"/>
  <c r="G7235" i="5"/>
  <c r="G7514" i="5"/>
  <c r="G7515" i="5"/>
  <c r="G7238" i="5"/>
  <c r="G7239" i="5"/>
  <c r="G7240" i="5"/>
  <c r="G7533" i="5"/>
  <c r="G7534" i="5"/>
  <c r="G7243" i="5"/>
  <c r="G7244" i="5"/>
  <c r="G7245" i="5"/>
  <c r="G7246" i="5"/>
  <c r="G774" i="5"/>
  <c r="G7248" i="5"/>
  <c r="G7249" i="5"/>
  <c r="G7542" i="5"/>
  <c r="G659" i="5"/>
  <c r="G7252" i="5"/>
  <c r="G7253" i="5"/>
  <c r="G7254" i="5"/>
  <c r="G7255" i="5"/>
  <c r="G7256" i="5"/>
  <c r="G7257" i="5"/>
  <c r="G7258" i="5"/>
  <c r="G7259" i="5"/>
  <c r="G7260" i="5"/>
  <c r="G7261" i="5"/>
  <c r="G7262" i="5"/>
  <c r="G7263" i="5"/>
  <c r="G7264" i="5"/>
  <c r="G7265" i="5"/>
  <c r="G7266" i="5"/>
  <c r="G7267" i="5"/>
  <c r="G7268" i="5"/>
  <c r="G7269" i="5"/>
  <c r="G7270" i="5"/>
  <c r="G862" i="5"/>
  <c r="G7272" i="5"/>
  <c r="G7775" i="5"/>
  <c r="G7274" i="5"/>
  <c r="G763" i="5"/>
  <c r="G7543" i="5"/>
  <c r="G7277" i="5"/>
  <c r="G7278" i="5"/>
  <c r="G7279" i="5"/>
  <c r="G7545" i="5"/>
  <c r="G7546" i="5"/>
  <c r="G7282" i="5"/>
  <c r="G7283" i="5"/>
  <c r="G7284" i="5"/>
  <c r="G7285" i="5"/>
  <c r="G7286" i="5"/>
  <c r="G7287" i="5"/>
  <c r="G8297" i="5"/>
  <c r="G7547" i="5"/>
  <c r="G7548" i="5"/>
  <c r="G7291" i="5"/>
  <c r="G2633" i="5"/>
  <c r="G7293" i="5"/>
  <c r="G7294" i="5"/>
  <c r="G7295" i="5"/>
  <c r="G212" i="5"/>
  <c r="G7297" i="5"/>
  <c r="G7298" i="5"/>
  <c r="G7299" i="5"/>
  <c r="G7300" i="5"/>
  <c r="G7301" i="5"/>
  <c r="G7569" i="5"/>
  <c r="G7570" i="5"/>
  <c r="G7304" i="5"/>
  <c r="G7583" i="5"/>
  <c r="G7306" i="5"/>
  <c r="G7307" i="5"/>
  <c r="G7308" i="5"/>
  <c r="G7309" i="5"/>
  <c r="G7310" i="5"/>
  <c r="G7311" i="5"/>
  <c r="G7312" i="5"/>
  <c r="G7313" i="5"/>
  <c r="G7314" i="5"/>
  <c r="G7315" i="5"/>
  <c r="G7316" i="5"/>
  <c r="G7317" i="5"/>
  <c r="G7318" i="5"/>
  <c r="G7591" i="5"/>
  <c r="G746" i="5"/>
  <c r="G7321" i="5"/>
  <c r="G7322" i="5"/>
  <c r="G7323" i="5"/>
  <c r="G7324" i="5"/>
  <c r="G7325" i="5"/>
  <c r="G7326" i="5"/>
  <c r="G7327" i="5"/>
  <c r="G7328" i="5"/>
  <c r="G7329" i="5"/>
  <c r="G7330" i="5"/>
  <c r="G7606" i="5"/>
  <c r="G7615" i="5"/>
  <c r="G7333" i="5"/>
  <c r="G7334" i="5"/>
  <c r="G7616" i="5"/>
  <c r="G7636" i="5"/>
  <c r="G7337" i="5"/>
  <c r="G7637" i="5"/>
  <c r="G7638" i="5"/>
  <c r="G7340" i="5"/>
  <c r="G526" i="5"/>
  <c r="G7648" i="5"/>
  <c r="G7653" i="5"/>
  <c r="G7344" i="5"/>
  <c r="G7345" i="5"/>
  <c r="G7346" i="5"/>
  <c r="G7347" i="5"/>
  <c r="G5098" i="5"/>
  <c r="G7349" i="5"/>
  <c r="G7350" i="5"/>
  <c r="G7351" i="5"/>
  <c r="G7352" i="5"/>
  <c r="G7353" i="5"/>
  <c r="G7354" i="5"/>
  <c r="G7355" i="5"/>
  <c r="G7356" i="5"/>
  <c r="G7357" i="5"/>
  <c r="G7358" i="5"/>
  <c r="G7359" i="5"/>
  <c r="G7360" i="5"/>
  <c r="G7361" i="5"/>
  <c r="G7362" i="5"/>
  <c r="G7363" i="5"/>
  <c r="G7364" i="5"/>
  <c r="G6032" i="5"/>
  <c r="G7366" i="5"/>
  <c r="G7367" i="5"/>
  <c r="G7368" i="5"/>
  <c r="G7369" i="5"/>
  <c r="G7370" i="5"/>
  <c r="G7371" i="5"/>
  <c r="G7372" i="5"/>
  <c r="G7373" i="5"/>
  <c r="G7374" i="5"/>
  <c r="G1207" i="5"/>
  <c r="G7376" i="5"/>
  <c r="G7377" i="5"/>
  <c r="G7378" i="5"/>
  <c r="G7379" i="5"/>
  <c r="G7380" i="5"/>
  <c r="G7381" i="5"/>
  <c r="G7382" i="5"/>
  <c r="G7383" i="5"/>
  <c r="G7384" i="5"/>
  <c r="G7693" i="5"/>
  <c r="G7386" i="5"/>
  <c r="G7387" i="5"/>
  <c r="G7388" i="5"/>
  <c r="G7389" i="5"/>
  <c r="G7390" i="5"/>
  <c r="G7391" i="5"/>
  <c r="G7696" i="5"/>
  <c r="G7393" i="5"/>
  <c r="G7394" i="5"/>
  <c r="G7395" i="5"/>
  <c r="G7396" i="5"/>
  <c r="G7397" i="5"/>
  <c r="G7398" i="5"/>
  <c r="G7399" i="5"/>
  <c r="G7400" i="5"/>
  <c r="G7401" i="5"/>
  <c r="G5761" i="5"/>
  <c r="G7706" i="5"/>
  <c r="G7404" i="5"/>
  <c r="G6815" i="5"/>
  <c r="G7406" i="5"/>
  <c r="G7407" i="5"/>
  <c r="G7408" i="5"/>
  <c r="G7409" i="5"/>
  <c r="G7410" i="5"/>
  <c r="G7707" i="5"/>
  <c r="G7412" i="5"/>
  <c r="G7708" i="5"/>
  <c r="G7414" i="5"/>
  <c r="G7415" i="5"/>
  <c r="G7416" i="5"/>
  <c r="G7417" i="5"/>
  <c r="G7418" i="5"/>
  <c r="G7419" i="5"/>
  <c r="G7420" i="5"/>
  <c r="G7421" i="5"/>
  <c r="G7422" i="5"/>
  <c r="G7423" i="5"/>
  <c r="G7424" i="5"/>
  <c r="G7425" i="5"/>
  <c r="G7426" i="5"/>
  <c r="G7427" i="5"/>
  <c r="G7428" i="5"/>
  <c r="G7429" i="5"/>
  <c r="G7430" i="5"/>
  <c r="G7431" i="5"/>
  <c r="G7710" i="5"/>
  <c r="G7433" i="5"/>
  <c r="G1315" i="5"/>
  <c r="G7435" i="5"/>
  <c r="G7436" i="5"/>
  <c r="G7437" i="5"/>
  <c r="G7438" i="5"/>
  <c r="G7439" i="5"/>
  <c r="G6913" i="5"/>
  <c r="G7712" i="5"/>
  <c r="G7442" i="5"/>
  <c r="G7443" i="5"/>
  <c r="G7444" i="5"/>
  <c r="G7713" i="5"/>
  <c r="G7446" i="5"/>
  <c r="G7447" i="5"/>
  <c r="G7448" i="5"/>
  <c r="G7736" i="5"/>
  <c r="G7450" i="5"/>
  <c r="G7451" i="5"/>
  <c r="G7452" i="5"/>
  <c r="G7453" i="5"/>
  <c r="G7454" i="5"/>
  <c r="G7455" i="5"/>
  <c r="G7456" i="5"/>
  <c r="G7457" i="5"/>
  <c r="G7458" i="5"/>
  <c r="G7459" i="5"/>
  <c r="G7460" i="5"/>
  <c r="G7461" i="5"/>
  <c r="G7738" i="5"/>
  <c r="G7744" i="5"/>
  <c r="G7747" i="5"/>
  <c r="G7748" i="5"/>
  <c r="G7466" i="5"/>
  <c r="G684" i="5"/>
  <c r="G7751" i="5"/>
  <c r="G7469" i="5"/>
  <c r="G7470" i="5"/>
  <c r="G7471" i="5"/>
  <c r="G7472" i="5"/>
  <c r="G7473" i="5"/>
  <c r="G7474" i="5"/>
  <c r="G7475" i="5"/>
  <c r="G7476" i="5"/>
  <c r="G7477" i="5"/>
  <c r="G7478" i="5"/>
  <c r="G7479" i="5"/>
  <c r="G7753" i="5"/>
  <c r="G7754" i="5"/>
  <c r="G7482" i="5"/>
  <c r="G7483" i="5"/>
  <c r="G7484" i="5"/>
  <c r="G7485" i="5"/>
  <c r="G7486" i="5"/>
  <c r="G7487" i="5"/>
  <c r="G7488" i="5"/>
  <c r="G7755" i="5"/>
  <c r="G7757" i="5"/>
  <c r="G7765" i="5"/>
  <c r="G7492" i="5"/>
  <c r="G394" i="5"/>
  <c r="G7494" i="5"/>
  <c r="G7495" i="5"/>
  <c r="G7496" i="5"/>
  <c r="G7497" i="5"/>
  <c r="G7766" i="5"/>
  <c r="G7499" i="5"/>
  <c r="G7500" i="5"/>
  <c r="G7501" i="5"/>
  <c r="G7502" i="5"/>
  <c r="G7503" i="5"/>
  <c r="G7504" i="5"/>
  <c r="G7767" i="5"/>
  <c r="G7506" i="5"/>
  <c r="G7507" i="5"/>
  <c r="G7508" i="5"/>
  <c r="G7509" i="5"/>
  <c r="G7510" i="5"/>
  <c r="G7511" i="5"/>
  <c r="G531" i="5"/>
  <c r="G7771" i="5"/>
  <c r="G5627" i="5"/>
  <c r="G7772" i="5"/>
  <c r="G7516" i="5"/>
  <c r="G7517" i="5"/>
  <c r="G7518" i="5"/>
  <c r="G7519" i="5"/>
  <c r="G7520" i="5"/>
  <c r="G7521" i="5"/>
  <c r="G7522" i="5"/>
  <c r="G8256" i="5"/>
  <c r="G7524" i="5"/>
  <c r="G7525" i="5"/>
  <c r="G7526" i="5"/>
  <c r="G7527" i="5"/>
  <c r="G7528" i="5"/>
  <c r="G7529" i="5"/>
  <c r="G7530" i="5"/>
  <c r="G7531" i="5"/>
  <c r="G7532" i="5"/>
  <c r="G1316" i="5"/>
  <c r="G7773" i="5"/>
  <c r="G7535" i="5"/>
  <c r="G7536" i="5"/>
  <c r="G7537" i="5"/>
  <c r="G7538" i="5"/>
  <c r="G7539" i="5"/>
  <c r="G7540" i="5"/>
  <c r="G7541" i="5"/>
  <c r="G447" i="5"/>
  <c r="G7774" i="5"/>
  <c r="G7544" i="5"/>
  <c r="G7779" i="5"/>
  <c r="G7792" i="5"/>
  <c r="G7793" i="5"/>
  <c r="G7794" i="5"/>
  <c r="G7549" i="5"/>
  <c r="G7550" i="5"/>
  <c r="G7551" i="5"/>
  <c r="G7552" i="5"/>
  <c r="G7553" i="5"/>
  <c r="G7554" i="5"/>
  <c r="G7555" i="5"/>
  <c r="G7556" i="5"/>
  <c r="G7557" i="5"/>
  <c r="G7558" i="5"/>
  <c r="G7559" i="5"/>
  <c r="G7560" i="5"/>
  <c r="G7561" i="5"/>
  <c r="G7562" i="5"/>
  <c r="G7563" i="5"/>
  <c r="G7564" i="5"/>
  <c r="G7565" i="5"/>
  <c r="G7566" i="5"/>
  <c r="G7567" i="5"/>
  <c r="G7568" i="5"/>
  <c r="G7795" i="5"/>
  <c r="G7810" i="5"/>
  <c r="G7571" i="5"/>
  <c r="G7572" i="5"/>
  <c r="G7573" i="5"/>
  <c r="G7574" i="5"/>
  <c r="G7575" i="5"/>
  <c r="G7576" i="5"/>
  <c r="G7577" i="5"/>
  <c r="G7578" i="5"/>
  <c r="G7579" i="5"/>
  <c r="G7580" i="5"/>
  <c r="G7581" i="5"/>
  <c r="G7582" i="5"/>
  <c r="G7811" i="5"/>
  <c r="G7584" i="5"/>
  <c r="G7585" i="5"/>
  <c r="G7586" i="5"/>
  <c r="G7587" i="5"/>
  <c r="G7588" i="5"/>
  <c r="G7589" i="5"/>
  <c r="G7590" i="5"/>
  <c r="G7812" i="5"/>
  <c r="G7592" i="5"/>
  <c r="G7593" i="5"/>
  <c r="G7594" i="5"/>
  <c r="G7595" i="5"/>
  <c r="G7596" i="5"/>
  <c r="G7597" i="5"/>
  <c r="G7598" i="5"/>
  <c r="G7599" i="5"/>
  <c r="G7600" i="5"/>
  <c r="G7601" i="5"/>
  <c r="G7602" i="5"/>
  <c r="G7603" i="5"/>
  <c r="G7604" i="5"/>
  <c r="G7605" i="5"/>
  <c r="G7813" i="5"/>
  <c r="G7607" i="5"/>
  <c r="G7608" i="5"/>
  <c r="G7609" i="5"/>
  <c r="G7610" i="5"/>
  <c r="G7611" i="5"/>
  <c r="G7612" i="5"/>
  <c r="G7613" i="5"/>
  <c r="G7614" i="5"/>
  <c r="G7814" i="5"/>
  <c r="G7822" i="5"/>
  <c r="G7617" i="5"/>
  <c r="G7618" i="5"/>
  <c r="G7619" i="5"/>
  <c r="G7620" i="5"/>
  <c r="G7621" i="5"/>
  <c r="G7622" i="5"/>
  <c r="G7623" i="5"/>
  <c r="G7624" i="5"/>
  <c r="G7625" i="5"/>
  <c r="G7626" i="5"/>
  <c r="G7627" i="5"/>
  <c r="G7628" i="5"/>
  <c r="G7629" i="5"/>
  <c r="G7630" i="5"/>
  <c r="G7631" i="5"/>
  <c r="G7632" i="5"/>
  <c r="G7633" i="5"/>
  <c r="G7634" i="5"/>
  <c r="G7635" i="5"/>
  <c r="G7823" i="5"/>
  <c r="G7824" i="5"/>
  <c r="G7827" i="5"/>
  <c r="G7639" i="5"/>
  <c r="G7640" i="5"/>
  <c r="G7641" i="5"/>
  <c r="G7642" i="5"/>
  <c r="G7643" i="5"/>
  <c r="G7644" i="5"/>
  <c r="G7645" i="5"/>
  <c r="G7646" i="5"/>
  <c r="G7647" i="5"/>
  <c r="G7844" i="5"/>
  <c r="G7158" i="5"/>
  <c r="G7650" i="5"/>
  <c r="G7651" i="5"/>
  <c r="G7652" i="5"/>
  <c r="G960" i="5"/>
  <c r="G7654" i="5"/>
  <c r="G7655" i="5"/>
  <c r="G7656" i="5"/>
  <c r="G7657" i="5"/>
  <c r="G7658" i="5"/>
  <c r="G7659" i="5"/>
  <c r="G7660" i="5"/>
  <c r="G7661" i="5"/>
  <c r="G7662" i="5"/>
  <c r="G7663" i="5"/>
  <c r="G7664" i="5"/>
  <c r="G7665" i="5"/>
  <c r="G7666" i="5"/>
  <c r="G7667" i="5"/>
  <c r="G7668" i="5"/>
  <c r="G7669" i="5"/>
  <c r="G7670" i="5"/>
  <c r="G7671" i="5"/>
  <c r="G7672" i="5"/>
  <c r="G7673" i="5"/>
  <c r="G7674" i="5"/>
  <c r="G7675" i="5"/>
  <c r="G7676" i="5"/>
  <c r="G7677" i="5"/>
  <c r="G7678" i="5"/>
  <c r="G7679" i="5"/>
  <c r="G7680" i="5"/>
  <c r="G7681" i="5"/>
  <c r="G7682" i="5"/>
  <c r="G7683" i="5"/>
  <c r="G7684" i="5"/>
  <c r="G7685" i="5"/>
  <c r="G7686" i="5"/>
  <c r="G7687" i="5"/>
  <c r="G7688" i="5"/>
  <c r="G7689" i="5"/>
  <c r="G7690" i="5"/>
  <c r="G7691" i="5"/>
  <c r="G7692" i="5"/>
  <c r="G7845" i="5"/>
  <c r="G7694" i="5"/>
  <c r="G7695" i="5"/>
  <c r="G7850" i="5"/>
  <c r="G7697" i="5"/>
  <c r="G7698" i="5"/>
  <c r="G7699" i="5"/>
  <c r="G7700" i="5"/>
  <c r="G7701" i="5"/>
  <c r="G7702" i="5"/>
  <c r="G7703" i="5"/>
  <c r="G7704" i="5"/>
  <c r="G7705" i="5"/>
  <c r="G7851" i="5"/>
  <c r="G559" i="5"/>
  <c r="G77" i="5"/>
  <c r="G7709" i="5"/>
  <c r="G7880" i="5"/>
  <c r="G7902" i="5"/>
  <c r="G7904" i="5"/>
  <c r="G7910" i="5"/>
  <c r="G7714" i="5"/>
  <c r="G7715" i="5"/>
  <c r="G7716" i="5"/>
  <c r="G7717" i="5"/>
  <c r="G7718" i="5"/>
  <c r="G7719" i="5"/>
  <c r="G7720" i="5"/>
  <c r="G7721" i="5"/>
  <c r="G7722" i="5"/>
  <c r="G7723" i="5"/>
  <c r="G7724" i="5"/>
  <c r="G7725" i="5"/>
  <c r="G7726" i="5"/>
  <c r="G7727" i="5"/>
  <c r="G7728" i="5"/>
  <c r="G7729" i="5"/>
  <c r="G7730" i="5"/>
  <c r="G7731" i="5"/>
  <c r="G7732" i="5"/>
  <c r="G7733" i="5"/>
  <c r="G7734" i="5"/>
  <c r="G7735" i="5"/>
  <c r="G7911" i="5"/>
  <c r="G7737" i="5"/>
  <c r="G7929" i="5"/>
  <c r="G7739" i="5"/>
  <c r="G7740" i="5"/>
  <c r="G7741" i="5"/>
  <c r="G7742" i="5"/>
  <c r="G7743" i="5"/>
  <c r="G7930" i="5"/>
  <c r="G7745" i="5"/>
  <c r="G7746" i="5"/>
  <c r="G7933" i="5"/>
  <c r="G7941" i="5"/>
  <c r="G7749" i="5"/>
  <c r="G7750" i="5"/>
  <c r="G113" i="5"/>
  <c r="G7752" i="5"/>
  <c r="G7952" i="5"/>
  <c r="G7955" i="5"/>
  <c r="G7957" i="5"/>
  <c r="G7756" i="5"/>
  <c r="G7958" i="5"/>
  <c r="G5927" i="5"/>
  <c r="G7759" i="5"/>
  <c r="G7760" i="5"/>
  <c r="G7761" i="5"/>
  <c r="G7762" i="5"/>
  <c r="G4537" i="5"/>
  <c r="G7764" i="5"/>
  <c r="G7965" i="5"/>
  <c r="G7966" i="5"/>
  <c r="G7967" i="5"/>
  <c r="G7768" i="5"/>
  <c r="G7769" i="5"/>
  <c r="G7770" i="5"/>
  <c r="G7971" i="5"/>
  <c r="G7978" i="5"/>
  <c r="G2793" i="5"/>
  <c r="G7981" i="5"/>
  <c r="G4508" i="5"/>
  <c r="G7776" i="5"/>
  <c r="G7777" i="5"/>
  <c r="G7778" i="5"/>
  <c r="G7982" i="5"/>
  <c r="G7780" i="5"/>
  <c r="G7781" i="5"/>
  <c r="G959" i="5"/>
  <c r="G7783" i="5"/>
  <c r="G7784" i="5"/>
  <c r="G7785" i="5"/>
  <c r="G7786" i="5"/>
  <c r="G7787" i="5"/>
  <c r="G7788" i="5"/>
  <c r="G7789" i="5"/>
  <c r="G7790" i="5"/>
  <c r="G7791" i="5"/>
  <c r="G7983" i="5"/>
  <c r="G7986" i="5"/>
  <c r="G7987" i="5"/>
  <c r="G7988" i="5"/>
  <c r="G7796" i="5"/>
  <c r="G7797" i="5"/>
  <c r="G7798" i="5"/>
  <c r="G7799" i="5"/>
  <c r="G7800" i="5"/>
  <c r="G7801" i="5"/>
  <c r="G7802" i="5"/>
  <c r="G7803" i="5"/>
  <c r="G7804" i="5"/>
  <c r="G7805" i="5"/>
  <c r="G7806" i="5"/>
  <c r="G7807" i="5"/>
  <c r="G7808" i="5"/>
  <c r="G7809" i="5"/>
  <c r="G7992" i="5"/>
  <c r="G7994" i="5"/>
  <c r="G7995" i="5"/>
  <c r="G8001" i="5"/>
  <c r="G8002" i="5"/>
  <c r="G7815" i="5"/>
  <c r="G7816" i="5"/>
  <c r="G7817" i="5"/>
  <c r="G7818" i="5"/>
  <c r="G7819" i="5"/>
  <c r="G7820" i="5"/>
  <c r="G7821" i="5"/>
  <c r="G8003" i="5"/>
  <c r="G307" i="5"/>
  <c r="G8009" i="5"/>
  <c r="G7825" i="5"/>
  <c r="G7826" i="5"/>
  <c r="G8013" i="5"/>
  <c r="G7828" i="5"/>
  <c r="G7829" i="5"/>
  <c r="G7830" i="5"/>
  <c r="G7831" i="5"/>
  <c r="G7832" i="5"/>
  <c r="G7833" i="5"/>
  <c r="G7834" i="5"/>
  <c r="G7835" i="5"/>
  <c r="G7836" i="5"/>
  <c r="G7837" i="5"/>
  <c r="G7838" i="5"/>
  <c r="G7839" i="5"/>
  <c r="G7840" i="5"/>
  <c r="G7841" i="5"/>
  <c r="G7842" i="5"/>
  <c r="G7843" i="5"/>
  <c r="G8014" i="5"/>
  <c r="G827" i="5"/>
  <c r="G7846" i="5"/>
  <c r="G7847" i="5"/>
  <c r="G7848" i="5"/>
  <c r="G7849" i="5"/>
  <c r="G8015" i="5"/>
  <c r="G882" i="5"/>
  <c r="G7852" i="5"/>
  <c r="G7853" i="5"/>
  <c r="G7854" i="5"/>
  <c r="G7855" i="5"/>
  <c r="G7856" i="5"/>
  <c r="G7857" i="5"/>
  <c r="G7858" i="5"/>
  <c r="G7859" i="5"/>
  <c r="G7860" i="5"/>
  <c r="G7861" i="5"/>
  <c r="G7862" i="5"/>
  <c r="G7863" i="5"/>
  <c r="G7864" i="5"/>
  <c r="G7865" i="5"/>
  <c r="G7866" i="5"/>
  <c r="G7867" i="5"/>
  <c r="G7868" i="5"/>
  <c r="G7869" i="5"/>
  <c r="G7870" i="5"/>
  <c r="G7871" i="5"/>
  <c r="G7872" i="5"/>
  <c r="G7873" i="5"/>
  <c r="G3657" i="5"/>
  <c r="G7875" i="5"/>
  <c r="G7876" i="5"/>
  <c r="G7877" i="5"/>
  <c r="G7878" i="5"/>
  <c r="G7879" i="5"/>
  <c r="G465" i="5"/>
  <c r="G7881" i="5"/>
  <c r="G7882" i="5"/>
  <c r="G7883" i="5"/>
  <c r="G7884" i="5"/>
  <c r="G7885" i="5"/>
  <c r="G7886" i="5"/>
  <c r="G7887" i="5"/>
  <c r="G7888" i="5"/>
  <c r="G7889" i="5"/>
  <c r="G7890" i="5"/>
  <c r="G7891" i="5"/>
  <c r="G7892" i="5"/>
  <c r="G7893" i="5"/>
  <c r="G7894" i="5"/>
  <c r="G7895" i="5"/>
  <c r="G7896" i="5"/>
  <c r="G7897" i="5"/>
  <c r="G7898" i="5"/>
  <c r="G7899" i="5"/>
  <c r="G7900" i="5"/>
  <c r="G7901" i="5"/>
  <c r="G8016" i="5"/>
  <c r="G7903" i="5"/>
  <c r="G490" i="5"/>
  <c r="G7905" i="5"/>
  <c r="G7906" i="5"/>
  <c r="G7907" i="5"/>
  <c r="G7908" i="5"/>
  <c r="G7909" i="5"/>
  <c r="G8017" i="5"/>
  <c r="G8018" i="5"/>
  <c r="G7912" i="5"/>
  <c r="G7913" i="5"/>
  <c r="G7914" i="5"/>
  <c r="G7915" i="5"/>
  <c r="G7916" i="5"/>
  <c r="G7917" i="5"/>
  <c r="G7918" i="5"/>
  <c r="G7919" i="5"/>
  <c r="G7920" i="5"/>
  <c r="G7921" i="5"/>
  <c r="G7922" i="5"/>
  <c r="G7923" i="5"/>
  <c r="G7924" i="5"/>
  <c r="G7925" i="5"/>
  <c r="G7926" i="5"/>
  <c r="G7927" i="5"/>
  <c r="G7928" i="5"/>
  <c r="G8023" i="5"/>
  <c r="G8024" i="5"/>
  <c r="G7931" i="5"/>
  <c r="G7932" i="5"/>
  <c r="G8026" i="5"/>
  <c r="G7934" i="5"/>
  <c r="G7935" i="5"/>
  <c r="G7936" i="5"/>
  <c r="G7937" i="5"/>
  <c r="G7938" i="5"/>
  <c r="G7939" i="5"/>
  <c r="G7940" i="5"/>
  <c r="G8030" i="5"/>
  <c r="G7942" i="5"/>
  <c r="G7943" i="5"/>
  <c r="G7944" i="5"/>
  <c r="G7945" i="5"/>
  <c r="G7946" i="5"/>
  <c r="G7947" i="5"/>
  <c r="G7948" i="5"/>
  <c r="G7949" i="5"/>
  <c r="G7950" i="5"/>
  <c r="G7951" i="5"/>
  <c r="G8042" i="5"/>
  <c r="G7953" i="5"/>
  <c r="G7954" i="5"/>
  <c r="G8043" i="5"/>
  <c r="G7956" i="5"/>
  <c r="G384" i="5"/>
  <c r="G37" i="5"/>
  <c r="G7959" i="5"/>
  <c r="G7960" i="5"/>
  <c r="G7961" i="5"/>
  <c r="G7962" i="5"/>
  <c r="G7963" i="5"/>
  <c r="G7964" i="5"/>
  <c r="G8061" i="5"/>
  <c r="G8062" i="5"/>
  <c r="G8067" i="5"/>
  <c r="G7968" i="5"/>
  <c r="G7969" i="5"/>
  <c r="G7970" i="5"/>
  <c r="G776" i="5"/>
  <c r="G7972" i="5"/>
  <c r="G7973" i="5"/>
  <c r="G7974" i="5"/>
  <c r="G7975" i="5"/>
  <c r="G7976" i="5"/>
  <c r="G7977" i="5"/>
  <c r="G8074" i="5"/>
  <c r="G7979" i="5"/>
  <c r="G7980" i="5"/>
  <c r="G8078" i="5"/>
  <c r="G8080" i="5"/>
  <c r="G8081" i="5"/>
  <c r="G7984" i="5"/>
  <c r="G7985" i="5"/>
  <c r="G148" i="5"/>
  <c r="G1041" i="5"/>
  <c r="G8085" i="5"/>
  <c r="G7989" i="5"/>
  <c r="G7990" i="5"/>
  <c r="G7991" i="5"/>
  <c r="G8086" i="5"/>
  <c r="G7993" i="5"/>
  <c r="G8088" i="5"/>
  <c r="G8089" i="5"/>
  <c r="G7996" i="5"/>
  <c r="G7997" i="5"/>
  <c r="G7998" i="5"/>
  <c r="G7999" i="5"/>
  <c r="G8000" i="5"/>
  <c r="G147" i="5"/>
  <c r="G8090" i="5"/>
  <c r="G8092" i="5"/>
  <c r="G8004" i="5"/>
  <c r="G8005" i="5"/>
  <c r="G8006" i="5"/>
  <c r="G8007" i="5"/>
  <c r="G8008" i="5"/>
  <c r="G8106" i="5"/>
  <c r="G8010" i="5"/>
  <c r="G8011" i="5"/>
  <c r="G8012" i="5"/>
  <c r="G8107" i="5"/>
  <c r="G7463" i="5"/>
  <c r="G8114" i="5"/>
  <c r="G8115" i="5"/>
  <c r="G8116" i="5"/>
  <c r="G8117" i="5"/>
  <c r="G8019" i="5"/>
  <c r="G8020" i="5"/>
  <c r="G8021" i="5"/>
  <c r="G8022" i="5"/>
  <c r="G474" i="5"/>
  <c r="G8125" i="5"/>
  <c r="G5018" i="5"/>
  <c r="G8127" i="5"/>
  <c r="G8027" i="5"/>
  <c r="G8028" i="5"/>
  <c r="G8029" i="5"/>
  <c r="G8128" i="5"/>
  <c r="G8031" i="5"/>
  <c r="G8032" i="5"/>
  <c r="G8033" i="5"/>
  <c r="G8034" i="5"/>
  <c r="G8035" i="5"/>
  <c r="G8036" i="5"/>
  <c r="G8037" i="5"/>
  <c r="G8038" i="5"/>
  <c r="G8039" i="5"/>
  <c r="G8087" i="5"/>
  <c r="G8041" i="5"/>
  <c r="G460" i="5"/>
  <c r="G8130" i="5"/>
  <c r="G8044" i="5"/>
  <c r="G8045" i="5"/>
  <c r="G8046" i="5"/>
  <c r="G8047" i="5"/>
  <c r="G8048" i="5"/>
  <c r="G8049" i="5"/>
  <c r="G8050" i="5"/>
  <c r="G8051" i="5"/>
  <c r="G8052" i="5"/>
  <c r="G8053" i="5"/>
  <c r="G8054" i="5"/>
  <c r="G8055" i="5"/>
  <c r="G8056" i="5"/>
  <c r="G8057" i="5"/>
  <c r="G8058" i="5"/>
  <c r="G8059" i="5"/>
  <c r="G8060" i="5"/>
  <c r="G8141" i="5"/>
  <c r="G8143" i="5"/>
  <c r="G8063" i="5"/>
  <c r="G8064" i="5"/>
  <c r="G8065" i="5"/>
  <c r="G8066" i="5"/>
  <c r="G759" i="5"/>
  <c r="G8068" i="5"/>
  <c r="G8069" i="5"/>
  <c r="G8070" i="5"/>
  <c r="G8071" i="5"/>
  <c r="G8072" i="5"/>
  <c r="G8073" i="5"/>
  <c r="G8144" i="5"/>
  <c r="G8075" i="5"/>
  <c r="G8076" i="5"/>
  <c r="G8077" i="5"/>
  <c r="G8146" i="5"/>
  <c r="G8355" i="5"/>
  <c r="G8147" i="5"/>
  <c r="G1317" i="5"/>
  <c r="G8082" i="5"/>
  <c r="G8083" i="5"/>
  <c r="G8084" i="5"/>
  <c r="G8151" i="5"/>
  <c r="G33" i="5"/>
  <c r="G6650" i="5"/>
  <c r="G8152" i="5"/>
  <c r="G8160" i="5"/>
  <c r="G8161" i="5"/>
  <c r="G8091" i="5"/>
  <c r="G8178" i="5"/>
  <c r="G8093" i="5"/>
  <c r="G8094" i="5"/>
  <c r="G8095" i="5"/>
  <c r="G8096" i="5"/>
  <c r="G8097" i="5"/>
  <c r="G8098" i="5"/>
  <c r="G8099" i="5"/>
  <c r="G8100" i="5"/>
  <c r="G8101" i="5"/>
  <c r="G8102" i="5"/>
  <c r="G8103" i="5"/>
  <c r="G8104" i="5"/>
  <c r="G8105" i="5"/>
  <c r="G8179" i="5"/>
  <c r="G1318" i="5"/>
  <c r="G8185" i="5"/>
  <c r="G8109" i="5"/>
  <c r="G8110" i="5"/>
  <c r="G8111" i="5"/>
  <c r="G8112" i="5"/>
  <c r="G8113" i="5"/>
  <c r="G8188" i="5"/>
  <c r="G8195" i="5"/>
  <c r="G863" i="5"/>
  <c r="G8196" i="5"/>
  <c r="G8118" i="5"/>
  <c r="G8119" i="5"/>
  <c r="G8120" i="5"/>
  <c r="G8121" i="5"/>
  <c r="G8122" i="5"/>
  <c r="G8123" i="5"/>
  <c r="G6848" i="5"/>
  <c r="G8199" i="5"/>
  <c r="G8126" i="5"/>
  <c r="G134" i="5"/>
  <c r="G224" i="5"/>
  <c r="G8200" i="5"/>
  <c r="G8201" i="5"/>
  <c r="G8131" i="5"/>
  <c r="G8132" i="5"/>
  <c r="G8133" i="5"/>
  <c r="G8134" i="5"/>
  <c r="G8135" i="5"/>
  <c r="G8136" i="5"/>
  <c r="G8137" i="5"/>
  <c r="G8138" i="5"/>
  <c r="G8139" i="5"/>
  <c r="G8140" i="5"/>
  <c r="G8212" i="5"/>
  <c r="G8142" i="5"/>
  <c r="G1014" i="5"/>
  <c r="G8218" i="5"/>
  <c r="G8145" i="5"/>
  <c r="G8219" i="5"/>
  <c r="G1208" i="5"/>
  <c r="G8148" i="5"/>
  <c r="G8149" i="5"/>
  <c r="G8150" i="5"/>
  <c r="G8244" i="5"/>
  <c r="G8249" i="5"/>
  <c r="G8153" i="5"/>
  <c r="G8154" i="5"/>
  <c r="G8155" i="5"/>
  <c r="G8156" i="5"/>
  <c r="G4857" i="5"/>
  <c r="G8158" i="5"/>
  <c r="G8159" i="5"/>
  <c r="G8263" i="5"/>
  <c r="G8271" i="5"/>
  <c r="G8162" i="5"/>
  <c r="G8163" i="5"/>
  <c r="G8164" i="5"/>
  <c r="G8165" i="5"/>
  <c r="G8166" i="5"/>
  <c r="G8167" i="5"/>
  <c r="G8168" i="5"/>
  <c r="G8169" i="5"/>
  <c r="G8170" i="5"/>
  <c r="G8171" i="5"/>
  <c r="G8172" i="5"/>
  <c r="G8173" i="5"/>
  <c r="G8174" i="5"/>
  <c r="G8175" i="5"/>
  <c r="G8176" i="5"/>
  <c r="G8177" i="5"/>
  <c r="G8272" i="5"/>
  <c r="G1209" i="5"/>
  <c r="G8180" i="5"/>
  <c r="G8181" i="5"/>
  <c r="G8182" i="5"/>
  <c r="G8183" i="5"/>
  <c r="G8184" i="5"/>
  <c r="G581" i="5"/>
  <c r="G8186" i="5"/>
  <c r="G8187" i="5"/>
  <c r="G8273" i="5"/>
  <c r="G8189" i="5"/>
  <c r="G8190" i="5"/>
  <c r="G8191" i="5"/>
  <c r="G8192" i="5"/>
  <c r="G8193" i="5"/>
  <c r="G8194" i="5"/>
  <c r="G8281" i="5"/>
  <c r="G8289" i="5"/>
  <c r="G4755" i="5"/>
  <c r="G8198" i="5"/>
  <c r="G8290" i="5"/>
  <c r="G8291" i="5"/>
  <c r="G8296" i="5"/>
  <c r="G8202" i="5"/>
  <c r="G8203" i="5"/>
  <c r="G8204" i="5"/>
  <c r="G8205" i="5"/>
  <c r="G8206" i="5"/>
  <c r="G8207" i="5"/>
  <c r="G8208" i="5"/>
  <c r="G8209" i="5"/>
  <c r="G8210" i="5"/>
  <c r="G8477" i="5"/>
  <c r="G8298" i="5"/>
  <c r="G8213" i="5"/>
  <c r="G8214" i="5"/>
  <c r="G8215" i="5"/>
  <c r="G8216" i="5"/>
  <c r="G8217" i="5"/>
  <c r="G8299" i="5"/>
  <c r="G8220" i="5"/>
  <c r="G8315" i="5"/>
  <c r="G8221" i="5"/>
  <c r="G8222" i="5"/>
  <c r="G8223" i="5"/>
  <c r="G8224" i="5"/>
  <c r="G8225" i="5"/>
  <c r="G8226" i="5"/>
  <c r="G8227" i="5"/>
  <c r="G8228" i="5"/>
  <c r="G8229" i="5"/>
  <c r="G8230" i="5"/>
  <c r="G8231" i="5"/>
  <c r="G8232" i="5"/>
  <c r="G8233" i="5"/>
  <c r="G8234" i="5"/>
  <c r="G8235" i="5"/>
  <c r="G8236" i="5"/>
  <c r="G8237" i="5"/>
  <c r="G8238" i="5"/>
  <c r="G8239" i="5"/>
  <c r="G8240" i="5"/>
  <c r="G8241" i="5"/>
  <c r="G8242" i="5"/>
  <c r="G8243" i="5"/>
  <c r="G8319" i="5"/>
  <c r="G8245" i="5"/>
  <c r="G8246" i="5"/>
  <c r="G8247" i="5"/>
  <c r="G8248" i="5"/>
  <c r="G8323" i="5"/>
  <c r="G8250" i="5"/>
  <c r="G8251" i="5"/>
  <c r="G8252" i="5"/>
  <c r="G8253" i="5"/>
  <c r="G8254" i="5"/>
  <c r="G8255" i="5"/>
  <c r="G5781" i="5"/>
  <c r="G8257" i="5"/>
  <c r="G8258" i="5"/>
  <c r="G8259" i="5"/>
  <c r="G8260" i="5"/>
  <c r="G8261" i="5"/>
  <c r="G8262" i="5"/>
  <c r="G8332" i="5"/>
  <c r="G8264" i="5"/>
  <c r="G8265" i="5"/>
  <c r="G8266" i="5"/>
  <c r="G8267" i="5"/>
  <c r="G8268" i="5"/>
  <c r="G8269" i="5"/>
  <c r="G8270" i="5"/>
  <c r="G8333" i="5"/>
  <c r="G8341" i="5"/>
  <c r="G8356" i="5"/>
  <c r="G8274" i="5"/>
  <c r="G8275" i="5"/>
  <c r="G8276" i="5"/>
  <c r="G8277" i="5"/>
  <c r="G8278" i="5"/>
  <c r="G8279" i="5"/>
  <c r="G8280" i="5"/>
  <c r="G8359" i="5"/>
  <c r="G8282" i="5"/>
  <c r="G8283" i="5"/>
  <c r="G8284" i="5"/>
  <c r="G8285" i="5"/>
  <c r="G8286" i="5"/>
  <c r="G850" i="5"/>
  <c r="G8288" i="5"/>
  <c r="G8360" i="5"/>
  <c r="G8361" i="5"/>
  <c r="G242" i="5"/>
  <c r="G8292" i="5"/>
  <c r="G8293" i="5"/>
  <c r="G8294" i="5"/>
  <c r="G8295" i="5"/>
  <c r="G8368" i="5"/>
  <c r="G8385" i="5"/>
  <c r="G8387" i="5"/>
  <c r="G8388" i="5"/>
  <c r="G8300" i="5"/>
  <c r="G8301" i="5"/>
  <c r="G8302" i="5"/>
  <c r="G8303" i="5"/>
  <c r="G8304" i="5"/>
  <c r="G8305" i="5"/>
  <c r="G8306" i="5"/>
  <c r="G8389" i="5"/>
  <c r="G8308" i="5"/>
  <c r="G8309" i="5"/>
  <c r="G8310" i="5"/>
  <c r="G8311" i="5"/>
  <c r="G8312" i="5"/>
  <c r="G8313" i="5"/>
  <c r="G8314" i="5"/>
  <c r="G8390" i="5"/>
  <c r="G8316" i="5"/>
  <c r="G8317" i="5"/>
  <c r="G8318" i="5"/>
  <c r="G8395" i="5"/>
  <c r="G8320" i="5"/>
  <c r="G8321" i="5"/>
  <c r="G8322" i="5"/>
  <c r="G1330" i="5"/>
  <c r="G8324" i="5"/>
  <c r="G8325" i="5"/>
  <c r="G8326" i="5"/>
  <c r="G8327" i="5"/>
  <c r="G8328" i="5"/>
  <c r="G8329" i="5"/>
  <c r="G8330" i="5"/>
  <c r="G8331" i="5"/>
  <c r="G8400" i="5"/>
  <c r="G8401" i="5"/>
  <c r="G8334" i="5"/>
  <c r="G8335" i="5"/>
  <c r="G8336" i="5"/>
  <c r="G8337" i="5"/>
  <c r="G8338" i="5"/>
  <c r="G8339" i="5"/>
  <c r="G8340" i="5"/>
  <c r="G8421" i="5"/>
  <c r="G8342" i="5"/>
  <c r="G8343" i="5"/>
  <c r="G8344" i="5"/>
  <c r="G8345" i="5"/>
  <c r="G8346" i="5"/>
  <c r="G8347" i="5"/>
  <c r="G8348" i="5"/>
  <c r="G8349" i="5"/>
  <c r="G8350" i="5"/>
  <c r="G8351" i="5"/>
  <c r="G8352" i="5"/>
  <c r="G8353" i="5"/>
  <c r="G8354" i="5"/>
  <c r="G8470" i="5"/>
  <c r="G8428" i="5"/>
  <c r="G8357" i="5"/>
  <c r="G8358" i="5"/>
  <c r="G306" i="5"/>
  <c r="G8437" i="5"/>
  <c r="G8448" i="5"/>
  <c r="G8362" i="5"/>
  <c r="G8363" i="5"/>
  <c r="G8364" i="5"/>
  <c r="G8365" i="5"/>
  <c r="G8366" i="5"/>
  <c r="G6738" i="5"/>
  <c r="G8449" i="5"/>
  <c r="G3430" i="5"/>
  <c r="G8370" i="5"/>
  <c r="G8371" i="5"/>
  <c r="G8372" i="5"/>
  <c r="G8373" i="5"/>
  <c r="G8374" i="5"/>
  <c r="G8375" i="5"/>
  <c r="G8376" i="5"/>
  <c r="G8377" i="5"/>
  <c r="G8378" i="5"/>
  <c r="G8379" i="5"/>
  <c r="G8380" i="5"/>
  <c r="G8381" i="5"/>
  <c r="G8382" i="5"/>
  <c r="G8383" i="5"/>
  <c r="G8384" i="5"/>
  <c r="G8491" i="5"/>
  <c r="G8386" i="5"/>
  <c r="G8451" i="5"/>
  <c r="G8454" i="5"/>
  <c r="G8458" i="5"/>
  <c r="G1210" i="5"/>
  <c r="G8391" i="5"/>
  <c r="G8392" i="5"/>
  <c r="G8393" i="5"/>
  <c r="G8394" i="5"/>
  <c r="G8466" i="5"/>
  <c r="G8396" i="5"/>
  <c r="G8397" i="5"/>
  <c r="G8398" i="5"/>
  <c r="G8399" i="5"/>
  <c r="G8481" i="5"/>
  <c r="G8492" i="5"/>
  <c r="G8402" i="5"/>
  <c r="G8403" i="5"/>
  <c r="G8404" i="5"/>
  <c r="G8405" i="5"/>
  <c r="G8406" i="5"/>
  <c r="G8407" i="5"/>
  <c r="G8408" i="5"/>
  <c r="G8409" i="5"/>
  <c r="G8410" i="5"/>
  <c r="G8411" i="5"/>
  <c r="G8412" i="5"/>
  <c r="G8413" i="5"/>
  <c r="G8414" i="5"/>
  <c r="G8415" i="5"/>
  <c r="G8416" i="5"/>
  <c r="G8417" i="5"/>
  <c r="G8418" i="5"/>
  <c r="G8419" i="5"/>
  <c r="G8420" i="5"/>
  <c r="G1116" i="5"/>
  <c r="G8422" i="5"/>
  <c r="G8423" i="5"/>
  <c r="G8424" i="5"/>
  <c r="G8425" i="5"/>
  <c r="G8426" i="5"/>
  <c r="G8427" i="5"/>
  <c r="G8493" i="5"/>
  <c r="G8429" i="5"/>
  <c r="G8430" i="5"/>
  <c r="G8431" i="5"/>
  <c r="G8432" i="5"/>
  <c r="G8433" i="5"/>
  <c r="G8434" i="5"/>
  <c r="G8435" i="5"/>
  <c r="G8436" i="5"/>
  <c r="G8517" i="5"/>
  <c r="G8438" i="5"/>
  <c r="G8439" i="5"/>
  <c r="G8440" i="5"/>
  <c r="G8441" i="5"/>
  <c r="G8442" i="5"/>
  <c r="G8443" i="5"/>
  <c r="G8444" i="5"/>
  <c r="G8445" i="5"/>
  <c r="G8446" i="5"/>
  <c r="G8447" i="5"/>
  <c r="G8524" i="5"/>
  <c r="G8535" i="5"/>
  <c r="G8450" i="5"/>
  <c r="G8536" i="5"/>
  <c r="G8452" i="5"/>
  <c r="G8453" i="5"/>
  <c r="G8545" i="5"/>
  <c r="G8455" i="5"/>
  <c r="G8456" i="5"/>
  <c r="G8457" i="5"/>
  <c r="G8546" i="5"/>
  <c r="G8459" i="5"/>
  <c r="G8460" i="5"/>
  <c r="G8461" i="5"/>
  <c r="G8462" i="5"/>
  <c r="G8463" i="5"/>
  <c r="G8464" i="5"/>
  <c r="G8465" i="5"/>
  <c r="G1163" i="5"/>
  <c r="G8467" i="5"/>
  <c r="G8468" i="5"/>
  <c r="G8469" i="5"/>
  <c r="G8668" i="5"/>
  <c r="G8471" i="5"/>
  <c r="G8472" i="5"/>
  <c r="G8473" i="5"/>
  <c r="G8474" i="5"/>
  <c r="G8475" i="5"/>
  <c r="G8476" i="5"/>
  <c r="G1077" i="5"/>
  <c r="G8478" i="5"/>
  <c r="G8479" i="5"/>
  <c r="G8480" i="5"/>
  <c r="G1033" i="5"/>
  <c r="G8482" i="5"/>
  <c r="G8483" i="5"/>
  <c r="G8484" i="5"/>
  <c r="G8485" i="5"/>
  <c r="G8486" i="5"/>
  <c r="G8487" i="5"/>
  <c r="G8488" i="5"/>
  <c r="G8489" i="5"/>
  <c r="G8490" i="5"/>
  <c r="G8676" i="5"/>
  <c r="G8547" i="5"/>
  <c r="G972" i="5"/>
  <c r="G8494" i="5"/>
  <c r="G8495" i="5"/>
  <c r="G8496" i="5"/>
  <c r="G8497" i="5"/>
  <c r="G8498" i="5"/>
  <c r="G8499" i="5"/>
  <c r="G8500" i="5"/>
  <c r="G8501" i="5"/>
  <c r="G8502" i="5"/>
  <c r="G8503" i="5"/>
  <c r="G8504" i="5"/>
  <c r="G8505" i="5"/>
  <c r="G8506" i="5"/>
  <c r="G8507" i="5"/>
  <c r="G8508" i="5"/>
  <c r="G8509" i="5"/>
  <c r="G8510" i="5"/>
  <c r="G8511" i="5"/>
  <c r="G8512" i="5"/>
  <c r="G8513" i="5"/>
  <c r="G8514" i="5"/>
  <c r="G8515" i="5"/>
  <c r="G8516" i="5"/>
  <c r="G8548" i="5"/>
  <c r="G8518" i="5"/>
  <c r="G8519" i="5"/>
  <c r="G8520" i="5"/>
  <c r="G8521" i="5"/>
  <c r="G8522" i="5"/>
  <c r="G8523" i="5"/>
  <c r="G8553" i="5"/>
  <c r="G8525" i="5"/>
  <c r="G8526" i="5"/>
  <c r="G8527" i="5"/>
  <c r="G8528" i="5"/>
  <c r="G8529" i="5"/>
  <c r="G8530" i="5"/>
  <c r="G8531" i="5"/>
  <c r="G8532" i="5"/>
  <c r="G8533" i="5"/>
  <c r="G8534" i="5"/>
  <c r="G8556" i="5"/>
  <c r="G8557" i="5"/>
  <c r="G8537" i="5"/>
  <c r="G8538" i="5"/>
  <c r="G8539" i="5"/>
  <c r="G8540" i="5"/>
  <c r="G8541" i="5"/>
  <c r="G8542" i="5"/>
  <c r="G8543" i="5"/>
  <c r="G8544" i="5"/>
  <c r="G8560" i="5"/>
  <c r="G8561" i="5"/>
  <c r="G8571" i="5"/>
  <c r="G8587" i="5"/>
  <c r="G8549" i="5"/>
  <c r="G8550" i="5"/>
  <c r="G8551" i="5"/>
  <c r="G8552" i="5"/>
  <c r="G8592" i="5"/>
  <c r="G8554" i="5"/>
  <c r="G8555" i="5"/>
  <c r="G1341" i="5"/>
  <c r="G864" i="5"/>
  <c r="G8558" i="5"/>
  <c r="G8559" i="5"/>
  <c r="G66" i="5"/>
  <c r="G765" i="5"/>
  <c r="G8562" i="5"/>
  <c r="G8563" i="5"/>
  <c r="G8564" i="5"/>
  <c r="G8565" i="5"/>
  <c r="G8566" i="5"/>
  <c r="G8567" i="5"/>
  <c r="G8568" i="5"/>
  <c r="G8569" i="5"/>
  <c r="G8570" i="5"/>
  <c r="G8604" i="5"/>
  <c r="G8572" i="5"/>
  <c r="G8573" i="5"/>
  <c r="G8574" i="5"/>
  <c r="G8575" i="5"/>
  <c r="G8576" i="5"/>
  <c r="G8577" i="5"/>
  <c r="G8578" i="5"/>
  <c r="G8579" i="5"/>
  <c r="G8580" i="5"/>
  <c r="G8581" i="5"/>
  <c r="G8582" i="5"/>
  <c r="G8583" i="5"/>
  <c r="G8584" i="5"/>
  <c r="G8585" i="5"/>
  <c r="G8586" i="5"/>
  <c r="G1342" i="5"/>
  <c r="G8588" i="5"/>
  <c r="G8589" i="5"/>
  <c r="G8590" i="5"/>
  <c r="G8591" i="5"/>
  <c r="G29" i="5"/>
  <c r="G8593" i="5"/>
  <c r="G8594" i="5"/>
  <c r="G8595" i="5"/>
  <c r="G8596" i="5"/>
  <c r="G8597" i="5"/>
  <c r="G8598" i="5"/>
  <c r="G8599" i="5"/>
  <c r="G8600" i="5"/>
  <c r="G8601" i="5"/>
  <c r="G8602" i="5"/>
  <c r="G8603" i="5"/>
  <c r="G8609" i="5"/>
  <c r="G8605" i="5"/>
  <c r="G8606" i="5"/>
  <c r="G8607" i="5"/>
  <c r="G8608" i="5"/>
  <c r="G8617" i="5"/>
  <c r="G8610" i="5"/>
  <c r="G8611" i="5"/>
  <c r="G8612" i="5"/>
  <c r="G8613" i="5"/>
  <c r="G8614" i="5"/>
  <c r="G8615" i="5"/>
  <c r="G8616" i="5"/>
  <c r="G8618" i="5"/>
  <c r="G8629" i="5"/>
  <c r="G8619" i="5"/>
  <c r="G8620" i="5"/>
  <c r="G8621" i="5"/>
  <c r="G7206" i="5"/>
  <c r="G8124" i="5"/>
  <c r="G8624" i="5"/>
  <c r="G8625" i="5"/>
  <c r="G8626" i="5"/>
  <c r="G8627" i="5"/>
  <c r="G8628" i="5"/>
  <c r="G8645" i="5"/>
  <c r="G8630" i="5"/>
  <c r="G8631" i="5"/>
  <c r="G8632" i="5"/>
  <c r="G8633" i="5"/>
  <c r="G8634" i="5"/>
  <c r="G8635" i="5"/>
  <c r="G8636" i="5"/>
  <c r="G8637" i="5"/>
  <c r="G8638" i="5"/>
  <c r="G8639" i="5"/>
  <c r="G8640" i="5"/>
  <c r="G8641" i="5"/>
  <c r="G8642" i="5"/>
  <c r="G8643" i="5"/>
  <c r="G8644" i="5"/>
  <c r="G8646" i="5"/>
  <c r="G211" i="5"/>
  <c r="G8647" i="5"/>
  <c r="G6524" i="5"/>
  <c r="G8649" i="5"/>
  <c r="G8650" i="5"/>
  <c r="G8651" i="5"/>
  <c r="G8652" i="5"/>
  <c r="G8653" i="5"/>
  <c r="G8654" i="5"/>
  <c r="G8655" i="5"/>
  <c r="G8656" i="5"/>
  <c r="G8657" i="5"/>
  <c r="G8658" i="5"/>
  <c r="G8659" i="5"/>
  <c r="G8660" i="5"/>
  <c r="G8661" i="5"/>
  <c r="G8662" i="5"/>
  <c r="G8663" i="5"/>
  <c r="G8664" i="5"/>
  <c r="G8665" i="5"/>
  <c r="G8666" i="5"/>
  <c r="G8667" i="5"/>
  <c r="G83" i="5"/>
  <c r="G8669" i="5"/>
  <c r="G8670" i="5"/>
  <c r="G8671" i="5"/>
  <c r="G8672" i="5"/>
  <c r="G8673" i="5"/>
  <c r="G8674" i="5"/>
  <c r="G8675" i="5"/>
  <c r="G2504" i="5"/>
  <c r="G8677" i="5"/>
  <c r="G8678" i="5"/>
  <c r="G8679" i="5"/>
  <c r="G8680" i="5"/>
  <c r="G8681" i="5"/>
  <c r="G8682" i="5"/>
  <c r="G8683" i="5"/>
  <c r="G8684" i="5"/>
  <c r="G8685" i="5"/>
  <c r="G8686" i="5"/>
  <c r="G8687" i="5"/>
  <c r="G8688" i="5"/>
  <c r="G8689" i="5"/>
  <c r="G8690" i="5"/>
  <c r="G8691" i="5"/>
  <c r="G8692" i="5"/>
  <c r="G8693" i="5"/>
  <c r="G8694" i="5"/>
  <c r="F2" i="5"/>
  <c r="F3" i="5"/>
  <c r="F4" i="5"/>
  <c r="F5" i="5"/>
  <c r="F6" i="5"/>
  <c r="F7" i="5"/>
  <c r="F8" i="5"/>
  <c r="F9" i="5"/>
  <c r="F10" i="5"/>
  <c r="F11" i="5"/>
  <c r="F12" i="5"/>
  <c r="F13" i="5"/>
  <c r="F1343" i="5"/>
  <c r="F15" i="5"/>
  <c r="F16" i="5"/>
  <c r="F556" i="5"/>
  <c r="F19" i="5"/>
  <c r="F1344" i="5"/>
  <c r="F21" i="5"/>
  <c r="F22" i="5"/>
  <c r="F23" i="5"/>
  <c r="F24" i="5"/>
  <c r="F25" i="5"/>
  <c r="F26" i="5"/>
  <c r="F27" i="5"/>
  <c r="F28" i="5"/>
  <c r="F1166" i="5"/>
  <c r="F30" i="5"/>
  <c r="F31" i="5"/>
  <c r="F32" i="5"/>
  <c r="F1357" i="5"/>
  <c r="F34" i="5"/>
  <c r="F1358" i="5"/>
  <c r="F1368" i="5"/>
  <c r="F1369" i="5"/>
  <c r="F38" i="5"/>
  <c r="F138" i="5"/>
  <c r="F40" i="5"/>
  <c r="F41" i="5"/>
  <c r="F42" i="5"/>
  <c r="F43" i="5"/>
  <c r="F44" i="5"/>
  <c r="F45" i="5"/>
  <c r="F46" i="5"/>
  <c r="F47" i="5"/>
  <c r="F1401" i="5"/>
  <c r="F1402" i="5"/>
  <c r="F50" i="5"/>
  <c r="F51" i="5"/>
  <c r="F52" i="5"/>
  <c r="F53" i="5"/>
  <c r="F54" i="5"/>
  <c r="F55" i="5"/>
  <c r="F56" i="5"/>
  <c r="F57" i="5"/>
  <c r="F58" i="5"/>
  <c r="F59" i="5"/>
  <c r="F1405" i="5"/>
  <c r="F61" i="5"/>
  <c r="F62" i="5"/>
  <c r="F63" i="5"/>
  <c r="F64" i="5"/>
  <c r="F65" i="5"/>
  <c r="F1406" i="5"/>
  <c r="F67" i="5"/>
  <c r="F68" i="5"/>
  <c r="F69" i="5"/>
  <c r="F70" i="5"/>
  <c r="F580" i="5"/>
  <c r="F72" i="5"/>
  <c r="F1408" i="5"/>
  <c r="F1409" i="5"/>
  <c r="F75" i="5"/>
  <c r="F76" i="5"/>
  <c r="F1426" i="5"/>
  <c r="F1427" i="5"/>
  <c r="F1433" i="5"/>
  <c r="F80" i="5"/>
  <c r="F81" i="5"/>
  <c r="F82" i="5"/>
  <c r="F1434" i="5"/>
  <c r="F84" i="5"/>
  <c r="F85" i="5"/>
  <c r="F86" i="5"/>
  <c r="F87" i="5"/>
  <c r="F88" i="5"/>
  <c r="F89" i="5"/>
  <c r="F90" i="5"/>
  <c r="F91" i="5"/>
  <c r="F92" i="5"/>
  <c r="F93" i="5"/>
  <c r="F94" i="5"/>
  <c r="F96" i="5"/>
  <c r="F97" i="5"/>
  <c r="F98" i="5"/>
  <c r="F99" i="5"/>
  <c r="F100" i="5"/>
  <c r="F1035" i="5"/>
  <c r="F102" i="5"/>
  <c r="F103" i="5"/>
  <c r="F104" i="5"/>
  <c r="F106" i="5"/>
  <c r="F107" i="5"/>
  <c r="F108" i="5"/>
  <c r="F109" i="5"/>
  <c r="F110" i="5"/>
  <c r="F111" i="5"/>
  <c r="F112" i="5"/>
  <c r="F3762" i="5"/>
  <c r="F114" i="5"/>
  <c r="F115" i="5"/>
  <c r="F116" i="5"/>
  <c r="F1449" i="5"/>
  <c r="F118" i="5"/>
  <c r="F119" i="5"/>
  <c r="F1455" i="5"/>
  <c r="F1461" i="5"/>
  <c r="F373" i="5"/>
  <c r="F1015" i="5"/>
  <c r="F124" i="5"/>
  <c r="F1464" i="5"/>
  <c r="F1477" i="5"/>
  <c r="F127" i="5"/>
  <c r="F128" i="5"/>
  <c r="F129" i="5"/>
  <c r="F4908" i="5"/>
  <c r="F131" i="5"/>
  <c r="F132" i="5"/>
  <c r="F133" i="5"/>
  <c r="F1482" i="5"/>
  <c r="F135" i="5"/>
  <c r="F136" i="5"/>
  <c r="F137" i="5"/>
  <c r="F1485" i="5"/>
  <c r="F139" i="5"/>
  <c r="F140" i="5"/>
  <c r="F7782" i="5"/>
  <c r="F142" i="5"/>
  <c r="F143" i="5"/>
  <c r="F144" i="5"/>
  <c r="F145" i="5"/>
  <c r="F146" i="5"/>
  <c r="F1486" i="5"/>
  <c r="F1492" i="5"/>
  <c r="F1493" i="5"/>
  <c r="F150" i="5"/>
  <c r="F151" i="5"/>
  <c r="F152" i="5"/>
  <c r="F153" i="5"/>
  <c r="F154" i="5"/>
  <c r="F155" i="5"/>
  <c r="F156" i="5"/>
  <c r="F1522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526" i="5"/>
  <c r="F1530" i="5"/>
  <c r="F1565" i="5"/>
  <c r="F1576" i="5"/>
  <c r="F1577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578" i="5"/>
  <c r="F1214" i="5"/>
  <c r="F1588" i="5"/>
  <c r="F1592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1597" i="5"/>
  <c r="F603" i="5"/>
  <c r="F901" i="5"/>
  <c r="F1606" i="5"/>
  <c r="F1607" i="5"/>
  <c r="F1608" i="5"/>
  <c r="F1610" i="5"/>
  <c r="F1611" i="5"/>
  <c r="F1612" i="5"/>
  <c r="F1613" i="5"/>
  <c r="F215" i="5"/>
  <c r="F1614" i="5"/>
  <c r="F217" i="5"/>
  <c r="F218" i="5"/>
  <c r="F1615" i="5"/>
  <c r="F220" i="5"/>
  <c r="F1616" i="5"/>
  <c r="F222" i="5"/>
  <c r="F223" i="5"/>
  <c r="F1620" i="5"/>
  <c r="F226" i="5"/>
  <c r="F5103" i="5"/>
  <c r="F228" i="5"/>
  <c r="F1633" i="5"/>
  <c r="F231" i="5"/>
  <c r="F232" i="5"/>
  <c r="F1646" i="5"/>
  <c r="F234" i="5"/>
  <c r="F235" i="5"/>
  <c r="F236" i="5"/>
  <c r="F237" i="5"/>
  <c r="F238" i="5"/>
  <c r="F239" i="5"/>
  <c r="F240" i="5"/>
  <c r="F1648" i="5"/>
  <c r="F1664" i="5"/>
  <c r="F243" i="5"/>
  <c r="F244" i="5"/>
  <c r="F245" i="5"/>
  <c r="F246" i="5"/>
  <c r="F247" i="5"/>
  <c r="F248" i="5"/>
  <c r="F249" i="5"/>
  <c r="F250" i="5"/>
  <c r="F251" i="5"/>
  <c r="F252" i="5"/>
  <c r="F254" i="5"/>
  <c r="F255" i="5"/>
  <c r="F256" i="5"/>
  <c r="F257" i="5"/>
  <c r="F258" i="5"/>
  <c r="F259" i="5"/>
  <c r="F260" i="5"/>
  <c r="F261" i="5"/>
  <c r="F263" i="5"/>
  <c r="F264" i="5"/>
  <c r="F265" i="5"/>
  <c r="F266" i="5"/>
  <c r="F267" i="5"/>
  <c r="F7095" i="5"/>
  <c r="F269" i="5"/>
  <c r="F270" i="5"/>
  <c r="F271" i="5"/>
  <c r="F272" i="5"/>
  <c r="F273" i="5"/>
  <c r="F275" i="5"/>
  <c r="F276" i="5"/>
  <c r="F277" i="5"/>
  <c r="F278" i="5"/>
  <c r="F279" i="5"/>
  <c r="F280" i="5"/>
  <c r="F281" i="5"/>
  <c r="F283" i="5"/>
  <c r="F284" i="5"/>
  <c r="F285" i="5"/>
  <c r="F286" i="5"/>
  <c r="F287" i="5"/>
  <c r="F288" i="5"/>
  <c r="F289" i="5"/>
  <c r="F290" i="5"/>
  <c r="F291" i="5"/>
  <c r="F292" i="5"/>
  <c r="F995" i="5"/>
  <c r="F294" i="5"/>
  <c r="F295" i="5"/>
  <c r="F296" i="5"/>
  <c r="F298" i="5"/>
  <c r="F299" i="5"/>
  <c r="F300" i="5"/>
  <c r="F301" i="5"/>
  <c r="F1665" i="5"/>
  <c r="F1183" i="5"/>
  <c r="F304" i="5"/>
  <c r="F1672" i="5"/>
  <c r="F368" i="5"/>
  <c r="F1675" i="5"/>
  <c r="F308" i="5"/>
  <c r="F309" i="5"/>
  <c r="F310" i="5"/>
  <c r="F311" i="5"/>
  <c r="F1676" i="5"/>
  <c r="F313" i="5"/>
  <c r="F1686" i="5"/>
  <c r="F20" i="5"/>
  <c r="F317" i="5"/>
  <c r="F1700" i="5"/>
  <c r="F320" i="5"/>
  <c r="F321" i="5"/>
  <c r="F322" i="5"/>
  <c r="F323" i="5"/>
  <c r="F324" i="5"/>
  <c r="F325" i="5"/>
  <c r="F326" i="5"/>
  <c r="F327" i="5"/>
  <c r="F560" i="5"/>
  <c r="F1702" i="5"/>
  <c r="F330" i="5"/>
  <c r="F331" i="5"/>
  <c r="F1705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7" i="5"/>
  <c r="F348" i="5"/>
  <c r="F2208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1728" i="5"/>
  <c r="F315" i="5"/>
  <c r="F1746" i="5"/>
  <c r="F1747" i="5"/>
  <c r="F1750" i="5"/>
  <c r="F149" i="5"/>
  <c r="F369" i="5"/>
  <c r="F370" i="5"/>
  <c r="F371" i="5"/>
  <c r="F372" i="5"/>
  <c r="F557" i="5"/>
  <c r="F1751" i="5"/>
  <c r="F375" i="5"/>
  <c r="F376" i="5"/>
  <c r="F377" i="5"/>
  <c r="F378" i="5"/>
  <c r="F379" i="5"/>
  <c r="F380" i="5"/>
  <c r="F381" i="5"/>
  <c r="F382" i="5"/>
  <c r="F383" i="5"/>
  <c r="F1184" i="5"/>
  <c r="F1753" i="5"/>
  <c r="F1761" i="5"/>
  <c r="F387" i="5"/>
  <c r="F388" i="5"/>
  <c r="F389" i="5"/>
  <c r="F390" i="5"/>
  <c r="F391" i="5"/>
  <c r="F1763" i="5"/>
  <c r="F968" i="5"/>
  <c r="F6317" i="5"/>
  <c r="F395" i="5"/>
  <c r="F1774" i="5"/>
  <c r="F397" i="5"/>
  <c r="F398" i="5"/>
  <c r="F399" i="5"/>
  <c r="F400" i="5"/>
  <c r="F401" i="5"/>
  <c r="F402" i="5"/>
  <c r="F403" i="5"/>
  <c r="F404" i="5"/>
  <c r="F405" i="5"/>
  <c r="F312" i="5"/>
  <c r="F407" i="5"/>
  <c r="F408" i="5"/>
  <c r="F409" i="5"/>
  <c r="F410" i="5"/>
  <c r="F411" i="5"/>
  <c r="F412" i="5"/>
  <c r="F413" i="5"/>
  <c r="F414" i="5"/>
  <c r="F1781" i="5"/>
  <c r="F416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545" i="5"/>
  <c r="F1796" i="5"/>
  <c r="F173" i="5"/>
  <c r="F435" i="5"/>
  <c r="F436" i="5"/>
  <c r="F437" i="5"/>
  <c r="F1804" i="5"/>
  <c r="F6567" i="5"/>
  <c r="F441" i="5"/>
  <c r="F442" i="5"/>
  <c r="F443" i="5"/>
  <c r="F444" i="5"/>
  <c r="F445" i="5"/>
  <c r="F1016" i="5"/>
  <c r="F1810" i="5"/>
  <c r="F1817" i="5"/>
  <c r="F449" i="5"/>
  <c r="F450" i="5"/>
  <c r="F451" i="5"/>
  <c r="F452" i="5"/>
  <c r="F453" i="5"/>
  <c r="F454" i="5"/>
  <c r="F455" i="5"/>
  <c r="F456" i="5"/>
  <c r="F457" i="5"/>
  <c r="F459" i="5"/>
  <c r="F1818" i="5"/>
  <c r="F1819" i="5"/>
  <c r="F1828" i="5"/>
  <c r="F463" i="5"/>
  <c r="F1847" i="5"/>
  <c r="F1856" i="5"/>
  <c r="F758" i="5"/>
  <c r="F468" i="5"/>
  <c r="F469" i="5"/>
  <c r="F908" i="5"/>
  <c r="F471" i="5"/>
  <c r="F472" i="5"/>
  <c r="F473" i="5"/>
  <c r="F1865" i="5"/>
  <c r="F475" i="5"/>
  <c r="F476" i="5"/>
  <c r="F477" i="5"/>
  <c r="F478" i="5"/>
  <c r="F479" i="5"/>
  <c r="F480" i="5"/>
  <c r="F481" i="5"/>
  <c r="F482" i="5"/>
  <c r="F6618" i="5"/>
  <c r="F484" i="5"/>
  <c r="F485" i="5"/>
  <c r="F486" i="5"/>
  <c r="F487" i="5"/>
  <c r="F488" i="5"/>
  <c r="F941" i="5"/>
  <c r="F1869" i="5"/>
  <c r="F492" i="5"/>
  <c r="F493" i="5"/>
  <c r="F494" i="5"/>
  <c r="F495" i="5"/>
  <c r="F1902" i="5"/>
  <c r="F497" i="5"/>
  <c r="F498" i="5"/>
  <c r="F499" i="5"/>
  <c r="F500" i="5"/>
  <c r="F501" i="5"/>
  <c r="F502" i="5"/>
  <c r="F503" i="5"/>
  <c r="F504" i="5"/>
  <c r="F505" i="5"/>
  <c r="F1909" i="5"/>
  <c r="F483" i="5"/>
  <c r="F508" i="5"/>
  <c r="F509" i="5"/>
  <c r="F510" i="5"/>
  <c r="F511" i="5"/>
  <c r="F512" i="5"/>
  <c r="F1914" i="5"/>
  <c r="F1930" i="5"/>
  <c r="F515" i="5"/>
  <c r="F516" i="5"/>
  <c r="F517" i="5"/>
  <c r="F518" i="5"/>
  <c r="F519" i="5"/>
  <c r="F520" i="5"/>
  <c r="F521" i="5"/>
  <c r="F522" i="5"/>
  <c r="F523" i="5"/>
  <c r="F524" i="5"/>
  <c r="F525" i="5"/>
  <c r="F507" i="5"/>
  <c r="F527" i="5"/>
  <c r="F210" i="5"/>
  <c r="F529" i="5"/>
  <c r="F530" i="5"/>
  <c r="F5284" i="5"/>
  <c r="F1958" i="5"/>
  <c r="F1959" i="5"/>
  <c r="F534" i="5"/>
  <c r="F535" i="5"/>
  <c r="F536" i="5"/>
  <c r="F537" i="5"/>
  <c r="F538" i="5"/>
  <c r="F539" i="5"/>
  <c r="F540" i="5"/>
  <c r="F541" i="5"/>
  <c r="F5563" i="5"/>
  <c r="F543" i="5"/>
  <c r="F544" i="5"/>
  <c r="F545" i="5"/>
  <c r="F546" i="5"/>
  <c r="F547" i="5"/>
  <c r="F548" i="5"/>
  <c r="F5652" i="5"/>
  <c r="F550" i="5"/>
  <c r="F551" i="5"/>
  <c r="F552" i="5"/>
  <c r="F553" i="5"/>
  <c r="F554" i="5"/>
  <c r="F1960" i="5"/>
  <c r="F1961" i="5"/>
  <c r="F1962" i="5"/>
  <c r="F1963" i="5"/>
  <c r="F1965" i="5"/>
  <c r="F1966" i="5"/>
  <c r="F1968" i="5"/>
  <c r="F562" i="5"/>
  <c r="F777" i="5"/>
  <c r="F564" i="5"/>
  <c r="F565" i="5"/>
  <c r="F566" i="5"/>
  <c r="F567" i="5"/>
  <c r="F491" i="5"/>
  <c r="F569" i="5"/>
  <c r="F570" i="5"/>
  <c r="F1977" i="5"/>
  <c r="F4747" i="5"/>
  <c r="F573" i="5"/>
  <c r="F574" i="5"/>
  <c r="F1978" i="5"/>
  <c r="F1984" i="5"/>
  <c r="F1996" i="5"/>
  <c r="F1997" i="5"/>
  <c r="F579" i="5"/>
  <c r="F1998" i="5"/>
  <c r="F2002" i="5"/>
  <c r="F2003" i="5"/>
  <c r="F583" i="5"/>
  <c r="F4983" i="5"/>
  <c r="F585" i="5"/>
  <c r="F586" i="5"/>
  <c r="F587" i="5"/>
  <c r="F2004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2006" i="5"/>
  <c r="F2009" i="5"/>
  <c r="F2014" i="5"/>
  <c r="F606" i="5"/>
  <c r="F607" i="5"/>
  <c r="F608" i="5"/>
  <c r="F609" i="5"/>
  <c r="F610" i="5"/>
  <c r="F2024" i="5"/>
  <c r="F612" i="5"/>
  <c r="F613" i="5"/>
  <c r="F614" i="5"/>
  <c r="F615" i="5"/>
  <c r="F616" i="5"/>
  <c r="F617" i="5"/>
  <c r="F618" i="5"/>
  <c r="F619" i="5"/>
  <c r="F446" i="5"/>
  <c r="F621" i="5"/>
  <c r="F549" i="5"/>
  <c r="F623" i="5"/>
  <c r="F2025" i="5"/>
  <c r="F2026" i="5"/>
  <c r="F2030" i="5"/>
  <c r="F627" i="5"/>
  <c r="F5856" i="5"/>
  <c r="F1185" i="5"/>
  <c r="F630" i="5"/>
  <c r="F631" i="5"/>
  <c r="F632" i="5"/>
  <c r="F633" i="5"/>
  <c r="F634" i="5"/>
  <c r="F635" i="5"/>
  <c r="F636" i="5"/>
  <c r="F637" i="5"/>
  <c r="F638" i="5"/>
  <c r="F1708" i="5"/>
  <c r="F2037" i="5"/>
  <c r="F641" i="5"/>
  <c r="F642" i="5"/>
  <c r="F643" i="5"/>
  <c r="F644" i="5"/>
  <c r="F645" i="5"/>
  <c r="F646" i="5"/>
  <c r="F647" i="5"/>
  <c r="F648" i="5"/>
  <c r="F649" i="5"/>
  <c r="F650" i="5"/>
  <c r="F651" i="5"/>
  <c r="F2041" i="5"/>
  <c r="F568" i="5"/>
  <c r="F2042" i="5"/>
  <c r="F2048" i="5"/>
  <c r="F2057" i="5"/>
  <c r="F657" i="5"/>
  <c r="F2059" i="5"/>
  <c r="F2060" i="5"/>
  <c r="F2079" i="5"/>
  <c r="F2081" i="5"/>
  <c r="F662" i="5"/>
  <c r="F2085" i="5"/>
  <c r="F2086" i="5"/>
  <c r="F2087" i="5"/>
  <c r="F2088" i="5"/>
  <c r="F668" i="5"/>
  <c r="F669" i="5"/>
  <c r="F670" i="5"/>
  <c r="F2089" i="5"/>
  <c r="F2090" i="5"/>
  <c r="F673" i="5"/>
  <c r="F674" i="5"/>
  <c r="F675" i="5"/>
  <c r="F676" i="5"/>
  <c r="F677" i="5"/>
  <c r="F678" i="5"/>
  <c r="F679" i="5"/>
  <c r="F680" i="5"/>
  <c r="F2091" i="5"/>
  <c r="F2114" i="5"/>
  <c r="F1445" i="5"/>
  <c r="F685" i="5"/>
  <c r="F686" i="5"/>
  <c r="F687" i="5"/>
  <c r="F5030" i="5"/>
  <c r="F689" i="5"/>
  <c r="F690" i="5"/>
  <c r="F691" i="5"/>
  <c r="F692" i="5"/>
  <c r="F694" i="5"/>
  <c r="F2117" i="5"/>
  <c r="F696" i="5"/>
  <c r="F697" i="5"/>
  <c r="F698" i="5"/>
  <c r="F699" i="5"/>
  <c r="F700" i="5"/>
  <c r="F702" i="5"/>
  <c r="F703" i="5"/>
  <c r="F704" i="5"/>
  <c r="F705" i="5"/>
  <c r="F5877" i="5"/>
  <c r="F707" i="5"/>
  <c r="F708" i="5"/>
  <c r="F709" i="5"/>
  <c r="F710" i="5"/>
  <c r="F711" i="5"/>
  <c r="F712" i="5"/>
  <c r="F470" i="5"/>
  <c r="F714" i="5"/>
  <c r="F716" i="5"/>
  <c r="F717" i="5"/>
  <c r="F718" i="5"/>
  <c r="F719" i="5"/>
  <c r="F2125" i="5"/>
  <c r="F6906" i="5"/>
  <c r="F722" i="5"/>
  <c r="F723" i="5"/>
  <c r="F2132" i="5"/>
  <c r="F213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8040" i="5"/>
  <c r="F745" i="5"/>
  <c r="F2143" i="5"/>
  <c r="F747" i="5"/>
  <c r="F748" i="5"/>
  <c r="F749" i="5"/>
  <c r="F750" i="5"/>
  <c r="F751" i="5"/>
  <c r="F752" i="5"/>
  <c r="F753" i="5"/>
  <c r="F754" i="5"/>
  <c r="F755" i="5"/>
  <c r="F756" i="5"/>
  <c r="F757" i="5"/>
  <c r="F2150" i="5"/>
  <c r="F2169" i="5"/>
  <c r="F760" i="5"/>
  <c r="F761" i="5"/>
  <c r="F762" i="5"/>
  <c r="F2180" i="5"/>
  <c r="F764" i="5"/>
  <c r="F2182" i="5"/>
  <c r="F766" i="5"/>
  <c r="F767" i="5"/>
  <c r="F768" i="5"/>
  <c r="F769" i="5"/>
  <c r="F2187" i="5"/>
  <c r="F706" i="5"/>
  <c r="F2202" i="5"/>
  <c r="F2203" i="5"/>
  <c r="F2204" i="5"/>
  <c r="F2212" i="5"/>
  <c r="F2214" i="5"/>
  <c r="F2217" i="5"/>
  <c r="F778" i="5"/>
  <c r="F779" i="5"/>
  <c r="F780" i="5"/>
  <c r="F781" i="5"/>
  <c r="F782" i="5"/>
  <c r="F783" i="5"/>
  <c r="F784" i="5"/>
  <c r="F785" i="5"/>
  <c r="F786" i="5"/>
  <c r="F2230" i="5"/>
  <c r="F789" i="5"/>
  <c r="F791" i="5"/>
  <c r="F792" i="5"/>
  <c r="F793" i="5"/>
  <c r="F794" i="5"/>
  <c r="F796" i="5"/>
  <c r="F797" i="5"/>
  <c r="F191" i="5"/>
  <c r="F799" i="5"/>
  <c r="F800" i="5"/>
  <c r="F801" i="5"/>
  <c r="F802" i="5"/>
  <c r="F2241" i="5"/>
  <c r="F2249" i="5"/>
  <c r="F805" i="5"/>
  <c r="F806" i="5"/>
  <c r="F2260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2263" i="5"/>
  <c r="F829" i="5"/>
  <c r="F830" i="5"/>
  <c r="F831" i="5"/>
  <c r="F832" i="5"/>
  <c r="F833" i="5"/>
  <c r="F852" i="5"/>
  <c r="F2264" i="5"/>
  <c r="F836" i="5"/>
  <c r="F837" i="5"/>
  <c r="F838" i="5"/>
  <c r="F839" i="5"/>
  <c r="F2272" i="5"/>
  <c r="F841" i="5"/>
  <c r="F842" i="5"/>
  <c r="F843" i="5"/>
  <c r="F2275" i="5"/>
  <c r="F845" i="5"/>
  <c r="F846" i="5"/>
  <c r="F847" i="5"/>
  <c r="F848" i="5"/>
  <c r="F2280" i="5"/>
  <c r="F5429" i="5"/>
  <c r="F851" i="5"/>
  <c r="F5780" i="5"/>
  <c r="F853" i="5"/>
  <c r="F854" i="5"/>
  <c r="F855" i="5"/>
  <c r="F856" i="5"/>
  <c r="F857" i="5"/>
  <c r="F858" i="5"/>
  <c r="F859" i="5"/>
  <c r="F860" i="5"/>
  <c r="F861" i="5"/>
  <c r="F2281" i="5"/>
  <c r="F2282" i="5"/>
  <c r="F2285" i="5"/>
  <c r="F865" i="5"/>
  <c r="F866" i="5"/>
  <c r="F867" i="5"/>
  <c r="F868" i="5"/>
  <c r="F869" i="5"/>
  <c r="F870" i="5"/>
  <c r="F871" i="5"/>
  <c r="F873" i="5"/>
  <c r="F874" i="5"/>
  <c r="F875" i="5"/>
  <c r="F876" i="5"/>
  <c r="F877" i="5"/>
  <c r="F878" i="5"/>
  <c r="F5210" i="5"/>
  <c r="F880" i="5"/>
  <c r="F881" i="5"/>
  <c r="F2296" i="5"/>
  <c r="F883" i="5"/>
  <c r="F884" i="5"/>
  <c r="F885" i="5"/>
  <c r="F886" i="5"/>
  <c r="F887" i="5"/>
  <c r="F888" i="5"/>
  <c r="F2301" i="5"/>
  <c r="F890" i="5"/>
  <c r="F891" i="5"/>
  <c r="F892" i="5"/>
  <c r="F2312" i="5"/>
  <c r="F894" i="5"/>
  <c r="F895" i="5"/>
  <c r="F896" i="5"/>
  <c r="F897" i="5"/>
  <c r="F2315" i="5"/>
  <c r="F899" i="5"/>
  <c r="F900" i="5"/>
  <c r="F2322" i="5"/>
  <c r="F902" i="5"/>
  <c r="F903" i="5"/>
  <c r="F904" i="5"/>
  <c r="F905" i="5"/>
  <c r="F906" i="5"/>
  <c r="F907" i="5"/>
  <c r="F713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1" i="5"/>
  <c r="F932" i="5"/>
  <c r="F933" i="5"/>
  <c r="F934" i="5"/>
  <c r="F935" i="5"/>
  <c r="F936" i="5"/>
  <c r="F2323" i="5"/>
  <c r="F938" i="5"/>
  <c r="F8108" i="5"/>
  <c r="F940" i="5"/>
  <c r="F2332" i="5"/>
  <c r="F2343" i="5"/>
  <c r="F2344" i="5"/>
  <c r="F944" i="5"/>
  <c r="F945" i="5"/>
  <c r="F946" i="5"/>
  <c r="F947" i="5"/>
  <c r="F949" i="5"/>
  <c r="F950" i="5"/>
  <c r="F952" i="5"/>
  <c r="F953" i="5"/>
  <c r="F954" i="5"/>
  <c r="F2349" i="5"/>
  <c r="F956" i="5"/>
  <c r="F957" i="5"/>
  <c r="F958" i="5"/>
  <c r="F2714" i="5"/>
  <c r="F2350" i="5"/>
  <c r="F962" i="5"/>
  <c r="F963" i="5"/>
  <c r="F964" i="5"/>
  <c r="F965" i="5"/>
  <c r="F966" i="5"/>
  <c r="F967" i="5"/>
  <c r="F2352" i="5"/>
  <c r="F2353" i="5"/>
  <c r="F2358" i="5"/>
  <c r="F2360" i="5"/>
  <c r="F2368" i="5"/>
  <c r="F973" i="5"/>
  <c r="F974" i="5"/>
  <c r="F975" i="5"/>
  <c r="F976" i="5"/>
  <c r="F977" i="5"/>
  <c r="F2369" i="5"/>
  <c r="F979" i="5"/>
  <c r="F980" i="5"/>
  <c r="F981" i="5"/>
  <c r="F983" i="5"/>
  <c r="F984" i="5"/>
  <c r="F985" i="5"/>
  <c r="F986" i="5"/>
  <c r="F987" i="5"/>
  <c r="F988" i="5"/>
  <c r="F2370" i="5"/>
  <c r="F2380" i="5"/>
  <c r="F991" i="5"/>
  <c r="F992" i="5"/>
  <c r="F993" i="5"/>
  <c r="F994" i="5"/>
  <c r="F6739" i="5"/>
  <c r="F2381" i="5"/>
  <c r="F997" i="5"/>
  <c r="F998" i="5"/>
  <c r="F999" i="5"/>
  <c r="F1000" i="5"/>
  <c r="F1001" i="5"/>
  <c r="F1002" i="5"/>
  <c r="F2382" i="5"/>
  <c r="F2383" i="5"/>
  <c r="F1005" i="5"/>
  <c r="F1006" i="5"/>
  <c r="F1007" i="5"/>
  <c r="F1008" i="5"/>
  <c r="F1009" i="5"/>
  <c r="F1010" i="5"/>
  <c r="F1011" i="5"/>
  <c r="F1012" i="5"/>
  <c r="F2389" i="5"/>
  <c r="F2390" i="5"/>
  <c r="F2392" i="5"/>
  <c r="F2393" i="5"/>
  <c r="F2416" i="5"/>
  <c r="F1018" i="5"/>
  <c r="F1019" i="5"/>
  <c r="F1020" i="5"/>
  <c r="F1021" i="5"/>
  <c r="F1022" i="5"/>
  <c r="F2763" i="5"/>
  <c r="F1024" i="5"/>
  <c r="F1025" i="5"/>
  <c r="F2417" i="5"/>
  <c r="F1027" i="5"/>
  <c r="F2420" i="5"/>
  <c r="F654" i="5"/>
  <c r="F1030" i="5"/>
  <c r="F1032" i="5"/>
  <c r="F2421" i="5"/>
  <c r="F1034" i="5"/>
  <c r="F365" i="5"/>
  <c r="F2422" i="5"/>
  <c r="F2423" i="5"/>
  <c r="F434" i="5"/>
  <c r="F2424" i="5"/>
  <c r="F1040" i="5"/>
  <c r="F2425" i="5"/>
  <c r="F2426" i="5"/>
  <c r="F1043" i="5"/>
  <c r="F1044" i="5"/>
  <c r="F1045" i="5"/>
  <c r="F1046" i="5"/>
  <c r="F2428" i="5"/>
  <c r="F2430" i="5"/>
  <c r="F1049" i="5"/>
  <c r="F1050" i="5"/>
  <c r="F1052" i="5"/>
  <c r="F1053" i="5"/>
  <c r="F1054" i="5"/>
  <c r="F1055" i="5"/>
  <c r="F1056" i="5"/>
  <c r="F1057" i="5"/>
  <c r="F2431" i="5"/>
  <c r="F1117" i="5"/>
  <c r="F2432" i="5"/>
  <c r="F1063" i="5"/>
  <c r="F1064" i="5"/>
  <c r="F1065" i="5"/>
  <c r="F1066" i="5"/>
  <c r="F1067" i="5"/>
  <c r="F1068" i="5"/>
  <c r="F1069" i="5"/>
  <c r="F1070" i="5"/>
  <c r="F1071" i="5"/>
  <c r="F1072" i="5"/>
  <c r="F1073" i="5"/>
  <c r="F1074" i="5"/>
  <c r="F1075" i="5"/>
  <c r="F1076" i="5"/>
  <c r="F6500" i="5"/>
  <c r="F1079" i="5"/>
  <c r="F1080" i="5"/>
  <c r="F1081" i="5"/>
  <c r="F1082" i="5"/>
  <c r="F1083" i="5"/>
  <c r="F1084" i="5"/>
  <c r="F1085" i="5"/>
  <c r="F1086" i="5"/>
  <c r="F2433" i="5"/>
  <c r="F1088" i="5"/>
  <c r="F1089" i="5"/>
  <c r="F1090" i="5"/>
  <c r="F1091" i="5"/>
  <c r="F1092" i="5"/>
  <c r="F1093" i="5"/>
  <c r="F1094" i="5"/>
  <c r="F1095" i="5"/>
  <c r="F1096" i="5"/>
  <c r="F1097" i="5"/>
  <c r="F1098" i="5"/>
  <c r="F1099" i="5"/>
  <c r="F1100" i="5"/>
  <c r="F1101" i="5"/>
  <c r="F1102" i="5"/>
  <c r="F1103" i="5"/>
  <c r="F1104" i="5"/>
  <c r="F2434" i="5"/>
  <c r="F1106" i="5"/>
  <c r="F2455" i="5"/>
  <c r="F1108" i="5"/>
  <c r="F1109" i="5"/>
  <c r="F1110" i="5"/>
  <c r="F2457" i="5"/>
  <c r="F1112" i="5"/>
  <c r="F1113" i="5"/>
  <c r="F1114" i="5"/>
  <c r="F1115" i="5"/>
  <c r="F2458" i="5"/>
  <c r="F2473" i="5"/>
  <c r="F71" i="5"/>
  <c r="F2480" i="5"/>
  <c r="F1120" i="5"/>
  <c r="F1121" i="5"/>
  <c r="F1122" i="5"/>
  <c r="F1123" i="5"/>
  <c r="F1124" i="5"/>
  <c r="F1125" i="5"/>
  <c r="F1126" i="5"/>
  <c r="F1127" i="5"/>
  <c r="F1128" i="5"/>
  <c r="F1129" i="5"/>
  <c r="F1130" i="5"/>
  <c r="F1131" i="5"/>
  <c r="F1132" i="5"/>
  <c r="F1133" i="5"/>
  <c r="F1134" i="5"/>
  <c r="F1135" i="5"/>
  <c r="F1137" i="5"/>
  <c r="F1138" i="5"/>
  <c r="F1139" i="5"/>
  <c r="F1140" i="5"/>
  <c r="F1141" i="5"/>
  <c r="F1142" i="5"/>
  <c r="F1143" i="5"/>
  <c r="F1144" i="5"/>
  <c r="F1145" i="5"/>
  <c r="F1146" i="5"/>
  <c r="F1147" i="5"/>
  <c r="F1148" i="5"/>
  <c r="F1149" i="5"/>
  <c r="F1150" i="5"/>
  <c r="F1151" i="5"/>
  <c r="F1152" i="5"/>
  <c r="F1153" i="5"/>
  <c r="F1154" i="5"/>
  <c r="F1155" i="5"/>
  <c r="F1156" i="5"/>
  <c r="F1157" i="5"/>
  <c r="F1158" i="5"/>
  <c r="F1159" i="5"/>
  <c r="F1160" i="5"/>
  <c r="F1161" i="5"/>
  <c r="F2486" i="5"/>
  <c r="F1164" i="5"/>
  <c r="F1165" i="5"/>
  <c r="F2487" i="5"/>
  <c r="F1167" i="5"/>
  <c r="F1168" i="5"/>
  <c r="F1169" i="5"/>
  <c r="F1170" i="5"/>
  <c r="F1171" i="5"/>
  <c r="F1172" i="5"/>
  <c r="F1173" i="5"/>
  <c r="F1174" i="5"/>
  <c r="F1175" i="5"/>
  <c r="F1176" i="5"/>
  <c r="F1177" i="5"/>
  <c r="F1178" i="5"/>
  <c r="F1179" i="5"/>
  <c r="F1180" i="5"/>
  <c r="F1181" i="5"/>
  <c r="F1182" i="5"/>
  <c r="F2488" i="5"/>
  <c r="F2512" i="5"/>
  <c r="F2513" i="5"/>
  <c r="F2524" i="5"/>
  <c r="F2525" i="5"/>
  <c r="F1188" i="5"/>
  <c r="F1189" i="5"/>
  <c r="F1190" i="5"/>
  <c r="F1191" i="5"/>
  <c r="F1224" i="5"/>
  <c r="F1193" i="5"/>
  <c r="F1194" i="5"/>
  <c r="F2526" i="5"/>
  <c r="F1196" i="5"/>
  <c r="F1197" i="5"/>
  <c r="F1198" i="5"/>
  <c r="F1199" i="5"/>
  <c r="F1200" i="5"/>
  <c r="F1201" i="5"/>
  <c r="F1202" i="5"/>
  <c r="F1203" i="5"/>
  <c r="F1204" i="5"/>
  <c r="F2527" i="5"/>
  <c r="F1206" i="5"/>
  <c r="F2537" i="5"/>
  <c r="F2540" i="5"/>
  <c r="F2541" i="5"/>
  <c r="F2551" i="5"/>
  <c r="F1211" i="5"/>
  <c r="F1212" i="5"/>
  <c r="F1213" i="5"/>
  <c r="F655" i="5"/>
  <c r="F1215" i="5"/>
  <c r="F1216" i="5"/>
  <c r="F1217" i="5"/>
  <c r="F1218" i="5"/>
  <c r="F1219" i="5"/>
  <c r="F1220" i="5"/>
  <c r="F1222" i="5"/>
  <c r="F1223" i="5"/>
  <c r="F664" i="5"/>
  <c r="F1225" i="5"/>
  <c r="F1226" i="5"/>
  <c r="F1227" i="5"/>
  <c r="F1228" i="5"/>
  <c r="F1229" i="5"/>
  <c r="F1230" i="5"/>
  <c r="F1231" i="5"/>
  <c r="F1232" i="5"/>
  <c r="F1233" i="5"/>
  <c r="F1235" i="5"/>
  <c r="F1236" i="5"/>
  <c r="F1237" i="5"/>
  <c r="F1238" i="5"/>
  <c r="F1239" i="5"/>
  <c r="F8307" i="5"/>
  <c r="F672" i="5"/>
  <c r="F1042" i="5"/>
  <c r="F1243" i="5"/>
  <c r="F1244" i="5"/>
  <c r="F1245" i="5"/>
  <c r="F2555" i="5"/>
  <c r="F1247" i="5"/>
  <c r="F1248" i="5"/>
  <c r="F1249" i="5"/>
  <c r="F1250" i="5"/>
  <c r="F1251" i="5"/>
  <c r="F1252" i="5"/>
  <c r="F1253" i="5"/>
  <c r="F1254" i="5"/>
  <c r="F2558" i="5"/>
  <c r="F2560" i="5"/>
  <c r="F1257" i="5"/>
  <c r="F2561" i="5"/>
  <c r="F990" i="5"/>
  <c r="F1260" i="5"/>
  <c r="F1261" i="5"/>
  <c r="F1262" i="5"/>
  <c r="F1263" i="5"/>
  <c r="F1264" i="5"/>
  <c r="F1265" i="5"/>
  <c r="F1266" i="5"/>
  <c r="F1267" i="5"/>
  <c r="F1268" i="5"/>
  <c r="F6919" i="5"/>
  <c r="F1270" i="5"/>
  <c r="F1271" i="5"/>
  <c r="F1272" i="5"/>
  <c r="F1273" i="5"/>
  <c r="F1274" i="5"/>
  <c r="F1275" i="5"/>
  <c r="F1276" i="5"/>
  <c r="F188" i="5"/>
  <c r="F2562" i="5"/>
  <c r="F2565" i="5"/>
  <c r="F2572" i="5"/>
  <c r="F2582" i="5"/>
  <c r="F1282" i="5"/>
  <c r="F1283" i="5"/>
  <c r="F2589" i="5"/>
  <c r="F1285" i="5"/>
  <c r="F1286" i="5"/>
  <c r="F1287" i="5"/>
  <c r="F1288" i="5"/>
  <c r="F1289" i="5"/>
  <c r="F1290" i="5"/>
  <c r="F1291" i="5"/>
  <c r="F303" i="5"/>
  <c r="F1293" i="5"/>
  <c r="F1294" i="5"/>
  <c r="F1295" i="5"/>
  <c r="F1296" i="5"/>
  <c r="F1297" i="5"/>
  <c r="F1298" i="5"/>
  <c r="F1299" i="5"/>
  <c r="F1300" i="5"/>
  <c r="F1301" i="5"/>
  <c r="F7197" i="5"/>
  <c r="F1303" i="5"/>
  <c r="F1304" i="5"/>
  <c r="F1305" i="5"/>
  <c r="F1306" i="5"/>
  <c r="F1307" i="5"/>
  <c r="F3601" i="5"/>
  <c r="F1309" i="5"/>
  <c r="F1310" i="5"/>
  <c r="F2593" i="5"/>
  <c r="F1312" i="5"/>
  <c r="F1313" i="5"/>
  <c r="F2594" i="5"/>
  <c r="F605" i="5"/>
  <c r="F7711" i="5"/>
  <c r="F2623" i="5"/>
  <c r="F2630" i="5"/>
  <c r="F1319" i="5"/>
  <c r="F1320" i="5"/>
  <c r="F1321" i="5"/>
  <c r="F1322" i="5"/>
  <c r="F1323" i="5"/>
  <c r="F1324" i="5"/>
  <c r="F1325" i="5"/>
  <c r="F1326" i="5"/>
  <c r="F1327" i="5"/>
  <c r="F1328" i="5"/>
  <c r="F2634" i="5"/>
  <c r="F1331" i="5"/>
  <c r="F1332" i="5"/>
  <c r="F1333" i="5"/>
  <c r="F1334" i="5"/>
  <c r="F1335" i="5"/>
  <c r="F1336" i="5"/>
  <c r="F1337" i="5"/>
  <c r="F1338" i="5"/>
  <c r="F1339" i="5"/>
  <c r="F1340" i="5"/>
  <c r="F2635" i="5"/>
  <c r="F2636" i="5"/>
  <c r="F14" i="5"/>
  <c r="F2645" i="5"/>
  <c r="F1345" i="5"/>
  <c r="F1346" i="5"/>
  <c r="F1347" i="5"/>
  <c r="F1348" i="5"/>
  <c r="F1349" i="5"/>
  <c r="F1350" i="5"/>
  <c r="F1351" i="5"/>
  <c r="F1352" i="5"/>
  <c r="F1353" i="5"/>
  <c r="F1354" i="5"/>
  <c r="F1355" i="5"/>
  <c r="F1356" i="5"/>
  <c r="F2647" i="5"/>
  <c r="F2656" i="5"/>
  <c r="F1359" i="5"/>
  <c r="F1360" i="5"/>
  <c r="F1361" i="5"/>
  <c r="F1362" i="5"/>
  <c r="F1363" i="5"/>
  <c r="F1365" i="5"/>
  <c r="F3733" i="5"/>
  <c r="F1367" i="5"/>
  <c r="F464" i="5"/>
  <c r="F563" i="5"/>
  <c r="F1370" i="5"/>
  <c r="F1371" i="5"/>
  <c r="F1372" i="5"/>
  <c r="F1373" i="5"/>
  <c r="F1374" i="5"/>
  <c r="F1375" i="5"/>
  <c r="F1376" i="5"/>
  <c r="F1377" i="5"/>
  <c r="F1378" i="5"/>
  <c r="F1379" i="5"/>
  <c r="F1380" i="5"/>
  <c r="F1382" i="5"/>
  <c r="F1383" i="5"/>
  <c r="F1384" i="5"/>
  <c r="F1385" i="5"/>
  <c r="F1386" i="5"/>
  <c r="F1387" i="5"/>
  <c r="F1388" i="5"/>
  <c r="F1389" i="5"/>
  <c r="F1390" i="5"/>
  <c r="F1391" i="5"/>
  <c r="F1392" i="5"/>
  <c r="F1393" i="5"/>
  <c r="F1394" i="5"/>
  <c r="F3011" i="5"/>
  <c r="F1396" i="5"/>
  <c r="F1397" i="5"/>
  <c r="F1398" i="5"/>
  <c r="F1399" i="5"/>
  <c r="F1400" i="5"/>
  <c r="F1240" i="5"/>
  <c r="F2659" i="5"/>
  <c r="F1403" i="5"/>
  <c r="F1404" i="5"/>
  <c r="F2673" i="5"/>
  <c r="F2675" i="5"/>
  <c r="F1407" i="5"/>
  <c r="F2676" i="5"/>
  <c r="F2678" i="5"/>
  <c r="F1410" i="5"/>
  <c r="F1411" i="5"/>
  <c r="F1412" i="5"/>
  <c r="F1413" i="5"/>
  <c r="F1414" i="5"/>
  <c r="F1415" i="5"/>
  <c r="F1416" i="5"/>
  <c r="F1417" i="5"/>
  <c r="F1418" i="5"/>
  <c r="F1419" i="5"/>
  <c r="F1420" i="5"/>
  <c r="F1421" i="5"/>
  <c r="F1422" i="5"/>
  <c r="F1423" i="5"/>
  <c r="F1424" i="5"/>
  <c r="F1425" i="5"/>
  <c r="F2679" i="5"/>
  <c r="F2685" i="5"/>
  <c r="F6754" i="5"/>
  <c r="F1429" i="5"/>
  <c r="F1430" i="5"/>
  <c r="F1431" i="5"/>
  <c r="F1432" i="5"/>
  <c r="F2689" i="5"/>
  <c r="F2694" i="5"/>
  <c r="F1435" i="5"/>
  <c r="F1436" i="5"/>
  <c r="F1437" i="5"/>
  <c r="F1438" i="5"/>
  <c r="F1439" i="5"/>
  <c r="F1440" i="5"/>
  <c r="F2696" i="5"/>
  <c r="F1442" i="5"/>
  <c r="F1443" i="5"/>
  <c r="F1444" i="5"/>
  <c r="F74" i="5"/>
  <c r="F1446" i="5"/>
  <c r="F1447" i="5"/>
  <c r="F1448" i="5"/>
  <c r="F207" i="5"/>
  <c r="F1450" i="5"/>
  <c r="F1451" i="5"/>
  <c r="F1452" i="5"/>
  <c r="F1453" i="5"/>
  <c r="F1454" i="5"/>
  <c r="F2708" i="5"/>
  <c r="F1456" i="5"/>
  <c r="F1457" i="5"/>
  <c r="F1458" i="5"/>
  <c r="F1459" i="5"/>
  <c r="F1460" i="5"/>
  <c r="F2709" i="5"/>
  <c r="F1462" i="5"/>
  <c r="F1463" i="5"/>
  <c r="F1465" i="5"/>
  <c r="F1466" i="5"/>
  <c r="F1467" i="5"/>
  <c r="F1468" i="5"/>
  <c r="F1470" i="5"/>
  <c r="F1471" i="5"/>
  <c r="F1472" i="5"/>
  <c r="F1473" i="5"/>
  <c r="F1474" i="5"/>
  <c r="F1475" i="5"/>
  <c r="F1476" i="5"/>
  <c r="F2721" i="5"/>
  <c r="F1478" i="5"/>
  <c r="F1479" i="5"/>
  <c r="F1481" i="5"/>
  <c r="F2722" i="5"/>
  <c r="F1483" i="5"/>
  <c r="F1484" i="5"/>
  <c r="F2723" i="5"/>
  <c r="F2724" i="5"/>
  <c r="F8197" i="5"/>
  <c r="F1488" i="5"/>
  <c r="F1489" i="5"/>
  <c r="F1490" i="5"/>
  <c r="F1491" i="5"/>
  <c r="F2726" i="5"/>
  <c r="F1494" i="5"/>
  <c r="F1495" i="5"/>
  <c r="F1496" i="5"/>
  <c r="F1497" i="5"/>
  <c r="F1498" i="5"/>
  <c r="F1499" i="5"/>
  <c r="F1500" i="5"/>
  <c r="F1501" i="5"/>
  <c r="F1502" i="5"/>
  <c r="F1503" i="5"/>
  <c r="F1504" i="5"/>
  <c r="F1505" i="5"/>
  <c r="F1506" i="5"/>
  <c r="F1507" i="5"/>
  <c r="F1508" i="5"/>
  <c r="F1509" i="5"/>
  <c r="F1510" i="5"/>
  <c r="F1511" i="5"/>
  <c r="F1512" i="5"/>
  <c r="F1513" i="5"/>
  <c r="F1514" i="5"/>
  <c r="F1515" i="5"/>
  <c r="F1516" i="5"/>
  <c r="F1517" i="5"/>
  <c r="F1518" i="5"/>
  <c r="F1519" i="5"/>
  <c r="F1520" i="5"/>
  <c r="F2728" i="5"/>
  <c r="F1523" i="5"/>
  <c r="F1524" i="5"/>
  <c r="F1525" i="5"/>
  <c r="F48" i="5"/>
  <c r="F1527" i="5"/>
  <c r="F1528" i="5"/>
  <c r="F1529" i="5"/>
  <c r="F2729" i="5"/>
  <c r="F1531" i="5"/>
  <c r="F1532" i="5"/>
  <c r="F1533" i="5"/>
  <c r="F1534" i="5"/>
  <c r="F1535" i="5"/>
  <c r="F1536" i="5"/>
  <c r="F1537" i="5"/>
  <c r="F1538" i="5"/>
  <c r="F1539" i="5"/>
  <c r="F1540" i="5"/>
  <c r="F1541" i="5"/>
  <c r="F1542" i="5"/>
  <c r="F1543" i="5"/>
  <c r="F1544" i="5"/>
  <c r="F1545" i="5"/>
  <c r="F1546" i="5"/>
  <c r="F1547" i="5"/>
  <c r="F1548" i="5"/>
  <c r="F1549" i="5"/>
  <c r="F1550" i="5"/>
  <c r="F1551" i="5"/>
  <c r="F1552" i="5"/>
  <c r="F1553" i="5"/>
  <c r="F1554" i="5"/>
  <c r="F1555" i="5"/>
  <c r="F1556" i="5"/>
  <c r="F1557" i="5"/>
  <c r="F1558" i="5"/>
  <c r="F1559" i="5"/>
  <c r="F542" i="5"/>
  <c r="F1562" i="5"/>
  <c r="F1563" i="5"/>
  <c r="F1564" i="5"/>
  <c r="F2758" i="5"/>
  <c r="F1566" i="5"/>
  <c r="F1567" i="5"/>
  <c r="F1568" i="5"/>
  <c r="F1569" i="5"/>
  <c r="F1570" i="5"/>
  <c r="F1571" i="5"/>
  <c r="F1572" i="5"/>
  <c r="F1573" i="5"/>
  <c r="F1574" i="5"/>
  <c r="F1575" i="5"/>
  <c r="F2772" i="5"/>
  <c r="F2788" i="5"/>
  <c r="F2790" i="5"/>
  <c r="F1579" i="5"/>
  <c r="F1580" i="5"/>
  <c r="F1581" i="5"/>
  <c r="F1582" i="5"/>
  <c r="F1583" i="5"/>
  <c r="F1584" i="5"/>
  <c r="F1585" i="5"/>
  <c r="F1586" i="5"/>
  <c r="F1587" i="5"/>
  <c r="F2797" i="5"/>
  <c r="F1590" i="5"/>
  <c r="F1591" i="5"/>
  <c r="F305" i="5"/>
  <c r="F1593" i="5"/>
  <c r="F1595" i="5"/>
  <c r="F1596" i="5"/>
  <c r="F78" i="5"/>
  <c r="F1598" i="5"/>
  <c r="F1599" i="5"/>
  <c r="F1600" i="5"/>
  <c r="F1601" i="5"/>
  <c r="F1602" i="5"/>
  <c r="F1603" i="5"/>
  <c r="F1604" i="5"/>
  <c r="F1605" i="5"/>
  <c r="F2803" i="5"/>
  <c r="F101" i="5"/>
  <c r="F2820" i="5"/>
  <c r="F1609" i="5"/>
  <c r="F2822" i="5"/>
  <c r="F2826" i="5"/>
  <c r="F2828" i="5"/>
  <c r="F2833" i="5"/>
  <c r="F2834" i="5"/>
  <c r="F661" i="5"/>
  <c r="F1617" i="5"/>
  <c r="F1618" i="5"/>
  <c r="F2835" i="5"/>
  <c r="F1241" i="5"/>
  <c r="F1621" i="5"/>
  <c r="F1622" i="5"/>
  <c r="F1623" i="5"/>
  <c r="F1624" i="5"/>
  <c r="F1625" i="5"/>
  <c r="F1627" i="5"/>
  <c r="F1628" i="5"/>
  <c r="F1629" i="5"/>
  <c r="F1630" i="5"/>
  <c r="F1631" i="5"/>
  <c r="F2838" i="5"/>
  <c r="F2850" i="5"/>
  <c r="F1634" i="5"/>
  <c r="F1635" i="5"/>
  <c r="F1636" i="5"/>
  <c r="F1637" i="5"/>
  <c r="F1638" i="5"/>
  <c r="F1639" i="5"/>
  <c r="F1640" i="5"/>
  <c r="F1641" i="5"/>
  <c r="F1642" i="5"/>
  <c r="F1643" i="5"/>
  <c r="F1644" i="5"/>
  <c r="F1645" i="5"/>
  <c r="F302" i="5"/>
  <c r="F1647" i="5"/>
  <c r="F2858" i="5"/>
  <c r="F1649" i="5"/>
  <c r="F1650" i="5"/>
  <c r="F1651" i="5"/>
  <c r="F1652" i="5"/>
  <c r="F1653" i="5"/>
  <c r="F1654" i="5"/>
  <c r="F1655" i="5"/>
  <c r="F1656" i="5"/>
  <c r="F1657" i="5"/>
  <c r="F1658" i="5"/>
  <c r="F1659" i="5"/>
  <c r="F1660" i="5"/>
  <c r="F1661" i="5"/>
  <c r="F4373" i="5"/>
  <c r="F1663" i="5"/>
  <c r="F2866" i="5"/>
  <c r="F2867" i="5"/>
  <c r="F1666" i="5"/>
  <c r="F1667" i="5"/>
  <c r="F1668" i="5"/>
  <c r="F1669" i="5"/>
  <c r="F1670" i="5"/>
  <c r="F1671" i="5"/>
  <c r="F2868" i="5"/>
  <c r="F1673" i="5"/>
  <c r="F1674" i="5"/>
  <c r="F2869" i="5"/>
  <c r="F2878" i="5"/>
  <c r="F1677" i="5"/>
  <c r="F1678" i="5"/>
  <c r="F1679" i="5"/>
  <c r="F1680" i="5"/>
  <c r="F1681" i="5"/>
  <c r="F1683" i="5"/>
  <c r="F1684" i="5"/>
  <c r="F1685" i="5"/>
  <c r="F2880" i="5"/>
  <c r="F1687" i="5"/>
  <c r="F1187" i="5"/>
  <c r="F1689" i="5"/>
  <c r="F1690" i="5"/>
  <c r="F1691" i="5"/>
  <c r="F1692" i="5"/>
  <c r="F1693" i="5"/>
  <c r="F1694" i="5"/>
  <c r="F1695" i="5"/>
  <c r="F1696" i="5"/>
  <c r="F1697" i="5"/>
  <c r="F1698" i="5"/>
  <c r="F1699" i="5"/>
  <c r="F2881" i="5"/>
  <c r="F1701" i="5"/>
  <c r="F2882" i="5"/>
  <c r="F1703" i="5"/>
  <c r="F1704" i="5"/>
  <c r="F2887" i="5"/>
  <c r="F1706" i="5"/>
  <c r="F1707" i="5"/>
  <c r="F4174" i="5"/>
  <c r="F1709" i="5"/>
  <c r="F1710" i="5"/>
  <c r="F1711" i="5"/>
  <c r="F1712" i="5"/>
  <c r="F1713" i="5"/>
  <c r="F1714" i="5"/>
  <c r="F1715" i="5"/>
  <c r="F1716" i="5"/>
  <c r="F1717" i="5"/>
  <c r="F1718" i="5"/>
  <c r="F2278" i="5"/>
  <c r="F1720" i="5"/>
  <c r="F1721" i="5"/>
  <c r="F1722" i="5"/>
  <c r="F1723" i="5"/>
  <c r="F1724" i="5"/>
  <c r="F1725" i="5"/>
  <c r="F1726" i="5"/>
  <c r="F1727" i="5"/>
  <c r="F6740" i="5"/>
  <c r="F1729" i="5"/>
  <c r="F1730" i="5"/>
  <c r="F1731" i="5"/>
  <c r="F1732" i="5"/>
  <c r="F1733" i="5"/>
  <c r="F1734" i="5"/>
  <c r="F1735" i="5"/>
  <c r="F1736" i="5"/>
  <c r="F1737" i="5"/>
  <c r="F1738" i="5"/>
  <c r="F1739" i="5"/>
  <c r="F1740" i="5"/>
  <c r="F1741" i="5"/>
  <c r="F1742" i="5"/>
  <c r="F1743" i="5"/>
  <c r="F1744" i="5"/>
  <c r="F1745" i="5"/>
  <c r="F2891" i="5"/>
  <c r="F2892" i="5"/>
  <c r="F1748" i="5"/>
  <c r="F1749" i="5"/>
  <c r="F2893" i="5"/>
  <c r="F328" i="5"/>
  <c r="F1752" i="5"/>
  <c r="F807" i="5"/>
  <c r="F1754" i="5"/>
  <c r="F1755" i="5"/>
  <c r="F1756" i="5"/>
  <c r="F1757" i="5"/>
  <c r="F1758" i="5"/>
  <c r="F1759" i="5"/>
  <c r="F1760" i="5"/>
  <c r="F2897" i="5"/>
  <c r="F7402" i="5"/>
  <c r="F2901" i="5"/>
  <c r="F1764" i="5"/>
  <c r="F1765" i="5"/>
  <c r="F1766" i="5"/>
  <c r="F1767" i="5"/>
  <c r="F1768" i="5"/>
  <c r="F1769" i="5"/>
  <c r="F1770" i="5"/>
  <c r="F1771" i="5"/>
  <c r="F1772" i="5"/>
  <c r="F2906" i="5"/>
  <c r="F1775" i="5"/>
  <c r="F1776" i="5"/>
  <c r="F1777" i="5"/>
  <c r="F1778" i="5"/>
  <c r="F1779" i="5"/>
  <c r="F1780" i="5"/>
  <c r="F2907" i="5"/>
  <c r="F1782" i="5"/>
  <c r="F1784" i="5"/>
  <c r="F1785" i="5"/>
  <c r="F1786" i="5"/>
  <c r="F1787" i="5"/>
  <c r="F1788" i="5"/>
  <c r="F1789" i="5"/>
  <c r="F1790" i="5"/>
  <c r="F1791" i="5"/>
  <c r="F1792" i="5"/>
  <c r="F1793" i="5"/>
  <c r="F1794" i="5"/>
  <c r="F1795" i="5"/>
  <c r="F2908" i="5"/>
  <c r="F1797" i="5"/>
  <c r="F1798" i="5"/>
  <c r="F1799" i="5"/>
  <c r="F1800" i="5"/>
  <c r="F1801" i="5"/>
  <c r="F1802" i="5"/>
  <c r="F1803" i="5"/>
  <c r="F2909" i="5"/>
  <c r="F1805" i="5"/>
  <c r="F1806" i="5"/>
  <c r="F1807" i="5"/>
  <c r="F1808" i="5"/>
  <c r="F1809" i="5"/>
  <c r="F2910" i="5"/>
  <c r="F1811" i="5"/>
  <c r="F1812" i="5"/>
  <c r="F1813" i="5"/>
  <c r="F1814" i="5"/>
  <c r="F1815" i="5"/>
  <c r="F1816" i="5"/>
  <c r="F2915" i="5"/>
  <c r="F969" i="5"/>
  <c r="F2916" i="5"/>
  <c r="F1820" i="5"/>
  <c r="F1821" i="5"/>
  <c r="F1822" i="5"/>
  <c r="F1823" i="5"/>
  <c r="F1824" i="5"/>
  <c r="F1825" i="5"/>
  <c r="F1826" i="5"/>
  <c r="F1827" i="5"/>
  <c r="F2921" i="5"/>
  <c r="F2922" i="5"/>
  <c r="F1830" i="5"/>
  <c r="F1831" i="5"/>
  <c r="F1832" i="5"/>
  <c r="F1833" i="5"/>
  <c r="F1834" i="5"/>
  <c r="F1835" i="5"/>
  <c r="F1836" i="5"/>
  <c r="F1837" i="5"/>
  <c r="F1838" i="5"/>
  <c r="F1839" i="5"/>
  <c r="F1840" i="5"/>
  <c r="F1841" i="5"/>
  <c r="F1842" i="5"/>
  <c r="F1843" i="5"/>
  <c r="F1844" i="5"/>
  <c r="F1845" i="5"/>
  <c r="F1846" i="5"/>
  <c r="F2924" i="5"/>
  <c r="F1848" i="5"/>
  <c r="F1849" i="5"/>
  <c r="F1850" i="5"/>
  <c r="F1851" i="5"/>
  <c r="F1852" i="5"/>
  <c r="F1853" i="5"/>
  <c r="F1854" i="5"/>
  <c r="F1855" i="5"/>
  <c r="F2929" i="5"/>
  <c r="F1857" i="5"/>
  <c r="F1858" i="5"/>
  <c r="F1859" i="5"/>
  <c r="F1860" i="5"/>
  <c r="F1861" i="5"/>
  <c r="F1862" i="5"/>
  <c r="F1863" i="5"/>
  <c r="F2930" i="5"/>
  <c r="F1866" i="5"/>
  <c r="F1867" i="5"/>
  <c r="F1868" i="5"/>
  <c r="F2940" i="5"/>
  <c r="F1870" i="5"/>
  <c r="F1871" i="5"/>
  <c r="F1872" i="5"/>
  <c r="F1873" i="5"/>
  <c r="F1874" i="5"/>
  <c r="F1875" i="5"/>
  <c r="F1876" i="5"/>
  <c r="F1877" i="5"/>
  <c r="F1878" i="5"/>
  <c r="F1879" i="5"/>
  <c r="F1880" i="5"/>
  <c r="F1881" i="5"/>
  <c r="F1882" i="5"/>
  <c r="F1883" i="5"/>
  <c r="F1884" i="5"/>
  <c r="F1885" i="5"/>
  <c r="F1886" i="5"/>
  <c r="F1887" i="5"/>
  <c r="F1888" i="5"/>
  <c r="F1889" i="5"/>
  <c r="F1890" i="5"/>
  <c r="F1891" i="5"/>
  <c r="F1892" i="5"/>
  <c r="F1893" i="5"/>
  <c r="F1894" i="5"/>
  <c r="F1895" i="5"/>
  <c r="F1896" i="5"/>
  <c r="F1897" i="5"/>
  <c r="F1898" i="5"/>
  <c r="F1899" i="5"/>
  <c r="F1900" i="5"/>
  <c r="F1901" i="5"/>
  <c r="F2941" i="5"/>
  <c r="F1903" i="5"/>
  <c r="F1904" i="5"/>
  <c r="F1905" i="5"/>
  <c r="F1906" i="5"/>
  <c r="F1907" i="5"/>
  <c r="F1908" i="5"/>
  <c r="F2942" i="5"/>
  <c r="F1910" i="5"/>
  <c r="F1911" i="5"/>
  <c r="F1912" i="5"/>
  <c r="F1913" i="5"/>
  <c r="F79" i="5"/>
  <c r="F1915" i="5"/>
  <c r="F1916" i="5"/>
  <c r="F1917" i="5"/>
  <c r="F1918" i="5"/>
  <c r="F1919" i="5"/>
  <c r="F1920" i="5"/>
  <c r="F1921" i="5"/>
  <c r="F1922" i="5"/>
  <c r="F1923" i="5"/>
  <c r="F1924" i="5"/>
  <c r="F1925" i="5"/>
  <c r="F1926" i="5"/>
  <c r="F1927" i="5"/>
  <c r="F1928" i="5"/>
  <c r="F1929" i="5"/>
  <c r="F2943" i="5"/>
  <c r="F1931" i="5"/>
  <c r="F1932" i="5"/>
  <c r="F1933" i="5"/>
  <c r="F1934" i="5"/>
  <c r="F1935" i="5"/>
  <c r="F1936" i="5"/>
  <c r="F1937" i="5"/>
  <c r="F1938" i="5"/>
  <c r="F1939" i="5"/>
  <c r="F1940" i="5"/>
  <c r="F1941" i="5"/>
  <c r="F1942" i="5"/>
  <c r="F1943" i="5"/>
  <c r="F1944" i="5"/>
  <c r="F1945" i="5"/>
  <c r="F1946" i="5"/>
  <c r="F1947" i="5"/>
  <c r="F1948" i="5"/>
  <c r="F1949" i="5"/>
  <c r="F1950" i="5"/>
  <c r="F1951" i="5"/>
  <c r="F1952" i="5"/>
  <c r="F1953" i="5"/>
  <c r="F1954" i="5"/>
  <c r="F1955" i="5"/>
  <c r="F1956" i="5"/>
  <c r="F1957" i="5"/>
  <c r="F2945" i="5"/>
  <c r="F2952" i="5"/>
  <c r="F2970" i="5"/>
  <c r="F2975" i="5"/>
  <c r="F2979" i="5"/>
  <c r="F1964" i="5"/>
  <c r="F970" i="5"/>
  <c r="F2988" i="5"/>
  <c r="F1967" i="5"/>
  <c r="F1186" i="5"/>
  <c r="F1969" i="5"/>
  <c r="F1970" i="5"/>
  <c r="F1971" i="5"/>
  <c r="F1973" i="5"/>
  <c r="F1974" i="5"/>
  <c r="F1975" i="5"/>
  <c r="F1976" i="5"/>
  <c r="F216" i="5"/>
  <c r="F386" i="5"/>
  <c r="F1979" i="5"/>
  <c r="F1980" i="5"/>
  <c r="F1981" i="5"/>
  <c r="F1983" i="5"/>
  <c r="F2989" i="5"/>
  <c r="F1985" i="5"/>
  <c r="F1986" i="5"/>
  <c r="F1987" i="5"/>
  <c r="F1988" i="5"/>
  <c r="F1989" i="5"/>
  <c r="F1990" i="5"/>
  <c r="F1991" i="5"/>
  <c r="F1992" i="5"/>
  <c r="F1993" i="5"/>
  <c r="F1994" i="5"/>
  <c r="F1995" i="5"/>
  <c r="F2994" i="5"/>
  <c r="F2995" i="5"/>
  <c r="F2996" i="5"/>
  <c r="F1999" i="5"/>
  <c r="F2000" i="5"/>
  <c r="F2001" i="5"/>
  <c r="F2997" i="5"/>
  <c r="F3013" i="5"/>
  <c r="F3050" i="5"/>
  <c r="F2005" i="5"/>
  <c r="F3058" i="5"/>
  <c r="F2007" i="5"/>
  <c r="F2008" i="5"/>
  <c r="F3059" i="5"/>
  <c r="F2010" i="5"/>
  <c r="F2011" i="5"/>
  <c r="F2013" i="5"/>
  <c r="F3065" i="5"/>
  <c r="F2015" i="5"/>
  <c r="F2016" i="5"/>
  <c r="F2017" i="5"/>
  <c r="F2018" i="5"/>
  <c r="F2019" i="5"/>
  <c r="F2020" i="5"/>
  <c r="F2021" i="5"/>
  <c r="F2022" i="5"/>
  <c r="F2023" i="5"/>
  <c r="F3066" i="5"/>
  <c r="F3085" i="5"/>
  <c r="F3086" i="5"/>
  <c r="F2027" i="5"/>
  <c r="F2028" i="5"/>
  <c r="F2029" i="5"/>
  <c r="F3092" i="5"/>
  <c r="F3094" i="5"/>
  <c r="F2032" i="5"/>
  <c r="F2033" i="5"/>
  <c r="F2034" i="5"/>
  <c r="F2035" i="5"/>
  <c r="F2036" i="5"/>
  <c r="F3095" i="5"/>
  <c r="F2038" i="5"/>
  <c r="F2039" i="5"/>
  <c r="F2040" i="5"/>
  <c r="F3096" i="5"/>
  <c r="F656" i="5"/>
  <c r="F2043" i="5"/>
  <c r="F2044" i="5"/>
  <c r="F2045" i="5"/>
  <c r="F2046" i="5"/>
  <c r="F2244" i="5"/>
  <c r="F3097" i="5"/>
  <c r="F2049" i="5"/>
  <c r="F2050" i="5"/>
  <c r="F2051" i="5"/>
  <c r="F2052" i="5"/>
  <c r="F2053" i="5"/>
  <c r="F2054" i="5"/>
  <c r="F2055" i="5"/>
  <c r="F2056" i="5"/>
  <c r="F121" i="5"/>
  <c r="F2058" i="5"/>
  <c r="F3118" i="5"/>
  <c r="F3119" i="5"/>
  <c r="F2061" i="5"/>
  <c r="F2062" i="5"/>
  <c r="F2063" i="5"/>
  <c r="F2064" i="5"/>
  <c r="F2065" i="5"/>
  <c r="F2066" i="5"/>
  <c r="F2067" i="5"/>
  <c r="F2068" i="5"/>
  <c r="F2069" i="5"/>
  <c r="F2070" i="5"/>
  <c r="F2071" i="5"/>
  <c r="F721" i="5"/>
  <c r="F2074" i="5"/>
  <c r="F2075" i="5"/>
  <c r="F2076" i="5"/>
  <c r="F2077" i="5"/>
  <c r="F2078" i="5"/>
  <c r="F3120" i="5"/>
  <c r="F2080" i="5"/>
  <c r="F316" i="5"/>
  <c r="F2082" i="5"/>
  <c r="F2083" i="5"/>
  <c r="F2084" i="5"/>
  <c r="F3121" i="5"/>
  <c r="F3127" i="5"/>
  <c r="F3130" i="5"/>
  <c r="F996" i="5"/>
  <c r="F3139" i="5"/>
  <c r="F3141" i="5"/>
  <c r="F3142" i="5"/>
  <c r="F2092" i="5"/>
  <c r="F2093" i="5"/>
  <c r="F2094" i="5"/>
  <c r="F2095" i="5"/>
  <c r="F2096" i="5"/>
  <c r="F2097" i="5"/>
  <c r="F2098" i="5"/>
  <c r="F2099" i="5"/>
  <c r="F2100" i="5"/>
  <c r="F141" i="5"/>
  <c r="F2102" i="5"/>
  <c r="F2103" i="5"/>
  <c r="F2104" i="5"/>
  <c r="F2105" i="5"/>
  <c r="F2106" i="5"/>
  <c r="F2107" i="5"/>
  <c r="F2108" i="5"/>
  <c r="F2109" i="5"/>
  <c r="F2110" i="5"/>
  <c r="F2111" i="5"/>
  <c r="F2112" i="5"/>
  <c r="F2113" i="5"/>
  <c r="F3154" i="5"/>
  <c r="F3171" i="5"/>
  <c r="F2116" i="5"/>
  <c r="F3172" i="5"/>
  <c r="F3184" i="5"/>
  <c r="F2119" i="5"/>
  <c r="F2121" i="5"/>
  <c r="F2122" i="5"/>
  <c r="F2123" i="5"/>
  <c r="F2124" i="5"/>
  <c r="F3212" i="5"/>
  <c r="F2126" i="5"/>
  <c r="F2127" i="5"/>
  <c r="F2128" i="5"/>
  <c r="F2129" i="5"/>
  <c r="F2130" i="5"/>
  <c r="F2131" i="5"/>
  <c r="F392" i="5"/>
  <c r="F2133" i="5"/>
  <c r="F2134" i="5"/>
  <c r="F3214" i="5"/>
  <c r="F2136" i="5"/>
  <c r="F2137" i="5"/>
  <c r="F2138" i="5"/>
  <c r="F2139" i="5"/>
  <c r="F2140" i="5"/>
  <c r="F2141" i="5"/>
  <c r="F2142" i="5"/>
  <c r="F3220" i="5"/>
  <c r="F2144" i="5"/>
  <c r="F2145" i="5"/>
  <c r="F2146" i="5"/>
  <c r="F2147" i="5"/>
  <c r="F2148" i="5"/>
  <c r="F2149" i="5"/>
  <c r="F3250" i="5"/>
  <c r="F2151" i="5"/>
  <c r="F2152" i="5"/>
  <c r="F2153" i="5"/>
  <c r="F2154" i="5"/>
  <c r="F2155" i="5"/>
  <c r="F2156" i="5"/>
  <c r="F2157" i="5"/>
  <c r="F2158" i="5"/>
  <c r="F2159" i="5"/>
  <c r="F2160" i="5"/>
  <c r="F2161" i="5"/>
  <c r="F2162" i="5"/>
  <c r="F2163" i="5"/>
  <c r="F2164" i="5"/>
  <c r="F2165" i="5"/>
  <c r="F2166" i="5"/>
  <c r="F2167" i="5"/>
  <c r="F2168" i="5"/>
  <c r="F3251" i="5"/>
  <c r="F2170" i="5"/>
  <c r="F2171" i="5"/>
  <c r="F2172" i="5"/>
  <c r="F2173" i="5"/>
  <c r="F2174" i="5"/>
  <c r="F2175" i="5"/>
  <c r="F2176" i="5"/>
  <c r="F2177" i="5"/>
  <c r="F2178" i="5"/>
  <c r="F2179" i="5"/>
  <c r="F3260" i="5"/>
  <c r="F2181" i="5"/>
  <c r="F3261" i="5"/>
  <c r="F2183" i="5"/>
  <c r="F2184" i="5"/>
  <c r="F2185" i="5"/>
  <c r="F2186" i="5"/>
  <c r="F3262" i="5"/>
  <c r="F2188" i="5"/>
  <c r="F2189" i="5"/>
  <c r="F2190" i="5"/>
  <c r="F2191" i="5"/>
  <c r="F2192" i="5"/>
  <c r="F2193" i="5"/>
  <c r="F2194" i="5"/>
  <c r="F2195" i="5"/>
  <c r="F2196" i="5"/>
  <c r="F2197" i="5"/>
  <c r="F2198" i="5"/>
  <c r="F2199" i="5"/>
  <c r="F2200" i="5"/>
  <c r="F2201" i="5"/>
  <c r="F582" i="5"/>
  <c r="F3267" i="5"/>
  <c r="F3270" i="5"/>
  <c r="F2205" i="5"/>
  <c r="F2206" i="5"/>
  <c r="F2207" i="5"/>
  <c r="F4874" i="5"/>
  <c r="F2209" i="5"/>
  <c r="F2210" i="5"/>
  <c r="F2211" i="5"/>
  <c r="F3273" i="5"/>
  <c r="F2213" i="5"/>
  <c r="F3274" i="5"/>
  <c r="F2215" i="5"/>
  <c r="F2216" i="5"/>
  <c r="F3284" i="5"/>
  <c r="F2218" i="5"/>
  <c r="F2219" i="5"/>
  <c r="F2220" i="5"/>
  <c r="F2221" i="5"/>
  <c r="F2222" i="5"/>
  <c r="F2223" i="5"/>
  <c r="F2224" i="5"/>
  <c r="F2225" i="5"/>
  <c r="F2226" i="5"/>
  <c r="F2227" i="5"/>
  <c r="F2228" i="5"/>
  <c r="F2229" i="5"/>
  <c r="F3285" i="5"/>
  <c r="F2231" i="5"/>
  <c r="F2232" i="5"/>
  <c r="F2233" i="5"/>
  <c r="F2234" i="5"/>
  <c r="F2235" i="5"/>
  <c r="F2236" i="5"/>
  <c r="F2237" i="5"/>
  <c r="F2238" i="5"/>
  <c r="F2239" i="5"/>
  <c r="F2240" i="5"/>
  <c r="F3288" i="5"/>
  <c r="F2242" i="5"/>
  <c r="F2243" i="5"/>
  <c r="F1023" i="5"/>
  <c r="F2245" i="5"/>
  <c r="F2246" i="5"/>
  <c r="F2247" i="5"/>
  <c r="F2248" i="5"/>
  <c r="F3289" i="5"/>
  <c r="F2250" i="5"/>
  <c r="F2251" i="5"/>
  <c r="F2252" i="5"/>
  <c r="F2253" i="5"/>
  <c r="F2254" i="5"/>
  <c r="F2255" i="5"/>
  <c r="F2256" i="5"/>
  <c r="F2257" i="5"/>
  <c r="F2258" i="5"/>
  <c r="F2259" i="5"/>
  <c r="F3290" i="5"/>
  <c r="F2261" i="5"/>
  <c r="F2262" i="5"/>
  <c r="F3292" i="5"/>
  <c r="F3293" i="5"/>
  <c r="F2265" i="5"/>
  <c r="F2266" i="5"/>
  <c r="F2267" i="5"/>
  <c r="F2268" i="5"/>
  <c r="F2269" i="5"/>
  <c r="F2270" i="5"/>
  <c r="F2271" i="5"/>
  <c r="F3298" i="5"/>
  <c r="F2273" i="5"/>
  <c r="F2274" i="5"/>
  <c r="F3303" i="5"/>
  <c r="F2276" i="5"/>
  <c r="F2277" i="5"/>
  <c r="F4800" i="5"/>
  <c r="F2279" i="5"/>
  <c r="F3310" i="5"/>
  <c r="F3313" i="5"/>
  <c r="F3314" i="5"/>
  <c r="F2283" i="5"/>
  <c r="F2284" i="5"/>
  <c r="F3315" i="5"/>
  <c r="F2286" i="5"/>
  <c r="F3316" i="5"/>
  <c r="F2288" i="5"/>
  <c r="F2289" i="5"/>
  <c r="F2290" i="5"/>
  <c r="F2291" i="5"/>
  <c r="F2292" i="5"/>
  <c r="F2293" i="5"/>
  <c r="F2294" i="5"/>
  <c r="F2295" i="5"/>
  <c r="F3317" i="5"/>
  <c r="F2297" i="5"/>
  <c r="F2298" i="5"/>
  <c r="F2299" i="5"/>
  <c r="F2300" i="5"/>
  <c r="F3318" i="5"/>
  <c r="F2302" i="5"/>
  <c r="F2303" i="5"/>
  <c r="F2304" i="5"/>
  <c r="F2305" i="5"/>
  <c r="F2306" i="5"/>
  <c r="F2308" i="5"/>
  <c r="F2309" i="5"/>
  <c r="F2310" i="5"/>
  <c r="F2311" i="5"/>
  <c r="F3319" i="5"/>
  <c r="F2313" i="5"/>
  <c r="F2314" i="5"/>
  <c r="F3320" i="5"/>
  <c r="F2316" i="5"/>
  <c r="F2318" i="5"/>
  <c r="F2319" i="5"/>
  <c r="F2320" i="5"/>
  <c r="F2321" i="5"/>
  <c r="F3327" i="5"/>
  <c r="F3332" i="5"/>
  <c r="F889" i="5"/>
  <c r="F2325" i="5"/>
  <c r="F2326" i="5"/>
  <c r="F2327" i="5"/>
  <c r="F2328" i="5"/>
  <c r="F2329" i="5"/>
  <c r="F2330" i="5"/>
  <c r="F2331" i="5"/>
  <c r="F3333" i="5"/>
  <c r="F2333" i="5"/>
  <c r="F2334" i="5"/>
  <c r="F2336" i="5"/>
  <c r="F2337" i="5"/>
  <c r="F2338" i="5"/>
  <c r="F2339" i="5"/>
  <c r="F2340" i="5"/>
  <c r="F2341" i="5"/>
  <c r="F2342" i="5"/>
  <c r="F3338" i="5"/>
  <c r="F3339" i="5"/>
  <c r="F2345" i="5"/>
  <c r="F2346" i="5"/>
  <c r="F2347" i="5"/>
  <c r="F2348" i="5"/>
  <c r="F329" i="5"/>
  <c r="F1242" i="5"/>
  <c r="F2351" i="5"/>
  <c r="F724" i="5"/>
  <c r="F3341" i="5"/>
  <c r="F2354" i="5"/>
  <c r="F2355" i="5"/>
  <c r="F2356" i="5"/>
  <c r="F2357" i="5"/>
  <c r="F3342" i="5"/>
  <c r="F4354" i="5"/>
  <c r="F3345" i="5"/>
  <c r="F2361" i="5"/>
  <c r="F2362" i="5"/>
  <c r="F2363" i="5"/>
  <c r="F2364" i="5"/>
  <c r="F2366" i="5"/>
  <c r="F2367" i="5"/>
  <c r="F3349" i="5"/>
  <c r="F3352" i="5"/>
  <c r="F3376" i="5"/>
  <c r="F2371" i="5"/>
  <c r="F2372" i="5"/>
  <c r="F2373" i="5"/>
  <c r="F2374" i="5"/>
  <c r="F2375" i="5"/>
  <c r="F2376" i="5"/>
  <c r="F2377" i="5"/>
  <c r="F2378" i="5"/>
  <c r="F2379" i="5"/>
  <c r="F3380" i="5"/>
  <c r="F5013" i="5"/>
  <c r="F3389" i="5"/>
  <c r="F3390" i="5"/>
  <c r="F2385" i="5"/>
  <c r="F2386" i="5"/>
  <c r="F2387" i="5"/>
  <c r="F2388" i="5"/>
  <c r="F3391" i="5"/>
  <c r="F3392" i="5"/>
  <c r="F2391" i="5"/>
  <c r="F3393" i="5"/>
  <c r="F3407" i="5"/>
  <c r="F2394" i="5"/>
  <c r="F2395" i="5"/>
  <c r="F2396" i="5"/>
  <c r="F2397" i="5"/>
  <c r="F2398" i="5"/>
  <c r="F2399" i="5"/>
  <c r="F2400" i="5"/>
  <c r="F2401" i="5"/>
  <c r="F2402" i="5"/>
  <c r="F2403" i="5"/>
  <c r="F2404" i="5"/>
  <c r="F2405" i="5"/>
  <c r="F2406" i="5"/>
  <c r="F2407" i="5"/>
  <c r="F2408" i="5"/>
  <c r="F2409" i="5"/>
  <c r="F2410" i="5"/>
  <c r="F2411" i="5"/>
  <c r="F2412" i="5"/>
  <c r="F2413" i="5"/>
  <c r="F2414" i="5"/>
  <c r="F2415" i="5"/>
  <c r="F3420" i="5"/>
  <c r="F978" i="5"/>
  <c r="F2418" i="5"/>
  <c r="F2419" i="5"/>
  <c r="F3422" i="5"/>
  <c r="F2031" i="5"/>
  <c r="F652" i="5"/>
  <c r="F3424" i="5"/>
  <c r="F3426" i="5"/>
  <c r="F3434" i="5"/>
  <c r="F3436" i="5"/>
  <c r="F1004" i="5"/>
  <c r="F3439" i="5"/>
  <c r="F3440" i="5"/>
  <c r="F3447" i="5"/>
  <c r="F3448" i="5"/>
  <c r="F3449" i="5"/>
  <c r="F3453" i="5"/>
  <c r="F2435" i="5"/>
  <c r="F2436" i="5"/>
  <c r="F2437" i="5"/>
  <c r="F2438" i="5"/>
  <c r="F2439" i="5"/>
  <c r="F2440" i="5"/>
  <c r="F2441" i="5"/>
  <c r="F2442" i="5"/>
  <c r="F2443" i="5"/>
  <c r="F2444" i="5"/>
  <c r="F2445" i="5"/>
  <c r="F2446" i="5"/>
  <c r="F2447" i="5"/>
  <c r="F2448" i="5"/>
  <c r="F2449" i="5"/>
  <c r="F2450" i="5"/>
  <c r="F2451" i="5"/>
  <c r="F2452" i="5"/>
  <c r="F2453" i="5"/>
  <c r="F2454" i="5"/>
  <c r="F3454" i="5"/>
  <c r="F2456" i="5"/>
  <c r="F3460" i="5"/>
  <c r="F3461" i="5"/>
  <c r="F2459" i="5"/>
  <c r="F2460" i="5"/>
  <c r="F2461" i="5"/>
  <c r="F2462" i="5"/>
  <c r="F2463" i="5"/>
  <c r="F2464" i="5"/>
  <c r="F2465" i="5"/>
  <c r="F2466" i="5"/>
  <c r="F2467" i="5"/>
  <c r="F2468" i="5"/>
  <c r="F2469" i="5"/>
  <c r="F2470" i="5"/>
  <c r="F2471" i="5"/>
  <c r="F2472" i="5"/>
  <c r="F3482" i="5"/>
  <c r="F2474" i="5"/>
  <c r="F2475" i="5"/>
  <c r="F2476" i="5"/>
  <c r="F2477" i="5"/>
  <c r="F2478" i="5"/>
  <c r="F2479" i="5"/>
  <c r="F3488" i="5"/>
  <c r="F2481" i="5"/>
  <c r="F2482" i="5"/>
  <c r="F2483" i="5"/>
  <c r="F1047" i="5"/>
  <c r="F2485" i="5"/>
  <c r="F3499" i="5"/>
  <c r="F3506" i="5"/>
  <c r="F3509" i="5"/>
  <c r="F2489" i="5"/>
  <c r="F2490" i="5"/>
  <c r="F2491" i="5"/>
  <c r="F2492" i="5"/>
  <c r="F2493" i="5"/>
  <c r="F2494" i="5"/>
  <c r="F2495" i="5"/>
  <c r="F2496" i="5"/>
  <c r="F2497" i="5"/>
  <c r="F2498" i="5"/>
  <c r="F2499" i="5"/>
  <c r="F2500" i="5"/>
  <c r="F2501" i="5"/>
  <c r="F2502" i="5"/>
  <c r="F2503" i="5"/>
  <c r="F3093" i="5"/>
  <c r="F2505" i="5"/>
  <c r="F2506" i="5"/>
  <c r="F2508" i="5"/>
  <c r="F2509" i="5"/>
  <c r="F2510" i="5"/>
  <c r="F2511" i="5"/>
  <c r="F3520" i="5"/>
  <c r="F233" i="5"/>
  <c r="F2514" i="5"/>
  <c r="F2515" i="5"/>
  <c r="F2516" i="5"/>
  <c r="F2517" i="5"/>
  <c r="F2518" i="5"/>
  <c r="F2519" i="5"/>
  <c r="F2520" i="5"/>
  <c r="F2521" i="5"/>
  <c r="F2522" i="5"/>
  <c r="F2523" i="5"/>
  <c r="F3521" i="5"/>
  <c r="F3530" i="5"/>
  <c r="F2324" i="5"/>
  <c r="F3532" i="5"/>
  <c r="F2528" i="5"/>
  <c r="F2529" i="5"/>
  <c r="F2530" i="5"/>
  <c r="F2531" i="5"/>
  <c r="F2532" i="5"/>
  <c r="F2533" i="5"/>
  <c r="F2534" i="5"/>
  <c r="F2535" i="5"/>
  <c r="F2536" i="5"/>
  <c r="F3533" i="5"/>
  <c r="F2538" i="5"/>
  <c r="F2539" i="5"/>
  <c r="F3534" i="5"/>
  <c r="F3535" i="5"/>
  <c r="F2542" i="5"/>
  <c r="F2543" i="5"/>
  <c r="F2544" i="5"/>
  <c r="F2545" i="5"/>
  <c r="F2546" i="5"/>
  <c r="F2547" i="5"/>
  <c r="F2548" i="5"/>
  <c r="F2549" i="5"/>
  <c r="F2550" i="5"/>
  <c r="F3544" i="5"/>
  <c r="F1048" i="5"/>
  <c r="F2553" i="5"/>
  <c r="F2554" i="5"/>
  <c r="F3549" i="5"/>
  <c r="F2556" i="5"/>
  <c r="F2557" i="5"/>
  <c r="F3550" i="5"/>
  <c r="F2559" i="5"/>
  <c r="F2888" i="5"/>
  <c r="F3557" i="5"/>
  <c r="F6680" i="5"/>
  <c r="F2563" i="5"/>
  <c r="F2564" i="5"/>
  <c r="F3564" i="5"/>
  <c r="F2566" i="5"/>
  <c r="F2567" i="5"/>
  <c r="F2568" i="5"/>
  <c r="F2569" i="5"/>
  <c r="F2570" i="5"/>
  <c r="F2571" i="5"/>
  <c r="F3567" i="5"/>
  <c r="F2573" i="5"/>
  <c r="F2574" i="5"/>
  <c r="F2575" i="5"/>
  <c r="F2576" i="5"/>
  <c r="F2577" i="5"/>
  <c r="F2578" i="5"/>
  <c r="F2579" i="5"/>
  <c r="F2580" i="5"/>
  <c r="F2581" i="5"/>
  <c r="F1246" i="5"/>
  <c r="F2583" i="5"/>
  <c r="F2584" i="5"/>
  <c r="F2585" i="5"/>
  <c r="F2586" i="5"/>
  <c r="F2587" i="5"/>
  <c r="F2588" i="5"/>
  <c r="F1192" i="5"/>
  <c r="F2590" i="5"/>
  <c r="F2591" i="5"/>
  <c r="F2592" i="5"/>
  <c r="F3569" i="5"/>
  <c r="F3570" i="5"/>
  <c r="F2595" i="5"/>
  <c r="F2596" i="5"/>
  <c r="F2597" i="5"/>
  <c r="F2598" i="5"/>
  <c r="F2599" i="5"/>
  <c r="F2600" i="5"/>
  <c r="F2601" i="5"/>
  <c r="F2602" i="5"/>
  <c r="F2603" i="5"/>
  <c r="F2604" i="5"/>
  <c r="F2605" i="5"/>
  <c r="F2606" i="5"/>
  <c r="F2607" i="5"/>
  <c r="F2608" i="5"/>
  <c r="F2609" i="5"/>
  <c r="F2610" i="5"/>
  <c r="F2611" i="5"/>
  <c r="F2612" i="5"/>
  <c r="F2613" i="5"/>
  <c r="F2614" i="5"/>
  <c r="F2615" i="5"/>
  <c r="F2616" i="5"/>
  <c r="F2617" i="5"/>
  <c r="F2618" i="5"/>
  <c r="F2619" i="5"/>
  <c r="F2620" i="5"/>
  <c r="F2621" i="5"/>
  <c r="F2622" i="5"/>
  <c r="F3584" i="5"/>
  <c r="F2624" i="5"/>
  <c r="F2625" i="5"/>
  <c r="F2626" i="5"/>
  <c r="F2627" i="5"/>
  <c r="F2628" i="5"/>
  <c r="F2629" i="5"/>
  <c r="F3589" i="5"/>
  <c r="F2631" i="5"/>
  <c r="F2632" i="5"/>
  <c r="F4634" i="5"/>
  <c r="F3590" i="5"/>
  <c r="F3591" i="5"/>
  <c r="F3592" i="5"/>
  <c r="F2637" i="5"/>
  <c r="F2638" i="5"/>
  <c r="F2639" i="5"/>
  <c r="F2640" i="5"/>
  <c r="F2641" i="5"/>
  <c r="F2642" i="5"/>
  <c r="F5245" i="5"/>
  <c r="F2644" i="5"/>
  <c r="F3593" i="5"/>
  <c r="F2646" i="5"/>
  <c r="F6126" i="5"/>
  <c r="F2648" i="5"/>
  <c r="F2649" i="5"/>
  <c r="F2650" i="5"/>
  <c r="F2651" i="5"/>
  <c r="F2652" i="5"/>
  <c r="F2653" i="5"/>
  <c r="F2654" i="5"/>
  <c r="F2655" i="5"/>
  <c r="F3595" i="5"/>
  <c r="F2657" i="5"/>
  <c r="F2658" i="5"/>
  <c r="F3608" i="5"/>
  <c r="F2660" i="5"/>
  <c r="F2661" i="5"/>
  <c r="F4130" i="5"/>
  <c r="F2663" i="5"/>
  <c r="F2664" i="5"/>
  <c r="F2665" i="5"/>
  <c r="F2666" i="5"/>
  <c r="F2667" i="5"/>
  <c r="F2668" i="5"/>
  <c r="F2669" i="5"/>
  <c r="F2670" i="5"/>
  <c r="F2671" i="5"/>
  <c r="F2672" i="5"/>
  <c r="F3613" i="5"/>
  <c r="F2674" i="5"/>
  <c r="F804" i="5"/>
  <c r="F3621" i="5"/>
  <c r="F2677" i="5"/>
  <c r="F3622" i="5"/>
  <c r="F1058" i="5"/>
  <c r="F2680" i="5"/>
  <c r="F2681" i="5"/>
  <c r="F2682" i="5"/>
  <c r="F2683" i="5"/>
  <c r="F2684" i="5"/>
  <c r="F3623" i="5"/>
  <c r="F2686" i="5"/>
  <c r="F2687" i="5"/>
  <c r="F2688" i="5"/>
  <c r="F3661" i="5"/>
  <c r="F2690" i="5"/>
  <c r="F2691" i="5"/>
  <c r="F2692" i="5"/>
  <c r="F2693" i="5"/>
  <c r="F3662" i="5"/>
  <c r="F2695" i="5"/>
  <c r="F3667" i="5"/>
  <c r="F2697" i="5"/>
  <c r="F2698" i="5"/>
  <c r="F2699" i="5"/>
  <c r="F2700" i="5"/>
  <c r="F2701" i="5"/>
  <c r="F2702" i="5"/>
  <c r="F2703" i="5"/>
  <c r="F2704" i="5"/>
  <c r="F2705" i="5"/>
  <c r="F2706" i="5"/>
  <c r="F2707" i="5"/>
  <c r="F3668" i="5"/>
  <c r="F2710" i="5"/>
  <c r="F2711" i="5"/>
  <c r="F2712" i="5"/>
  <c r="F2713" i="5"/>
  <c r="F1395" i="5"/>
  <c r="F2715" i="5"/>
  <c r="F5370" i="5"/>
  <c r="F4091" i="5"/>
  <c r="F2718" i="5"/>
  <c r="F2719" i="5"/>
  <c r="F3671" i="5"/>
  <c r="F788" i="5"/>
  <c r="F35" i="5"/>
  <c r="F3674" i="5"/>
  <c r="F3676" i="5"/>
  <c r="F2725" i="5"/>
  <c r="F942" i="5"/>
  <c r="F3683" i="5"/>
  <c r="F3688" i="5"/>
  <c r="F2730" i="5"/>
  <c r="F2731" i="5"/>
  <c r="F2732" i="5"/>
  <c r="F2733" i="5"/>
  <c r="F2734" i="5"/>
  <c r="F2735" i="5"/>
  <c r="F2736" i="5"/>
  <c r="F2737" i="5"/>
  <c r="F2738" i="5"/>
  <c r="F2739" i="5"/>
  <c r="F2740" i="5"/>
  <c r="F2741" i="5"/>
  <c r="F2742" i="5"/>
  <c r="F2743" i="5"/>
  <c r="F2744" i="5"/>
  <c r="F2745" i="5"/>
  <c r="F2746" i="5"/>
  <c r="F2747" i="5"/>
  <c r="F2748" i="5"/>
  <c r="F2749" i="5"/>
  <c r="F2750" i="5"/>
  <c r="F2751" i="5"/>
  <c r="F2752" i="5"/>
  <c r="F2753" i="5"/>
  <c r="F2754" i="5"/>
  <c r="F2755" i="5"/>
  <c r="F2756" i="5"/>
  <c r="F2757" i="5"/>
  <c r="F3696" i="5"/>
  <c r="F2759" i="5"/>
  <c r="F2760" i="5"/>
  <c r="F2761" i="5"/>
  <c r="F2762" i="5"/>
  <c r="F1662" i="5"/>
  <c r="F2765" i="5"/>
  <c r="F2766" i="5"/>
  <c r="F2767" i="5"/>
  <c r="F2768" i="5"/>
  <c r="F2769" i="5"/>
  <c r="F2770" i="5"/>
  <c r="F2771" i="5"/>
  <c r="F3698" i="5"/>
  <c r="F2773" i="5"/>
  <c r="F2774" i="5"/>
  <c r="F5114" i="5"/>
  <c r="F2776" i="5"/>
  <c r="F2777" i="5"/>
  <c r="F2778" i="5"/>
  <c r="F2779" i="5"/>
  <c r="F2780" i="5"/>
  <c r="F7116" i="5"/>
  <c r="F2782" i="5"/>
  <c r="F2783" i="5"/>
  <c r="F2784" i="5"/>
  <c r="F2785" i="5"/>
  <c r="F2786" i="5"/>
  <c r="F2787" i="5"/>
  <c r="F3709" i="5"/>
  <c r="F2789" i="5"/>
  <c r="F3710" i="5"/>
  <c r="F2791" i="5"/>
  <c r="F2792" i="5"/>
  <c r="F3283" i="5"/>
  <c r="F2794" i="5"/>
  <c r="F2795" i="5"/>
  <c r="F2796" i="5"/>
  <c r="F3712" i="5"/>
  <c r="F2798" i="5"/>
  <c r="F2799" i="5"/>
  <c r="F2800" i="5"/>
  <c r="F2801" i="5"/>
  <c r="F2802" i="5"/>
  <c r="F3736" i="5"/>
  <c r="F2804" i="5"/>
  <c r="F2805" i="5"/>
  <c r="F2806" i="5"/>
  <c r="F2807" i="5"/>
  <c r="F2808" i="5"/>
  <c r="F2809" i="5"/>
  <c r="F3175" i="5"/>
  <c r="F2811" i="5"/>
  <c r="F2812" i="5"/>
  <c r="F2813" i="5"/>
  <c r="F2814" i="5"/>
  <c r="F2815" i="5"/>
  <c r="F2816" i="5"/>
  <c r="F2817" i="5"/>
  <c r="F2819" i="5"/>
  <c r="F3751" i="5"/>
  <c r="F2821" i="5"/>
  <c r="F3754" i="5"/>
  <c r="F2823" i="5"/>
  <c r="F2824" i="5"/>
  <c r="F2825" i="5"/>
  <c r="F3758" i="5"/>
  <c r="F3759" i="5"/>
  <c r="F3760" i="5"/>
  <c r="F2829" i="5"/>
  <c r="F2831" i="5"/>
  <c r="F2832" i="5"/>
  <c r="F1195" i="5"/>
  <c r="F3761" i="5"/>
  <c r="F7289" i="5"/>
  <c r="F2836" i="5"/>
  <c r="F2837" i="5"/>
  <c r="F3766" i="5"/>
  <c r="F2839" i="5"/>
  <c r="F2840" i="5"/>
  <c r="F2841" i="5"/>
  <c r="F2842" i="5"/>
  <c r="F2843" i="5"/>
  <c r="F2844" i="5"/>
  <c r="F2845" i="5"/>
  <c r="F2846" i="5"/>
  <c r="F2847" i="5"/>
  <c r="F2848" i="5"/>
  <c r="F2849" i="5"/>
  <c r="F3780" i="5"/>
  <c r="F2851" i="5"/>
  <c r="F2852" i="5"/>
  <c r="F2853" i="5"/>
  <c r="F2854" i="5"/>
  <c r="F2855" i="5"/>
  <c r="F2856" i="5"/>
  <c r="F2857" i="5"/>
  <c r="F3791" i="5"/>
  <c r="F2859" i="5"/>
  <c r="F2860" i="5"/>
  <c r="F2861" i="5"/>
  <c r="F2862" i="5"/>
  <c r="F2864" i="5"/>
  <c r="F2865" i="5"/>
  <c r="F3792" i="5"/>
  <c r="F73" i="5"/>
  <c r="F1255" i="5"/>
  <c r="F3793" i="5"/>
  <c r="F2870" i="5"/>
  <c r="F2871" i="5"/>
  <c r="F2872" i="5"/>
  <c r="F2873" i="5"/>
  <c r="F2874" i="5"/>
  <c r="F2875" i="5"/>
  <c r="F2876" i="5"/>
  <c r="F2877" i="5"/>
  <c r="F3794" i="5"/>
  <c r="F2879" i="5"/>
  <c r="F3803" i="5"/>
  <c r="F3804" i="5"/>
  <c r="F3805" i="5"/>
  <c r="F2883" i="5"/>
  <c r="F2884" i="5"/>
  <c r="F2885" i="5"/>
  <c r="F2886" i="5"/>
  <c r="F3819" i="5"/>
  <c r="F1118" i="5"/>
  <c r="F2889" i="5"/>
  <c r="F5423" i="5"/>
  <c r="F3822" i="5"/>
  <c r="F1003" i="5"/>
  <c r="F3826" i="5"/>
  <c r="F2894" i="5"/>
  <c r="F2895" i="5"/>
  <c r="F2896" i="5"/>
  <c r="F3830" i="5"/>
  <c r="F2898" i="5"/>
  <c r="F2899" i="5"/>
  <c r="F2900" i="5"/>
  <c r="F3834" i="5"/>
  <c r="F2902" i="5"/>
  <c r="F2903" i="5"/>
  <c r="F2904" i="5"/>
  <c r="F3847" i="5"/>
  <c r="F117" i="5"/>
  <c r="F3853" i="5"/>
  <c r="F3854" i="5"/>
  <c r="F3855" i="5"/>
  <c r="F2911" i="5"/>
  <c r="F2912" i="5"/>
  <c r="F2913" i="5"/>
  <c r="F2914" i="5"/>
  <c r="F3857" i="5"/>
  <c r="F3861" i="5"/>
  <c r="F2917" i="5"/>
  <c r="F2918" i="5"/>
  <c r="F2919" i="5"/>
  <c r="F2920" i="5"/>
  <c r="F3866" i="5"/>
  <c r="F3875" i="5"/>
  <c r="F2923" i="5"/>
  <c r="F3879" i="5"/>
  <c r="F2925" i="5"/>
  <c r="F2926" i="5"/>
  <c r="F2927" i="5"/>
  <c r="F2427" i="5"/>
  <c r="F3531" i="5"/>
  <c r="F3892" i="5"/>
  <c r="F2931" i="5"/>
  <c r="F2932" i="5"/>
  <c r="F2933" i="5"/>
  <c r="F2934" i="5"/>
  <c r="F2935" i="5"/>
  <c r="F2936" i="5"/>
  <c r="F2937" i="5"/>
  <c r="F2938" i="5"/>
  <c r="F2939" i="5"/>
  <c r="F3893" i="5"/>
  <c r="F3894" i="5"/>
  <c r="F3895" i="5"/>
  <c r="F3896" i="5"/>
  <c r="F2944" i="5"/>
  <c r="F3897" i="5"/>
  <c r="F2946" i="5"/>
  <c r="F2947" i="5"/>
  <c r="F2948" i="5"/>
  <c r="F2949" i="5"/>
  <c r="F2951" i="5"/>
  <c r="F3901" i="5"/>
  <c r="F2953" i="5"/>
  <c r="F2954" i="5"/>
  <c r="F2955" i="5"/>
  <c r="F2956" i="5"/>
  <c r="F2957" i="5"/>
  <c r="F2958" i="5"/>
  <c r="F2959" i="5"/>
  <c r="F2960" i="5"/>
  <c r="F2961" i="5"/>
  <c r="F3902" i="5"/>
  <c r="F2963" i="5"/>
  <c r="F2964" i="5"/>
  <c r="F2965" i="5"/>
  <c r="F2966" i="5"/>
  <c r="F2967" i="5"/>
  <c r="F2968" i="5"/>
  <c r="F2969" i="5"/>
  <c r="F3903" i="5"/>
  <c r="F2971" i="5"/>
  <c r="F2972" i="5"/>
  <c r="F2973" i="5"/>
  <c r="F2974" i="5"/>
  <c r="F221" i="5"/>
  <c r="F2976" i="5"/>
  <c r="F2977" i="5"/>
  <c r="F2978" i="5"/>
  <c r="F3904" i="5"/>
  <c r="F2980" i="5"/>
  <c r="F2981" i="5"/>
  <c r="F2982" i="5"/>
  <c r="F2983" i="5"/>
  <c r="F2984" i="5"/>
  <c r="F2985" i="5"/>
  <c r="F2986" i="5"/>
  <c r="F2987" i="5"/>
  <c r="F3905" i="5"/>
  <c r="F3906" i="5"/>
  <c r="F2990" i="5"/>
  <c r="F2991" i="5"/>
  <c r="F2992" i="5"/>
  <c r="F2993" i="5"/>
  <c r="F3907" i="5"/>
  <c r="F3929" i="5"/>
  <c r="F3930" i="5"/>
  <c r="F3936" i="5"/>
  <c r="F2998" i="5"/>
  <c r="F2999" i="5"/>
  <c r="F3000" i="5"/>
  <c r="F3001" i="5"/>
  <c r="F3002" i="5"/>
  <c r="F3003" i="5"/>
  <c r="F3004" i="5"/>
  <c r="F3005" i="5"/>
  <c r="F3006" i="5"/>
  <c r="F3007" i="5"/>
  <c r="F3008" i="5"/>
  <c r="F3009" i="5"/>
  <c r="F3010" i="5"/>
  <c r="F4487" i="5"/>
  <c r="F3012" i="5"/>
  <c r="F3944" i="5"/>
  <c r="F3014" i="5"/>
  <c r="F3015" i="5"/>
  <c r="F3016" i="5"/>
  <c r="F3017" i="5"/>
  <c r="F3018" i="5"/>
  <c r="F3019" i="5"/>
  <c r="F3020" i="5"/>
  <c r="F3021" i="5"/>
  <c r="F3022" i="5"/>
  <c r="F3023" i="5"/>
  <c r="F3024" i="5"/>
  <c r="F3025" i="5"/>
  <c r="F3026" i="5"/>
  <c r="F3027" i="5"/>
  <c r="F3028" i="5"/>
  <c r="F3029" i="5"/>
  <c r="F3030" i="5"/>
  <c r="F3031" i="5"/>
  <c r="F3032" i="5"/>
  <c r="F3033" i="5"/>
  <c r="F3034" i="5"/>
  <c r="F3035" i="5"/>
  <c r="F3036" i="5"/>
  <c r="F3037" i="5"/>
  <c r="F3038" i="5"/>
  <c r="F3039" i="5"/>
  <c r="F3040" i="5"/>
  <c r="F3041" i="5"/>
  <c r="F3043" i="5"/>
  <c r="F3044" i="5"/>
  <c r="F3045" i="5"/>
  <c r="F3047" i="5"/>
  <c r="F3048" i="5"/>
  <c r="F3049" i="5"/>
  <c r="F937" i="5"/>
  <c r="F3051" i="5"/>
  <c r="F3052" i="5"/>
  <c r="F3053" i="5"/>
  <c r="F3054" i="5"/>
  <c r="F3055" i="5"/>
  <c r="F4405" i="5"/>
  <c r="F3057" i="5"/>
  <c r="F3951" i="5"/>
  <c r="F3954" i="5"/>
  <c r="F3060" i="5"/>
  <c r="F3061" i="5"/>
  <c r="F3062" i="5"/>
  <c r="F3063" i="5"/>
  <c r="F3064" i="5"/>
  <c r="F3955" i="5"/>
  <c r="F893" i="5"/>
  <c r="F3067" i="5"/>
  <c r="F3068" i="5"/>
  <c r="F3069" i="5"/>
  <c r="F3070" i="5"/>
  <c r="F3071" i="5"/>
  <c r="F3072" i="5"/>
  <c r="F3073" i="5"/>
  <c r="F3074" i="5"/>
  <c r="F3075" i="5"/>
  <c r="F3076" i="5"/>
  <c r="F3077" i="5"/>
  <c r="F3078" i="5"/>
  <c r="F1078" i="5"/>
  <c r="F3080" i="5"/>
  <c r="F3081" i="5"/>
  <c r="F3082" i="5"/>
  <c r="F3083" i="5"/>
  <c r="F3084" i="5"/>
  <c r="F3956" i="5"/>
  <c r="F3957" i="5"/>
  <c r="F3087" i="5"/>
  <c r="F3088" i="5"/>
  <c r="F3089" i="5"/>
  <c r="F3090" i="5"/>
  <c r="F3091" i="5"/>
  <c r="F3958" i="5"/>
  <c r="F4368" i="5"/>
  <c r="F1205" i="5"/>
  <c r="F3963" i="5"/>
  <c r="F3964" i="5"/>
  <c r="F3965" i="5"/>
  <c r="F3098" i="5"/>
  <c r="F3099" i="5"/>
  <c r="F3100" i="5"/>
  <c r="F3101" i="5"/>
  <c r="F3102" i="5"/>
  <c r="F3103" i="5"/>
  <c r="F3104" i="5"/>
  <c r="F3105" i="5"/>
  <c r="F3106" i="5"/>
  <c r="F3107" i="5"/>
  <c r="F3108" i="5"/>
  <c r="F3109" i="5"/>
  <c r="F3110" i="5"/>
  <c r="F3111" i="5"/>
  <c r="F3112" i="5"/>
  <c r="F3113" i="5"/>
  <c r="F3114" i="5"/>
  <c r="F3115" i="5"/>
  <c r="F3116" i="5"/>
  <c r="F3117" i="5"/>
  <c r="F3975" i="5"/>
  <c r="F3976" i="5"/>
  <c r="F4002" i="5"/>
  <c r="F4004" i="5"/>
  <c r="F3122" i="5"/>
  <c r="F3123" i="5"/>
  <c r="F3124" i="5"/>
  <c r="F3125" i="5"/>
  <c r="F3126" i="5"/>
  <c r="F4017" i="5"/>
  <c r="F3128" i="5"/>
  <c r="F3129" i="5"/>
  <c r="F4018" i="5"/>
  <c r="F3131" i="5"/>
  <c r="F3132" i="5"/>
  <c r="F3133" i="5"/>
  <c r="F3134" i="5"/>
  <c r="F3135" i="5"/>
  <c r="F3136" i="5"/>
  <c r="F3137" i="5"/>
  <c r="F3138" i="5"/>
  <c r="F4023" i="5"/>
  <c r="F3140" i="5"/>
  <c r="F1256" i="5"/>
  <c r="F4024" i="5"/>
  <c r="F3143" i="5"/>
  <c r="F3144" i="5"/>
  <c r="F3145" i="5"/>
  <c r="F3146" i="5"/>
  <c r="F3147" i="5"/>
  <c r="F3148" i="5"/>
  <c r="F3149" i="5"/>
  <c r="F3150" i="5"/>
  <c r="F3151" i="5"/>
  <c r="F3152" i="5"/>
  <c r="F3153" i="5"/>
  <c r="F4035" i="5"/>
  <c r="F3155" i="5"/>
  <c r="F3156" i="5"/>
  <c r="F3157" i="5"/>
  <c r="F3158" i="5"/>
  <c r="F3159" i="5"/>
  <c r="F3160" i="5"/>
  <c r="F3161" i="5"/>
  <c r="F3162" i="5"/>
  <c r="F3163" i="5"/>
  <c r="F3164" i="5"/>
  <c r="F3165" i="5"/>
  <c r="F3166" i="5"/>
  <c r="F3167" i="5"/>
  <c r="F3168" i="5"/>
  <c r="F3169" i="5"/>
  <c r="F5764" i="5"/>
  <c r="F4043" i="5"/>
  <c r="F4044" i="5"/>
  <c r="F3173" i="5"/>
  <c r="F3174" i="5"/>
  <c r="F3974" i="5"/>
  <c r="F3176" i="5"/>
  <c r="F3177" i="5"/>
  <c r="F3178" i="5"/>
  <c r="F3179" i="5"/>
  <c r="F3180" i="5"/>
  <c r="F3181" i="5"/>
  <c r="F3182" i="5"/>
  <c r="F3183" i="5"/>
  <c r="F4047" i="5"/>
  <c r="F3185" i="5"/>
  <c r="F3186" i="5"/>
  <c r="F3187" i="5"/>
  <c r="F3188" i="5"/>
  <c r="F3189" i="5"/>
  <c r="F3190" i="5"/>
  <c r="F3191" i="5"/>
  <c r="F3192" i="5"/>
  <c r="F3358" i="5"/>
  <c r="F3194" i="5"/>
  <c r="F3195" i="5"/>
  <c r="F3196" i="5"/>
  <c r="F3197" i="5"/>
  <c r="F3198" i="5"/>
  <c r="F3199" i="5"/>
  <c r="F3200" i="5"/>
  <c r="F3201" i="5"/>
  <c r="F3202" i="5"/>
  <c r="F3203" i="5"/>
  <c r="F3204" i="5"/>
  <c r="F3205" i="5"/>
  <c r="F3206" i="5"/>
  <c r="F3207" i="5"/>
  <c r="F3208" i="5"/>
  <c r="F3209" i="5"/>
  <c r="F3210" i="5"/>
  <c r="F3211" i="5"/>
  <c r="F4048" i="5"/>
  <c r="F3213" i="5"/>
  <c r="F4049" i="5"/>
  <c r="F3215" i="5"/>
  <c r="F3216" i="5"/>
  <c r="F3217" i="5"/>
  <c r="F3218" i="5"/>
  <c r="F3219" i="5"/>
  <c r="F4050" i="5"/>
  <c r="F3221" i="5"/>
  <c r="F3222" i="5"/>
  <c r="F3223" i="5"/>
  <c r="F3224" i="5"/>
  <c r="F3225" i="5"/>
  <c r="F3226" i="5"/>
  <c r="F3227" i="5"/>
  <c r="F3228" i="5"/>
  <c r="F3229" i="5"/>
  <c r="F3230" i="5"/>
  <c r="F3231" i="5"/>
  <c r="F3232" i="5"/>
  <c r="F3233" i="5"/>
  <c r="F3234" i="5"/>
  <c r="F3235" i="5"/>
  <c r="F3236" i="5"/>
  <c r="F3237" i="5"/>
  <c r="F3238" i="5"/>
  <c r="F3239" i="5"/>
  <c r="F3240" i="5"/>
  <c r="F3241" i="5"/>
  <c r="F3242" i="5"/>
  <c r="F3243" i="5"/>
  <c r="F3244" i="5"/>
  <c r="F3245" i="5"/>
  <c r="F3246" i="5"/>
  <c r="F3247" i="5"/>
  <c r="F3248" i="5"/>
  <c r="F3249" i="5"/>
  <c r="F4053" i="5"/>
  <c r="F4057" i="5"/>
  <c r="F3252" i="5"/>
  <c r="F3253" i="5"/>
  <c r="F3254" i="5"/>
  <c r="F3255" i="5"/>
  <c r="F3256" i="5"/>
  <c r="F3257" i="5"/>
  <c r="F3258" i="5"/>
  <c r="F3259" i="5"/>
  <c r="F4062" i="5"/>
  <c r="F4066" i="5"/>
  <c r="F4074" i="5"/>
  <c r="F3263" i="5"/>
  <c r="F3264" i="5"/>
  <c r="F3265" i="5"/>
  <c r="F3266" i="5"/>
  <c r="F3268" i="5"/>
  <c r="F3269" i="5"/>
  <c r="F4087" i="5"/>
  <c r="F3271" i="5"/>
  <c r="F3272" i="5"/>
  <c r="F4094" i="5"/>
  <c r="F4102" i="5"/>
  <c r="F3275" i="5"/>
  <c r="F3276" i="5"/>
  <c r="F3277" i="5"/>
  <c r="F3278" i="5"/>
  <c r="F3279" i="5"/>
  <c r="F3282" i="5"/>
  <c r="F6920" i="5"/>
  <c r="F4103" i="5"/>
  <c r="F4110" i="5"/>
  <c r="F3286" i="5"/>
  <c r="F3287" i="5"/>
  <c r="F4112" i="5"/>
  <c r="F4113" i="5"/>
  <c r="F665" i="5"/>
  <c r="F3291" i="5"/>
  <c r="F4123" i="5"/>
  <c r="F3294" i="5"/>
  <c r="F3295" i="5"/>
  <c r="F3296" i="5"/>
  <c r="F3297" i="5"/>
  <c r="F4124" i="5"/>
  <c r="F3299" i="5"/>
  <c r="F3300" i="5"/>
  <c r="F3301" i="5"/>
  <c r="F3302" i="5"/>
  <c r="F4125" i="5"/>
  <c r="F3304" i="5"/>
  <c r="F3305" i="5"/>
  <c r="F3306" i="5"/>
  <c r="F3307" i="5"/>
  <c r="F3308" i="5"/>
  <c r="F3309" i="5"/>
  <c r="F3311" i="5"/>
  <c r="F3312" i="5"/>
  <c r="F4139" i="5"/>
  <c r="F4143" i="5"/>
  <c r="F4144" i="5"/>
  <c r="F4148" i="5"/>
  <c r="F4155" i="5"/>
  <c r="F4169" i="5"/>
  <c r="F367" i="5"/>
  <c r="F4180" i="5"/>
  <c r="F3321" i="5"/>
  <c r="F3322" i="5"/>
  <c r="F3323" i="5"/>
  <c r="F3324" i="5"/>
  <c r="F3325" i="5"/>
  <c r="F3326" i="5"/>
  <c r="F4195" i="5"/>
  <c r="F3328" i="5"/>
  <c r="F3329" i="5"/>
  <c r="F3330" i="5"/>
  <c r="F3331" i="5"/>
  <c r="F1013" i="5"/>
  <c r="F3334" i="5"/>
  <c r="F3335" i="5"/>
  <c r="F3336" i="5"/>
  <c r="F3337" i="5"/>
  <c r="F4204" i="5"/>
  <c r="F4210" i="5"/>
  <c r="F3340" i="5"/>
  <c r="F1258" i="5"/>
  <c r="F558" i="5"/>
  <c r="F3343" i="5"/>
  <c r="F3344" i="5"/>
  <c r="F4211" i="5"/>
  <c r="F3346" i="5"/>
  <c r="F3348" i="5"/>
  <c r="F2118" i="5"/>
  <c r="F3350" i="5"/>
  <c r="F3351" i="5"/>
  <c r="F4213" i="5"/>
  <c r="F3353" i="5"/>
  <c r="F3354" i="5"/>
  <c r="F7758" i="5"/>
  <c r="F3356" i="5"/>
  <c r="F3357" i="5"/>
  <c r="F6537" i="5"/>
  <c r="F3359" i="5"/>
  <c r="F5484" i="5"/>
  <c r="F3361" i="5"/>
  <c r="F3362" i="5"/>
  <c r="F3363" i="5"/>
  <c r="F3364" i="5"/>
  <c r="F3365" i="5"/>
  <c r="F3366" i="5"/>
  <c r="F3367" i="5"/>
  <c r="F3368" i="5"/>
  <c r="F3369" i="5"/>
  <c r="F3370" i="5"/>
  <c r="F3371" i="5"/>
  <c r="F3372" i="5"/>
  <c r="F3373" i="5"/>
  <c r="F3374" i="5"/>
  <c r="F3375" i="5"/>
  <c r="F4220" i="5"/>
  <c r="F3377" i="5"/>
  <c r="F3378" i="5"/>
  <c r="F3379" i="5"/>
  <c r="F4233" i="5"/>
  <c r="F3381" i="5"/>
  <c r="F3382" i="5"/>
  <c r="F3383" i="5"/>
  <c r="F3384" i="5"/>
  <c r="F3385" i="5"/>
  <c r="F3387" i="5"/>
  <c r="F4236" i="5"/>
  <c r="F4237" i="5"/>
  <c r="F4238" i="5"/>
  <c r="F4239" i="5"/>
  <c r="F4240" i="5"/>
  <c r="F4241" i="5"/>
  <c r="F3394" i="5"/>
  <c r="F3395" i="5"/>
  <c r="F3396" i="5"/>
  <c r="F3397" i="5"/>
  <c r="F3398" i="5"/>
  <c r="F3399" i="5"/>
  <c r="F3400" i="5"/>
  <c r="F3401" i="5"/>
  <c r="F3402" i="5"/>
  <c r="F3403" i="5"/>
  <c r="F3404" i="5"/>
  <c r="F3405" i="5"/>
  <c r="F3406" i="5"/>
  <c r="F4242" i="5"/>
  <c r="F3408" i="5"/>
  <c r="F3409" i="5"/>
  <c r="F3410" i="5"/>
  <c r="F3411" i="5"/>
  <c r="F3412" i="5"/>
  <c r="F3413" i="5"/>
  <c r="F3414" i="5"/>
  <c r="F3415" i="5"/>
  <c r="F3416" i="5"/>
  <c r="F3417" i="5"/>
  <c r="F3418" i="5"/>
  <c r="F3419" i="5"/>
  <c r="F4246" i="5"/>
  <c r="F3421" i="5"/>
  <c r="F4270" i="5"/>
  <c r="F4276" i="5"/>
  <c r="F4289" i="5"/>
  <c r="F3425" i="5"/>
  <c r="F4296" i="5"/>
  <c r="F3427" i="5"/>
  <c r="F3428" i="5"/>
  <c r="F3429" i="5"/>
  <c r="F584" i="5"/>
  <c r="F3431" i="5"/>
  <c r="F3432" i="5"/>
  <c r="F3433" i="5"/>
  <c r="F4299" i="5"/>
  <c r="F7044" i="5"/>
  <c r="F439" i="5"/>
  <c r="F3437" i="5"/>
  <c r="F3438" i="5"/>
  <c r="F4300" i="5"/>
  <c r="F4304" i="5"/>
  <c r="F3441" i="5"/>
  <c r="F879" i="5"/>
  <c r="F3443" i="5"/>
  <c r="F3444" i="5"/>
  <c r="F3445" i="5"/>
  <c r="F3446" i="5"/>
  <c r="F4307" i="5"/>
  <c r="F4308" i="5"/>
  <c r="F4309" i="5"/>
  <c r="F3450" i="5"/>
  <c r="F3451" i="5"/>
  <c r="F3452" i="5"/>
  <c r="F39" i="5"/>
  <c r="F363" i="5"/>
  <c r="F3455" i="5"/>
  <c r="F3456" i="5"/>
  <c r="F3457" i="5"/>
  <c r="F3458" i="5"/>
  <c r="F3459" i="5"/>
  <c r="F4333" i="5"/>
  <c r="F3462" i="5"/>
  <c r="F3463" i="5"/>
  <c r="F3464" i="5"/>
  <c r="F3465" i="5"/>
  <c r="F3466" i="5"/>
  <c r="F3467" i="5"/>
  <c r="F3468" i="5"/>
  <c r="F3469" i="5"/>
  <c r="F3470" i="5"/>
  <c r="F3471" i="5"/>
  <c r="F3472" i="5"/>
  <c r="F3473" i="5"/>
  <c r="F3474" i="5"/>
  <c r="F3475" i="5"/>
  <c r="F3476" i="5"/>
  <c r="F3477" i="5"/>
  <c r="F3478" i="5"/>
  <c r="F3479" i="5"/>
  <c r="F3480" i="5"/>
  <c r="F3481" i="5"/>
  <c r="F230" i="5"/>
  <c r="F3483" i="5"/>
  <c r="F3484" i="5"/>
  <c r="F3485" i="5"/>
  <c r="F3486" i="5"/>
  <c r="F3487" i="5"/>
  <c r="F4336" i="5"/>
  <c r="F3489" i="5"/>
  <c r="F3490" i="5"/>
  <c r="F3491" i="5"/>
  <c r="F3492" i="5"/>
  <c r="F3494" i="5"/>
  <c r="F3495" i="5"/>
  <c r="F3496" i="5"/>
  <c r="F3498" i="5"/>
  <c r="F4339" i="5"/>
  <c r="F3500" i="5"/>
  <c r="F3501" i="5"/>
  <c r="F3502" i="5"/>
  <c r="F3503" i="5"/>
  <c r="F3504" i="5"/>
  <c r="F3505" i="5"/>
  <c r="F4358" i="5"/>
  <c r="F3507" i="5"/>
  <c r="F3508" i="5"/>
  <c r="F4410" i="5"/>
  <c r="F3510" i="5"/>
  <c r="F3511" i="5"/>
  <c r="F3512" i="5"/>
  <c r="F3513" i="5"/>
  <c r="F3514" i="5"/>
  <c r="F3515" i="5"/>
  <c r="F3516" i="5"/>
  <c r="F3517" i="5"/>
  <c r="F3518" i="5"/>
  <c r="F3519" i="5"/>
  <c r="F4411" i="5"/>
  <c r="F4412" i="5"/>
  <c r="F3522" i="5"/>
  <c r="F3523" i="5"/>
  <c r="F3524" i="5"/>
  <c r="F3525" i="5"/>
  <c r="F3526" i="5"/>
  <c r="F3527" i="5"/>
  <c r="F3528" i="5"/>
  <c r="F3529" i="5"/>
  <c r="F4413" i="5"/>
  <c r="F1059" i="5"/>
  <c r="F4414" i="5"/>
  <c r="F4423" i="5"/>
  <c r="F626" i="5"/>
  <c r="F4424" i="5"/>
  <c r="F3536" i="5"/>
  <c r="F3537" i="5"/>
  <c r="F3538" i="5"/>
  <c r="F3539" i="5"/>
  <c r="F3540" i="5"/>
  <c r="F3541" i="5"/>
  <c r="F3542" i="5"/>
  <c r="F3543" i="5"/>
  <c r="F4425" i="5"/>
  <c r="F3545" i="5"/>
  <c r="F3546" i="5"/>
  <c r="F3547" i="5"/>
  <c r="F3548" i="5"/>
  <c r="F4426" i="5"/>
  <c r="F4431" i="5"/>
  <c r="F3551" i="5"/>
  <c r="F3552" i="5"/>
  <c r="F3553" i="5"/>
  <c r="F3554" i="5"/>
  <c r="F1259" i="5"/>
  <c r="F4433" i="5"/>
  <c r="F3559" i="5"/>
  <c r="F4434" i="5"/>
  <c r="F3561" i="5"/>
  <c r="F3562" i="5"/>
  <c r="F3563" i="5"/>
  <c r="F4435" i="5"/>
  <c r="F3565" i="5"/>
  <c r="F3566" i="5"/>
  <c r="F4440" i="5"/>
  <c r="F3568" i="5"/>
  <c r="F1061" i="5"/>
  <c r="F770" i="5"/>
  <c r="F3571" i="5"/>
  <c r="F3572" i="5"/>
  <c r="F3573" i="5"/>
  <c r="F3574" i="5"/>
  <c r="F3575" i="5"/>
  <c r="F3576" i="5"/>
  <c r="F3577" i="5"/>
  <c r="F3578" i="5"/>
  <c r="F3579" i="5"/>
  <c r="F3580" i="5"/>
  <c r="F3581" i="5"/>
  <c r="F3582" i="5"/>
  <c r="F3583" i="5"/>
  <c r="F4451" i="5"/>
  <c r="F3585" i="5"/>
  <c r="F3586" i="5"/>
  <c r="F3360" i="5"/>
  <c r="F3588" i="5"/>
  <c r="F4452" i="5"/>
  <c r="F4458" i="5"/>
  <c r="F4459" i="5"/>
  <c r="F4461" i="5"/>
  <c r="F125" i="5"/>
  <c r="F208" i="5"/>
  <c r="F4462" i="5"/>
  <c r="F3596" i="5"/>
  <c r="F2717" i="5"/>
  <c r="F3598" i="5"/>
  <c r="F3599" i="5"/>
  <c r="F3600" i="5"/>
  <c r="F5494" i="5"/>
  <c r="F3602" i="5"/>
  <c r="F3603" i="5"/>
  <c r="F3604" i="5"/>
  <c r="F3605" i="5"/>
  <c r="F3606" i="5"/>
  <c r="F3607" i="5"/>
  <c r="F4463" i="5"/>
  <c r="F3609" i="5"/>
  <c r="F3610" i="5"/>
  <c r="F3611" i="5"/>
  <c r="F3612" i="5"/>
  <c r="F4468" i="5"/>
  <c r="F3614" i="5"/>
  <c r="F3615" i="5"/>
  <c r="F3616" i="5"/>
  <c r="F3617" i="5"/>
  <c r="F5526" i="5"/>
  <c r="F3619" i="5"/>
  <c r="F3620" i="5"/>
  <c r="F4471" i="5"/>
  <c r="F4472" i="5"/>
  <c r="F4474" i="5"/>
  <c r="F3624" i="5"/>
  <c r="F3625" i="5"/>
  <c r="F3626" i="5"/>
  <c r="F3627" i="5"/>
  <c r="F3628" i="5"/>
  <c r="F3629" i="5"/>
  <c r="F3630" i="5"/>
  <c r="F3631" i="5"/>
  <c r="F3632" i="5"/>
  <c r="F3633" i="5"/>
  <c r="F3634" i="5"/>
  <c r="F3635" i="5"/>
  <c r="F3636" i="5"/>
  <c r="F5689" i="5"/>
  <c r="F3638" i="5"/>
  <c r="F3639" i="5"/>
  <c r="F3640" i="5"/>
  <c r="F6982" i="5"/>
  <c r="F3642" i="5"/>
  <c r="F3643" i="5"/>
  <c r="F3644" i="5"/>
  <c r="F3645" i="5"/>
  <c r="F3646" i="5"/>
  <c r="F3647" i="5"/>
  <c r="F3648" i="5"/>
  <c r="F3649" i="5"/>
  <c r="F3650" i="5"/>
  <c r="F3651" i="5"/>
  <c r="F3652" i="5"/>
  <c r="F3653" i="5"/>
  <c r="F3654" i="5"/>
  <c r="F3655" i="5"/>
  <c r="F3656" i="5"/>
  <c r="F7025" i="5"/>
  <c r="F3658" i="5"/>
  <c r="F3659" i="5"/>
  <c r="F3660" i="5"/>
  <c r="F4480" i="5"/>
  <c r="F4481" i="5"/>
  <c r="F3663" i="5"/>
  <c r="F3664" i="5"/>
  <c r="F3665" i="5"/>
  <c r="F3666" i="5"/>
  <c r="F4488" i="5"/>
  <c r="F4489" i="5"/>
  <c r="F4490" i="5"/>
  <c r="F3670" i="5"/>
  <c r="F4491" i="5"/>
  <c r="F3672" i="5"/>
  <c r="F3673" i="5"/>
  <c r="F4495" i="5"/>
  <c r="F3675" i="5"/>
  <c r="F4496" i="5"/>
  <c r="F3677" i="5"/>
  <c r="F3678" i="5"/>
  <c r="F3679" i="5"/>
  <c r="F3680" i="5"/>
  <c r="F3681" i="5"/>
  <c r="F3682" i="5"/>
  <c r="F939" i="5"/>
  <c r="F3684" i="5"/>
  <c r="F3685" i="5"/>
  <c r="F3686" i="5"/>
  <c r="F3687" i="5"/>
  <c r="F4503" i="5"/>
  <c r="F3689" i="5"/>
  <c r="F3690" i="5"/>
  <c r="F3691" i="5"/>
  <c r="F3692" i="5"/>
  <c r="F3693" i="5"/>
  <c r="F3694" i="5"/>
  <c r="F3695" i="5"/>
  <c r="F660" i="5"/>
  <c r="F3697" i="5"/>
  <c r="F4515" i="5"/>
  <c r="F3699" i="5"/>
  <c r="F6923" i="5"/>
  <c r="F3701" i="5"/>
  <c r="F3702" i="5"/>
  <c r="F3704" i="5"/>
  <c r="F3705" i="5"/>
  <c r="F3707" i="5"/>
  <c r="F3708" i="5"/>
  <c r="F4516" i="5"/>
  <c r="F4518" i="5"/>
  <c r="F3711" i="5"/>
  <c r="F4519" i="5"/>
  <c r="F3713" i="5"/>
  <c r="F3714" i="5"/>
  <c r="F3715" i="5"/>
  <c r="F3716" i="5"/>
  <c r="F3717" i="5"/>
  <c r="F3718" i="5"/>
  <c r="F3719" i="5"/>
  <c r="F3720" i="5"/>
  <c r="F3721" i="5"/>
  <c r="F3722" i="5"/>
  <c r="F3723" i="5"/>
  <c r="F3724" i="5"/>
  <c r="F3725" i="5"/>
  <c r="F3726" i="5"/>
  <c r="F3727" i="5"/>
  <c r="F3728" i="5"/>
  <c r="F3729" i="5"/>
  <c r="F3730" i="5"/>
  <c r="F3731" i="5"/>
  <c r="F3732" i="5"/>
  <c r="F4641" i="5"/>
  <c r="F3734" i="5"/>
  <c r="F3735" i="5"/>
  <c r="F4520" i="5"/>
  <c r="F3737" i="5"/>
  <c r="F3738" i="5"/>
  <c r="F3739" i="5"/>
  <c r="F3740" i="5"/>
  <c r="F3742" i="5"/>
  <c r="F3743" i="5"/>
  <c r="F3744" i="5"/>
  <c r="F3745" i="5"/>
  <c r="F3746" i="5"/>
  <c r="F3747" i="5"/>
  <c r="F3748" i="5"/>
  <c r="F3749" i="5"/>
  <c r="F3750" i="5"/>
  <c r="F4527" i="5"/>
  <c r="F3753" i="5"/>
  <c r="F4532" i="5"/>
  <c r="F3755" i="5"/>
  <c r="F3756" i="5"/>
  <c r="F3757" i="5"/>
  <c r="F4533" i="5"/>
  <c r="F4534" i="5"/>
  <c r="F4535" i="5"/>
  <c r="F4536" i="5"/>
  <c r="F4538" i="5"/>
  <c r="F3763" i="5"/>
  <c r="F3764" i="5"/>
  <c r="F3765" i="5"/>
  <c r="F4542" i="5"/>
  <c r="F3767" i="5"/>
  <c r="F3768" i="5"/>
  <c r="F3769" i="5"/>
  <c r="F3770" i="5"/>
  <c r="F3771" i="5"/>
  <c r="F3773" i="5"/>
  <c r="F3774" i="5"/>
  <c r="F3775" i="5"/>
  <c r="F3776" i="5"/>
  <c r="F3777" i="5"/>
  <c r="F3778" i="5"/>
  <c r="F3779" i="5"/>
  <c r="F4544" i="5"/>
  <c r="F3781" i="5"/>
  <c r="F3782" i="5"/>
  <c r="F3783" i="5"/>
  <c r="F3784" i="5"/>
  <c r="F3785" i="5"/>
  <c r="F3786" i="5"/>
  <c r="F3787" i="5"/>
  <c r="F3788" i="5"/>
  <c r="F3789" i="5"/>
  <c r="F3790" i="5"/>
  <c r="F4546" i="5"/>
  <c r="F4547" i="5"/>
  <c r="F4554" i="5"/>
  <c r="F4574" i="5"/>
  <c r="F3795" i="5"/>
  <c r="F3796" i="5"/>
  <c r="F3797" i="5"/>
  <c r="F3798" i="5"/>
  <c r="F3799" i="5"/>
  <c r="F3800" i="5"/>
  <c r="F3801" i="5"/>
  <c r="F3802" i="5"/>
  <c r="F4575" i="5"/>
  <c r="F4577" i="5"/>
  <c r="F4578" i="5"/>
  <c r="F3806" i="5"/>
  <c r="F3807" i="5"/>
  <c r="F3808" i="5"/>
  <c r="F3809" i="5"/>
  <c r="F3810" i="5"/>
  <c r="F3811" i="5"/>
  <c r="F3812" i="5"/>
  <c r="F1560" i="5"/>
  <c r="F3814" i="5"/>
  <c r="F3815" i="5"/>
  <c r="F3816" i="5"/>
  <c r="F3817" i="5"/>
  <c r="F3818" i="5"/>
  <c r="F4581" i="5"/>
  <c r="F3820" i="5"/>
  <c r="F3821" i="5"/>
  <c r="F4584" i="5"/>
  <c r="F3823" i="5"/>
  <c r="F3824" i="5"/>
  <c r="F3825" i="5"/>
  <c r="F4585" i="5"/>
  <c r="F3827" i="5"/>
  <c r="F3828" i="5"/>
  <c r="F3829" i="5"/>
  <c r="F4611" i="5"/>
  <c r="F3831" i="5"/>
  <c r="F3832" i="5"/>
  <c r="F3833" i="5"/>
  <c r="F695" i="5"/>
  <c r="F3835" i="5"/>
  <c r="F3836" i="5"/>
  <c r="F3837" i="5"/>
  <c r="F3838" i="5"/>
  <c r="F3839" i="5"/>
  <c r="F3840" i="5"/>
  <c r="F3841" i="5"/>
  <c r="F3842" i="5"/>
  <c r="F3843" i="5"/>
  <c r="F3844" i="5"/>
  <c r="F3845" i="5"/>
  <c r="F3846" i="5"/>
  <c r="F4612" i="5"/>
  <c r="F3848" i="5"/>
  <c r="F3849" i="5"/>
  <c r="F3850" i="5"/>
  <c r="F3851" i="5"/>
  <c r="F5104" i="5"/>
  <c r="F4613" i="5"/>
  <c r="F4615" i="5"/>
  <c r="F4619" i="5"/>
  <c r="F3856" i="5"/>
  <c r="F3858" i="5"/>
  <c r="F3859" i="5"/>
  <c r="F3860" i="5"/>
  <c r="F4621" i="5"/>
  <c r="F3862" i="5"/>
  <c r="F3863" i="5"/>
  <c r="F3864" i="5"/>
  <c r="F3865" i="5"/>
  <c r="F4622" i="5"/>
  <c r="F3867" i="5"/>
  <c r="F3868" i="5"/>
  <c r="F3869" i="5"/>
  <c r="F3870" i="5"/>
  <c r="F3871" i="5"/>
  <c r="F3872" i="5"/>
  <c r="F3873" i="5"/>
  <c r="F3874" i="5"/>
  <c r="F4623" i="5"/>
  <c r="F3876" i="5"/>
  <c r="F3877" i="5"/>
  <c r="F3878" i="5"/>
  <c r="F4624" i="5"/>
  <c r="F3880" i="5"/>
  <c r="F3881" i="5"/>
  <c r="F3882" i="5"/>
  <c r="F3883" i="5"/>
  <c r="F3885" i="5"/>
  <c r="F3886" i="5"/>
  <c r="F3887" i="5"/>
  <c r="F3888" i="5"/>
  <c r="F3889" i="5"/>
  <c r="F3890" i="5"/>
  <c r="F4625" i="5"/>
  <c r="F4626" i="5"/>
  <c r="F7341" i="5"/>
  <c r="F4627" i="5"/>
  <c r="F4628" i="5"/>
  <c r="F4631" i="5"/>
  <c r="F467" i="5"/>
  <c r="F3898" i="5"/>
  <c r="F3899" i="5"/>
  <c r="F3900" i="5"/>
  <c r="F4632" i="5"/>
  <c r="F4633" i="5"/>
  <c r="F4635" i="5"/>
  <c r="F209" i="5"/>
  <c r="F4636" i="5"/>
  <c r="F4642" i="5"/>
  <c r="F374" i="5"/>
  <c r="F3908" i="5"/>
  <c r="F3909" i="5"/>
  <c r="F3910" i="5"/>
  <c r="F3911" i="5"/>
  <c r="F3912" i="5"/>
  <c r="F3913" i="5"/>
  <c r="F3914" i="5"/>
  <c r="F2072" i="5"/>
  <c r="F3917" i="5"/>
  <c r="F3918" i="5"/>
  <c r="F3919" i="5"/>
  <c r="F3920" i="5"/>
  <c r="F3921" i="5"/>
  <c r="F3922" i="5"/>
  <c r="F3923" i="5"/>
  <c r="F3924" i="5"/>
  <c r="F3925" i="5"/>
  <c r="F3926" i="5"/>
  <c r="F3927" i="5"/>
  <c r="F3928" i="5"/>
  <c r="F1269" i="5"/>
  <c r="F4645" i="5"/>
  <c r="F3931" i="5"/>
  <c r="F3932" i="5"/>
  <c r="F3933" i="5"/>
  <c r="F3934" i="5"/>
  <c r="F3935" i="5"/>
  <c r="F4652" i="5"/>
  <c r="F3937" i="5"/>
  <c r="F3938" i="5"/>
  <c r="F3939" i="5"/>
  <c r="F3940" i="5"/>
  <c r="F3941" i="5"/>
  <c r="F3942" i="5"/>
  <c r="F3943" i="5"/>
  <c r="F4653" i="5"/>
  <c r="F3945" i="5"/>
  <c r="F3946" i="5"/>
  <c r="F3947" i="5"/>
  <c r="F3948" i="5"/>
  <c r="F3949" i="5"/>
  <c r="F3950" i="5"/>
  <c r="F4657" i="5"/>
  <c r="F3952" i="5"/>
  <c r="F3953" i="5"/>
  <c r="F4659" i="5"/>
  <c r="F4687" i="5"/>
  <c r="F4698" i="5"/>
  <c r="F4699" i="5"/>
  <c r="F318" i="5"/>
  <c r="F3959" i="5"/>
  <c r="F3960" i="5"/>
  <c r="F3961" i="5"/>
  <c r="F3962" i="5"/>
  <c r="F575" i="5"/>
  <c r="F4700" i="5"/>
  <c r="F4701" i="5"/>
  <c r="F3966" i="5"/>
  <c r="F3967" i="5"/>
  <c r="F3968" i="5"/>
  <c r="F3969" i="5"/>
  <c r="F3970" i="5"/>
  <c r="F3971" i="5"/>
  <c r="F3972" i="5"/>
  <c r="F3973" i="5"/>
  <c r="F6689" i="5"/>
  <c r="F4705" i="5"/>
  <c r="F835" i="5"/>
  <c r="F3977" i="5"/>
  <c r="F3978" i="5"/>
  <c r="F3979" i="5"/>
  <c r="F3980" i="5"/>
  <c r="F3981" i="5"/>
  <c r="F3982" i="5"/>
  <c r="F3983" i="5"/>
  <c r="F3984" i="5"/>
  <c r="F3985" i="5"/>
  <c r="F3986" i="5"/>
  <c r="F3987" i="5"/>
  <c r="F3988" i="5"/>
  <c r="F3989" i="5"/>
  <c r="F3990" i="5"/>
  <c r="F3991" i="5"/>
  <c r="F3992" i="5"/>
  <c r="F3993" i="5"/>
  <c r="F3994" i="5"/>
  <c r="F3995" i="5"/>
  <c r="F3996" i="5"/>
  <c r="F3997" i="5"/>
  <c r="F3998" i="5"/>
  <c r="F3999" i="5"/>
  <c r="F4000" i="5"/>
  <c r="F4001" i="5"/>
  <c r="F4707" i="5"/>
  <c r="F4003" i="5"/>
  <c r="F229" i="5"/>
  <c r="F4005" i="5"/>
  <c r="F4006" i="5"/>
  <c r="F4007" i="5"/>
  <c r="F4008" i="5"/>
  <c r="F4009" i="5"/>
  <c r="F4010" i="5"/>
  <c r="F4012" i="5"/>
  <c r="F4013" i="5"/>
  <c r="F4014" i="5"/>
  <c r="F4015" i="5"/>
  <c r="F4016" i="5"/>
  <c r="F4708" i="5"/>
  <c r="F4722" i="5"/>
  <c r="F4019" i="5"/>
  <c r="F4020" i="5"/>
  <c r="F4021" i="5"/>
  <c r="F4022" i="5"/>
  <c r="F4723" i="5"/>
  <c r="F4025" i="5"/>
  <c r="F4026" i="5"/>
  <c r="F4027" i="5"/>
  <c r="F4028" i="5"/>
  <c r="F4029" i="5"/>
  <c r="F4030" i="5"/>
  <c r="F4031" i="5"/>
  <c r="F4032" i="5"/>
  <c r="F4033" i="5"/>
  <c r="F4034" i="5"/>
  <c r="F4725" i="5"/>
  <c r="F4036" i="5"/>
  <c r="F4037" i="5"/>
  <c r="F4038" i="5"/>
  <c r="F4039" i="5"/>
  <c r="F4040" i="5"/>
  <c r="F4041" i="5"/>
  <c r="F4042" i="5"/>
  <c r="F4733" i="5"/>
  <c r="F4734" i="5"/>
  <c r="F4045" i="5"/>
  <c r="F4046" i="5"/>
  <c r="F4735" i="5"/>
  <c r="F4737" i="5"/>
  <c r="F4738" i="5"/>
  <c r="F4739" i="5"/>
  <c r="F4051" i="5"/>
  <c r="F5459" i="5"/>
  <c r="F4758" i="5"/>
  <c r="F4054" i="5"/>
  <c r="F4055" i="5"/>
  <c r="F4056" i="5"/>
  <c r="F4759" i="5"/>
  <c r="F4058" i="5"/>
  <c r="F4059" i="5"/>
  <c r="F4061" i="5"/>
  <c r="F4766" i="5"/>
  <c r="F4063" i="5"/>
  <c r="F4064" i="5"/>
  <c r="F4065" i="5"/>
  <c r="F4778" i="5"/>
  <c r="F4067" i="5"/>
  <c r="F4068" i="5"/>
  <c r="F4069" i="5"/>
  <c r="F4070" i="5"/>
  <c r="F4071" i="5"/>
  <c r="F4072" i="5"/>
  <c r="F4073" i="5"/>
  <c r="F4796" i="5"/>
  <c r="F4075" i="5"/>
  <c r="F4076" i="5"/>
  <c r="F3618" i="5"/>
  <c r="F4078" i="5"/>
  <c r="F4079" i="5"/>
  <c r="F4080" i="5"/>
  <c r="F4081" i="5"/>
  <c r="F4797" i="5"/>
  <c r="F4083" i="5"/>
  <c r="F4084" i="5"/>
  <c r="F4085" i="5"/>
  <c r="F4086" i="5"/>
  <c r="F4798" i="5"/>
  <c r="F4088" i="5"/>
  <c r="F4089" i="5"/>
  <c r="F4090" i="5"/>
  <c r="F6058" i="5"/>
  <c r="F4092" i="5"/>
  <c r="F4093" i="5"/>
  <c r="F4805" i="5"/>
  <c r="F4095" i="5"/>
  <c r="F4097" i="5"/>
  <c r="F4098" i="5"/>
  <c r="F4099" i="5"/>
  <c r="F4100" i="5"/>
  <c r="F4101" i="5"/>
  <c r="F4806" i="5"/>
  <c r="F4822" i="5"/>
  <c r="F4104" i="5"/>
  <c r="F4105" i="5"/>
  <c r="F4106" i="5"/>
  <c r="F4107" i="5"/>
  <c r="F4108" i="5"/>
  <c r="F4109" i="5"/>
  <c r="F4823" i="5"/>
  <c r="F4111" i="5"/>
  <c r="F4824" i="5"/>
  <c r="F4825" i="5"/>
  <c r="F4831" i="5"/>
  <c r="F4115" i="5"/>
  <c r="F4116" i="5"/>
  <c r="F4117" i="5"/>
  <c r="F4118" i="5"/>
  <c r="F4119" i="5"/>
  <c r="F4120" i="5"/>
  <c r="F4122" i="5"/>
  <c r="F4833" i="5"/>
  <c r="F4839" i="5"/>
  <c r="F4840" i="5"/>
  <c r="F4126" i="5"/>
  <c r="F4127" i="5"/>
  <c r="F4128" i="5"/>
  <c r="F4129" i="5"/>
  <c r="F1719" i="5"/>
  <c r="F4131" i="5"/>
  <c r="F4132" i="5"/>
  <c r="F4133" i="5"/>
  <c r="F4841" i="5"/>
  <c r="F4135" i="5"/>
  <c r="F4136" i="5"/>
  <c r="F4137" i="5"/>
  <c r="F4138" i="5"/>
  <c r="F415" i="5"/>
  <c r="F4140" i="5"/>
  <c r="F4141" i="5"/>
  <c r="F4142" i="5"/>
  <c r="F4845" i="5"/>
  <c r="F4849" i="5"/>
  <c r="F4145" i="5"/>
  <c r="F4146" i="5"/>
  <c r="F4147" i="5"/>
  <c r="F571" i="5"/>
  <c r="F4149" i="5"/>
  <c r="F4150" i="5"/>
  <c r="F4151" i="5"/>
  <c r="F4152" i="5"/>
  <c r="F4153" i="5"/>
  <c r="F4154" i="5"/>
  <c r="F4861" i="5"/>
  <c r="F4156" i="5"/>
  <c r="F4157" i="5"/>
  <c r="F4158" i="5"/>
  <c r="F4159" i="5"/>
  <c r="F4160" i="5"/>
  <c r="F4161" i="5"/>
  <c r="F4162" i="5"/>
  <c r="F4163" i="5"/>
  <c r="F4164" i="5"/>
  <c r="F4165" i="5"/>
  <c r="F4166" i="5"/>
  <c r="F4168" i="5"/>
  <c r="F4863" i="5"/>
  <c r="F4170" i="5"/>
  <c r="F4171" i="5"/>
  <c r="F4172" i="5"/>
  <c r="F4173" i="5"/>
  <c r="F7348" i="5"/>
  <c r="F4175" i="5"/>
  <c r="F4176" i="5"/>
  <c r="F4177" i="5"/>
  <c r="F4178" i="5"/>
  <c r="F4179" i="5"/>
  <c r="F4868" i="5"/>
  <c r="F4181" i="5"/>
  <c r="F2359" i="5"/>
  <c r="F4183" i="5"/>
  <c r="F4184" i="5"/>
  <c r="F4185" i="5"/>
  <c r="F4186" i="5"/>
  <c r="F4187" i="5"/>
  <c r="F4188" i="5"/>
  <c r="F4189" i="5"/>
  <c r="F4190" i="5"/>
  <c r="F4191" i="5"/>
  <c r="F4192" i="5"/>
  <c r="F4193" i="5"/>
  <c r="F4194" i="5"/>
  <c r="F771" i="5"/>
  <c r="F4875" i="5"/>
  <c r="F4197" i="5"/>
  <c r="F4198" i="5"/>
  <c r="F4199" i="5"/>
  <c r="F4200" i="5"/>
  <c r="F4201" i="5"/>
  <c r="F4202" i="5"/>
  <c r="F4203" i="5"/>
  <c r="F4899" i="5"/>
  <c r="F4205" i="5"/>
  <c r="F4206" i="5"/>
  <c r="F4207" i="5"/>
  <c r="F4208" i="5"/>
  <c r="F4209" i="5"/>
  <c r="F4901" i="5"/>
  <c r="F4902" i="5"/>
  <c r="F4903" i="5"/>
  <c r="F4905" i="5"/>
  <c r="F4214" i="5"/>
  <c r="F4215" i="5"/>
  <c r="F4216" i="5"/>
  <c r="F4217" i="5"/>
  <c r="F4218" i="5"/>
  <c r="F4219" i="5"/>
  <c r="F4909" i="5"/>
  <c r="F4221" i="5"/>
  <c r="F4222" i="5"/>
  <c r="F4223" i="5"/>
  <c r="F4224" i="5"/>
  <c r="F4225" i="5"/>
  <c r="F4226" i="5"/>
  <c r="F4227" i="5"/>
  <c r="F4228" i="5"/>
  <c r="F4229" i="5"/>
  <c r="F4230" i="5"/>
  <c r="F4231" i="5"/>
  <c r="F4232" i="5"/>
  <c r="F4910" i="5"/>
  <c r="F4234" i="5"/>
  <c r="F4235" i="5"/>
  <c r="F4919" i="5"/>
  <c r="F4924" i="5"/>
  <c r="F219" i="5"/>
  <c r="F4925" i="5"/>
  <c r="F4926" i="5"/>
  <c r="F4933" i="5"/>
  <c r="F4934" i="5"/>
  <c r="F4243" i="5"/>
  <c r="F4244" i="5"/>
  <c r="F4245" i="5"/>
  <c r="F663" i="5"/>
  <c r="F4247" i="5"/>
  <c r="F4248" i="5"/>
  <c r="F4249" i="5"/>
  <c r="F4250" i="5"/>
  <c r="F4251" i="5"/>
  <c r="F4252" i="5"/>
  <c r="F4253" i="5"/>
  <c r="F4254" i="5"/>
  <c r="F4255" i="5"/>
  <c r="F4256" i="5"/>
  <c r="F4257" i="5"/>
  <c r="F4258" i="5"/>
  <c r="F4259" i="5"/>
  <c r="F4260" i="5"/>
  <c r="F4261" i="5"/>
  <c r="F4262" i="5"/>
  <c r="F4263" i="5"/>
  <c r="F4264" i="5"/>
  <c r="F4265" i="5"/>
  <c r="F4266" i="5"/>
  <c r="F4267" i="5"/>
  <c r="F4268" i="5"/>
  <c r="F4269" i="5"/>
  <c r="F4947" i="5"/>
  <c r="F4271" i="5"/>
  <c r="F4272" i="5"/>
  <c r="F4273" i="5"/>
  <c r="F4274" i="5"/>
  <c r="F4275" i="5"/>
  <c r="F561" i="5"/>
  <c r="F4277" i="5"/>
  <c r="F4278" i="5"/>
  <c r="F4279" i="5"/>
  <c r="F4280" i="5"/>
  <c r="F4281" i="5"/>
  <c r="F4282" i="5"/>
  <c r="F4283" i="5"/>
  <c r="F4284" i="5"/>
  <c r="F4285" i="5"/>
  <c r="F4286" i="5"/>
  <c r="F4287" i="5"/>
  <c r="F4288" i="5"/>
  <c r="F4976" i="5"/>
  <c r="F4290" i="5"/>
  <c r="F4291" i="5"/>
  <c r="F4292" i="5"/>
  <c r="F4293" i="5"/>
  <c r="F4294" i="5"/>
  <c r="F4295" i="5"/>
  <c r="F225" i="5"/>
  <c r="F4297" i="5"/>
  <c r="F4298" i="5"/>
  <c r="F4977" i="5"/>
  <c r="F4980" i="5"/>
  <c r="F4301" i="5"/>
  <c r="F4302" i="5"/>
  <c r="F4303" i="5"/>
  <c r="F4985" i="5"/>
  <c r="F4305" i="5"/>
  <c r="F4306" i="5"/>
  <c r="F4988" i="5"/>
  <c r="F4989" i="5"/>
  <c r="F4991" i="5"/>
  <c r="F4998" i="5"/>
  <c r="F4311" i="5"/>
  <c r="F4312" i="5"/>
  <c r="F4313" i="5"/>
  <c r="F4314" i="5"/>
  <c r="F4315" i="5"/>
  <c r="F4316" i="5"/>
  <c r="F4317" i="5"/>
  <c r="F4318" i="5"/>
  <c r="F4319" i="5"/>
  <c r="F4320" i="5"/>
  <c r="F4321" i="5"/>
  <c r="F4322" i="5"/>
  <c r="F4323" i="5"/>
  <c r="F4324" i="5"/>
  <c r="F4325" i="5"/>
  <c r="F4326" i="5"/>
  <c r="F4327" i="5"/>
  <c r="F4328" i="5"/>
  <c r="F4329" i="5"/>
  <c r="F4330" i="5"/>
  <c r="F4331" i="5"/>
  <c r="F4332" i="5"/>
  <c r="F5001" i="5"/>
  <c r="F4334" i="5"/>
  <c r="F4335" i="5"/>
  <c r="F611" i="5"/>
  <c r="F4337" i="5"/>
  <c r="F4338" i="5"/>
  <c r="F5004" i="5"/>
  <c r="F4340" i="5"/>
  <c r="F4341" i="5"/>
  <c r="F4343" i="5"/>
  <c r="F4344" i="5"/>
  <c r="F4345" i="5"/>
  <c r="F4346" i="5"/>
  <c r="F4347" i="5"/>
  <c r="F4348" i="5"/>
  <c r="F4349" i="5"/>
  <c r="F4350" i="5"/>
  <c r="F4351" i="5"/>
  <c r="F4352" i="5"/>
  <c r="F4353" i="5"/>
  <c r="F7512" i="5"/>
  <c r="F4355" i="5"/>
  <c r="F4356" i="5"/>
  <c r="F4357" i="5"/>
  <c r="F4359" i="5"/>
  <c r="F4360" i="5"/>
  <c r="F4361" i="5"/>
  <c r="F4362" i="5"/>
  <c r="F4363" i="5"/>
  <c r="F4364" i="5"/>
  <c r="F4365" i="5"/>
  <c r="F4366" i="5"/>
  <c r="F4367" i="5"/>
  <c r="F5626" i="5"/>
  <c r="F4369" i="5"/>
  <c r="F4370" i="5"/>
  <c r="F4371" i="5"/>
  <c r="F4761" i="5"/>
  <c r="F4374" i="5"/>
  <c r="F4375" i="5"/>
  <c r="F4376" i="5"/>
  <c r="F4377" i="5"/>
  <c r="F4378" i="5"/>
  <c r="F4379" i="5"/>
  <c r="F4380" i="5"/>
  <c r="F4381" i="5"/>
  <c r="F4382" i="5"/>
  <c r="F2101" i="5"/>
  <c r="F4384" i="5"/>
  <c r="F4385" i="5"/>
  <c r="F4386" i="5"/>
  <c r="F4387" i="5"/>
  <c r="F4388" i="5"/>
  <c r="F4389" i="5"/>
  <c r="F4390" i="5"/>
  <c r="F6831" i="5"/>
  <c r="F4393" i="5"/>
  <c r="F4394" i="5"/>
  <c r="F4395" i="5"/>
  <c r="F4396" i="5"/>
  <c r="F4397" i="5"/>
  <c r="F4398" i="5"/>
  <c r="F4399" i="5"/>
  <c r="F4400" i="5"/>
  <c r="F4402" i="5"/>
  <c r="F4403" i="5"/>
  <c r="F4404" i="5"/>
  <c r="F6960" i="5"/>
  <c r="F4406" i="5"/>
  <c r="F4407" i="5"/>
  <c r="F4408" i="5"/>
  <c r="F4409" i="5"/>
  <c r="F5008" i="5"/>
  <c r="F5010" i="5"/>
  <c r="F3388" i="5"/>
  <c r="F1087" i="5"/>
  <c r="F5014" i="5"/>
  <c r="F4415" i="5"/>
  <c r="F4416" i="5"/>
  <c r="F4417" i="5"/>
  <c r="F4419" i="5"/>
  <c r="F4420" i="5"/>
  <c r="F4421" i="5"/>
  <c r="F4422" i="5"/>
  <c r="F5019" i="5"/>
  <c r="F5022" i="5"/>
  <c r="F5029" i="5"/>
  <c r="F5035" i="5"/>
  <c r="F4427" i="5"/>
  <c r="F4428" i="5"/>
  <c r="F4429" i="5"/>
  <c r="F4430" i="5"/>
  <c r="F803" i="5"/>
  <c r="F4432" i="5"/>
  <c r="F872" i="5"/>
  <c r="F5039" i="5"/>
  <c r="F5040" i="5"/>
  <c r="F4436" i="5"/>
  <c r="F4437" i="5"/>
  <c r="F4438" i="5"/>
  <c r="F4439" i="5"/>
  <c r="F5042" i="5"/>
  <c r="F4441" i="5"/>
  <c r="F4442" i="5"/>
  <c r="F4443" i="5"/>
  <c r="F4444" i="5"/>
  <c r="F4445" i="5"/>
  <c r="F4446" i="5"/>
  <c r="F4447" i="5"/>
  <c r="F4448" i="5"/>
  <c r="F4449" i="5"/>
  <c r="F4450" i="5"/>
  <c r="F5043" i="5"/>
  <c r="F5047" i="5"/>
  <c r="F7874" i="5"/>
  <c r="F4454" i="5"/>
  <c r="F4455" i="5"/>
  <c r="F4456" i="5"/>
  <c r="F4457" i="5"/>
  <c r="F174" i="5"/>
  <c r="F5048" i="5"/>
  <c r="F4460" i="5"/>
  <c r="F5049" i="5"/>
  <c r="F5050" i="5"/>
  <c r="F2115" i="5"/>
  <c r="F4464" i="5"/>
  <c r="F4465" i="5"/>
  <c r="F4466" i="5"/>
  <c r="F4467" i="5"/>
  <c r="F496" i="5"/>
  <c r="F4469" i="5"/>
  <c r="F4470" i="5"/>
  <c r="F5052" i="5"/>
  <c r="F5053" i="5"/>
  <c r="F4473" i="5"/>
  <c r="F5055" i="5"/>
  <c r="F4475" i="5"/>
  <c r="F4476" i="5"/>
  <c r="F4477" i="5"/>
  <c r="F4478" i="5"/>
  <c r="F4479" i="5"/>
  <c r="F5058" i="5"/>
  <c r="F5059" i="5"/>
  <c r="F4482" i="5"/>
  <c r="F4483" i="5"/>
  <c r="F4484" i="5"/>
  <c r="F4485" i="5"/>
  <c r="F4486" i="5"/>
  <c r="F572" i="5"/>
  <c r="F5060" i="5"/>
  <c r="F5070" i="5"/>
  <c r="F5071" i="5"/>
  <c r="F5072" i="5"/>
  <c r="F4492" i="5"/>
  <c r="F4493" i="5"/>
  <c r="F4494" i="5"/>
  <c r="F5073" i="5"/>
  <c r="F5074" i="5"/>
  <c r="F4498" i="5"/>
  <c r="F4499" i="5"/>
  <c r="F4500" i="5"/>
  <c r="F4501" i="5"/>
  <c r="F4502" i="5"/>
  <c r="F5078" i="5"/>
  <c r="F4504" i="5"/>
  <c r="F4505" i="5"/>
  <c r="F4506" i="5"/>
  <c r="F4507" i="5"/>
  <c r="F4453" i="5"/>
  <c r="F4509" i="5"/>
  <c r="F4510" i="5"/>
  <c r="F4511" i="5"/>
  <c r="F4512" i="5"/>
  <c r="F4513" i="5"/>
  <c r="F4514" i="5"/>
  <c r="F5080" i="5"/>
  <c r="F4517" i="5"/>
  <c r="F5081" i="5"/>
  <c r="F5084" i="5"/>
  <c r="F5085" i="5"/>
  <c r="F4521" i="5"/>
  <c r="F4522" i="5"/>
  <c r="F4523" i="5"/>
  <c r="F4524" i="5"/>
  <c r="F4525" i="5"/>
  <c r="F4526" i="5"/>
  <c r="F213" i="5"/>
  <c r="F4529" i="5"/>
  <c r="F4530" i="5"/>
  <c r="F4531" i="5"/>
  <c r="F5089" i="5"/>
  <c r="F462" i="5"/>
  <c r="F5091" i="5"/>
  <c r="F5100" i="5"/>
  <c r="F5101" i="5"/>
  <c r="F7365" i="5"/>
  <c r="F5106" i="5"/>
  <c r="F4539" i="5"/>
  <c r="F4540" i="5"/>
  <c r="F4541" i="5"/>
  <c r="F406" i="5"/>
  <c r="F4543" i="5"/>
  <c r="F5107" i="5"/>
  <c r="F5891" i="5"/>
  <c r="F5113" i="5"/>
  <c r="F4548" i="5"/>
  <c r="F4549" i="5"/>
  <c r="F7763" i="5"/>
  <c r="F4551" i="5"/>
  <c r="F4552" i="5"/>
  <c r="F4553" i="5"/>
  <c r="F5115" i="5"/>
  <c r="F4555" i="5"/>
  <c r="F4556" i="5"/>
  <c r="F4557" i="5"/>
  <c r="F4558" i="5"/>
  <c r="F4559" i="5"/>
  <c r="F4560" i="5"/>
  <c r="F4561" i="5"/>
  <c r="F4562" i="5"/>
  <c r="F4563" i="5"/>
  <c r="F4564" i="5"/>
  <c r="F4565" i="5"/>
  <c r="F4566" i="5"/>
  <c r="F4567" i="5"/>
  <c r="F4568" i="5"/>
  <c r="F4569" i="5"/>
  <c r="F4570" i="5"/>
  <c r="F4571" i="5"/>
  <c r="F4572" i="5"/>
  <c r="F4573" i="5"/>
  <c r="F5131" i="5"/>
  <c r="F5135" i="5"/>
  <c r="F4576" i="5"/>
  <c r="F5137" i="5"/>
  <c r="F5144" i="5"/>
  <c r="F4579" i="5"/>
  <c r="F4580" i="5"/>
  <c r="F5152" i="5"/>
  <c r="F4582" i="5"/>
  <c r="F4583" i="5"/>
  <c r="F5156" i="5"/>
  <c r="F5169" i="5"/>
  <c r="F4586" i="5"/>
  <c r="F4587" i="5"/>
  <c r="F4588" i="5"/>
  <c r="F4589" i="5"/>
  <c r="F4590" i="5"/>
  <c r="F4591" i="5"/>
  <c r="F4592" i="5"/>
  <c r="F4593" i="5"/>
  <c r="F4594" i="5"/>
  <c r="F4595" i="5"/>
  <c r="F4596" i="5"/>
  <c r="F4597" i="5"/>
  <c r="F4598" i="5"/>
  <c r="F4599" i="5"/>
  <c r="F4600" i="5"/>
  <c r="F4601" i="5"/>
  <c r="F4602" i="5"/>
  <c r="F4603" i="5"/>
  <c r="F4604" i="5"/>
  <c r="F4605" i="5"/>
  <c r="F4606" i="5"/>
  <c r="F4607" i="5"/>
  <c r="F4608" i="5"/>
  <c r="F4609" i="5"/>
  <c r="F4610" i="5"/>
  <c r="F578" i="5"/>
  <c r="F5185" i="5"/>
  <c r="F5186" i="5"/>
  <c r="F4614" i="5"/>
  <c r="F5187" i="5"/>
  <c r="F4616" i="5"/>
  <c r="F4617" i="5"/>
  <c r="F4618" i="5"/>
  <c r="F5188" i="5"/>
  <c r="F5192" i="5"/>
  <c r="F5193" i="5"/>
  <c r="F5194" i="5"/>
  <c r="F620" i="5"/>
  <c r="F5195" i="5"/>
  <c r="F5198" i="5"/>
  <c r="F5200" i="5"/>
  <c r="F5207" i="5"/>
  <c r="F5208" i="5"/>
  <c r="F2781" i="5"/>
  <c r="F4630" i="5"/>
  <c r="F5209" i="5"/>
  <c r="F5214" i="5"/>
  <c r="F5225" i="5"/>
  <c r="F227" i="5"/>
  <c r="F5228" i="5"/>
  <c r="F5229" i="5"/>
  <c r="F4637" i="5"/>
  <c r="F4638" i="5"/>
  <c r="F4639" i="5"/>
  <c r="F4640" i="5"/>
  <c r="F5542" i="5"/>
  <c r="F5241" i="5"/>
  <c r="F4643" i="5"/>
  <c r="F4644" i="5"/>
  <c r="F5271" i="5"/>
  <c r="F4646" i="5"/>
  <c r="F4647" i="5"/>
  <c r="F4648" i="5"/>
  <c r="F4649" i="5"/>
  <c r="F4650" i="5"/>
  <c r="F4651" i="5"/>
  <c r="F5272" i="5"/>
  <c r="F5273" i="5"/>
  <c r="F4654" i="5"/>
  <c r="F4655" i="5"/>
  <c r="F4656" i="5"/>
  <c r="F5274" i="5"/>
  <c r="F4658" i="5"/>
  <c r="F5275" i="5"/>
  <c r="F4660" i="5"/>
  <c r="F4661" i="5"/>
  <c r="F4662" i="5"/>
  <c r="F4663" i="5"/>
  <c r="F4664" i="5"/>
  <c r="F4665" i="5"/>
  <c r="F4667" i="5"/>
  <c r="F4668" i="5"/>
  <c r="F4669" i="5"/>
  <c r="F4670" i="5"/>
  <c r="F4671" i="5"/>
  <c r="F4672" i="5"/>
  <c r="F4673" i="5"/>
  <c r="F4674" i="5"/>
  <c r="F5551" i="5"/>
  <c r="F4676" i="5"/>
  <c r="F4677" i="5"/>
  <c r="F4678" i="5"/>
  <c r="F4679" i="5"/>
  <c r="F4680" i="5"/>
  <c r="F4681" i="5"/>
  <c r="F4682" i="5"/>
  <c r="F4683" i="5"/>
  <c r="F4684" i="5"/>
  <c r="F4685" i="5"/>
  <c r="F4686" i="5"/>
  <c r="F5286" i="5"/>
  <c r="F4688" i="5"/>
  <c r="F4689" i="5"/>
  <c r="F4690" i="5"/>
  <c r="F4691" i="5"/>
  <c r="F4692" i="5"/>
  <c r="F4693" i="5"/>
  <c r="F4694" i="5"/>
  <c r="F4695" i="5"/>
  <c r="F4696" i="5"/>
  <c r="F4697" i="5"/>
  <c r="F666" i="5"/>
  <c r="F5287" i="5"/>
  <c r="F5288" i="5"/>
  <c r="F466" i="5"/>
  <c r="F4702" i="5"/>
  <c r="F4703" i="5"/>
  <c r="F4704" i="5"/>
  <c r="F5289" i="5"/>
  <c r="F4706" i="5"/>
  <c r="F772" i="5"/>
  <c r="F5291" i="5"/>
  <c r="F4709" i="5"/>
  <c r="F4710" i="5"/>
  <c r="F4711" i="5"/>
  <c r="F4712" i="5"/>
  <c r="F4713" i="5"/>
  <c r="F4714" i="5"/>
  <c r="F4715" i="5"/>
  <c r="F4716" i="5"/>
  <c r="F4717" i="5"/>
  <c r="F4718" i="5"/>
  <c r="F4719" i="5"/>
  <c r="F4720" i="5"/>
  <c r="F4721" i="5"/>
  <c r="F5312" i="5"/>
  <c r="F5323" i="5"/>
  <c r="F5324" i="5"/>
  <c r="F5328" i="5"/>
  <c r="F4726" i="5"/>
  <c r="F4727" i="5"/>
  <c r="F4728" i="5"/>
  <c r="F4729" i="5"/>
  <c r="F4730" i="5"/>
  <c r="F4732" i="5"/>
  <c r="F5335" i="5"/>
  <c r="F5360" i="5"/>
  <c r="F60" i="5"/>
  <c r="F4736" i="5"/>
  <c r="F5366" i="5"/>
  <c r="F773" i="5"/>
  <c r="F5408" i="5"/>
  <c r="F4740" i="5"/>
  <c r="F4741" i="5"/>
  <c r="F4742" i="5"/>
  <c r="F4743" i="5"/>
  <c r="F4744" i="5"/>
  <c r="F4745" i="5"/>
  <c r="F4746" i="5"/>
  <c r="F6059" i="5"/>
  <c r="F4748" i="5"/>
  <c r="F4749" i="5"/>
  <c r="F4750" i="5"/>
  <c r="F4751" i="5"/>
  <c r="F4752" i="5"/>
  <c r="F4753" i="5"/>
  <c r="F4754" i="5"/>
  <c r="F5705" i="5"/>
  <c r="F4756" i="5"/>
  <c r="F4757" i="5"/>
  <c r="F5421" i="5"/>
  <c r="F5428" i="5"/>
  <c r="F4760" i="5"/>
  <c r="F6333" i="5"/>
  <c r="F4762" i="5"/>
  <c r="F4763" i="5"/>
  <c r="F4764" i="5"/>
  <c r="F4765" i="5"/>
  <c r="F1119" i="5"/>
  <c r="F4767" i="5"/>
  <c r="F4768" i="5"/>
  <c r="F4769" i="5"/>
  <c r="F4770" i="5"/>
  <c r="F4771" i="5"/>
  <c r="F4772" i="5"/>
  <c r="F4773" i="5"/>
  <c r="F4774" i="5"/>
  <c r="F5808" i="5"/>
  <c r="F4776" i="5"/>
  <c r="F4777" i="5"/>
  <c r="F5431" i="5"/>
  <c r="F4779" i="5"/>
  <c r="F4780" i="5"/>
  <c r="F4781" i="5"/>
  <c r="F4782" i="5"/>
  <c r="F2047" i="5"/>
  <c r="F4785" i="5"/>
  <c r="F4786" i="5"/>
  <c r="F4787" i="5"/>
  <c r="F4788" i="5"/>
  <c r="F4789" i="5"/>
  <c r="F4790" i="5"/>
  <c r="F4791" i="5"/>
  <c r="F4792" i="5"/>
  <c r="F4793" i="5"/>
  <c r="F4794" i="5"/>
  <c r="F4795" i="5"/>
  <c r="F5450" i="5"/>
  <c r="F5451" i="5"/>
  <c r="F5452" i="5"/>
  <c r="F4799" i="5"/>
  <c r="F5830" i="5"/>
  <c r="F4801" i="5"/>
  <c r="F4802" i="5"/>
  <c r="F4803" i="5"/>
  <c r="F4804" i="5"/>
  <c r="F5453" i="5"/>
  <c r="F1277" i="5"/>
  <c r="F4807" i="5"/>
  <c r="F4808" i="5"/>
  <c r="F4809" i="5"/>
  <c r="F4810" i="5"/>
  <c r="F4811" i="5"/>
  <c r="F4812" i="5"/>
  <c r="F4813" i="5"/>
  <c r="F4814" i="5"/>
  <c r="F4815" i="5"/>
  <c r="F4816" i="5"/>
  <c r="F4817" i="5"/>
  <c r="F4818" i="5"/>
  <c r="F4819" i="5"/>
  <c r="F4820" i="5"/>
  <c r="F4821" i="5"/>
  <c r="F5454" i="5"/>
  <c r="F1136" i="5"/>
  <c r="F5455" i="5"/>
  <c r="F5456" i="5"/>
  <c r="F4826" i="5"/>
  <c r="F4827" i="5"/>
  <c r="F4828" i="5"/>
  <c r="F4829" i="5"/>
  <c r="F4830" i="5"/>
  <c r="F5458" i="5"/>
  <c r="F4832" i="5"/>
  <c r="F5482" i="5"/>
  <c r="F4834" i="5"/>
  <c r="F4835" i="5"/>
  <c r="F4836" i="5"/>
  <c r="F4837" i="5"/>
  <c r="F4838" i="5"/>
  <c r="F5495" i="5"/>
  <c r="F5496" i="5"/>
  <c r="F5497" i="5"/>
  <c r="F4842" i="5"/>
  <c r="F4843" i="5"/>
  <c r="F4844" i="5"/>
  <c r="F5507" i="5"/>
  <c r="F4846" i="5"/>
  <c r="F4847" i="5"/>
  <c r="F4848" i="5"/>
  <c r="F5508" i="5"/>
  <c r="F4850" i="5"/>
  <c r="F4851" i="5"/>
  <c r="F4852" i="5"/>
  <c r="F4853" i="5"/>
  <c r="F4854" i="5"/>
  <c r="F4855" i="5"/>
  <c r="F4856" i="5"/>
  <c r="F7493" i="5"/>
  <c r="F4858" i="5"/>
  <c r="F4859" i="5"/>
  <c r="F4860" i="5"/>
  <c r="F5509" i="5"/>
  <c r="F4862" i="5"/>
  <c r="F5512" i="5"/>
  <c r="F4864" i="5"/>
  <c r="F4865" i="5"/>
  <c r="F4866" i="5"/>
  <c r="F4867" i="5"/>
  <c r="F5523" i="5"/>
  <c r="F4869" i="5"/>
  <c r="F4870" i="5"/>
  <c r="F4871" i="5"/>
  <c r="F4872" i="5"/>
  <c r="F4873" i="5"/>
  <c r="F4775" i="5"/>
  <c r="F5524" i="5"/>
  <c r="F4876" i="5"/>
  <c r="F4877" i="5"/>
  <c r="F4878" i="5"/>
  <c r="F4879" i="5"/>
  <c r="F4880" i="5"/>
  <c r="F4881" i="5"/>
  <c r="F4882" i="5"/>
  <c r="F4883" i="5"/>
  <c r="F4884" i="5"/>
  <c r="F4885" i="5"/>
  <c r="F4886" i="5"/>
  <c r="F4887" i="5"/>
  <c r="F4888" i="5"/>
  <c r="F4889" i="5"/>
  <c r="F4890" i="5"/>
  <c r="F4891" i="5"/>
  <c r="F4892" i="5"/>
  <c r="F4893" i="5"/>
  <c r="F4894" i="5"/>
  <c r="F4895" i="5"/>
  <c r="F4896" i="5"/>
  <c r="F4897" i="5"/>
  <c r="F4898" i="5"/>
  <c r="F5527" i="5"/>
  <c r="F4900" i="5"/>
  <c r="F5528" i="5"/>
  <c r="F5535" i="5"/>
  <c r="F5536" i="5"/>
  <c r="F4904" i="5"/>
  <c r="F5537" i="5"/>
  <c r="F4906" i="5"/>
  <c r="F4907" i="5"/>
  <c r="F5968" i="5"/>
  <c r="F5539" i="5"/>
  <c r="F5557" i="5"/>
  <c r="F4911" i="5"/>
  <c r="F4912" i="5"/>
  <c r="F4913" i="5"/>
  <c r="F4914" i="5"/>
  <c r="F4915" i="5"/>
  <c r="F4916" i="5"/>
  <c r="F4917" i="5"/>
  <c r="F4918" i="5"/>
  <c r="F5574" i="5"/>
  <c r="F4920" i="5"/>
  <c r="F4921" i="5"/>
  <c r="F4922" i="5"/>
  <c r="F4923" i="5"/>
  <c r="F5578" i="5"/>
  <c r="F5584" i="5"/>
  <c r="F5586" i="5"/>
  <c r="F4927" i="5"/>
  <c r="F4928" i="5"/>
  <c r="F4929" i="5"/>
  <c r="F4930" i="5"/>
  <c r="F4932" i="5"/>
  <c r="F5587" i="5"/>
  <c r="F5590" i="5"/>
  <c r="F4935" i="5"/>
  <c r="F4936" i="5"/>
  <c r="F4937" i="5"/>
  <c r="F4938" i="5"/>
  <c r="F4939" i="5"/>
  <c r="F4940" i="5"/>
  <c r="F4941" i="5"/>
  <c r="F4942" i="5"/>
  <c r="F4943" i="5"/>
  <c r="F4944" i="5"/>
  <c r="F4945" i="5"/>
  <c r="F4946" i="5"/>
  <c r="F5591" i="5"/>
  <c r="F4948" i="5"/>
  <c r="F4949" i="5"/>
  <c r="F4950" i="5"/>
  <c r="F4951" i="5"/>
  <c r="F4952" i="5"/>
  <c r="F4953" i="5"/>
  <c r="F4954" i="5"/>
  <c r="F4955" i="5"/>
  <c r="F4956" i="5"/>
  <c r="F4957" i="5"/>
  <c r="F4958" i="5"/>
  <c r="F4959" i="5"/>
  <c r="F4960" i="5"/>
  <c r="F4961" i="5"/>
  <c r="F4962" i="5"/>
  <c r="F4963" i="5"/>
  <c r="F4964" i="5"/>
  <c r="F4965" i="5"/>
  <c r="F4966" i="5"/>
  <c r="F4967" i="5"/>
  <c r="F4968" i="5"/>
  <c r="F4969" i="5"/>
  <c r="F4970" i="5"/>
  <c r="F4972" i="5"/>
  <c r="F4973" i="5"/>
  <c r="F4974" i="5"/>
  <c r="F4975" i="5"/>
  <c r="F5592" i="5"/>
  <c r="F5593" i="5"/>
  <c r="F4978" i="5"/>
  <c r="F4979" i="5"/>
  <c r="F5594" i="5"/>
  <c r="F4981" i="5"/>
  <c r="F4982" i="5"/>
  <c r="F6508" i="5"/>
  <c r="F4984" i="5"/>
  <c r="F5604" i="5"/>
  <c r="F4986" i="5"/>
  <c r="F4987" i="5"/>
  <c r="F5614" i="5"/>
  <c r="F5616" i="5"/>
  <c r="F4990" i="5"/>
  <c r="F5617" i="5"/>
  <c r="F4992" i="5"/>
  <c r="F4993" i="5"/>
  <c r="F4994" i="5"/>
  <c r="F4995" i="5"/>
  <c r="F4996" i="5"/>
  <c r="F4997" i="5"/>
  <c r="F5619" i="5"/>
  <c r="F4999" i="5"/>
  <c r="F5000" i="5"/>
  <c r="F5625" i="5"/>
  <c r="F5002" i="5"/>
  <c r="F5003" i="5"/>
  <c r="F8129" i="5"/>
  <c r="F5628" i="5"/>
  <c r="F5006" i="5"/>
  <c r="F5007" i="5"/>
  <c r="F5629" i="5"/>
  <c r="F5009" i="5"/>
  <c r="F604" i="5"/>
  <c r="F5011" i="5"/>
  <c r="F5012" i="5"/>
  <c r="F5630" i="5"/>
  <c r="F5631" i="5"/>
  <c r="F5015" i="5"/>
  <c r="F5016" i="5"/>
  <c r="F5017" i="5"/>
  <c r="F3170" i="5"/>
  <c r="F5635" i="5"/>
  <c r="F5020" i="5"/>
  <c r="F5021" i="5"/>
  <c r="F5640" i="5"/>
  <c r="F5023" i="5"/>
  <c r="F5024" i="5"/>
  <c r="F5025" i="5"/>
  <c r="F5026" i="5"/>
  <c r="F5027" i="5"/>
  <c r="F5028" i="5"/>
  <c r="F5645" i="5"/>
  <c r="F3641" i="5"/>
  <c r="F5031" i="5"/>
  <c r="F5032" i="5"/>
  <c r="F5033" i="5"/>
  <c r="F5034" i="5"/>
  <c r="F5646" i="5"/>
  <c r="F5036" i="5"/>
  <c r="F5037" i="5"/>
  <c r="F5038" i="5"/>
  <c r="F5649" i="5"/>
  <c r="F1017" i="5"/>
  <c r="F5041" i="5"/>
  <c r="F5661" i="5"/>
  <c r="F5662" i="5"/>
  <c r="F5044" i="5"/>
  <c r="F5045" i="5"/>
  <c r="F5046" i="5"/>
  <c r="F1026" i="5"/>
  <c r="F5674" i="5"/>
  <c r="F5691" i="5"/>
  <c r="F364" i="5"/>
  <c r="F5693" i="5"/>
  <c r="F5694" i="5"/>
  <c r="F5695" i="5"/>
  <c r="F5054" i="5"/>
  <c r="F5696" i="5"/>
  <c r="F5056" i="5"/>
  <c r="F4550" i="5"/>
  <c r="F5697" i="5"/>
  <c r="F5703" i="5"/>
  <c r="F532" i="5"/>
  <c r="F5061" i="5"/>
  <c r="F5062" i="5"/>
  <c r="F5063" i="5"/>
  <c r="F5064" i="5"/>
  <c r="F5065" i="5"/>
  <c r="F5066" i="5"/>
  <c r="F5067" i="5"/>
  <c r="F5068" i="5"/>
  <c r="F5069" i="5"/>
  <c r="F5707" i="5"/>
  <c r="F5708" i="5"/>
  <c r="F5712" i="5"/>
  <c r="F5715" i="5"/>
  <c r="F5719" i="5"/>
  <c r="F5075" i="5"/>
  <c r="F5076" i="5"/>
  <c r="F5077" i="5"/>
  <c r="F5722" i="5"/>
  <c r="F5723" i="5"/>
  <c r="F629" i="5"/>
  <c r="F205" i="5"/>
  <c r="F5082" i="5"/>
  <c r="F8025" i="5"/>
  <c r="F5731" i="5"/>
  <c r="F5732" i="5"/>
  <c r="F5086" i="5"/>
  <c r="F5087" i="5"/>
  <c r="F5088" i="5"/>
  <c r="F5734" i="5"/>
  <c r="F844" i="5"/>
  <c r="F5092" i="5"/>
  <c r="F5093" i="5"/>
  <c r="F5094" i="5"/>
  <c r="F5095" i="5"/>
  <c r="F5096" i="5"/>
  <c r="F5097" i="5"/>
  <c r="F5083" i="5"/>
  <c r="F5099" i="5"/>
  <c r="F5743" i="5"/>
  <c r="F5051" i="5"/>
  <c r="F5102" i="5"/>
  <c r="F7288" i="5"/>
  <c r="F5533" i="5"/>
  <c r="F5105" i="5"/>
  <c r="F49" i="5"/>
  <c r="F5753" i="5"/>
  <c r="F5108" i="5"/>
  <c r="F5109" i="5"/>
  <c r="F5110" i="5"/>
  <c r="F533" i="5"/>
  <c r="F5112" i="5"/>
  <c r="F1278" i="5"/>
  <c r="F6006" i="5"/>
  <c r="F5754" i="5"/>
  <c r="F5116" i="5"/>
  <c r="F5117" i="5"/>
  <c r="F5118" i="5"/>
  <c r="F5119" i="5"/>
  <c r="F5120" i="5"/>
  <c r="F5121" i="5"/>
  <c r="F5122" i="5"/>
  <c r="F5123" i="5"/>
  <c r="F5124" i="5"/>
  <c r="F5125" i="5"/>
  <c r="F5126" i="5"/>
  <c r="F5128" i="5"/>
  <c r="F5129" i="5"/>
  <c r="F5130" i="5"/>
  <c r="F5755" i="5"/>
  <c r="F5132" i="5"/>
  <c r="F5134" i="5"/>
  <c r="F5773" i="5"/>
  <c r="F5136" i="5"/>
  <c r="F5774" i="5"/>
  <c r="F5138" i="5"/>
  <c r="F5139" i="5"/>
  <c r="F5140" i="5"/>
  <c r="F5141" i="5"/>
  <c r="F5142" i="5"/>
  <c r="F5143" i="5"/>
  <c r="F624" i="5"/>
  <c r="F5145" i="5"/>
  <c r="F5146" i="5"/>
  <c r="F5147" i="5"/>
  <c r="F5148" i="5"/>
  <c r="F5149" i="5"/>
  <c r="F5150" i="5"/>
  <c r="F5151" i="5"/>
  <c r="F5775" i="5"/>
  <c r="F5153" i="5"/>
  <c r="F5154" i="5"/>
  <c r="F5155" i="5"/>
  <c r="F5777" i="5"/>
  <c r="F5158" i="5"/>
  <c r="F5159" i="5"/>
  <c r="F5160" i="5"/>
  <c r="F5161" i="5"/>
  <c r="F5162" i="5"/>
  <c r="F5163" i="5"/>
  <c r="F5164" i="5"/>
  <c r="F5165" i="5"/>
  <c r="F5166" i="5"/>
  <c r="F5167" i="5"/>
  <c r="F5168" i="5"/>
  <c r="F5778" i="5"/>
  <c r="F5170" i="5"/>
  <c r="F5171" i="5"/>
  <c r="F5172" i="5"/>
  <c r="F5173" i="5"/>
  <c r="F5174" i="5"/>
  <c r="F5175" i="5"/>
  <c r="F5176" i="5"/>
  <c r="F5177" i="5"/>
  <c r="F5178" i="5"/>
  <c r="F5179" i="5"/>
  <c r="F5180" i="5"/>
  <c r="F5181" i="5"/>
  <c r="F5182" i="5"/>
  <c r="F5183" i="5"/>
  <c r="F5184" i="5"/>
  <c r="F840" i="5"/>
  <c r="F5783" i="5"/>
  <c r="F5790" i="5"/>
  <c r="F5800" i="5"/>
  <c r="F5189" i="5"/>
  <c r="F5190" i="5"/>
  <c r="F5191" i="5"/>
  <c r="F5812" i="5"/>
  <c r="F5813" i="5"/>
  <c r="F5821" i="5"/>
  <c r="F5840" i="5"/>
  <c r="F5196" i="5"/>
  <c r="F5197" i="5"/>
  <c r="F5847" i="5"/>
  <c r="F5199" i="5"/>
  <c r="F5855" i="5"/>
  <c r="F5201" i="5"/>
  <c r="F5202" i="5"/>
  <c r="F5203" i="5"/>
  <c r="F5204" i="5"/>
  <c r="F5205" i="5"/>
  <c r="F5206" i="5"/>
  <c r="F4212" i="5"/>
  <c r="F5861" i="5"/>
  <c r="F971" i="5"/>
  <c r="F688" i="5"/>
  <c r="F5211" i="5"/>
  <c r="F5212" i="5"/>
  <c r="F5213" i="5"/>
  <c r="F5863" i="5"/>
  <c r="F5215" i="5"/>
  <c r="F5216" i="5"/>
  <c r="F5217" i="5"/>
  <c r="F5218" i="5"/>
  <c r="F5219" i="5"/>
  <c r="F5220" i="5"/>
  <c r="F5221" i="5"/>
  <c r="F5222" i="5"/>
  <c r="F5223" i="5"/>
  <c r="F5224" i="5"/>
  <c r="F5864" i="5"/>
  <c r="F5226" i="5"/>
  <c r="F5227" i="5"/>
  <c r="F5865" i="5"/>
  <c r="F5866" i="5"/>
  <c r="F5230" i="5"/>
  <c r="F5231" i="5"/>
  <c r="F5232" i="5"/>
  <c r="F5233" i="5"/>
  <c r="F5234" i="5"/>
  <c r="F5235" i="5"/>
  <c r="F5236" i="5"/>
  <c r="F5237" i="5"/>
  <c r="F5238" i="5"/>
  <c r="F5239" i="5"/>
  <c r="F5240" i="5"/>
  <c r="F5867" i="5"/>
  <c r="F5242" i="5"/>
  <c r="F5243" i="5"/>
  <c r="F5244" i="5"/>
  <c r="F2643" i="5"/>
  <c r="F6980" i="5"/>
  <c r="F5247" i="5"/>
  <c r="F5248" i="5"/>
  <c r="F5250" i="5"/>
  <c r="F5251" i="5"/>
  <c r="F5252" i="5"/>
  <c r="F5253" i="5"/>
  <c r="F5254" i="5"/>
  <c r="F5255" i="5"/>
  <c r="F5256" i="5"/>
  <c r="F5257" i="5"/>
  <c r="F5258" i="5"/>
  <c r="F5259" i="5"/>
  <c r="F5260" i="5"/>
  <c r="F5261" i="5"/>
  <c r="F5262" i="5"/>
  <c r="F5263" i="5"/>
  <c r="F5264" i="5"/>
  <c r="F5265" i="5"/>
  <c r="F5266" i="5"/>
  <c r="F5267" i="5"/>
  <c r="F5268" i="5"/>
  <c r="F5269" i="5"/>
  <c r="F5270" i="5"/>
  <c r="F5871" i="5"/>
  <c r="F7210" i="5"/>
  <c r="F989" i="5"/>
  <c r="F5883" i="5"/>
  <c r="F5884" i="5"/>
  <c r="F5276" i="5"/>
  <c r="F5277" i="5"/>
  <c r="F5278" i="5"/>
  <c r="F5279" i="5"/>
  <c r="F5280" i="5"/>
  <c r="F5281" i="5"/>
  <c r="F5282" i="5"/>
  <c r="F5283" i="5"/>
  <c r="F3079" i="5"/>
  <c r="F5886" i="5"/>
  <c r="F5888" i="5"/>
  <c r="F5889" i="5"/>
  <c r="F5894" i="5"/>
  <c r="F5290" i="5"/>
  <c r="F5899" i="5"/>
  <c r="F5292" i="5"/>
  <c r="F5293" i="5"/>
  <c r="F5294" i="5"/>
  <c r="F5295" i="5"/>
  <c r="F5296" i="5"/>
  <c r="F5297" i="5"/>
  <c r="F5298" i="5"/>
  <c r="F5299" i="5"/>
  <c r="F5300" i="5"/>
  <c r="F5301" i="5"/>
  <c r="F5302" i="5"/>
  <c r="F5303" i="5"/>
  <c r="F5304" i="5"/>
  <c r="F5305" i="5"/>
  <c r="F5306" i="5"/>
  <c r="F5307" i="5"/>
  <c r="F5308" i="5"/>
  <c r="F5309" i="5"/>
  <c r="F5310" i="5"/>
  <c r="F5311" i="5"/>
  <c r="F5900" i="5"/>
  <c r="F5313" i="5"/>
  <c r="F5314" i="5"/>
  <c r="F5315" i="5"/>
  <c r="F5316" i="5"/>
  <c r="F5317" i="5"/>
  <c r="F5318" i="5"/>
  <c r="F5319" i="5"/>
  <c r="F5320" i="5"/>
  <c r="F5321" i="5"/>
  <c r="F5322" i="5"/>
  <c r="F555" i="5"/>
  <c r="F5325" i="5"/>
  <c r="F5326" i="5"/>
  <c r="F5327" i="5"/>
  <c r="F5905" i="5"/>
  <c r="F5329" i="5"/>
  <c r="F5330" i="5"/>
  <c r="F5331" i="5"/>
  <c r="F5332" i="5"/>
  <c r="F5333" i="5"/>
  <c r="F5334" i="5"/>
  <c r="F5912" i="5"/>
  <c r="F5336" i="5"/>
  <c r="F5337" i="5"/>
  <c r="F5338" i="5"/>
  <c r="F5339" i="5"/>
  <c r="F5340" i="5"/>
  <c r="F5341" i="5"/>
  <c r="F5342" i="5"/>
  <c r="F5343" i="5"/>
  <c r="F5344" i="5"/>
  <c r="F5345" i="5"/>
  <c r="F5346" i="5"/>
  <c r="F5347" i="5"/>
  <c r="F5348" i="5"/>
  <c r="F5349" i="5"/>
  <c r="F5350" i="5"/>
  <c r="F5351" i="5"/>
  <c r="F5352" i="5"/>
  <c r="F5353" i="5"/>
  <c r="F5354" i="5"/>
  <c r="F5355" i="5"/>
  <c r="F5356" i="5"/>
  <c r="F5357" i="5"/>
  <c r="F5358" i="5"/>
  <c r="F5359" i="5"/>
  <c r="F5916" i="5"/>
  <c r="F5361" i="5"/>
  <c r="F5362" i="5"/>
  <c r="F5363" i="5"/>
  <c r="F5364" i="5"/>
  <c r="F5365" i="5"/>
  <c r="F5917" i="5"/>
  <c r="F5367" i="5"/>
  <c r="F5368" i="5"/>
  <c r="F5369" i="5"/>
  <c r="F2890" i="5"/>
  <c r="F5371" i="5"/>
  <c r="F5372" i="5"/>
  <c r="F5373" i="5"/>
  <c r="F5374" i="5"/>
  <c r="F5375" i="5"/>
  <c r="F5376" i="5"/>
  <c r="F5377" i="5"/>
  <c r="F5378" i="5"/>
  <c r="F5379" i="5"/>
  <c r="F5380" i="5"/>
  <c r="F5381" i="5"/>
  <c r="F5382" i="5"/>
  <c r="F5383" i="5"/>
  <c r="F5384" i="5"/>
  <c r="F5385" i="5"/>
  <c r="F5386" i="5"/>
  <c r="F5387" i="5"/>
  <c r="F5388" i="5"/>
  <c r="F5389" i="5"/>
  <c r="F5390" i="5"/>
  <c r="F5391" i="5"/>
  <c r="F5392" i="5"/>
  <c r="F5394" i="5"/>
  <c r="F5395" i="5"/>
  <c r="F5396" i="5"/>
  <c r="F5397" i="5"/>
  <c r="F5398" i="5"/>
  <c r="F5399" i="5"/>
  <c r="F5400" i="5"/>
  <c r="F5401" i="5"/>
  <c r="F5402" i="5"/>
  <c r="F5403" i="5"/>
  <c r="F5404" i="5"/>
  <c r="F5405" i="5"/>
  <c r="F5406" i="5"/>
  <c r="F5407" i="5"/>
  <c r="F172" i="5"/>
  <c r="F5409" i="5"/>
  <c r="F5410" i="5"/>
  <c r="F5411" i="5"/>
  <c r="F5412" i="5"/>
  <c r="F5413" i="5"/>
  <c r="F5414" i="5"/>
  <c r="F5415" i="5"/>
  <c r="F5416" i="5"/>
  <c r="F5417" i="5"/>
  <c r="F5418" i="5"/>
  <c r="F5419" i="5"/>
  <c r="F5420" i="5"/>
  <c r="F5918" i="5"/>
  <c r="F5422" i="5"/>
  <c r="F622" i="5"/>
  <c r="F5424" i="5"/>
  <c r="F5425" i="5"/>
  <c r="F5426" i="5"/>
  <c r="F5427" i="5"/>
  <c r="F5924" i="5"/>
  <c r="F7292" i="5"/>
  <c r="F2662" i="5"/>
  <c r="F461" i="5"/>
  <c r="F5432" i="5"/>
  <c r="F5433" i="5"/>
  <c r="F5434" i="5"/>
  <c r="F5435" i="5"/>
  <c r="F5436" i="5"/>
  <c r="F5437" i="5"/>
  <c r="F5438" i="5"/>
  <c r="F5439" i="5"/>
  <c r="F5440" i="5"/>
  <c r="F5441" i="5"/>
  <c r="F5442" i="5"/>
  <c r="F5443" i="5"/>
  <c r="F5444" i="5"/>
  <c r="F5445" i="5"/>
  <c r="F5446" i="5"/>
  <c r="F5447" i="5"/>
  <c r="F5448" i="5"/>
  <c r="F5449" i="5"/>
  <c r="F5936" i="5"/>
  <c r="F5961" i="5"/>
  <c r="F5974" i="5"/>
  <c r="F157" i="5"/>
  <c r="F5993" i="5"/>
  <c r="F5994" i="5"/>
  <c r="F5997" i="5"/>
  <c r="F5457" i="5"/>
  <c r="F5998" i="5"/>
  <c r="F130" i="5"/>
  <c r="F5460" i="5"/>
  <c r="F5461" i="5"/>
  <c r="F5462" i="5"/>
  <c r="F5463" i="5"/>
  <c r="F5464" i="5"/>
  <c r="F5465" i="5"/>
  <c r="F5466" i="5"/>
  <c r="F5467" i="5"/>
  <c r="F5468" i="5"/>
  <c r="F5469" i="5"/>
  <c r="F5470" i="5"/>
  <c r="F3587" i="5"/>
  <c r="F5473" i="5"/>
  <c r="F5474" i="5"/>
  <c r="F5475" i="5"/>
  <c r="F5476" i="5"/>
  <c r="F5477" i="5"/>
  <c r="F5478" i="5"/>
  <c r="F5479" i="5"/>
  <c r="F5480" i="5"/>
  <c r="F5481" i="5"/>
  <c r="F6001" i="5"/>
  <c r="F5483" i="5"/>
  <c r="F6177" i="5"/>
  <c r="F5485" i="5"/>
  <c r="F5486" i="5"/>
  <c r="F5487" i="5"/>
  <c r="F5488" i="5"/>
  <c r="F5489" i="5"/>
  <c r="F5490" i="5"/>
  <c r="F5491" i="5"/>
  <c r="F5492" i="5"/>
  <c r="F5493" i="5"/>
  <c r="F8648" i="5"/>
  <c r="F6021" i="5"/>
  <c r="F6022" i="5"/>
  <c r="F6025" i="5"/>
  <c r="F5498" i="5"/>
  <c r="F5499" i="5"/>
  <c r="F5500" i="5"/>
  <c r="F5501" i="5"/>
  <c r="F5502" i="5"/>
  <c r="F5503" i="5"/>
  <c r="F5504" i="5"/>
  <c r="F5505" i="5"/>
  <c r="F5506" i="5"/>
  <c r="F514" i="5"/>
  <c r="F6033" i="5"/>
  <c r="F6039" i="5"/>
  <c r="F5510" i="5"/>
  <c r="F5511" i="5"/>
  <c r="F6071" i="5"/>
  <c r="F5513" i="5"/>
  <c r="F5514" i="5"/>
  <c r="F5515" i="5"/>
  <c r="F5516" i="5"/>
  <c r="F5517" i="5"/>
  <c r="F5518" i="5"/>
  <c r="F5519" i="5"/>
  <c r="F5520" i="5"/>
  <c r="F5521" i="5"/>
  <c r="F5522" i="5"/>
  <c r="F671" i="5"/>
  <c r="F6077" i="5"/>
  <c r="F5525" i="5"/>
  <c r="F4675" i="5"/>
  <c r="F6078" i="5"/>
  <c r="F6079" i="5"/>
  <c r="F5529" i="5"/>
  <c r="F5530" i="5"/>
  <c r="F5531" i="5"/>
  <c r="F5532" i="5"/>
  <c r="F5728" i="5"/>
  <c r="F5534" i="5"/>
  <c r="F6080" i="5"/>
  <c r="F6089" i="5"/>
  <c r="F6090" i="5"/>
  <c r="F5538" i="5"/>
  <c r="F6110" i="5"/>
  <c r="F5540" i="5"/>
  <c r="F5541" i="5"/>
  <c r="F1308" i="5"/>
  <c r="F5543" i="5"/>
  <c r="F5544" i="5"/>
  <c r="F5545" i="5"/>
  <c r="F5546" i="5"/>
  <c r="F5547" i="5"/>
  <c r="F5548" i="5"/>
  <c r="F5549" i="5"/>
  <c r="F5550" i="5"/>
  <c r="F3056" i="5"/>
  <c r="F5552" i="5"/>
  <c r="F5553" i="5"/>
  <c r="F5554" i="5"/>
  <c r="F5555" i="5"/>
  <c r="F5556" i="5"/>
  <c r="F6111" i="5"/>
  <c r="F5558" i="5"/>
  <c r="F5559" i="5"/>
  <c r="F5560" i="5"/>
  <c r="F5561" i="5"/>
  <c r="F5562" i="5"/>
  <c r="F4629" i="5"/>
  <c r="F5564" i="5"/>
  <c r="F5565" i="5"/>
  <c r="F5566" i="5"/>
  <c r="F5567" i="5"/>
  <c r="F5568" i="5"/>
  <c r="F5569" i="5"/>
  <c r="F5570" i="5"/>
  <c r="F5571" i="5"/>
  <c r="F5572" i="5"/>
  <c r="F5573" i="5"/>
  <c r="F241" i="5"/>
  <c r="F5575" i="5"/>
  <c r="F5576" i="5"/>
  <c r="F5577" i="5"/>
  <c r="F6114" i="5"/>
  <c r="F5579" i="5"/>
  <c r="F5580" i="5"/>
  <c r="F5581" i="5"/>
  <c r="F5582" i="5"/>
  <c r="F5583" i="5"/>
  <c r="F1036" i="5"/>
  <c r="F5585" i="5"/>
  <c r="F314" i="5"/>
  <c r="F6123" i="5"/>
  <c r="F5588" i="5"/>
  <c r="F5589" i="5"/>
  <c r="F3594" i="5"/>
  <c r="F6127" i="5"/>
  <c r="F6130" i="5"/>
  <c r="F6131" i="5"/>
  <c r="F6132" i="5"/>
  <c r="F5595" i="5"/>
  <c r="F5596" i="5"/>
  <c r="F5597" i="5"/>
  <c r="F5598" i="5"/>
  <c r="F5599" i="5"/>
  <c r="F5600" i="5"/>
  <c r="F5601" i="5"/>
  <c r="F5602" i="5"/>
  <c r="F5603" i="5"/>
  <c r="F95" i="5"/>
  <c r="F5605" i="5"/>
  <c r="F5606" i="5"/>
  <c r="F5607" i="5"/>
  <c r="F5608" i="5"/>
  <c r="F5609" i="5"/>
  <c r="F5610" i="5"/>
  <c r="F5611" i="5"/>
  <c r="F5612" i="5"/>
  <c r="F5613" i="5"/>
  <c r="F6133" i="5"/>
  <c r="F5615" i="5"/>
  <c r="F1105" i="5"/>
  <c r="F6138" i="5"/>
  <c r="F5618" i="5"/>
  <c r="F6139" i="5"/>
  <c r="F5620" i="5"/>
  <c r="F5621" i="5"/>
  <c r="F5622" i="5"/>
  <c r="F5623" i="5"/>
  <c r="F5624" i="5"/>
  <c r="F6142" i="5"/>
  <c r="F8079" i="5"/>
  <c r="F6145" i="5"/>
  <c r="F6146" i="5"/>
  <c r="F6147" i="5"/>
  <c r="F6159" i="5"/>
  <c r="F6173" i="5"/>
  <c r="F5632" i="5"/>
  <c r="F5801" i="5"/>
  <c r="F5634" i="5"/>
  <c r="F6186" i="5"/>
  <c r="F8287" i="5"/>
  <c r="F5637" i="5"/>
  <c r="F5638" i="5"/>
  <c r="F5639" i="5"/>
  <c r="F6188" i="5"/>
  <c r="F5641" i="5"/>
  <c r="F5642" i="5"/>
  <c r="F5643" i="5"/>
  <c r="F5644" i="5"/>
  <c r="F6197" i="5"/>
  <c r="F5647" i="5"/>
  <c r="F5648" i="5"/>
  <c r="F6198" i="5"/>
  <c r="F5650" i="5"/>
  <c r="F5651" i="5"/>
  <c r="F6480" i="5"/>
  <c r="F5653" i="5"/>
  <c r="F5654" i="5"/>
  <c r="F5655" i="5"/>
  <c r="F5656" i="5"/>
  <c r="F5657" i="5"/>
  <c r="F5658" i="5"/>
  <c r="F5659" i="5"/>
  <c r="F5660" i="5"/>
  <c r="F6201" i="5"/>
  <c r="F6202" i="5"/>
  <c r="F5663" i="5"/>
  <c r="F5664" i="5"/>
  <c r="F5665" i="5"/>
  <c r="F5666" i="5"/>
  <c r="F5667" i="5"/>
  <c r="F5668" i="5"/>
  <c r="F5669" i="5"/>
  <c r="F5670" i="5"/>
  <c r="F5671" i="5"/>
  <c r="F5672" i="5"/>
  <c r="F5673" i="5"/>
  <c r="F640" i="5"/>
  <c r="F5675" i="5"/>
  <c r="F5676" i="5"/>
  <c r="F5677" i="5"/>
  <c r="F5678" i="5"/>
  <c r="F5680" i="5"/>
  <c r="F5681" i="5"/>
  <c r="F5682" i="5"/>
  <c r="F5683" i="5"/>
  <c r="F5684" i="5"/>
  <c r="F5685" i="5"/>
  <c r="F5686" i="5"/>
  <c r="F5687" i="5"/>
  <c r="F5688" i="5"/>
  <c r="F3637" i="5"/>
  <c r="F5690" i="5"/>
  <c r="F1107" i="5"/>
  <c r="F5692" i="5"/>
  <c r="F6211" i="5"/>
  <c r="F6212" i="5"/>
  <c r="F6221" i="5"/>
  <c r="F6222" i="5"/>
  <c r="F6234" i="5"/>
  <c r="F5698" i="5"/>
  <c r="F5699" i="5"/>
  <c r="F5700" i="5"/>
  <c r="F5701" i="5"/>
  <c r="F5702" i="5"/>
  <c r="F6239" i="5"/>
  <c r="F5704" i="5"/>
  <c r="F5430" i="5"/>
  <c r="F5706" i="5"/>
  <c r="F6243" i="5"/>
  <c r="F6247" i="5"/>
  <c r="F5709" i="5"/>
  <c r="F5710" i="5"/>
  <c r="F5711" i="5"/>
  <c r="F5713" i="5"/>
  <c r="F5714" i="5"/>
  <c r="F6272" i="5"/>
  <c r="F5716" i="5"/>
  <c r="F5717" i="5"/>
  <c r="F5718" i="5"/>
  <c r="F1037" i="5"/>
  <c r="F5720" i="5"/>
  <c r="F5721" i="5"/>
  <c r="F6288" i="5"/>
  <c r="F6290" i="5"/>
  <c r="F5724" i="5"/>
  <c r="F5725" i="5"/>
  <c r="F5726" i="5"/>
  <c r="F5727" i="5"/>
  <c r="F3193" i="5"/>
  <c r="F5729" i="5"/>
  <c r="F5730" i="5"/>
  <c r="F6307" i="5"/>
  <c r="F720" i="5"/>
  <c r="F5733" i="5"/>
  <c r="F6308" i="5"/>
  <c r="F5735" i="5"/>
  <c r="F5736" i="5"/>
  <c r="F5737" i="5"/>
  <c r="F5738" i="5"/>
  <c r="F5739" i="5"/>
  <c r="F5740" i="5"/>
  <c r="F5741" i="5"/>
  <c r="F5742" i="5"/>
  <c r="F6309" i="5"/>
  <c r="F5744" i="5"/>
  <c r="F5745" i="5"/>
  <c r="F5746" i="5"/>
  <c r="F5747" i="5"/>
  <c r="F5748" i="5"/>
  <c r="F5749" i="5"/>
  <c r="F5750" i="5"/>
  <c r="F5751" i="5"/>
  <c r="F6310" i="5"/>
  <c r="F1279" i="5"/>
  <c r="F943" i="5"/>
  <c r="F214" i="5"/>
  <c r="F5756" i="5"/>
  <c r="F5757" i="5"/>
  <c r="F5758" i="5"/>
  <c r="F5759" i="5"/>
  <c r="F5760" i="5"/>
  <c r="F7523" i="5"/>
  <c r="F5762" i="5"/>
  <c r="F5763" i="5"/>
  <c r="F2928" i="5"/>
  <c r="F5765" i="5"/>
  <c r="F5766" i="5"/>
  <c r="F5767" i="5"/>
  <c r="F5768" i="5"/>
  <c r="F5769" i="5"/>
  <c r="F5771" i="5"/>
  <c r="F5772" i="5"/>
  <c r="F6311" i="5"/>
  <c r="F6312" i="5"/>
  <c r="F6313" i="5"/>
  <c r="F5776" i="5"/>
  <c r="F6335" i="5"/>
  <c r="F6347" i="5"/>
  <c r="F5779" i="5"/>
  <c r="F6069" i="5"/>
  <c r="F6327" i="5"/>
  <c r="F5782" i="5"/>
  <c r="F6352" i="5"/>
  <c r="F5784" i="5"/>
  <c r="F5785" i="5"/>
  <c r="F5786" i="5"/>
  <c r="F5787" i="5"/>
  <c r="F5788" i="5"/>
  <c r="F5789" i="5"/>
  <c r="F6372" i="5"/>
  <c r="F5791" i="5"/>
  <c r="F5792" i="5"/>
  <c r="F5793" i="5"/>
  <c r="F5794" i="5"/>
  <c r="F5795" i="5"/>
  <c r="F5796" i="5"/>
  <c r="F5797" i="5"/>
  <c r="F5798" i="5"/>
  <c r="F5799" i="5"/>
  <c r="F206" i="5"/>
  <c r="F268" i="5"/>
  <c r="F5802" i="5"/>
  <c r="F5803" i="5"/>
  <c r="F5804" i="5"/>
  <c r="F5805" i="5"/>
  <c r="F5806" i="5"/>
  <c r="F5807" i="5"/>
  <c r="F5809" i="5"/>
  <c r="F5810" i="5"/>
  <c r="F5811" i="5"/>
  <c r="F6377" i="5"/>
  <c r="F6378" i="5"/>
  <c r="F5814" i="5"/>
  <c r="F5815" i="5"/>
  <c r="F5816" i="5"/>
  <c r="F5817" i="5"/>
  <c r="F5818" i="5"/>
  <c r="F5819" i="5"/>
  <c r="F5820" i="5"/>
  <c r="F576" i="5"/>
  <c r="F5822" i="5"/>
  <c r="F5823" i="5"/>
  <c r="F5824" i="5"/>
  <c r="F5825" i="5"/>
  <c r="F5826" i="5"/>
  <c r="F5827" i="5"/>
  <c r="F5828" i="5"/>
  <c r="F5829" i="5"/>
  <c r="F1428" i="5"/>
  <c r="F5831" i="5"/>
  <c r="F5832" i="5"/>
  <c r="F5833" i="5"/>
  <c r="F5834" i="5"/>
  <c r="F5835" i="5"/>
  <c r="F5836" i="5"/>
  <c r="F5837" i="5"/>
  <c r="F5838" i="5"/>
  <c r="F5839" i="5"/>
  <c r="F6379" i="5"/>
  <c r="F5841" i="5"/>
  <c r="F5842" i="5"/>
  <c r="F5843" i="5"/>
  <c r="F5844" i="5"/>
  <c r="F5845" i="5"/>
  <c r="F5846" i="5"/>
  <c r="F175" i="5"/>
  <c r="F5848" i="5"/>
  <c r="F5849" i="5"/>
  <c r="F5850" i="5"/>
  <c r="F5851" i="5"/>
  <c r="F5852" i="5"/>
  <c r="F5853" i="5"/>
  <c r="F5854" i="5"/>
  <c r="F6380" i="5"/>
  <c r="F123" i="5"/>
  <c r="F5857" i="5"/>
  <c r="F5858" i="5"/>
  <c r="F5859" i="5"/>
  <c r="F5860" i="5"/>
  <c r="F6381" i="5"/>
  <c r="F5862" i="5"/>
  <c r="F6385" i="5"/>
  <c r="F6386" i="5"/>
  <c r="F6387" i="5"/>
  <c r="F6388" i="5"/>
  <c r="F6391" i="5"/>
  <c r="F5868" i="5"/>
  <c r="F5869" i="5"/>
  <c r="F5870" i="5"/>
  <c r="F1280" i="5"/>
  <c r="F5872" i="5"/>
  <c r="F5873" i="5"/>
  <c r="F5874" i="5"/>
  <c r="F5875" i="5"/>
  <c r="F5876" i="5"/>
  <c r="F683" i="5"/>
  <c r="F5878" i="5"/>
  <c r="F5879" i="5"/>
  <c r="F5880" i="5"/>
  <c r="F5881" i="5"/>
  <c r="F5882" i="5"/>
  <c r="F6392" i="5"/>
  <c r="F6399" i="5"/>
  <c r="F5885" i="5"/>
  <c r="F6401" i="5"/>
  <c r="F5887" i="5"/>
  <c r="F6402" i="5"/>
  <c r="F6403" i="5"/>
  <c r="F5890" i="5"/>
  <c r="F4052" i="5"/>
  <c r="F5892" i="5"/>
  <c r="F5893" i="5"/>
  <c r="F6406" i="5"/>
  <c r="F5895" i="5"/>
  <c r="F5896" i="5"/>
  <c r="F5897" i="5"/>
  <c r="F5898" i="5"/>
  <c r="F393" i="5"/>
  <c r="F6407" i="5"/>
  <c r="F396" i="5"/>
  <c r="F5902" i="5"/>
  <c r="F5903" i="5"/>
  <c r="F5904" i="5"/>
  <c r="F6408" i="5"/>
  <c r="F5906" i="5"/>
  <c r="F5907" i="5"/>
  <c r="F5908" i="5"/>
  <c r="F5909" i="5"/>
  <c r="F5911" i="5"/>
  <c r="F6437" i="5"/>
  <c r="F5913" i="5"/>
  <c r="F5914" i="5"/>
  <c r="F5915" i="5"/>
  <c r="F6438" i="5"/>
  <c r="F6439" i="5"/>
  <c r="F6449" i="5"/>
  <c r="F5919" i="5"/>
  <c r="F5920" i="5"/>
  <c r="F5921" i="5"/>
  <c r="F5922" i="5"/>
  <c r="F5923" i="5"/>
  <c r="F6450" i="5"/>
  <c r="F5925" i="5"/>
  <c r="F5926" i="5"/>
  <c r="F8622" i="5"/>
  <c r="F5928" i="5"/>
  <c r="F5929" i="5"/>
  <c r="F5930" i="5"/>
  <c r="F5931" i="5"/>
  <c r="F5932" i="5"/>
  <c r="F5933" i="5"/>
  <c r="F5934" i="5"/>
  <c r="F5935" i="5"/>
  <c r="F6451" i="5"/>
  <c r="F5937" i="5"/>
  <c r="F5938" i="5"/>
  <c r="F5939" i="5"/>
  <c r="F5940" i="5"/>
  <c r="F5942" i="5"/>
  <c r="F5943" i="5"/>
  <c r="F5944" i="5"/>
  <c r="F5945" i="5"/>
  <c r="F5946" i="5"/>
  <c r="F5947" i="5"/>
  <c r="F5948" i="5"/>
  <c r="F5949" i="5"/>
  <c r="F5950" i="5"/>
  <c r="F5951" i="5"/>
  <c r="F5952" i="5"/>
  <c r="F5953" i="5"/>
  <c r="F5954" i="5"/>
  <c r="F5955" i="5"/>
  <c r="F5956" i="5"/>
  <c r="F5957" i="5"/>
  <c r="F5958" i="5"/>
  <c r="F5959" i="5"/>
  <c r="F5960" i="5"/>
  <c r="F577" i="5"/>
  <c r="F5962" i="5"/>
  <c r="F5963" i="5"/>
  <c r="F5964" i="5"/>
  <c r="F5965" i="5"/>
  <c r="F5966" i="5"/>
  <c r="F5967" i="5"/>
  <c r="F4077" i="5"/>
  <c r="F5969" i="5"/>
  <c r="F5970" i="5"/>
  <c r="F5971" i="5"/>
  <c r="F5972" i="5"/>
  <c r="F5973" i="5"/>
  <c r="F6453" i="5"/>
  <c r="F5975" i="5"/>
  <c r="F5976" i="5"/>
  <c r="F5977" i="5"/>
  <c r="F5978" i="5"/>
  <c r="F5979" i="5"/>
  <c r="F5980" i="5"/>
  <c r="F5981" i="5"/>
  <c r="F5982" i="5"/>
  <c r="F5983" i="5"/>
  <c r="F5984" i="5"/>
  <c r="F5985" i="5"/>
  <c r="F5986" i="5"/>
  <c r="F5987" i="5"/>
  <c r="F5988" i="5"/>
  <c r="F5989" i="5"/>
  <c r="F5990" i="5"/>
  <c r="F5991" i="5"/>
  <c r="F5992" i="5"/>
  <c r="F6455" i="5"/>
  <c r="F6468" i="5"/>
  <c r="F5995" i="5"/>
  <c r="F5996" i="5"/>
  <c r="F6469" i="5"/>
  <c r="F6479" i="5"/>
  <c r="F5999" i="5"/>
  <c r="F6000" i="5"/>
  <c r="F6482" i="5"/>
  <c r="F6002" i="5"/>
  <c r="F6003" i="5"/>
  <c r="F6004" i="5"/>
  <c r="F6005" i="5"/>
  <c r="F3435" i="5"/>
  <c r="F6007" i="5"/>
  <c r="F8369" i="5"/>
  <c r="F6009" i="5"/>
  <c r="F6010" i="5"/>
  <c r="F6011" i="5"/>
  <c r="F6013" i="5"/>
  <c r="F6014" i="5"/>
  <c r="F6015" i="5"/>
  <c r="F6016" i="5"/>
  <c r="F6017" i="5"/>
  <c r="F6018" i="5"/>
  <c r="F6019" i="5"/>
  <c r="F6020" i="5"/>
  <c r="F6484" i="5"/>
  <c r="F528" i="5"/>
  <c r="F6023" i="5"/>
  <c r="F6024" i="5"/>
  <c r="F6485" i="5"/>
  <c r="F6026" i="5"/>
  <c r="F6027" i="5"/>
  <c r="F6028" i="5"/>
  <c r="F6029" i="5"/>
  <c r="F6030" i="5"/>
  <c r="F6031" i="5"/>
  <c r="F639" i="5"/>
  <c r="F6488" i="5"/>
  <c r="F6034" i="5"/>
  <c r="F6035" i="5"/>
  <c r="F6036" i="5"/>
  <c r="F6037" i="5"/>
  <c r="F6038" i="5"/>
  <c r="F6040" i="5"/>
  <c r="F6041" i="5"/>
  <c r="F6042" i="5"/>
  <c r="F6043" i="5"/>
  <c r="F6044" i="5"/>
  <c r="F6045" i="5"/>
  <c r="F6046" i="5"/>
  <c r="F6047" i="5"/>
  <c r="F6048" i="5"/>
  <c r="F6049" i="5"/>
  <c r="F6050" i="5"/>
  <c r="F6051" i="5"/>
  <c r="F6052" i="5"/>
  <c r="F6053" i="5"/>
  <c r="F6054" i="5"/>
  <c r="F6055" i="5"/>
  <c r="F6056" i="5"/>
  <c r="F6057" i="5"/>
  <c r="F3597" i="5"/>
  <c r="F6060" i="5"/>
  <c r="F6061" i="5"/>
  <c r="F6063" i="5"/>
  <c r="F6064" i="5"/>
  <c r="F6065" i="5"/>
  <c r="F6066" i="5"/>
  <c r="F6067" i="5"/>
  <c r="F6068" i="5"/>
  <c r="F7120" i="5"/>
  <c r="F6070" i="5"/>
  <c r="F6517" i="5"/>
  <c r="F6073" i="5"/>
  <c r="F6074" i="5"/>
  <c r="F6075" i="5"/>
  <c r="F6518" i="5"/>
  <c r="F6519" i="5"/>
  <c r="F6520" i="5"/>
  <c r="F6522" i="5"/>
  <c r="F6081" i="5"/>
  <c r="F6082" i="5"/>
  <c r="F6083" i="5"/>
  <c r="F6084" i="5"/>
  <c r="F6085" i="5"/>
  <c r="F6086" i="5"/>
  <c r="F6087" i="5"/>
  <c r="F6088" i="5"/>
  <c r="F6525" i="5"/>
  <c r="F6528" i="5"/>
  <c r="F6091" i="5"/>
  <c r="F6092" i="5"/>
  <c r="F6093" i="5"/>
  <c r="F6094" i="5"/>
  <c r="F6095" i="5"/>
  <c r="F6096" i="5"/>
  <c r="F6097" i="5"/>
  <c r="F6098" i="5"/>
  <c r="F6099" i="5"/>
  <c r="F6100" i="5"/>
  <c r="F6101" i="5"/>
  <c r="F6102" i="5"/>
  <c r="F6103" i="5"/>
  <c r="F6104" i="5"/>
  <c r="F6105" i="5"/>
  <c r="F6106" i="5"/>
  <c r="F6107" i="5"/>
  <c r="F6108" i="5"/>
  <c r="F6109" i="5"/>
  <c r="F6529" i="5"/>
  <c r="F6530" i="5"/>
  <c r="F6112" i="5"/>
  <c r="F6113" i="5"/>
  <c r="F6115" i="5"/>
  <c r="F6116" i="5"/>
  <c r="F6117" i="5"/>
  <c r="F6118" i="5"/>
  <c r="F6119" i="5"/>
  <c r="F6120" i="5"/>
  <c r="F6121" i="5"/>
  <c r="F6122" i="5"/>
  <c r="F6533" i="5"/>
  <c r="F6124" i="5"/>
  <c r="F6125" i="5"/>
  <c r="F6534" i="5"/>
  <c r="F1281" i="5"/>
  <c r="F6128" i="5"/>
  <c r="F6129" i="5"/>
  <c r="F6539" i="5"/>
  <c r="F6545" i="5"/>
  <c r="F6546" i="5"/>
  <c r="F6547" i="5"/>
  <c r="F6134" i="5"/>
  <c r="F6135" i="5"/>
  <c r="F6136" i="5"/>
  <c r="F6137" i="5"/>
  <c r="F6551" i="5"/>
  <c r="F6553" i="5"/>
  <c r="F6140" i="5"/>
  <c r="F6141" i="5"/>
  <c r="F6554" i="5"/>
  <c r="F6143" i="5"/>
  <c r="F6144" i="5"/>
  <c r="F448" i="5"/>
  <c r="F6555" i="5"/>
  <c r="F6556" i="5"/>
  <c r="F6148" i="5"/>
  <c r="F6149" i="5"/>
  <c r="F6150" i="5"/>
  <c r="F6151" i="5"/>
  <c r="F6152" i="5"/>
  <c r="F6153" i="5"/>
  <c r="F6154" i="5"/>
  <c r="F6155" i="5"/>
  <c r="F6156" i="5"/>
  <c r="F6157" i="5"/>
  <c r="F6158" i="5"/>
  <c r="F1038" i="5"/>
  <c r="F6160" i="5"/>
  <c r="F6161" i="5"/>
  <c r="F6162" i="5"/>
  <c r="F6163" i="5"/>
  <c r="F6164" i="5"/>
  <c r="F6165" i="5"/>
  <c r="F6166" i="5"/>
  <c r="F6167" i="5"/>
  <c r="F6168" i="5"/>
  <c r="F6169" i="5"/>
  <c r="F6170" i="5"/>
  <c r="F6171" i="5"/>
  <c r="F6172" i="5"/>
  <c r="F6576" i="5"/>
  <c r="F6174" i="5"/>
  <c r="F6175" i="5"/>
  <c r="F6176" i="5"/>
  <c r="F349" i="5"/>
  <c r="F6178" i="5"/>
  <c r="F6179" i="5"/>
  <c r="F6180" i="5"/>
  <c r="F6181" i="5"/>
  <c r="F6182" i="5"/>
  <c r="F6183" i="5"/>
  <c r="F6184" i="5"/>
  <c r="F6185" i="5"/>
  <c r="F625" i="5"/>
  <c r="F6187" i="5"/>
  <c r="F6577" i="5"/>
  <c r="F6189" i="5"/>
  <c r="F6190" i="5"/>
  <c r="F6191" i="5"/>
  <c r="F6192" i="5"/>
  <c r="F6193" i="5"/>
  <c r="F6194" i="5"/>
  <c r="F6580" i="5"/>
  <c r="F6196" i="5"/>
  <c r="F6592" i="5"/>
  <c r="F6593" i="5"/>
  <c r="F6199" i="5"/>
  <c r="F6200" i="5"/>
  <c r="F6597" i="5"/>
  <c r="F6603" i="5"/>
  <c r="F6203" i="5"/>
  <c r="F6204" i="5"/>
  <c r="F6205" i="5"/>
  <c r="F6206" i="5"/>
  <c r="F6207" i="5"/>
  <c r="F6208" i="5"/>
  <c r="F6209" i="5"/>
  <c r="F6210" i="5"/>
  <c r="F1284" i="5"/>
  <c r="F6604" i="5"/>
  <c r="F6213" i="5"/>
  <c r="F6214" i="5"/>
  <c r="F6215" i="5"/>
  <c r="F6216" i="5"/>
  <c r="F6217" i="5"/>
  <c r="F6218" i="5"/>
  <c r="F6219" i="5"/>
  <c r="F6220" i="5"/>
  <c r="F6621" i="5"/>
  <c r="F6622" i="5"/>
  <c r="F6223" i="5"/>
  <c r="F6224" i="5"/>
  <c r="F6225" i="5"/>
  <c r="F6226" i="5"/>
  <c r="F6227" i="5"/>
  <c r="F6228" i="5"/>
  <c r="F6229" i="5"/>
  <c r="F6230" i="5"/>
  <c r="F6231" i="5"/>
  <c r="F6232" i="5"/>
  <c r="F6233" i="5"/>
  <c r="F6623" i="5"/>
  <c r="F6235" i="5"/>
  <c r="F6236" i="5"/>
  <c r="F6237" i="5"/>
  <c r="F6238" i="5"/>
  <c r="F6638" i="5"/>
  <c r="F6240" i="5"/>
  <c r="F6241" i="5"/>
  <c r="F6242" i="5"/>
  <c r="F6639" i="5"/>
  <c r="F6244" i="5"/>
  <c r="F6245" i="5"/>
  <c r="F6246" i="5"/>
  <c r="F6641" i="5"/>
  <c r="F6248" i="5"/>
  <c r="F6249" i="5"/>
  <c r="F6250" i="5"/>
  <c r="F6251" i="5"/>
  <c r="F6658" i="5"/>
  <c r="F6253" i="5"/>
  <c r="F6254" i="5"/>
  <c r="F6255" i="5"/>
  <c r="F6256" i="5"/>
  <c r="F6257" i="5"/>
  <c r="F6258" i="5"/>
  <c r="F6259" i="5"/>
  <c r="F6260" i="5"/>
  <c r="F6261" i="5"/>
  <c r="F6262" i="5"/>
  <c r="F6263" i="5"/>
  <c r="F6264" i="5"/>
  <c r="F6265" i="5"/>
  <c r="F6266" i="5"/>
  <c r="F6267" i="5"/>
  <c r="F6268" i="5"/>
  <c r="F6269" i="5"/>
  <c r="F6270" i="5"/>
  <c r="F6271" i="5"/>
  <c r="F6674" i="5"/>
  <c r="F6273" i="5"/>
  <c r="F6274" i="5"/>
  <c r="F6275" i="5"/>
  <c r="F6276" i="5"/>
  <c r="F6277" i="5"/>
  <c r="F6278" i="5"/>
  <c r="F6279" i="5"/>
  <c r="F6280" i="5"/>
  <c r="F6281" i="5"/>
  <c r="F6282" i="5"/>
  <c r="F6283" i="5"/>
  <c r="F6285" i="5"/>
  <c r="F6286" i="5"/>
  <c r="F6287" i="5"/>
  <c r="F6676" i="5"/>
  <c r="F6289" i="5"/>
  <c r="F5752" i="5"/>
  <c r="F6291" i="5"/>
  <c r="F6292" i="5"/>
  <c r="F6293" i="5"/>
  <c r="F6294" i="5"/>
  <c r="F6295" i="5"/>
  <c r="F6296" i="5"/>
  <c r="F6297" i="5"/>
  <c r="F6298" i="5"/>
  <c r="F6299" i="5"/>
  <c r="F6300" i="5"/>
  <c r="F6301" i="5"/>
  <c r="F6302" i="5"/>
  <c r="F6303" i="5"/>
  <c r="F6304" i="5"/>
  <c r="F6305" i="5"/>
  <c r="F6306" i="5"/>
  <c r="F6682" i="5"/>
  <c r="F6683" i="5"/>
  <c r="F6688" i="5"/>
  <c r="F6692" i="5"/>
  <c r="F6693" i="5"/>
  <c r="F628" i="5"/>
  <c r="F6715" i="5"/>
  <c r="F6314" i="5"/>
  <c r="F6315" i="5"/>
  <c r="F6316" i="5"/>
  <c r="F3355" i="5"/>
  <c r="F6318" i="5"/>
  <c r="F6319" i="5"/>
  <c r="F6320" i="5"/>
  <c r="F6321" i="5"/>
  <c r="F6322" i="5"/>
  <c r="F6323" i="5"/>
  <c r="F6324" i="5"/>
  <c r="F6325" i="5"/>
  <c r="F6326" i="5"/>
  <c r="F8367" i="5"/>
  <c r="F6328" i="5"/>
  <c r="F6329" i="5"/>
  <c r="F6330" i="5"/>
  <c r="F6331" i="5"/>
  <c r="F6332" i="5"/>
  <c r="F1487" i="5"/>
  <c r="F6334" i="5"/>
  <c r="F6716" i="5"/>
  <c r="F6336" i="5"/>
  <c r="F6337" i="5"/>
  <c r="F6338" i="5"/>
  <c r="F6339" i="5"/>
  <c r="F6340" i="5"/>
  <c r="F6341" i="5"/>
  <c r="F6342" i="5"/>
  <c r="F6343" i="5"/>
  <c r="F6344" i="5"/>
  <c r="F6345" i="5"/>
  <c r="F6346" i="5"/>
  <c r="F433" i="5"/>
  <c r="F6348" i="5"/>
  <c r="F6349" i="5"/>
  <c r="F6350" i="5"/>
  <c r="F6351" i="5"/>
  <c r="F6717" i="5"/>
  <c r="F6353" i="5"/>
  <c r="F6354" i="5"/>
  <c r="F6355" i="5"/>
  <c r="F6356" i="5"/>
  <c r="F6357" i="5"/>
  <c r="F6358" i="5"/>
  <c r="F6359" i="5"/>
  <c r="F6360" i="5"/>
  <c r="F6361" i="5"/>
  <c r="F6362" i="5"/>
  <c r="F6363" i="5"/>
  <c r="F6364" i="5"/>
  <c r="F6365" i="5"/>
  <c r="F6366" i="5"/>
  <c r="F6367" i="5"/>
  <c r="F6368" i="5"/>
  <c r="F6369" i="5"/>
  <c r="F6370" i="5"/>
  <c r="F6371" i="5"/>
  <c r="F2552" i="5"/>
  <c r="F6373" i="5"/>
  <c r="F6374" i="5"/>
  <c r="F6375" i="5"/>
  <c r="F6376" i="5"/>
  <c r="F6743" i="5"/>
  <c r="F849" i="5"/>
  <c r="F6765" i="5"/>
  <c r="F6766" i="5"/>
  <c r="F189" i="5"/>
  <c r="F6382" i="5"/>
  <c r="F6383" i="5"/>
  <c r="F6384" i="5"/>
  <c r="F6767" i="5"/>
  <c r="F6768" i="5"/>
  <c r="F775" i="5"/>
  <c r="F6771" i="5"/>
  <c r="F6389" i="5"/>
  <c r="F6390" i="5"/>
  <c r="F6772" i="5"/>
  <c r="F6776" i="5"/>
  <c r="F6393" i="5"/>
  <c r="F6394" i="5"/>
  <c r="F6395" i="5"/>
  <c r="F6396" i="5"/>
  <c r="F6397" i="5"/>
  <c r="F6398" i="5"/>
  <c r="F6777" i="5"/>
  <c r="F6400" i="5"/>
  <c r="F6778" i="5"/>
  <c r="F6779" i="5"/>
  <c r="F6780" i="5"/>
  <c r="F6404" i="5"/>
  <c r="F6405" i="5"/>
  <c r="F653" i="5"/>
  <c r="F6781" i="5"/>
  <c r="F6786" i="5"/>
  <c r="F6409" i="5"/>
  <c r="F6410" i="5"/>
  <c r="F6411" i="5"/>
  <c r="F6412" i="5"/>
  <c r="F6413" i="5"/>
  <c r="F6414" i="5"/>
  <c r="F6415" i="5"/>
  <c r="F6416" i="5"/>
  <c r="F6417" i="5"/>
  <c r="F6418" i="5"/>
  <c r="F6419" i="5"/>
  <c r="F6420" i="5"/>
  <c r="F6421" i="5"/>
  <c r="F6422" i="5"/>
  <c r="F6423" i="5"/>
  <c r="F6424" i="5"/>
  <c r="F6425" i="5"/>
  <c r="F6426" i="5"/>
  <c r="F6427" i="5"/>
  <c r="F6428" i="5"/>
  <c r="F6429" i="5"/>
  <c r="F6430" i="5"/>
  <c r="F6431" i="5"/>
  <c r="F6432" i="5"/>
  <c r="F6433" i="5"/>
  <c r="F6434" i="5"/>
  <c r="F6435" i="5"/>
  <c r="F6436" i="5"/>
  <c r="F6787" i="5"/>
  <c r="F6800" i="5"/>
  <c r="F6816" i="5"/>
  <c r="F6440" i="5"/>
  <c r="F6441" i="5"/>
  <c r="F6442" i="5"/>
  <c r="F6443" i="5"/>
  <c r="F6444" i="5"/>
  <c r="F6445" i="5"/>
  <c r="F6446" i="5"/>
  <c r="F6447" i="5"/>
  <c r="F6448" i="5"/>
  <c r="F6821" i="5"/>
  <c r="F955" i="5"/>
  <c r="F6452" i="5"/>
  <c r="F6830" i="5"/>
  <c r="F6454" i="5"/>
  <c r="F1028" i="5"/>
  <c r="F6456" i="5"/>
  <c r="F6457" i="5"/>
  <c r="F6458" i="5"/>
  <c r="F6459" i="5"/>
  <c r="F6460" i="5"/>
  <c r="F6461" i="5"/>
  <c r="F6462" i="5"/>
  <c r="F6463" i="5"/>
  <c r="F6464" i="5"/>
  <c r="F6465" i="5"/>
  <c r="F6466" i="5"/>
  <c r="F6467" i="5"/>
  <c r="F6841" i="5"/>
  <c r="F6842" i="5"/>
  <c r="F6470" i="5"/>
  <c r="F6471" i="5"/>
  <c r="F6472" i="5"/>
  <c r="F6473" i="5"/>
  <c r="F2810" i="5"/>
  <c r="F6475" i="5"/>
  <c r="F6476" i="5"/>
  <c r="F6477" i="5"/>
  <c r="F6478" i="5"/>
  <c r="F6846" i="5"/>
  <c r="F7180" i="5"/>
  <c r="F6481" i="5"/>
  <c r="F6850" i="5"/>
  <c r="F6483" i="5"/>
  <c r="F6851" i="5"/>
  <c r="F6852" i="5"/>
  <c r="F6486" i="5"/>
  <c r="F6487" i="5"/>
  <c r="F6854" i="5"/>
  <c r="F6489" i="5"/>
  <c r="F6490" i="5"/>
  <c r="F6491" i="5"/>
  <c r="F6492" i="5"/>
  <c r="F6493" i="5"/>
  <c r="F6494" i="5"/>
  <c r="F1111" i="5"/>
  <c r="F6496" i="5"/>
  <c r="F6497" i="5"/>
  <c r="F6498" i="5"/>
  <c r="F6499" i="5"/>
  <c r="F3700" i="5"/>
  <c r="F6501" i="5"/>
  <c r="F6502" i="5"/>
  <c r="F6503" i="5"/>
  <c r="F6504" i="5"/>
  <c r="F6505" i="5"/>
  <c r="F6506" i="5"/>
  <c r="F6507" i="5"/>
  <c r="F5246" i="5"/>
  <c r="F6509" i="5"/>
  <c r="F6510" i="5"/>
  <c r="F6511" i="5"/>
  <c r="F6512" i="5"/>
  <c r="F6513" i="5"/>
  <c r="F6514" i="5"/>
  <c r="F6515" i="5"/>
  <c r="F6516" i="5"/>
  <c r="F6856" i="5"/>
  <c r="F6857" i="5"/>
  <c r="F6858" i="5"/>
  <c r="F6859" i="5"/>
  <c r="F6521" i="5"/>
  <c r="F6880" i="5"/>
  <c r="F6523" i="5"/>
  <c r="F4383" i="5"/>
  <c r="F6881" i="5"/>
  <c r="F6526" i="5"/>
  <c r="F6527" i="5"/>
  <c r="F6890" i="5"/>
  <c r="F6891" i="5"/>
  <c r="F6895" i="5"/>
  <c r="F6531" i="5"/>
  <c r="F6896" i="5"/>
  <c r="F6898" i="5"/>
  <c r="F6902" i="5"/>
  <c r="F6536" i="5"/>
  <c r="F5633" i="5"/>
  <c r="F6538" i="5"/>
  <c r="F126" i="5"/>
  <c r="F6540" i="5"/>
  <c r="F6541" i="5"/>
  <c r="F6542" i="5"/>
  <c r="F6543" i="5"/>
  <c r="F6544" i="5"/>
  <c r="F18" i="5"/>
  <c r="F898" i="5"/>
  <c r="F6903" i="5"/>
  <c r="F6548" i="5"/>
  <c r="F6549" i="5"/>
  <c r="F6550" i="5"/>
  <c r="F6905" i="5"/>
  <c r="F6552" i="5"/>
  <c r="F6908" i="5"/>
  <c r="F6532" i="5"/>
  <c r="F6916" i="5"/>
  <c r="F6922" i="5"/>
  <c r="F6557" i="5"/>
  <c r="F6558" i="5"/>
  <c r="F6559" i="5"/>
  <c r="F6560" i="5"/>
  <c r="F6561" i="5"/>
  <c r="F6562" i="5"/>
  <c r="F6563" i="5"/>
  <c r="F6564" i="5"/>
  <c r="F6565" i="5"/>
  <c r="F6566" i="5"/>
  <c r="F293" i="5"/>
  <c r="F6568" i="5"/>
  <c r="F6569" i="5"/>
  <c r="F6570" i="5"/>
  <c r="F6571" i="5"/>
  <c r="F6572" i="5"/>
  <c r="F6573" i="5"/>
  <c r="F6574" i="5"/>
  <c r="F6575" i="5"/>
  <c r="F6929" i="5"/>
  <c r="F6945" i="5"/>
  <c r="F6578" i="5"/>
  <c r="F6579" i="5"/>
  <c r="F6946" i="5"/>
  <c r="F6581" i="5"/>
  <c r="F6582" i="5"/>
  <c r="F6583" i="5"/>
  <c r="F6584" i="5"/>
  <c r="F6585" i="5"/>
  <c r="F6586" i="5"/>
  <c r="F6587" i="5"/>
  <c r="F6588" i="5"/>
  <c r="F6589" i="5"/>
  <c r="F6590" i="5"/>
  <c r="F6591" i="5"/>
  <c r="F6950" i="5"/>
  <c r="F682" i="5"/>
  <c r="F6594" i="5"/>
  <c r="F6595" i="5"/>
  <c r="F6596" i="5"/>
  <c r="F658" i="5"/>
  <c r="F6598" i="5"/>
  <c r="F6599" i="5"/>
  <c r="F6600" i="5"/>
  <c r="F6601" i="5"/>
  <c r="F6602" i="5"/>
  <c r="F3891" i="5"/>
  <c r="F6605" i="5"/>
  <c r="F6606" i="5"/>
  <c r="F6607" i="5"/>
  <c r="F6608" i="5"/>
  <c r="F6609" i="5"/>
  <c r="F6610" i="5"/>
  <c r="F6611" i="5"/>
  <c r="F6612" i="5"/>
  <c r="F6613" i="5"/>
  <c r="F6614" i="5"/>
  <c r="F6615" i="5"/>
  <c r="F6616" i="5"/>
  <c r="F6617" i="5"/>
  <c r="F5636" i="5"/>
  <c r="F6619" i="5"/>
  <c r="F6620" i="5"/>
  <c r="F6971" i="5"/>
  <c r="F6977" i="5"/>
  <c r="F6981" i="5"/>
  <c r="F6624" i="5"/>
  <c r="F6625" i="5"/>
  <c r="F6626" i="5"/>
  <c r="F6627" i="5"/>
  <c r="F6629" i="5"/>
  <c r="F6630" i="5"/>
  <c r="F7215" i="5"/>
  <c r="F6632" i="5"/>
  <c r="F6633" i="5"/>
  <c r="F6634" i="5"/>
  <c r="F6635" i="5"/>
  <c r="F6636" i="5"/>
  <c r="F6637" i="5"/>
  <c r="F6987" i="5"/>
  <c r="F6989" i="5"/>
  <c r="F6640" i="5"/>
  <c r="F7004" i="5"/>
  <c r="F6642" i="5"/>
  <c r="F6643" i="5"/>
  <c r="F6644" i="5"/>
  <c r="F6645" i="5"/>
  <c r="F6646" i="5"/>
  <c r="F6647" i="5"/>
  <c r="F6648" i="5"/>
  <c r="F6649" i="5"/>
  <c r="F744" i="5"/>
  <c r="F6651" i="5"/>
  <c r="F6652" i="5"/>
  <c r="F6653" i="5"/>
  <c r="F6654" i="5"/>
  <c r="F6655" i="5"/>
  <c r="F6656" i="5"/>
  <c r="F6657" i="5"/>
  <c r="F7014" i="5"/>
  <c r="F6659" i="5"/>
  <c r="F6660" i="5"/>
  <c r="F6661" i="5"/>
  <c r="F6662" i="5"/>
  <c r="F6663" i="5"/>
  <c r="F6664" i="5"/>
  <c r="F6665" i="5"/>
  <c r="F6666" i="5"/>
  <c r="F6667" i="5"/>
  <c r="F6668" i="5"/>
  <c r="F6669" i="5"/>
  <c r="F6670" i="5"/>
  <c r="F6671" i="5"/>
  <c r="F6672" i="5"/>
  <c r="F6673" i="5"/>
  <c r="F7021" i="5"/>
  <c r="F6675" i="5"/>
  <c r="F7022" i="5"/>
  <c r="F6677" i="5"/>
  <c r="F6678" i="5"/>
  <c r="F6679" i="5"/>
  <c r="F7023" i="5"/>
  <c r="F6681" i="5"/>
  <c r="F7026" i="5"/>
  <c r="F7028" i="5"/>
  <c r="F6684" i="5"/>
  <c r="F6685" i="5"/>
  <c r="F6686" i="5"/>
  <c r="F6687" i="5"/>
  <c r="F7033" i="5"/>
  <c r="F6474" i="5"/>
  <c r="F6690" i="5"/>
  <c r="F6691" i="5"/>
  <c r="F171" i="5"/>
  <c r="F7034" i="5"/>
  <c r="F6694" i="5"/>
  <c r="F6695" i="5"/>
  <c r="F6696" i="5"/>
  <c r="F6697" i="5"/>
  <c r="F6698" i="5"/>
  <c r="F6699" i="5"/>
  <c r="F6700" i="5"/>
  <c r="F6701" i="5"/>
  <c r="F6702" i="5"/>
  <c r="F6703" i="5"/>
  <c r="F6704" i="5"/>
  <c r="F6705" i="5"/>
  <c r="F6706" i="5"/>
  <c r="F6707" i="5"/>
  <c r="F6708" i="5"/>
  <c r="F6709" i="5"/>
  <c r="F6710" i="5"/>
  <c r="F6711" i="5"/>
  <c r="F6712" i="5"/>
  <c r="F8157" i="5"/>
  <c r="F6714" i="5"/>
  <c r="F1311" i="5"/>
  <c r="F7036" i="5"/>
  <c r="F7038" i="5"/>
  <c r="F6718" i="5"/>
  <c r="F6719" i="5"/>
  <c r="F6720" i="5"/>
  <c r="F6721" i="5"/>
  <c r="F6722" i="5"/>
  <c r="F6723" i="5"/>
  <c r="F6724" i="5"/>
  <c r="F6725" i="5"/>
  <c r="F6726" i="5"/>
  <c r="F6727" i="5"/>
  <c r="F6728" i="5"/>
  <c r="F6729" i="5"/>
  <c r="F6730" i="5"/>
  <c r="F6731" i="5"/>
  <c r="F6732" i="5"/>
  <c r="F6733" i="5"/>
  <c r="F6734" i="5"/>
  <c r="F6735" i="5"/>
  <c r="F6736" i="5"/>
  <c r="F6737" i="5"/>
  <c r="F6008" i="5"/>
  <c r="F1029" i="5"/>
  <c r="F7040" i="5"/>
  <c r="F6741" i="5"/>
  <c r="F6742" i="5"/>
  <c r="F7041" i="5"/>
  <c r="F6744" i="5"/>
  <c r="F6745" i="5"/>
  <c r="F6746" i="5"/>
  <c r="F6747" i="5"/>
  <c r="F6748" i="5"/>
  <c r="F6749" i="5"/>
  <c r="F6750" i="5"/>
  <c r="F6751" i="5"/>
  <c r="F6752" i="5"/>
  <c r="F6753" i="5"/>
  <c r="F2716" i="5"/>
  <c r="F6755" i="5"/>
  <c r="F6756" i="5"/>
  <c r="F6757" i="5"/>
  <c r="F6758" i="5"/>
  <c r="F6759" i="5"/>
  <c r="F6760" i="5"/>
  <c r="F6761" i="5"/>
  <c r="F6762" i="5"/>
  <c r="F6763" i="5"/>
  <c r="F6764" i="5"/>
  <c r="F7042" i="5"/>
  <c r="F7050" i="5"/>
  <c r="F7051" i="5"/>
  <c r="F7052" i="5"/>
  <c r="F6769" i="5"/>
  <c r="F6770" i="5"/>
  <c r="F7059" i="5"/>
  <c r="F7063" i="5"/>
  <c r="F6773" i="5"/>
  <c r="F6774" i="5"/>
  <c r="F6775" i="5"/>
  <c r="F7064" i="5"/>
  <c r="F7083" i="5"/>
  <c r="F7097" i="5"/>
  <c r="F7104" i="5"/>
  <c r="F7115" i="5"/>
  <c r="F6782" i="5"/>
  <c r="F6783" i="5"/>
  <c r="F6784" i="5"/>
  <c r="F6785" i="5"/>
  <c r="F7134" i="5"/>
  <c r="F7135" i="5"/>
  <c r="F6788" i="5"/>
  <c r="F6789" i="5"/>
  <c r="F6790" i="5"/>
  <c r="F6791" i="5"/>
  <c r="F6792" i="5"/>
  <c r="F6793" i="5"/>
  <c r="F6794" i="5"/>
  <c r="F6795" i="5"/>
  <c r="F6796" i="5"/>
  <c r="F6797" i="5"/>
  <c r="F6798" i="5"/>
  <c r="F6799" i="5"/>
  <c r="F7136" i="5"/>
  <c r="F6802" i="5"/>
  <c r="F6803" i="5"/>
  <c r="F6804" i="5"/>
  <c r="F6805" i="5"/>
  <c r="F6806" i="5"/>
  <c r="F6807" i="5"/>
  <c r="F6808" i="5"/>
  <c r="F6809" i="5"/>
  <c r="F6810" i="5"/>
  <c r="F6811" i="5"/>
  <c r="F6812" i="5"/>
  <c r="F6813" i="5"/>
  <c r="F6814" i="5"/>
  <c r="F5472" i="5"/>
  <c r="F36" i="5"/>
  <c r="F6817" i="5"/>
  <c r="F6818" i="5"/>
  <c r="F6819" i="5"/>
  <c r="F6820" i="5"/>
  <c r="F7137" i="5"/>
  <c r="F6822" i="5"/>
  <c r="F6823" i="5"/>
  <c r="F6824" i="5"/>
  <c r="F6825" i="5"/>
  <c r="F6826" i="5"/>
  <c r="F6827" i="5"/>
  <c r="F7138" i="5"/>
  <c r="F6829" i="5"/>
  <c r="F7144" i="5"/>
  <c r="F3813" i="5"/>
  <c r="F6832" i="5"/>
  <c r="F6833" i="5"/>
  <c r="F6834" i="5"/>
  <c r="F6836" i="5"/>
  <c r="F6837" i="5"/>
  <c r="F6838" i="5"/>
  <c r="F6839" i="5"/>
  <c r="F6840" i="5"/>
  <c r="F7152" i="5"/>
  <c r="F7153" i="5"/>
  <c r="F6843" i="5"/>
  <c r="F6844" i="5"/>
  <c r="F6845" i="5"/>
  <c r="F7156" i="5"/>
  <c r="F6847" i="5"/>
  <c r="F4391" i="5"/>
  <c r="F3555" i="5"/>
  <c r="F7184" i="5"/>
  <c r="F7186" i="5"/>
  <c r="F6853" i="5"/>
  <c r="F7199" i="5"/>
  <c r="F6855" i="5"/>
  <c r="F1314" i="5"/>
  <c r="F7204" i="5"/>
  <c r="F190" i="5"/>
  <c r="F7205" i="5"/>
  <c r="F6860" i="5"/>
  <c r="F6861" i="5"/>
  <c r="F6862" i="5"/>
  <c r="F6863" i="5"/>
  <c r="F6864" i="5"/>
  <c r="F6865" i="5"/>
  <c r="F6866" i="5"/>
  <c r="F6867" i="5"/>
  <c r="F6868" i="5"/>
  <c r="F6869" i="5"/>
  <c r="F6870" i="5"/>
  <c r="F6871" i="5"/>
  <c r="F6872" i="5"/>
  <c r="F6873" i="5"/>
  <c r="F6874" i="5"/>
  <c r="F6875" i="5"/>
  <c r="F6876" i="5"/>
  <c r="F6877" i="5"/>
  <c r="F6878" i="5"/>
  <c r="F6879" i="5"/>
  <c r="F7208" i="5"/>
  <c r="F3423" i="5"/>
  <c r="F6882" i="5"/>
  <c r="F6883" i="5"/>
  <c r="F6884" i="5"/>
  <c r="F6885" i="5"/>
  <c r="F6886" i="5"/>
  <c r="F6887" i="5"/>
  <c r="F6888" i="5"/>
  <c r="F6889" i="5"/>
  <c r="F7214" i="5"/>
  <c r="F7220" i="5"/>
  <c r="F6892" i="5"/>
  <c r="F6893" i="5"/>
  <c r="F6894" i="5"/>
  <c r="F7227" i="5"/>
  <c r="F7229" i="5"/>
  <c r="F6897" i="5"/>
  <c r="F7231" i="5"/>
  <c r="F6899" i="5"/>
  <c r="F6900" i="5"/>
  <c r="F6901" i="5"/>
  <c r="F1039" i="5"/>
  <c r="F7236" i="5"/>
  <c r="F6904" i="5"/>
  <c r="F332" i="5"/>
  <c r="F3915" i="5"/>
  <c r="F6907" i="5"/>
  <c r="F7237" i="5"/>
  <c r="F6909" i="5"/>
  <c r="F6910" i="5"/>
  <c r="F6911" i="5"/>
  <c r="F6912" i="5"/>
  <c r="F7241" i="5"/>
  <c r="F6914" i="5"/>
  <c r="F6915" i="5"/>
  <c r="F7242" i="5"/>
  <c r="F6917" i="5"/>
  <c r="F6918" i="5"/>
  <c r="F2775" i="5"/>
  <c r="F5057" i="5"/>
  <c r="F6921" i="5"/>
  <c r="F7247" i="5"/>
  <c r="F8623" i="5"/>
  <c r="F6924" i="5"/>
  <c r="F6925" i="5"/>
  <c r="F6926" i="5"/>
  <c r="F6927" i="5"/>
  <c r="F6928" i="5"/>
  <c r="F7250" i="5"/>
  <c r="F6930" i="5"/>
  <c r="F6931" i="5"/>
  <c r="F6932" i="5"/>
  <c r="F6933" i="5"/>
  <c r="F6934" i="5"/>
  <c r="F6936" i="5"/>
  <c r="F6937" i="5"/>
  <c r="F6938" i="5"/>
  <c r="F6939" i="5"/>
  <c r="F6940" i="5"/>
  <c r="F6941" i="5"/>
  <c r="F6942" i="5"/>
  <c r="F6943" i="5"/>
  <c r="F6944" i="5"/>
  <c r="F7251" i="5"/>
  <c r="F7271" i="5"/>
  <c r="F6947" i="5"/>
  <c r="F6948" i="5"/>
  <c r="F6949" i="5"/>
  <c r="F7275" i="5"/>
  <c r="F6951" i="5"/>
  <c r="F6952" i="5"/>
  <c r="F6953" i="5"/>
  <c r="F6954" i="5"/>
  <c r="F6955" i="5"/>
  <c r="F6956" i="5"/>
  <c r="F6957" i="5"/>
  <c r="F6958" i="5"/>
  <c r="F6959" i="5"/>
  <c r="F4783" i="5"/>
  <c r="F6961" i="5"/>
  <c r="F6962" i="5"/>
  <c r="F6963" i="5"/>
  <c r="F6964" i="5"/>
  <c r="F6965" i="5"/>
  <c r="F6966" i="5"/>
  <c r="F6967" i="5"/>
  <c r="F6968" i="5"/>
  <c r="F6969" i="5"/>
  <c r="F6970" i="5"/>
  <c r="F3560" i="5"/>
  <c r="F6972" i="5"/>
  <c r="F6973" i="5"/>
  <c r="F6974" i="5"/>
  <c r="F6975" i="5"/>
  <c r="F6976" i="5"/>
  <c r="F7280" i="5"/>
  <c r="F6978" i="5"/>
  <c r="F6979" i="5"/>
  <c r="F834" i="5"/>
  <c r="F7281" i="5"/>
  <c r="F1302" i="5"/>
  <c r="F6983" i="5"/>
  <c r="F6984" i="5"/>
  <c r="F6985" i="5"/>
  <c r="F6986" i="5"/>
  <c r="F7276" i="5"/>
  <c r="F6988" i="5"/>
  <c r="F6990" i="5"/>
  <c r="F6991" i="5"/>
  <c r="F6992" i="5"/>
  <c r="F6993" i="5"/>
  <c r="F6994" i="5"/>
  <c r="F6995" i="5"/>
  <c r="F6996" i="5"/>
  <c r="F6997" i="5"/>
  <c r="F6998" i="5"/>
  <c r="F6999" i="5"/>
  <c r="F7001" i="5"/>
  <c r="F7002" i="5"/>
  <c r="F7003" i="5"/>
  <c r="F7296" i="5"/>
  <c r="F7005" i="5"/>
  <c r="F7006" i="5"/>
  <c r="F7007" i="5"/>
  <c r="F7008" i="5"/>
  <c r="F7009" i="5"/>
  <c r="F7010" i="5"/>
  <c r="F7011" i="5"/>
  <c r="F7012" i="5"/>
  <c r="F7013" i="5"/>
  <c r="F7302" i="5"/>
  <c r="F7015" i="5"/>
  <c r="F7016" i="5"/>
  <c r="F7017" i="5"/>
  <c r="F7018" i="5"/>
  <c r="F7019" i="5"/>
  <c r="F7020" i="5"/>
  <c r="F7303" i="5"/>
  <c r="F7305" i="5"/>
  <c r="F7319" i="5"/>
  <c r="F7024" i="5"/>
  <c r="F7273" i="5"/>
  <c r="F7320" i="5"/>
  <c r="F7027" i="5"/>
  <c r="F7331" i="5"/>
  <c r="F7029" i="5"/>
  <c r="F7031" i="5"/>
  <c r="F7032" i="5"/>
  <c r="F7332" i="5"/>
  <c r="F7335" i="5"/>
  <c r="F7035" i="5"/>
  <c r="F7336" i="5"/>
  <c r="F7037" i="5"/>
  <c r="F725" i="5"/>
  <c r="F7039" i="5"/>
  <c r="F7338" i="5"/>
  <c r="F7339" i="5"/>
  <c r="F7342" i="5"/>
  <c r="F7043" i="5"/>
  <c r="F440" i="5"/>
  <c r="F7045" i="5"/>
  <c r="F7046" i="5"/>
  <c r="F7047" i="5"/>
  <c r="F7048" i="5"/>
  <c r="F7049" i="5"/>
  <c r="F7343" i="5"/>
  <c r="F7375" i="5"/>
  <c r="F7385" i="5"/>
  <c r="F7053" i="5"/>
  <c r="F7054" i="5"/>
  <c r="F7055" i="5"/>
  <c r="F7056" i="5"/>
  <c r="F7057" i="5"/>
  <c r="F7058" i="5"/>
  <c r="F7392" i="5"/>
  <c r="F7060" i="5"/>
  <c r="F7061" i="5"/>
  <c r="F7062" i="5"/>
  <c r="F7403" i="5"/>
  <c r="F7411" i="5"/>
  <c r="F7065" i="5"/>
  <c r="F7066" i="5"/>
  <c r="F7067" i="5"/>
  <c r="F7068" i="5"/>
  <c r="F7069" i="5"/>
  <c r="F7070" i="5"/>
  <c r="F7071" i="5"/>
  <c r="F7072" i="5"/>
  <c r="F7073" i="5"/>
  <c r="F7074" i="5"/>
  <c r="F7075" i="5"/>
  <c r="F7076" i="5"/>
  <c r="F7077" i="5"/>
  <c r="F7078" i="5"/>
  <c r="F7079" i="5"/>
  <c r="F7080" i="5"/>
  <c r="F7081" i="5"/>
  <c r="F7082" i="5"/>
  <c r="F7413" i="5"/>
  <c r="F7084" i="5"/>
  <c r="F7085" i="5"/>
  <c r="F7086" i="5"/>
  <c r="F7087" i="5"/>
  <c r="F7088" i="5"/>
  <c r="F7089" i="5"/>
  <c r="F7090" i="5"/>
  <c r="F7091" i="5"/>
  <c r="F7092" i="5"/>
  <c r="F7093" i="5"/>
  <c r="F7094" i="5"/>
  <c r="F3852" i="5"/>
  <c r="F7096" i="5"/>
  <c r="F7432" i="5"/>
  <c r="F7098" i="5"/>
  <c r="F7099" i="5"/>
  <c r="F7100" i="5"/>
  <c r="F7101" i="5"/>
  <c r="F7102" i="5"/>
  <c r="F7103" i="5"/>
  <c r="F7434" i="5"/>
  <c r="F7440" i="5"/>
  <c r="F7106" i="5"/>
  <c r="F7107" i="5"/>
  <c r="F7108" i="5"/>
  <c r="F7109" i="5"/>
  <c r="F7110" i="5"/>
  <c r="F7111" i="5"/>
  <c r="F7112" i="5"/>
  <c r="F7113" i="5"/>
  <c r="F7114" i="5"/>
  <c r="F366" i="5"/>
  <c r="F4182" i="5"/>
  <c r="F7117" i="5"/>
  <c r="F7118" i="5"/>
  <c r="F7119" i="5"/>
  <c r="F1762" i="5"/>
  <c r="F7121" i="5"/>
  <c r="F7122" i="5"/>
  <c r="F7123" i="5"/>
  <c r="F7124" i="5"/>
  <c r="F7125" i="5"/>
  <c r="F7126" i="5"/>
  <c r="F7127" i="5"/>
  <c r="F7128" i="5"/>
  <c r="F7129" i="5"/>
  <c r="F7130" i="5"/>
  <c r="F7131" i="5"/>
  <c r="F7132" i="5"/>
  <c r="F7133" i="5"/>
  <c r="F7441" i="5"/>
  <c r="F7445" i="5"/>
  <c r="F513" i="5"/>
  <c r="F7449" i="5"/>
  <c r="F7462" i="5"/>
  <c r="F7139" i="5"/>
  <c r="F7140" i="5"/>
  <c r="F7141" i="5"/>
  <c r="F7142" i="5"/>
  <c r="F7143" i="5"/>
  <c r="F122" i="5"/>
  <c r="F7145" i="5"/>
  <c r="F7146" i="5"/>
  <c r="F7147" i="5"/>
  <c r="F7148" i="5"/>
  <c r="F7149" i="5"/>
  <c r="F7150" i="5"/>
  <c r="F7151" i="5"/>
  <c r="F7464" i="5"/>
  <c r="F1162" i="5"/>
  <c r="F7154" i="5"/>
  <c r="F7155" i="5"/>
  <c r="F7465" i="5"/>
  <c r="F7157" i="5"/>
  <c r="F7405" i="5"/>
  <c r="F7159" i="5"/>
  <c r="F7160" i="5"/>
  <c r="F7161" i="5"/>
  <c r="F7162" i="5"/>
  <c r="F7163" i="5"/>
  <c r="F7164" i="5"/>
  <c r="F7165" i="5"/>
  <c r="F7166" i="5"/>
  <c r="F7167" i="5"/>
  <c r="F7168" i="5"/>
  <c r="F7169" i="5"/>
  <c r="F7170" i="5"/>
  <c r="F7171" i="5"/>
  <c r="F7172" i="5"/>
  <c r="F7173" i="5"/>
  <c r="F7174" i="5"/>
  <c r="F7175" i="5"/>
  <c r="F7176" i="5"/>
  <c r="F7177" i="5"/>
  <c r="F7178" i="5"/>
  <c r="F7179" i="5"/>
  <c r="F7649" i="5"/>
  <c r="F7467" i="5"/>
  <c r="F7182" i="5"/>
  <c r="F7183" i="5"/>
  <c r="F7468" i="5"/>
  <c r="F7185" i="5"/>
  <c r="F7480" i="5"/>
  <c r="F7187" i="5"/>
  <c r="F7188" i="5"/>
  <c r="F7189" i="5"/>
  <c r="F7190" i="5"/>
  <c r="F7191" i="5"/>
  <c r="F7192" i="5"/>
  <c r="F7193" i="5"/>
  <c r="F7194" i="5"/>
  <c r="F7195" i="5"/>
  <c r="F7196" i="5"/>
  <c r="F6631" i="5"/>
  <c r="F7198" i="5"/>
  <c r="F7481" i="5"/>
  <c r="F7200" i="5"/>
  <c r="F7201" i="5"/>
  <c r="F7202" i="5"/>
  <c r="F7203" i="5"/>
  <c r="F7489" i="5"/>
  <c r="F7490" i="5"/>
  <c r="F6713" i="5"/>
  <c r="F7207" i="5"/>
  <c r="F7491" i="5"/>
  <c r="F7209" i="5"/>
  <c r="F506" i="5"/>
  <c r="F7211" i="5"/>
  <c r="F7212" i="5"/>
  <c r="F7213" i="5"/>
  <c r="F7498" i="5"/>
  <c r="F432" i="5"/>
  <c r="F7216" i="5"/>
  <c r="F7217" i="5"/>
  <c r="F7218" i="5"/>
  <c r="F7219" i="5"/>
  <c r="F588" i="5"/>
  <c r="F7221" i="5"/>
  <c r="F7222" i="5"/>
  <c r="F7223" i="5"/>
  <c r="F7224" i="5"/>
  <c r="F7225" i="5"/>
  <c r="F7226" i="5"/>
  <c r="F7505" i="5"/>
  <c r="F7228" i="5"/>
  <c r="F7513" i="5"/>
  <c r="F7230" i="5"/>
  <c r="F385" i="5"/>
  <c r="F7232" i="5"/>
  <c r="F7233" i="5"/>
  <c r="F7234" i="5"/>
  <c r="F7235" i="5"/>
  <c r="F7514" i="5"/>
  <c r="F7515" i="5"/>
  <c r="F7238" i="5"/>
  <c r="F7239" i="5"/>
  <c r="F7240" i="5"/>
  <c r="F7533" i="5"/>
  <c r="F7534" i="5"/>
  <c r="F7243" i="5"/>
  <c r="F7244" i="5"/>
  <c r="F7245" i="5"/>
  <c r="F774" i="5"/>
  <c r="F7248" i="5"/>
  <c r="F7249" i="5"/>
  <c r="F7542" i="5"/>
  <c r="F659" i="5"/>
  <c r="F7252" i="5"/>
  <c r="F7253" i="5"/>
  <c r="F7254" i="5"/>
  <c r="F7255" i="5"/>
  <c r="F7256" i="5"/>
  <c r="F7257" i="5"/>
  <c r="F7258" i="5"/>
  <c r="F7259" i="5"/>
  <c r="F7260" i="5"/>
  <c r="F7261" i="5"/>
  <c r="F7262" i="5"/>
  <c r="F7263" i="5"/>
  <c r="F7264" i="5"/>
  <c r="F7265" i="5"/>
  <c r="F7266" i="5"/>
  <c r="F7267" i="5"/>
  <c r="F7268" i="5"/>
  <c r="F7269" i="5"/>
  <c r="F7270" i="5"/>
  <c r="F862" i="5"/>
  <c r="F7272" i="5"/>
  <c r="F7775" i="5"/>
  <c r="F7274" i="5"/>
  <c r="F763" i="5"/>
  <c r="F7543" i="5"/>
  <c r="F7277" i="5"/>
  <c r="F7278" i="5"/>
  <c r="F7279" i="5"/>
  <c r="F7545" i="5"/>
  <c r="F7546" i="5"/>
  <c r="F7282" i="5"/>
  <c r="F7283" i="5"/>
  <c r="F7284" i="5"/>
  <c r="F7286" i="5"/>
  <c r="F7287" i="5"/>
  <c r="F8297" i="5"/>
  <c r="F7547" i="5"/>
  <c r="F7548" i="5"/>
  <c r="F7291" i="5"/>
  <c r="F2633" i="5"/>
  <c r="F7293" i="5"/>
  <c r="F7294" i="5"/>
  <c r="F212" i="5"/>
  <c r="F7297" i="5"/>
  <c r="F7298" i="5"/>
  <c r="F7299" i="5"/>
  <c r="F7300" i="5"/>
  <c r="F7301" i="5"/>
  <c r="F7569" i="5"/>
  <c r="F7570" i="5"/>
  <c r="F7304" i="5"/>
  <c r="F7583" i="5"/>
  <c r="F7306" i="5"/>
  <c r="F7307" i="5"/>
  <c r="F7308" i="5"/>
  <c r="F7309" i="5"/>
  <c r="F7310" i="5"/>
  <c r="F7311" i="5"/>
  <c r="F7312" i="5"/>
  <c r="F7313" i="5"/>
  <c r="F7314" i="5"/>
  <c r="F7315" i="5"/>
  <c r="F7316" i="5"/>
  <c r="F7317" i="5"/>
  <c r="F7318" i="5"/>
  <c r="F7591" i="5"/>
  <c r="F746" i="5"/>
  <c r="F7321" i="5"/>
  <c r="F7322" i="5"/>
  <c r="F7323" i="5"/>
  <c r="F7324" i="5"/>
  <c r="F7325" i="5"/>
  <c r="F7326" i="5"/>
  <c r="F7327" i="5"/>
  <c r="F7328" i="5"/>
  <c r="F7329" i="5"/>
  <c r="F7330" i="5"/>
  <c r="F7606" i="5"/>
  <c r="F7333" i="5"/>
  <c r="F7334" i="5"/>
  <c r="F7636" i="5"/>
  <c r="F7337" i="5"/>
  <c r="F7637" i="5"/>
  <c r="F7638" i="5"/>
  <c r="F7340" i="5"/>
  <c r="F526" i="5"/>
  <c r="F7648" i="5"/>
  <c r="F7653" i="5"/>
  <c r="F7344" i="5"/>
  <c r="F7345" i="5"/>
  <c r="F7346" i="5"/>
  <c r="F7347" i="5"/>
  <c r="F5098" i="5"/>
  <c r="F7349" i="5"/>
  <c r="F7350" i="5"/>
  <c r="F7351" i="5"/>
  <c r="F7352" i="5"/>
  <c r="F7353" i="5"/>
  <c r="F7354" i="5"/>
  <c r="F7355" i="5"/>
  <c r="F7356" i="5"/>
  <c r="F7357" i="5"/>
  <c r="F7359" i="5"/>
  <c r="F7360" i="5"/>
  <c r="F7361" i="5"/>
  <c r="F7362" i="5"/>
  <c r="F7363" i="5"/>
  <c r="F7364" i="5"/>
  <c r="F6032" i="5"/>
  <c r="F7366" i="5"/>
  <c r="F7367" i="5"/>
  <c r="F7368" i="5"/>
  <c r="F7369" i="5"/>
  <c r="F7370" i="5"/>
  <c r="F7371" i="5"/>
  <c r="F7372" i="5"/>
  <c r="F7373" i="5"/>
  <c r="F7374" i="5"/>
  <c r="F1207" i="5"/>
  <c r="F7376" i="5"/>
  <c r="F7377" i="5"/>
  <c r="F7378" i="5"/>
  <c r="F7379" i="5"/>
  <c r="F7380" i="5"/>
  <c r="F7381" i="5"/>
  <c r="F7383" i="5"/>
  <c r="F7693" i="5"/>
  <c r="F7386" i="5"/>
  <c r="F7387" i="5"/>
  <c r="F7388" i="5"/>
  <c r="F7389" i="5"/>
  <c r="F7390" i="5"/>
  <c r="F7391" i="5"/>
  <c r="F7696" i="5"/>
  <c r="F7393" i="5"/>
  <c r="F7394" i="5"/>
  <c r="F7395" i="5"/>
  <c r="F7396" i="5"/>
  <c r="F7397" i="5"/>
  <c r="F7399" i="5"/>
  <c r="F7400" i="5"/>
  <c r="F7401" i="5"/>
  <c r="F5761" i="5"/>
  <c r="F7706" i="5"/>
  <c r="F7404" i="5"/>
  <c r="F6815" i="5"/>
  <c r="F7406" i="5"/>
  <c r="F7407" i="5"/>
  <c r="F7408" i="5"/>
  <c r="F7409" i="5"/>
  <c r="F7410" i="5"/>
  <c r="F7707" i="5"/>
  <c r="F7412" i="5"/>
  <c r="F7708" i="5"/>
  <c r="F7414" i="5"/>
  <c r="F7415" i="5"/>
  <c r="F7416" i="5"/>
  <c r="F7417" i="5"/>
  <c r="F7419" i="5"/>
  <c r="F7420" i="5"/>
  <c r="F7421" i="5"/>
  <c r="F7422" i="5"/>
  <c r="F7423" i="5"/>
  <c r="F7424" i="5"/>
  <c r="F7425" i="5"/>
  <c r="F7426" i="5"/>
  <c r="F7427" i="5"/>
  <c r="F7428" i="5"/>
  <c r="F7429" i="5"/>
  <c r="F7430" i="5"/>
  <c r="F7431" i="5"/>
  <c r="F7710" i="5"/>
  <c r="F7433" i="5"/>
  <c r="F1315" i="5"/>
  <c r="F7435" i="5"/>
  <c r="F7436" i="5"/>
  <c r="F7437" i="5"/>
  <c r="F7438" i="5"/>
  <c r="F7439" i="5"/>
  <c r="F6913" i="5"/>
  <c r="F7712" i="5"/>
  <c r="F7442" i="5"/>
  <c r="F7443" i="5"/>
  <c r="F7444" i="5"/>
  <c r="F7713" i="5"/>
  <c r="F7446" i="5"/>
  <c r="F7447" i="5"/>
  <c r="F7448" i="5"/>
  <c r="F7736" i="5"/>
  <c r="F7450" i="5"/>
  <c r="F7451" i="5"/>
  <c r="F7452" i="5"/>
  <c r="F7453" i="5"/>
  <c r="F7454" i="5"/>
  <c r="F7455" i="5"/>
  <c r="F7456" i="5"/>
  <c r="F7457" i="5"/>
  <c r="F7458" i="5"/>
  <c r="F7459" i="5"/>
  <c r="F7460" i="5"/>
  <c r="F7738" i="5"/>
  <c r="F7744" i="5"/>
  <c r="F7747" i="5"/>
  <c r="F7748" i="5"/>
  <c r="F7466" i="5"/>
  <c r="F684" i="5"/>
  <c r="F7751" i="5"/>
  <c r="F7469" i="5"/>
  <c r="F7470" i="5"/>
  <c r="F7471" i="5"/>
  <c r="F7472" i="5"/>
  <c r="F7473" i="5"/>
  <c r="F7474" i="5"/>
  <c r="F7476" i="5"/>
  <c r="F7477" i="5"/>
  <c r="F7478" i="5"/>
  <c r="F7479" i="5"/>
  <c r="F7753" i="5"/>
  <c r="F7754" i="5"/>
  <c r="F7482" i="5"/>
  <c r="F7483" i="5"/>
  <c r="F7484" i="5"/>
  <c r="F7485" i="5"/>
  <c r="F7486" i="5"/>
  <c r="F7487" i="5"/>
  <c r="F7488" i="5"/>
  <c r="F7755" i="5"/>
  <c r="F7757" i="5"/>
  <c r="F7765" i="5"/>
  <c r="F7492" i="5"/>
  <c r="F394" i="5"/>
  <c r="F7494" i="5"/>
  <c r="F7495" i="5"/>
  <c r="F7496" i="5"/>
  <c r="F7497" i="5"/>
  <c r="F7766" i="5"/>
  <c r="F7499" i="5"/>
  <c r="F7500" i="5"/>
  <c r="F7501" i="5"/>
  <c r="F7502" i="5"/>
  <c r="F7503" i="5"/>
  <c r="F7504" i="5"/>
  <c r="F7767" i="5"/>
  <c r="F7506" i="5"/>
  <c r="F7507" i="5"/>
  <c r="F7508" i="5"/>
  <c r="F7509" i="5"/>
  <c r="F7510" i="5"/>
  <c r="F7511" i="5"/>
  <c r="F531" i="5"/>
  <c r="F7771" i="5"/>
  <c r="F5627" i="5"/>
  <c r="F7772" i="5"/>
  <c r="F7516" i="5"/>
  <c r="F7517" i="5"/>
  <c r="F7518" i="5"/>
  <c r="F7519" i="5"/>
  <c r="F7520" i="5"/>
  <c r="F7521" i="5"/>
  <c r="F7522" i="5"/>
  <c r="F8256" i="5"/>
  <c r="F7524" i="5"/>
  <c r="F7525" i="5"/>
  <c r="F7526" i="5"/>
  <c r="F7527" i="5"/>
  <c r="F7528" i="5"/>
  <c r="F7530" i="5"/>
  <c r="F7531" i="5"/>
  <c r="F7532" i="5"/>
  <c r="F1316" i="5"/>
  <c r="F7773" i="5"/>
  <c r="F7535" i="5"/>
  <c r="F7536" i="5"/>
  <c r="F7537" i="5"/>
  <c r="F7538" i="5"/>
  <c r="F7539" i="5"/>
  <c r="F7540" i="5"/>
  <c r="F7541" i="5"/>
  <c r="F447" i="5"/>
  <c r="F7774" i="5"/>
  <c r="F7544" i="5"/>
  <c r="F7792" i="5"/>
  <c r="F7793" i="5"/>
  <c r="F7794" i="5"/>
  <c r="F7549" i="5"/>
  <c r="F7550" i="5"/>
  <c r="F7551" i="5"/>
  <c r="F7552" i="5"/>
  <c r="F7553" i="5"/>
  <c r="F7554" i="5"/>
  <c r="F7555" i="5"/>
  <c r="F7556" i="5"/>
  <c r="F7557" i="5"/>
  <c r="F7558" i="5"/>
  <c r="F7559" i="5"/>
  <c r="F7560" i="5"/>
  <c r="F7561" i="5"/>
  <c r="F7562" i="5"/>
  <c r="F7563" i="5"/>
  <c r="F7564" i="5"/>
  <c r="F7565" i="5"/>
  <c r="F7566" i="5"/>
  <c r="F7567" i="5"/>
  <c r="F7568" i="5"/>
  <c r="F7795" i="5"/>
  <c r="F7810" i="5"/>
  <c r="F7571" i="5"/>
  <c r="F7572" i="5"/>
  <c r="F7573" i="5"/>
  <c r="F7574" i="5"/>
  <c r="F7575" i="5"/>
  <c r="F7576" i="5"/>
  <c r="F7577" i="5"/>
  <c r="F7578" i="5"/>
  <c r="F7579" i="5"/>
  <c r="F7580" i="5"/>
  <c r="F7581" i="5"/>
  <c r="F7582" i="5"/>
  <c r="F7811" i="5"/>
  <c r="F7584" i="5"/>
  <c r="F7585" i="5"/>
  <c r="F7586" i="5"/>
  <c r="F7587" i="5"/>
  <c r="F7588" i="5"/>
  <c r="F7589" i="5"/>
  <c r="F7590" i="5"/>
  <c r="F7812" i="5"/>
  <c r="F7592" i="5"/>
  <c r="F7593" i="5"/>
  <c r="F7594" i="5"/>
  <c r="F7595" i="5"/>
  <c r="F7596" i="5"/>
  <c r="F7597" i="5"/>
  <c r="F7598" i="5"/>
  <c r="F7599" i="5"/>
  <c r="F7600" i="5"/>
  <c r="F7601" i="5"/>
  <c r="F7602" i="5"/>
  <c r="F7603" i="5"/>
  <c r="F7604" i="5"/>
  <c r="F7605" i="5"/>
  <c r="F7813" i="5"/>
  <c r="F7608" i="5"/>
  <c r="F7609" i="5"/>
  <c r="F7610" i="5"/>
  <c r="F7611" i="5"/>
  <c r="F7612" i="5"/>
  <c r="F7613" i="5"/>
  <c r="F7614" i="5"/>
  <c r="F7814" i="5"/>
  <c r="F7822" i="5"/>
  <c r="F7617" i="5"/>
  <c r="F7618" i="5"/>
  <c r="F7619" i="5"/>
  <c r="F7620" i="5"/>
  <c r="F7621" i="5"/>
  <c r="F7622" i="5"/>
  <c r="F7623" i="5"/>
  <c r="F7624" i="5"/>
  <c r="F7625" i="5"/>
  <c r="F7626" i="5"/>
  <c r="F7627" i="5"/>
  <c r="F7628" i="5"/>
  <c r="F7629" i="5"/>
  <c r="F7630" i="5"/>
  <c r="F7632" i="5"/>
  <c r="F7633" i="5"/>
  <c r="F7634" i="5"/>
  <c r="F7635" i="5"/>
  <c r="F7823" i="5"/>
  <c r="F7824" i="5"/>
  <c r="F7827" i="5"/>
  <c r="F7639" i="5"/>
  <c r="F7640" i="5"/>
  <c r="F7641" i="5"/>
  <c r="F7642" i="5"/>
  <c r="F7643" i="5"/>
  <c r="F7644" i="5"/>
  <c r="F7645" i="5"/>
  <c r="F7646" i="5"/>
  <c r="F7647" i="5"/>
  <c r="F7844" i="5"/>
  <c r="F7158" i="5"/>
  <c r="F7650" i="5"/>
  <c r="F7651" i="5"/>
  <c r="F7652" i="5"/>
  <c r="F960" i="5"/>
  <c r="F7654" i="5"/>
  <c r="F7655" i="5"/>
  <c r="F7656" i="5"/>
  <c r="F7657" i="5"/>
  <c r="F7658" i="5"/>
  <c r="F7659" i="5"/>
  <c r="F7660" i="5"/>
  <c r="F7661" i="5"/>
  <c r="F7662" i="5"/>
  <c r="F7663" i="5"/>
  <c r="F7664" i="5"/>
  <c r="F7665" i="5"/>
  <c r="F7666" i="5"/>
  <c r="F7667" i="5"/>
  <c r="F7668" i="5"/>
  <c r="F7669" i="5"/>
  <c r="F7670" i="5"/>
  <c r="F7671" i="5"/>
  <c r="F7672" i="5"/>
  <c r="F7673" i="5"/>
  <c r="F7674" i="5"/>
  <c r="F7675" i="5"/>
  <c r="F7676" i="5"/>
  <c r="F7677" i="5"/>
  <c r="F7678" i="5"/>
  <c r="F7679" i="5"/>
  <c r="F7680" i="5"/>
  <c r="F7681" i="5"/>
  <c r="F7682" i="5"/>
  <c r="F7683" i="5"/>
  <c r="F7684" i="5"/>
  <c r="F7685" i="5"/>
  <c r="F7686" i="5"/>
  <c r="F7687" i="5"/>
  <c r="F7688" i="5"/>
  <c r="F7689" i="5"/>
  <c r="F7690" i="5"/>
  <c r="F7691" i="5"/>
  <c r="F7692" i="5"/>
  <c r="F7845" i="5"/>
  <c r="F7694" i="5"/>
  <c r="F7695" i="5"/>
  <c r="F7850" i="5"/>
  <c r="F7697" i="5"/>
  <c r="F7698" i="5"/>
  <c r="F7699" i="5"/>
  <c r="F7700" i="5"/>
  <c r="F7701" i="5"/>
  <c r="F7702" i="5"/>
  <c r="F7703" i="5"/>
  <c r="F7704" i="5"/>
  <c r="F7705" i="5"/>
  <c r="F7851" i="5"/>
  <c r="F559" i="5"/>
  <c r="F77" i="5"/>
  <c r="F7709" i="5"/>
  <c r="F7902" i="5"/>
  <c r="F7904" i="5"/>
  <c r="F7910" i="5"/>
  <c r="F7714" i="5"/>
  <c r="F7715" i="5"/>
  <c r="F7716" i="5"/>
  <c r="F7717" i="5"/>
  <c r="F7718" i="5"/>
  <c r="F7719" i="5"/>
  <c r="F7720" i="5"/>
  <c r="F7721" i="5"/>
  <c r="F7722" i="5"/>
  <c r="F7723" i="5"/>
  <c r="F7724" i="5"/>
  <c r="F7725" i="5"/>
  <c r="F7726" i="5"/>
  <c r="F7727" i="5"/>
  <c r="F7728" i="5"/>
  <c r="F7729" i="5"/>
  <c r="F7730" i="5"/>
  <c r="F7731" i="5"/>
  <c r="F7732" i="5"/>
  <c r="F7733" i="5"/>
  <c r="F7734" i="5"/>
  <c r="F7735" i="5"/>
  <c r="F7911" i="5"/>
  <c r="F7737" i="5"/>
  <c r="F7929" i="5"/>
  <c r="F7739" i="5"/>
  <c r="F7740" i="5"/>
  <c r="F7741" i="5"/>
  <c r="F7742" i="5"/>
  <c r="F7743" i="5"/>
  <c r="F7930" i="5"/>
  <c r="F7745" i="5"/>
  <c r="F7746" i="5"/>
  <c r="F7933" i="5"/>
  <c r="F7941" i="5"/>
  <c r="F7749" i="5"/>
  <c r="F7750" i="5"/>
  <c r="F113" i="5"/>
  <c r="F7752" i="5"/>
  <c r="F7952" i="5"/>
  <c r="F7955" i="5"/>
  <c r="F7957" i="5"/>
  <c r="F7756" i="5"/>
  <c r="F7958" i="5"/>
  <c r="F5927" i="5"/>
  <c r="F7759" i="5"/>
  <c r="F7760" i="5"/>
  <c r="F7761" i="5"/>
  <c r="F7762" i="5"/>
  <c r="F4537" i="5"/>
  <c r="F7764" i="5"/>
  <c r="F7965" i="5"/>
  <c r="F7966" i="5"/>
  <c r="F7967" i="5"/>
  <c r="F7768" i="5"/>
  <c r="F7769" i="5"/>
  <c r="F7770" i="5"/>
  <c r="F7971" i="5"/>
  <c r="F7978" i="5"/>
  <c r="F2793" i="5"/>
  <c r="F7981" i="5"/>
  <c r="F4508" i="5"/>
  <c r="F7776" i="5"/>
  <c r="F7777" i="5"/>
  <c r="F7778" i="5"/>
  <c r="F7982" i="5"/>
  <c r="F7780" i="5"/>
  <c r="F7781" i="5"/>
  <c r="F959" i="5"/>
  <c r="F7783" i="5"/>
  <c r="F7784" i="5"/>
  <c r="F7785" i="5"/>
  <c r="F7786" i="5"/>
  <c r="F7787" i="5"/>
  <c r="F7788" i="5"/>
  <c r="F7789" i="5"/>
  <c r="F7790" i="5"/>
  <c r="F7791" i="5"/>
  <c r="F7983" i="5"/>
  <c r="F7986" i="5"/>
  <c r="F7987" i="5"/>
  <c r="F7988" i="5"/>
  <c r="F7796" i="5"/>
  <c r="F7797" i="5"/>
  <c r="F7798" i="5"/>
  <c r="F7800" i="5"/>
  <c r="F7801" i="5"/>
  <c r="F7802" i="5"/>
  <c r="F7803" i="5"/>
  <c r="F7804" i="5"/>
  <c r="F7805" i="5"/>
  <c r="F7806" i="5"/>
  <c r="F7807" i="5"/>
  <c r="F7808" i="5"/>
  <c r="F7809" i="5"/>
  <c r="F7992" i="5"/>
  <c r="F7994" i="5"/>
  <c r="F7995" i="5"/>
  <c r="F8001" i="5"/>
  <c r="F8002" i="5"/>
  <c r="F7815" i="5"/>
  <c r="F7816" i="5"/>
  <c r="F7817" i="5"/>
  <c r="F7818" i="5"/>
  <c r="F7819" i="5"/>
  <c r="F7820" i="5"/>
  <c r="F7821" i="5"/>
  <c r="F8003" i="5"/>
  <c r="F307" i="5"/>
  <c r="F8009" i="5"/>
  <c r="F7825" i="5"/>
  <c r="F7826" i="5"/>
  <c r="F8013" i="5"/>
  <c r="F7828" i="5"/>
  <c r="F7829" i="5"/>
  <c r="F7830" i="5"/>
  <c r="F7831" i="5"/>
  <c r="F7832" i="5"/>
  <c r="F7833" i="5"/>
  <c r="F7834" i="5"/>
  <c r="F7835" i="5"/>
  <c r="F7836" i="5"/>
  <c r="F7837" i="5"/>
  <c r="F7839" i="5"/>
  <c r="F7840" i="5"/>
  <c r="F7841" i="5"/>
  <c r="F7842" i="5"/>
  <c r="F7843" i="5"/>
  <c r="F8014" i="5"/>
  <c r="F827" i="5"/>
  <c r="F7846" i="5"/>
  <c r="F7847" i="5"/>
  <c r="F8015" i="5"/>
  <c r="F882" i="5"/>
  <c r="F7852" i="5"/>
  <c r="F7853" i="5"/>
  <c r="F7854" i="5"/>
  <c r="F7855" i="5"/>
  <c r="F7856" i="5"/>
  <c r="F7857" i="5"/>
  <c r="F7858" i="5"/>
  <c r="F7859" i="5"/>
  <c r="F7860" i="5"/>
  <c r="F7861" i="5"/>
  <c r="F7862" i="5"/>
  <c r="F7863" i="5"/>
  <c r="F7864" i="5"/>
  <c r="F7865" i="5"/>
  <c r="F7866" i="5"/>
  <c r="F7867" i="5"/>
  <c r="F7868" i="5"/>
  <c r="F7869" i="5"/>
  <c r="F7870" i="5"/>
  <c r="F7871" i="5"/>
  <c r="F7872" i="5"/>
  <c r="F7873" i="5"/>
  <c r="F3657" i="5"/>
  <c r="F7875" i="5"/>
  <c r="F7876" i="5"/>
  <c r="F7877" i="5"/>
  <c r="F7878" i="5"/>
  <c r="F7879" i="5"/>
  <c r="F465" i="5"/>
  <c r="F7881" i="5"/>
  <c r="F7882" i="5"/>
  <c r="F7883" i="5"/>
  <c r="F7884" i="5"/>
  <c r="F7885" i="5"/>
  <c r="F7886" i="5"/>
  <c r="F7887" i="5"/>
  <c r="F7888" i="5"/>
  <c r="F7889" i="5"/>
  <c r="F7890" i="5"/>
  <c r="F7891" i="5"/>
  <c r="F7892" i="5"/>
  <c r="F7893" i="5"/>
  <c r="F7894" i="5"/>
  <c r="F7895" i="5"/>
  <c r="F7896" i="5"/>
  <c r="F7897" i="5"/>
  <c r="F7898" i="5"/>
  <c r="F7899" i="5"/>
  <c r="F7900" i="5"/>
  <c r="F8016" i="5"/>
  <c r="F7903" i="5"/>
  <c r="F490" i="5"/>
  <c r="F7905" i="5"/>
  <c r="F7906" i="5"/>
  <c r="F7907" i="5"/>
  <c r="F7908" i="5"/>
  <c r="F7909" i="5"/>
  <c r="F8017" i="5"/>
  <c r="F8018" i="5"/>
  <c r="F7912" i="5"/>
  <c r="F7913" i="5"/>
  <c r="F7914" i="5"/>
  <c r="F7915" i="5"/>
  <c r="F7916" i="5"/>
  <c r="F7917" i="5"/>
  <c r="F7918" i="5"/>
  <c r="F7919" i="5"/>
  <c r="F7920" i="5"/>
  <c r="F7921" i="5"/>
  <c r="F7922" i="5"/>
  <c r="F7923" i="5"/>
  <c r="F7924" i="5"/>
  <c r="F7925" i="5"/>
  <c r="F7926" i="5"/>
  <c r="F7927" i="5"/>
  <c r="F7928" i="5"/>
  <c r="F8023" i="5"/>
  <c r="F8024" i="5"/>
  <c r="F7931" i="5"/>
  <c r="F7932" i="5"/>
  <c r="F8026" i="5"/>
  <c r="F7934" i="5"/>
  <c r="F7935" i="5"/>
  <c r="F7936" i="5"/>
  <c r="F7937" i="5"/>
  <c r="F7938" i="5"/>
  <c r="F7939" i="5"/>
  <c r="F7940" i="5"/>
  <c r="F8030" i="5"/>
  <c r="F7942" i="5"/>
  <c r="F7943" i="5"/>
  <c r="F7944" i="5"/>
  <c r="F7945" i="5"/>
  <c r="F7946" i="5"/>
  <c r="F7947" i="5"/>
  <c r="F7948" i="5"/>
  <c r="F7949" i="5"/>
  <c r="F7950" i="5"/>
  <c r="F7951" i="5"/>
  <c r="F8042" i="5"/>
  <c r="F7953" i="5"/>
  <c r="F7954" i="5"/>
  <c r="F8043" i="5"/>
  <c r="F7956" i="5"/>
  <c r="F384" i="5"/>
  <c r="F37" i="5"/>
  <c r="F7959" i="5"/>
  <c r="F7960" i="5"/>
  <c r="F7961" i="5"/>
  <c r="F7962" i="5"/>
  <c r="F7963" i="5"/>
  <c r="F7964" i="5"/>
  <c r="F8061" i="5"/>
  <c r="F8062" i="5"/>
  <c r="F8067" i="5"/>
  <c r="F7968" i="5"/>
  <c r="F7969" i="5"/>
  <c r="F7970" i="5"/>
  <c r="F776" i="5"/>
  <c r="F7972" i="5"/>
  <c r="F7973" i="5"/>
  <c r="F7974" i="5"/>
  <c r="F7975" i="5"/>
  <c r="F7976" i="5"/>
  <c r="F7977" i="5"/>
  <c r="F8074" i="5"/>
  <c r="F7979" i="5"/>
  <c r="F7980" i="5"/>
  <c r="F8078" i="5"/>
  <c r="F8080" i="5"/>
  <c r="F8081" i="5"/>
  <c r="F7984" i="5"/>
  <c r="F7985" i="5"/>
  <c r="F148" i="5"/>
  <c r="F1041" i="5"/>
  <c r="F8085" i="5"/>
  <c r="F7989" i="5"/>
  <c r="F7990" i="5"/>
  <c r="F7991" i="5"/>
  <c r="F8086" i="5"/>
  <c r="F7993" i="5"/>
  <c r="F8088" i="5"/>
  <c r="F8089" i="5"/>
  <c r="F7996" i="5"/>
  <c r="F7997" i="5"/>
  <c r="F7998" i="5"/>
  <c r="F7999" i="5"/>
  <c r="F8000" i="5"/>
  <c r="F147" i="5"/>
  <c r="F8090" i="5"/>
  <c r="F8092" i="5"/>
  <c r="F8004" i="5"/>
  <c r="F8005" i="5"/>
  <c r="F8006" i="5"/>
  <c r="F8007" i="5"/>
  <c r="F8008" i="5"/>
  <c r="F8106" i="5"/>
  <c r="F8010" i="5"/>
  <c r="F8011" i="5"/>
  <c r="F8012" i="5"/>
  <c r="F8107" i="5"/>
  <c r="F7463" i="5"/>
  <c r="F8114" i="5"/>
  <c r="F8115" i="5"/>
  <c r="F8116" i="5"/>
  <c r="F8117" i="5"/>
  <c r="F8019" i="5"/>
  <c r="F8020" i="5"/>
  <c r="F8021" i="5"/>
  <c r="F8022" i="5"/>
  <c r="F474" i="5"/>
  <c r="F8125" i="5"/>
  <c r="F5018" i="5"/>
  <c r="F8127" i="5"/>
  <c r="F8027" i="5"/>
  <c r="F8028" i="5"/>
  <c r="F8029" i="5"/>
  <c r="F8128" i="5"/>
  <c r="F8031" i="5"/>
  <c r="F8032" i="5"/>
  <c r="F8033" i="5"/>
  <c r="F8034" i="5"/>
  <c r="F8035" i="5"/>
  <c r="F8037" i="5"/>
  <c r="F8038" i="5"/>
  <c r="F8039" i="5"/>
  <c r="F8087" i="5"/>
  <c r="F460" i="5"/>
  <c r="F8130" i="5"/>
  <c r="F8044" i="5"/>
  <c r="F8046" i="5"/>
  <c r="F8047" i="5"/>
  <c r="F8048" i="5"/>
  <c r="F8049" i="5"/>
  <c r="F8050" i="5"/>
  <c r="F8051" i="5"/>
  <c r="F8052" i="5"/>
  <c r="F8053" i="5"/>
  <c r="F8054" i="5"/>
  <c r="F8055" i="5"/>
  <c r="F8056" i="5"/>
  <c r="F8057" i="5"/>
  <c r="F8058" i="5"/>
  <c r="F8059" i="5"/>
  <c r="F8060" i="5"/>
  <c r="F8141" i="5"/>
  <c r="F8143" i="5"/>
  <c r="F8063" i="5"/>
  <c r="F8064" i="5"/>
  <c r="F8065" i="5"/>
  <c r="F8066" i="5"/>
  <c r="F759" i="5"/>
  <c r="F8069" i="5"/>
  <c r="F8070" i="5"/>
  <c r="F8071" i="5"/>
  <c r="F8072" i="5"/>
  <c r="F8073" i="5"/>
  <c r="F8144" i="5"/>
  <c r="F8075" i="5"/>
  <c r="F8076" i="5"/>
  <c r="F8077" i="5"/>
  <c r="F8146" i="5"/>
  <c r="F8355" i="5"/>
  <c r="F8147" i="5"/>
  <c r="F1317" i="5"/>
  <c r="F8082" i="5"/>
  <c r="F8083" i="5"/>
  <c r="F8084" i="5"/>
  <c r="F8151" i="5"/>
  <c r="F33" i="5"/>
  <c r="F6650" i="5"/>
  <c r="F8152" i="5"/>
  <c r="F8160" i="5"/>
  <c r="F8161" i="5"/>
  <c r="F8091" i="5"/>
  <c r="F8178" i="5"/>
  <c r="F8093" i="5"/>
  <c r="F8094" i="5"/>
  <c r="F8095" i="5"/>
  <c r="F8096" i="5"/>
  <c r="F8097" i="5"/>
  <c r="F8098" i="5"/>
  <c r="F8099" i="5"/>
  <c r="F8100" i="5"/>
  <c r="F8101" i="5"/>
  <c r="F8102" i="5"/>
  <c r="F8103" i="5"/>
  <c r="F8104" i="5"/>
  <c r="F8105" i="5"/>
  <c r="F8179" i="5"/>
  <c r="F1318" i="5"/>
  <c r="F8185" i="5"/>
  <c r="F8109" i="5"/>
  <c r="F8110" i="5"/>
  <c r="F8111" i="5"/>
  <c r="F8113" i="5"/>
  <c r="F8188" i="5"/>
  <c r="F8195" i="5"/>
  <c r="F863" i="5"/>
  <c r="F8196" i="5"/>
  <c r="F8118" i="5"/>
  <c r="F8119" i="5"/>
  <c r="F8120" i="5"/>
  <c r="F8121" i="5"/>
  <c r="F8122" i="5"/>
  <c r="F8123" i="5"/>
  <c r="F6848" i="5"/>
  <c r="F8199" i="5"/>
  <c r="F8126" i="5"/>
  <c r="F134" i="5"/>
  <c r="F224" i="5"/>
  <c r="F8200" i="5"/>
  <c r="F8201" i="5"/>
  <c r="F8131" i="5"/>
  <c r="F8132" i="5"/>
  <c r="F8133" i="5"/>
  <c r="F8134" i="5"/>
  <c r="F8135" i="5"/>
  <c r="F8136" i="5"/>
  <c r="F8137" i="5"/>
  <c r="F8138" i="5"/>
  <c r="F8139" i="5"/>
  <c r="F8140" i="5"/>
  <c r="F8212" i="5"/>
  <c r="F8142" i="5"/>
  <c r="F1014" i="5"/>
  <c r="F8218" i="5"/>
  <c r="F8145" i="5"/>
  <c r="F8219" i="5"/>
  <c r="F1208" i="5"/>
  <c r="F8148" i="5"/>
  <c r="F8149" i="5"/>
  <c r="F8150" i="5"/>
  <c r="F8244" i="5"/>
  <c r="F8249" i="5"/>
  <c r="F8153" i="5"/>
  <c r="F8154" i="5"/>
  <c r="F8155" i="5"/>
  <c r="F8156" i="5"/>
  <c r="F4857" i="5"/>
  <c r="F8158" i="5"/>
  <c r="F8159" i="5"/>
  <c r="F8263" i="5"/>
  <c r="F8271" i="5"/>
  <c r="F8162" i="5"/>
  <c r="F8163" i="5"/>
  <c r="F8164" i="5"/>
  <c r="F8165" i="5"/>
  <c r="F8166" i="5"/>
  <c r="F8167" i="5"/>
  <c r="F8168" i="5"/>
  <c r="F8169" i="5"/>
  <c r="F8171" i="5"/>
  <c r="F8172" i="5"/>
  <c r="F8173" i="5"/>
  <c r="F8174" i="5"/>
  <c r="F8175" i="5"/>
  <c r="F8176" i="5"/>
  <c r="F8177" i="5"/>
  <c r="F8272" i="5"/>
  <c r="F1209" i="5"/>
  <c r="F8180" i="5"/>
  <c r="F8181" i="5"/>
  <c r="F8182" i="5"/>
  <c r="F8183" i="5"/>
  <c r="F8184" i="5"/>
  <c r="F581" i="5"/>
  <c r="F8186" i="5"/>
  <c r="F8187" i="5"/>
  <c r="F8273" i="5"/>
  <c r="F8189" i="5"/>
  <c r="F8190" i="5"/>
  <c r="F8191" i="5"/>
  <c r="F8192" i="5"/>
  <c r="F8193" i="5"/>
  <c r="F8194" i="5"/>
  <c r="F8281" i="5"/>
  <c r="F8289" i="5"/>
  <c r="F4755" i="5"/>
  <c r="F8198" i="5"/>
  <c r="F8290" i="5"/>
  <c r="F8291" i="5"/>
  <c r="F8296" i="5"/>
  <c r="F8202" i="5"/>
  <c r="F8203" i="5"/>
  <c r="F8205" i="5"/>
  <c r="F8206" i="5"/>
  <c r="F8207" i="5"/>
  <c r="F8208" i="5"/>
  <c r="F8209" i="5"/>
  <c r="F8210" i="5"/>
  <c r="F8298" i="5"/>
  <c r="F8213" i="5"/>
  <c r="F8214" i="5"/>
  <c r="F8215" i="5"/>
  <c r="F8216" i="5"/>
  <c r="F8217" i="5"/>
  <c r="F8299" i="5"/>
  <c r="F8220" i="5"/>
  <c r="F8315" i="5"/>
  <c r="F8221" i="5"/>
  <c r="F8222" i="5"/>
  <c r="F8223" i="5"/>
  <c r="F8224" i="5"/>
  <c r="F8225" i="5"/>
  <c r="F8226" i="5"/>
  <c r="F8227" i="5"/>
  <c r="F8228" i="5"/>
  <c r="F8229" i="5"/>
  <c r="F8230" i="5"/>
  <c r="F8231" i="5"/>
  <c r="F8232" i="5"/>
  <c r="F8233" i="5"/>
  <c r="F8234" i="5"/>
  <c r="F8235" i="5"/>
  <c r="F8236" i="5"/>
  <c r="F8237" i="5"/>
  <c r="F8238" i="5"/>
  <c r="F8239" i="5"/>
  <c r="F8240" i="5"/>
  <c r="F8241" i="5"/>
  <c r="F8242" i="5"/>
  <c r="F8243" i="5"/>
  <c r="F8319" i="5"/>
  <c r="F8245" i="5"/>
  <c r="F8246" i="5"/>
  <c r="F8247" i="5"/>
  <c r="F8248" i="5"/>
  <c r="F8323" i="5"/>
  <c r="F8250" i="5"/>
  <c r="F8251" i="5"/>
  <c r="F8252" i="5"/>
  <c r="F8253" i="5"/>
  <c r="F8254" i="5"/>
  <c r="F8255" i="5"/>
  <c r="F5781" i="5"/>
  <c r="F8257" i="5"/>
  <c r="F8258" i="5"/>
  <c r="F8259" i="5"/>
  <c r="F8260" i="5"/>
  <c r="F8261" i="5"/>
  <c r="F8262" i="5"/>
  <c r="F8332" i="5"/>
  <c r="F8264" i="5"/>
  <c r="F8265" i="5"/>
  <c r="F8266" i="5"/>
  <c r="F8267" i="5"/>
  <c r="F8268" i="5"/>
  <c r="F8269" i="5"/>
  <c r="F8270" i="5"/>
  <c r="F8333" i="5"/>
  <c r="F8341" i="5"/>
  <c r="F8356" i="5"/>
  <c r="F8274" i="5"/>
  <c r="F8275" i="5"/>
  <c r="F8276" i="5"/>
  <c r="F8277" i="5"/>
  <c r="F8278" i="5"/>
  <c r="F8279" i="5"/>
  <c r="F8280" i="5"/>
  <c r="F8359" i="5"/>
  <c r="F8282" i="5"/>
  <c r="F8283" i="5"/>
  <c r="F8284" i="5"/>
  <c r="F8285" i="5"/>
  <c r="F8286" i="5"/>
  <c r="F850" i="5"/>
  <c r="F8288" i="5"/>
  <c r="F8360" i="5"/>
  <c r="F8361" i="5"/>
  <c r="F242" i="5"/>
  <c r="F8292" i="5"/>
  <c r="F8293" i="5"/>
  <c r="F8294" i="5"/>
  <c r="F8295" i="5"/>
  <c r="F8368" i="5"/>
  <c r="F8385" i="5"/>
  <c r="F8387" i="5"/>
  <c r="F8388" i="5"/>
  <c r="F8300" i="5"/>
  <c r="F8301" i="5"/>
  <c r="F8302" i="5"/>
  <c r="F8303" i="5"/>
  <c r="F8304" i="5"/>
  <c r="F8305" i="5"/>
  <c r="F8306" i="5"/>
  <c r="F8389" i="5"/>
  <c r="F8308" i="5"/>
  <c r="F8309" i="5"/>
  <c r="F8310" i="5"/>
  <c r="F8311" i="5"/>
  <c r="F8312" i="5"/>
  <c r="F8313" i="5"/>
  <c r="F8314" i="5"/>
  <c r="F8390" i="5"/>
  <c r="F8316" i="5"/>
  <c r="F8317" i="5"/>
  <c r="F8318" i="5"/>
  <c r="F8395" i="5"/>
  <c r="F8320" i="5"/>
  <c r="F8321" i="5"/>
  <c r="F8322" i="5"/>
  <c r="F1330" i="5"/>
  <c r="F8324" i="5"/>
  <c r="F8325" i="5"/>
  <c r="F8326" i="5"/>
  <c r="F8327" i="5"/>
  <c r="F8328" i="5"/>
  <c r="F8329" i="5"/>
  <c r="F8330" i="5"/>
  <c r="F8331" i="5"/>
  <c r="F8400" i="5"/>
  <c r="F8401" i="5"/>
  <c r="F8334" i="5"/>
  <c r="F8335" i="5"/>
  <c r="F8336" i="5"/>
  <c r="F8337" i="5"/>
  <c r="F8338" i="5"/>
  <c r="F8339" i="5"/>
  <c r="F8340" i="5"/>
  <c r="F8421" i="5"/>
  <c r="F8342" i="5"/>
  <c r="F8343" i="5"/>
  <c r="F8344" i="5"/>
  <c r="F8345" i="5"/>
  <c r="F8346" i="5"/>
  <c r="F8347" i="5"/>
  <c r="F8348" i="5"/>
  <c r="F8349" i="5"/>
  <c r="F8350" i="5"/>
  <c r="F8351" i="5"/>
  <c r="F8352" i="5"/>
  <c r="F8353" i="5"/>
  <c r="F8354" i="5"/>
  <c r="F8470" i="5"/>
  <c r="F8428" i="5"/>
  <c r="F8357" i="5"/>
  <c r="F8358" i="5"/>
  <c r="F306" i="5"/>
  <c r="F8437" i="5"/>
  <c r="F8448" i="5"/>
  <c r="F8362" i="5"/>
  <c r="F8363" i="5"/>
  <c r="F8364" i="5"/>
  <c r="F8365" i="5"/>
  <c r="F8366" i="5"/>
  <c r="F6738" i="5"/>
  <c r="F8449" i="5"/>
  <c r="F3430" i="5"/>
  <c r="F8370" i="5"/>
  <c r="F8371" i="5"/>
  <c r="F8372" i="5"/>
  <c r="F8373" i="5"/>
  <c r="F8374" i="5"/>
  <c r="F8375" i="5"/>
  <c r="F8376" i="5"/>
  <c r="F8377" i="5"/>
  <c r="F8378" i="5"/>
  <c r="F8379" i="5"/>
  <c r="F8380" i="5"/>
  <c r="F8381" i="5"/>
  <c r="F8382" i="5"/>
  <c r="F8383" i="5"/>
  <c r="F8384" i="5"/>
  <c r="F8491" i="5"/>
  <c r="F8386" i="5"/>
  <c r="F8451" i="5"/>
  <c r="F8454" i="5"/>
  <c r="F8458" i="5"/>
  <c r="F1210" i="5"/>
  <c r="F8391" i="5"/>
  <c r="F8392" i="5"/>
  <c r="F8393" i="5"/>
  <c r="F8394" i="5"/>
  <c r="F8466" i="5"/>
  <c r="F8396" i="5"/>
  <c r="F8397" i="5"/>
  <c r="F8398" i="5"/>
  <c r="F8399" i="5"/>
  <c r="F8481" i="5"/>
  <c r="F8492" i="5"/>
  <c r="F8402" i="5"/>
  <c r="F8403" i="5"/>
  <c r="F8404" i="5"/>
  <c r="F8405" i="5"/>
  <c r="F8406" i="5"/>
  <c r="F8407" i="5"/>
  <c r="F8408" i="5"/>
  <c r="F8409" i="5"/>
  <c r="F8410" i="5"/>
  <c r="F8411" i="5"/>
  <c r="F8412" i="5"/>
  <c r="F8413" i="5"/>
  <c r="F8414" i="5"/>
  <c r="F8415" i="5"/>
  <c r="F8416" i="5"/>
  <c r="F8417" i="5"/>
  <c r="F8418" i="5"/>
  <c r="F8419" i="5"/>
  <c r="F8420" i="5"/>
  <c r="F1116" i="5"/>
  <c r="F8422" i="5"/>
  <c r="F8423" i="5"/>
  <c r="F8424" i="5"/>
  <c r="F8425" i="5"/>
  <c r="F8426" i="5"/>
  <c r="F8427" i="5"/>
  <c r="F8493" i="5"/>
  <c r="F8429" i="5"/>
  <c r="F8430" i="5"/>
  <c r="F8431" i="5"/>
  <c r="F8432" i="5"/>
  <c r="F8433" i="5"/>
  <c r="F8434" i="5"/>
  <c r="F8435" i="5"/>
  <c r="F8436" i="5"/>
  <c r="F8517" i="5"/>
  <c r="F8438" i="5"/>
  <c r="F8439" i="5"/>
  <c r="F8440" i="5"/>
  <c r="F8441" i="5"/>
  <c r="F8442" i="5"/>
  <c r="F8443" i="5"/>
  <c r="F8444" i="5"/>
  <c r="F8445" i="5"/>
  <c r="F8446" i="5"/>
  <c r="F8447" i="5"/>
  <c r="F8524" i="5"/>
  <c r="F8535" i="5"/>
  <c r="F8450" i="5"/>
  <c r="F8536" i="5"/>
  <c r="F8452" i="5"/>
  <c r="F8453" i="5"/>
  <c r="F8545" i="5"/>
  <c r="F8455" i="5"/>
  <c r="F8456" i="5"/>
  <c r="F8457" i="5"/>
  <c r="F8546" i="5"/>
  <c r="F8459" i="5"/>
  <c r="F8460" i="5"/>
  <c r="F8461" i="5"/>
  <c r="F8462" i="5"/>
  <c r="F8463" i="5"/>
  <c r="F8464" i="5"/>
  <c r="F8465" i="5"/>
  <c r="F1163" i="5"/>
  <c r="F8467" i="5"/>
  <c r="F8468" i="5"/>
  <c r="F8469" i="5"/>
  <c r="F8668" i="5"/>
  <c r="F8471" i="5"/>
  <c r="F8472" i="5"/>
  <c r="F8473" i="5"/>
  <c r="F8474" i="5"/>
  <c r="F8475" i="5"/>
  <c r="F8476" i="5"/>
  <c r="F8478" i="5"/>
  <c r="F8479" i="5"/>
  <c r="F8480" i="5"/>
  <c r="F1033" i="5"/>
  <c r="F8482" i="5"/>
  <c r="F8483" i="5"/>
  <c r="F8484" i="5"/>
  <c r="F8485" i="5"/>
  <c r="F8486" i="5"/>
  <c r="F8488" i="5"/>
  <c r="F8489" i="5"/>
  <c r="F8490" i="5"/>
  <c r="F8676" i="5"/>
  <c r="F8547" i="5"/>
  <c r="F972" i="5"/>
  <c r="F8494" i="5"/>
  <c r="F8495" i="5"/>
  <c r="F8496" i="5"/>
  <c r="F8497" i="5"/>
  <c r="F8498" i="5"/>
  <c r="F8499" i="5"/>
  <c r="F8500" i="5"/>
  <c r="F8501" i="5"/>
  <c r="F8502" i="5"/>
  <c r="F8503" i="5"/>
  <c r="F8504" i="5"/>
  <c r="F8505" i="5"/>
  <c r="F8506" i="5"/>
  <c r="F8507" i="5"/>
  <c r="F8508" i="5"/>
  <c r="F8509" i="5"/>
  <c r="F8510" i="5"/>
  <c r="F8512" i="5"/>
  <c r="F8513" i="5"/>
  <c r="F8514" i="5"/>
  <c r="F8515" i="5"/>
  <c r="F8516" i="5"/>
  <c r="F8548" i="5"/>
  <c r="F8518" i="5"/>
  <c r="F8519" i="5"/>
  <c r="F8520" i="5"/>
  <c r="F8521" i="5"/>
  <c r="F8522" i="5"/>
  <c r="F8523" i="5"/>
  <c r="F8553" i="5"/>
  <c r="F8525" i="5"/>
  <c r="F8526" i="5"/>
  <c r="F8527" i="5"/>
  <c r="F8528" i="5"/>
  <c r="F8529" i="5"/>
  <c r="F8530" i="5"/>
  <c r="F8531" i="5"/>
  <c r="F8532" i="5"/>
  <c r="F8533" i="5"/>
  <c r="F8534" i="5"/>
  <c r="F8556" i="5"/>
  <c r="F8557" i="5"/>
  <c r="F8537" i="5"/>
  <c r="F8538" i="5"/>
  <c r="F8539" i="5"/>
  <c r="F8540" i="5"/>
  <c r="F8541" i="5"/>
  <c r="F8542" i="5"/>
  <c r="F8543" i="5"/>
  <c r="F8544" i="5"/>
  <c r="F8560" i="5"/>
  <c r="F8561" i="5"/>
  <c r="F8571" i="5"/>
  <c r="F8587" i="5"/>
  <c r="F8549" i="5"/>
  <c r="F8550" i="5"/>
  <c r="F8551" i="5"/>
  <c r="F8552" i="5"/>
  <c r="F8592" i="5"/>
  <c r="F8554" i="5"/>
  <c r="F8555" i="5"/>
  <c r="F1341" i="5"/>
  <c r="F864" i="5"/>
  <c r="F8558" i="5"/>
  <c r="F8559" i="5"/>
  <c r="F66" i="5"/>
  <c r="F765" i="5"/>
  <c r="F8562" i="5"/>
  <c r="F8563" i="5"/>
  <c r="F8564" i="5"/>
  <c r="F8565" i="5"/>
  <c r="F8566" i="5"/>
  <c r="F8567" i="5"/>
  <c r="F8568" i="5"/>
  <c r="F8569" i="5"/>
  <c r="F8570" i="5"/>
  <c r="F8604" i="5"/>
  <c r="F8572" i="5"/>
  <c r="F8573" i="5"/>
  <c r="F8574" i="5"/>
  <c r="F8575" i="5"/>
  <c r="F8576" i="5"/>
  <c r="F8577" i="5"/>
  <c r="F8578" i="5"/>
  <c r="F8579" i="5"/>
  <c r="F8580" i="5"/>
  <c r="F8581" i="5"/>
  <c r="F8582" i="5"/>
  <c r="F8583" i="5"/>
  <c r="F8584" i="5"/>
  <c r="F8585" i="5"/>
  <c r="F8586" i="5"/>
  <c r="F1342" i="5"/>
  <c r="F8588" i="5"/>
  <c r="F8589" i="5"/>
  <c r="F8590" i="5"/>
  <c r="F8591" i="5"/>
  <c r="F29" i="5"/>
  <c r="F8593" i="5"/>
  <c r="F8594" i="5"/>
  <c r="F8595" i="5"/>
  <c r="F8596" i="5"/>
  <c r="F8597" i="5"/>
  <c r="F8598" i="5"/>
  <c r="F8599" i="5"/>
  <c r="F8600" i="5"/>
  <c r="F8601" i="5"/>
  <c r="F8602" i="5"/>
  <c r="F8603" i="5"/>
  <c r="F8609" i="5"/>
  <c r="F8605" i="5"/>
  <c r="F8606" i="5"/>
  <c r="F8607" i="5"/>
  <c r="F8608" i="5"/>
  <c r="F8617" i="5"/>
  <c r="F8610" i="5"/>
  <c r="F8611" i="5"/>
  <c r="F8612" i="5"/>
  <c r="F8613" i="5"/>
  <c r="F8614" i="5"/>
  <c r="F8615" i="5"/>
  <c r="F8616" i="5"/>
  <c r="F8618" i="5"/>
  <c r="F8629" i="5"/>
  <c r="F8619" i="5"/>
  <c r="F8620" i="5"/>
  <c r="F8621" i="5"/>
  <c r="F7206" i="5"/>
  <c r="F8124" i="5"/>
  <c r="F8624" i="5"/>
  <c r="F8625" i="5"/>
  <c r="F8626" i="5"/>
  <c r="F8627" i="5"/>
  <c r="F8628" i="5"/>
  <c r="F8645" i="5"/>
  <c r="F8630" i="5"/>
  <c r="F8631" i="5"/>
  <c r="F8632" i="5"/>
  <c r="F8633" i="5"/>
  <c r="F8634" i="5"/>
  <c r="F8635" i="5"/>
  <c r="F8636" i="5"/>
  <c r="F8637" i="5"/>
  <c r="F8638" i="5"/>
  <c r="F8639" i="5"/>
  <c r="F8640" i="5"/>
  <c r="F8641" i="5"/>
  <c r="F8642" i="5"/>
  <c r="F8643" i="5"/>
  <c r="F8644" i="5"/>
  <c r="F8646" i="5"/>
  <c r="F211" i="5"/>
  <c r="F8647" i="5"/>
  <c r="F6524" i="5"/>
  <c r="F8649" i="5"/>
  <c r="F8650" i="5"/>
  <c r="F8651" i="5"/>
  <c r="F8652" i="5"/>
  <c r="F8653" i="5"/>
  <c r="F8654" i="5"/>
  <c r="F8655" i="5"/>
  <c r="F8656" i="5"/>
  <c r="F8657" i="5"/>
  <c r="F8659" i="5"/>
  <c r="F8660" i="5"/>
  <c r="F8661" i="5"/>
  <c r="F8662" i="5"/>
  <c r="F8663" i="5"/>
  <c r="F8664" i="5"/>
  <c r="F8665" i="5"/>
  <c r="F8666" i="5"/>
  <c r="F8667" i="5"/>
  <c r="F83" i="5"/>
  <c r="F8669" i="5"/>
  <c r="F8670" i="5"/>
  <c r="F8671" i="5"/>
  <c r="F8672" i="5"/>
  <c r="F8673" i="5"/>
  <c r="F8674" i="5"/>
  <c r="F8675" i="5"/>
  <c r="F2504" i="5"/>
  <c r="F8677" i="5"/>
  <c r="F8678" i="5"/>
  <c r="F8679" i="5"/>
  <c r="F8680" i="5"/>
  <c r="F8681" i="5"/>
  <c r="F8682" i="5"/>
  <c r="F8683" i="5"/>
  <c r="F8684" i="5"/>
  <c r="F8685" i="5"/>
  <c r="F8686" i="5"/>
  <c r="F8687" i="5"/>
  <c r="F8688" i="5"/>
  <c r="F8689" i="5"/>
  <c r="F8690" i="5"/>
  <c r="F8691" i="5"/>
  <c r="F8692" i="5"/>
  <c r="F8693" i="5"/>
  <c r="F8694" i="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90125EB-7CE2-4222-93D6-749796D47315}" keepAlive="1" name="Zapytanie — dane" description="Połączenie z zapytaniem „dane” w skoroszycie." type="5" refreshedVersion="8" background="1" saveData="1">
    <dbPr connection="Provider=Microsoft.Mashup.OleDb.1;Data Source=$Workbook$;Location=dane;Extended Properties=&quot;&quot;" command="SELECT * FROM [dane]"/>
  </connection>
  <connection id="2" xr16:uid="{C89A0A08-C4DC-413E-939E-5EA1F448DAB9}" keepAlive="1" name="Zapytanie — dane (2)" description="Połączenie z zapytaniem „dane (2)” w skoroszycie." type="5" refreshedVersion="8" background="1" saveData="1">
    <dbPr connection="Provider=Microsoft.Mashup.OleDb.1;Data Source=$Workbook$;Location=&quot;dane (2)&quot;;Extended Properties=&quot;&quot;" command="SELECT * FROM [dane (2)]"/>
  </connection>
  <connection id="3" xr16:uid="{56EA77EB-3CF8-4F12-88DE-0A1BFFB0384C}" keepAlive="1" name="Zapytanie — dane (3)" description="Połączenie z zapytaniem „dane (3)” w skoroszycie." type="5" refreshedVersion="8" background="1" saveData="1">
    <dbPr connection="Provider=Microsoft.Mashup.OleDb.1;Data Source=$Workbook$;Location=&quot;dane (3)&quot;;Extended Properties=&quot;&quot;" command="SELECT * FROM [dane (3)]"/>
  </connection>
  <connection id="4" xr16:uid="{2A5C3E22-DD81-42AB-9F04-50965CE3E5E5}" keepAlive="1" name="Zapytanie — dane (4)" description="Połączenie z zapytaniem „dane (4)” w skoroszycie." type="5" refreshedVersion="8" background="1" saveData="1">
    <dbPr connection="Provider=Microsoft.Mashup.OleDb.1;Data Source=$Workbook$;Location=&quot;dane (4)&quot;;Extended Properties=&quot;&quot;" command="SELECT * FROM [dane (4)]"/>
  </connection>
</connections>
</file>

<file path=xl/sharedStrings.xml><?xml version="1.0" encoding="utf-8"?>
<sst xmlns="http://schemas.openxmlformats.org/spreadsheetml/2006/main" count="44616" uniqueCount="23878">
  <si>
    <t>PassengerId</t>
  </si>
  <si>
    <t>HomePlanet</t>
  </si>
  <si>
    <t>CryoSleep</t>
  </si>
  <si>
    <t>Cabin</t>
  </si>
  <si>
    <t>Destination</t>
  </si>
  <si>
    <t>Age</t>
  </si>
  <si>
    <t>VIP</t>
  </si>
  <si>
    <t>RoomService</t>
  </si>
  <si>
    <t>FoodCourt</t>
  </si>
  <si>
    <t>ShoppingMall</t>
  </si>
  <si>
    <t>Spa</t>
  </si>
  <si>
    <t>VRDeck</t>
  </si>
  <si>
    <t>Transported</t>
  </si>
  <si>
    <t>0001_01</t>
  </si>
  <si>
    <t>Europa</t>
  </si>
  <si>
    <t>B/0/P</t>
  </si>
  <si>
    <t>TRAPPIST-1e</t>
  </si>
  <si>
    <t>Maham Ofracculy</t>
  </si>
  <si>
    <t>0002_01</t>
  </si>
  <si>
    <t>Earth</t>
  </si>
  <si>
    <t>F/0/S</t>
  </si>
  <si>
    <t>Juanna Vines</t>
  </si>
  <si>
    <t>0003_01</t>
  </si>
  <si>
    <t>A/0/S</t>
  </si>
  <si>
    <t>Altark Susent</t>
  </si>
  <si>
    <t>0003_02</t>
  </si>
  <si>
    <t>Solam Susent</t>
  </si>
  <si>
    <t>0004_01</t>
  </si>
  <si>
    <t>F/1/S</t>
  </si>
  <si>
    <t>Willy Santantines</t>
  </si>
  <si>
    <t>0005_01</t>
  </si>
  <si>
    <t>F/0/P</t>
  </si>
  <si>
    <t>PSO J318.5-22</t>
  </si>
  <si>
    <t>Sandie Hinetthews</t>
  </si>
  <si>
    <t>0006_01</t>
  </si>
  <si>
    <t>F/2/S</t>
  </si>
  <si>
    <t>Billex Jacostaffey</t>
  </si>
  <si>
    <t>0006_02</t>
  </si>
  <si>
    <t>G/0/S</t>
  </si>
  <si>
    <t/>
  </si>
  <si>
    <t>Candra Jacostaffey</t>
  </si>
  <si>
    <t>0007_01</t>
  </si>
  <si>
    <t>F/3/S</t>
  </si>
  <si>
    <t>Andona Beston</t>
  </si>
  <si>
    <t>0008_01</t>
  </si>
  <si>
    <t>B/1/P</t>
  </si>
  <si>
    <t>55 Cancri e</t>
  </si>
  <si>
    <t>Erraiam Flatic</t>
  </si>
  <si>
    <t>0008_02</t>
  </si>
  <si>
    <t>Altardr Flatic</t>
  </si>
  <si>
    <t>0008_03</t>
  </si>
  <si>
    <t>Wezena Flatic</t>
  </si>
  <si>
    <t>0009_01</t>
  </si>
  <si>
    <t>Mars</t>
  </si>
  <si>
    <t>F/1/P</t>
  </si>
  <si>
    <t>Berers Barne</t>
  </si>
  <si>
    <t>0010_01</t>
  </si>
  <si>
    <t>G/1/S</t>
  </si>
  <si>
    <t>Reney Baketton</t>
  </si>
  <si>
    <t>0011_01</t>
  </si>
  <si>
    <t>F/2/P</t>
  </si>
  <si>
    <t>Elle Bertsontry</t>
  </si>
  <si>
    <t>0012_01</t>
  </si>
  <si>
    <t>Justie Pooles</t>
  </si>
  <si>
    <t>0014_01</t>
  </si>
  <si>
    <t>F/3/P</t>
  </si>
  <si>
    <t>Flats Eccle</t>
  </si>
  <si>
    <t>0015_01</t>
  </si>
  <si>
    <t>F/4/P</t>
  </si>
  <si>
    <t>Carry Hughriend</t>
  </si>
  <si>
    <t>0016_01</t>
  </si>
  <si>
    <t>F/5/P</t>
  </si>
  <si>
    <t>Alus Upead</t>
  </si>
  <si>
    <t>0017_01</t>
  </si>
  <si>
    <t>G/0/P</t>
  </si>
  <si>
    <t>Lyde Brighttt</t>
  </si>
  <si>
    <t>0017_02</t>
  </si>
  <si>
    <t>F/6/P</t>
  </si>
  <si>
    <t>Philda Brighttt</t>
  </si>
  <si>
    <t>0020_01</t>
  </si>
  <si>
    <t>E/0/S</t>
  </si>
  <si>
    <t>Almary Brantuarez</t>
  </si>
  <si>
    <t>0020_02</t>
  </si>
  <si>
    <t>Glendy Brantuarez</t>
  </si>
  <si>
    <t>0020_03</t>
  </si>
  <si>
    <t>Mollen Mcfaddennon</t>
  </si>
  <si>
    <t>0020_04</t>
  </si>
  <si>
    <t>Breney Jacostanley</t>
  </si>
  <si>
    <t>0020_05</t>
  </si>
  <si>
    <t>Mael Brantuarez</t>
  </si>
  <si>
    <t>0020_06</t>
  </si>
  <si>
    <t>Terta Mcfaddennon</t>
  </si>
  <si>
    <t>0022_01</t>
  </si>
  <si>
    <t>D/0/P</t>
  </si>
  <si>
    <t>0024_01</t>
  </si>
  <si>
    <t>C/2/S</t>
  </si>
  <si>
    <t>Penton Fullided</t>
  </si>
  <si>
    <t>0025_01</t>
  </si>
  <si>
    <t>F/6/S</t>
  </si>
  <si>
    <t>Karard Brookenson</t>
  </si>
  <si>
    <t>0026_01</t>
  </si>
  <si>
    <t>C/0/P</t>
  </si>
  <si>
    <t>Anyoni Unconary</t>
  </si>
  <si>
    <t>0028_01</t>
  </si>
  <si>
    <t>F/8/P</t>
  </si>
  <si>
    <t>Ceros Mare</t>
  </si>
  <si>
    <t>0030_01</t>
  </si>
  <si>
    <t>G/4/S</t>
  </si>
  <si>
    <t>Ginia Morsentley</t>
  </si>
  <si>
    <t>0031_01</t>
  </si>
  <si>
    <t>F/9/P</t>
  </si>
  <si>
    <t>Coobix Datie</t>
  </si>
  <si>
    <t>0031_02</t>
  </si>
  <si>
    <t>Cinets Datie</t>
  </si>
  <si>
    <t>0031_03</t>
  </si>
  <si>
    <t>Dontch Datie</t>
  </si>
  <si>
    <t>0034_01</t>
  </si>
  <si>
    <t>D/1/S</t>
  </si>
  <si>
    <t>Ziba Oingwhedly</t>
  </si>
  <si>
    <t>0035_01</t>
  </si>
  <si>
    <t>D/1/P</t>
  </si>
  <si>
    <t>Luse Butte</t>
  </si>
  <si>
    <t>0036_01</t>
  </si>
  <si>
    <t>F/8/S</t>
  </si>
  <si>
    <t>Marina Leodger</t>
  </si>
  <si>
    <t>0038_01</t>
  </si>
  <si>
    <t>F/10/S</t>
  </si>
  <si>
    <t>Loise Wheelez</t>
  </si>
  <si>
    <t>0039_01</t>
  </si>
  <si>
    <t>G/1/P</t>
  </si>
  <si>
    <t>Jorgie Batthewitt</t>
  </si>
  <si>
    <t>0041_01</t>
  </si>
  <si>
    <t>G/2/P</t>
  </si>
  <si>
    <t>Margia Moodsey</t>
  </si>
  <si>
    <t>0043_01</t>
  </si>
  <si>
    <t>B/3/P</t>
  </si>
  <si>
    <t>Ankalik Cylistrand</t>
  </si>
  <si>
    <t>0044_01</t>
  </si>
  <si>
    <t>G/3/P</t>
  </si>
  <si>
    <t>Jodye Coopelandez</t>
  </si>
  <si>
    <t>0044_02</t>
  </si>
  <si>
    <t>Kayne Coopelandez</t>
  </si>
  <si>
    <t>0044_03</t>
  </si>
  <si>
    <t>Cassa Coopelandez</t>
  </si>
  <si>
    <t>0045_01</t>
  </si>
  <si>
    <t>F/10/P</t>
  </si>
  <si>
    <t>Zelowl Chmad</t>
  </si>
  <si>
    <t>0045_02</t>
  </si>
  <si>
    <t>Mass Chmad</t>
  </si>
  <si>
    <t>0050_01</t>
  </si>
  <si>
    <t>E/1/S</t>
  </si>
  <si>
    <t>Sony Lancis</t>
  </si>
  <si>
    <t>0051_01</t>
  </si>
  <si>
    <t>E/2/S</t>
  </si>
  <si>
    <t>Vivia Johnshines</t>
  </si>
  <si>
    <t>0052_01</t>
  </si>
  <si>
    <t>G/6/S</t>
  </si>
  <si>
    <t>Elaney Hubbarton</t>
  </si>
  <si>
    <t>0053_01</t>
  </si>
  <si>
    <t>F/11/S</t>
  </si>
  <si>
    <t>Elson Hickerson</t>
  </si>
  <si>
    <t>0056_01</t>
  </si>
  <si>
    <t>A/1/S</t>
  </si>
  <si>
    <t>Okulas Tractive</t>
  </si>
  <si>
    <t>0056_02</t>
  </si>
  <si>
    <t>Instab Tractive</t>
  </si>
  <si>
    <t>0056_03</t>
  </si>
  <si>
    <t>Zinoces Tractive</t>
  </si>
  <si>
    <t>0058_01</t>
  </si>
  <si>
    <t>G/7/S</t>
  </si>
  <si>
    <t>Warry Ayalazquez</t>
  </si>
  <si>
    <t>0061_01</t>
  </si>
  <si>
    <t>F/12/S</t>
  </si>
  <si>
    <t>Shanya Salez</t>
  </si>
  <si>
    <t>0062_01</t>
  </si>
  <si>
    <t>F/13/S</t>
  </si>
  <si>
    <t>Sterry Greeves</t>
  </si>
  <si>
    <t>0064_01</t>
  </si>
  <si>
    <t>F/14/S</t>
  </si>
  <si>
    <t>0064_02</t>
  </si>
  <si>
    <t>E/3/S</t>
  </si>
  <si>
    <t>Colatz Keen</t>
  </si>
  <si>
    <t>0066_01</t>
  </si>
  <si>
    <t>G/6/P</t>
  </si>
  <si>
    <t>Diandy Pecketton</t>
  </si>
  <si>
    <t>0067_01</t>
  </si>
  <si>
    <t>G/10/S</t>
  </si>
  <si>
    <t>Ninaha Leeves</t>
  </si>
  <si>
    <t>0067_02</t>
  </si>
  <si>
    <t>Celine Leeves</t>
  </si>
  <si>
    <t>0067_03</t>
  </si>
  <si>
    <t>F/15/S</t>
  </si>
  <si>
    <t>Velyne Leeves</t>
  </si>
  <si>
    <t>0068_01</t>
  </si>
  <si>
    <t>E/4/S</t>
  </si>
  <si>
    <t>Cinst Binie</t>
  </si>
  <si>
    <t>0069_01</t>
  </si>
  <si>
    <t>F/16/S</t>
  </si>
  <si>
    <t>0070_01</t>
  </si>
  <si>
    <t>F/13/P</t>
  </si>
  <si>
    <t>Meremy Brighttt</t>
  </si>
  <si>
    <t>0071_01</t>
  </si>
  <si>
    <t>F/14/P</t>
  </si>
  <si>
    <t>Nelly Dillines</t>
  </si>
  <si>
    <t>0072_01</t>
  </si>
  <si>
    <t>F/17/S</t>
  </si>
  <si>
    <t>Thell Brantuarez</t>
  </si>
  <si>
    <t>0073_01</t>
  </si>
  <si>
    <t>D/3/P</t>
  </si>
  <si>
    <t>Gorn Make</t>
  </si>
  <si>
    <t>0074_01</t>
  </si>
  <si>
    <t>C/3/S</t>
  </si>
  <si>
    <t>Aldibah Mostedry</t>
  </si>
  <si>
    <t>0076_01</t>
  </si>
  <si>
    <t>F/18/S</t>
  </si>
  <si>
    <t>Conk Dal</t>
  </si>
  <si>
    <t>0077_01</t>
  </si>
  <si>
    <t>F/15/P</t>
  </si>
  <si>
    <t>Pon Blité</t>
  </si>
  <si>
    <t>0078_01</t>
  </si>
  <si>
    <t>C/4/S</t>
  </si>
  <si>
    <t>Spuri Pokerheed</t>
  </si>
  <si>
    <t>0081_01</t>
  </si>
  <si>
    <t>G/13/S</t>
  </si>
  <si>
    <t>Dellie Vinozarks</t>
  </si>
  <si>
    <t>0082_01</t>
  </si>
  <si>
    <t>F/16/P</t>
  </si>
  <si>
    <t>Totse Datte</t>
  </si>
  <si>
    <t>0082_02</t>
  </si>
  <si>
    <t>Eaturs Datte</t>
  </si>
  <si>
    <t>0082_03</t>
  </si>
  <si>
    <t>0084_01</t>
  </si>
  <si>
    <t>G/14/S</t>
  </si>
  <si>
    <t>Coren Coopezmaney</t>
  </si>
  <si>
    <t>0085_01</t>
  </si>
  <si>
    <t>C/5/S</t>
  </si>
  <si>
    <t>Furudah Ellcefulve</t>
  </si>
  <si>
    <t>0086_01</t>
  </si>
  <si>
    <t>F/17/P</t>
  </si>
  <si>
    <t>Jodye Kinson</t>
  </si>
  <si>
    <t>0088_01</t>
  </si>
  <si>
    <t>E/5/S</t>
  </si>
  <si>
    <t>Stmeal Sacre</t>
  </si>
  <si>
    <t>0090_01</t>
  </si>
  <si>
    <t>G/15/S</t>
  </si>
  <si>
    <t>Heremy Santry</t>
  </si>
  <si>
    <t>0091_01</t>
  </si>
  <si>
    <t>G/16/S</t>
  </si>
  <si>
    <t>Deanne Yorkland</t>
  </si>
  <si>
    <t>0091_02</t>
  </si>
  <si>
    <t>F/20/S</t>
  </si>
  <si>
    <t>Tinez Yorkland</t>
  </si>
  <si>
    <t>0092_01</t>
  </si>
  <si>
    <t>G/9/P</t>
  </si>
  <si>
    <t>Gracy Dunnisey</t>
  </si>
  <si>
    <t>0092_02</t>
  </si>
  <si>
    <t>Stald Hewson</t>
  </si>
  <si>
    <t>0092_03</t>
  </si>
  <si>
    <t>Tiney Hewson</t>
  </si>
  <si>
    <t>0097_01</t>
  </si>
  <si>
    <t>A/2/S</t>
  </si>
  <si>
    <t>Alchium Fictful</t>
  </si>
  <si>
    <t>0098_01</t>
  </si>
  <si>
    <t>G/11/P</t>
  </si>
  <si>
    <t>Doria Carezquez</t>
  </si>
  <si>
    <t>0098_02</t>
  </si>
  <si>
    <t>Leence Carezquez</t>
  </si>
  <si>
    <t>0099_01</t>
  </si>
  <si>
    <t>F/19/P</t>
  </si>
  <si>
    <t>Aliey Leetersoney</t>
  </si>
  <si>
    <t>0099_02</t>
  </si>
  <si>
    <t>G/12/P</t>
  </si>
  <si>
    <t>Thewis Connelson</t>
  </si>
  <si>
    <t>0101_01</t>
  </si>
  <si>
    <t>Book Trad</t>
  </si>
  <si>
    <t>0102_01</t>
  </si>
  <si>
    <t>F/23/S</t>
  </si>
  <si>
    <t>Ritany Holson</t>
  </si>
  <si>
    <t>0103_01</t>
  </si>
  <si>
    <t>F/24/S</t>
  </si>
  <si>
    <t>Arlen Mclainez</t>
  </si>
  <si>
    <t>0103_02</t>
  </si>
  <si>
    <t>G/18/S</t>
  </si>
  <si>
    <t>Shaele Mclainez</t>
  </si>
  <si>
    <t>0103_03</t>
  </si>
  <si>
    <t>Fanne Mclainez</t>
  </si>
  <si>
    <t>0105_01</t>
  </si>
  <si>
    <t>F/21/P</t>
  </si>
  <si>
    <t>Carry Cleachrand</t>
  </si>
  <si>
    <t>0107_01</t>
  </si>
  <si>
    <t>D/2/S</t>
  </si>
  <si>
    <t>Coobix Hart</t>
  </si>
  <si>
    <t>0108_01</t>
  </si>
  <si>
    <t>G/19/S</t>
  </si>
  <si>
    <t>Natald Handertiz</t>
  </si>
  <si>
    <t>0108_02</t>
  </si>
  <si>
    <t>0108_03</t>
  </si>
  <si>
    <t>Oline Handertiz</t>
  </si>
  <si>
    <t>0110_01</t>
  </si>
  <si>
    <t>Graviph Aloubtled</t>
  </si>
  <si>
    <t>0110_02</t>
  </si>
  <si>
    <t>B/5/P</t>
  </si>
  <si>
    <t>Aldeba Bootious</t>
  </si>
  <si>
    <t>0110_03</t>
  </si>
  <si>
    <t>Alaratz Aloubtled</t>
  </si>
  <si>
    <t>0110_04</t>
  </si>
  <si>
    <t>Izark Aloubtled</t>
  </si>
  <si>
    <t>0111_01</t>
  </si>
  <si>
    <t>E/6/S</t>
  </si>
  <si>
    <t>Aldera Supred</t>
  </si>
  <si>
    <t>0112_01</t>
  </si>
  <si>
    <t>B/1/S</t>
  </si>
  <si>
    <t>Moth Cowtale</t>
  </si>
  <si>
    <t>0113_01</t>
  </si>
  <si>
    <t>F/23/P</t>
  </si>
  <si>
    <t>Idary Carvis</t>
  </si>
  <si>
    <t>0114_01</t>
  </si>
  <si>
    <t>G/20/S</t>
  </si>
  <si>
    <t>Maura Beckerson</t>
  </si>
  <si>
    <t>0115_01</t>
  </si>
  <si>
    <t>F/24/P</t>
  </si>
  <si>
    <t>Rohs Pead</t>
  </si>
  <si>
    <t>0116_01</t>
  </si>
  <si>
    <t>D/4/P</t>
  </si>
  <si>
    <t>Alhenah Suptive</t>
  </si>
  <si>
    <t>0119_01</t>
  </si>
  <si>
    <t>A/0/P</t>
  </si>
  <si>
    <t>Batan Coning</t>
  </si>
  <si>
    <t>0119_02</t>
  </si>
  <si>
    <t>Kleeiak Coning</t>
  </si>
  <si>
    <t>0120_01</t>
  </si>
  <si>
    <t>F/25/P</t>
  </si>
  <si>
    <t>Bees Sacre</t>
  </si>
  <si>
    <t>0122_01</t>
  </si>
  <si>
    <t>G/21/S</t>
  </si>
  <si>
    <t>Shelle Hayder</t>
  </si>
  <si>
    <t>0123_01</t>
  </si>
  <si>
    <t>F/27/P</t>
  </si>
  <si>
    <t>Iree Fielson</t>
  </si>
  <si>
    <t>0126_01</t>
  </si>
  <si>
    <t>F/27/S</t>
  </si>
  <si>
    <t>Milly Mish</t>
  </si>
  <si>
    <t>0127_01</t>
  </si>
  <si>
    <t>E/7/S</t>
  </si>
  <si>
    <t>Miloss Mesty</t>
  </si>
  <si>
    <t>0128_01</t>
  </si>
  <si>
    <t>D/3/S</t>
  </si>
  <si>
    <t>Grohs Fles</t>
  </si>
  <si>
    <t>0128_02</t>
  </si>
  <si>
    <t>E/8/S</t>
  </si>
  <si>
    <t>Barave Fles</t>
  </si>
  <si>
    <t>0129_01</t>
  </si>
  <si>
    <t>G/22/S</t>
  </si>
  <si>
    <t>Race Fowles</t>
  </si>
  <si>
    <t>0133_01</t>
  </si>
  <si>
    <t>F/29/S</t>
  </si>
  <si>
    <t>Flynx Blie</t>
  </si>
  <si>
    <t>0133_02</t>
  </si>
  <si>
    <t>D/5/S</t>
  </si>
  <si>
    <t>Egrasp Blie</t>
  </si>
  <si>
    <t>0134_01</t>
  </si>
  <si>
    <t>G/17/P</t>
  </si>
  <si>
    <t>Camina Harmontry</t>
  </si>
  <si>
    <t>0136_01</t>
  </si>
  <si>
    <t>G/23/S</t>
  </si>
  <si>
    <t>0138_01</t>
  </si>
  <si>
    <t>G/18/P</t>
  </si>
  <si>
    <t>Fayene Gambs</t>
  </si>
  <si>
    <t>0138_02</t>
  </si>
  <si>
    <t>E/5/P</t>
  </si>
  <si>
    <t>Monah Gambs</t>
  </si>
  <si>
    <t>0139_01</t>
  </si>
  <si>
    <t>C/6/S</t>
  </si>
  <si>
    <t>Charda Myling</t>
  </si>
  <si>
    <t>0140_01</t>
  </si>
  <si>
    <t>G/19/P</t>
  </si>
  <si>
    <t>Evaley Mejiaddox</t>
  </si>
  <si>
    <t>0140_02</t>
  </si>
  <si>
    <t>F/29/P</t>
  </si>
  <si>
    <t>Verney Whitakers</t>
  </si>
  <si>
    <t>0141_01</t>
  </si>
  <si>
    <t>F/30/P</t>
  </si>
  <si>
    <t>Pyrohs Harte</t>
  </si>
  <si>
    <t>0144_01</t>
  </si>
  <si>
    <t>F/31/S</t>
  </si>
  <si>
    <t>Guadae Dayers</t>
  </si>
  <si>
    <t>0146_01</t>
  </si>
  <si>
    <t>G/25/S</t>
  </si>
  <si>
    <t>Verly Wolferguson</t>
  </si>
  <si>
    <t>0147_01</t>
  </si>
  <si>
    <t>G/26/S</t>
  </si>
  <si>
    <t>Samie Hubbarrison</t>
  </si>
  <si>
    <t>0148_01</t>
  </si>
  <si>
    <t>F/31/P</t>
  </si>
  <si>
    <t>Corsh Pashe</t>
  </si>
  <si>
    <t>0149_01</t>
  </si>
  <si>
    <t>G/27/S</t>
  </si>
  <si>
    <t>Billya Hubbarrison</t>
  </si>
  <si>
    <t>0151_01</t>
  </si>
  <si>
    <t>G/20/P</t>
  </si>
  <si>
    <t>Shanie Simson</t>
  </si>
  <si>
    <t>0152_01</t>
  </si>
  <si>
    <t>F/32/P</t>
  </si>
  <si>
    <t>Andan Estron</t>
  </si>
  <si>
    <t>0160_01</t>
  </si>
  <si>
    <t>G/22/P</t>
  </si>
  <si>
    <t>Gory Atkinney</t>
  </si>
  <si>
    <t>0163_01</t>
  </si>
  <si>
    <t>B/8/P</t>
  </si>
  <si>
    <t>Kabiton Hetforhaft</t>
  </si>
  <si>
    <t>0163_02</t>
  </si>
  <si>
    <t>Scharab Hetforhaft</t>
  </si>
  <si>
    <t>0164_01</t>
  </si>
  <si>
    <t>G/28/S</t>
  </si>
  <si>
    <t>Fany Hutchinton</t>
  </si>
  <si>
    <t>0164_02</t>
  </si>
  <si>
    <t>Ianya Hutchinton</t>
  </si>
  <si>
    <t>0165_01</t>
  </si>
  <si>
    <t>F/37/P</t>
  </si>
  <si>
    <t>Graven Anche</t>
  </si>
  <si>
    <t>0167_01</t>
  </si>
  <si>
    <t>F/35/S</t>
  </si>
  <si>
    <t>Miten Floaf</t>
  </si>
  <si>
    <t>0167_02</t>
  </si>
  <si>
    <t>Rios Floaf</t>
  </si>
  <si>
    <t>0169_01</t>
  </si>
  <si>
    <t>G/23/P</t>
  </si>
  <si>
    <t>Wandy Fisherry</t>
  </si>
  <si>
    <t>0170_01</t>
  </si>
  <si>
    <t>E/10/S</t>
  </si>
  <si>
    <t>Mollie Mcmahoney</t>
  </si>
  <si>
    <t>0171_01</t>
  </si>
  <si>
    <t>G/30/S</t>
  </si>
  <si>
    <t>Coracy Gordanieves</t>
  </si>
  <si>
    <t>0172_01</t>
  </si>
  <si>
    <t>G/24/P</t>
  </si>
  <si>
    <t>Hanna Johnshines</t>
  </si>
  <si>
    <t>0173_01</t>
  </si>
  <si>
    <t>E/11/S</t>
  </si>
  <si>
    <t>Hilip Grifford</t>
  </si>
  <si>
    <t>0174_01</t>
  </si>
  <si>
    <t>F/38/P</t>
  </si>
  <si>
    <t>Doryn Lambles</t>
  </si>
  <si>
    <t>0177_01</t>
  </si>
  <si>
    <t>B/2/S</t>
  </si>
  <si>
    <t>Toperon Iniouser</t>
  </si>
  <si>
    <t>0178_01</t>
  </si>
  <si>
    <t>D/6/S</t>
  </si>
  <si>
    <t>Wees Knik</t>
  </si>
  <si>
    <t>0179_01</t>
  </si>
  <si>
    <t>G/26/P</t>
  </si>
  <si>
    <t>Elaney Webstephrey</t>
  </si>
  <si>
    <t>0179_02</t>
  </si>
  <si>
    <t>Raque Webstephrey</t>
  </si>
  <si>
    <t>0179_03</t>
  </si>
  <si>
    <t>Sallyl Webstephrey</t>
  </si>
  <si>
    <t>0181_01</t>
  </si>
  <si>
    <t>G/27/P</t>
  </si>
  <si>
    <t>Nancis Brighttt</t>
  </si>
  <si>
    <t>0182_01</t>
  </si>
  <si>
    <t>C/3/P</t>
  </si>
  <si>
    <t>Ksorab Disight</t>
  </si>
  <si>
    <t>0183_01</t>
  </si>
  <si>
    <t>F/36/S</t>
  </si>
  <si>
    <t>Stany Weaves</t>
  </si>
  <si>
    <t>0186_01</t>
  </si>
  <si>
    <t>G/28/P</t>
  </si>
  <si>
    <t>Camiet Shephendry</t>
  </si>
  <si>
    <t>0188_01</t>
  </si>
  <si>
    <t>G/31/S</t>
  </si>
  <si>
    <t>Branda Romez</t>
  </si>
  <si>
    <t>0189_01</t>
  </si>
  <si>
    <t>E/8/P</t>
  </si>
  <si>
    <t>Helly Booters</t>
  </si>
  <si>
    <t>0190_01</t>
  </si>
  <si>
    <t>G/32/S</t>
  </si>
  <si>
    <t>0192_01</t>
  </si>
  <si>
    <t>G/29/P</t>
  </si>
  <si>
    <t>Tance Adavisons</t>
  </si>
  <si>
    <t>0192_02</t>
  </si>
  <si>
    <t>Robyny Adavisons</t>
  </si>
  <si>
    <t>0192_03</t>
  </si>
  <si>
    <t>Lilace Adavisons</t>
  </si>
  <si>
    <t>0193_01</t>
  </si>
  <si>
    <t>F/41/P</t>
  </si>
  <si>
    <t>Sps Raf</t>
  </si>
  <si>
    <t>0193_02</t>
  </si>
  <si>
    <t>Frook Raf</t>
  </si>
  <si>
    <t>0193_03</t>
  </si>
  <si>
    <t>Goles Raf</t>
  </si>
  <si>
    <t>0195_01</t>
  </si>
  <si>
    <t>F/42/P</t>
  </si>
  <si>
    <t>Bar Floaf</t>
  </si>
  <si>
    <t>0196_01</t>
  </si>
  <si>
    <t>D/5/P</t>
  </si>
  <si>
    <t>Caper Emead</t>
  </si>
  <si>
    <t>0197_01</t>
  </si>
  <si>
    <t>C/5/P</t>
  </si>
  <si>
    <t>Astrak Dissper</t>
  </si>
  <si>
    <t>0198_01</t>
  </si>
  <si>
    <t>G/30/P</t>
  </si>
  <si>
    <t>Jeroy Cookson</t>
  </si>
  <si>
    <t>0199_01</t>
  </si>
  <si>
    <t>G/33/S</t>
  </si>
  <si>
    <t>Regana Morrows</t>
  </si>
  <si>
    <t>0200_01</t>
  </si>
  <si>
    <t>G/31/P</t>
  </si>
  <si>
    <t>Elia Colomonson</t>
  </si>
  <si>
    <t>0201_01</t>
  </si>
  <si>
    <t>B/3/S</t>
  </si>
  <si>
    <t>Kaffias Bacistion</t>
  </si>
  <si>
    <t>0201_02</t>
  </si>
  <si>
    <t>Edaruma Bacistion</t>
  </si>
  <si>
    <t>0202_01</t>
  </si>
  <si>
    <t>B/9/P</t>
  </si>
  <si>
    <t>Pomera Embleng</t>
  </si>
  <si>
    <t>0202_02</t>
  </si>
  <si>
    <t>A/2/P</t>
  </si>
  <si>
    <t>Vegas Embleng</t>
  </si>
  <si>
    <t>0203_01</t>
  </si>
  <si>
    <t>C/8/S</t>
  </si>
  <si>
    <t>Ancham Heateele</t>
  </si>
  <si>
    <t>0205_01</t>
  </si>
  <si>
    <t>G/34/S</t>
  </si>
  <si>
    <t>Carma Oneiles</t>
  </si>
  <si>
    <t>0206_01</t>
  </si>
  <si>
    <t>C/9/S</t>
  </si>
  <si>
    <t>Nuson Brugashed</t>
  </si>
  <si>
    <t>0207_01</t>
  </si>
  <si>
    <t>G/32/P</t>
  </si>
  <si>
    <t>Thony Mcfaddennon</t>
  </si>
  <si>
    <t>0210_01</t>
  </si>
  <si>
    <t>D/6/P</t>
  </si>
  <si>
    <t>Arraid Inicont</t>
  </si>
  <si>
    <t>0211_01</t>
  </si>
  <si>
    <t>F/44/P</t>
  </si>
  <si>
    <t>Pebuts Appie</t>
  </si>
  <si>
    <t>0211_02</t>
  </si>
  <si>
    <t>Corsh Appie</t>
  </si>
  <si>
    <t>0211_03</t>
  </si>
  <si>
    <t>Picers Date</t>
  </si>
  <si>
    <t>0212_01</t>
  </si>
  <si>
    <t>E/9/P</t>
  </si>
  <si>
    <t>Inen Workmans</t>
  </si>
  <si>
    <t>0212_02</t>
  </si>
  <si>
    <t>F/45/P</t>
  </si>
  <si>
    <t>Shally Workmans</t>
  </si>
  <si>
    <t>0213_01</t>
  </si>
  <si>
    <t>F/46/P</t>
  </si>
  <si>
    <t>Carita Navages</t>
  </si>
  <si>
    <t>0216_01</t>
  </si>
  <si>
    <t>F/40/S</t>
  </si>
  <si>
    <t>Searla Garnes</t>
  </si>
  <si>
    <t>0217_01</t>
  </si>
  <si>
    <t>F/47/P</t>
  </si>
  <si>
    <t>Prilly Shieldson</t>
  </si>
  <si>
    <t>0219_01</t>
  </si>
  <si>
    <t>G/36/P</t>
  </si>
  <si>
    <t>Nica River</t>
  </si>
  <si>
    <t>0220_01</t>
  </si>
  <si>
    <t>G/37/P</t>
  </si>
  <si>
    <t>Tyle Wilsoney</t>
  </si>
  <si>
    <t>0220_02</t>
  </si>
  <si>
    <t>Wena Wilsoney</t>
  </si>
  <si>
    <t>0220_03</t>
  </si>
  <si>
    <t>Branca Wilsoney</t>
  </si>
  <si>
    <t>0220_04</t>
  </si>
  <si>
    <t>E/10/P</t>
  </si>
  <si>
    <t>Dont Wilsoney</t>
  </si>
  <si>
    <t>0220_05</t>
  </si>
  <si>
    <t>F/48/P</t>
  </si>
  <si>
    <t>Velyne Wilsoney</t>
  </si>
  <si>
    <t>0220_06</t>
  </si>
  <si>
    <t>Weney Wilsoney</t>
  </si>
  <si>
    <t>0220_07</t>
  </si>
  <si>
    <t>Guye Wilsoney</t>
  </si>
  <si>
    <t>0221_01</t>
  </si>
  <si>
    <t>E/13/S</t>
  </si>
  <si>
    <t>Cowhex Blan</t>
  </si>
  <si>
    <t>0221_02</t>
  </si>
  <si>
    <t>Yogark Reke</t>
  </si>
  <si>
    <t>0221_03</t>
  </si>
  <si>
    <t>Jacks Reke</t>
  </si>
  <si>
    <t>0221_04</t>
  </si>
  <si>
    <t>Eerch Reke</t>
  </si>
  <si>
    <t>0221_05</t>
  </si>
  <si>
    <t>Panbug Reke</t>
  </si>
  <si>
    <t>0221_06</t>
  </si>
  <si>
    <t>Gran Reke</t>
  </si>
  <si>
    <t>0221_07</t>
  </si>
  <si>
    <t>Rohs Reke</t>
  </si>
  <si>
    <t>0222_01</t>
  </si>
  <si>
    <t>F/41/S</t>
  </si>
  <si>
    <t>Gone Perte</t>
  </si>
  <si>
    <t>0222_02</t>
  </si>
  <si>
    <t>Colf Deva</t>
  </si>
  <si>
    <t>0222_03</t>
  </si>
  <si>
    <t>E/14/S</t>
  </si>
  <si>
    <t>Grake Perte</t>
  </si>
  <si>
    <t>0223_01</t>
  </si>
  <si>
    <t>G/35/S</t>
  </si>
  <si>
    <t>Evan Sykess</t>
  </si>
  <si>
    <t>0224_01</t>
  </si>
  <si>
    <t>F/42/S</t>
  </si>
  <si>
    <t>Blues Queen</t>
  </si>
  <si>
    <t>0225_01</t>
  </si>
  <si>
    <t>G/38/P</t>
  </si>
  <si>
    <t>Carly Hortis</t>
  </si>
  <si>
    <t>0229_01</t>
  </si>
  <si>
    <t>F/43/S</t>
  </si>
  <si>
    <t>Done Sellahaney</t>
  </si>
  <si>
    <t>0231_01</t>
  </si>
  <si>
    <t>F/44/S</t>
  </si>
  <si>
    <t>Krus Nate</t>
  </si>
  <si>
    <t>0232_01</t>
  </si>
  <si>
    <t>G/36/S</t>
  </si>
  <si>
    <t>Nica Bakerrison</t>
  </si>
  <si>
    <t>0233_01</t>
  </si>
  <si>
    <t>F/45/S</t>
  </si>
  <si>
    <t>Teda Wist</t>
  </si>
  <si>
    <t>0234_01</t>
  </si>
  <si>
    <t>F/50/P</t>
  </si>
  <si>
    <t>Keitha Josey</t>
  </si>
  <si>
    <t>0237_01</t>
  </si>
  <si>
    <t>B/11/P</t>
  </si>
  <si>
    <t>Weias Aginge</t>
  </si>
  <si>
    <t>0239_01</t>
  </si>
  <si>
    <t>Diedow Resty</t>
  </si>
  <si>
    <t>0240_01</t>
  </si>
  <si>
    <t>F/52/P</t>
  </si>
  <si>
    <t>Puffes Crie</t>
  </si>
  <si>
    <t>0241_01</t>
  </si>
  <si>
    <t>E/11/P</t>
  </si>
  <si>
    <t>Alas Dischod</t>
  </si>
  <si>
    <t>0242_01</t>
  </si>
  <si>
    <t>F/46/S</t>
  </si>
  <si>
    <t>Almone Sté</t>
  </si>
  <si>
    <t>0243_01</t>
  </si>
  <si>
    <t>G/37/S</t>
  </si>
  <si>
    <t>Lilace Cartyernan</t>
  </si>
  <si>
    <t>0244_01</t>
  </si>
  <si>
    <t>Froos Sad</t>
  </si>
  <si>
    <t>0244_02</t>
  </si>
  <si>
    <t>F/47/S</t>
  </si>
  <si>
    <t>Tous Sad</t>
  </si>
  <si>
    <t>0245_01</t>
  </si>
  <si>
    <t>C/6/P</t>
  </si>
  <si>
    <t>Glueba Repumparte</t>
  </si>
  <si>
    <t>0245_02</t>
  </si>
  <si>
    <t>Anchib Repumparte</t>
  </si>
  <si>
    <t>0246_01</t>
  </si>
  <si>
    <t>D/8/P</t>
  </si>
  <si>
    <t>Mele Sesa</t>
  </si>
  <si>
    <t>0248_01</t>
  </si>
  <si>
    <t>C/10/S</t>
  </si>
  <si>
    <t>Genifi Spanxibus</t>
  </si>
  <si>
    <t>0250_01</t>
  </si>
  <si>
    <t>G/38/S</t>
  </si>
  <si>
    <t>Camily Kramosley</t>
  </si>
  <si>
    <t>0251_01</t>
  </si>
  <si>
    <t>C/11/S</t>
  </si>
  <si>
    <t>Diphah Amsive</t>
  </si>
  <si>
    <t>0252_01</t>
  </si>
  <si>
    <t>F/53/P</t>
  </si>
  <si>
    <t>Leenny Byerry</t>
  </si>
  <si>
    <t>0253_01</t>
  </si>
  <si>
    <t>G/42/P</t>
  </si>
  <si>
    <t>Dawne Cardner</t>
  </si>
  <si>
    <t>0254_01</t>
  </si>
  <si>
    <t>F/54/P</t>
  </si>
  <si>
    <t>Race Stenson</t>
  </si>
  <si>
    <t>0255_01</t>
  </si>
  <si>
    <t>A/3/S</t>
  </si>
  <si>
    <t>Ashir Mingious</t>
  </si>
  <si>
    <t>0257_01</t>
  </si>
  <si>
    <t>F/49/S</t>
  </si>
  <si>
    <t>Errohs Berte</t>
  </si>
  <si>
    <t>0257_02</t>
  </si>
  <si>
    <t>Squars Berte</t>
  </si>
  <si>
    <t>0258_01</t>
  </si>
  <si>
    <t>F/50/S</t>
  </si>
  <si>
    <t>Feryla Cooperkins</t>
  </si>
  <si>
    <t>0260_01</t>
  </si>
  <si>
    <t>E/16/S</t>
  </si>
  <si>
    <t>Segino Inderly</t>
  </si>
  <si>
    <t>0261_01</t>
  </si>
  <si>
    <t>F/56/P</t>
  </si>
  <si>
    <t>Dord Bookerson</t>
  </si>
  <si>
    <t>0263_01</t>
  </si>
  <si>
    <t>G/43/P</t>
  </si>
  <si>
    <t>Maen Merkins</t>
  </si>
  <si>
    <t>0265_01</t>
  </si>
  <si>
    <t>D/8/S</t>
  </si>
  <si>
    <t>Etair Herpumble</t>
  </si>
  <si>
    <t>0267_01</t>
  </si>
  <si>
    <t>F/51/S</t>
  </si>
  <si>
    <t>Lilace Sancockett</t>
  </si>
  <si>
    <t>0269_01</t>
  </si>
  <si>
    <t>F/52/S</t>
  </si>
  <si>
    <t>Lerome Polliamposs</t>
  </si>
  <si>
    <t>0270_01</t>
  </si>
  <si>
    <t>F/59/P</t>
  </si>
  <si>
    <t>Cathya Fryersonis</t>
  </si>
  <si>
    <t>0275_01</t>
  </si>
  <si>
    <t>D/9/S</t>
  </si>
  <si>
    <t>Terf Obnoble</t>
  </si>
  <si>
    <t>0277_01</t>
  </si>
  <si>
    <t>F/61/P</t>
  </si>
  <si>
    <t>Byront Mcdanield</t>
  </si>
  <si>
    <t>0278_01</t>
  </si>
  <si>
    <t>Judya Beachez</t>
  </si>
  <si>
    <t>0278_02</t>
  </si>
  <si>
    <t>G/45/P</t>
  </si>
  <si>
    <t>Marice Beachez</t>
  </si>
  <si>
    <t>0281_01</t>
  </si>
  <si>
    <t>F/63/P</t>
  </si>
  <si>
    <t>Derine Pierry</t>
  </si>
  <si>
    <t>0282_01</t>
  </si>
  <si>
    <t>F/54/S</t>
  </si>
  <si>
    <t>Valex Baketton</t>
  </si>
  <si>
    <t>0283_01</t>
  </si>
  <si>
    <t>G/46/P</t>
  </si>
  <si>
    <t>Jacky Santin</t>
  </si>
  <si>
    <t>0283_02</t>
  </si>
  <si>
    <t>F/64/P</t>
  </si>
  <si>
    <t>Roydo Santin</t>
  </si>
  <si>
    <t>0285_01</t>
  </si>
  <si>
    <t>E/16/P</t>
  </si>
  <si>
    <t>Krabik Invebodene</t>
  </si>
  <si>
    <t>0285_02</t>
  </si>
  <si>
    <t>Grasath Invebodene</t>
  </si>
  <si>
    <t>0286_01</t>
  </si>
  <si>
    <t>F/65/P</t>
  </si>
  <si>
    <t>Carita Jimes</t>
  </si>
  <si>
    <t>0287_01</t>
  </si>
  <si>
    <t>Tetra Bootty</t>
  </si>
  <si>
    <t>0287_02</t>
  </si>
  <si>
    <t>B/12/P</t>
  </si>
  <si>
    <t>Alasym Bootty</t>
  </si>
  <si>
    <t>0288_01</t>
  </si>
  <si>
    <t>F/55/S</t>
  </si>
  <si>
    <t>Gory Delez</t>
  </si>
  <si>
    <t>0289_01</t>
  </si>
  <si>
    <t>C/12/S</t>
  </si>
  <si>
    <t>Furuson Objeciane</t>
  </si>
  <si>
    <t>0290_01</t>
  </si>
  <si>
    <t>B/7/S</t>
  </si>
  <si>
    <t>Skaton Excialing</t>
  </si>
  <si>
    <t>0290_02</t>
  </si>
  <si>
    <t>Algor Excialing</t>
  </si>
  <si>
    <t>0290_03</t>
  </si>
  <si>
    <t>Dhenar Excialing</t>
  </si>
  <si>
    <t>0290_04</t>
  </si>
  <si>
    <t>Atino Excialing</t>
  </si>
  <si>
    <t>0291_01</t>
  </si>
  <si>
    <t>D/10/S</t>
  </si>
  <si>
    <t>Castab Brakeril</t>
  </si>
  <si>
    <t>0294_01</t>
  </si>
  <si>
    <t>B/8/S</t>
  </si>
  <si>
    <t>Phonons Roforhauge</t>
  </si>
  <si>
    <t>0297_01</t>
  </si>
  <si>
    <t>G/47/P</t>
  </si>
  <si>
    <t>Ernice Gardonadox</t>
  </si>
  <si>
    <t>0298_01</t>
  </si>
  <si>
    <t>A/3/P</t>
  </si>
  <si>
    <t>Ashird Sorbitter</t>
  </si>
  <si>
    <t>0301_01</t>
  </si>
  <si>
    <t>Margia Wriggins</t>
  </si>
  <si>
    <t>0302_01</t>
  </si>
  <si>
    <t>F/67/P</t>
  </si>
  <si>
    <t>Lesley Shephendry</t>
  </si>
  <si>
    <t>0303_01</t>
  </si>
  <si>
    <t>G/41/S</t>
  </si>
  <si>
    <t>Oraryn Kirklander</t>
  </si>
  <si>
    <t>0304_01</t>
  </si>
  <si>
    <t>E/18/S</t>
  </si>
  <si>
    <t>Betena Ausivetpul</t>
  </si>
  <si>
    <t>0305_01</t>
  </si>
  <si>
    <t>C/7/P</t>
  </si>
  <si>
    <t>Suhelik Geousker</t>
  </si>
  <si>
    <t>0306_01</t>
  </si>
  <si>
    <t>E/19/S</t>
  </si>
  <si>
    <t>Dony Estevesters</t>
  </si>
  <si>
    <t>0307_01</t>
  </si>
  <si>
    <t>F/59/S</t>
  </si>
  <si>
    <t>Natald Hickett</t>
  </si>
  <si>
    <t>0309_01</t>
  </si>
  <si>
    <t>F/60/S</t>
  </si>
  <si>
    <t>Billya Bowerson</t>
  </si>
  <si>
    <t>0310_01</t>
  </si>
  <si>
    <t>Naviton Coudered</t>
  </si>
  <si>
    <t>0313_01</t>
  </si>
  <si>
    <t>F/68/P</t>
  </si>
  <si>
    <t>Briney Mckinsond</t>
  </si>
  <si>
    <t>0313_02</t>
  </si>
  <si>
    <t>G/50/P</t>
  </si>
  <si>
    <t>Jona Mckinsond</t>
  </si>
  <si>
    <t>0313_03</t>
  </si>
  <si>
    <t>Jaimer Mckinsond</t>
  </si>
  <si>
    <t>0313_04</t>
  </si>
  <si>
    <t>Hary Mckinsond</t>
  </si>
  <si>
    <t>0314_01</t>
  </si>
  <si>
    <t>G/51/P</t>
  </si>
  <si>
    <t>Kell Kochroeders</t>
  </si>
  <si>
    <t>0315_01</t>
  </si>
  <si>
    <t>G/42/S</t>
  </si>
  <si>
    <t>Adriet Valezaley</t>
  </si>
  <si>
    <t>0316_01</t>
  </si>
  <si>
    <t>B/9/S</t>
  </si>
  <si>
    <t>Hallah Sorbitter</t>
  </si>
  <si>
    <t>0316_02</t>
  </si>
  <si>
    <t>Beneba Sorbitter</t>
  </si>
  <si>
    <t>0320_01</t>
  </si>
  <si>
    <t>G/44/S</t>
  </si>
  <si>
    <t>Breney Bellarkerd</t>
  </si>
  <si>
    <t>0320_02</t>
  </si>
  <si>
    <t>Garley Bellarkerd</t>
  </si>
  <si>
    <t>0321_01</t>
  </si>
  <si>
    <t>F/61/S</t>
  </si>
  <si>
    <t>Quites Bache</t>
  </si>
  <si>
    <t>0322_01</t>
  </si>
  <si>
    <t>G/45/S</t>
  </si>
  <si>
    <t>Annya Blange</t>
  </si>
  <si>
    <t>0324_01</t>
  </si>
  <si>
    <t>G/53/P</t>
  </si>
  <si>
    <t>Carma Hooperez</t>
  </si>
  <si>
    <t>0326_01</t>
  </si>
  <si>
    <t>G/47/S</t>
  </si>
  <si>
    <t>Charly Edwartizman</t>
  </si>
  <si>
    <t>0327_01</t>
  </si>
  <si>
    <t>Jasony Ocherman</t>
  </si>
  <si>
    <t>0330_01</t>
  </si>
  <si>
    <t>C/14/S</t>
  </si>
  <si>
    <t>Bellah Siveduced</t>
  </si>
  <si>
    <t>0330_02</t>
  </si>
  <si>
    <t>0330_03</t>
  </si>
  <si>
    <t>Hekaton Siveduced</t>
  </si>
  <si>
    <t>0331_01</t>
  </si>
  <si>
    <t>F/72/P</t>
  </si>
  <si>
    <t>Lewise Burchard</t>
  </si>
  <si>
    <t>0333_01</t>
  </si>
  <si>
    <t>F/73/P</t>
  </si>
  <si>
    <t>Phios Melie</t>
  </si>
  <si>
    <t>0334_01</t>
  </si>
  <si>
    <t>F/62/S</t>
  </si>
  <si>
    <t>Unfly Mushe</t>
  </si>
  <si>
    <t>0336_01</t>
  </si>
  <si>
    <t>F/74/P</t>
  </si>
  <si>
    <t>Maura Cookson</t>
  </si>
  <si>
    <t>0337_01</t>
  </si>
  <si>
    <t>F/63/S</t>
  </si>
  <si>
    <t>Guanch Perle</t>
  </si>
  <si>
    <t>0337_02</t>
  </si>
  <si>
    <t>Weros Perle</t>
  </si>
  <si>
    <t>0337_03</t>
  </si>
  <si>
    <t>0338_01</t>
  </si>
  <si>
    <t>G/48/S</t>
  </si>
  <si>
    <t>Ireen Guerson</t>
  </si>
  <si>
    <t>0340_01</t>
  </si>
  <si>
    <t>B/10/S</t>
  </si>
  <si>
    <t>Pentard Poille</t>
  </si>
  <si>
    <t>0341_01</t>
  </si>
  <si>
    <t>G/57/P</t>
  </si>
  <si>
    <t>Lorian Webstephrey</t>
  </si>
  <si>
    <t>0343_01</t>
  </si>
  <si>
    <t>F/76/P</t>
  </si>
  <si>
    <t>Meremy Salez</t>
  </si>
  <si>
    <t>0345_01</t>
  </si>
  <si>
    <t>E/21/S</t>
  </si>
  <si>
    <t>Berios Racke</t>
  </si>
  <si>
    <t>0346_01</t>
  </si>
  <si>
    <t>G/59/P</t>
  </si>
  <si>
    <t>Lynney Chanan</t>
  </si>
  <si>
    <t>0347_01</t>
  </si>
  <si>
    <t>F/64/S</t>
  </si>
  <si>
    <t>Cousk Kraie</t>
  </si>
  <si>
    <t>0348_01</t>
  </si>
  <si>
    <t>D/12/P</t>
  </si>
  <si>
    <t>Stray Mane</t>
  </si>
  <si>
    <t>0348_02</t>
  </si>
  <si>
    <t>Weet Mane</t>
  </si>
  <si>
    <t>0350_01</t>
  </si>
  <si>
    <t>G/60/P</t>
  </si>
  <si>
    <t>Loresa Burchanez</t>
  </si>
  <si>
    <t>0352_01</t>
  </si>
  <si>
    <t>F/78/P</t>
  </si>
  <si>
    <t>Hits Strad</t>
  </si>
  <si>
    <t>0355_01</t>
  </si>
  <si>
    <t>Tricky Warrison</t>
  </si>
  <si>
    <t>0356_01</t>
  </si>
  <si>
    <t>B/15/P</t>
  </si>
  <si>
    <t>Pharmus Gloyanthy</t>
  </si>
  <si>
    <t>0357_01</t>
  </si>
  <si>
    <t>F/65/S</t>
  </si>
  <si>
    <t>Eduard Mcleaney</t>
  </si>
  <si>
    <t>0358_01</t>
  </si>
  <si>
    <t>G/50/S</t>
  </si>
  <si>
    <t>Ronna Connon</t>
  </si>
  <si>
    <t>0358_02</t>
  </si>
  <si>
    <t>Dandy Connon</t>
  </si>
  <si>
    <t>0359_01</t>
  </si>
  <si>
    <t>F/66/S</t>
  </si>
  <si>
    <t>Celine Popez</t>
  </si>
  <si>
    <t>0360_01</t>
  </si>
  <si>
    <t>F/67/S</t>
  </si>
  <si>
    <t>Elancy Staffersby</t>
  </si>
  <si>
    <t>0361_01</t>
  </si>
  <si>
    <t>F/68/S</t>
  </si>
  <si>
    <t>Virgie Headardyer</t>
  </si>
  <si>
    <t>0365_01</t>
  </si>
  <si>
    <t>G/51/S</t>
  </si>
  <si>
    <t>Dandra Jacostaney</t>
  </si>
  <si>
    <t>0368_01</t>
  </si>
  <si>
    <t>F/82/P</t>
  </si>
  <si>
    <t>Resers Perte</t>
  </si>
  <si>
    <t>0368_02</t>
  </si>
  <si>
    <t>Batech Perte</t>
  </si>
  <si>
    <t>0369_01</t>
  </si>
  <si>
    <t>G/53/S</t>
  </si>
  <si>
    <t>Veroy Pottonalden</t>
  </si>
  <si>
    <t>0370_01</t>
  </si>
  <si>
    <t>F/83/P</t>
  </si>
  <si>
    <t>Tine Coffmaney</t>
  </si>
  <si>
    <t>0371_01</t>
  </si>
  <si>
    <t>F/84/P</t>
  </si>
  <si>
    <t>Chrey Dutte</t>
  </si>
  <si>
    <t>0372_01</t>
  </si>
  <si>
    <t>F/85/P</t>
  </si>
  <si>
    <t>0373_01</t>
  </si>
  <si>
    <t>G/62/P</t>
  </si>
  <si>
    <t>Billex Mcneiderson</t>
  </si>
  <si>
    <t>0375_01</t>
  </si>
  <si>
    <t>E/22/P</t>
  </si>
  <si>
    <t>Luzel Vincenton</t>
  </si>
  <si>
    <t>0376_01</t>
  </si>
  <si>
    <t>G/54/S</t>
  </si>
  <si>
    <t>Francy Spentley</t>
  </si>
  <si>
    <t>0377_01</t>
  </si>
  <si>
    <t>C/15/S</t>
  </si>
  <si>
    <t>Wezncha Excialing</t>
  </si>
  <si>
    <t>0378_01</t>
  </si>
  <si>
    <t>B/11/S</t>
  </si>
  <si>
    <t>Bram Pirejus</t>
  </si>
  <si>
    <t>0378_02</t>
  </si>
  <si>
    <t>Marfak Pirejus</t>
  </si>
  <si>
    <t>0378_03</t>
  </si>
  <si>
    <t>Naslon Pirejus</t>
  </si>
  <si>
    <t>0378_04</t>
  </si>
  <si>
    <t>Muonons Pirejus</t>
  </si>
  <si>
    <t>0378_05</t>
  </si>
  <si>
    <t>Polaton Pirejus</t>
  </si>
  <si>
    <t>0378_06</t>
  </si>
  <si>
    <t>Sollum Pirejus</t>
  </si>
  <si>
    <t>0378_07</t>
  </si>
  <si>
    <t>Achib Pirejus</t>
  </si>
  <si>
    <t>0379_01</t>
  </si>
  <si>
    <t>G/63/P</t>
  </si>
  <si>
    <t>Brita Moodson</t>
  </si>
  <si>
    <t>0380_01</t>
  </si>
  <si>
    <t>Zinopus Fuelddid</t>
  </si>
  <si>
    <t>0381_01</t>
  </si>
  <si>
    <t>B/16/P</t>
  </si>
  <si>
    <t>Mesatan Mosteraked</t>
  </si>
  <si>
    <t>0381_02</t>
  </si>
  <si>
    <t>Aston Mosteraked</t>
  </si>
  <si>
    <t>0382_01</t>
  </si>
  <si>
    <t>G/64/P</t>
  </si>
  <si>
    <t>Blanie Floydendley</t>
  </si>
  <si>
    <t>0383_01</t>
  </si>
  <si>
    <t>G/55/S</t>
  </si>
  <si>
    <t>Phia Wagnerray</t>
  </si>
  <si>
    <t>0383_02</t>
  </si>
  <si>
    <t>Evane Wagnerray</t>
  </si>
  <si>
    <t>0384_01</t>
  </si>
  <si>
    <t>G/56/S</t>
  </si>
  <si>
    <t>Cliney Simpsonks</t>
  </si>
  <si>
    <t>0384_02</t>
  </si>
  <si>
    <t>Ellard Simpsonks</t>
  </si>
  <si>
    <t>0385_01</t>
  </si>
  <si>
    <t>G/65/P</t>
  </si>
  <si>
    <t>Tanley Klinson</t>
  </si>
  <si>
    <t>0387_01</t>
  </si>
  <si>
    <t>G/66/P</t>
  </si>
  <si>
    <t>Verek Merce</t>
  </si>
  <si>
    <t>0388_01</t>
  </si>
  <si>
    <t>G/57/S</t>
  </si>
  <si>
    <t>Fanna Sullones</t>
  </si>
  <si>
    <t>0389_01</t>
  </si>
  <si>
    <t>E/23/P</t>
  </si>
  <si>
    <t>Elanda Savaraldez</t>
  </si>
  <si>
    <t>0391_01</t>
  </si>
  <si>
    <t>C/9/P</t>
  </si>
  <si>
    <t>Dabik Cowsearney</t>
  </si>
  <si>
    <t>0392_01</t>
  </si>
  <si>
    <t>E/24/P</t>
  </si>
  <si>
    <t>Ward Carreralend</t>
  </si>
  <si>
    <t>0395_01</t>
  </si>
  <si>
    <t>B/17/P</t>
  </si>
  <si>
    <t>Meropus Hervel</t>
  </si>
  <si>
    <t>0395_02</t>
  </si>
  <si>
    <t>Hadyon Hervel</t>
  </si>
  <si>
    <t>0396_01</t>
  </si>
  <si>
    <t>G/59/S</t>
  </si>
  <si>
    <t>Brinez Robins</t>
  </si>
  <si>
    <t>0397_01</t>
  </si>
  <si>
    <t>F/69/S</t>
  </si>
  <si>
    <t>Graw Mepie</t>
  </si>
  <si>
    <t>0398_01</t>
  </si>
  <si>
    <t>D/13/S</t>
  </si>
  <si>
    <t>Wales Tité</t>
  </si>
  <si>
    <t>0401_01</t>
  </si>
  <si>
    <t>D/14/S</t>
  </si>
  <si>
    <t>Luse Pimne</t>
  </si>
  <si>
    <t>0401_02</t>
  </si>
  <si>
    <t>Parney Pimne</t>
  </si>
  <si>
    <t>0402_01</t>
  </si>
  <si>
    <t>D/15/S</t>
  </si>
  <si>
    <t>Teron Sageng</t>
  </si>
  <si>
    <t>0403_01</t>
  </si>
  <si>
    <t>D/13/P</t>
  </si>
  <si>
    <t>Push Wate</t>
  </si>
  <si>
    <t>0405_01</t>
  </si>
  <si>
    <t>F/89/P</t>
  </si>
  <si>
    <t>Denis Flowensley</t>
  </si>
  <si>
    <t>0407_01</t>
  </si>
  <si>
    <t>G/69/P</t>
  </si>
  <si>
    <t>Dandy Mirez</t>
  </si>
  <si>
    <t>0407_02</t>
  </si>
  <si>
    <t>F/90/P</t>
  </si>
  <si>
    <t>Luzel Mirez</t>
  </si>
  <si>
    <t>0407_03</t>
  </si>
  <si>
    <t>Dennya Mirez</t>
  </si>
  <si>
    <t>0408_01</t>
  </si>
  <si>
    <t>E/25/P</t>
  </si>
  <si>
    <t>Cus Ble</t>
  </si>
  <si>
    <t>0409_01</t>
  </si>
  <si>
    <t>F/71/S</t>
  </si>
  <si>
    <t>Mats Iccle</t>
  </si>
  <si>
    <t>0410_01</t>
  </si>
  <si>
    <t>F/72/S</t>
  </si>
  <si>
    <t>Tyrona Roachoanand</t>
  </si>
  <si>
    <t>0411_01</t>
  </si>
  <si>
    <t>F/91/P</t>
  </si>
  <si>
    <t>Benny Rushorney</t>
  </si>
  <si>
    <t>0412_01</t>
  </si>
  <si>
    <t>C/11/P</t>
  </si>
  <si>
    <t>Baton Quelfly</t>
  </si>
  <si>
    <t>0413_01</t>
  </si>
  <si>
    <t>F/92/P</t>
  </si>
  <si>
    <t>Elina Steinardson</t>
  </si>
  <si>
    <t>0415_01</t>
  </si>
  <si>
    <t>G/60/S</t>
  </si>
  <si>
    <t>Iney Pierry</t>
  </si>
  <si>
    <t>0417_01</t>
  </si>
  <si>
    <t>B/18/P</t>
  </si>
  <si>
    <t>Lesatik Poicaptic</t>
  </si>
  <si>
    <t>0417_02</t>
  </si>
  <si>
    <t>Mirark Unhearfus</t>
  </si>
  <si>
    <t>0417_03</t>
  </si>
  <si>
    <t>Enifik Unhearfus</t>
  </si>
  <si>
    <t>0423_01</t>
  </si>
  <si>
    <t>B/19/P</t>
  </si>
  <si>
    <t>Syrmark Pumbody</t>
  </si>
  <si>
    <t>0425_01</t>
  </si>
  <si>
    <t>F/96/P</t>
  </si>
  <si>
    <t>Blesh Fiha</t>
  </si>
  <si>
    <t>0425_02</t>
  </si>
  <si>
    <t>Cowns Fiha</t>
  </si>
  <si>
    <t>0425_03</t>
  </si>
  <si>
    <t>Ree Fiha</t>
  </si>
  <si>
    <t>0427_01</t>
  </si>
  <si>
    <t>E/26/P</t>
  </si>
  <si>
    <t>Algor Efulows</t>
  </si>
  <si>
    <t>0428_01</t>
  </si>
  <si>
    <t>C/16/S</t>
  </si>
  <si>
    <t>Chargin Chocaters</t>
  </si>
  <si>
    <t>0429_01</t>
  </si>
  <si>
    <t>A/5/S</t>
  </si>
  <si>
    <t>Aino Ineysive</t>
  </si>
  <si>
    <t>0429_02</t>
  </si>
  <si>
    <t>Taurak Ineysive</t>
  </si>
  <si>
    <t>0430_01</t>
  </si>
  <si>
    <t>F/75/S</t>
  </si>
  <si>
    <t>Eliana Jorden</t>
  </si>
  <si>
    <t>0431_01</t>
  </si>
  <si>
    <t>F/97/P</t>
  </si>
  <si>
    <t>Fronch Melto</t>
  </si>
  <si>
    <t>0432_01</t>
  </si>
  <si>
    <t>F/76/S</t>
  </si>
  <si>
    <t>Caper Knike</t>
  </si>
  <si>
    <t>0433_01</t>
  </si>
  <si>
    <t>B/20/P</t>
  </si>
  <si>
    <t>Hekark Mormonized</t>
  </si>
  <si>
    <t>0433_02</t>
  </si>
  <si>
    <t>Naosura Mormonized</t>
  </si>
  <si>
    <t>0434_01</t>
  </si>
  <si>
    <t>F/77/S</t>
  </si>
  <si>
    <t>Row Pread</t>
  </si>
  <si>
    <t>0435_01</t>
  </si>
  <si>
    <t>G/62/S</t>
  </si>
  <si>
    <t>Allie Willynnedy</t>
  </si>
  <si>
    <t>0436_01</t>
  </si>
  <si>
    <t>G/63/S</t>
  </si>
  <si>
    <t>Sallyl Hodes</t>
  </si>
  <si>
    <t>0436_02</t>
  </si>
  <si>
    <t>Lilace Hodes</t>
  </si>
  <si>
    <t>0437_01</t>
  </si>
  <si>
    <t>F/78/S</t>
  </si>
  <si>
    <t>Lynnee Oneiles</t>
  </si>
  <si>
    <t>0437_02</t>
  </si>
  <si>
    <t>Debora Oneiles</t>
  </si>
  <si>
    <t>0438_01</t>
  </si>
  <si>
    <t>B/13/S</t>
  </si>
  <si>
    <t>Dyonon Diateous</t>
  </si>
  <si>
    <t>0439_01</t>
  </si>
  <si>
    <t>C/13/P</t>
  </si>
  <si>
    <t>Izarino Unciate</t>
  </si>
  <si>
    <t>0441_01</t>
  </si>
  <si>
    <t>F/79/S</t>
  </si>
  <si>
    <t>Loree Hahnstonsen</t>
  </si>
  <si>
    <t>0442_01</t>
  </si>
  <si>
    <t>F/98/P</t>
  </si>
  <si>
    <t>Elica Armstromez</t>
  </si>
  <si>
    <t>0444_01</t>
  </si>
  <si>
    <t>D/15/P</t>
  </si>
  <si>
    <t>Camonk Curte</t>
  </si>
  <si>
    <t>0444_02</t>
  </si>
  <si>
    <t>F/99/P</t>
  </si>
  <si>
    <t>Colal Curte</t>
  </si>
  <si>
    <t>0445_01</t>
  </si>
  <si>
    <t>F/80/S</t>
  </si>
  <si>
    <t>Loria Marshopper</t>
  </si>
  <si>
    <t>0445_02</t>
  </si>
  <si>
    <t>E/25/S</t>
  </si>
  <si>
    <t>Rice Marshopper</t>
  </si>
  <si>
    <t>0446_01</t>
  </si>
  <si>
    <t>B/21/P</t>
  </si>
  <si>
    <t>Hadira Singmage</t>
  </si>
  <si>
    <t>0447_01</t>
  </si>
  <si>
    <t>F/81/S</t>
  </si>
  <si>
    <t>Ferry Mcclayton</t>
  </si>
  <si>
    <t>0448_01</t>
  </si>
  <si>
    <t>E/27/P</t>
  </si>
  <si>
    <t>Elara Hoppernardy</t>
  </si>
  <si>
    <t>0448_02</t>
  </si>
  <si>
    <t>G/71/P</t>
  </si>
  <si>
    <t>0449_01</t>
  </si>
  <si>
    <t>G/64/S</t>
  </si>
  <si>
    <t>Nathy Moongton</t>
  </si>
  <si>
    <t>0452_01</t>
  </si>
  <si>
    <t>E/26/S</t>
  </si>
  <si>
    <t>Swafox Ecart</t>
  </si>
  <si>
    <t>0453_01</t>
  </si>
  <si>
    <t>B/14/S</t>
  </si>
  <si>
    <t>Aldun Taptiritty</t>
  </si>
  <si>
    <t>0453_02</t>
  </si>
  <si>
    <t>Minopus Taptiritty</t>
  </si>
  <si>
    <t>0453_03</t>
  </si>
  <si>
    <t>Wezena Taptiritty</t>
  </si>
  <si>
    <t>0454_01</t>
  </si>
  <si>
    <t>B/15/S</t>
  </si>
  <si>
    <t>Tabius Geoconne</t>
  </si>
  <si>
    <t>0454_02</t>
  </si>
  <si>
    <t>Etair Fushausive</t>
  </si>
  <si>
    <t>0454_03</t>
  </si>
  <si>
    <t>Hallux Geoconne</t>
  </si>
  <si>
    <t>0456_01</t>
  </si>
  <si>
    <t>F/83/S</t>
  </si>
  <si>
    <t>Lulah Hinetthews</t>
  </si>
  <si>
    <t>0457_01</t>
  </si>
  <si>
    <t>G/72/P</t>
  </si>
  <si>
    <t>Leonyl Poperez</t>
  </si>
  <si>
    <t>0457_02</t>
  </si>
  <si>
    <t>Sallyl Poperez</t>
  </si>
  <si>
    <t>0457_03</t>
  </si>
  <si>
    <t>Joela Poperez</t>
  </si>
  <si>
    <t>0458_01</t>
  </si>
  <si>
    <t>D/16/S</t>
  </si>
  <si>
    <t>Zanin Bedectical</t>
  </si>
  <si>
    <t>0459_01</t>
  </si>
  <si>
    <t>F/84/S</t>
  </si>
  <si>
    <t>Hardy Nichoan</t>
  </si>
  <si>
    <t>0460_01</t>
  </si>
  <si>
    <t>G/65/S</t>
  </si>
  <si>
    <t>Shawne Jenningley</t>
  </si>
  <si>
    <t>0461_01</t>
  </si>
  <si>
    <t>E/27/S</t>
  </si>
  <si>
    <t>Shany Yorkland</t>
  </si>
  <si>
    <t>0461_02</t>
  </si>
  <si>
    <t>F/85/S</t>
  </si>
  <si>
    <t>Warry Yorkland</t>
  </si>
  <si>
    <t>0461_03</t>
  </si>
  <si>
    <t>G/66/S</t>
  </si>
  <si>
    <t>Len Yorkland</t>
  </si>
  <si>
    <t>0462_01</t>
  </si>
  <si>
    <t>G/67/S</t>
  </si>
  <si>
    <t>Ronia Sosanturney</t>
  </si>
  <si>
    <t>0463_01</t>
  </si>
  <si>
    <t>F/100/P</t>
  </si>
  <si>
    <t>Grats Staf</t>
  </si>
  <si>
    <t>0463_02</t>
  </si>
  <si>
    <t>Flamal Staf</t>
  </si>
  <si>
    <t>0465_01</t>
  </si>
  <si>
    <t>E/28/P</t>
  </si>
  <si>
    <t>Deandy Chaellerty</t>
  </si>
  <si>
    <t>0465_02</t>
  </si>
  <si>
    <t>Kyley Chaellerty</t>
  </si>
  <si>
    <t>0466_01</t>
  </si>
  <si>
    <t>F/101/P</t>
  </si>
  <si>
    <t>Aude Beachez</t>
  </si>
  <si>
    <t>0468_01</t>
  </si>
  <si>
    <t>Haryn Wynneyerson</t>
  </si>
  <si>
    <t>0470_01</t>
  </si>
  <si>
    <t>F/86/S</t>
  </si>
  <si>
    <t>Aptal Binie</t>
  </si>
  <si>
    <t>0470_02</t>
  </si>
  <si>
    <t>Jurs Binie</t>
  </si>
  <si>
    <t>0471_01</t>
  </si>
  <si>
    <t>B/22/P</t>
  </si>
  <si>
    <t>Astab Fuelisent</t>
  </si>
  <si>
    <t>0471_02</t>
  </si>
  <si>
    <t>Izarino Fuelisent</t>
  </si>
  <si>
    <t>0472_01</t>
  </si>
  <si>
    <t>F/87/S</t>
  </si>
  <si>
    <t>Stene Solinez</t>
  </si>
  <si>
    <t>0474_01</t>
  </si>
  <si>
    <t>G/69/S</t>
  </si>
  <si>
    <t>Nicey Chardst</t>
  </si>
  <si>
    <t>0475_01</t>
  </si>
  <si>
    <t>E/29/P</t>
  </si>
  <si>
    <t>Danie Gilesonston</t>
  </si>
  <si>
    <t>0476_01</t>
  </si>
  <si>
    <t>F/103/P</t>
  </si>
  <si>
    <t>Coves Chiff</t>
  </si>
  <si>
    <t>0476_02</t>
  </si>
  <si>
    <t>Book Chiff</t>
  </si>
  <si>
    <t>0476_03</t>
  </si>
  <si>
    <t>Beah Chiff</t>
  </si>
  <si>
    <t>0477_01</t>
  </si>
  <si>
    <t>E/30/P</t>
  </si>
  <si>
    <t>Benny Moongton</t>
  </si>
  <si>
    <t>0480_01</t>
  </si>
  <si>
    <t>G/74/P</t>
  </si>
  <si>
    <t>Chrisa Mcdanield</t>
  </si>
  <si>
    <t>0481_01</t>
  </si>
  <si>
    <t>G/70/S</t>
  </si>
  <si>
    <t>Gera Peckerson</t>
  </si>
  <si>
    <t>0482_01</t>
  </si>
  <si>
    <t>E/28/S</t>
  </si>
  <si>
    <t>Anny Mallerez</t>
  </si>
  <si>
    <t>0482_02</t>
  </si>
  <si>
    <t>F/88/S</t>
  </si>
  <si>
    <t>Isaacy Mallerez</t>
  </si>
  <si>
    <t>0485_01</t>
  </si>
  <si>
    <t>B/17/S</t>
  </si>
  <si>
    <t>Furudah Unloweedic</t>
  </si>
  <si>
    <t>0487_01</t>
  </si>
  <si>
    <t>C/19/S</t>
  </si>
  <si>
    <t>Sadirak Obeaded</t>
  </si>
  <si>
    <t>0488_01</t>
  </si>
  <si>
    <t>G/76/P</t>
  </si>
  <si>
    <t>Chery Vantonson</t>
  </si>
  <si>
    <t>0490_01</t>
  </si>
  <si>
    <t>G/71/S</t>
  </si>
  <si>
    <t>Hanne Kirklander</t>
  </si>
  <si>
    <t>0498_01</t>
  </si>
  <si>
    <t>Batomam Preent</t>
  </si>
  <si>
    <t>0498_02</t>
  </si>
  <si>
    <t>B/18/S</t>
  </si>
  <si>
    <t>Kastrak Preent</t>
  </si>
  <si>
    <t>0499_01</t>
  </si>
  <si>
    <t>F/89/S</t>
  </si>
  <si>
    <t>Eclass Meake</t>
  </si>
  <si>
    <t>0499_02</t>
  </si>
  <si>
    <t>E/29/S</t>
  </si>
  <si>
    <t>Yogark Meake</t>
  </si>
  <si>
    <t>0500_01</t>
  </si>
  <si>
    <t>D/19/P</t>
  </si>
  <si>
    <t>Ots Cakie</t>
  </si>
  <si>
    <t>0501_01</t>
  </si>
  <si>
    <t>E/32/P</t>
  </si>
  <si>
    <t>Hadirk Spedlybood</t>
  </si>
  <si>
    <t>0502_01</t>
  </si>
  <si>
    <t>Pigars Swell</t>
  </si>
  <si>
    <t>0503_01</t>
  </si>
  <si>
    <t>F/90/S</t>
  </si>
  <si>
    <t>Gal Fone</t>
  </si>
  <si>
    <t>0503_02</t>
  </si>
  <si>
    <t>Torms Fone</t>
  </si>
  <si>
    <t>0503_03</t>
  </si>
  <si>
    <t>E/31/S</t>
  </si>
  <si>
    <t>Pios Fone</t>
  </si>
  <si>
    <t>0504_01</t>
  </si>
  <si>
    <t>B/19/S</t>
  </si>
  <si>
    <t>Thabius Unpasine</t>
  </si>
  <si>
    <t>0504_02</t>
  </si>
  <si>
    <t>Mirfar Unpasine</t>
  </si>
  <si>
    <t>0504_03</t>
  </si>
  <si>
    <t>Sterops Unpasine</t>
  </si>
  <si>
    <t>0504_04</t>
  </si>
  <si>
    <t>Tauria Unpasine</t>
  </si>
  <si>
    <t>0504_05</t>
  </si>
  <si>
    <t>Azharga Unpasine</t>
  </si>
  <si>
    <t>0504_06</t>
  </si>
  <si>
    <t>Alheneb Unpasine</t>
  </si>
  <si>
    <t>0506_01</t>
  </si>
  <si>
    <t>F/91/S</t>
  </si>
  <si>
    <t>Kad Backe</t>
  </si>
  <si>
    <t>0507_01</t>
  </si>
  <si>
    <t>G/74/S</t>
  </si>
  <si>
    <t>Kylen Mccarry</t>
  </si>
  <si>
    <t>0510_01</t>
  </si>
  <si>
    <t>C/16/P</t>
  </si>
  <si>
    <t>Astrark Sinecthex</t>
  </si>
  <si>
    <t>0512_01</t>
  </si>
  <si>
    <t>D/18/S</t>
  </si>
  <si>
    <t>Sadirak Nateansive</t>
  </si>
  <si>
    <t>0512_02</t>
  </si>
  <si>
    <t>Ankalik Nateansive</t>
  </si>
  <si>
    <t>0513_01</t>
  </si>
  <si>
    <t>G/78/P</t>
  </si>
  <si>
    <t>Rayley Blandez</t>
  </si>
  <si>
    <t>0515_01</t>
  </si>
  <si>
    <t>B/20/S</t>
  </si>
  <si>
    <t>Alramix Swinvul</t>
  </si>
  <si>
    <t>0516_01</t>
  </si>
  <si>
    <t>A/6/S</t>
  </si>
  <si>
    <t>Vindem Eneurordry</t>
  </si>
  <si>
    <t>0517_01</t>
  </si>
  <si>
    <t>F/109/P</t>
  </si>
  <si>
    <t>Jandy Kimons</t>
  </si>
  <si>
    <t>0518_01</t>
  </si>
  <si>
    <t>F/92/S</t>
  </si>
  <si>
    <t>Soyos Parta</t>
  </si>
  <si>
    <t>0519_01</t>
  </si>
  <si>
    <t>G/77/S</t>
  </si>
  <si>
    <t>Ryany Farleyatton</t>
  </si>
  <si>
    <t>0520_01</t>
  </si>
  <si>
    <t>G/78/S</t>
  </si>
  <si>
    <t>Bel Mcguirez</t>
  </si>
  <si>
    <t>0521_01</t>
  </si>
  <si>
    <t>E/32/S</t>
  </si>
  <si>
    <t>Hery Hornettoney</t>
  </si>
  <si>
    <t>0522_01</t>
  </si>
  <si>
    <t>E/33/P</t>
  </si>
  <si>
    <t>Glenry Parklaney</t>
  </si>
  <si>
    <t>0523_01</t>
  </si>
  <si>
    <t>E/33/S</t>
  </si>
  <si>
    <t>Helley Joyneidez</t>
  </si>
  <si>
    <t>0525_01</t>
  </si>
  <si>
    <t>Wenise Mirezavis</t>
  </si>
  <si>
    <t>0527_01</t>
  </si>
  <si>
    <t>F/93/S</t>
  </si>
  <si>
    <t>Supce Stité</t>
  </si>
  <si>
    <t>0527_02</t>
  </si>
  <si>
    <t>Llat Stité</t>
  </si>
  <si>
    <t>0528_01</t>
  </si>
  <si>
    <t>C/17/P</t>
  </si>
  <si>
    <t>Alasmon Stiven</t>
  </si>
  <si>
    <t>0529_01</t>
  </si>
  <si>
    <t>G/81/P</t>
  </si>
  <si>
    <t>Ericia Sellahaney</t>
  </si>
  <si>
    <t>0531_01</t>
  </si>
  <si>
    <t>G/82/P</t>
  </si>
  <si>
    <t>Estine Alentonway</t>
  </si>
  <si>
    <t>0531_02</t>
  </si>
  <si>
    <t>Darley Alentonway</t>
  </si>
  <si>
    <t>0533_01</t>
  </si>
  <si>
    <t>D/21/P</t>
  </si>
  <si>
    <t>Tops Stike</t>
  </si>
  <si>
    <t>0534_01</t>
  </si>
  <si>
    <t>B/23/P</t>
  </si>
  <si>
    <t>Asellux Parbage</t>
  </si>
  <si>
    <t>0534_02</t>
  </si>
  <si>
    <t>Weia Parbage</t>
  </si>
  <si>
    <t>0537_01</t>
  </si>
  <si>
    <t>G/83/P</t>
  </si>
  <si>
    <t>Kylen Staffersby</t>
  </si>
  <si>
    <t>0538_01</t>
  </si>
  <si>
    <t>F/110/P</t>
  </si>
  <si>
    <t>Walla Swanardy</t>
  </si>
  <si>
    <t>0539_01</t>
  </si>
  <si>
    <t>C/18/P</t>
  </si>
  <si>
    <t>Tard Nalanet</t>
  </si>
  <si>
    <t>0539_02</t>
  </si>
  <si>
    <t>Achyon Nalanet</t>
  </si>
  <si>
    <t>0539_03</t>
  </si>
  <si>
    <t>Alderak Nalanet</t>
  </si>
  <si>
    <t>0539_04</t>
  </si>
  <si>
    <t>Betenif Nalanet</t>
  </si>
  <si>
    <t>0539_05</t>
  </si>
  <si>
    <t>Mardyon Nalanet</t>
  </si>
  <si>
    <t>0540_01</t>
  </si>
  <si>
    <t>F/95/S</t>
  </si>
  <si>
    <t>Jell Conie</t>
  </si>
  <si>
    <t>0540_02</t>
  </si>
  <si>
    <t>Rantax Conie</t>
  </si>
  <si>
    <t>0542_01</t>
  </si>
  <si>
    <t>G/84/P</t>
  </si>
  <si>
    <t>Landa Ments</t>
  </si>
  <si>
    <t>0545_01</t>
  </si>
  <si>
    <t>F/111/P</t>
  </si>
  <si>
    <t>Kaye Sextones</t>
  </si>
  <si>
    <t>0546_01</t>
  </si>
  <si>
    <t>F/96/S</t>
  </si>
  <si>
    <t>Shawne Stenson</t>
  </si>
  <si>
    <t>0547_01</t>
  </si>
  <si>
    <t>F/97/S</t>
  </si>
  <si>
    <t>Trick Weavesend</t>
  </si>
  <si>
    <t>0548_01</t>
  </si>
  <si>
    <t>E/36/S</t>
  </si>
  <si>
    <t>Kariel Webstes</t>
  </si>
  <si>
    <t>0549_01</t>
  </si>
  <si>
    <t>D/19/S</t>
  </si>
  <si>
    <t>Warets Watte</t>
  </si>
  <si>
    <t>0549_02</t>
  </si>
  <si>
    <t>F/98/S</t>
  </si>
  <si>
    <t>Guans Watte</t>
  </si>
  <si>
    <t>0550_01</t>
  </si>
  <si>
    <t>F/99/S</t>
  </si>
  <si>
    <t>Maen Cleminglas</t>
  </si>
  <si>
    <t>0551_01</t>
  </si>
  <si>
    <t>G/80/S</t>
  </si>
  <si>
    <t>Stene Bradlerson</t>
  </si>
  <si>
    <t>0552_01</t>
  </si>
  <si>
    <t>C/21/S</t>
  </si>
  <si>
    <t>Minkab Brathful</t>
  </si>
  <si>
    <t>0553_01</t>
  </si>
  <si>
    <t>C/19/P</t>
  </si>
  <si>
    <t>Tope Valindle</t>
  </si>
  <si>
    <t>0553_02</t>
  </si>
  <si>
    <t>Gluinol Valindle</t>
  </si>
  <si>
    <t>0555_01</t>
  </si>
  <si>
    <t>C/20/P</t>
  </si>
  <si>
    <t>Alraixa Graciansus</t>
  </si>
  <si>
    <t>0555_02</t>
  </si>
  <si>
    <t>Alhain Graciansus</t>
  </si>
  <si>
    <t>0556_01</t>
  </si>
  <si>
    <t>F/100/S</t>
  </si>
  <si>
    <t>Jilla Rames</t>
  </si>
  <si>
    <t>0559_01</t>
  </si>
  <si>
    <t>F/102/S</t>
  </si>
  <si>
    <t>Margia Harmond</t>
  </si>
  <si>
    <t>0560_01</t>
  </si>
  <si>
    <t>G/81/S</t>
  </si>
  <si>
    <t>Anniey Hortez</t>
  </si>
  <si>
    <t>0560_02</t>
  </si>
  <si>
    <t>Tonyn Hortez</t>
  </si>
  <si>
    <t>0560_03</t>
  </si>
  <si>
    <t>F/103/S</t>
  </si>
  <si>
    <t>Annah Josey</t>
  </si>
  <si>
    <t>0561_01</t>
  </si>
  <si>
    <t>G/82/S</t>
  </si>
  <si>
    <t>Jessa Flemaney</t>
  </si>
  <si>
    <t>0563_01</t>
  </si>
  <si>
    <t>F/114/P</t>
  </si>
  <si>
    <t>Hamsp Petie</t>
  </si>
  <si>
    <t>0564_01</t>
  </si>
  <si>
    <t>B/24/P</t>
  </si>
  <si>
    <t>Bath Dinsprody</t>
  </si>
  <si>
    <t>0564_02</t>
  </si>
  <si>
    <t>Taura Dinsprody</t>
  </si>
  <si>
    <t>0564_03</t>
  </si>
  <si>
    <t>Aldibi Dinsprody</t>
  </si>
  <si>
    <t>0565_01</t>
  </si>
  <si>
    <t>F/115/P</t>
  </si>
  <si>
    <t>Cines Ble</t>
  </si>
  <si>
    <t>0566_01</t>
  </si>
  <si>
    <t>E/37/S</t>
  </si>
  <si>
    <t>Muls Mish</t>
  </si>
  <si>
    <t>0567_01</t>
  </si>
  <si>
    <t>G/83/S</t>
  </si>
  <si>
    <t>Jeron Munozanson</t>
  </si>
  <si>
    <t>0568_01</t>
  </si>
  <si>
    <t>D/20/S</t>
  </si>
  <si>
    <t>Enibik Baciffhaut</t>
  </si>
  <si>
    <t>0568_02</t>
  </si>
  <si>
    <t>Pentard Baciffhaut</t>
  </si>
  <si>
    <t>0569_01</t>
  </si>
  <si>
    <t>F/116/P</t>
  </si>
  <si>
    <t>Tin Merce</t>
  </si>
  <si>
    <t>0570_01</t>
  </si>
  <si>
    <t>C/22/S</t>
  </si>
  <si>
    <t>Chard Tramsor</t>
  </si>
  <si>
    <t>0571_01</t>
  </si>
  <si>
    <t>C/21/P</t>
  </si>
  <si>
    <t>Branev Ousious</t>
  </si>
  <si>
    <t>0571_02</t>
  </si>
  <si>
    <t>Alchium Ousious</t>
  </si>
  <si>
    <t>0571_03</t>
  </si>
  <si>
    <t>Bahoton Ousious</t>
  </si>
  <si>
    <t>0571_04</t>
  </si>
  <si>
    <t>Izark Hednigic</t>
  </si>
  <si>
    <t>0571_05</t>
  </si>
  <si>
    <t>Polam Ousious</t>
  </si>
  <si>
    <t>0571_06</t>
  </si>
  <si>
    <t>Hasich Ousious</t>
  </si>
  <si>
    <t>0571_07</t>
  </si>
  <si>
    <t>Isoton Ousious</t>
  </si>
  <si>
    <t>0572_01</t>
  </si>
  <si>
    <t>F/105/S</t>
  </si>
  <si>
    <t>Lesley Lamberguson</t>
  </si>
  <si>
    <t>0573_01</t>
  </si>
  <si>
    <t>F/117/P</t>
  </si>
  <si>
    <t>Deandy Dickley</t>
  </si>
  <si>
    <t>0575_01</t>
  </si>
  <si>
    <t>E/34/P</t>
  </si>
  <si>
    <t>Minoton Bootty</t>
  </si>
  <si>
    <t>0576_01</t>
  </si>
  <si>
    <t>F/107/S</t>
  </si>
  <si>
    <t>Melice Herry</t>
  </si>
  <si>
    <t>0577_01</t>
  </si>
  <si>
    <t>G/86/P</t>
  </si>
  <si>
    <t>Gwendy Holson</t>
  </si>
  <si>
    <t>0579_01</t>
  </si>
  <si>
    <t>F/108/S</t>
  </si>
  <si>
    <t>Greggy Trankliney</t>
  </si>
  <si>
    <t>0579_02</t>
  </si>
  <si>
    <t>G/85/S</t>
  </si>
  <si>
    <t>Scotty Trankliney</t>
  </si>
  <si>
    <t>0580_01</t>
  </si>
  <si>
    <t>G/87/P</t>
  </si>
  <si>
    <t>Guye Wagnerray</t>
  </si>
  <si>
    <t>0581_01</t>
  </si>
  <si>
    <t>E/38/S</t>
  </si>
  <si>
    <t>Chael Woodgezalez</t>
  </si>
  <si>
    <t>0582_01</t>
  </si>
  <si>
    <t>F/118/P</t>
  </si>
  <si>
    <t>Dicks Chort</t>
  </si>
  <si>
    <t>0583_01</t>
  </si>
  <si>
    <t>F/109/S</t>
  </si>
  <si>
    <t>Muebix Erle</t>
  </si>
  <si>
    <t>0583_02</t>
  </si>
  <si>
    <t>Beeres Erle</t>
  </si>
  <si>
    <t>0583_03</t>
  </si>
  <si>
    <t>Cricks Erle</t>
  </si>
  <si>
    <t>0585_01</t>
  </si>
  <si>
    <t>F/120/P</t>
  </si>
  <si>
    <t>Graven Fone</t>
  </si>
  <si>
    <t>0585_02</t>
  </si>
  <si>
    <t>Sugard Fone</t>
  </si>
  <si>
    <t>0585_03</t>
  </si>
  <si>
    <t>D/22/P</t>
  </si>
  <si>
    <t>Flams Fone</t>
  </si>
  <si>
    <t>0586_01</t>
  </si>
  <si>
    <t>D/23/P</t>
  </si>
  <si>
    <t>Askeid Oillicaly</t>
  </si>
  <si>
    <t>0587_01</t>
  </si>
  <si>
    <t>F/121/P</t>
  </si>
  <si>
    <t>Gorn Tecre</t>
  </si>
  <si>
    <t>0588_01</t>
  </si>
  <si>
    <t>G/89/P</t>
  </si>
  <si>
    <t>Camiet Delazarson</t>
  </si>
  <si>
    <t>0589_01</t>
  </si>
  <si>
    <t>E/35/P</t>
  </si>
  <si>
    <t>Maya Hardley</t>
  </si>
  <si>
    <t>0590_01</t>
  </si>
  <si>
    <t>G/90/P</t>
  </si>
  <si>
    <t>Chelsa Burchanez</t>
  </si>
  <si>
    <t>0591_01</t>
  </si>
  <si>
    <t>G/86/S</t>
  </si>
  <si>
    <t>Loreen Mcclayton</t>
  </si>
  <si>
    <t>0593_01</t>
  </si>
  <si>
    <t>D/24/P</t>
  </si>
  <si>
    <t>Hon Kra</t>
  </si>
  <si>
    <t>0594_01</t>
  </si>
  <si>
    <t>G/87/S</t>
  </si>
  <si>
    <t>Joana Flynner</t>
  </si>
  <si>
    <t>0594_02</t>
  </si>
  <si>
    <t>E/39/S</t>
  </si>
  <si>
    <t>Cores Flynner</t>
  </si>
  <si>
    <t>0596_01</t>
  </si>
  <si>
    <t>F/123/P</t>
  </si>
  <si>
    <t>Ton Gene</t>
  </si>
  <si>
    <t>0597_01</t>
  </si>
  <si>
    <t>G/91/P</t>
  </si>
  <si>
    <t>Arllia Roachoanand</t>
  </si>
  <si>
    <t>0597_02</t>
  </si>
  <si>
    <t>Bertle Roachoanand</t>
  </si>
  <si>
    <t>0598_01</t>
  </si>
  <si>
    <t>G/89/S</t>
  </si>
  <si>
    <t>Gabrin Buckeelez</t>
  </si>
  <si>
    <t>0599_01</t>
  </si>
  <si>
    <t>F/124/P</t>
  </si>
  <si>
    <t>Losp Crité</t>
  </si>
  <si>
    <t>0599_02</t>
  </si>
  <si>
    <t>Bases Crité</t>
  </si>
  <si>
    <t>0599_03</t>
  </si>
  <si>
    <t>Apple Crité</t>
  </si>
  <si>
    <t>0599_04</t>
  </si>
  <si>
    <t>Honjay Crité</t>
  </si>
  <si>
    <t>0600_01</t>
  </si>
  <si>
    <t>C/23/S</t>
  </si>
  <si>
    <t>Muonon Ormler</t>
  </si>
  <si>
    <t>0602_01</t>
  </si>
  <si>
    <t>F/125/P</t>
  </si>
  <si>
    <t>Seats Brine</t>
  </si>
  <si>
    <t>0602_02</t>
  </si>
  <si>
    <t>E/36/P</t>
  </si>
  <si>
    <t>Oats Brine</t>
  </si>
  <si>
    <t>0602_03</t>
  </si>
  <si>
    <t>Rana Brine</t>
  </si>
  <si>
    <t>0603_01</t>
  </si>
  <si>
    <t>F/126/P</t>
  </si>
  <si>
    <t>Lyny Scheron</t>
  </si>
  <si>
    <t>0607_01</t>
  </si>
  <si>
    <t>C/22/P</t>
  </si>
  <si>
    <t>Dyonium Hontichre</t>
  </si>
  <si>
    <t>0607_02</t>
  </si>
  <si>
    <t>Mino Hontichre</t>
  </si>
  <si>
    <t>0607_03</t>
  </si>
  <si>
    <t>Pola Hontichre</t>
  </si>
  <si>
    <t>0608_01</t>
  </si>
  <si>
    <t>G/94/P</t>
  </si>
  <si>
    <t>Maril Rilley</t>
  </si>
  <si>
    <t>0609_01</t>
  </si>
  <si>
    <t>F/128/P</t>
  </si>
  <si>
    <t>Guteda Sacle</t>
  </si>
  <si>
    <t>0610_01</t>
  </si>
  <si>
    <t>F/129/P</t>
  </si>
  <si>
    <t>Erie Potters</t>
  </si>
  <si>
    <t>0611_01</t>
  </si>
  <si>
    <t>G/90/S</t>
  </si>
  <si>
    <t>Paulas Klinson</t>
  </si>
  <si>
    <t>0612_01</t>
  </si>
  <si>
    <t>B/25/P</t>
  </si>
  <si>
    <t>Achyon Ranaly</t>
  </si>
  <si>
    <t>0614_01</t>
  </si>
  <si>
    <t>G/91/S</t>
  </si>
  <si>
    <t>Feline Carterson</t>
  </si>
  <si>
    <t>0615_01</t>
  </si>
  <si>
    <t>G/92/S</t>
  </si>
  <si>
    <t>Blancy Pollarkeeks</t>
  </si>
  <si>
    <t>0615_02</t>
  </si>
  <si>
    <t>Elina Hodes</t>
  </si>
  <si>
    <t>0615_03</t>
  </si>
  <si>
    <t>Stance Hodes</t>
  </si>
  <si>
    <t>0618_01</t>
  </si>
  <si>
    <t>G/95/P</t>
  </si>
  <si>
    <t>Philda Yorkland</t>
  </si>
  <si>
    <t>0618_02</t>
  </si>
  <si>
    <t>F/131/P</t>
  </si>
  <si>
    <t>Troyce Yorkland</t>
  </si>
  <si>
    <t>0619_01</t>
  </si>
  <si>
    <t>C/24/S</t>
  </si>
  <si>
    <t>Scellus Holatirint</t>
  </si>
  <si>
    <t>0619_02</t>
  </si>
  <si>
    <t>Ankabit Holatirint</t>
  </si>
  <si>
    <t>0623_01</t>
  </si>
  <si>
    <t>G/93/S</t>
  </si>
  <si>
    <t>Ellene Gaington</t>
  </si>
  <si>
    <t>0628_01</t>
  </si>
  <si>
    <t>F/133/P</t>
  </si>
  <si>
    <t>Joela Gainebergan</t>
  </si>
  <si>
    <t>0629_01</t>
  </si>
  <si>
    <t>G/96/P</t>
  </si>
  <si>
    <t>Rickie Portananney</t>
  </si>
  <si>
    <t>0630_01</t>
  </si>
  <si>
    <t>F/112/S</t>
  </si>
  <si>
    <t>Cord Anpie</t>
  </si>
  <si>
    <t>0631_01</t>
  </si>
  <si>
    <t>F/113/S</t>
  </si>
  <si>
    <t>Croos She</t>
  </si>
  <si>
    <t>0633_01</t>
  </si>
  <si>
    <t>D/25/P</t>
  </si>
  <si>
    <t>Cakes Gread</t>
  </si>
  <si>
    <t>0634_01</t>
  </si>
  <si>
    <t>F/135/P</t>
  </si>
  <si>
    <t>Patoya Wolfaddox</t>
  </si>
  <si>
    <t>0635_01</t>
  </si>
  <si>
    <t>G/94/S</t>
  </si>
  <si>
    <t>Ronna Powery</t>
  </si>
  <si>
    <t>0635_02</t>
  </si>
  <si>
    <t>E/43/S</t>
  </si>
  <si>
    <t>Millia Powery</t>
  </si>
  <si>
    <t>0636_01</t>
  </si>
  <si>
    <t>F/136/P</t>
  </si>
  <si>
    <t>Craine Santantines</t>
  </si>
  <si>
    <t>0636_02</t>
  </si>
  <si>
    <t>Loresa Santantines</t>
  </si>
  <si>
    <t>0637_01</t>
  </si>
  <si>
    <t>E/44/S</t>
  </si>
  <si>
    <t>Cowl Pamca</t>
  </si>
  <si>
    <t>0638_01</t>
  </si>
  <si>
    <t>B/28/P</t>
  </si>
  <si>
    <t>Eleonon Geoconne</t>
  </si>
  <si>
    <t>0639_01</t>
  </si>
  <si>
    <t>F/137/P</t>
  </si>
  <si>
    <t>Dory Wooterston</t>
  </si>
  <si>
    <t>0641_01</t>
  </si>
  <si>
    <t>F/114/S</t>
  </si>
  <si>
    <t>Krisa Yanton</t>
  </si>
  <si>
    <t>0642_01</t>
  </si>
  <si>
    <t>C/25/S</t>
  </si>
  <si>
    <t>Dilatik Kiling</t>
  </si>
  <si>
    <t>0642_02</t>
  </si>
  <si>
    <t>Aviton Kiling</t>
  </si>
  <si>
    <t>0642_03</t>
  </si>
  <si>
    <t>Chabik Kiling</t>
  </si>
  <si>
    <t>0642_04</t>
  </si>
  <si>
    <t>Tachir Kiling</t>
  </si>
  <si>
    <t>0642_05</t>
  </si>
  <si>
    <t>Duhrk Kiling</t>
  </si>
  <si>
    <t>0643_01</t>
  </si>
  <si>
    <t>F/138/P</t>
  </si>
  <si>
    <t>Tran Watie</t>
  </si>
  <si>
    <t>0644_01</t>
  </si>
  <si>
    <t>E/38/P</t>
  </si>
  <si>
    <t>Hadlam Prucerod</t>
  </si>
  <si>
    <t>0645_01</t>
  </si>
  <si>
    <t>G/98/P</t>
  </si>
  <si>
    <t>Troyra Grahangory</t>
  </si>
  <si>
    <t>0646_01</t>
  </si>
  <si>
    <t>C/26/S</t>
  </si>
  <si>
    <t>Errim Trattle</t>
  </si>
  <si>
    <t>0647_01</t>
  </si>
  <si>
    <t>F/115/S</t>
  </si>
  <si>
    <t>Lidex Deeke</t>
  </si>
  <si>
    <t>0647_02</t>
  </si>
  <si>
    <t>Anack Deeke</t>
  </si>
  <si>
    <t>0647_03</t>
  </si>
  <si>
    <t>Oareel Deeke</t>
  </si>
  <si>
    <t>0650_01</t>
  </si>
  <si>
    <t>G/95/S</t>
  </si>
  <si>
    <t>Eulah Hammonton</t>
  </si>
  <si>
    <t>0653_01</t>
  </si>
  <si>
    <t>E/45/S</t>
  </si>
  <si>
    <t>Rionk Paska</t>
  </si>
  <si>
    <t>0655_01</t>
  </si>
  <si>
    <t>E/39/P</t>
  </si>
  <si>
    <t>Phios Cure</t>
  </si>
  <si>
    <t>0656_01</t>
  </si>
  <si>
    <t>G/101/P</t>
  </si>
  <si>
    <t>Nicey Gordond</t>
  </si>
  <si>
    <t>0657_01</t>
  </si>
  <si>
    <t>F/117/S</t>
  </si>
  <si>
    <t>0657_02</t>
  </si>
  <si>
    <t>G/97/S</t>
  </si>
  <si>
    <t>Glenna Cardner</t>
  </si>
  <si>
    <t>0658_01</t>
  </si>
  <si>
    <t>F/118/S</t>
  </si>
  <si>
    <t>Ernice Jarvey</t>
  </si>
  <si>
    <t>0659_01</t>
  </si>
  <si>
    <t>G/98/S</t>
  </si>
  <si>
    <t>Stal Andackson</t>
  </si>
  <si>
    <t>0660_01</t>
  </si>
  <si>
    <t>G/99/S</t>
  </si>
  <si>
    <t>Leonyl Saley</t>
  </si>
  <si>
    <t>0661_01</t>
  </si>
  <si>
    <t>C/23/P</t>
  </si>
  <si>
    <t>Misadr Ticagent</t>
  </si>
  <si>
    <t>0663_01</t>
  </si>
  <si>
    <t>F/140/P</t>
  </si>
  <si>
    <t>Jeroy Buckentry</t>
  </si>
  <si>
    <t>0664_01</t>
  </si>
  <si>
    <t>E/46/S</t>
  </si>
  <si>
    <t>Jabba Cylistrand</t>
  </si>
  <si>
    <t>0665_01</t>
  </si>
  <si>
    <t>F/141/P</t>
  </si>
  <si>
    <t>Cineys Winie</t>
  </si>
  <si>
    <t>0665_02</t>
  </si>
  <si>
    <t>Lix Winie</t>
  </si>
  <si>
    <t>0668_01</t>
  </si>
  <si>
    <t>F/142/P</t>
  </si>
  <si>
    <t>Rician Torrez</t>
  </si>
  <si>
    <t>0669_01</t>
  </si>
  <si>
    <t>F/143/P</t>
  </si>
  <si>
    <t>Elanie Hardson</t>
  </si>
  <si>
    <t>0671_01</t>
  </si>
  <si>
    <t>G/102/P</t>
  </si>
  <si>
    <t>Veroy Santry</t>
  </si>
  <si>
    <t>0672_01</t>
  </si>
  <si>
    <t>G/103/P</t>
  </si>
  <si>
    <t>Josey Carreralend</t>
  </si>
  <si>
    <t>0674_01</t>
  </si>
  <si>
    <t>G/101/S</t>
  </si>
  <si>
    <t>Grette Dillips</t>
  </si>
  <si>
    <t>0677_01</t>
  </si>
  <si>
    <t>G/102/S</t>
  </si>
  <si>
    <t>Lorian Josey</t>
  </si>
  <si>
    <t>0678_01</t>
  </si>
  <si>
    <t>G/103/S</t>
  </si>
  <si>
    <t>Bettie Moodman</t>
  </si>
  <si>
    <t>0679_01</t>
  </si>
  <si>
    <t>G/104/S</t>
  </si>
  <si>
    <t>Vana Nichoan</t>
  </si>
  <si>
    <t>0680_01</t>
  </si>
  <si>
    <t>G/105/P</t>
  </si>
  <si>
    <t>Garyan Garnes</t>
  </si>
  <si>
    <t>0680_02</t>
  </si>
  <si>
    <t>Annard Garnes</t>
  </si>
  <si>
    <t>0680_03</t>
  </si>
  <si>
    <t>Joandy Camerrison</t>
  </si>
  <si>
    <t>0682_01</t>
  </si>
  <si>
    <t>F/121/S</t>
  </si>
  <si>
    <t>Grany Cla</t>
  </si>
  <si>
    <t>0683_01</t>
  </si>
  <si>
    <t>F/144/P</t>
  </si>
  <si>
    <t>Wheals Parté</t>
  </si>
  <si>
    <t>0684_01</t>
  </si>
  <si>
    <t>F/145/P</t>
  </si>
  <si>
    <t>Sug Conie</t>
  </si>
  <si>
    <t>0684_02</t>
  </si>
  <si>
    <t>Trohs Conie</t>
  </si>
  <si>
    <t>0684_03</t>
  </si>
  <si>
    <t>Jack Conie</t>
  </si>
  <si>
    <t>0685_01</t>
  </si>
  <si>
    <t>E/41/P</t>
  </si>
  <si>
    <t>Arl Lerez</t>
  </si>
  <si>
    <t>0686_01</t>
  </si>
  <si>
    <t>F/146/P</t>
  </si>
  <si>
    <t>Permit Bert</t>
  </si>
  <si>
    <t>0686_02</t>
  </si>
  <si>
    <t>D/30/P</t>
  </si>
  <si>
    <t>Cheat Bert</t>
  </si>
  <si>
    <t>0687_01</t>
  </si>
  <si>
    <t>D/23/S</t>
  </si>
  <si>
    <t>Lix Concy</t>
  </si>
  <si>
    <t>0688_01</t>
  </si>
  <si>
    <t>E/48/S</t>
  </si>
  <si>
    <t>Goos Erpie</t>
  </si>
  <si>
    <t>0689_01</t>
  </si>
  <si>
    <t>B/25/S</t>
  </si>
  <si>
    <t>Chard Motive</t>
  </si>
  <si>
    <t>0690_01</t>
  </si>
  <si>
    <t>F/122/S</t>
  </si>
  <si>
    <t>Yapich Start</t>
  </si>
  <si>
    <t>0691_01</t>
  </si>
  <si>
    <t>E/49/S</t>
  </si>
  <si>
    <t>Bubbix Potte</t>
  </si>
  <si>
    <t>0691_02</t>
  </si>
  <si>
    <t>F/123/S</t>
  </si>
  <si>
    <t>Fis Potte</t>
  </si>
  <si>
    <t>0691_03</t>
  </si>
  <si>
    <t>Moss Potte</t>
  </si>
  <si>
    <t>0693_01</t>
  </si>
  <si>
    <t>Mothab Dedometeel</t>
  </si>
  <si>
    <t>0693_02</t>
  </si>
  <si>
    <t>C/27/S</t>
  </si>
  <si>
    <t>Tetraix Dedometeel</t>
  </si>
  <si>
    <t>0696_01</t>
  </si>
  <si>
    <t>G/107/S</t>
  </si>
  <si>
    <t>Stany Haydenzier</t>
  </si>
  <si>
    <t>0697_01</t>
  </si>
  <si>
    <t>F/147/P</t>
  </si>
  <si>
    <t>Dixiel Buchansen</t>
  </si>
  <si>
    <t>0699_01</t>
  </si>
  <si>
    <t>F/126/S</t>
  </si>
  <si>
    <t>Roswal Sha</t>
  </si>
  <si>
    <t>0699_02</t>
  </si>
  <si>
    <t>D/24/S</t>
  </si>
  <si>
    <t>Flyros Rhuba</t>
  </si>
  <si>
    <t>0701_01</t>
  </si>
  <si>
    <t>D/25/S</t>
  </si>
  <si>
    <t>Menkibi Voliat</t>
  </si>
  <si>
    <t>0702_01</t>
  </si>
  <si>
    <t>F/127/S</t>
  </si>
  <si>
    <t>Briane Sellahaney</t>
  </si>
  <si>
    <t>0703_01</t>
  </si>
  <si>
    <t>G/108/S</t>
  </si>
  <si>
    <t>Brank Estein</t>
  </si>
  <si>
    <t>0704_01</t>
  </si>
  <si>
    <t>G/107/P</t>
  </si>
  <si>
    <t>Adanne Wartyson</t>
  </si>
  <si>
    <t>0705_01</t>
  </si>
  <si>
    <t>F/149/P</t>
  </si>
  <si>
    <t>Denny Mccarveymon</t>
  </si>
  <si>
    <t>0707_01</t>
  </si>
  <si>
    <t>G/109/S</t>
  </si>
  <si>
    <t>Jorgie Haydenzier</t>
  </si>
  <si>
    <t>0709_01</t>
  </si>
  <si>
    <t>A/7/S</t>
  </si>
  <si>
    <t>Astorux Missefle</t>
  </si>
  <si>
    <t>0709_02</t>
  </si>
  <si>
    <t>Thaban Missefle</t>
  </si>
  <si>
    <t>0709_03</t>
  </si>
  <si>
    <t>Props Missefle</t>
  </si>
  <si>
    <t>0710_01</t>
  </si>
  <si>
    <t>E/42/P</t>
  </si>
  <si>
    <t>Nute Coflé</t>
  </si>
  <si>
    <t>0712_01</t>
  </si>
  <si>
    <t>F/150/P</t>
  </si>
  <si>
    <t>Pik Apeau</t>
  </si>
  <si>
    <t>0712_02</t>
  </si>
  <si>
    <t>Crans Apeau</t>
  </si>
  <si>
    <t>0713_01</t>
  </si>
  <si>
    <t>E/50/S</t>
  </si>
  <si>
    <t>Vivia Stantiagord</t>
  </si>
  <si>
    <t>0714_01</t>
  </si>
  <si>
    <t>G/109/P</t>
  </si>
  <si>
    <t>Erie Rilley</t>
  </si>
  <si>
    <t>0714_02</t>
  </si>
  <si>
    <t>Claine Rilley</t>
  </si>
  <si>
    <t>0714_03</t>
  </si>
  <si>
    <t>Sony Rilley</t>
  </si>
  <si>
    <t>0714_04</t>
  </si>
  <si>
    <t>Charry Rilley</t>
  </si>
  <si>
    <t>0714_05</t>
  </si>
  <si>
    <t>Jeanny Rilley</t>
  </si>
  <si>
    <t>0714_06</t>
  </si>
  <si>
    <t>Man Rilley</t>
  </si>
  <si>
    <t>0714_07</t>
  </si>
  <si>
    <t>Brene Rilley</t>
  </si>
  <si>
    <t>0715_01</t>
  </si>
  <si>
    <t>Izarfik Unconary</t>
  </si>
  <si>
    <t>0718_01</t>
  </si>
  <si>
    <t>E/43/P</t>
  </si>
  <si>
    <t>Alendy Mondsey</t>
  </si>
  <si>
    <t>0719_01</t>
  </si>
  <si>
    <t>E/44/P</t>
  </si>
  <si>
    <t>Naros Reate</t>
  </si>
  <si>
    <t>0724_01</t>
  </si>
  <si>
    <t>F/132/S</t>
  </si>
  <si>
    <t>Mela Bensley</t>
  </si>
  <si>
    <t>0726_01</t>
  </si>
  <si>
    <t>G/111/P</t>
  </si>
  <si>
    <t>Verly Fitzgerson</t>
  </si>
  <si>
    <t>0727_01</t>
  </si>
  <si>
    <t>F/133/S</t>
  </si>
  <si>
    <t>Branda Potthews</t>
  </si>
  <si>
    <t>0728_01</t>
  </si>
  <si>
    <t>F/134/S</t>
  </si>
  <si>
    <t>Johna Currisones</t>
  </si>
  <si>
    <t>0729_01</t>
  </si>
  <si>
    <t>E/53/S</t>
  </si>
  <si>
    <t>Briam Lewinton</t>
  </si>
  <si>
    <t>0732_01</t>
  </si>
  <si>
    <t>Jilla Bairdford</t>
  </si>
  <si>
    <t>0733_01</t>
  </si>
  <si>
    <t>F/153/P</t>
  </si>
  <si>
    <t>Lulah Hamberterry</t>
  </si>
  <si>
    <t>0734_01</t>
  </si>
  <si>
    <t>F/154/P</t>
  </si>
  <si>
    <t>Elinda Ewiseston</t>
  </si>
  <si>
    <t>0736_01</t>
  </si>
  <si>
    <t>F/156/P</t>
  </si>
  <si>
    <t>Lerion Mcbritts</t>
  </si>
  <si>
    <t>0737_01</t>
  </si>
  <si>
    <t>C/28/S</t>
  </si>
  <si>
    <t>Charmus Inghtal</t>
  </si>
  <si>
    <t>0738_01</t>
  </si>
  <si>
    <t>F/157/P</t>
  </si>
  <si>
    <t>Ran Pread</t>
  </si>
  <si>
    <t>0740_01</t>
  </si>
  <si>
    <t>C/24/P</t>
  </si>
  <si>
    <t>Dyonevi Sageng</t>
  </si>
  <si>
    <t>0740_02</t>
  </si>
  <si>
    <t>Zaurah Sageng</t>
  </si>
  <si>
    <t>0740_03</t>
  </si>
  <si>
    <t>Thab Sageng</t>
  </si>
  <si>
    <t>0743_01</t>
  </si>
  <si>
    <t>G/111/S</t>
  </si>
  <si>
    <t>Loree Brighttt</t>
  </si>
  <si>
    <t>0746_01</t>
  </si>
  <si>
    <t>G/112/S</t>
  </si>
  <si>
    <t>Milyla Waltonnedy</t>
  </si>
  <si>
    <t>0750_01</t>
  </si>
  <si>
    <t>F/140/S</t>
  </si>
  <si>
    <t>Tiney Kramosley</t>
  </si>
  <si>
    <t>0753_01</t>
  </si>
  <si>
    <t>A/4/P</t>
  </si>
  <si>
    <t>Mesarix Ennalve</t>
  </si>
  <si>
    <t>0753_02</t>
  </si>
  <si>
    <t>0753_03</t>
  </si>
  <si>
    <t>Matan Ennalve</t>
  </si>
  <si>
    <t>0754_01</t>
  </si>
  <si>
    <t>D/31/P</t>
  </si>
  <si>
    <t>Atikard Fusimodent</t>
  </si>
  <si>
    <t>0756_01</t>
  </si>
  <si>
    <t>B/27/S</t>
  </si>
  <si>
    <t>Ashelik Ainserfle</t>
  </si>
  <si>
    <t>0756_02</t>
  </si>
  <si>
    <t>Ranon Geraing</t>
  </si>
  <si>
    <t>0756_03</t>
  </si>
  <si>
    <t>Hadalm Ainserfle</t>
  </si>
  <si>
    <t>0757_01</t>
  </si>
  <si>
    <t>D/33/P</t>
  </si>
  <si>
    <t>Mins Traie</t>
  </si>
  <si>
    <t>0761_01</t>
  </si>
  <si>
    <t>C/26/P</t>
  </si>
  <si>
    <t>Izarki Fliblerolt</t>
  </si>
  <si>
    <t>0762_01</t>
  </si>
  <si>
    <t>G/114/S</t>
  </si>
  <si>
    <t>Elody Hubbarrison</t>
  </si>
  <si>
    <t>0764_01</t>
  </si>
  <si>
    <t>G/115/S</t>
  </si>
  <si>
    <t>Danna Toddleton</t>
  </si>
  <si>
    <t>0765_01</t>
  </si>
  <si>
    <t>F/142/S</t>
  </si>
  <si>
    <t>Frus Burle</t>
  </si>
  <si>
    <t>0765_02</t>
  </si>
  <si>
    <t>Ponts Burle</t>
  </si>
  <si>
    <t>0767_01</t>
  </si>
  <si>
    <t>G/116/S</t>
  </si>
  <si>
    <t>Francy Meltonway</t>
  </si>
  <si>
    <t>0768_01</t>
  </si>
  <si>
    <t>B/32/P</t>
  </si>
  <si>
    <t>Maiam Oilloody</t>
  </si>
  <si>
    <t>0768_02</t>
  </si>
  <si>
    <t>Arix Oilloody</t>
  </si>
  <si>
    <t>0769_01</t>
  </si>
  <si>
    <t>B/28/S</t>
  </si>
  <si>
    <t>Astrah Reeddommy</t>
  </si>
  <si>
    <t>0770_01</t>
  </si>
  <si>
    <t>G/117/S</t>
  </si>
  <si>
    <t>Alendy Mclardson</t>
  </si>
  <si>
    <t>0770_02</t>
  </si>
  <si>
    <t>Sanney Mclardson</t>
  </si>
  <si>
    <t>0770_03</t>
  </si>
  <si>
    <t>Hughy Mclardson</t>
  </si>
  <si>
    <t>0770_04</t>
  </si>
  <si>
    <t>Kimmy Mclardson</t>
  </si>
  <si>
    <t>0770_05</t>
  </si>
  <si>
    <t>Harlen Mclardson</t>
  </si>
  <si>
    <t>0770_06</t>
  </si>
  <si>
    <t>0771_01</t>
  </si>
  <si>
    <t>G/112/P</t>
  </si>
  <si>
    <t>Troyra Steeletters</t>
  </si>
  <si>
    <t>0772_01</t>
  </si>
  <si>
    <t>E/56/S</t>
  </si>
  <si>
    <t>Minoton Hednigic</t>
  </si>
  <si>
    <t>0772_02</t>
  </si>
  <si>
    <t>Halleth Plegred</t>
  </si>
  <si>
    <t>0772_03</t>
  </si>
  <si>
    <t>Weia Hednigic</t>
  </si>
  <si>
    <t>0772_04</t>
  </si>
  <si>
    <t>Arrain Hednigic</t>
  </si>
  <si>
    <t>0773_01</t>
  </si>
  <si>
    <t>F/143/S</t>
  </si>
  <si>
    <t>Gwendy Beston</t>
  </si>
  <si>
    <t>0776_01</t>
  </si>
  <si>
    <t>F/161/P</t>
  </si>
  <si>
    <t>Breney Roycentes</t>
  </si>
  <si>
    <t>0777_01</t>
  </si>
  <si>
    <t>A/5/P</t>
  </si>
  <si>
    <t>Wasalm Plattering</t>
  </si>
  <si>
    <t>0779_01</t>
  </si>
  <si>
    <t>F/162/P</t>
  </si>
  <si>
    <t>Holey Rodger</t>
  </si>
  <si>
    <t>0781_01</t>
  </si>
  <si>
    <t>G/118/S</t>
  </si>
  <si>
    <t>Diandy Valexandez</t>
  </si>
  <si>
    <t>0782_01</t>
  </si>
  <si>
    <t>F/163/P</t>
  </si>
  <si>
    <t>Clus Walé</t>
  </si>
  <si>
    <t>0784_01</t>
  </si>
  <si>
    <t>C/33/S</t>
  </si>
  <si>
    <t>Grafirk Aiming</t>
  </si>
  <si>
    <t>0785_01</t>
  </si>
  <si>
    <t>F/165/P</t>
  </si>
  <si>
    <t>Francy Hughriend</t>
  </si>
  <si>
    <t>0786_01</t>
  </si>
  <si>
    <t>G/113/P</t>
  </si>
  <si>
    <t>Robyny Hartz</t>
  </si>
  <si>
    <t>0787_01</t>
  </si>
  <si>
    <t>G/114/P</t>
  </si>
  <si>
    <t>Ritany Quinnerry</t>
  </si>
  <si>
    <t>0788_01</t>
  </si>
  <si>
    <t>F/166/P</t>
  </si>
  <si>
    <t>0789_01</t>
  </si>
  <si>
    <t>A/8/S</t>
  </si>
  <si>
    <t>Mesath Imprank</t>
  </si>
  <si>
    <t>0789_02</t>
  </si>
  <si>
    <t>Auvan Frolestty</t>
  </si>
  <si>
    <t>0789_03</t>
  </si>
  <si>
    <t>Zaninon Frolestty</t>
  </si>
  <si>
    <t>0790_01</t>
  </si>
  <si>
    <t>G/119/S</t>
  </si>
  <si>
    <t>Fanne Pottmanley</t>
  </si>
  <si>
    <t>0791_01</t>
  </si>
  <si>
    <t>G/115/P</t>
  </si>
  <si>
    <t>Neila Mcfarmerson</t>
  </si>
  <si>
    <t>0793_01</t>
  </si>
  <si>
    <t>G/117/P</t>
  </si>
  <si>
    <t>Millie Powenoble</t>
  </si>
  <si>
    <t>0794_01</t>
  </si>
  <si>
    <t>F/144/S</t>
  </si>
  <si>
    <t>Nakes Dutte</t>
  </si>
  <si>
    <t>0794_02</t>
  </si>
  <si>
    <t>Squars Dutte</t>
  </si>
  <si>
    <t>0795_01</t>
  </si>
  <si>
    <t>F/145/S</t>
  </si>
  <si>
    <t>Pristy Klindsey</t>
  </si>
  <si>
    <t>0796_01</t>
  </si>
  <si>
    <t>D/28/S</t>
  </si>
  <si>
    <t>Alatrix Unfile</t>
  </si>
  <si>
    <t>0797_01</t>
  </si>
  <si>
    <t>F/146/S</t>
  </si>
  <si>
    <t>Hery Noelan</t>
  </si>
  <si>
    <t>0798_01</t>
  </si>
  <si>
    <t>F/147/S</t>
  </si>
  <si>
    <t>Ecco Gelle</t>
  </si>
  <si>
    <t>0799_01</t>
  </si>
  <si>
    <t>A/6/P</t>
  </si>
  <si>
    <t>Genibah Presstic</t>
  </si>
  <si>
    <t>0802_01</t>
  </si>
  <si>
    <t>F/148/S</t>
  </si>
  <si>
    <t>Plat Pimne</t>
  </si>
  <si>
    <t>0805_01</t>
  </si>
  <si>
    <t>C/29/P</t>
  </si>
  <si>
    <t>Glueba Chuble</t>
  </si>
  <si>
    <t>0806_01</t>
  </si>
  <si>
    <t>F/149/S</t>
  </si>
  <si>
    <t>Deaney Nieldson</t>
  </si>
  <si>
    <t>0806_02</t>
  </si>
  <si>
    <t>G/120/S</t>
  </si>
  <si>
    <t>Bonyam Nieldson</t>
  </si>
  <si>
    <t>0808_01</t>
  </si>
  <si>
    <t>E/57/S</t>
  </si>
  <si>
    <t>Benew Ramoran</t>
  </si>
  <si>
    <t>0809_01</t>
  </si>
  <si>
    <t>F/151/S</t>
  </si>
  <si>
    <t>Oaters Meake</t>
  </si>
  <si>
    <t>0809_02</t>
  </si>
  <si>
    <t>Crin Meake</t>
  </si>
  <si>
    <t>0809_03</t>
  </si>
  <si>
    <t>Smal Meake</t>
  </si>
  <si>
    <t>0809_04</t>
  </si>
  <si>
    <t>Wales Meake</t>
  </si>
  <si>
    <t>0811_01</t>
  </si>
  <si>
    <t>F/152/S</t>
  </si>
  <si>
    <t>Ranutz Knik</t>
  </si>
  <si>
    <t>0811_02</t>
  </si>
  <si>
    <t>Pan Nutte</t>
  </si>
  <si>
    <t>0811_03</t>
  </si>
  <si>
    <t>Phams Nutte</t>
  </si>
  <si>
    <t>0813_01</t>
  </si>
  <si>
    <t>F/169/P</t>
  </si>
  <si>
    <t>Frouse Katte</t>
  </si>
  <si>
    <t>0815_01</t>
  </si>
  <si>
    <t>E/59/S</t>
  </si>
  <si>
    <t>Wenise Meyersones</t>
  </si>
  <si>
    <t>0816_01</t>
  </si>
  <si>
    <t>E/60/S</t>
  </si>
  <si>
    <t>Giedir Asoppor</t>
  </si>
  <si>
    <t>0817_01</t>
  </si>
  <si>
    <t>G/119/P</t>
  </si>
  <si>
    <t>Carona Baxters</t>
  </si>
  <si>
    <t>0818_01</t>
  </si>
  <si>
    <t>B/29/S</t>
  </si>
  <si>
    <t>Ksorab Couseced</t>
  </si>
  <si>
    <t>0819_01</t>
  </si>
  <si>
    <t>G/121/S</t>
  </si>
  <si>
    <t>Patsya Gainney</t>
  </si>
  <si>
    <t>0820_01</t>
  </si>
  <si>
    <t>F/154/S</t>
  </si>
  <si>
    <t>Hanry Strongers</t>
  </si>
  <si>
    <t>0820_02</t>
  </si>
  <si>
    <t>G/122/S</t>
  </si>
  <si>
    <t>Sus Strongers</t>
  </si>
  <si>
    <t>0822_01</t>
  </si>
  <si>
    <t>F/156/S</t>
  </si>
  <si>
    <t>Scotte Sweeton</t>
  </si>
  <si>
    <t>0823_01</t>
  </si>
  <si>
    <t>G/123/S</t>
  </si>
  <si>
    <t>Chadie Carrishley</t>
  </si>
  <si>
    <t>0823_02</t>
  </si>
  <si>
    <t>Wenten Carrishley</t>
  </si>
  <si>
    <t>0824_01</t>
  </si>
  <si>
    <t>F/158/S</t>
  </si>
  <si>
    <t>Teda Chpie</t>
  </si>
  <si>
    <t>0825_01</t>
  </si>
  <si>
    <t>G/120/P</t>
  </si>
  <si>
    <t>Alendy Wardendez</t>
  </si>
  <si>
    <t>0826_01</t>
  </si>
  <si>
    <t>Danna Hoopez</t>
  </si>
  <si>
    <t>0828_01</t>
  </si>
  <si>
    <t>F/159/S</t>
  </si>
  <si>
    <t>Juliey Santry</t>
  </si>
  <si>
    <t>0828_02</t>
  </si>
  <si>
    <t>Rosey Santry</t>
  </si>
  <si>
    <t>0829_01</t>
  </si>
  <si>
    <t>F/170/P</t>
  </si>
  <si>
    <t>Myrace Carverson</t>
  </si>
  <si>
    <t>0830_01</t>
  </si>
  <si>
    <t>F/171/P</t>
  </si>
  <si>
    <t>Eilan Hinesh</t>
  </si>
  <si>
    <t>0833_01</t>
  </si>
  <si>
    <t>Tarmus Poicaptic</t>
  </si>
  <si>
    <t>0834_01</t>
  </si>
  <si>
    <t>F/173/P</t>
  </si>
  <si>
    <t>Garry Pacerty</t>
  </si>
  <si>
    <t>0835_01</t>
  </si>
  <si>
    <t>G/124/S</t>
  </si>
  <si>
    <t>Briane Frazie</t>
  </si>
  <si>
    <t>0836_01</t>
  </si>
  <si>
    <t>F/160/S</t>
  </si>
  <si>
    <t>Set Butte</t>
  </si>
  <si>
    <t>0839_01</t>
  </si>
  <si>
    <t>B/30/S</t>
  </si>
  <si>
    <t>Grumak Pokerheed</t>
  </si>
  <si>
    <t>0840_01</t>
  </si>
  <si>
    <t>G/123/P</t>
  </si>
  <si>
    <t>Ebonyd Braymon</t>
  </si>
  <si>
    <t>0845_01</t>
  </si>
  <si>
    <t>B/31/S</t>
  </si>
  <si>
    <t>Achbah Fueling</t>
  </si>
  <si>
    <t>0846_01</t>
  </si>
  <si>
    <t>G/125/S</t>
  </si>
  <si>
    <t>Tera Simstravery</t>
  </si>
  <si>
    <t>0848_01</t>
  </si>
  <si>
    <t>F/175/P</t>
  </si>
  <si>
    <t>Sts Raca</t>
  </si>
  <si>
    <t>0848_02</t>
  </si>
  <si>
    <t>Monam Raca</t>
  </si>
  <si>
    <t>0849_01</t>
  </si>
  <si>
    <t>B/32/S</t>
  </si>
  <si>
    <t>Cellum Oidederval</t>
  </si>
  <si>
    <t>0849_02</t>
  </si>
  <si>
    <t>Tareson Oidederval</t>
  </si>
  <si>
    <t>0850_01</t>
  </si>
  <si>
    <t>E/62/S</t>
  </si>
  <si>
    <t>Koops Nan</t>
  </si>
  <si>
    <t>0851_01</t>
  </si>
  <si>
    <t>F/176/P</t>
  </si>
  <si>
    <t>Iandy Sarios</t>
  </si>
  <si>
    <t>0853_01</t>
  </si>
  <si>
    <t>A/9/S</t>
  </si>
  <si>
    <t>Hamelik Ageurante</t>
  </si>
  <si>
    <t>0859_01</t>
  </si>
  <si>
    <t>G/127/S</t>
  </si>
  <si>
    <t>Eleaha Lambles</t>
  </si>
  <si>
    <t>0860_01</t>
  </si>
  <si>
    <t>E/48/P</t>
  </si>
  <si>
    <t>0863_01</t>
  </si>
  <si>
    <t>G/129/S</t>
  </si>
  <si>
    <t>Jone Walkerez</t>
  </si>
  <si>
    <t>0863_02</t>
  </si>
  <si>
    <t>Lynez Walkerez</t>
  </si>
  <si>
    <t>0863_03</t>
  </si>
  <si>
    <t>Rald Walkerez</t>
  </si>
  <si>
    <t>0865_01</t>
  </si>
  <si>
    <t>B/35/S</t>
  </si>
  <si>
    <t>0865_02</t>
  </si>
  <si>
    <t>Neutria Sandul</t>
  </si>
  <si>
    <t>0867_01</t>
  </si>
  <si>
    <t>F/163/S</t>
  </si>
  <si>
    <t>Ernice Stephendsey</t>
  </si>
  <si>
    <t>0868_01</t>
  </si>
  <si>
    <t>G/130/S</t>
  </si>
  <si>
    <t>Ianya Peckers</t>
  </si>
  <si>
    <t>0869_01</t>
  </si>
  <si>
    <t>F/164/S</t>
  </si>
  <si>
    <t>Hilley Sweene</t>
  </si>
  <si>
    <t>0870_01</t>
  </si>
  <si>
    <t>G/126/P</t>
  </si>
  <si>
    <t>Dessie Maynardner</t>
  </si>
  <si>
    <t>0871_01</t>
  </si>
  <si>
    <t>A/10/S</t>
  </si>
  <si>
    <t>Polar Geneltic</t>
  </si>
  <si>
    <t>0873_01</t>
  </si>
  <si>
    <t>F/180/P</t>
  </si>
  <si>
    <t>Garyan Franton</t>
  </si>
  <si>
    <t>0874_01</t>
  </si>
  <si>
    <t>F/165/S</t>
  </si>
  <si>
    <t>Breney Briggston</t>
  </si>
  <si>
    <t>0875_01</t>
  </si>
  <si>
    <t>G/131/S</t>
  </si>
  <si>
    <t>0876_01</t>
  </si>
  <si>
    <t>F/166/S</t>
  </si>
  <si>
    <t>Teryla Leodger</t>
  </si>
  <si>
    <t>0877_01</t>
  </si>
  <si>
    <t>C/30/P</t>
  </si>
  <si>
    <t>Hallus Covetive</t>
  </si>
  <si>
    <t>0878_01</t>
  </si>
  <si>
    <t>D/31/S</t>
  </si>
  <si>
    <t>Sceres Bancy</t>
  </si>
  <si>
    <t>0879_01</t>
  </si>
  <si>
    <t>Therta Lanks</t>
  </si>
  <si>
    <t>0881_01</t>
  </si>
  <si>
    <t>D/32/S</t>
  </si>
  <si>
    <t>Gollux Reedall</t>
  </si>
  <si>
    <t>0883_01</t>
  </si>
  <si>
    <t>G/127/P</t>
  </si>
  <si>
    <t>Elson Malliamsey</t>
  </si>
  <si>
    <t>0885_01</t>
  </si>
  <si>
    <t>G/133/S</t>
  </si>
  <si>
    <t>Chelsa Pittson</t>
  </si>
  <si>
    <t>0885_02</t>
  </si>
  <si>
    <t>Velyne Pittson</t>
  </si>
  <si>
    <t>0889_01</t>
  </si>
  <si>
    <t>C/32/P</t>
  </si>
  <si>
    <t>Marfak Polksy</t>
  </si>
  <si>
    <t>0889_02</t>
  </si>
  <si>
    <t>Izaron Polksy</t>
  </si>
  <si>
    <t>0890_01</t>
  </si>
  <si>
    <t>F/184/P</t>
  </si>
  <si>
    <t>0893_01</t>
  </si>
  <si>
    <t>G/129/P</t>
  </si>
  <si>
    <t>Rica Barris</t>
  </si>
  <si>
    <t>0898_01</t>
  </si>
  <si>
    <t>G/134/S</t>
  </si>
  <si>
    <t>Jilla Alldson</t>
  </si>
  <si>
    <t>0899_01</t>
  </si>
  <si>
    <t>F/187/P</t>
  </si>
  <si>
    <t>Evane Warrishales</t>
  </si>
  <si>
    <t>0899_02</t>
  </si>
  <si>
    <t>G/130/P</t>
  </si>
  <si>
    <t>Allene Warrishales</t>
  </si>
  <si>
    <t>0901_01</t>
  </si>
  <si>
    <t>F/167/S</t>
  </si>
  <si>
    <t>Grake Porki</t>
  </si>
  <si>
    <t>0902_01</t>
  </si>
  <si>
    <t>F/188/P</t>
  </si>
  <si>
    <t>Duana Jacostaney</t>
  </si>
  <si>
    <t>0903_01</t>
  </si>
  <si>
    <t>G/135/S</t>
  </si>
  <si>
    <t>Nelley Rushorney</t>
  </si>
  <si>
    <t>0904_01</t>
  </si>
  <si>
    <t>C/33/P</t>
  </si>
  <si>
    <t>Wein Alcemblery</t>
  </si>
  <si>
    <t>0905_01</t>
  </si>
  <si>
    <t>D/38/P</t>
  </si>
  <si>
    <t>Gicks Kin</t>
  </si>
  <si>
    <t>0906_01</t>
  </si>
  <si>
    <t>F/168/S</t>
  </si>
  <si>
    <t>Gwenda Hinetthews</t>
  </si>
  <si>
    <t>0907_01</t>
  </si>
  <si>
    <t>B/34/P</t>
  </si>
  <si>
    <t>Achah Cassiding</t>
  </si>
  <si>
    <t>0907_02</t>
  </si>
  <si>
    <t>Marinon Cassiding</t>
  </si>
  <si>
    <t>0910_01</t>
  </si>
  <si>
    <t>G/137/S</t>
  </si>
  <si>
    <t>Violey Burryerson</t>
  </si>
  <si>
    <t>0911_01</t>
  </si>
  <si>
    <t>F/189/P</t>
  </si>
  <si>
    <t>Angars Blate</t>
  </si>
  <si>
    <t>0911_02</t>
  </si>
  <si>
    <t>Froops Blate</t>
  </si>
  <si>
    <t>0912_01</t>
  </si>
  <si>
    <t>B/37/S</t>
  </si>
  <si>
    <t>Dyonon Imprank</t>
  </si>
  <si>
    <t>0913_01</t>
  </si>
  <si>
    <t>E/51/P</t>
  </si>
  <si>
    <t>Shail Parymider</t>
  </si>
  <si>
    <t>0915_01</t>
  </si>
  <si>
    <t>G/138/S</t>
  </si>
  <si>
    <t>Jerrye Leodger</t>
  </si>
  <si>
    <t>0918_01</t>
  </si>
  <si>
    <t>E/66/S</t>
  </si>
  <si>
    <t>Caseye Fuenterson</t>
  </si>
  <si>
    <t>0919_01</t>
  </si>
  <si>
    <t>F/190/P</t>
  </si>
  <si>
    <t>Hery Kimons</t>
  </si>
  <si>
    <t>0921_01</t>
  </si>
  <si>
    <t>G/139/S</t>
  </si>
  <si>
    <t>Gracy Vinston</t>
  </si>
  <si>
    <t>0922_01</t>
  </si>
  <si>
    <t>B/35/P</t>
  </si>
  <si>
    <t>Shaiam Obedaming</t>
  </si>
  <si>
    <t>0922_02</t>
  </si>
  <si>
    <t>Achyon Obedaming</t>
  </si>
  <si>
    <t>0923_01</t>
  </si>
  <si>
    <t>C/38/S</t>
  </si>
  <si>
    <t>Hadaron Stiviorad</t>
  </si>
  <si>
    <t>0923_02</t>
  </si>
  <si>
    <t>B/38/S</t>
  </si>
  <si>
    <t>Alpha Stiviorad</t>
  </si>
  <si>
    <t>0924_01</t>
  </si>
  <si>
    <t>E/67/S</t>
  </si>
  <si>
    <t>Jona Chaellerty</t>
  </si>
  <si>
    <t>0925_01</t>
  </si>
  <si>
    <t>F/191/P</t>
  </si>
  <si>
    <t>Skix Kraie</t>
  </si>
  <si>
    <t>0925_02</t>
  </si>
  <si>
    <t>Varkes Kraie</t>
  </si>
  <si>
    <t>0925_03</t>
  </si>
  <si>
    <t>Almone Kraie</t>
  </si>
  <si>
    <t>0926_01</t>
  </si>
  <si>
    <t>B/39/S</t>
  </si>
  <si>
    <t>Minchib Asticit</t>
  </si>
  <si>
    <t>0926_02</t>
  </si>
  <si>
    <t>Alkeson Asticit</t>
  </si>
  <si>
    <t>0927_01</t>
  </si>
  <si>
    <t>G/140/S</t>
  </si>
  <si>
    <t>Emmax Avisnydes</t>
  </si>
  <si>
    <t>0928_01</t>
  </si>
  <si>
    <t>G/133/P</t>
  </si>
  <si>
    <t>Elene Ryanglasey</t>
  </si>
  <si>
    <t>0930_01</t>
  </si>
  <si>
    <t>F/192/P</t>
  </si>
  <si>
    <t>Arlie Sweett</t>
  </si>
  <si>
    <t>0930_02</t>
  </si>
  <si>
    <t>G/134/P</t>
  </si>
  <si>
    <t>Elanie Sweett</t>
  </si>
  <si>
    <t>0931_01</t>
  </si>
  <si>
    <t>F/193/P</t>
  </si>
  <si>
    <t>Therie Flynnis</t>
  </si>
  <si>
    <t>0932_01</t>
  </si>
  <si>
    <t>Boats Pette</t>
  </si>
  <si>
    <t>0933_01</t>
  </si>
  <si>
    <t>C/35/P</t>
  </si>
  <si>
    <t>0933_02</t>
  </si>
  <si>
    <t>Astorux Fawnsive</t>
  </si>
  <si>
    <t>0935_01</t>
  </si>
  <si>
    <t>F/194/P</t>
  </si>
  <si>
    <t>Terly Rocknight</t>
  </si>
  <si>
    <t>0938_01</t>
  </si>
  <si>
    <t>F/172/S</t>
  </si>
  <si>
    <t>Earlie Solinez</t>
  </si>
  <si>
    <t>0938_02</t>
  </si>
  <si>
    <t>E/68/S</t>
  </si>
  <si>
    <t>Walles Solinez</t>
  </si>
  <si>
    <t>0938_03</t>
  </si>
  <si>
    <t>G/143/S</t>
  </si>
  <si>
    <t>Tiney Solinez</t>
  </si>
  <si>
    <t>0939_01</t>
  </si>
  <si>
    <t>G/135/P</t>
  </si>
  <si>
    <t>Eulah Peter</t>
  </si>
  <si>
    <t>0940_01</t>
  </si>
  <si>
    <t>G/136/P</t>
  </si>
  <si>
    <t>Armen Byerton</t>
  </si>
  <si>
    <t>0941_01</t>
  </si>
  <si>
    <t>F/195/P</t>
  </si>
  <si>
    <t>Carita Steeletters</t>
  </si>
  <si>
    <t>0942_01</t>
  </si>
  <si>
    <t>F/196/P</t>
  </si>
  <si>
    <t>Triple Vloaf</t>
  </si>
  <si>
    <t>0944_01</t>
  </si>
  <si>
    <t>G/137/P</t>
  </si>
  <si>
    <t>Hilley Weaverays</t>
  </si>
  <si>
    <t>0944_02</t>
  </si>
  <si>
    <t>Terrie Weaverays</t>
  </si>
  <si>
    <t>0946_01</t>
  </si>
  <si>
    <t>F/198/P</t>
  </si>
  <si>
    <t>Verly Emenez</t>
  </si>
  <si>
    <t>0947_01</t>
  </si>
  <si>
    <t>G/138/P</t>
  </si>
  <si>
    <t>Lyny Frandriquez</t>
  </si>
  <si>
    <t>0949_01</t>
  </si>
  <si>
    <t>G/140/P</t>
  </si>
  <si>
    <t>Benny Johnsby</t>
  </si>
  <si>
    <t>0951_01</t>
  </si>
  <si>
    <t>G/144/S</t>
  </si>
  <si>
    <t>Done Lunapperts</t>
  </si>
  <si>
    <t>0952_01</t>
  </si>
  <si>
    <t>F/175/S</t>
  </si>
  <si>
    <t>Grios Colle</t>
  </si>
  <si>
    <t>0953_01</t>
  </si>
  <si>
    <t>F/199/P</t>
  </si>
  <si>
    <t>Erice Potters</t>
  </si>
  <si>
    <t>0955_01</t>
  </si>
  <si>
    <t>G/145/S</t>
  </si>
  <si>
    <t>Glena Smalloney</t>
  </si>
  <si>
    <t>0956_01</t>
  </si>
  <si>
    <t>E/70/S</t>
  </si>
  <si>
    <t>Jimen Bartez</t>
  </si>
  <si>
    <t>0957_01</t>
  </si>
  <si>
    <t>F/201/P</t>
  </si>
  <si>
    <t>Waffs Hapie</t>
  </si>
  <si>
    <t>0960_01</t>
  </si>
  <si>
    <t>E/72/S</t>
  </si>
  <si>
    <t>Lorian Youngrayes</t>
  </si>
  <si>
    <t>0961_01</t>
  </si>
  <si>
    <t>G/141/P</t>
  </si>
  <si>
    <t>Gailia Lewinez</t>
  </si>
  <si>
    <t>0964_01</t>
  </si>
  <si>
    <t>B/36/P</t>
  </si>
  <si>
    <t>Alderak Platch</t>
  </si>
  <si>
    <t>0964_02</t>
  </si>
  <si>
    <t>Weidus Platch</t>
  </si>
  <si>
    <t>0965_01</t>
  </si>
  <si>
    <t>F/178/S</t>
  </si>
  <si>
    <t>Wacks Depie</t>
  </si>
  <si>
    <t>0966_01</t>
  </si>
  <si>
    <t>F/179/S</t>
  </si>
  <si>
    <t>Duana Fulloydez</t>
  </si>
  <si>
    <t>0968_01</t>
  </si>
  <si>
    <t>E/53/P</t>
  </si>
  <si>
    <t>Tyrona Figuez</t>
  </si>
  <si>
    <t>0969_01</t>
  </si>
  <si>
    <t>F/202/P</t>
  </si>
  <si>
    <t>Lar Emone</t>
  </si>
  <si>
    <t>0970_01</t>
  </si>
  <si>
    <t>G/142/P</t>
  </si>
  <si>
    <t>Tamie Blace</t>
  </si>
  <si>
    <t>0971_01</t>
  </si>
  <si>
    <t>G/143/P</t>
  </si>
  <si>
    <t>0972_01</t>
  </si>
  <si>
    <t>E/54/P</t>
  </si>
  <si>
    <t>Glendy Humphreyes</t>
  </si>
  <si>
    <t>0975_01</t>
  </si>
  <si>
    <t>E/56/P</t>
  </si>
  <si>
    <t>Allena Hoppernardy</t>
  </si>
  <si>
    <t>0976_01</t>
  </si>
  <si>
    <t>G/146/S</t>
  </si>
  <si>
    <t>Tonyn Sweeton</t>
  </si>
  <si>
    <t>0978_01</t>
  </si>
  <si>
    <t>F/203/P</t>
  </si>
  <si>
    <t>Lesley Coxterez</t>
  </si>
  <si>
    <t>0979_01</t>
  </si>
  <si>
    <t>B/40/S</t>
  </si>
  <si>
    <t>Gimph Fushausive</t>
  </si>
  <si>
    <t>0982_01</t>
  </si>
  <si>
    <t>G/145/P</t>
  </si>
  <si>
    <t>Eriky Hewson</t>
  </si>
  <si>
    <t>0982_02</t>
  </si>
  <si>
    <t>Joyton Hewson</t>
  </si>
  <si>
    <t>0983_01</t>
  </si>
  <si>
    <t>G/149/S</t>
  </si>
  <si>
    <t>Teremy Wiggs</t>
  </si>
  <si>
    <t>0984_01</t>
  </si>
  <si>
    <t>G/150/S</t>
  </si>
  <si>
    <t>Wen Woodwin</t>
  </si>
  <si>
    <t>0984_02</t>
  </si>
  <si>
    <t>F/182/S</t>
  </si>
  <si>
    <t>0984_03</t>
  </si>
  <si>
    <t>Morrie Sweekstarks</t>
  </si>
  <si>
    <t>0984_04</t>
  </si>
  <si>
    <t>Lyde Sweekstarks</t>
  </si>
  <si>
    <t>0984_05</t>
  </si>
  <si>
    <t>Greggy Sweekstarks</t>
  </si>
  <si>
    <t>0984_06</t>
  </si>
  <si>
    <t>Walley Sweekstarks</t>
  </si>
  <si>
    <t>0984_07</t>
  </si>
  <si>
    <t>Shery Flemaney</t>
  </si>
  <si>
    <t>0984_08</t>
  </si>
  <si>
    <t>Alancy Flemaney</t>
  </si>
  <si>
    <t>0985_01</t>
  </si>
  <si>
    <t>E/57/P</t>
  </si>
  <si>
    <t>Dory Reyerson</t>
  </si>
  <si>
    <t>0987_01</t>
  </si>
  <si>
    <t>F/204/P</t>
  </si>
  <si>
    <t>Fayen Norrison</t>
  </si>
  <si>
    <t>0988_01</t>
  </si>
  <si>
    <t>G/151/S</t>
  </si>
  <si>
    <t>Lyne Bartez</t>
  </si>
  <si>
    <t>0988_02</t>
  </si>
  <si>
    <t>E/73/S</t>
  </si>
  <si>
    <t>Jeresa Bartez</t>
  </si>
  <si>
    <t>0989_01</t>
  </si>
  <si>
    <t>G/146/P</t>
  </si>
  <si>
    <t>Kayd Moranthons</t>
  </si>
  <si>
    <t>0990_01</t>
  </si>
  <si>
    <t>F/183/S</t>
  </si>
  <si>
    <t>Tonia Cochrisons</t>
  </si>
  <si>
    <t>0991_01</t>
  </si>
  <si>
    <t>G/152/S</t>
  </si>
  <si>
    <t>Bethew Acobsond</t>
  </si>
  <si>
    <t>0992_01</t>
  </si>
  <si>
    <t>D/35/S</t>
  </si>
  <si>
    <t>Zino Kiling</t>
  </si>
  <si>
    <t>0992_02</t>
  </si>
  <si>
    <t>Tareson Kiling</t>
  </si>
  <si>
    <t>0992_03</t>
  </si>
  <si>
    <t>Matan Herpumble</t>
  </si>
  <si>
    <t>0992_04</t>
  </si>
  <si>
    <t>Naosa Herpumble</t>
  </si>
  <si>
    <t>0992_05</t>
  </si>
  <si>
    <t>Sinon Kiling</t>
  </si>
  <si>
    <t>0992_06</t>
  </si>
  <si>
    <t>Weidus Kiling</t>
  </si>
  <si>
    <t>0993_01</t>
  </si>
  <si>
    <t>F/184/S</t>
  </si>
  <si>
    <t>Juanie Miltongson</t>
  </si>
  <si>
    <t>0994_01</t>
  </si>
  <si>
    <t>G/153/S</t>
  </si>
  <si>
    <t>Ellene Wartyson</t>
  </si>
  <si>
    <t>0994_02</t>
  </si>
  <si>
    <t>F/185/S</t>
  </si>
  <si>
    <t>Dell Wartyson</t>
  </si>
  <si>
    <t>0995_01</t>
  </si>
  <si>
    <t>C/36/P</t>
  </si>
  <si>
    <t>Chabik Barmant</t>
  </si>
  <si>
    <t>0997_01</t>
  </si>
  <si>
    <t>F/186/S</t>
  </si>
  <si>
    <t>Berios Shpie</t>
  </si>
  <si>
    <t>0998_01</t>
  </si>
  <si>
    <t>C/37/P</t>
  </si>
  <si>
    <t>Muonin Suptibler</t>
  </si>
  <si>
    <t>1000_01</t>
  </si>
  <si>
    <t>D/39/P</t>
  </si>
  <si>
    <t>Alus Harte</t>
  </si>
  <si>
    <t>1001_01</t>
  </si>
  <si>
    <t>G/154/S</t>
  </si>
  <si>
    <t>Nadie Llonovancis</t>
  </si>
  <si>
    <t>1002_01</t>
  </si>
  <si>
    <t>F/187/S</t>
  </si>
  <si>
    <t>Caish Leste</t>
  </si>
  <si>
    <t>1002_02</t>
  </si>
  <si>
    <t>Bun Leste</t>
  </si>
  <si>
    <t>1002_03</t>
  </si>
  <si>
    <t>Spuffs Leste</t>
  </si>
  <si>
    <t>1004_01</t>
  </si>
  <si>
    <t>A/11/S</t>
  </si>
  <si>
    <t>Aldun Wassird</t>
  </si>
  <si>
    <t>1005_01</t>
  </si>
  <si>
    <t>G/156/S</t>
  </si>
  <si>
    <t>Coreee Juartis</t>
  </si>
  <si>
    <t>1006_01</t>
  </si>
  <si>
    <t>E/74/S</t>
  </si>
  <si>
    <t>Velyne Summington</t>
  </si>
  <si>
    <t>1006_02</t>
  </si>
  <si>
    <t>Stany Summington</t>
  </si>
  <si>
    <t>1006_03</t>
  </si>
  <si>
    <t>Stenny Summington</t>
  </si>
  <si>
    <t>1008_01</t>
  </si>
  <si>
    <t>C/39/S</t>
  </si>
  <si>
    <t>Wasatz Spistory</t>
  </si>
  <si>
    <t>1008_02</t>
  </si>
  <si>
    <t>Wimpha Spistory</t>
  </si>
  <si>
    <t>1011_01</t>
  </si>
  <si>
    <t>Camie Prinson</t>
  </si>
  <si>
    <t>1011_02</t>
  </si>
  <si>
    <t>G/148/P</t>
  </si>
  <si>
    <t>Kaye Prinson</t>
  </si>
  <si>
    <t>1012_01</t>
  </si>
  <si>
    <t>G/149/P</t>
  </si>
  <si>
    <t>Valey Hubbarton</t>
  </si>
  <si>
    <t>1013_01</t>
  </si>
  <si>
    <t>G/158/S</t>
  </si>
  <si>
    <t>Weslie Farleyatton</t>
  </si>
  <si>
    <t>1014_01</t>
  </si>
  <si>
    <t>F/207/P</t>
  </si>
  <si>
    <t>Ranuts Frasp</t>
  </si>
  <si>
    <t>1015_01</t>
  </si>
  <si>
    <t>F/189/S</t>
  </si>
  <si>
    <t>Wilmay Antoshipson</t>
  </si>
  <si>
    <t>1017_01</t>
  </si>
  <si>
    <t>F/190/S</t>
  </si>
  <si>
    <t>Joya Blanglison</t>
  </si>
  <si>
    <t>1018_01</t>
  </si>
  <si>
    <t>G/150/P</t>
  </si>
  <si>
    <t>1019_01</t>
  </si>
  <si>
    <t>F/191/S</t>
  </si>
  <si>
    <t>Melia Wilderssen</t>
  </si>
  <si>
    <t>1020_01</t>
  </si>
  <si>
    <t>F/208/P</t>
  </si>
  <si>
    <t>Appers Wala</t>
  </si>
  <si>
    <t>1022_01</t>
  </si>
  <si>
    <t>Melvia Blanglison</t>
  </si>
  <si>
    <t>1024_01</t>
  </si>
  <si>
    <t>F/209/P</t>
  </si>
  <si>
    <t>Verly Chavezalez</t>
  </si>
  <si>
    <t>1024_02</t>
  </si>
  <si>
    <t>G/152/P</t>
  </si>
  <si>
    <t>Myrace Nichaner</t>
  </si>
  <si>
    <t>1024_03</t>
  </si>
  <si>
    <t>Bellee Chavezalez</t>
  </si>
  <si>
    <t>1024_04</t>
  </si>
  <si>
    <t>Bethew Chavezalez</t>
  </si>
  <si>
    <t>1025_01</t>
  </si>
  <si>
    <t>F/210/P</t>
  </si>
  <si>
    <t>Chrisa Harverez</t>
  </si>
  <si>
    <t>1026_01</t>
  </si>
  <si>
    <t>G/159/S</t>
  </si>
  <si>
    <t>Lilace Leetersoney</t>
  </si>
  <si>
    <t>1027_01</t>
  </si>
  <si>
    <t>F/211/P</t>
  </si>
  <si>
    <t>Cort Dal</t>
  </si>
  <si>
    <t>1027_02</t>
  </si>
  <si>
    <t>Anamse Dal</t>
  </si>
  <si>
    <t>1027_03</t>
  </si>
  <si>
    <t>Basps Dal</t>
  </si>
  <si>
    <t>1027_04</t>
  </si>
  <si>
    <t>Trine Dal</t>
  </si>
  <si>
    <t>1029_01</t>
  </si>
  <si>
    <t>F/212/P</t>
  </si>
  <si>
    <t>Crowk Racke</t>
  </si>
  <si>
    <t>1030_01</t>
  </si>
  <si>
    <t>F/213/P</t>
  </si>
  <si>
    <t>Jorgie Farleyatton</t>
  </si>
  <si>
    <t>1031_01</t>
  </si>
  <si>
    <t>F/194/S</t>
  </si>
  <si>
    <t>Warry Leonzaley</t>
  </si>
  <si>
    <t>1032_01</t>
  </si>
  <si>
    <t>G/153/P</t>
  </si>
  <si>
    <t>Aude Garzaley</t>
  </si>
  <si>
    <t>1033_01</t>
  </si>
  <si>
    <t>G/154/P</t>
  </si>
  <si>
    <t>Ericky Gonzaley</t>
  </si>
  <si>
    <t>1034_01</t>
  </si>
  <si>
    <t>G/155/P</t>
  </si>
  <si>
    <t>Aliedy Cleman</t>
  </si>
  <si>
    <t>1035_01</t>
  </si>
  <si>
    <t>F/214/P</t>
  </si>
  <si>
    <t>Nutz Bra</t>
  </si>
  <si>
    <t>1036_01</t>
  </si>
  <si>
    <t>G/161/S</t>
  </si>
  <si>
    <t>Laude Georgasey</t>
  </si>
  <si>
    <t>1038_01</t>
  </si>
  <si>
    <t>G/163/S</t>
  </si>
  <si>
    <t>Naomie Knoxonway</t>
  </si>
  <si>
    <t>1040_01</t>
  </si>
  <si>
    <t>G/164/S</t>
  </si>
  <si>
    <t>Clard Mcbritts</t>
  </si>
  <si>
    <t>1041_01</t>
  </si>
  <si>
    <t>Algrafi Heedry</t>
  </si>
  <si>
    <t>1043_01</t>
  </si>
  <si>
    <t>F/215/P</t>
  </si>
  <si>
    <t>Gwenda Talls</t>
  </si>
  <si>
    <t>1045_01</t>
  </si>
  <si>
    <t>C/38/P</t>
  </si>
  <si>
    <t>Halsham Unteckery</t>
  </si>
  <si>
    <t>1045_02</t>
  </si>
  <si>
    <t>Shail Unteckery</t>
  </si>
  <si>
    <t>1046_01</t>
  </si>
  <si>
    <t>F/196/S</t>
  </si>
  <si>
    <t>Wena Beachez</t>
  </si>
  <si>
    <t>1047_01</t>
  </si>
  <si>
    <t>G/156/P</t>
  </si>
  <si>
    <t>1048_01</t>
  </si>
  <si>
    <t>F/216/P</t>
  </si>
  <si>
    <t>Deany Mcdon</t>
  </si>
  <si>
    <t>1049_01</t>
  </si>
  <si>
    <t>F/217/P</t>
  </si>
  <si>
    <t>Ockies Prie</t>
  </si>
  <si>
    <t>1049_02</t>
  </si>
  <si>
    <t>Yakers Prie</t>
  </si>
  <si>
    <t>1051_01</t>
  </si>
  <si>
    <t>F/197/S</t>
  </si>
  <si>
    <t>Frandy Warrison</t>
  </si>
  <si>
    <t>1052_01</t>
  </si>
  <si>
    <t>F/198/S</t>
  </si>
  <si>
    <t>Leenny Gallard</t>
  </si>
  <si>
    <t>1053_01</t>
  </si>
  <si>
    <t>F/199/S</t>
  </si>
  <si>
    <t>Rald Colleruces</t>
  </si>
  <si>
    <t>1054_01</t>
  </si>
  <si>
    <t>F/200/S</t>
  </si>
  <si>
    <t>Blanie Valexandez</t>
  </si>
  <si>
    <t>1056_01</t>
  </si>
  <si>
    <t>F/218/P</t>
  </si>
  <si>
    <t>Cineys Ble</t>
  </si>
  <si>
    <t>1056_02</t>
  </si>
  <si>
    <t>Otlios Ble</t>
  </si>
  <si>
    <t>1057_01</t>
  </si>
  <si>
    <t>C/39/P</t>
  </si>
  <si>
    <t>Cherkar Braned</t>
  </si>
  <si>
    <t>1058_01</t>
  </si>
  <si>
    <t>F/201/S</t>
  </si>
  <si>
    <t>Keithy Ingston</t>
  </si>
  <si>
    <t>1060_01</t>
  </si>
  <si>
    <t>G/166/S</t>
  </si>
  <si>
    <t>Willip Clayson</t>
  </si>
  <si>
    <t>1062_01</t>
  </si>
  <si>
    <t>F/219/P</t>
  </si>
  <si>
    <t>Erina Wolffy</t>
  </si>
  <si>
    <t>1063_01</t>
  </si>
  <si>
    <t>B/38/P</t>
  </si>
  <si>
    <t>Markar Ingwhed</t>
  </si>
  <si>
    <t>1063_02</t>
  </si>
  <si>
    <t>Aldebah Ingwhed</t>
  </si>
  <si>
    <t>1065_01</t>
  </si>
  <si>
    <t>F/202/S</t>
  </si>
  <si>
    <t>Chios Jaf</t>
  </si>
  <si>
    <t>1066_01</t>
  </si>
  <si>
    <t>F/220/P</t>
  </si>
  <si>
    <t>Weres Staf</t>
  </si>
  <si>
    <t>1068_01</t>
  </si>
  <si>
    <t>G/167/S</t>
  </si>
  <si>
    <t>Kayd Pughanders</t>
  </si>
  <si>
    <t>1071_01</t>
  </si>
  <si>
    <t>T/0/P</t>
  </si>
  <si>
    <t>Alraida Dingauge</t>
  </si>
  <si>
    <t>1075_01</t>
  </si>
  <si>
    <t>B/41/S</t>
  </si>
  <si>
    <t>Teron Objeciane</t>
  </si>
  <si>
    <t>1075_02</t>
  </si>
  <si>
    <t>Duhra Objeciane</t>
  </si>
  <si>
    <t>1076_01</t>
  </si>
  <si>
    <t>G/161/P</t>
  </si>
  <si>
    <t>Raque Scheron</t>
  </si>
  <si>
    <t>1077_01</t>
  </si>
  <si>
    <t>G/162/P</t>
  </si>
  <si>
    <t>Dorene Bardinard</t>
  </si>
  <si>
    <t>1078_01</t>
  </si>
  <si>
    <t>E/60/P</t>
  </si>
  <si>
    <t>Hellia Ewins</t>
  </si>
  <si>
    <t>1079_01</t>
  </si>
  <si>
    <t>G/163/P</t>
  </si>
  <si>
    <t>Helean Traverdy</t>
  </si>
  <si>
    <t>1080_01</t>
  </si>
  <si>
    <t>F/204/S</t>
  </si>
  <si>
    <t>Ret Parte</t>
  </si>
  <si>
    <t>1082_01</t>
  </si>
  <si>
    <t>F/205/S</t>
  </si>
  <si>
    <t>Grake Traie</t>
  </si>
  <si>
    <t>1083_01</t>
  </si>
  <si>
    <t>F/206/S</t>
  </si>
  <si>
    <t>Ste Sfin</t>
  </si>
  <si>
    <t>1083_02</t>
  </si>
  <si>
    <t>Pars Sfin</t>
  </si>
  <si>
    <t>1083_03</t>
  </si>
  <si>
    <t>Hion Sfin</t>
  </si>
  <si>
    <t>1084_01</t>
  </si>
  <si>
    <t>F/207/S</t>
  </si>
  <si>
    <t>Kylen Holcompson</t>
  </si>
  <si>
    <t>1085_01</t>
  </si>
  <si>
    <t>G/165/P</t>
  </si>
  <si>
    <t>Troyce Wagnerray</t>
  </si>
  <si>
    <t>1086_01</t>
  </si>
  <si>
    <t>G/166/P</t>
  </si>
  <si>
    <t>Hellia Carpennels</t>
  </si>
  <si>
    <t>1086_02</t>
  </si>
  <si>
    <t>Nancey Willangsey</t>
  </si>
  <si>
    <t>1086_03</t>
  </si>
  <si>
    <t>Fany Willangsey</t>
  </si>
  <si>
    <t>1086_04</t>
  </si>
  <si>
    <t>E/61/P</t>
  </si>
  <si>
    <t>Almary Willangsey</t>
  </si>
  <si>
    <t>1086_05</t>
  </si>
  <si>
    <t>Elly Willangsey</t>
  </si>
  <si>
    <t>1088_01</t>
  </si>
  <si>
    <t>G/169/S</t>
  </si>
  <si>
    <t>Kayd Pottney</t>
  </si>
  <si>
    <t>1089_01</t>
  </si>
  <si>
    <t>D/41/P</t>
  </si>
  <si>
    <t>Sheleon Pronfraked</t>
  </si>
  <si>
    <t>1089_02</t>
  </si>
  <si>
    <t>Gacrab Pronfraked</t>
  </si>
  <si>
    <t>1091_01</t>
  </si>
  <si>
    <t>F/223/P</t>
  </si>
  <si>
    <t>Dills Miste</t>
  </si>
  <si>
    <t>1093_01</t>
  </si>
  <si>
    <t>D/42/P</t>
  </si>
  <si>
    <t>Beass Winie</t>
  </si>
  <si>
    <t>1094_01</t>
  </si>
  <si>
    <t>F/224/P</t>
  </si>
  <si>
    <t>Carona Webstenson</t>
  </si>
  <si>
    <t>1095_01</t>
  </si>
  <si>
    <t>Alhail Drelcate</t>
  </si>
  <si>
    <t>1096_01</t>
  </si>
  <si>
    <t>G/170/S</t>
  </si>
  <si>
    <t>Essara Simson</t>
  </si>
  <si>
    <t>1097_01</t>
  </si>
  <si>
    <t>E/76/S</t>
  </si>
  <si>
    <t>Tundsh Weeke</t>
  </si>
  <si>
    <t>1099_01</t>
  </si>
  <si>
    <t>F/225/P</t>
  </si>
  <si>
    <t>Andine Mcneiley</t>
  </si>
  <si>
    <t>1100_01</t>
  </si>
  <si>
    <t>F/226/P</t>
  </si>
  <si>
    <t>Ros Cuche</t>
  </si>
  <si>
    <t>1100_02</t>
  </si>
  <si>
    <t>Jel Cuche</t>
  </si>
  <si>
    <t>1100_03</t>
  </si>
  <si>
    <t>Cireal Cuche</t>
  </si>
  <si>
    <t>1100_04</t>
  </si>
  <si>
    <t>E/62/P</t>
  </si>
  <si>
    <t>Heat Frité</t>
  </si>
  <si>
    <t>1102_01</t>
  </si>
  <si>
    <t>F/227/P</t>
  </si>
  <si>
    <t>Boats Dan</t>
  </si>
  <si>
    <t>1105_01</t>
  </si>
  <si>
    <t>F/208/S</t>
  </si>
  <si>
    <t>Leen Willangsey</t>
  </si>
  <si>
    <t>1108_01</t>
  </si>
  <si>
    <t>F/211/S</t>
  </si>
  <si>
    <t>Blesh Seen</t>
  </si>
  <si>
    <t>1108_02</t>
  </si>
  <si>
    <t>1110_01</t>
  </si>
  <si>
    <t>C/42/S</t>
  </si>
  <si>
    <t>Auvara Ennalve</t>
  </si>
  <si>
    <t>1110_02</t>
  </si>
  <si>
    <t>Batomam Ennalve</t>
  </si>
  <si>
    <t>1112_01</t>
  </si>
  <si>
    <t>B/39/P</t>
  </si>
  <si>
    <t>Elebola Opshaft</t>
  </si>
  <si>
    <t>1113_01</t>
  </si>
  <si>
    <t>E/78/S</t>
  </si>
  <si>
    <t>Stevey Fielsenders</t>
  </si>
  <si>
    <t>1114_01</t>
  </si>
  <si>
    <t>E/79/S</t>
  </si>
  <si>
    <t>Jet Kidne</t>
  </si>
  <si>
    <t>1114_02</t>
  </si>
  <si>
    <t>Apple Kidne</t>
  </si>
  <si>
    <t>1115_01</t>
  </si>
  <si>
    <t>G/173/S</t>
  </si>
  <si>
    <t>Arl Oneidson</t>
  </si>
  <si>
    <t>1116_01</t>
  </si>
  <si>
    <t>G/174/S</t>
  </si>
  <si>
    <t>Rickie Barnolaney</t>
  </si>
  <si>
    <t>1116_02</t>
  </si>
  <si>
    <t>Evane Barnolaney</t>
  </si>
  <si>
    <t>1116_03</t>
  </si>
  <si>
    <t>Colly Barnolaney</t>
  </si>
  <si>
    <t>1117_01</t>
  </si>
  <si>
    <t>E/63/P</t>
  </si>
  <si>
    <t>Jimen Andackson</t>
  </si>
  <si>
    <t>1121_01</t>
  </si>
  <si>
    <t>F/229/P</t>
  </si>
  <si>
    <t>Lynez Burnerez</t>
  </si>
  <si>
    <t>1123_01</t>
  </si>
  <si>
    <t>B/40/P</t>
  </si>
  <si>
    <t>Altanin Praded</t>
  </si>
  <si>
    <t>1127_01</t>
  </si>
  <si>
    <t>B/43/S</t>
  </si>
  <si>
    <t>Weid Dishocatal</t>
  </si>
  <si>
    <t>1129_01</t>
  </si>
  <si>
    <t>E/80/S</t>
  </si>
  <si>
    <t>Ritany Bellyonsley</t>
  </si>
  <si>
    <t>1130_01</t>
  </si>
  <si>
    <t>E/81/S</t>
  </si>
  <si>
    <t>Guaney Cako</t>
  </si>
  <si>
    <t>1130_02</t>
  </si>
  <si>
    <t>D/38/S</t>
  </si>
  <si>
    <t>Camonk Cako</t>
  </si>
  <si>
    <t>1132_01</t>
  </si>
  <si>
    <t>Kariel Benney</t>
  </si>
  <si>
    <t>1133_01</t>
  </si>
  <si>
    <t>E/64/P</t>
  </si>
  <si>
    <t>Anes Lake</t>
  </si>
  <si>
    <t>1134_01</t>
  </si>
  <si>
    <t>Hadyon Sobvisted</t>
  </si>
  <si>
    <t>1136_01</t>
  </si>
  <si>
    <t>G/175/S</t>
  </si>
  <si>
    <t>Dessie Bowenasey</t>
  </si>
  <si>
    <t>1140_01</t>
  </si>
  <si>
    <t>B/46/S</t>
  </si>
  <si>
    <t>Scelava Sofraten</t>
  </si>
  <si>
    <t>1140_02</t>
  </si>
  <si>
    <t>Mergas Sofraten</t>
  </si>
  <si>
    <t>1140_03</t>
  </si>
  <si>
    <t>Wasaleh Sofraten</t>
  </si>
  <si>
    <t>1141_01</t>
  </si>
  <si>
    <t>G/176/S</t>
  </si>
  <si>
    <t>Kerrie Simstravery</t>
  </si>
  <si>
    <t>1142_01</t>
  </si>
  <si>
    <t>G/173/P</t>
  </si>
  <si>
    <t>Evaned Pugherman</t>
  </si>
  <si>
    <t>1144_01</t>
  </si>
  <si>
    <t>G/177/S</t>
  </si>
  <si>
    <t>Molley Barnolderg</t>
  </si>
  <si>
    <t>1144_02</t>
  </si>
  <si>
    <t>F/217/S</t>
  </si>
  <si>
    <t>Carlie Barnolderg</t>
  </si>
  <si>
    <t>1144_03</t>
  </si>
  <si>
    <t>Landa Barnolderg</t>
  </si>
  <si>
    <t>1146_01</t>
  </si>
  <si>
    <t>F/232/P</t>
  </si>
  <si>
    <t>Dianie Roses</t>
  </si>
  <si>
    <t>1147_01</t>
  </si>
  <si>
    <t>B/42/P</t>
  </si>
  <si>
    <t>Solam Semageary</t>
  </si>
  <si>
    <t>1148_01</t>
  </si>
  <si>
    <t>C/42/P</t>
  </si>
  <si>
    <t>Bosonon Clugete</t>
  </si>
  <si>
    <t>1148_02</t>
  </si>
  <si>
    <t>Axinon Clugete</t>
  </si>
  <si>
    <t>1148_03</t>
  </si>
  <si>
    <t>Caia Clugete</t>
  </si>
  <si>
    <t>1148_04</t>
  </si>
  <si>
    <t>Azet Clugete</t>
  </si>
  <si>
    <t>1148_05</t>
  </si>
  <si>
    <t>Halleth Clugete</t>
  </si>
  <si>
    <t>1148_06</t>
  </si>
  <si>
    <t>Batares Clugete</t>
  </si>
  <si>
    <t>1148_07</t>
  </si>
  <si>
    <t>Edaron Clugete</t>
  </si>
  <si>
    <t>1149_01</t>
  </si>
  <si>
    <t>G/178/S</t>
  </si>
  <si>
    <t>Lyne Logannon</t>
  </si>
  <si>
    <t>1149_02</t>
  </si>
  <si>
    <t>Paulie Quinnerettt</t>
  </si>
  <si>
    <t>1149_03</t>
  </si>
  <si>
    <t>Sonnie Quinnerettt</t>
  </si>
  <si>
    <t>1149_04</t>
  </si>
  <si>
    <t>Chadie Vaught</t>
  </si>
  <si>
    <t>1149_05</t>
  </si>
  <si>
    <t>Karie Quinnerettt</t>
  </si>
  <si>
    <t>1150_01</t>
  </si>
  <si>
    <t>G/179/S</t>
  </si>
  <si>
    <t>Dona Brookes</t>
  </si>
  <si>
    <t>1152_01</t>
  </si>
  <si>
    <t>F/218/S</t>
  </si>
  <si>
    <t>Gral Coflé</t>
  </si>
  <si>
    <t>1153_01</t>
  </si>
  <si>
    <t>G/174/P</t>
  </si>
  <si>
    <t>Alfrey Corman</t>
  </si>
  <si>
    <t>1154_01</t>
  </si>
  <si>
    <t>B/43/P</t>
  </si>
  <si>
    <t>Celeb Ingascomet</t>
  </si>
  <si>
    <t>1154_02</t>
  </si>
  <si>
    <t>Bahyon Ingascomet</t>
  </si>
  <si>
    <t>1154_03</t>
  </si>
  <si>
    <t>Cella Ingascomet</t>
  </si>
  <si>
    <t>1155_01</t>
  </si>
  <si>
    <t>F/233/P</t>
  </si>
  <si>
    <t>1155_02</t>
  </si>
  <si>
    <t>G/175/P</t>
  </si>
  <si>
    <t>Jayne Hessey</t>
  </si>
  <si>
    <t>1156_01</t>
  </si>
  <si>
    <t>B/47/S</t>
  </si>
  <si>
    <t>Sterfik Motter</t>
  </si>
  <si>
    <t>1156_02</t>
  </si>
  <si>
    <t>Kocha Motter</t>
  </si>
  <si>
    <t>1161_01</t>
  </si>
  <si>
    <t>B/48/S</t>
  </si>
  <si>
    <t>Zanino Anderking</t>
  </si>
  <si>
    <t>1161_02</t>
  </si>
  <si>
    <t>Mirfark Anderking</t>
  </si>
  <si>
    <t>1162_01</t>
  </si>
  <si>
    <t>C/45/S</t>
  </si>
  <si>
    <t>Menchah Radisiouss</t>
  </si>
  <si>
    <t>1163_01</t>
  </si>
  <si>
    <t>F/235/P</t>
  </si>
  <si>
    <t>1165_01</t>
  </si>
  <si>
    <t>B/44/P</t>
  </si>
  <si>
    <t>Azhah Heermy</t>
  </si>
  <si>
    <t>1165_02</t>
  </si>
  <si>
    <t>Kumark Heermy</t>
  </si>
  <si>
    <t>1165_03</t>
  </si>
  <si>
    <t>Nusakab Waring</t>
  </si>
  <si>
    <t>1165_04</t>
  </si>
  <si>
    <t>Okulas Waring</t>
  </si>
  <si>
    <t>1166_01</t>
  </si>
  <si>
    <t>C/43/P</t>
  </si>
  <si>
    <t>Wasath Shoeweely</t>
  </si>
  <si>
    <t>1167_01</t>
  </si>
  <si>
    <t>F/236/P</t>
  </si>
  <si>
    <t>Sugbix Terry</t>
  </si>
  <si>
    <t>1168_01</t>
  </si>
  <si>
    <t>E/69/P</t>
  </si>
  <si>
    <t>Brancy Hughriend</t>
  </si>
  <si>
    <t>1169_01</t>
  </si>
  <si>
    <t>F/221/S</t>
  </si>
  <si>
    <t>Tifet Sin</t>
  </si>
  <si>
    <t>1170_01</t>
  </si>
  <si>
    <t>E/83/S</t>
  </si>
  <si>
    <t>Samie Mcneiley</t>
  </si>
  <si>
    <t>1173_01</t>
  </si>
  <si>
    <t>G/182/S</t>
  </si>
  <si>
    <t>Ryany Gallandez</t>
  </si>
  <si>
    <t>1174_01</t>
  </si>
  <si>
    <t>G/176/P</t>
  </si>
  <si>
    <t>Janita Lessonerry</t>
  </si>
  <si>
    <t>1175_01</t>
  </si>
  <si>
    <t>F/223/S</t>
  </si>
  <si>
    <t>Ers Brin</t>
  </si>
  <si>
    <t>1177_01</t>
  </si>
  <si>
    <t>C/44/P</t>
  </si>
  <si>
    <t>Kaffias Wasterivel</t>
  </si>
  <si>
    <t>1178_01</t>
  </si>
  <si>
    <t>F/224/S</t>
  </si>
  <si>
    <t>Walla Summington</t>
  </si>
  <si>
    <t>1179_01</t>
  </si>
  <si>
    <t>B/49/S</t>
  </si>
  <si>
    <t>Kleeiak Dischod</t>
  </si>
  <si>
    <t>1180_01</t>
  </si>
  <si>
    <t>F/225/S</t>
  </si>
  <si>
    <t>Reneen Irwines</t>
  </si>
  <si>
    <t>1182_01</t>
  </si>
  <si>
    <t>F/237/P</t>
  </si>
  <si>
    <t>Mits Pota</t>
  </si>
  <si>
    <t>1182_02</t>
  </si>
  <si>
    <t>E/70/P</t>
  </si>
  <si>
    <t>Wee Pota</t>
  </si>
  <si>
    <t>1182_03</t>
  </si>
  <si>
    <t>Ork Pota</t>
  </si>
  <si>
    <t>1185_01</t>
  </si>
  <si>
    <t>E/71/P</t>
  </si>
  <si>
    <t>Alls Nutty</t>
  </si>
  <si>
    <t>1186_01</t>
  </si>
  <si>
    <t>G/183/S</t>
  </si>
  <si>
    <t>Card Browlerson</t>
  </si>
  <si>
    <t>1186_02</t>
  </si>
  <si>
    <t>Elany Browlerson</t>
  </si>
  <si>
    <t>1186_03</t>
  </si>
  <si>
    <t>Harrie Browlerson</t>
  </si>
  <si>
    <t>1186_04</t>
  </si>
  <si>
    <t>F/227/S</t>
  </si>
  <si>
    <t>Oraryn Browlerson</t>
  </si>
  <si>
    <t>1186_05</t>
  </si>
  <si>
    <t>Eriney Browlerson</t>
  </si>
  <si>
    <t>1187_01</t>
  </si>
  <si>
    <t>F/228/S</t>
  </si>
  <si>
    <t>Erick Matts</t>
  </si>
  <si>
    <t>1187_02</t>
  </si>
  <si>
    <t>G/184/S</t>
  </si>
  <si>
    <t>Hughan Matts</t>
  </si>
  <si>
    <t>1187_03</t>
  </si>
  <si>
    <t>Stace Matts</t>
  </si>
  <si>
    <t>1188_01</t>
  </si>
  <si>
    <t>C/46/P</t>
  </si>
  <si>
    <t>Genubi Sorticbar</t>
  </si>
  <si>
    <t>1190_01</t>
  </si>
  <si>
    <t>E/72/P</t>
  </si>
  <si>
    <t>Melica Carpennels</t>
  </si>
  <si>
    <t>1191_01</t>
  </si>
  <si>
    <t>F/229/S</t>
  </si>
  <si>
    <t>Annah Santry</t>
  </si>
  <si>
    <t>1192_01</t>
  </si>
  <si>
    <t>F/238/P</t>
  </si>
  <si>
    <t>Ivaney Moodman</t>
  </si>
  <si>
    <t>1193_01</t>
  </si>
  <si>
    <t>B/50/S</t>
  </si>
  <si>
    <t>Eleonon Presstic</t>
  </si>
  <si>
    <t>1193_02</t>
  </si>
  <si>
    <t>Solam Presstic</t>
  </si>
  <si>
    <t>1195_01</t>
  </si>
  <si>
    <t>F/239/P</t>
  </si>
  <si>
    <t>Mael Lancis</t>
  </si>
  <si>
    <t>1197_01</t>
  </si>
  <si>
    <t>B/45/P</t>
  </si>
  <si>
    <t>Wasatan Folhal</t>
  </si>
  <si>
    <t>1198_01</t>
  </si>
  <si>
    <t>Rinnab Tie</t>
  </si>
  <si>
    <t>1199_01</t>
  </si>
  <si>
    <t>E/73/P</t>
  </si>
  <si>
    <t>Lillen Hubbarnett</t>
  </si>
  <si>
    <t>1203_01</t>
  </si>
  <si>
    <t>B/51/S</t>
  </si>
  <si>
    <t>Celava Unrent</t>
  </si>
  <si>
    <t>1206_01</t>
  </si>
  <si>
    <t>F/241/P</t>
  </si>
  <si>
    <t>Vana Powery</t>
  </si>
  <si>
    <t>1208_01</t>
  </si>
  <si>
    <t>G/178/P</t>
  </si>
  <si>
    <t>Arllia Blainson</t>
  </si>
  <si>
    <t>1210_01</t>
  </si>
  <si>
    <t>G/179/P</t>
  </si>
  <si>
    <t>Helean Brooker</t>
  </si>
  <si>
    <t>1210_02</t>
  </si>
  <si>
    <t>Done Brooker</t>
  </si>
  <si>
    <t>1211_01</t>
  </si>
  <si>
    <t>G/186/S</t>
  </si>
  <si>
    <t>Andyn Alvasquez</t>
  </si>
  <si>
    <t>1211_02</t>
  </si>
  <si>
    <t>Curtle Alvasquez</t>
  </si>
  <si>
    <t>1211_03</t>
  </si>
  <si>
    <t>Bethy Pollarkeeks</t>
  </si>
  <si>
    <t>1211_04</t>
  </si>
  <si>
    <t>Erick Pollarkeeks</t>
  </si>
  <si>
    <t>1211_05</t>
  </si>
  <si>
    <t>F/232/S</t>
  </si>
  <si>
    <t>Scotty Alvasquez</t>
  </si>
  <si>
    <t>1211_06</t>
  </si>
  <si>
    <t>Ianna Alvasquez</t>
  </si>
  <si>
    <t>1211_07</t>
  </si>
  <si>
    <t>Bretty Pollarkeeks</t>
  </si>
  <si>
    <t>1212_01</t>
  </si>
  <si>
    <t>G/180/P</t>
  </si>
  <si>
    <t>Luise Vales</t>
  </si>
  <si>
    <t>1213_01</t>
  </si>
  <si>
    <t>F/242/P</t>
  </si>
  <si>
    <t>Lison Mckinsond</t>
  </si>
  <si>
    <t>1214_01</t>
  </si>
  <si>
    <t>G/181/P</t>
  </si>
  <si>
    <t>Elanie Fulloydez</t>
  </si>
  <si>
    <t>1215_01</t>
  </si>
  <si>
    <t>G/187/S</t>
  </si>
  <si>
    <t>Kaye Huntt</t>
  </si>
  <si>
    <t>1216_01</t>
  </si>
  <si>
    <t>G/182/P</t>
  </si>
  <si>
    <t>Iree Pentss</t>
  </si>
  <si>
    <t>1218_01</t>
  </si>
  <si>
    <t>F/243/P</t>
  </si>
  <si>
    <t>Karah Gilleranks</t>
  </si>
  <si>
    <t>1220_01</t>
  </si>
  <si>
    <t>E/76/P</t>
  </si>
  <si>
    <t>Misamak Fanchy</t>
  </si>
  <si>
    <t>1221_01</t>
  </si>
  <si>
    <t>G/188/S</t>
  </si>
  <si>
    <t>Wine Alfordonard</t>
  </si>
  <si>
    <t>1221_02</t>
  </si>
  <si>
    <t>E/87/S</t>
  </si>
  <si>
    <t>Tricky Alfordonard</t>
  </si>
  <si>
    <t>1222_01</t>
  </si>
  <si>
    <t>G/183/P</t>
  </si>
  <si>
    <t>Evenna Hubert</t>
  </si>
  <si>
    <t>1223_01</t>
  </si>
  <si>
    <t>C/48/S</t>
  </si>
  <si>
    <t>Terope Coweboded</t>
  </si>
  <si>
    <t>1225_01</t>
  </si>
  <si>
    <t>F/244/P</t>
  </si>
  <si>
    <t>Margia Morrodgers</t>
  </si>
  <si>
    <t>1228_01</t>
  </si>
  <si>
    <t>Snich Purle</t>
  </si>
  <si>
    <t>1228_02</t>
  </si>
  <si>
    <t>E/89/S</t>
  </si>
  <si>
    <t>Newtch Purle</t>
  </si>
  <si>
    <t>1229_01</t>
  </si>
  <si>
    <t>F/245/P</t>
  </si>
  <si>
    <t>Nelsie Floydendley</t>
  </si>
  <si>
    <t>1230_01</t>
  </si>
  <si>
    <t>G/189/S</t>
  </si>
  <si>
    <t>Catha Gainebergan</t>
  </si>
  <si>
    <t>1231_01</t>
  </si>
  <si>
    <t>E/77/P</t>
  </si>
  <si>
    <t>Marms Emead</t>
  </si>
  <si>
    <t>1232_01</t>
  </si>
  <si>
    <t>C/49/S</t>
  </si>
  <si>
    <t>Sarthim Geraing</t>
  </si>
  <si>
    <t>1232_02</t>
  </si>
  <si>
    <t>Tope Geraing</t>
  </si>
  <si>
    <t>1233_01</t>
  </si>
  <si>
    <t>G/184/P</t>
  </si>
  <si>
    <t>Aarone Burryerson</t>
  </si>
  <si>
    <t>1234_01</t>
  </si>
  <si>
    <t>F/236/S</t>
  </si>
  <si>
    <t>Derina Lambles</t>
  </si>
  <si>
    <t>1235_01</t>
  </si>
  <si>
    <t>F/237/S</t>
  </si>
  <si>
    <t>Lyn Scottuez</t>
  </si>
  <si>
    <t>1236_01</t>
  </si>
  <si>
    <t>F/246/P</t>
  </si>
  <si>
    <t>Briany Lancock</t>
  </si>
  <si>
    <t>1238_01</t>
  </si>
  <si>
    <t>C/50/S</t>
  </si>
  <si>
    <t>Merops Pronfraked</t>
  </si>
  <si>
    <t>1238_02</t>
  </si>
  <si>
    <t>B/53/S</t>
  </si>
  <si>
    <t>1239_01</t>
  </si>
  <si>
    <t>E/78/P</t>
  </si>
  <si>
    <t>Guye Klindsey</t>
  </si>
  <si>
    <t>1240_01</t>
  </si>
  <si>
    <t>F/238/S</t>
  </si>
  <si>
    <t>Nelsie Bookson</t>
  </si>
  <si>
    <t>1242_01</t>
  </si>
  <si>
    <t>C/48/P</t>
  </si>
  <si>
    <t>Antonon Clugeadry</t>
  </si>
  <si>
    <t>1243_01</t>
  </si>
  <si>
    <t>A/9/P</t>
  </si>
  <si>
    <t>Tautrix Drivery</t>
  </si>
  <si>
    <t>1243_02</t>
  </si>
  <si>
    <t>Geno Oderient</t>
  </si>
  <si>
    <t>1246_01</t>
  </si>
  <si>
    <t>G/185/P</t>
  </si>
  <si>
    <t>Valey Schmondez</t>
  </si>
  <si>
    <t>1248_01</t>
  </si>
  <si>
    <t>F/239/S</t>
  </si>
  <si>
    <t>Landa Ewiseston</t>
  </si>
  <si>
    <t>1250_01</t>
  </si>
  <si>
    <t>F/240/S</t>
  </si>
  <si>
    <t>Dony Torrez</t>
  </si>
  <si>
    <t>1254_01</t>
  </si>
  <si>
    <t>D/44/S</t>
  </si>
  <si>
    <t>Cupers Breke</t>
  </si>
  <si>
    <t>1254_02</t>
  </si>
  <si>
    <t>F/241/S</t>
  </si>
  <si>
    <t>Babix Breke</t>
  </si>
  <si>
    <t>1255_01</t>
  </si>
  <si>
    <t>F/242/S</t>
  </si>
  <si>
    <t>Shres Potte</t>
  </si>
  <si>
    <t>1255_02</t>
  </si>
  <si>
    <t>Razzle Potte</t>
  </si>
  <si>
    <t>1256_01</t>
  </si>
  <si>
    <t>E/92/S</t>
  </si>
  <si>
    <t>Hary Erpie</t>
  </si>
  <si>
    <t>1258_01</t>
  </si>
  <si>
    <t>A/10/P</t>
  </si>
  <si>
    <t>Tauva Cowsearney</t>
  </si>
  <si>
    <t>1259_01</t>
  </si>
  <si>
    <t>F/243/S</t>
  </si>
  <si>
    <t>Eulahy Mcguirez</t>
  </si>
  <si>
    <t>1260_01</t>
  </si>
  <si>
    <t>G/186/P</t>
  </si>
  <si>
    <t>Glena Scotterkins</t>
  </si>
  <si>
    <t>1261_01</t>
  </si>
  <si>
    <t>C/49/P</t>
  </si>
  <si>
    <t>Brafirk Healted</t>
  </si>
  <si>
    <t>1263_01</t>
  </si>
  <si>
    <t>F/244/S</t>
  </si>
  <si>
    <t>Batses Vloaf</t>
  </si>
  <si>
    <t>1264_01</t>
  </si>
  <si>
    <t>E/79/P</t>
  </si>
  <si>
    <t>Franda Roberrenn</t>
  </si>
  <si>
    <t>1267_01</t>
  </si>
  <si>
    <t>G/191/S</t>
  </si>
  <si>
    <t>Hencey Jacostaffey</t>
  </si>
  <si>
    <t>1269_01</t>
  </si>
  <si>
    <t>E/80/P</t>
  </si>
  <si>
    <t>Gorn Pane</t>
  </si>
  <si>
    <t>1271_01</t>
  </si>
  <si>
    <t>G/189/P</t>
  </si>
  <si>
    <t>Melara Hubbarrison</t>
  </si>
  <si>
    <t>1273_01</t>
  </si>
  <si>
    <t>F/246/S</t>
  </si>
  <si>
    <t>Teremy Cruzaley</t>
  </si>
  <si>
    <t>1274_01</t>
  </si>
  <si>
    <t>F/254/P</t>
  </si>
  <si>
    <t>Claine Willangsey</t>
  </si>
  <si>
    <t>1278_01</t>
  </si>
  <si>
    <t>G/190/P</t>
  </si>
  <si>
    <t>Ren Howayery</t>
  </si>
  <si>
    <t>1279_01</t>
  </si>
  <si>
    <t>C/50/P</t>
  </si>
  <si>
    <t>Sadark Dynigic</t>
  </si>
  <si>
    <t>1280_01</t>
  </si>
  <si>
    <t>F/257/P</t>
  </si>
  <si>
    <t>Antone Leton</t>
  </si>
  <si>
    <t>1281_01</t>
  </si>
  <si>
    <t>G/193/S</t>
  </si>
  <si>
    <t>Andice Tranciams</t>
  </si>
  <si>
    <t>1282_01</t>
  </si>
  <si>
    <t>G/191/P</t>
  </si>
  <si>
    <t>Dony Handertiz</t>
  </si>
  <si>
    <t>1283_01</t>
  </si>
  <si>
    <t>G/194/S</t>
  </si>
  <si>
    <t>Enrie Burchanez</t>
  </si>
  <si>
    <t>1284_01</t>
  </si>
  <si>
    <t>F/247/S</t>
  </si>
  <si>
    <t>Hal Knité</t>
  </si>
  <si>
    <t>1285_01</t>
  </si>
  <si>
    <t>F/258/P</t>
  </si>
  <si>
    <t>Ricia Weaverays</t>
  </si>
  <si>
    <t>1286_01</t>
  </si>
  <si>
    <t>F/248/S</t>
  </si>
  <si>
    <t>Jackix Fache</t>
  </si>
  <si>
    <t>1287_01</t>
  </si>
  <si>
    <t>F/259/P</t>
  </si>
  <si>
    <t>Wilves Pimne</t>
  </si>
  <si>
    <t>1287_02</t>
  </si>
  <si>
    <t>1287_03</t>
  </si>
  <si>
    <t>Diles Pimne</t>
  </si>
  <si>
    <t>1288_01</t>
  </si>
  <si>
    <t>G/192/P</t>
  </si>
  <si>
    <t>Nance Flemaney</t>
  </si>
  <si>
    <t>1289_01</t>
  </si>
  <si>
    <t>G/195/S</t>
  </si>
  <si>
    <t>Idace Fultz</t>
  </si>
  <si>
    <t>1289_02</t>
  </si>
  <si>
    <t>Chelsa Fultz</t>
  </si>
  <si>
    <t>1291_01</t>
  </si>
  <si>
    <t>F/260/P</t>
  </si>
  <si>
    <t>Sceres Ponie</t>
  </si>
  <si>
    <t>1292_01</t>
  </si>
  <si>
    <t>B/55/S</t>
  </si>
  <si>
    <t>Scharab Conale</t>
  </si>
  <si>
    <t>1292_02</t>
  </si>
  <si>
    <t>Izarino Conale</t>
  </si>
  <si>
    <t>1293_01</t>
  </si>
  <si>
    <t>F/261/P</t>
  </si>
  <si>
    <t>Elany Bertsontry</t>
  </si>
  <si>
    <t>1294_01</t>
  </si>
  <si>
    <t>A/14/S</t>
  </si>
  <si>
    <t>Aldhib Gulcepusy</t>
  </si>
  <si>
    <t>1294_02</t>
  </si>
  <si>
    <t>Chamak Plegred</t>
  </si>
  <si>
    <t>1294_03</t>
  </si>
  <si>
    <t>Dscheat Gulcepusy</t>
  </si>
  <si>
    <t>1295_01</t>
  </si>
  <si>
    <t>Nica Vaught</t>
  </si>
  <si>
    <t>1299_01</t>
  </si>
  <si>
    <t>F/250/S</t>
  </si>
  <si>
    <t>Naomin Moodsey</t>
  </si>
  <si>
    <t>1300_01</t>
  </si>
  <si>
    <t>F/251/S</t>
  </si>
  <si>
    <t>Loria Robins</t>
  </si>
  <si>
    <t>1302_01</t>
  </si>
  <si>
    <t>D/45/S</t>
  </si>
  <si>
    <t>Beah Erry</t>
  </si>
  <si>
    <t>1304_01</t>
  </si>
  <si>
    <t>E/82/P</t>
  </si>
  <si>
    <t>Lyde Quinnedy</t>
  </si>
  <si>
    <t>1304_02</t>
  </si>
  <si>
    <t>Mamina Carrishley</t>
  </si>
  <si>
    <t>1304_03</t>
  </si>
  <si>
    <t>Winia Quinnedy</t>
  </si>
  <si>
    <t>1304_04</t>
  </si>
  <si>
    <t>Sethew Powenoble</t>
  </si>
  <si>
    <t>1304_05</t>
  </si>
  <si>
    <t>Moniey Powenoble</t>
  </si>
  <si>
    <t>1304_06</t>
  </si>
  <si>
    <t>Margia Powenoble</t>
  </si>
  <si>
    <t>1306_01</t>
  </si>
  <si>
    <t>B/56/S</t>
  </si>
  <si>
    <t>Zaurah Irintious</t>
  </si>
  <si>
    <t>1306_02</t>
  </si>
  <si>
    <t>Alsham Irintious</t>
  </si>
  <si>
    <t>1307_01</t>
  </si>
  <si>
    <t>G/193/P</t>
  </si>
  <si>
    <t>Andrey Norrison</t>
  </si>
  <si>
    <t>1308_01</t>
  </si>
  <si>
    <t>Diram Plegred</t>
  </si>
  <si>
    <t>1308_02</t>
  </si>
  <si>
    <t>E/94/S</t>
  </si>
  <si>
    <t>Tachba Plegred</t>
  </si>
  <si>
    <t>1308_03</t>
  </si>
  <si>
    <t>Grafi Plegred</t>
  </si>
  <si>
    <t>1308_04</t>
  </si>
  <si>
    <t>Medib Plegred</t>
  </si>
  <si>
    <t>1309_01</t>
  </si>
  <si>
    <t>F/264/P</t>
  </si>
  <si>
    <t>Regana Gordond</t>
  </si>
  <si>
    <t>1310_01</t>
  </si>
  <si>
    <t>C/52/S</t>
  </si>
  <si>
    <t>Kitauon Coillery</t>
  </si>
  <si>
    <t>1311_01</t>
  </si>
  <si>
    <t>F/265/P</t>
  </si>
  <si>
    <t>Pios Make</t>
  </si>
  <si>
    <t>1311_02</t>
  </si>
  <si>
    <t>Wale Make</t>
  </si>
  <si>
    <t>1311_03</t>
  </si>
  <si>
    <t>D/43/P</t>
  </si>
  <si>
    <t>Muld Make</t>
  </si>
  <si>
    <t>1312_01</t>
  </si>
  <si>
    <t>G/194/P</t>
  </si>
  <si>
    <t>Darley Blandez</t>
  </si>
  <si>
    <t>1316_01</t>
  </si>
  <si>
    <t>E/95/S</t>
  </si>
  <si>
    <t>Sadrus Quelfly</t>
  </si>
  <si>
    <t>1316_02</t>
  </si>
  <si>
    <t>Arion Quelfly</t>
  </si>
  <si>
    <t>1317_01</t>
  </si>
  <si>
    <t>F/266/P</t>
  </si>
  <si>
    <t>Ton Tité</t>
  </si>
  <si>
    <t>1322_01</t>
  </si>
  <si>
    <t>G/196/P</t>
  </si>
  <si>
    <t>Tonnie Masquez</t>
  </si>
  <si>
    <t>1323_01</t>
  </si>
  <si>
    <t>F/267/P</t>
  </si>
  <si>
    <t>Jilla Gamberson</t>
  </si>
  <si>
    <t>1324_01</t>
  </si>
  <si>
    <t>G/199/S</t>
  </si>
  <si>
    <t>Carona Gilleyons</t>
  </si>
  <si>
    <t>1324_02</t>
  </si>
  <si>
    <t>Wen Gilleyons</t>
  </si>
  <si>
    <t>1324_03</t>
  </si>
  <si>
    <t>Lewise Gilleyons</t>
  </si>
  <si>
    <t>1325_01</t>
  </si>
  <si>
    <t>E/97/S</t>
  </si>
  <si>
    <t>Jimen Barbes</t>
  </si>
  <si>
    <t>1325_02</t>
  </si>
  <si>
    <t>Wilmay Barbes</t>
  </si>
  <si>
    <t>1325_03</t>
  </si>
  <si>
    <t>Lilasa Barbes</t>
  </si>
  <si>
    <t>1326_01</t>
  </si>
  <si>
    <t>F/257/S</t>
  </si>
  <si>
    <t>Wales Gelte</t>
  </si>
  <si>
    <t>1326_02</t>
  </si>
  <si>
    <t>Stote Gelte</t>
  </si>
  <si>
    <t>1328_01</t>
  </si>
  <si>
    <t>G/198/P</t>
  </si>
  <si>
    <t>Joandy Rigginsen</t>
  </si>
  <si>
    <t>1330_01</t>
  </si>
  <si>
    <t>D/46/S</t>
  </si>
  <si>
    <t>Sts Mare</t>
  </si>
  <si>
    <t>1330_02</t>
  </si>
  <si>
    <t>Hocops Datty</t>
  </si>
  <si>
    <t>1331_01</t>
  </si>
  <si>
    <t>G/200/S</t>
  </si>
  <si>
    <t>Cathya Alshipson</t>
  </si>
  <si>
    <t>1332_01</t>
  </si>
  <si>
    <t>E/98/S</t>
  </si>
  <si>
    <t>Kayd Hurchez</t>
  </si>
  <si>
    <t>1333_01</t>
  </si>
  <si>
    <t>F/269/P</t>
  </si>
  <si>
    <t>Elindy Fryes</t>
  </si>
  <si>
    <t>1335_01</t>
  </si>
  <si>
    <t>G/199/P</t>
  </si>
  <si>
    <t>Shan Moodsey</t>
  </si>
  <si>
    <t>1336_01</t>
  </si>
  <si>
    <t>G/201/S</t>
  </si>
  <si>
    <t>1337_01</t>
  </si>
  <si>
    <t>F/258/S</t>
  </si>
  <si>
    <t>Brank Shermann</t>
  </si>
  <si>
    <t>1340_01</t>
  </si>
  <si>
    <t>G/203/S</t>
  </si>
  <si>
    <t>Pamiea Harrenoldez</t>
  </si>
  <si>
    <t>1342_01</t>
  </si>
  <si>
    <t>G/200/P</t>
  </si>
  <si>
    <t>Darry Mayder</t>
  </si>
  <si>
    <t>1345_01</t>
  </si>
  <si>
    <t>F/260/S</t>
  </si>
  <si>
    <t>Mistie Flowensley</t>
  </si>
  <si>
    <t>1347_01</t>
  </si>
  <si>
    <t>F/271/P</t>
  </si>
  <si>
    <t>Karah Horners</t>
  </si>
  <si>
    <t>1348_01</t>
  </si>
  <si>
    <t>B/57/S</t>
  </si>
  <si>
    <t>Batan Balightal</t>
  </si>
  <si>
    <t>1348_02</t>
  </si>
  <si>
    <t>Aske Balightal</t>
  </si>
  <si>
    <t>1350_01</t>
  </si>
  <si>
    <t>G/206/S</t>
  </si>
  <si>
    <t>Sharie Cleang</t>
  </si>
  <si>
    <t>1350_02</t>
  </si>
  <si>
    <t>F/261/S</t>
  </si>
  <si>
    <t>Isa Cleang</t>
  </si>
  <si>
    <t>1350_03</t>
  </si>
  <si>
    <t>Mamina Cleang</t>
  </si>
  <si>
    <t>1350_04</t>
  </si>
  <si>
    <t>Lulah Cleang</t>
  </si>
  <si>
    <t>1351_01</t>
  </si>
  <si>
    <t>G/202/P</t>
  </si>
  <si>
    <t>1352_01</t>
  </si>
  <si>
    <t>F/272/P</t>
  </si>
  <si>
    <t>Sps Gerry</t>
  </si>
  <si>
    <t>1353_01</t>
  </si>
  <si>
    <t>F/262/S</t>
  </si>
  <si>
    <t>Dontch Tepie</t>
  </si>
  <si>
    <t>1353_02</t>
  </si>
  <si>
    <t>Beant Tepie</t>
  </si>
  <si>
    <t>1353_03</t>
  </si>
  <si>
    <t>Cings Tepie</t>
  </si>
  <si>
    <t>1353_04</t>
  </si>
  <si>
    <t>Fex Tepie</t>
  </si>
  <si>
    <t>1355_01</t>
  </si>
  <si>
    <t>G/203/P</t>
  </si>
  <si>
    <t>Timmie Paynard</t>
  </si>
  <si>
    <t>1356_01</t>
  </si>
  <si>
    <t>G/207/S</t>
  </si>
  <si>
    <t>Leony Rothewson</t>
  </si>
  <si>
    <t>1357_01</t>
  </si>
  <si>
    <t>D/48/S</t>
  </si>
  <si>
    <t>Bet Stre</t>
  </si>
  <si>
    <t>1360_01</t>
  </si>
  <si>
    <t>E/100/S</t>
  </si>
  <si>
    <t>Terta Blandez</t>
  </si>
  <si>
    <t>1362_01</t>
  </si>
  <si>
    <t>F/265/S</t>
  </si>
  <si>
    <t>1365_01</t>
  </si>
  <si>
    <t>B/58/S</t>
  </si>
  <si>
    <t>Alkeson Exnutch</t>
  </si>
  <si>
    <t>1365_02</t>
  </si>
  <si>
    <t>Anchird Exnutch</t>
  </si>
  <si>
    <t>1366_01</t>
  </si>
  <si>
    <t>G/206/P</t>
  </si>
  <si>
    <t>Searla Hestes</t>
  </si>
  <si>
    <t>1368_01</t>
  </si>
  <si>
    <t>G/208/P</t>
  </si>
  <si>
    <t>Iandy Lanks</t>
  </si>
  <si>
    <t>1370_01</t>
  </si>
  <si>
    <t>E/102/S</t>
  </si>
  <si>
    <t>Timmy Waterson</t>
  </si>
  <si>
    <t>1371_01</t>
  </si>
  <si>
    <t>D/44/P</t>
  </si>
  <si>
    <t>Dunch Kuche</t>
  </si>
  <si>
    <t>1375_01</t>
  </si>
  <si>
    <t>G/208/S</t>
  </si>
  <si>
    <t>Aleen Sykess</t>
  </si>
  <si>
    <t>1375_02</t>
  </si>
  <si>
    <t>F/267/S</t>
  </si>
  <si>
    <t>Gwendy Sykess</t>
  </si>
  <si>
    <t>1376_01</t>
  </si>
  <si>
    <t>G/211/P</t>
  </si>
  <si>
    <t>Karia Delez</t>
  </si>
  <si>
    <t>1377_01</t>
  </si>
  <si>
    <t>C/52/P</t>
  </si>
  <si>
    <t>Coxah Coniple</t>
  </si>
  <si>
    <t>1378_01</t>
  </si>
  <si>
    <t>G/212/P</t>
  </si>
  <si>
    <t>Joyces Caineson</t>
  </si>
  <si>
    <t>1378_02</t>
  </si>
  <si>
    <t>F/275/P</t>
  </si>
  <si>
    <t>Ellena Caineson</t>
  </si>
  <si>
    <t>1379_01</t>
  </si>
  <si>
    <t>F/268/S</t>
  </si>
  <si>
    <t>Lillen Mcgowaymond</t>
  </si>
  <si>
    <t>1380_01</t>
  </si>
  <si>
    <t>C/53/S</t>
  </si>
  <si>
    <t>Quarke Fuleng</t>
  </si>
  <si>
    <t>1381_01</t>
  </si>
  <si>
    <t>G/209/S</t>
  </si>
  <si>
    <t>Stevey Hoopez</t>
  </si>
  <si>
    <t>1382_01</t>
  </si>
  <si>
    <t>E/104/S</t>
  </si>
  <si>
    <t>Ritany Daughttley</t>
  </si>
  <si>
    <t>1383_01</t>
  </si>
  <si>
    <t>D/49/S</t>
  </si>
  <si>
    <t>Rasatik Resendent</t>
  </si>
  <si>
    <t>1384_01</t>
  </si>
  <si>
    <t>E/105/S</t>
  </si>
  <si>
    <t>Violan Mayods</t>
  </si>
  <si>
    <t>1384_02</t>
  </si>
  <si>
    <t>G/210/S</t>
  </si>
  <si>
    <t>Berty Mayods</t>
  </si>
  <si>
    <t>1384_03</t>
  </si>
  <si>
    <t>F/269/S</t>
  </si>
  <si>
    <t>Fredy Mayods</t>
  </si>
  <si>
    <t>1384_04</t>
  </si>
  <si>
    <t>Shard Mayods</t>
  </si>
  <si>
    <t>1384_05</t>
  </si>
  <si>
    <t>Fany Mayods</t>
  </si>
  <si>
    <t>1385_01</t>
  </si>
  <si>
    <t>G/213/P</t>
  </si>
  <si>
    <t>Alvira Foxter</t>
  </si>
  <si>
    <t>1386_01</t>
  </si>
  <si>
    <t>G/214/P</t>
  </si>
  <si>
    <t>Murie Polliamposs</t>
  </si>
  <si>
    <t>1387_01</t>
  </si>
  <si>
    <t>E/85/P</t>
  </si>
  <si>
    <t>Trise Hacle</t>
  </si>
  <si>
    <t>1389_01</t>
  </si>
  <si>
    <t>G/212/S</t>
  </si>
  <si>
    <t>Hatty Lowelliott</t>
  </si>
  <si>
    <t>1390_01</t>
  </si>
  <si>
    <t>G/215/P</t>
  </si>
  <si>
    <t>Mathy Meltoney</t>
  </si>
  <si>
    <t>1391_01</t>
  </si>
  <si>
    <t>F/276/P</t>
  </si>
  <si>
    <t>Berios Apie</t>
  </si>
  <si>
    <t>1391_02</t>
  </si>
  <si>
    <t>Cines Apie</t>
  </si>
  <si>
    <t>1391_03</t>
  </si>
  <si>
    <t>Frunch Apie</t>
  </si>
  <si>
    <t>1393_01</t>
  </si>
  <si>
    <t>F/270/S</t>
  </si>
  <si>
    <t>Mes Kake</t>
  </si>
  <si>
    <t>1393_02</t>
  </si>
  <si>
    <t>1395_01</t>
  </si>
  <si>
    <t>G/214/S</t>
  </si>
  <si>
    <t>Willah Fryes</t>
  </si>
  <si>
    <t>1397_01</t>
  </si>
  <si>
    <t>F/271/S</t>
  </si>
  <si>
    <t>Hanne Hodes</t>
  </si>
  <si>
    <t>1398_01</t>
  </si>
  <si>
    <t>G/216/P</t>
  </si>
  <si>
    <t>Adria Cookentaney</t>
  </si>
  <si>
    <t>1399_01</t>
  </si>
  <si>
    <t>F/272/S</t>
  </si>
  <si>
    <t>Hellia Popelase</t>
  </si>
  <si>
    <t>1400_01</t>
  </si>
  <si>
    <t>G/217/P</t>
  </si>
  <si>
    <t>Hanne Colleruces</t>
  </si>
  <si>
    <t>1401_01</t>
  </si>
  <si>
    <t>G/218/P</t>
  </si>
  <si>
    <t>Guyne Burtiz</t>
  </si>
  <si>
    <t>1402_01</t>
  </si>
  <si>
    <t>G/215/S</t>
  </si>
  <si>
    <t>Darlie Blacks</t>
  </si>
  <si>
    <t>1402_02</t>
  </si>
  <si>
    <t>Leony Blacks</t>
  </si>
  <si>
    <t>1403_01</t>
  </si>
  <si>
    <t>E/86/P</t>
  </si>
  <si>
    <t>Bobbyn Coopelandez</t>
  </si>
  <si>
    <t>1404_01</t>
  </si>
  <si>
    <t>B/60/S</t>
  </si>
  <si>
    <t>Alaton Mornaned</t>
  </si>
  <si>
    <t>1404_02</t>
  </si>
  <si>
    <t>Arkard Mornaned</t>
  </si>
  <si>
    <t>1406_01</t>
  </si>
  <si>
    <t>E/106/S</t>
  </si>
  <si>
    <t>Muffs Gres</t>
  </si>
  <si>
    <t>1407_01</t>
  </si>
  <si>
    <t>F/278/P</t>
  </si>
  <si>
    <t>Lerome Foxter</t>
  </si>
  <si>
    <t>1407_02</t>
  </si>
  <si>
    <t>Derina Foxter</t>
  </si>
  <si>
    <t>1408_01</t>
  </si>
  <si>
    <t>G/216/S</t>
  </si>
  <si>
    <t>Prilly Fulloydez</t>
  </si>
  <si>
    <t>1410_01</t>
  </si>
  <si>
    <t>F/279/P</t>
  </si>
  <si>
    <t>Evane Lerez</t>
  </si>
  <si>
    <t>1412_01</t>
  </si>
  <si>
    <t>G/217/S</t>
  </si>
  <si>
    <t>Andona Winsley</t>
  </si>
  <si>
    <t>1413_01</t>
  </si>
  <si>
    <t>G/218/S</t>
  </si>
  <si>
    <t>Genee Nichoan</t>
  </si>
  <si>
    <t>1414_01</t>
  </si>
  <si>
    <t>F/280/P</t>
  </si>
  <si>
    <t>Andace Kinson</t>
  </si>
  <si>
    <t>1415_01</t>
  </si>
  <si>
    <t>D/45/P</t>
  </si>
  <si>
    <t>Preo Higast</t>
  </si>
  <si>
    <t>1416_01</t>
  </si>
  <si>
    <t>G/219/P</t>
  </si>
  <si>
    <t>Therie Macdonadows</t>
  </si>
  <si>
    <t>1417_01</t>
  </si>
  <si>
    <t>C/54/S</t>
  </si>
  <si>
    <t>Alik Spedlinale</t>
  </si>
  <si>
    <t>1419_01</t>
  </si>
  <si>
    <t>F/273/S</t>
  </si>
  <si>
    <t>Goles Apeau</t>
  </si>
  <si>
    <t>1420_01</t>
  </si>
  <si>
    <t>E/108/S</t>
  </si>
  <si>
    <t>Wheard Shbre</t>
  </si>
  <si>
    <t>1421_01</t>
  </si>
  <si>
    <t>F/274/S</t>
  </si>
  <si>
    <t>Whark Cres</t>
  </si>
  <si>
    <t>1421_02</t>
  </si>
  <si>
    <t>Ars Cres</t>
  </si>
  <si>
    <t>1423_01</t>
  </si>
  <si>
    <t>B/61/S</t>
  </si>
  <si>
    <t>Seginon Asoppor</t>
  </si>
  <si>
    <t>1423_02</t>
  </si>
  <si>
    <t>Beneb Asoppor</t>
  </si>
  <si>
    <t>1423_03</t>
  </si>
  <si>
    <t>Sadra Rodwative</t>
  </si>
  <si>
    <t>1424_01</t>
  </si>
  <si>
    <t>B/47/P</t>
  </si>
  <si>
    <t>Sarid Sageng</t>
  </si>
  <si>
    <t>1424_02</t>
  </si>
  <si>
    <t>Goros Sageng</t>
  </si>
  <si>
    <t>1424_03</t>
  </si>
  <si>
    <t>Elebola Sageng</t>
  </si>
  <si>
    <t>1424_04</t>
  </si>
  <si>
    <t>Proxima Sageng</t>
  </si>
  <si>
    <t>1424_05</t>
  </si>
  <si>
    <t>Weia Sageng</t>
  </si>
  <si>
    <t>1425_01</t>
  </si>
  <si>
    <t>F/282/P</t>
  </si>
  <si>
    <t>Melvia Adavisons</t>
  </si>
  <si>
    <t>1425_02</t>
  </si>
  <si>
    <t>G/220/P</t>
  </si>
  <si>
    <t>Mael Adavisons</t>
  </si>
  <si>
    <t>1425_03</t>
  </si>
  <si>
    <t>Maryne Adavisons</t>
  </si>
  <si>
    <t>1426_01</t>
  </si>
  <si>
    <t>D/46/P</t>
  </si>
  <si>
    <t>Duhrid Drelcate</t>
  </si>
  <si>
    <t>1427_01</t>
  </si>
  <si>
    <t>F/275/S</t>
  </si>
  <si>
    <t>Jumars Pead</t>
  </si>
  <si>
    <t>1427_02</t>
  </si>
  <si>
    <t>Hont Pead</t>
  </si>
  <si>
    <t>1428_01</t>
  </si>
  <si>
    <t>E/109/S</t>
  </si>
  <si>
    <t>Artis Hanghanson</t>
  </si>
  <si>
    <t>1430_01</t>
  </si>
  <si>
    <t>F/283/P</t>
  </si>
  <si>
    <t>Lina Popez</t>
  </si>
  <si>
    <t>1431_01</t>
  </si>
  <si>
    <t>G/221/P</t>
  </si>
  <si>
    <t>Tonioe Ments</t>
  </si>
  <si>
    <t>1433_01</t>
  </si>
  <si>
    <t>G/219/S</t>
  </si>
  <si>
    <t>Allene Noeley</t>
  </si>
  <si>
    <t>1434_01</t>
  </si>
  <si>
    <t>G/222/P</t>
  </si>
  <si>
    <t>Dandy Cartez</t>
  </si>
  <si>
    <t>1434_02</t>
  </si>
  <si>
    <t>Hughan Cartez</t>
  </si>
  <si>
    <t>1434_03</t>
  </si>
  <si>
    <t>Emilla Cartez</t>
  </si>
  <si>
    <t>1435_01</t>
  </si>
  <si>
    <t>G/223/P</t>
  </si>
  <si>
    <t>Gabrin Gilleranks</t>
  </si>
  <si>
    <t>1438_01</t>
  </si>
  <si>
    <t>E/89/P</t>
  </si>
  <si>
    <t>Anae Sancasey</t>
  </si>
  <si>
    <t>1439_01</t>
  </si>
  <si>
    <t>F/279/S</t>
  </si>
  <si>
    <t>Lios Lette</t>
  </si>
  <si>
    <t>1439_02</t>
  </si>
  <si>
    <t>D/52/S</t>
  </si>
  <si>
    <t>Croo Lette</t>
  </si>
  <si>
    <t>1440_01</t>
  </si>
  <si>
    <t>F/280/S</t>
  </si>
  <si>
    <t>Jerek Mcleaney</t>
  </si>
  <si>
    <t>1442_01</t>
  </si>
  <si>
    <t>G/220/S</t>
  </si>
  <si>
    <t>Leenny Pughanders</t>
  </si>
  <si>
    <t>1443_01</t>
  </si>
  <si>
    <t>G/225/P</t>
  </si>
  <si>
    <t>Anda Jimes</t>
  </si>
  <si>
    <t>1444_01</t>
  </si>
  <si>
    <t>C/55/S</t>
  </si>
  <si>
    <t>Luxion Coarswing</t>
  </si>
  <si>
    <t>1445_01</t>
  </si>
  <si>
    <t>G/221/S</t>
  </si>
  <si>
    <t>Walles Wellenez</t>
  </si>
  <si>
    <t>1447_01</t>
  </si>
  <si>
    <t>G/227/P</t>
  </si>
  <si>
    <t>Sadine Simson</t>
  </si>
  <si>
    <t>1450_01</t>
  </si>
  <si>
    <t>D/53/S</t>
  </si>
  <si>
    <t>Tabih Ailled</t>
  </si>
  <si>
    <t>1450_02</t>
  </si>
  <si>
    <t>Cella Ailled</t>
  </si>
  <si>
    <t>1451_01</t>
  </si>
  <si>
    <t>C/56/S</t>
  </si>
  <si>
    <t>Zinor Proorbeng</t>
  </si>
  <si>
    <t>1451_02</t>
  </si>
  <si>
    <t>Unukath Proorbeng</t>
  </si>
  <si>
    <t>1452_01</t>
  </si>
  <si>
    <t>C/53/P</t>
  </si>
  <si>
    <t>Arkar Distured</t>
  </si>
  <si>
    <t>1452_02</t>
  </si>
  <si>
    <t>Gorab Distured</t>
  </si>
  <si>
    <t>1452_03</t>
  </si>
  <si>
    <t>Alzird Distured</t>
  </si>
  <si>
    <t>1452_04</t>
  </si>
  <si>
    <t>Hamak Distured</t>
  </si>
  <si>
    <t>1452_05</t>
  </si>
  <si>
    <t>Gimph Distured</t>
  </si>
  <si>
    <t>1453_01</t>
  </si>
  <si>
    <t>G/229/P</t>
  </si>
  <si>
    <t>Kimena Thorney</t>
  </si>
  <si>
    <t>1453_02</t>
  </si>
  <si>
    <t>Annon Thorney</t>
  </si>
  <si>
    <t>1454_01</t>
  </si>
  <si>
    <t>D/54/S</t>
  </si>
  <si>
    <t>Canonon Righturter</t>
  </si>
  <si>
    <t>1455_01</t>
  </si>
  <si>
    <t>B/62/S</t>
  </si>
  <si>
    <t>Markton Wassird</t>
  </si>
  <si>
    <t>1455_02</t>
  </si>
  <si>
    <t>Teronan Conaly</t>
  </si>
  <si>
    <t>1455_03</t>
  </si>
  <si>
    <t>Rotanin Wassird</t>
  </si>
  <si>
    <t>1455_04</t>
  </si>
  <si>
    <t>Rasaleh Wassird</t>
  </si>
  <si>
    <t>1455_05</t>
  </si>
  <si>
    <t>Antino Wassird</t>
  </si>
  <si>
    <t>1457_01</t>
  </si>
  <si>
    <t>E/110/S</t>
  </si>
  <si>
    <t>Bra Combson</t>
  </si>
  <si>
    <t>1458_01</t>
  </si>
  <si>
    <t>G/223/S</t>
  </si>
  <si>
    <t>Arllia Mccarveymon</t>
  </si>
  <si>
    <t>1460_01</t>
  </si>
  <si>
    <t>F/285/P</t>
  </si>
  <si>
    <t>Bony Williotters</t>
  </si>
  <si>
    <t>1460_02</t>
  </si>
  <si>
    <t>G/230/P</t>
  </si>
  <si>
    <t>Eduana Williotters</t>
  </si>
  <si>
    <t>1461_01</t>
  </si>
  <si>
    <t>G/224/S</t>
  </si>
  <si>
    <t>Naomin Gordond</t>
  </si>
  <si>
    <t>1462_01</t>
  </si>
  <si>
    <t>G/231/P</t>
  </si>
  <si>
    <t>Timmie Webstes</t>
  </si>
  <si>
    <t>1463_01</t>
  </si>
  <si>
    <t>F/282/S</t>
  </si>
  <si>
    <t>1465_01</t>
  </si>
  <si>
    <t>G/233/P</t>
  </si>
  <si>
    <t>Byrona Alfordonard</t>
  </si>
  <si>
    <t>1467_01</t>
  </si>
  <si>
    <t>E/111/S</t>
  </si>
  <si>
    <t>Russey Dillips</t>
  </si>
  <si>
    <t>1474_01</t>
  </si>
  <si>
    <t>F/287/P</t>
  </si>
  <si>
    <t>Morms Melte</t>
  </si>
  <si>
    <t>1478_01</t>
  </si>
  <si>
    <t>F/289/P</t>
  </si>
  <si>
    <t>1478_02</t>
  </si>
  <si>
    <t>Toniel Sweene</t>
  </si>
  <si>
    <t>1479_01</t>
  </si>
  <si>
    <t>F/290/P</t>
  </si>
  <si>
    <t>Clues Erle</t>
  </si>
  <si>
    <t>1481_01</t>
  </si>
  <si>
    <t>E/91/P</t>
  </si>
  <si>
    <t>Krus Prist</t>
  </si>
  <si>
    <t>1484_01</t>
  </si>
  <si>
    <t>E/93/P</t>
  </si>
  <si>
    <t>Lan Roachoanand</t>
  </si>
  <si>
    <t>1485_01</t>
  </si>
  <si>
    <t>F/291/P</t>
  </si>
  <si>
    <t>Hones Man</t>
  </si>
  <si>
    <t>1488_01</t>
  </si>
  <si>
    <t>E/94/P</t>
  </si>
  <si>
    <t>Powhex Betie</t>
  </si>
  <si>
    <t>1489_01</t>
  </si>
  <si>
    <t>G/229/S</t>
  </si>
  <si>
    <t>Katiey Gallencis</t>
  </si>
  <si>
    <t>1490_01</t>
  </si>
  <si>
    <t>D/47/P</t>
  </si>
  <si>
    <t>Caphird Crioncery</t>
  </si>
  <si>
    <t>1491_01</t>
  </si>
  <si>
    <t>G/240/P</t>
  </si>
  <si>
    <t>Leneva Sosalinson</t>
  </si>
  <si>
    <t>1491_02</t>
  </si>
  <si>
    <t>F/292/P</t>
  </si>
  <si>
    <t>Tanley Sosalinson</t>
  </si>
  <si>
    <t>1491_03</t>
  </si>
  <si>
    <t>1493_01</t>
  </si>
  <si>
    <t>F/285/S</t>
  </si>
  <si>
    <t>Eilace Hardley</t>
  </si>
  <si>
    <t>1498_01</t>
  </si>
  <si>
    <t>F/295/P</t>
  </si>
  <si>
    <t>Karay Talls</t>
  </si>
  <si>
    <t>1499_01</t>
  </si>
  <si>
    <t>F/287/S</t>
  </si>
  <si>
    <t>Teryla Keithunts</t>
  </si>
  <si>
    <t>1500_01</t>
  </si>
  <si>
    <t>G/230/S</t>
  </si>
  <si>
    <t>Hollie Cooperkins</t>
  </si>
  <si>
    <t>1500_02</t>
  </si>
  <si>
    <t>Gerly Cooperkins</t>
  </si>
  <si>
    <t>1500_03</t>
  </si>
  <si>
    <t>Joandy Barbes</t>
  </si>
  <si>
    <t>1500_04</t>
  </si>
  <si>
    <t>Andrey Cooperkins</t>
  </si>
  <si>
    <t>1500_05</t>
  </si>
  <si>
    <t>F/288/S</t>
  </si>
  <si>
    <t>Irmark Barbes</t>
  </si>
  <si>
    <t>1500_06</t>
  </si>
  <si>
    <t>Bobbyn Barbes</t>
  </si>
  <si>
    <t>1500_07</t>
  </si>
  <si>
    <t>Everly Barbes</t>
  </si>
  <si>
    <t>1501_01</t>
  </si>
  <si>
    <t>G/243/P</t>
  </si>
  <si>
    <t>Julin Fryan</t>
  </si>
  <si>
    <t>1503_01</t>
  </si>
  <si>
    <t>D/48/P</t>
  </si>
  <si>
    <t>Koops Haste</t>
  </si>
  <si>
    <t>1503_02</t>
  </si>
  <si>
    <t>Wat Haste</t>
  </si>
  <si>
    <t>1506_01</t>
  </si>
  <si>
    <t>F/298/P</t>
  </si>
  <si>
    <t>Bara Vines</t>
  </si>
  <si>
    <t>1507_01</t>
  </si>
  <si>
    <t>F/289/S</t>
  </si>
  <si>
    <t>1507_02</t>
  </si>
  <si>
    <t>Jerek Jeffey</t>
  </si>
  <si>
    <t>1507_03</t>
  </si>
  <si>
    <t>G/231/S</t>
  </si>
  <si>
    <t>Anny Jeffey</t>
  </si>
  <si>
    <t>1507_04</t>
  </si>
  <si>
    <t>Kirky Jeffey</t>
  </si>
  <si>
    <t>1509_01</t>
  </si>
  <si>
    <t>E/95/P</t>
  </si>
  <si>
    <t>Sumpix Dal</t>
  </si>
  <si>
    <t>1510_01</t>
  </si>
  <si>
    <t>F/291/S</t>
  </si>
  <si>
    <t>Yakers Swin</t>
  </si>
  <si>
    <t>1511_01</t>
  </si>
  <si>
    <t>B/63/S</t>
  </si>
  <si>
    <t>Ancham Spandisket</t>
  </si>
  <si>
    <t>1511_02</t>
  </si>
  <si>
    <t>Diram Whealeed</t>
  </si>
  <si>
    <t>1511_03</t>
  </si>
  <si>
    <t>Maham Spandisket</t>
  </si>
  <si>
    <t>1511_04</t>
  </si>
  <si>
    <t>Winon Whealeed</t>
  </si>
  <si>
    <t>1515_01</t>
  </si>
  <si>
    <t>F/293/S</t>
  </si>
  <si>
    <t>Herina Oconley</t>
  </si>
  <si>
    <t>1520_01</t>
  </si>
  <si>
    <t>G/235/S</t>
  </si>
  <si>
    <t>Harrie Klindsey</t>
  </si>
  <si>
    <t>1521_01</t>
  </si>
  <si>
    <t>F/295/S</t>
  </si>
  <si>
    <t>Repart Flité</t>
  </si>
  <si>
    <t>1523_01</t>
  </si>
  <si>
    <t>B/64/S</t>
  </si>
  <si>
    <t>Izares Waring</t>
  </si>
  <si>
    <t>1523_02</t>
  </si>
  <si>
    <t>Baton Waring</t>
  </si>
  <si>
    <t>1524_01</t>
  </si>
  <si>
    <t>G/236/S</t>
  </si>
  <si>
    <t>Therie Shawforden</t>
  </si>
  <si>
    <t>1525_01</t>
  </si>
  <si>
    <t>F/299/P</t>
  </si>
  <si>
    <t>Sceros Gin</t>
  </si>
  <si>
    <t>1526_01</t>
  </si>
  <si>
    <t>F/300/P</t>
  </si>
  <si>
    <t>Karia Sotond</t>
  </si>
  <si>
    <t>1527_01</t>
  </si>
  <si>
    <t>D/49/P</t>
  </si>
  <si>
    <t>Dirius Boderbint</t>
  </si>
  <si>
    <t>1527_02</t>
  </si>
  <si>
    <t>Anchird Boderbint</t>
  </si>
  <si>
    <t>1528_01</t>
  </si>
  <si>
    <t>D/50/P</t>
  </si>
  <si>
    <t>Eang Madan</t>
  </si>
  <si>
    <t>1529_01</t>
  </si>
  <si>
    <t>A/16/S</t>
  </si>
  <si>
    <t>Almino Slable</t>
  </si>
  <si>
    <t>1529_02</t>
  </si>
  <si>
    <t>Krab Slable</t>
  </si>
  <si>
    <t>1531_01</t>
  </si>
  <si>
    <t>G/237/S</t>
  </si>
  <si>
    <t>Kimena Puckley</t>
  </si>
  <si>
    <t>1532_01</t>
  </si>
  <si>
    <t>B/65/S</t>
  </si>
  <si>
    <t>Alcorux Bealvewd</t>
  </si>
  <si>
    <t>1533_01</t>
  </si>
  <si>
    <t>G/244/P</t>
  </si>
  <si>
    <t>Tricky Potters</t>
  </si>
  <si>
    <t>1536_01</t>
  </si>
  <si>
    <t>F/297/S</t>
  </si>
  <si>
    <t>Croo Nuthe</t>
  </si>
  <si>
    <t>1539_01</t>
  </si>
  <si>
    <t>A/17/S</t>
  </si>
  <si>
    <t>Alyadum Barmant</t>
  </si>
  <si>
    <t>1540_01</t>
  </si>
  <si>
    <t>C/55/P</t>
  </si>
  <si>
    <t>Shamak Clumshangs</t>
  </si>
  <si>
    <t>1540_02</t>
  </si>
  <si>
    <t>Duhratz Clumshangs</t>
  </si>
  <si>
    <t>1540_03</t>
  </si>
  <si>
    <t>Bahoton Clumshangs</t>
  </si>
  <si>
    <t>1541_01</t>
  </si>
  <si>
    <t>F/298/S</t>
  </si>
  <si>
    <t>Carma Woody</t>
  </si>
  <si>
    <t>1542_01</t>
  </si>
  <si>
    <t>F/299/S</t>
  </si>
  <si>
    <t>Tot Seche</t>
  </si>
  <si>
    <t>1543_01</t>
  </si>
  <si>
    <t>C/56/P</t>
  </si>
  <si>
    <t>Izarkab Clidly</t>
  </si>
  <si>
    <t>1544_01</t>
  </si>
  <si>
    <t>G/245/P</t>
  </si>
  <si>
    <t>Rosiey Ayalazquez</t>
  </si>
  <si>
    <t>1545_01</t>
  </si>
  <si>
    <t>Hocks Fiha</t>
  </si>
  <si>
    <t>1547_01</t>
  </si>
  <si>
    <t>F/301/S</t>
  </si>
  <si>
    <t>Aarone Hoppers</t>
  </si>
  <si>
    <t>1548_01</t>
  </si>
  <si>
    <t>B/50/P</t>
  </si>
  <si>
    <t>Okulk Unicting</t>
  </si>
  <si>
    <t>1548_02</t>
  </si>
  <si>
    <t>Sarid Stivelte</t>
  </si>
  <si>
    <t>1550_01</t>
  </si>
  <si>
    <t>C/58/S</t>
  </si>
  <si>
    <t>Marin Supiensive</t>
  </si>
  <si>
    <t>1550_02</t>
  </si>
  <si>
    <t>Coxaton Supiensive</t>
  </si>
  <si>
    <t>1551_01</t>
  </si>
  <si>
    <t>E/96/P</t>
  </si>
  <si>
    <t>Skyrmak Clidly</t>
  </si>
  <si>
    <t>1552_01</t>
  </si>
  <si>
    <t>G/240/S</t>
  </si>
  <si>
    <t>Millie Batestonley</t>
  </si>
  <si>
    <t>1555_01</t>
  </si>
  <si>
    <t>A/18/S</t>
  </si>
  <si>
    <t>Alcorix Spistory</t>
  </si>
  <si>
    <t>1558_01</t>
  </si>
  <si>
    <t>G/247/P</t>
  </si>
  <si>
    <t>Benja Mcdowns</t>
  </si>
  <si>
    <t>1560_01</t>
  </si>
  <si>
    <t>G/242/S</t>
  </si>
  <si>
    <t>Chary Guezaley</t>
  </si>
  <si>
    <t>1561_01</t>
  </si>
  <si>
    <t>F/305/P</t>
  </si>
  <si>
    <t>Kyley Briggins</t>
  </si>
  <si>
    <t>1562_01</t>
  </si>
  <si>
    <t>F/306/P</t>
  </si>
  <si>
    <t>Shelle Simmonders</t>
  </si>
  <si>
    <t>1564_01</t>
  </si>
  <si>
    <t>F/303/S</t>
  </si>
  <si>
    <t>Weers Merie</t>
  </si>
  <si>
    <t>1565_01</t>
  </si>
  <si>
    <t>F/304/S</t>
  </si>
  <si>
    <t>Gordo Fitzgerson</t>
  </si>
  <si>
    <t>1567_01</t>
  </si>
  <si>
    <t>B/53/P</t>
  </si>
  <si>
    <t>Tark Replic</t>
  </si>
  <si>
    <t>1568_01</t>
  </si>
  <si>
    <t>Idace Burchrison</t>
  </si>
  <si>
    <t>1568_02</t>
  </si>
  <si>
    <t>G/248/P</t>
  </si>
  <si>
    <t>Samany Burchrison</t>
  </si>
  <si>
    <t>1569_01</t>
  </si>
  <si>
    <t>F/308/P</t>
  </si>
  <si>
    <t>Tors Hac</t>
  </si>
  <si>
    <t>1572_01</t>
  </si>
  <si>
    <t>G/249/P</t>
  </si>
  <si>
    <t>Karie Shephendry</t>
  </si>
  <si>
    <t>1572_02</t>
  </si>
  <si>
    <t>F/309/P</t>
  </si>
  <si>
    <t>Lynnie Pager</t>
  </si>
  <si>
    <t>1573_01</t>
  </si>
  <si>
    <t>D/56/S</t>
  </si>
  <si>
    <t>Lychex Butte</t>
  </si>
  <si>
    <t>1576_01</t>
  </si>
  <si>
    <t>E/97/P</t>
  </si>
  <si>
    <t>Oahars Hapie</t>
  </si>
  <si>
    <t>1577_01</t>
  </si>
  <si>
    <t>F/310/P</t>
  </si>
  <si>
    <t>Keitha Grahangory</t>
  </si>
  <si>
    <t>1578_01</t>
  </si>
  <si>
    <t>E/98/P</t>
  </si>
  <si>
    <t>Everly Garrincent</t>
  </si>
  <si>
    <t>1579_01</t>
  </si>
  <si>
    <t>F/311/P</t>
  </si>
  <si>
    <t>Rankie Pughanders</t>
  </si>
  <si>
    <t>1580_01</t>
  </si>
  <si>
    <t>G/246/S</t>
  </si>
  <si>
    <t>Enrie Hinesh</t>
  </si>
  <si>
    <t>1580_02</t>
  </si>
  <si>
    <t>Janita Hinesh</t>
  </si>
  <si>
    <t>1581_01</t>
  </si>
  <si>
    <t>F/312/P</t>
  </si>
  <si>
    <t>Cor Che</t>
  </si>
  <si>
    <t>1581_02</t>
  </si>
  <si>
    <t>Prabon Che</t>
  </si>
  <si>
    <t>1584_01</t>
  </si>
  <si>
    <t>F/314/P</t>
  </si>
  <si>
    <t>Paulia Thony</t>
  </si>
  <si>
    <t>1584_02</t>
  </si>
  <si>
    <t>G/251/P</t>
  </si>
  <si>
    <t>Ronne Thony</t>
  </si>
  <si>
    <t>1585_01</t>
  </si>
  <si>
    <t>G/252/P</t>
  </si>
  <si>
    <t>Salley Crosarios</t>
  </si>
  <si>
    <t>1588_01</t>
  </si>
  <si>
    <t>E/99/P</t>
  </si>
  <si>
    <t>Errima Fullous</t>
  </si>
  <si>
    <t>1588_02</t>
  </si>
  <si>
    <t>Hyaduma Fullous</t>
  </si>
  <si>
    <t>1590_01</t>
  </si>
  <si>
    <t>D/57/S</t>
  </si>
  <si>
    <t>Neutrin Crakenecal</t>
  </si>
  <si>
    <t>1590_02</t>
  </si>
  <si>
    <t>Ankark Crakenecal</t>
  </si>
  <si>
    <t>1592_01</t>
  </si>
  <si>
    <t>C/60/S</t>
  </si>
  <si>
    <t>Ankabih Idivent</t>
  </si>
  <si>
    <t>1592_02</t>
  </si>
  <si>
    <t>Arid Idivent</t>
  </si>
  <si>
    <t>1593_01</t>
  </si>
  <si>
    <t>E/114/S</t>
  </si>
  <si>
    <t>Gwendy Savaraldez</t>
  </si>
  <si>
    <t>1594_01</t>
  </si>
  <si>
    <t>G/253/P</t>
  </si>
  <si>
    <t>Lis Delazarson</t>
  </si>
  <si>
    <t>1595_01</t>
  </si>
  <si>
    <t>C/57/P</t>
  </si>
  <si>
    <t>Pharmus Reming</t>
  </si>
  <si>
    <t>1596_01</t>
  </si>
  <si>
    <t>B/54/P</t>
  </si>
  <si>
    <t>Izarfik Replipent</t>
  </si>
  <si>
    <t>1597_01</t>
  </si>
  <si>
    <t>G/254/P</t>
  </si>
  <si>
    <t>Thewis Hahnstonsen</t>
  </si>
  <si>
    <t>1599_01</t>
  </si>
  <si>
    <t>C/58/P</t>
  </si>
  <si>
    <t>Giedion Drelcate</t>
  </si>
  <si>
    <t>1599_02</t>
  </si>
  <si>
    <t>Enifak Drelcate</t>
  </si>
  <si>
    <t>1601_01</t>
  </si>
  <si>
    <t>G/255/P</t>
  </si>
  <si>
    <t>Elenna Mulley</t>
  </si>
  <si>
    <t>1602_01</t>
  </si>
  <si>
    <t>F/307/S</t>
  </si>
  <si>
    <t>Vina Chardsons</t>
  </si>
  <si>
    <t>1603_01</t>
  </si>
  <si>
    <t>F/317/P</t>
  </si>
  <si>
    <t>Tyle Carreralend</t>
  </si>
  <si>
    <t>1603_02</t>
  </si>
  <si>
    <t>G/256/P</t>
  </si>
  <si>
    <t>Card Carreralend</t>
  </si>
  <si>
    <t>1603_03</t>
  </si>
  <si>
    <t>Dessie Carreralend</t>
  </si>
  <si>
    <t>1604_01</t>
  </si>
  <si>
    <t>G/257/P</t>
  </si>
  <si>
    <t>Dellie Rostarks</t>
  </si>
  <si>
    <t>1606_01</t>
  </si>
  <si>
    <t>E/116/S</t>
  </si>
  <si>
    <t>Furuson Oilloody</t>
  </si>
  <si>
    <t>1608_01</t>
  </si>
  <si>
    <t>F/319/P</t>
  </si>
  <si>
    <t>Glena Dicksons</t>
  </si>
  <si>
    <t>1611_01</t>
  </si>
  <si>
    <t>G/248/S</t>
  </si>
  <si>
    <t>Lorey Torrez</t>
  </si>
  <si>
    <t>1612_01</t>
  </si>
  <si>
    <t>E/101/P</t>
  </si>
  <si>
    <t>Furuson Entenedy</t>
  </si>
  <si>
    <t>1612_02</t>
  </si>
  <si>
    <t>Arraid Entenedy</t>
  </si>
  <si>
    <t>1613_01</t>
  </si>
  <si>
    <t>Judya Josey</t>
  </si>
  <si>
    <t>1614_01</t>
  </si>
  <si>
    <t>F/321/P</t>
  </si>
  <si>
    <t>Duckes Conie</t>
  </si>
  <si>
    <t>1615_01</t>
  </si>
  <si>
    <t>F/322/P</t>
  </si>
  <si>
    <t>Kencey Lopelases</t>
  </si>
  <si>
    <t>1615_02</t>
  </si>
  <si>
    <t>G/259/P</t>
  </si>
  <si>
    <t>Therta Harperez</t>
  </si>
  <si>
    <t>1615_03</t>
  </si>
  <si>
    <t>Terina Lopelases</t>
  </si>
  <si>
    <t>1617_01</t>
  </si>
  <si>
    <t>D/53/P</t>
  </si>
  <si>
    <t>Ots Blan</t>
  </si>
  <si>
    <t>1619_01</t>
  </si>
  <si>
    <t>G/249/S</t>
  </si>
  <si>
    <t>Vanard Hinglendez</t>
  </si>
  <si>
    <t>1621_01</t>
  </si>
  <si>
    <t>F/308/S</t>
  </si>
  <si>
    <t>Jeane Dukertyler</t>
  </si>
  <si>
    <t>1621_02</t>
  </si>
  <si>
    <t>Valex Dukertyler</t>
  </si>
  <si>
    <t>1622_01</t>
  </si>
  <si>
    <t>F/323/P</t>
  </si>
  <si>
    <t>Jayrin Sau</t>
  </si>
  <si>
    <t>1624_01</t>
  </si>
  <si>
    <t>G/250/S</t>
  </si>
  <si>
    <t>Joanry Barbes</t>
  </si>
  <si>
    <t>1624_02</t>
  </si>
  <si>
    <t>Dorice Barbes</t>
  </si>
  <si>
    <t>1624_03</t>
  </si>
  <si>
    <t>Eristy Barbes</t>
  </si>
  <si>
    <t>1625_01</t>
  </si>
  <si>
    <t>C/59/P</t>
  </si>
  <si>
    <t>Weznif Patimonne</t>
  </si>
  <si>
    <t>1625_02</t>
  </si>
  <si>
    <t>Dabik Patimonne</t>
  </si>
  <si>
    <t>1626_01</t>
  </si>
  <si>
    <t>F/324/P</t>
  </si>
  <si>
    <t>Raceky Logannon</t>
  </si>
  <si>
    <t>1628_01</t>
  </si>
  <si>
    <t>B/71/S</t>
  </si>
  <si>
    <t>Zauri Foraud</t>
  </si>
  <si>
    <t>1630_01</t>
  </si>
  <si>
    <t>G/252/S</t>
  </si>
  <si>
    <t>Rayne Cofferson</t>
  </si>
  <si>
    <t>1630_02</t>
  </si>
  <si>
    <t>Shery Cofferson</t>
  </si>
  <si>
    <t>1630_03</t>
  </si>
  <si>
    <t>F/309/S</t>
  </si>
  <si>
    <t>Elanda Cofferson</t>
  </si>
  <si>
    <t>1631_01</t>
  </si>
  <si>
    <t>E/118/S</t>
  </si>
  <si>
    <t>Toniel Kennetty</t>
  </si>
  <si>
    <t>1632_01</t>
  </si>
  <si>
    <t>C/62/S</t>
  </si>
  <si>
    <t>Cella Fatted</t>
  </si>
  <si>
    <t>1633_01</t>
  </si>
  <si>
    <t>G/261/P</t>
  </si>
  <si>
    <t>Ferry Thony</t>
  </si>
  <si>
    <t>1633_02</t>
  </si>
  <si>
    <t>Tyrony Thony</t>
  </si>
  <si>
    <t>1634_01</t>
  </si>
  <si>
    <t>G/253/S</t>
  </si>
  <si>
    <t>Armen Conleydenan</t>
  </si>
  <si>
    <t>1635_01</t>
  </si>
  <si>
    <t>F/325/P</t>
  </si>
  <si>
    <t>Iandy Tuckers</t>
  </si>
  <si>
    <t>1636_01</t>
  </si>
  <si>
    <t>G/254/S</t>
  </si>
  <si>
    <t>Daisya Connelson</t>
  </si>
  <si>
    <t>1637_01</t>
  </si>
  <si>
    <t>G/255/S</t>
  </si>
  <si>
    <t>Leony Ricews</t>
  </si>
  <si>
    <t>1638_01</t>
  </si>
  <si>
    <t>E/119/S</t>
  </si>
  <si>
    <t>Roydo Ballocks</t>
  </si>
  <si>
    <t>1640_01</t>
  </si>
  <si>
    <t>G/262/P</t>
  </si>
  <si>
    <t>Essara Scotterkins</t>
  </si>
  <si>
    <t>1644_01</t>
  </si>
  <si>
    <t>F/327/P</t>
  </si>
  <si>
    <t>Lavey Waltonnedy</t>
  </si>
  <si>
    <t>1645_01</t>
  </si>
  <si>
    <t>Andace Thonyderson</t>
  </si>
  <si>
    <t>1646_01</t>
  </si>
  <si>
    <t>G/264/P</t>
  </si>
  <si>
    <t>Marily Monroellynn</t>
  </si>
  <si>
    <t>1647_01</t>
  </si>
  <si>
    <t>F/328/P</t>
  </si>
  <si>
    <t>Juanna Fisheparks</t>
  </si>
  <si>
    <t>1649_01</t>
  </si>
  <si>
    <t>G/265/P</t>
  </si>
  <si>
    <t>Diandi Hinglendez</t>
  </si>
  <si>
    <t>1650_01</t>
  </si>
  <si>
    <t>G/258/S</t>
  </si>
  <si>
    <t>Walla Hodes</t>
  </si>
  <si>
    <t>1651_01</t>
  </si>
  <si>
    <t>G/266/P</t>
  </si>
  <si>
    <t>Camina Wonglasquez</t>
  </si>
  <si>
    <t>1651_02</t>
  </si>
  <si>
    <t>Ebonyd Lynnerett</t>
  </si>
  <si>
    <t>1651_03</t>
  </si>
  <si>
    <t>Deanny Wonglasquez</t>
  </si>
  <si>
    <t>1653_01</t>
  </si>
  <si>
    <t>A/19/S</t>
  </si>
  <si>
    <t>Phernar Oderient</t>
  </si>
  <si>
    <t>1655_01</t>
  </si>
  <si>
    <t>Karay Dicksons</t>
  </si>
  <si>
    <t>1655_02</t>
  </si>
  <si>
    <t>F/310/S</t>
  </si>
  <si>
    <t>Nadie Dicksons</t>
  </si>
  <si>
    <t>1656_01</t>
  </si>
  <si>
    <t>F/311/S</t>
  </si>
  <si>
    <t>Keithy Mallerez</t>
  </si>
  <si>
    <t>1657_01</t>
  </si>
  <si>
    <t>G/267/P</t>
  </si>
  <si>
    <t>Shally Alest</t>
  </si>
  <si>
    <t>1658_01</t>
  </si>
  <si>
    <t>F/312/S</t>
  </si>
  <si>
    <t>Sallos Part</t>
  </si>
  <si>
    <t>1659_01</t>
  </si>
  <si>
    <t>F/313/S</t>
  </si>
  <si>
    <t>Rayle Pugherman</t>
  </si>
  <si>
    <t>1660_01</t>
  </si>
  <si>
    <t>E/122/S</t>
  </si>
  <si>
    <t>Estina Cardner</t>
  </si>
  <si>
    <t>1661_01</t>
  </si>
  <si>
    <t>A/20/S</t>
  </si>
  <si>
    <t>Arin Fringh</t>
  </si>
  <si>
    <t>1661_02</t>
  </si>
  <si>
    <t>Almino Earmeter</t>
  </si>
  <si>
    <t>1661_03</t>
  </si>
  <si>
    <t>Quarkib Fringh</t>
  </si>
  <si>
    <t>1661_04</t>
  </si>
  <si>
    <t>Branev Fringh</t>
  </si>
  <si>
    <t>1662_01</t>
  </si>
  <si>
    <t>F/314/S</t>
  </si>
  <si>
    <t>Wenise Sterson</t>
  </si>
  <si>
    <t>1663_01</t>
  </si>
  <si>
    <t>G/268/P</t>
  </si>
  <si>
    <t>Carita Villenson</t>
  </si>
  <si>
    <t>1666_01</t>
  </si>
  <si>
    <t>D/59/S</t>
  </si>
  <si>
    <t>Askedus Retefule</t>
  </si>
  <si>
    <t>1668_01</t>
  </si>
  <si>
    <t>F/316/S</t>
  </si>
  <si>
    <t>Millia Watsongley</t>
  </si>
  <si>
    <t>1669_01</t>
  </si>
  <si>
    <t>F/317/S</t>
  </si>
  <si>
    <t>Flams Spane</t>
  </si>
  <si>
    <t>1669_02</t>
  </si>
  <si>
    <t>Spuffs Spane</t>
  </si>
  <si>
    <t>1669_03</t>
  </si>
  <si>
    <t>Pokix Perte</t>
  </si>
  <si>
    <t>1670_01</t>
  </si>
  <si>
    <t>G/269/P</t>
  </si>
  <si>
    <t>Aleen Sancasey</t>
  </si>
  <si>
    <t>1670_02</t>
  </si>
  <si>
    <t>Jordy Sancasey</t>
  </si>
  <si>
    <t>1671_01</t>
  </si>
  <si>
    <t>B/73/S</t>
  </si>
  <si>
    <t>Muonan Mosteraked</t>
  </si>
  <si>
    <t>1672_01</t>
  </si>
  <si>
    <t>F/318/S</t>
  </si>
  <si>
    <t>Elicia Solivers</t>
  </si>
  <si>
    <t>1673_01</t>
  </si>
  <si>
    <t>F/330/P</t>
  </si>
  <si>
    <t>Benny Perrerojass</t>
  </si>
  <si>
    <t>1674_01</t>
  </si>
  <si>
    <t>G/260/S</t>
  </si>
  <si>
    <t>1676_01</t>
  </si>
  <si>
    <t>G/270/P</t>
  </si>
  <si>
    <t>Pennie Staffersby</t>
  </si>
  <si>
    <t>1677_01</t>
  </si>
  <si>
    <t>E/103/P</t>
  </si>
  <si>
    <t>Warry Robins</t>
  </si>
  <si>
    <t>1681_01</t>
  </si>
  <si>
    <t>G/261/S</t>
  </si>
  <si>
    <t>Tonia Englence</t>
  </si>
  <si>
    <t>1682_01</t>
  </si>
  <si>
    <t>F/331/P</t>
  </si>
  <si>
    <t>Miten Watte</t>
  </si>
  <si>
    <t>1685_01</t>
  </si>
  <si>
    <t>Sanda Dillestron</t>
  </si>
  <si>
    <t>1685_02</t>
  </si>
  <si>
    <t>G/272/P</t>
  </si>
  <si>
    <t>Vana Dillestron</t>
  </si>
  <si>
    <t>1685_03</t>
  </si>
  <si>
    <t>Camina Dillestron</t>
  </si>
  <si>
    <t>1687_01</t>
  </si>
  <si>
    <t>F/334/P</t>
  </si>
  <si>
    <t>Bases Batte</t>
  </si>
  <si>
    <t>1688_01</t>
  </si>
  <si>
    <t>E/124/S</t>
  </si>
  <si>
    <t>Tyle Webstenson</t>
  </si>
  <si>
    <t>1688_02</t>
  </si>
  <si>
    <t>Claura Webstenson</t>
  </si>
  <si>
    <t>1688_03</t>
  </si>
  <si>
    <t>G/262/S</t>
  </si>
  <si>
    <t>Line Webstenson</t>
  </si>
  <si>
    <t>1690_01</t>
  </si>
  <si>
    <t>F/335/P</t>
  </si>
  <si>
    <t>Heryle Paulllegory</t>
  </si>
  <si>
    <t>1691_01</t>
  </si>
  <si>
    <t>F/321/S</t>
  </si>
  <si>
    <t>Sesh Giba</t>
  </si>
  <si>
    <t>1694_01</t>
  </si>
  <si>
    <t>G/263/S</t>
  </si>
  <si>
    <t>Iria Chavezalez</t>
  </si>
  <si>
    <t>1695_01</t>
  </si>
  <si>
    <t>G/264/S</t>
  </si>
  <si>
    <t>Fredy Moraleney</t>
  </si>
  <si>
    <t>1696_01</t>
  </si>
  <si>
    <t>B/55/P</t>
  </si>
  <si>
    <t>Alam Iderinelay</t>
  </si>
  <si>
    <t>1697_01</t>
  </si>
  <si>
    <t>G/274/P</t>
  </si>
  <si>
    <t>Hollie Blainson</t>
  </si>
  <si>
    <t>1698_01</t>
  </si>
  <si>
    <t>E/125/S</t>
  </si>
  <si>
    <t>Cakes Make</t>
  </si>
  <si>
    <t>1699_01</t>
  </si>
  <si>
    <t>F/336/P</t>
  </si>
  <si>
    <t>Sall Barkeretton</t>
  </si>
  <si>
    <t>1700_01</t>
  </si>
  <si>
    <t>B/74/S</t>
  </si>
  <si>
    <t>Zavior Waring</t>
  </si>
  <si>
    <t>1700_02</t>
  </si>
  <si>
    <t>Solaron Waring</t>
  </si>
  <si>
    <t>1704_01</t>
  </si>
  <si>
    <t>D/60/S</t>
  </si>
  <si>
    <t>Tors Breke</t>
  </si>
  <si>
    <t>1704_02</t>
  </si>
  <si>
    <t>Allota Fincy</t>
  </si>
  <si>
    <t>1705_01</t>
  </si>
  <si>
    <t>E/126/S</t>
  </si>
  <si>
    <t>Barave Chake</t>
  </si>
  <si>
    <t>1708_01</t>
  </si>
  <si>
    <t>F/338/P</t>
  </si>
  <si>
    <t>Lavey Hopez</t>
  </si>
  <si>
    <t>1709_01</t>
  </si>
  <si>
    <t>F/326/S</t>
  </si>
  <si>
    <t>Jurbet Minen</t>
  </si>
  <si>
    <t>1709_02</t>
  </si>
  <si>
    <t>D/61/S</t>
  </si>
  <si>
    <t>Bet Minen</t>
  </si>
  <si>
    <t>1709_03</t>
  </si>
  <si>
    <t>Bleark Minen</t>
  </si>
  <si>
    <t>1709_04</t>
  </si>
  <si>
    <t>E/127/S</t>
  </si>
  <si>
    <t>Donut Minen</t>
  </si>
  <si>
    <t>1709_05</t>
  </si>
  <si>
    <t>Fams Minen</t>
  </si>
  <si>
    <t>1709_06</t>
  </si>
  <si>
    <t>Tyog Minen</t>
  </si>
  <si>
    <t>1709_07</t>
  </si>
  <si>
    <t>Cocowl Minen</t>
  </si>
  <si>
    <t>1710_01</t>
  </si>
  <si>
    <t>G/276/P</t>
  </si>
  <si>
    <t>Andrey Mcgowaymond</t>
  </si>
  <si>
    <t>1711_01</t>
  </si>
  <si>
    <t>F/327/S</t>
  </si>
  <si>
    <t>1712_01</t>
  </si>
  <si>
    <t>F/339/P</t>
  </si>
  <si>
    <t>1712_02</t>
  </si>
  <si>
    <t>Cinets Pamca</t>
  </si>
  <si>
    <t>1713_01</t>
  </si>
  <si>
    <t>G/277/P</t>
  </si>
  <si>
    <t>Calvia Dyers</t>
  </si>
  <si>
    <t>1714_01</t>
  </si>
  <si>
    <t>G/265/S</t>
  </si>
  <si>
    <t>Lorian Parsoney</t>
  </si>
  <si>
    <t>1715_01</t>
  </si>
  <si>
    <t>G/266/S</t>
  </si>
  <si>
    <t>Camily Mirandry</t>
  </si>
  <si>
    <t>1717_01</t>
  </si>
  <si>
    <t>E/105/P</t>
  </si>
  <si>
    <t>Alicey Franankson</t>
  </si>
  <si>
    <t>1717_02</t>
  </si>
  <si>
    <t>Yola Fielsenders</t>
  </si>
  <si>
    <t>1718_01</t>
  </si>
  <si>
    <t>Elindy Reyervaney</t>
  </si>
  <si>
    <t>1719_01</t>
  </si>
  <si>
    <t>G/278/P</t>
  </si>
  <si>
    <t>Kerryn Savaraldez</t>
  </si>
  <si>
    <t>1721_01</t>
  </si>
  <si>
    <t>F/341/P</t>
  </si>
  <si>
    <t>Frandy Alest</t>
  </si>
  <si>
    <t>1723_01</t>
  </si>
  <si>
    <t>E/128/S</t>
  </si>
  <si>
    <t>Ivaney Holcompson</t>
  </si>
  <si>
    <t>1724_01</t>
  </si>
  <si>
    <t>A/21/S</t>
  </si>
  <si>
    <t>Hekark Diateous</t>
  </si>
  <si>
    <t>1725_01</t>
  </si>
  <si>
    <t>F/328/S</t>
  </si>
  <si>
    <t>Breney Wheelez</t>
  </si>
  <si>
    <t>1727_01</t>
  </si>
  <si>
    <t>F/342/P</t>
  </si>
  <si>
    <t>Gibil Barte</t>
  </si>
  <si>
    <t>1727_02</t>
  </si>
  <si>
    <t>D/54/P</t>
  </si>
  <si>
    <t>Emoles Barte</t>
  </si>
  <si>
    <t>1728_01</t>
  </si>
  <si>
    <t>G/280/P</t>
  </si>
  <si>
    <t>Elle Bakerson</t>
  </si>
  <si>
    <t>1729_01</t>
  </si>
  <si>
    <t>F/343/P</t>
  </si>
  <si>
    <t>Billya Merce</t>
  </si>
  <si>
    <t>1730_01</t>
  </si>
  <si>
    <t>E/106/P</t>
  </si>
  <si>
    <t>Elson Curton</t>
  </si>
  <si>
    <t>1731_01</t>
  </si>
  <si>
    <t>G/281/P</t>
  </si>
  <si>
    <t>Alfrey Santry</t>
  </si>
  <si>
    <t>1731_02</t>
  </si>
  <si>
    <t>Lestie Santry</t>
  </si>
  <si>
    <t>1733_01</t>
  </si>
  <si>
    <t>F/344/P</t>
  </si>
  <si>
    <t>Stevey Chanan</t>
  </si>
  <si>
    <t>1734_01</t>
  </si>
  <si>
    <t>G/283/P</t>
  </si>
  <si>
    <t>Guadae Patrichane</t>
  </si>
  <si>
    <t>1736_01</t>
  </si>
  <si>
    <t>G/284/P</t>
  </si>
  <si>
    <t>Therry Blancoy</t>
  </si>
  <si>
    <t>1738_01</t>
  </si>
  <si>
    <t>E/129/S</t>
  </si>
  <si>
    <t>Rosey Sawyerson</t>
  </si>
  <si>
    <t>1738_02</t>
  </si>
  <si>
    <t>G/268/S</t>
  </si>
  <si>
    <t>Wenny Sawyerson</t>
  </si>
  <si>
    <t>1739_01</t>
  </si>
  <si>
    <t>G/269/S</t>
  </si>
  <si>
    <t>Wine Jarvey</t>
  </si>
  <si>
    <t>1740_01</t>
  </si>
  <si>
    <t>G/270/S</t>
  </si>
  <si>
    <t>Eillis Torrez</t>
  </si>
  <si>
    <t>1742_01</t>
  </si>
  <si>
    <t>D/55/P</t>
  </si>
  <si>
    <t>Anack Trad</t>
  </si>
  <si>
    <t>1745_01</t>
  </si>
  <si>
    <t>E/130/S</t>
  </si>
  <si>
    <t>1746_01</t>
  </si>
  <si>
    <t>F/331/S</t>
  </si>
  <si>
    <t>Clers Bache</t>
  </si>
  <si>
    <t>1747_01</t>
  </si>
  <si>
    <t>G/271/S</t>
  </si>
  <si>
    <t>Line Santantines</t>
  </si>
  <si>
    <t>1748_01</t>
  </si>
  <si>
    <t>G/287/P</t>
  </si>
  <si>
    <t>Jeresa Burchrison</t>
  </si>
  <si>
    <t>1748_02</t>
  </si>
  <si>
    <t>Erice Burchrison</t>
  </si>
  <si>
    <t>1748_03</t>
  </si>
  <si>
    <t>Keithy Burchrison</t>
  </si>
  <si>
    <t>1749_01</t>
  </si>
  <si>
    <t>G/288/P</t>
  </si>
  <si>
    <t>Monald Coley</t>
  </si>
  <si>
    <t>1752_01</t>
  </si>
  <si>
    <t>F/333/S</t>
  </si>
  <si>
    <t>Dell Chavezalez</t>
  </si>
  <si>
    <t>1753_01</t>
  </si>
  <si>
    <t>G/272/S</t>
  </si>
  <si>
    <t>Amela Moodson</t>
  </si>
  <si>
    <t>1755_01</t>
  </si>
  <si>
    <t>G/273/S</t>
  </si>
  <si>
    <t>Leneva Mulley</t>
  </si>
  <si>
    <t>1757_01</t>
  </si>
  <si>
    <t>F/334/S</t>
  </si>
  <si>
    <t>Juline Bradamss</t>
  </si>
  <si>
    <t>1758_01</t>
  </si>
  <si>
    <t>G/274/S</t>
  </si>
  <si>
    <t>Maril Fielsenders</t>
  </si>
  <si>
    <t>1760_01</t>
  </si>
  <si>
    <t>F/336/S</t>
  </si>
  <si>
    <t>Elicey Cardsay</t>
  </si>
  <si>
    <t>1761_01</t>
  </si>
  <si>
    <t>F/347/P</t>
  </si>
  <si>
    <t>Ine Sweekstarks</t>
  </si>
  <si>
    <t>1762_01</t>
  </si>
  <si>
    <t>E/132/S</t>
  </si>
  <si>
    <t>Sylvin Casez</t>
  </si>
  <si>
    <t>1762_02</t>
  </si>
  <si>
    <t>G/275/S</t>
  </si>
  <si>
    <t>Thery Casez</t>
  </si>
  <si>
    <t>1763_01</t>
  </si>
  <si>
    <t>E/133/S</t>
  </si>
  <si>
    <t>Diskeon Stering</t>
  </si>
  <si>
    <t>1764_01</t>
  </si>
  <si>
    <t>F/337/S</t>
  </si>
  <si>
    <t>Gies Laai</t>
  </si>
  <si>
    <t>1764_02</t>
  </si>
  <si>
    <t>E/134/S</t>
  </si>
  <si>
    <t>Cin Laai</t>
  </si>
  <si>
    <t>1766_01</t>
  </si>
  <si>
    <t>F/338/S</t>
  </si>
  <si>
    <t>Ronne Adavisons</t>
  </si>
  <si>
    <t>1767_01</t>
  </si>
  <si>
    <t>C/65/S</t>
  </si>
  <si>
    <t>Hekaron Gleroling</t>
  </si>
  <si>
    <t>1767_02</t>
  </si>
  <si>
    <t>Decruxa Stewder</t>
  </si>
  <si>
    <t>1767_03</t>
  </si>
  <si>
    <t>Coxatik Gleroling</t>
  </si>
  <si>
    <t>1767_04</t>
  </si>
  <si>
    <t>Coxah Gleroling</t>
  </si>
  <si>
    <t>1768_01</t>
  </si>
  <si>
    <t>G/276/S</t>
  </si>
  <si>
    <t>Artis Beckeey</t>
  </si>
  <si>
    <t>1769_01</t>
  </si>
  <si>
    <t>F/339/S</t>
  </si>
  <si>
    <t>Choney Sinda</t>
  </si>
  <si>
    <t>1770_01</t>
  </si>
  <si>
    <t>B/75/S</t>
  </si>
  <si>
    <t>Tauxon Wincer</t>
  </si>
  <si>
    <t>1771_01</t>
  </si>
  <si>
    <t>G/291/P</t>
  </si>
  <si>
    <t>Antone Cardner</t>
  </si>
  <si>
    <t>1772_01</t>
  </si>
  <si>
    <t>F/348/P</t>
  </si>
  <si>
    <t>Cheats Butty</t>
  </si>
  <si>
    <t>1774_01</t>
  </si>
  <si>
    <t>E/135/S</t>
  </si>
  <si>
    <t>Anakes Canie</t>
  </si>
  <si>
    <t>1775_01</t>
  </si>
  <si>
    <t>G/277/S</t>
  </si>
  <si>
    <t>Murie Mejiaddox</t>
  </si>
  <si>
    <t>1776_01</t>
  </si>
  <si>
    <t>G/278/S</t>
  </si>
  <si>
    <t>Lynnon Wolffy</t>
  </si>
  <si>
    <t>1778_01</t>
  </si>
  <si>
    <t>G/279/S</t>
  </si>
  <si>
    <t>Stanya Adkinson</t>
  </si>
  <si>
    <t>1779_01</t>
  </si>
  <si>
    <t>F/349/P</t>
  </si>
  <si>
    <t>Evan Hermanapp</t>
  </si>
  <si>
    <t>1781_01</t>
  </si>
  <si>
    <t>C/66/S</t>
  </si>
  <si>
    <t>Alballa Brailidy</t>
  </si>
  <si>
    <t>1782_01</t>
  </si>
  <si>
    <t>Stald Moodson</t>
  </si>
  <si>
    <t>1782_02</t>
  </si>
  <si>
    <t>F/341/S</t>
  </si>
  <si>
    <t>Carold Moodson</t>
  </si>
  <si>
    <t>1783_01</t>
  </si>
  <si>
    <t>G/281/S</t>
  </si>
  <si>
    <t>Carma Garnettiz</t>
  </si>
  <si>
    <t>1783_02</t>
  </si>
  <si>
    <t>Francy Garnettiz</t>
  </si>
  <si>
    <t>1785_01</t>
  </si>
  <si>
    <t>E/107/P</t>
  </si>
  <si>
    <t>Miten Kniva</t>
  </si>
  <si>
    <t>1786_01</t>
  </si>
  <si>
    <t>F/342/S</t>
  </si>
  <si>
    <t>Violey Jacostaney</t>
  </si>
  <si>
    <t>1792_01</t>
  </si>
  <si>
    <t>F/352/P</t>
  </si>
  <si>
    <t>Duckes Brazo</t>
  </si>
  <si>
    <t>1796_01</t>
  </si>
  <si>
    <t>C/67/S</t>
  </si>
  <si>
    <t>Alcyon Hariourcal</t>
  </si>
  <si>
    <t>1797_01</t>
  </si>
  <si>
    <t>B/57/P</t>
  </si>
  <si>
    <t>Dhenar Blanspe</t>
  </si>
  <si>
    <t>1798_01</t>
  </si>
  <si>
    <t>E/137/S</t>
  </si>
  <si>
    <t>Bel Mcfarley</t>
  </si>
  <si>
    <t>1799_01</t>
  </si>
  <si>
    <t>G/295/P</t>
  </si>
  <si>
    <t>Shalle Leonaldez</t>
  </si>
  <si>
    <t>1800_01</t>
  </si>
  <si>
    <t>G/283/S</t>
  </si>
  <si>
    <t>Jarena Goffey</t>
  </si>
  <si>
    <t>1800_02</t>
  </si>
  <si>
    <t>Nelle Goffey</t>
  </si>
  <si>
    <t>1800_03</t>
  </si>
  <si>
    <t>Vick Goffey</t>
  </si>
  <si>
    <t>1800_04</t>
  </si>
  <si>
    <t>Annah Morsentley</t>
  </si>
  <si>
    <t>1800_05</t>
  </si>
  <si>
    <t>Wandy Goffey</t>
  </si>
  <si>
    <t>1802_01</t>
  </si>
  <si>
    <t>E/109/P</t>
  </si>
  <si>
    <t>Alley Brantuarez</t>
  </si>
  <si>
    <t>1803_01</t>
  </si>
  <si>
    <t>F/354/P</t>
  </si>
  <si>
    <t>Nelsie Puckley</t>
  </si>
  <si>
    <t>1804_01</t>
  </si>
  <si>
    <t>F/355/P</t>
  </si>
  <si>
    <t>Minies Curle</t>
  </si>
  <si>
    <t>1805_01</t>
  </si>
  <si>
    <t>G/284/S</t>
  </si>
  <si>
    <t>Doryn Bradlerson</t>
  </si>
  <si>
    <t>1806_01</t>
  </si>
  <si>
    <t>E/138/S</t>
  </si>
  <si>
    <t>Goos Hotte</t>
  </si>
  <si>
    <t>1807_01</t>
  </si>
  <si>
    <t>B/58/P</t>
  </si>
  <si>
    <t>Ainor Ingetrody</t>
  </si>
  <si>
    <t>1808_01</t>
  </si>
  <si>
    <t>F/346/S</t>
  </si>
  <si>
    <t>Rician Pollarkeeks</t>
  </si>
  <si>
    <t>1810_01</t>
  </si>
  <si>
    <t>F/356/P</t>
  </si>
  <si>
    <t>Whee Ruité</t>
  </si>
  <si>
    <t>1811_01</t>
  </si>
  <si>
    <t>G/285/S</t>
  </si>
  <si>
    <t>Gerry Georgasey</t>
  </si>
  <si>
    <t>1811_02</t>
  </si>
  <si>
    <t>F/347/S</t>
  </si>
  <si>
    <t>Gerek Georgasey</t>
  </si>
  <si>
    <t>1812_01</t>
  </si>
  <si>
    <t>F/357/P</t>
  </si>
  <si>
    <t>Agnesa Hickson</t>
  </si>
  <si>
    <t>1813_01</t>
  </si>
  <si>
    <t>F/358/P</t>
  </si>
  <si>
    <t>Allara Cainghannon</t>
  </si>
  <si>
    <t>1816_01</t>
  </si>
  <si>
    <t>C/68/S</t>
  </si>
  <si>
    <t>Naosura Dicomeng</t>
  </si>
  <si>
    <t>1816_02</t>
  </si>
  <si>
    <t>Shail Tertchty</t>
  </si>
  <si>
    <t>1817_01</t>
  </si>
  <si>
    <t>F/349/S</t>
  </si>
  <si>
    <t>Marky Lanks</t>
  </si>
  <si>
    <t>1818_01</t>
  </si>
  <si>
    <t>G/297/P</t>
  </si>
  <si>
    <t>Felia Portananney</t>
  </si>
  <si>
    <t>1821_01</t>
  </si>
  <si>
    <t>G/298/P</t>
  </si>
  <si>
    <t>Ronna Cohendright</t>
  </si>
  <si>
    <t>1822_01</t>
  </si>
  <si>
    <t>G/299/P</t>
  </si>
  <si>
    <t>Charly Mirez</t>
  </si>
  <si>
    <t>1823_01</t>
  </si>
  <si>
    <t>Loree Byerson</t>
  </si>
  <si>
    <t>1826_01</t>
  </si>
  <si>
    <t>F/351/S</t>
  </si>
  <si>
    <t>Mollen Lewintos</t>
  </si>
  <si>
    <t>1827_01</t>
  </si>
  <si>
    <t>F/352/S</t>
  </si>
  <si>
    <t>Chrisa Norrison</t>
  </si>
  <si>
    <t>1828_01</t>
  </si>
  <si>
    <t>F/361/P</t>
  </si>
  <si>
    <t>Thelix Hultz</t>
  </si>
  <si>
    <t>1829_01</t>
  </si>
  <si>
    <t>D/56/P</t>
  </si>
  <si>
    <t>1829_02</t>
  </si>
  <si>
    <t>Propsh Clumshangs</t>
  </si>
  <si>
    <t>1829_03</t>
  </si>
  <si>
    <t>Luxion Clumshangs</t>
  </si>
  <si>
    <t>1829_04</t>
  </si>
  <si>
    <t>Hadiram Gloother</t>
  </si>
  <si>
    <t>1829_05</t>
  </si>
  <si>
    <t>Atrinon Persed</t>
  </si>
  <si>
    <t>1829_06</t>
  </si>
  <si>
    <t>Ankark Persed</t>
  </si>
  <si>
    <t>1831_01</t>
  </si>
  <si>
    <t>G/288/S</t>
  </si>
  <si>
    <t>Almary Gordanieves</t>
  </si>
  <si>
    <t>1833_01</t>
  </si>
  <si>
    <t>C/61/P</t>
  </si>
  <si>
    <t>Mirark Scoudelle</t>
  </si>
  <si>
    <t>1834_01</t>
  </si>
  <si>
    <t>F/354/S</t>
  </si>
  <si>
    <t>1836_01</t>
  </si>
  <si>
    <t>F/362/P</t>
  </si>
  <si>
    <t>Ronne Meleon</t>
  </si>
  <si>
    <t>1841_01</t>
  </si>
  <si>
    <t>F/365/P</t>
  </si>
  <si>
    <t>Ivaney Flynney</t>
  </si>
  <si>
    <t>1843_01</t>
  </si>
  <si>
    <t>E/112/P</t>
  </si>
  <si>
    <t>Saxinon Unaasor</t>
  </si>
  <si>
    <t>1844_01</t>
  </si>
  <si>
    <t>F/355/S</t>
  </si>
  <si>
    <t>Andan Stannondez</t>
  </si>
  <si>
    <t>1844_02</t>
  </si>
  <si>
    <t>G/289/S</t>
  </si>
  <si>
    <t>Garley Stannondez</t>
  </si>
  <si>
    <t>1844_03</t>
  </si>
  <si>
    <t>Winia Stannondez</t>
  </si>
  <si>
    <t>1846_01</t>
  </si>
  <si>
    <t>F/366/P</t>
  </si>
  <si>
    <t>Elicia Mejiamsey</t>
  </si>
  <si>
    <t>1847_01</t>
  </si>
  <si>
    <t>G/290/S</t>
  </si>
  <si>
    <t>Jaimez Tuckers</t>
  </si>
  <si>
    <t>1848_01</t>
  </si>
  <si>
    <t>G/291/S</t>
  </si>
  <si>
    <t>Hellia Gilleranks</t>
  </si>
  <si>
    <t>1849_01</t>
  </si>
  <si>
    <t>F/367/P</t>
  </si>
  <si>
    <t>Antone Sellentry</t>
  </si>
  <si>
    <t>1850_01</t>
  </si>
  <si>
    <t>F/356/S</t>
  </si>
  <si>
    <t>Troya Schwardson</t>
  </si>
  <si>
    <t>1850_02</t>
  </si>
  <si>
    <t>Leene Schwardson</t>
  </si>
  <si>
    <t>1853_01</t>
  </si>
  <si>
    <t>G/302/P</t>
  </si>
  <si>
    <t>Annez Webstenson</t>
  </si>
  <si>
    <t>1854_01</t>
  </si>
  <si>
    <t>A/22/S</t>
  </si>
  <si>
    <t>Gorab Unprive</t>
  </si>
  <si>
    <t>1855_01</t>
  </si>
  <si>
    <t>G/303/P</t>
  </si>
  <si>
    <t>Ellena Jenson</t>
  </si>
  <si>
    <t>1855_02</t>
  </si>
  <si>
    <t>E/113/P</t>
  </si>
  <si>
    <t>Mabela Jenson</t>
  </si>
  <si>
    <t>1856_01</t>
  </si>
  <si>
    <t>F/368/P</t>
  </si>
  <si>
    <t>Adriet Combson</t>
  </si>
  <si>
    <t>1857_01</t>
  </si>
  <si>
    <t>D/63/S</t>
  </si>
  <si>
    <t>Pios Emone</t>
  </si>
  <si>
    <t>1859_01</t>
  </si>
  <si>
    <t>F/357/S</t>
  </si>
  <si>
    <t>Slix Seen</t>
  </si>
  <si>
    <t>1860_01</t>
  </si>
  <si>
    <t>A/13/P</t>
  </si>
  <si>
    <t>Caiah Headfair</t>
  </si>
  <si>
    <t>1860_02</t>
  </si>
  <si>
    <t>Krazet Headfair</t>
  </si>
  <si>
    <t>1861_01</t>
  </si>
  <si>
    <t>F/358/S</t>
  </si>
  <si>
    <t>Choney Clake</t>
  </si>
  <si>
    <t>1861_02</t>
  </si>
  <si>
    <t>Apix Clake</t>
  </si>
  <si>
    <t>1863_01</t>
  </si>
  <si>
    <t>F/370/P</t>
  </si>
  <si>
    <t>Bony Handertiz</t>
  </si>
  <si>
    <t>1864_01</t>
  </si>
  <si>
    <t>D/64/S</t>
  </si>
  <si>
    <t>Hone Erflé</t>
  </si>
  <si>
    <t>1865_01</t>
  </si>
  <si>
    <t>G/292/S</t>
  </si>
  <si>
    <t>Elanda Roses</t>
  </si>
  <si>
    <t>1865_02</t>
  </si>
  <si>
    <t>Dandra Roses</t>
  </si>
  <si>
    <t>1865_03</t>
  </si>
  <si>
    <t>Idary Owery</t>
  </si>
  <si>
    <t>1865_04</t>
  </si>
  <si>
    <t>1865_05</t>
  </si>
  <si>
    <t>Terly Roses</t>
  </si>
  <si>
    <t>1865_06</t>
  </si>
  <si>
    <t>Racyle Roses</t>
  </si>
  <si>
    <t>1866_01</t>
  </si>
  <si>
    <t>F/371/P</t>
  </si>
  <si>
    <t>Billey Wolffy</t>
  </si>
  <si>
    <t>1868_01</t>
  </si>
  <si>
    <t>F/372/P</t>
  </si>
  <si>
    <t>Sug Fincy</t>
  </si>
  <si>
    <t>1871_01</t>
  </si>
  <si>
    <t>C/70/S</t>
  </si>
  <si>
    <t>Aston Spedlybood</t>
  </si>
  <si>
    <t>1872_01</t>
  </si>
  <si>
    <t>E/139/S</t>
  </si>
  <si>
    <t>Stote Wala</t>
  </si>
  <si>
    <t>1873_01</t>
  </si>
  <si>
    <t>G/293/S</t>
  </si>
  <si>
    <t>Shalle Barrison</t>
  </si>
  <si>
    <t>1874_01</t>
  </si>
  <si>
    <t>G/305/P</t>
  </si>
  <si>
    <t>Armene Woodgezalez</t>
  </si>
  <si>
    <t>1874_02</t>
  </si>
  <si>
    <t>F/374/P</t>
  </si>
  <si>
    <t>Vanley Woodgezalez</t>
  </si>
  <si>
    <t>1877_01</t>
  </si>
  <si>
    <t>G/306/P</t>
  </si>
  <si>
    <t>Raque Ellahan</t>
  </si>
  <si>
    <t>1878_01</t>
  </si>
  <si>
    <t>F/375/P</t>
  </si>
  <si>
    <t>Fanna Chenson</t>
  </si>
  <si>
    <t>1879_01</t>
  </si>
  <si>
    <t>D/58/P</t>
  </si>
  <si>
    <t>Alhair Inderly</t>
  </si>
  <si>
    <t>1880_01</t>
  </si>
  <si>
    <t>F/376/P</t>
  </si>
  <si>
    <t>Valey Clean</t>
  </si>
  <si>
    <t>1881_01</t>
  </si>
  <si>
    <t>F/377/P</t>
  </si>
  <si>
    <t>Samie Valey</t>
  </si>
  <si>
    <t>1882_01</t>
  </si>
  <si>
    <t>C/71/S</t>
  </si>
  <si>
    <t>Magnon Antcal</t>
  </si>
  <si>
    <t>1882_02</t>
  </si>
  <si>
    <t>Phonons Antcal</t>
  </si>
  <si>
    <t>1884_01</t>
  </si>
  <si>
    <t>E/140/S</t>
  </si>
  <si>
    <t>Whers Meake</t>
  </si>
  <si>
    <t>1886_01</t>
  </si>
  <si>
    <t>E/141/S</t>
  </si>
  <si>
    <t>Briane Morrows</t>
  </si>
  <si>
    <t>1887_01</t>
  </si>
  <si>
    <t>G/295/S</t>
  </si>
  <si>
    <t>Wilmay Pooley</t>
  </si>
  <si>
    <t>1888_01</t>
  </si>
  <si>
    <t>F/361/S</t>
  </si>
  <si>
    <t>Benda Barrelliver</t>
  </si>
  <si>
    <t>1889_01</t>
  </si>
  <si>
    <t>F/378/P</t>
  </si>
  <si>
    <t>Vandy Hewson</t>
  </si>
  <si>
    <t>1889_02</t>
  </si>
  <si>
    <t>G/307/P</t>
  </si>
  <si>
    <t>Lerome Hewson</t>
  </si>
  <si>
    <t>1890_01</t>
  </si>
  <si>
    <t>G/308/P</t>
  </si>
  <si>
    <t>Beathy Englence</t>
  </si>
  <si>
    <t>1891_01</t>
  </si>
  <si>
    <t>E/142/S</t>
  </si>
  <si>
    <t>1892_01</t>
  </si>
  <si>
    <t>D/59/P</t>
  </si>
  <si>
    <t>Coxark Couseced</t>
  </si>
  <si>
    <t>1892_02</t>
  </si>
  <si>
    <t>Ashira Stpingepid</t>
  </si>
  <si>
    <t>1892_03</t>
  </si>
  <si>
    <t>Schird Stpingepid</t>
  </si>
  <si>
    <t>1897_01</t>
  </si>
  <si>
    <t>C/72/S</t>
  </si>
  <si>
    <t>Zaurion Gocent</t>
  </si>
  <si>
    <t>1897_02</t>
  </si>
  <si>
    <t>Arino Gocent</t>
  </si>
  <si>
    <t>1898_01</t>
  </si>
  <si>
    <t>G/296/S</t>
  </si>
  <si>
    <t>Walles Fishopper</t>
  </si>
  <si>
    <t>1899_01</t>
  </si>
  <si>
    <t>G/297/S</t>
  </si>
  <si>
    <t>Sylvin Curton</t>
  </si>
  <si>
    <t>1901_01</t>
  </si>
  <si>
    <t>A/14/P</t>
  </si>
  <si>
    <t>Castork Tractive</t>
  </si>
  <si>
    <t>1901_02</t>
  </si>
  <si>
    <t>Neshath Tractive</t>
  </si>
  <si>
    <t>1902_01</t>
  </si>
  <si>
    <t>G/298/S</t>
  </si>
  <si>
    <t>Benny Carvis</t>
  </si>
  <si>
    <t>1903_01</t>
  </si>
  <si>
    <t>G/309/P</t>
  </si>
  <si>
    <t>Brina Loway</t>
  </si>
  <si>
    <t>1905_01</t>
  </si>
  <si>
    <t>F/364/S</t>
  </si>
  <si>
    <t>Kimena Torrez</t>
  </si>
  <si>
    <t>1906_01</t>
  </si>
  <si>
    <t>G/299/S</t>
  </si>
  <si>
    <t>Claura Booneid</t>
  </si>
  <si>
    <t>1907_01</t>
  </si>
  <si>
    <t>D/60/P</t>
  </si>
  <si>
    <t>Axionif Neceriont</t>
  </si>
  <si>
    <t>1908_01</t>
  </si>
  <si>
    <t>E/115/P</t>
  </si>
  <si>
    <t>Herms Chcak</t>
  </si>
  <si>
    <t>1911_01</t>
  </si>
  <si>
    <t>G/300/S</t>
  </si>
  <si>
    <t>Dia Cartez</t>
  </si>
  <si>
    <t>1915_01</t>
  </si>
  <si>
    <t>E/116/P</t>
  </si>
  <si>
    <t>Letta Hurchez</t>
  </si>
  <si>
    <t>1916_01</t>
  </si>
  <si>
    <t>D/61/P</t>
  </si>
  <si>
    <t>Cheddin Castery</t>
  </si>
  <si>
    <t>1916_02</t>
  </si>
  <si>
    <t>1918_01</t>
  </si>
  <si>
    <t>A/23/S</t>
  </si>
  <si>
    <t>Nesham Assibler</t>
  </si>
  <si>
    <t>1918_02</t>
  </si>
  <si>
    <t>Sheleb Assibler</t>
  </si>
  <si>
    <t>1918_03</t>
  </si>
  <si>
    <t>Hallux Assibler</t>
  </si>
  <si>
    <t>1920_01</t>
  </si>
  <si>
    <t>E/117/P</t>
  </si>
  <si>
    <t>Burbix Horte</t>
  </si>
  <si>
    <t>1922_01</t>
  </si>
  <si>
    <t>G/303/S</t>
  </si>
  <si>
    <t>Tonald Hickson</t>
  </si>
  <si>
    <t>1923_01</t>
  </si>
  <si>
    <t>C/65/P</t>
  </si>
  <si>
    <t>Wasaleh Dister</t>
  </si>
  <si>
    <t>1923_02</t>
  </si>
  <si>
    <t>Ranan Dister</t>
  </si>
  <si>
    <t>1925_01</t>
  </si>
  <si>
    <t>G/304/S</t>
  </si>
  <si>
    <t>Olgary Matts</t>
  </si>
  <si>
    <t>1926_01</t>
  </si>
  <si>
    <t>G/305/S</t>
  </si>
  <si>
    <t>Billey Conney</t>
  </si>
  <si>
    <t>1927_01</t>
  </si>
  <si>
    <t>D/66/S</t>
  </si>
  <si>
    <t>Trohs Hapie</t>
  </si>
  <si>
    <t>1928_01</t>
  </si>
  <si>
    <t>E/144/S</t>
  </si>
  <si>
    <t>Leence Anthon</t>
  </si>
  <si>
    <t>1931_01</t>
  </si>
  <si>
    <t>C/73/S</t>
  </si>
  <si>
    <t>Kumark Dressink</t>
  </si>
  <si>
    <t>1933_01</t>
  </si>
  <si>
    <t>E/118/P</t>
  </si>
  <si>
    <t>Timyra Hammons</t>
  </si>
  <si>
    <t>1935_01</t>
  </si>
  <si>
    <t>G/307/S</t>
  </si>
  <si>
    <t>Sharie Gallenry</t>
  </si>
  <si>
    <t>1937_01</t>
  </si>
  <si>
    <t>F/368/S</t>
  </si>
  <si>
    <t>Therly Knoxtones</t>
  </si>
  <si>
    <t>1938_01</t>
  </si>
  <si>
    <t>F/369/S</t>
  </si>
  <si>
    <t>Gretty Charpelaney</t>
  </si>
  <si>
    <t>1939_01</t>
  </si>
  <si>
    <t>F/385/P</t>
  </si>
  <si>
    <t>Wacks Burta</t>
  </si>
  <si>
    <t>1939_02</t>
  </si>
  <si>
    <t>D/62/P</t>
  </si>
  <si>
    <t>Sex Burta</t>
  </si>
  <si>
    <t>1940_01</t>
  </si>
  <si>
    <t>F/386/P</t>
  </si>
  <si>
    <t>Wins Bate</t>
  </si>
  <si>
    <t>1941_01</t>
  </si>
  <si>
    <t>F/370/S</t>
  </si>
  <si>
    <t>Man Hendrewsons</t>
  </si>
  <si>
    <t>1942_01</t>
  </si>
  <si>
    <t>G/312/P</t>
  </si>
  <si>
    <t>Gerly Gaineyerson</t>
  </si>
  <si>
    <t>1945_01</t>
  </si>
  <si>
    <t>E/120/P</t>
  </si>
  <si>
    <t>Ambert Guezaley</t>
  </si>
  <si>
    <t>1946_01</t>
  </si>
  <si>
    <t>G/313/P</t>
  </si>
  <si>
    <t>Rayley Castannison</t>
  </si>
  <si>
    <t>1947_01</t>
  </si>
  <si>
    <t>F/372/S</t>
  </si>
  <si>
    <t>Lorian Vandan</t>
  </si>
  <si>
    <t>1950_01</t>
  </si>
  <si>
    <t>F/374/S</t>
  </si>
  <si>
    <t>Tonyn Welles</t>
  </si>
  <si>
    <t>1952_01</t>
  </si>
  <si>
    <t>E/121/P</t>
  </si>
  <si>
    <t>1953_01</t>
  </si>
  <si>
    <t>F/387/P</t>
  </si>
  <si>
    <t>Verney Bradlerson</t>
  </si>
  <si>
    <t>1956_01</t>
  </si>
  <si>
    <t>D/68/S</t>
  </si>
  <si>
    <t>1956_02</t>
  </si>
  <si>
    <t>Mesh Pread</t>
  </si>
  <si>
    <t>1957_01</t>
  </si>
  <si>
    <t>G/309/S</t>
  </si>
  <si>
    <t>Patoya Maynardner</t>
  </si>
  <si>
    <t>1959_01</t>
  </si>
  <si>
    <t>C/66/P</t>
  </si>
  <si>
    <t>Weion Exibuctich</t>
  </si>
  <si>
    <t>1959_02</t>
  </si>
  <si>
    <t>1959_03</t>
  </si>
  <si>
    <t>Menchah Exibuctich</t>
  </si>
  <si>
    <t>1960_01</t>
  </si>
  <si>
    <t>E/122/P</t>
  </si>
  <si>
    <t>Deanny Lynnerett</t>
  </si>
  <si>
    <t>1960_02</t>
  </si>
  <si>
    <t>Joana Lynnerett</t>
  </si>
  <si>
    <t>1961_01</t>
  </si>
  <si>
    <t>G/315/P</t>
  </si>
  <si>
    <t>Kayne Giller</t>
  </si>
  <si>
    <t>1962_01</t>
  </si>
  <si>
    <t>F/390/P</t>
  </si>
  <si>
    <t>Verek Buckeenez</t>
  </si>
  <si>
    <t>1962_02</t>
  </si>
  <si>
    <t>G/316/P</t>
  </si>
  <si>
    <t>Jasony Buckeenez</t>
  </si>
  <si>
    <t>1962_03</t>
  </si>
  <si>
    <t>Dixiel Ryanga</t>
  </si>
  <si>
    <t>1963_01</t>
  </si>
  <si>
    <t>F/391/P</t>
  </si>
  <si>
    <t>Aarone Fowlaney</t>
  </si>
  <si>
    <t>1964_01</t>
  </si>
  <si>
    <t>C/74/S</t>
  </si>
  <si>
    <t>Altara Righturter</t>
  </si>
  <si>
    <t>1967_01</t>
  </si>
  <si>
    <t>G/318/P</t>
  </si>
  <si>
    <t>Megany Humphreyes</t>
  </si>
  <si>
    <t>1968_01</t>
  </si>
  <si>
    <t>G/319/P</t>
  </si>
  <si>
    <t>Delody Traverdy</t>
  </si>
  <si>
    <t>1969_01</t>
  </si>
  <si>
    <t>C/75/S</t>
  </si>
  <si>
    <t>Unukath Sandul</t>
  </si>
  <si>
    <t>1971_01</t>
  </si>
  <si>
    <t>F/375/S</t>
  </si>
  <si>
    <t>Megany Irwinson</t>
  </si>
  <si>
    <t>1973_01</t>
  </si>
  <si>
    <t>A/24/S</t>
  </si>
  <si>
    <t>Gomeron Clindy</t>
  </si>
  <si>
    <t>1974_01</t>
  </si>
  <si>
    <t>D/63/P</t>
  </si>
  <si>
    <t>Sugark Cusa</t>
  </si>
  <si>
    <t>1975_01</t>
  </si>
  <si>
    <t>G/310/S</t>
  </si>
  <si>
    <t>Jeandy Hobbinson</t>
  </si>
  <si>
    <t>1976_01</t>
  </si>
  <si>
    <t>B/82/S</t>
  </si>
  <si>
    <t>Sadirab Craleve</t>
  </si>
  <si>
    <t>1976_02</t>
  </si>
  <si>
    <t>Alam Lansuffle</t>
  </si>
  <si>
    <t>1976_03</t>
  </si>
  <si>
    <t>Cellah Lansuffle</t>
  </si>
  <si>
    <t>1976_04</t>
  </si>
  <si>
    <t>Zinoth Lansuffle</t>
  </si>
  <si>
    <t>1976_05</t>
  </si>
  <si>
    <t>Plas Lansuffle</t>
  </si>
  <si>
    <t>1976_06</t>
  </si>
  <si>
    <t>Wasaleh Lansuffle</t>
  </si>
  <si>
    <t>1976_07</t>
  </si>
  <si>
    <t>Alaslon Craleve</t>
  </si>
  <si>
    <t>1977_01</t>
  </si>
  <si>
    <t>F/393/P</t>
  </si>
  <si>
    <t>Froder Paska</t>
  </si>
  <si>
    <t>1978_01</t>
  </si>
  <si>
    <t>G/311/S</t>
  </si>
  <si>
    <t>1979_01</t>
  </si>
  <si>
    <t>F/376/S</t>
  </si>
  <si>
    <t>Delley Moodson</t>
  </si>
  <si>
    <t>1980_01</t>
  </si>
  <si>
    <t>G/312/S</t>
  </si>
  <si>
    <t>Scotte Browlerson</t>
  </si>
  <si>
    <t>1980_02</t>
  </si>
  <si>
    <t>Man Freevenson</t>
  </si>
  <si>
    <t>1980_03</t>
  </si>
  <si>
    <t>Penne Browlerson</t>
  </si>
  <si>
    <t>1981_01</t>
  </si>
  <si>
    <t>E/124/P</t>
  </si>
  <si>
    <t>Julion Cobson</t>
  </si>
  <si>
    <t>1983_01</t>
  </si>
  <si>
    <t>G/320/P</t>
  </si>
  <si>
    <t>Felia Cooperkins</t>
  </si>
  <si>
    <t>1984_01</t>
  </si>
  <si>
    <t>Mesath Wassid</t>
  </si>
  <si>
    <t>1985_01</t>
  </si>
  <si>
    <t>F/394/P</t>
  </si>
  <si>
    <t>Apuffs Facle</t>
  </si>
  <si>
    <t>1988_01</t>
  </si>
  <si>
    <t>G/321/P</t>
  </si>
  <si>
    <t>Eleaha Wallerson</t>
  </si>
  <si>
    <t>1991_01</t>
  </si>
  <si>
    <t>F/378/S</t>
  </si>
  <si>
    <t>Leenny Palmes</t>
  </si>
  <si>
    <t>1991_02</t>
  </si>
  <si>
    <t>E/146/S</t>
  </si>
  <si>
    <t>Aude Palmes</t>
  </si>
  <si>
    <t>1992_01</t>
  </si>
  <si>
    <t>F/379/S</t>
  </si>
  <si>
    <t>Lucan Killé</t>
  </si>
  <si>
    <t>1993_01</t>
  </si>
  <si>
    <t>F/380/S</t>
  </si>
  <si>
    <t>Lorey Fishopper</t>
  </si>
  <si>
    <t>1994_01</t>
  </si>
  <si>
    <t>E/125/P</t>
  </si>
  <si>
    <t>Cary Pagedy</t>
  </si>
  <si>
    <t>1995_01</t>
  </si>
  <si>
    <t>G/314/S</t>
  </si>
  <si>
    <t>Gerry Sterreray</t>
  </si>
  <si>
    <t>1996_01</t>
  </si>
  <si>
    <t>F/381/S</t>
  </si>
  <si>
    <t>Sallie Fryan</t>
  </si>
  <si>
    <t>1997_01</t>
  </si>
  <si>
    <t>G/315/S</t>
  </si>
  <si>
    <t>Joyn Hartley</t>
  </si>
  <si>
    <t>1999_01</t>
  </si>
  <si>
    <t>F/383/S</t>
  </si>
  <si>
    <t>Shelle Kimons</t>
  </si>
  <si>
    <t>2000_01</t>
  </si>
  <si>
    <t>C/76/S</t>
  </si>
  <si>
    <t>Weia Plattering</t>
  </si>
  <si>
    <t>2001_01</t>
  </si>
  <si>
    <t>F/396/P</t>
  </si>
  <si>
    <t>All Pittler</t>
  </si>
  <si>
    <t>2003_01</t>
  </si>
  <si>
    <t>G/323/P</t>
  </si>
  <si>
    <t>Viviay Oconley</t>
  </si>
  <si>
    <t>2006_01</t>
  </si>
  <si>
    <t>F/386/S</t>
  </si>
  <si>
    <t>Eriky Moorez</t>
  </si>
  <si>
    <t>2006_02</t>
  </si>
  <si>
    <t>G/317/S</t>
  </si>
  <si>
    <t>Crisey Moorez</t>
  </si>
  <si>
    <t>2006_03</t>
  </si>
  <si>
    <t>Joana Moorez</t>
  </si>
  <si>
    <t>2007_01</t>
  </si>
  <si>
    <t>A/25/S</t>
  </si>
  <si>
    <t>Aviton Gocent</t>
  </si>
  <si>
    <t>2009_01</t>
  </si>
  <si>
    <t>B/59/P</t>
  </si>
  <si>
    <t>Aldibah Contery</t>
  </si>
  <si>
    <t>2009_02</t>
  </si>
  <si>
    <t>Cheliak Contery</t>
  </si>
  <si>
    <t>2009_03</t>
  </si>
  <si>
    <t>Gluebah Contery</t>
  </si>
  <si>
    <t>2010_01</t>
  </si>
  <si>
    <t>G/324/P</t>
  </si>
  <si>
    <t>Candyn Gregordy</t>
  </si>
  <si>
    <t>2011_01</t>
  </si>
  <si>
    <t>G/318/S</t>
  </si>
  <si>
    <t>Tonyn Bartines</t>
  </si>
  <si>
    <t>2012_01</t>
  </si>
  <si>
    <t>B/60/P</t>
  </si>
  <si>
    <t>Mirakis Amincrerus</t>
  </si>
  <si>
    <t>2013_01</t>
  </si>
  <si>
    <t>F/398/P</t>
  </si>
  <si>
    <t>Emmax Water</t>
  </si>
  <si>
    <t>2015_01</t>
  </si>
  <si>
    <t>F/387/S</t>
  </si>
  <si>
    <t>Fayene Hickett</t>
  </si>
  <si>
    <t>2019_01</t>
  </si>
  <si>
    <t>B/83/S</t>
  </si>
  <si>
    <t>Dirfak Oppressive</t>
  </si>
  <si>
    <t>2019_02</t>
  </si>
  <si>
    <t>Okulus Oppressive</t>
  </si>
  <si>
    <t>2022_01</t>
  </si>
  <si>
    <t>F/390/S</t>
  </si>
  <si>
    <t>Gracia Houseson</t>
  </si>
  <si>
    <t>2024_01</t>
  </si>
  <si>
    <t>G/322/S</t>
  </si>
  <si>
    <t>Ellard Kinson</t>
  </si>
  <si>
    <t>2024_02</t>
  </si>
  <si>
    <t>E/150/S</t>
  </si>
  <si>
    <t>Ianne Kinson</t>
  </si>
  <si>
    <t>2026_01</t>
  </si>
  <si>
    <t>G/323/S</t>
  </si>
  <si>
    <t>Marlly Warrishales</t>
  </si>
  <si>
    <t>2026_02</t>
  </si>
  <si>
    <t>Franda Warrishales</t>
  </si>
  <si>
    <t>2026_03</t>
  </si>
  <si>
    <t>Heald Alldson</t>
  </si>
  <si>
    <t>2027_01</t>
  </si>
  <si>
    <t>F/399/P</t>
  </si>
  <si>
    <t>Iree Oconley</t>
  </si>
  <si>
    <t>2028_01</t>
  </si>
  <si>
    <t>F/391/S</t>
  </si>
  <si>
    <t>Louisa Pooles</t>
  </si>
  <si>
    <t>2029_01</t>
  </si>
  <si>
    <t>F/400/P</t>
  </si>
  <si>
    <t>Lyne Camerrison</t>
  </si>
  <si>
    <t>2032_01</t>
  </si>
  <si>
    <t>F/402/P</t>
  </si>
  <si>
    <t>Powl Shcad</t>
  </si>
  <si>
    <t>2034_01</t>
  </si>
  <si>
    <t>F/393/S</t>
  </si>
  <si>
    <t>Anton Pearsalason</t>
  </si>
  <si>
    <t>2038_01</t>
  </si>
  <si>
    <t>F/404/P</t>
  </si>
  <si>
    <t>Racyle Ingston</t>
  </si>
  <si>
    <t>2040_01</t>
  </si>
  <si>
    <t>B/85/S</t>
  </si>
  <si>
    <t>Lesaten Stiven</t>
  </si>
  <si>
    <t>2040_02</t>
  </si>
  <si>
    <t>Alramak Stiven</t>
  </si>
  <si>
    <t>2041_01</t>
  </si>
  <si>
    <t>G/327/P</t>
  </si>
  <si>
    <t>Pattin Weavesend</t>
  </si>
  <si>
    <t>2042_01</t>
  </si>
  <si>
    <t>F/394/S</t>
  </si>
  <si>
    <t>Rosiey Floways</t>
  </si>
  <si>
    <t>2043_01</t>
  </si>
  <si>
    <t>F/395/S</t>
  </si>
  <si>
    <t>Goles Teake</t>
  </si>
  <si>
    <t>2044_01</t>
  </si>
  <si>
    <t>F/396/S</t>
  </si>
  <si>
    <t>Breney Conleydenan</t>
  </si>
  <si>
    <t>2045_01</t>
  </si>
  <si>
    <t>G/324/S</t>
  </si>
  <si>
    <t>Gaylah Whitneyes</t>
  </si>
  <si>
    <t>2046_01</t>
  </si>
  <si>
    <t>G/328/P</t>
  </si>
  <si>
    <t>Luison Beston</t>
  </si>
  <si>
    <t>2051_01</t>
  </si>
  <si>
    <t>E/126/P</t>
  </si>
  <si>
    <t>2052_01</t>
  </si>
  <si>
    <t>E/151/S</t>
  </si>
  <si>
    <t>Jele Balle</t>
  </si>
  <si>
    <t>2053_01</t>
  </si>
  <si>
    <t>C/68/P</t>
  </si>
  <si>
    <t>Tabbah Wasede</t>
  </si>
  <si>
    <t>2054_01</t>
  </si>
  <si>
    <t>C/69/P</t>
  </si>
  <si>
    <t>Alark Stivelte</t>
  </si>
  <si>
    <t>2055_01</t>
  </si>
  <si>
    <t>G/330/P</t>
  </si>
  <si>
    <t>Belly Woodwinez</t>
  </si>
  <si>
    <t>2055_02</t>
  </si>
  <si>
    <t>Sall Woodwinez</t>
  </si>
  <si>
    <t>2055_03</t>
  </si>
  <si>
    <t>2055_04</t>
  </si>
  <si>
    <t>Lesley Woodwinez</t>
  </si>
  <si>
    <t>2055_05</t>
  </si>
  <si>
    <t>Harlen Woodwinez</t>
  </si>
  <si>
    <t>2055_06</t>
  </si>
  <si>
    <t>Janee Canton</t>
  </si>
  <si>
    <t>2056_01</t>
  </si>
  <si>
    <t>G/331/P</t>
  </si>
  <si>
    <t>Marynk Hanghanson</t>
  </si>
  <si>
    <t>2056_02</t>
  </si>
  <si>
    <t>F/407/P</t>
  </si>
  <si>
    <t>Claura Hanghanson</t>
  </si>
  <si>
    <t>2056_03</t>
  </si>
  <si>
    <t>Elany Hanghanson</t>
  </si>
  <si>
    <t>2056_04</t>
  </si>
  <si>
    <t>Philia Hanghanson</t>
  </si>
  <si>
    <t>2059_01</t>
  </si>
  <si>
    <t>G/333/P</t>
  </si>
  <si>
    <t>Ellena Moodmandez</t>
  </si>
  <si>
    <t>2060_01</t>
  </si>
  <si>
    <t>G/327/S</t>
  </si>
  <si>
    <t>Anniey Baketton</t>
  </si>
  <si>
    <t>2061_01</t>
  </si>
  <si>
    <t>D/65/P</t>
  </si>
  <si>
    <t>Dscha Sedece</t>
  </si>
  <si>
    <t>2062_01</t>
  </si>
  <si>
    <t>F/398/S</t>
  </si>
  <si>
    <t>2063_01</t>
  </si>
  <si>
    <t>G/328/S</t>
  </si>
  <si>
    <t>Mistie Leonaldez</t>
  </si>
  <si>
    <t>2065_01</t>
  </si>
  <si>
    <t>F/410/P</t>
  </si>
  <si>
    <t>Lavey Jeffey</t>
  </si>
  <si>
    <t>2066_01</t>
  </si>
  <si>
    <t>G/329/S</t>
  </si>
  <si>
    <t>Bryany Chapmaney</t>
  </si>
  <si>
    <t>2067_01</t>
  </si>
  <si>
    <t>C/70/P</t>
  </si>
  <si>
    <t>Alatrin Sprender</t>
  </si>
  <si>
    <t>2067_02</t>
  </si>
  <si>
    <t>Asellan Sprender</t>
  </si>
  <si>
    <t>2070_01</t>
  </si>
  <si>
    <t>E/127/P</t>
  </si>
  <si>
    <t>Sanda Gilleyons</t>
  </si>
  <si>
    <t>2071_01</t>
  </si>
  <si>
    <t>C/78/S</t>
  </si>
  <si>
    <t>Zaninon Subateful</t>
  </si>
  <si>
    <t>2071_02</t>
  </si>
  <si>
    <t>Alduson Subateful</t>
  </si>
  <si>
    <t>2073_01</t>
  </si>
  <si>
    <t>F/401/S</t>
  </si>
  <si>
    <t>Landa Rivanseney</t>
  </si>
  <si>
    <t>2074_01</t>
  </si>
  <si>
    <t>D/69/S</t>
  </si>
  <si>
    <t>Sadir Alaring</t>
  </si>
  <si>
    <t>2074_02</t>
  </si>
  <si>
    <t>Mergas Alaring</t>
  </si>
  <si>
    <t>2075_01</t>
  </si>
  <si>
    <t>F/402/S</t>
  </si>
  <si>
    <t>Janne Yatters</t>
  </si>
  <si>
    <t>2080_01</t>
  </si>
  <si>
    <t>G/334/P</t>
  </si>
  <si>
    <t>Henryn Joycerton</t>
  </si>
  <si>
    <t>2081_01</t>
  </si>
  <si>
    <t>F/411/P</t>
  </si>
  <si>
    <t>Brie Moodsey</t>
  </si>
  <si>
    <t>2082_01</t>
  </si>
  <si>
    <t>G/335/P</t>
  </si>
  <si>
    <t>Carlie Kirks</t>
  </si>
  <si>
    <t>2083_01</t>
  </si>
  <si>
    <t>F/407/S</t>
  </si>
  <si>
    <t>Wen Gibbsonton</t>
  </si>
  <si>
    <t>2084_01</t>
  </si>
  <si>
    <t>A/16/P</t>
  </si>
  <si>
    <t>Aston Boltund</t>
  </si>
  <si>
    <t>2084_02</t>
  </si>
  <si>
    <t>Dyonon Boltund</t>
  </si>
  <si>
    <t>2085_01</t>
  </si>
  <si>
    <t>C/72/P</t>
  </si>
  <si>
    <t>Algedia Unaasor</t>
  </si>
  <si>
    <t>2086_01</t>
  </si>
  <si>
    <t>A/26/S</t>
  </si>
  <si>
    <t>Marf Wasterivel</t>
  </si>
  <si>
    <t>2086_02</t>
  </si>
  <si>
    <t>Aldera Wasterivel</t>
  </si>
  <si>
    <t>2087_01</t>
  </si>
  <si>
    <t>F/408/S</t>
  </si>
  <si>
    <t>Olliey Brownings</t>
  </si>
  <si>
    <t>2088_01</t>
  </si>
  <si>
    <t>F/409/S</t>
  </si>
  <si>
    <t>Eriey Weaves</t>
  </si>
  <si>
    <t>2088_02</t>
  </si>
  <si>
    <t>G/331/S</t>
  </si>
  <si>
    <t>Len Weaves</t>
  </si>
  <si>
    <t>2089_01</t>
  </si>
  <si>
    <t>F/412/P</t>
  </si>
  <si>
    <t>Sonard Sterreray</t>
  </si>
  <si>
    <t>2090_01</t>
  </si>
  <si>
    <t>F/413/P</t>
  </si>
  <si>
    <t>Dia Watkinsley</t>
  </si>
  <si>
    <t>2091_01</t>
  </si>
  <si>
    <t>F/414/P</t>
  </si>
  <si>
    <t>Arlie Woodwinez</t>
  </si>
  <si>
    <t>2092_01</t>
  </si>
  <si>
    <t>D/70/S</t>
  </si>
  <si>
    <t>Muffs Blan</t>
  </si>
  <si>
    <t>2092_02</t>
  </si>
  <si>
    <t>E/153/S</t>
  </si>
  <si>
    <t>Wins Stpie</t>
  </si>
  <si>
    <t>2092_03</t>
  </si>
  <si>
    <t>Cray Stpie</t>
  </si>
  <si>
    <t>2092_04</t>
  </si>
  <si>
    <t>F/410/S</t>
  </si>
  <si>
    <t>2092_05</t>
  </si>
  <si>
    <t>Jur Stpie</t>
  </si>
  <si>
    <t>2094_01</t>
  </si>
  <si>
    <t>F/415/P</t>
  </si>
  <si>
    <t>Lles Buncy</t>
  </si>
  <si>
    <t>2095_01</t>
  </si>
  <si>
    <t>F/411/S</t>
  </si>
  <si>
    <t>Mabley Gallencis</t>
  </si>
  <si>
    <t>2096_01</t>
  </si>
  <si>
    <t>F/412/S</t>
  </si>
  <si>
    <t>Milly Kité</t>
  </si>
  <si>
    <t>2096_02</t>
  </si>
  <si>
    <t>Weaffs Kinie</t>
  </si>
  <si>
    <t>2097_01</t>
  </si>
  <si>
    <t>B/86/S</t>
  </si>
  <si>
    <t>Tetra Roftfuling</t>
  </si>
  <si>
    <t>2099_01</t>
  </si>
  <si>
    <t>D/71/S</t>
  </si>
  <si>
    <t>Cupers Boste</t>
  </si>
  <si>
    <t>2100_01</t>
  </si>
  <si>
    <t>F/413/S</t>
  </si>
  <si>
    <t>Garyan Briggins</t>
  </si>
  <si>
    <t>2102_01</t>
  </si>
  <si>
    <t>C/79/S</t>
  </si>
  <si>
    <t>Giedia Seadler</t>
  </si>
  <si>
    <t>2104_01</t>
  </si>
  <si>
    <t>F/414/S</t>
  </si>
  <si>
    <t>Sonard Bootez</t>
  </si>
  <si>
    <t>2104_02</t>
  </si>
  <si>
    <t>Brinez Bootez</t>
  </si>
  <si>
    <t>2105_01</t>
  </si>
  <si>
    <t>G/335/S</t>
  </si>
  <si>
    <t>Benda Loway</t>
  </si>
  <si>
    <t>2106_01</t>
  </si>
  <si>
    <t>G/336/S</t>
  </si>
  <si>
    <t>Bertle Calhounez</t>
  </si>
  <si>
    <t>2107_01</t>
  </si>
  <si>
    <t>G/338/P</t>
  </si>
  <si>
    <t>Sylvin Haynardy</t>
  </si>
  <si>
    <t>2110_01</t>
  </si>
  <si>
    <t>G/339/P</t>
  </si>
  <si>
    <t>Ernice Joynewtonks</t>
  </si>
  <si>
    <t>2111_01</t>
  </si>
  <si>
    <t>F/417/P</t>
  </si>
  <si>
    <t>Beals Blan</t>
  </si>
  <si>
    <t>2112_01</t>
  </si>
  <si>
    <t>F/418/P</t>
  </si>
  <si>
    <t>Latsts Perty</t>
  </si>
  <si>
    <t>2114_01</t>
  </si>
  <si>
    <t>B/87/S</t>
  </si>
  <si>
    <t>Gollux Folhal</t>
  </si>
  <si>
    <t>2115_01</t>
  </si>
  <si>
    <t>D/72/S</t>
  </si>
  <si>
    <t>Schird Oinded</t>
  </si>
  <si>
    <t>2116_01</t>
  </si>
  <si>
    <t>G/339/S</t>
  </si>
  <si>
    <t>Dellie Waderoachez</t>
  </si>
  <si>
    <t>2117_01</t>
  </si>
  <si>
    <t>Azet Rocketedy</t>
  </si>
  <si>
    <t>2118_01</t>
  </si>
  <si>
    <t>G/340/P</t>
  </si>
  <si>
    <t>Kene Macdonadows</t>
  </si>
  <si>
    <t>2120_01</t>
  </si>
  <si>
    <t>D/73/S</t>
  </si>
  <si>
    <t>Prah Bla</t>
  </si>
  <si>
    <t>2121_01</t>
  </si>
  <si>
    <t>G/341/P</t>
  </si>
  <si>
    <t>Timyra Peterstarks</t>
  </si>
  <si>
    <t>2123_01</t>
  </si>
  <si>
    <t>G/342/P</t>
  </si>
  <si>
    <t>Dianya Johnsondez</t>
  </si>
  <si>
    <t>2123_02</t>
  </si>
  <si>
    <t>France Johnsondez</t>
  </si>
  <si>
    <t>2124_01</t>
  </si>
  <si>
    <t>G/341/S</t>
  </si>
  <si>
    <t>Ine Litthews</t>
  </si>
  <si>
    <t>2125_01</t>
  </si>
  <si>
    <t>G/343/P</t>
  </si>
  <si>
    <t>Stenny Pagedy</t>
  </si>
  <si>
    <t>2126_01</t>
  </si>
  <si>
    <t>F/415/S</t>
  </si>
  <si>
    <t>Natha Ricews</t>
  </si>
  <si>
    <t>2127_01</t>
  </si>
  <si>
    <t>F/419/P</t>
  </si>
  <si>
    <t>Dorice Bailes</t>
  </si>
  <si>
    <t>2128_01</t>
  </si>
  <si>
    <t>G/344/P</t>
  </si>
  <si>
    <t>Artis Sancockett</t>
  </si>
  <si>
    <t>2129_01</t>
  </si>
  <si>
    <t>F/420/P</t>
  </si>
  <si>
    <t>Rice Camerrison</t>
  </si>
  <si>
    <t>2130_01</t>
  </si>
  <si>
    <t>F/421/P</t>
  </si>
  <si>
    <t>Marine Oneiles</t>
  </si>
  <si>
    <t>2131_01</t>
  </si>
  <si>
    <t>E/128/P</t>
  </si>
  <si>
    <t>Terrie Mayder</t>
  </si>
  <si>
    <t>2133_01</t>
  </si>
  <si>
    <t>D/74/S</t>
  </si>
  <si>
    <t>Caish Chrie</t>
  </si>
  <si>
    <t>2133_02</t>
  </si>
  <si>
    <t>F/416/S</t>
  </si>
  <si>
    <t>Elfs Chrie</t>
  </si>
  <si>
    <t>2134_01</t>
  </si>
  <si>
    <t>F/422/P</t>
  </si>
  <si>
    <t>Mes Pimne</t>
  </si>
  <si>
    <t>2135_01</t>
  </si>
  <si>
    <t>E/129/P</t>
  </si>
  <si>
    <t>Tin Monroellynn</t>
  </si>
  <si>
    <t>2135_02</t>
  </si>
  <si>
    <t>Aarone Monroellynn</t>
  </si>
  <si>
    <t>2136_01</t>
  </si>
  <si>
    <t>G/343/S</t>
  </si>
  <si>
    <t>Sallie Waltonnedy</t>
  </si>
  <si>
    <t>2137_01</t>
  </si>
  <si>
    <t>F/423/P</t>
  </si>
  <si>
    <t>Lopedo Ruité</t>
  </si>
  <si>
    <t>2137_02</t>
  </si>
  <si>
    <t>Stoate Queke</t>
  </si>
  <si>
    <t>2137_03</t>
  </si>
  <si>
    <t>Slig Queke</t>
  </si>
  <si>
    <t>2138_01</t>
  </si>
  <si>
    <t>G/344/S</t>
  </si>
  <si>
    <t>Colly Powery</t>
  </si>
  <si>
    <t>2139_01</t>
  </si>
  <si>
    <t>F/417/S</t>
  </si>
  <si>
    <t>Gibil Razo</t>
  </si>
  <si>
    <t>2140_01</t>
  </si>
  <si>
    <t>F/424/P</t>
  </si>
  <si>
    <t>Andra Drakeekss</t>
  </si>
  <si>
    <t>2141_01</t>
  </si>
  <si>
    <t>E/130/P</t>
  </si>
  <si>
    <t>Annaha Rivanseney</t>
  </si>
  <si>
    <t>2142_01</t>
  </si>
  <si>
    <t>F/418/S</t>
  </si>
  <si>
    <t>Tostex Pri</t>
  </si>
  <si>
    <t>2143_01</t>
  </si>
  <si>
    <t>F/419/S</t>
  </si>
  <si>
    <t>Justie Miltongson</t>
  </si>
  <si>
    <t>2143_02</t>
  </si>
  <si>
    <t>G/345/S</t>
  </si>
  <si>
    <t>Thel Miltongson</t>
  </si>
  <si>
    <t>2144_01</t>
  </si>
  <si>
    <t>Helley Philliames</t>
  </si>
  <si>
    <t>2145_01</t>
  </si>
  <si>
    <t>F/425/P</t>
  </si>
  <si>
    <t>Karene Pecketton</t>
  </si>
  <si>
    <t>2147_01</t>
  </si>
  <si>
    <t>E/155/S</t>
  </si>
  <si>
    <t>Chon Ban</t>
  </si>
  <si>
    <t>2148_01</t>
  </si>
  <si>
    <t>F/420/S</t>
  </si>
  <si>
    <t>Ellana Grahangory</t>
  </si>
  <si>
    <t>2149_01</t>
  </si>
  <si>
    <t>B/89/S</t>
  </si>
  <si>
    <t>Altares Persed</t>
  </si>
  <si>
    <t>2150_01</t>
  </si>
  <si>
    <t>G/346/P</t>
  </si>
  <si>
    <t>Walley Prickmantes</t>
  </si>
  <si>
    <t>2152_01</t>
  </si>
  <si>
    <t>F/426/P</t>
  </si>
  <si>
    <t>Eulah Bakericks</t>
  </si>
  <si>
    <t>2153_01</t>
  </si>
  <si>
    <t>G/347/P</t>
  </si>
  <si>
    <t>Alvia Daviddley</t>
  </si>
  <si>
    <t>2154_01</t>
  </si>
  <si>
    <t>G/348/P</t>
  </si>
  <si>
    <t>Regana Barles</t>
  </si>
  <si>
    <t>2156_01</t>
  </si>
  <si>
    <t>F/421/S</t>
  </si>
  <si>
    <t>Troya Cofferson</t>
  </si>
  <si>
    <t>2158_01</t>
  </si>
  <si>
    <t>F/423/S</t>
  </si>
  <si>
    <t>Joyn Moraleney</t>
  </si>
  <si>
    <t>2159_01</t>
  </si>
  <si>
    <t>F/424/S</t>
  </si>
  <si>
    <t>Hencey Casez</t>
  </si>
  <si>
    <t>2161_01</t>
  </si>
  <si>
    <t>F/429/P</t>
  </si>
  <si>
    <t>Poselk Sidie</t>
  </si>
  <si>
    <t>2162_01</t>
  </si>
  <si>
    <t>F/425/S</t>
  </si>
  <si>
    <t>Ral Graie</t>
  </si>
  <si>
    <t>2162_02</t>
  </si>
  <si>
    <t>Hoces Graie</t>
  </si>
  <si>
    <t>2163_01</t>
  </si>
  <si>
    <t>G/349/P</t>
  </si>
  <si>
    <t>Adanne Mosepherry</t>
  </si>
  <si>
    <t>2164_01</t>
  </si>
  <si>
    <t>B/63/P</t>
  </si>
  <si>
    <t>Coxaton Queldry</t>
  </si>
  <si>
    <t>2167_01</t>
  </si>
  <si>
    <t>F/431/P</t>
  </si>
  <si>
    <t>Weney Mckinn</t>
  </si>
  <si>
    <t>2168_01</t>
  </si>
  <si>
    <t>F/427/S</t>
  </si>
  <si>
    <t>Fow Lacke</t>
  </si>
  <si>
    <t>2168_02</t>
  </si>
  <si>
    <t>Gorice Lacke</t>
  </si>
  <si>
    <t>2171_01</t>
  </si>
  <si>
    <t>F/433/P</t>
  </si>
  <si>
    <t>Sergia Camerrison</t>
  </si>
  <si>
    <t>2171_02</t>
  </si>
  <si>
    <t>G/351/P</t>
  </si>
  <si>
    <t>Karene Camerrison</t>
  </si>
  <si>
    <t>2172_01</t>
  </si>
  <si>
    <t>G/347/S</t>
  </si>
  <si>
    <t>Belly Barbes</t>
  </si>
  <si>
    <t>2173_01</t>
  </si>
  <si>
    <t>G/352/P</t>
  </si>
  <si>
    <t>Vina Landolphrey</t>
  </si>
  <si>
    <t>2175_01</t>
  </si>
  <si>
    <t>G/348/S</t>
  </si>
  <si>
    <t>Gabria Callowery</t>
  </si>
  <si>
    <t>2177_01</t>
  </si>
  <si>
    <t>F/435/P</t>
  </si>
  <si>
    <t>Clech Colle</t>
  </si>
  <si>
    <t>2179_01</t>
  </si>
  <si>
    <t>C/80/S</t>
  </si>
  <si>
    <t>Eltaird Dianket</t>
  </si>
  <si>
    <t>2180_01</t>
  </si>
  <si>
    <t>F/428/S</t>
  </si>
  <si>
    <t>Coreen Masquez</t>
  </si>
  <si>
    <t>2182_01</t>
  </si>
  <si>
    <t>B/64/P</t>
  </si>
  <si>
    <t>Unukath Tiouserful</t>
  </si>
  <si>
    <t>2183_01</t>
  </si>
  <si>
    <t>F/429/S</t>
  </si>
  <si>
    <t>Cheeet Ruity</t>
  </si>
  <si>
    <t>2183_02</t>
  </si>
  <si>
    <t>Prish Ruity</t>
  </si>
  <si>
    <t>2186_01</t>
  </si>
  <si>
    <t>G/350/S</t>
  </si>
  <si>
    <t>Ivanne Johnsby</t>
  </si>
  <si>
    <t>2187_01</t>
  </si>
  <si>
    <t>F/437/P</t>
  </si>
  <si>
    <t>Hary Wiggson</t>
  </si>
  <si>
    <t>2188_01</t>
  </si>
  <si>
    <t>F/438/P</t>
  </si>
  <si>
    <t>Ollip Hopez</t>
  </si>
  <si>
    <t>2189_01</t>
  </si>
  <si>
    <t>G/354/P</t>
  </si>
  <si>
    <t>Nelly Cruzaley</t>
  </si>
  <si>
    <t>2190_01</t>
  </si>
  <si>
    <t>F/430/S</t>
  </si>
  <si>
    <t>Allia Barris</t>
  </si>
  <si>
    <t>2191_01</t>
  </si>
  <si>
    <t>F/431/S</t>
  </si>
  <si>
    <t>Barkix Sidie</t>
  </si>
  <si>
    <t>2193_01</t>
  </si>
  <si>
    <t>F/439/P</t>
  </si>
  <si>
    <t>Karlen Singtons</t>
  </si>
  <si>
    <t>2194_01</t>
  </si>
  <si>
    <t>G/352/S</t>
  </si>
  <si>
    <t>Danie Blacks</t>
  </si>
  <si>
    <t>2195_01</t>
  </si>
  <si>
    <t>F/440/P</t>
  </si>
  <si>
    <t>Naomie Coleyanglas</t>
  </si>
  <si>
    <t>2196_01</t>
  </si>
  <si>
    <t>B/65/P</t>
  </si>
  <si>
    <t>Muonin Veriedeezy</t>
  </si>
  <si>
    <t>2196_02</t>
  </si>
  <si>
    <t>Zinonon Veriedeezy</t>
  </si>
  <si>
    <t>2196_03</t>
  </si>
  <si>
    <t>Genubi Veriedeezy</t>
  </si>
  <si>
    <t>2196_04</t>
  </si>
  <si>
    <t>Alrairk Veriedeezy</t>
  </si>
  <si>
    <t>2198_01</t>
  </si>
  <si>
    <t>E/156/S</t>
  </si>
  <si>
    <t>Joela Franey</t>
  </si>
  <si>
    <t>2200_01</t>
  </si>
  <si>
    <t>F/442/P</t>
  </si>
  <si>
    <t>Grawk Prité</t>
  </si>
  <si>
    <t>2201_01</t>
  </si>
  <si>
    <t>D/75/S</t>
  </si>
  <si>
    <t>Suhelik Subateful</t>
  </si>
  <si>
    <t>2202_01</t>
  </si>
  <si>
    <t>F/443/P</t>
  </si>
  <si>
    <t>Stmeal Horte</t>
  </si>
  <si>
    <t>2203_01</t>
  </si>
  <si>
    <t>D/76/S</t>
  </si>
  <si>
    <t>Guanch Boyst</t>
  </si>
  <si>
    <t>2204_01</t>
  </si>
  <si>
    <t>B/90/S</t>
  </si>
  <si>
    <t>Taraid Aillyber</t>
  </si>
  <si>
    <t>2205_01</t>
  </si>
  <si>
    <t>E/157/S</t>
  </si>
  <si>
    <t>Brance Vandan</t>
  </si>
  <si>
    <t>2206_01</t>
  </si>
  <si>
    <t>F/432/S</t>
  </si>
  <si>
    <t>Elindy Callowery</t>
  </si>
  <si>
    <t>2207_01</t>
  </si>
  <si>
    <t>G/354/S</t>
  </si>
  <si>
    <t>Andine Hales</t>
  </si>
  <si>
    <t>2209_01</t>
  </si>
  <si>
    <t>F/433/S</t>
  </si>
  <si>
    <t>2210_01</t>
  </si>
  <si>
    <t>G/355/S</t>
  </si>
  <si>
    <t>Helly Hestes</t>
  </si>
  <si>
    <t>2211_01</t>
  </si>
  <si>
    <t>F/434/S</t>
  </si>
  <si>
    <t>Amela Hurles</t>
  </si>
  <si>
    <t>2212_01</t>
  </si>
  <si>
    <t>F/445/P</t>
  </si>
  <si>
    <t>Ebonyd Swanardy</t>
  </si>
  <si>
    <t>2215_01</t>
  </si>
  <si>
    <t>A/27/S</t>
  </si>
  <si>
    <t>Pulchib Quidedbolt</t>
  </si>
  <si>
    <t>2215_02</t>
  </si>
  <si>
    <t>2215_03</t>
  </si>
  <si>
    <t>Grafi Quidedbolt</t>
  </si>
  <si>
    <t>2215_04</t>
  </si>
  <si>
    <t>Ranons Ingent</t>
  </si>
  <si>
    <t>2219_01</t>
  </si>
  <si>
    <t>Milda Woodwin</t>
  </si>
  <si>
    <t>2220_01</t>
  </si>
  <si>
    <t>G/357/S</t>
  </si>
  <si>
    <t>Ralda Acobsond</t>
  </si>
  <si>
    <t>2221_01</t>
  </si>
  <si>
    <t>G/355/P</t>
  </si>
  <si>
    <t>Andrey Fisherry</t>
  </si>
  <si>
    <t>2223_01</t>
  </si>
  <si>
    <t>G/358/S</t>
  </si>
  <si>
    <t>Glena Vanglis</t>
  </si>
  <si>
    <t>2224_01</t>
  </si>
  <si>
    <t>F/435/S</t>
  </si>
  <si>
    <t>Dessie Polloantes</t>
  </si>
  <si>
    <t>2225_01</t>
  </si>
  <si>
    <t>G/356/P</t>
  </si>
  <si>
    <t>Willey Puckley</t>
  </si>
  <si>
    <t>2228_01</t>
  </si>
  <si>
    <t>E/158/S</t>
  </si>
  <si>
    <t>Basps Rasty</t>
  </si>
  <si>
    <t>2229_01</t>
  </si>
  <si>
    <t>F/437/S</t>
  </si>
  <si>
    <t>Ianya Norry</t>
  </si>
  <si>
    <t>2231_01</t>
  </si>
  <si>
    <t>E/159/S</t>
  </si>
  <si>
    <t>Hon Late</t>
  </si>
  <si>
    <t>2232_01</t>
  </si>
  <si>
    <t>F/438/S</t>
  </si>
  <si>
    <t>Eriky Dyers</t>
  </si>
  <si>
    <t>2232_02</t>
  </si>
  <si>
    <t>Adrie Dyers</t>
  </si>
  <si>
    <t>2233_01</t>
  </si>
  <si>
    <t>G/359/P</t>
  </si>
  <si>
    <t>Nelle Alfordonard</t>
  </si>
  <si>
    <t>2234_01</t>
  </si>
  <si>
    <t>F/448/P</t>
  </si>
  <si>
    <t>Newtch Gen</t>
  </si>
  <si>
    <t>2234_02</t>
  </si>
  <si>
    <t>Resers Gread</t>
  </si>
  <si>
    <t>2234_03</t>
  </si>
  <si>
    <t>E/134/P</t>
  </si>
  <si>
    <t>Apench Flité</t>
  </si>
  <si>
    <t>2234_04</t>
  </si>
  <si>
    <t>Jet Gen</t>
  </si>
  <si>
    <t>2234_05</t>
  </si>
  <si>
    <t>D/66/P</t>
  </si>
  <si>
    <t>Burs Flité</t>
  </si>
  <si>
    <t>2234_06</t>
  </si>
  <si>
    <t>Shood Gen</t>
  </si>
  <si>
    <t>2234_07</t>
  </si>
  <si>
    <t>Sumpid Gread</t>
  </si>
  <si>
    <t>2235_01</t>
  </si>
  <si>
    <t>F/449/P</t>
  </si>
  <si>
    <t>Elica Tranciams</t>
  </si>
  <si>
    <t>2237_01</t>
  </si>
  <si>
    <t>C/83/S</t>
  </si>
  <si>
    <t>Skatik Fushausive</t>
  </si>
  <si>
    <t>2237_02</t>
  </si>
  <si>
    <t>Ruchban Fushausive</t>
  </si>
  <si>
    <t>2238_01</t>
  </si>
  <si>
    <t>A/28/S</t>
  </si>
  <si>
    <t>Wasalm Droning</t>
  </si>
  <si>
    <t>2239_01</t>
  </si>
  <si>
    <t>F/439/S</t>
  </si>
  <si>
    <t>Kencey Franchaney</t>
  </si>
  <si>
    <t>2241_01</t>
  </si>
  <si>
    <t>F/451/P</t>
  </si>
  <si>
    <t>Jacky Jacostaffey</t>
  </si>
  <si>
    <t>2243_01</t>
  </si>
  <si>
    <t>G/362/P</t>
  </si>
  <si>
    <t>Thondy Booness</t>
  </si>
  <si>
    <t>2251_01</t>
  </si>
  <si>
    <t>A/29/S</t>
  </si>
  <si>
    <t>Yilduno Hoodjuded</t>
  </si>
  <si>
    <t>2251_02</t>
  </si>
  <si>
    <t>Zaurion Hoodjuded</t>
  </si>
  <si>
    <t>2252_01</t>
  </si>
  <si>
    <t>G/363/P</t>
  </si>
  <si>
    <t>Ernard Willy</t>
  </si>
  <si>
    <t>2253_01</t>
  </si>
  <si>
    <t>G/359/S</t>
  </si>
  <si>
    <t>Cherry Cruzaley</t>
  </si>
  <si>
    <t>2254_01</t>
  </si>
  <si>
    <t>F/455/P</t>
  </si>
  <si>
    <t>Beula Mcfaddenson</t>
  </si>
  <si>
    <t>2255_01</t>
  </si>
  <si>
    <t>C/75/P</t>
  </si>
  <si>
    <t>Tabdhib Spadicage</t>
  </si>
  <si>
    <t>2255_02</t>
  </si>
  <si>
    <t>Polah Spadicage</t>
  </si>
  <si>
    <t>2256_01</t>
  </si>
  <si>
    <t>G/360/S</t>
  </si>
  <si>
    <t>Aarone Batestonley</t>
  </si>
  <si>
    <t>2257_01</t>
  </si>
  <si>
    <t>C/76/P</t>
  </si>
  <si>
    <t>Atonea Diateous</t>
  </si>
  <si>
    <t>2257_02</t>
  </si>
  <si>
    <t>B/66/P</t>
  </si>
  <si>
    <t>Nasliak Diateous</t>
  </si>
  <si>
    <t>2258_01</t>
  </si>
  <si>
    <t>G/364/P</t>
  </si>
  <si>
    <t>All Leonzaley</t>
  </si>
  <si>
    <t>2261_01</t>
  </si>
  <si>
    <t>F/441/S</t>
  </si>
  <si>
    <t>Millia Bairdford</t>
  </si>
  <si>
    <t>2262_01</t>
  </si>
  <si>
    <t>G/365/P</t>
  </si>
  <si>
    <t>Clarry Kimpson</t>
  </si>
  <si>
    <t>2263_01</t>
  </si>
  <si>
    <t>F/456/P</t>
  </si>
  <si>
    <t>Andie Burnewman</t>
  </si>
  <si>
    <t>2264_01</t>
  </si>
  <si>
    <t>F/442/S</t>
  </si>
  <si>
    <t>Lanedy Youngrayes</t>
  </si>
  <si>
    <t>2266_01</t>
  </si>
  <si>
    <t>F/457/P</t>
  </si>
  <si>
    <t>Dow Conca</t>
  </si>
  <si>
    <t>2267_01</t>
  </si>
  <si>
    <t>E/161/S</t>
  </si>
  <si>
    <t>Gratsp Meake</t>
  </si>
  <si>
    <t>2268_01</t>
  </si>
  <si>
    <t>G/366/P</t>
  </si>
  <si>
    <t>Camiet Mcbriggins</t>
  </si>
  <si>
    <t>2269_01</t>
  </si>
  <si>
    <t>F/458/P</t>
  </si>
  <si>
    <t>Ork Blees</t>
  </si>
  <si>
    <t>2270_01</t>
  </si>
  <si>
    <t>F/459/P</t>
  </si>
  <si>
    <t>Spuffs Fla</t>
  </si>
  <si>
    <t>2272_01</t>
  </si>
  <si>
    <t>G/367/P</t>
  </si>
  <si>
    <t>2272_02</t>
  </si>
  <si>
    <t>Mela Quinnerettt</t>
  </si>
  <si>
    <t>2272_03</t>
  </si>
  <si>
    <t>Ricard Kirks</t>
  </si>
  <si>
    <t>2273_01</t>
  </si>
  <si>
    <t>E/162/S</t>
  </si>
  <si>
    <t>Timmy Hanner</t>
  </si>
  <si>
    <t>2274_01</t>
  </si>
  <si>
    <t>C/79/P</t>
  </si>
  <si>
    <t>Alrairk Proorbeng</t>
  </si>
  <si>
    <t>2274_02</t>
  </si>
  <si>
    <t>Mino Shoeweely</t>
  </si>
  <si>
    <t>2275_01</t>
  </si>
  <si>
    <t>F/460/P</t>
  </si>
  <si>
    <t>Mos Tirt</t>
  </si>
  <si>
    <t>2277_01</t>
  </si>
  <si>
    <t>G/362/S</t>
  </si>
  <si>
    <t>Diandy Wallerson</t>
  </si>
  <si>
    <t>2278_01</t>
  </si>
  <si>
    <t>C/80/P</t>
  </si>
  <si>
    <t>Gemmam Crantiale</t>
  </si>
  <si>
    <t>2279_01</t>
  </si>
  <si>
    <t>B/91/S</t>
  </si>
  <si>
    <t>Axionon Pippoppere</t>
  </si>
  <si>
    <t>2280_01</t>
  </si>
  <si>
    <t>B/92/S</t>
  </si>
  <si>
    <t>Lesat Femoused</t>
  </si>
  <si>
    <t>2281_01</t>
  </si>
  <si>
    <t>E/136/P</t>
  </si>
  <si>
    <t>Rica Hoppers</t>
  </si>
  <si>
    <t>2282_01</t>
  </si>
  <si>
    <t>F/461/P</t>
  </si>
  <si>
    <t>Ellena Burtiz</t>
  </si>
  <si>
    <t>2284_01</t>
  </si>
  <si>
    <t>F/463/P</t>
  </si>
  <si>
    <t>Poloos Butte</t>
  </si>
  <si>
    <t>2287_01</t>
  </si>
  <si>
    <t>F/464/P</t>
  </si>
  <si>
    <t>Shally Reyersendry</t>
  </si>
  <si>
    <t>2288_01</t>
  </si>
  <si>
    <t>E/163/S</t>
  </si>
  <si>
    <t>Dia Figuez</t>
  </si>
  <si>
    <t>2289_01</t>
  </si>
  <si>
    <t>F/465/P</t>
  </si>
  <si>
    <t>Hary Jaff</t>
  </si>
  <si>
    <t>2291_01</t>
  </si>
  <si>
    <t>G/365/S</t>
  </si>
  <si>
    <t>Patoya Pittler</t>
  </si>
  <si>
    <t>2291_02</t>
  </si>
  <si>
    <t>Nancey Pittler</t>
  </si>
  <si>
    <t>2291_03</t>
  </si>
  <si>
    <t>F/445/S</t>
  </si>
  <si>
    <t>2295_01</t>
  </si>
  <si>
    <t>F/466/P</t>
  </si>
  <si>
    <t>Melica Emenez</t>
  </si>
  <si>
    <t>2295_02</t>
  </si>
  <si>
    <t>Jillie Emenez</t>
  </si>
  <si>
    <t>2296_01</t>
  </si>
  <si>
    <t>G/369/P</t>
  </si>
  <si>
    <t>Kencey Patteraley</t>
  </si>
  <si>
    <t>2298_01</t>
  </si>
  <si>
    <t>F/467/P</t>
  </si>
  <si>
    <t>Thery Fredersend</t>
  </si>
  <si>
    <t>2299_01</t>
  </si>
  <si>
    <t>F/448/S</t>
  </si>
  <si>
    <t>Wealke Ramad</t>
  </si>
  <si>
    <t>2300_01</t>
  </si>
  <si>
    <t>C/81/P</t>
  </si>
  <si>
    <t>Genubik Alcemblery</t>
  </si>
  <si>
    <t>2300_02</t>
  </si>
  <si>
    <t>Arid Alcemblery</t>
  </si>
  <si>
    <t>2301_01</t>
  </si>
  <si>
    <t>F/449/S</t>
  </si>
  <si>
    <t>Colly Hodgesss</t>
  </si>
  <si>
    <t>2301_02</t>
  </si>
  <si>
    <t>G/367/S</t>
  </si>
  <si>
    <t>Weslie Hodgesss</t>
  </si>
  <si>
    <t>2301_03</t>
  </si>
  <si>
    <t>Marine Hodgesss</t>
  </si>
  <si>
    <t>2302_01</t>
  </si>
  <si>
    <t>A/18/P</t>
  </si>
  <si>
    <t>Sterion Dedometeel</t>
  </si>
  <si>
    <t>2303_01</t>
  </si>
  <si>
    <t>F/468/P</t>
  </si>
  <si>
    <t>Beal Chort</t>
  </si>
  <si>
    <t>2305_01</t>
  </si>
  <si>
    <t>G/368/S</t>
  </si>
  <si>
    <t>2306_01</t>
  </si>
  <si>
    <t>C/82/P</t>
  </si>
  <si>
    <t>Batenar Colensid</t>
  </si>
  <si>
    <t>2306_02</t>
  </si>
  <si>
    <t>Gomeron Colensid</t>
  </si>
  <si>
    <t>2306_03</t>
  </si>
  <si>
    <t>Asellum Colensid</t>
  </si>
  <si>
    <t>2306_04</t>
  </si>
  <si>
    <t>Izarkab Ticiontral</t>
  </si>
  <si>
    <t>2306_05</t>
  </si>
  <si>
    <t>Bram Colensid</t>
  </si>
  <si>
    <t>2306_06</t>
  </si>
  <si>
    <t>Luxons Colensid</t>
  </si>
  <si>
    <t>2308_01</t>
  </si>
  <si>
    <t>D/77/S</t>
  </si>
  <si>
    <t>Plas Pringrous</t>
  </si>
  <si>
    <t>2308_02</t>
  </si>
  <si>
    <t>Beten Pringrous</t>
  </si>
  <si>
    <t>2308_03</t>
  </si>
  <si>
    <t>Asellum Pringrous</t>
  </si>
  <si>
    <t>2308_04</t>
  </si>
  <si>
    <t>Polluma Pringrous</t>
  </si>
  <si>
    <t>2309_01</t>
  </si>
  <si>
    <t>G/371/P</t>
  </si>
  <si>
    <t>Feryla Whitledges</t>
  </si>
  <si>
    <t>2310_01</t>
  </si>
  <si>
    <t>D/68/P</t>
  </si>
  <si>
    <t>Alaron Holiabler</t>
  </si>
  <si>
    <t>2310_02</t>
  </si>
  <si>
    <t>Geons Holiabler</t>
  </si>
  <si>
    <t>2310_03</t>
  </si>
  <si>
    <t>Elebara Pleele</t>
  </si>
  <si>
    <t>2310_04</t>
  </si>
  <si>
    <t>Enibah Pleele</t>
  </si>
  <si>
    <t>2311_01</t>
  </si>
  <si>
    <t>G/372/P</t>
  </si>
  <si>
    <t>Elsane Cabrewsond</t>
  </si>
  <si>
    <t>2312_01</t>
  </si>
  <si>
    <t>G/369/S</t>
  </si>
  <si>
    <t>Billex Sykess</t>
  </si>
  <si>
    <t>2313_01</t>
  </si>
  <si>
    <t>F/469/P</t>
  </si>
  <si>
    <t>Lish Kart</t>
  </si>
  <si>
    <t>2314_01</t>
  </si>
  <si>
    <t>G/370/S</t>
  </si>
  <si>
    <t>Troyce Folemonley</t>
  </si>
  <si>
    <t>2315_01</t>
  </si>
  <si>
    <t>B/67/P</t>
  </si>
  <si>
    <t>Murzima Singmage</t>
  </si>
  <si>
    <t>2316_01</t>
  </si>
  <si>
    <t>G/371/S</t>
  </si>
  <si>
    <t>Shan Blange</t>
  </si>
  <si>
    <t>2317_01</t>
  </si>
  <si>
    <t>G/372/S</t>
  </si>
  <si>
    <t>Ronia Gainebergan</t>
  </si>
  <si>
    <t>2318_01</t>
  </si>
  <si>
    <t>F/470/P</t>
  </si>
  <si>
    <t>Lindy Bradamss</t>
  </si>
  <si>
    <t>2319_01</t>
  </si>
  <si>
    <t>G/373/P</t>
  </si>
  <si>
    <t>Evendy Estron</t>
  </si>
  <si>
    <t>2320_01</t>
  </si>
  <si>
    <t>F/450/S</t>
  </si>
  <si>
    <t>Thel Francock</t>
  </si>
  <si>
    <t>2321_01</t>
  </si>
  <si>
    <t>G/373/S</t>
  </si>
  <si>
    <t>Claura Petermandez</t>
  </si>
  <si>
    <t>2325_01</t>
  </si>
  <si>
    <t>G/374/S</t>
  </si>
  <si>
    <t>Kimmie Hurchez</t>
  </si>
  <si>
    <t>2327_01</t>
  </si>
  <si>
    <t>B/68/P</t>
  </si>
  <si>
    <t>Alyat Oidederval</t>
  </si>
  <si>
    <t>2329_01</t>
  </si>
  <si>
    <t>F/472/P</t>
  </si>
  <si>
    <t>Heersh Burry</t>
  </si>
  <si>
    <t>2332_01</t>
  </si>
  <si>
    <t>F/453/S</t>
  </si>
  <si>
    <t>Cellex Mccarry</t>
  </si>
  <si>
    <t>2333_01</t>
  </si>
  <si>
    <t>E/137/P</t>
  </si>
  <si>
    <t>Igrish Fiha</t>
  </si>
  <si>
    <t>2336_01</t>
  </si>
  <si>
    <t>A/30/S</t>
  </si>
  <si>
    <t>Alhail Fulatorly</t>
  </si>
  <si>
    <t>2336_02</t>
  </si>
  <si>
    <t>Wezna Fulatorly</t>
  </si>
  <si>
    <t>2338_01</t>
  </si>
  <si>
    <t>G/376/P</t>
  </si>
  <si>
    <t>Elenay Moodman</t>
  </si>
  <si>
    <t>2338_02</t>
  </si>
  <si>
    <t>F/474/P</t>
  </si>
  <si>
    <t>Julion Moodman</t>
  </si>
  <si>
    <t>2339_01</t>
  </si>
  <si>
    <t>F/475/P</t>
  </si>
  <si>
    <t>Book Shrie</t>
  </si>
  <si>
    <t>2340_01</t>
  </si>
  <si>
    <t>F/454/S</t>
  </si>
  <si>
    <t>Karlie Huntt</t>
  </si>
  <si>
    <t>2341_01</t>
  </si>
  <si>
    <t>F/455/S</t>
  </si>
  <si>
    <t>Karlie Hubbarnett</t>
  </si>
  <si>
    <t>2345_01</t>
  </si>
  <si>
    <t>G/378/S</t>
  </si>
  <si>
    <t>Evane Brightez</t>
  </si>
  <si>
    <t>2347_01</t>
  </si>
  <si>
    <t>F/477/P</t>
  </si>
  <si>
    <t>Evaley Wellierras</t>
  </si>
  <si>
    <t>2347_02</t>
  </si>
  <si>
    <t>G/377/P</t>
  </si>
  <si>
    <t>Janne Wellierras</t>
  </si>
  <si>
    <t>2347_03</t>
  </si>
  <si>
    <t>Ward Wellierras</t>
  </si>
  <si>
    <t>2347_04</t>
  </si>
  <si>
    <t>Joanry Wellierras</t>
  </si>
  <si>
    <t>2347_05</t>
  </si>
  <si>
    <t>Lewise Wellierras</t>
  </si>
  <si>
    <t>2347_06</t>
  </si>
  <si>
    <t>Therry Wellierras</t>
  </si>
  <si>
    <t>2347_07</t>
  </si>
  <si>
    <t>Fanna Wellierras</t>
  </si>
  <si>
    <t>2348_01</t>
  </si>
  <si>
    <t>D/78/S</t>
  </si>
  <si>
    <t>Asellux Alaring</t>
  </si>
  <si>
    <t>2349_01</t>
  </si>
  <si>
    <t>G/379/S</t>
  </si>
  <si>
    <t>All Brookes</t>
  </si>
  <si>
    <t>2353_01</t>
  </si>
  <si>
    <t>G/380/S</t>
  </si>
  <si>
    <t>Janney Morgerson</t>
  </si>
  <si>
    <t>2353_02</t>
  </si>
  <si>
    <t>F/457/S</t>
  </si>
  <si>
    <t>Lawren Morgerson</t>
  </si>
  <si>
    <t>2356_01</t>
  </si>
  <si>
    <t>D/80/S</t>
  </si>
  <si>
    <t>Koat Peane</t>
  </si>
  <si>
    <t>2356_02</t>
  </si>
  <si>
    <t>Alls Peane</t>
  </si>
  <si>
    <t>2356_03</t>
  </si>
  <si>
    <t>Lios Peane</t>
  </si>
  <si>
    <t>2357_01</t>
  </si>
  <si>
    <t>E/139/P</t>
  </si>
  <si>
    <t>Vandy Whitez</t>
  </si>
  <si>
    <t>2360_01</t>
  </si>
  <si>
    <t>G/379/P</t>
  </si>
  <si>
    <t>Dorene Boyersons</t>
  </si>
  <si>
    <t>2361_01</t>
  </si>
  <si>
    <t>G/380/P</t>
  </si>
  <si>
    <t>Teryla Belley</t>
  </si>
  <si>
    <t>2361_02</t>
  </si>
  <si>
    <t>F/481/P</t>
  </si>
  <si>
    <t>Megany Belley</t>
  </si>
  <si>
    <t>2363_01</t>
  </si>
  <si>
    <t>C/85/S</t>
  </si>
  <si>
    <t>Castab Unregul</t>
  </si>
  <si>
    <t>2364_01</t>
  </si>
  <si>
    <t>G/381/P</t>
  </si>
  <si>
    <t>Sta Roachez</t>
  </si>
  <si>
    <t>2365_01</t>
  </si>
  <si>
    <t>D/71/P</t>
  </si>
  <si>
    <t>Spuri Clunic</t>
  </si>
  <si>
    <t>2366_01</t>
  </si>
  <si>
    <t>F/482/P</t>
  </si>
  <si>
    <t>Almone Raste</t>
  </si>
  <si>
    <t>2367_01</t>
  </si>
  <si>
    <t>F/483/P</t>
  </si>
  <si>
    <t>Mela Brookes</t>
  </si>
  <si>
    <t>2368_01</t>
  </si>
  <si>
    <t>E/141/P</t>
  </si>
  <si>
    <t>Prow Potte</t>
  </si>
  <si>
    <t>2369_01</t>
  </si>
  <si>
    <t>F/484/P</t>
  </si>
  <si>
    <t>Netty Youngrayes</t>
  </si>
  <si>
    <t>2373_01</t>
  </si>
  <si>
    <t>D/81/S</t>
  </si>
  <si>
    <t>Bens Aneetle</t>
  </si>
  <si>
    <t>2374_01</t>
  </si>
  <si>
    <t>E/166/S</t>
  </si>
  <si>
    <t>Gers Sames</t>
  </si>
  <si>
    <t>2375_01</t>
  </si>
  <si>
    <t>G/383/P</t>
  </si>
  <si>
    <t>Jeroy Franankson</t>
  </si>
  <si>
    <t>2376_01</t>
  </si>
  <si>
    <t>F/459/S</t>
  </si>
  <si>
    <t>Harlos Coffmaney</t>
  </si>
  <si>
    <t>2377_01</t>
  </si>
  <si>
    <t>C/83/P</t>
  </si>
  <si>
    <t>Alark Noxiong</t>
  </si>
  <si>
    <t>2379_01</t>
  </si>
  <si>
    <t>F/487/P</t>
  </si>
  <si>
    <t>Monard Grifford</t>
  </si>
  <si>
    <t>2382_01</t>
  </si>
  <si>
    <t>F/488/P</t>
  </si>
  <si>
    <t>2384_01</t>
  </si>
  <si>
    <t>G/383/S</t>
  </si>
  <si>
    <t>Paulah Cleachrand</t>
  </si>
  <si>
    <t>2384_02</t>
  </si>
  <si>
    <t>Landa Cleachrand</t>
  </si>
  <si>
    <t>2384_03</t>
  </si>
  <si>
    <t>Cathya Pollarkeeks</t>
  </si>
  <si>
    <t>2384_04</t>
  </si>
  <si>
    <t>Loreen Cleachrand</t>
  </si>
  <si>
    <t>2384_05</t>
  </si>
  <si>
    <t>Ronia Pollarkeeks</t>
  </si>
  <si>
    <t>2384_06</t>
  </si>
  <si>
    <t>Lerome Cleachrand</t>
  </si>
  <si>
    <t>2384_07</t>
  </si>
  <si>
    <t>Neila Pollarkeeks</t>
  </si>
  <si>
    <t>2385_01</t>
  </si>
  <si>
    <t>F/461/S</t>
  </si>
  <si>
    <t>Jacats Pité</t>
  </si>
  <si>
    <t>2387_01</t>
  </si>
  <si>
    <t>E/142/P</t>
  </si>
  <si>
    <t>Debony Estiagosen</t>
  </si>
  <si>
    <t>2389_01</t>
  </si>
  <si>
    <t>G/384/S</t>
  </si>
  <si>
    <t>Annon Solon</t>
  </si>
  <si>
    <t>2390_01</t>
  </si>
  <si>
    <t>G/385/P</t>
  </si>
  <si>
    <t>Joelan Burrilllins</t>
  </si>
  <si>
    <t>2391_01</t>
  </si>
  <si>
    <t>E/143/P</t>
  </si>
  <si>
    <t>Chery Hendrys</t>
  </si>
  <si>
    <t>2392_01</t>
  </si>
  <si>
    <t>G/386/P</t>
  </si>
  <si>
    <t>Isaacy Salin</t>
  </si>
  <si>
    <t>2395_01</t>
  </si>
  <si>
    <t>G/387/P</t>
  </si>
  <si>
    <t>Olgary Toddleton</t>
  </si>
  <si>
    <t>2396_01</t>
  </si>
  <si>
    <t>E/168/S</t>
  </si>
  <si>
    <t>Deaney Handertiz</t>
  </si>
  <si>
    <t>2396_02</t>
  </si>
  <si>
    <t>G/386/S</t>
  </si>
  <si>
    <t>Sallie Handertiz</t>
  </si>
  <si>
    <t>2397_01</t>
  </si>
  <si>
    <t>G/387/S</t>
  </si>
  <si>
    <t>Elenna Raney</t>
  </si>
  <si>
    <t>2398_01</t>
  </si>
  <si>
    <t>F/490/P</t>
  </si>
  <si>
    <t>Loresa Barnolaney</t>
  </si>
  <si>
    <t>2399_01</t>
  </si>
  <si>
    <t>E/169/S</t>
  </si>
  <si>
    <t>Stisps Sin</t>
  </si>
  <si>
    <t>2401_01</t>
  </si>
  <si>
    <t>G/388/P</t>
  </si>
  <si>
    <t>Luise Francock</t>
  </si>
  <si>
    <t>2402_01</t>
  </si>
  <si>
    <t>G/389/P</t>
  </si>
  <si>
    <t>Glenna Valezaley</t>
  </si>
  <si>
    <t>2403_01</t>
  </si>
  <si>
    <t>G/388/S</t>
  </si>
  <si>
    <t>Antony Frederry</t>
  </si>
  <si>
    <t>2404_01</t>
  </si>
  <si>
    <t>C/86/S</t>
  </si>
  <si>
    <t>Scharab Disheract</t>
  </si>
  <si>
    <t>2404_02</t>
  </si>
  <si>
    <t>Alatik Disheract</t>
  </si>
  <si>
    <t>2404_03</t>
  </si>
  <si>
    <t>Girtan Oilpuring</t>
  </si>
  <si>
    <t>2404_04</t>
  </si>
  <si>
    <t>Dira Disheract</t>
  </si>
  <si>
    <t>2406_01</t>
  </si>
  <si>
    <t>F/465/S</t>
  </si>
  <si>
    <t>Cornys Pie</t>
  </si>
  <si>
    <t>2409_01</t>
  </si>
  <si>
    <t>F/492/P</t>
  </si>
  <si>
    <t>Briam Pottonalden</t>
  </si>
  <si>
    <t>2409_02</t>
  </si>
  <si>
    <t>G/390/P</t>
  </si>
  <si>
    <t>Eulahy Pottonalden</t>
  </si>
  <si>
    <t>2410_01</t>
  </si>
  <si>
    <t>G/391/P</t>
  </si>
  <si>
    <t>Dia Beckeetter</t>
  </si>
  <si>
    <t>2411_01</t>
  </si>
  <si>
    <t>F/493/P</t>
  </si>
  <si>
    <t>Brinez Howenters</t>
  </si>
  <si>
    <t>2412_01</t>
  </si>
  <si>
    <t>G/392/P</t>
  </si>
  <si>
    <t>Rone Bertsontry</t>
  </si>
  <si>
    <t>2413_01</t>
  </si>
  <si>
    <t>G/390/S</t>
  </si>
  <si>
    <t>Tyrona Barnoldeney</t>
  </si>
  <si>
    <t>2414_01</t>
  </si>
  <si>
    <t>T/1/P</t>
  </si>
  <si>
    <t>Mergak Headfair</t>
  </si>
  <si>
    <t>2416_01</t>
  </si>
  <si>
    <t>G/391/S</t>
  </si>
  <si>
    <t>Lesley Nolds</t>
  </si>
  <si>
    <t>2417_01</t>
  </si>
  <si>
    <t>G/393/P</t>
  </si>
  <si>
    <t>Shanya Mcgowaymond</t>
  </si>
  <si>
    <t>2419_01</t>
  </si>
  <si>
    <t>G/394/P</t>
  </si>
  <si>
    <t>Eriney Mclainez</t>
  </si>
  <si>
    <t>2421_01</t>
  </si>
  <si>
    <t>E/145/P</t>
  </si>
  <si>
    <t>Comats Sepie</t>
  </si>
  <si>
    <t>2423_01</t>
  </si>
  <si>
    <t>G/395/P</t>
  </si>
  <si>
    <t>Bonya Boltond</t>
  </si>
  <si>
    <t>2424_01</t>
  </si>
  <si>
    <t>G/393/S</t>
  </si>
  <si>
    <t>Hanna Fishopper</t>
  </si>
  <si>
    <t>2426_01</t>
  </si>
  <si>
    <t>F/466/S</t>
  </si>
  <si>
    <t>Colatz Gine</t>
  </si>
  <si>
    <t>2426_02</t>
  </si>
  <si>
    <t>Kies Gine</t>
  </si>
  <si>
    <t>2427_01</t>
  </si>
  <si>
    <t>B/94/S</t>
  </si>
  <si>
    <t>Marfak Geneltic</t>
  </si>
  <si>
    <t>2429_01</t>
  </si>
  <si>
    <t>F/497/P</t>
  </si>
  <si>
    <t>Idace Vinozarks</t>
  </si>
  <si>
    <t>2431_01</t>
  </si>
  <si>
    <t>F/498/P</t>
  </si>
  <si>
    <t>Candy Josesh</t>
  </si>
  <si>
    <t>2432_01</t>
  </si>
  <si>
    <t>F/499/P</t>
  </si>
  <si>
    <t>Cellex Anthompson</t>
  </si>
  <si>
    <t>2433_01</t>
  </si>
  <si>
    <t>C/84/P</t>
  </si>
  <si>
    <t>Keidus Ametic</t>
  </si>
  <si>
    <t>2435_01</t>
  </si>
  <si>
    <t>F/467/S</t>
  </si>
  <si>
    <t>Lynnee Bonder</t>
  </si>
  <si>
    <t>2436_01</t>
  </si>
  <si>
    <t>F/501/P</t>
  </si>
  <si>
    <t>Gileen Figuez</t>
  </si>
  <si>
    <t>2438_01</t>
  </si>
  <si>
    <t>F/503/P</t>
  </si>
  <si>
    <t>Totse Stake</t>
  </si>
  <si>
    <t>2439_01</t>
  </si>
  <si>
    <t>F/504/P</t>
  </si>
  <si>
    <t>Ninald Bardinard</t>
  </si>
  <si>
    <t>2441_01</t>
  </si>
  <si>
    <t>F/468/S</t>
  </si>
  <si>
    <t>Tamin Bowenasey</t>
  </si>
  <si>
    <t>2442_01</t>
  </si>
  <si>
    <t>F/505/P</t>
  </si>
  <si>
    <t>Beals Perie</t>
  </si>
  <si>
    <t>2443_01</t>
  </si>
  <si>
    <t>D/72/P</t>
  </si>
  <si>
    <t>2444_01</t>
  </si>
  <si>
    <t>F/506/P</t>
  </si>
  <si>
    <t>Benew Pentss</t>
  </si>
  <si>
    <t>2445_01</t>
  </si>
  <si>
    <t>E/170/S</t>
  </si>
  <si>
    <t>Sanney Lerez</t>
  </si>
  <si>
    <t>2446_01</t>
  </si>
  <si>
    <t>F/507/P</t>
  </si>
  <si>
    <t>Lestie Hoppernardy</t>
  </si>
  <si>
    <t>2449_01</t>
  </si>
  <si>
    <t>F/508/P</t>
  </si>
  <si>
    <t>Hon Nacke</t>
  </si>
  <si>
    <t>2449_02</t>
  </si>
  <si>
    <t>E/146/P</t>
  </si>
  <si>
    <t>Tark Nacke</t>
  </si>
  <si>
    <t>2449_03</t>
  </si>
  <si>
    <t>Moss Nacke</t>
  </si>
  <si>
    <t>2451_01</t>
  </si>
  <si>
    <t>G/395/S</t>
  </si>
  <si>
    <t>Valey Currisones</t>
  </si>
  <si>
    <t>2452_01</t>
  </si>
  <si>
    <t>F/470/S</t>
  </si>
  <si>
    <t>Lorey Wiggs</t>
  </si>
  <si>
    <t>2453_01</t>
  </si>
  <si>
    <t>E/147/P</t>
  </si>
  <si>
    <t>Ter Teake</t>
  </si>
  <si>
    <t>2454_01</t>
  </si>
  <si>
    <t>F/510/P</t>
  </si>
  <si>
    <t>Jeandy Monroellynn</t>
  </si>
  <si>
    <t>2455_01</t>
  </si>
  <si>
    <t>F/471/S</t>
  </si>
  <si>
    <t>Naish Muste</t>
  </si>
  <si>
    <t>2456_01</t>
  </si>
  <si>
    <t>G/399/P</t>
  </si>
  <si>
    <t>Dorey Jarvey</t>
  </si>
  <si>
    <t>2457_01</t>
  </si>
  <si>
    <t>G/400/P</t>
  </si>
  <si>
    <t>Brada Raney</t>
  </si>
  <si>
    <t>2458_01</t>
  </si>
  <si>
    <t>F/511/P</t>
  </si>
  <si>
    <t>Rald Mcphernard</t>
  </si>
  <si>
    <t>2460_01</t>
  </si>
  <si>
    <t>G/402/P</t>
  </si>
  <si>
    <t>Man Solon</t>
  </si>
  <si>
    <t>2461_01</t>
  </si>
  <si>
    <t>G/396/S</t>
  </si>
  <si>
    <t>Idary Leeves</t>
  </si>
  <si>
    <t>2462_01</t>
  </si>
  <si>
    <t>G/397/S</t>
  </si>
  <si>
    <t>Yolana Flowensley</t>
  </si>
  <si>
    <t>2463_01</t>
  </si>
  <si>
    <t>E/171/S</t>
  </si>
  <si>
    <t>Leondy Johnshines</t>
  </si>
  <si>
    <t>2466_01</t>
  </si>
  <si>
    <t>F/472/S</t>
  </si>
  <si>
    <t>Carley Harmond</t>
  </si>
  <si>
    <t>2467_01</t>
  </si>
  <si>
    <t>D/83/S</t>
  </si>
  <si>
    <t>Grake Datty</t>
  </si>
  <si>
    <t>2470_01</t>
  </si>
  <si>
    <t>G/398/S</t>
  </si>
  <si>
    <t>Mollen Bookst</t>
  </si>
  <si>
    <t>2470_02</t>
  </si>
  <si>
    <t>Nance Bookst</t>
  </si>
  <si>
    <t>2471_01</t>
  </si>
  <si>
    <t>G/403/P</t>
  </si>
  <si>
    <t>Brance Johnsby</t>
  </si>
  <si>
    <t>2472_01</t>
  </si>
  <si>
    <t>E/173/S</t>
  </si>
  <si>
    <t>Elara Patrichane</t>
  </si>
  <si>
    <t>2474_01</t>
  </si>
  <si>
    <t>F/475/S</t>
  </si>
  <si>
    <t>Blesh Che</t>
  </si>
  <si>
    <t>2475_01</t>
  </si>
  <si>
    <t>C/85/P</t>
  </si>
  <si>
    <t>Golaron Folhal</t>
  </si>
  <si>
    <t>2476_01</t>
  </si>
  <si>
    <t>F/512/P</t>
  </si>
  <si>
    <t>Luise Arner</t>
  </si>
  <si>
    <t>2477_01</t>
  </si>
  <si>
    <t>C/86/P</t>
  </si>
  <si>
    <t>Nunkib Suptibler</t>
  </si>
  <si>
    <t>2477_02</t>
  </si>
  <si>
    <t>Hasich Suptibler</t>
  </si>
  <si>
    <t>2478_01</t>
  </si>
  <si>
    <t>G/404/P</t>
  </si>
  <si>
    <t>Analdy Bardina</t>
  </si>
  <si>
    <t>2479_01</t>
  </si>
  <si>
    <t>Joela Gordanieves</t>
  </si>
  <si>
    <t>2480_01</t>
  </si>
  <si>
    <t>F/476/S</t>
  </si>
  <si>
    <t>Allara Llovers</t>
  </si>
  <si>
    <t>2483_01</t>
  </si>
  <si>
    <t>F/477/S</t>
  </si>
  <si>
    <t>Eulah Crayeson</t>
  </si>
  <si>
    <t>2486_01</t>
  </si>
  <si>
    <t>F/513/P</t>
  </si>
  <si>
    <t>Marily Lopelases</t>
  </si>
  <si>
    <t>2486_02</t>
  </si>
  <si>
    <t>Alber Lopelases</t>
  </si>
  <si>
    <t>2488_01</t>
  </si>
  <si>
    <t>D/85/S</t>
  </si>
  <si>
    <t>Meal Wate</t>
  </si>
  <si>
    <t>2489_01</t>
  </si>
  <si>
    <t>B/72/P</t>
  </si>
  <si>
    <t>Alraida Purellliss</t>
  </si>
  <si>
    <t>2491_01</t>
  </si>
  <si>
    <t>G/401/S</t>
  </si>
  <si>
    <t>Eila Haydenzier</t>
  </si>
  <si>
    <t>2492_01</t>
  </si>
  <si>
    <t>F/480/S</t>
  </si>
  <si>
    <t>Pebuts Burry</t>
  </si>
  <si>
    <t>2496_01</t>
  </si>
  <si>
    <t>F/481/S</t>
  </si>
  <si>
    <t>Ireen Goody</t>
  </si>
  <si>
    <t>2497_01</t>
  </si>
  <si>
    <t>Glasey Foledges</t>
  </si>
  <si>
    <t>2498_01</t>
  </si>
  <si>
    <t>E/176/S</t>
  </si>
  <si>
    <t>Dorice Kellson</t>
  </si>
  <si>
    <t>2499_01</t>
  </si>
  <si>
    <t>C/89/S</t>
  </si>
  <si>
    <t>Minus Valindle</t>
  </si>
  <si>
    <t>2500_01</t>
  </si>
  <si>
    <t>G/403/S</t>
  </si>
  <si>
    <t>Curtle Hoppernardy</t>
  </si>
  <si>
    <t>2502_01</t>
  </si>
  <si>
    <t>G/404/S</t>
  </si>
  <si>
    <t>Karlie Beckerson</t>
  </si>
  <si>
    <t>2503_01</t>
  </si>
  <si>
    <t>F/516/P</t>
  </si>
  <si>
    <t>Froops Shrie</t>
  </si>
  <si>
    <t>2503_02</t>
  </si>
  <si>
    <t>Eet Shrie</t>
  </si>
  <si>
    <t>2505_01</t>
  </si>
  <si>
    <t>E/149/P</t>
  </si>
  <si>
    <t>Dia Mckinn</t>
  </si>
  <si>
    <t>2505_02</t>
  </si>
  <si>
    <t>Hilley Mckinn</t>
  </si>
  <si>
    <t>2506_01</t>
  </si>
  <si>
    <t>A/19/P</t>
  </si>
  <si>
    <t>Caphirk Apenelexy</t>
  </si>
  <si>
    <t>2506_02</t>
  </si>
  <si>
    <t>Mariton Apenelexy</t>
  </si>
  <si>
    <t>2506_03</t>
  </si>
  <si>
    <t>Alchird Apenelexy</t>
  </si>
  <si>
    <t>2508_01</t>
  </si>
  <si>
    <t>D/86/S</t>
  </si>
  <si>
    <t>Preonon Switud</t>
  </si>
  <si>
    <t>2508_02</t>
  </si>
  <si>
    <t>Phacton Switud</t>
  </si>
  <si>
    <t>2509_01</t>
  </si>
  <si>
    <t>F/483/S</t>
  </si>
  <si>
    <t>Wen Georgasey</t>
  </si>
  <si>
    <t>2510_01</t>
  </si>
  <si>
    <t>F/517/P</t>
  </si>
  <si>
    <t>Dicks Cusa</t>
  </si>
  <si>
    <t>2512_01</t>
  </si>
  <si>
    <t>C/91/S</t>
  </si>
  <si>
    <t>Sabiton Parymider</t>
  </si>
  <si>
    <t>2512_02</t>
  </si>
  <si>
    <t>Winork Parymider</t>
  </si>
  <si>
    <t>2513_01</t>
  </si>
  <si>
    <t>Loree Mathison</t>
  </si>
  <si>
    <t>2515_01</t>
  </si>
  <si>
    <t>B/96/S</t>
  </si>
  <si>
    <t>Zauri Forous</t>
  </si>
  <si>
    <t>2515_02</t>
  </si>
  <si>
    <t>Keidus Forous</t>
  </si>
  <si>
    <t>2516_01</t>
  </si>
  <si>
    <t>G/406/P</t>
  </si>
  <si>
    <t>Enryn Romason</t>
  </si>
  <si>
    <t>2518_01</t>
  </si>
  <si>
    <t>C/87/P</t>
  </si>
  <si>
    <t>Minon Fouseding</t>
  </si>
  <si>
    <t>2518_02</t>
  </si>
  <si>
    <t>Alsafik Fouseding</t>
  </si>
  <si>
    <t>2519_01</t>
  </si>
  <si>
    <t>F/485/S</t>
  </si>
  <si>
    <t>Lyde Whitez</t>
  </si>
  <si>
    <t>2520_01</t>
  </si>
  <si>
    <t>C/88/P</t>
  </si>
  <si>
    <t>Arrai Crantiale</t>
  </si>
  <si>
    <t>2521_01</t>
  </si>
  <si>
    <t>E/151/P</t>
  </si>
  <si>
    <t>Stey Cry</t>
  </si>
  <si>
    <t>2522_01</t>
  </si>
  <si>
    <t>F/520/P</t>
  </si>
  <si>
    <t>Guits Crité</t>
  </si>
  <si>
    <t>2523_01</t>
  </si>
  <si>
    <t>B/73/P</t>
  </si>
  <si>
    <t>Minopus Oilpfulle</t>
  </si>
  <si>
    <t>2524_01</t>
  </si>
  <si>
    <t>D/74/P</t>
  </si>
  <si>
    <t>Ashir Witeronfus</t>
  </si>
  <si>
    <t>2526_01</t>
  </si>
  <si>
    <t>B/74/P</t>
  </si>
  <si>
    <t>Chelik Fatted</t>
  </si>
  <si>
    <t>2527_01</t>
  </si>
  <si>
    <t>G/405/S</t>
  </si>
  <si>
    <t>Dianie Brownings</t>
  </si>
  <si>
    <t>2528_01</t>
  </si>
  <si>
    <t>F/487/S</t>
  </si>
  <si>
    <t>Smonch Bau</t>
  </si>
  <si>
    <t>2530_01</t>
  </si>
  <si>
    <t>F/488/S</t>
  </si>
  <si>
    <t>Sil Start</t>
  </si>
  <si>
    <t>2531_01</t>
  </si>
  <si>
    <t>G/407/P</t>
  </si>
  <si>
    <t>Derry Danielps</t>
  </si>
  <si>
    <t>2532_01</t>
  </si>
  <si>
    <t>F/489/S</t>
  </si>
  <si>
    <t>Gorn Traie</t>
  </si>
  <si>
    <t>2532_02</t>
  </si>
  <si>
    <t>Goldch Traie</t>
  </si>
  <si>
    <t>2534_01</t>
  </si>
  <si>
    <t>B/75/P</t>
  </si>
  <si>
    <t>Dhena Sorbitter</t>
  </si>
  <si>
    <t>2534_02</t>
  </si>
  <si>
    <t>Mahamak Sorbitter</t>
  </si>
  <si>
    <t>2535_01</t>
  </si>
  <si>
    <t>G/409/P</t>
  </si>
  <si>
    <t>Glene Bakerson</t>
  </si>
  <si>
    <t>2537_01</t>
  </si>
  <si>
    <t>E/152/P</t>
  </si>
  <si>
    <t>Dwin Meltoney</t>
  </si>
  <si>
    <t>2540_01</t>
  </si>
  <si>
    <t>E/177/S</t>
  </si>
  <si>
    <t>Weers Chort</t>
  </si>
  <si>
    <t>2541_01</t>
  </si>
  <si>
    <t>B/77/P</t>
  </si>
  <si>
    <t>Benebah Frintful</t>
  </si>
  <si>
    <t>2542_01</t>
  </si>
  <si>
    <t>E/153/P</t>
  </si>
  <si>
    <t>Quid Dutte</t>
  </si>
  <si>
    <t>2544_01</t>
  </si>
  <si>
    <t>B/97/S</t>
  </si>
  <si>
    <t>Majoth Sernator</t>
  </si>
  <si>
    <t>2544_02</t>
  </si>
  <si>
    <t>Alinon Sernator</t>
  </si>
  <si>
    <t>2545_01</t>
  </si>
  <si>
    <t>G/410/P</t>
  </si>
  <si>
    <t>Joycey Hoppernardy</t>
  </si>
  <si>
    <t>2546_01</t>
  </si>
  <si>
    <t>F/491/S</t>
  </si>
  <si>
    <t>Etha Shawatson</t>
  </si>
  <si>
    <t>2547_01</t>
  </si>
  <si>
    <t>Alatrix Sometery</t>
  </si>
  <si>
    <t>2547_02</t>
  </si>
  <si>
    <t>A/20/P</t>
  </si>
  <si>
    <t>Coxak Sometery</t>
  </si>
  <si>
    <t>2548_01</t>
  </si>
  <si>
    <t>G/407/S</t>
  </si>
  <si>
    <t>Emmax Vincenton</t>
  </si>
  <si>
    <t>2549_01</t>
  </si>
  <si>
    <t>F/522/P</t>
  </si>
  <si>
    <t>Wafox Prin</t>
  </si>
  <si>
    <t>2549_02</t>
  </si>
  <si>
    <t>Rios Prin</t>
  </si>
  <si>
    <t>2549_03</t>
  </si>
  <si>
    <t>Oafron Prin</t>
  </si>
  <si>
    <t>2550_01</t>
  </si>
  <si>
    <t>G/411/P</t>
  </si>
  <si>
    <t>Eliana Larlowelley</t>
  </si>
  <si>
    <t>2551_01</t>
  </si>
  <si>
    <t>F/523/P</t>
  </si>
  <si>
    <t>Marlly Gamberson</t>
  </si>
  <si>
    <t>2552_01</t>
  </si>
  <si>
    <t>F/492/S</t>
  </si>
  <si>
    <t>Arlen Vincenton</t>
  </si>
  <si>
    <t>2552_02</t>
  </si>
  <si>
    <t>G/408/S</t>
  </si>
  <si>
    <t>Dorice Vincenton</t>
  </si>
  <si>
    <t>2552_03</t>
  </si>
  <si>
    <t>Teryla Vincenton</t>
  </si>
  <si>
    <t>2553_01</t>
  </si>
  <si>
    <t>D/87/S</t>
  </si>
  <si>
    <t>Grafik Obnoftle</t>
  </si>
  <si>
    <t>2555_01</t>
  </si>
  <si>
    <t>B/78/P</t>
  </si>
  <si>
    <t>Branasl Glisormal</t>
  </si>
  <si>
    <t>2555_02</t>
  </si>
  <si>
    <t>Aldera Glisormal</t>
  </si>
  <si>
    <t>2557_01</t>
  </si>
  <si>
    <t>C/92/S</t>
  </si>
  <si>
    <t>Nusoton Flesping</t>
  </si>
  <si>
    <t>2558_01</t>
  </si>
  <si>
    <t>F/525/P</t>
  </si>
  <si>
    <t>Chios Katte</t>
  </si>
  <si>
    <t>2558_02</t>
  </si>
  <si>
    <t>Sups Katte</t>
  </si>
  <si>
    <t>2558_03</t>
  </si>
  <si>
    <t>Wor Katte</t>
  </si>
  <si>
    <t>2558_04</t>
  </si>
  <si>
    <t>Barave Katte</t>
  </si>
  <si>
    <t>2559_01</t>
  </si>
  <si>
    <t>Castab Clarty</t>
  </si>
  <si>
    <t>2560_01</t>
  </si>
  <si>
    <t>G/412/P</t>
  </si>
  <si>
    <t>Pennie Loway</t>
  </si>
  <si>
    <t>2560_02</t>
  </si>
  <si>
    <t>Herina Loway</t>
  </si>
  <si>
    <t>2560_03</t>
  </si>
  <si>
    <t>Ireene Loway</t>
  </si>
  <si>
    <t>2561_01</t>
  </si>
  <si>
    <t>E/178/S</t>
  </si>
  <si>
    <t>Jerek Casonston</t>
  </si>
  <si>
    <t>2562_01</t>
  </si>
  <si>
    <t>F/526/P</t>
  </si>
  <si>
    <t>Con Brele</t>
  </si>
  <si>
    <t>2562_02</t>
  </si>
  <si>
    <t>Snoles Brele</t>
  </si>
  <si>
    <t>2564_01</t>
  </si>
  <si>
    <t>E/179/S</t>
  </si>
  <si>
    <t>Acceleb Unrent</t>
  </si>
  <si>
    <t>2565_01</t>
  </si>
  <si>
    <t>F/527/P</t>
  </si>
  <si>
    <t>Miloss Lepie</t>
  </si>
  <si>
    <t>2565_02</t>
  </si>
  <si>
    <t>E/155/P</t>
  </si>
  <si>
    <t>Koops Lepie</t>
  </si>
  <si>
    <t>2571_01</t>
  </si>
  <si>
    <t>G/414/P</t>
  </si>
  <si>
    <t>Janee Lamberguson</t>
  </si>
  <si>
    <t>2572_01</t>
  </si>
  <si>
    <t>C/93/S</t>
  </si>
  <si>
    <t>Sheratz Suptibler</t>
  </si>
  <si>
    <t>2572_02</t>
  </si>
  <si>
    <t>Spuri Suptibler</t>
  </si>
  <si>
    <t>2573_01</t>
  </si>
  <si>
    <t>C/90/P</t>
  </si>
  <si>
    <t>Luxinon Supriouse</t>
  </si>
  <si>
    <t>2574_01</t>
  </si>
  <si>
    <t>F/496/S</t>
  </si>
  <si>
    <t>Berta Sweeton</t>
  </si>
  <si>
    <t>2578_01</t>
  </si>
  <si>
    <t>F/498/S</t>
  </si>
  <si>
    <t>Made Nasquez</t>
  </si>
  <si>
    <t>2580_01</t>
  </si>
  <si>
    <t>G/412/S</t>
  </si>
  <si>
    <t>Gretty Pentss</t>
  </si>
  <si>
    <t>2581_01</t>
  </si>
  <si>
    <t>E/156/P</t>
  </si>
  <si>
    <t>Eulah Conney</t>
  </si>
  <si>
    <t>2581_02</t>
  </si>
  <si>
    <t>F/531/P</t>
  </si>
  <si>
    <t>Ianya Conney</t>
  </si>
  <si>
    <t>2582_01</t>
  </si>
  <si>
    <t>G/415/P</t>
  </si>
  <si>
    <t>Kayd Chardsons</t>
  </si>
  <si>
    <t>2584_01</t>
  </si>
  <si>
    <t>G/417/P</t>
  </si>
  <si>
    <t>Lilace Woodwardy</t>
  </si>
  <si>
    <t>2588_01</t>
  </si>
  <si>
    <t>G/419/P</t>
  </si>
  <si>
    <t>Lardy Cardner</t>
  </si>
  <si>
    <t>2589_01</t>
  </si>
  <si>
    <t>C/91/P</t>
  </si>
  <si>
    <t>Alasmon Meteet</t>
  </si>
  <si>
    <t>2589_02</t>
  </si>
  <si>
    <t>Alphact Meteet</t>
  </si>
  <si>
    <t>2589_03</t>
  </si>
  <si>
    <t>2589_04</t>
  </si>
  <si>
    <t>Weias Meteet</t>
  </si>
  <si>
    <t>2589_05</t>
  </si>
  <si>
    <t>Duhra Meteet</t>
  </si>
  <si>
    <t>2590_01</t>
  </si>
  <si>
    <t>G/420/P</t>
  </si>
  <si>
    <t>Jeane River</t>
  </si>
  <si>
    <t>2590_02</t>
  </si>
  <si>
    <t>Benew River</t>
  </si>
  <si>
    <t>2590_03</t>
  </si>
  <si>
    <t>Judya River</t>
  </si>
  <si>
    <t>2591_01</t>
  </si>
  <si>
    <t>F/499/S</t>
  </si>
  <si>
    <t>Adammy Coolerson</t>
  </si>
  <si>
    <t>2591_02</t>
  </si>
  <si>
    <t>G/413/S</t>
  </si>
  <si>
    <t>Breney Coolerson</t>
  </si>
  <si>
    <t>2592_01</t>
  </si>
  <si>
    <t>D/75/P</t>
  </si>
  <si>
    <t>Conk Flé</t>
  </si>
  <si>
    <t>2592_02</t>
  </si>
  <si>
    <t>Cindee Flé</t>
  </si>
  <si>
    <t>2593_01</t>
  </si>
  <si>
    <t>G/421/P</t>
  </si>
  <si>
    <t>Terta Villenson</t>
  </si>
  <si>
    <t>2594_01</t>
  </si>
  <si>
    <t>B/98/S</t>
  </si>
  <si>
    <t>Neutrix Cisorter</t>
  </si>
  <si>
    <t>2595_01</t>
  </si>
  <si>
    <t>F/533/P</t>
  </si>
  <si>
    <t>Lies Cakie</t>
  </si>
  <si>
    <t>2595_02</t>
  </si>
  <si>
    <t>Ban Cakie</t>
  </si>
  <si>
    <t>2595_03</t>
  </si>
  <si>
    <t>D/76/P</t>
  </si>
  <si>
    <t>Res Fle</t>
  </si>
  <si>
    <t>2595_04</t>
  </si>
  <si>
    <t>Treynx Fle</t>
  </si>
  <si>
    <t>2596_01</t>
  </si>
  <si>
    <t>D/77/P</t>
  </si>
  <si>
    <t>Pon Stpie</t>
  </si>
  <si>
    <t>2596_02</t>
  </si>
  <si>
    <t>F/534/P</t>
  </si>
  <si>
    <t>Carde Kniva</t>
  </si>
  <si>
    <t>2597_01</t>
  </si>
  <si>
    <t>F/500/S</t>
  </si>
  <si>
    <t>Want Jamai</t>
  </si>
  <si>
    <t>2597_02</t>
  </si>
  <si>
    <t>Pikes Jamai</t>
  </si>
  <si>
    <t>2598_01</t>
  </si>
  <si>
    <t>F/535/P</t>
  </si>
  <si>
    <t>Babix Scake</t>
  </si>
  <si>
    <t>2599_01</t>
  </si>
  <si>
    <t>Hery Bardinard</t>
  </si>
  <si>
    <t>2601_01</t>
  </si>
  <si>
    <t>F/536/P</t>
  </si>
  <si>
    <t>Ries Jamai</t>
  </si>
  <si>
    <t>2602_01</t>
  </si>
  <si>
    <t>E/158/P</t>
  </si>
  <si>
    <t>Oakes Seche</t>
  </si>
  <si>
    <t>2602_02</t>
  </si>
  <si>
    <t>Aptal Chnik</t>
  </si>
  <si>
    <t>2602_03</t>
  </si>
  <si>
    <t>Unch Seche</t>
  </si>
  <si>
    <t>2605_01</t>
  </si>
  <si>
    <t>D/88/S</t>
  </si>
  <si>
    <t>Vere Cone</t>
  </si>
  <si>
    <t>2606_01</t>
  </si>
  <si>
    <t>F/537/P</t>
  </si>
  <si>
    <t>Garion Dawsoncis</t>
  </si>
  <si>
    <t>2606_02</t>
  </si>
  <si>
    <t>Claura Dawsoncis</t>
  </si>
  <si>
    <t>2607_01</t>
  </si>
  <si>
    <t>B/99/S</t>
  </si>
  <si>
    <t>Homamin Brakepined</t>
  </si>
  <si>
    <t>2607_02</t>
  </si>
  <si>
    <t>Zedark Brakepined</t>
  </si>
  <si>
    <t>2607_03</t>
  </si>
  <si>
    <t>Hekaron Brakepined</t>
  </si>
  <si>
    <t>2607_04</t>
  </si>
  <si>
    <t>Ainoxa Plattering</t>
  </si>
  <si>
    <t>2609_01</t>
  </si>
  <si>
    <t>G/416/S</t>
  </si>
  <si>
    <t>Vana Hopez</t>
  </si>
  <si>
    <t>2616_01</t>
  </si>
  <si>
    <t>F/541/P</t>
  </si>
  <si>
    <t>Gracia Gallard</t>
  </si>
  <si>
    <t>2617_01</t>
  </si>
  <si>
    <t>G/424/P</t>
  </si>
  <si>
    <t>Yolas Peckerson</t>
  </si>
  <si>
    <t>2618_01</t>
  </si>
  <si>
    <t>E/159/P</t>
  </si>
  <si>
    <t>Rassias Freednal</t>
  </si>
  <si>
    <t>2619_01</t>
  </si>
  <si>
    <t>F/504/S</t>
  </si>
  <si>
    <t>Elaney Chanan</t>
  </si>
  <si>
    <t>2622_01</t>
  </si>
  <si>
    <t>F/505/S</t>
  </si>
  <si>
    <t>Tera Coley</t>
  </si>
  <si>
    <t>2624_01</t>
  </si>
  <si>
    <t>F/542/P</t>
  </si>
  <si>
    <t>Annard Armstromez</t>
  </si>
  <si>
    <t>2625_01</t>
  </si>
  <si>
    <t>G/426/P</t>
  </si>
  <si>
    <t>Paulie Stanleyd</t>
  </si>
  <si>
    <t>2625_02</t>
  </si>
  <si>
    <t>E/160/P</t>
  </si>
  <si>
    <t>Karlie Stanleyd</t>
  </si>
  <si>
    <t>2626_01</t>
  </si>
  <si>
    <t>F/543/P</t>
  </si>
  <si>
    <t>Tarah Barks</t>
  </si>
  <si>
    <t>2627_01</t>
  </si>
  <si>
    <t>F/544/P</t>
  </si>
  <si>
    <t>Idave Kerristicey</t>
  </si>
  <si>
    <t>2628_01</t>
  </si>
  <si>
    <t>A/21/P</t>
  </si>
  <si>
    <t>Graviph Amoutake</t>
  </si>
  <si>
    <t>2628_02</t>
  </si>
  <si>
    <t>Sadlam Amoutake</t>
  </si>
  <si>
    <t>2629_01</t>
  </si>
  <si>
    <t>G/427/P</t>
  </si>
  <si>
    <t>Sethew Lardsonald</t>
  </si>
  <si>
    <t>2631_01</t>
  </si>
  <si>
    <t>F/545/P</t>
  </si>
  <si>
    <t>Sealfs Queke</t>
  </si>
  <si>
    <t>2633_01</t>
  </si>
  <si>
    <t>G/428/P</t>
  </si>
  <si>
    <t>Herina Popez</t>
  </si>
  <si>
    <t>2634_01</t>
  </si>
  <si>
    <t>F/508/S</t>
  </si>
  <si>
    <t>Apies Pine</t>
  </si>
  <si>
    <t>2635_01</t>
  </si>
  <si>
    <t>D/78/P</t>
  </si>
  <si>
    <t>Oafron Babre</t>
  </si>
  <si>
    <t>2636_01</t>
  </si>
  <si>
    <t>G/419/S</t>
  </si>
  <si>
    <t>Idave Owerson</t>
  </si>
  <si>
    <t>2638_01</t>
  </si>
  <si>
    <t>E/181/S</t>
  </si>
  <si>
    <t>Gerry Mondsey</t>
  </si>
  <si>
    <t>2640_01</t>
  </si>
  <si>
    <t>F/510/S</t>
  </si>
  <si>
    <t>Helean Wagnerray</t>
  </si>
  <si>
    <t>2641_01</t>
  </si>
  <si>
    <t>G/420/S</t>
  </si>
  <si>
    <t>Kendre Merkins</t>
  </si>
  <si>
    <t>2642_01</t>
  </si>
  <si>
    <t>G/430/P</t>
  </si>
  <si>
    <t>Violan Popez</t>
  </si>
  <si>
    <t>2643_01</t>
  </si>
  <si>
    <t>F/511/S</t>
  </si>
  <si>
    <t>Terta Chasey</t>
  </si>
  <si>
    <t>2645_01</t>
  </si>
  <si>
    <t>C/95/S</t>
  </si>
  <si>
    <t>Alrais Fordulgaug</t>
  </si>
  <si>
    <t>2645_02</t>
  </si>
  <si>
    <t>Tach Improus</t>
  </si>
  <si>
    <t>2645_03</t>
  </si>
  <si>
    <t>Mariton Improus</t>
  </si>
  <si>
    <t>2645_04</t>
  </si>
  <si>
    <t>Meratz Improus</t>
  </si>
  <si>
    <t>2645_05</t>
  </si>
  <si>
    <t>Mesonon Improus</t>
  </si>
  <si>
    <t>2646_01</t>
  </si>
  <si>
    <t>B/80/P</t>
  </si>
  <si>
    <t>Hallah Roureed</t>
  </si>
  <si>
    <t>2647_01</t>
  </si>
  <si>
    <t>F/547/P</t>
  </si>
  <si>
    <t>Janney Johnsby</t>
  </si>
  <si>
    <t>2648_01</t>
  </si>
  <si>
    <t>G/421/S</t>
  </si>
  <si>
    <t>Allena Sullones</t>
  </si>
  <si>
    <t>2649_01</t>
  </si>
  <si>
    <t>D/79/P</t>
  </si>
  <si>
    <t>Swoass Giba</t>
  </si>
  <si>
    <t>2650_01</t>
  </si>
  <si>
    <t>G/431/P</t>
  </si>
  <si>
    <t>Artis Casonston</t>
  </si>
  <si>
    <t>2651_01</t>
  </si>
  <si>
    <t>B/100/S</t>
  </si>
  <si>
    <t>Sarid Geakerat</t>
  </si>
  <si>
    <t>2652_01</t>
  </si>
  <si>
    <t>F/513/S</t>
  </si>
  <si>
    <t>Wally Davispinoz</t>
  </si>
  <si>
    <t>2655_01</t>
  </si>
  <si>
    <t>G/422/S</t>
  </si>
  <si>
    <t>Benny Ballocks</t>
  </si>
  <si>
    <t>2657_01</t>
  </si>
  <si>
    <t>F/514/S</t>
  </si>
  <si>
    <t>Ricard Gainney</t>
  </si>
  <si>
    <t>2658_01</t>
  </si>
  <si>
    <t>F/549/P</t>
  </si>
  <si>
    <t>Craine Gentledges</t>
  </si>
  <si>
    <t>2659_01</t>
  </si>
  <si>
    <t>E/182/S</t>
  </si>
  <si>
    <t>Luse Gelie</t>
  </si>
  <si>
    <t>2660_01</t>
  </si>
  <si>
    <t>F/550/P</t>
  </si>
  <si>
    <t>Chael Avidson</t>
  </si>
  <si>
    <t>2661_01</t>
  </si>
  <si>
    <t>F/515/S</t>
  </si>
  <si>
    <t>Leene Vandan</t>
  </si>
  <si>
    <t>2661_02</t>
  </si>
  <si>
    <t>G/423/S</t>
  </si>
  <si>
    <t>Bara Vandan</t>
  </si>
  <si>
    <t>2662_01</t>
  </si>
  <si>
    <t>F/551/P</t>
  </si>
  <si>
    <t>Gies Ban</t>
  </si>
  <si>
    <t>2663_01</t>
  </si>
  <si>
    <t>F/552/P</t>
  </si>
  <si>
    <t>Penne Douglasen</t>
  </si>
  <si>
    <t>2664_01</t>
  </si>
  <si>
    <t>E/183/S</t>
  </si>
  <si>
    <t>Kris Swin</t>
  </si>
  <si>
    <t>2666_01</t>
  </si>
  <si>
    <t>E/184/S</t>
  </si>
  <si>
    <t>Rank Curle</t>
  </si>
  <si>
    <t>2666_02</t>
  </si>
  <si>
    <t>All Curle</t>
  </si>
  <si>
    <t>2668_01</t>
  </si>
  <si>
    <t>F/516/S</t>
  </si>
  <si>
    <t>Jacki Ingston</t>
  </si>
  <si>
    <t>2668_02</t>
  </si>
  <si>
    <t>G/424/S</t>
  </si>
  <si>
    <t>Adamie Ingston</t>
  </si>
  <si>
    <t>2670_01</t>
  </si>
  <si>
    <t>G/432/P</t>
  </si>
  <si>
    <t>Glenna Leodger</t>
  </si>
  <si>
    <t>2671_01</t>
  </si>
  <si>
    <t>F/554/P</t>
  </si>
  <si>
    <t>Anae Oconley</t>
  </si>
  <si>
    <t>2672_01</t>
  </si>
  <si>
    <t>F/555/P</t>
  </si>
  <si>
    <t>Lillia Waltonson</t>
  </si>
  <si>
    <t>2675_01</t>
  </si>
  <si>
    <t>C/97/S</t>
  </si>
  <si>
    <t>Rassias Iniouser</t>
  </si>
  <si>
    <t>2676_01</t>
  </si>
  <si>
    <t>B/81/P</t>
  </si>
  <si>
    <t>Halsham Noxiong</t>
  </si>
  <si>
    <t>2677_01</t>
  </si>
  <si>
    <t>D/90/S</t>
  </si>
  <si>
    <t>Eleon Scerodbox</t>
  </si>
  <si>
    <t>2678_01</t>
  </si>
  <si>
    <t>F/517/S</t>
  </si>
  <si>
    <t>Gera Sosanturney</t>
  </si>
  <si>
    <t>2679_01</t>
  </si>
  <si>
    <t>G/426/S</t>
  </si>
  <si>
    <t>Paulas Boltond</t>
  </si>
  <si>
    <t>2682_01</t>
  </si>
  <si>
    <t>G/434/P</t>
  </si>
  <si>
    <t>Berty Whiters</t>
  </si>
  <si>
    <t>2683_01</t>
  </si>
  <si>
    <t>A/32/S</t>
  </si>
  <si>
    <t>Zaninon Parbage</t>
  </si>
  <si>
    <t>2684_01</t>
  </si>
  <si>
    <t>B/83/P</t>
  </si>
  <si>
    <t>Navior Ranaly</t>
  </si>
  <si>
    <t>2685_01</t>
  </si>
  <si>
    <t>G/435/P</t>
  </si>
  <si>
    <t>Lilly Webstephrey</t>
  </si>
  <si>
    <t>2687_01</t>
  </si>
  <si>
    <t>F/556/P</t>
  </si>
  <si>
    <t>Carry Kimons</t>
  </si>
  <si>
    <t>2688_01</t>
  </si>
  <si>
    <t>F/557/P</t>
  </si>
  <si>
    <t>Eriky Willy</t>
  </si>
  <si>
    <t>2690_01</t>
  </si>
  <si>
    <t>E/185/S</t>
  </si>
  <si>
    <t>Eduana Stannondez</t>
  </si>
  <si>
    <t>2691_01</t>
  </si>
  <si>
    <t>F/558/P</t>
  </si>
  <si>
    <t>Gracey Coxterez</t>
  </si>
  <si>
    <t>2692_01</t>
  </si>
  <si>
    <t>Samie Weberts</t>
  </si>
  <si>
    <t>2693_01</t>
  </si>
  <si>
    <t>A/22/P</t>
  </si>
  <si>
    <t>Krab Pentical</t>
  </si>
  <si>
    <t>2693_02</t>
  </si>
  <si>
    <t>Jabbab Geousty</t>
  </si>
  <si>
    <t>2693_03</t>
  </si>
  <si>
    <t>Castram Geousty</t>
  </si>
  <si>
    <t>2693_04</t>
  </si>
  <si>
    <t>Mirfark Geousty</t>
  </si>
  <si>
    <t>2695_01</t>
  </si>
  <si>
    <t>E/186/S</t>
  </si>
  <si>
    <t>Honey Stike</t>
  </si>
  <si>
    <t>2697_01</t>
  </si>
  <si>
    <t>D/91/S</t>
  </si>
  <si>
    <t>Pank Pimne</t>
  </si>
  <si>
    <t>2698_01</t>
  </si>
  <si>
    <t>C/94/P</t>
  </si>
  <si>
    <t>Shelik Sofraten</t>
  </si>
  <si>
    <t>2700_01</t>
  </si>
  <si>
    <t>F/520/S</t>
  </si>
  <si>
    <t>Daven Perkings</t>
  </si>
  <si>
    <t>2701_01</t>
  </si>
  <si>
    <t>G/428/S</t>
  </si>
  <si>
    <t>Cliney Thorney</t>
  </si>
  <si>
    <t>2702_01</t>
  </si>
  <si>
    <t>G/437/P</t>
  </si>
  <si>
    <t>Mollen Garnettiz</t>
  </si>
  <si>
    <t>2703_01</t>
  </si>
  <si>
    <t>G/429/S</t>
  </si>
  <si>
    <t>Rena Ashipeck</t>
  </si>
  <si>
    <t>2704_01</t>
  </si>
  <si>
    <t>F/521/S</t>
  </si>
  <si>
    <t>Alfrey Shieldson</t>
  </si>
  <si>
    <t>2706_01</t>
  </si>
  <si>
    <t>B/102/S</t>
  </si>
  <si>
    <t>Alchium Ressighty</t>
  </si>
  <si>
    <t>2707_01</t>
  </si>
  <si>
    <t>B/103/S</t>
  </si>
  <si>
    <t>Ziba Belstrut</t>
  </si>
  <si>
    <t>2707_02</t>
  </si>
  <si>
    <t>Misa Belstrut</t>
  </si>
  <si>
    <t>2708_01</t>
  </si>
  <si>
    <t>F/522/S</t>
  </si>
  <si>
    <t>Pattin Cardner</t>
  </si>
  <si>
    <t>2709_01</t>
  </si>
  <si>
    <t>F/523/S</t>
  </si>
  <si>
    <t>Pies Welto</t>
  </si>
  <si>
    <t>2709_02</t>
  </si>
  <si>
    <t>Relix Welto</t>
  </si>
  <si>
    <t>2709_03</t>
  </si>
  <si>
    <t>Rana Welto</t>
  </si>
  <si>
    <t>2709_04</t>
  </si>
  <si>
    <t>Worms Ble</t>
  </si>
  <si>
    <t>2712_01</t>
  </si>
  <si>
    <t>B/105/S</t>
  </si>
  <si>
    <t>Mothab Doorge</t>
  </si>
  <si>
    <t>2713_01</t>
  </si>
  <si>
    <t>G/438/P</t>
  </si>
  <si>
    <t>Tarah Cleachrand</t>
  </si>
  <si>
    <t>2714_01</t>
  </si>
  <si>
    <t>F/561/P</t>
  </si>
  <si>
    <t>Maryn Mcintons</t>
  </si>
  <si>
    <t>2717_01</t>
  </si>
  <si>
    <t>G/431/S</t>
  </si>
  <si>
    <t>Francy Mayder</t>
  </si>
  <si>
    <t>2718_01</t>
  </si>
  <si>
    <t>B/106/S</t>
  </si>
  <si>
    <t>Quarkab Supred</t>
  </si>
  <si>
    <t>2720_01</t>
  </si>
  <si>
    <t>G/439/P</t>
  </si>
  <si>
    <t>Felice Beckeey</t>
  </si>
  <si>
    <t>2720_02</t>
  </si>
  <si>
    <t>Rancy Beckeey</t>
  </si>
  <si>
    <t>2720_03</t>
  </si>
  <si>
    <t>Noria Beckeey</t>
  </si>
  <si>
    <t>2721_01</t>
  </si>
  <si>
    <t>F/563/P</t>
  </si>
  <si>
    <t>Jodia Rigginson</t>
  </si>
  <si>
    <t>2722_01</t>
  </si>
  <si>
    <t>D/93/S</t>
  </si>
  <si>
    <t>Frunch Sutte</t>
  </si>
  <si>
    <t>2723_01</t>
  </si>
  <si>
    <t>C/99/S</t>
  </si>
  <si>
    <t>Bosonan Boderbint</t>
  </si>
  <si>
    <t>2723_02</t>
  </si>
  <si>
    <t>Dabiton Boderbint</t>
  </si>
  <si>
    <t>2724_01</t>
  </si>
  <si>
    <t>F/564/P</t>
  </si>
  <si>
    <t>Swack Merte</t>
  </si>
  <si>
    <t>2724_02</t>
  </si>
  <si>
    <t>Manth Merte</t>
  </si>
  <si>
    <t>2725_01</t>
  </si>
  <si>
    <t>F/565/P</t>
  </si>
  <si>
    <t>Helle Bucknersony</t>
  </si>
  <si>
    <t>2726_01</t>
  </si>
  <si>
    <t>G/440/P</t>
  </si>
  <si>
    <t>Kimmie Leson</t>
  </si>
  <si>
    <t>2727_01</t>
  </si>
  <si>
    <t>F/525/S</t>
  </si>
  <si>
    <t>Stany Hoopez</t>
  </si>
  <si>
    <t>2729_01</t>
  </si>
  <si>
    <t>G/432/S</t>
  </si>
  <si>
    <t>Jodip Burchrison</t>
  </si>
  <si>
    <t>2730_01</t>
  </si>
  <si>
    <t>G/433/S</t>
  </si>
  <si>
    <t>Royce Douglasen</t>
  </si>
  <si>
    <t>2730_02</t>
  </si>
  <si>
    <t>F/527/S</t>
  </si>
  <si>
    <t>Candra Douglasen</t>
  </si>
  <si>
    <t>2730_03</t>
  </si>
  <si>
    <t>Elancy Douglasen</t>
  </si>
  <si>
    <t>2732_01</t>
  </si>
  <si>
    <t>G/435/S</t>
  </si>
  <si>
    <t>Molley Hurles</t>
  </si>
  <si>
    <t>2732_02</t>
  </si>
  <si>
    <t>Jilly Hurles</t>
  </si>
  <si>
    <t>2734_01</t>
  </si>
  <si>
    <t>F/567/P</t>
  </si>
  <si>
    <t>Eggies Wate</t>
  </si>
  <si>
    <t>2736_01</t>
  </si>
  <si>
    <t>D/81/P</t>
  </si>
  <si>
    <t>Mark Prity</t>
  </si>
  <si>
    <t>2737_01</t>
  </si>
  <si>
    <t>C/100/S</t>
  </si>
  <si>
    <t>Naschab Forous</t>
  </si>
  <si>
    <t>2737_02</t>
  </si>
  <si>
    <t>Giedia Arterate</t>
  </si>
  <si>
    <t>2738_01</t>
  </si>
  <si>
    <t>E/187/S</t>
  </si>
  <si>
    <t>Tyog Ses</t>
  </si>
  <si>
    <t>2739_01</t>
  </si>
  <si>
    <t>G/442/P</t>
  </si>
  <si>
    <t>Heryle Daughessey</t>
  </si>
  <si>
    <t>2740_01</t>
  </si>
  <si>
    <t>E/163/P</t>
  </si>
  <si>
    <t>Garry Leetersoney</t>
  </si>
  <si>
    <t>2741_01</t>
  </si>
  <si>
    <t>E/164/P</t>
  </si>
  <si>
    <t>Jackix Cake</t>
  </si>
  <si>
    <t>2743_01</t>
  </si>
  <si>
    <t>F/528/S</t>
  </si>
  <si>
    <t>Nelle Gregordy</t>
  </si>
  <si>
    <t>2745_01</t>
  </si>
  <si>
    <t>F/568/P</t>
  </si>
  <si>
    <t>Libers Pre</t>
  </si>
  <si>
    <t>2746_01</t>
  </si>
  <si>
    <t>F/569/P</t>
  </si>
  <si>
    <t>Apix Wala</t>
  </si>
  <si>
    <t>2747_01</t>
  </si>
  <si>
    <t>F/570/P</t>
  </si>
  <si>
    <t>Stisps Chrie</t>
  </si>
  <si>
    <t>2748_01</t>
  </si>
  <si>
    <t>F/529/S</t>
  </si>
  <si>
    <t>Kimmie Mickersones</t>
  </si>
  <si>
    <t>2750_01</t>
  </si>
  <si>
    <t>F/571/P</t>
  </si>
  <si>
    <t>Timmie Daviddley</t>
  </si>
  <si>
    <t>2751_01</t>
  </si>
  <si>
    <t>F/530/S</t>
  </si>
  <si>
    <t>Permit Must</t>
  </si>
  <si>
    <t>2752_01</t>
  </si>
  <si>
    <t>G/444/P</t>
  </si>
  <si>
    <t>Jarena Ballocks</t>
  </si>
  <si>
    <t>2752_02</t>
  </si>
  <si>
    <t>Ollip Ballocks</t>
  </si>
  <si>
    <t>2752_03</t>
  </si>
  <si>
    <t>E/165/P</t>
  </si>
  <si>
    <t>Thel Ballocks</t>
  </si>
  <si>
    <t>2753_01</t>
  </si>
  <si>
    <t>E/188/S</t>
  </si>
  <si>
    <t>Wandy Summington</t>
  </si>
  <si>
    <t>2754_01</t>
  </si>
  <si>
    <t>E/166/P</t>
  </si>
  <si>
    <t>Heidie Santry</t>
  </si>
  <si>
    <t>2755_01</t>
  </si>
  <si>
    <t>B/85/P</t>
  </si>
  <si>
    <t>Beneba Glousspidy</t>
  </si>
  <si>
    <t>2756_01</t>
  </si>
  <si>
    <t>F/572/P</t>
  </si>
  <si>
    <t>Guink Corte</t>
  </si>
  <si>
    <t>2758_01</t>
  </si>
  <si>
    <t>G/446/P</t>
  </si>
  <si>
    <t>Dennya Fielson</t>
  </si>
  <si>
    <t>2759_01</t>
  </si>
  <si>
    <t>E/167/P</t>
  </si>
  <si>
    <t>Iree Kimons</t>
  </si>
  <si>
    <t>2760_01</t>
  </si>
  <si>
    <t>G/438/S</t>
  </si>
  <si>
    <t>Matty Rigginsen</t>
  </si>
  <si>
    <t>2760_02</t>
  </si>
  <si>
    <t>2760_03</t>
  </si>
  <si>
    <t>Chery Rigginsen</t>
  </si>
  <si>
    <t>2762_01</t>
  </si>
  <si>
    <t>G/439/S</t>
  </si>
  <si>
    <t>Bobina Leonzaley</t>
  </si>
  <si>
    <t>2762_02</t>
  </si>
  <si>
    <t>Paulah Leonzaley</t>
  </si>
  <si>
    <t>2763_01</t>
  </si>
  <si>
    <t>E/168/P</t>
  </si>
  <si>
    <t>Sony Reynoldez</t>
  </si>
  <si>
    <t>2764_01</t>
  </si>
  <si>
    <t>E/189/S</t>
  </si>
  <si>
    <t>Racily Reyervaney</t>
  </si>
  <si>
    <t>2765_01</t>
  </si>
  <si>
    <t>F/532/S</t>
  </si>
  <si>
    <t>Callix Curie</t>
  </si>
  <si>
    <t>2768_01</t>
  </si>
  <si>
    <t>F/533/S</t>
  </si>
  <si>
    <t>Herina Cartz</t>
  </si>
  <si>
    <t>2768_02</t>
  </si>
  <si>
    <t>G/442/S</t>
  </si>
  <si>
    <t>Raceky Cartz</t>
  </si>
  <si>
    <t>2768_03</t>
  </si>
  <si>
    <t>Doryn Cartz</t>
  </si>
  <si>
    <t>2769_01</t>
  </si>
  <si>
    <t>F/573/P</t>
  </si>
  <si>
    <t>Lindy Fishopper</t>
  </si>
  <si>
    <t>2770_01</t>
  </si>
  <si>
    <t>G/443/S</t>
  </si>
  <si>
    <t>Oraine Gainebergan</t>
  </si>
  <si>
    <t>2772_01</t>
  </si>
  <si>
    <t>G/444/S</t>
  </si>
  <si>
    <t>Patoya Meyersones</t>
  </si>
  <si>
    <t>2773_01</t>
  </si>
  <si>
    <t>D/94/S</t>
  </si>
  <si>
    <t>Whark Teake</t>
  </si>
  <si>
    <t>2774_01</t>
  </si>
  <si>
    <t>F/575/P</t>
  </si>
  <si>
    <t>Coreen Bushins</t>
  </si>
  <si>
    <t>2774_02</t>
  </si>
  <si>
    <t>Crisey Mcbriddley</t>
  </si>
  <si>
    <t>2774_03</t>
  </si>
  <si>
    <t>Aleroy Bushins</t>
  </si>
  <si>
    <t>2778_01</t>
  </si>
  <si>
    <t>D/82/P</t>
  </si>
  <si>
    <t>Gorice Fisty</t>
  </si>
  <si>
    <t>2778_02</t>
  </si>
  <si>
    <t>F/576/P</t>
  </si>
  <si>
    <t>Yogal Fisty</t>
  </si>
  <si>
    <t>2780_01</t>
  </si>
  <si>
    <t>F/578/P</t>
  </si>
  <si>
    <t>Eilace Chanan</t>
  </si>
  <si>
    <t>2781_01</t>
  </si>
  <si>
    <t>G/447/P</t>
  </si>
  <si>
    <t>Marice Williotters</t>
  </si>
  <si>
    <t>2783_01</t>
  </si>
  <si>
    <t>D/83/P</t>
  </si>
  <si>
    <t>Alteron Emetillove</t>
  </si>
  <si>
    <t>2783_02</t>
  </si>
  <si>
    <t>Gatrin Emetillove</t>
  </si>
  <si>
    <t>2784_01</t>
  </si>
  <si>
    <t>G/448/P</t>
  </si>
  <si>
    <t>Monard Walterson</t>
  </si>
  <si>
    <t>2785_01</t>
  </si>
  <si>
    <t>C/102/S</t>
  </si>
  <si>
    <t>Wasaleh Clindy</t>
  </si>
  <si>
    <t>2786_01</t>
  </si>
  <si>
    <t>E/190/S</t>
  </si>
  <si>
    <t>Luise Franankson</t>
  </si>
  <si>
    <t>2787_01</t>
  </si>
  <si>
    <t>F/535/S</t>
  </si>
  <si>
    <t>Stelly Salez</t>
  </si>
  <si>
    <t>2788_01</t>
  </si>
  <si>
    <t>G/449/P</t>
  </si>
  <si>
    <t>Harlos Ramoran</t>
  </si>
  <si>
    <t>2789_01</t>
  </si>
  <si>
    <t>G/450/P</t>
  </si>
  <si>
    <t>Idave Carverson</t>
  </si>
  <si>
    <t>2790_01</t>
  </si>
  <si>
    <t>B/86/P</t>
  </si>
  <si>
    <t>Asch Simous</t>
  </si>
  <si>
    <t>2790_02</t>
  </si>
  <si>
    <t>Cheliak Simous</t>
  </si>
  <si>
    <t>2790_03</t>
  </si>
  <si>
    <t>Izarino Simous</t>
  </si>
  <si>
    <t>2790_04</t>
  </si>
  <si>
    <t>Tarrak Simous</t>
  </si>
  <si>
    <t>2790_05</t>
  </si>
  <si>
    <t>Zaninon Simous</t>
  </si>
  <si>
    <t>2792_01</t>
  </si>
  <si>
    <t>G/446/S</t>
  </si>
  <si>
    <t>Duana Figuez</t>
  </si>
  <si>
    <t>2793_01</t>
  </si>
  <si>
    <t>E/169/P</t>
  </si>
  <si>
    <t>Darrie Mcinton</t>
  </si>
  <si>
    <t>2795_01</t>
  </si>
  <si>
    <t>C/103/S</t>
  </si>
  <si>
    <t>Genons Brantcable</t>
  </si>
  <si>
    <t>2795_02</t>
  </si>
  <si>
    <t>Bottom Brantcable</t>
  </si>
  <si>
    <t>2796_01</t>
  </si>
  <si>
    <t>F/536/S</t>
  </si>
  <si>
    <t>2797_01</t>
  </si>
  <si>
    <t>F/580/P</t>
  </si>
  <si>
    <t>Violan Burchanez</t>
  </si>
  <si>
    <t>2798_01</t>
  </si>
  <si>
    <t>A/23/P</t>
  </si>
  <si>
    <t>Furudra Timleplet</t>
  </si>
  <si>
    <t>2798_02</t>
  </si>
  <si>
    <t>Menchah Timleplet</t>
  </si>
  <si>
    <t>2799_01</t>
  </si>
  <si>
    <t>G/447/S</t>
  </si>
  <si>
    <t>Idace Barrilloney</t>
  </si>
  <si>
    <t>2799_02</t>
  </si>
  <si>
    <t>Sony Barrilloney</t>
  </si>
  <si>
    <t>2801_01</t>
  </si>
  <si>
    <t>B/87/P</t>
  </si>
  <si>
    <t>Taurius Frogauded</t>
  </si>
  <si>
    <t>2802_01</t>
  </si>
  <si>
    <t>F/581/P</t>
  </si>
  <si>
    <t>Evane Chavezalez</t>
  </si>
  <si>
    <t>2805_01</t>
  </si>
  <si>
    <t>F/582/P</t>
  </si>
  <si>
    <t>Allena Blacks</t>
  </si>
  <si>
    <t>2806_01</t>
  </si>
  <si>
    <t>D/95/S</t>
  </si>
  <si>
    <t>Boon Gene</t>
  </si>
  <si>
    <t>2807_01</t>
  </si>
  <si>
    <t>E/171/P</t>
  </si>
  <si>
    <t>Rancy Vincenton</t>
  </si>
  <si>
    <t>2807_02</t>
  </si>
  <si>
    <t>G/452/P</t>
  </si>
  <si>
    <t>Craine Vincenton</t>
  </si>
  <si>
    <t>2807_03</t>
  </si>
  <si>
    <t>Wenten Monrad</t>
  </si>
  <si>
    <t>2809_01</t>
  </si>
  <si>
    <t>G/453/P</t>
  </si>
  <si>
    <t>Dianie Ellahan</t>
  </si>
  <si>
    <t>2810_01</t>
  </si>
  <si>
    <t>G/454/P</t>
  </si>
  <si>
    <t>Oraine Jorden</t>
  </si>
  <si>
    <t>2811_01</t>
  </si>
  <si>
    <t>F/537/S</t>
  </si>
  <si>
    <t>Chery Charpelaney</t>
  </si>
  <si>
    <t>2812_01</t>
  </si>
  <si>
    <t>F/538/S</t>
  </si>
  <si>
    <t>Hock Grean</t>
  </si>
  <si>
    <t>2813_01</t>
  </si>
  <si>
    <t>G/449/S</t>
  </si>
  <si>
    <t>Therek Bryants</t>
  </si>
  <si>
    <t>2814_01</t>
  </si>
  <si>
    <t>G/455/P</t>
  </si>
  <si>
    <t>Fredy Smalloney</t>
  </si>
  <si>
    <t>2817_01</t>
  </si>
  <si>
    <t>F/584/P</t>
  </si>
  <si>
    <t>Sealfs Sutty</t>
  </si>
  <si>
    <t>2818_01</t>
  </si>
  <si>
    <t>F/585/P</t>
  </si>
  <si>
    <t>Krus Betie</t>
  </si>
  <si>
    <t>2818_02</t>
  </si>
  <si>
    <t>Corse Betie</t>
  </si>
  <si>
    <t>2818_03</t>
  </si>
  <si>
    <t>Wifel Betie</t>
  </si>
  <si>
    <t>2819_01</t>
  </si>
  <si>
    <t>F/586/P</t>
  </si>
  <si>
    <t>Stal Ocherman</t>
  </si>
  <si>
    <t>2820_01</t>
  </si>
  <si>
    <t>G/457/P</t>
  </si>
  <si>
    <t>Valex Lopelases</t>
  </si>
  <si>
    <t>2821_01</t>
  </si>
  <si>
    <t>G/458/P</t>
  </si>
  <si>
    <t>Brance Shephendery</t>
  </si>
  <si>
    <t>2822_01</t>
  </si>
  <si>
    <t>G/450/S</t>
  </si>
  <si>
    <t>Patsya Harverez</t>
  </si>
  <si>
    <t>2822_02</t>
  </si>
  <si>
    <t>Salley Harverez</t>
  </si>
  <si>
    <t>2822_03</t>
  </si>
  <si>
    <t>Rayne Harverez</t>
  </si>
  <si>
    <t>2822_04</t>
  </si>
  <si>
    <t>Annaha Harverez</t>
  </si>
  <si>
    <t>2822_05</t>
  </si>
  <si>
    <t>Melvia Harverez</t>
  </si>
  <si>
    <t>2823_01</t>
  </si>
  <si>
    <t>F/587/P</t>
  </si>
  <si>
    <t>Smark Parté</t>
  </si>
  <si>
    <t>2824_01</t>
  </si>
  <si>
    <t>C/104/S</t>
  </si>
  <si>
    <t>Shain Rinicapead</t>
  </si>
  <si>
    <t>2825_01</t>
  </si>
  <si>
    <t>F/539/S</t>
  </si>
  <si>
    <t>Popow Sake</t>
  </si>
  <si>
    <t>2826_01</t>
  </si>
  <si>
    <t>C/96/P</t>
  </si>
  <si>
    <t>Teron Pabler</t>
  </si>
  <si>
    <t>2826_02</t>
  </si>
  <si>
    <t>Terops Pabler</t>
  </si>
  <si>
    <t>2831_01</t>
  </si>
  <si>
    <t>D/86/P</t>
  </si>
  <si>
    <t>Weznif Fandomatty</t>
  </si>
  <si>
    <t>2831_02</t>
  </si>
  <si>
    <t>Naviton Impress</t>
  </si>
  <si>
    <t>2832_01</t>
  </si>
  <si>
    <t>E/173/P</t>
  </si>
  <si>
    <t>2834_01</t>
  </si>
  <si>
    <t>C/105/S</t>
  </si>
  <si>
    <t>Bosonan Coniple</t>
  </si>
  <si>
    <t>2835_01</t>
  </si>
  <si>
    <t>A/24/P</t>
  </si>
  <si>
    <t>Sadirk Unaring</t>
  </si>
  <si>
    <t>2837_01</t>
  </si>
  <si>
    <t>F/588/P</t>
  </si>
  <si>
    <t>Sergia Mcgoway</t>
  </si>
  <si>
    <t>2838_01</t>
  </si>
  <si>
    <t>E/174/P</t>
  </si>
  <si>
    <t>Whee Cure</t>
  </si>
  <si>
    <t>2839_01</t>
  </si>
  <si>
    <t>C/107/S</t>
  </si>
  <si>
    <t>Achib Heedry</t>
  </si>
  <si>
    <t>2840_01</t>
  </si>
  <si>
    <t>F/540/S</t>
  </si>
  <si>
    <t>Jacky Hortis</t>
  </si>
  <si>
    <t>2843_01</t>
  </si>
  <si>
    <t>E/175/P</t>
  </si>
  <si>
    <t>Apsps Terte</t>
  </si>
  <si>
    <t>2846_01</t>
  </si>
  <si>
    <t>G/452/S</t>
  </si>
  <si>
    <t>Margio Lardsonald</t>
  </si>
  <si>
    <t>2847_01</t>
  </si>
  <si>
    <t>G/464/P</t>
  </si>
  <si>
    <t>Thery Cardsay</t>
  </si>
  <si>
    <t>2852_01</t>
  </si>
  <si>
    <t>G/465/P</t>
  </si>
  <si>
    <t>Guadae Jeffey</t>
  </si>
  <si>
    <t>2853_01</t>
  </si>
  <si>
    <t>F/544/S</t>
  </si>
  <si>
    <t>Lonnez Browlerson</t>
  </si>
  <si>
    <t>2854_01</t>
  </si>
  <si>
    <t>F/591/P</t>
  </si>
  <si>
    <t>Phia Buckentry</t>
  </si>
  <si>
    <t>2856_01</t>
  </si>
  <si>
    <t>C/108/S</t>
  </si>
  <si>
    <t>Duhra Fulous</t>
  </si>
  <si>
    <t>2857_01</t>
  </si>
  <si>
    <t>F/545/S</t>
  </si>
  <si>
    <t>Hanry Larlowelley</t>
  </si>
  <si>
    <t>2858_01</t>
  </si>
  <si>
    <t>C/109/S</t>
  </si>
  <si>
    <t>Iononus Fictful</t>
  </si>
  <si>
    <t>2858_02</t>
  </si>
  <si>
    <t>Mesatik Fictful</t>
  </si>
  <si>
    <t>2858_03</t>
  </si>
  <si>
    <t>Dilath Fictful</t>
  </si>
  <si>
    <t>2859_01</t>
  </si>
  <si>
    <t>C/98/P</t>
  </si>
  <si>
    <t>Navior Excialing</t>
  </si>
  <si>
    <t>2860_01</t>
  </si>
  <si>
    <t>F/546/S</t>
  </si>
  <si>
    <t>Ianna Antoshipson</t>
  </si>
  <si>
    <t>2861_01</t>
  </si>
  <si>
    <t>F/547/S</t>
  </si>
  <si>
    <t>Evaley Marson</t>
  </si>
  <si>
    <t>2862_01</t>
  </si>
  <si>
    <t>E/193/S</t>
  </si>
  <si>
    <t>Cowlat Gooki</t>
  </si>
  <si>
    <t>2863_01</t>
  </si>
  <si>
    <t>G/466/P</t>
  </si>
  <si>
    <t>Therek Thony</t>
  </si>
  <si>
    <t>2865_01</t>
  </si>
  <si>
    <t>D/88/P</t>
  </si>
  <si>
    <t>Goos Corie</t>
  </si>
  <si>
    <t>2865_02</t>
  </si>
  <si>
    <t>Hammet Corie</t>
  </si>
  <si>
    <t>2866_01</t>
  </si>
  <si>
    <t>C/110/S</t>
  </si>
  <si>
    <t>Hadirk Wheededly</t>
  </si>
  <si>
    <t>2867_01</t>
  </si>
  <si>
    <t>D/89/P</t>
  </si>
  <si>
    <t>Smats Bane</t>
  </si>
  <si>
    <t>2867_02</t>
  </si>
  <si>
    <t>E/176/P</t>
  </si>
  <si>
    <t>Trisp Bane</t>
  </si>
  <si>
    <t>2869_01</t>
  </si>
  <si>
    <t>G/467/P</t>
  </si>
  <si>
    <t>Anton Vantonson</t>
  </si>
  <si>
    <t>2870_01</t>
  </si>
  <si>
    <t>G/454/S</t>
  </si>
  <si>
    <t>Nancey Willynnedy</t>
  </si>
  <si>
    <t>2871_01</t>
  </si>
  <si>
    <t>B/88/P</t>
  </si>
  <si>
    <t>Acruxon Unregul</t>
  </si>
  <si>
    <t>2871_02</t>
  </si>
  <si>
    <t>Sarthim Unregul</t>
  </si>
  <si>
    <t>2872_01</t>
  </si>
  <si>
    <t>G/455/S</t>
  </si>
  <si>
    <t>Jonard Leblanchez</t>
  </si>
  <si>
    <t>2873_01</t>
  </si>
  <si>
    <t>E/194/S</t>
  </si>
  <si>
    <t>Alls Birte</t>
  </si>
  <si>
    <t>2875_01</t>
  </si>
  <si>
    <t>B/107/S</t>
  </si>
  <si>
    <t>Zinonon Frolestty</t>
  </si>
  <si>
    <t>2876_01</t>
  </si>
  <si>
    <t>G/456/S</t>
  </si>
  <si>
    <t>Andyn Brenney</t>
  </si>
  <si>
    <t>2877_01</t>
  </si>
  <si>
    <t>F/592/P</t>
  </si>
  <si>
    <t>Berly Vinozarks</t>
  </si>
  <si>
    <t>2878_01</t>
  </si>
  <si>
    <t>F/593/P</t>
  </si>
  <si>
    <t>Grey Ancy</t>
  </si>
  <si>
    <t>2880_01</t>
  </si>
  <si>
    <t>G/468/P</t>
  </si>
  <si>
    <t>Lynnee Wooterston</t>
  </si>
  <si>
    <t>2881_01</t>
  </si>
  <si>
    <t>G/457/S</t>
  </si>
  <si>
    <t>Walley Brightez</t>
  </si>
  <si>
    <t>2882_01</t>
  </si>
  <si>
    <t>G/458/S</t>
  </si>
  <si>
    <t>Clarry Dillips</t>
  </si>
  <si>
    <t>2883_01</t>
  </si>
  <si>
    <t>F/595/P</t>
  </si>
  <si>
    <t>Brene Hanner</t>
  </si>
  <si>
    <t>2884_01</t>
  </si>
  <si>
    <t>D/90/P</t>
  </si>
  <si>
    <t>Coats Erle</t>
  </si>
  <si>
    <t>2887_01</t>
  </si>
  <si>
    <t>G/459/S</t>
  </si>
  <si>
    <t>Gabrie Reenez</t>
  </si>
  <si>
    <t>2888_01</t>
  </si>
  <si>
    <t>F/597/P</t>
  </si>
  <si>
    <t>Kad Gele</t>
  </si>
  <si>
    <t>2890_01</t>
  </si>
  <si>
    <t>B/89/P</t>
  </si>
  <si>
    <t>Jabbab Cattyried</t>
  </si>
  <si>
    <t>2890_02</t>
  </si>
  <si>
    <t>Suhain Cattyried</t>
  </si>
  <si>
    <t>2891_01</t>
  </si>
  <si>
    <t>G/460/S</t>
  </si>
  <si>
    <t>Gleney Ortinericey</t>
  </si>
  <si>
    <t>2892_01</t>
  </si>
  <si>
    <t>G/469/P</t>
  </si>
  <si>
    <t>Glena Coolerson</t>
  </si>
  <si>
    <t>2892_02</t>
  </si>
  <si>
    <t>Benry Gallenry</t>
  </si>
  <si>
    <t>2892_03</t>
  </si>
  <si>
    <t>2892_04</t>
  </si>
  <si>
    <t>F/598/P</t>
  </si>
  <si>
    <t>Kendre Coolerson</t>
  </si>
  <si>
    <t>2892_05</t>
  </si>
  <si>
    <t>Wilmay Coolerson</t>
  </si>
  <si>
    <t>2893_01</t>
  </si>
  <si>
    <t>G/470/P</t>
  </si>
  <si>
    <t>Verek Beasleyes</t>
  </si>
  <si>
    <t>2894_01</t>
  </si>
  <si>
    <t>F/599/P</t>
  </si>
  <si>
    <t>Idace Hersons</t>
  </si>
  <si>
    <t>2897_01</t>
  </si>
  <si>
    <t>G/461/S</t>
  </si>
  <si>
    <t>Guye Meadoney</t>
  </si>
  <si>
    <t>2899_01</t>
  </si>
  <si>
    <t>F/600/P</t>
  </si>
  <si>
    <t>Monch Buth</t>
  </si>
  <si>
    <t>2900_01</t>
  </si>
  <si>
    <t>Corse Snoff</t>
  </si>
  <si>
    <t>2901_01</t>
  </si>
  <si>
    <t>F/601/P</t>
  </si>
  <si>
    <t>Jeanna Vandez</t>
  </si>
  <si>
    <t>2901_02</t>
  </si>
  <si>
    <t>Loisey Vandez</t>
  </si>
  <si>
    <t>2902_01</t>
  </si>
  <si>
    <t>G/471/P</t>
  </si>
  <si>
    <t>Lyney Merkins</t>
  </si>
  <si>
    <t>2905_01</t>
  </si>
  <si>
    <t>G/462/S</t>
  </si>
  <si>
    <t>Lloyde Parsoney</t>
  </si>
  <si>
    <t>2906_01</t>
  </si>
  <si>
    <t>G/463/S</t>
  </si>
  <si>
    <t>Margia Gainebergan</t>
  </si>
  <si>
    <t>2907_01</t>
  </si>
  <si>
    <t>F/552/S</t>
  </si>
  <si>
    <t>Paulah Weavesend</t>
  </si>
  <si>
    <t>2908_01</t>
  </si>
  <si>
    <t>G/464/S</t>
  </si>
  <si>
    <t>Nica Berreranks</t>
  </si>
  <si>
    <t>2908_02</t>
  </si>
  <si>
    <t>F/553/S</t>
  </si>
  <si>
    <t>Benda Berreranks</t>
  </si>
  <si>
    <t>2909_01</t>
  </si>
  <si>
    <t>G/473/P</t>
  </si>
  <si>
    <t>Eddiey Polloantes</t>
  </si>
  <si>
    <t>2910_01</t>
  </si>
  <si>
    <t>F/602/P</t>
  </si>
  <si>
    <t>Celis Bucknersony</t>
  </si>
  <si>
    <t>2912_01</t>
  </si>
  <si>
    <t>E/178/P</t>
  </si>
  <si>
    <t>Beeres Kine</t>
  </si>
  <si>
    <t>2913_01</t>
  </si>
  <si>
    <t>F/603/P</t>
  </si>
  <si>
    <t>Pefox Sau</t>
  </si>
  <si>
    <t>2919_01</t>
  </si>
  <si>
    <t>D/96/S</t>
  </si>
  <si>
    <t>Slix Kra</t>
  </si>
  <si>
    <t>2919_02</t>
  </si>
  <si>
    <t>F/555/S</t>
  </si>
  <si>
    <t>Soyos Kra</t>
  </si>
  <si>
    <t>2919_03</t>
  </si>
  <si>
    <t>Stmeal Kra</t>
  </si>
  <si>
    <t>2920_01</t>
  </si>
  <si>
    <t>F/606/P</t>
  </si>
  <si>
    <t>Joelan Schwardson</t>
  </si>
  <si>
    <t>2925_01</t>
  </si>
  <si>
    <t>F/609/P</t>
  </si>
  <si>
    <t>Cines Minen</t>
  </si>
  <si>
    <t>2925_02</t>
  </si>
  <si>
    <t>Goleer Minen</t>
  </si>
  <si>
    <t>2926_01</t>
  </si>
  <si>
    <t>Kad Homin</t>
  </si>
  <si>
    <t>2927_01</t>
  </si>
  <si>
    <t>F/611/P</t>
  </si>
  <si>
    <t>Caw Panad</t>
  </si>
  <si>
    <t>2928_01</t>
  </si>
  <si>
    <t>B/92/P</t>
  </si>
  <si>
    <t>Menkibi Mander</t>
  </si>
  <si>
    <t>2928_02</t>
  </si>
  <si>
    <t>Photope Caltilter</t>
  </si>
  <si>
    <t>2928_03</t>
  </si>
  <si>
    <t>Gluinol Mander</t>
  </si>
  <si>
    <t>2929_01</t>
  </si>
  <si>
    <t>G/467/S</t>
  </si>
  <si>
    <t>Alancy Mcbritts</t>
  </si>
  <si>
    <t>2930_01</t>
  </si>
  <si>
    <t>G/474/P</t>
  </si>
  <si>
    <t>Cary Mejiaddox</t>
  </si>
  <si>
    <t>2934_01</t>
  </si>
  <si>
    <t>F/557/S</t>
  </si>
  <si>
    <t>Adriet Moodman</t>
  </si>
  <si>
    <t>2935_01</t>
  </si>
  <si>
    <t>T/2/P</t>
  </si>
  <si>
    <t>2936_01</t>
  </si>
  <si>
    <t>G/468/S</t>
  </si>
  <si>
    <t>Jimmyn Berreranks</t>
  </si>
  <si>
    <t>2938_01</t>
  </si>
  <si>
    <t>C/100/P</t>
  </si>
  <si>
    <t>Taban Aroodint</t>
  </si>
  <si>
    <t>2940_01</t>
  </si>
  <si>
    <t>F/615/P</t>
  </si>
  <si>
    <t>Melica Casonston</t>
  </si>
  <si>
    <t>2941_01</t>
  </si>
  <si>
    <t>G/477/P</t>
  </si>
  <si>
    <t>Coreee Beasleyes</t>
  </si>
  <si>
    <t>2942_01</t>
  </si>
  <si>
    <t>F/558/S</t>
  </si>
  <si>
    <t>Tany Watkinsley</t>
  </si>
  <si>
    <t>2943_01</t>
  </si>
  <si>
    <t>G/478/P</t>
  </si>
  <si>
    <t>Allene Belley</t>
  </si>
  <si>
    <t>2944_01</t>
  </si>
  <si>
    <t>F/559/S</t>
  </si>
  <si>
    <t>Min Nichoan</t>
  </si>
  <si>
    <t>2944_02</t>
  </si>
  <si>
    <t>G/469/S</t>
  </si>
  <si>
    <t>Ernard Nichoan</t>
  </si>
  <si>
    <t>2944_03</t>
  </si>
  <si>
    <t>Sta Nichoan</t>
  </si>
  <si>
    <t>2944_04</t>
  </si>
  <si>
    <t>Terta Nichoan</t>
  </si>
  <si>
    <t>2945_01</t>
  </si>
  <si>
    <t>G/479/P</t>
  </si>
  <si>
    <t>Jeanie Moodsey</t>
  </si>
  <si>
    <t>2948_01</t>
  </si>
  <si>
    <t>C/112/S</t>
  </si>
  <si>
    <t>Tabiton Prearright</t>
  </si>
  <si>
    <t>2949_01</t>
  </si>
  <si>
    <t>G/482/P</t>
  </si>
  <si>
    <t>Florey Boltertley</t>
  </si>
  <si>
    <t>2950_01</t>
  </si>
  <si>
    <t>F/617/P</t>
  </si>
  <si>
    <t>Lawren Fielsenders</t>
  </si>
  <si>
    <t>2953_01</t>
  </si>
  <si>
    <t>E/179/P</t>
  </si>
  <si>
    <t>Eilan Solivers</t>
  </si>
  <si>
    <t>2954_01</t>
  </si>
  <si>
    <t>F/619/P</t>
  </si>
  <si>
    <t>Karlie Gordanieves</t>
  </si>
  <si>
    <t>2956_01</t>
  </si>
  <si>
    <t>G/470/S</t>
  </si>
  <si>
    <t>Tonnie Houseson</t>
  </si>
  <si>
    <t>2958_01</t>
  </si>
  <si>
    <t>F/561/S</t>
  </si>
  <si>
    <t>Min Parrett</t>
  </si>
  <si>
    <t>2959_01</t>
  </si>
  <si>
    <t>F/620/P</t>
  </si>
  <si>
    <t>2960_01</t>
  </si>
  <si>
    <t>F/562/S</t>
  </si>
  <si>
    <t>Gracia Carterson</t>
  </si>
  <si>
    <t>2961_01</t>
  </si>
  <si>
    <t>F/621/P</t>
  </si>
  <si>
    <t>Evaned Kellynn</t>
  </si>
  <si>
    <t>2962_01</t>
  </si>
  <si>
    <t>E/180/P</t>
  </si>
  <si>
    <t>Cints Backe</t>
  </si>
  <si>
    <t>2964_01</t>
  </si>
  <si>
    <t>A/35/S</t>
  </si>
  <si>
    <t>Izarfik Holiabler</t>
  </si>
  <si>
    <t>2965_01</t>
  </si>
  <si>
    <t>F/622/P</t>
  </si>
  <si>
    <t>Amandy Munozanson</t>
  </si>
  <si>
    <t>2966_01</t>
  </si>
  <si>
    <t>E/181/P</t>
  </si>
  <si>
    <t>Deaney Avisley</t>
  </si>
  <si>
    <t>2968_01</t>
  </si>
  <si>
    <t>G/485/P</t>
  </si>
  <si>
    <t>Evendy Sosalinson</t>
  </si>
  <si>
    <t>2969_01</t>
  </si>
  <si>
    <t>G/486/P</t>
  </si>
  <si>
    <t>Russey Miley</t>
  </si>
  <si>
    <t>2970_01</t>
  </si>
  <si>
    <t>Dwin Adkinson</t>
  </si>
  <si>
    <t>2971_01</t>
  </si>
  <si>
    <t>T/3/P</t>
  </si>
  <si>
    <t>Pent Sessiouse</t>
  </si>
  <si>
    <t>2972_01</t>
  </si>
  <si>
    <t>E/182/P</t>
  </si>
  <si>
    <t>Danna Yorkland</t>
  </si>
  <si>
    <t>2975_01</t>
  </si>
  <si>
    <t>F/564/S</t>
  </si>
  <si>
    <t>Elanda Hermanapp</t>
  </si>
  <si>
    <t>2979_01</t>
  </si>
  <si>
    <t>B/93/P</t>
  </si>
  <si>
    <t>Sadirux Urablele</t>
  </si>
  <si>
    <t>2982_01</t>
  </si>
  <si>
    <t>B/111/S</t>
  </si>
  <si>
    <t>Tarino Unrespery</t>
  </si>
  <si>
    <t>2983_01</t>
  </si>
  <si>
    <t>E/183/P</t>
  </si>
  <si>
    <t>Mamina Monsoney</t>
  </si>
  <si>
    <t>2984_01</t>
  </si>
  <si>
    <t>D/97/S</t>
  </si>
  <si>
    <t>Teron Healted</t>
  </si>
  <si>
    <t>2986_01</t>
  </si>
  <si>
    <t>E/197/S</t>
  </si>
  <si>
    <t>Swaffs Dutty</t>
  </si>
  <si>
    <t>2988_01</t>
  </si>
  <si>
    <t>A/36/S</t>
  </si>
  <si>
    <t>Winon Cousel</t>
  </si>
  <si>
    <t>2990_01</t>
  </si>
  <si>
    <t>G/472/S</t>
  </si>
  <si>
    <t>Gileen Vandez</t>
  </si>
  <si>
    <t>2992_01</t>
  </si>
  <si>
    <t>F/570/S</t>
  </si>
  <si>
    <t>Dont Sterreray</t>
  </si>
  <si>
    <t>2993_01</t>
  </si>
  <si>
    <t>F/571/S</t>
  </si>
  <si>
    <t>Nelly Gordanieves</t>
  </si>
  <si>
    <t>2994_01</t>
  </si>
  <si>
    <t>E/198/S</t>
  </si>
  <si>
    <t>Carly Scottuez</t>
  </si>
  <si>
    <t>2995_01</t>
  </si>
  <si>
    <t>B/94/P</t>
  </si>
  <si>
    <t>Minus Roforhauge</t>
  </si>
  <si>
    <t>2995_02</t>
  </si>
  <si>
    <t>Marinon Roforhauge</t>
  </si>
  <si>
    <t>2996_01</t>
  </si>
  <si>
    <t>F/626/P</t>
  </si>
  <si>
    <t>2998_01</t>
  </si>
  <si>
    <t>C/113/S</t>
  </si>
  <si>
    <t>Dirfak Mosteraked</t>
  </si>
  <si>
    <t>3000_01</t>
  </si>
  <si>
    <t>F/627/P</t>
  </si>
  <si>
    <t>Therta Spencervan</t>
  </si>
  <si>
    <t>3001_01</t>
  </si>
  <si>
    <t>C/101/P</t>
  </si>
  <si>
    <t>Phecca Shming</t>
  </si>
  <si>
    <t>3001_02</t>
  </si>
  <si>
    <t>Dirfak Shming</t>
  </si>
  <si>
    <t>3003_01</t>
  </si>
  <si>
    <t>C/114/S</t>
  </si>
  <si>
    <t>Ankaan String</t>
  </si>
  <si>
    <t>3004_01</t>
  </si>
  <si>
    <t>G/473/S</t>
  </si>
  <si>
    <t>Card Clinantones</t>
  </si>
  <si>
    <t>3004_02</t>
  </si>
  <si>
    <t>F/572/S</t>
  </si>
  <si>
    <t>Tin Clinantones</t>
  </si>
  <si>
    <t>3005_01</t>
  </si>
  <si>
    <t>F/573/S</t>
  </si>
  <si>
    <t>Stmeal Fisun</t>
  </si>
  <si>
    <t>3006_01</t>
  </si>
  <si>
    <t>G/474/S</t>
  </si>
  <si>
    <t>Race Wolferguson</t>
  </si>
  <si>
    <t>3009_01</t>
  </si>
  <si>
    <t>E/185/P</t>
  </si>
  <si>
    <t>Blakes Chcak</t>
  </si>
  <si>
    <t>3010_01</t>
  </si>
  <si>
    <t>B/96/P</t>
  </si>
  <si>
    <t>Kraban Praugnox</t>
  </si>
  <si>
    <t>3012_01</t>
  </si>
  <si>
    <t>G/475/S</t>
  </si>
  <si>
    <t>Thony Bradlerson</t>
  </si>
  <si>
    <t>3013_01</t>
  </si>
  <si>
    <t>F/629/P</t>
  </si>
  <si>
    <t>Morrie Moongton</t>
  </si>
  <si>
    <t>3014_01</t>
  </si>
  <si>
    <t>C/115/S</t>
  </si>
  <si>
    <t>Alduson Oilpuring</t>
  </si>
  <si>
    <t>3015_01</t>
  </si>
  <si>
    <t>E/199/S</t>
  </si>
  <si>
    <t>Dord Pottley</t>
  </si>
  <si>
    <t>3018_01</t>
  </si>
  <si>
    <t>F/630/P</t>
  </si>
  <si>
    <t>Vanley Harry</t>
  </si>
  <si>
    <t>3019_01</t>
  </si>
  <si>
    <t>E/187/P</t>
  </si>
  <si>
    <t>Yakers Peake</t>
  </si>
  <si>
    <t>3020_01</t>
  </si>
  <si>
    <t>B/112/S</t>
  </si>
  <si>
    <t>Tard Monfulewss</t>
  </si>
  <si>
    <t>3021_01</t>
  </si>
  <si>
    <t>G/476/S</t>
  </si>
  <si>
    <t>Deanny Spencervan</t>
  </si>
  <si>
    <t>3021_02</t>
  </si>
  <si>
    <t>F/574/S</t>
  </si>
  <si>
    <t>Billey Spencervan</t>
  </si>
  <si>
    <t>3022_01</t>
  </si>
  <si>
    <t>C/102/P</t>
  </si>
  <si>
    <t>Ankab Speating</t>
  </si>
  <si>
    <t>3022_02</t>
  </si>
  <si>
    <t>Hadirah Speating</t>
  </si>
  <si>
    <t>3023_01</t>
  </si>
  <si>
    <t>F/631/P</t>
  </si>
  <si>
    <t>Panter Blane</t>
  </si>
  <si>
    <t>3024_01</t>
  </si>
  <si>
    <t>F/632/P</t>
  </si>
  <si>
    <t>Jord Barkeretton</t>
  </si>
  <si>
    <t>3025_01</t>
  </si>
  <si>
    <t>G/477/S</t>
  </si>
  <si>
    <t>3025_02</t>
  </si>
  <si>
    <t>Stald Fisheparks</t>
  </si>
  <si>
    <t>3026_01</t>
  </si>
  <si>
    <t>G/492/P</t>
  </si>
  <si>
    <t>Artis Gambs</t>
  </si>
  <si>
    <t>3027_01</t>
  </si>
  <si>
    <t>G/493/P</t>
  </si>
  <si>
    <t>Tracia Fitzgerson</t>
  </si>
  <si>
    <t>3029_01</t>
  </si>
  <si>
    <t>C/103/P</t>
  </si>
  <si>
    <t>Geno Disgul</t>
  </si>
  <si>
    <t>3029_02</t>
  </si>
  <si>
    <t>Charga Disgul</t>
  </si>
  <si>
    <t>3030_01</t>
  </si>
  <si>
    <t>B/97/P</t>
  </si>
  <si>
    <t>Cellum Alaring</t>
  </si>
  <si>
    <t>3030_02</t>
  </si>
  <si>
    <t>Wezena Alaring</t>
  </si>
  <si>
    <t>3032_01</t>
  </si>
  <si>
    <t>G/478/S</t>
  </si>
  <si>
    <t>Raque Wolfernan</t>
  </si>
  <si>
    <t>3032_02</t>
  </si>
  <si>
    <t>Loresa Wolfernan</t>
  </si>
  <si>
    <t>3032_03</t>
  </si>
  <si>
    <t>Andie Wolfernan</t>
  </si>
  <si>
    <t>3032_04</t>
  </si>
  <si>
    <t>F/575/S</t>
  </si>
  <si>
    <t>Ritany Wolfernan</t>
  </si>
  <si>
    <t>3033_01</t>
  </si>
  <si>
    <t>G/479/S</t>
  </si>
  <si>
    <t>Hardy Wagnerray</t>
  </si>
  <si>
    <t>3034_01</t>
  </si>
  <si>
    <t>Dscheat Noxnuther</t>
  </si>
  <si>
    <t>3036_01</t>
  </si>
  <si>
    <t>F/634/P</t>
  </si>
  <si>
    <t>Penne Booneid</t>
  </si>
  <si>
    <t>3038_01</t>
  </si>
  <si>
    <t>F/576/S</t>
  </si>
  <si>
    <t>Cink Porté</t>
  </si>
  <si>
    <t>3039_01</t>
  </si>
  <si>
    <t>A/37/S</t>
  </si>
  <si>
    <t>Acraban Conamminal</t>
  </si>
  <si>
    <t>3040_01</t>
  </si>
  <si>
    <t>F/577/S</t>
  </si>
  <si>
    <t>Nilly Purle</t>
  </si>
  <si>
    <t>3042_01</t>
  </si>
  <si>
    <t>F/578/S</t>
  </si>
  <si>
    <t>Maya Mejiaddox</t>
  </si>
  <si>
    <t>3044_01</t>
  </si>
  <si>
    <t>F/636/P</t>
  </si>
  <si>
    <t>Joyces Fowlesterez</t>
  </si>
  <si>
    <t>3045_01</t>
  </si>
  <si>
    <t>G/480/S</t>
  </si>
  <si>
    <t>Helean Hestes</t>
  </si>
  <si>
    <t>3047_01</t>
  </si>
  <si>
    <t>E/190/P</t>
  </si>
  <si>
    <t>Jack Quart</t>
  </si>
  <si>
    <t>3047_02</t>
  </si>
  <si>
    <t>Wafros Quart</t>
  </si>
  <si>
    <t>3048_01</t>
  </si>
  <si>
    <t>E/200/S</t>
  </si>
  <si>
    <t>Mitch Canie</t>
  </si>
  <si>
    <t>3050_01</t>
  </si>
  <si>
    <t>E/191/P</t>
  </si>
  <si>
    <t>Skatik Supred</t>
  </si>
  <si>
    <t>3053_01</t>
  </si>
  <si>
    <t>Ainor Fuelisent</t>
  </si>
  <si>
    <t>3054_01</t>
  </si>
  <si>
    <t>F/579/S</t>
  </si>
  <si>
    <t>Celis Bootez</t>
  </si>
  <si>
    <t>3055_01</t>
  </si>
  <si>
    <t>F/637/P</t>
  </si>
  <si>
    <t>Inen Casentry</t>
  </si>
  <si>
    <t>3060_01</t>
  </si>
  <si>
    <t>F/581/S</t>
  </si>
  <si>
    <t>Rowl Chman</t>
  </si>
  <si>
    <t>3060_02</t>
  </si>
  <si>
    <t>D/98/S</t>
  </si>
  <si>
    <t>Duckes Chman</t>
  </si>
  <si>
    <t>3060_03</t>
  </si>
  <si>
    <t>E/201/S</t>
  </si>
  <si>
    <t>Torms Chman</t>
  </si>
  <si>
    <t>3061_01</t>
  </si>
  <si>
    <t>F/638/P</t>
  </si>
  <si>
    <t>Mela Bakericks</t>
  </si>
  <si>
    <t>3061_02</t>
  </si>
  <si>
    <t>G/498/P</t>
  </si>
  <si>
    <t>Ritey Hickley</t>
  </si>
  <si>
    <t>3062_01</t>
  </si>
  <si>
    <t>D/99/S</t>
  </si>
  <si>
    <t>Hion Frasp</t>
  </si>
  <si>
    <t>3063_01</t>
  </si>
  <si>
    <t>G/499/P</t>
  </si>
  <si>
    <t>Jerrye Daughttley</t>
  </si>
  <si>
    <t>3063_02</t>
  </si>
  <si>
    <t>Joana Daughttley</t>
  </si>
  <si>
    <t>3063_03</t>
  </si>
  <si>
    <t>E/192/P</t>
  </si>
  <si>
    <t>Elina Daughttley</t>
  </si>
  <si>
    <t>3064_01</t>
  </si>
  <si>
    <t>G/482/S</t>
  </si>
  <si>
    <t>Thewis Spencervan</t>
  </si>
  <si>
    <t>3065_01</t>
  </si>
  <si>
    <t>D/94/P</t>
  </si>
  <si>
    <t>Solark Preeldy</t>
  </si>
  <si>
    <t>3066_01</t>
  </si>
  <si>
    <t>E/193/P</t>
  </si>
  <si>
    <t>Felia Hortis</t>
  </si>
  <si>
    <t>3067_01</t>
  </si>
  <si>
    <t>G/483/S</t>
  </si>
  <si>
    <t>France Dicksons</t>
  </si>
  <si>
    <t>3068_01</t>
  </si>
  <si>
    <t>G/500/P</t>
  </si>
  <si>
    <t>Tyrona Mcfarley</t>
  </si>
  <si>
    <t>3070_01</t>
  </si>
  <si>
    <t>G/501/P</t>
  </si>
  <si>
    <t>Bel Haydenez</t>
  </si>
  <si>
    <t>3071_01</t>
  </si>
  <si>
    <t>B/113/S</t>
  </si>
  <si>
    <t>Saiphda Cracionfic</t>
  </si>
  <si>
    <t>3071_02</t>
  </si>
  <si>
    <t>Alballa Cracionfic</t>
  </si>
  <si>
    <t>3073_01</t>
  </si>
  <si>
    <t>F/640/P</t>
  </si>
  <si>
    <t>Krios Shbre</t>
  </si>
  <si>
    <t>3076_01</t>
  </si>
  <si>
    <t>G/502/P</t>
  </si>
  <si>
    <t>Jaimez Mcfaddenson</t>
  </si>
  <si>
    <t>3079_01</t>
  </si>
  <si>
    <t>F/642/P</t>
  </si>
  <si>
    <t>Charly Booters</t>
  </si>
  <si>
    <t>3080_01</t>
  </si>
  <si>
    <t>F/584/S</t>
  </si>
  <si>
    <t>Florey Alldson</t>
  </si>
  <si>
    <t>3081_01</t>
  </si>
  <si>
    <t>C/118/S</t>
  </si>
  <si>
    <t>3081_02</t>
  </si>
  <si>
    <t>Sadirak Reedall</t>
  </si>
  <si>
    <t>3082_01</t>
  </si>
  <si>
    <t>G/503/P</t>
  </si>
  <si>
    <t>Kayd Wilkinner</t>
  </si>
  <si>
    <t>3083_01</t>
  </si>
  <si>
    <t>D/100/S</t>
  </si>
  <si>
    <t>Antak Bootty</t>
  </si>
  <si>
    <t>3084_01</t>
  </si>
  <si>
    <t>D/101/S</t>
  </si>
  <si>
    <t>Bakix Flell</t>
  </si>
  <si>
    <t>3085_01</t>
  </si>
  <si>
    <t>G/504/P</t>
  </si>
  <si>
    <t>Coracy Briggins</t>
  </si>
  <si>
    <t>3087_01</t>
  </si>
  <si>
    <t>G/505/P</t>
  </si>
  <si>
    <t>Chadie Flyncharlan</t>
  </si>
  <si>
    <t>3088_01</t>
  </si>
  <si>
    <t>A/25/P</t>
  </si>
  <si>
    <t>Dscha Dishearly</t>
  </si>
  <si>
    <t>3090_01</t>
  </si>
  <si>
    <t>B/115/S</t>
  </si>
  <si>
    <t>Minoces Myling</t>
  </si>
  <si>
    <t>3091_01</t>
  </si>
  <si>
    <t>Kitakan Wingcoling</t>
  </si>
  <si>
    <t>3091_02</t>
  </si>
  <si>
    <t>D/102/S</t>
  </si>
  <si>
    <t>Shaiaz Wingcoling</t>
  </si>
  <si>
    <t>3092_01</t>
  </si>
  <si>
    <t>G/506/P</t>
  </si>
  <si>
    <t>Stace Solivers</t>
  </si>
  <si>
    <t>3093_01</t>
  </si>
  <si>
    <t>E/194/P</t>
  </si>
  <si>
    <t>Berk Terte</t>
  </si>
  <si>
    <t>3095_01</t>
  </si>
  <si>
    <t>F/585/S</t>
  </si>
  <si>
    <t>Aarjel Rhuba</t>
  </si>
  <si>
    <t>3096_01</t>
  </si>
  <si>
    <t>D/103/S</t>
  </si>
  <si>
    <t>Seat Khaf</t>
  </si>
  <si>
    <t>3099_01</t>
  </si>
  <si>
    <t>E/203/S</t>
  </si>
  <si>
    <t>Chones Bine</t>
  </si>
  <si>
    <t>3100_01</t>
  </si>
  <si>
    <t>G/485/S</t>
  </si>
  <si>
    <t>Andrey Farmonrada</t>
  </si>
  <si>
    <t>3100_02</t>
  </si>
  <si>
    <t>F/586/S</t>
  </si>
  <si>
    <t>Jord Farmonrada</t>
  </si>
  <si>
    <t>3100_03</t>
  </si>
  <si>
    <t>Gordo Farmonrada</t>
  </si>
  <si>
    <t>3102_01</t>
  </si>
  <si>
    <t>B/101/P</t>
  </si>
  <si>
    <t>Tachba Mirinanty</t>
  </si>
  <si>
    <t>3103_01</t>
  </si>
  <si>
    <t>B/102/P</t>
  </si>
  <si>
    <t>Aldibah Baleful</t>
  </si>
  <si>
    <t>3104_01</t>
  </si>
  <si>
    <t>G/507/P</t>
  </si>
  <si>
    <t>Shally Fowles</t>
  </si>
  <si>
    <t>3104_02</t>
  </si>
  <si>
    <t>Lorice Fowles</t>
  </si>
  <si>
    <t>3110_01</t>
  </si>
  <si>
    <t>G/509/P</t>
  </si>
  <si>
    <t>Dandra Joyneidez</t>
  </si>
  <si>
    <t>3111_01</t>
  </si>
  <si>
    <t>D/95/P</t>
  </si>
  <si>
    <t>Goles Ramad</t>
  </si>
  <si>
    <t>3112_01</t>
  </si>
  <si>
    <t>G/488/S</t>
  </si>
  <si>
    <t>Billey Romason</t>
  </si>
  <si>
    <t>3113_01</t>
  </si>
  <si>
    <t>D/96/P</t>
  </si>
  <si>
    <t>Sceros Lake</t>
  </si>
  <si>
    <t>3113_02</t>
  </si>
  <si>
    <t>Eloos Lake</t>
  </si>
  <si>
    <t>3114_01</t>
  </si>
  <si>
    <t>D/97/P</t>
  </si>
  <si>
    <t>Yapich Sad</t>
  </si>
  <si>
    <t>3116_01</t>
  </si>
  <si>
    <t>F/645/P</t>
  </si>
  <si>
    <t>Jaye Mcguirez</t>
  </si>
  <si>
    <t>3117_01</t>
  </si>
  <si>
    <t>F/646/P</t>
  </si>
  <si>
    <t>3118_01</t>
  </si>
  <si>
    <t>G/510/P</t>
  </si>
  <si>
    <t>Sus Coolez</t>
  </si>
  <si>
    <t>3119_01</t>
  </si>
  <si>
    <t>G/490/S</t>
  </si>
  <si>
    <t>Jorgie Hamberterry</t>
  </si>
  <si>
    <t>3120_01</t>
  </si>
  <si>
    <t>E/204/S</t>
  </si>
  <si>
    <t>Rionk Rhuba</t>
  </si>
  <si>
    <t>3120_02</t>
  </si>
  <si>
    <t>Aps Rhuba</t>
  </si>
  <si>
    <t>3121_01</t>
  </si>
  <si>
    <t>G/491/S</t>
  </si>
  <si>
    <t>Trice Moreman</t>
  </si>
  <si>
    <t>3123_01</t>
  </si>
  <si>
    <t>G/511/P</t>
  </si>
  <si>
    <t>Derina Prinson</t>
  </si>
  <si>
    <t>3124_01</t>
  </si>
  <si>
    <t>F/648/P</t>
  </si>
  <si>
    <t>Stax Hapie</t>
  </si>
  <si>
    <t>3124_02</t>
  </si>
  <si>
    <t>Gech Hapie</t>
  </si>
  <si>
    <t>3124_03</t>
  </si>
  <si>
    <t>Wal Hapie</t>
  </si>
  <si>
    <t>3126_01</t>
  </si>
  <si>
    <t>B/116/S</t>
  </si>
  <si>
    <t>Zedares Foraud</t>
  </si>
  <si>
    <t>3126_02</t>
  </si>
  <si>
    <t>Okulas Foraud</t>
  </si>
  <si>
    <t>3128_01</t>
  </si>
  <si>
    <t>G/512/P</t>
  </si>
  <si>
    <t>Heila Gordond</t>
  </si>
  <si>
    <t>3130_01</t>
  </si>
  <si>
    <t>F/588/S</t>
  </si>
  <si>
    <t>Mall Frasp</t>
  </si>
  <si>
    <t>3131_01</t>
  </si>
  <si>
    <t>G/492/S</t>
  </si>
  <si>
    <t>Salley Mckinn</t>
  </si>
  <si>
    <t>3131_02</t>
  </si>
  <si>
    <t>Hardy Griffy</t>
  </si>
  <si>
    <t>3131_03</t>
  </si>
  <si>
    <t>Jamela Griffy</t>
  </si>
  <si>
    <t>3132_01</t>
  </si>
  <si>
    <t>F/649/P</t>
  </si>
  <si>
    <t>Sce Meake</t>
  </si>
  <si>
    <t>3133_01</t>
  </si>
  <si>
    <t>G/513/P</t>
  </si>
  <si>
    <t>Aliey Chanash</t>
  </si>
  <si>
    <t>3134_01</t>
  </si>
  <si>
    <t>C/119/S</t>
  </si>
  <si>
    <t>Enifik Clughted</t>
  </si>
  <si>
    <t>3136_01</t>
  </si>
  <si>
    <t>G/514/P</t>
  </si>
  <si>
    <t>Feline Mcneiderson</t>
  </si>
  <si>
    <t>3138_01</t>
  </si>
  <si>
    <t>Therie Stephendsey</t>
  </si>
  <si>
    <t>3140_01</t>
  </si>
  <si>
    <t>E/206/S</t>
  </si>
  <si>
    <t>Eang Dan</t>
  </si>
  <si>
    <t>3142_01</t>
  </si>
  <si>
    <t>F/591/S</t>
  </si>
  <si>
    <t>Backse Cla</t>
  </si>
  <si>
    <t>3142_02</t>
  </si>
  <si>
    <t>Fres Cla</t>
  </si>
  <si>
    <t>3143_01</t>
  </si>
  <si>
    <t>F/592/S</t>
  </si>
  <si>
    <t>Dous Blane</t>
  </si>
  <si>
    <t>3145_01</t>
  </si>
  <si>
    <t>F/652/P</t>
  </si>
  <si>
    <t>Spies Gency</t>
  </si>
  <si>
    <t>3147_01</t>
  </si>
  <si>
    <t>F/594/S</t>
  </si>
  <si>
    <t>Colle Steinardson</t>
  </si>
  <si>
    <t>3149_01</t>
  </si>
  <si>
    <t>G/494/S</t>
  </si>
  <si>
    <t>Natha Portananney</t>
  </si>
  <si>
    <t>3149_02</t>
  </si>
  <si>
    <t>Katen Portananney</t>
  </si>
  <si>
    <t>3152_01</t>
  </si>
  <si>
    <t>G/496/S</t>
  </si>
  <si>
    <t>Therek Greeves</t>
  </si>
  <si>
    <t>3158_01</t>
  </si>
  <si>
    <t>D/100/P</t>
  </si>
  <si>
    <t>Pech Banie</t>
  </si>
  <si>
    <t>3159_01</t>
  </si>
  <si>
    <t>F/654/P</t>
  </si>
  <si>
    <t>Eggers Melte</t>
  </si>
  <si>
    <t>3161_01</t>
  </si>
  <si>
    <t>E/208/S</t>
  </si>
  <si>
    <t>Batan Roustorly</t>
  </si>
  <si>
    <t>3162_01</t>
  </si>
  <si>
    <t>G/500/S</t>
  </si>
  <si>
    <t>Diandi Kellyons</t>
  </si>
  <si>
    <t>3162_02</t>
  </si>
  <si>
    <t>F/596/S</t>
  </si>
  <si>
    <t>Robyny Simonson</t>
  </si>
  <si>
    <t>3162_03</t>
  </si>
  <si>
    <t>Beula Simonson</t>
  </si>
  <si>
    <t>3163_01</t>
  </si>
  <si>
    <t>F/656/P</t>
  </si>
  <si>
    <t>Crin Vlart</t>
  </si>
  <si>
    <t>3163_02</t>
  </si>
  <si>
    <t>Hammet Vlart</t>
  </si>
  <si>
    <t>3164_01</t>
  </si>
  <si>
    <t>G/516/P</t>
  </si>
  <si>
    <t>Berty Crayeson</t>
  </si>
  <si>
    <t>3166_01</t>
  </si>
  <si>
    <t>F/657/P</t>
  </si>
  <si>
    <t>Morms Cheen</t>
  </si>
  <si>
    <t>3168_01</t>
  </si>
  <si>
    <t>F/658/P</t>
  </si>
  <si>
    <t>Jaimez Peckerson</t>
  </si>
  <si>
    <t>3169_01</t>
  </si>
  <si>
    <t>F/598/S</t>
  </si>
  <si>
    <t>Lyn Leblanchez</t>
  </si>
  <si>
    <t>3171_01</t>
  </si>
  <si>
    <t>G/502/S</t>
  </si>
  <si>
    <t>Letty Wellenez</t>
  </si>
  <si>
    <t>3172_01</t>
  </si>
  <si>
    <t>F/659/P</t>
  </si>
  <si>
    <t>Allena Sellahaney</t>
  </si>
  <si>
    <t>3174_01</t>
  </si>
  <si>
    <t>D/101/P</t>
  </si>
  <si>
    <t>Berios Homin</t>
  </si>
  <si>
    <t>3174_02</t>
  </si>
  <si>
    <t>F/660/P</t>
  </si>
  <si>
    <t>Life Homin</t>
  </si>
  <si>
    <t>3175_01</t>
  </si>
  <si>
    <t>B/104/P</t>
  </si>
  <si>
    <t>Altardr Mosteraked</t>
  </si>
  <si>
    <t>3176_01</t>
  </si>
  <si>
    <t>E/196/P</t>
  </si>
  <si>
    <t>3179_01</t>
  </si>
  <si>
    <t>F/599/S</t>
  </si>
  <si>
    <t>Therie Saley</t>
  </si>
  <si>
    <t>3180_01</t>
  </si>
  <si>
    <t>F/663/P</t>
  </si>
  <si>
    <t>Hery Lewinez</t>
  </si>
  <si>
    <t>3181_01</t>
  </si>
  <si>
    <t>E/197/P</t>
  </si>
  <si>
    <t>Tanley Gregordy</t>
  </si>
  <si>
    <t>3182_01</t>
  </si>
  <si>
    <t>F/600/S</t>
  </si>
  <si>
    <t>Herita Welltonces</t>
  </si>
  <si>
    <t>3184_01</t>
  </si>
  <si>
    <t>B/117/S</t>
  </si>
  <si>
    <t>Arkard Sechausive</t>
  </si>
  <si>
    <t>3184_02</t>
  </si>
  <si>
    <t>Tarmus Sechausive</t>
  </si>
  <si>
    <t>3185_01</t>
  </si>
  <si>
    <t>F/601/S</t>
  </si>
  <si>
    <t>Carley Gardonadox</t>
  </si>
  <si>
    <t>3188_01</t>
  </si>
  <si>
    <t>E/209/S</t>
  </si>
  <si>
    <t>Mass Reau</t>
  </si>
  <si>
    <t>3189_01</t>
  </si>
  <si>
    <t>D/102/P</t>
  </si>
  <si>
    <t>Weers Che</t>
  </si>
  <si>
    <t>3189_02</t>
  </si>
  <si>
    <t>Womel Che</t>
  </si>
  <si>
    <t>3191_01</t>
  </si>
  <si>
    <t>F/603/S</t>
  </si>
  <si>
    <t>Fex Sin</t>
  </si>
  <si>
    <t>3192_01</t>
  </si>
  <si>
    <t>F/665/P</t>
  </si>
  <si>
    <t>Dorie Brenney</t>
  </si>
  <si>
    <t>3193_01</t>
  </si>
  <si>
    <t>F/666/P</t>
  </si>
  <si>
    <t>Golve Mushe</t>
  </si>
  <si>
    <t>3195_01</t>
  </si>
  <si>
    <t>G/505/S</t>
  </si>
  <si>
    <t>Rald Litthews</t>
  </si>
  <si>
    <t>3195_02</t>
  </si>
  <si>
    <t>Fredy Litthews</t>
  </si>
  <si>
    <t>3195_03</t>
  </si>
  <si>
    <t>Fery Litthews</t>
  </si>
  <si>
    <t>3195_04</t>
  </si>
  <si>
    <t>Ralda Litthews</t>
  </si>
  <si>
    <t>3195_05</t>
  </si>
  <si>
    <t>Allena Litthews</t>
  </si>
  <si>
    <t>3195_06</t>
  </si>
  <si>
    <t>Violan Litthews</t>
  </si>
  <si>
    <t>3196_01</t>
  </si>
  <si>
    <t>F/667/P</t>
  </si>
  <si>
    <t>Flats Chate</t>
  </si>
  <si>
    <t>3197_01</t>
  </si>
  <si>
    <t>F/668/P</t>
  </si>
  <si>
    <t>Molley Ryanga</t>
  </si>
  <si>
    <t>3200_01</t>
  </si>
  <si>
    <t>F/669/P</t>
  </si>
  <si>
    <t>Brie Flynney</t>
  </si>
  <si>
    <t>3201_01</t>
  </si>
  <si>
    <t>F/670/P</t>
  </si>
  <si>
    <t>Lynez Mcfaddoxter</t>
  </si>
  <si>
    <t>3203_01</t>
  </si>
  <si>
    <t>G/506/S</t>
  </si>
  <si>
    <t>Karley Hopez</t>
  </si>
  <si>
    <t>3204_01</t>
  </si>
  <si>
    <t>A/27/P</t>
  </si>
  <si>
    <t>Sadra Wirdley</t>
  </si>
  <si>
    <t>3204_02</t>
  </si>
  <si>
    <t>Alphah Wirdley</t>
  </si>
  <si>
    <t>3204_03</t>
  </si>
  <si>
    <t>Matan Wirdley</t>
  </si>
  <si>
    <t>3205_01</t>
  </si>
  <si>
    <t>G/507/S</t>
  </si>
  <si>
    <t>Denny Dotsondez</t>
  </si>
  <si>
    <t>3206_01</t>
  </si>
  <si>
    <t>G/520/P</t>
  </si>
  <si>
    <t>Gwenda Gainebergan</t>
  </si>
  <si>
    <t>3209_01</t>
  </si>
  <si>
    <t>F/672/P</t>
  </si>
  <si>
    <t>Ech Nutca</t>
  </si>
  <si>
    <t>3210_01</t>
  </si>
  <si>
    <t>E/211/S</t>
  </si>
  <si>
    <t>Charda Heeroling</t>
  </si>
  <si>
    <t>3210_02</t>
  </si>
  <si>
    <t>Aldun Clugeadry</t>
  </si>
  <si>
    <t>3210_03</t>
  </si>
  <si>
    <t>Axionif Heeroling</t>
  </si>
  <si>
    <t>3211_01</t>
  </si>
  <si>
    <t>F/673/P</t>
  </si>
  <si>
    <t>Stal Baldson</t>
  </si>
  <si>
    <t>3211_02</t>
  </si>
  <si>
    <t>G/521/P</t>
  </si>
  <si>
    <t>Maura Baldson</t>
  </si>
  <si>
    <t>3211_03</t>
  </si>
  <si>
    <t>Dianya Baldson</t>
  </si>
  <si>
    <t>3212_01</t>
  </si>
  <si>
    <t>E/212/S</t>
  </si>
  <si>
    <t>Philia Bellarkerd</t>
  </si>
  <si>
    <t>3213_01</t>
  </si>
  <si>
    <t>D/103/P</t>
  </si>
  <si>
    <t>Lucan Surry</t>
  </si>
  <si>
    <t>3215_01</t>
  </si>
  <si>
    <t>G/508/S</t>
  </si>
  <si>
    <t>Gretty Warrison</t>
  </si>
  <si>
    <t>3216_01</t>
  </si>
  <si>
    <t>G/509/S</t>
  </si>
  <si>
    <t>Eristy Haydenzier</t>
  </si>
  <si>
    <t>3216_02</t>
  </si>
  <si>
    <t>Jennyn Haydenzier</t>
  </si>
  <si>
    <t>3216_03</t>
  </si>
  <si>
    <t>E/213/S</t>
  </si>
  <si>
    <t>Inerry Haydenzier</t>
  </si>
  <si>
    <t>3217_01</t>
  </si>
  <si>
    <t>E/198/P</t>
  </si>
  <si>
    <t>Minies Dan</t>
  </si>
  <si>
    <t>3218_01</t>
  </si>
  <si>
    <t>F/606/S</t>
  </si>
  <si>
    <t>Derine Bardinard</t>
  </si>
  <si>
    <t>3218_02</t>
  </si>
  <si>
    <t>Lonna Bardinard</t>
  </si>
  <si>
    <t>3218_03</t>
  </si>
  <si>
    <t>G/510/S</t>
  </si>
  <si>
    <t>Wena Bardinard</t>
  </si>
  <si>
    <t>3219_01</t>
  </si>
  <si>
    <t>E/214/S</t>
  </si>
  <si>
    <t>Vuls Paska</t>
  </si>
  <si>
    <t>3220_01</t>
  </si>
  <si>
    <t>G/522/P</t>
  </si>
  <si>
    <t>Jeane Meyerthy</t>
  </si>
  <si>
    <t>3221_01</t>
  </si>
  <si>
    <t>G/511/S</t>
  </si>
  <si>
    <t>Brinez Meadoney</t>
  </si>
  <si>
    <t>3223_01</t>
  </si>
  <si>
    <t>G/523/P</t>
  </si>
  <si>
    <t>Elany Prickmantes</t>
  </si>
  <si>
    <t>3224_01</t>
  </si>
  <si>
    <t>F/607/S</t>
  </si>
  <si>
    <t>Ellie Fredersend</t>
  </si>
  <si>
    <t>3225_01</t>
  </si>
  <si>
    <t>C/120/S</t>
  </si>
  <si>
    <t>Minoton Surind</t>
  </si>
  <si>
    <t>3225_02</t>
  </si>
  <si>
    <t>Bosoneb Surind</t>
  </si>
  <si>
    <t>3227_01</t>
  </si>
  <si>
    <t>G/513/S</t>
  </si>
  <si>
    <t>Eila Chardst</t>
  </si>
  <si>
    <t>3229_01</t>
  </si>
  <si>
    <t>B/118/S</t>
  </si>
  <si>
    <t>Aino Chpeng</t>
  </si>
  <si>
    <t>3230_01</t>
  </si>
  <si>
    <t>F/674/P</t>
  </si>
  <si>
    <t>Healls Sache</t>
  </si>
  <si>
    <t>3232_01</t>
  </si>
  <si>
    <t>F/609/S</t>
  </si>
  <si>
    <t>Munda Burte</t>
  </si>
  <si>
    <t>3235_01</t>
  </si>
  <si>
    <t>F/610/S</t>
  </si>
  <si>
    <t>Stancy Shieldson</t>
  </si>
  <si>
    <t>3236_01</t>
  </si>
  <si>
    <t>G/524/P</t>
  </si>
  <si>
    <t>Garyan Woody</t>
  </si>
  <si>
    <t>3236_02</t>
  </si>
  <si>
    <t>F/676/P</t>
  </si>
  <si>
    <t>Carlen Woody</t>
  </si>
  <si>
    <t>3236_03</t>
  </si>
  <si>
    <t>E/200/P</t>
  </si>
  <si>
    <t>Anton Woody</t>
  </si>
  <si>
    <t>3237_01</t>
  </si>
  <si>
    <t>D/104/P</t>
  </si>
  <si>
    <t>Graw Lapie</t>
  </si>
  <si>
    <t>3237_02</t>
  </si>
  <si>
    <t>F/677/P</t>
  </si>
  <si>
    <t>Chrets Lapie</t>
  </si>
  <si>
    <t>3237_03</t>
  </si>
  <si>
    <t>Mon Lapie</t>
  </si>
  <si>
    <t>3238_01</t>
  </si>
  <si>
    <t>E/215/S</t>
  </si>
  <si>
    <t>Walles Reste</t>
  </si>
  <si>
    <t>3239_01</t>
  </si>
  <si>
    <t>G/515/S</t>
  </si>
  <si>
    <t>Stanya Bookerson</t>
  </si>
  <si>
    <t>3240_01</t>
  </si>
  <si>
    <t>E/216/S</t>
  </si>
  <si>
    <t>Sonnie Vinozarks</t>
  </si>
  <si>
    <t>3241_01</t>
  </si>
  <si>
    <t>G/525/P</t>
  </si>
  <si>
    <t>Benny Hickley</t>
  </si>
  <si>
    <t>3243_01</t>
  </si>
  <si>
    <t>G/516/S</t>
  </si>
  <si>
    <t>Tonald Hermanapp</t>
  </si>
  <si>
    <t>3247_01</t>
  </si>
  <si>
    <t>E/202/P</t>
  </si>
  <si>
    <t>Harvin Malliamsey</t>
  </si>
  <si>
    <t>3248_01</t>
  </si>
  <si>
    <t>G/526/P</t>
  </si>
  <si>
    <t>Rice Baldens</t>
  </si>
  <si>
    <t>3252_01</t>
  </si>
  <si>
    <t>F/613/S</t>
  </si>
  <si>
    <t>Dwin Melez</t>
  </si>
  <si>
    <t>3253_01</t>
  </si>
  <si>
    <t>G/528/P</t>
  </si>
  <si>
    <t>Lardy Thorney</t>
  </si>
  <si>
    <t>3254_01</t>
  </si>
  <si>
    <t>C/121/S</t>
  </si>
  <si>
    <t>Alphein Igmable</t>
  </si>
  <si>
    <t>3255_01</t>
  </si>
  <si>
    <t>G/517/S</t>
  </si>
  <si>
    <t>Fayel Morandry</t>
  </si>
  <si>
    <t>3256_01</t>
  </si>
  <si>
    <t>E/217/S</t>
  </si>
  <si>
    <t>Ashird Myling</t>
  </si>
  <si>
    <t>3258_01</t>
  </si>
  <si>
    <t>G/529/P</t>
  </si>
  <si>
    <t>Genee Waltonnedy</t>
  </si>
  <si>
    <t>3259_01</t>
  </si>
  <si>
    <t>G/530/P</t>
  </si>
  <si>
    <t>Des Tranciams</t>
  </si>
  <si>
    <t>3260_01</t>
  </si>
  <si>
    <t>F/615/S</t>
  </si>
  <si>
    <t>Dell Canton</t>
  </si>
  <si>
    <t>3262_01</t>
  </si>
  <si>
    <t>F/681/P</t>
  </si>
  <si>
    <t>Jodia Pottmanley</t>
  </si>
  <si>
    <t>3268_01</t>
  </si>
  <si>
    <t>E/219/S</t>
  </si>
  <si>
    <t>Rosts Ses</t>
  </si>
  <si>
    <t>3269_01</t>
  </si>
  <si>
    <t>C/122/S</t>
  </si>
  <si>
    <t>Terion Spistory</t>
  </si>
  <si>
    <t>3270_01</t>
  </si>
  <si>
    <t>G/531/P</t>
  </si>
  <si>
    <t>Thell Klindsey</t>
  </si>
  <si>
    <t>3271_01</t>
  </si>
  <si>
    <t>G/532/P</t>
  </si>
  <si>
    <t>Florey Micknightt</t>
  </si>
  <si>
    <t>3271_02</t>
  </si>
  <si>
    <t>Alley Micknightt</t>
  </si>
  <si>
    <t>3272_01</t>
  </si>
  <si>
    <t>G/518/S</t>
  </si>
  <si>
    <t>Clarry Kellynn</t>
  </si>
  <si>
    <t>3272_02</t>
  </si>
  <si>
    <t>Eilan Kellynn</t>
  </si>
  <si>
    <t>3273_01</t>
  </si>
  <si>
    <t>G/519/S</t>
  </si>
  <si>
    <t>Lonnez Wilkinner</t>
  </si>
  <si>
    <t>3274_01</t>
  </si>
  <si>
    <t>G/533/P</t>
  </si>
  <si>
    <t>Dwigh Hahnstoneal</t>
  </si>
  <si>
    <t>3274_02</t>
  </si>
  <si>
    <t>Sallyl Hahnstoneal</t>
  </si>
  <si>
    <t>3274_03</t>
  </si>
  <si>
    <t>Annaha Hahnstoneal</t>
  </si>
  <si>
    <t>3275_01</t>
  </si>
  <si>
    <t>F/617/S</t>
  </si>
  <si>
    <t>Darley Gibbsonton</t>
  </si>
  <si>
    <t>3276_01</t>
  </si>
  <si>
    <t>A/29/P</t>
  </si>
  <si>
    <t>Prope Wirdley</t>
  </si>
  <si>
    <t>3279_01</t>
  </si>
  <si>
    <t>C/123/S</t>
  </si>
  <si>
    <t>Mard Whifounrew</t>
  </si>
  <si>
    <t>3279_02</t>
  </si>
  <si>
    <t>Grafik Whifounrew</t>
  </si>
  <si>
    <t>3279_03</t>
  </si>
  <si>
    <t>Antinon Whifounrew</t>
  </si>
  <si>
    <t>3279_04</t>
  </si>
  <si>
    <t>Kabiak Whifounrew</t>
  </si>
  <si>
    <t>3280_01</t>
  </si>
  <si>
    <t>G/534/P</t>
  </si>
  <si>
    <t>Idace Ricks</t>
  </si>
  <si>
    <t>3280_02</t>
  </si>
  <si>
    <t>F/684/P</t>
  </si>
  <si>
    <t>Lilly Ricks</t>
  </si>
  <si>
    <t>3282_01</t>
  </si>
  <si>
    <t>B/120/S</t>
  </si>
  <si>
    <t>Nasl Prighty</t>
  </si>
  <si>
    <t>3282_02</t>
  </si>
  <si>
    <t>Alzird Prighty</t>
  </si>
  <si>
    <t>3282_03</t>
  </si>
  <si>
    <t>Sheratz Prighty</t>
  </si>
  <si>
    <t>3283_01</t>
  </si>
  <si>
    <t>F/619/S</t>
  </si>
  <si>
    <t>3283_02</t>
  </si>
  <si>
    <t>Allyn Horthy</t>
  </si>
  <si>
    <t>3283_03</t>
  </si>
  <si>
    <t>G/521/S</t>
  </si>
  <si>
    <t>Byront Strongers</t>
  </si>
  <si>
    <t>3283_04</t>
  </si>
  <si>
    <t>Brank Hoopez</t>
  </si>
  <si>
    <t>3284_01</t>
  </si>
  <si>
    <t>G/535/P</t>
  </si>
  <si>
    <t>Kaye Holsen</t>
  </si>
  <si>
    <t>3284_02</t>
  </si>
  <si>
    <t>Olgary Holsen</t>
  </si>
  <si>
    <t>3287_01</t>
  </si>
  <si>
    <t>G/522/S</t>
  </si>
  <si>
    <t>Jeron Carlsonney</t>
  </si>
  <si>
    <t>3287_02</t>
  </si>
  <si>
    <t>Jerrye Carlsonney</t>
  </si>
  <si>
    <t>3287_03</t>
  </si>
  <si>
    <t>F/621/S</t>
  </si>
  <si>
    <t>Therie Carlsonney</t>
  </si>
  <si>
    <t>3289_01</t>
  </si>
  <si>
    <t>G/536/P</t>
  </si>
  <si>
    <t>Jaye Whitez</t>
  </si>
  <si>
    <t>3292_01</t>
  </si>
  <si>
    <t>B/121/S</t>
  </si>
  <si>
    <t>Sarino Dianket</t>
  </si>
  <si>
    <t>3292_02</t>
  </si>
  <si>
    <t>Auvab Dianket</t>
  </si>
  <si>
    <t>3292_03</t>
  </si>
  <si>
    <t>Coxak Brakepined</t>
  </si>
  <si>
    <t>3292_04</t>
  </si>
  <si>
    <t>Acruxon Discuous</t>
  </si>
  <si>
    <t>3292_05</t>
  </si>
  <si>
    <t>Golaron Dianket</t>
  </si>
  <si>
    <t>3293_01</t>
  </si>
  <si>
    <t>F/623/S</t>
  </si>
  <si>
    <t>Wings Part</t>
  </si>
  <si>
    <t>3294_01</t>
  </si>
  <si>
    <t>G/537/P</t>
  </si>
  <si>
    <t>Shard Georgasey</t>
  </si>
  <si>
    <t>3294_02</t>
  </si>
  <si>
    <t>Elinda Georgasey</t>
  </si>
  <si>
    <t>3295_01</t>
  </si>
  <si>
    <t>G/538/P</t>
  </si>
  <si>
    <t>Nancey Horndley</t>
  </si>
  <si>
    <t>3296_01</t>
  </si>
  <si>
    <t>F/624/S</t>
  </si>
  <si>
    <t>Ginia Villenson</t>
  </si>
  <si>
    <t>3297_01</t>
  </si>
  <si>
    <t>F/686/P</t>
  </si>
  <si>
    <t>Trick Carlsonney</t>
  </si>
  <si>
    <t>3298_01</t>
  </si>
  <si>
    <t>F/687/P</t>
  </si>
  <si>
    <t>Jeanny Fowles</t>
  </si>
  <si>
    <t>3299_01</t>
  </si>
  <si>
    <t>G/524/S</t>
  </si>
  <si>
    <t>Verney Dillestron</t>
  </si>
  <si>
    <t>3300_01</t>
  </si>
  <si>
    <t>F/688/P</t>
  </si>
  <si>
    <t>Fis Fla</t>
  </si>
  <si>
    <t>3300_02</t>
  </si>
  <si>
    <t>Quan Fla</t>
  </si>
  <si>
    <t>3301_01</t>
  </si>
  <si>
    <t>G/525/S</t>
  </si>
  <si>
    <t>Tyle Domington</t>
  </si>
  <si>
    <t>3301_02</t>
  </si>
  <si>
    <t>Tonald Domington</t>
  </si>
  <si>
    <t>3301_03</t>
  </si>
  <si>
    <t>Yolace Domington</t>
  </si>
  <si>
    <t>3301_04</t>
  </si>
  <si>
    <t>Lulah Domington</t>
  </si>
  <si>
    <t>3304_01</t>
  </si>
  <si>
    <t>D/105/P</t>
  </si>
  <si>
    <t>Ashelik Drayfulery</t>
  </si>
  <si>
    <t>3305_01</t>
  </si>
  <si>
    <t>D/106/P</t>
  </si>
  <si>
    <t>Swink Jaff</t>
  </si>
  <si>
    <t>3305_02</t>
  </si>
  <si>
    <t>Vivers Jaff</t>
  </si>
  <si>
    <t>3308_01</t>
  </si>
  <si>
    <t>F/690/P</t>
  </si>
  <si>
    <t>Rice Patthews</t>
  </si>
  <si>
    <t>3309_01</t>
  </si>
  <si>
    <t>G/539/P</t>
  </si>
  <si>
    <t>Rosiey Wellenez</t>
  </si>
  <si>
    <t>3310_01</t>
  </si>
  <si>
    <t>D/107/P</t>
  </si>
  <si>
    <t>Grafik Bagint</t>
  </si>
  <si>
    <t>3311_01</t>
  </si>
  <si>
    <t>E/221/S</t>
  </si>
  <si>
    <t>Neutrin Alenter</t>
  </si>
  <si>
    <t>3312_01</t>
  </si>
  <si>
    <t>E/203/P</t>
  </si>
  <si>
    <t>Alathim Waring</t>
  </si>
  <si>
    <t>3313_01</t>
  </si>
  <si>
    <t>B/122/S</t>
  </si>
  <si>
    <t>Maasyma Cientteng</t>
  </si>
  <si>
    <t>3314_01</t>
  </si>
  <si>
    <t>F/626/S</t>
  </si>
  <si>
    <t>Maurie Hornettoney</t>
  </si>
  <si>
    <t>3315_01</t>
  </si>
  <si>
    <t>F/627/S</t>
  </si>
  <si>
    <t>3317_01</t>
  </si>
  <si>
    <t>G/540/P</t>
  </si>
  <si>
    <t>Pamont Scottney</t>
  </si>
  <si>
    <t>3318_01</t>
  </si>
  <si>
    <t>B/123/S</t>
  </si>
  <si>
    <t>Acrabih Openduave</t>
  </si>
  <si>
    <t>3318_02</t>
  </si>
  <si>
    <t>Azhab Openduave</t>
  </si>
  <si>
    <t>3318_03</t>
  </si>
  <si>
    <t>Altara Openduave</t>
  </si>
  <si>
    <t>3318_04</t>
  </si>
  <si>
    <t>Diskeh Openduave</t>
  </si>
  <si>
    <t>3318_05</t>
  </si>
  <si>
    <t>Betenar Openduave</t>
  </si>
  <si>
    <t>3319_01</t>
  </si>
  <si>
    <t>G/541/P</t>
  </si>
  <si>
    <t>Line Wolfaddox</t>
  </si>
  <si>
    <t>3322_01</t>
  </si>
  <si>
    <t>G/542/P</t>
  </si>
  <si>
    <t>Man Philliames</t>
  </si>
  <si>
    <t>3323_01</t>
  </si>
  <si>
    <t>C/110/P</t>
  </si>
  <si>
    <t>Shellum Fliblerolt</t>
  </si>
  <si>
    <t>3323_02</t>
  </si>
  <si>
    <t>Jihoton Fliblerolt</t>
  </si>
  <si>
    <t>3324_01</t>
  </si>
  <si>
    <t>F/630/S</t>
  </si>
  <si>
    <t>Yalmon Buche</t>
  </si>
  <si>
    <t>3324_02</t>
  </si>
  <si>
    <t>Guink Buche</t>
  </si>
  <si>
    <t>3325_01</t>
  </si>
  <si>
    <t>G/543/P</t>
  </si>
  <si>
    <t>Blanda Fitzgerson</t>
  </si>
  <si>
    <t>3326_01</t>
  </si>
  <si>
    <t>E/222/S</t>
  </si>
  <si>
    <t>Bretty Llobsoney</t>
  </si>
  <si>
    <t>3327_01</t>
  </si>
  <si>
    <t>G/528/S</t>
  </si>
  <si>
    <t>Erice Noelan</t>
  </si>
  <si>
    <t>3328_01</t>
  </si>
  <si>
    <t>F/691/P</t>
  </si>
  <si>
    <t>Rena Yorkland</t>
  </si>
  <si>
    <t>3329_01</t>
  </si>
  <si>
    <t>G/544/P</t>
  </si>
  <si>
    <t>Lorie Krampbelles</t>
  </si>
  <si>
    <t>3330_01</t>
  </si>
  <si>
    <t>F/692/P</t>
  </si>
  <si>
    <t>Hits Sin</t>
  </si>
  <si>
    <t>3331_01</t>
  </si>
  <si>
    <t>F/631/S</t>
  </si>
  <si>
    <t>3332_01</t>
  </si>
  <si>
    <t>D/107/S</t>
  </si>
  <si>
    <t>Blat Flité</t>
  </si>
  <si>
    <t>3332_02</t>
  </si>
  <si>
    <t>Plat Flate</t>
  </si>
  <si>
    <t>3332_03</t>
  </si>
  <si>
    <t>Kadown Flate</t>
  </si>
  <si>
    <t>3336_01</t>
  </si>
  <si>
    <t>F/693/P</t>
  </si>
  <si>
    <t>Heat Tirt</t>
  </si>
  <si>
    <t>3337_01</t>
  </si>
  <si>
    <t>B/125/S</t>
  </si>
  <si>
    <t>Stra Boltund</t>
  </si>
  <si>
    <t>3337_02</t>
  </si>
  <si>
    <t>Auvair Resspeding</t>
  </si>
  <si>
    <t>3337_03</t>
  </si>
  <si>
    <t>Mesarix Boltund</t>
  </si>
  <si>
    <t>3338_01</t>
  </si>
  <si>
    <t>G/546/P</t>
  </si>
  <si>
    <t>Melvia Pentss</t>
  </si>
  <si>
    <t>3339_01</t>
  </si>
  <si>
    <t>G/530/S</t>
  </si>
  <si>
    <t>Coreee Mondsey</t>
  </si>
  <si>
    <t>3342_01</t>
  </si>
  <si>
    <t>G/531/S</t>
  </si>
  <si>
    <t>Jordy Hayder</t>
  </si>
  <si>
    <t>3343_01</t>
  </si>
  <si>
    <t>G/532/S</t>
  </si>
  <si>
    <t>Ollip Swanardy</t>
  </si>
  <si>
    <t>3348_01</t>
  </si>
  <si>
    <t>E/225/S</t>
  </si>
  <si>
    <t>Julies Bradlerson</t>
  </si>
  <si>
    <t>3349_01</t>
  </si>
  <si>
    <t>C/111/P</t>
  </si>
  <si>
    <t>Sargin Brakeril</t>
  </si>
  <si>
    <t>3350_01</t>
  </si>
  <si>
    <t>F/633/S</t>
  </si>
  <si>
    <t>Dianya Josey</t>
  </si>
  <si>
    <t>3352_01</t>
  </si>
  <si>
    <t>G/547/P</t>
  </si>
  <si>
    <t>Kelle Hickson</t>
  </si>
  <si>
    <t>3353_01</t>
  </si>
  <si>
    <t>C/125/S</t>
  </si>
  <si>
    <t>Toperon Reming</t>
  </si>
  <si>
    <t>3353_02</t>
  </si>
  <si>
    <t>Bellah Reming</t>
  </si>
  <si>
    <t>3353_03</t>
  </si>
  <si>
    <t>Taurion Reming</t>
  </si>
  <si>
    <t>3353_04</t>
  </si>
  <si>
    <t>Almelik Conable</t>
  </si>
  <si>
    <t>3353_05</t>
  </si>
  <si>
    <t>Ankaan Reming</t>
  </si>
  <si>
    <t>3353_06</t>
  </si>
  <si>
    <t>Hamelik Reming</t>
  </si>
  <si>
    <t>3357_01</t>
  </si>
  <si>
    <t>G/535/S</t>
  </si>
  <si>
    <t>Kerrie Pollarkeeks</t>
  </si>
  <si>
    <t>3359_01</t>
  </si>
  <si>
    <t>G/536/S</t>
  </si>
  <si>
    <t>Essara Sweene</t>
  </si>
  <si>
    <t>3360_01</t>
  </si>
  <si>
    <t>A/30/P</t>
  </si>
  <si>
    <t>Izares Brailidy</t>
  </si>
  <si>
    <t>3361_01</t>
  </si>
  <si>
    <t>F/635/S</t>
  </si>
  <si>
    <t>Ming Sinda</t>
  </si>
  <si>
    <t>3361_02</t>
  </si>
  <si>
    <t>Bet Sinda</t>
  </si>
  <si>
    <t>3361_03</t>
  </si>
  <si>
    <t>Bakix Razo</t>
  </si>
  <si>
    <t>3361_04</t>
  </si>
  <si>
    <t>D/108/S</t>
  </si>
  <si>
    <t>Blers Sinda</t>
  </si>
  <si>
    <t>3363_01</t>
  </si>
  <si>
    <t>E/205/P</t>
  </si>
  <si>
    <t>Caseya Leeves</t>
  </si>
  <si>
    <t>3363_02</t>
  </si>
  <si>
    <t>G/550/P</t>
  </si>
  <si>
    <t>Elene Huffy</t>
  </si>
  <si>
    <t>3363_03</t>
  </si>
  <si>
    <t>Stelly Leeves</t>
  </si>
  <si>
    <t>3364_01</t>
  </si>
  <si>
    <t>A/31/P</t>
  </si>
  <si>
    <t>Zinon Oilloody</t>
  </si>
  <si>
    <t>3365_01</t>
  </si>
  <si>
    <t>G/537/S</t>
  </si>
  <si>
    <t>Jacki Oneiles</t>
  </si>
  <si>
    <t>3370_01</t>
  </si>
  <si>
    <t>D/109/S</t>
  </si>
  <si>
    <t>Par Port</t>
  </si>
  <si>
    <t>3371_01</t>
  </si>
  <si>
    <t>F/694/P</t>
  </si>
  <si>
    <t>Marix Birds</t>
  </si>
  <si>
    <t>3372_01</t>
  </si>
  <si>
    <t>G/551/P</t>
  </si>
  <si>
    <t>Blance Englence</t>
  </si>
  <si>
    <t>3377_01</t>
  </si>
  <si>
    <t>F/638/S</t>
  </si>
  <si>
    <t>Ran Merie</t>
  </si>
  <si>
    <t>3380_01</t>
  </si>
  <si>
    <t>F/696/P</t>
  </si>
  <si>
    <t>Stalie Arner</t>
  </si>
  <si>
    <t>3381_01</t>
  </si>
  <si>
    <t>G/539/S</t>
  </si>
  <si>
    <t>Blanie Milton</t>
  </si>
  <si>
    <t>3382_01</t>
  </si>
  <si>
    <t>F/697/P</t>
  </si>
  <si>
    <t>Jodia Rossey</t>
  </si>
  <si>
    <t>3382_02</t>
  </si>
  <si>
    <t>G/553/P</t>
  </si>
  <si>
    <t>Molley Rossey</t>
  </si>
  <si>
    <t>3383_01</t>
  </si>
  <si>
    <t>F/698/P</t>
  </si>
  <si>
    <t>Benry Farleyatton</t>
  </si>
  <si>
    <t>3384_01</t>
  </si>
  <si>
    <t>F/699/P</t>
  </si>
  <si>
    <t>Harlen Gilesonston</t>
  </si>
  <si>
    <t>3384_02</t>
  </si>
  <si>
    <t>E/207/P</t>
  </si>
  <si>
    <t>Keithy Pettyreeman</t>
  </si>
  <si>
    <t>3384_03</t>
  </si>
  <si>
    <t>G/554/P</t>
  </si>
  <si>
    <t>Lyney Pettyreeman</t>
  </si>
  <si>
    <t>3386_01</t>
  </si>
  <si>
    <t>F/641/S</t>
  </si>
  <si>
    <t>Peefox Datie</t>
  </si>
  <si>
    <t>3387_01</t>
  </si>
  <si>
    <t>G/540/S</t>
  </si>
  <si>
    <t>Eline Cainghannon</t>
  </si>
  <si>
    <t>3389_01</t>
  </si>
  <si>
    <t>F/642/S</t>
  </si>
  <si>
    <t>Hog Bun</t>
  </si>
  <si>
    <t>3390_01</t>
  </si>
  <si>
    <t>F/643/S</t>
  </si>
  <si>
    <t>Stech Mane</t>
  </si>
  <si>
    <t>3391_01</t>
  </si>
  <si>
    <t>B/105/P</t>
  </si>
  <si>
    <t>Misaleh Ennalve</t>
  </si>
  <si>
    <t>3391_02</t>
  </si>
  <si>
    <t>Seginon Ennalve</t>
  </si>
  <si>
    <t>3392_01</t>
  </si>
  <si>
    <t>G/541/S</t>
  </si>
  <si>
    <t>Philia Gallard</t>
  </si>
  <si>
    <t>3392_02</t>
  </si>
  <si>
    <t>Jenn Gallard</t>
  </si>
  <si>
    <t>3392_03</t>
  </si>
  <si>
    <t>Ernard Gallard</t>
  </si>
  <si>
    <t>3392_04</t>
  </si>
  <si>
    <t>Coley Gallard</t>
  </si>
  <si>
    <t>3394_01</t>
  </si>
  <si>
    <t>F/700/P</t>
  </si>
  <si>
    <t>Jasony Klindsayer</t>
  </si>
  <si>
    <t>3395_01</t>
  </si>
  <si>
    <t>G/542/S</t>
  </si>
  <si>
    <t>Idace Valezaley</t>
  </si>
  <si>
    <t>3396_01</t>
  </si>
  <si>
    <t>B/106/P</t>
  </si>
  <si>
    <t>Acruxon Mirinanty</t>
  </si>
  <si>
    <t>3397_01</t>
  </si>
  <si>
    <t>G/543/S</t>
  </si>
  <si>
    <t>Guyl Barkeretton</t>
  </si>
  <si>
    <t>3401_01</t>
  </si>
  <si>
    <t>G/545/S</t>
  </si>
  <si>
    <t>Karene Fisheparks</t>
  </si>
  <si>
    <t>3402_01</t>
  </si>
  <si>
    <t>E/231/S</t>
  </si>
  <si>
    <t>Toal Ban</t>
  </si>
  <si>
    <t>3403_01</t>
  </si>
  <si>
    <t>G/556/P</t>
  </si>
  <si>
    <t>Pattin Wolfaddox</t>
  </si>
  <si>
    <t>3404_01</t>
  </si>
  <si>
    <t>G/557/P</t>
  </si>
  <si>
    <t>Patoya Briggins</t>
  </si>
  <si>
    <t>3405_01</t>
  </si>
  <si>
    <t>G/546/S</t>
  </si>
  <si>
    <t>Mathy Bakerson</t>
  </si>
  <si>
    <t>3405_02</t>
  </si>
  <si>
    <t>Elicia Bakerson</t>
  </si>
  <si>
    <t>3405_03</t>
  </si>
  <si>
    <t>Lyn Bakerson</t>
  </si>
  <si>
    <t>3406_01</t>
  </si>
  <si>
    <t>C/112/P</t>
  </si>
  <si>
    <t>Iononus Metiveal</t>
  </si>
  <si>
    <t>3406_02</t>
  </si>
  <si>
    <t>Dyonevi Metiveal</t>
  </si>
  <si>
    <t>3408_01</t>
  </si>
  <si>
    <t>G/547/S</t>
  </si>
  <si>
    <t>Jeron Flynner</t>
  </si>
  <si>
    <t>3409_01</t>
  </si>
  <si>
    <t>F/701/P</t>
  </si>
  <si>
    <t>Felice Wheelez</t>
  </si>
  <si>
    <t>3410_01</t>
  </si>
  <si>
    <t>G/558/P</t>
  </si>
  <si>
    <t>Berna Moongton</t>
  </si>
  <si>
    <t>3412_01</t>
  </si>
  <si>
    <t>B/107/P</t>
  </si>
  <si>
    <t>Alraixa Ainserfle</t>
  </si>
  <si>
    <t>3412_02</t>
  </si>
  <si>
    <t>Bosonon Ainserfle</t>
  </si>
  <si>
    <t>3412_03</t>
  </si>
  <si>
    <t>Batrix Ainserfle</t>
  </si>
  <si>
    <t>3413_01</t>
  </si>
  <si>
    <t>G/559/P</t>
  </si>
  <si>
    <t>Weney Franton</t>
  </si>
  <si>
    <t>3415_01</t>
  </si>
  <si>
    <t>F/702/P</t>
  </si>
  <si>
    <t>Lilace Bakerrison</t>
  </si>
  <si>
    <t>3417_01</t>
  </si>
  <si>
    <t>F/703/P</t>
  </si>
  <si>
    <t>Denis Fisheparks</t>
  </si>
  <si>
    <t>3418_01</t>
  </si>
  <si>
    <t>F/646/S</t>
  </si>
  <si>
    <t>Berers Meake</t>
  </si>
  <si>
    <t>3419_01</t>
  </si>
  <si>
    <t>D/108/P</t>
  </si>
  <si>
    <t>Blus Danad</t>
  </si>
  <si>
    <t>3420_01</t>
  </si>
  <si>
    <t>G/548/S</t>
  </si>
  <si>
    <t>Jilley Brownings</t>
  </si>
  <si>
    <t>3421_01</t>
  </si>
  <si>
    <t>F/704/P</t>
  </si>
  <si>
    <t>Lardy Burrilllins</t>
  </si>
  <si>
    <t>3422_01</t>
  </si>
  <si>
    <t>E/209/P</t>
  </si>
  <si>
    <t>Anchib Crakete</t>
  </si>
  <si>
    <t>3422_02</t>
  </si>
  <si>
    <t>Atonib Crakete</t>
  </si>
  <si>
    <t>3423_01</t>
  </si>
  <si>
    <t>G/561/P</t>
  </si>
  <si>
    <t>Heald Johnsby</t>
  </si>
  <si>
    <t>3424_01</t>
  </si>
  <si>
    <t>E/233/S</t>
  </si>
  <si>
    <t>Jillie Carrishley</t>
  </si>
  <si>
    <t>3425_01</t>
  </si>
  <si>
    <t>E/234/S</t>
  </si>
  <si>
    <t>Enib Spopting</t>
  </si>
  <si>
    <t>3426_01</t>
  </si>
  <si>
    <t>G/549/S</t>
  </si>
  <si>
    <t>Garry Oconley</t>
  </si>
  <si>
    <t>3428_01</t>
  </si>
  <si>
    <t>C/113/P</t>
  </si>
  <si>
    <t>Betenif Cumpting</t>
  </si>
  <si>
    <t>3428_02</t>
  </si>
  <si>
    <t>Terope Cumpting</t>
  </si>
  <si>
    <t>3430_01</t>
  </si>
  <si>
    <t>G/551/S</t>
  </si>
  <si>
    <t>Lewise Bullisey</t>
  </si>
  <si>
    <t>3431_01</t>
  </si>
  <si>
    <t>F/705/P</t>
  </si>
  <si>
    <t>Tig Datte</t>
  </si>
  <si>
    <t>3432_01</t>
  </si>
  <si>
    <t>F/706/P</t>
  </si>
  <si>
    <t>Bettie Miltongson</t>
  </si>
  <si>
    <t>3433_01</t>
  </si>
  <si>
    <t>C/114/P</t>
  </si>
  <si>
    <t>Alik Spirfuent</t>
  </si>
  <si>
    <t>3434_01</t>
  </si>
  <si>
    <t>G/562/P</t>
  </si>
  <si>
    <t>Millia Smalloney</t>
  </si>
  <si>
    <t>3437_01</t>
  </si>
  <si>
    <t>G/553/S</t>
  </si>
  <si>
    <t>Benew Pager</t>
  </si>
  <si>
    <t>3437_02</t>
  </si>
  <si>
    <t>Carly Pager</t>
  </si>
  <si>
    <t>3438_01</t>
  </si>
  <si>
    <t>G/564/P</t>
  </si>
  <si>
    <t>Shaele Pottney</t>
  </si>
  <si>
    <t>3438_02</t>
  </si>
  <si>
    <t>F/707/P</t>
  </si>
  <si>
    <t>Dary Pottney</t>
  </si>
  <si>
    <t>3439_01</t>
  </si>
  <si>
    <t>B/130/S</t>
  </si>
  <si>
    <t>Alarmus Modent</t>
  </si>
  <si>
    <t>3439_02</t>
  </si>
  <si>
    <t>Alrais Modent</t>
  </si>
  <si>
    <t>3439_03</t>
  </si>
  <si>
    <t>Saleh Modent</t>
  </si>
  <si>
    <t>3439_04</t>
  </si>
  <si>
    <t>Cheddin Modent</t>
  </si>
  <si>
    <t>3440_01</t>
  </si>
  <si>
    <t>G/565/P</t>
  </si>
  <si>
    <t>Nice Bertiz</t>
  </si>
  <si>
    <t>3441_01</t>
  </si>
  <si>
    <t>F/647/S</t>
  </si>
  <si>
    <t>Ryany Blange</t>
  </si>
  <si>
    <t>3442_01</t>
  </si>
  <si>
    <t>F/708/P</t>
  </si>
  <si>
    <t>Sanney Hornettoney</t>
  </si>
  <si>
    <t>3443_01</t>
  </si>
  <si>
    <t>F/648/S</t>
  </si>
  <si>
    <t>Marix Poperez</t>
  </si>
  <si>
    <t>3444_01</t>
  </si>
  <si>
    <t>B/131/S</t>
  </si>
  <si>
    <t>Ainoxa Scerodbox</t>
  </si>
  <si>
    <t>3444_02</t>
  </si>
  <si>
    <t>Antitak Scerodbox</t>
  </si>
  <si>
    <t>3444_03</t>
  </si>
  <si>
    <t>Quarke Scerodbox</t>
  </si>
  <si>
    <t>3444_04</t>
  </si>
  <si>
    <t>Wezena Scerodbox</t>
  </si>
  <si>
    <t>3445_01</t>
  </si>
  <si>
    <t>G/554/S</t>
  </si>
  <si>
    <t>Mara Hermanapp</t>
  </si>
  <si>
    <t>3446_01</t>
  </si>
  <si>
    <t>G/555/S</t>
  </si>
  <si>
    <t>Lilasa Buckleinson</t>
  </si>
  <si>
    <t>3447_01</t>
  </si>
  <si>
    <t>F/649/S</t>
  </si>
  <si>
    <t>Dorie Hutchinton</t>
  </si>
  <si>
    <t>3449_01</t>
  </si>
  <si>
    <t>G/556/S</t>
  </si>
  <si>
    <t>Virgie Chardsons</t>
  </si>
  <si>
    <t>3450_01</t>
  </si>
  <si>
    <t>B/132/S</t>
  </si>
  <si>
    <t>Pentard Knocke</t>
  </si>
  <si>
    <t>3450_02</t>
  </si>
  <si>
    <t>Weion Knocke</t>
  </si>
  <si>
    <t>3453_01</t>
  </si>
  <si>
    <t>G/567/P</t>
  </si>
  <si>
    <t>Teremy Hamcmahon</t>
  </si>
  <si>
    <t>3454_01</t>
  </si>
  <si>
    <t>G/568/P</t>
  </si>
  <si>
    <t>Brance Byerson</t>
  </si>
  <si>
    <t>3455_01</t>
  </si>
  <si>
    <t>F/709/P</t>
  </si>
  <si>
    <t>Cruis Gelte</t>
  </si>
  <si>
    <t>3456_01</t>
  </si>
  <si>
    <t>G/558/S</t>
  </si>
  <si>
    <t>Dord Emenez</t>
  </si>
  <si>
    <t>3458_01</t>
  </si>
  <si>
    <t>F/710/P</t>
  </si>
  <si>
    <t>Vitax Madan</t>
  </si>
  <si>
    <t>3459_01</t>
  </si>
  <si>
    <t>G/560/S</t>
  </si>
  <si>
    <t>Herry Hutchinton</t>
  </si>
  <si>
    <t>3461_01</t>
  </si>
  <si>
    <t>G/569/P</t>
  </si>
  <si>
    <t>Samana Handertiz</t>
  </si>
  <si>
    <t>3462_01</t>
  </si>
  <si>
    <t>C/115/P</t>
  </si>
  <si>
    <t>Achib Ingascomet</t>
  </si>
  <si>
    <t>3464_01</t>
  </si>
  <si>
    <t>G/561/S</t>
  </si>
  <si>
    <t>Murie Hardsonerry</t>
  </si>
  <si>
    <t>3464_02</t>
  </si>
  <si>
    <t>Therek Hardsonerry</t>
  </si>
  <si>
    <t>3465_01</t>
  </si>
  <si>
    <t>F/711/P</t>
  </si>
  <si>
    <t>Mone Flaie</t>
  </si>
  <si>
    <t>3467_01</t>
  </si>
  <si>
    <t>F/712/P</t>
  </si>
  <si>
    <t>Feryla Webstephrey</t>
  </si>
  <si>
    <t>3468_01</t>
  </si>
  <si>
    <t>G/562/S</t>
  </si>
  <si>
    <t>Kayne Rivanseney</t>
  </si>
  <si>
    <t>3469_01</t>
  </si>
  <si>
    <t>B/109/P</t>
  </si>
  <si>
    <t>Caiamin Singmage</t>
  </si>
  <si>
    <t>3470_01</t>
  </si>
  <si>
    <t>G/563/S</t>
  </si>
  <si>
    <t>Gory Byerry</t>
  </si>
  <si>
    <t>3470_02</t>
  </si>
  <si>
    <t>Carma Byerry</t>
  </si>
  <si>
    <t>3473_01</t>
  </si>
  <si>
    <t>F/654/S</t>
  </si>
  <si>
    <t>Elanie Hurles</t>
  </si>
  <si>
    <t>3474_01</t>
  </si>
  <si>
    <t>B/110/P</t>
  </si>
  <si>
    <t>Weias Pasharne</t>
  </si>
  <si>
    <t>3474_02</t>
  </si>
  <si>
    <t>Zubeneb Pasharne</t>
  </si>
  <si>
    <t>3474_03</t>
  </si>
  <si>
    <t>Syrmino Pasharne</t>
  </si>
  <si>
    <t>3474_04</t>
  </si>
  <si>
    <t>Tachir Pasharne</t>
  </si>
  <si>
    <t>3475_01</t>
  </si>
  <si>
    <t>C/126/S</t>
  </si>
  <si>
    <t>Pentard Spoilling</t>
  </si>
  <si>
    <t>3475_02</t>
  </si>
  <si>
    <t>Caphirk Spoilling</t>
  </si>
  <si>
    <t>3475_03</t>
  </si>
  <si>
    <t>Zavior Spoilling</t>
  </si>
  <si>
    <t>3476_01</t>
  </si>
  <si>
    <t>G/571/P</t>
  </si>
  <si>
    <t>Gabrie Joycerton</t>
  </si>
  <si>
    <t>3476_02</t>
  </si>
  <si>
    <t>Carly Burksson</t>
  </si>
  <si>
    <t>3476_03</t>
  </si>
  <si>
    <t>3476_04</t>
  </si>
  <si>
    <t>Bonne Burksson</t>
  </si>
  <si>
    <t>3478_01</t>
  </si>
  <si>
    <t>B/111/P</t>
  </si>
  <si>
    <t>Aldun Ricete</t>
  </si>
  <si>
    <t>3480_01</t>
  </si>
  <si>
    <t>F/655/S</t>
  </si>
  <si>
    <t>Jacky Vales</t>
  </si>
  <si>
    <t>3483_01</t>
  </si>
  <si>
    <t>F/717/P</t>
  </si>
  <si>
    <t>Delody Parsoney</t>
  </si>
  <si>
    <t>3484_01</t>
  </si>
  <si>
    <t>G/573/P</t>
  </si>
  <si>
    <t>Nelley Kennetty</t>
  </si>
  <si>
    <t>3484_02</t>
  </si>
  <si>
    <t>F/718/P</t>
  </si>
  <si>
    <t>Tonnie Kennetty</t>
  </si>
  <si>
    <t>3485_01</t>
  </si>
  <si>
    <t>E/237/S</t>
  </si>
  <si>
    <t>Algenif Oillepint</t>
  </si>
  <si>
    <t>3485_02</t>
  </si>
  <si>
    <t>Ankabih Tradve</t>
  </si>
  <si>
    <t>3485_03</t>
  </si>
  <si>
    <t>Hamak Oillepint</t>
  </si>
  <si>
    <t>3486_01</t>
  </si>
  <si>
    <t>F/656/S</t>
  </si>
  <si>
    <t>Mabela Whitersone</t>
  </si>
  <si>
    <t>3487_01</t>
  </si>
  <si>
    <t>A/39/S</t>
  </si>
  <si>
    <t>Alphah Neceriont</t>
  </si>
  <si>
    <t>3488_01</t>
  </si>
  <si>
    <t>D/110/P</t>
  </si>
  <si>
    <t>Luxab Hoorbaring</t>
  </si>
  <si>
    <t>3488_02</t>
  </si>
  <si>
    <t>Naosura Hoorbaring</t>
  </si>
  <si>
    <t>3489_01</t>
  </si>
  <si>
    <t>F/719/P</t>
  </si>
  <si>
    <t>Munda Onpie</t>
  </si>
  <si>
    <t>3489_02</t>
  </si>
  <si>
    <t>Swal Onpie</t>
  </si>
  <si>
    <t>3490_01</t>
  </si>
  <si>
    <t>D/111/P</t>
  </si>
  <si>
    <t>Meropus Sprender</t>
  </si>
  <si>
    <t>3490_02</t>
  </si>
  <si>
    <t>Shain Sprender</t>
  </si>
  <si>
    <t>3491_01</t>
  </si>
  <si>
    <t>F/720/P</t>
  </si>
  <si>
    <t>Everly Joyneidez</t>
  </si>
  <si>
    <t>3492_01</t>
  </si>
  <si>
    <t>E/238/S</t>
  </si>
  <si>
    <t>Vina Waterson</t>
  </si>
  <si>
    <t>3495_01</t>
  </si>
  <si>
    <t>C/127/S</t>
  </si>
  <si>
    <t>Saiphda Volloor</t>
  </si>
  <si>
    <t>3495_02</t>
  </si>
  <si>
    <t>Izaron Volloor</t>
  </si>
  <si>
    <t>3495_03</t>
  </si>
  <si>
    <t>Alsham Volloor</t>
  </si>
  <si>
    <t>3495_04</t>
  </si>
  <si>
    <t>Alatrix Volloor</t>
  </si>
  <si>
    <t>3496_01</t>
  </si>
  <si>
    <t>F/722/P</t>
  </si>
  <si>
    <t>Squars Bate</t>
  </si>
  <si>
    <t>3496_02</t>
  </si>
  <si>
    <t>3497_01</t>
  </si>
  <si>
    <t>D/113/P</t>
  </si>
  <si>
    <t>Stsan Nad</t>
  </si>
  <si>
    <t>3499_01</t>
  </si>
  <si>
    <t>G/574/P</t>
  </si>
  <si>
    <t>Francy Mccarveymon</t>
  </si>
  <si>
    <t>3499_02</t>
  </si>
  <si>
    <t>Yolace Clemondsey</t>
  </si>
  <si>
    <t>3499_03</t>
  </si>
  <si>
    <t>F/723/P</t>
  </si>
  <si>
    <t>Mon Clemondsey</t>
  </si>
  <si>
    <t>3499_04</t>
  </si>
  <si>
    <t>Allene Mccarveymon</t>
  </si>
  <si>
    <t>3501_01</t>
  </si>
  <si>
    <t>Swaffs Paste</t>
  </si>
  <si>
    <t>3504_01</t>
  </si>
  <si>
    <t>G/575/P</t>
  </si>
  <si>
    <t>Nicey Mcleandez</t>
  </si>
  <si>
    <t>3506_01</t>
  </si>
  <si>
    <t>B/113/P</t>
  </si>
  <si>
    <t>Minoces Hometerval</t>
  </si>
  <si>
    <t>3511_01</t>
  </si>
  <si>
    <t>F/661/S</t>
  </si>
  <si>
    <t>Basps Horte</t>
  </si>
  <si>
    <t>3512_01</t>
  </si>
  <si>
    <t>F/662/S</t>
  </si>
  <si>
    <t>Wallyn Holcompson</t>
  </si>
  <si>
    <t>3514_01</t>
  </si>
  <si>
    <t>G/576/P</t>
  </si>
  <si>
    <t>Mara Batestonley</t>
  </si>
  <si>
    <t>3515_01</t>
  </si>
  <si>
    <t>F/725/P</t>
  </si>
  <si>
    <t>Repart Purte</t>
  </si>
  <si>
    <t>3515_02</t>
  </si>
  <si>
    <t>Crans Purte</t>
  </si>
  <si>
    <t>3518_01</t>
  </si>
  <si>
    <t>G/566/S</t>
  </si>
  <si>
    <t>Julion Hunterton</t>
  </si>
  <si>
    <t>3519_01</t>
  </si>
  <si>
    <t>G/577/P</t>
  </si>
  <si>
    <t>Gerly Swanardy</t>
  </si>
  <si>
    <t>3519_02</t>
  </si>
  <si>
    <t>Kenny Swanardy</t>
  </si>
  <si>
    <t>3519_03</t>
  </si>
  <si>
    <t>Gracia Swanardy</t>
  </si>
  <si>
    <t>3520_01</t>
  </si>
  <si>
    <t>G/578/P</t>
  </si>
  <si>
    <t>Lesley Wartyson</t>
  </si>
  <si>
    <t>3520_02</t>
  </si>
  <si>
    <t>Lyny Wartyson</t>
  </si>
  <si>
    <t>3521_01</t>
  </si>
  <si>
    <t>Minoton Radisiouss</t>
  </si>
  <si>
    <t>3521_02</t>
  </si>
  <si>
    <t>B/135/S</t>
  </si>
  <si>
    <t>Atrinon Radisiouss</t>
  </si>
  <si>
    <t>3523_01</t>
  </si>
  <si>
    <t>F/664/S</t>
  </si>
  <si>
    <t>Frohs Tité</t>
  </si>
  <si>
    <t>3525_01</t>
  </si>
  <si>
    <t>F/727/P</t>
  </si>
  <si>
    <t>Honda Shrie</t>
  </si>
  <si>
    <t>3527_01</t>
  </si>
  <si>
    <t>F/729/P</t>
  </si>
  <si>
    <t>Cindee Terte</t>
  </si>
  <si>
    <t>3528_01</t>
  </si>
  <si>
    <t>F/666/S</t>
  </si>
  <si>
    <t>Bryany Rocknight</t>
  </si>
  <si>
    <t>3530_01</t>
  </si>
  <si>
    <t>G/568/S</t>
  </si>
  <si>
    <t>Besse Whitez</t>
  </si>
  <si>
    <t>3531_01</t>
  </si>
  <si>
    <t>F/731/P</t>
  </si>
  <si>
    <t>Chtios Erflé</t>
  </si>
  <si>
    <t>3531_02</t>
  </si>
  <si>
    <t>Cinda Erflé</t>
  </si>
  <si>
    <t>3533_01</t>
  </si>
  <si>
    <t>E/211/P</t>
  </si>
  <si>
    <t>Coakey Buthe</t>
  </si>
  <si>
    <t>3534_01</t>
  </si>
  <si>
    <t>F/732/P</t>
  </si>
  <si>
    <t>Melia Scottney</t>
  </si>
  <si>
    <t>3535_01</t>
  </si>
  <si>
    <t>Clow Porki</t>
  </si>
  <si>
    <t>3535_02</t>
  </si>
  <si>
    <t>F/668/S</t>
  </si>
  <si>
    <t>3536_01</t>
  </si>
  <si>
    <t>A/40/S</t>
  </si>
  <si>
    <t>Zosmas Ineedeve</t>
  </si>
  <si>
    <t>3537_01</t>
  </si>
  <si>
    <t>F/733/P</t>
  </si>
  <si>
    <t>Adriet Drakeekss</t>
  </si>
  <si>
    <t>3539_01</t>
  </si>
  <si>
    <t>E/239/S</t>
  </si>
  <si>
    <t>Olly Edwartizman</t>
  </si>
  <si>
    <t>3540_01</t>
  </si>
  <si>
    <t>G/579/P</t>
  </si>
  <si>
    <t>Leonyl Buchansen</t>
  </si>
  <si>
    <t>3542_01</t>
  </si>
  <si>
    <t>F/669/S</t>
  </si>
  <si>
    <t>Beres Derry</t>
  </si>
  <si>
    <t>3543_01</t>
  </si>
  <si>
    <t>C/116/P</t>
  </si>
  <si>
    <t>Astrark Holatirint</t>
  </si>
  <si>
    <t>3543_02</t>
  </si>
  <si>
    <t>Furudra Holatirint</t>
  </si>
  <si>
    <t>3543_03</t>
  </si>
  <si>
    <t>Elerops Holatirint</t>
  </si>
  <si>
    <t>3546_01</t>
  </si>
  <si>
    <t>F/672/S</t>
  </si>
  <si>
    <t>Alendy Llonovancis</t>
  </si>
  <si>
    <t>3547_01</t>
  </si>
  <si>
    <t>D/112/S</t>
  </si>
  <si>
    <t>Smarve Canie</t>
  </si>
  <si>
    <t>3548_01</t>
  </si>
  <si>
    <t>G/580/P</t>
  </si>
  <si>
    <t>Daley Haynardy</t>
  </si>
  <si>
    <t>3550_01</t>
  </si>
  <si>
    <t>G/570/S</t>
  </si>
  <si>
    <t>Monard Delazarson</t>
  </si>
  <si>
    <t>3550_02</t>
  </si>
  <si>
    <t>Jaye Delazarson</t>
  </si>
  <si>
    <t>3550_03</t>
  </si>
  <si>
    <t>Celina Carvis</t>
  </si>
  <si>
    <t>3552_01</t>
  </si>
  <si>
    <t>B/136/S</t>
  </si>
  <si>
    <t>Kitauon Castery</t>
  </si>
  <si>
    <t>3552_02</t>
  </si>
  <si>
    <t>Canonon Castery</t>
  </si>
  <si>
    <t>3553_01</t>
  </si>
  <si>
    <t>Wafox Maie</t>
  </si>
  <si>
    <t>3555_01</t>
  </si>
  <si>
    <t>F/735/P</t>
  </si>
  <si>
    <t>3556_01</t>
  </si>
  <si>
    <t>G/572/S</t>
  </si>
  <si>
    <t>Natha Clinantones</t>
  </si>
  <si>
    <t>3558_01</t>
  </si>
  <si>
    <t>D/115/P</t>
  </si>
  <si>
    <t>Row Manie</t>
  </si>
  <si>
    <t>3558_02</t>
  </si>
  <si>
    <t>F/737/P</t>
  </si>
  <si>
    <t>Rose Manie</t>
  </si>
  <si>
    <t>3559_01</t>
  </si>
  <si>
    <t>D/116/P</t>
  </si>
  <si>
    <t>Sug Jaflé</t>
  </si>
  <si>
    <t>3560_01</t>
  </si>
  <si>
    <t>D/117/P</t>
  </si>
  <si>
    <t>Weessh Chité</t>
  </si>
  <si>
    <t>3561_01</t>
  </si>
  <si>
    <t>F/738/P</t>
  </si>
  <si>
    <t>Skies Oncy</t>
  </si>
  <si>
    <t>3561_02</t>
  </si>
  <si>
    <t>D/118/P</t>
  </si>
  <si>
    <t>Wase Stpie</t>
  </si>
  <si>
    <t>3562_01</t>
  </si>
  <si>
    <t>E/212/P</t>
  </si>
  <si>
    <t>Cole Nad</t>
  </si>
  <si>
    <t>3562_02</t>
  </si>
  <si>
    <t>D/119/P</t>
  </si>
  <si>
    <t>Mats Nad</t>
  </si>
  <si>
    <t>3563_01</t>
  </si>
  <si>
    <t>G/581/P</t>
  </si>
  <si>
    <t>Genee Williotters</t>
  </si>
  <si>
    <t>3564_01</t>
  </si>
  <si>
    <t>G/582/P</t>
  </si>
  <si>
    <t>Leene Kaufmaneyes</t>
  </si>
  <si>
    <t>3565_01</t>
  </si>
  <si>
    <t>G/583/P</t>
  </si>
  <si>
    <t>Kaye Vandan</t>
  </si>
  <si>
    <t>3566_01</t>
  </si>
  <si>
    <t>G/573/S</t>
  </si>
  <si>
    <t>Eriey Bartez</t>
  </si>
  <si>
    <t>3567_01</t>
  </si>
  <si>
    <t>F/739/P</t>
  </si>
  <si>
    <t>Toniel Hestes</t>
  </si>
  <si>
    <t>3568_01</t>
  </si>
  <si>
    <t>F/740/P</t>
  </si>
  <si>
    <t>Emmax Parklaney</t>
  </si>
  <si>
    <t>3569_01</t>
  </si>
  <si>
    <t>F/741/P</t>
  </si>
  <si>
    <t>Prah Bine</t>
  </si>
  <si>
    <t>3570_01</t>
  </si>
  <si>
    <t>G/574/S</t>
  </si>
  <si>
    <t>Reney Balley</t>
  </si>
  <si>
    <t>3572_01</t>
  </si>
  <si>
    <t>G/584/P</t>
  </si>
  <si>
    <t>Coren Bucknersony</t>
  </si>
  <si>
    <t>3573_01</t>
  </si>
  <si>
    <t>F/673/S</t>
  </si>
  <si>
    <t>Luzel Garnettiz</t>
  </si>
  <si>
    <t>3576_01</t>
  </si>
  <si>
    <t>F/742/P</t>
  </si>
  <si>
    <t>Ela Brenney</t>
  </si>
  <si>
    <t>3577_01</t>
  </si>
  <si>
    <t>F/743/P</t>
  </si>
  <si>
    <t>Pot Apie</t>
  </si>
  <si>
    <t>3578_01</t>
  </si>
  <si>
    <t>Clers Hac</t>
  </si>
  <si>
    <t>3579_01</t>
  </si>
  <si>
    <t>F/675/S</t>
  </si>
  <si>
    <t>Joycey Cartez</t>
  </si>
  <si>
    <t>3582_01</t>
  </si>
  <si>
    <t>G/585/P</t>
  </si>
  <si>
    <t>Leria Mcgoway</t>
  </si>
  <si>
    <t>3584_01</t>
  </si>
  <si>
    <t>F/676/S</t>
  </si>
  <si>
    <t>Gayla Leonzaley</t>
  </si>
  <si>
    <t>3586_01</t>
  </si>
  <si>
    <t>G/586/P</t>
  </si>
  <si>
    <t>Garry Birds</t>
  </si>
  <si>
    <t>3588_01</t>
  </si>
  <si>
    <t>D/120/P</t>
  </si>
  <si>
    <t>Frunad Concy</t>
  </si>
  <si>
    <t>3588_02</t>
  </si>
  <si>
    <t>Terry Concy</t>
  </si>
  <si>
    <t>3591_01</t>
  </si>
  <si>
    <t>E/214/P</t>
  </si>
  <si>
    <t>Elenay Serraynardy</t>
  </si>
  <si>
    <t>3592_01</t>
  </si>
  <si>
    <t>D/121/P</t>
  </si>
  <si>
    <t>Ungles Prité</t>
  </si>
  <si>
    <t>3592_02</t>
  </si>
  <si>
    <t>E/215/P</t>
  </si>
  <si>
    <t>Book Nanie</t>
  </si>
  <si>
    <t>3594_01</t>
  </si>
  <si>
    <t>G/588/P</t>
  </si>
  <si>
    <t>Amyra Kirks</t>
  </si>
  <si>
    <t>3595_01</t>
  </si>
  <si>
    <t>B/139/S</t>
  </si>
  <si>
    <t>Shamark Modomel</t>
  </si>
  <si>
    <t>3596_01</t>
  </si>
  <si>
    <t>F/745/P</t>
  </si>
  <si>
    <t>Sweal Erry</t>
  </si>
  <si>
    <t>3597_01</t>
  </si>
  <si>
    <t>G/589/P</t>
  </si>
  <si>
    <t>Loise Parrett</t>
  </si>
  <si>
    <t>3598_01</t>
  </si>
  <si>
    <t>Dony Olivasquez</t>
  </si>
  <si>
    <t>3600_01</t>
  </si>
  <si>
    <t>G/580/S</t>
  </si>
  <si>
    <t>Anda Lardy</t>
  </si>
  <si>
    <t>3602_01</t>
  </si>
  <si>
    <t>F/678/S</t>
  </si>
  <si>
    <t>Dakes Vicke</t>
  </si>
  <si>
    <t>3605_01</t>
  </si>
  <si>
    <t>G/592/P</t>
  </si>
  <si>
    <t>Joyces Alldson</t>
  </si>
  <si>
    <t>3606_01</t>
  </si>
  <si>
    <t>G/593/P</t>
  </si>
  <si>
    <t>Blance Daughttley</t>
  </si>
  <si>
    <t>3607_01</t>
  </si>
  <si>
    <t>F/747/P</t>
  </si>
  <si>
    <t>Komos Dal</t>
  </si>
  <si>
    <t>3608_01</t>
  </si>
  <si>
    <t>D/122/P</t>
  </si>
  <si>
    <t>Zosmas Mormonized</t>
  </si>
  <si>
    <t>3608_02</t>
  </si>
  <si>
    <t>Alhail Mormonized</t>
  </si>
  <si>
    <t>3608_03</t>
  </si>
  <si>
    <t>Skyrmak Mormonized</t>
  </si>
  <si>
    <t>3609_01</t>
  </si>
  <si>
    <t>C/118/P</t>
  </si>
  <si>
    <t>Grumak Fralledic</t>
  </si>
  <si>
    <t>3609_02</t>
  </si>
  <si>
    <t>Mesaton Fralledic</t>
  </si>
  <si>
    <t>3609_03</t>
  </si>
  <si>
    <t>Eltais Fralledic</t>
  </si>
  <si>
    <t>3609_04</t>
  </si>
  <si>
    <t>Fomalik Fralledic</t>
  </si>
  <si>
    <t>3610_01</t>
  </si>
  <si>
    <t>G/582/S</t>
  </si>
  <si>
    <t>Hencey Buckleinson</t>
  </si>
  <si>
    <t>3610_02</t>
  </si>
  <si>
    <t>F/680/S</t>
  </si>
  <si>
    <t>Darrie Buckleinson</t>
  </si>
  <si>
    <t>3612_01</t>
  </si>
  <si>
    <t>E/241/S</t>
  </si>
  <si>
    <t>Branda Midtt</t>
  </si>
  <si>
    <t>3613_01</t>
  </si>
  <si>
    <t>F/748/P</t>
  </si>
  <si>
    <t>Bethew Lewintos</t>
  </si>
  <si>
    <t>3614_01</t>
  </si>
  <si>
    <t>F/749/P</t>
  </si>
  <si>
    <t>Eduard Quinnerry</t>
  </si>
  <si>
    <t>3615_01</t>
  </si>
  <si>
    <t>G/583/S</t>
  </si>
  <si>
    <t>Kurta Greenez</t>
  </si>
  <si>
    <t>3615_02</t>
  </si>
  <si>
    <t>F/682/S</t>
  </si>
  <si>
    <t>Loree Greenez</t>
  </si>
  <si>
    <t>3616_01</t>
  </si>
  <si>
    <t>G/584/S</t>
  </si>
  <si>
    <t>Cliney Horners</t>
  </si>
  <si>
    <t>3619_01</t>
  </si>
  <si>
    <t>B/114/P</t>
  </si>
  <si>
    <t>Tauva Roureed</t>
  </si>
  <si>
    <t>3620_01</t>
  </si>
  <si>
    <t>B/115/P</t>
  </si>
  <si>
    <t>Mergas Trantermle</t>
  </si>
  <si>
    <t>3622_01</t>
  </si>
  <si>
    <t>C/119/P</t>
  </si>
  <si>
    <t>Hadlam Honatte</t>
  </si>
  <si>
    <t>3622_02</t>
  </si>
  <si>
    <t>Taux Honatte</t>
  </si>
  <si>
    <t>3624_01</t>
  </si>
  <si>
    <t>G/594/P</t>
  </si>
  <si>
    <t>Dawne Tranklinay</t>
  </si>
  <si>
    <t>3625_01</t>
  </si>
  <si>
    <t>E/216/P</t>
  </si>
  <si>
    <t>Clarry Sterreray</t>
  </si>
  <si>
    <t>3626_01</t>
  </si>
  <si>
    <t>G/586/S</t>
  </si>
  <si>
    <t>Wine Patthews</t>
  </si>
  <si>
    <t>3628_01</t>
  </si>
  <si>
    <t>F/752/P</t>
  </si>
  <si>
    <t>Vanez Hammonton</t>
  </si>
  <si>
    <t>3629_01</t>
  </si>
  <si>
    <t>F/753/P</t>
  </si>
  <si>
    <t>Healls Butte</t>
  </si>
  <si>
    <t>3630_01</t>
  </si>
  <si>
    <t>F/754/P</t>
  </si>
  <si>
    <t>Darry Micknightt</t>
  </si>
  <si>
    <t>3631_01</t>
  </si>
  <si>
    <t>F/755/P</t>
  </si>
  <si>
    <t>Chael Bardsey</t>
  </si>
  <si>
    <t>3634_01</t>
  </si>
  <si>
    <t>E/242/S</t>
  </si>
  <si>
    <t>Greggy Merce</t>
  </si>
  <si>
    <t>3636_01</t>
  </si>
  <si>
    <t>D/123/P</t>
  </si>
  <si>
    <t>Wor Anche</t>
  </si>
  <si>
    <t>3639_01</t>
  </si>
  <si>
    <t>B/140/S</t>
  </si>
  <si>
    <t>Mardach Contery</t>
  </si>
  <si>
    <t>3640_01</t>
  </si>
  <si>
    <t>E/244/S</t>
  </si>
  <si>
    <t>Belly Schwardson</t>
  </si>
  <si>
    <t>3640_02</t>
  </si>
  <si>
    <t>G/589/S</t>
  </si>
  <si>
    <t>3641_01</t>
  </si>
  <si>
    <t>G/595/P</t>
  </si>
  <si>
    <t>Erick Pacerty</t>
  </si>
  <si>
    <t>3641_02</t>
  </si>
  <si>
    <t>Lilasa Powery</t>
  </si>
  <si>
    <t>3641_03</t>
  </si>
  <si>
    <t>Mathy Powery</t>
  </si>
  <si>
    <t>3642_01</t>
  </si>
  <si>
    <t>F/757/P</t>
  </si>
  <si>
    <t>Tricky Rodricker</t>
  </si>
  <si>
    <t>3644_01</t>
  </si>
  <si>
    <t>F/686/S</t>
  </si>
  <si>
    <t>Carde Bun</t>
  </si>
  <si>
    <t>3645_01</t>
  </si>
  <si>
    <t>D/124/P</t>
  </si>
  <si>
    <t>Masal Pepie</t>
  </si>
  <si>
    <t>3645_02</t>
  </si>
  <si>
    <t>Skies Pepie</t>
  </si>
  <si>
    <t>3645_03</t>
  </si>
  <si>
    <t>Oats Pepie</t>
  </si>
  <si>
    <t>3645_04</t>
  </si>
  <si>
    <t>Tifet Pepie</t>
  </si>
  <si>
    <t>3645_05</t>
  </si>
  <si>
    <t>Dills Pepie</t>
  </si>
  <si>
    <t>3647_01</t>
  </si>
  <si>
    <t>C/132/S</t>
  </si>
  <si>
    <t>Mirara Dedinder</t>
  </si>
  <si>
    <t>3648_01</t>
  </si>
  <si>
    <t>F/687/S</t>
  </si>
  <si>
    <t>Tany Mcculley</t>
  </si>
  <si>
    <t>3650_01</t>
  </si>
  <si>
    <t>G/596/P</t>
  </si>
  <si>
    <t>Darrie Keithunts</t>
  </si>
  <si>
    <t>3652_01</t>
  </si>
  <si>
    <t>G/591/S</t>
  </si>
  <si>
    <t>Lina Frandriquez</t>
  </si>
  <si>
    <t>3653_01</t>
  </si>
  <si>
    <t>G/592/S</t>
  </si>
  <si>
    <t>Ally Thonyderson</t>
  </si>
  <si>
    <t>3654_01</t>
  </si>
  <si>
    <t>F/689/S</t>
  </si>
  <si>
    <t>Lorie Coolerson</t>
  </si>
  <si>
    <t>3654_02</t>
  </si>
  <si>
    <t>Sha Coolerson</t>
  </si>
  <si>
    <t>3655_01</t>
  </si>
  <si>
    <t>F/690/S</t>
  </si>
  <si>
    <t>Deandy Moreman</t>
  </si>
  <si>
    <t>3658_01</t>
  </si>
  <si>
    <t>G/593/S</t>
  </si>
  <si>
    <t>Kelle Daughttley</t>
  </si>
  <si>
    <t>3658_02</t>
  </si>
  <si>
    <t>E/245/S</t>
  </si>
  <si>
    <t>Vin Daughttley</t>
  </si>
  <si>
    <t>3660_01</t>
  </si>
  <si>
    <t>G/594/S</t>
  </si>
  <si>
    <t>Rhonya Chroeders</t>
  </si>
  <si>
    <t>3662_01</t>
  </si>
  <si>
    <t>B/142/S</t>
  </si>
  <si>
    <t>Menkibi Poselfle</t>
  </si>
  <si>
    <t>3662_02</t>
  </si>
  <si>
    <t>Betenar Poselfle</t>
  </si>
  <si>
    <t>3664_01</t>
  </si>
  <si>
    <t>F/691/S</t>
  </si>
  <si>
    <t>Colax Forne</t>
  </si>
  <si>
    <t>3665_01</t>
  </si>
  <si>
    <t>G/595/S</t>
  </si>
  <si>
    <t>Rickie Hendrewsons</t>
  </si>
  <si>
    <t>3667_01</t>
  </si>
  <si>
    <t>A/42/S</t>
  </si>
  <si>
    <t>Marinon Bewarsecal</t>
  </si>
  <si>
    <t>3668_01</t>
  </si>
  <si>
    <t>C/120/P</t>
  </si>
  <si>
    <t>Beide Crakenecal</t>
  </si>
  <si>
    <t>3671_01</t>
  </si>
  <si>
    <t>E/246/S</t>
  </si>
  <si>
    <t>Deany Avidson</t>
  </si>
  <si>
    <t>3674_01</t>
  </si>
  <si>
    <t>G/600/S</t>
  </si>
  <si>
    <t>Ebonya Buchansen</t>
  </si>
  <si>
    <t>3677_01</t>
  </si>
  <si>
    <t>F/694/S</t>
  </si>
  <si>
    <t>3678_01</t>
  </si>
  <si>
    <t>E/247/S</t>
  </si>
  <si>
    <t>Anny Bellarkerd</t>
  </si>
  <si>
    <t>3679_01</t>
  </si>
  <si>
    <t>B/116/P</t>
  </si>
  <si>
    <t>Diphah Dervalt</t>
  </si>
  <si>
    <t>3680_01</t>
  </si>
  <si>
    <t>C/121/P</t>
  </si>
  <si>
    <t>Weias Platch</t>
  </si>
  <si>
    <t>3680_02</t>
  </si>
  <si>
    <t>3681_01</t>
  </si>
  <si>
    <t>B/144/S</t>
  </si>
  <si>
    <t>Tarrak Irived</t>
  </si>
  <si>
    <t>3681_02</t>
  </si>
  <si>
    <t>Giedir Irived</t>
  </si>
  <si>
    <t>3682_01</t>
  </si>
  <si>
    <t>F/761/P</t>
  </si>
  <si>
    <t>Wealke Ica</t>
  </si>
  <si>
    <t>3686_01</t>
  </si>
  <si>
    <t>F/696/S</t>
  </si>
  <si>
    <t>Meremy Hineyley</t>
  </si>
  <si>
    <t>3688_01</t>
  </si>
  <si>
    <t>F/697/S</t>
  </si>
  <si>
    <t>Tark Onbre</t>
  </si>
  <si>
    <t>3688_02</t>
  </si>
  <si>
    <t>Pants Onbre</t>
  </si>
  <si>
    <t>3688_03</t>
  </si>
  <si>
    <t>Donut Onbre</t>
  </si>
  <si>
    <t>3690_01</t>
  </si>
  <si>
    <t>F/762/P</t>
  </si>
  <si>
    <t>Lestie Fowlesterez</t>
  </si>
  <si>
    <t>3691_01</t>
  </si>
  <si>
    <t>F/763/P</t>
  </si>
  <si>
    <t>Lig Cotte</t>
  </si>
  <si>
    <t>3692_01</t>
  </si>
  <si>
    <t>G/598/P</t>
  </si>
  <si>
    <t>Kell Mcmahoney</t>
  </si>
  <si>
    <t>3693_01</t>
  </si>
  <si>
    <t>G/603/S</t>
  </si>
  <si>
    <t>Warry Sandry</t>
  </si>
  <si>
    <t>3699_01</t>
  </si>
  <si>
    <t>C/123/P</t>
  </si>
  <si>
    <t>Golaron Tronsive</t>
  </si>
  <si>
    <t>3699_02</t>
  </si>
  <si>
    <t>Gorab Tronsive</t>
  </si>
  <si>
    <t>3699_03</t>
  </si>
  <si>
    <t>Dabiton Tronsive</t>
  </si>
  <si>
    <t>3699_04</t>
  </si>
  <si>
    <t>Azhah Tronsive</t>
  </si>
  <si>
    <t>3700_01</t>
  </si>
  <si>
    <t>F/767/P</t>
  </si>
  <si>
    <t>Coreee Midtt</t>
  </si>
  <si>
    <t>3702_01</t>
  </si>
  <si>
    <t>E/220/P</t>
  </si>
  <si>
    <t>Tors Ramad</t>
  </si>
  <si>
    <t>3703_01</t>
  </si>
  <si>
    <t>F/768/P</t>
  </si>
  <si>
    <t>Ots Coflé</t>
  </si>
  <si>
    <t>3703_02</t>
  </si>
  <si>
    <t>Shersp Coflé</t>
  </si>
  <si>
    <t>3704_01</t>
  </si>
  <si>
    <t>F/699/S</t>
  </si>
  <si>
    <t>Dia Loway</t>
  </si>
  <si>
    <t>3705_01</t>
  </si>
  <si>
    <t>F/769/P</t>
  </si>
  <si>
    <t>Murie Hubert</t>
  </si>
  <si>
    <t>3706_01</t>
  </si>
  <si>
    <t>F/770/P</t>
  </si>
  <si>
    <t>Nilly Kidie</t>
  </si>
  <si>
    <t>3706_02</t>
  </si>
  <si>
    <t>Honda Kidie</t>
  </si>
  <si>
    <t>3707_01</t>
  </si>
  <si>
    <t>G/604/S</t>
  </si>
  <si>
    <t>Marvey Delangleton</t>
  </si>
  <si>
    <t>3707_02</t>
  </si>
  <si>
    <t>Willey Delangleton</t>
  </si>
  <si>
    <t>3708_01</t>
  </si>
  <si>
    <t>G/600/P</t>
  </si>
  <si>
    <t>Deandy Trankliney</t>
  </si>
  <si>
    <t>3710_01</t>
  </si>
  <si>
    <t>G/601/P</t>
  </si>
  <si>
    <t>Brie Loverceson</t>
  </si>
  <si>
    <t>3710_02</t>
  </si>
  <si>
    <t>Deanny Loverceson</t>
  </si>
  <si>
    <t>3710_03</t>
  </si>
  <si>
    <t>Rossie Loverceson</t>
  </si>
  <si>
    <t>3711_01</t>
  </si>
  <si>
    <t>F/700/S</t>
  </si>
  <si>
    <t>Coyal Quart</t>
  </si>
  <si>
    <t>3711_02</t>
  </si>
  <si>
    <t>Poot Quart</t>
  </si>
  <si>
    <t>3711_03</t>
  </si>
  <si>
    <t>Nios Quart</t>
  </si>
  <si>
    <t>3713_01</t>
  </si>
  <si>
    <t>C/133/S</t>
  </si>
  <si>
    <t>Alraida Trattle</t>
  </si>
  <si>
    <t>3713_02</t>
  </si>
  <si>
    <t>Zosmark Trattle</t>
  </si>
  <si>
    <t>3713_03</t>
  </si>
  <si>
    <t>Gollux Trattle</t>
  </si>
  <si>
    <t>3714_01</t>
  </si>
  <si>
    <t>F/702/S</t>
  </si>
  <si>
    <t>All Harta</t>
  </si>
  <si>
    <t>3714_02</t>
  </si>
  <si>
    <t>D/116/S</t>
  </si>
  <si>
    <t>Cowl Harta</t>
  </si>
  <si>
    <t>3715_01</t>
  </si>
  <si>
    <t>G/602/P</t>
  </si>
  <si>
    <t>Jasony Hubbarton</t>
  </si>
  <si>
    <t>3715_02</t>
  </si>
  <si>
    <t>Tamie Hubbarton</t>
  </si>
  <si>
    <t>3715_03</t>
  </si>
  <si>
    <t>Vane Hubbarton</t>
  </si>
  <si>
    <t>3715_04</t>
  </si>
  <si>
    <t>Hen Hubbarton</t>
  </si>
  <si>
    <t>3716_01</t>
  </si>
  <si>
    <t>G/603/P</t>
  </si>
  <si>
    <t>Fredy Batestonley</t>
  </si>
  <si>
    <t>3719_01</t>
  </si>
  <si>
    <t>Spros Mone</t>
  </si>
  <si>
    <t>3719_02</t>
  </si>
  <si>
    <t>F/704/S</t>
  </si>
  <si>
    <t>Gocock Mone</t>
  </si>
  <si>
    <t>3724_01</t>
  </si>
  <si>
    <t>G/609/S</t>
  </si>
  <si>
    <t>Yvonna Mcdowns</t>
  </si>
  <si>
    <t>3726_01</t>
  </si>
  <si>
    <t>G/604/P</t>
  </si>
  <si>
    <t>Brence Bardina</t>
  </si>
  <si>
    <t>3728_01</t>
  </si>
  <si>
    <t>G/612/S</t>
  </si>
  <si>
    <t>Dianya Roachoanand</t>
  </si>
  <si>
    <t>3729_01</t>
  </si>
  <si>
    <t>G/605/P</t>
  </si>
  <si>
    <t>3732_01</t>
  </si>
  <si>
    <t>A/43/S</t>
  </si>
  <si>
    <t>Sheleon Scoudelle</t>
  </si>
  <si>
    <t>3732_02</t>
  </si>
  <si>
    <t>3732_03</t>
  </si>
  <si>
    <t>Luxonon Scoudelle</t>
  </si>
  <si>
    <t>3732_04</t>
  </si>
  <si>
    <t>Duhra Scoudelle</t>
  </si>
  <si>
    <t>3733_01</t>
  </si>
  <si>
    <t>D/118/S</t>
  </si>
  <si>
    <t>Dilatik Semootor</t>
  </si>
  <si>
    <t>3734_01</t>
  </si>
  <si>
    <t>G/606/P</t>
  </si>
  <si>
    <t>Mollen Bairdford</t>
  </si>
  <si>
    <t>3735_01</t>
  </si>
  <si>
    <t>D/119/S</t>
  </si>
  <si>
    <t>Zedarga Reeddommy</t>
  </si>
  <si>
    <t>3735_02</t>
  </si>
  <si>
    <t>Shail Reeddommy</t>
  </si>
  <si>
    <t>3736_01</t>
  </si>
  <si>
    <t>B/145/S</t>
  </si>
  <si>
    <t>Genif Amincrerus</t>
  </si>
  <si>
    <t>3737_01</t>
  </si>
  <si>
    <t>G/614/S</t>
  </si>
  <si>
    <t>Ryany Bucklandez</t>
  </si>
  <si>
    <t>3737_02</t>
  </si>
  <si>
    <t>Ellana Bucklandez</t>
  </si>
  <si>
    <t>3739_01</t>
  </si>
  <si>
    <t>G/615/S</t>
  </si>
  <si>
    <t>Francy Johnsby</t>
  </si>
  <si>
    <t>3741_01</t>
  </si>
  <si>
    <t>B/117/P</t>
  </si>
  <si>
    <t>Tabik Pulgaly</t>
  </si>
  <si>
    <t>3742_01</t>
  </si>
  <si>
    <t>G/607/P</t>
  </si>
  <si>
    <t>Luzel Hickett</t>
  </si>
  <si>
    <t>3742_02</t>
  </si>
  <si>
    <t>Paulia Hickett</t>
  </si>
  <si>
    <t>3743_01</t>
  </si>
  <si>
    <t>G/616/S</t>
  </si>
  <si>
    <t>Lyny Jenningley</t>
  </si>
  <si>
    <t>3744_01</t>
  </si>
  <si>
    <t>E/249/S</t>
  </si>
  <si>
    <t>Denuts Ropie</t>
  </si>
  <si>
    <t>3745_01</t>
  </si>
  <si>
    <t>G/608/P</t>
  </si>
  <si>
    <t>Ellena Mckinsond</t>
  </si>
  <si>
    <t>3747_01</t>
  </si>
  <si>
    <t>B/118/P</t>
  </si>
  <si>
    <t>Achium Entratable</t>
  </si>
  <si>
    <t>3747_02</t>
  </si>
  <si>
    <t>Lesat Brakebarne</t>
  </si>
  <si>
    <t>3747_03</t>
  </si>
  <si>
    <t>Dsch Brakebarne</t>
  </si>
  <si>
    <t>3747_04</t>
  </si>
  <si>
    <t>Tabiton Ambleetive</t>
  </si>
  <si>
    <t>3748_01</t>
  </si>
  <si>
    <t>F/774/P</t>
  </si>
  <si>
    <t>Pot Gin</t>
  </si>
  <si>
    <t>3749_01</t>
  </si>
  <si>
    <t>B/119/P</t>
  </si>
  <si>
    <t>Enibik Fordulgaug</t>
  </si>
  <si>
    <t>3749_02</t>
  </si>
  <si>
    <t>Gimpus Fordulgaug</t>
  </si>
  <si>
    <t>3750_01</t>
  </si>
  <si>
    <t>F/775/P</t>
  </si>
  <si>
    <t>Antone Mayods</t>
  </si>
  <si>
    <t>3750_02</t>
  </si>
  <si>
    <t>G/610/P</t>
  </si>
  <si>
    <t>Leony Mayods</t>
  </si>
  <si>
    <t>3751_01</t>
  </si>
  <si>
    <t>Ambert Ericksonga</t>
  </si>
  <si>
    <t>3752_01</t>
  </si>
  <si>
    <t>D/120/S</t>
  </si>
  <si>
    <t>Tarrak Femoused</t>
  </si>
  <si>
    <t>3753_01</t>
  </si>
  <si>
    <t>F/776/P</t>
  </si>
  <si>
    <t>3754_01</t>
  </si>
  <si>
    <t>G/611/P</t>
  </si>
  <si>
    <t>Naomin Sterson</t>
  </si>
  <si>
    <t>3755_01</t>
  </si>
  <si>
    <t>Stendy Gallencis</t>
  </si>
  <si>
    <t>3755_02</t>
  </si>
  <si>
    <t>G/612/P</t>
  </si>
  <si>
    <t>3756_01</t>
  </si>
  <si>
    <t>F/707/S</t>
  </si>
  <si>
    <t>Blus Snoaf</t>
  </si>
  <si>
    <t>3757_01</t>
  </si>
  <si>
    <t>G/617/S</t>
  </si>
  <si>
    <t>Loresa Hubbarrison</t>
  </si>
  <si>
    <t>3758_01</t>
  </si>
  <si>
    <t>G/618/S</t>
  </si>
  <si>
    <t>Ianya Litthews</t>
  </si>
  <si>
    <t>3758_02</t>
  </si>
  <si>
    <t>Oraine Litthews</t>
  </si>
  <si>
    <t>3759_01</t>
  </si>
  <si>
    <t>G/619/S</t>
  </si>
  <si>
    <t>Elene Hendrys</t>
  </si>
  <si>
    <t>3760_01</t>
  </si>
  <si>
    <t>G/613/P</t>
  </si>
  <si>
    <t>Paulia Kennetty</t>
  </si>
  <si>
    <t>3761_01</t>
  </si>
  <si>
    <t>E/222/P</t>
  </si>
  <si>
    <t>Nuscham Stingive</t>
  </si>
  <si>
    <t>3765_01</t>
  </si>
  <si>
    <t>F/709/S</t>
  </si>
  <si>
    <t>Jayrin Cle</t>
  </si>
  <si>
    <t>3767_01</t>
  </si>
  <si>
    <t>B/146/S</t>
  </si>
  <si>
    <t>Sadaton Alenat</t>
  </si>
  <si>
    <t>3768_01</t>
  </si>
  <si>
    <t>F/710/S</t>
  </si>
  <si>
    <t>Jonaye Rushing</t>
  </si>
  <si>
    <t>3769_01</t>
  </si>
  <si>
    <t>E/251/S</t>
  </si>
  <si>
    <t>Guar Stead</t>
  </si>
  <si>
    <t>3770_01</t>
  </si>
  <si>
    <t>G/615/P</t>
  </si>
  <si>
    <t>Deandy Anthompson</t>
  </si>
  <si>
    <t>3771_01</t>
  </si>
  <si>
    <t>B/120/P</t>
  </si>
  <si>
    <t>Mesarid Pinoffent</t>
  </si>
  <si>
    <t>3772_01</t>
  </si>
  <si>
    <t>G/616/P</t>
  </si>
  <si>
    <t>Tarah Castron</t>
  </si>
  <si>
    <t>3772_02</t>
  </si>
  <si>
    <t>F/777/P</t>
  </si>
  <si>
    <t>Tany Castron</t>
  </si>
  <si>
    <t>3773_01</t>
  </si>
  <si>
    <t>F/711/S</t>
  </si>
  <si>
    <t>Ivanna Prestonard</t>
  </si>
  <si>
    <t>3773_02</t>
  </si>
  <si>
    <t>Joeula Prestonard</t>
  </si>
  <si>
    <t>3773_03</t>
  </si>
  <si>
    <t>Wena Prestonard</t>
  </si>
  <si>
    <t>3774_01</t>
  </si>
  <si>
    <t>F/778/P</t>
  </si>
  <si>
    <t>Wayney Willy</t>
  </si>
  <si>
    <t>3774_02</t>
  </si>
  <si>
    <t>G/617/P</t>
  </si>
  <si>
    <t>Nelly Willy</t>
  </si>
  <si>
    <t>3774_03</t>
  </si>
  <si>
    <t>Dorah Willy</t>
  </si>
  <si>
    <t>3775_01</t>
  </si>
  <si>
    <t>F/712/S</t>
  </si>
  <si>
    <t>Coate Buche</t>
  </si>
  <si>
    <t>3775_02</t>
  </si>
  <si>
    <t>Colax Killé</t>
  </si>
  <si>
    <t>3776_01</t>
  </si>
  <si>
    <t>C/134/S</t>
  </si>
  <si>
    <t>Sinon Gearitte</t>
  </si>
  <si>
    <t>3777_01</t>
  </si>
  <si>
    <t>B/147/S</t>
  </si>
  <si>
    <t>Mareson Clunic</t>
  </si>
  <si>
    <t>3778_01</t>
  </si>
  <si>
    <t>F/713/S</t>
  </si>
  <si>
    <t>Geneen Morrencis</t>
  </si>
  <si>
    <t>3779_01</t>
  </si>
  <si>
    <t>F/714/S</t>
  </si>
  <si>
    <t>Ambert Tranciams</t>
  </si>
  <si>
    <t>3781_01</t>
  </si>
  <si>
    <t>A/44/S</t>
  </si>
  <si>
    <t>Sabit Spirfuent</t>
  </si>
  <si>
    <t>3783_01</t>
  </si>
  <si>
    <t>F/780/P</t>
  </si>
  <si>
    <t>Hilly Wolffy</t>
  </si>
  <si>
    <t>3784_01</t>
  </si>
  <si>
    <t>G/618/P</t>
  </si>
  <si>
    <t>Ale Morrencis</t>
  </si>
  <si>
    <t>3785_01</t>
  </si>
  <si>
    <t>G/619/P</t>
  </si>
  <si>
    <t>Viviay Hanner</t>
  </si>
  <si>
    <t>3786_01</t>
  </si>
  <si>
    <t>E/252/S</t>
  </si>
  <si>
    <t>Fispot Birt</t>
  </si>
  <si>
    <t>3786_02</t>
  </si>
  <si>
    <t>D/121/S</t>
  </si>
  <si>
    <t>Quan Birt</t>
  </si>
  <si>
    <t>3787_01</t>
  </si>
  <si>
    <t>F/716/S</t>
  </si>
  <si>
    <t>Sugard Prie</t>
  </si>
  <si>
    <t>3787_02</t>
  </si>
  <si>
    <t>Smals Prie</t>
  </si>
  <si>
    <t>3787_03</t>
  </si>
  <si>
    <t>D/122/S</t>
  </si>
  <si>
    <t>Guls Prie</t>
  </si>
  <si>
    <t>3788_01</t>
  </si>
  <si>
    <t>D/127/P</t>
  </si>
  <si>
    <t>Pikes Sesa</t>
  </si>
  <si>
    <t>3789_01</t>
  </si>
  <si>
    <t>G/620/S</t>
  </si>
  <si>
    <t>Juane Popelazquez</t>
  </si>
  <si>
    <t>3790_01</t>
  </si>
  <si>
    <t>G/620/P</t>
  </si>
  <si>
    <t>Trick Meyersones</t>
  </si>
  <si>
    <t>3793_01</t>
  </si>
  <si>
    <t>G/622/S</t>
  </si>
  <si>
    <t>Troyra Moodsey</t>
  </si>
  <si>
    <t>3795_01</t>
  </si>
  <si>
    <t>C/136/S</t>
  </si>
  <si>
    <t>Muonus Clinarfork</t>
  </si>
  <si>
    <t>3796_01</t>
  </si>
  <si>
    <t>B/121/P</t>
  </si>
  <si>
    <t>Dhena Semageary</t>
  </si>
  <si>
    <t>3797_01</t>
  </si>
  <si>
    <t>B/122/P</t>
  </si>
  <si>
    <t>Kleeiak Couseced</t>
  </si>
  <si>
    <t>3798_01</t>
  </si>
  <si>
    <t>E/253/S</t>
  </si>
  <si>
    <t>Castra Exibuctich</t>
  </si>
  <si>
    <t>3801_01</t>
  </si>
  <si>
    <t>G/622/P</t>
  </si>
  <si>
    <t>Mayne Leblanchez</t>
  </si>
  <si>
    <t>3803_01</t>
  </si>
  <si>
    <t>F/782/P</t>
  </si>
  <si>
    <t>Sts Welte</t>
  </si>
  <si>
    <t>3804_01</t>
  </si>
  <si>
    <t>F/783/P</t>
  </si>
  <si>
    <t>Vivia Harry</t>
  </si>
  <si>
    <t>3805_01</t>
  </si>
  <si>
    <t>F/784/P</t>
  </si>
  <si>
    <t>Frandy Pacerty</t>
  </si>
  <si>
    <t>3807_01</t>
  </si>
  <si>
    <t>G/623/S</t>
  </si>
  <si>
    <t>Benew Barnolaney</t>
  </si>
  <si>
    <t>3810_01</t>
  </si>
  <si>
    <t>G/624/S</t>
  </si>
  <si>
    <t>Tera Trankliney</t>
  </si>
  <si>
    <t>3811_01</t>
  </si>
  <si>
    <t>F/786/P</t>
  </si>
  <si>
    <t>Fisps Frasp</t>
  </si>
  <si>
    <t>3811_02</t>
  </si>
  <si>
    <t>D/128/P</t>
  </si>
  <si>
    <t>Sters Frasp</t>
  </si>
  <si>
    <t>3812_01</t>
  </si>
  <si>
    <t>F/717/S</t>
  </si>
  <si>
    <t>Sonnie Floways</t>
  </si>
  <si>
    <t>3814_01</t>
  </si>
  <si>
    <t>D/129/P</t>
  </si>
  <si>
    <t>Etair Calazy</t>
  </si>
  <si>
    <t>3815_01</t>
  </si>
  <si>
    <t>F/787/P</t>
  </si>
  <si>
    <t>Tarah Patteraley</t>
  </si>
  <si>
    <t>3816_01</t>
  </si>
  <si>
    <t>E/225/P</t>
  </si>
  <si>
    <t>Scotte Carterson</t>
  </si>
  <si>
    <t>3817_01</t>
  </si>
  <si>
    <t>E/226/P</t>
  </si>
  <si>
    <t>Poselk Reste</t>
  </si>
  <si>
    <t>3818_01</t>
  </si>
  <si>
    <t>Rankie Hoodgers</t>
  </si>
  <si>
    <t>3820_01</t>
  </si>
  <si>
    <t>F/790/P</t>
  </si>
  <si>
    <t>Unchal Ecre</t>
  </si>
  <si>
    <t>3821_01</t>
  </si>
  <si>
    <t>Violan Mcphernard</t>
  </si>
  <si>
    <t>3822_01</t>
  </si>
  <si>
    <t>F/718/S</t>
  </si>
  <si>
    <t>Lyny Mcinton</t>
  </si>
  <si>
    <t>3823_01</t>
  </si>
  <si>
    <t>F/719/S</t>
  </si>
  <si>
    <t>Crisp Spore</t>
  </si>
  <si>
    <t>3824_01</t>
  </si>
  <si>
    <t>G/625/S</t>
  </si>
  <si>
    <t>Byront Mclardson</t>
  </si>
  <si>
    <t>3826_01</t>
  </si>
  <si>
    <t>G/626/S</t>
  </si>
  <si>
    <t>Fanna Navages</t>
  </si>
  <si>
    <t>3830_01</t>
  </si>
  <si>
    <t>G/627/S</t>
  </si>
  <si>
    <t>Racey Powery</t>
  </si>
  <si>
    <t>3831_01</t>
  </si>
  <si>
    <t>D/123/S</t>
  </si>
  <si>
    <t>Pikes Nan</t>
  </si>
  <si>
    <t>3832_01</t>
  </si>
  <si>
    <t>G/627/P</t>
  </si>
  <si>
    <t>Bonyam Litthews</t>
  </si>
  <si>
    <t>3835_01</t>
  </si>
  <si>
    <t>E/255/S</t>
  </si>
  <si>
    <t>Berna Tersony</t>
  </si>
  <si>
    <t>3836_01</t>
  </si>
  <si>
    <t>F/723/S</t>
  </si>
  <si>
    <t>3838_01</t>
  </si>
  <si>
    <t>E/227/P</t>
  </si>
  <si>
    <t>Billya Estiagosen</t>
  </si>
  <si>
    <t>3839_01</t>
  </si>
  <si>
    <t>E/228/P</t>
  </si>
  <si>
    <t>Puffes Kine</t>
  </si>
  <si>
    <t>3841_01</t>
  </si>
  <si>
    <t>F/793/P</t>
  </si>
  <si>
    <t>Goldch Kashe</t>
  </si>
  <si>
    <t>3842_01</t>
  </si>
  <si>
    <t>F/794/P</t>
  </si>
  <si>
    <t>Lynnee Vinston</t>
  </si>
  <si>
    <t>3846_01</t>
  </si>
  <si>
    <t>G/630/P</t>
  </si>
  <si>
    <t>Tracia Hahnstonsen</t>
  </si>
  <si>
    <t>3847_01</t>
  </si>
  <si>
    <t>C/126/P</t>
  </si>
  <si>
    <t>Gatrino Reshory</t>
  </si>
  <si>
    <t>3848_01</t>
  </si>
  <si>
    <t>F/795/P</t>
  </si>
  <si>
    <t>Warry Jacostaney</t>
  </si>
  <si>
    <t>3849_01</t>
  </si>
  <si>
    <t>G/631/P</t>
  </si>
  <si>
    <t>Timmy Santry</t>
  </si>
  <si>
    <t>3850_01</t>
  </si>
  <si>
    <t>C/137/S</t>
  </si>
  <si>
    <t>Keidhma Unteckery</t>
  </si>
  <si>
    <t>3850_02</t>
  </si>
  <si>
    <t>Astula Unteckery</t>
  </si>
  <si>
    <t>3850_03</t>
  </si>
  <si>
    <t>Achib Unteckery</t>
  </si>
  <si>
    <t>3850_04</t>
  </si>
  <si>
    <t>Alchium Unteckery</t>
  </si>
  <si>
    <t>3850_05</t>
  </si>
  <si>
    <t>Thallah Unteckery</t>
  </si>
  <si>
    <t>3850_06</t>
  </si>
  <si>
    <t>Sabiark Unteckery</t>
  </si>
  <si>
    <t>3850_07</t>
  </si>
  <si>
    <t>Azharga Chuble</t>
  </si>
  <si>
    <t>3851_01</t>
  </si>
  <si>
    <t>C/127/P</t>
  </si>
  <si>
    <t>Alino Namsheary</t>
  </si>
  <si>
    <t>3852_01</t>
  </si>
  <si>
    <t>F/796/P</t>
  </si>
  <si>
    <t>Tive Tepie</t>
  </si>
  <si>
    <t>3853_01</t>
  </si>
  <si>
    <t>F/725/S</t>
  </si>
  <si>
    <t>Jeane Herreras</t>
  </si>
  <si>
    <t>3854_01</t>
  </si>
  <si>
    <t>G/632/P</t>
  </si>
  <si>
    <t>Racey Carsoning</t>
  </si>
  <si>
    <t>3856_01</t>
  </si>
  <si>
    <t>F/726/S</t>
  </si>
  <si>
    <t>Ward Alvasquez</t>
  </si>
  <si>
    <t>3857_01</t>
  </si>
  <si>
    <t>E/230/P</t>
  </si>
  <si>
    <t>Eltard Dreamspric</t>
  </si>
  <si>
    <t>3862_01</t>
  </si>
  <si>
    <t>F/729/S</t>
  </si>
  <si>
    <t>Rohs Paie</t>
  </si>
  <si>
    <t>3862_02</t>
  </si>
  <si>
    <t>E/256/S</t>
  </si>
  <si>
    <t>Blakes Ple</t>
  </si>
  <si>
    <t>3862_03</t>
  </si>
  <si>
    <t>3862_04</t>
  </si>
  <si>
    <t>D/124/S</t>
  </si>
  <si>
    <t>Herms Cako</t>
  </si>
  <si>
    <t>3862_05</t>
  </si>
  <si>
    <t>Cherry Paie</t>
  </si>
  <si>
    <t>3862_06</t>
  </si>
  <si>
    <t>Bants Cako</t>
  </si>
  <si>
    <t>3862_07</t>
  </si>
  <si>
    <t>Chex Ple</t>
  </si>
  <si>
    <t>3864_01</t>
  </si>
  <si>
    <t>D/125/S</t>
  </si>
  <si>
    <t>Ionium Dertering</t>
  </si>
  <si>
    <t>3866_01</t>
  </si>
  <si>
    <t>F/797/P</t>
  </si>
  <si>
    <t>Lis Hendrys</t>
  </si>
  <si>
    <t>3867_01</t>
  </si>
  <si>
    <t>F/798/P</t>
  </si>
  <si>
    <t>Tyle Guerson</t>
  </si>
  <si>
    <t>3868_01</t>
  </si>
  <si>
    <t>F/731/S</t>
  </si>
  <si>
    <t>Brie Braymon</t>
  </si>
  <si>
    <t>3868_02</t>
  </si>
  <si>
    <t>G/630/S</t>
  </si>
  <si>
    <t>Thell Braymon</t>
  </si>
  <si>
    <t>3868_03</t>
  </si>
  <si>
    <t>Joanry Braymon</t>
  </si>
  <si>
    <t>3868_04</t>
  </si>
  <si>
    <t>Harrie Braymon</t>
  </si>
  <si>
    <t>3868_05</t>
  </si>
  <si>
    <t>Darry Braymon</t>
  </si>
  <si>
    <t>3868_06</t>
  </si>
  <si>
    <t>Line Braymon</t>
  </si>
  <si>
    <t>3868_07</t>
  </si>
  <si>
    <t>Hene Braymon</t>
  </si>
  <si>
    <t>3870_01</t>
  </si>
  <si>
    <t>B/148/S</t>
  </si>
  <si>
    <t>Izarino Gemoserad</t>
  </si>
  <si>
    <t>3871_01</t>
  </si>
  <si>
    <t>B/149/S</t>
  </si>
  <si>
    <t>Megrezn Flourbent</t>
  </si>
  <si>
    <t>3872_01</t>
  </si>
  <si>
    <t>F/799/P</t>
  </si>
  <si>
    <t>Cupers Quart</t>
  </si>
  <si>
    <t>3873_01</t>
  </si>
  <si>
    <t>F/800/P</t>
  </si>
  <si>
    <t>Violey Pearsalason</t>
  </si>
  <si>
    <t>3874_01</t>
  </si>
  <si>
    <t>G/631/S</t>
  </si>
  <si>
    <t>Clindy Lambleyoun</t>
  </si>
  <si>
    <t>3874_02</t>
  </si>
  <si>
    <t>E/258/S</t>
  </si>
  <si>
    <t>Frandy Lambleyoun</t>
  </si>
  <si>
    <t>3875_01</t>
  </si>
  <si>
    <t>E/232/P</t>
  </si>
  <si>
    <t>Teremy Garzaley</t>
  </si>
  <si>
    <t>3879_01</t>
  </si>
  <si>
    <t>F/801/P</t>
  </si>
  <si>
    <t>Spies Nache</t>
  </si>
  <si>
    <t>3883_01</t>
  </si>
  <si>
    <t>B/150/S</t>
  </si>
  <si>
    <t>Mergas Unreezy</t>
  </si>
  <si>
    <t>3883_02</t>
  </si>
  <si>
    <t>Mesarga Unreezy</t>
  </si>
  <si>
    <t>3883_03</t>
  </si>
  <si>
    <t>Dira Unreezy</t>
  </si>
  <si>
    <t>3886_01</t>
  </si>
  <si>
    <t>G/633/P</t>
  </si>
  <si>
    <t>Nicey Moreman</t>
  </si>
  <si>
    <t>3888_01</t>
  </si>
  <si>
    <t>G/633/S</t>
  </si>
  <si>
    <t>3890_01</t>
  </si>
  <si>
    <t>G/634/S</t>
  </si>
  <si>
    <t>Dorie Weissey</t>
  </si>
  <si>
    <t>3894_01</t>
  </si>
  <si>
    <t>F/735/S</t>
  </si>
  <si>
    <t>Stald Vinozarks</t>
  </si>
  <si>
    <t>3895_01</t>
  </si>
  <si>
    <t>E/233/P</t>
  </si>
  <si>
    <t>Wolous Anpie</t>
  </si>
  <si>
    <t>3895_02</t>
  </si>
  <si>
    <t>Swal Anpie</t>
  </si>
  <si>
    <t>3895_03</t>
  </si>
  <si>
    <t>Cranch Anpie</t>
  </si>
  <si>
    <t>3896_01</t>
  </si>
  <si>
    <t>C/140/S</t>
  </si>
  <si>
    <t>Ainoxa Preeldy</t>
  </si>
  <si>
    <t>3897_01</t>
  </si>
  <si>
    <t>G/635/P</t>
  </si>
  <si>
    <t>Elson Peckers</t>
  </si>
  <si>
    <t>3898_01</t>
  </si>
  <si>
    <t>G/636/S</t>
  </si>
  <si>
    <t>Moniey Vinston</t>
  </si>
  <si>
    <t>3899_01</t>
  </si>
  <si>
    <t>E/234/P</t>
  </si>
  <si>
    <t>Kaffias Ingwhed</t>
  </si>
  <si>
    <t>3903_01</t>
  </si>
  <si>
    <t>G/636/P</t>
  </si>
  <si>
    <t>Glendy Doughan</t>
  </si>
  <si>
    <t>3903_02</t>
  </si>
  <si>
    <t>Anton Booness</t>
  </si>
  <si>
    <t>3903_03</t>
  </si>
  <si>
    <t>3903_04</t>
  </si>
  <si>
    <t>Deanne Emenez</t>
  </si>
  <si>
    <t>3903_05</t>
  </si>
  <si>
    <t>F/804/P</t>
  </si>
  <si>
    <t>Tricky Doughan</t>
  </si>
  <si>
    <t>3903_06</t>
  </si>
  <si>
    <t>Iandy Doughan</t>
  </si>
  <si>
    <t>3904_01</t>
  </si>
  <si>
    <t>G/637/S</t>
  </si>
  <si>
    <t>Joanie Charpelaney</t>
  </si>
  <si>
    <t>3907_01</t>
  </si>
  <si>
    <t>G/639/S</t>
  </si>
  <si>
    <t>Scotty Richan</t>
  </si>
  <si>
    <t>3909_01</t>
  </si>
  <si>
    <t>C/141/S</t>
  </si>
  <si>
    <t>Alcorix Scoudelle</t>
  </si>
  <si>
    <t>3911_01</t>
  </si>
  <si>
    <t>F/736/S</t>
  </si>
  <si>
    <t>Billa Petermandez</t>
  </si>
  <si>
    <t>3911_02</t>
  </si>
  <si>
    <t>E/260/S</t>
  </si>
  <si>
    <t>France Pentss</t>
  </si>
  <si>
    <t>3911_03</t>
  </si>
  <si>
    <t>G/640/S</t>
  </si>
  <si>
    <t>3912_01</t>
  </si>
  <si>
    <t>F/737/S</t>
  </si>
  <si>
    <t>Carona Cartiz</t>
  </si>
  <si>
    <t>3913_01</t>
  </si>
  <si>
    <t>F/738/S</t>
  </si>
  <si>
    <t>Catha Waterson</t>
  </si>
  <si>
    <t>3913_02</t>
  </si>
  <si>
    <t>Ermank Waterson</t>
  </si>
  <si>
    <t>3915_01</t>
  </si>
  <si>
    <t>G/641/S</t>
  </si>
  <si>
    <t>Leondy Mayods</t>
  </si>
  <si>
    <t>3916_01</t>
  </si>
  <si>
    <t>D/128/S</t>
  </si>
  <si>
    <t>Cellus Ciplanke</t>
  </si>
  <si>
    <t>3916_02</t>
  </si>
  <si>
    <t>Alhenah Ciplanke</t>
  </si>
  <si>
    <t>3917_01</t>
  </si>
  <si>
    <t>B/124/P</t>
  </si>
  <si>
    <t>Shabih Esseal</t>
  </si>
  <si>
    <t>3919_01</t>
  </si>
  <si>
    <t>F/806/P</t>
  </si>
  <si>
    <t>Vina Blace</t>
  </si>
  <si>
    <t>3921_01</t>
  </si>
  <si>
    <t>E/262/S</t>
  </si>
  <si>
    <t>Felice Kramosley</t>
  </si>
  <si>
    <t>3922_01</t>
  </si>
  <si>
    <t>G/641/P</t>
  </si>
  <si>
    <t>Melica Bardsey</t>
  </si>
  <si>
    <t>3923_01</t>
  </si>
  <si>
    <t>F/808/P</t>
  </si>
  <si>
    <t>Jenne Cofferson</t>
  </si>
  <si>
    <t>3923_02</t>
  </si>
  <si>
    <t>G/642/P</t>
  </si>
  <si>
    <t>Isaacy Cofferson</t>
  </si>
  <si>
    <t>3923_03</t>
  </si>
  <si>
    <t>Kaye Cofferson</t>
  </si>
  <si>
    <t>3924_01</t>
  </si>
  <si>
    <t>E/263/S</t>
  </si>
  <si>
    <t>Nance Reenon</t>
  </si>
  <si>
    <t>3926_01</t>
  </si>
  <si>
    <t>F/810/P</t>
  </si>
  <si>
    <t>Wine Fowlesterez</t>
  </si>
  <si>
    <t>3927_01</t>
  </si>
  <si>
    <t>C/142/S</t>
  </si>
  <si>
    <t>Skyrmak Tionstious</t>
  </si>
  <si>
    <t>3927_02</t>
  </si>
  <si>
    <t>Alar Tionstious</t>
  </si>
  <si>
    <t>3928_01</t>
  </si>
  <si>
    <t>E/264/S</t>
  </si>
  <si>
    <t>Anchird Witeronfus</t>
  </si>
  <si>
    <t>3928_02</t>
  </si>
  <si>
    <t>Alrak Witeronfus</t>
  </si>
  <si>
    <t>3930_01</t>
  </si>
  <si>
    <t>F/740/S</t>
  </si>
  <si>
    <t>Dell Mcguirez</t>
  </si>
  <si>
    <t>3931_01</t>
  </si>
  <si>
    <t>F/811/P</t>
  </si>
  <si>
    <t>Denis Sandry</t>
  </si>
  <si>
    <t>3932_01</t>
  </si>
  <si>
    <t>E/265/S</t>
  </si>
  <si>
    <t>Cint Vlate</t>
  </si>
  <si>
    <t>3932_02</t>
  </si>
  <si>
    <t>D/129/S</t>
  </si>
  <si>
    <t>Fal Vlate</t>
  </si>
  <si>
    <t>3933_01</t>
  </si>
  <si>
    <t>G/642/S</t>
  </si>
  <si>
    <t>Gileen Coleyanglas</t>
  </si>
  <si>
    <t>3935_01</t>
  </si>
  <si>
    <t>G/643/S</t>
  </si>
  <si>
    <t>Walla Mccarveymon</t>
  </si>
  <si>
    <t>3936_01</t>
  </si>
  <si>
    <t>G/644/S</t>
  </si>
  <si>
    <t>Carley Sancasey</t>
  </si>
  <si>
    <t>3937_01</t>
  </si>
  <si>
    <t>F/742/S</t>
  </si>
  <si>
    <t>Vanie Rossey</t>
  </si>
  <si>
    <t>3938_01</t>
  </si>
  <si>
    <t>F/743/S</t>
  </si>
  <si>
    <t>3938_02</t>
  </si>
  <si>
    <t>Dies Flité</t>
  </si>
  <si>
    <t>3938_03</t>
  </si>
  <si>
    <t>Gut Flité</t>
  </si>
  <si>
    <t>3939_01</t>
  </si>
  <si>
    <t>E/237/P</t>
  </si>
  <si>
    <t>Eriana Alberts</t>
  </si>
  <si>
    <t>3940_01</t>
  </si>
  <si>
    <t>D/132/P</t>
  </si>
  <si>
    <t>Trisp Apie</t>
  </si>
  <si>
    <t>3941_01</t>
  </si>
  <si>
    <t>G/643/P</t>
  </si>
  <si>
    <t>Adanne Mejiaddox</t>
  </si>
  <si>
    <t>3942_01</t>
  </si>
  <si>
    <t>G/645/S</t>
  </si>
  <si>
    <t>Floyde Grahangory</t>
  </si>
  <si>
    <t>3944_01</t>
  </si>
  <si>
    <t>F/745/S</t>
  </si>
  <si>
    <t>Crin Stike</t>
  </si>
  <si>
    <t>3945_01</t>
  </si>
  <si>
    <t>G/644/P</t>
  </si>
  <si>
    <t>Ivanne Lambles</t>
  </si>
  <si>
    <t>3946_01</t>
  </si>
  <si>
    <t>F/812/P</t>
  </si>
  <si>
    <t>Lles Parta</t>
  </si>
  <si>
    <t>3948_01</t>
  </si>
  <si>
    <t>F/814/P</t>
  </si>
  <si>
    <t>Erick Castron</t>
  </si>
  <si>
    <t>3949_01</t>
  </si>
  <si>
    <t>E/238/P</t>
  </si>
  <si>
    <t>Denis Burraymons</t>
  </si>
  <si>
    <t>3950_01</t>
  </si>
  <si>
    <t>C/143/S</t>
  </si>
  <si>
    <t>Mirara Steary</t>
  </si>
  <si>
    <t>3952_01</t>
  </si>
  <si>
    <t>F/746/S</t>
  </si>
  <si>
    <t>Earlie Rodricker</t>
  </si>
  <si>
    <t>3954_01</t>
  </si>
  <si>
    <t>G/647/S</t>
  </si>
  <si>
    <t>Arlen Blacks</t>
  </si>
  <si>
    <t>3955_01</t>
  </si>
  <si>
    <t>G/648/S</t>
  </si>
  <si>
    <t>Morrie Gamberson</t>
  </si>
  <si>
    <t>3958_01</t>
  </si>
  <si>
    <t>F/747/S</t>
  </si>
  <si>
    <t>Bun Sau</t>
  </si>
  <si>
    <t>3959_01</t>
  </si>
  <si>
    <t>G/646/P</t>
  </si>
  <si>
    <t>Leahy Sullones</t>
  </si>
  <si>
    <t>3959_02</t>
  </si>
  <si>
    <t>F/817/P</t>
  </si>
  <si>
    <t>Elanie Sullones</t>
  </si>
  <si>
    <t>3959_03</t>
  </si>
  <si>
    <t>Maya Sullones</t>
  </si>
  <si>
    <t>3960_01</t>
  </si>
  <si>
    <t>F/748/S</t>
  </si>
  <si>
    <t>Shanie Herreras</t>
  </si>
  <si>
    <t>3961_01</t>
  </si>
  <si>
    <t>F/749/S</t>
  </si>
  <si>
    <t>Wheals Peake</t>
  </si>
  <si>
    <t>3962_01</t>
  </si>
  <si>
    <t>G/647/P</t>
  </si>
  <si>
    <t>Hughy Guerson</t>
  </si>
  <si>
    <t>3962_02</t>
  </si>
  <si>
    <t>E/239/P</t>
  </si>
  <si>
    <t>Brance Guerson</t>
  </si>
  <si>
    <t>3963_01</t>
  </si>
  <si>
    <t>G/648/P</t>
  </si>
  <si>
    <t>Cassa Bradlerson</t>
  </si>
  <si>
    <t>3964_01</t>
  </si>
  <si>
    <t>G/650/S</t>
  </si>
  <si>
    <t>Estina Chanan</t>
  </si>
  <si>
    <t>3966_01</t>
  </si>
  <si>
    <t>F/818/P</t>
  </si>
  <si>
    <t>Lillia Kerristicey</t>
  </si>
  <si>
    <t>3966_02</t>
  </si>
  <si>
    <t>G/649/P</t>
  </si>
  <si>
    <t>Fanna Kerristicey</t>
  </si>
  <si>
    <t>3966_03</t>
  </si>
  <si>
    <t>Adriet Kerristicey</t>
  </si>
  <si>
    <t>3967_01</t>
  </si>
  <si>
    <t>F/819/P</t>
  </si>
  <si>
    <t>Ray Seen</t>
  </si>
  <si>
    <t>3968_01</t>
  </si>
  <si>
    <t>G/650/P</t>
  </si>
  <si>
    <t>Louisa Briggins</t>
  </si>
  <si>
    <t>3970_01</t>
  </si>
  <si>
    <t>F/751/S</t>
  </si>
  <si>
    <t>Cowl Blake</t>
  </si>
  <si>
    <t>3971_01</t>
  </si>
  <si>
    <t>G/651/P</t>
  </si>
  <si>
    <t>Joanry Brighttt</t>
  </si>
  <si>
    <t>3973_01</t>
  </si>
  <si>
    <t>E/240/P</t>
  </si>
  <si>
    <t>Astorux Reedectied</t>
  </si>
  <si>
    <t>3974_01</t>
  </si>
  <si>
    <t>F/752/S</t>
  </si>
  <si>
    <t>Karia Davens</t>
  </si>
  <si>
    <t>3974_02</t>
  </si>
  <si>
    <t>G/652/S</t>
  </si>
  <si>
    <t>Janee Davens</t>
  </si>
  <si>
    <t>3976_01</t>
  </si>
  <si>
    <t>Thab Patoetic</t>
  </si>
  <si>
    <t>3977_01</t>
  </si>
  <si>
    <t>E/241/P</t>
  </si>
  <si>
    <t>Tyrony Quinnedy</t>
  </si>
  <si>
    <t>3980_01</t>
  </si>
  <si>
    <t>G/653/P</t>
  </si>
  <si>
    <t>Hencey Garrincent</t>
  </si>
  <si>
    <t>3981_01</t>
  </si>
  <si>
    <t>Pamont Carvis</t>
  </si>
  <si>
    <t>3984_01</t>
  </si>
  <si>
    <t>G/654/S</t>
  </si>
  <si>
    <t>Regory Wilsoney</t>
  </si>
  <si>
    <t>3985_01</t>
  </si>
  <si>
    <t>G/654/P</t>
  </si>
  <si>
    <t>Leneva Hahnstoneal</t>
  </si>
  <si>
    <t>3986_01</t>
  </si>
  <si>
    <t>F/755/S</t>
  </si>
  <si>
    <t>Poot Pine</t>
  </si>
  <si>
    <t>3986_02</t>
  </si>
  <si>
    <t>Crowls Pine</t>
  </si>
  <si>
    <t>3987_01</t>
  </si>
  <si>
    <t>F/822/P</t>
  </si>
  <si>
    <t>Irmark Briggston</t>
  </si>
  <si>
    <t>3988_01</t>
  </si>
  <si>
    <t>D/134/P</t>
  </si>
  <si>
    <t>Beal Soun</t>
  </si>
  <si>
    <t>3991_01</t>
  </si>
  <si>
    <t>F/823/P</t>
  </si>
  <si>
    <t>Elle Joycerton</t>
  </si>
  <si>
    <t>3992_01</t>
  </si>
  <si>
    <t>F/756/S</t>
  </si>
  <si>
    <t>Sta Barrelliver</t>
  </si>
  <si>
    <t>3994_01</t>
  </si>
  <si>
    <t>B/152/S</t>
  </si>
  <si>
    <t>Challa Unretereng</t>
  </si>
  <si>
    <t>3995_01</t>
  </si>
  <si>
    <t>G/655/P</t>
  </si>
  <si>
    <t>Ale Casonston</t>
  </si>
  <si>
    <t>3995_02</t>
  </si>
  <si>
    <t>F/825/P</t>
  </si>
  <si>
    <t>Charly Casonston</t>
  </si>
  <si>
    <t>3995_03</t>
  </si>
  <si>
    <t>Colle Casonston</t>
  </si>
  <si>
    <t>3995_04</t>
  </si>
  <si>
    <t>Evey Casonston</t>
  </si>
  <si>
    <t>3995_05</t>
  </si>
  <si>
    <t>Ericky Casonston</t>
  </si>
  <si>
    <t>3995_06</t>
  </si>
  <si>
    <t>Karah Casonston</t>
  </si>
  <si>
    <t>3996_01</t>
  </si>
  <si>
    <t>F/826/P</t>
  </si>
  <si>
    <t>Willy Meyersones</t>
  </si>
  <si>
    <t>3997_01</t>
  </si>
  <si>
    <t>G/657/S</t>
  </si>
  <si>
    <t>Aliedy Yanton</t>
  </si>
  <si>
    <t>3998_01</t>
  </si>
  <si>
    <t>C/129/P</t>
  </si>
  <si>
    <t>Batan Iniouser</t>
  </si>
  <si>
    <t>3999_01</t>
  </si>
  <si>
    <t>G/656/P</t>
  </si>
  <si>
    <t>Genee Hayerson</t>
  </si>
  <si>
    <t>4000_01</t>
  </si>
  <si>
    <t>G/658/S</t>
  </si>
  <si>
    <t>Hanry Burraymons</t>
  </si>
  <si>
    <t>4000_02</t>
  </si>
  <si>
    <t>F/757/S</t>
  </si>
  <si>
    <t>Vivia Burraymons</t>
  </si>
  <si>
    <t>4000_03</t>
  </si>
  <si>
    <t>Samie Burraymons</t>
  </si>
  <si>
    <t>4001_01</t>
  </si>
  <si>
    <t>F/758/S</t>
  </si>
  <si>
    <t>Terina Lowelliott</t>
  </si>
  <si>
    <t>4001_02</t>
  </si>
  <si>
    <t>G/659/S</t>
  </si>
  <si>
    <t>Loresa Lowelliott</t>
  </si>
  <si>
    <t>4001_03</t>
  </si>
  <si>
    <t>Leahy Lowelliott</t>
  </si>
  <si>
    <t>4001_04</t>
  </si>
  <si>
    <t>Carley Lowelliott</t>
  </si>
  <si>
    <t>4001_05</t>
  </si>
  <si>
    <t>Brancy Lowelliott</t>
  </si>
  <si>
    <t>4001_06</t>
  </si>
  <si>
    <t>Garry Warrishales</t>
  </si>
  <si>
    <t>4001_07</t>
  </si>
  <si>
    <t>Everly Lowelliott</t>
  </si>
  <si>
    <t>4002_01</t>
  </si>
  <si>
    <t>E/242/P</t>
  </si>
  <si>
    <t>Trohs Must</t>
  </si>
  <si>
    <t>4003_01</t>
  </si>
  <si>
    <t>F/827/P</t>
  </si>
  <si>
    <t>4005_01</t>
  </si>
  <si>
    <t>G/657/P</t>
  </si>
  <si>
    <t>Jonaye Castannison</t>
  </si>
  <si>
    <t>4005_02</t>
  </si>
  <si>
    <t>Aarone Castannison</t>
  </si>
  <si>
    <t>4005_03</t>
  </si>
  <si>
    <t>Cliney Castannison</t>
  </si>
  <si>
    <t>4005_04</t>
  </si>
  <si>
    <t>Dia Spentley</t>
  </si>
  <si>
    <t>4005_05</t>
  </si>
  <si>
    <t>Lorian River</t>
  </si>
  <si>
    <t>4005_06</t>
  </si>
  <si>
    <t>F/829/P</t>
  </si>
  <si>
    <t>Son River</t>
  </si>
  <si>
    <t>4005_07</t>
  </si>
  <si>
    <t>Bobina Castannison</t>
  </si>
  <si>
    <t>4005_08</t>
  </si>
  <si>
    <t>4006_01</t>
  </si>
  <si>
    <t>G/660/S</t>
  </si>
  <si>
    <t>Hilly Wolfaddox</t>
  </si>
  <si>
    <t>4006_02</t>
  </si>
  <si>
    <t>Becca Wolfaddox</t>
  </si>
  <si>
    <t>4006_03</t>
  </si>
  <si>
    <t>F/759/S</t>
  </si>
  <si>
    <t>Vick Wolfaddox</t>
  </si>
  <si>
    <t>4006_04</t>
  </si>
  <si>
    <t>Kariel Wolfaddox</t>
  </si>
  <si>
    <t>4006_05</t>
  </si>
  <si>
    <t>Evaned Wolfaddox</t>
  </si>
  <si>
    <t>4008_01</t>
  </si>
  <si>
    <t>F/760/S</t>
  </si>
  <si>
    <t>Anamse Cha</t>
  </si>
  <si>
    <t>4009_01</t>
  </si>
  <si>
    <t>Luisy Belley</t>
  </si>
  <si>
    <t>4010_01</t>
  </si>
  <si>
    <t>G/658/P</t>
  </si>
  <si>
    <t>Florey Sweeton</t>
  </si>
  <si>
    <t>4013_01</t>
  </si>
  <si>
    <t>E/243/P</t>
  </si>
  <si>
    <t>Coos Emead</t>
  </si>
  <si>
    <t>4014_01</t>
  </si>
  <si>
    <t>B/125/P</t>
  </si>
  <si>
    <t>Hekabih Metful</t>
  </si>
  <si>
    <t>4014_02</t>
  </si>
  <si>
    <t>4016_01</t>
  </si>
  <si>
    <t>E/268/S</t>
  </si>
  <si>
    <t>Dorene Mclainez</t>
  </si>
  <si>
    <t>4017_01</t>
  </si>
  <si>
    <t>E/269/S</t>
  </si>
  <si>
    <t>Frouse Mele</t>
  </si>
  <si>
    <t>4017_02</t>
  </si>
  <si>
    <t>F/761/S</t>
  </si>
  <si>
    <t>Tibers Mele</t>
  </si>
  <si>
    <t>4017_03</t>
  </si>
  <si>
    <t>Chrice Mele</t>
  </si>
  <si>
    <t>4017_04</t>
  </si>
  <si>
    <t>Tights Mele</t>
  </si>
  <si>
    <t>4017_05</t>
  </si>
  <si>
    <t>Hog Gene</t>
  </si>
  <si>
    <t>4018_01</t>
  </si>
  <si>
    <t>F/762/S</t>
  </si>
  <si>
    <t>Jacky Bears</t>
  </si>
  <si>
    <t>4019_01</t>
  </si>
  <si>
    <t>E/245/P</t>
  </si>
  <si>
    <t>Jimen Lerez</t>
  </si>
  <si>
    <t>4020_01</t>
  </si>
  <si>
    <t>B/126/P</t>
  </si>
  <si>
    <t>4021_01</t>
  </si>
  <si>
    <t>F/832/P</t>
  </si>
  <si>
    <t>Flys Buth</t>
  </si>
  <si>
    <t>4022_01</t>
  </si>
  <si>
    <t>F/833/P</t>
  </si>
  <si>
    <t>Lavey Hubbarrison</t>
  </si>
  <si>
    <t>4023_01</t>
  </si>
  <si>
    <t>E/246/P</t>
  </si>
  <si>
    <t>Franda Torrez</t>
  </si>
  <si>
    <t>4026_01</t>
  </si>
  <si>
    <t>B/154/S</t>
  </si>
  <si>
    <t>Azham Chsere</t>
  </si>
  <si>
    <t>4027_01</t>
  </si>
  <si>
    <t>G/659/P</t>
  </si>
  <si>
    <t>Benry Patthews</t>
  </si>
  <si>
    <t>4030_01</t>
  </si>
  <si>
    <t>G/661/S</t>
  </si>
  <si>
    <t>Evaley Flowensley</t>
  </si>
  <si>
    <t>4030_02</t>
  </si>
  <si>
    <t>Luise Carpennels</t>
  </si>
  <si>
    <t>4030_03</t>
  </si>
  <si>
    <t>Gleney Carpennels</t>
  </si>
  <si>
    <t>4030_04</t>
  </si>
  <si>
    <t>Beula Carpennels</t>
  </si>
  <si>
    <t>4030_05</t>
  </si>
  <si>
    <t>Terina Carpennels</t>
  </si>
  <si>
    <t>4031_01</t>
  </si>
  <si>
    <t>C/131/P</t>
  </si>
  <si>
    <t>Algeno Listive</t>
  </si>
  <si>
    <t>4031_02</t>
  </si>
  <si>
    <t>Krabik Listive</t>
  </si>
  <si>
    <t>4032_01</t>
  </si>
  <si>
    <t>G/661/P</t>
  </si>
  <si>
    <t>Deaney Waltonnedy</t>
  </si>
  <si>
    <t>4033_01</t>
  </si>
  <si>
    <t>C/144/S</t>
  </si>
  <si>
    <t>Shaton Windend</t>
  </si>
  <si>
    <t>4034_01</t>
  </si>
  <si>
    <t>E/247/P</t>
  </si>
  <si>
    <t>Froon Kité</t>
  </si>
  <si>
    <t>4035_01</t>
  </si>
  <si>
    <t>G/662/P</t>
  </si>
  <si>
    <t>Pamiea Bryants</t>
  </si>
  <si>
    <t>4036_01</t>
  </si>
  <si>
    <t>G/662/S</t>
  </si>
  <si>
    <t>Jodia Evedorsen</t>
  </si>
  <si>
    <t>4037_01</t>
  </si>
  <si>
    <t>G/663/S</t>
  </si>
  <si>
    <t>Luisy Gardsondez</t>
  </si>
  <si>
    <t>4038_01</t>
  </si>
  <si>
    <t>G/664/S</t>
  </si>
  <si>
    <t>Elice Reenez</t>
  </si>
  <si>
    <t>4039_01</t>
  </si>
  <si>
    <t>F/764/S</t>
  </si>
  <si>
    <t>Race Tersimpson</t>
  </si>
  <si>
    <t>4040_01</t>
  </si>
  <si>
    <t>G/663/P</t>
  </si>
  <si>
    <t>Brance Micknightt</t>
  </si>
  <si>
    <t>4042_01</t>
  </si>
  <si>
    <t>A/46/S</t>
  </si>
  <si>
    <t>Mesatz Stewder</t>
  </si>
  <si>
    <t>4042_02</t>
  </si>
  <si>
    <t>Etair Stewder</t>
  </si>
  <si>
    <t>4042_03</t>
  </si>
  <si>
    <t>Canon Stewder</t>
  </si>
  <si>
    <t>4043_01</t>
  </si>
  <si>
    <t>E/248/P</t>
  </si>
  <si>
    <t>Marvey Mirandry</t>
  </si>
  <si>
    <t>4044_01</t>
  </si>
  <si>
    <t>F/765/S</t>
  </si>
  <si>
    <t>Jackix Can</t>
  </si>
  <si>
    <t>4044_02</t>
  </si>
  <si>
    <t>4044_03</t>
  </si>
  <si>
    <t>Rowls Can</t>
  </si>
  <si>
    <t>4045_01</t>
  </si>
  <si>
    <t>D/135/P</t>
  </si>
  <si>
    <t>Pars Wist</t>
  </si>
  <si>
    <t>4046_01</t>
  </si>
  <si>
    <t>G/664/P</t>
  </si>
  <si>
    <t>Elina Santantines</t>
  </si>
  <si>
    <t>4047_01</t>
  </si>
  <si>
    <t>G/666/S</t>
  </si>
  <si>
    <t>Ivanne Rivanseney</t>
  </si>
  <si>
    <t>4049_01</t>
  </si>
  <si>
    <t>A/47/S</t>
  </si>
  <si>
    <t>Schyon Pokematic</t>
  </si>
  <si>
    <t>4050_01</t>
  </si>
  <si>
    <t>A/35/P</t>
  </si>
  <si>
    <t>Decruxa Dissper</t>
  </si>
  <si>
    <t>4053_01</t>
  </si>
  <si>
    <t>G/668/S</t>
  </si>
  <si>
    <t>Leondy Midtt</t>
  </si>
  <si>
    <t>4055_01</t>
  </si>
  <si>
    <t>F/836/P</t>
  </si>
  <si>
    <t>Milda Mirandry</t>
  </si>
  <si>
    <t>4058_01</t>
  </si>
  <si>
    <t>G/669/S</t>
  </si>
  <si>
    <t>Nance Hinesh</t>
  </si>
  <si>
    <t>4060_01</t>
  </si>
  <si>
    <t>F/838/P</t>
  </si>
  <si>
    <t>Lerome Barrelliver</t>
  </si>
  <si>
    <t>4061_01</t>
  </si>
  <si>
    <t>D/130/S</t>
  </si>
  <si>
    <t>Jack Kashe</t>
  </si>
  <si>
    <t>4061_02</t>
  </si>
  <si>
    <t>F/766/S</t>
  </si>
  <si>
    <t>Graw Kashe</t>
  </si>
  <si>
    <t>4061_03</t>
  </si>
  <si>
    <t>4063_01</t>
  </si>
  <si>
    <t>G/670/S</t>
  </si>
  <si>
    <t>Anda Mcfaddennon</t>
  </si>
  <si>
    <t>4064_01</t>
  </si>
  <si>
    <t>F/767/S</t>
  </si>
  <si>
    <t>Jennya Dillips</t>
  </si>
  <si>
    <t>4065_01</t>
  </si>
  <si>
    <t>G/665/P</t>
  </si>
  <si>
    <t>Doryn Olshaffey</t>
  </si>
  <si>
    <t>4066_01</t>
  </si>
  <si>
    <t>B/155/S</t>
  </si>
  <si>
    <t>Taurius Objeciane</t>
  </si>
  <si>
    <t>4066_02</t>
  </si>
  <si>
    <t>Diramak Objeciane</t>
  </si>
  <si>
    <t>4068_01</t>
  </si>
  <si>
    <t>D/131/S</t>
  </si>
  <si>
    <t>Dnocese Pirejus</t>
  </si>
  <si>
    <t>4069_01</t>
  </si>
  <si>
    <t>F/768/S</t>
  </si>
  <si>
    <t>Hen Chenson</t>
  </si>
  <si>
    <t>4071_01</t>
  </si>
  <si>
    <t>B/127/P</t>
  </si>
  <si>
    <t>Alurope Watuald</t>
  </si>
  <si>
    <t>4071_02</t>
  </si>
  <si>
    <t>Tachir Watuald</t>
  </si>
  <si>
    <t>4072_01</t>
  </si>
  <si>
    <t>G/671/S</t>
  </si>
  <si>
    <t>Mael Chasey</t>
  </si>
  <si>
    <t>4075_01</t>
  </si>
  <si>
    <t>C/145/S</t>
  </si>
  <si>
    <t>Anchira Nateansive</t>
  </si>
  <si>
    <t>4076_01</t>
  </si>
  <si>
    <t>E/250/P</t>
  </si>
  <si>
    <t>Lonnez Guezaley</t>
  </si>
  <si>
    <t>4078_01</t>
  </si>
  <si>
    <t>G/667/P</t>
  </si>
  <si>
    <t>Kris Coley</t>
  </si>
  <si>
    <t>4079_01</t>
  </si>
  <si>
    <t>F/771/S</t>
  </si>
  <si>
    <t>Koops Upead</t>
  </si>
  <si>
    <t>4080_01</t>
  </si>
  <si>
    <t>F/839/P</t>
  </si>
  <si>
    <t>Carry Sancasey</t>
  </si>
  <si>
    <t>4081_01</t>
  </si>
  <si>
    <t>G/668/P</t>
  </si>
  <si>
    <t>Patoya Penashley</t>
  </si>
  <si>
    <t>4082_01</t>
  </si>
  <si>
    <t>E/252/P</t>
  </si>
  <si>
    <t>Gray Cres</t>
  </si>
  <si>
    <t>4083_01</t>
  </si>
  <si>
    <t>C/146/S</t>
  </si>
  <si>
    <t>Tauvaah Clarty</t>
  </si>
  <si>
    <t>4084_01</t>
  </si>
  <si>
    <t>D/132/S</t>
  </si>
  <si>
    <t>Arix Rentruing</t>
  </si>
  <si>
    <t>4089_01</t>
  </si>
  <si>
    <t>A/48/S</t>
  </si>
  <si>
    <t>Mothab Tachor</t>
  </si>
  <si>
    <t>4090_01</t>
  </si>
  <si>
    <t>D/133/S</t>
  </si>
  <si>
    <t>Honjay Ruica</t>
  </si>
  <si>
    <t>4091_01</t>
  </si>
  <si>
    <t>F/772/S</t>
  </si>
  <si>
    <t>Ginald Pecketton</t>
  </si>
  <si>
    <t>4093_01</t>
  </si>
  <si>
    <t>F/841/P</t>
  </si>
  <si>
    <t>Lynnie Valexandez</t>
  </si>
  <si>
    <t>4095_01</t>
  </si>
  <si>
    <t>G/671/P</t>
  </si>
  <si>
    <t>Deaney Romez</t>
  </si>
  <si>
    <t>4096_01</t>
  </si>
  <si>
    <t>F/842/P</t>
  </si>
  <si>
    <t>Stote Vicke</t>
  </si>
  <si>
    <t>4097_01</t>
  </si>
  <si>
    <t>E/253/P</t>
  </si>
  <si>
    <t>Belly Weavesend</t>
  </si>
  <si>
    <t>4098_01</t>
  </si>
  <si>
    <t>G/672/P</t>
  </si>
  <si>
    <t>Rena Vanglis</t>
  </si>
  <si>
    <t>4099_01</t>
  </si>
  <si>
    <t>G/673/P</t>
  </si>
  <si>
    <t>Willey Fryersonis</t>
  </si>
  <si>
    <t>4101_01</t>
  </si>
  <si>
    <t>F/773/S</t>
  </si>
  <si>
    <t>Tyog Rapie</t>
  </si>
  <si>
    <t>4102_01</t>
  </si>
  <si>
    <t>B/128/P</t>
  </si>
  <si>
    <t>Brark Whetedy</t>
  </si>
  <si>
    <t>4103_01</t>
  </si>
  <si>
    <t>G/674/P</t>
  </si>
  <si>
    <t>Ally Sterreray</t>
  </si>
  <si>
    <t>4104_01</t>
  </si>
  <si>
    <t>G/675/P</t>
  </si>
  <si>
    <t>Ritany Gallard</t>
  </si>
  <si>
    <t>4106_01</t>
  </si>
  <si>
    <t>G/675/S</t>
  </si>
  <si>
    <t>Leneva Harmond</t>
  </si>
  <si>
    <t>4107_01</t>
  </si>
  <si>
    <t>G/676/S</t>
  </si>
  <si>
    <t>Bobbyn Rocholton</t>
  </si>
  <si>
    <t>4108_01</t>
  </si>
  <si>
    <t>B/158/S</t>
  </si>
  <si>
    <t>Tarino Aroodint</t>
  </si>
  <si>
    <t>4108_02</t>
  </si>
  <si>
    <t>Tachium Aroodint</t>
  </si>
  <si>
    <t>4109_01</t>
  </si>
  <si>
    <t>F/843/P</t>
  </si>
  <si>
    <t>Karlie Beangley</t>
  </si>
  <si>
    <t>4110_01</t>
  </si>
  <si>
    <t>E/255/P</t>
  </si>
  <si>
    <t>Son Rosargas</t>
  </si>
  <si>
    <t>4112_01</t>
  </si>
  <si>
    <t>G/678/S</t>
  </si>
  <si>
    <t>Shany Rasmussony</t>
  </si>
  <si>
    <t>4113_01</t>
  </si>
  <si>
    <t>B/129/P</t>
  </si>
  <si>
    <t>Taraid Bradiary</t>
  </si>
  <si>
    <t>4113_02</t>
  </si>
  <si>
    <t>Coxak Bradiary</t>
  </si>
  <si>
    <t>4114_01</t>
  </si>
  <si>
    <t>E/270/S</t>
  </si>
  <si>
    <t>Rowls Porté</t>
  </si>
  <si>
    <t>4115_01</t>
  </si>
  <si>
    <t>G/679/S</t>
  </si>
  <si>
    <t>Jenne Wagnerray</t>
  </si>
  <si>
    <t>4116_01</t>
  </si>
  <si>
    <t>F/774/S</t>
  </si>
  <si>
    <t>Ryany Torrez</t>
  </si>
  <si>
    <t>4120_01</t>
  </si>
  <si>
    <t>G/680/S</t>
  </si>
  <si>
    <t>Aleroy Pentss</t>
  </si>
  <si>
    <t>4125_01</t>
  </si>
  <si>
    <t>G/677/P</t>
  </si>
  <si>
    <t>Jorgie Watkinsley</t>
  </si>
  <si>
    <t>4127_01</t>
  </si>
  <si>
    <t>B/130/P</t>
  </si>
  <si>
    <t>Dsch Ainserfle</t>
  </si>
  <si>
    <t>4128_01</t>
  </si>
  <si>
    <t>F/846/P</t>
  </si>
  <si>
    <t>Ors Pare</t>
  </si>
  <si>
    <t>4128_02</t>
  </si>
  <si>
    <t>Aars Pare</t>
  </si>
  <si>
    <t>4128_03</t>
  </si>
  <si>
    <t>Guanch Pare</t>
  </si>
  <si>
    <t>4129_01</t>
  </si>
  <si>
    <t>F/847/P</t>
  </si>
  <si>
    <t>Kyley Matts</t>
  </si>
  <si>
    <t>4130_01</t>
  </si>
  <si>
    <t>Forms Merte</t>
  </si>
  <si>
    <t>4131_01</t>
  </si>
  <si>
    <t>C/147/S</t>
  </si>
  <si>
    <t>Achium Pokematic</t>
  </si>
  <si>
    <t>4132_01</t>
  </si>
  <si>
    <t>G/678/P</t>
  </si>
  <si>
    <t>Curtle Norry</t>
  </si>
  <si>
    <t>4134_01</t>
  </si>
  <si>
    <t>Cird Datty</t>
  </si>
  <si>
    <t>4135_01</t>
  </si>
  <si>
    <t>F/777/S</t>
  </si>
  <si>
    <t>Cakers Merte</t>
  </si>
  <si>
    <t>4137_01</t>
  </si>
  <si>
    <t>F/778/S</t>
  </si>
  <si>
    <t>Lonna Rocknight</t>
  </si>
  <si>
    <t>4140_01</t>
  </si>
  <si>
    <t>F/851/P</t>
  </si>
  <si>
    <t>Shan Fitzgerson</t>
  </si>
  <si>
    <t>4141_01</t>
  </si>
  <si>
    <t>G/679/P</t>
  </si>
  <si>
    <t>Rhonya Philliames</t>
  </si>
  <si>
    <t>4142_01</t>
  </si>
  <si>
    <t>C/148/S</t>
  </si>
  <si>
    <t>Maiah Deryplinet</t>
  </si>
  <si>
    <t>4143_01</t>
  </si>
  <si>
    <t>E/258/P</t>
  </si>
  <si>
    <t>Heales Buncy</t>
  </si>
  <si>
    <t>4144_01</t>
  </si>
  <si>
    <t>E/259/P</t>
  </si>
  <si>
    <t>Edgary Guerson</t>
  </si>
  <si>
    <t>4145_01</t>
  </si>
  <si>
    <t>F/852/P</t>
  </si>
  <si>
    <t>Juaney Herry</t>
  </si>
  <si>
    <t>4147_01</t>
  </si>
  <si>
    <t>C/149/S</t>
  </si>
  <si>
    <t>Caphact Lendly</t>
  </si>
  <si>
    <t>4147_02</t>
  </si>
  <si>
    <t>Acrabik Lendly</t>
  </si>
  <si>
    <t>4149_01</t>
  </si>
  <si>
    <t>G/682/P</t>
  </si>
  <si>
    <t>Benew Saundez</t>
  </si>
  <si>
    <t>4150_01</t>
  </si>
  <si>
    <t>F/780/S</t>
  </si>
  <si>
    <t>Hanne Weaves</t>
  </si>
  <si>
    <t>4151_01</t>
  </si>
  <si>
    <t>G/683/P</t>
  </si>
  <si>
    <t>Juliey Loverceson</t>
  </si>
  <si>
    <t>4152_01</t>
  </si>
  <si>
    <t>F/853/P</t>
  </si>
  <si>
    <t>Natha Wonglasquez</t>
  </si>
  <si>
    <t>4154_01</t>
  </si>
  <si>
    <t>F/781/S</t>
  </si>
  <si>
    <t>Beant Gelte</t>
  </si>
  <si>
    <t>4156_01</t>
  </si>
  <si>
    <t>G/684/P</t>
  </si>
  <si>
    <t>Millia Watkinsley</t>
  </si>
  <si>
    <t>4158_01</t>
  </si>
  <si>
    <t>E/273/S</t>
  </si>
  <si>
    <t>Doryn Noeley</t>
  </si>
  <si>
    <t>4159_01</t>
  </si>
  <si>
    <t>F/782/S</t>
  </si>
  <si>
    <t>Hilley Harperez</t>
  </si>
  <si>
    <t>4160_01</t>
  </si>
  <si>
    <t>F/783/S</t>
  </si>
  <si>
    <t>4163_01</t>
  </si>
  <si>
    <t>G/683/S</t>
  </si>
  <si>
    <t>Lyne Woodwinton</t>
  </si>
  <si>
    <t>4165_01</t>
  </si>
  <si>
    <t>G/685/P</t>
  </si>
  <si>
    <t>Kendy Logannon</t>
  </si>
  <si>
    <t>4166_01</t>
  </si>
  <si>
    <t>B/132/P</t>
  </si>
  <si>
    <t>Thabius Stacketent</t>
  </si>
  <si>
    <t>4166_02</t>
  </si>
  <si>
    <t>Ionan Stacketent</t>
  </si>
  <si>
    <t>4167_01</t>
  </si>
  <si>
    <t>Ninaha Deckerson</t>
  </si>
  <si>
    <t>4168_01</t>
  </si>
  <si>
    <t>F/855/P</t>
  </si>
  <si>
    <t>Eriky Deckerson</t>
  </si>
  <si>
    <t>4168_02</t>
  </si>
  <si>
    <t>E/260/P</t>
  </si>
  <si>
    <t>Elina Deckerson</t>
  </si>
  <si>
    <t>4169_01</t>
  </si>
  <si>
    <t>D/140/P</t>
  </si>
  <si>
    <t>Avijava Susent</t>
  </si>
  <si>
    <t>4169_02</t>
  </si>
  <si>
    <t>Acruxon Susent</t>
  </si>
  <si>
    <t>4170_01</t>
  </si>
  <si>
    <t>B/133/P</t>
  </si>
  <si>
    <t>Sarich Pirejus</t>
  </si>
  <si>
    <t>4171_01</t>
  </si>
  <si>
    <t>G/686/P</t>
  </si>
  <si>
    <t>Candyn Mclardson</t>
  </si>
  <si>
    <t>4172_01</t>
  </si>
  <si>
    <t>F/856/P</t>
  </si>
  <si>
    <t>Peefox Flell</t>
  </si>
  <si>
    <t>4172_02</t>
  </si>
  <si>
    <t>Cinkes Flell</t>
  </si>
  <si>
    <t>4172_03</t>
  </si>
  <si>
    <t>Chrets Flell</t>
  </si>
  <si>
    <t>4172_04</t>
  </si>
  <si>
    <t>Puffs Facle</t>
  </si>
  <si>
    <t>4172_05</t>
  </si>
  <si>
    <t>Barks Flell</t>
  </si>
  <si>
    <t>4172_06</t>
  </si>
  <si>
    <t>Fruik Flell</t>
  </si>
  <si>
    <t>4172_07</t>
  </si>
  <si>
    <t>D/141/P</t>
  </si>
  <si>
    <t>Corsh Flell</t>
  </si>
  <si>
    <t>4173_01</t>
  </si>
  <si>
    <t>E/261/P</t>
  </si>
  <si>
    <t>Genee Meleon</t>
  </si>
  <si>
    <t>4174_01</t>
  </si>
  <si>
    <t>F/857/P</t>
  </si>
  <si>
    <t>Coren Armstromez</t>
  </si>
  <si>
    <t>4175_01</t>
  </si>
  <si>
    <t>F/858/P</t>
  </si>
  <si>
    <t>Thery Burnerez</t>
  </si>
  <si>
    <t>4176_01</t>
  </si>
  <si>
    <t>F/859/P</t>
  </si>
  <si>
    <t>Rants Fla</t>
  </si>
  <si>
    <t>4176_02</t>
  </si>
  <si>
    <t>Lidex Opité</t>
  </si>
  <si>
    <t>4176_03</t>
  </si>
  <si>
    <t>Shood Opité</t>
  </si>
  <si>
    <t>4176_04</t>
  </si>
  <si>
    <t>Othawk Fla</t>
  </si>
  <si>
    <t>4176_05</t>
  </si>
  <si>
    <t>D/142/P</t>
  </si>
  <si>
    <t>Risps Fla</t>
  </si>
  <si>
    <t>4176_06</t>
  </si>
  <si>
    <t>Wafros Fla</t>
  </si>
  <si>
    <t>4176_07</t>
  </si>
  <si>
    <t>Wille Fla</t>
  </si>
  <si>
    <t>4177_01</t>
  </si>
  <si>
    <t>B/161/S</t>
  </si>
  <si>
    <t>Mesatik Witalnerod</t>
  </si>
  <si>
    <t>4177_02</t>
  </si>
  <si>
    <t>Wezno Foraud</t>
  </si>
  <si>
    <t>4177_03</t>
  </si>
  <si>
    <t>Wasath Foraud</t>
  </si>
  <si>
    <t>4178_01</t>
  </si>
  <si>
    <t>G/687/P</t>
  </si>
  <si>
    <t>Almara Sweenez</t>
  </si>
  <si>
    <t>4179_01</t>
  </si>
  <si>
    <t>A/50/S</t>
  </si>
  <si>
    <t>4179_02</t>
  </si>
  <si>
    <t>Alrais Pleele</t>
  </si>
  <si>
    <t>4181_01</t>
  </si>
  <si>
    <t>C/133/P</t>
  </si>
  <si>
    <t>Okulas Frattyring</t>
  </si>
  <si>
    <t>4181_02</t>
  </si>
  <si>
    <t>Meron Frattyring</t>
  </si>
  <si>
    <t>4181_03</t>
  </si>
  <si>
    <t>Terope Frattyring</t>
  </si>
  <si>
    <t>4181_04</t>
  </si>
  <si>
    <t>Ashir Frattyring</t>
  </si>
  <si>
    <t>4181_05</t>
  </si>
  <si>
    <t>Wezena Frattyring</t>
  </si>
  <si>
    <t>4181_06</t>
  </si>
  <si>
    <t>Ranan Frattyring</t>
  </si>
  <si>
    <t>4182_01</t>
  </si>
  <si>
    <t>A/51/S</t>
  </si>
  <si>
    <t>Maiamak Tabloory</t>
  </si>
  <si>
    <t>4182_02</t>
  </si>
  <si>
    <t>4182_03</t>
  </si>
  <si>
    <t>Alathim Tabloory</t>
  </si>
  <si>
    <t>4183_01</t>
  </si>
  <si>
    <t>F/784/S</t>
  </si>
  <si>
    <t>Heald Bootez</t>
  </si>
  <si>
    <t>4184_01</t>
  </si>
  <si>
    <t>F/860/P</t>
  </si>
  <si>
    <t>Thel Wilsoney</t>
  </si>
  <si>
    <t>4185_01</t>
  </si>
  <si>
    <t>G/688/P</t>
  </si>
  <si>
    <t>Coreee Waderoachez</t>
  </si>
  <si>
    <t>4186_01</t>
  </si>
  <si>
    <t>G/685/S</t>
  </si>
  <si>
    <t>Clard Dickley</t>
  </si>
  <si>
    <t>4188_01</t>
  </si>
  <si>
    <t>F/861/P</t>
  </si>
  <si>
    <t>Lis Fowlesterez</t>
  </si>
  <si>
    <t>4189_01</t>
  </si>
  <si>
    <t>G/686/S</t>
  </si>
  <si>
    <t>Wayney Petermandez</t>
  </si>
  <si>
    <t>4191_01</t>
  </si>
  <si>
    <t>D/135/S</t>
  </si>
  <si>
    <t>Oateal Dun</t>
  </si>
  <si>
    <t>4194_01</t>
  </si>
  <si>
    <t>F/862/P</t>
  </si>
  <si>
    <t>Oaters Kité</t>
  </si>
  <si>
    <t>4196_01</t>
  </si>
  <si>
    <t>G/688/S</t>
  </si>
  <si>
    <t>Antony Jacostaney</t>
  </si>
  <si>
    <t>4197_01</t>
  </si>
  <si>
    <t>F/786/S</t>
  </si>
  <si>
    <t>Stanya Cooks</t>
  </si>
  <si>
    <t>4197_02</t>
  </si>
  <si>
    <t>Stald Cooks</t>
  </si>
  <si>
    <t>4197_03</t>
  </si>
  <si>
    <t>G/689/S</t>
  </si>
  <si>
    <t>Harrie Cooks</t>
  </si>
  <si>
    <t>4199_01</t>
  </si>
  <si>
    <t>F/787/S</t>
  </si>
  <si>
    <t>Milly Howenters</t>
  </si>
  <si>
    <t>4203_01</t>
  </si>
  <si>
    <t>D/143/P</t>
  </si>
  <si>
    <t>Cors Flé</t>
  </si>
  <si>
    <t>4204_01</t>
  </si>
  <si>
    <t>G/691/P</t>
  </si>
  <si>
    <t>Nandy Avisnydes</t>
  </si>
  <si>
    <t>4204_02</t>
  </si>
  <si>
    <t>Rald Avisnydes</t>
  </si>
  <si>
    <t>4204_03</t>
  </si>
  <si>
    <t>Gailya Avisnydes</t>
  </si>
  <si>
    <t>4205_01</t>
  </si>
  <si>
    <t>F/789/S</t>
  </si>
  <si>
    <t>Ebonya Dillips</t>
  </si>
  <si>
    <t>4206_01</t>
  </si>
  <si>
    <t>F/865/P</t>
  </si>
  <si>
    <t>Analdy Bucknersony</t>
  </si>
  <si>
    <t>4207_01</t>
  </si>
  <si>
    <t>B/163/S</t>
  </si>
  <si>
    <t>Scepton Perable</t>
  </si>
  <si>
    <t>4207_02</t>
  </si>
  <si>
    <t>Astonon Perable</t>
  </si>
  <si>
    <t>4208_01</t>
  </si>
  <si>
    <t>D/144/P</t>
  </si>
  <si>
    <t>Aarjel Jaff</t>
  </si>
  <si>
    <t>4210_01</t>
  </si>
  <si>
    <t>C/151/S</t>
  </si>
  <si>
    <t>Diph Siccertful</t>
  </si>
  <si>
    <t>4210_02</t>
  </si>
  <si>
    <t>Naosura Siccertful</t>
  </si>
  <si>
    <t>4211_01</t>
  </si>
  <si>
    <t>C/134/P</t>
  </si>
  <si>
    <t>Sulabik Covale</t>
  </si>
  <si>
    <t>4212_01</t>
  </si>
  <si>
    <t>G/690/S</t>
  </si>
  <si>
    <t>Kenny Yanton</t>
  </si>
  <si>
    <t>4213_01</t>
  </si>
  <si>
    <t>G/691/S</t>
  </si>
  <si>
    <t>Fayen Morrodgers</t>
  </si>
  <si>
    <t>4214_01</t>
  </si>
  <si>
    <t>E/262/P</t>
  </si>
  <si>
    <t>Chellus Freptic</t>
  </si>
  <si>
    <t>4215_01</t>
  </si>
  <si>
    <t>D/145/P</t>
  </si>
  <si>
    <t>Gocock Floaf</t>
  </si>
  <si>
    <t>4216_01</t>
  </si>
  <si>
    <t>B/134/P</t>
  </si>
  <si>
    <t>Rotan Dratembid</t>
  </si>
  <si>
    <t>4216_02</t>
  </si>
  <si>
    <t>Sabiark Dratembid</t>
  </si>
  <si>
    <t>4218_01</t>
  </si>
  <si>
    <t>F/867/P</t>
  </si>
  <si>
    <t>Gops Tert</t>
  </si>
  <si>
    <t>4218_02</t>
  </si>
  <si>
    <t>Relix Tert</t>
  </si>
  <si>
    <t>4219_01</t>
  </si>
  <si>
    <t>F/868/P</t>
  </si>
  <si>
    <t>Unfly Min</t>
  </si>
  <si>
    <t>4219_02</t>
  </si>
  <si>
    <t>Sies Min</t>
  </si>
  <si>
    <t>4219_03</t>
  </si>
  <si>
    <t>Supix Min</t>
  </si>
  <si>
    <t>4220_01</t>
  </si>
  <si>
    <t>E/263/P</t>
  </si>
  <si>
    <t>Tine Acobson</t>
  </si>
  <si>
    <t>4221_01</t>
  </si>
  <si>
    <t>F/869/P</t>
  </si>
  <si>
    <t>Eduana Alshipson</t>
  </si>
  <si>
    <t>4222_01</t>
  </si>
  <si>
    <t>G/692/P</t>
  </si>
  <si>
    <t>Beula Clean</t>
  </si>
  <si>
    <t>4222_02</t>
  </si>
  <si>
    <t>E/264/P</t>
  </si>
  <si>
    <t>Patha Clean</t>
  </si>
  <si>
    <t>4223_01</t>
  </si>
  <si>
    <t>F/790/S</t>
  </si>
  <si>
    <t>Manth Grean</t>
  </si>
  <si>
    <t>4223_02</t>
  </si>
  <si>
    <t>E/275/S</t>
  </si>
  <si>
    <t>Dous Grean</t>
  </si>
  <si>
    <t>4225_01</t>
  </si>
  <si>
    <t>E/266/P</t>
  </si>
  <si>
    <t>Chid Melie</t>
  </si>
  <si>
    <t>4229_01</t>
  </si>
  <si>
    <t>F/872/P</t>
  </si>
  <si>
    <t>4230_01</t>
  </si>
  <si>
    <t>F/873/P</t>
  </si>
  <si>
    <t>Shaele Wilkinner</t>
  </si>
  <si>
    <t>4231_01</t>
  </si>
  <si>
    <t>F/791/S</t>
  </si>
  <si>
    <t>Therly Scottuez</t>
  </si>
  <si>
    <t>4232_01</t>
  </si>
  <si>
    <t>B/164/S</t>
  </si>
  <si>
    <t>Coxah Comessic</t>
  </si>
  <si>
    <t>4233_01</t>
  </si>
  <si>
    <t>B/135/P</t>
  </si>
  <si>
    <t>Tark Parbage</t>
  </si>
  <si>
    <t>4237_01</t>
  </si>
  <si>
    <t>E/277/S</t>
  </si>
  <si>
    <t>Kerryn Mirezavis</t>
  </si>
  <si>
    <t>4238_01</t>
  </si>
  <si>
    <t>B/165/S</t>
  </si>
  <si>
    <t>Ainkard Calian</t>
  </si>
  <si>
    <t>4239_01</t>
  </si>
  <si>
    <t>F/875/P</t>
  </si>
  <si>
    <t>Bethew Alest</t>
  </si>
  <si>
    <t>4240_01</t>
  </si>
  <si>
    <t>C/152/S</t>
  </si>
  <si>
    <t>Sadiram Roustorly</t>
  </si>
  <si>
    <t>4242_01</t>
  </si>
  <si>
    <t>F/877/P</t>
  </si>
  <si>
    <t>Bix Ecate</t>
  </si>
  <si>
    <t>4243_01</t>
  </si>
  <si>
    <t>D/136/S</t>
  </si>
  <si>
    <t>Cakers Bau</t>
  </si>
  <si>
    <t>4244_01</t>
  </si>
  <si>
    <t>F/794/S</t>
  </si>
  <si>
    <t>Yvetta Weaverays</t>
  </si>
  <si>
    <t>4245_01</t>
  </si>
  <si>
    <t>G/695/S</t>
  </si>
  <si>
    <t>Chery Ingston</t>
  </si>
  <si>
    <t>4246_01</t>
  </si>
  <si>
    <t>G/693/P</t>
  </si>
  <si>
    <t>Isaacy Hamberterry</t>
  </si>
  <si>
    <t>4249_01</t>
  </si>
  <si>
    <t>B/166/S</t>
  </si>
  <si>
    <t>Nusoton Inghting</t>
  </si>
  <si>
    <t>4249_02</t>
  </si>
  <si>
    <t>Alatrin Inghting</t>
  </si>
  <si>
    <t>4249_03</t>
  </si>
  <si>
    <t>Aviton Inghting</t>
  </si>
  <si>
    <t>4251_01</t>
  </si>
  <si>
    <t>F/879/P</t>
  </si>
  <si>
    <t>Dorice Connelson</t>
  </si>
  <si>
    <t>4252_01</t>
  </si>
  <si>
    <t>F/795/S</t>
  </si>
  <si>
    <t>Annon Knoxtones</t>
  </si>
  <si>
    <t>4253_01</t>
  </si>
  <si>
    <t>G/696/P</t>
  </si>
  <si>
    <t>Ivanne Gallandez</t>
  </si>
  <si>
    <t>4254_01</t>
  </si>
  <si>
    <t>B/136/P</t>
  </si>
  <si>
    <t>Alasmon Idercaling</t>
  </si>
  <si>
    <t>4254_02</t>
  </si>
  <si>
    <t>Gomeron Idercaling</t>
  </si>
  <si>
    <t>4254_03</t>
  </si>
  <si>
    <t>Grasath Idercaling</t>
  </si>
  <si>
    <t>4255_01</t>
  </si>
  <si>
    <t>G/697/P</t>
  </si>
  <si>
    <t>Stenny Hornettoney</t>
  </si>
  <si>
    <t>4256_01</t>
  </si>
  <si>
    <t>F/880/P</t>
  </si>
  <si>
    <t>Armen Garnes</t>
  </si>
  <si>
    <t>4256_02</t>
  </si>
  <si>
    <t>G/698/P</t>
  </si>
  <si>
    <t>Crisey Garnes</t>
  </si>
  <si>
    <t>4256_03</t>
  </si>
  <si>
    <t>Hencey Garnes</t>
  </si>
  <si>
    <t>4256_04</t>
  </si>
  <si>
    <t>Bra Garnes</t>
  </si>
  <si>
    <t>4256_05</t>
  </si>
  <si>
    <t>Elicia Wooterston</t>
  </si>
  <si>
    <t>4256_06</t>
  </si>
  <si>
    <t>Everly Garnes</t>
  </si>
  <si>
    <t>4256_07</t>
  </si>
  <si>
    <t>Elanda Garnes</t>
  </si>
  <si>
    <t>4256_08</t>
  </si>
  <si>
    <t>Gerte Garnes</t>
  </si>
  <si>
    <t>4257_01</t>
  </si>
  <si>
    <t>F/881/P</t>
  </si>
  <si>
    <t>Jeanie Serraynardy</t>
  </si>
  <si>
    <t>4258_01</t>
  </si>
  <si>
    <t>A/37/P</t>
  </si>
  <si>
    <t>Misa Perneernal</t>
  </si>
  <si>
    <t>4258_02</t>
  </si>
  <si>
    <t>Asteron Perneernal</t>
  </si>
  <si>
    <t>4258_03</t>
  </si>
  <si>
    <t>Menkark Perneernal</t>
  </si>
  <si>
    <t>4259_01</t>
  </si>
  <si>
    <t>F/796/S</t>
  </si>
  <si>
    <t>Rispid Raste</t>
  </si>
  <si>
    <t>4260_01</t>
  </si>
  <si>
    <t>G/696/S</t>
  </si>
  <si>
    <t>Chelly Kaney</t>
  </si>
  <si>
    <t>4261_01</t>
  </si>
  <si>
    <t>D/137/S</t>
  </si>
  <si>
    <t>Vivers Fatte</t>
  </si>
  <si>
    <t>4262_01</t>
  </si>
  <si>
    <t>C/135/P</t>
  </si>
  <si>
    <t>Ankabih Derterval</t>
  </si>
  <si>
    <t>4262_02</t>
  </si>
  <si>
    <t>Weid Derterval</t>
  </si>
  <si>
    <t>4264_01</t>
  </si>
  <si>
    <t>F/797/S</t>
  </si>
  <si>
    <t>Bland Houseson</t>
  </si>
  <si>
    <t>4266_01</t>
  </si>
  <si>
    <t>G/697/S</t>
  </si>
  <si>
    <t>Vin Beston</t>
  </si>
  <si>
    <t>4267_01</t>
  </si>
  <si>
    <t>G/700/P</t>
  </si>
  <si>
    <t>Vana Nichaner</t>
  </si>
  <si>
    <t>4267_02</t>
  </si>
  <si>
    <t>F/883/P</t>
  </si>
  <si>
    <t>Glene Nichaner</t>
  </si>
  <si>
    <t>4270_01</t>
  </si>
  <si>
    <t>Genubia Bagetvable</t>
  </si>
  <si>
    <t>4271_01</t>
  </si>
  <si>
    <t>A/38/P</t>
  </si>
  <si>
    <t>Tabih Dissper</t>
  </si>
  <si>
    <t>4272_01</t>
  </si>
  <si>
    <t>F/799/S</t>
  </si>
  <si>
    <t>Dandra Stroyledgez</t>
  </si>
  <si>
    <t>4273_01</t>
  </si>
  <si>
    <t>F/884/P</t>
  </si>
  <si>
    <t>Raulia Hurchanney</t>
  </si>
  <si>
    <t>4274_01</t>
  </si>
  <si>
    <t>G/698/S</t>
  </si>
  <si>
    <t>Evey Kellyons</t>
  </si>
  <si>
    <t>4278_01</t>
  </si>
  <si>
    <t>C/154/S</t>
  </si>
  <si>
    <t>Auvara Mander</t>
  </si>
  <si>
    <t>4280_01</t>
  </si>
  <si>
    <t>E/267/P</t>
  </si>
  <si>
    <t>Lidenx Icake</t>
  </si>
  <si>
    <t>4289_01</t>
  </si>
  <si>
    <t>F/890/P</t>
  </si>
  <si>
    <t>Lidex Perta</t>
  </si>
  <si>
    <t>4291_01</t>
  </si>
  <si>
    <t>G/701/S</t>
  </si>
  <si>
    <t>Anthia Briggins</t>
  </si>
  <si>
    <t>4292_01</t>
  </si>
  <si>
    <t>A/52/S</t>
  </si>
  <si>
    <t>Hadiram Disight</t>
  </si>
  <si>
    <t>4293_01</t>
  </si>
  <si>
    <t>F/801/S</t>
  </si>
  <si>
    <t>Willy Carsoning</t>
  </si>
  <si>
    <t>4294_01</t>
  </si>
  <si>
    <t>G/702/S</t>
  </si>
  <si>
    <t>Gayla Charpelaney</t>
  </si>
  <si>
    <t>4295_01</t>
  </si>
  <si>
    <t>D/147/P</t>
  </si>
  <si>
    <t>Sweal Manda</t>
  </si>
  <si>
    <t>4295_02</t>
  </si>
  <si>
    <t>Rowne Manda</t>
  </si>
  <si>
    <t>4296_01</t>
  </si>
  <si>
    <t>G/703/S</t>
  </si>
  <si>
    <t>Eriney Whitersone</t>
  </si>
  <si>
    <t>4297_01</t>
  </si>
  <si>
    <t>B/138/P</t>
  </si>
  <si>
    <t>Asellan Taketiatim</t>
  </si>
  <si>
    <t>4300_01</t>
  </si>
  <si>
    <t>G/704/S</t>
  </si>
  <si>
    <t>Felia Loway</t>
  </si>
  <si>
    <t>4301_01</t>
  </si>
  <si>
    <t>E/269/P</t>
  </si>
  <si>
    <t>Terops Brakeded</t>
  </si>
  <si>
    <t>4302_01</t>
  </si>
  <si>
    <t>G/706/P</t>
  </si>
  <si>
    <t>Sethew Chaellerty</t>
  </si>
  <si>
    <t>4303_01</t>
  </si>
  <si>
    <t>F/803/S</t>
  </si>
  <si>
    <t>Adamy Dayers</t>
  </si>
  <si>
    <t>4303_02</t>
  </si>
  <si>
    <t>G/705/S</t>
  </si>
  <si>
    <t>Wally Popelase</t>
  </si>
  <si>
    <t>4305_01</t>
  </si>
  <si>
    <t>F/893/P</t>
  </si>
  <si>
    <t>Evenna Conney</t>
  </si>
  <si>
    <t>4305_02</t>
  </si>
  <si>
    <t>G/707/P</t>
  </si>
  <si>
    <t>Wally Conney</t>
  </si>
  <si>
    <t>4305_03</t>
  </si>
  <si>
    <t>Noria Carezquez</t>
  </si>
  <si>
    <t>4306_01</t>
  </si>
  <si>
    <t>F/805/S</t>
  </si>
  <si>
    <t>Ber Terry</t>
  </si>
  <si>
    <t>4309_01</t>
  </si>
  <si>
    <t>E/270/P</t>
  </si>
  <si>
    <t>Coracy Whitledges</t>
  </si>
  <si>
    <t>4309_02</t>
  </si>
  <si>
    <t>G/709/P</t>
  </si>
  <si>
    <t>Carlie Whitledges</t>
  </si>
  <si>
    <t>4311_01</t>
  </si>
  <si>
    <t>F/807/S</t>
  </si>
  <si>
    <t>Delley Stannondez</t>
  </si>
  <si>
    <t>4312_01</t>
  </si>
  <si>
    <t>B/139/P</t>
  </si>
  <si>
    <t>Weionan Sobvisted</t>
  </si>
  <si>
    <t>4315_01</t>
  </si>
  <si>
    <t>E/272/P</t>
  </si>
  <si>
    <t>Clarry Hammonton</t>
  </si>
  <si>
    <t>4315_02</t>
  </si>
  <si>
    <t>G/710/P</t>
  </si>
  <si>
    <t>Monard Hammonton</t>
  </si>
  <si>
    <t>4316_01</t>
  </si>
  <si>
    <t>F/894/P</t>
  </si>
  <si>
    <t>Marace Cleang</t>
  </si>
  <si>
    <t>4317_01</t>
  </si>
  <si>
    <t>D/139/S</t>
  </si>
  <si>
    <t>Babix Prine</t>
  </si>
  <si>
    <t>4318_01</t>
  </si>
  <si>
    <t>F/808/S</t>
  </si>
  <si>
    <t>Oalls Flate</t>
  </si>
  <si>
    <t>4319_01</t>
  </si>
  <si>
    <t>G/711/P</t>
  </si>
  <si>
    <t>Kimmie Nobleyes</t>
  </si>
  <si>
    <t>4320_01</t>
  </si>
  <si>
    <t>E/273/P</t>
  </si>
  <si>
    <t>Annez Bellarkerd</t>
  </si>
  <si>
    <t>4324_01</t>
  </si>
  <si>
    <t>F/810/S</t>
  </si>
  <si>
    <t>Gran Krake</t>
  </si>
  <si>
    <t>4324_02</t>
  </si>
  <si>
    <t>Wheal Krake</t>
  </si>
  <si>
    <t>4324_03</t>
  </si>
  <si>
    <t>Oareel Krake</t>
  </si>
  <si>
    <t>4324_04</t>
  </si>
  <si>
    <t>Trion Brie</t>
  </si>
  <si>
    <t>4327_01</t>
  </si>
  <si>
    <t>F/811/S</t>
  </si>
  <si>
    <t>Dellia Douglasen</t>
  </si>
  <si>
    <t>4329_01</t>
  </si>
  <si>
    <t>F/812/S</t>
  </si>
  <si>
    <t>Colly Benderez</t>
  </si>
  <si>
    <t>4330_01</t>
  </si>
  <si>
    <t>D/140/S</t>
  </si>
  <si>
    <t>Alles Gene</t>
  </si>
  <si>
    <t>4332_01</t>
  </si>
  <si>
    <t>G/707/S</t>
  </si>
  <si>
    <t>Tammyl Dukertyler</t>
  </si>
  <si>
    <t>4333_01</t>
  </si>
  <si>
    <t>B/141/P</t>
  </si>
  <si>
    <t>Sadach Excionging</t>
  </si>
  <si>
    <t>4334_01</t>
  </si>
  <si>
    <t>A/53/S</t>
  </si>
  <si>
    <t>Shamak Trupistic</t>
  </si>
  <si>
    <t>4335_01</t>
  </si>
  <si>
    <t>E/281/S</t>
  </si>
  <si>
    <t>Oareel Paska</t>
  </si>
  <si>
    <t>4336_01</t>
  </si>
  <si>
    <t>C/155/S</t>
  </si>
  <si>
    <t>Zedasim Gloother</t>
  </si>
  <si>
    <t>4336_02</t>
  </si>
  <si>
    <t>Terope Gloother</t>
  </si>
  <si>
    <t>4336_03</t>
  </si>
  <si>
    <t>Ziba Gloother</t>
  </si>
  <si>
    <t>4336_04</t>
  </si>
  <si>
    <t>Krazet Gloother</t>
  </si>
  <si>
    <t>4337_01</t>
  </si>
  <si>
    <t>F/813/S</t>
  </si>
  <si>
    <t>Book Gele</t>
  </si>
  <si>
    <t>4338_01</t>
  </si>
  <si>
    <t>C/156/S</t>
  </si>
  <si>
    <t>Leshmet Gealloyalt</t>
  </si>
  <si>
    <t>4338_02</t>
  </si>
  <si>
    <t>Halsham Aroodint</t>
  </si>
  <si>
    <t>4338_03</t>
  </si>
  <si>
    <t>Kleeiak Gealloyalt</t>
  </si>
  <si>
    <t>4339_01</t>
  </si>
  <si>
    <t>F/814/S</t>
  </si>
  <si>
    <t>Ranch Reste</t>
  </si>
  <si>
    <t>4340_01</t>
  </si>
  <si>
    <t>F/815/S</t>
  </si>
  <si>
    <t>Pamiea Georgasey</t>
  </si>
  <si>
    <t>4343_01</t>
  </si>
  <si>
    <t>G/708/S</t>
  </si>
  <si>
    <t>4344_01</t>
  </si>
  <si>
    <t>F/816/S</t>
  </si>
  <si>
    <t>Roydo Hammonton</t>
  </si>
  <si>
    <t>4345_01</t>
  </si>
  <si>
    <t>G/717/P</t>
  </si>
  <si>
    <t>Lelah Sancockett</t>
  </si>
  <si>
    <t>4346_01</t>
  </si>
  <si>
    <t>E/274/P</t>
  </si>
  <si>
    <t>Vanez Burchanez</t>
  </si>
  <si>
    <t>4347_01</t>
  </si>
  <si>
    <t>G/718/P</t>
  </si>
  <si>
    <t>Trick Saundez</t>
  </si>
  <si>
    <t>4348_01</t>
  </si>
  <si>
    <t>B/142/P</t>
  </si>
  <si>
    <t>Krazet Conate</t>
  </si>
  <si>
    <t>4349_01</t>
  </si>
  <si>
    <t>E/275/P</t>
  </si>
  <si>
    <t>Shams Rapie</t>
  </si>
  <si>
    <t>4350_01</t>
  </si>
  <si>
    <t>G/709/S</t>
  </si>
  <si>
    <t>Rence Robersondez</t>
  </si>
  <si>
    <t>4350_02</t>
  </si>
  <si>
    <t>Darrie Strongers</t>
  </si>
  <si>
    <t>4351_01</t>
  </si>
  <si>
    <t>F/895/P</t>
  </si>
  <si>
    <t>Timmy Carezquez</t>
  </si>
  <si>
    <t>4352_01</t>
  </si>
  <si>
    <t>C/157/S</t>
  </si>
  <si>
    <t>Alaton Trupistic</t>
  </si>
  <si>
    <t>4352_02</t>
  </si>
  <si>
    <t>Arino Trupistic</t>
  </si>
  <si>
    <t>4354_01</t>
  </si>
  <si>
    <t>E/276/P</t>
  </si>
  <si>
    <t>Millie Greeves</t>
  </si>
  <si>
    <t>4356_01</t>
  </si>
  <si>
    <t>B/167/S</t>
  </si>
  <si>
    <t>Dabik Brantcable</t>
  </si>
  <si>
    <t>4357_01</t>
  </si>
  <si>
    <t>D/148/P</t>
  </si>
  <si>
    <t>Fles Ses</t>
  </si>
  <si>
    <t>4358_01</t>
  </si>
  <si>
    <t>F/818/S</t>
  </si>
  <si>
    <t>Tonioe Waltonnedy</t>
  </si>
  <si>
    <t>4359_01</t>
  </si>
  <si>
    <t>C/137/P</t>
  </si>
  <si>
    <t>4359_02</t>
  </si>
  <si>
    <t>Strali Sebleve</t>
  </si>
  <si>
    <t>4359_03</t>
  </si>
  <si>
    <t>Meisa Sebleve</t>
  </si>
  <si>
    <t>4360_01</t>
  </si>
  <si>
    <t>F/896/P</t>
  </si>
  <si>
    <t>Possh Crie</t>
  </si>
  <si>
    <t>4361_01</t>
  </si>
  <si>
    <t>F/819/S</t>
  </si>
  <si>
    <t>Carona Coopezmaney</t>
  </si>
  <si>
    <t>4362_01</t>
  </si>
  <si>
    <t>B/168/S</t>
  </si>
  <si>
    <t>Altar Freednal</t>
  </si>
  <si>
    <t>4364_01</t>
  </si>
  <si>
    <t>G/720/P</t>
  </si>
  <si>
    <t>Dixiel Dawsoncis</t>
  </si>
  <si>
    <t>4365_01</t>
  </si>
  <si>
    <t>F/898/P</t>
  </si>
  <si>
    <t>Edgary Kinson</t>
  </si>
  <si>
    <t>4366_01</t>
  </si>
  <si>
    <t>F/899/P</t>
  </si>
  <si>
    <t>Philda Ricks</t>
  </si>
  <si>
    <t>4367_01</t>
  </si>
  <si>
    <t>G/710/S</t>
  </si>
  <si>
    <t>Raceky Masquez</t>
  </si>
  <si>
    <t>4368_01</t>
  </si>
  <si>
    <t>F/900/P</t>
  </si>
  <si>
    <t>Smats Flate</t>
  </si>
  <si>
    <t>4369_01</t>
  </si>
  <si>
    <t>F/820/S</t>
  </si>
  <si>
    <t>Ermank Benderez</t>
  </si>
  <si>
    <t>4370_01</t>
  </si>
  <si>
    <t>Estina Vandan</t>
  </si>
  <si>
    <t>4371_01</t>
  </si>
  <si>
    <t>C/158/S</t>
  </si>
  <si>
    <t>Mesatz Shricatory</t>
  </si>
  <si>
    <t>4371_02</t>
  </si>
  <si>
    <t>Taurak Shricatory</t>
  </si>
  <si>
    <t>4371_03</t>
  </si>
  <si>
    <t>Ranon Shricatory</t>
  </si>
  <si>
    <t>4371_04</t>
  </si>
  <si>
    <t>Canonon Shricatory</t>
  </si>
  <si>
    <t>4371_05</t>
  </si>
  <si>
    <t>Spurim Tionstious</t>
  </si>
  <si>
    <t>4372_01</t>
  </si>
  <si>
    <t>F/821/S</t>
  </si>
  <si>
    <t>Halesh Birt</t>
  </si>
  <si>
    <t>4372_02</t>
  </si>
  <si>
    <t>E/283/S</t>
  </si>
  <si>
    <t>Boats Sache</t>
  </si>
  <si>
    <t>4373_01</t>
  </si>
  <si>
    <t>F/822/S</t>
  </si>
  <si>
    <t>Russey Mejiarkerox</t>
  </si>
  <si>
    <t>4376_01</t>
  </si>
  <si>
    <t>E/284/S</t>
  </si>
  <si>
    <t>Karley Brownson</t>
  </si>
  <si>
    <t>4382_01</t>
  </si>
  <si>
    <t>F/901/P</t>
  </si>
  <si>
    <t>Nicey Alentonway</t>
  </si>
  <si>
    <t>4383_01</t>
  </si>
  <si>
    <t>B/169/S</t>
  </si>
  <si>
    <t>Sheratz Dingauge</t>
  </si>
  <si>
    <t>4386_01</t>
  </si>
  <si>
    <t>B/170/S</t>
  </si>
  <si>
    <t>4386_02</t>
  </si>
  <si>
    <t>Thaldah Conachets</t>
  </si>
  <si>
    <t>4387_01</t>
  </si>
  <si>
    <t>F/902/P</t>
  </si>
  <si>
    <t>4388_01</t>
  </si>
  <si>
    <t>B/171/S</t>
  </si>
  <si>
    <t>4390_01</t>
  </si>
  <si>
    <t>F/903/P</t>
  </si>
  <si>
    <t>Jayrin Vloaf</t>
  </si>
  <si>
    <t>4390_02</t>
  </si>
  <si>
    <t>Grawk Vloaf</t>
  </si>
  <si>
    <t>4390_03</t>
  </si>
  <si>
    <t>Rants Vloaf</t>
  </si>
  <si>
    <t>4391_01</t>
  </si>
  <si>
    <t>F/904/P</t>
  </si>
  <si>
    <t>Gerek Larks</t>
  </si>
  <si>
    <t>4392_01</t>
  </si>
  <si>
    <t>G/714/S</t>
  </si>
  <si>
    <t>Regana Steeletters</t>
  </si>
  <si>
    <t>4393_01</t>
  </si>
  <si>
    <t>G/722/P</t>
  </si>
  <si>
    <t>Annah Cookson</t>
  </si>
  <si>
    <t>4393_02</t>
  </si>
  <si>
    <t>E/278/P</t>
  </si>
  <si>
    <t>Thell Cookson</t>
  </si>
  <si>
    <t>4395_01</t>
  </si>
  <si>
    <t>F/905/P</t>
  </si>
  <si>
    <t>Fayel Mcfarley</t>
  </si>
  <si>
    <t>4396_01</t>
  </si>
  <si>
    <t>G/715/S</t>
  </si>
  <si>
    <t>Sallie Milton</t>
  </si>
  <si>
    <t>4397_01</t>
  </si>
  <si>
    <t>Meline Foledges</t>
  </si>
  <si>
    <t>4399_01</t>
  </si>
  <si>
    <t>G/724/P</t>
  </si>
  <si>
    <t>All Wolferton</t>
  </si>
  <si>
    <t>4400_01</t>
  </si>
  <si>
    <t>E/285/S</t>
  </si>
  <si>
    <t>Gibers Sepie</t>
  </si>
  <si>
    <t>4400_02</t>
  </si>
  <si>
    <t>F/830/S</t>
  </si>
  <si>
    <t>Conk Sepie</t>
  </si>
  <si>
    <t>4400_03</t>
  </si>
  <si>
    <t>Flyros Sepie</t>
  </si>
  <si>
    <t>4401_01</t>
  </si>
  <si>
    <t>G/716/S</t>
  </si>
  <si>
    <t>Tonyan Loverthyo</t>
  </si>
  <si>
    <t>4401_02</t>
  </si>
  <si>
    <t>Eriana Loverthyo</t>
  </si>
  <si>
    <t>4402_01</t>
  </si>
  <si>
    <t>G/725/P</t>
  </si>
  <si>
    <t>Louisy Waderoachez</t>
  </si>
  <si>
    <t>4403_01</t>
  </si>
  <si>
    <t>F/831/S</t>
  </si>
  <si>
    <t>Lina Peter</t>
  </si>
  <si>
    <t>4403_02</t>
  </si>
  <si>
    <t>G/717/S</t>
  </si>
  <si>
    <t>Kylen Peter</t>
  </si>
  <si>
    <t>4404_01</t>
  </si>
  <si>
    <t>G/726/P</t>
  </si>
  <si>
    <t>Lis Scotterkins</t>
  </si>
  <si>
    <t>4405_01</t>
  </si>
  <si>
    <t>C/159/S</t>
  </si>
  <si>
    <t>Wezna Unkepery</t>
  </si>
  <si>
    <t>4407_01</t>
  </si>
  <si>
    <t>G/719/S</t>
  </si>
  <si>
    <t>Ericky Mejiarkerox</t>
  </si>
  <si>
    <t>4408_01</t>
  </si>
  <si>
    <t>F/906/P</t>
  </si>
  <si>
    <t>Pich Knike</t>
  </si>
  <si>
    <t>4409_01</t>
  </si>
  <si>
    <t>C/160/S</t>
  </si>
  <si>
    <t>Proxima Regmansidy</t>
  </si>
  <si>
    <t>4410_01</t>
  </si>
  <si>
    <t>G/720/S</t>
  </si>
  <si>
    <t>Deandy Wolffy</t>
  </si>
  <si>
    <t>4411_01</t>
  </si>
  <si>
    <t>G/721/S</t>
  </si>
  <si>
    <t>Alendy Parsoney</t>
  </si>
  <si>
    <t>4413_01</t>
  </si>
  <si>
    <t>G/722/S</t>
  </si>
  <si>
    <t>Loria Sweekstarks</t>
  </si>
  <si>
    <t>4415_01</t>
  </si>
  <si>
    <t>F/833/S</t>
  </si>
  <si>
    <t>Froon Parta</t>
  </si>
  <si>
    <t>4416_01</t>
  </si>
  <si>
    <t>B/143/P</t>
  </si>
  <si>
    <t>Alramak Prearright</t>
  </si>
  <si>
    <t>4422_01</t>
  </si>
  <si>
    <t>B/172/S</t>
  </si>
  <si>
    <t>Glueba Dinsprody</t>
  </si>
  <si>
    <t>4422_02</t>
  </si>
  <si>
    <t>Ranark Dinsprody</t>
  </si>
  <si>
    <t>4424_01</t>
  </si>
  <si>
    <t>E/287/S</t>
  </si>
  <si>
    <t>Kohs Pien</t>
  </si>
  <si>
    <t>4426_01</t>
  </si>
  <si>
    <t>F/835/S</t>
  </si>
  <si>
    <t>Hinnan Fonie</t>
  </si>
  <si>
    <t>4427_01</t>
  </si>
  <si>
    <t>D/141/S</t>
  </si>
  <si>
    <t>Coxaron Dedentive</t>
  </si>
  <si>
    <t>4427_02</t>
  </si>
  <si>
    <t>Cheleon Dedentive</t>
  </si>
  <si>
    <t>4428_01</t>
  </si>
  <si>
    <t>C/162/S</t>
  </si>
  <si>
    <t>Ranopus Ambleeve</t>
  </si>
  <si>
    <t>4429_01</t>
  </si>
  <si>
    <t>E/288/S</t>
  </si>
  <si>
    <t>Dynx Boyst</t>
  </si>
  <si>
    <t>4430_01</t>
  </si>
  <si>
    <t>F/836/S</t>
  </si>
  <si>
    <t>Ireen Robins</t>
  </si>
  <si>
    <t>4431_01</t>
  </si>
  <si>
    <t>G/727/P</t>
  </si>
  <si>
    <t>Ryany Kenzierry</t>
  </si>
  <si>
    <t>4432_01</t>
  </si>
  <si>
    <t>G/728/P</t>
  </si>
  <si>
    <t>Robyna Loway</t>
  </si>
  <si>
    <t>4433_01</t>
  </si>
  <si>
    <t>G/729/P</t>
  </si>
  <si>
    <t>Eriney Guerson</t>
  </si>
  <si>
    <t>4436_01</t>
  </si>
  <si>
    <t>G/730/P</t>
  </si>
  <si>
    <t>Lardy Jacobbinson</t>
  </si>
  <si>
    <t>4437_01</t>
  </si>
  <si>
    <t>G/725/S</t>
  </si>
  <si>
    <t>Idacey Cartz</t>
  </si>
  <si>
    <t>4438_01</t>
  </si>
  <si>
    <t>F/910/P</t>
  </si>
  <si>
    <t>Salros Wate</t>
  </si>
  <si>
    <t>4440_01</t>
  </si>
  <si>
    <t>F/911/P</t>
  </si>
  <si>
    <t>Aarone Sweett</t>
  </si>
  <si>
    <t>4441_01</t>
  </si>
  <si>
    <t>B/144/P</t>
  </si>
  <si>
    <t>Kabiton Clinarfork</t>
  </si>
  <si>
    <t>4441_02</t>
  </si>
  <si>
    <t>4441_03</t>
  </si>
  <si>
    <t>Weias Clinarfork</t>
  </si>
  <si>
    <t>4444_01</t>
  </si>
  <si>
    <t>E/291/S</t>
  </si>
  <si>
    <t>Kenny Salez</t>
  </si>
  <si>
    <t>4445_01</t>
  </si>
  <si>
    <t>F/912/P</t>
  </si>
  <si>
    <t>Naomie Bardson</t>
  </si>
  <si>
    <t>4446_01</t>
  </si>
  <si>
    <t>B/175/S</t>
  </si>
  <si>
    <t>Asellan Chocaters</t>
  </si>
  <si>
    <t>4446_02</t>
  </si>
  <si>
    <t>Fomamak Chocaters</t>
  </si>
  <si>
    <t>4446_03</t>
  </si>
  <si>
    <t>Wasaton Chocaters</t>
  </si>
  <si>
    <t>4446_04</t>
  </si>
  <si>
    <t>Grum Chocaters</t>
  </si>
  <si>
    <t>4446_05</t>
  </si>
  <si>
    <t>Phah Chocaters</t>
  </si>
  <si>
    <t>4447_01</t>
  </si>
  <si>
    <t>Lyny Briggins</t>
  </si>
  <si>
    <t>4448_01</t>
  </si>
  <si>
    <t>F/913/P</t>
  </si>
  <si>
    <t>Elody Flowensley</t>
  </si>
  <si>
    <t>4449_01</t>
  </si>
  <si>
    <t>D/142/S</t>
  </si>
  <si>
    <t>Tyog Cla</t>
  </si>
  <si>
    <t>4450_01</t>
  </si>
  <si>
    <t>C/140/P</t>
  </si>
  <si>
    <t>Zaurah Clugete</t>
  </si>
  <si>
    <t>4450_02</t>
  </si>
  <si>
    <t>Ranons Clugete</t>
  </si>
  <si>
    <t>4450_03</t>
  </si>
  <si>
    <t>Genons Clugete</t>
  </si>
  <si>
    <t>4450_04</t>
  </si>
  <si>
    <t>Altar Clugete</t>
  </si>
  <si>
    <t>4451_01</t>
  </si>
  <si>
    <t>F/914/P</t>
  </si>
  <si>
    <t>Poloos Jamad</t>
  </si>
  <si>
    <t>4452_01</t>
  </si>
  <si>
    <t>G/727/S</t>
  </si>
  <si>
    <t>Lison Blace</t>
  </si>
  <si>
    <t>4453_01</t>
  </si>
  <si>
    <t>D/149/P</t>
  </si>
  <si>
    <t>Azhasim Inguel</t>
  </si>
  <si>
    <t>4456_01</t>
  </si>
  <si>
    <t>F/916/P</t>
  </si>
  <si>
    <t>Arl Wagnerray</t>
  </si>
  <si>
    <t>4457_01</t>
  </si>
  <si>
    <t>F/917/P</t>
  </si>
  <si>
    <t>Milyn Nguerrettye</t>
  </si>
  <si>
    <t>4459_01</t>
  </si>
  <si>
    <t>G/733/P</t>
  </si>
  <si>
    <t>Arlen Jacostarks</t>
  </si>
  <si>
    <t>4461_01</t>
  </si>
  <si>
    <t>F/838/S</t>
  </si>
  <si>
    <t>Annams Mellé</t>
  </si>
  <si>
    <t>4462_01</t>
  </si>
  <si>
    <t>F/918/P</t>
  </si>
  <si>
    <t>Gillie Bullerson</t>
  </si>
  <si>
    <t>4463_01</t>
  </si>
  <si>
    <t>B/145/P</t>
  </si>
  <si>
    <t>Maiam Boltund</t>
  </si>
  <si>
    <t>4463_02</t>
  </si>
  <si>
    <t>Ionium Boltund</t>
  </si>
  <si>
    <t>4464_01</t>
  </si>
  <si>
    <t>G/728/S</t>
  </si>
  <si>
    <t>Sharie Morrodgers</t>
  </si>
  <si>
    <t>4465_01</t>
  </si>
  <si>
    <t>A/54/S</t>
  </si>
  <si>
    <t>Aldhib Diabysid</t>
  </si>
  <si>
    <t>4465_02</t>
  </si>
  <si>
    <t>Terons Diabysid</t>
  </si>
  <si>
    <t>4465_03</t>
  </si>
  <si>
    <t>Gemmark Diabysid</t>
  </si>
  <si>
    <t>4466_01</t>
  </si>
  <si>
    <t>A/40/P</t>
  </si>
  <si>
    <t>Ainkard Crakete</t>
  </si>
  <si>
    <t>4467_01</t>
  </si>
  <si>
    <t>F/919/P</t>
  </si>
  <si>
    <t>Moniey Hopperett</t>
  </si>
  <si>
    <t>4469_01</t>
  </si>
  <si>
    <t>B/146/P</t>
  </si>
  <si>
    <t>Dabik Brakeded</t>
  </si>
  <si>
    <t>4469_02</t>
  </si>
  <si>
    <t>Coxan Windend</t>
  </si>
  <si>
    <t>4470_01</t>
  </si>
  <si>
    <t>F/839/S</t>
  </si>
  <si>
    <t>Emmax Baketton</t>
  </si>
  <si>
    <t>4472_01</t>
  </si>
  <si>
    <t>G/734/P</t>
  </si>
  <si>
    <t>Colly Bartez</t>
  </si>
  <si>
    <t>4472_02</t>
  </si>
  <si>
    <t>F/920/P</t>
  </si>
  <si>
    <t>Kerrie Bartez</t>
  </si>
  <si>
    <t>4473_01</t>
  </si>
  <si>
    <t>F/841/S</t>
  </si>
  <si>
    <t>4473_02</t>
  </si>
  <si>
    <t>E/292/S</t>
  </si>
  <si>
    <t>Terek Welte</t>
  </si>
  <si>
    <t>4474_01</t>
  </si>
  <si>
    <t>G/730/S</t>
  </si>
  <si>
    <t>Helley Tuckers</t>
  </si>
  <si>
    <t>4474_02</t>
  </si>
  <si>
    <t>Stancy Garden</t>
  </si>
  <si>
    <t>4474_03</t>
  </si>
  <si>
    <t>Carita Tuckers</t>
  </si>
  <si>
    <t>4475_01</t>
  </si>
  <si>
    <t>A/55/S</t>
  </si>
  <si>
    <t>Wasaton Fairdised</t>
  </si>
  <si>
    <t>4475_02</t>
  </si>
  <si>
    <t>Nesham Fairdised</t>
  </si>
  <si>
    <t>4476_01</t>
  </si>
  <si>
    <t>F/921/P</t>
  </si>
  <si>
    <t>Brancy Miranciash</t>
  </si>
  <si>
    <t>4477_01</t>
  </si>
  <si>
    <t>G/731/S</t>
  </si>
  <si>
    <t>Thel Scheron</t>
  </si>
  <si>
    <t>4479_01</t>
  </si>
  <si>
    <t>D/150/P</t>
  </si>
  <si>
    <t>Zelowl Sidie</t>
  </si>
  <si>
    <t>4482_01</t>
  </si>
  <si>
    <t>G/732/S</t>
  </si>
  <si>
    <t>Eillis Bartines</t>
  </si>
  <si>
    <t>4482_02</t>
  </si>
  <si>
    <t>Idave Anthompson</t>
  </si>
  <si>
    <t>4482_03</t>
  </si>
  <si>
    <t>Ally Bartines</t>
  </si>
  <si>
    <t>4482_04</t>
  </si>
  <si>
    <t>Evan Bartines</t>
  </si>
  <si>
    <t>4482_05</t>
  </si>
  <si>
    <t>Allia Bartines</t>
  </si>
  <si>
    <t>4483_01</t>
  </si>
  <si>
    <t>D/151/P</t>
  </si>
  <si>
    <t>Price Tepie</t>
  </si>
  <si>
    <t>4483_02</t>
  </si>
  <si>
    <t>Fowoos Tepie</t>
  </si>
  <si>
    <t>4485_01</t>
  </si>
  <si>
    <t>F/922/P</t>
  </si>
  <si>
    <t>Rooses Tirte</t>
  </si>
  <si>
    <t>4485_02</t>
  </si>
  <si>
    <t>Mos Tirte</t>
  </si>
  <si>
    <t>4486_01</t>
  </si>
  <si>
    <t>G/733/S</t>
  </si>
  <si>
    <t>Janne Mccarry</t>
  </si>
  <si>
    <t>4487_01</t>
  </si>
  <si>
    <t>G/735/P</t>
  </si>
  <si>
    <t>Tine Buckleinson</t>
  </si>
  <si>
    <t>4490_01</t>
  </si>
  <si>
    <t>D/143/S</t>
  </si>
  <si>
    <t>Sadir Idlatchse</t>
  </si>
  <si>
    <t>4491_01</t>
  </si>
  <si>
    <t>B/148/P</t>
  </si>
  <si>
    <t>Solark Filerst</t>
  </si>
  <si>
    <t>4492_01</t>
  </si>
  <si>
    <t>G/736/P</t>
  </si>
  <si>
    <t>Ricke Nolds</t>
  </si>
  <si>
    <t>4493_01</t>
  </si>
  <si>
    <t>F/845/S</t>
  </si>
  <si>
    <t>4494_01</t>
  </si>
  <si>
    <t>F/846/S</t>
  </si>
  <si>
    <t>Labix Weeke</t>
  </si>
  <si>
    <t>4496_01</t>
  </si>
  <si>
    <t>F/924/P</t>
  </si>
  <si>
    <t>Frey Simsey</t>
  </si>
  <si>
    <t>4497_01</t>
  </si>
  <si>
    <t>G/737/P</t>
  </si>
  <si>
    <t>Rician Loway</t>
  </si>
  <si>
    <t>4498_01</t>
  </si>
  <si>
    <t>G/734/S</t>
  </si>
  <si>
    <t>Valex Munozanson</t>
  </si>
  <si>
    <t>4498_02</t>
  </si>
  <si>
    <t>Loise Beckeetter</t>
  </si>
  <si>
    <t>4498_03</t>
  </si>
  <si>
    <t>Lorie Beckeetter</t>
  </si>
  <si>
    <t>4498_04</t>
  </si>
  <si>
    <t>Dandy Munozanson</t>
  </si>
  <si>
    <t>4498_05</t>
  </si>
  <si>
    <t>Karay Beckeetter</t>
  </si>
  <si>
    <t>4498_06</t>
  </si>
  <si>
    <t>Line Munozanson</t>
  </si>
  <si>
    <t>4498_07</t>
  </si>
  <si>
    <t>Dary Mallerez</t>
  </si>
  <si>
    <t>4498_08</t>
  </si>
  <si>
    <t>Kendy Munozanson</t>
  </si>
  <si>
    <t>4500_01</t>
  </si>
  <si>
    <t>F/847/S</t>
  </si>
  <si>
    <t>Gaylah Mcdanield</t>
  </si>
  <si>
    <t>4501_01</t>
  </si>
  <si>
    <t>G/735/S</t>
  </si>
  <si>
    <t>Eilace Castannison</t>
  </si>
  <si>
    <t>4502_01</t>
  </si>
  <si>
    <t>E/281/P</t>
  </si>
  <si>
    <t>Triple Jamai</t>
  </si>
  <si>
    <t>4505_01</t>
  </si>
  <si>
    <t>C/165/S</t>
  </si>
  <si>
    <t>Erraid Wirdley</t>
  </si>
  <si>
    <t>4505_02</t>
  </si>
  <si>
    <t>Dabik Wirdley</t>
  </si>
  <si>
    <t>4506_01</t>
  </si>
  <si>
    <t>E/294/S</t>
  </si>
  <si>
    <t>Bees Kashe</t>
  </si>
  <si>
    <t>4508_01</t>
  </si>
  <si>
    <t>F/926/P</t>
  </si>
  <si>
    <t>Bants Pepie</t>
  </si>
  <si>
    <t>4508_02</t>
  </si>
  <si>
    <t>E/283/P</t>
  </si>
  <si>
    <t>Eet Pepie</t>
  </si>
  <si>
    <t>4508_03</t>
  </si>
  <si>
    <t>Cornys Pepie</t>
  </si>
  <si>
    <t>4509_01</t>
  </si>
  <si>
    <t>E/295/S</t>
  </si>
  <si>
    <t>Cats Sopie</t>
  </si>
  <si>
    <t>4509_02</t>
  </si>
  <si>
    <t>D/144/S</t>
  </si>
  <si>
    <t>Sunk Sopie</t>
  </si>
  <si>
    <t>4509_03</t>
  </si>
  <si>
    <t>Ecco Sopie</t>
  </si>
  <si>
    <t>4510_01</t>
  </si>
  <si>
    <t>B/177/S</t>
  </si>
  <si>
    <t>Gluinom Siviothy</t>
  </si>
  <si>
    <t>4511_01</t>
  </si>
  <si>
    <t>B/178/S</t>
  </si>
  <si>
    <t>Gemmark Crueld</t>
  </si>
  <si>
    <t>4511_02</t>
  </si>
  <si>
    <t>Atrino Crueld</t>
  </si>
  <si>
    <t>4512_01</t>
  </si>
  <si>
    <t>E/296/S</t>
  </si>
  <si>
    <t>Yos Stike</t>
  </si>
  <si>
    <t>4514_01</t>
  </si>
  <si>
    <t>G/736/S</t>
  </si>
  <si>
    <t>Jacque Cleman</t>
  </si>
  <si>
    <t>4515_01</t>
  </si>
  <si>
    <t>G/739/P</t>
  </si>
  <si>
    <t>Lynnie Fryersonis</t>
  </si>
  <si>
    <t>4515_02</t>
  </si>
  <si>
    <t>Samie Fryersonis</t>
  </si>
  <si>
    <t>4516_01</t>
  </si>
  <si>
    <t>F/848/S</t>
  </si>
  <si>
    <t>Marky Cleminglas</t>
  </si>
  <si>
    <t>4517_01</t>
  </si>
  <si>
    <t>F/849/S</t>
  </si>
  <si>
    <t>Bara Mcleandez</t>
  </si>
  <si>
    <t>4518_01</t>
  </si>
  <si>
    <t>G/740/P</t>
  </si>
  <si>
    <t>Dennya Juartis</t>
  </si>
  <si>
    <t>4521_01</t>
  </si>
  <si>
    <t>F/929/P</t>
  </si>
  <si>
    <t>Jessa Oneidson</t>
  </si>
  <si>
    <t>4522_01</t>
  </si>
  <si>
    <t>F/850/S</t>
  </si>
  <si>
    <t>Belix Stephend</t>
  </si>
  <si>
    <t>4524_01</t>
  </si>
  <si>
    <t>F/930/P</t>
  </si>
  <si>
    <t>Briane Fulloydez</t>
  </si>
  <si>
    <t>4529_01</t>
  </si>
  <si>
    <t>G/738/S</t>
  </si>
  <si>
    <t>Terald Oneiles</t>
  </si>
  <si>
    <t>4530_01</t>
  </si>
  <si>
    <t>F/933/P</t>
  </si>
  <si>
    <t>Fanna Leonaldez</t>
  </si>
  <si>
    <t>4531_01</t>
  </si>
  <si>
    <t>C/142/P</t>
  </si>
  <si>
    <t>Thabius Stelative</t>
  </si>
  <si>
    <t>4532_01</t>
  </si>
  <si>
    <t>G/739/S</t>
  </si>
  <si>
    <t>Lynez Serraynardy</t>
  </si>
  <si>
    <t>4533_01</t>
  </si>
  <si>
    <t>B/149/P</t>
  </si>
  <si>
    <t>Sino Anindery</t>
  </si>
  <si>
    <t>4534_01</t>
  </si>
  <si>
    <t>F/851/S</t>
  </si>
  <si>
    <t>Carry Floydendley</t>
  </si>
  <si>
    <t>4535_01</t>
  </si>
  <si>
    <t>F/934/P</t>
  </si>
  <si>
    <t>Randa Cardners</t>
  </si>
  <si>
    <t>4535_02</t>
  </si>
  <si>
    <t>G/742/P</t>
  </si>
  <si>
    <t>Jerrye Cardners</t>
  </si>
  <si>
    <t>4537_01</t>
  </si>
  <si>
    <t>F/852/S</t>
  </si>
  <si>
    <t>Josey Mccard</t>
  </si>
  <si>
    <t>4538_01</t>
  </si>
  <si>
    <t>F/935/P</t>
  </si>
  <si>
    <t>Karia Hammons</t>
  </si>
  <si>
    <t>4539_01</t>
  </si>
  <si>
    <t>G/740/S</t>
  </si>
  <si>
    <t>Sanda Carterson</t>
  </si>
  <si>
    <t>4539_02</t>
  </si>
  <si>
    <t>Arla Carterson</t>
  </si>
  <si>
    <t>4542_01</t>
  </si>
  <si>
    <t>B/150/P</t>
  </si>
  <si>
    <t>Coxak Sterve</t>
  </si>
  <si>
    <t>4542_02</t>
  </si>
  <si>
    <t>Arrai Stracary</t>
  </si>
  <si>
    <t>4543_01</t>
  </si>
  <si>
    <t>F/936/P</t>
  </si>
  <si>
    <t>Quakes Winie</t>
  </si>
  <si>
    <t>4544_01</t>
  </si>
  <si>
    <t>G/743/P</t>
  </si>
  <si>
    <t>Regana Pottney</t>
  </si>
  <si>
    <t>4546_01</t>
  </si>
  <si>
    <t>G/744/P</t>
  </si>
  <si>
    <t>Kenda Bailes</t>
  </si>
  <si>
    <t>4547_01</t>
  </si>
  <si>
    <t>E/297/S</t>
  </si>
  <si>
    <t>Warry Navages</t>
  </si>
  <si>
    <t>4549_01</t>
  </si>
  <si>
    <t>E/298/S</t>
  </si>
  <si>
    <t>Leria Woody</t>
  </si>
  <si>
    <t>4550_01</t>
  </si>
  <si>
    <t>F/853/S</t>
  </si>
  <si>
    <t>Ebonyd Sotond</t>
  </si>
  <si>
    <t>4552_01</t>
  </si>
  <si>
    <t>F/937/P</t>
  </si>
  <si>
    <t>Cinst Bake</t>
  </si>
  <si>
    <t>4553_01</t>
  </si>
  <si>
    <t>C/143/P</t>
  </si>
  <si>
    <t>Auvam Watuald</t>
  </si>
  <si>
    <t>4555_01</t>
  </si>
  <si>
    <t>G/743/S</t>
  </si>
  <si>
    <t>Claine Wiggs</t>
  </si>
  <si>
    <t>4557_01</t>
  </si>
  <si>
    <t>E/286/P</t>
  </si>
  <si>
    <t>Dwin Mirez</t>
  </si>
  <si>
    <t>4558_01</t>
  </si>
  <si>
    <t>C/167/S</t>
  </si>
  <si>
    <t>Wezna Baleful</t>
  </si>
  <si>
    <t>4559_01</t>
  </si>
  <si>
    <t>F/854/S</t>
  </si>
  <si>
    <t>Elene Rasmussony</t>
  </si>
  <si>
    <t>4560_01</t>
  </si>
  <si>
    <t>G/744/S</t>
  </si>
  <si>
    <t>Daven Monsoney</t>
  </si>
  <si>
    <t>4561_01</t>
  </si>
  <si>
    <t>C/168/S</t>
  </si>
  <si>
    <t>Alrair Unhearfus</t>
  </si>
  <si>
    <t>4562_01</t>
  </si>
  <si>
    <t>B/180/S</t>
  </si>
  <si>
    <t>Shaton Reedall</t>
  </si>
  <si>
    <t>4563_01</t>
  </si>
  <si>
    <t>C/169/S</t>
  </si>
  <si>
    <t>Altanin Switud</t>
  </si>
  <si>
    <t>4564_01</t>
  </si>
  <si>
    <t>G/745/P</t>
  </si>
  <si>
    <t>Tera Merkins</t>
  </si>
  <si>
    <t>4565_01</t>
  </si>
  <si>
    <t>G/746/P</t>
  </si>
  <si>
    <t>Paulie Patteraley</t>
  </si>
  <si>
    <t>4567_01</t>
  </si>
  <si>
    <t>F/939/P</t>
  </si>
  <si>
    <t>Marine Flemaney</t>
  </si>
  <si>
    <t>4568_01</t>
  </si>
  <si>
    <t>F/940/P</t>
  </si>
  <si>
    <t>Ples Pamca</t>
  </si>
  <si>
    <t>4569_01</t>
  </si>
  <si>
    <t>B/151/P</t>
  </si>
  <si>
    <t>Wasatan Honchoe</t>
  </si>
  <si>
    <t>4569_02</t>
  </si>
  <si>
    <t>Aldah Honchoe</t>
  </si>
  <si>
    <t>4570_01</t>
  </si>
  <si>
    <t>C/170/S</t>
  </si>
  <si>
    <t>4571_01</t>
  </si>
  <si>
    <t>G/745/S</t>
  </si>
  <si>
    <t>Ricia Crosbornes</t>
  </si>
  <si>
    <t>4572_01</t>
  </si>
  <si>
    <t>G/746/S</t>
  </si>
  <si>
    <t>Fery Gouldensen</t>
  </si>
  <si>
    <t>4573_01</t>
  </si>
  <si>
    <t>F/856/S</t>
  </si>
  <si>
    <t>Yolana Stannondez</t>
  </si>
  <si>
    <t>4574_01</t>
  </si>
  <si>
    <t>F/857/S</t>
  </si>
  <si>
    <t>Cank Sad</t>
  </si>
  <si>
    <t>4575_01</t>
  </si>
  <si>
    <t>F/941/P</t>
  </si>
  <si>
    <t>Kris Solon</t>
  </si>
  <si>
    <t>4576_01</t>
  </si>
  <si>
    <t>F/942/P</t>
  </si>
  <si>
    <t>Fayene Cartz</t>
  </si>
  <si>
    <t>4577_01</t>
  </si>
  <si>
    <t>F/858/S</t>
  </si>
  <si>
    <t>Oss Kha</t>
  </si>
  <si>
    <t>4580_01</t>
  </si>
  <si>
    <t>F/860/S</t>
  </si>
  <si>
    <t>Mocake Buko</t>
  </si>
  <si>
    <t>4581_01</t>
  </si>
  <si>
    <t>B/181/S</t>
  </si>
  <si>
    <t>Skatzn Entedraved</t>
  </si>
  <si>
    <t>4581_02</t>
  </si>
  <si>
    <t>Neutrin Entedraved</t>
  </si>
  <si>
    <t>4585_01</t>
  </si>
  <si>
    <t>B/182/S</t>
  </si>
  <si>
    <t>Skatz Wasterivel</t>
  </si>
  <si>
    <t>4586_01</t>
  </si>
  <si>
    <t>F/943/P</t>
  </si>
  <si>
    <t>Goats Emead</t>
  </si>
  <si>
    <t>4587_01</t>
  </si>
  <si>
    <t>A/42/P</t>
  </si>
  <si>
    <t>Asellux Assibler</t>
  </si>
  <si>
    <t>4591_01</t>
  </si>
  <si>
    <t>E/287/P</t>
  </si>
  <si>
    <t>Hadyon Coictrazy</t>
  </si>
  <si>
    <t>4592_01</t>
  </si>
  <si>
    <t>F/862/S</t>
  </si>
  <si>
    <t>Crunch Carté</t>
  </si>
  <si>
    <t>4592_02</t>
  </si>
  <si>
    <t>Eal Carté</t>
  </si>
  <si>
    <t>4592_03</t>
  </si>
  <si>
    <t>Phios Carté</t>
  </si>
  <si>
    <t>4592_04</t>
  </si>
  <si>
    <t>Pil Carté</t>
  </si>
  <si>
    <t>4593_01</t>
  </si>
  <si>
    <t>G/750/S</t>
  </si>
  <si>
    <t>Toddie Pugherman</t>
  </si>
  <si>
    <t>4594_01</t>
  </si>
  <si>
    <t>C/144/P</t>
  </si>
  <si>
    <t>Tabius Folhal</t>
  </si>
  <si>
    <t>4594_02</t>
  </si>
  <si>
    <t>Tabiton Folhal</t>
  </si>
  <si>
    <t>4594_03</t>
  </si>
  <si>
    <t>Minoton Folhal</t>
  </si>
  <si>
    <t>4594_04</t>
  </si>
  <si>
    <t>Furus Coudered</t>
  </si>
  <si>
    <t>4595_01</t>
  </si>
  <si>
    <t>C/145/P</t>
  </si>
  <si>
    <t>Alarion Swingse</t>
  </si>
  <si>
    <t>4596_01</t>
  </si>
  <si>
    <t>G/751/S</t>
  </si>
  <si>
    <t>Ale Booneid</t>
  </si>
  <si>
    <t>4597_01</t>
  </si>
  <si>
    <t>G/748/P</t>
  </si>
  <si>
    <t>Kayd Weavesend</t>
  </si>
  <si>
    <t>4602_01</t>
  </si>
  <si>
    <t>F/945/P</t>
  </si>
  <si>
    <t>Jerek Whitakers</t>
  </si>
  <si>
    <t>4603_01</t>
  </si>
  <si>
    <t>C/171/S</t>
  </si>
  <si>
    <t>Hamakan Namsheary</t>
  </si>
  <si>
    <t>4603_02</t>
  </si>
  <si>
    <t>Kabih Namsheary</t>
  </si>
  <si>
    <t>4604_01</t>
  </si>
  <si>
    <t>G/753/S</t>
  </si>
  <si>
    <t>Tancis Wonglasquez</t>
  </si>
  <si>
    <t>4605_01</t>
  </si>
  <si>
    <t>G/750/P</t>
  </si>
  <si>
    <t>Agnesa Loway</t>
  </si>
  <si>
    <t>4606_01</t>
  </si>
  <si>
    <t>C/172/S</t>
  </si>
  <si>
    <t>Props Pumpeshaft</t>
  </si>
  <si>
    <t>4606_02</t>
  </si>
  <si>
    <t>Gatrino Pumpeshaft</t>
  </si>
  <si>
    <t>4607_01</t>
  </si>
  <si>
    <t>G/751/P</t>
  </si>
  <si>
    <t>Ronard Hoppers</t>
  </si>
  <si>
    <t>4608_01</t>
  </si>
  <si>
    <t>F/864/S</t>
  </si>
  <si>
    <t>Colle Maystuarey</t>
  </si>
  <si>
    <t>4609_01</t>
  </si>
  <si>
    <t>C/173/S</t>
  </si>
  <si>
    <t>Algork Amblereld</t>
  </si>
  <si>
    <t>4610_01</t>
  </si>
  <si>
    <t>G/752/P</t>
  </si>
  <si>
    <t>Enryn Alfordonard</t>
  </si>
  <si>
    <t>4611_01</t>
  </si>
  <si>
    <t>G/754/S</t>
  </si>
  <si>
    <t>Ronard Hickson</t>
  </si>
  <si>
    <t>4612_01</t>
  </si>
  <si>
    <t>G/755/S</t>
  </si>
  <si>
    <t>Essara Wilsoney</t>
  </si>
  <si>
    <t>4613_01</t>
  </si>
  <si>
    <t>B/152/P</t>
  </si>
  <si>
    <t>Tabdhib Inghtal</t>
  </si>
  <si>
    <t>4615_01</t>
  </si>
  <si>
    <t>F/865/S</t>
  </si>
  <si>
    <t>Chon Fla</t>
  </si>
  <si>
    <t>4617_01</t>
  </si>
  <si>
    <t>F/866/S</t>
  </si>
  <si>
    <t>Joycey Toddleton</t>
  </si>
  <si>
    <t>4620_01</t>
  </si>
  <si>
    <t>G/757/S</t>
  </si>
  <si>
    <t>Evey Heney</t>
  </si>
  <si>
    <t>4621_01</t>
  </si>
  <si>
    <t>E/289/P</t>
  </si>
  <si>
    <t>Nios Jaflé</t>
  </si>
  <si>
    <t>4622_01</t>
  </si>
  <si>
    <t>G/753/P</t>
  </si>
  <si>
    <t>Viviay Humphreyes</t>
  </si>
  <si>
    <t>4623_01</t>
  </si>
  <si>
    <t>C/146/P</t>
  </si>
  <si>
    <t>Sadrix Repumparte</t>
  </si>
  <si>
    <t>4624_01</t>
  </si>
  <si>
    <t>F/868/S</t>
  </si>
  <si>
    <t>Giamon Gelle</t>
  </si>
  <si>
    <t>4625_01</t>
  </si>
  <si>
    <t>B/183/S</t>
  </si>
  <si>
    <t>Mothab Ineedeve</t>
  </si>
  <si>
    <t>4625_02</t>
  </si>
  <si>
    <t>Naosa Ineedeve</t>
  </si>
  <si>
    <t>4625_03</t>
  </si>
  <si>
    <t>Shaton Ineedeve</t>
  </si>
  <si>
    <t>4625_04</t>
  </si>
  <si>
    <t>Auvara Ineedeve</t>
  </si>
  <si>
    <t>4625_05</t>
  </si>
  <si>
    <t>Azharga Ineedeve</t>
  </si>
  <si>
    <t>4625_06</t>
  </si>
  <si>
    <t>Sabih Ineedeve</t>
  </si>
  <si>
    <t>4625_07</t>
  </si>
  <si>
    <t>Sadiram Ineedeve</t>
  </si>
  <si>
    <t>4628_01</t>
  </si>
  <si>
    <t>C/175/S</t>
  </si>
  <si>
    <t>Murzima Freednal</t>
  </si>
  <si>
    <t>4630_01</t>
  </si>
  <si>
    <t>F/870/S</t>
  </si>
  <si>
    <t>Jona Dukertyler</t>
  </si>
  <si>
    <t>4631_01</t>
  </si>
  <si>
    <t>C/147/P</t>
  </si>
  <si>
    <t>Asellum Calazy</t>
  </si>
  <si>
    <t>4632_01</t>
  </si>
  <si>
    <t>C/176/S</t>
  </si>
  <si>
    <t>Bellus Dightent</t>
  </si>
  <si>
    <t>4632_02</t>
  </si>
  <si>
    <t>Azhasim Dightent</t>
  </si>
  <si>
    <t>4632_03</t>
  </si>
  <si>
    <t>Cellus Dightent</t>
  </si>
  <si>
    <t>4632_04</t>
  </si>
  <si>
    <t>Alraium Syncepul</t>
  </si>
  <si>
    <t>4632_05</t>
  </si>
  <si>
    <t>Ankabih Dightent</t>
  </si>
  <si>
    <t>4633_01</t>
  </si>
  <si>
    <t>G/754/P</t>
  </si>
  <si>
    <t>Glenna Gallard</t>
  </si>
  <si>
    <t>4634_01</t>
  </si>
  <si>
    <t>E/299/S</t>
  </si>
  <si>
    <t>Elindy Gilleyons</t>
  </si>
  <si>
    <t>4635_01</t>
  </si>
  <si>
    <t>G/755/P</t>
  </si>
  <si>
    <t>Delley Pearsalason</t>
  </si>
  <si>
    <t>4637_01</t>
  </si>
  <si>
    <t>Tark Ches</t>
  </si>
  <si>
    <t>4638_01</t>
  </si>
  <si>
    <t>B/153/P</t>
  </si>
  <si>
    <t>Salas Asticit</t>
  </si>
  <si>
    <t>4640_01</t>
  </si>
  <si>
    <t>G/760/S</t>
  </si>
  <si>
    <t>Sharie Englas</t>
  </si>
  <si>
    <t>4641_01</t>
  </si>
  <si>
    <t>F/871/S</t>
  </si>
  <si>
    <t>Vanie Peter</t>
  </si>
  <si>
    <t>4642_01</t>
  </si>
  <si>
    <t>C/178/S</t>
  </si>
  <si>
    <t>Sadach Cluted</t>
  </si>
  <si>
    <t>4643_01</t>
  </si>
  <si>
    <t>F/947/P</t>
  </si>
  <si>
    <t>Sandie Goodson</t>
  </si>
  <si>
    <t>4644_01</t>
  </si>
  <si>
    <t>F/872/S</t>
  </si>
  <si>
    <t>Juliey Fultz</t>
  </si>
  <si>
    <t>4645_01</t>
  </si>
  <si>
    <t>B/184/S</t>
  </si>
  <si>
    <t>Aton Bacistion</t>
  </si>
  <si>
    <t>4645_02</t>
  </si>
  <si>
    <t>Okula Bacistion</t>
  </si>
  <si>
    <t>4646_01</t>
  </si>
  <si>
    <t>F/873/S</t>
  </si>
  <si>
    <t>Pennie Mcgoway</t>
  </si>
  <si>
    <t>4648_01</t>
  </si>
  <si>
    <t>F/874/S</t>
  </si>
  <si>
    <t>Wardan Shephendery</t>
  </si>
  <si>
    <t>4649_01</t>
  </si>
  <si>
    <t>E/290/P</t>
  </si>
  <si>
    <t>Erina Prickmantes</t>
  </si>
  <si>
    <t>4650_01</t>
  </si>
  <si>
    <t>G/762/S</t>
  </si>
  <si>
    <t>Eddiey Kramosley</t>
  </si>
  <si>
    <t>4651_01</t>
  </si>
  <si>
    <t>C/179/S</t>
  </si>
  <si>
    <t>Aludram Dectory</t>
  </si>
  <si>
    <t>4652_01</t>
  </si>
  <si>
    <t>Sta Robins</t>
  </si>
  <si>
    <t>4653_01</t>
  </si>
  <si>
    <t>E/302/S</t>
  </si>
  <si>
    <t>Claine Fowlaney</t>
  </si>
  <si>
    <t>4654_01</t>
  </si>
  <si>
    <t>E/291/P</t>
  </si>
  <si>
    <t>Hamelik Witeronfus</t>
  </si>
  <si>
    <t>4655_01</t>
  </si>
  <si>
    <t>B/154/P</t>
  </si>
  <si>
    <t>Ainkard Seflock</t>
  </si>
  <si>
    <t>4655_02</t>
  </si>
  <si>
    <t>Rotan Seflock</t>
  </si>
  <si>
    <t>4656_01</t>
  </si>
  <si>
    <t>F/875/S</t>
  </si>
  <si>
    <t>Alvira Miranciash</t>
  </si>
  <si>
    <t>4656_02</t>
  </si>
  <si>
    <t>G/763/S</t>
  </si>
  <si>
    <t>Vanney Miranciash</t>
  </si>
  <si>
    <t>4657_01</t>
  </si>
  <si>
    <t>G/756/P</t>
  </si>
  <si>
    <t>Prilly Jacostarks</t>
  </si>
  <si>
    <t>4658_01</t>
  </si>
  <si>
    <t>D/147/S</t>
  </si>
  <si>
    <t>Taurah Bradiary</t>
  </si>
  <si>
    <t>4658_02</t>
  </si>
  <si>
    <t>Ruchban Bradiary</t>
  </si>
  <si>
    <t>4659_01</t>
  </si>
  <si>
    <t>F/876/S</t>
  </si>
  <si>
    <t>Mael Hayerson</t>
  </si>
  <si>
    <t>4661_01</t>
  </si>
  <si>
    <t>F/948/P</t>
  </si>
  <si>
    <t>Mamina Moodman</t>
  </si>
  <si>
    <t>4661_02</t>
  </si>
  <si>
    <t>G/757/P</t>
  </si>
  <si>
    <t>Sharie Moodman</t>
  </si>
  <si>
    <t>4661_03</t>
  </si>
  <si>
    <t>Fery Walston</t>
  </si>
  <si>
    <t>4661_04</t>
  </si>
  <si>
    <t>Denne Moodman</t>
  </si>
  <si>
    <t>4661_05</t>
  </si>
  <si>
    <t>Lison Mayson</t>
  </si>
  <si>
    <t>4661_06</t>
  </si>
  <si>
    <t>Idace Moodman</t>
  </si>
  <si>
    <t>4661_07</t>
  </si>
  <si>
    <t>Ianna Moodman</t>
  </si>
  <si>
    <t>4662_01</t>
  </si>
  <si>
    <t>C/148/P</t>
  </si>
  <si>
    <t>Dirk Uningably</t>
  </si>
  <si>
    <t>4662_02</t>
  </si>
  <si>
    <t>Batares Uningably</t>
  </si>
  <si>
    <t>4662_03</t>
  </si>
  <si>
    <t>Dyonium Ingwhed</t>
  </si>
  <si>
    <t>4663_01</t>
  </si>
  <si>
    <t>G/765/S</t>
  </si>
  <si>
    <t>Lonna Cartez</t>
  </si>
  <si>
    <t>4663_02</t>
  </si>
  <si>
    <t>4663_03</t>
  </si>
  <si>
    <t>Nelsie Roachoanand</t>
  </si>
  <si>
    <t>4663_04</t>
  </si>
  <si>
    <t>Isa Cartez</t>
  </si>
  <si>
    <t>4663_05</t>
  </si>
  <si>
    <t>Eilace Cartez</t>
  </si>
  <si>
    <t>4663_06</t>
  </si>
  <si>
    <t>Bobina Cartez</t>
  </si>
  <si>
    <t>4664_01</t>
  </si>
  <si>
    <t>E/303/S</t>
  </si>
  <si>
    <t>Weney Braymon</t>
  </si>
  <si>
    <t>4665_01</t>
  </si>
  <si>
    <t>G/758/P</t>
  </si>
  <si>
    <t>Bettie Rickson</t>
  </si>
  <si>
    <t>4667_01</t>
  </si>
  <si>
    <t>Dian Sextones</t>
  </si>
  <si>
    <t>4668_01</t>
  </si>
  <si>
    <t>C/180/S</t>
  </si>
  <si>
    <t>Syrmion Scerodbox</t>
  </si>
  <si>
    <t>4668_02</t>
  </si>
  <si>
    <t>Sadrus Scerodbox</t>
  </si>
  <si>
    <t>4672_01</t>
  </si>
  <si>
    <t>G/759/P</t>
  </si>
  <si>
    <t>Billey Byerson</t>
  </si>
  <si>
    <t>4673_01</t>
  </si>
  <si>
    <t>F/950/P</t>
  </si>
  <si>
    <t>Willy Dicksons</t>
  </si>
  <si>
    <t>4676_01</t>
  </si>
  <si>
    <t>G/760/P</t>
  </si>
  <si>
    <t>Andie Campson</t>
  </si>
  <si>
    <t>4677_01</t>
  </si>
  <si>
    <t>C/150/P</t>
  </si>
  <si>
    <t>Skatzn Obeaded</t>
  </si>
  <si>
    <t>4678_01</t>
  </si>
  <si>
    <t>F/951/P</t>
  </si>
  <si>
    <t>Sonnie Mcleaney</t>
  </si>
  <si>
    <t>4679_01</t>
  </si>
  <si>
    <t>C/181/S</t>
  </si>
  <si>
    <t>Zaviton Iniouser</t>
  </si>
  <si>
    <t>4680_01</t>
  </si>
  <si>
    <t>D/155/P</t>
  </si>
  <si>
    <t>Dakes Colte</t>
  </si>
  <si>
    <t>4680_02</t>
  </si>
  <si>
    <t>F/952/P</t>
  </si>
  <si>
    <t>Watros Colte</t>
  </si>
  <si>
    <t>4680_03</t>
  </si>
  <si>
    <t>4680_04</t>
  </si>
  <si>
    <t>Meass Colte</t>
  </si>
  <si>
    <t>4684_01</t>
  </si>
  <si>
    <t>F/878/S</t>
  </si>
  <si>
    <t>Halesh Tirte</t>
  </si>
  <si>
    <t>4686_01</t>
  </si>
  <si>
    <t>G/768/S</t>
  </si>
  <si>
    <t>Fany Russon</t>
  </si>
  <si>
    <t>4689_01</t>
  </si>
  <si>
    <t>C/182/S</t>
  </si>
  <si>
    <t>Stra Persoffly</t>
  </si>
  <si>
    <t>4690_01</t>
  </si>
  <si>
    <t>B/156/P</t>
  </si>
  <si>
    <t>Mediah Dishocatal</t>
  </si>
  <si>
    <t>4690_02</t>
  </si>
  <si>
    <t>Tope Dishocatal</t>
  </si>
  <si>
    <t>4691_01</t>
  </si>
  <si>
    <t>G/769/S</t>
  </si>
  <si>
    <t>Fayey Buckentry</t>
  </si>
  <si>
    <t>4693_01</t>
  </si>
  <si>
    <t>B/186/S</t>
  </si>
  <si>
    <t>Atrino Rewmid</t>
  </si>
  <si>
    <t>4693_02</t>
  </si>
  <si>
    <t>Schird Rewmid</t>
  </si>
  <si>
    <t>4694_01</t>
  </si>
  <si>
    <t>F/881/S</t>
  </si>
  <si>
    <t>Stald Freder</t>
  </si>
  <si>
    <t>4695_01</t>
  </si>
  <si>
    <t>F/882/S</t>
  </si>
  <si>
    <t>Cobix Snoff</t>
  </si>
  <si>
    <t>4695_02</t>
  </si>
  <si>
    <t>Wifts Snoff</t>
  </si>
  <si>
    <t>4695_03</t>
  </si>
  <si>
    <t>Whex Snoff</t>
  </si>
  <si>
    <t>4696_01</t>
  </si>
  <si>
    <t>F/883/S</t>
  </si>
  <si>
    <t>Gice Bre</t>
  </si>
  <si>
    <t>4699_01</t>
  </si>
  <si>
    <t>F/955/P</t>
  </si>
  <si>
    <t>Tammyl Roses</t>
  </si>
  <si>
    <t>4704_01</t>
  </si>
  <si>
    <t>D/156/P</t>
  </si>
  <si>
    <t>Grafi Grentual</t>
  </si>
  <si>
    <t>4706_01</t>
  </si>
  <si>
    <t>G/762/P</t>
  </si>
  <si>
    <t>Andra Medington</t>
  </si>
  <si>
    <t>4706_02</t>
  </si>
  <si>
    <t>Verney Medington</t>
  </si>
  <si>
    <t>4708_01</t>
  </si>
  <si>
    <t>E/304/S</t>
  </si>
  <si>
    <t>4709_01</t>
  </si>
  <si>
    <t>F/957/P</t>
  </si>
  <si>
    <t>Terrie Morelly</t>
  </si>
  <si>
    <t>4710_01</t>
  </si>
  <si>
    <t>F/958/P</t>
  </si>
  <si>
    <t>Lift Cread</t>
  </si>
  <si>
    <t>4710_02</t>
  </si>
  <si>
    <t>E/293/P</t>
  </si>
  <si>
    <t>Crunde Cread</t>
  </si>
  <si>
    <t>4711_01</t>
  </si>
  <si>
    <t>F/959/P</t>
  </si>
  <si>
    <t>Duckes Datte</t>
  </si>
  <si>
    <t>4712_01</t>
  </si>
  <si>
    <t>G/764/P</t>
  </si>
  <si>
    <t>Nichad Vinozarks</t>
  </si>
  <si>
    <t>4713_01</t>
  </si>
  <si>
    <t>F/885/S</t>
  </si>
  <si>
    <t>Lorian Flemaney</t>
  </si>
  <si>
    <t>4714_01</t>
  </si>
  <si>
    <t>G/765/P</t>
  </si>
  <si>
    <t>Roydo Mayson</t>
  </si>
  <si>
    <t>4717_01</t>
  </si>
  <si>
    <t>G/766/P</t>
  </si>
  <si>
    <t>Jerrye Hayder</t>
  </si>
  <si>
    <t>4719_01</t>
  </si>
  <si>
    <t>E/305/S</t>
  </si>
  <si>
    <t>Cakers Bra</t>
  </si>
  <si>
    <t>4720_01</t>
  </si>
  <si>
    <t>F/887/S</t>
  </si>
  <si>
    <t>Maya Lardy</t>
  </si>
  <si>
    <t>4721_01</t>
  </si>
  <si>
    <t>G/771/S</t>
  </si>
  <si>
    <t>Alancy Santry</t>
  </si>
  <si>
    <t>4723_01</t>
  </si>
  <si>
    <t>F/888/S</t>
  </si>
  <si>
    <t>Myrace Savaraldez</t>
  </si>
  <si>
    <t>4723_02</t>
  </si>
  <si>
    <t>Gabrin Savaraldez</t>
  </si>
  <si>
    <t>4725_01</t>
  </si>
  <si>
    <t>G/767/P</t>
  </si>
  <si>
    <t>Leony Georgasey</t>
  </si>
  <si>
    <t>4726_01</t>
  </si>
  <si>
    <t>C/187/S</t>
  </si>
  <si>
    <t>Eltais Inghtal</t>
  </si>
  <si>
    <t>4726_02</t>
  </si>
  <si>
    <t>Korneb Praugnox</t>
  </si>
  <si>
    <t>4726_03</t>
  </si>
  <si>
    <t>4726_04</t>
  </si>
  <si>
    <t>Hekabih Praugnox</t>
  </si>
  <si>
    <t>4726_05</t>
  </si>
  <si>
    <t>Arraiam Inghtal</t>
  </si>
  <si>
    <t>4728_01</t>
  </si>
  <si>
    <t>F/889/S</t>
  </si>
  <si>
    <t>Gorice Curle</t>
  </si>
  <si>
    <t>4728_02</t>
  </si>
  <si>
    <t>Galowl Curle</t>
  </si>
  <si>
    <t>4730_01</t>
  </si>
  <si>
    <t>B/158/P</t>
  </si>
  <si>
    <t>Tabiton Earmeter</t>
  </si>
  <si>
    <t>4732_01</t>
  </si>
  <si>
    <t>C/151/P</t>
  </si>
  <si>
    <t>Thabius Slavested</t>
  </si>
  <si>
    <t>4732_02</t>
  </si>
  <si>
    <t>Hallux Slavested</t>
  </si>
  <si>
    <t>4732_03</t>
  </si>
  <si>
    <t>Okula Slavested</t>
  </si>
  <si>
    <t>4733_01</t>
  </si>
  <si>
    <t>E/294/P</t>
  </si>
  <si>
    <t>Sonald Corman</t>
  </si>
  <si>
    <t>4738_01</t>
  </si>
  <si>
    <t>F/893/S</t>
  </si>
  <si>
    <t>Suls Pread</t>
  </si>
  <si>
    <t>4738_02</t>
  </si>
  <si>
    <t>Hocks Pread</t>
  </si>
  <si>
    <t>4739_01</t>
  </si>
  <si>
    <t>G/773/S</t>
  </si>
  <si>
    <t>Mon Marson</t>
  </si>
  <si>
    <t>4741_01</t>
  </si>
  <si>
    <t>F/961/P</t>
  </si>
  <si>
    <t>Wheal Bau</t>
  </si>
  <si>
    <t>4741_02</t>
  </si>
  <si>
    <t>Chal Bau</t>
  </si>
  <si>
    <t>4741_03</t>
  </si>
  <si>
    <t>Oslos Bau</t>
  </si>
  <si>
    <t>4743_01</t>
  </si>
  <si>
    <t>E/306/S</t>
  </si>
  <si>
    <t>Suhaion Ametic</t>
  </si>
  <si>
    <t>4744_01</t>
  </si>
  <si>
    <t>C/152/P</t>
  </si>
  <si>
    <t>Alino Ingent</t>
  </si>
  <si>
    <t>4744_02</t>
  </si>
  <si>
    <t>Sulaton Ingent</t>
  </si>
  <si>
    <t>4746_01</t>
  </si>
  <si>
    <t>G/775/S</t>
  </si>
  <si>
    <t>Eristy Joynewtonks</t>
  </si>
  <si>
    <t>4748_01</t>
  </si>
  <si>
    <t>D/149/S</t>
  </si>
  <si>
    <t>Capies Chene</t>
  </si>
  <si>
    <t>4750_01</t>
  </si>
  <si>
    <t>A/57/S</t>
  </si>
  <si>
    <t>Sheratz Asolipery</t>
  </si>
  <si>
    <t>4750_02</t>
  </si>
  <si>
    <t>Hekab Asolipery</t>
  </si>
  <si>
    <t>4752_01</t>
  </si>
  <si>
    <t>F/964/P</t>
  </si>
  <si>
    <t>Terek Knike</t>
  </si>
  <si>
    <t>4753_01</t>
  </si>
  <si>
    <t>F/895/S</t>
  </si>
  <si>
    <t>Rafox Mele</t>
  </si>
  <si>
    <t>4754_01</t>
  </si>
  <si>
    <t>E/307/S</t>
  </si>
  <si>
    <t>Lorian Milton</t>
  </si>
  <si>
    <t>4755_01</t>
  </si>
  <si>
    <t>F/965/P</t>
  </si>
  <si>
    <t>4756_01</t>
  </si>
  <si>
    <t>C/188/S</t>
  </si>
  <si>
    <t>Maasyma Gealloyalt</t>
  </si>
  <si>
    <t>4756_02</t>
  </si>
  <si>
    <t>Beidus Gealloyalt</t>
  </si>
  <si>
    <t>4757_01</t>
  </si>
  <si>
    <t>F/896/S</t>
  </si>
  <si>
    <t>Tanley Mirandry</t>
  </si>
  <si>
    <t>4758_01</t>
  </si>
  <si>
    <t>F/966/P</t>
  </si>
  <si>
    <t>Luzel Woody</t>
  </si>
  <si>
    <t>4759_01</t>
  </si>
  <si>
    <t>F/897/S</t>
  </si>
  <si>
    <t>Heila Davens</t>
  </si>
  <si>
    <t>4762_01</t>
  </si>
  <si>
    <t>F/968/P</t>
  </si>
  <si>
    <t>Wealke Opie</t>
  </si>
  <si>
    <t>4763_01</t>
  </si>
  <si>
    <t>F/969/P</t>
  </si>
  <si>
    <t>Spikes Dutty</t>
  </si>
  <si>
    <t>4764_01</t>
  </si>
  <si>
    <t>E/308/S</t>
  </si>
  <si>
    <t>Faithy Bookerson</t>
  </si>
  <si>
    <t>4769_01</t>
  </si>
  <si>
    <t>G/776/S</t>
  </si>
  <si>
    <t>Dawne Moodman</t>
  </si>
  <si>
    <t>4770_01</t>
  </si>
  <si>
    <t>F/900/S</t>
  </si>
  <si>
    <t>Elany Stantiagord</t>
  </si>
  <si>
    <t>4770_02</t>
  </si>
  <si>
    <t>Joyn Stantiagord</t>
  </si>
  <si>
    <t>4772_01</t>
  </si>
  <si>
    <t>F/971/P</t>
  </si>
  <si>
    <t>Coley Shephendry</t>
  </si>
  <si>
    <t>4773_01</t>
  </si>
  <si>
    <t>G/777/S</t>
  </si>
  <si>
    <t>Therta Sancasey</t>
  </si>
  <si>
    <t>4774_01</t>
  </si>
  <si>
    <t>F/972/P</t>
  </si>
  <si>
    <t>Siese Perty</t>
  </si>
  <si>
    <t>4774_02</t>
  </si>
  <si>
    <t>Gers Creke</t>
  </si>
  <si>
    <t>4774_03</t>
  </si>
  <si>
    <t>Wins Perty</t>
  </si>
  <si>
    <t>4774_04</t>
  </si>
  <si>
    <t>Gicks Perty</t>
  </si>
  <si>
    <t>4775_01</t>
  </si>
  <si>
    <t>G/778/S</t>
  </si>
  <si>
    <t>Willy Fultz</t>
  </si>
  <si>
    <t>4777_01</t>
  </si>
  <si>
    <t>G/779/S</t>
  </si>
  <si>
    <t>Chary Munozaley</t>
  </si>
  <si>
    <t>4778_01</t>
  </si>
  <si>
    <t>A/58/S</t>
  </si>
  <si>
    <t>Furus Skenginne</t>
  </si>
  <si>
    <t>4780_01</t>
  </si>
  <si>
    <t>E/309/S</t>
  </si>
  <si>
    <t>Hont Teake</t>
  </si>
  <si>
    <t>4780_02</t>
  </si>
  <si>
    <t>Ranutz Teake</t>
  </si>
  <si>
    <t>4782_01</t>
  </si>
  <si>
    <t>Sabiton Maxled</t>
  </si>
  <si>
    <t>4782_02</t>
  </si>
  <si>
    <t>C/189/S</t>
  </si>
  <si>
    <t>Errak Maxled</t>
  </si>
  <si>
    <t>4782_03</t>
  </si>
  <si>
    <t>Algenif Maxled</t>
  </si>
  <si>
    <t>4782_04</t>
  </si>
  <si>
    <t>Hadirk Slable</t>
  </si>
  <si>
    <t>4782_05</t>
  </si>
  <si>
    <t>Alrairk Maxled</t>
  </si>
  <si>
    <t>4783_01</t>
  </si>
  <si>
    <t>A/43/P</t>
  </si>
  <si>
    <t>Hamelik Wheededly</t>
  </si>
  <si>
    <t>4784_01</t>
  </si>
  <si>
    <t>F/903/S</t>
  </si>
  <si>
    <t>Bon Pert</t>
  </si>
  <si>
    <t>4785_01</t>
  </si>
  <si>
    <t>B/159/P</t>
  </si>
  <si>
    <t>4786_01</t>
  </si>
  <si>
    <t>B/160/P</t>
  </si>
  <si>
    <t>Enibah Dratembid</t>
  </si>
  <si>
    <t>4787_01</t>
  </si>
  <si>
    <t>G/780/S</t>
  </si>
  <si>
    <t>Milyla Lancock</t>
  </si>
  <si>
    <t>4788_01</t>
  </si>
  <si>
    <t>F/904/S</t>
  </si>
  <si>
    <t>Bobara Swanardy</t>
  </si>
  <si>
    <t>4790_01</t>
  </si>
  <si>
    <t>B/189/S</t>
  </si>
  <si>
    <t>Alarkab Mirinanty</t>
  </si>
  <si>
    <t>4791_01</t>
  </si>
  <si>
    <t>G/781/S</t>
  </si>
  <si>
    <t>Louisy Morrodgers</t>
  </si>
  <si>
    <t>4792_01</t>
  </si>
  <si>
    <t>G/782/S</t>
  </si>
  <si>
    <t>Stace Drakeekss</t>
  </si>
  <si>
    <t>4793_01</t>
  </si>
  <si>
    <t>E/310/S</t>
  </si>
  <si>
    <t>Enifark Brailidy</t>
  </si>
  <si>
    <t>4793_02</t>
  </si>
  <si>
    <t>Chargin Brailidy</t>
  </si>
  <si>
    <t>4794_01</t>
  </si>
  <si>
    <t>F/974/P</t>
  </si>
  <si>
    <t>Dia Hortis</t>
  </si>
  <si>
    <t>4795_01</t>
  </si>
  <si>
    <t>F/905/S</t>
  </si>
  <si>
    <t>Ton Simstravery</t>
  </si>
  <si>
    <t>4796_01</t>
  </si>
  <si>
    <t>Fis Cre</t>
  </si>
  <si>
    <t>4796_02</t>
  </si>
  <si>
    <t>E/311/S</t>
  </si>
  <si>
    <t>Stmeal Cre</t>
  </si>
  <si>
    <t>4797_01</t>
  </si>
  <si>
    <t>G/783/S</t>
  </si>
  <si>
    <t>Aude Hendrewsons</t>
  </si>
  <si>
    <t>4798_01</t>
  </si>
  <si>
    <t>F/975/P</t>
  </si>
  <si>
    <t>Lus Terry</t>
  </si>
  <si>
    <t>4798_02</t>
  </si>
  <si>
    <t>Muld Terry</t>
  </si>
  <si>
    <t>4798_03</t>
  </si>
  <si>
    <t>Komos Terry</t>
  </si>
  <si>
    <t>4801_01</t>
  </si>
  <si>
    <t>G/773/P</t>
  </si>
  <si>
    <t>Vana Brooke</t>
  </si>
  <si>
    <t>4803_01</t>
  </si>
  <si>
    <t>F/977/P</t>
  </si>
  <si>
    <t>Evaned Foxter</t>
  </si>
  <si>
    <t>4804_01</t>
  </si>
  <si>
    <t>F/906/S</t>
  </si>
  <si>
    <t>Dorene Thorney</t>
  </si>
  <si>
    <t>4804_02</t>
  </si>
  <si>
    <t>G/785/S</t>
  </si>
  <si>
    <t>Hanne Thorney</t>
  </si>
  <si>
    <t>4804_03</t>
  </si>
  <si>
    <t>Veroy Peckers</t>
  </si>
  <si>
    <t>4807_01</t>
  </si>
  <si>
    <t>G/776/P</t>
  </si>
  <si>
    <t>Elinda Miley</t>
  </si>
  <si>
    <t>4808_01</t>
  </si>
  <si>
    <t>E/299/P</t>
  </si>
  <si>
    <t>Chreet Flart</t>
  </si>
  <si>
    <t>4810_01</t>
  </si>
  <si>
    <t>Lulard Blacks</t>
  </si>
  <si>
    <t>4813_01</t>
  </si>
  <si>
    <t>C/190/S</t>
  </si>
  <si>
    <t>Ruchbia Exhaftearm</t>
  </si>
  <si>
    <t>4814_01</t>
  </si>
  <si>
    <t>G/788/S</t>
  </si>
  <si>
    <t>Walla Lunapperts</t>
  </si>
  <si>
    <t>4815_01</t>
  </si>
  <si>
    <t>F/907/S</t>
  </si>
  <si>
    <t>Amandy Hultz</t>
  </si>
  <si>
    <t>4817_01</t>
  </si>
  <si>
    <t>F/979/P</t>
  </si>
  <si>
    <t>Honda Emone</t>
  </si>
  <si>
    <t>4818_01</t>
  </si>
  <si>
    <t>D/150/S</t>
  </si>
  <si>
    <t>Jele Reake</t>
  </si>
  <si>
    <t>4819_01</t>
  </si>
  <si>
    <t>F/980/P</t>
  </si>
  <si>
    <t>Poot Cooki</t>
  </si>
  <si>
    <t>4822_01</t>
  </si>
  <si>
    <t>F/981/P</t>
  </si>
  <si>
    <t>Aps Hotte</t>
  </si>
  <si>
    <t>4822_02</t>
  </si>
  <si>
    <t>Tive Hotte</t>
  </si>
  <si>
    <t>4822_03</t>
  </si>
  <si>
    <t>Miten Hotte</t>
  </si>
  <si>
    <t>4822_04</t>
  </si>
  <si>
    <t>4823_01</t>
  </si>
  <si>
    <t>G/777/P</t>
  </si>
  <si>
    <t>Adrie Thonyderson</t>
  </si>
  <si>
    <t>4827_01</t>
  </si>
  <si>
    <t>G/789/S</t>
  </si>
  <si>
    <t>Wandy Deckerson</t>
  </si>
  <si>
    <t>4828_01</t>
  </si>
  <si>
    <t>G/778/P</t>
  </si>
  <si>
    <t>4829_01</t>
  </si>
  <si>
    <t>F/982/P</t>
  </si>
  <si>
    <t>Ale Shpie</t>
  </si>
  <si>
    <t>4830_01</t>
  </si>
  <si>
    <t>F/983/P</t>
  </si>
  <si>
    <t>Ginald Kirks</t>
  </si>
  <si>
    <t>4831_01</t>
  </si>
  <si>
    <t>F/984/P</t>
  </si>
  <si>
    <t>Weros Pelie</t>
  </si>
  <si>
    <t>4832_01</t>
  </si>
  <si>
    <t>E/301/P</t>
  </si>
  <si>
    <t>Erman Estron</t>
  </si>
  <si>
    <t>4836_01</t>
  </si>
  <si>
    <t>Galowl Sidne</t>
  </si>
  <si>
    <t>4836_02</t>
  </si>
  <si>
    <t>F/911/S</t>
  </si>
  <si>
    <t>Quid Sidne</t>
  </si>
  <si>
    <t>4837_01</t>
  </si>
  <si>
    <t>F/912/S</t>
  </si>
  <si>
    <t>Jorgie Jarvey</t>
  </si>
  <si>
    <t>4838_01</t>
  </si>
  <si>
    <t>F/913/S</t>
  </si>
  <si>
    <t>Andine Mcphernard</t>
  </si>
  <si>
    <t>4840_01</t>
  </si>
  <si>
    <t>F/915/S</t>
  </si>
  <si>
    <t>4841_01</t>
  </si>
  <si>
    <t>B/192/S</t>
  </si>
  <si>
    <t>Mahamak Prefule</t>
  </si>
  <si>
    <t>4841_02</t>
  </si>
  <si>
    <t>Plas Prefule</t>
  </si>
  <si>
    <t>4841_03</t>
  </si>
  <si>
    <t>Cellus Prefule</t>
  </si>
  <si>
    <t>4842_01</t>
  </si>
  <si>
    <t>D/152/S</t>
  </si>
  <si>
    <t>Panzel Meate</t>
  </si>
  <si>
    <t>4845_01</t>
  </si>
  <si>
    <t>E/302/P</t>
  </si>
  <si>
    <t>Furudra Whealeed</t>
  </si>
  <si>
    <t>4846_01</t>
  </si>
  <si>
    <t>E/314/S</t>
  </si>
  <si>
    <t>Sonnie Canields</t>
  </si>
  <si>
    <t>4846_02</t>
  </si>
  <si>
    <t>G/791/S</t>
  </si>
  <si>
    <t>Isa Canields</t>
  </si>
  <si>
    <t>4847_01</t>
  </si>
  <si>
    <t>F/917/S</t>
  </si>
  <si>
    <t>Blancy Domington</t>
  </si>
  <si>
    <t>4848_01</t>
  </si>
  <si>
    <t>F/986/P</t>
  </si>
  <si>
    <t>Nathy Griffince</t>
  </si>
  <si>
    <t>4850_01</t>
  </si>
  <si>
    <t>G/792/S</t>
  </si>
  <si>
    <t>Tyrony Shieldson</t>
  </si>
  <si>
    <t>4850_02</t>
  </si>
  <si>
    <t>Billya Shieldson</t>
  </si>
  <si>
    <t>4851_01</t>
  </si>
  <si>
    <t>F/918/S</t>
  </si>
  <si>
    <t>Guadae Gamberson</t>
  </si>
  <si>
    <t>4853_01</t>
  </si>
  <si>
    <t>C/153/P</t>
  </si>
  <si>
    <t>Gimpus Inkcablel</t>
  </si>
  <si>
    <t>4856_01</t>
  </si>
  <si>
    <t>F/920/S</t>
  </si>
  <si>
    <t>Geneen Sullones</t>
  </si>
  <si>
    <t>4857_01</t>
  </si>
  <si>
    <t>G/782/P</t>
  </si>
  <si>
    <t>Elanda Bushins</t>
  </si>
  <si>
    <t>4862_01</t>
  </si>
  <si>
    <t>G/783/P</t>
  </si>
  <si>
    <t>Jone Cruzaley</t>
  </si>
  <si>
    <t>4863_01</t>
  </si>
  <si>
    <t>T/2/S</t>
  </si>
  <si>
    <t>Phacton Unsible</t>
  </si>
  <si>
    <t>4864_01</t>
  </si>
  <si>
    <t>G/784/P</t>
  </si>
  <si>
    <t>4866_01</t>
  </si>
  <si>
    <t>F/922/S</t>
  </si>
  <si>
    <t>Lewise Hoodgers</t>
  </si>
  <si>
    <t>4868_01</t>
  </si>
  <si>
    <t>E/304/P</t>
  </si>
  <si>
    <t>Rona Rocholton</t>
  </si>
  <si>
    <t>4870_01</t>
  </si>
  <si>
    <t>G/785/P</t>
  </si>
  <si>
    <t>Ambert Weaves</t>
  </si>
  <si>
    <t>4871_01</t>
  </si>
  <si>
    <t>F/990/P</t>
  </si>
  <si>
    <t>Anniey Mccarry</t>
  </si>
  <si>
    <t>4873_01</t>
  </si>
  <si>
    <t>C/191/S</t>
  </si>
  <si>
    <t>Misa Excialing</t>
  </si>
  <si>
    <t>4874_01</t>
  </si>
  <si>
    <t>F/925/S</t>
  </si>
  <si>
    <t>Gech Cusa</t>
  </si>
  <si>
    <t>4874_02</t>
  </si>
  <si>
    <t>Cruses Cusa</t>
  </si>
  <si>
    <t>4875_01</t>
  </si>
  <si>
    <t>F/926/S</t>
  </si>
  <si>
    <t>Willey Morrows</t>
  </si>
  <si>
    <t>4876_01</t>
  </si>
  <si>
    <t>F/927/S</t>
  </si>
  <si>
    <t>Teda Ane</t>
  </si>
  <si>
    <t>4878_01</t>
  </si>
  <si>
    <t>F/929/S</t>
  </si>
  <si>
    <t>Cine Gene</t>
  </si>
  <si>
    <t>4879_01</t>
  </si>
  <si>
    <t>G/786/P</t>
  </si>
  <si>
    <t>Emilla Hebernandry</t>
  </si>
  <si>
    <t>4880_01</t>
  </si>
  <si>
    <t>G/787/P</t>
  </si>
  <si>
    <t>Yvonna Alberts</t>
  </si>
  <si>
    <t>4881_01</t>
  </si>
  <si>
    <t>E/315/S</t>
  </si>
  <si>
    <t>Clech Snoaf</t>
  </si>
  <si>
    <t>4882_01</t>
  </si>
  <si>
    <t>B/193/S</t>
  </si>
  <si>
    <t>Tabdhib Switmorary</t>
  </si>
  <si>
    <t>4883_01</t>
  </si>
  <si>
    <t>G/788/P</t>
  </si>
  <si>
    <t>Darley Carrishley</t>
  </si>
  <si>
    <t>4884_01</t>
  </si>
  <si>
    <t>E/316/S</t>
  </si>
  <si>
    <t>Tors Buncy</t>
  </si>
  <si>
    <t>4885_01</t>
  </si>
  <si>
    <t>F/930/S</t>
  </si>
  <si>
    <t>Jagles Bre</t>
  </si>
  <si>
    <t>4886_01</t>
  </si>
  <si>
    <t>F/931/S</t>
  </si>
  <si>
    <t>Carita Simonsents</t>
  </si>
  <si>
    <t>4887_01</t>
  </si>
  <si>
    <t>F/991/P</t>
  </si>
  <si>
    <t>Debora Thomason</t>
  </si>
  <si>
    <t>4888_01</t>
  </si>
  <si>
    <t>C/192/S</t>
  </si>
  <si>
    <t>Mark Tairbatic</t>
  </si>
  <si>
    <t>4889_01</t>
  </si>
  <si>
    <t>G/794/S</t>
  </si>
  <si>
    <t>Thewis Mullericer</t>
  </si>
  <si>
    <t>4890_01</t>
  </si>
  <si>
    <t>G/795/S</t>
  </si>
  <si>
    <t>Rone Browlerson</t>
  </si>
  <si>
    <t>4890_02</t>
  </si>
  <si>
    <t>F/932/S</t>
  </si>
  <si>
    <t>Cline Browlerson</t>
  </si>
  <si>
    <t>4891_01</t>
  </si>
  <si>
    <t>B/194/S</t>
  </si>
  <si>
    <t>Cella Ambleetive</t>
  </si>
  <si>
    <t>4891_02</t>
  </si>
  <si>
    <t>Weion Heeroling</t>
  </si>
  <si>
    <t>4892_01</t>
  </si>
  <si>
    <t>G/796/S</t>
  </si>
  <si>
    <t>Branda Colomonson</t>
  </si>
  <si>
    <t>4893_01</t>
  </si>
  <si>
    <t>G/797/S</t>
  </si>
  <si>
    <t>Joya Singlents</t>
  </si>
  <si>
    <t>4895_01</t>
  </si>
  <si>
    <t>G/789/P</t>
  </si>
  <si>
    <t>Eriana Mcleaney</t>
  </si>
  <si>
    <t>4896_01</t>
  </si>
  <si>
    <t>F/992/P</t>
  </si>
  <si>
    <t>Vana Jimes</t>
  </si>
  <si>
    <t>4897_01</t>
  </si>
  <si>
    <t>F/993/P</t>
  </si>
  <si>
    <t>Trice Weavesend</t>
  </si>
  <si>
    <t>4898_01</t>
  </si>
  <si>
    <t>F/933/S</t>
  </si>
  <si>
    <t>Lorian Bertsontry</t>
  </si>
  <si>
    <t>4899_01</t>
  </si>
  <si>
    <t>G/799/S</t>
  </si>
  <si>
    <t>Elicia Leonzaley</t>
  </si>
  <si>
    <t>4899_02</t>
  </si>
  <si>
    <t>Adamie Leonzaley</t>
  </si>
  <si>
    <t>4900_01</t>
  </si>
  <si>
    <t>F/994/P</t>
  </si>
  <si>
    <t>Idace Gaington</t>
  </si>
  <si>
    <t>4901_01</t>
  </si>
  <si>
    <t>G/790/P</t>
  </si>
  <si>
    <t>Nichad Baldson</t>
  </si>
  <si>
    <t>4901_02</t>
  </si>
  <si>
    <t>E/305/P</t>
  </si>
  <si>
    <t>Benny Baldson</t>
  </si>
  <si>
    <t>4902_01</t>
  </si>
  <si>
    <t>G/791/P</t>
  </si>
  <si>
    <t>Dennie Whiters</t>
  </si>
  <si>
    <t>4903_01</t>
  </si>
  <si>
    <t>F/995/P</t>
  </si>
  <si>
    <t>Arla Moodman</t>
  </si>
  <si>
    <t>4904_01</t>
  </si>
  <si>
    <t>E/317/S</t>
  </si>
  <si>
    <t>Tamin Willynnedy</t>
  </si>
  <si>
    <t>4909_01</t>
  </si>
  <si>
    <t>F/997/P</t>
  </si>
  <si>
    <t>Evane Franey</t>
  </si>
  <si>
    <t>4910_01</t>
  </si>
  <si>
    <t>E/306/P</t>
  </si>
  <si>
    <t>Tetraix Dratembid</t>
  </si>
  <si>
    <t>4911_01</t>
  </si>
  <si>
    <t>F/998/P</t>
  </si>
  <si>
    <t>Adriet Hughriend</t>
  </si>
  <si>
    <t>4912_01</t>
  </si>
  <si>
    <t>D/160/P</t>
  </si>
  <si>
    <t>Basps Bane</t>
  </si>
  <si>
    <t>4912_02</t>
  </si>
  <si>
    <t>F/999/P</t>
  </si>
  <si>
    <t>Bats Bane</t>
  </si>
  <si>
    <t>4913_01</t>
  </si>
  <si>
    <t>F/1000/P</t>
  </si>
  <si>
    <t>Cine Terry</t>
  </si>
  <si>
    <t>4915_01</t>
  </si>
  <si>
    <t>G/793/P</t>
  </si>
  <si>
    <t>Mon Lamberguson</t>
  </si>
  <si>
    <t>4916_01</t>
  </si>
  <si>
    <t>F/1001/P</t>
  </si>
  <si>
    <t>Unch Mity</t>
  </si>
  <si>
    <t>4917_01</t>
  </si>
  <si>
    <t>B/195/S</t>
  </si>
  <si>
    <t>Brab Neceriont</t>
  </si>
  <si>
    <t>4918_01</t>
  </si>
  <si>
    <t>G/794/P</t>
  </si>
  <si>
    <t>Andyn Ryanga</t>
  </si>
  <si>
    <t>4920_01</t>
  </si>
  <si>
    <t>G/802/S</t>
  </si>
  <si>
    <t>Chary Booneid</t>
  </si>
  <si>
    <t>4923_01</t>
  </si>
  <si>
    <t>F/935/S</t>
  </si>
  <si>
    <t>Graw Sturt</t>
  </si>
  <si>
    <t>4923_02</t>
  </si>
  <si>
    <t>Yalmon Sturt</t>
  </si>
  <si>
    <t>4923_03</t>
  </si>
  <si>
    <t>Nilly Sturt</t>
  </si>
  <si>
    <t>4924_01</t>
  </si>
  <si>
    <t>F/1002/P</t>
  </si>
  <si>
    <t>Scers Shake</t>
  </si>
  <si>
    <t>4925_01</t>
  </si>
  <si>
    <t>F/936/S</t>
  </si>
  <si>
    <t>Dynx Sfin</t>
  </si>
  <si>
    <t>4927_01</t>
  </si>
  <si>
    <t>F/937/S</t>
  </si>
  <si>
    <t>Les Brele</t>
  </si>
  <si>
    <t>4927_02</t>
  </si>
  <si>
    <t>Naish Brele</t>
  </si>
  <si>
    <t>4927_03</t>
  </si>
  <si>
    <t>Naffsh Brele</t>
  </si>
  <si>
    <t>4927_04</t>
  </si>
  <si>
    <t>Toat Brele</t>
  </si>
  <si>
    <t>4929_01</t>
  </si>
  <si>
    <t>F/1004/P</t>
  </si>
  <si>
    <t>Guink Reake</t>
  </si>
  <si>
    <t>4930_01</t>
  </si>
  <si>
    <t>B/161/P</t>
  </si>
  <si>
    <t>Alar Alenter</t>
  </si>
  <si>
    <t>4930_02</t>
  </si>
  <si>
    <t>Achium Alenter</t>
  </si>
  <si>
    <t>4932_01</t>
  </si>
  <si>
    <t>D/161/P</t>
  </si>
  <si>
    <t>Yots Fisty</t>
  </si>
  <si>
    <t>4932_02</t>
  </si>
  <si>
    <t>F/1005/P</t>
  </si>
  <si>
    <t>Cird Fisty</t>
  </si>
  <si>
    <t>4933_01</t>
  </si>
  <si>
    <t>F/938/S</t>
  </si>
  <si>
    <t>Puffal Gin</t>
  </si>
  <si>
    <t>4933_02</t>
  </si>
  <si>
    <t>Mites Sacre</t>
  </si>
  <si>
    <t>4933_03</t>
  </si>
  <si>
    <t>Trion Chité</t>
  </si>
  <si>
    <t>4933_04</t>
  </si>
  <si>
    <t>Clakey Gin</t>
  </si>
  <si>
    <t>4934_01</t>
  </si>
  <si>
    <t>F/1006/P</t>
  </si>
  <si>
    <t>Raulia Hammonton</t>
  </si>
  <si>
    <t>4937_01</t>
  </si>
  <si>
    <t>G/803/S</t>
  </si>
  <si>
    <t>Besse Simonddler</t>
  </si>
  <si>
    <t>4938_01</t>
  </si>
  <si>
    <t>G/804/S</t>
  </si>
  <si>
    <t>Lynnee Traverdy</t>
  </si>
  <si>
    <t>4939_01</t>
  </si>
  <si>
    <t>F/1007/P</t>
  </si>
  <si>
    <t>Lonnis Bryangton</t>
  </si>
  <si>
    <t>4940_01</t>
  </si>
  <si>
    <t>G/805/S</t>
  </si>
  <si>
    <t>Dony Vantonson</t>
  </si>
  <si>
    <t>4941_01</t>
  </si>
  <si>
    <t>F/1008/P</t>
  </si>
  <si>
    <t>Waffes Buche</t>
  </si>
  <si>
    <t>4942_01</t>
  </si>
  <si>
    <t>G/806/S</t>
  </si>
  <si>
    <t>Lis Reenon</t>
  </si>
  <si>
    <t>4942_02</t>
  </si>
  <si>
    <t>Coreee Reenon</t>
  </si>
  <si>
    <t>4943_01</t>
  </si>
  <si>
    <t>F/1009/P</t>
  </si>
  <si>
    <t>Packs Curie</t>
  </si>
  <si>
    <t>4944_01</t>
  </si>
  <si>
    <t>A/60/S</t>
  </si>
  <si>
    <t>Hadirah Ainserfle</t>
  </si>
  <si>
    <t>4944_02</t>
  </si>
  <si>
    <t>Sular Ainserfle</t>
  </si>
  <si>
    <t>4944_03</t>
  </si>
  <si>
    <t>Luxonon Ainserfle</t>
  </si>
  <si>
    <t>4945_01</t>
  </si>
  <si>
    <t>G/798/P</t>
  </si>
  <si>
    <t>Eline Bartins</t>
  </si>
  <si>
    <t>4946_01</t>
  </si>
  <si>
    <t>G/799/P</t>
  </si>
  <si>
    <t>Helley Kiddley</t>
  </si>
  <si>
    <t>4950_01</t>
  </si>
  <si>
    <t>G/800/P</t>
  </si>
  <si>
    <t>Eulahy Wheelez</t>
  </si>
  <si>
    <t>4951_01</t>
  </si>
  <si>
    <t>F/1010/P</t>
  </si>
  <si>
    <t>Peefox Ruica</t>
  </si>
  <si>
    <t>4952_01</t>
  </si>
  <si>
    <t>F/939/S</t>
  </si>
  <si>
    <t>Neysma Rekle</t>
  </si>
  <si>
    <t>4954_01</t>
  </si>
  <si>
    <t>G/808/S</t>
  </si>
  <si>
    <t>Joanny Roses</t>
  </si>
  <si>
    <t>4956_01</t>
  </si>
  <si>
    <t>G/809/S</t>
  </si>
  <si>
    <t>Walla Mcphernard</t>
  </si>
  <si>
    <t>4958_01</t>
  </si>
  <si>
    <t>G/810/S</t>
  </si>
  <si>
    <t>Ivanna Flemaney</t>
  </si>
  <si>
    <t>4961_01</t>
  </si>
  <si>
    <t>F/942/S</t>
  </si>
  <si>
    <t>Ane Read</t>
  </si>
  <si>
    <t>4963_01</t>
  </si>
  <si>
    <t>G/811/S</t>
  </si>
  <si>
    <t>Carold Woodwardy</t>
  </si>
  <si>
    <t>4964_01</t>
  </si>
  <si>
    <t>D/154/S</t>
  </si>
  <si>
    <t>Hone Barne</t>
  </si>
  <si>
    <t>4965_01</t>
  </si>
  <si>
    <t>E/308/P</t>
  </si>
  <si>
    <t>Calvia Corman</t>
  </si>
  <si>
    <t>4970_01</t>
  </si>
  <si>
    <t>F/943/S</t>
  </si>
  <si>
    <t>Andary Wilderssen</t>
  </si>
  <si>
    <t>4972_01</t>
  </si>
  <si>
    <t>B/162/P</t>
  </si>
  <si>
    <t>Beneba Blentrary</t>
  </si>
  <si>
    <t>4973_01</t>
  </si>
  <si>
    <t>E/309/P</t>
  </si>
  <si>
    <t>Paulie Stephendsey</t>
  </si>
  <si>
    <t>4973_02</t>
  </si>
  <si>
    <t>G/803/P</t>
  </si>
  <si>
    <t>Brence Stephendsey</t>
  </si>
  <si>
    <t>4974_01</t>
  </si>
  <si>
    <t>A/44/P</t>
  </si>
  <si>
    <t>Thabih Vendeck</t>
  </si>
  <si>
    <t>4974_02</t>
  </si>
  <si>
    <t>Lesat Vendeck</t>
  </si>
  <si>
    <t>4975_01</t>
  </si>
  <si>
    <t>G/813/S</t>
  </si>
  <si>
    <t>Olgary Wartyson</t>
  </si>
  <si>
    <t>4975_02</t>
  </si>
  <si>
    <t>Gerly Wartyson</t>
  </si>
  <si>
    <t>4975_03</t>
  </si>
  <si>
    <t>Celis Wartyson</t>
  </si>
  <si>
    <t>4977_01</t>
  </si>
  <si>
    <t>F/945/S</t>
  </si>
  <si>
    <t>Kylen Merce</t>
  </si>
  <si>
    <t>4977_02</t>
  </si>
  <si>
    <t>Nicey Merce</t>
  </si>
  <si>
    <t>4978_01</t>
  </si>
  <si>
    <t>F/1015/P</t>
  </si>
  <si>
    <t>Floyde Hortis</t>
  </si>
  <si>
    <t>4979_01</t>
  </si>
  <si>
    <t>G/804/P</t>
  </si>
  <si>
    <t>Arllia Mckinn</t>
  </si>
  <si>
    <t>4980_01</t>
  </si>
  <si>
    <t>G/805/P</t>
  </si>
  <si>
    <t>Lelah Potterry</t>
  </si>
  <si>
    <t>4980_02</t>
  </si>
  <si>
    <t>Sanney Potterry</t>
  </si>
  <si>
    <t>4980_03</t>
  </si>
  <si>
    <t>4981_01</t>
  </si>
  <si>
    <t>F/946/S</t>
  </si>
  <si>
    <t>Davis Brenney</t>
  </si>
  <si>
    <t>4981_02</t>
  </si>
  <si>
    <t>G/814/S</t>
  </si>
  <si>
    <t>Millia Connon</t>
  </si>
  <si>
    <t>4981_03</t>
  </si>
  <si>
    <t>Brank Brenney</t>
  </si>
  <si>
    <t>4983_01</t>
  </si>
  <si>
    <t>F/1016/P</t>
  </si>
  <si>
    <t>Mabley Mcbriguez</t>
  </si>
  <si>
    <t>4987_01</t>
  </si>
  <si>
    <t>G/816/S</t>
  </si>
  <si>
    <t>Fayene Popelacruz</t>
  </si>
  <si>
    <t>4989_01</t>
  </si>
  <si>
    <t>E/310/P</t>
  </si>
  <si>
    <t>Inette Johnshines</t>
  </si>
  <si>
    <t>4990_01</t>
  </si>
  <si>
    <t>B/164/P</t>
  </si>
  <si>
    <t>Nasliak Listive</t>
  </si>
  <si>
    <t>4991_01</t>
  </si>
  <si>
    <t>G/806/P</t>
  </si>
  <si>
    <t>Rickie Pentss</t>
  </si>
  <si>
    <t>4992_01</t>
  </si>
  <si>
    <t>F/1018/P</t>
  </si>
  <si>
    <t>Dandra Sextones</t>
  </si>
  <si>
    <t>4995_01</t>
  </si>
  <si>
    <t>G/807/P</t>
  </si>
  <si>
    <t>Timmy Cardners</t>
  </si>
  <si>
    <t>4996_01</t>
  </si>
  <si>
    <t>F/949/S</t>
  </si>
  <si>
    <t>Scera Mitte</t>
  </si>
  <si>
    <t>4997_01</t>
  </si>
  <si>
    <t>C/156/P</t>
  </si>
  <si>
    <t>Diphah Disgul</t>
  </si>
  <si>
    <t>4998_01</t>
  </si>
  <si>
    <t>G/818/S</t>
  </si>
  <si>
    <t>Lison Willy</t>
  </si>
  <si>
    <t>4999_01</t>
  </si>
  <si>
    <t>F/950/S</t>
  </si>
  <si>
    <t>Chelly Mckins</t>
  </si>
  <si>
    <t>5000_01</t>
  </si>
  <si>
    <t>G/808/P</t>
  </si>
  <si>
    <t>Courta Barrison</t>
  </si>
  <si>
    <t>5003_01</t>
  </si>
  <si>
    <t>G/809/P</t>
  </si>
  <si>
    <t>Dessie Bulliamoses</t>
  </si>
  <si>
    <t>5004_01</t>
  </si>
  <si>
    <t>B/165/P</t>
  </si>
  <si>
    <t>Mediah Gloyanthy</t>
  </si>
  <si>
    <t>5005_01</t>
  </si>
  <si>
    <t>F/1019/P</t>
  </si>
  <si>
    <t>Rayley Daughtson</t>
  </si>
  <si>
    <t>5006_01</t>
  </si>
  <si>
    <t>B/166/P</t>
  </si>
  <si>
    <t>Kochard Stingive</t>
  </si>
  <si>
    <t>5006_02</t>
  </si>
  <si>
    <t>Alyat Stingive</t>
  </si>
  <si>
    <t>5006_03</t>
  </si>
  <si>
    <t>Alark Stingive</t>
  </si>
  <si>
    <t>5007_01</t>
  </si>
  <si>
    <t>F/951/S</t>
  </si>
  <si>
    <t>Gramus Watie</t>
  </si>
  <si>
    <t>5008_01</t>
  </si>
  <si>
    <t>F/952/S</t>
  </si>
  <si>
    <t>Apies Prity</t>
  </si>
  <si>
    <t>5009_01</t>
  </si>
  <si>
    <t>F/1020/P</t>
  </si>
  <si>
    <t>5010_01</t>
  </si>
  <si>
    <t>F/1021/P</t>
  </si>
  <si>
    <t>Poloos Sincy</t>
  </si>
  <si>
    <t>5012_01</t>
  </si>
  <si>
    <t>G/811/P</t>
  </si>
  <si>
    <t>Benny Joynewtonks</t>
  </si>
  <si>
    <t>5013_01</t>
  </si>
  <si>
    <t>F/953/S</t>
  </si>
  <si>
    <t>Kaye Wagnerray</t>
  </si>
  <si>
    <t>5014_01</t>
  </si>
  <si>
    <t>D/162/P</t>
  </si>
  <si>
    <t>Quan Porté</t>
  </si>
  <si>
    <t>5014_02</t>
  </si>
  <si>
    <t>F/1022/P</t>
  </si>
  <si>
    <t>Moste Porté</t>
  </si>
  <si>
    <t>5015_01</t>
  </si>
  <si>
    <t>C/194/S</t>
  </si>
  <si>
    <t>Geno Lowerrudy</t>
  </si>
  <si>
    <t>5016_01</t>
  </si>
  <si>
    <t>F/1023/P</t>
  </si>
  <si>
    <t>Honda Bert</t>
  </si>
  <si>
    <t>5017_01</t>
  </si>
  <si>
    <t>F/954/S</t>
  </si>
  <si>
    <t>Raptax Giba</t>
  </si>
  <si>
    <t>5018_01</t>
  </si>
  <si>
    <t>G/812/P</t>
  </si>
  <si>
    <t>Shanie Pooles</t>
  </si>
  <si>
    <t>5019_01</t>
  </si>
  <si>
    <t>F/955/S</t>
  </si>
  <si>
    <t>Olly Hebernandry</t>
  </si>
  <si>
    <t>5020_01</t>
  </si>
  <si>
    <t>F/956/S</t>
  </si>
  <si>
    <t>Annon Anthompson</t>
  </si>
  <si>
    <t>5021_01</t>
  </si>
  <si>
    <t>B/167/P</t>
  </si>
  <si>
    <t>Celavar Fulacid</t>
  </si>
  <si>
    <t>5023_01</t>
  </si>
  <si>
    <t>G/813/P</t>
  </si>
  <si>
    <t>Briney Griffy</t>
  </si>
  <si>
    <t>5025_01</t>
  </si>
  <si>
    <t>F/1024/P</t>
  </si>
  <si>
    <t>Ronard Arner</t>
  </si>
  <si>
    <t>5027_01</t>
  </si>
  <si>
    <t>E/321/S</t>
  </si>
  <si>
    <t>Noria Kiddley</t>
  </si>
  <si>
    <t>5028_01</t>
  </si>
  <si>
    <t>A/61/S</t>
  </si>
  <si>
    <t>Enifak Plattering</t>
  </si>
  <si>
    <t>5032_01</t>
  </si>
  <si>
    <t>E/322/S</t>
  </si>
  <si>
    <t>Kochard Dicely</t>
  </si>
  <si>
    <t>5034_01</t>
  </si>
  <si>
    <t>G/824/S</t>
  </si>
  <si>
    <t>Briany Sellahaney</t>
  </si>
  <si>
    <t>5035_01</t>
  </si>
  <si>
    <t>G/825/S</t>
  </si>
  <si>
    <t>Sethew Coolerson</t>
  </si>
  <si>
    <t>5036_01</t>
  </si>
  <si>
    <t>G/814/P</t>
  </si>
  <si>
    <t>Robyny Walterson</t>
  </si>
  <si>
    <t>5036_02</t>
  </si>
  <si>
    <t>Eleah Walterson</t>
  </si>
  <si>
    <t>5039_01</t>
  </si>
  <si>
    <t>F/958/S</t>
  </si>
  <si>
    <t>Jayrin Bate</t>
  </si>
  <si>
    <t>5039_02</t>
  </si>
  <si>
    <t>Hule Bate</t>
  </si>
  <si>
    <t>5039_03</t>
  </si>
  <si>
    <t>Rionk Bate</t>
  </si>
  <si>
    <t>5039_04</t>
  </si>
  <si>
    <t>Cakes Bate</t>
  </si>
  <si>
    <t>5040_01</t>
  </si>
  <si>
    <t>C/195/S</t>
  </si>
  <si>
    <t>Enibik Dynigic</t>
  </si>
  <si>
    <t>5040_02</t>
  </si>
  <si>
    <t>Alsha Dynigic</t>
  </si>
  <si>
    <t>5042_01</t>
  </si>
  <si>
    <t>F/1026/P</t>
  </si>
  <si>
    <t>Lorice Estiagosen</t>
  </si>
  <si>
    <t>5044_01</t>
  </si>
  <si>
    <t>G/826/S</t>
  </si>
  <si>
    <t>Sanya Palmes</t>
  </si>
  <si>
    <t>5044_02</t>
  </si>
  <si>
    <t>5048_01</t>
  </si>
  <si>
    <t>Lerion Moodson</t>
  </si>
  <si>
    <t>5050_01</t>
  </si>
  <si>
    <t>F/1028/P</t>
  </si>
  <si>
    <t>Loree Wolfernan</t>
  </si>
  <si>
    <t>5051_01</t>
  </si>
  <si>
    <t>E/324/S</t>
  </si>
  <si>
    <t>Tous Flité</t>
  </si>
  <si>
    <t>5052_01</t>
  </si>
  <si>
    <t>F/961/S</t>
  </si>
  <si>
    <t>Crick Khart</t>
  </si>
  <si>
    <t>5052_02</t>
  </si>
  <si>
    <t>5057_01</t>
  </si>
  <si>
    <t>G/816/P</t>
  </si>
  <si>
    <t>Idave Simmonders</t>
  </si>
  <si>
    <t>5058_01</t>
  </si>
  <si>
    <t>F/963/S</t>
  </si>
  <si>
    <t>Goos Apie</t>
  </si>
  <si>
    <t>5058_02</t>
  </si>
  <si>
    <t>Gork Apie</t>
  </si>
  <si>
    <t>5058_03</t>
  </si>
  <si>
    <t>Leos Apie</t>
  </si>
  <si>
    <t>5059_01</t>
  </si>
  <si>
    <t>F/1030/P</t>
  </si>
  <si>
    <t>Nancis Ryanga</t>
  </si>
  <si>
    <t>5060_01</t>
  </si>
  <si>
    <t>C/157/P</t>
  </si>
  <si>
    <t>Algork Honatte</t>
  </si>
  <si>
    <t>5060_02</t>
  </si>
  <si>
    <t>Instan Honatte</t>
  </si>
  <si>
    <t>5060_03</t>
  </si>
  <si>
    <t>Segino Honatte</t>
  </si>
  <si>
    <t>5060_04</t>
  </si>
  <si>
    <t>Alhaino Honatte</t>
  </si>
  <si>
    <t>5061_01</t>
  </si>
  <si>
    <t>C/196/S</t>
  </si>
  <si>
    <t>Furudah Patoetic</t>
  </si>
  <si>
    <t>5061_02</t>
  </si>
  <si>
    <t>Mediton Patoetic</t>
  </si>
  <si>
    <t>5062_01</t>
  </si>
  <si>
    <t>E/325/S</t>
  </si>
  <si>
    <t>Sallie Bushallert</t>
  </si>
  <si>
    <t>5063_01</t>
  </si>
  <si>
    <t>G/830/S</t>
  </si>
  <si>
    <t>Kennie Solinez</t>
  </si>
  <si>
    <t>5064_01</t>
  </si>
  <si>
    <t>A/62/S</t>
  </si>
  <si>
    <t>Alraiam Gocent</t>
  </si>
  <si>
    <t>5065_01</t>
  </si>
  <si>
    <t>E/326/S</t>
  </si>
  <si>
    <t>Asellan Crueld</t>
  </si>
  <si>
    <t>5065_02</t>
  </si>
  <si>
    <t>5067_01</t>
  </si>
  <si>
    <t>F/964/S</t>
  </si>
  <si>
    <t>Kerryn Wolfernan</t>
  </si>
  <si>
    <t>5068_01</t>
  </si>
  <si>
    <t>E/314/P</t>
  </si>
  <si>
    <t>Nadie Polliamposs</t>
  </si>
  <si>
    <t>5069_01</t>
  </si>
  <si>
    <t>F/965/S</t>
  </si>
  <si>
    <t>Andary Hurchez</t>
  </si>
  <si>
    <t>5070_01</t>
  </si>
  <si>
    <t>F/966/S</t>
  </si>
  <si>
    <t>Lillia Collinson</t>
  </si>
  <si>
    <t>5072_01</t>
  </si>
  <si>
    <t>G/817/P</t>
  </si>
  <si>
    <t>Brina Saley</t>
  </si>
  <si>
    <t>5072_02</t>
  </si>
  <si>
    <t>Melica Saley</t>
  </si>
  <si>
    <t>5073_01</t>
  </si>
  <si>
    <t>F/1033/P</t>
  </si>
  <si>
    <t>Vere Frité</t>
  </si>
  <si>
    <t>5074_01</t>
  </si>
  <si>
    <t>F/967/S</t>
  </si>
  <si>
    <t>Gorsp Biba</t>
  </si>
  <si>
    <t>5076_01</t>
  </si>
  <si>
    <t>G/818/P</t>
  </si>
  <si>
    <t>Alicey Wolferguson</t>
  </si>
  <si>
    <t>5080_01</t>
  </si>
  <si>
    <t>F/969/S</t>
  </si>
  <si>
    <t>Herina Buckeelez</t>
  </si>
  <si>
    <t>5083_01</t>
  </si>
  <si>
    <t>G/820/P</t>
  </si>
  <si>
    <t>Cary Pooles</t>
  </si>
  <si>
    <t>5084_01</t>
  </si>
  <si>
    <t>E/315/P</t>
  </si>
  <si>
    <t>Askedus Fuelightic</t>
  </si>
  <si>
    <t>5084_02</t>
  </si>
  <si>
    <t>Batrix Fuelightic</t>
  </si>
  <si>
    <t>5085_01</t>
  </si>
  <si>
    <t>F/970/S</t>
  </si>
  <si>
    <t>Alie Grahangory</t>
  </si>
  <si>
    <t>5087_01</t>
  </si>
  <si>
    <t>F/1036/P</t>
  </si>
  <si>
    <t>Sunk Birt</t>
  </si>
  <si>
    <t>5088_01</t>
  </si>
  <si>
    <t>F/972/S</t>
  </si>
  <si>
    <t>Jonard Horndley</t>
  </si>
  <si>
    <t>5089_01</t>
  </si>
  <si>
    <t>B/170/P</t>
  </si>
  <si>
    <t>Alrakan Aivering</t>
  </si>
  <si>
    <t>5089_02</t>
  </si>
  <si>
    <t>Celeon Aivering</t>
  </si>
  <si>
    <t>5090_01</t>
  </si>
  <si>
    <t>G/821/P</t>
  </si>
  <si>
    <t>5090_02</t>
  </si>
  <si>
    <t>Luzel Willy</t>
  </si>
  <si>
    <t>5090_03</t>
  </si>
  <si>
    <t>Joyton Willy</t>
  </si>
  <si>
    <t>5090_04</t>
  </si>
  <si>
    <t>Adamy Willy</t>
  </si>
  <si>
    <t>5090_05</t>
  </si>
  <si>
    <t>E/316/P</t>
  </si>
  <si>
    <t>Annya Willy</t>
  </si>
  <si>
    <t>5090_06</t>
  </si>
  <si>
    <t>Scotte Willy</t>
  </si>
  <si>
    <t>5091_01</t>
  </si>
  <si>
    <t>F/973/S</t>
  </si>
  <si>
    <t>5093_01</t>
  </si>
  <si>
    <t>C/158/P</t>
  </si>
  <si>
    <t>Wasalam Cluthosexy</t>
  </si>
  <si>
    <t>5095_01</t>
  </si>
  <si>
    <t>F/1038/P</t>
  </si>
  <si>
    <t>Coate Snoff</t>
  </si>
  <si>
    <t>5097_01</t>
  </si>
  <si>
    <t>G/823/P</t>
  </si>
  <si>
    <t>Hughan Peterstarks</t>
  </si>
  <si>
    <t>5097_02</t>
  </si>
  <si>
    <t>Nandy Peterstarks</t>
  </si>
  <si>
    <t>5097_03</t>
  </si>
  <si>
    <t>F/1039/P</t>
  </si>
  <si>
    <t>Eulahy Peterstarks</t>
  </si>
  <si>
    <t>5103_01</t>
  </si>
  <si>
    <t>E/317/P</t>
  </si>
  <si>
    <t>Proxima Poless</t>
  </si>
  <si>
    <t>5104_01</t>
  </si>
  <si>
    <t>G/833/S</t>
  </si>
  <si>
    <t>Keitha Waltonnedy</t>
  </si>
  <si>
    <t>5105_01</t>
  </si>
  <si>
    <t>Holey Sullones</t>
  </si>
  <si>
    <t>5106_01</t>
  </si>
  <si>
    <t>G/834/S</t>
  </si>
  <si>
    <t>Helle Barrez</t>
  </si>
  <si>
    <t>5108_01</t>
  </si>
  <si>
    <t>G/825/P</t>
  </si>
  <si>
    <t>Louisy Hughriend</t>
  </si>
  <si>
    <t>5109_01</t>
  </si>
  <si>
    <t>G/835/S</t>
  </si>
  <si>
    <t>Hilia Joycerton</t>
  </si>
  <si>
    <t>5111_01</t>
  </si>
  <si>
    <t>B/171/P</t>
  </si>
  <si>
    <t>Sarid Unkcatted</t>
  </si>
  <si>
    <t>5111_02</t>
  </si>
  <si>
    <t>Aske Unkcatted</t>
  </si>
  <si>
    <t>5111_03</t>
  </si>
  <si>
    <t>Mino Unkcatted</t>
  </si>
  <si>
    <t>5112_01</t>
  </si>
  <si>
    <t>C/198/S</t>
  </si>
  <si>
    <t>Chainon Spadicage</t>
  </si>
  <si>
    <t>5112_02</t>
  </si>
  <si>
    <t>Achiram Ainatint</t>
  </si>
  <si>
    <t>5112_03</t>
  </si>
  <si>
    <t>Sadaton Opshaft</t>
  </si>
  <si>
    <t>5115_01</t>
  </si>
  <si>
    <t>C/199/S</t>
  </si>
  <si>
    <t>Diason Whibid</t>
  </si>
  <si>
    <t>5115_02</t>
  </si>
  <si>
    <t>Megrezn Whibid</t>
  </si>
  <si>
    <t>5116_01</t>
  </si>
  <si>
    <t>F/980/S</t>
  </si>
  <si>
    <t>Ars Prity</t>
  </si>
  <si>
    <t>5116_02</t>
  </si>
  <si>
    <t>Fros Prity</t>
  </si>
  <si>
    <t>5120_01</t>
  </si>
  <si>
    <t>E/320/P</t>
  </si>
  <si>
    <t>Flams Bate</t>
  </si>
  <si>
    <t>5122_01</t>
  </si>
  <si>
    <t>F/981/S</t>
  </si>
  <si>
    <t>Line Knoxtones</t>
  </si>
  <si>
    <t>5124_01</t>
  </si>
  <si>
    <t>F/1044/P</t>
  </si>
  <si>
    <t>Kimmie Greeves</t>
  </si>
  <si>
    <t>5125_01</t>
  </si>
  <si>
    <t>F/982/S</t>
  </si>
  <si>
    <t>Timmie Rocknight</t>
  </si>
  <si>
    <t>5126_01</t>
  </si>
  <si>
    <t>C/200/S</t>
  </si>
  <si>
    <t>Isotone Unaring</t>
  </si>
  <si>
    <t>5127_01</t>
  </si>
  <si>
    <t>G/837/S</t>
  </si>
  <si>
    <t>Leneva Yanton</t>
  </si>
  <si>
    <t>5127_02</t>
  </si>
  <si>
    <t>F/983/S</t>
  </si>
  <si>
    <t>Faithy Yanton</t>
  </si>
  <si>
    <t>5128_01</t>
  </si>
  <si>
    <t>F/1045/P</t>
  </si>
  <si>
    <t>Forn Frazo</t>
  </si>
  <si>
    <t>5128_02</t>
  </si>
  <si>
    <t>Frus Frazo</t>
  </si>
  <si>
    <t>5129_01</t>
  </si>
  <si>
    <t>G/827/P</t>
  </si>
  <si>
    <t>Anthia Savaraldez</t>
  </si>
  <si>
    <t>5130_01</t>
  </si>
  <si>
    <t>G/838/S</t>
  </si>
  <si>
    <t>Timmy Klindsayer</t>
  </si>
  <si>
    <t>5132_01</t>
  </si>
  <si>
    <t>G/828/P</t>
  </si>
  <si>
    <t>Veremy Ellson</t>
  </si>
  <si>
    <t>5133_01</t>
  </si>
  <si>
    <t>G/829/P</t>
  </si>
  <si>
    <t>Benry Litthews</t>
  </si>
  <si>
    <t>5133_02</t>
  </si>
  <si>
    <t>Hene Litthews</t>
  </si>
  <si>
    <t>5133_03</t>
  </si>
  <si>
    <t>Lina Litthews</t>
  </si>
  <si>
    <t>5133_04</t>
  </si>
  <si>
    <t>F/1046/P</t>
  </si>
  <si>
    <t>Done Litthews</t>
  </si>
  <si>
    <t>5133_05</t>
  </si>
  <si>
    <t>Lynnon Pugherman</t>
  </si>
  <si>
    <t>5133_06</t>
  </si>
  <si>
    <t>Shanya Josey</t>
  </si>
  <si>
    <t>5133_07</t>
  </si>
  <si>
    <t>5133_08</t>
  </si>
  <si>
    <t>Lawren Josey</t>
  </si>
  <si>
    <t>5136_01</t>
  </si>
  <si>
    <t>F/984/S</t>
  </si>
  <si>
    <t>Eulah Currisones</t>
  </si>
  <si>
    <t>5137_01</t>
  </si>
  <si>
    <t>G/839/S</t>
  </si>
  <si>
    <t>Milyn Llobsoney</t>
  </si>
  <si>
    <t>5138_01</t>
  </si>
  <si>
    <t>A/47/P</t>
  </si>
  <si>
    <t>Brakis Shming</t>
  </si>
  <si>
    <t>5140_01</t>
  </si>
  <si>
    <t>G/840/S</t>
  </si>
  <si>
    <t>Elancy Pughanders</t>
  </si>
  <si>
    <t>5142_01</t>
  </si>
  <si>
    <t>F/1050/P</t>
  </si>
  <si>
    <t>Kies Cre</t>
  </si>
  <si>
    <t>5142_02</t>
  </si>
  <si>
    <t>Bler Cre</t>
  </si>
  <si>
    <t>5142_03</t>
  </si>
  <si>
    <t>Mark Cre</t>
  </si>
  <si>
    <t>5142_04</t>
  </si>
  <si>
    <t>Toisps Prin</t>
  </si>
  <si>
    <t>5144_01</t>
  </si>
  <si>
    <t>G/830/P</t>
  </si>
  <si>
    <t>5145_01</t>
  </si>
  <si>
    <t>G/841/S</t>
  </si>
  <si>
    <t>Shaele Mathison</t>
  </si>
  <si>
    <t>5146_01</t>
  </si>
  <si>
    <t>F/986/S</t>
  </si>
  <si>
    <t>Maura Cainghannon</t>
  </si>
  <si>
    <t>5148_01</t>
  </si>
  <si>
    <t>F/1051/P</t>
  </si>
  <si>
    <t>Garyan Canields</t>
  </si>
  <si>
    <t>5148_02</t>
  </si>
  <si>
    <t>G/831/P</t>
  </si>
  <si>
    <t>Jeanny Moodsey</t>
  </si>
  <si>
    <t>5151_01</t>
  </si>
  <si>
    <t>F/1052/P</t>
  </si>
  <si>
    <t>Flark Cotik</t>
  </si>
  <si>
    <t>5152_01</t>
  </si>
  <si>
    <t>B/199/S</t>
  </si>
  <si>
    <t>Porrimp Aillyber</t>
  </si>
  <si>
    <t>5154_01</t>
  </si>
  <si>
    <t>E/321/P</t>
  </si>
  <si>
    <t>Sunch Buche</t>
  </si>
  <si>
    <t>5156_01</t>
  </si>
  <si>
    <t>B/200/S</t>
  </si>
  <si>
    <t>Sabiark Traild</t>
  </si>
  <si>
    <t>5156_02</t>
  </si>
  <si>
    <t>Atonon Traild</t>
  </si>
  <si>
    <t>5157_01</t>
  </si>
  <si>
    <t>G/844/S</t>
  </si>
  <si>
    <t>Melia Gardsondez</t>
  </si>
  <si>
    <t>5158_01</t>
  </si>
  <si>
    <t>F/1054/P</t>
  </si>
  <si>
    <t>Willah Jacostaney</t>
  </si>
  <si>
    <t>5160_01</t>
  </si>
  <si>
    <t>G/832/P</t>
  </si>
  <si>
    <t>Ricke Hayersents</t>
  </si>
  <si>
    <t>5161_01</t>
  </si>
  <si>
    <t>D/156/S</t>
  </si>
  <si>
    <t>Goos Cheen</t>
  </si>
  <si>
    <t>5162_01</t>
  </si>
  <si>
    <t>F/988/S</t>
  </si>
  <si>
    <t>Hoce Barne</t>
  </si>
  <si>
    <t>5162_02</t>
  </si>
  <si>
    <t>Dow Barne</t>
  </si>
  <si>
    <t>5163_01</t>
  </si>
  <si>
    <t>E/322/P</t>
  </si>
  <si>
    <t>Ellie Beckeey</t>
  </si>
  <si>
    <t>5163_02</t>
  </si>
  <si>
    <t>Jillie Hewson</t>
  </si>
  <si>
    <t>5165_01</t>
  </si>
  <si>
    <t>F/989/S</t>
  </si>
  <si>
    <t>Alancy Collinson</t>
  </si>
  <si>
    <t>5166_01</t>
  </si>
  <si>
    <t>D/163/P</t>
  </si>
  <si>
    <t>Cor Porki</t>
  </si>
  <si>
    <t>5167_01</t>
  </si>
  <si>
    <t>F/990/S</t>
  </si>
  <si>
    <t>Joana Crayeson</t>
  </si>
  <si>
    <t>5170_01</t>
  </si>
  <si>
    <t>F/1056/P</t>
  </si>
  <si>
    <t>Jeandy Hurchez</t>
  </si>
  <si>
    <t>5171_01</t>
  </si>
  <si>
    <t>F/991/S</t>
  </si>
  <si>
    <t>Julin Estiagosen</t>
  </si>
  <si>
    <t>5173_01</t>
  </si>
  <si>
    <t>F/1057/P</t>
  </si>
  <si>
    <t>Supies Biba</t>
  </si>
  <si>
    <t>5174_01</t>
  </si>
  <si>
    <t>C/159/P</t>
  </si>
  <si>
    <t>Hekark Alenter</t>
  </si>
  <si>
    <t>5174_02</t>
  </si>
  <si>
    <t>Mesarid Alenter</t>
  </si>
  <si>
    <t>5175_01</t>
  </si>
  <si>
    <t>G/834/P</t>
  </si>
  <si>
    <t>Andice Maystuarey</t>
  </si>
  <si>
    <t>5176_01</t>
  </si>
  <si>
    <t>E/323/P</t>
  </si>
  <si>
    <t>Helle Sawyerson</t>
  </si>
  <si>
    <t>5177_01</t>
  </si>
  <si>
    <t>B/201/S</t>
  </si>
  <si>
    <t>Aldebah Gealably</t>
  </si>
  <si>
    <t>5179_01</t>
  </si>
  <si>
    <t>C/160/P</t>
  </si>
  <si>
    <t>Nesch Aillyber</t>
  </si>
  <si>
    <t>5180_01</t>
  </si>
  <si>
    <t>G/835/P</t>
  </si>
  <si>
    <t>Felia Gillock</t>
  </si>
  <si>
    <t>5181_01</t>
  </si>
  <si>
    <t>B/175/P</t>
  </si>
  <si>
    <t>Minkark Motled</t>
  </si>
  <si>
    <t>5182_01</t>
  </si>
  <si>
    <t>G/836/P</t>
  </si>
  <si>
    <t>Crisey Georgasey</t>
  </si>
  <si>
    <t>5182_02</t>
  </si>
  <si>
    <t>Berna Georgasey</t>
  </si>
  <si>
    <t>5184_01</t>
  </si>
  <si>
    <t>G/837/P</t>
  </si>
  <si>
    <t>Joelan Folemonley</t>
  </si>
  <si>
    <t>5185_01</t>
  </si>
  <si>
    <t>E/330/S</t>
  </si>
  <si>
    <t>Cruts Flie</t>
  </si>
  <si>
    <t>5186_01</t>
  </si>
  <si>
    <t>F/1058/P</t>
  </si>
  <si>
    <t>Monah Harry</t>
  </si>
  <si>
    <t>5187_01</t>
  </si>
  <si>
    <t>E/324/P</t>
  </si>
  <si>
    <t>Ranuts Mellé</t>
  </si>
  <si>
    <t>5188_01</t>
  </si>
  <si>
    <t>G/838/P</t>
  </si>
  <si>
    <t>Chesty Bootez</t>
  </si>
  <si>
    <t>5188_02</t>
  </si>
  <si>
    <t>Elindy Hessey</t>
  </si>
  <si>
    <t>5188_03</t>
  </si>
  <si>
    <t>Wally Bootez</t>
  </si>
  <si>
    <t>5190_01</t>
  </si>
  <si>
    <t>F/994/S</t>
  </si>
  <si>
    <t>Jillie Barrilloney</t>
  </si>
  <si>
    <t>5192_01</t>
  </si>
  <si>
    <t>F/995/S</t>
  </si>
  <si>
    <t>Tostex Khaf</t>
  </si>
  <si>
    <t>5193_01</t>
  </si>
  <si>
    <t>C/202/S</t>
  </si>
  <si>
    <t>Betenar Craing</t>
  </si>
  <si>
    <t>5194_01</t>
  </si>
  <si>
    <t>B/176/P</t>
  </si>
  <si>
    <t>Sabi Ainatint</t>
  </si>
  <si>
    <t>5194_02</t>
  </si>
  <si>
    <t>Astonon Ainatint</t>
  </si>
  <si>
    <t>5196_01</t>
  </si>
  <si>
    <t>G/839/P</t>
  </si>
  <si>
    <t>Gracey Haynard</t>
  </si>
  <si>
    <t>5196_02</t>
  </si>
  <si>
    <t>Jenn Haynard</t>
  </si>
  <si>
    <t>5197_01</t>
  </si>
  <si>
    <t>E/325/P</t>
  </si>
  <si>
    <t>Rician Fowlaney</t>
  </si>
  <si>
    <t>5198_01</t>
  </si>
  <si>
    <t>F/1059/P</t>
  </si>
  <si>
    <t>Lish Fla</t>
  </si>
  <si>
    <t>5199_01</t>
  </si>
  <si>
    <t>D/158/S</t>
  </si>
  <si>
    <t>Luxonon Cuplial</t>
  </si>
  <si>
    <t>5201_01</t>
  </si>
  <si>
    <t>F/1060/P</t>
  </si>
  <si>
    <t>Melara Daughtson</t>
  </si>
  <si>
    <t>5202_01</t>
  </si>
  <si>
    <t>G/840/P</t>
  </si>
  <si>
    <t>Jeret Berges</t>
  </si>
  <si>
    <t>5204_01</t>
  </si>
  <si>
    <t>F/1061/P</t>
  </si>
  <si>
    <t>Jodip Hughriend</t>
  </si>
  <si>
    <t>5205_01</t>
  </si>
  <si>
    <t>F/997/S</t>
  </si>
  <si>
    <t>Mabley Roachez</t>
  </si>
  <si>
    <t>5205_02</t>
  </si>
  <si>
    <t>G/845/S</t>
  </si>
  <si>
    <t>Juanna Roachez</t>
  </si>
  <si>
    <t>5205_03</t>
  </si>
  <si>
    <t>Dorene Roachez</t>
  </si>
  <si>
    <t>5206_01</t>
  </si>
  <si>
    <t>G/841/P</t>
  </si>
  <si>
    <t>Alley Briggston</t>
  </si>
  <si>
    <t>5206_02</t>
  </si>
  <si>
    <t>F/1062/P</t>
  </si>
  <si>
    <t>Myrace Briggston</t>
  </si>
  <si>
    <t>5206_03</t>
  </si>
  <si>
    <t>Ericia Briggston</t>
  </si>
  <si>
    <t>5207_01</t>
  </si>
  <si>
    <t>E/331/S</t>
  </si>
  <si>
    <t>Bonyan Chanan</t>
  </si>
  <si>
    <t>5207_02</t>
  </si>
  <si>
    <t>F/998/S</t>
  </si>
  <si>
    <t>Rossie Chanan</t>
  </si>
  <si>
    <t>5208_01</t>
  </si>
  <si>
    <t>C/163/P</t>
  </si>
  <si>
    <t>Sadalm Unressind</t>
  </si>
  <si>
    <t>5208_02</t>
  </si>
  <si>
    <t>Alcorix Unressind</t>
  </si>
  <si>
    <t>5209_01</t>
  </si>
  <si>
    <t>F/999/S</t>
  </si>
  <si>
    <t>Eriky Lambleyoun</t>
  </si>
  <si>
    <t>5210_01</t>
  </si>
  <si>
    <t>F/1063/P</t>
  </si>
  <si>
    <t>5211_01</t>
  </si>
  <si>
    <t>E/332/S</t>
  </si>
  <si>
    <t>Hen Barrelliver</t>
  </si>
  <si>
    <t>5213_01</t>
  </si>
  <si>
    <t>F/1064/P</t>
  </si>
  <si>
    <t>Nathy Pottley</t>
  </si>
  <si>
    <t>5214_01</t>
  </si>
  <si>
    <t>G/842/P</t>
  </si>
  <si>
    <t>Antony Hersons</t>
  </si>
  <si>
    <t>5216_01</t>
  </si>
  <si>
    <t>G/843/P</t>
  </si>
  <si>
    <t>Clard Hardson</t>
  </si>
  <si>
    <t>5217_01</t>
  </si>
  <si>
    <t>B/177/P</t>
  </si>
  <si>
    <t>Sitron Briouse</t>
  </si>
  <si>
    <t>5217_02</t>
  </si>
  <si>
    <t>Canon Wingcoling</t>
  </si>
  <si>
    <t>5218_01</t>
  </si>
  <si>
    <t>F/1000/S</t>
  </si>
  <si>
    <t>Leony Powery</t>
  </si>
  <si>
    <t>5220_01</t>
  </si>
  <si>
    <t>D/165/P</t>
  </si>
  <si>
    <t>Jackok Cooki</t>
  </si>
  <si>
    <t>5221_01</t>
  </si>
  <si>
    <t>F/1065/P</t>
  </si>
  <si>
    <t>Jilla Herreras</t>
  </si>
  <si>
    <t>5223_01</t>
  </si>
  <si>
    <t>F/1002/S</t>
  </si>
  <si>
    <t>Munda Ble</t>
  </si>
  <si>
    <t>5223_02</t>
  </si>
  <si>
    <t>Goles Ble</t>
  </si>
  <si>
    <t>5223_03</t>
  </si>
  <si>
    <t>Koot Fla</t>
  </si>
  <si>
    <t>5224_01</t>
  </si>
  <si>
    <t>F/1003/S</t>
  </si>
  <si>
    <t>Diandy Mckinn</t>
  </si>
  <si>
    <t>5225_01</t>
  </si>
  <si>
    <t>E/334/S</t>
  </si>
  <si>
    <t>Chrets Sincy</t>
  </si>
  <si>
    <t>5226_01</t>
  </si>
  <si>
    <t>G/848/S</t>
  </si>
  <si>
    <t>Joyn Hahnstoneal</t>
  </si>
  <si>
    <t>5227_01</t>
  </si>
  <si>
    <t>G/849/S</t>
  </si>
  <si>
    <t>Darlie Morrencis</t>
  </si>
  <si>
    <t>5229_01</t>
  </si>
  <si>
    <t>E/335/S</t>
  </si>
  <si>
    <t>Allene Balley</t>
  </si>
  <si>
    <t>5230_01</t>
  </si>
  <si>
    <t>F/1004/S</t>
  </si>
  <si>
    <t>Dow Tité</t>
  </si>
  <si>
    <t>5234_01</t>
  </si>
  <si>
    <t>F/1067/P</t>
  </si>
  <si>
    <t>Tote Chmad</t>
  </si>
  <si>
    <t>5235_01</t>
  </si>
  <si>
    <t>G/844/P</t>
  </si>
  <si>
    <t>Allyn Olivasquez</t>
  </si>
  <si>
    <t>5236_01</t>
  </si>
  <si>
    <t>E/326/P</t>
  </si>
  <si>
    <t>Juanna Lardsonald</t>
  </si>
  <si>
    <t>5238_01</t>
  </si>
  <si>
    <t>G/845/P</t>
  </si>
  <si>
    <t>Gailia Blainson</t>
  </si>
  <si>
    <t>5239_01</t>
  </si>
  <si>
    <t>G/852/S</t>
  </si>
  <si>
    <t>Jeroy Beckeetter</t>
  </si>
  <si>
    <t>5240_01</t>
  </si>
  <si>
    <t>G/853/S</t>
  </si>
  <si>
    <t>Loisey Melez</t>
  </si>
  <si>
    <t>5242_01</t>
  </si>
  <si>
    <t>G/854/S</t>
  </si>
  <si>
    <t>Briney Ellahan</t>
  </si>
  <si>
    <t>5243_01</t>
  </si>
  <si>
    <t>F/1005/S</t>
  </si>
  <si>
    <t>Lanedy Mclardson</t>
  </si>
  <si>
    <t>5243_02</t>
  </si>
  <si>
    <t>G/855/S</t>
  </si>
  <si>
    <t>Dont Melez</t>
  </si>
  <si>
    <t>5244_01</t>
  </si>
  <si>
    <t>F/1006/S</t>
  </si>
  <si>
    <t>Tax Tité</t>
  </si>
  <si>
    <t>5246_01</t>
  </si>
  <si>
    <t>G/847/P</t>
  </si>
  <si>
    <t>Glene Drakeekss</t>
  </si>
  <si>
    <t>5246_02</t>
  </si>
  <si>
    <t>F/1070/P</t>
  </si>
  <si>
    <t>Jodia Drakeekss</t>
  </si>
  <si>
    <t>5247_01</t>
  </si>
  <si>
    <t>G/848/P</t>
  </si>
  <si>
    <t>Roydo Yorkland</t>
  </si>
  <si>
    <t>5248_01</t>
  </si>
  <si>
    <t>G/856/S</t>
  </si>
  <si>
    <t>Tinez Batestonley</t>
  </si>
  <si>
    <t>5249_01</t>
  </si>
  <si>
    <t>E/327/P</t>
  </si>
  <si>
    <t>Colal Fonie</t>
  </si>
  <si>
    <t>5250_01</t>
  </si>
  <si>
    <t>F/1007/S</t>
  </si>
  <si>
    <t>Clek Dan</t>
  </si>
  <si>
    <t>5251_01</t>
  </si>
  <si>
    <t>F/1071/P</t>
  </si>
  <si>
    <t>Murs Nanie</t>
  </si>
  <si>
    <t>5252_01</t>
  </si>
  <si>
    <t>F/1008/S</t>
  </si>
  <si>
    <t>Elanie Langatein</t>
  </si>
  <si>
    <t>5253_01</t>
  </si>
  <si>
    <t>F/1009/S</t>
  </si>
  <si>
    <t>Annard Ashipeck</t>
  </si>
  <si>
    <t>5254_01</t>
  </si>
  <si>
    <t>B/202/S</t>
  </si>
  <si>
    <t>Celeon Pressive</t>
  </si>
  <si>
    <t>5254_02</t>
  </si>
  <si>
    <t>Photons Pickleve</t>
  </si>
  <si>
    <t>5254_03</t>
  </si>
  <si>
    <t>Sargah Pressive</t>
  </si>
  <si>
    <t>5254_04</t>
  </si>
  <si>
    <t>Sceleon Pressive</t>
  </si>
  <si>
    <t>5255_01</t>
  </si>
  <si>
    <t>F/1010/S</t>
  </si>
  <si>
    <t>Clow Peate</t>
  </si>
  <si>
    <t>5256_01</t>
  </si>
  <si>
    <t>D/159/S</t>
  </si>
  <si>
    <t>Luse Tirt</t>
  </si>
  <si>
    <t>5257_01</t>
  </si>
  <si>
    <t>B/178/P</t>
  </si>
  <si>
    <t>Dnocese Opshaft</t>
  </si>
  <si>
    <t>5258_01</t>
  </si>
  <si>
    <t>C/204/S</t>
  </si>
  <si>
    <t>Alrair Taptiritty</t>
  </si>
  <si>
    <t>5260_01</t>
  </si>
  <si>
    <t>G/849/P</t>
  </si>
  <si>
    <t>Racy Fulloydez</t>
  </si>
  <si>
    <t>5262_01</t>
  </si>
  <si>
    <t>G/850/P</t>
  </si>
  <si>
    <t>Adanne Rilley</t>
  </si>
  <si>
    <t>5264_01</t>
  </si>
  <si>
    <t>G/858/S</t>
  </si>
  <si>
    <t>Joyces Vinozarks</t>
  </si>
  <si>
    <t>5264_02</t>
  </si>
  <si>
    <t>F/1012/S</t>
  </si>
  <si>
    <t>Marina Vinozarks</t>
  </si>
  <si>
    <t>5265_01</t>
  </si>
  <si>
    <t>F/1073/P</t>
  </si>
  <si>
    <t>Tonyn Ashipson</t>
  </si>
  <si>
    <t>5266_01</t>
  </si>
  <si>
    <t>A/64/S</t>
  </si>
  <si>
    <t>Alhair Poselfle</t>
  </si>
  <si>
    <t>5266_02</t>
  </si>
  <si>
    <t>C/205/S</t>
  </si>
  <si>
    <t>Sinon Poselfle</t>
  </si>
  <si>
    <t>5268_01</t>
  </si>
  <si>
    <t>F/1013/S</t>
  </si>
  <si>
    <t>Bony Flynney</t>
  </si>
  <si>
    <t>5269_01</t>
  </si>
  <si>
    <t>E/336/S</t>
  </si>
  <si>
    <t>Mollen Ewisentley</t>
  </si>
  <si>
    <t>5271_01</t>
  </si>
  <si>
    <t>F/1075/P</t>
  </si>
  <si>
    <t>Kimmie Thony</t>
  </si>
  <si>
    <t>5272_01</t>
  </si>
  <si>
    <t>F/1076/P</t>
  </si>
  <si>
    <t>Push Winie</t>
  </si>
  <si>
    <t>5273_01</t>
  </si>
  <si>
    <t>F/1077/P</t>
  </si>
  <si>
    <t>Leony Gallenry</t>
  </si>
  <si>
    <t>5274_01</t>
  </si>
  <si>
    <t>F/1078/P</t>
  </si>
  <si>
    <t>Weney Hineyley</t>
  </si>
  <si>
    <t>5275_01</t>
  </si>
  <si>
    <t>F/1014/S</t>
  </si>
  <si>
    <t>Jerek Buckentry</t>
  </si>
  <si>
    <t>5276_01</t>
  </si>
  <si>
    <t>B/179/P</t>
  </si>
  <si>
    <t>Neutrak Poustive</t>
  </si>
  <si>
    <t>5277_01</t>
  </si>
  <si>
    <t>F/1079/P</t>
  </si>
  <si>
    <t>Besse Morandry</t>
  </si>
  <si>
    <t>5278_01</t>
  </si>
  <si>
    <t>B/203/S</t>
  </si>
  <si>
    <t>Menkin Subateful</t>
  </si>
  <si>
    <t>5279_01</t>
  </si>
  <si>
    <t>G/852/P</t>
  </si>
  <si>
    <t>Antony Flynnis</t>
  </si>
  <si>
    <t>5280_01</t>
  </si>
  <si>
    <t>F/1015/S</t>
  </si>
  <si>
    <t>Elanda Simpsonks</t>
  </si>
  <si>
    <t>5281_01</t>
  </si>
  <si>
    <t>F/1080/P</t>
  </si>
  <si>
    <t>Emmax Haynard</t>
  </si>
  <si>
    <t>5282_01</t>
  </si>
  <si>
    <t>E/337/S</t>
  </si>
  <si>
    <t>Florey Torrez</t>
  </si>
  <si>
    <t>5282_02</t>
  </si>
  <si>
    <t>F/1016/S</t>
  </si>
  <si>
    <t>Eulah Torrez</t>
  </si>
  <si>
    <t>5282_03</t>
  </si>
  <si>
    <t>G/860/S</t>
  </si>
  <si>
    <t>Kenda Torrez</t>
  </si>
  <si>
    <t>5287_01</t>
  </si>
  <si>
    <t>G/861/S</t>
  </si>
  <si>
    <t>Shanya Webstephrey</t>
  </si>
  <si>
    <t>5288_01</t>
  </si>
  <si>
    <t>F/1081/P</t>
  </si>
  <si>
    <t>Thell Masquez</t>
  </si>
  <si>
    <t>5290_01</t>
  </si>
  <si>
    <t>F/1083/P</t>
  </si>
  <si>
    <t>Bretty Patthews</t>
  </si>
  <si>
    <t>5291_01</t>
  </si>
  <si>
    <t>G/854/P</t>
  </si>
  <si>
    <t>Luisy Gaington</t>
  </si>
  <si>
    <t>5292_01</t>
  </si>
  <si>
    <t>C/206/S</t>
  </si>
  <si>
    <t>Celavar Galoquid</t>
  </si>
  <si>
    <t>5297_01</t>
  </si>
  <si>
    <t>G/856/P</t>
  </si>
  <si>
    <t>Candra Bushallert</t>
  </si>
  <si>
    <t>5298_01</t>
  </si>
  <si>
    <t>G/862/S</t>
  </si>
  <si>
    <t>Rician Sweett</t>
  </si>
  <si>
    <t>5299_01</t>
  </si>
  <si>
    <t>G/863/S</t>
  </si>
  <si>
    <t>Brina Coopezmaney</t>
  </si>
  <si>
    <t>5300_01</t>
  </si>
  <si>
    <t>G/864/S</t>
  </si>
  <si>
    <t>Healle Klindsayer</t>
  </si>
  <si>
    <t>5301_01</t>
  </si>
  <si>
    <t>B/181/P</t>
  </si>
  <si>
    <t>Altara Pretive</t>
  </si>
  <si>
    <t>5301_02</t>
  </si>
  <si>
    <t>Sadares Pretive</t>
  </si>
  <si>
    <t>5303_01</t>
  </si>
  <si>
    <t>Patoya Hoffergess</t>
  </si>
  <si>
    <t>5303_02</t>
  </si>
  <si>
    <t>G/857/P</t>
  </si>
  <si>
    <t>Loree Hoffergess</t>
  </si>
  <si>
    <t>5303_03</t>
  </si>
  <si>
    <t>Jimmyn Lambleyoun</t>
  </si>
  <si>
    <t>5303_04</t>
  </si>
  <si>
    <t>Yvonna Lambleyoun</t>
  </si>
  <si>
    <t>5303_05</t>
  </si>
  <si>
    <t>Ronia Lambleyoun</t>
  </si>
  <si>
    <t>5304_01</t>
  </si>
  <si>
    <t>F/1019/S</t>
  </si>
  <si>
    <t>Tench Brine</t>
  </si>
  <si>
    <t>5304_02</t>
  </si>
  <si>
    <t>Jagles Brine</t>
  </si>
  <si>
    <t>5305_01</t>
  </si>
  <si>
    <t>F/1084/P</t>
  </si>
  <si>
    <t>Elindy Simmonders</t>
  </si>
  <si>
    <t>5307_01</t>
  </si>
  <si>
    <t>B/204/S</t>
  </si>
  <si>
    <t>Mirark Fuelisent</t>
  </si>
  <si>
    <t>5310_01</t>
  </si>
  <si>
    <t>F/1021/S</t>
  </si>
  <si>
    <t>Dontch Terry</t>
  </si>
  <si>
    <t>5312_01</t>
  </si>
  <si>
    <t>B/182/P</t>
  </si>
  <si>
    <t>Sulaton Prefule</t>
  </si>
  <si>
    <t>5313_01</t>
  </si>
  <si>
    <t>F/1085/P</t>
  </si>
  <si>
    <t>Tracia Guezaley</t>
  </si>
  <si>
    <t>5314_01</t>
  </si>
  <si>
    <t>C/208/S</t>
  </si>
  <si>
    <t>Skatik Arible</t>
  </si>
  <si>
    <t>5315_01</t>
  </si>
  <si>
    <t>F/1086/P</t>
  </si>
  <si>
    <t>Gwendy Toddleton</t>
  </si>
  <si>
    <t>5316_01</t>
  </si>
  <si>
    <t>F/1087/P</t>
  </si>
  <si>
    <t>Cats Ses</t>
  </si>
  <si>
    <t>5320_01</t>
  </si>
  <si>
    <t>E/330/P</t>
  </si>
  <si>
    <t>Errima Callower</t>
  </si>
  <si>
    <t>5320_02</t>
  </si>
  <si>
    <t>Hallah Opshoent</t>
  </si>
  <si>
    <t>5322_01</t>
  </si>
  <si>
    <t>F/1090/P</t>
  </si>
  <si>
    <t>Allift Parté</t>
  </si>
  <si>
    <t>5323_01</t>
  </si>
  <si>
    <t>F/1091/P</t>
  </si>
  <si>
    <t>Coakey Cort</t>
  </si>
  <si>
    <t>5325_01</t>
  </si>
  <si>
    <t>F/1023/S</t>
  </si>
  <si>
    <t>Wandy Blandez</t>
  </si>
  <si>
    <t>5326_01</t>
  </si>
  <si>
    <t>F/1092/P</t>
  </si>
  <si>
    <t>Wales Khart</t>
  </si>
  <si>
    <t>5327_01</t>
  </si>
  <si>
    <t>B/183/P</t>
  </si>
  <si>
    <t>Furudra Ticiay</t>
  </si>
  <si>
    <t>5330_01</t>
  </si>
  <si>
    <t>F/1094/P</t>
  </si>
  <si>
    <t>Race Oconley</t>
  </si>
  <si>
    <t>5331_01</t>
  </si>
  <si>
    <t>F/1095/P</t>
  </si>
  <si>
    <t>Coreen Woodgezalez</t>
  </si>
  <si>
    <t>5333_01</t>
  </si>
  <si>
    <t>G/862/P</t>
  </si>
  <si>
    <t>Vane Andley</t>
  </si>
  <si>
    <t>5334_01</t>
  </si>
  <si>
    <t>G/867/S</t>
  </si>
  <si>
    <t>Besse Connon</t>
  </si>
  <si>
    <t>5334_02</t>
  </si>
  <si>
    <t>Therly Connon</t>
  </si>
  <si>
    <t>5337_01</t>
  </si>
  <si>
    <t>F/1024/S</t>
  </si>
  <si>
    <t>Rish Bre</t>
  </si>
  <si>
    <t>5340_01</t>
  </si>
  <si>
    <t>G/868/S</t>
  </si>
  <si>
    <t>Cassa Carsoning</t>
  </si>
  <si>
    <t>5341_01</t>
  </si>
  <si>
    <t>G/869/S</t>
  </si>
  <si>
    <t>Jessa Greenez</t>
  </si>
  <si>
    <t>5343_01</t>
  </si>
  <si>
    <t>E/332/P</t>
  </si>
  <si>
    <t>Rahars Resty</t>
  </si>
  <si>
    <t>5344_01</t>
  </si>
  <si>
    <t>C/168/P</t>
  </si>
  <si>
    <t>Sargin Prieress</t>
  </si>
  <si>
    <t>5344_02</t>
  </si>
  <si>
    <t>Dyonon Prieress</t>
  </si>
  <si>
    <t>5345_01</t>
  </si>
  <si>
    <t>D/167/P</t>
  </si>
  <si>
    <t>Frunad Cheen</t>
  </si>
  <si>
    <t>5345_02</t>
  </si>
  <si>
    <t>E/333/P</t>
  </si>
  <si>
    <t>Cops Cheen</t>
  </si>
  <si>
    <t>5346_01</t>
  </si>
  <si>
    <t>E/334/P</t>
  </si>
  <si>
    <t>Tera Kaney</t>
  </si>
  <si>
    <t>5347_01</t>
  </si>
  <si>
    <t>C/169/P</t>
  </si>
  <si>
    <t>Anton Caljoiry</t>
  </si>
  <si>
    <t>5348_01</t>
  </si>
  <si>
    <t>D/168/P</t>
  </si>
  <si>
    <t>Money Sache</t>
  </si>
  <si>
    <t>5350_01</t>
  </si>
  <si>
    <t>C/170/P</t>
  </si>
  <si>
    <t>Atinon Foraud</t>
  </si>
  <si>
    <t>5351_01</t>
  </si>
  <si>
    <t>F/1026/S</t>
  </si>
  <si>
    <t>Hion Knike</t>
  </si>
  <si>
    <t>5353_01</t>
  </si>
  <si>
    <t>B/205/S</t>
  </si>
  <si>
    <t>Ranan Reelest</t>
  </si>
  <si>
    <t>5353_02</t>
  </si>
  <si>
    <t>Weidus Reelest</t>
  </si>
  <si>
    <t>5354_01</t>
  </si>
  <si>
    <t>D/161/S</t>
  </si>
  <si>
    <t>Panch Letty</t>
  </si>
  <si>
    <t>5354_02</t>
  </si>
  <si>
    <t>E/339/S</t>
  </si>
  <si>
    <t>Bares Kraie</t>
  </si>
  <si>
    <t>5355_01</t>
  </si>
  <si>
    <t>F/1098/P</t>
  </si>
  <si>
    <t>Kerrie Deckley</t>
  </si>
  <si>
    <t>5355_02</t>
  </si>
  <si>
    <t>G/865/P</t>
  </si>
  <si>
    <t>Verly Deckley</t>
  </si>
  <si>
    <t>5356_01</t>
  </si>
  <si>
    <t>E/340/S</t>
  </si>
  <si>
    <t>Julies Winsley</t>
  </si>
  <si>
    <t>5359_01</t>
  </si>
  <si>
    <t>F/1099/P</t>
  </si>
  <si>
    <t>Adammy Hinglendez</t>
  </si>
  <si>
    <t>5360_01</t>
  </si>
  <si>
    <t>F/1100/P</t>
  </si>
  <si>
    <t>Morms Nake</t>
  </si>
  <si>
    <t>5361_01</t>
  </si>
  <si>
    <t>F/1101/P</t>
  </si>
  <si>
    <t>Elica Brantuarez</t>
  </si>
  <si>
    <t>5362_01</t>
  </si>
  <si>
    <t>E/336/P</t>
  </si>
  <si>
    <t>Meratz Prearright</t>
  </si>
  <si>
    <t>5363_01</t>
  </si>
  <si>
    <t>F/1102/P</t>
  </si>
  <si>
    <t>Crowk Apeau</t>
  </si>
  <si>
    <t>5365_01</t>
  </si>
  <si>
    <t>E/337/P</t>
  </si>
  <si>
    <t>Pristy Whiters</t>
  </si>
  <si>
    <t>5366_01</t>
  </si>
  <si>
    <t>E/338/P</t>
  </si>
  <si>
    <t>Asellan Calved</t>
  </si>
  <si>
    <t>5367_01</t>
  </si>
  <si>
    <t>C/209/S</t>
  </si>
  <si>
    <t>Mesonon Fruidy</t>
  </si>
  <si>
    <t>5367_02</t>
  </si>
  <si>
    <t>Dnocese Fruidy</t>
  </si>
  <si>
    <t>5367_03</t>
  </si>
  <si>
    <t>Anyonon Fruidy</t>
  </si>
  <si>
    <t>5368_01</t>
  </si>
  <si>
    <t>G/870/S</t>
  </si>
  <si>
    <t>5372_01</t>
  </si>
  <si>
    <t>E/342/S</t>
  </si>
  <si>
    <t>Cings Mith</t>
  </si>
  <si>
    <t>5374_01</t>
  </si>
  <si>
    <t>F/1029/S</t>
  </si>
  <si>
    <t>Candyn Loverthyo</t>
  </si>
  <si>
    <t>5375_01</t>
  </si>
  <si>
    <t>C/210/S</t>
  </si>
  <si>
    <t>Scharab Tramsor</t>
  </si>
  <si>
    <t>5375_02</t>
  </si>
  <si>
    <t>Quarke Tramsor</t>
  </si>
  <si>
    <t>5378_01</t>
  </si>
  <si>
    <t>C/173/P</t>
  </si>
  <si>
    <t>Cellum Alenter</t>
  </si>
  <si>
    <t>5379_01</t>
  </si>
  <si>
    <t>F/1030/S</t>
  </si>
  <si>
    <t>Kyley Meyersones</t>
  </si>
  <si>
    <t>5380_01</t>
  </si>
  <si>
    <t>F/1104/P</t>
  </si>
  <si>
    <t>Hark Kité</t>
  </si>
  <si>
    <t>5383_01</t>
  </si>
  <si>
    <t>F/1105/P</t>
  </si>
  <si>
    <t>Kyley Foxter</t>
  </si>
  <si>
    <t>5384_01</t>
  </si>
  <si>
    <t>A/65/S</t>
  </si>
  <si>
    <t>Polam Dinger</t>
  </si>
  <si>
    <t>5384_02</t>
  </si>
  <si>
    <t>Sulatik Dinger</t>
  </si>
  <si>
    <t>5385_01</t>
  </si>
  <si>
    <t>D/170/P</t>
  </si>
  <si>
    <t>Hon Cako</t>
  </si>
  <si>
    <t>5387_01</t>
  </si>
  <si>
    <t>D/171/P</t>
  </si>
  <si>
    <t>Guanch Ste</t>
  </si>
  <si>
    <t>5388_01</t>
  </si>
  <si>
    <t>G/871/S</t>
  </si>
  <si>
    <t>Stene Chaellerty</t>
  </si>
  <si>
    <t>5389_01</t>
  </si>
  <si>
    <t>F/1106/P</t>
  </si>
  <si>
    <t>Rose Prity</t>
  </si>
  <si>
    <t>5389_02</t>
  </si>
  <si>
    <t>Swink Prity</t>
  </si>
  <si>
    <t>5390_01</t>
  </si>
  <si>
    <t>G/872/S</t>
  </si>
  <si>
    <t>Rosean Owerson</t>
  </si>
  <si>
    <t>5390_02</t>
  </si>
  <si>
    <t>Mayne Owerson</t>
  </si>
  <si>
    <t>5390_03</t>
  </si>
  <si>
    <t>F/1032/S</t>
  </si>
  <si>
    <t>Brank Owerson</t>
  </si>
  <si>
    <t>5392_01</t>
  </si>
  <si>
    <t>E/343/S</t>
  </si>
  <si>
    <t>Zelowl Stik</t>
  </si>
  <si>
    <t>5394_01</t>
  </si>
  <si>
    <t>D/172/P</t>
  </si>
  <si>
    <t>Coakey Nanie</t>
  </si>
  <si>
    <t>5395_01</t>
  </si>
  <si>
    <t>D/173/P</t>
  </si>
  <si>
    <t>Fruik Traie</t>
  </si>
  <si>
    <t>5396_01</t>
  </si>
  <si>
    <t>F/1109/P</t>
  </si>
  <si>
    <t>Rowl Flaie</t>
  </si>
  <si>
    <t>5397_01</t>
  </si>
  <si>
    <t>D/162/S</t>
  </si>
  <si>
    <t>Rish Jamai</t>
  </si>
  <si>
    <t>5397_02</t>
  </si>
  <si>
    <t>Quid Jamai</t>
  </si>
  <si>
    <t>5397_03</t>
  </si>
  <si>
    <t>Sps Jamai</t>
  </si>
  <si>
    <t>5401_01</t>
  </si>
  <si>
    <t>G/869/P</t>
  </si>
  <si>
    <t>Shalle Savaraldez</t>
  </si>
  <si>
    <t>5402_01</t>
  </si>
  <si>
    <t>F/1034/S</t>
  </si>
  <si>
    <t>Cupers Erpie</t>
  </si>
  <si>
    <t>5404_01</t>
  </si>
  <si>
    <t>F/1111/P</t>
  </si>
  <si>
    <t>Bettie Gentledges</t>
  </si>
  <si>
    <t>5406_01</t>
  </si>
  <si>
    <t>F/1035/S</t>
  </si>
  <si>
    <t>Shally Langatein</t>
  </si>
  <si>
    <t>5408_01</t>
  </si>
  <si>
    <t>D/174/P</t>
  </si>
  <si>
    <t>Moss Gene</t>
  </si>
  <si>
    <t>5408_02</t>
  </si>
  <si>
    <t>Felios Gene</t>
  </si>
  <si>
    <t>5410_01</t>
  </si>
  <si>
    <t>D/163/S</t>
  </si>
  <si>
    <t>Sweal Frasp</t>
  </si>
  <si>
    <t>5411_01</t>
  </si>
  <si>
    <t>B/206/S</t>
  </si>
  <si>
    <t>Alrakan Scoudelle</t>
  </si>
  <si>
    <t>5412_01</t>
  </si>
  <si>
    <t>G/870/P</t>
  </si>
  <si>
    <t>Erie Patthews</t>
  </si>
  <si>
    <t>5413_01</t>
  </si>
  <si>
    <t>G/871/P</t>
  </si>
  <si>
    <t>Lorey Boyerson</t>
  </si>
  <si>
    <t>5414_01</t>
  </si>
  <si>
    <t>G/872/P</t>
  </si>
  <si>
    <t>Leen Buckentry</t>
  </si>
  <si>
    <t>5414_02</t>
  </si>
  <si>
    <t>Bryany Buckentry</t>
  </si>
  <si>
    <t>5414_03</t>
  </si>
  <si>
    <t>F/1112/P</t>
  </si>
  <si>
    <t>Chelsa Buckentry</t>
  </si>
  <si>
    <t>5414_04</t>
  </si>
  <si>
    <t>Eduana Buckentry</t>
  </si>
  <si>
    <t>5414_05</t>
  </si>
  <si>
    <t>Becca Buckentry</t>
  </si>
  <si>
    <t>5415_01</t>
  </si>
  <si>
    <t>F/1113/P</t>
  </si>
  <si>
    <t>Lynez Hartz</t>
  </si>
  <si>
    <t>5416_01</t>
  </si>
  <si>
    <t>F/1114/P</t>
  </si>
  <si>
    <t>Wees Saf</t>
  </si>
  <si>
    <t>5416_02</t>
  </si>
  <si>
    <t>E/340/P</t>
  </si>
  <si>
    <t>Pos Saf</t>
  </si>
  <si>
    <t>5416_03</t>
  </si>
  <si>
    <t>Ech Saf</t>
  </si>
  <si>
    <t>5416_04</t>
  </si>
  <si>
    <t>Toats Saf</t>
  </si>
  <si>
    <t>5418_01</t>
  </si>
  <si>
    <t>E/349/S</t>
  </si>
  <si>
    <t>Naffsh Burta</t>
  </si>
  <si>
    <t>5420_01</t>
  </si>
  <si>
    <t>F/1036/S</t>
  </si>
  <si>
    <t>Gayla Merrelliss</t>
  </si>
  <si>
    <t>5421_01</t>
  </si>
  <si>
    <t>G/873/S</t>
  </si>
  <si>
    <t>Carlie Steinardson</t>
  </si>
  <si>
    <t>5422_01</t>
  </si>
  <si>
    <t>D/164/S</t>
  </si>
  <si>
    <t>Pleion Sperap</t>
  </si>
  <si>
    <t>5423_01</t>
  </si>
  <si>
    <t>F/1116/P</t>
  </si>
  <si>
    <t>Almone Prine</t>
  </si>
  <si>
    <t>5423_02</t>
  </si>
  <si>
    <t>E/341/P</t>
  </si>
  <si>
    <t>Cranch Prine</t>
  </si>
  <si>
    <t>5424_01</t>
  </si>
  <si>
    <t>F/1117/P</t>
  </si>
  <si>
    <t>Chtios Dal</t>
  </si>
  <si>
    <t>5424_02</t>
  </si>
  <si>
    <t>E/342/P</t>
  </si>
  <si>
    <t>Docks Dal</t>
  </si>
  <si>
    <t>5425_01</t>
  </si>
  <si>
    <t>F/1037/S</t>
  </si>
  <si>
    <t>5427_01</t>
  </si>
  <si>
    <t>F/1118/P</t>
  </si>
  <si>
    <t>Frohs Stie</t>
  </si>
  <si>
    <t>5427_02</t>
  </si>
  <si>
    <t>Panbug Blane</t>
  </si>
  <si>
    <t>5427_03</t>
  </si>
  <si>
    <t>Craird Stie</t>
  </si>
  <si>
    <t>5430_01</t>
  </si>
  <si>
    <t>G/873/P</t>
  </si>
  <si>
    <t>Inette Colomonson</t>
  </si>
  <si>
    <t>5431_01</t>
  </si>
  <si>
    <t>E/350/S</t>
  </si>
  <si>
    <t>Joycey Wheelez</t>
  </si>
  <si>
    <t>5434_01</t>
  </si>
  <si>
    <t>G/874/P</t>
  </si>
  <si>
    <t>Harvin Garnes</t>
  </si>
  <si>
    <t>5435_01</t>
  </si>
  <si>
    <t>F/1121/P</t>
  </si>
  <si>
    <t>Fal Blane</t>
  </si>
  <si>
    <t>5436_01</t>
  </si>
  <si>
    <t>Idace Gilleranks</t>
  </si>
  <si>
    <t>5437_01</t>
  </si>
  <si>
    <t>F/1123/P</t>
  </si>
  <si>
    <t>Naffsh Soun</t>
  </si>
  <si>
    <t>5438_01</t>
  </si>
  <si>
    <t>G/875/P</t>
  </si>
  <si>
    <t>Eriky Puckley</t>
  </si>
  <si>
    <t>5440_01</t>
  </si>
  <si>
    <t>G/875/S</t>
  </si>
  <si>
    <t>Teryla Beckeey</t>
  </si>
  <si>
    <t>5440_02</t>
  </si>
  <si>
    <t>F/1041/S</t>
  </si>
  <si>
    <t>Crisey Beckeey</t>
  </si>
  <si>
    <t>5440_03</t>
  </si>
  <si>
    <t>Briney Beckeey</t>
  </si>
  <si>
    <t>5441_01</t>
  </si>
  <si>
    <t>B/207/S</t>
  </si>
  <si>
    <t>Raston Spoilling</t>
  </si>
  <si>
    <t>5443_01</t>
  </si>
  <si>
    <t>F/1124/P</t>
  </si>
  <si>
    <t>Gabrie Hickley</t>
  </si>
  <si>
    <t>5445_01</t>
  </si>
  <si>
    <t>F/1125/P</t>
  </si>
  <si>
    <t>Min Alfordonard</t>
  </si>
  <si>
    <t>5446_01</t>
  </si>
  <si>
    <t>G/876/P</t>
  </si>
  <si>
    <t>Jandy Bucknersony</t>
  </si>
  <si>
    <t>5447_01</t>
  </si>
  <si>
    <t>F/1126/P</t>
  </si>
  <si>
    <t>Sug Dutty</t>
  </si>
  <si>
    <t>5447_02</t>
  </si>
  <si>
    <t>Poselk Coune</t>
  </si>
  <si>
    <t>5450_01</t>
  </si>
  <si>
    <t>G/877/P</t>
  </si>
  <si>
    <t>Samany Keithunts</t>
  </si>
  <si>
    <t>5451_01</t>
  </si>
  <si>
    <t>F/1127/P</t>
  </si>
  <si>
    <t>Adrie Rodger</t>
  </si>
  <si>
    <t>5452_01</t>
  </si>
  <si>
    <t>C/212/S</t>
  </si>
  <si>
    <t>Eleb Mander</t>
  </si>
  <si>
    <t>5453_01</t>
  </si>
  <si>
    <t>F/1044/S</t>
  </si>
  <si>
    <t>Elson Gallencis</t>
  </si>
  <si>
    <t>5454_01</t>
  </si>
  <si>
    <t>E/343/P</t>
  </si>
  <si>
    <t>Oark Krake</t>
  </si>
  <si>
    <t>5455_01</t>
  </si>
  <si>
    <t>E/344/P</t>
  </si>
  <si>
    <t>Varkes Nate</t>
  </si>
  <si>
    <t>5457_01</t>
  </si>
  <si>
    <t>F/1129/P</t>
  </si>
  <si>
    <t>Elson Horners</t>
  </si>
  <si>
    <t>5458_01</t>
  </si>
  <si>
    <t>E/351/S</t>
  </si>
  <si>
    <t>Wandy Diazarez</t>
  </si>
  <si>
    <t>5459_01</t>
  </si>
  <si>
    <t>C/213/S</t>
  </si>
  <si>
    <t>Jabbab Stoile</t>
  </si>
  <si>
    <t>5462_01</t>
  </si>
  <si>
    <t>F/1131/P</t>
  </si>
  <si>
    <t>Laptin Part</t>
  </si>
  <si>
    <t>5463_01</t>
  </si>
  <si>
    <t>F/1045/S</t>
  </si>
  <si>
    <t>Laude Balderts</t>
  </si>
  <si>
    <t>5465_01</t>
  </si>
  <si>
    <t>F/1132/P</t>
  </si>
  <si>
    <t>Sugaly Chité</t>
  </si>
  <si>
    <t>5465_02</t>
  </si>
  <si>
    <t>Cings Chité</t>
  </si>
  <si>
    <t>5465_03</t>
  </si>
  <si>
    <t>Jacks Chité</t>
  </si>
  <si>
    <t>5466_01</t>
  </si>
  <si>
    <t>B/185/P</t>
  </si>
  <si>
    <t>Mesons Matoltuble</t>
  </si>
  <si>
    <t>5466_02</t>
  </si>
  <si>
    <t>Menkin Boltund</t>
  </si>
  <si>
    <t>5466_03</t>
  </si>
  <si>
    <t>Alballa Boltund</t>
  </si>
  <si>
    <t>5466_04</t>
  </si>
  <si>
    <t>Asterf Boltund</t>
  </si>
  <si>
    <t>5466_05</t>
  </si>
  <si>
    <t>Bahyon Matoltuble</t>
  </si>
  <si>
    <t>5467_01</t>
  </si>
  <si>
    <t>F/1046/S</t>
  </si>
  <si>
    <t>Evenna Garden</t>
  </si>
  <si>
    <t>5468_01</t>
  </si>
  <si>
    <t>B/208/S</t>
  </si>
  <si>
    <t>Brafirk Unprive</t>
  </si>
  <si>
    <t>5469_01</t>
  </si>
  <si>
    <t>A/50/P</t>
  </si>
  <si>
    <t>Keidhma Subateful</t>
  </si>
  <si>
    <t>5470_01</t>
  </si>
  <si>
    <t>G/878/P</t>
  </si>
  <si>
    <t>Franda Vales</t>
  </si>
  <si>
    <t>5471_01</t>
  </si>
  <si>
    <t>G/877/S</t>
  </si>
  <si>
    <t>Jeanie Loway</t>
  </si>
  <si>
    <t>5472_01</t>
  </si>
  <si>
    <t>F/1047/S</t>
  </si>
  <si>
    <t>Jacque Andley</t>
  </si>
  <si>
    <t>5474_01</t>
  </si>
  <si>
    <t>Thew Strony</t>
  </si>
  <si>
    <t>5475_01</t>
  </si>
  <si>
    <t>F/1134/P</t>
  </si>
  <si>
    <t>Stelle Lowelliott</t>
  </si>
  <si>
    <t>5476_01</t>
  </si>
  <si>
    <t>G/879/S</t>
  </si>
  <si>
    <t>Samany Moodsey</t>
  </si>
  <si>
    <t>5477_01</t>
  </si>
  <si>
    <t>G/880/S</t>
  </si>
  <si>
    <t>Gerte Baxterson</t>
  </si>
  <si>
    <t>5478_01</t>
  </si>
  <si>
    <t>F/1048/S</t>
  </si>
  <si>
    <t>Hocorz Prity</t>
  </si>
  <si>
    <t>5479_01</t>
  </si>
  <si>
    <t>G/881/S</t>
  </si>
  <si>
    <t>Timyra Romason</t>
  </si>
  <si>
    <t>5480_01</t>
  </si>
  <si>
    <t>Avijava Ellcefulve</t>
  </si>
  <si>
    <t>5483_01</t>
  </si>
  <si>
    <t>F/1135/P</t>
  </si>
  <si>
    <t>Nadie Waltonnedy</t>
  </si>
  <si>
    <t>5484_01</t>
  </si>
  <si>
    <t>F/1050/S</t>
  </si>
  <si>
    <t>Masal Monie</t>
  </si>
  <si>
    <t>5485_01</t>
  </si>
  <si>
    <t>G/880/P</t>
  </si>
  <si>
    <t>Kennie Portananney</t>
  </si>
  <si>
    <t>5487_01</t>
  </si>
  <si>
    <t>F/1136/P</t>
  </si>
  <si>
    <t>Flams Nan</t>
  </si>
  <si>
    <t>5488_01</t>
  </si>
  <si>
    <t>B/186/P</t>
  </si>
  <si>
    <t>Tares Hoorherve</t>
  </si>
  <si>
    <t>5488_02</t>
  </si>
  <si>
    <t>Acrabik Hoorherve</t>
  </si>
  <si>
    <t>5488_03</t>
  </si>
  <si>
    <t>Krabius Hoorherve</t>
  </si>
  <si>
    <t>5488_04</t>
  </si>
  <si>
    <t>Weidus Hoorherve</t>
  </si>
  <si>
    <t>5489_01</t>
  </si>
  <si>
    <t>G/881/P</t>
  </si>
  <si>
    <t>Glendy Welles</t>
  </si>
  <si>
    <t>5489_02</t>
  </si>
  <si>
    <t>Benew Welles</t>
  </si>
  <si>
    <t>5490_01</t>
  </si>
  <si>
    <t>F/1137/P</t>
  </si>
  <si>
    <t>Grog Emead</t>
  </si>
  <si>
    <t>5491_01</t>
  </si>
  <si>
    <t>G/882/S</t>
  </si>
  <si>
    <t>Anthia Solon</t>
  </si>
  <si>
    <t>5492_01</t>
  </si>
  <si>
    <t>F/1052/S</t>
  </si>
  <si>
    <t>Keithy Prinson</t>
  </si>
  <si>
    <t>5494_01</t>
  </si>
  <si>
    <t>F/1053/S</t>
  </si>
  <si>
    <t>Tonald Keithunts</t>
  </si>
  <si>
    <t>5496_01</t>
  </si>
  <si>
    <t>G/882/P</t>
  </si>
  <si>
    <t>Wayney Charryerry</t>
  </si>
  <si>
    <t>5497_01</t>
  </si>
  <si>
    <t>B/210/S</t>
  </si>
  <si>
    <t>Taurah Covetive</t>
  </si>
  <si>
    <t>5497_02</t>
  </si>
  <si>
    <t>Edaron Covetive</t>
  </si>
  <si>
    <t>5499_01</t>
  </si>
  <si>
    <t>G/884/S</t>
  </si>
  <si>
    <t>Brank Hickley</t>
  </si>
  <si>
    <t>5500_01</t>
  </si>
  <si>
    <t>D/175/P</t>
  </si>
  <si>
    <t>Bar Cuche</t>
  </si>
  <si>
    <t>5501_01</t>
  </si>
  <si>
    <t>G/885/S</t>
  </si>
  <si>
    <t>Camily Alldson</t>
  </si>
  <si>
    <t>5504_01</t>
  </si>
  <si>
    <t>F/1140/P</t>
  </si>
  <si>
    <t>Greggy Benderez</t>
  </si>
  <si>
    <t>5506_01</t>
  </si>
  <si>
    <t>D/166/S</t>
  </si>
  <si>
    <t>Phecca Speedgear</t>
  </si>
  <si>
    <t>5507_01</t>
  </si>
  <si>
    <t>E/356/S</t>
  </si>
  <si>
    <t>Blakes Saf</t>
  </si>
  <si>
    <t>5508_01</t>
  </si>
  <si>
    <t>Margio Potters</t>
  </si>
  <si>
    <t>5509_01</t>
  </si>
  <si>
    <t>F/1055/S</t>
  </si>
  <si>
    <t>Allene Douglasen</t>
  </si>
  <si>
    <t>5510_01</t>
  </si>
  <si>
    <t>G/887/S</t>
  </si>
  <si>
    <t>Stance Ingston</t>
  </si>
  <si>
    <t>5511_01</t>
  </si>
  <si>
    <t>G/884/P</t>
  </si>
  <si>
    <t>Leen Gallenry</t>
  </si>
  <si>
    <t>5511_02</t>
  </si>
  <si>
    <t>E/346/P</t>
  </si>
  <si>
    <t>Mela Gallenry</t>
  </si>
  <si>
    <t>5512_01</t>
  </si>
  <si>
    <t>A/67/S</t>
  </si>
  <si>
    <t>Fomalik Chsere</t>
  </si>
  <si>
    <t>5512_02</t>
  </si>
  <si>
    <t>B/211/S</t>
  </si>
  <si>
    <t>Sadaron Chsere</t>
  </si>
  <si>
    <t>5514_01</t>
  </si>
  <si>
    <t>G/889/S</t>
  </si>
  <si>
    <t>Bretty Monroellynn</t>
  </si>
  <si>
    <t>5514_02</t>
  </si>
  <si>
    <t>Shanie Monroellynn</t>
  </si>
  <si>
    <t>5514_03</t>
  </si>
  <si>
    <t>Ton Monroellynn</t>
  </si>
  <si>
    <t>5514_04</t>
  </si>
  <si>
    <t>Jodip Monroellynn</t>
  </si>
  <si>
    <t>5515_01</t>
  </si>
  <si>
    <t>F/1141/P</t>
  </si>
  <si>
    <t>Feryla Prestonard</t>
  </si>
  <si>
    <t>5517_01</t>
  </si>
  <si>
    <t>E/357/S</t>
  </si>
  <si>
    <t>Totax Brazo</t>
  </si>
  <si>
    <t>5520_01</t>
  </si>
  <si>
    <t>G/890/S</t>
  </si>
  <si>
    <t>Vanard Nasquez</t>
  </si>
  <si>
    <t>5521_01</t>
  </si>
  <si>
    <t>F/1058/S</t>
  </si>
  <si>
    <t>Ireene Boltertley</t>
  </si>
  <si>
    <t>5522_01</t>
  </si>
  <si>
    <t>E/358/S</t>
  </si>
  <si>
    <t>Carold Hinglendez</t>
  </si>
  <si>
    <t>5522_02</t>
  </si>
  <si>
    <t>F/1059/S</t>
  </si>
  <si>
    <t>Ollip Hinglendez</t>
  </si>
  <si>
    <t>5522_03</t>
  </si>
  <si>
    <t>Elanie Hinglendez</t>
  </si>
  <si>
    <t>5523_01</t>
  </si>
  <si>
    <t>G/885/P</t>
  </si>
  <si>
    <t>Rician Pearsalason</t>
  </si>
  <si>
    <t>5524_01</t>
  </si>
  <si>
    <t>F/1060/S</t>
  </si>
  <si>
    <t>Melica Hendrys</t>
  </si>
  <si>
    <t>5526_01</t>
  </si>
  <si>
    <t>F/1061/S</t>
  </si>
  <si>
    <t>Kaye Stroyledgez</t>
  </si>
  <si>
    <t>5526_02</t>
  </si>
  <si>
    <t>G/891/S</t>
  </si>
  <si>
    <t>Eleah Stroyledgez</t>
  </si>
  <si>
    <t>5527_01</t>
  </si>
  <si>
    <t>G/886/P</t>
  </si>
  <si>
    <t>Pamiea Dickman</t>
  </si>
  <si>
    <t>5527_02</t>
  </si>
  <si>
    <t>Bellee Dickman</t>
  </si>
  <si>
    <t>5527_03</t>
  </si>
  <si>
    <t>5527_04</t>
  </si>
  <si>
    <t>Almara Dickman</t>
  </si>
  <si>
    <t>5528_01</t>
  </si>
  <si>
    <t>F/1143/P</t>
  </si>
  <si>
    <t>Hanna Peckerson</t>
  </si>
  <si>
    <t>5529_01</t>
  </si>
  <si>
    <t>C/174/P</t>
  </si>
  <si>
    <t>Sabi Unfile</t>
  </si>
  <si>
    <t>5530_01</t>
  </si>
  <si>
    <t>E/347/P</t>
  </si>
  <si>
    <t>Eerch Mesty</t>
  </si>
  <si>
    <t>5530_02</t>
  </si>
  <si>
    <t>F/1144/P</t>
  </si>
  <si>
    <t>Mondax Mesty</t>
  </si>
  <si>
    <t>5531_01</t>
  </si>
  <si>
    <t>F/1145/P</t>
  </si>
  <si>
    <t>Ste Brity</t>
  </si>
  <si>
    <t>5531_02</t>
  </si>
  <si>
    <t>Gut Brity</t>
  </si>
  <si>
    <t>5535_01</t>
  </si>
  <si>
    <t>G/893/S</t>
  </si>
  <si>
    <t>Nichad Arner</t>
  </si>
  <si>
    <t>5535_02</t>
  </si>
  <si>
    <t>Meline Arner</t>
  </si>
  <si>
    <t>5535_03</t>
  </si>
  <si>
    <t>Blanie Arner</t>
  </si>
  <si>
    <t>5536_01</t>
  </si>
  <si>
    <t>F/1062/S</t>
  </si>
  <si>
    <t>Walles Pure</t>
  </si>
  <si>
    <t>5537_01</t>
  </si>
  <si>
    <t>F/1063/S</t>
  </si>
  <si>
    <t>Herms Bancy</t>
  </si>
  <si>
    <t>5538_01</t>
  </si>
  <si>
    <t>F/1146/P</t>
  </si>
  <si>
    <t>Diedow Gele</t>
  </si>
  <si>
    <t>5538_02</t>
  </si>
  <si>
    <t>Hocks Gele</t>
  </si>
  <si>
    <t>5539_01</t>
  </si>
  <si>
    <t>B/187/P</t>
  </si>
  <si>
    <t>Tarf Officled</t>
  </si>
  <si>
    <t>5540_01</t>
  </si>
  <si>
    <t>E/360/S</t>
  </si>
  <si>
    <t>Berly Andackson</t>
  </si>
  <si>
    <t>5541_01</t>
  </si>
  <si>
    <t>F/1147/P</t>
  </si>
  <si>
    <t>Cornys Kra</t>
  </si>
  <si>
    <t>5543_01</t>
  </si>
  <si>
    <t>C/175/P</t>
  </si>
  <si>
    <t>Hekaton Platch</t>
  </si>
  <si>
    <t>5544_01</t>
  </si>
  <si>
    <t>F/1149/P</t>
  </si>
  <si>
    <t>Minnys Stité</t>
  </si>
  <si>
    <t>5545_01</t>
  </si>
  <si>
    <t>G/894/S</t>
  </si>
  <si>
    <t>Ernice Rigginsen</t>
  </si>
  <si>
    <t>5545_02</t>
  </si>
  <si>
    <t>Sall Rigginsen</t>
  </si>
  <si>
    <t>5545_03</t>
  </si>
  <si>
    <t>Nance Rigginsen</t>
  </si>
  <si>
    <t>5546_01</t>
  </si>
  <si>
    <t>D/176/P</t>
  </si>
  <si>
    <t>Wasatan Brathful</t>
  </si>
  <si>
    <t>5550_01</t>
  </si>
  <si>
    <t>G/895/S</t>
  </si>
  <si>
    <t>Robyna Poperez</t>
  </si>
  <si>
    <t>5551_01</t>
  </si>
  <si>
    <t>G/888/P</t>
  </si>
  <si>
    <t>Rayley Foledges</t>
  </si>
  <si>
    <t>5552_01</t>
  </si>
  <si>
    <t>F/1150/P</t>
  </si>
  <si>
    <t>Skix Potie</t>
  </si>
  <si>
    <t>5552_02</t>
  </si>
  <si>
    <t>Oatch Potie</t>
  </si>
  <si>
    <t>5552_03</t>
  </si>
  <si>
    <t>Chonk Potie</t>
  </si>
  <si>
    <t>5555_01</t>
  </si>
  <si>
    <t>G/896/S</t>
  </si>
  <si>
    <t>Winia Blanglison</t>
  </si>
  <si>
    <t>5556_01</t>
  </si>
  <si>
    <t>E/361/S</t>
  </si>
  <si>
    <t>Jona Hanner</t>
  </si>
  <si>
    <t>5557_01</t>
  </si>
  <si>
    <t>G/890/P</t>
  </si>
  <si>
    <t>Jerek Mathison</t>
  </si>
  <si>
    <t>5559_01</t>
  </si>
  <si>
    <t>G/897/S</t>
  </si>
  <si>
    <t>5560_01</t>
  </si>
  <si>
    <t>D/168/S</t>
  </si>
  <si>
    <t>Tyog Birte</t>
  </si>
  <si>
    <t>5561_01</t>
  </si>
  <si>
    <t>A/51/P</t>
  </si>
  <si>
    <t>Diskeh Fueling</t>
  </si>
  <si>
    <t>5561_02</t>
  </si>
  <si>
    <t>Cellus Fueling</t>
  </si>
  <si>
    <t>5561_03</t>
  </si>
  <si>
    <t>Gluinol Fueling</t>
  </si>
  <si>
    <t>5561_04</t>
  </si>
  <si>
    <t>Ankab Fueling</t>
  </si>
  <si>
    <t>5563_01</t>
  </si>
  <si>
    <t>C/176/P</t>
  </si>
  <si>
    <t>Maham Cattyried</t>
  </si>
  <si>
    <t>5566_01</t>
  </si>
  <si>
    <t>E/349/P</t>
  </si>
  <si>
    <t>Gluinon Gloyanthy</t>
  </si>
  <si>
    <t>5568_01</t>
  </si>
  <si>
    <t>B/188/P</t>
  </si>
  <si>
    <t>Winons Covetive</t>
  </si>
  <si>
    <t>5568_02</t>
  </si>
  <si>
    <t>Merabik Covetive</t>
  </si>
  <si>
    <t>5569_01</t>
  </si>
  <si>
    <t>G/891/P</t>
  </si>
  <si>
    <t>Brance Mcfarleys</t>
  </si>
  <si>
    <t>5571_01</t>
  </si>
  <si>
    <t>G/900/S</t>
  </si>
  <si>
    <t>Delley Nichoan</t>
  </si>
  <si>
    <t>5572_01</t>
  </si>
  <si>
    <t>F/1153/P</t>
  </si>
  <si>
    <t>Gicket Pane</t>
  </si>
  <si>
    <t>5573_01</t>
  </si>
  <si>
    <t>F/1154/P</t>
  </si>
  <si>
    <t>Mariel Gilleranks</t>
  </si>
  <si>
    <t>5574_01</t>
  </si>
  <si>
    <t>F/1155/P</t>
  </si>
  <si>
    <t>Dorah Polliamposs</t>
  </si>
  <si>
    <t>5575_01</t>
  </si>
  <si>
    <t>F/1156/P</t>
  </si>
  <si>
    <t>Bares Nacke</t>
  </si>
  <si>
    <t>5575_02</t>
  </si>
  <si>
    <t>Heers Nacke</t>
  </si>
  <si>
    <t>5578_01</t>
  </si>
  <si>
    <t>G/892/P</t>
  </si>
  <si>
    <t>Verney Gainebergan</t>
  </si>
  <si>
    <t>5580_01</t>
  </si>
  <si>
    <t>G/902/S</t>
  </si>
  <si>
    <t>Anae Vaught</t>
  </si>
  <si>
    <t>5581_01</t>
  </si>
  <si>
    <t>B/212/S</t>
  </si>
  <si>
    <t>Alpha Frolestty</t>
  </si>
  <si>
    <t>5582_01</t>
  </si>
  <si>
    <t>G/893/P</t>
  </si>
  <si>
    <t>Patoya Hersons</t>
  </si>
  <si>
    <t>5583_01</t>
  </si>
  <si>
    <t>D/170/S</t>
  </si>
  <si>
    <t>Taura Inghtal</t>
  </si>
  <si>
    <t>5585_01</t>
  </si>
  <si>
    <t>G/894/P</t>
  </si>
  <si>
    <t>Vanez Popelazquez</t>
  </si>
  <si>
    <t>5585_02</t>
  </si>
  <si>
    <t>F/1158/P</t>
  </si>
  <si>
    <t>Velyne Popelazquez</t>
  </si>
  <si>
    <t>5586_01</t>
  </si>
  <si>
    <t>G/895/P</t>
  </si>
  <si>
    <t>Elanda Reyersendry</t>
  </si>
  <si>
    <t>5587_01</t>
  </si>
  <si>
    <t>F/1159/P</t>
  </si>
  <si>
    <t>Dianie Deckerson</t>
  </si>
  <si>
    <t>5589_01</t>
  </si>
  <si>
    <t>F/1160/P</t>
  </si>
  <si>
    <t>Fayen Hermanapp</t>
  </si>
  <si>
    <t>5591_01</t>
  </si>
  <si>
    <t>E/363/S</t>
  </si>
  <si>
    <t>Elene Ewiseston</t>
  </si>
  <si>
    <t>5592_01</t>
  </si>
  <si>
    <t>F/1161/P</t>
  </si>
  <si>
    <t>Wheard Quith</t>
  </si>
  <si>
    <t>5594_01</t>
  </si>
  <si>
    <t>F/1163/P</t>
  </si>
  <si>
    <t>Verney Lewinton</t>
  </si>
  <si>
    <t>5595_01</t>
  </si>
  <si>
    <t>F/1067/S</t>
  </si>
  <si>
    <t>Sonard Craftstens</t>
  </si>
  <si>
    <t>5596_01</t>
  </si>
  <si>
    <t>D/179/P</t>
  </si>
  <si>
    <t>Mothab Sorbitter</t>
  </si>
  <si>
    <t>5598_01</t>
  </si>
  <si>
    <t>G/903/S</t>
  </si>
  <si>
    <t>Lulah Thony</t>
  </si>
  <si>
    <t>5599_01</t>
  </si>
  <si>
    <t>E/364/S</t>
  </si>
  <si>
    <t>Saxino Caming</t>
  </si>
  <si>
    <t>5601_01</t>
  </si>
  <si>
    <t>G/904/S</t>
  </si>
  <si>
    <t>Bertle Vandan</t>
  </si>
  <si>
    <t>5601_02</t>
  </si>
  <si>
    <t>Fery Vandan</t>
  </si>
  <si>
    <t>5601_03</t>
  </si>
  <si>
    <t>Jacque Vandan</t>
  </si>
  <si>
    <t>5601_04</t>
  </si>
  <si>
    <t>F/1069/S</t>
  </si>
  <si>
    <t>Vanney Vandan</t>
  </si>
  <si>
    <t>5601_05</t>
  </si>
  <si>
    <t>Maya Vandan</t>
  </si>
  <si>
    <t>5602_01</t>
  </si>
  <si>
    <t>B/190/P</t>
  </si>
  <si>
    <t>Castab Sedece</t>
  </si>
  <si>
    <t>5602_02</t>
  </si>
  <si>
    <t>Hadirk Sedece</t>
  </si>
  <si>
    <t>5603_01</t>
  </si>
  <si>
    <t>E/365/S</t>
  </si>
  <si>
    <t>Kocha Cluitty</t>
  </si>
  <si>
    <t>5606_01</t>
  </si>
  <si>
    <t>B/213/S</t>
  </si>
  <si>
    <t>Algor Paterpad</t>
  </si>
  <si>
    <t>5606_02</t>
  </si>
  <si>
    <t>Brab Dectory</t>
  </si>
  <si>
    <t>5608_01</t>
  </si>
  <si>
    <t>F/1164/P</t>
  </si>
  <si>
    <t>Son Mclainez</t>
  </si>
  <si>
    <t>5609_01</t>
  </si>
  <si>
    <t>G/897/P</t>
  </si>
  <si>
    <t>Breney Russon</t>
  </si>
  <si>
    <t>5610_01</t>
  </si>
  <si>
    <t>B/214/S</t>
  </si>
  <si>
    <t>Tach Dicely</t>
  </si>
  <si>
    <t>5610_02</t>
  </si>
  <si>
    <t>Atinon Dicely</t>
  </si>
  <si>
    <t>5611_01</t>
  </si>
  <si>
    <t>D/171/S</t>
  </si>
  <si>
    <t>Medion Clutchor</t>
  </si>
  <si>
    <t>5611_02</t>
  </si>
  <si>
    <t>Grum Clutchor</t>
  </si>
  <si>
    <t>5613_01</t>
  </si>
  <si>
    <t>F/1072/S</t>
  </si>
  <si>
    <t>Leene Hardonald</t>
  </si>
  <si>
    <t>5614_01</t>
  </si>
  <si>
    <t>G/906/S</t>
  </si>
  <si>
    <t>Tyrony Coolerson</t>
  </si>
  <si>
    <t>5615_01</t>
  </si>
  <si>
    <t>G/907/S</t>
  </si>
  <si>
    <t>Tine Wardendez</t>
  </si>
  <si>
    <t>5616_01</t>
  </si>
  <si>
    <t>F/1073/S</t>
  </si>
  <si>
    <t>Yolace Fryersonis</t>
  </si>
  <si>
    <t>5618_01</t>
  </si>
  <si>
    <t>F/1075/S</t>
  </si>
  <si>
    <t>Jenn Lynnerett</t>
  </si>
  <si>
    <t>5619_01</t>
  </si>
  <si>
    <t>G/908/S</t>
  </si>
  <si>
    <t>Gordo Freder</t>
  </si>
  <si>
    <t>5622_01</t>
  </si>
  <si>
    <t>F/1076/S</t>
  </si>
  <si>
    <t>Jenn Nolds</t>
  </si>
  <si>
    <t>5623_01</t>
  </si>
  <si>
    <t>G/898/P</t>
  </si>
  <si>
    <t>Helly Gouldensen</t>
  </si>
  <si>
    <t>5625_01</t>
  </si>
  <si>
    <t>E/352/P</t>
  </si>
  <si>
    <t>Trise Cart</t>
  </si>
  <si>
    <t>5625_02</t>
  </si>
  <si>
    <t>Cros Nane</t>
  </si>
  <si>
    <t>5625_03</t>
  </si>
  <si>
    <t>Ming Cart</t>
  </si>
  <si>
    <t>5625_04</t>
  </si>
  <si>
    <t>Tops Cart</t>
  </si>
  <si>
    <t>5625_05</t>
  </si>
  <si>
    <t>5626_01</t>
  </si>
  <si>
    <t>G/911/S</t>
  </si>
  <si>
    <t>Fayen Vinston</t>
  </si>
  <si>
    <t>5627_01</t>
  </si>
  <si>
    <t>G/899/P</t>
  </si>
  <si>
    <t>Nelsie Stanters</t>
  </si>
  <si>
    <t>5628_01</t>
  </si>
  <si>
    <t>G/900/P</t>
  </si>
  <si>
    <t>Ebonya Potthews</t>
  </si>
  <si>
    <t>5629_01</t>
  </si>
  <si>
    <t>G/901/P</t>
  </si>
  <si>
    <t>Jaye Sterson</t>
  </si>
  <si>
    <t>5631_01</t>
  </si>
  <si>
    <t>F/1166/P</t>
  </si>
  <si>
    <t>Bel Boltond</t>
  </si>
  <si>
    <t>5637_01</t>
  </si>
  <si>
    <t>F/1168/P</t>
  </si>
  <si>
    <t>Sonard Simson</t>
  </si>
  <si>
    <t>5639_01</t>
  </si>
  <si>
    <t>G/913/S</t>
  </si>
  <si>
    <t>Bel Ewins</t>
  </si>
  <si>
    <t>5640_01</t>
  </si>
  <si>
    <t>E/368/S</t>
  </si>
  <si>
    <t>Kaffias Rinicapead</t>
  </si>
  <si>
    <t>5642_01</t>
  </si>
  <si>
    <t>B/216/S</t>
  </si>
  <si>
    <t>Geonkaa Supred</t>
  </si>
  <si>
    <t>5642_02</t>
  </si>
  <si>
    <t>Isoton Supred</t>
  </si>
  <si>
    <t>5643_01</t>
  </si>
  <si>
    <t>F/1077/S</t>
  </si>
  <si>
    <t>Latsts Karte</t>
  </si>
  <si>
    <t>5643_02</t>
  </si>
  <si>
    <t>5643_03</t>
  </si>
  <si>
    <t>Eaturs Karte</t>
  </si>
  <si>
    <t>5644_01</t>
  </si>
  <si>
    <t>F/1169/P</t>
  </si>
  <si>
    <t>Gut Hake</t>
  </si>
  <si>
    <t>5645_01</t>
  </si>
  <si>
    <t>F/1078/S</t>
  </si>
  <si>
    <t>Olly Wagnerray</t>
  </si>
  <si>
    <t>5646_01</t>
  </si>
  <si>
    <t>F/1079/S</t>
  </si>
  <si>
    <t>5647_01</t>
  </si>
  <si>
    <t>C/178/P</t>
  </si>
  <si>
    <t>Dyonevi Matoltuble</t>
  </si>
  <si>
    <t>5647_02</t>
  </si>
  <si>
    <t>Chabih Matoltuble</t>
  </si>
  <si>
    <t>5647_03</t>
  </si>
  <si>
    <t>Majoram Tachor</t>
  </si>
  <si>
    <t>5648_01</t>
  </si>
  <si>
    <t>C/179/P</t>
  </si>
  <si>
    <t>Edaruma Braned</t>
  </si>
  <si>
    <t>5648_02</t>
  </si>
  <si>
    <t>Unukath Braned</t>
  </si>
  <si>
    <t>5650_01</t>
  </si>
  <si>
    <t>G/902/P</t>
  </si>
  <si>
    <t>Elsane Coopezmaney</t>
  </si>
  <si>
    <t>5651_01</t>
  </si>
  <si>
    <t>G/915/S</t>
  </si>
  <si>
    <t>Kentha Franton</t>
  </si>
  <si>
    <t>5652_01</t>
  </si>
  <si>
    <t>F/1171/P</t>
  </si>
  <si>
    <t>Erice Franchaney</t>
  </si>
  <si>
    <t>5653_01</t>
  </si>
  <si>
    <t>G/903/P</t>
  </si>
  <si>
    <t>Hanne Wardendez</t>
  </si>
  <si>
    <t>5655_01</t>
  </si>
  <si>
    <t>F/1172/P</t>
  </si>
  <si>
    <t>Laude Browlerson</t>
  </si>
  <si>
    <t>5659_01</t>
  </si>
  <si>
    <t>F/1175/P</t>
  </si>
  <si>
    <t>Letta Alberts</t>
  </si>
  <si>
    <t>5661_01</t>
  </si>
  <si>
    <t>E/355/P</t>
  </si>
  <si>
    <t>Elany Ellahan</t>
  </si>
  <si>
    <t>5661_02</t>
  </si>
  <si>
    <t>G/905/P</t>
  </si>
  <si>
    <t>Vane Ellahan</t>
  </si>
  <si>
    <t>5662_01</t>
  </si>
  <si>
    <t>G/916/S</t>
  </si>
  <si>
    <t>Alendy Wolferguson</t>
  </si>
  <si>
    <t>5662_02</t>
  </si>
  <si>
    <t>F/1080/S</t>
  </si>
  <si>
    <t>Karia Wolferguson</t>
  </si>
  <si>
    <t>5663_01</t>
  </si>
  <si>
    <t>A/71/S</t>
  </si>
  <si>
    <t>Alsuud Ressing</t>
  </si>
  <si>
    <t>5667_01</t>
  </si>
  <si>
    <t>G/906/P</t>
  </si>
  <si>
    <t>Moniey Combson</t>
  </si>
  <si>
    <t>5671_01</t>
  </si>
  <si>
    <t>G/907/P</t>
  </si>
  <si>
    <t>Berly Acobsond</t>
  </si>
  <si>
    <t>5673_01</t>
  </si>
  <si>
    <t>F/1083/S</t>
  </si>
  <si>
    <t>Pattin Bradlerson</t>
  </si>
  <si>
    <t>5674_01</t>
  </si>
  <si>
    <t>B/217/S</t>
  </si>
  <si>
    <t>Alrain Unsible</t>
  </si>
  <si>
    <t>5677_01</t>
  </si>
  <si>
    <t>E/357/P</t>
  </si>
  <si>
    <t>Hoces Fisun</t>
  </si>
  <si>
    <t>5679_01</t>
  </si>
  <si>
    <t>G/920/S</t>
  </si>
  <si>
    <t>Loise Casonston</t>
  </si>
  <si>
    <t>5679_02</t>
  </si>
  <si>
    <t>Shelle Casonston</t>
  </si>
  <si>
    <t>5679_03</t>
  </si>
  <si>
    <t>Jennya Casonston</t>
  </si>
  <si>
    <t>5680_01</t>
  </si>
  <si>
    <t>E/359/P</t>
  </si>
  <si>
    <t>Ryanne Blanglison</t>
  </si>
  <si>
    <t>5681_01</t>
  </si>
  <si>
    <t>G/921/S</t>
  </si>
  <si>
    <t>Jodip Ellson</t>
  </si>
  <si>
    <t>5684_01</t>
  </si>
  <si>
    <t>B/218/S</t>
  </si>
  <si>
    <t>Zaninon Busive</t>
  </si>
  <si>
    <t>5684_02</t>
  </si>
  <si>
    <t>Azhah Busive</t>
  </si>
  <si>
    <t>5684_03</t>
  </si>
  <si>
    <t>Genubik Busive</t>
  </si>
  <si>
    <t>5684_04</t>
  </si>
  <si>
    <t>Okulus Folhal</t>
  </si>
  <si>
    <t>5685_01</t>
  </si>
  <si>
    <t>G/910/P</t>
  </si>
  <si>
    <t>Ianne Bryants</t>
  </si>
  <si>
    <t>5686_01</t>
  </si>
  <si>
    <t>Lix Cry</t>
  </si>
  <si>
    <t>5686_02</t>
  </si>
  <si>
    <t>D/180/P</t>
  </si>
  <si>
    <t>Pil Cry</t>
  </si>
  <si>
    <t>5687_01</t>
  </si>
  <si>
    <t>F/1179/P</t>
  </si>
  <si>
    <t>Erie Mccarry</t>
  </si>
  <si>
    <t>5688_01</t>
  </si>
  <si>
    <t>F/1084/S</t>
  </si>
  <si>
    <t>Isaacy Newtontoss</t>
  </si>
  <si>
    <t>5689_01</t>
  </si>
  <si>
    <t>F/1180/P</t>
  </si>
  <si>
    <t>Raceky Scotterkins</t>
  </si>
  <si>
    <t>5692_01</t>
  </si>
  <si>
    <t>E/360/P</t>
  </si>
  <si>
    <t>Mele Madan</t>
  </si>
  <si>
    <t>5693_01</t>
  </si>
  <si>
    <t>F/1087/S</t>
  </si>
  <si>
    <t>Hellia Blacks</t>
  </si>
  <si>
    <t>5695_01</t>
  </si>
  <si>
    <t>G/922/S</t>
  </si>
  <si>
    <t>Brene Collinson</t>
  </si>
  <si>
    <t>5696_01</t>
  </si>
  <si>
    <t>G/911/P</t>
  </si>
  <si>
    <t>Janney Mcgoway</t>
  </si>
  <si>
    <t>5698_01</t>
  </si>
  <si>
    <t>F/1088/S</t>
  </si>
  <si>
    <t>Natha Mulley</t>
  </si>
  <si>
    <t>5698_02</t>
  </si>
  <si>
    <t>G/923/S</t>
  </si>
  <si>
    <t>5700_01</t>
  </si>
  <si>
    <t>G/924/S</t>
  </si>
  <si>
    <t>Coreen Ricks</t>
  </si>
  <si>
    <t>5701_01</t>
  </si>
  <si>
    <t>D/173/S</t>
  </si>
  <si>
    <t>Caper Fincy</t>
  </si>
  <si>
    <t>5702_01</t>
  </si>
  <si>
    <t>G/912/P</t>
  </si>
  <si>
    <t>Katiey Estron</t>
  </si>
  <si>
    <t>5704_01</t>
  </si>
  <si>
    <t>G/913/P</t>
  </si>
  <si>
    <t>Melara Callowery</t>
  </si>
  <si>
    <t>5705_01</t>
  </si>
  <si>
    <t>G/925/S</t>
  </si>
  <si>
    <t>Letty Chanan</t>
  </si>
  <si>
    <t>5706_01</t>
  </si>
  <si>
    <t>F/1090/S</t>
  </si>
  <si>
    <t>Norahe Kerrealds</t>
  </si>
  <si>
    <t>5706_02</t>
  </si>
  <si>
    <t>G/926/S</t>
  </si>
  <si>
    <t>Tricki Marshopper</t>
  </si>
  <si>
    <t>5707_01</t>
  </si>
  <si>
    <t>F/1091/S</t>
  </si>
  <si>
    <t>Emmax Alvasquez</t>
  </si>
  <si>
    <t>5709_01</t>
  </si>
  <si>
    <t>C/215/S</t>
  </si>
  <si>
    <t>Asellum Amblereld</t>
  </si>
  <si>
    <t>5710_01</t>
  </si>
  <si>
    <t>F/1092/S</t>
  </si>
  <si>
    <t>Jeanie Sterson</t>
  </si>
  <si>
    <t>5711_01</t>
  </si>
  <si>
    <t>F/1183/P</t>
  </si>
  <si>
    <t>Daryla Mullericer</t>
  </si>
  <si>
    <t>5712_01</t>
  </si>
  <si>
    <t>E/371/S</t>
  </si>
  <si>
    <t>Dabik Mostedry</t>
  </si>
  <si>
    <t>5713_01</t>
  </si>
  <si>
    <t>G/915/P</t>
  </si>
  <si>
    <t>Lawren Blangibson</t>
  </si>
  <si>
    <t>5714_01</t>
  </si>
  <si>
    <t>G/916/P</t>
  </si>
  <si>
    <t>Katen Farleyatton</t>
  </si>
  <si>
    <t>5714_02</t>
  </si>
  <si>
    <t>Rayle Farleyatton</t>
  </si>
  <si>
    <t>5714_03</t>
  </si>
  <si>
    <t>Bobina Hamcmahon</t>
  </si>
  <si>
    <t>5714_04</t>
  </si>
  <si>
    <t>Sanda Hamcmahon</t>
  </si>
  <si>
    <t>5714_05</t>
  </si>
  <si>
    <t>Robyna Hamcmahon</t>
  </si>
  <si>
    <t>5716_01</t>
  </si>
  <si>
    <t>F/1093/S</t>
  </si>
  <si>
    <t>Gabrin Jimes</t>
  </si>
  <si>
    <t>5717_01</t>
  </si>
  <si>
    <t>G/917/P</t>
  </si>
  <si>
    <t>Wardan Fowles</t>
  </si>
  <si>
    <t>5718_01</t>
  </si>
  <si>
    <t>G/927/S</t>
  </si>
  <si>
    <t>Racyle Kaney</t>
  </si>
  <si>
    <t>5719_01</t>
  </si>
  <si>
    <t>G/918/P</t>
  </si>
  <si>
    <t>Ireen Tranciams</t>
  </si>
  <si>
    <t>5719_02</t>
  </si>
  <si>
    <t>Min Tranciams</t>
  </si>
  <si>
    <t>5721_01</t>
  </si>
  <si>
    <t>B/219/S</t>
  </si>
  <si>
    <t>Giedia Mostedry</t>
  </si>
  <si>
    <t>5721_02</t>
  </si>
  <si>
    <t>Scellus Mostedry</t>
  </si>
  <si>
    <t>5722_01</t>
  </si>
  <si>
    <t>G/928/S</t>
  </si>
  <si>
    <t>Joyces Ington</t>
  </si>
  <si>
    <t>5723_01</t>
  </si>
  <si>
    <t>E/372/S</t>
  </si>
  <si>
    <t>Quakes Puff</t>
  </si>
  <si>
    <t>5724_01</t>
  </si>
  <si>
    <t>G/919/P</t>
  </si>
  <si>
    <t>Eduard Sweenez</t>
  </si>
  <si>
    <t>5725_01</t>
  </si>
  <si>
    <t>F/1094/S</t>
  </si>
  <si>
    <t>Clindy Joycerton</t>
  </si>
  <si>
    <t>5726_01</t>
  </si>
  <si>
    <t>B/192/P</t>
  </si>
  <si>
    <t>Bottom Dindeng</t>
  </si>
  <si>
    <t>5727_01</t>
  </si>
  <si>
    <t>G/920/P</t>
  </si>
  <si>
    <t>Kenny Santin</t>
  </si>
  <si>
    <t>5728_01</t>
  </si>
  <si>
    <t>F/1185/P</t>
  </si>
  <si>
    <t>Jodia Wolferguson</t>
  </si>
  <si>
    <t>5729_01</t>
  </si>
  <si>
    <t>F/1186/P</t>
  </si>
  <si>
    <t>Honjay Merie</t>
  </si>
  <si>
    <t>5730_01</t>
  </si>
  <si>
    <t>F/1187/P</t>
  </si>
  <si>
    <t>Karlen Moodman</t>
  </si>
  <si>
    <t>5732_01</t>
  </si>
  <si>
    <t>G/921/P</t>
  </si>
  <si>
    <t>Brancy Ocherman</t>
  </si>
  <si>
    <t>5733_01</t>
  </si>
  <si>
    <t>G/922/P</t>
  </si>
  <si>
    <t>Billia Kerrealds</t>
  </si>
  <si>
    <t>5733_02</t>
  </si>
  <si>
    <t>F/1188/P</t>
  </si>
  <si>
    <t>Tricky Buckeelez</t>
  </si>
  <si>
    <t>5735_01</t>
  </si>
  <si>
    <t>E/362/P</t>
  </si>
  <si>
    <t>Myrace Peterstarks</t>
  </si>
  <si>
    <t>5736_01</t>
  </si>
  <si>
    <t>F/1189/P</t>
  </si>
  <si>
    <t>Ton Maynardner</t>
  </si>
  <si>
    <t>5737_01</t>
  </si>
  <si>
    <t>C/216/S</t>
  </si>
  <si>
    <t>Mintard Inicont</t>
  </si>
  <si>
    <t>5737_02</t>
  </si>
  <si>
    <t>Lesaton Inicont</t>
  </si>
  <si>
    <t>5738_01</t>
  </si>
  <si>
    <t>G/929/S</t>
  </si>
  <si>
    <t>Ritany Morelly</t>
  </si>
  <si>
    <t>5739_01</t>
  </si>
  <si>
    <t>G/930/S</t>
  </si>
  <si>
    <t>Courta Cleminglas</t>
  </si>
  <si>
    <t>5740_01</t>
  </si>
  <si>
    <t>A/52/P</t>
  </si>
  <si>
    <t>Minopus Cattle</t>
  </si>
  <si>
    <t>5740_02</t>
  </si>
  <si>
    <t>Unukath Alaxed</t>
  </si>
  <si>
    <t>5742_01</t>
  </si>
  <si>
    <t>F/1096/S</t>
  </si>
  <si>
    <t>Ger Rigginsen</t>
  </si>
  <si>
    <t>5744_01</t>
  </si>
  <si>
    <t>G/931/S</t>
  </si>
  <si>
    <t>Felice Hinglendez</t>
  </si>
  <si>
    <t>5746_01</t>
  </si>
  <si>
    <t>G/932/S</t>
  </si>
  <si>
    <t>Rica Vandan</t>
  </si>
  <si>
    <t>5747_01</t>
  </si>
  <si>
    <t>F/1192/P</t>
  </si>
  <si>
    <t>Troya Hallahaney</t>
  </si>
  <si>
    <t>5748_01</t>
  </si>
  <si>
    <t>A/53/P</t>
  </si>
  <si>
    <t>Sterfik Gealloyalt</t>
  </si>
  <si>
    <t>5750_01</t>
  </si>
  <si>
    <t>E/363/P</t>
  </si>
  <si>
    <t>Herina Parklaney</t>
  </si>
  <si>
    <t>5751_01</t>
  </si>
  <si>
    <t>G/924/P</t>
  </si>
  <si>
    <t>5755_01</t>
  </si>
  <si>
    <t>G/933/S</t>
  </si>
  <si>
    <t>Loreen Cardner</t>
  </si>
  <si>
    <t>5756_01</t>
  </si>
  <si>
    <t>F/1194/P</t>
  </si>
  <si>
    <t>Card Dicksons</t>
  </si>
  <si>
    <t>5756_02</t>
  </si>
  <si>
    <t>Billia Briggston</t>
  </si>
  <si>
    <t>5756_03</t>
  </si>
  <si>
    <t>Inerry Briggston</t>
  </si>
  <si>
    <t>5756_04</t>
  </si>
  <si>
    <t>5756_05</t>
  </si>
  <si>
    <t>Fery Briggston</t>
  </si>
  <si>
    <t>5756_06</t>
  </si>
  <si>
    <t>Karena Briggston</t>
  </si>
  <si>
    <t>5756_07</t>
  </si>
  <si>
    <t>Shanie Garden</t>
  </si>
  <si>
    <t>5756_08</t>
  </si>
  <si>
    <t>Wenise Briggston</t>
  </si>
  <si>
    <t>5757_01</t>
  </si>
  <si>
    <t>F/1195/P</t>
  </si>
  <si>
    <t>Dianya Salin</t>
  </si>
  <si>
    <t>5758_01</t>
  </si>
  <si>
    <t>G/934/S</t>
  </si>
  <si>
    <t>Heidie Mcguirez</t>
  </si>
  <si>
    <t>5761_01</t>
  </si>
  <si>
    <t>B/220/S</t>
  </si>
  <si>
    <t>Weino Icablebat</t>
  </si>
  <si>
    <t>5763_01</t>
  </si>
  <si>
    <t>F/1099/S</t>
  </si>
  <si>
    <t>Andan Alentonway</t>
  </si>
  <si>
    <t>5763_02</t>
  </si>
  <si>
    <t>Erick Alentonway</t>
  </si>
  <si>
    <t>5764_01</t>
  </si>
  <si>
    <t>F/1100/S</t>
  </si>
  <si>
    <t>Shery Nolds</t>
  </si>
  <si>
    <t>5765_01</t>
  </si>
  <si>
    <t>C/181/P</t>
  </si>
  <si>
    <t>Altairk Heermy</t>
  </si>
  <si>
    <t>5767_01</t>
  </si>
  <si>
    <t>G/936/S</t>
  </si>
  <si>
    <t>Jonaye Josesh</t>
  </si>
  <si>
    <t>5768_01</t>
  </si>
  <si>
    <t>B/193/P</t>
  </si>
  <si>
    <t>Gatrino Cattle</t>
  </si>
  <si>
    <t>5768_02</t>
  </si>
  <si>
    <t>Izarfik Cattle</t>
  </si>
  <si>
    <t>5769_01</t>
  </si>
  <si>
    <t>B/194/P</t>
  </si>
  <si>
    <t>Menkard Oppont</t>
  </si>
  <si>
    <t>5769_02</t>
  </si>
  <si>
    <t>Muonon Oppont</t>
  </si>
  <si>
    <t>5771_01</t>
  </si>
  <si>
    <t>G/937/S</t>
  </si>
  <si>
    <t>Sanda Fielson</t>
  </si>
  <si>
    <t>5772_01</t>
  </si>
  <si>
    <t>F/1197/P</t>
  </si>
  <si>
    <t>Vuls Sidne</t>
  </si>
  <si>
    <t>5773_01</t>
  </si>
  <si>
    <t>C/217/S</t>
  </si>
  <si>
    <t>Bosonan Sciatberit</t>
  </si>
  <si>
    <t>5776_01</t>
  </si>
  <si>
    <t>F/1102/S</t>
  </si>
  <si>
    <t>Luise Saundez</t>
  </si>
  <si>
    <t>5777_01</t>
  </si>
  <si>
    <t>F/1199/P</t>
  </si>
  <si>
    <t>Katen River</t>
  </si>
  <si>
    <t>5778_01</t>
  </si>
  <si>
    <t>G/926/P</t>
  </si>
  <si>
    <t>Verney Pernard</t>
  </si>
  <si>
    <t>5779_01</t>
  </si>
  <si>
    <t>G/938/S</t>
  </si>
  <si>
    <t>Glene Simsey</t>
  </si>
  <si>
    <t>5780_01</t>
  </si>
  <si>
    <t>B/195/P</t>
  </si>
  <si>
    <t>Genif Ousious</t>
  </si>
  <si>
    <t>5780_02</t>
  </si>
  <si>
    <t>Hallux Ousious</t>
  </si>
  <si>
    <t>5780_03</t>
  </si>
  <si>
    <t>Betenar Ousious</t>
  </si>
  <si>
    <t>5781_01</t>
  </si>
  <si>
    <t>F/1200/P</t>
  </si>
  <si>
    <t>Nichad Harley</t>
  </si>
  <si>
    <t>5783_01</t>
  </si>
  <si>
    <t>F/1201/P</t>
  </si>
  <si>
    <t>Alendy Scottuez</t>
  </si>
  <si>
    <t>5785_01</t>
  </si>
  <si>
    <t>F/1104/S</t>
  </si>
  <si>
    <t>Dwin Mcgoway</t>
  </si>
  <si>
    <t>5786_01</t>
  </si>
  <si>
    <t>G/928/P</t>
  </si>
  <si>
    <t>Alfrey Sarios</t>
  </si>
  <si>
    <t>5788_01</t>
  </si>
  <si>
    <t>F/1105/S</t>
  </si>
  <si>
    <t>Ves Birte</t>
  </si>
  <si>
    <t>5790_01</t>
  </si>
  <si>
    <t>C/218/S</t>
  </si>
  <si>
    <t>Markard Distured</t>
  </si>
  <si>
    <t>5791_01</t>
  </si>
  <si>
    <t>G/941/S</t>
  </si>
  <si>
    <t>Earlie Sancasey</t>
  </si>
  <si>
    <t>5792_01</t>
  </si>
  <si>
    <t>B/196/P</t>
  </si>
  <si>
    <t>Eltares Subwor</t>
  </si>
  <si>
    <t>5793_01</t>
  </si>
  <si>
    <t>E/375/S</t>
  </si>
  <si>
    <t>Dhenah Gloyanthy</t>
  </si>
  <si>
    <t>5794_01</t>
  </si>
  <si>
    <t>D/182/P</t>
  </si>
  <si>
    <t>Winopus Shoeweely</t>
  </si>
  <si>
    <t>5795_01</t>
  </si>
  <si>
    <t>F/1106/S</t>
  </si>
  <si>
    <t>Evey Hodes</t>
  </si>
  <si>
    <t>5796_01</t>
  </si>
  <si>
    <t>F/1107/S</t>
  </si>
  <si>
    <t>Grog Pre</t>
  </si>
  <si>
    <t>5799_01</t>
  </si>
  <si>
    <t>F/1108/S</t>
  </si>
  <si>
    <t>Cruts Cres</t>
  </si>
  <si>
    <t>5800_01</t>
  </si>
  <si>
    <t>F/1203/P</t>
  </si>
  <si>
    <t>Belly Llobsoney</t>
  </si>
  <si>
    <t>5802_01</t>
  </si>
  <si>
    <t>D/175/S</t>
  </si>
  <si>
    <t>Terry Killé</t>
  </si>
  <si>
    <t>5804_01</t>
  </si>
  <si>
    <t>G/933/P</t>
  </si>
  <si>
    <t>Allyn Simpsonks</t>
  </si>
  <si>
    <t>5806_01</t>
  </si>
  <si>
    <t>F/1109/S</t>
  </si>
  <si>
    <t>Philda Snowaney</t>
  </si>
  <si>
    <t>5808_01</t>
  </si>
  <si>
    <t>G/934/P</t>
  </si>
  <si>
    <t>5808_02</t>
  </si>
  <si>
    <t>F/1204/P</t>
  </si>
  <si>
    <t>Ferry Josey</t>
  </si>
  <si>
    <t>5808_03</t>
  </si>
  <si>
    <t>Haryn Josey</t>
  </si>
  <si>
    <t>5809_01</t>
  </si>
  <si>
    <t>F/1205/P</t>
  </si>
  <si>
    <t>Violan Clemondsey</t>
  </si>
  <si>
    <t>5809_02</t>
  </si>
  <si>
    <t>Eilan Clemondsey</t>
  </si>
  <si>
    <t>5810_01</t>
  </si>
  <si>
    <t>G/935/P</t>
  </si>
  <si>
    <t>Valey Chapmaney</t>
  </si>
  <si>
    <t>5810_02</t>
  </si>
  <si>
    <t>E/366/P</t>
  </si>
  <si>
    <t>Annez Chapmaney</t>
  </si>
  <si>
    <t>5811_01</t>
  </si>
  <si>
    <t>A/54/P</t>
  </si>
  <si>
    <t>Haldah Fulatorly</t>
  </si>
  <si>
    <t>5811_02</t>
  </si>
  <si>
    <t>Sadlam Fulatorly</t>
  </si>
  <si>
    <t>5812_01</t>
  </si>
  <si>
    <t>G/943/S</t>
  </si>
  <si>
    <t>Holey Domington</t>
  </si>
  <si>
    <t>5812_02</t>
  </si>
  <si>
    <t>Garry Domington</t>
  </si>
  <si>
    <t>5812_03</t>
  </si>
  <si>
    <t>Evaned Domington</t>
  </si>
  <si>
    <t>5812_04</t>
  </si>
  <si>
    <t>Ireen Domington</t>
  </si>
  <si>
    <t>5812_05</t>
  </si>
  <si>
    <t>Dian Domington</t>
  </si>
  <si>
    <t>5812_06</t>
  </si>
  <si>
    <t>Karena Domington</t>
  </si>
  <si>
    <t>5813_01</t>
  </si>
  <si>
    <t>G/936/P</t>
  </si>
  <si>
    <t>Coreee Hortis</t>
  </si>
  <si>
    <t>5814_01</t>
  </si>
  <si>
    <t>D/176/S</t>
  </si>
  <si>
    <t>Prabon Bine</t>
  </si>
  <si>
    <t>5814_02</t>
  </si>
  <si>
    <t>Fal Bine</t>
  </si>
  <si>
    <t>5814_03</t>
  </si>
  <si>
    <t>Scers Bine</t>
  </si>
  <si>
    <t>5814_04</t>
  </si>
  <si>
    <t>Honda Bine</t>
  </si>
  <si>
    <t>5814_05</t>
  </si>
  <si>
    <t>Caper Bine</t>
  </si>
  <si>
    <t>5814_06</t>
  </si>
  <si>
    <t>Feles Bine</t>
  </si>
  <si>
    <t>5814_07</t>
  </si>
  <si>
    <t>Naffsh Bine</t>
  </si>
  <si>
    <t>5816_01</t>
  </si>
  <si>
    <t>G/937/P</t>
  </si>
  <si>
    <t>Armene Vines</t>
  </si>
  <si>
    <t>5817_01</t>
  </si>
  <si>
    <t>F/1111/S</t>
  </si>
  <si>
    <t>Alex Berle</t>
  </si>
  <si>
    <t>5818_01</t>
  </si>
  <si>
    <t>G/938/P</t>
  </si>
  <si>
    <t>Jeroy Mullericer</t>
  </si>
  <si>
    <t>5819_01</t>
  </si>
  <si>
    <t>B/221/S</t>
  </si>
  <si>
    <t>Alcorab Suptive</t>
  </si>
  <si>
    <t>5820_01</t>
  </si>
  <si>
    <t>F/1112/S</t>
  </si>
  <si>
    <t>Ellene Tersony</t>
  </si>
  <si>
    <t>5821_01</t>
  </si>
  <si>
    <t>C/183/P</t>
  </si>
  <si>
    <t>Dirfak Calazy</t>
  </si>
  <si>
    <t>5822_01</t>
  </si>
  <si>
    <t>G/939/P</t>
  </si>
  <si>
    <t>Joandy Chapmaney</t>
  </si>
  <si>
    <t>5823_01</t>
  </si>
  <si>
    <t>G/944/S</t>
  </si>
  <si>
    <t>Ronna Antoshipson</t>
  </si>
  <si>
    <t>5824_01</t>
  </si>
  <si>
    <t>G/940/P</t>
  </si>
  <si>
    <t>Carry Contrevins</t>
  </si>
  <si>
    <t>5825_01</t>
  </si>
  <si>
    <t>B/198/P</t>
  </si>
  <si>
    <t>Betenar Apenelexy</t>
  </si>
  <si>
    <t>5826_01</t>
  </si>
  <si>
    <t>E/367/P</t>
  </si>
  <si>
    <t>Arkaban Tertchty</t>
  </si>
  <si>
    <t>5827_01</t>
  </si>
  <si>
    <t>G/945/S</t>
  </si>
  <si>
    <t>Anthia Willangsey</t>
  </si>
  <si>
    <t>5828_01</t>
  </si>
  <si>
    <t>G/941/P</t>
  </si>
  <si>
    <t>Bethy Goldendrice</t>
  </si>
  <si>
    <t>5829_01</t>
  </si>
  <si>
    <t>F/1113/S</t>
  </si>
  <si>
    <t>Jona Sancasey</t>
  </si>
  <si>
    <t>5831_01</t>
  </si>
  <si>
    <t>Jacky Rosalanenn</t>
  </si>
  <si>
    <t>5834_01</t>
  </si>
  <si>
    <t>F/1206/P</t>
  </si>
  <si>
    <t>Sterry Brenney</t>
  </si>
  <si>
    <t>5835_01</t>
  </si>
  <si>
    <t>G/946/S</t>
  </si>
  <si>
    <t>Stendy Avidson</t>
  </si>
  <si>
    <t>5836_01</t>
  </si>
  <si>
    <t>B/222/S</t>
  </si>
  <si>
    <t>Phah Irintious</t>
  </si>
  <si>
    <t>5837_01</t>
  </si>
  <si>
    <t>F/1114/S</t>
  </si>
  <si>
    <t>Eleaha Maynardner</t>
  </si>
  <si>
    <t>5839_01</t>
  </si>
  <si>
    <t>C/219/S</t>
  </si>
  <si>
    <t>Ranopus Unloweedic</t>
  </si>
  <si>
    <t>5840_01</t>
  </si>
  <si>
    <t>G/946/P</t>
  </si>
  <si>
    <t>Jerrye Potters</t>
  </si>
  <si>
    <t>5842_01</t>
  </si>
  <si>
    <t>C/220/S</t>
  </si>
  <si>
    <t>Hekark Maging</t>
  </si>
  <si>
    <t>5842_02</t>
  </si>
  <si>
    <t>Zaurid Prefule</t>
  </si>
  <si>
    <t>5843_01</t>
  </si>
  <si>
    <t>G/947/S</t>
  </si>
  <si>
    <t>Hughy Hessey</t>
  </si>
  <si>
    <t>5844_01</t>
  </si>
  <si>
    <t>E/369/P</t>
  </si>
  <si>
    <t>Lavey Spencervan</t>
  </si>
  <si>
    <t>5846_01</t>
  </si>
  <si>
    <t>E/376/S</t>
  </si>
  <si>
    <t>Morny Gerin</t>
  </si>
  <si>
    <t>5847_01</t>
  </si>
  <si>
    <t>F/1115/S</t>
  </si>
  <si>
    <t>Olly Trankliney</t>
  </si>
  <si>
    <t>5848_01</t>
  </si>
  <si>
    <t>E/377/S</t>
  </si>
  <si>
    <t>Eriana Benney</t>
  </si>
  <si>
    <t>5849_01</t>
  </si>
  <si>
    <t>F/1208/P</t>
  </si>
  <si>
    <t>Jilley Brightez</t>
  </si>
  <si>
    <t>5852_01</t>
  </si>
  <si>
    <t>E/370/P</t>
  </si>
  <si>
    <t>Stendy Byerry</t>
  </si>
  <si>
    <t>5854_01</t>
  </si>
  <si>
    <t>F/1117/S</t>
  </si>
  <si>
    <t>Molley Olshaffey</t>
  </si>
  <si>
    <t>5855_01</t>
  </si>
  <si>
    <t>F/1209/P</t>
  </si>
  <si>
    <t>Hanna Horndley</t>
  </si>
  <si>
    <t>5855_02</t>
  </si>
  <si>
    <t>G/949/P</t>
  </si>
  <si>
    <t>Rhony Horndley</t>
  </si>
  <si>
    <t>5856_01</t>
  </si>
  <si>
    <t>B/199/P</t>
  </si>
  <si>
    <t>Graviph Wincer</t>
  </si>
  <si>
    <t>5856_02</t>
  </si>
  <si>
    <t>Alark Wincer</t>
  </si>
  <si>
    <t>5857_01</t>
  </si>
  <si>
    <t>E/378/S</t>
  </si>
  <si>
    <t>Caiamin Tinganking</t>
  </si>
  <si>
    <t>5858_01</t>
  </si>
  <si>
    <t>G/948/S</t>
  </si>
  <si>
    <t>Wally Barberts</t>
  </si>
  <si>
    <t>5859_01</t>
  </si>
  <si>
    <t>E/371/P</t>
  </si>
  <si>
    <t>Leene Griffince</t>
  </si>
  <si>
    <t>5860_01</t>
  </si>
  <si>
    <t>F/1118/S</t>
  </si>
  <si>
    <t>Hers Raste</t>
  </si>
  <si>
    <t>5860_02</t>
  </si>
  <si>
    <t>Aps Raste</t>
  </si>
  <si>
    <t>5860_03</t>
  </si>
  <si>
    <t>Chex Raste</t>
  </si>
  <si>
    <t>5861_01</t>
  </si>
  <si>
    <t>G/949/S</t>
  </si>
  <si>
    <t>Melica Browlerson</t>
  </si>
  <si>
    <t>5863_01</t>
  </si>
  <si>
    <t>G/950/P</t>
  </si>
  <si>
    <t>Lawren Loverthyo</t>
  </si>
  <si>
    <t>5863_02</t>
  </si>
  <si>
    <t>F/1210/P</t>
  </si>
  <si>
    <t>Allene Loverthyo</t>
  </si>
  <si>
    <t>5867_01</t>
  </si>
  <si>
    <t>F/1212/P</t>
  </si>
  <si>
    <t>Noria Rocknight</t>
  </si>
  <si>
    <t>5868_01</t>
  </si>
  <si>
    <t>E/379/S</t>
  </si>
  <si>
    <t>Yolace Blangibson</t>
  </si>
  <si>
    <t>5869_01</t>
  </si>
  <si>
    <t>G/952/S</t>
  </si>
  <si>
    <t>Diandi Polliamposs</t>
  </si>
  <si>
    <t>5871_01</t>
  </si>
  <si>
    <t>F/1120/S</t>
  </si>
  <si>
    <t>Anda Flemaney</t>
  </si>
  <si>
    <t>5874_01</t>
  </si>
  <si>
    <t>G/953/S</t>
  </si>
  <si>
    <t>Gory Simonsents</t>
  </si>
  <si>
    <t>5875_01</t>
  </si>
  <si>
    <t>E/381/S</t>
  </si>
  <si>
    <t>Toddie Nasquez</t>
  </si>
  <si>
    <t>5876_01</t>
  </si>
  <si>
    <t>D/184/P</t>
  </si>
  <si>
    <t>Eles Cone</t>
  </si>
  <si>
    <t>5876_02</t>
  </si>
  <si>
    <t>F/1213/P</t>
  </si>
  <si>
    <t>Eloos Cone</t>
  </si>
  <si>
    <t>5876_03</t>
  </si>
  <si>
    <t>Wal Cone</t>
  </si>
  <si>
    <t>5877_01</t>
  </si>
  <si>
    <t>F/1121/S</t>
  </si>
  <si>
    <t>Tyle Carsoning</t>
  </si>
  <si>
    <t>5878_01</t>
  </si>
  <si>
    <t>B/224/S</t>
  </si>
  <si>
    <t>Duhrak Busive</t>
  </si>
  <si>
    <t>5879_01</t>
  </si>
  <si>
    <t>F/1122/S</t>
  </si>
  <si>
    <t>Whark Cooki</t>
  </si>
  <si>
    <t>5880_01</t>
  </si>
  <si>
    <t>G/953/P</t>
  </si>
  <si>
    <t>Leneva Pooley</t>
  </si>
  <si>
    <t>5882_01</t>
  </si>
  <si>
    <t>F/1214/P</t>
  </si>
  <si>
    <t>Celis Morez</t>
  </si>
  <si>
    <t>5885_01</t>
  </si>
  <si>
    <t>F/1123/S</t>
  </si>
  <si>
    <t>Danna Oneiles</t>
  </si>
  <si>
    <t>5885_02</t>
  </si>
  <si>
    <t>Philia Oneiles</t>
  </si>
  <si>
    <t>5885_03</t>
  </si>
  <si>
    <t>Glena Oneiles</t>
  </si>
  <si>
    <t>5885_04</t>
  </si>
  <si>
    <t>G/954/S</t>
  </si>
  <si>
    <t>Aliedy Oneiles</t>
  </si>
  <si>
    <t>5885_05</t>
  </si>
  <si>
    <t>Philda Oneiles</t>
  </si>
  <si>
    <t>5885_06</t>
  </si>
  <si>
    <t>Carold Oneiles</t>
  </si>
  <si>
    <t>5885_07</t>
  </si>
  <si>
    <t>Ivanna Oneiles</t>
  </si>
  <si>
    <t>5885_08</t>
  </si>
  <si>
    <t>Fayene Oneiles</t>
  </si>
  <si>
    <t>5886_01</t>
  </si>
  <si>
    <t>F/1216/P</t>
  </si>
  <si>
    <t>Swack Fate</t>
  </si>
  <si>
    <t>5886_02</t>
  </si>
  <si>
    <t>E/373/P</t>
  </si>
  <si>
    <t>Cird Fate</t>
  </si>
  <si>
    <t>5887_01</t>
  </si>
  <si>
    <t>E/374/P</t>
  </si>
  <si>
    <t>Adrie Cochrisons</t>
  </si>
  <si>
    <t>5887_02</t>
  </si>
  <si>
    <t>F/1217/P</t>
  </si>
  <si>
    <t>Ryanne Cochrisons</t>
  </si>
  <si>
    <t>5888_01</t>
  </si>
  <si>
    <t>F/1218/P</t>
  </si>
  <si>
    <t>Yogal Blate</t>
  </si>
  <si>
    <t>5888_02</t>
  </si>
  <si>
    <t>Wifel Blate</t>
  </si>
  <si>
    <t>5889_01</t>
  </si>
  <si>
    <t>G/954/P</t>
  </si>
  <si>
    <t>Leony Perrerojass</t>
  </si>
  <si>
    <t>5890_01</t>
  </si>
  <si>
    <t>G/955/S</t>
  </si>
  <si>
    <t>Ambert Woody</t>
  </si>
  <si>
    <t>5891_01</t>
  </si>
  <si>
    <t>G/955/P</t>
  </si>
  <si>
    <t>Bony Steeletters</t>
  </si>
  <si>
    <t>5894_01</t>
  </si>
  <si>
    <t>G/957/S</t>
  </si>
  <si>
    <t>Gabrin Navages</t>
  </si>
  <si>
    <t>5897_01</t>
  </si>
  <si>
    <t>C/221/S</t>
  </si>
  <si>
    <t>5898_01</t>
  </si>
  <si>
    <t>G/958/S</t>
  </si>
  <si>
    <t>Lolas Dickley</t>
  </si>
  <si>
    <t>5900_01</t>
  </si>
  <si>
    <t>F/1220/P</t>
  </si>
  <si>
    <t>Forms Nutca</t>
  </si>
  <si>
    <t>5900_02</t>
  </si>
  <si>
    <t>Fispot Nutca</t>
  </si>
  <si>
    <t>5900_03</t>
  </si>
  <si>
    <t>Gonut Nutca</t>
  </si>
  <si>
    <t>5901_01</t>
  </si>
  <si>
    <t>F/1221/P</t>
  </si>
  <si>
    <t>Kennie Castannison</t>
  </si>
  <si>
    <t>5902_01</t>
  </si>
  <si>
    <t>D/177/S</t>
  </si>
  <si>
    <t>Igrish Win</t>
  </si>
  <si>
    <t>5903_01</t>
  </si>
  <si>
    <t>E/376/P</t>
  </si>
  <si>
    <t>Vivia Doughan</t>
  </si>
  <si>
    <t>5905_01</t>
  </si>
  <si>
    <t>G/959/S</t>
  </si>
  <si>
    <t>Elindy Byerry</t>
  </si>
  <si>
    <t>5906_01</t>
  </si>
  <si>
    <t>G/957/P</t>
  </si>
  <si>
    <t>Dwin Santin</t>
  </si>
  <si>
    <t>5907_01</t>
  </si>
  <si>
    <t>G/960/S</t>
  </si>
  <si>
    <t>Winia Jarvey</t>
  </si>
  <si>
    <t>5908_01</t>
  </si>
  <si>
    <t>F/1126/S</t>
  </si>
  <si>
    <t>Paulia Brooker</t>
  </si>
  <si>
    <t>5909_01</t>
  </si>
  <si>
    <t>F/1127/S</t>
  </si>
  <si>
    <t>Luisy Fryan</t>
  </si>
  <si>
    <t>5909_02</t>
  </si>
  <si>
    <t>G/961/S</t>
  </si>
  <si>
    <t>Anda Fryan</t>
  </si>
  <si>
    <t>5909_03</t>
  </si>
  <si>
    <t>Holey Fryan</t>
  </si>
  <si>
    <t>5912_01</t>
  </si>
  <si>
    <t>G/963/S</t>
  </si>
  <si>
    <t>Dianya Joycerton</t>
  </si>
  <si>
    <t>5913_01</t>
  </si>
  <si>
    <t>D/185/P</t>
  </si>
  <si>
    <t>Beidus Peterive</t>
  </si>
  <si>
    <t>5915_01</t>
  </si>
  <si>
    <t>E/382/S</t>
  </si>
  <si>
    <t>Garion Mcneiley</t>
  </si>
  <si>
    <t>5916_01</t>
  </si>
  <si>
    <t>E/383/S</t>
  </si>
  <si>
    <t>Marky Meltonway</t>
  </si>
  <si>
    <t>5919_01</t>
  </si>
  <si>
    <t>A/55/P</t>
  </si>
  <si>
    <t>Phonons Heracker</t>
  </si>
  <si>
    <t>5920_01</t>
  </si>
  <si>
    <t>F/1223/P</t>
  </si>
  <si>
    <t>Celina Buckeenez</t>
  </si>
  <si>
    <t>5921_01</t>
  </si>
  <si>
    <t>G/959/P</t>
  </si>
  <si>
    <t>Vandy Campson</t>
  </si>
  <si>
    <t>5921_02</t>
  </si>
  <si>
    <t>F/1224/P</t>
  </si>
  <si>
    <t>Brance Campson</t>
  </si>
  <si>
    <t>5922_01</t>
  </si>
  <si>
    <t>G/960/P</t>
  </si>
  <si>
    <t>Elia Bairdyork</t>
  </si>
  <si>
    <t>5923_01</t>
  </si>
  <si>
    <t>F/1129/S</t>
  </si>
  <si>
    <t>Oafron Batte</t>
  </si>
  <si>
    <t>5924_01</t>
  </si>
  <si>
    <t>F/1225/P</t>
  </si>
  <si>
    <t>Nelley Brantuarez</t>
  </si>
  <si>
    <t>5925_01</t>
  </si>
  <si>
    <t>B/226/S</t>
  </si>
  <si>
    <t>Anchird Rotter</t>
  </si>
  <si>
    <t>5925_02</t>
  </si>
  <si>
    <t>Medib Rotter</t>
  </si>
  <si>
    <t>5925_03</t>
  </si>
  <si>
    <t>Tark Rotter</t>
  </si>
  <si>
    <t>5927_01</t>
  </si>
  <si>
    <t>B/201/P</t>
  </si>
  <si>
    <t>Duhrak Sysilstict</t>
  </si>
  <si>
    <t>5927_02</t>
  </si>
  <si>
    <t>Naviton Sysilstict</t>
  </si>
  <si>
    <t>5927_03</t>
  </si>
  <si>
    <t>Kraban Sysilstict</t>
  </si>
  <si>
    <t>5927_04</t>
  </si>
  <si>
    <t>Alcoran Sysilstict</t>
  </si>
  <si>
    <t>5927_05</t>
  </si>
  <si>
    <t>Taurak Ballexy</t>
  </si>
  <si>
    <t>5927_06</t>
  </si>
  <si>
    <t>Grastab Sysilstict</t>
  </si>
  <si>
    <t>5927_07</t>
  </si>
  <si>
    <t>Jihoton Ballexy</t>
  </si>
  <si>
    <t>5928_01</t>
  </si>
  <si>
    <t>E/377/P</t>
  </si>
  <si>
    <t>Becca Slates</t>
  </si>
  <si>
    <t>5930_01</t>
  </si>
  <si>
    <t>B/227/S</t>
  </si>
  <si>
    <t>Muonea Geakerat</t>
  </si>
  <si>
    <t>5930_02</t>
  </si>
  <si>
    <t>Yildus Geakerat</t>
  </si>
  <si>
    <t>5930_03</t>
  </si>
  <si>
    <t>Sarich Geakerat</t>
  </si>
  <si>
    <t>5931_01</t>
  </si>
  <si>
    <t>A/56/P</t>
  </si>
  <si>
    <t>Alcoran Clugeammy</t>
  </si>
  <si>
    <t>5933_01</t>
  </si>
  <si>
    <t>F/1131/S</t>
  </si>
  <si>
    <t>Terek Gerin</t>
  </si>
  <si>
    <t>5934_01</t>
  </si>
  <si>
    <t>G/962/P</t>
  </si>
  <si>
    <t>Joanry Mcfaddenson</t>
  </si>
  <si>
    <t>5938_01</t>
  </si>
  <si>
    <t>E/384/S</t>
  </si>
  <si>
    <t>Melvia Floydendley</t>
  </si>
  <si>
    <t>5938_02</t>
  </si>
  <si>
    <t>G/967/S</t>
  </si>
  <si>
    <t>Blancy Floydendley</t>
  </si>
  <si>
    <t>5939_01</t>
  </si>
  <si>
    <t>E/385/S</t>
  </si>
  <si>
    <t>Life Queke</t>
  </si>
  <si>
    <t>5941_01</t>
  </si>
  <si>
    <t>E/386/S</t>
  </si>
  <si>
    <t>5944_01</t>
  </si>
  <si>
    <t>G/969/S</t>
  </si>
  <si>
    <t>Alber Kerristicey</t>
  </si>
  <si>
    <t>5945_01</t>
  </si>
  <si>
    <t>G/970/S</t>
  </si>
  <si>
    <t>Lavey Morez</t>
  </si>
  <si>
    <t>5945_02</t>
  </si>
  <si>
    <t>Vanard Flynner</t>
  </si>
  <si>
    <t>5945_03</t>
  </si>
  <si>
    <t>Alancy Morez</t>
  </si>
  <si>
    <t>5946_01</t>
  </si>
  <si>
    <t>E/387/S</t>
  </si>
  <si>
    <t>Tyog Mille</t>
  </si>
  <si>
    <t>5947_01</t>
  </si>
  <si>
    <t>E/388/S</t>
  </si>
  <si>
    <t>Kitauva Stment</t>
  </si>
  <si>
    <t>5949_01</t>
  </si>
  <si>
    <t>D/180/S</t>
  </si>
  <si>
    <t>Cin Shbre</t>
  </si>
  <si>
    <t>5949_02</t>
  </si>
  <si>
    <t>F/1132/S</t>
  </si>
  <si>
    <t>Burs Shbre</t>
  </si>
  <si>
    <t>5950_01</t>
  </si>
  <si>
    <t>E/378/P</t>
  </si>
  <si>
    <t>Therry Fowlesterez</t>
  </si>
  <si>
    <t>5951_01</t>
  </si>
  <si>
    <t>F/1133/S</t>
  </si>
  <si>
    <t>Patoya Landolphrey</t>
  </si>
  <si>
    <t>5952_01</t>
  </si>
  <si>
    <t>F/1134/S</t>
  </si>
  <si>
    <t>Rants Giba</t>
  </si>
  <si>
    <t>5953_01</t>
  </si>
  <si>
    <t>E/390/S</t>
  </si>
  <si>
    <t>Emoles Graie</t>
  </si>
  <si>
    <t>5954_01</t>
  </si>
  <si>
    <t>E/391/S</t>
  </si>
  <si>
    <t>Lift Port</t>
  </si>
  <si>
    <t>5955_01</t>
  </si>
  <si>
    <t>E/392/S</t>
  </si>
  <si>
    <t>Hon Sturt</t>
  </si>
  <si>
    <t>5955_02</t>
  </si>
  <si>
    <t>F/1135/S</t>
  </si>
  <si>
    <t>Frohs Sturt</t>
  </si>
  <si>
    <t>5956_01</t>
  </si>
  <si>
    <t>E/379/P</t>
  </si>
  <si>
    <t>Hard Kramosley</t>
  </si>
  <si>
    <t>5957_01</t>
  </si>
  <si>
    <t>B/203/P</t>
  </si>
  <si>
    <t>Arrain Chuble</t>
  </si>
  <si>
    <t>5957_02</t>
  </si>
  <si>
    <t>Zedark Chuble</t>
  </si>
  <si>
    <t>5957_03</t>
  </si>
  <si>
    <t>Markard Chuble</t>
  </si>
  <si>
    <t>5959_01</t>
  </si>
  <si>
    <t>D/181/S</t>
  </si>
  <si>
    <t>Schabik Praugnox</t>
  </si>
  <si>
    <t>5959_02</t>
  </si>
  <si>
    <t>Dabik Praugnox</t>
  </si>
  <si>
    <t>5960_01</t>
  </si>
  <si>
    <t>C/222/S</t>
  </si>
  <si>
    <t>Eltares Dister</t>
  </si>
  <si>
    <t>5960_02</t>
  </si>
  <si>
    <t>Aliakan Dister</t>
  </si>
  <si>
    <t>5960_03</t>
  </si>
  <si>
    <t>Merabik Dister</t>
  </si>
  <si>
    <t>5963_01</t>
  </si>
  <si>
    <t>F/1228/P</t>
  </si>
  <si>
    <t>Poloos Bane</t>
  </si>
  <si>
    <t>5965_01</t>
  </si>
  <si>
    <t>G/964/P</t>
  </si>
  <si>
    <t>Ricke Beckerson</t>
  </si>
  <si>
    <t>5967_01</t>
  </si>
  <si>
    <t>G/965/P</t>
  </si>
  <si>
    <t>Jonald Duranks</t>
  </si>
  <si>
    <t>5967_02</t>
  </si>
  <si>
    <t>Ebonya Duranks</t>
  </si>
  <si>
    <t>5967_03</t>
  </si>
  <si>
    <t>Britta Duranks</t>
  </si>
  <si>
    <t>5968_01</t>
  </si>
  <si>
    <t>F/1229/P</t>
  </si>
  <si>
    <t>Hanry Dayers</t>
  </si>
  <si>
    <t>5969_01</t>
  </si>
  <si>
    <t>G/972/S</t>
  </si>
  <si>
    <t>Janney Reenez</t>
  </si>
  <si>
    <t>5969_02</t>
  </si>
  <si>
    <t>F/1137/S</t>
  </si>
  <si>
    <t>Lardy Reenez</t>
  </si>
  <si>
    <t>5969_03</t>
  </si>
  <si>
    <t>Vine Reenez</t>
  </si>
  <si>
    <t>5970_01</t>
  </si>
  <si>
    <t>B/229/S</t>
  </si>
  <si>
    <t>5971_01</t>
  </si>
  <si>
    <t>F/1230/P</t>
  </si>
  <si>
    <t>Jayrin Kinad</t>
  </si>
  <si>
    <t>5972_01</t>
  </si>
  <si>
    <t>F/1138/S</t>
  </si>
  <si>
    <t>Elody Kiddley</t>
  </si>
  <si>
    <t>5973_01</t>
  </si>
  <si>
    <t>F/1139/S</t>
  </si>
  <si>
    <t>5974_01</t>
  </si>
  <si>
    <t>D/186/P</t>
  </si>
  <si>
    <t>Cricks Manda</t>
  </si>
  <si>
    <t>5975_01</t>
  </si>
  <si>
    <t>E/380/P</t>
  </si>
  <si>
    <t>Pherkab Sageng</t>
  </si>
  <si>
    <t>5976_01</t>
  </si>
  <si>
    <t>D/182/S</t>
  </si>
  <si>
    <t>Mits Mane</t>
  </si>
  <si>
    <t>5977_01</t>
  </si>
  <si>
    <t>B/230/S</t>
  </si>
  <si>
    <t>Atonea Inesely</t>
  </si>
  <si>
    <t>5977_02</t>
  </si>
  <si>
    <t>5977_03</t>
  </si>
  <si>
    <t>Alhaula Inesely</t>
  </si>
  <si>
    <t>5977_04</t>
  </si>
  <si>
    <t>Halla Porkilte</t>
  </si>
  <si>
    <t>5980_01</t>
  </si>
  <si>
    <t>C/223/S</t>
  </si>
  <si>
    <t>Alatrin Trallect</t>
  </si>
  <si>
    <t>5981_01</t>
  </si>
  <si>
    <t>F/1140/S</t>
  </si>
  <si>
    <t>Harz Quart</t>
  </si>
  <si>
    <t>5981_02</t>
  </si>
  <si>
    <t>Quid Quart</t>
  </si>
  <si>
    <t>5981_03</t>
  </si>
  <si>
    <t>Cark Quart</t>
  </si>
  <si>
    <t>5983_01</t>
  </si>
  <si>
    <t>F/1233/P</t>
  </si>
  <si>
    <t>Squars Knike</t>
  </si>
  <si>
    <t>5983_02</t>
  </si>
  <si>
    <t>Allots Knike</t>
  </si>
  <si>
    <t>5984_01</t>
  </si>
  <si>
    <t>D/187/P</t>
  </si>
  <si>
    <t>Gech Kin</t>
  </si>
  <si>
    <t>5984_02</t>
  </si>
  <si>
    <t>E/381/P</t>
  </si>
  <si>
    <t>Ale Kin</t>
  </si>
  <si>
    <t>5985_01</t>
  </si>
  <si>
    <t>F/1234/P</t>
  </si>
  <si>
    <t>Judya Wooterston</t>
  </si>
  <si>
    <t>5986_01</t>
  </si>
  <si>
    <t>D/188/P</t>
  </si>
  <si>
    <t>Zubeneb Flesping</t>
  </si>
  <si>
    <t>5987_01</t>
  </si>
  <si>
    <t>G/973/S</t>
  </si>
  <si>
    <t>Searla Stannondez</t>
  </si>
  <si>
    <t>5988_01</t>
  </si>
  <si>
    <t>F/1235/P</t>
  </si>
  <si>
    <t>Aard Curle</t>
  </si>
  <si>
    <t>5989_01</t>
  </si>
  <si>
    <t>F/1141/S</t>
  </si>
  <si>
    <t>Darrie Holcompton</t>
  </si>
  <si>
    <t>5990_01</t>
  </si>
  <si>
    <t>G/974/S</t>
  </si>
  <si>
    <t>Lynnon Castannison</t>
  </si>
  <si>
    <t>5991_01</t>
  </si>
  <si>
    <t>C/224/S</t>
  </si>
  <si>
    <t>Minoton Cralinal</t>
  </si>
  <si>
    <t>5992_01</t>
  </si>
  <si>
    <t>G/975/S</t>
  </si>
  <si>
    <t>Yolas Bowenasey</t>
  </si>
  <si>
    <t>5993_01</t>
  </si>
  <si>
    <t>E/394/S</t>
  </si>
  <si>
    <t>Jetax Jaf</t>
  </si>
  <si>
    <t>5994_01</t>
  </si>
  <si>
    <t>F/1236/P</t>
  </si>
  <si>
    <t>Emilla Kerristicey</t>
  </si>
  <si>
    <t>5995_01</t>
  </si>
  <si>
    <t>G/967/P</t>
  </si>
  <si>
    <t>Raque Burtiz</t>
  </si>
  <si>
    <t>5998_01</t>
  </si>
  <si>
    <t>G/977/S</t>
  </si>
  <si>
    <t>Mara Haydenzier</t>
  </si>
  <si>
    <t>5999_01</t>
  </si>
  <si>
    <t>G/968/P</t>
  </si>
  <si>
    <t>Becca Hermane</t>
  </si>
  <si>
    <t>6000_01</t>
  </si>
  <si>
    <t>Forms Bart</t>
  </si>
  <si>
    <t>6000_02</t>
  </si>
  <si>
    <t>D/189/P</t>
  </si>
  <si>
    <t>Rhex Bart</t>
  </si>
  <si>
    <t>6001_01</t>
  </si>
  <si>
    <t>G/969/P</t>
  </si>
  <si>
    <t>Greggy Coolez</t>
  </si>
  <si>
    <t>6003_01</t>
  </si>
  <si>
    <t>G/970/P</t>
  </si>
  <si>
    <t>Delley Spencervan</t>
  </si>
  <si>
    <t>6004_01</t>
  </si>
  <si>
    <t>F/1143/S</t>
  </si>
  <si>
    <t>Popow Meate</t>
  </si>
  <si>
    <t>6006_01</t>
  </si>
  <si>
    <t>D/190/P</t>
  </si>
  <si>
    <t>Okulam Monpreery</t>
  </si>
  <si>
    <t>6006_02</t>
  </si>
  <si>
    <t>Sulaos Monpreery</t>
  </si>
  <si>
    <t>6007_01</t>
  </si>
  <si>
    <t>G/971/P</t>
  </si>
  <si>
    <t>Jonard Kochroeders</t>
  </si>
  <si>
    <t>6008_01</t>
  </si>
  <si>
    <t>F/1238/P</t>
  </si>
  <si>
    <t>Raceky Cookson</t>
  </si>
  <si>
    <t>6010_01</t>
  </si>
  <si>
    <t>G/979/S</t>
  </si>
  <si>
    <t>Race Harley</t>
  </si>
  <si>
    <t>6011_01</t>
  </si>
  <si>
    <t>F/1239/P</t>
  </si>
  <si>
    <t>Kurta Hoodgers</t>
  </si>
  <si>
    <t>6014_01</t>
  </si>
  <si>
    <t>E/395/S</t>
  </si>
  <si>
    <t>Heryle Hurchrisong</t>
  </si>
  <si>
    <t>6015_01</t>
  </si>
  <si>
    <t>B/231/S</t>
  </si>
  <si>
    <t>Sulatik Demansty</t>
  </si>
  <si>
    <t>6015_02</t>
  </si>
  <si>
    <t>Dyonevi Demansty</t>
  </si>
  <si>
    <t>6016_01</t>
  </si>
  <si>
    <t>E/383/P</t>
  </si>
  <si>
    <t>Robyny Gardonadox</t>
  </si>
  <si>
    <t>6016_02</t>
  </si>
  <si>
    <t>G/973/P</t>
  </si>
  <si>
    <t>Norahe Gardonadox</t>
  </si>
  <si>
    <t>6017_01</t>
  </si>
  <si>
    <t>F/1144/S</t>
  </si>
  <si>
    <t>Cappe Manie</t>
  </si>
  <si>
    <t>6017_02</t>
  </si>
  <si>
    <t>Sunk Manie</t>
  </si>
  <si>
    <t>6019_01</t>
  </si>
  <si>
    <t>F/1145/S</t>
  </si>
  <si>
    <t>Monald Tersimpson</t>
  </si>
  <si>
    <t>6020_01</t>
  </si>
  <si>
    <t>G/974/P</t>
  </si>
  <si>
    <t>Stany Hanner</t>
  </si>
  <si>
    <t>6020_02</t>
  </si>
  <si>
    <t>Dawne Hanner</t>
  </si>
  <si>
    <t>6020_03</t>
  </si>
  <si>
    <t>Timyra Hanner</t>
  </si>
  <si>
    <t>6020_04</t>
  </si>
  <si>
    <t>Jimmyn Hanner</t>
  </si>
  <si>
    <t>6020_05</t>
  </si>
  <si>
    <t>F/1242/P</t>
  </si>
  <si>
    <t>Mabela Hanner</t>
  </si>
  <si>
    <t>6020_06</t>
  </si>
  <si>
    <t>Janita Hanner</t>
  </si>
  <si>
    <t>6020_07</t>
  </si>
  <si>
    <t>Tera Hanner</t>
  </si>
  <si>
    <t>6022_01</t>
  </si>
  <si>
    <t>F/1243/P</t>
  </si>
  <si>
    <t>6024_01</t>
  </si>
  <si>
    <t>G/975/P</t>
  </si>
  <si>
    <t>Carlie Fowlaney</t>
  </si>
  <si>
    <t>6025_01</t>
  </si>
  <si>
    <t>F/1245/P</t>
  </si>
  <si>
    <t>Joyton Hales</t>
  </si>
  <si>
    <t>6026_01</t>
  </si>
  <si>
    <t>F/1246/P</t>
  </si>
  <si>
    <t>Stray Prie</t>
  </si>
  <si>
    <t>6027_01</t>
  </si>
  <si>
    <t>B/232/S</t>
  </si>
  <si>
    <t>Graviph Coweboded</t>
  </si>
  <si>
    <t>6028_01</t>
  </si>
  <si>
    <t>A/57/P</t>
  </si>
  <si>
    <t>Wasatz Preeldy</t>
  </si>
  <si>
    <t>6028_02</t>
  </si>
  <si>
    <t>Cherkab Preeldy</t>
  </si>
  <si>
    <t>6028_03</t>
  </si>
  <si>
    <t>Nusakar Preeldy</t>
  </si>
  <si>
    <t>6028_04</t>
  </si>
  <si>
    <t>Kumark Preeldy</t>
  </si>
  <si>
    <t>6028_05</t>
  </si>
  <si>
    <t>Shelik Preeldy</t>
  </si>
  <si>
    <t>6029_01</t>
  </si>
  <si>
    <t>E/396/S</t>
  </si>
  <si>
    <t>Gwenda Balderts</t>
  </si>
  <si>
    <t>6030_01</t>
  </si>
  <si>
    <t>G/981/S</t>
  </si>
  <si>
    <t>Armen Ellson</t>
  </si>
  <si>
    <t>6030_02</t>
  </si>
  <si>
    <t>Dord Steinardson</t>
  </si>
  <si>
    <t>6030_03</t>
  </si>
  <si>
    <t>Etha Ellson</t>
  </si>
  <si>
    <t>6030_04</t>
  </si>
  <si>
    <t>Fanne Steinardson</t>
  </si>
  <si>
    <t>6030_05</t>
  </si>
  <si>
    <t>Mollen Ellson</t>
  </si>
  <si>
    <t>6030_06</t>
  </si>
  <si>
    <t>Alene Ellson</t>
  </si>
  <si>
    <t>6030_07</t>
  </si>
  <si>
    <t>Hatty Ellson</t>
  </si>
  <si>
    <t>6031_01</t>
  </si>
  <si>
    <t>F/1146/S</t>
  </si>
  <si>
    <t>Bobara Alshipson</t>
  </si>
  <si>
    <t>6032_01</t>
  </si>
  <si>
    <t>G/982/S</t>
  </si>
  <si>
    <t>Kendy Haynardy</t>
  </si>
  <si>
    <t>6032_02</t>
  </si>
  <si>
    <t>E/397/S</t>
  </si>
  <si>
    <t>Lison Mcdowns</t>
  </si>
  <si>
    <t>6032_03</t>
  </si>
  <si>
    <t>Celina Hurchez</t>
  </si>
  <si>
    <t>6033_01</t>
  </si>
  <si>
    <t>E/384/P</t>
  </si>
  <si>
    <t>Stote Bancy</t>
  </si>
  <si>
    <t>6033_02</t>
  </si>
  <si>
    <t>F/1247/P</t>
  </si>
  <si>
    <t>Lops Bancy</t>
  </si>
  <si>
    <t>6034_01</t>
  </si>
  <si>
    <t>E/385/P</t>
  </si>
  <si>
    <t>Callix Pette</t>
  </si>
  <si>
    <t>6034_02</t>
  </si>
  <si>
    <t>Othawk Pette</t>
  </si>
  <si>
    <t>6034_03</t>
  </si>
  <si>
    <t>Cheeet Pette</t>
  </si>
  <si>
    <t>6035_01</t>
  </si>
  <si>
    <t>E/386/P</t>
  </si>
  <si>
    <t>Doria Morsentley</t>
  </si>
  <si>
    <t>6035_02</t>
  </si>
  <si>
    <t>G/976/P</t>
  </si>
  <si>
    <t>Ginald Morsentley</t>
  </si>
  <si>
    <t>6036_01</t>
  </si>
  <si>
    <t>C/225/S</t>
  </si>
  <si>
    <t>Achah Stpingepid</t>
  </si>
  <si>
    <t>6036_02</t>
  </si>
  <si>
    <t>Sular Stpingepid</t>
  </si>
  <si>
    <t>6036_03</t>
  </si>
  <si>
    <t>Hekab Stpingepid</t>
  </si>
  <si>
    <t>6038_01</t>
  </si>
  <si>
    <t>F/1147/S</t>
  </si>
  <si>
    <t>Dooss Apple</t>
  </si>
  <si>
    <t>6039_01</t>
  </si>
  <si>
    <t>G/983/S</t>
  </si>
  <si>
    <t>6039_02</t>
  </si>
  <si>
    <t>F/1148/S</t>
  </si>
  <si>
    <t>Myrace Powery</t>
  </si>
  <si>
    <t>6040_01</t>
  </si>
  <si>
    <t>G/984/S</t>
  </si>
  <si>
    <t>Glendy Sterreray</t>
  </si>
  <si>
    <t>6041_01</t>
  </si>
  <si>
    <t>F/1248/P</t>
  </si>
  <si>
    <t>Gut Potie</t>
  </si>
  <si>
    <t>6042_01</t>
  </si>
  <si>
    <t>F/1249/P</t>
  </si>
  <si>
    <t>Casps Bost</t>
  </si>
  <si>
    <t>6043_01</t>
  </si>
  <si>
    <t>G/978/P</t>
  </si>
  <si>
    <t>Thell Reilline</t>
  </si>
  <si>
    <t>6045_01</t>
  </si>
  <si>
    <t>B/233/S</t>
  </si>
  <si>
    <t>Bralino Matoltuble</t>
  </si>
  <si>
    <t>6047_01</t>
  </si>
  <si>
    <t>G/985/S</t>
  </si>
  <si>
    <t>Sanney Russon</t>
  </si>
  <si>
    <t>6048_01</t>
  </si>
  <si>
    <t>Mele Clake</t>
  </si>
  <si>
    <t>6049_01</t>
  </si>
  <si>
    <t>G/986/S</t>
  </si>
  <si>
    <t>6052_01</t>
  </si>
  <si>
    <t>G/980/P</t>
  </si>
  <si>
    <t>Fayel Rushorney</t>
  </si>
  <si>
    <t>6054_01</t>
  </si>
  <si>
    <t>F/1151/S</t>
  </si>
  <si>
    <t>Frus Kie</t>
  </si>
  <si>
    <t>6055_01</t>
  </si>
  <si>
    <t>C/185/P</t>
  </si>
  <si>
    <t>Mino Prefule</t>
  </si>
  <si>
    <t>6055_02</t>
  </si>
  <si>
    <t>Achiram Prefule</t>
  </si>
  <si>
    <t>6055_03</t>
  </si>
  <si>
    <t>Terops Prefule</t>
  </si>
  <si>
    <t>6058_01</t>
  </si>
  <si>
    <t>F/1253/P</t>
  </si>
  <si>
    <t>Yaphex Ecart</t>
  </si>
  <si>
    <t>6059_01</t>
  </si>
  <si>
    <t>G/982/P</t>
  </si>
  <si>
    <t>Andie Rices</t>
  </si>
  <si>
    <t>6061_01</t>
  </si>
  <si>
    <t>F/1153/S</t>
  </si>
  <si>
    <t>Aliedy Jacostaney</t>
  </si>
  <si>
    <t>6062_01</t>
  </si>
  <si>
    <t>F/1254/P</t>
  </si>
  <si>
    <t>Tous Sesa</t>
  </si>
  <si>
    <t>6062_02</t>
  </si>
  <si>
    <t>E/388/P</t>
  </si>
  <si>
    <t>Cranch Sesa</t>
  </si>
  <si>
    <t>6064_01</t>
  </si>
  <si>
    <t>C/186/P</t>
  </si>
  <si>
    <t>Markar Radisiouss</t>
  </si>
  <si>
    <t>6065_01</t>
  </si>
  <si>
    <t>E/398/S</t>
  </si>
  <si>
    <t>Sharie Rodricker</t>
  </si>
  <si>
    <t>6066_01</t>
  </si>
  <si>
    <t>C/226/S</t>
  </si>
  <si>
    <t>Altan Mallisly</t>
  </si>
  <si>
    <t>6066_02</t>
  </si>
  <si>
    <t>Terion Mallisly</t>
  </si>
  <si>
    <t>6066_03</t>
  </si>
  <si>
    <t>Aldhib Mallisly</t>
  </si>
  <si>
    <t>6067_01</t>
  </si>
  <si>
    <t>G/984/P</t>
  </si>
  <si>
    <t>Dellie Perkinson</t>
  </si>
  <si>
    <t>6068_01</t>
  </si>
  <si>
    <t>F/1154/S</t>
  </si>
  <si>
    <t>Lloyde Kimons</t>
  </si>
  <si>
    <t>6069_01</t>
  </si>
  <si>
    <t>D/185/S</t>
  </si>
  <si>
    <t>Hers Buthe</t>
  </si>
  <si>
    <t>6070_01</t>
  </si>
  <si>
    <t>D/186/S</t>
  </si>
  <si>
    <t>Aptal Fate</t>
  </si>
  <si>
    <t>6071_01</t>
  </si>
  <si>
    <t>G/987/S</t>
  </si>
  <si>
    <t>Almara Delazarson</t>
  </si>
  <si>
    <t>6073_01</t>
  </si>
  <si>
    <t>F/1156/S</t>
  </si>
  <si>
    <t>Bubbix Sau</t>
  </si>
  <si>
    <t>6075_01</t>
  </si>
  <si>
    <t>B/206/P</t>
  </si>
  <si>
    <t>Wasalm Sofraten</t>
  </si>
  <si>
    <t>6076_01</t>
  </si>
  <si>
    <t>G/988/S</t>
  </si>
  <si>
    <t>Therry Cames</t>
  </si>
  <si>
    <t>6077_01</t>
  </si>
  <si>
    <t>G/985/P</t>
  </si>
  <si>
    <t>Armene Lewintos</t>
  </si>
  <si>
    <t>6080_01</t>
  </si>
  <si>
    <t>G/989/S</t>
  </si>
  <si>
    <t>Lyney Stephendsey</t>
  </si>
  <si>
    <t>6082_01</t>
  </si>
  <si>
    <t>G/987/P</t>
  </si>
  <si>
    <t>Maryne Carpennels</t>
  </si>
  <si>
    <t>6085_01</t>
  </si>
  <si>
    <t>F/1257/P</t>
  </si>
  <si>
    <t>Jimmyn Gainney</t>
  </si>
  <si>
    <t>6086_01</t>
  </si>
  <si>
    <t>A/72/S</t>
  </si>
  <si>
    <t>Grastab Tairbatic</t>
  </si>
  <si>
    <t>6087_01</t>
  </si>
  <si>
    <t>F/1160/S</t>
  </si>
  <si>
    <t>Nadie Rodger</t>
  </si>
  <si>
    <t>6090_01</t>
  </si>
  <si>
    <t>F/1259/P</t>
  </si>
  <si>
    <t>Cants Bra</t>
  </si>
  <si>
    <t>6091_01</t>
  </si>
  <si>
    <t>G/988/P</t>
  </si>
  <si>
    <t>Gera Lynnerett</t>
  </si>
  <si>
    <t>6091_02</t>
  </si>
  <si>
    <t>F/1260/P</t>
  </si>
  <si>
    <t>Pattin Lynnerett</t>
  </si>
  <si>
    <t>6092_01</t>
  </si>
  <si>
    <t>F/1161/S</t>
  </si>
  <si>
    <t>Karlie Singtons</t>
  </si>
  <si>
    <t>6092_02</t>
  </si>
  <si>
    <t>G/991/S</t>
  </si>
  <si>
    <t>Antony Singtons</t>
  </si>
  <si>
    <t>6092_03</t>
  </si>
  <si>
    <t>Carlie Singtons</t>
  </si>
  <si>
    <t>6094_01</t>
  </si>
  <si>
    <t>C/227/S</t>
  </si>
  <si>
    <t>Terons Brathful</t>
  </si>
  <si>
    <t>6094_02</t>
  </si>
  <si>
    <t>Alcyon Brathful</t>
  </si>
  <si>
    <t>6094_03</t>
  </si>
  <si>
    <t>Tautrix Brathful</t>
  </si>
  <si>
    <t>6095_01</t>
  </si>
  <si>
    <t>D/192/P</t>
  </si>
  <si>
    <t>Crin Rapie</t>
  </si>
  <si>
    <t>6096_01</t>
  </si>
  <si>
    <t>F/1162/S</t>
  </si>
  <si>
    <t>Berk Wooes</t>
  </si>
  <si>
    <t>6096_02</t>
  </si>
  <si>
    <t>Muls Wooes</t>
  </si>
  <si>
    <t>6096_03</t>
  </si>
  <si>
    <t>Pebray Wooes</t>
  </si>
  <si>
    <t>6098_01</t>
  </si>
  <si>
    <t>F/1163/S</t>
  </si>
  <si>
    <t>Essara Contrevins</t>
  </si>
  <si>
    <t>6099_01</t>
  </si>
  <si>
    <t>G/992/S</t>
  </si>
  <si>
    <t>Elara Jarvey</t>
  </si>
  <si>
    <t>6101_01</t>
  </si>
  <si>
    <t>F/1261/P</t>
  </si>
  <si>
    <t>Moniey Lambucketty</t>
  </si>
  <si>
    <t>6102_01</t>
  </si>
  <si>
    <t>F/1165/S</t>
  </si>
  <si>
    <t>Jilley Figuez</t>
  </si>
  <si>
    <t>6103_01</t>
  </si>
  <si>
    <t>G/990/P</t>
  </si>
  <si>
    <t>Davisy Hardsonerry</t>
  </si>
  <si>
    <t>6105_01</t>
  </si>
  <si>
    <t>E/401/S</t>
  </si>
  <si>
    <t>Gatrix Hontichre</t>
  </si>
  <si>
    <t>6106_01</t>
  </si>
  <si>
    <t>C/228/S</t>
  </si>
  <si>
    <t>Matark Calian</t>
  </si>
  <si>
    <t>6107_01</t>
  </si>
  <si>
    <t>F/1263/P</t>
  </si>
  <si>
    <t>Jonald Willangsey</t>
  </si>
  <si>
    <t>6108_01</t>
  </si>
  <si>
    <t>F/1166/S</t>
  </si>
  <si>
    <t>6109_01</t>
  </si>
  <si>
    <t>C/187/P</t>
  </si>
  <si>
    <t>Terons Inghtal</t>
  </si>
  <si>
    <t>6109_02</t>
  </si>
  <si>
    <t>Giedir Inghtal</t>
  </si>
  <si>
    <t>6110_01</t>
  </si>
  <si>
    <t>E/389/P</t>
  </si>
  <si>
    <t>Sus Warrishales</t>
  </si>
  <si>
    <t>6111_01</t>
  </si>
  <si>
    <t>A/58/P</t>
  </si>
  <si>
    <t>Hyaduma Folumorly</t>
  </si>
  <si>
    <t>6111_02</t>
  </si>
  <si>
    <t>Fomalik Folumorly</t>
  </si>
  <si>
    <t>6111_03</t>
  </si>
  <si>
    <t>Ainkard Folumorly</t>
  </si>
  <si>
    <t>6111_04</t>
  </si>
  <si>
    <t>Hezenif Folumorly</t>
  </si>
  <si>
    <t>6111_05</t>
  </si>
  <si>
    <t>Sabiton Folumorly</t>
  </si>
  <si>
    <t>6112_01</t>
  </si>
  <si>
    <t>F/1264/P</t>
  </si>
  <si>
    <t>Ber Sad</t>
  </si>
  <si>
    <t>6115_01</t>
  </si>
  <si>
    <t>E/390/P</t>
  </si>
  <si>
    <t>Naish Anpie</t>
  </si>
  <si>
    <t>6116_01</t>
  </si>
  <si>
    <t>F/1167/S</t>
  </si>
  <si>
    <t>Boon Hart</t>
  </si>
  <si>
    <t>6117_01</t>
  </si>
  <si>
    <t>B/234/S</t>
  </si>
  <si>
    <t>Anchira Spassive</t>
  </si>
  <si>
    <t>6118_01</t>
  </si>
  <si>
    <t>F/1266/P</t>
  </si>
  <si>
    <t>Carde Pité</t>
  </si>
  <si>
    <t>6118_02</t>
  </si>
  <si>
    <t>E/391/P</t>
  </si>
  <si>
    <t>Tyog Pité</t>
  </si>
  <si>
    <t>6120_01</t>
  </si>
  <si>
    <t>F/1169/S</t>
  </si>
  <si>
    <t>Garlie Flynnis</t>
  </si>
  <si>
    <t>6121_01</t>
  </si>
  <si>
    <t>C/229/S</t>
  </si>
  <si>
    <t>Wezncha Presstic</t>
  </si>
  <si>
    <t>6121_02</t>
  </si>
  <si>
    <t>Keided Presstic</t>
  </si>
  <si>
    <t>6122_01</t>
  </si>
  <si>
    <t>F/1267/P</t>
  </si>
  <si>
    <t>Thelix Burnewman</t>
  </si>
  <si>
    <t>6123_01</t>
  </si>
  <si>
    <t>F/1268/P</t>
  </si>
  <si>
    <t>Sugbix Ancy</t>
  </si>
  <si>
    <t>6124_01</t>
  </si>
  <si>
    <t>G/991/P</t>
  </si>
  <si>
    <t>Jeanna Cofferson</t>
  </si>
  <si>
    <t>6126_01</t>
  </si>
  <si>
    <t>C/188/P</t>
  </si>
  <si>
    <t>Graviph Sechausive</t>
  </si>
  <si>
    <t>6127_01</t>
  </si>
  <si>
    <t>E/404/S</t>
  </si>
  <si>
    <t>Axionif Crueld</t>
  </si>
  <si>
    <t>6128_01</t>
  </si>
  <si>
    <t>G/992/P</t>
  </si>
  <si>
    <t>Samany Serry</t>
  </si>
  <si>
    <t>6128_02</t>
  </si>
  <si>
    <t>F/1270/P</t>
  </si>
  <si>
    <t>Belly Serry</t>
  </si>
  <si>
    <t>6130_01</t>
  </si>
  <si>
    <t>C/189/P</t>
  </si>
  <si>
    <t>Sariton Fatchanble</t>
  </si>
  <si>
    <t>6132_01</t>
  </si>
  <si>
    <t>F/1170/S</t>
  </si>
  <si>
    <t>Bares Concy</t>
  </si>
  <si>
    <t>6133_01</t>
  </si>
  <si>
    <t>G/993/S</t>
  </si>
  <si>
    <t>Hillie Gaineyerson</t>
  </si>
  <si>
    <t>6135_01</t>
  </si>
  <si>
    <t>F/1272/P</t>
  </si>
  <si>
    <t>Joanie Ellahan</t>
  </si>
  <si>
    <t>6136_01</t>
  </si>
  <si>
    <t>F/1172/S</t>
  </si>
  <si>
    <t>Rhony Mcdanield</t>
  </si>
  <si>
    <t>6137_01</t>
  </si>
  <si>
    <t>G/994/S</t>
  </si>
  <si>
    <t>Camily Serry</t>
  </si>
  <si>
    <t>6137_02</t>
  </si>
  <si>
    <t>F/1173/S</t>
  </si>
  <si>
    <t>Eilan Milton</t>
  </si>
  <si>
    <t>6137_03</t>
  </si>
  <si>
    <t>Hary Serry</t>
  </si>
  <si>
    <t>6137_04</t>
  </si>
  <si>
    <t>Sadine Serry</t>
  </si>
  <si>
    <t>6137_05</t>
  </si>
  <si>
    <t>Loree Serry</t>
  </si>
  <si>
    <t>6137_06</t>
  </si>
  <si>
    <t>Race Serry</t>
  </si>
  <si>
    <t>6138_01</t>
  </si>
  <si>
    <t>E/406/S</t>
  </si>
  <si>
    <t>Mos Frie</t>
  </si>
  <si>
    <t>6139_01</t>
  </si>
  <si>
    <t>C/230/S</t>
  </si>
  <si>
    <t>Azhasim Bewarsecal</t>
  </si>
  <si>
    <t>6139_02</t>
  </si>
  <si>
    <t>Atonea Reedall</t>
  </si>
  <si>
    <t>6139_03</t>
  </si>
  <si>
    <t>Pleions Reedall</t>
  </si>
  <si>
    <t>6139_04</t>
  </si>
  <si>
    <t>Jabba Reedall</t>
  </si>
  <si>
    <t>6139_05</t>
  </si>
  <si>
    <t>Sinon Reedall</t>
  </si>
  <si>
    <t>6139_06</t>
  </si>
  <si>
    <t>Alphact Reedall</t>
  </si>
  <si>
    <t>6141_01</t>
  </si>
  <si>
    <t>F/1174/S</t>
  </si>
  <si>
    <t>Natald Haydenzier</t>
  </si>
  <si>
    <t>6141_02</t>
  </si>
  <si>
    <t>6143_01</t>
  </si>
  <si>
    <t>F/1175/S</t>
  </si>
  <si>
    <t>Willah Browlerson</t>
  </si>
  <si>
    <t>6145_01</t>
  </si>
  <si>
    <t>C/231/S</t>
  </si>
  <si>
    <t>Benebah Asolipery</t>
  </si>
  <si>
    <t>6146_01</t>
  </si>
  <si>
    <t>B/207/P</t>
  </si>
  <si>
    <t>Scelava Groforacid</t>
  </si>
  <si>
    <t>6148_01</t>
  </si>
  <si>
    <t>F/1176/S</t>
  </si>
  <si>
    <t>Jagice Sueke</t>
  </si>
  <si>
    <t>6148_02</t>
  </si>
  <si>
    <t>Pikes Sueke</t>
  </si>
  <si>
    <t>6149_01</t>
  </si>
  <si>
    <t>G/995/S</t>
  </si>
  <si>
    <t>Card Gallencis</t>
  </si>
  <si>
    <t>6150_01</t>
  </si>
  <si>
    <t>F/1177/S</t>
  </si>
  <si>
    <t>Briane Anthon</t>
  </si>
  <si>
    <t>6152_01</t>
  </si>
  <si>
    <t>B/235/S</t>
  </si>
  <si>
    <t>Dhenah Motled</t>
  </si>
  <si>
    <t>6152_02</t>
  </si>
  <si>
    <t>Sadar Motled</t>
  </si>
  <si>
    <t>6153_01</t>
  </si>
  <si>
    <t>B/236/S</t>
  </si>
  <si>
    <t>Weionan Genuild</t>
  </si>
  <si>
    <t>6155_01</t>
  </si>
  <si>
    <t>F/1178/S</t>
  </si>
  <si>
    <t>Walla Bardina</t>
  </si>
  <si>
    <t>6156_01</t>
  </si>
  <si>
    <t>F/1179/S</t>
  </si>
  <si>
    <t>Aleroy Gaineyerson</t>
  </si>
  <si>
    <t>6157_01</t>
  </si>
  <si>
    <t>E/407/S</t>
  </si>
  <si>
    <t>Weros Bost</t>
  </si>
  <si>
    <t>6158_01</t>
  </si>
  <si>
    <t>G/996/S</t>
  </si>
  <si>
    <t>Dawne Jacobbinson</t>
  </si>
  <si>
    <t>6162_01</t>
  </si>
  <si>
    <t>F/1181/S</t>
  </si>
  <si>
    <t>Bonyan Hineyley</t>
  </si>
  <si>
    <t>6163_01</t>
  </si>
  <si>
    <t>E/409/S</t>
  </si>
  <si>
    <t>Jodyn Briggins</t>
  </si>
  <si>
    <t>6166_01</t>
  </si>
  <si>
    <t>E/394/P</t>
  </si>
  <si>
    <t>Andan Handertiz</t>
  </si>
  <si>
    <t>6167_01</t>
  </si>
  <si>
    <t>G/998/S</t>
  </si>
  <si>
    <t>Cellex Garrincent</t>
  </si>
  <si>
    <t>6168_01</t>
  </si>
  <si>
    <t>G/999/S</t>
  </si>
  <si>
    <t>Karie Gordond</t>
  </si>
  <si>
    <t>6168_02</t>
  </si>
  <si>
    <t>Glenna Gordond</t>
  </si>
  <si>
    <t>6169_01</t>
  </si>
  <si>
    <t>G/1000/S</t>
  </si>
  <si>
    <t>Carley Harley</t>
  </si>
  <si>
    <t>6170_01</t>
  </si>
  <si>
    <t>G/998/P</t>
  </si>
  <si>
    <t>Jacky Hurchanney</t>
  </si>
  <si>
    <t>6171_01</t>
  </si>
  <si>
    <t>E/410/S</t>
  </si>
  <si>
    <t>Karah Rigginsen</t>
  </si>
  <si>
    <t>6172_01</t>
  </si>
  <si>
    <t>G/1001/S</t>
  </si>
  <si>
    <t>Ricard Dombsoney</t>
  </si>
  <si>
    <t>6173_01</t>
  </si>
  <si>
    <t>B/208/P</t>
  </si>
  <si>
    <t>6174_01</t>
  </si>
  <si>
    <t>F/1274/P</t>
  </si>
  <si>
    <t>Jord Mcbriddley</t>
  </si>
  <si>
    <t>6174_02</t>
  </si>
  <si>
    <t>G/999/P</t>
  </si>
  <si>
    <t>Cherry Fisheparks</t>
  </si>
  <si>
    <t>6174_03</t>
  </si>
  <si>
    <t>Anthia Mcbriddley</t>
  </si>
  <si>
    <t>6175_01</t>
  </si>
  <si>
    <t>G/1000/P</t>
  </si>
  <si>
    <t>Thel Pittler</t>
  </si>
  <si>
    <t>6175_02</t>
  </si>
  <si>
    <t>Margia Chanan</t>
  </si>
  <si>
    <t>6175_03</t>
  </si>
  <si>
    <t>Vandy Pittler</t>
  </si>
  <si>
    <t>6176_01</t>
  </si>
  <si>
    <t>F/1275/P</t>
  </si>
  <si>
    <t>Jetax Kinie</t>
  </si>
  <si>
    <t>6178_01</t>
  </si>
  <si>
    <t>G/1001/P</t>
  </si>
  <si>
    <t>Idarry Nichaner</t>
  </si>
  <si>
    <t>6179_01</t>
  </si>
  <si>
    <t>B/209/P</t>
  </si>
  <si>
    <t>Salas Fanbox</t>
  </si>
  <si>
    <t>6180_01</t>
  </si>
  <si>
    <t>G/1002/S</t>
  </si>
  <si>
    <t>Benry Floways</t>
  </si>
  <si>
    <t>6181_01</t>
  </si>
  <si>
    <t>C/191/P</t>
  </si>
  <si>
    <t>Dyonif Muspereed</t>
  </si>
  <si>
    <t>6182_01</t>
  </si>
  <si>
    <t>G/1002/P</t>
  </si>
  <si>
    <t>Jillie Whitledges</t>
  </si>
  <si>
    <t>6184_01</t>
  </si>
  <si>
    <t>G/1003/S</t>
  </si>
  <si>
    <t>Kimmie Lopelases</t>
  </si>
  <si>
    <t>6186_01</t>
  </si>
  <si>
    <t>E/396/P</t>
  </si>
  <si>
    <t>Tot Ancy</t>
  </si>
  <si>
    <t>6189_01</t>
  </si>
  <si>
    <t>G/1004/P</t>
  </si>
  <si>
    <t>Eulah Garnes</t>
  </si>
  <si>
    <t>6191_01</t>
  </si>
  <si>
    <t>A/59/P</t>
  </si>
  <si>
    <t>Alraida Ametic</t>
  </si>
  <si>
    <t>6191_02</t>
  </si>
  <si>
    <t>Lesaten Ametic</t>
  </si>
  <si>
    <t>6191_03</t>
  </si>
  <si>
    <t>Taurah Ametic</t>
  </si>
  <si>
    <t>6191_04</t>
  </si>
  <si>
    <t>Miatrix Ametic</t>
  </si>
  <si>
    <t>6192_01</t>
  </si>
  <si>
    <t>F/1183/S</t>
  </si>
  <si>
    <t>Arllia Nolds</t>
  </si>
  <si>
    <t>6194_01</t>
  </si>
  <si>
    <t>F/1185/S</t>
  </si>
  <si>
    <t>6199_01</t>
  </si>
  <si>
    <t>E/412/S</t>
  </si>
  <si>
    <t>Chrice Spien</t>
  </si>
  <si>
    <t>6199_02</t>
  </si>
  <si>
    <t>D/188/S</t>
  </si>
  <si>
    <t>Cocors Spien</t>
  </si>
  <si>
    <t>6200_01</t>
  </si>
  <si>
    <t>B/238/S</t>
  </si>
  <si>
    <t>Saxino Duckil</t>
  </si>
  <si>
    <t>6200_02</t>
  </si>
  <si>
    <t>Weias Duckil</t>
  </si>
  <si>
    <t>6200_03</t>
  </si>
  <si>
    <t>Genubia Duckil</t>
  </si>
  <si>
    <t>6201_01</t>
  </si>
  <si>
    <t>A/60/P</t>
  </si>
  <si>
    <t>Kaboson Sempribly</t>
  </si>
  <si>
    <t>6205_01</t>
  </si>
  <si>
    <t>D/189/S</t>
  </si>
  <si>
    <t>Spikes Sulie</t>
  </si>
  <si>
    <t>6206_01</t>
  </si>
  <si>
    <t>F/1187/S</t>
  </si>
  <si>
    <t>Gillie Pughlinsons</t>
  </si>
  <si>
    <t>6207_01</t>
  </si>
  <si>
    <t>F/1278/P</t>
  </si>
  <si>
    <t>Rinkes Brity</t>
  </si>
  <si>
    <t>6207_02</t>
  </si>
  <si>
    <t>Cinkes Brity</t>
  </si>
  <si>
    <t>6207_03</t>
  </si>
  <si>
    <t>E/397/P</t>
  </si>
  <si>
    <t>Caper Brity</t>
  </si>
  <si>
    <t>6208_01</t>
  </si>
  <si>
    <t>F/1279/P</t>
  </si>
  <si>
    <t>Seat Burie</t>
  </si>
  <si>
    <t>6211_01</t>
  </si>
  <si>
    <t>D/193/P</t>
  </si>
  <si>
    <t>Mondax Botie</t>
  </si>
  <si>
    <t>6213_01</t>
  </si>
  <si>
    <t>F/1280/P</t>
  </si>
  <si>
    <t>Edgary Vincenton</t>
  </si>
  <si>
    <t>6215_01</t>
  </si>
  <si>
    <t>B/239/S</t>
  </si>
  <si>
    <t>Mahamak Sterly</t>
  </si>
  <si>
    <t>6215_02</t>
  </si>
  <si>
    <t>Suhelik Sterly</t>
  </si>
  <si>
    <t>6216_01</t>
  </si>
  <si>
    <t>F/1282/P</t>
  </si>
  <si>
    <t>Wolous Perta</t>
  </si>
  <si>
    <t>6218_01</t>
  </si>
  <si>
    <t>F/1188/S</t>
  </si>
  <si>
    <t>Hanry Villenson</t>
  </si>
  <si>
    <t>6218_02</t>
  </si>
  <si>
    <t>E/413/S</t>
  </si>
  <si>
    <t>Brinez Villenson</t>
  </si>
  <si>
    <t>6219_01</t>
  </si>
  <si>
    <t>F/1283/P</t>
  </si>
  <si>
    <t>Aliedy Carrishley</t>
  </si>
  <si>
    <t>6220_01</t>
  </si>
  <si>
    <t>F/1284/P</t>
  </si>
  <si>
    <t>Rica Jacostaffey</t>
  </si>
  <si>
    <t>6222_01</t>
  </si>
  <si>
    <t>F/1190/S</t>
  </si>
  <si>
    <t>Ellard Lewintos</t>
  </si>
  <si>
    <t>6223_01</t>
  </si>
  <si>
    <t>E/398/P</t>
  </si>
  <si>
    <t>Chonk Nache</t>
  </si>
  <si>
    <t>6224_01</t>
  </si>
  <si>
    <t>F/1191/S</t>
  </si>
  <si>
    <t>Loree Rodger</t>
  </si>
  <si>
    <t>6224_02</t>
  </si>
  <si>
    <t>G/1006/S</t>
  </si>
  <si>
    <t>Shaele Rodger</t>
  </si>
  <si>
    <t>6225_01</t>
  </si>
  <si>
    <t>G/1007/P</t>
  </si>
  <si>
    <t>Lelah Deckerson</t>
  </si>
  <si>
    <t>6227_01</t>
  </si>
  <si>
    <t>F/1192/S</t>
  </si>
  <si>
    <t>Philda Cookson</t>
  </si>
  <si>
    <t>6228_01</t>
  </si>
  <si>
    <t>G/1007/S</t>
  </si>
  <si>
    <t>Yolas Maystuarey</t>
  </si>
  <si>
    <t>6229_01</t>
  </si>
  <si>
    <t>F/1286/P</t>
  </si>
  <si>
    <t>Nios Perne</t>
  </si>
  <si>
    <t>6230_01</t>
  </si>
  <si>
    <t>E/414/S</t>
  </si>
  <si>
    <t>Hal Facke</t>
  </si>
  <si>
    <t>6232_01</t>
  </si>
  <si>
    <t>B/241/S</t>
  </si>
  <si>
    <t>Mesarid Gulthler</t>
  </si>
  <si>
    <t>6234_01</t>
  </si>
  <si>
    <t>F/1287/P</t>
  </si>
  <si>
    <t>Sters Bun</t>
  </si>
  <si>
    <t>6236_01</t>
  </si>
  <si>
    <t>F/1194/S</t>
  </si>
  <si>
    <t>Kell Hickson</t>
  </si>
  <si>
    <t>6237_01</t>
  </si>
  <si>
    <t>F/1195/S</t>
  </si>
  <si>
    <t>Ockies Spien</t>
  </si>
  <si>
    <t>6238_01</t>
  </si>
  <si>
    <t>F/1196/S</t>
  </si>
  <si>
    <t>Chios Mity</t>
  </si>
  <si>
    <t>6239_01</t>
  </si>
  <si>
    <t>F/1197/S</t>
  </si>
  <si>
    <t>Weslie Irwines</t>
  </si>
  <si>
    <t>6241_01</t>
  </si>
  <si>
    <t>F/1198/S</t>
  </si>
  <si>
    <t>Claine Russelloyd</t>
  </si>
  <si>
    <t>6243_01</t>
  </si>
  <si>
    <t>G/1010/S</t>
  </si>
  <si>
    <t>Holey Maystuarey</t>
  </si>
  <si>
    <t>6245_01</t>
  </si>
  <si>
    <t>G/1011/S</t>
  </si>
  <si>
    <t>Eleaha Estron</t>
  </si>
  <si>
    <t>6246_01</t>
  </si>
  <si>
    <t>F/1199/S</t>
  </si>
  <si>
    <t>Barkix Nuthe</t>
  </si>
  <si>
    <t>6248_01</t>
  </si>
  <si>
    <t>G/1012/S</t>
  </si>
  <si>
    <t>Jonaye Griffince</t>
  </si>
  <si>
    <t>6249_01</t>
  </si>
  <si>
    <t>G/1008/P</t>
  </si>
  <si>
    <t>Annard Scottuez</t>
  </si>
  <si>
    <t>6250_01</t>
  </si>
  <si>
    <t>G/1013/S</t>
  </si>
  <si>
    <t>Elany Roses</t>
  </si>
  <si>
    <t>6251_01</t>
  </si>
  <si>
    <t>F/1200/S</t>
  </si>
  <si>
    <t>Gileen Hahnstonsen</t>
  </si>
  <si>
    <t>6252_01</t>
  </si>
  <si>
    <t>F/1201/S</t>
  </si>
  <si>
    <t>Gork Chort</t>
  </si>
  <si>
    <t>6253_01</t>
  </si>
  <si>
    <t>F/1289/P</t>
  </si>
  <si>
    <t>Cinets Pota</t>
  </si>
  <si>
    <t>6253_02</t>
  </si>
  <si>
    <t>Allots Pota</t>
  </si>
  <si>
    <t>6254_01</t>
  </si>
  <si>
    <t>B/243/S</t>
  </si>
  <si>
    <t>Errak Pokeck</t>
  </si>
  <si>
    <t>6254_02</t>
  </si>
  <si>
    <t>Sadra Pokeck</t>
  </si>
  <si>
    <t>6256_01</t>
  </si>
  <si>
    <t>G/1009/P</t>
  </si>
  <si>
    <t>Davisy Canton</t>
  </si>
  <si>
    <t>6262_01</t>
  </si>
  <si>
    <t>F/1293/P</t>
  </si>
  <si>
    <t>Jetax Pane</t>
  </si>
  <si>
    <t>6262_02</t>
  </si>
  <si>
    <t>D/195/P</t>
  </si>
  <si>
    <t>Cops Pane</t>
  </si>
  <si>
    <t>6263_01</t>
  </si>
  <si>
    <t>B/213/P</t>
  </si>
  <si>
    <t>Sadaton Craleve</t>
  </si>
  <si>
    <t>6263_02</t>
  </si>
  <si>
    <t>Tabia Craleve</t>
  </si>
  <si>
    <t>6264_01</t>
  </si>
  <si>
    <t>F/1294/P</t>
  </si>
  <si>
    <t>Thery Rodger</t>
  </si>
  <si>
    <t>6265_01</t>
  </si>
  <si>
    <t>Natald Puckenton</t>
  </si>
  <si>
    <t>6266_01</t>
  </si>
  <si>
    <t>F/1296/P</t>
  </si>
  <si>
    <t>Ianne Saley</t>
  </si>
  <si>
    <t>6268_01</t>
  </si>
  <si>
    <t>F/1202/S</t>
  </si>
  <si>
    <t>Mounch Manie</t>
  </si>
  <si>
    <t>6270_01</t>
  </si>
  <si>
    <t>F/1297/P</t>
  </si>
  <si>
    <t>Troya Puckenton</t>
  </si>
  <si>
    <t>6270_02</t>
  </si>
  <si>
    <t>Francy Puckenton</t>
  </si>
  <si>
    <t>6271_01</t>
  </si>
  <si>
    <t>A/62/P</t>
  </si>
  <si>
    <t>Cheleon Wrempeedly</t>
  </si>
  <si>
    <t>6273_01</t>
  </si>
  <si>
    <t>D/196/P</t>
  </si>
  <si>
    <t>Cuses Fisty</t>
  </si>
  <si>
    <t>6273_02</t>
  </si>
  <si>
    <t>Basps Fisty</t>
  </si>
  <si>
    <t>6274_01</t>
  </si>
  <si>
    <t>F/1203/S</t>
  </si>
  <si>
    <t>Lidex Brie</t>
  </si>
  <si>
    <t>6276_01</t>
  </si>
  <si>
    <t>G/1011/P</t>
  </si>
  <si>
    <t>Coracy Grifford</t>
  </si>
  <si>
    <t>6277_01</t>
  </si>
  <si>
    <t>G/1014/S</t>
  </si>
  <si>
    <t>Kylen Haynardy</t>
  </si>
  <si>
    <t>6279_01</t>
  </si>
  <si>
    <t>A/74/S</t>
  </si>
  <si>
    <t>Hadiram Alcemblery</t>
  </si>
  <si>
    <t>6280_01</t>
  </si>
  <si>
    <t>G/1012/P</t>
  </si>
  <si>
    <t>Chelly Pettyreeman</t>
  </si>
  <si>
    <t>6281_01</t>
  </si>
  <si>
    <t>G/1015/S</t>
  </si>
  <si>
    <t>Jimen Beckeey</t>
  </si>
  <si>
    <t>6282_01</t>
  </si>
  <si>
    <t>F/1205/S</t>
  </si>
  <si>
    <t>Berbee Gelle</t>
  </si>
  <si>
    <t>6283_01</t>
  </si>
  <si>
    <t>F/1206/S</t>
  </si>
  <si>
    <t>Tonyan Chanan</t>
  </si>
  <si>
    <t>6283_02</t>
  </si>
  <si>
    <t>Tracek Chanan</t>
  </si>
  <si>
    <t>6285_01</t>
  </si>
  <si>
    <t>B/245/S</t>
  </si>
  <si>
    <t>Winonon Whealeed</t>
  </si>
  <si>
    <t>6285_02</t>
  </si>
  <si>
    <t>Shail Whealeed</t>
  </si>
  <si>
    <t>6289_01</t>
  </si>
  <si>
    <t>G/1018/S</t>
  </si>
  <si>
    <t>Hene Horthy</t>
  </si>
  <si>
    <t>6290_01</t>
  </si>
  <si>
    <t>G/1013/P</t>
  </si>
  <si>
    <t>Kentha Beangley</t>
  </si>
  <si>
    <t>6292_01</t>
  </si>
  <si>
    <t>G/1020/S</t>
  </si>
  <si>
    <t>Verly Chardsons</t>
  </si>
  <si>
    <t>6293_01</t>
  </si>
  <si>
    <t>F/1301/P</t>
  </si>
  <si>
    <t>Thel Sweekstarks</t>
  </si>
  <si>
    <t>6296_01</t>
  </si>
  <si>
    <t>B/247/S</t>
  </si>
  <si>
    <t>Alderak Balightal</t>
  </si>
  <si>
    <t>6297_01</t>
  </si>
  <si>
    <t>G/1014/P</t>
  </si>
  <si>
    <t>Brada Batestonley</t>
  </si>
  <si>
    <t>6299_01</t>
  </si>
  <si>
    <t>C/192/P</t>
  </si>
  <si>
    <t>Merops Femoused</t>
  </si>
  <si>
    <t>6300_01</t>
  </si>
  <si>
    <t>F/1303/P</t>
  </si>
  <si>
    <t>Risps Pure</t>
  </si>
  <si>
    <t>6301_01</t>
  </si>
  <si>
    <t>F/1304/P</t>
  </si>
  <si>
    <t>Done Logannon</t>
  </si>
  <si>
    <t>6302_01</t>
  </si>
  <si>
    <t>F/1305/P</t>
  </si>
  <si>
    <t>Idacey Mullon</t>
  </si>
  <si>
    <t>6302_02</t>
  </si>
  <si>
    <t>G/1015/P</t>
  </si>
  <si>
    <t>Shanie Simsey</t>
  </si>
  <si>
    <t>6302_03</t>
  </si>
  <si>
    <t>Alvira Rostarks</t>
  </si>
  <si>
    <t>6302_04</t>
  </si>
  <si>
    <t>Debony Joycerton</t>
  </si>
  <si>
    <t>6302_05</t>
  </si>
  <si>
    <t>Glasey Rostarks</t>
  </si>
  <si>
    <t>6302_06</t>
  </si>
  <si>
    <t>Branca Simsey</t>
  </si>
  <si>
    <t>6302_07</t>
  </si>
  <si>
    <t>Neilda Rostarks</t>
  </si>
  <si>
    <t>6304_01</t>
  </si>
  <si>
    <t>C/193/P</t>
  </si>
  <si>
    <t>Muonus Clutolded</t>
  </si>
  <si>
    <t>6305_01</t>
  </si>
  <si>
    <t>B/248/S</t>
  </si>
  <si>
    <t>Ankabit Parbleake</t>
  </si>
  <si>
    <t>6305_02</t>
  </si>
  <si>
    <t>Ashird Parbleake</t>
  </si>
  <si>
    <t>6308_01</t>
  </si>
  <si>
    <t>G/1017/P</t>
  </si>
  <si>
    <t>Jord Cofferson</t>
  </si>
  <si>
    <t>6309_01</t>
  </si>
  <si>
    <t>G/1023/S</t>
  </si>
  <si>
    <t>Vanley Goldendrice</t>
  </si>
  <si>
    <t>6309_02</t>
  </si>
  <si>
    <t>Marky Rodricker</t>
  </si>
  <si>
    <t>6309_03</t>
  </si>
  <si>
    <t>Olgary Goldendrice</t>
  </si>
  <si>
    <t>6309_04</t>
  </si>
  <si>
    <t>Helly Rodricker</t>
  </si>
  <si>
    <t>6309_05</t>
  </si>
  <si>
    <t>Vin Rodricker</t>
  </si>
  <si>
    <t>6313_01</t>
  </si>
  <si>
    <t>D/190/S</t>
  </si>
  <si>
    <t>Charaz Sempribly</t>
  </si>
  <si>
    <t>6313_02</t>
  </si>
  <si>
    <t>Salas Sempribly</t>
  </si>
  <si>
    <t>6315_01</t>
  </si>
  <si>
    <t>C/234/S</t>
  </si>
  <si>
    <t>Chelik Susent</t>
  </si>
  <si>
    <t>6316_01</t>
  </si>
  <si>
    <t>E/401/P</t>
  </si>
  <si>
    <t>Lynez Woodwinton</t>
  </si>
  <si>
    <t>6317_01</t>
  </si>
  <si>
    <t>F/1208/S</t>
  </si>
  <si>
    <t>Aarone Lewintos</t>
  </si>
  <si>
    <t>6318_01</t>
  </si>
  <si>
    <t>G/1018/P</t>
  </si>
  <si>
    <t>Bonya Pughanders</t>
  </si>
  <si>
    <t>6319_01</t>
  </si>
  <si>
    <t>G/1019/P</t>
  </si>
  <si>
    <t>Pristy Hammonton</t>
  </si>
  <si>
    <t>6320_01</t>
  </si>
  <si>
    <t>E/418/S</t>
  </si>
  <si>
    <t>Guink Ste</t>
  </si>
  <si>
    <t>6321_01</t>
  </si>
  <si>
    <t>C/194/P</t>
  </si>
  <si>
    <t>Batomam Pusive</t>
  </si>
  <si>
    <t>6321_02</t>
  </si>
  <si>
    <t>Azhat Pusive</t>
  </si>
  <si>
    <t>6321_03</t>
  </si>
  <si>
    <t>Marga Pusive</t>
  </si>
  <si>
    <t>6322_01</t>
  </si>
  <si>
    <t>E/419/S</t>
  </si>
  <si>
    <t>Yvonna Cooperkins</t>
  </si>
  <si>
    <t>6323_01</t>
  </si>
  <si>
    <t>C/235/S</t>
  </si>
  <si>
    <t>Aldeba Tionstious</t>
  </si>
  <si>
    <t>6323_02</t>
  </si>
  <si>
    <t>Arinon Unkcal</t>
  </si>
  <si>
    <t>6324_01</t>
  </si>
  <si>
    <t>E/420/S</t>
  </si>
  <si>
    <t>Lesley Hinetthews</t>
  </si>
  <si>
    <t>6324_02</t>
  </si>
  <si>
    <t>G/1025/S</t>
  </si>
  <si>
    <t>Murie Hinetthews</t>
  </si>
  <si>
    <t>6324_03</t>
  </si>
  <si>
    <t>Eleah Hinetthews</t>
  </si>
  <si>
    <t>6325_01</t>
  </si>
  <si>
    <t>G/1026/S</t>
  </si>
  <si>
    <t>Adamie Benney</t>
  </si>
  <si>
    <t>6325_02</t>
  </si>
  <si>
    <t>F/1209/S</t>
  </si>
  <si>
    <t>Sonard Beasleyes</t>
  </si>
  <si>
    <t>6326_01</t>
  </si>
  <si>
    <t>F/1307/P</t>
  </si>
  <si>
    <t>Therek Hinetthews</t>
  </si>
  <si>
    <t>6327_01</t>
  </si>
  <si>
    <t>F/1308/P</t>
  </si>
  <si>
    <t>Rahars Casty</t>
  </si>
  <si>
    <t>6328_01</t>
  </si>
  <si>
    <t>G/1020/P</t>
  </si>
  <si>
    <t>Violey Hoppers</t>
  </si>
  <si>
    <t>6328_02</t>
  </si>
  <si>
    <t>Searla Hoppers</t>
  </si>
  <si>
    <t>6328_03</t>
  </si>
  <si>
    <t>F/1309/P</t>
  </si>
  <si>
    <t>Marice Hoppers</t>
  </si>
  <si>
    <t>6328_04</t>
  </si>
  <si>
    <t>Hard Hoppers</t>
  </si>
  <si>
    <t>6330_01</t>
  </si>
  <si>
    <t>G/1027/S</t>
  </si>
  <si>
    <t>Scotty Avidson</t>
  </si>
  <si>
    <t>6331_01</t>
  </si>
  <si>
    <t>C/237/S</t>
  </si>
  <si>
    <t>Atlasym Laturive</t>
  </si>
  <si>
    <t>6334_01</t>
  </si>
  <si>
    <t>G/1028/S</t>
  </si>
  <si>
    <t>Shanya Jenson</t>
  </si>
  <si>
    <t>6334_02</t>
  </si>
  <si>
    <t>Dondy Jenson</t>
  </si>
  <si>
    <t>6334_03</t>
  </si>
  <si>
    <t>Tonnie Simmonders</t>
  </si>
  <si>
    <t>6334_04</t>
  </si>
  <si>
    <t>Vick Jenson</t>
  </si>
  <si>
    <t>6334_05</t>
  </si>
  <si>
    <t>E/421/S</t>
  </si>
  <si>
    <t>Lynez Jenson</t>
  </si>
  <si>
    <t>6334_06</t>
  </si>
  <si>
    <t>F/1210/S</t>
  </si>
  <si>
    <t>Rhony Jenson</t>
  </si>
  <si>
    <t>6334_07</t>
  </si>
  <si>
    <t>Gailia Jenson</t>
  </si>
  <si>
    <t>6335_01</t>
  </si>
  <si>
    <t>F/1312/P</t>
  </si>
  <si>
    <t>Joandy Potterry</t>
  </si>
  <si>
    <t>6338_01</t>
  </si>
  <si>
    <t>F/1313/P</t>
  </si>
  <si>
    <t>Elsane Fishopper</t>
  </si>
  <si>
    <t>6339_01</t>
  </si>
  <si>
    <t>G/1022/P</t>
  </si>
  <si>
    <t>Stanya Schmondez</t>
  </si>
  <si>
    <t>6340_01</t>
  </si>
  <si>
    <t>C/195/P</t>
  </si>
  <si>
    <t>Gacrab Pressive</t>
  </si>
  <si>
    <t>6340_02</t>
  </si>
  <si>
    <t>Anyonon Pressive</t>
  </si>
  <si>
    <t>6341_01</t>
  </si>
  <si>
    <t>D/191/S</t>
  </si>
  <si>
    <t>Colf Cre</t>
  </si>
  <si>
    <t>6343_01</t>
  </si>
  <si>
    <t>E/423/S</t>
  </si>
  <si>
    <t>Chreet Start</t>
  </si>
  <si>
    <t>6344_01</t>
  </si>
  <si>
    <t>G/1023/P</t>
  </si>
  <si>
    <t>Mariel Reynoldez</t>
  </si>
  <si>
    <t>6344_02</t>
  </si>
  <si>
    <t>Jonald Reynoldez</t>
  </si>
  <si>
    <t>6346_01</t>
  </si>
  <si>
    <t>F/1212/S</t>
  </si>
  <si>
    <t>Guanch Perta</t>
  </si>
  <si>
    <t>6346_02</t>
  </si>
  <si>
    <t>Anch Perta</t>
  </si>
  <si>
    <t>6347_01</t>
  </si>
  <si>
    <t>G/1030/S</t>
  </si>
  <si>
    <t>Andie Gambs</t>
  </si>
  <si>
    <t>6348_01</t>
  </si>
  <si>
    <t>C/238/S</t>
  </si>
  <si>
    <t>Achira Unhaftimle</t>
  </si>
  <si>
    <t>6349_01</t>
  </si>
  <si>
    <t>F/1314/P</t>
  </si>
  <si>
    <t>Lers Frasp</t>
  </si>
  <si>
    <t>6351_01</t>
  </si>
  <si>
    <t>E/403/P</t>
  </si>
  <si>
    <t>France Mirezavis</t>
  </si>
  <si>
    <t>6353_01</t>
  </si>
  <si>
    <t>D/199/P</t>
  </si>
  <si>
    <t>6354_01</t>
  </si>
  <si>
    <t>F/1315/P</t>
  </si>
  <si>
    <t>Megany Carreralend</t>
  </si>
  <si>
    <t>6355_01</t>
  </si>
  <si>
    <t>F/1213/S</t>
  </si>
  <si>
    <t>Joanry Foledges</t>
  </si>
  <si>
    <t>6356_01</t>
  </si>
  <si>
    <t>F/1316/P</t>
  </si>
  <si>
    <t>Almara Currisones</t>
  </si>
  <si>
    <t>6357_01</t>
  </si>
  <si>
    <t>F/1214/S</t>
  </si>
  <si>
    <t>Billa Pacerty</t>
  </si>
  <si>
    <t>6360_01</t>
  </si>
  <si>
    <t>A/75/S</t>
  </si>
  <si>
    <t>Erraiam Clumsty</t>
  </si>
  <si>
    <t>6360_02</t>
  </si>
  <si>
    <t>Glueba Clumsty</t>
  </si>
  <si>
    <t>6360_03</t>
  </si>
  <si>
    <t>Becruxa Clumsty</t>
  </si>
  <si>
    <t>6361_01</t>
  </si>
  <si>
    <t>G/1031/S</t>
  </si>
  <si>
    <t>Alvia Barbes</t>
  </si>
  <si>
    <t>6363_01</t>
  </si>
  <si>
    <t>Denis Gouldensen</t>
  </si>
  <si>
    <t>6363_02</t>
  </si>
  <si>
    <t>G/1026/P</t>
  </si>
  <si>
    <t>Dwindy Gouldensen</t>
  </si>
  <si>
    <t>6363_03</t>
  </si>
  <si>
    <t>Isaacy Gouldensen</t>
  </si>
  <si>
    <t>6363_04</t>
  </si>
  <si>
    <t>Alancy Gouldensen</t>
  </si>
  <si>
    <t>6363_05</t>
  </si>
  <si>
    <t>E/405/P</t>
  </si>
  <si>
    <t>Molley Gouldensen</t>
  </si>
  <si>
    <t>6363_06</t>
  </si>
  <si>
    <t>Cary Gouldensen</t>
  </si>
  <si>
    <t>6363_07</t>
  </si>
  <si>
    <t>Tiney Gouldensen</t>
  </si>
  <si>
    <t>6365_01</t>
  </si>
  <si>
    <t>A/64/P</t>
  </si>
  <si>
    <t>Atino Glogry</t>
  </si>
  <si>
    <t>6366_01</t>
  </si>
  <si>
    <t>E/424/S</t>
  </si>
  <si>
    <t>Veremy Benderez</t>
  </si>
  <si>
    <t>6367_01</t>
  </si>
  <si>
    <t>F/1215/S</t>
  </si>
  <si>
    <t>Hal Botte</t>
  </si>
  <si>
    <t>6367_02</t>
  </si>
  <si>
    <t>Cank Botte</t>
  </si>
  <si>
    <t>6368_01</t>
  </si>
  <si>
    <t>G/1033/S</t>
  </si>
  <si>
    <t>Mayne Bartines</t>
  </si>
  <si>
    <t>6369_01</t>
  </si>
  <si>
    <t>F/1318/P</t>
  </si>
  <si>
    <t>Dian Holcompson</t>
  </si>
  <si>
    <t>6370_01</t>
  </si>
  <si>
    <t>F/1216/S</t>
  </si>
  <si>
    <t>Row Kart</t>
  </si>
  <si>
    <t>6371_01</t>
  </si>
  <si>
    <t>G/1027/P</t>
  </si>
  <si>
    <t>Dorice Burnerez</t>
  </si>
  <si>
    <t>6372_01</t>
  </si>
  <si>
    <t>B/216/P</t>
  </si>
  <si>
    <t>Bahoton Resendent</t>
  </si>
  <si>
    <t>6372_02</t>
  </si>
  <si>
    <t>Alphah Reelest</t>
  </si>
  <si>
    <t>6372_03</t>
  </si>
  <si>
    <t>Sula Reelest</t>
  </si>
  <si>
    <t>6372_04</t>
  </si>
  <si>
    <t>Hadaton Reelest</t>
  </si>
  <si>
    <t>6373_01</t>
  </si>
  <si>
    <t>F/1319/P</t>
  </si>
  <si>
    <t>Dawne Denashipson</t>
  </si>
  <si>
    <t>6374_01</t>
  </si>
  <si>
    <t>F/1320/P</t>
  </si>
  <si>
    <t>Karena Prickmantes</t>
  </si>
  <si>
    <t>6376_01</t>
  </si>
  <si>
    <t>F/1217/S</t>
  </si>
  <si>
    <t>Cird Barte</t>
  </si>
  <si>
    <t>6378_01</t>
  </si>
  <si>
    <t>G/1034/S</t>
  </si>
  <si>
    <t>Margio Foxter</t>
  </si>
  <si>
    <t>6380_01</t>
  </si>
  <si>
    <t>F/1322/P</t>
  </si>
  <si>
    <t>Thel Fryersonis</t>
  </si>
  <si>
    <t>6380_02</t>
  </si>
  <si>
    <t>G/1028/P</t>
  </si>
  <si>
    <t>Dont Fryersonis</t>
  </si>
  <si>
    <t>6380_03</t>
  </si>
  <si>
    <t>Alendy Fryersonis</t>
  </si>
  <si>
    <t>6381_01</t>
  </si>
  <si>
    <t>F/1323/P</t>
  </si>
  <si>
    <t>Rhonya Fitzgerson</t>
  </si>
  <si>
    <t>6385_01</t>
  </si>
  <si>
    <t>Possh Duncy</t>
  </si>
  <si>
    <t>6388_01</t>
  </si>
  <si>
    <t>G/1029/P</t>
  </si>
  <si>
    <t>Herry Peckerson</t>
  </si>
  <si>
    <t>6390_01</t>
  </si>
  <si>
    <t>G/1036/S</t>
  </si>
  <si>
    <t>Ton Kellson</t>
  </si>
  <si>
    <t>6394_01</t>
  </si>
  <si>
    <t>G/1037/S</t>
  </si>
  <si>
    <t>Pattie Lambleyoun</t>
  </si>
  <si>
    <t>6394_02</t>
  </si>
  <si>
    <t>Analdy Alberts</t>
  </si>
  <si>
    <t>6394_03</t>
  </si>
  <si>
    <t>Ale Alberts</t>
  </si>
  <si>
    <t>6394_04</t>
  </si>
  <si>
    <t>Samany Alberts</t>
  </si>
  <si>
    <t>6396_01</t>
  </si>
  <si>
    <t>E/427/S</t>
  </si>
  <si>
    <t>Josey Mandez</t>
  </si>
  <si>
    <t>6397_01</t>
  </si>
  <si>
    <t>F/1223/S</t>
  </si>
  <si>
    <t>Wena Irwines</t>
  </si>
  <si>
    <t>6398_01</t>
  </si>
  <si>
    <t>G/1030/P</t>
  </si>
  <si>
    <t>Monald Belley</t>
  </si>
  <si>
    <t>6399_01</t>
  </si>
  <si>
    <t>G/1031/P</t>
  </si>
  <si>
    <t>Dord Serry</t>
  </si>
  <si>
    <t>6400_01</t>
  </si>
  <si>
    <t>A/76/S</t>
  </si>
  <si>
    <t>Eltard Slable</t>
  </si>
  <si>
    <t>6400_02</t>
  </si>
  <si>
    <t>Arino Slable</t>
  </si>
  <si>
    <t>6402_01</t>
  </si>
  <si>
    <t>G/1032/P</t>
  </si>
  <si>
    <t>Ianley Knoxonway</t>
  </si>
  <si>
    <t>6402_02</t>
  </si>
  <si>
    <t>Hanna Knoxonway</t>
  </si>
  <si>
    <t>6402_03</t>
  </si>
  <si>
    <t>Paulah Knoxonway</t>
  </si>
  <si>
    <t>6402_04</t>
  </si>
  <si>
    <t>Fayen Bradamss</t>
  </si>
  <si>
    <t>6402_05</t>
  </si>
  <si>
    <t>Elene Knoxonway</t>
  </si>
  <si>
    <t>6404_01</t>
  </si>
  <si>
    <t>G/1038/S</t>
  </si>
  <si>
    <t>Deaney Drakeekss</t>
  </si>
  <si>
    <t>6405_01</t>
  </si>
  <si>
    <t>F/1224/S</t>
  </si>
  <si>
    <t>Rayne Toddleton</t>
  </si>
  <si>
    <t>6405_02</t>
  </si>
  <si>
    <t>Feline Toddleton</t>
  </si>
  <si>
    <t>6405_03</t>
  </si>
  <si>
    <t>G/1039/S</t>
  </si>
  <si>
    <t>Andary Toddleton</t>
  </si>
  <si>
    <t>6405_04</t>
  </si>
  <si>
    <t>Diandy Toddleton</t>
  </si>
  <si>
    <t>6406_01</t>
  </si>
  <si>
    <t>Arkeb Belstrut</t>
  </si>
  <si>
    <t>6406_02</t>
  </si>
  <si>
    <t>B/249/S</t>
  </si>
  <si>
    <t>Giedir Belstrut</t>
  </si>
  <si>
    <t>6407_01</t>
  </si>
  <si>
    <t>G/1033/P</t>
  </si>
  <si>
    <t>6408_01</t>
  </si>
  <si>
    <t>G/1034/P</t>
  </si>
  <si>
    <t>Naomin Crosbornes</t>
  </si>
  <si>
    <t>6409_01</t>
  </si>
  <si>
    <t>G/1035/P</t>
  </si>
  <si>
    <t>Daisya Evedorsen</t>
  </si>
  <si>
    <t>6411_01</t>
  </si>
  <si>
    <t>F/1328/P</t>
  </si>
  <si>
    <t>Bonyan Onell</t>
  </si>
  <si>
    <t>6412_01</t>
  </si>
  <si>
    <t>E/407/P</t>
  </si>
  <si>
    <t>Analdy Farmonrada</t>
  </si>
  <si>
    <t>6413_01</t>
  </si>
  <si>
    <t>A/77/S</t>
  </si>
  <si>
    <t>Grasath Undrude</t>
  </si>
  <si>
    <t>6414_01</t>
  </si>
  <si>
    <t>G/1040/S</t>
  </si>
  <si>
    <t>Troyra Kellson</t>
  </si>
  <si>
    <t>6415_01</t>
  </si>
  <si>
    <t>F/1225/S</t>
  </si>
  <si>
    <t>Eang Potie</t>
  </si>
  <si>
    <t>6416_01</t>
  </si>
  <si>
    <t>Karard Deckerson</t>
  </si>
  <si>
    <t>6418_01</t>
  </si>
  <si>
    <t>F/1329/P</t>
  </si>
  <si>
    <t>Gerly Beachez</t>
  </si>
  <si>
    <t>6419_01</t>
  </si>
  <si>
    <t>E/428/S</t>
  </si>
  <si>
    <t>Estina Holcompson</t>
  </si>
  <si>
    <t>6421_01</t>
  </si>
  <si>
    <t>C/197/P</t>
  </si>
  <si>
    <t>Azhab Redand</t>
  </si>
  <si>
    <t>6421_02</t>
  </si>
  <si>
    <t>Saxino Redand</t>
  </si>
  <si>
    <t>6422_01</t>
  </si>
  <si>
    <t>F/1330/P</t>
  </si>
  <si>
    <t>Hones Panie</t>
  </si>
  <si>
    <t>6422_02</t>
  </si>
  <si>
    <t>Oats Panie</t>
  </si>
  <si>
    <t>6422_03</t>
  </si>
  <si>
    <t>Tote Peake</t>
  </si>
  <si>
    <t>6422_04</t>
  </si>
  <si>
    <t>E/408/P</t>
  </si>
  <si>
    <t>Unchre Panie</t>
  </si>
  <si>
    <t>6424_01</t>
  </si>
  <si>
    <t>F/1331/P</t>
  </si>
  <si>
    <t>Stelly Hardley</t>
  </si>
  <si>
    <t>6428_01</t>
  </si>
  <si>
    <t>C/198/P</t>
  </si>
  <si>
    <t>Nesch Pumbody</t>
  </si>
  <si>
    <t>6428_02</t>
  </si>
  <si>
    <t>Alphah Pumbody</t>
  </si>
  <si>
    <t>6430_01</t>
  </si>
  <si>
    <t>G/1037/P</t>
  </si>
  <si>
    <t>Rancy Byerton</t>
  </si>
  <si>
    <t>6431_01</t>
  </si>
  <si>
    <t>F/1334/P</t>
  </si>
  <si>
    <t>Melara Kramosley</t>
  </si>
  <si>
    <t>6431_02</t>
  </si>
  <si>
    <t>G/1038/P</t>
  </si>
  <si>
    <t>Timyra Kramosley</t>
  </si>
  <si>
    <t>6431_03</t>
  </si>
  <si>
    <t>Adriet Kramosley</t>
  </si>
  <si>
    <t>6432_01</t>
  </si>
  <si>
    <t>D/202/P</t>
  </si>
  <si>
    <t>Asch Stradick</t>
  </si>
  <si>
    <t>6433_01</t>
  </si>
  <si>
    <t>D/193/S</t>
  </si>
  <si>
    <t>Permit Prité</t>
  </si>
  <si>
    <t>6433_02</t>
  </si>
  <si>
    <t>6434_01</t>
  </si>
  <si>
    <t>G/1039/P</t>
  </si>
  <si>
    <t>6436_01</t>
  </si>
  <si>
    <t>G/1043/S</t>
  </si>
  <si>
    <t>Hene Barks</t>
  </si>
  <si>
    <t>6437_01</t>
  </si>
  <si>
    <t>F/1228/S</t>
  </si>
  <si>
    <t>Loree Drakeekss</t>
  </si>
  <si>
    <t>6439_01</t>
  </si>
  <si>
    <t>G/1044/S</t>
  </si>
  <si>
    <t>Judya Brightez</t>
  </si>
  <si>
    <t>6442_01</t>
  </si>
  <si>
    <t>G/1045/S</t>
  </si>
  <si>
    <t>Camiet Gainebergan</t>
  </si>
  <si>
    <t>6443_01</t>
  </si>
  <si>
    <t>G/1046/S</t>
  </si>
  <si>
    <t>Rence Patrichane</t>
  </si>
  <si>
    <t>6443_02</t>
  </si>
  <si>
    <t>Shanie Cartyernan</t>
  </si>
  <si>
    <t>6443_03</t>
  </si>
  <si>
    <t>Rone Cartyernan</t>
  </si>
  <si>
    <t>6443_04</t>
  </si>
  <si>
    <t>Allene Cartyernan</t>
  </si>
  <si>
    <t>6443_05</t>
  </si>
  <si>
    <t>F/1229/S</t>
  </si>
  <si>
    <t>Kimena Cartyernan</t>
  </si>
  <si>
    <t>6443_06</t>
  </si>
  <si>
    <t>Denny Cartyernan</t>
  </si>
  <si>
    <t>6443_07</t>
  </si>
  <si>
    <t>Everly Cochrisons</t>
  </si>
  <si>
    <t>6444_01</t>
  </si>
  <si>
    <t>G/1041/P</t>
  </si>
  <si>
    <t>Sandie Domington</t>
  </si>
  <si>
    <t>6444_02</t>
  </si>
  <si>
    <t>Elicey Domington</t>
  </si>
  <si>
    <t>6446_01</t>
  </si>
  <si>
    <t>G/1047/S</t>
  </si>
  <si>
    <t>Billa Yatters</t>
  </si>
  <si>
    <t>6446_02</t>
  </si>
  <si>
    <t>Nelley Yatters</t>
  </si>
  <si>
    <t>6446_03</t>
  </si>
  <si>
    <t>Willip Yatters</t>
  </si>
  <si>
    <t>6447_01</t>
  </si>
  <si>
    <t>G/1043/P</t>
  </si>
  <si>
    <t>6448_01</t>
  </si>
  <si>
    <t>F/1230/S</t>
  </si>
  <si>
    <t>Terek Villenson</t>
  </si>
  <si>
    <t>6449_01</t>
  </si>
  <si>
    <t>E/430/S</t>
  </si>
  <si>
    <t>Gous Empie</t>
  </si>
  <si>
    <t>6449_02</t>
  </si>
  <si>
    <t>F/1231/S</t>
  </si>
  <si>
    <t>Squars Empie</t>
  </si>
  <si>
    <t>6450_01</t>
  </si>
  <si>
    <t>C/200/P</t>
  </si>
  <si>
    <t>Anyoni Unative</t>
  </si>
  <si>
    <t>6450_02</t>
  </si>
  <si>
    <t>Altaira Unative</t>
  </si>
  <si>
    <t>6451_01</t>
  </si>
  <si>
    <t>Carkes Panad</t>
  </si>
  <si>
    <t>6452_01</t>
  </si>
  <si>
    <t>F/1336/P</t>
  </si>
  <si>
    <t>6452_02</t>
  </si>
  <si>
    <t>G/1044/P</t>
  </si>
  <si>
    <t>Iree Woodwardy</t>
  </si>
  <si>
    <t>6452_03</t>
  </si>
  <si>
    <t>Racyle Woodwardy</t>
  </si>
  <si>
    <t>6453_01</t>
  </si>
  <si>
    <t>G/1045/P</t>
  </si>
  <si>
    <t>Bel Harmontry</t>
  </si>
  <si>
    <t>6454_01</t>
  </si>
  <si>
    <t>G/1046/P</t>
  </si>
  <si>
    <t>Tin Byerton</t>
  </si>
  <si>
    <t>6455_01</t>
  </si>
  <si>
    <t>D/203/P</t>
  </si>
  <si>
    <t>Alrak Unative</t>
  </si>
  <si>
    <t>6456_01</t>
  </si>
  <si>
    <t>E/410/P</t>
  </si>
  <si>
    <t>Miken Gainney</t>
  </si>
  <si>
    <t>6457_01</t>
  </si>
  <si>
    <t>F/1337/P</t>
  </si>
  <si>
    <t>Veroy Morrows</t>
  </si>
  <si>
    <t>6458_01</t>
  </si>
  <si>
    <t>E/431/S</t>
  </si>
  <si>
    <t>Whead Swin</t>
  </si>
  <si>
    <t>6459_01</t>
  </si>
  <si>
    <t>G/1047/P</t>
  </si>
  <si>
    <t>Danie Olshaffey</t>
  </si>
  <si>
    <t>6461_01</t>
  </si>
  <si>
    <t>F/1232/S</t>
  </si>
  <si>
    <t>Henrie Moodmandez</t>
  </si>
  <si>
    <t>6462_01</t>
  </si>
  <si>
    <t>F/1233/S</t>
  </si>
  <si>
    <t>6462_02</t>
  </si>
  <si>
    <t>Gibers Cure</t>
  </si>
  <si>
    <t>6463_01</t>
  </si>
  <si>
    <t>F/1234/S</t>
  </si>
  <si>
    <t>Guadae Jacobbinson</t>
  </si>
  <si>
    <t>6464_01</t>
  </si>
  <si>
    <t>F/1338/P</t>
  </si>
  <si>
    <t>Arllia Ellahan</t>
  </si>
  <si>
    <t>6468_01</t>
  </si>
  <si>
    <t>F/1339/P</t>
  </si>
  <si>
    <t>Snich Crité</t>
  </si>
  <si>
    <t>6468_02</t>
  </si>
  <si>
    <t>Guans Crité</t>
  </si>
  <si>
    <t>6468_03</t>
  </si>
  <si>
    <t>E/411/P</t>
  </si>
  <si>
    <t>Elfs Crité</t>
  </si>
  <si>
    <t>6468_04</t>
  </si>
  <si>
    <t>D/204/P</t>
  </si>
  <si>
    <t>Unchal Crité</t>
  </si>
  <si>
    <t>6470_01</t>
  </si>
  <si>
    <t>E/432/S</t>
  </si>
  <si>
    <t>Sterry Chardst</t>
  </si>
  <si>
    <t>6471_01</t>
  </si>
  <si>
    <t>G/1050/S</t>
  </si>
  <si>
    <t>Adria Cardners</t>
  </si>
  <si>
    <t>6472_01</t>
  </si>
  <si>
    <t>B/250/S</t>
  </si>
  <si>
    <t>Mahamak Steary</t>
  </si>
  <si>
    <t>6472_02</t>
  </si>
  <si>
    <t>Cellah Steary</t>
  </si>
  <si>
    <t>6473_01</t>
  </si>
  <si>
    <t>F/1236/S</t>
  </si>
  <si>
    <t>Koat Chpie</t>
  </si>
  <si>
    <t>6475_01</t>
  </si>
  <si>
    <t>F/1340/P</t>
  </si>
  <si>
    <t>Luse Ses</t>
  </si>
  <si>
    <t>6477_01</t>
  </si>
  <si>
    <t>D/196/S</t>
  </si>
  <si>
    <t>Tabih Witeronfus</t>
  </si>
  <si>
    <t>6477_02</t>
  </si>
  <si>
    <t>Ranan Witeronfus</t>
  </si>
  <si>
    <t>6478_01</t>
  </si>
  <si>
    <t>E/412/P</t>
  </si>
  <si>
    <t>Cole Hac</t>
  </si>
  <si>
    <t>6480_01</t>
  </si>
  <si>
    <t>E/433/S</t>
  </si>
  <si>
    <t>Jimmya Dotsondez</t>
  </si>
  <si>
    <t>6481_01</t>
  </si>
  <si>
    <t>G/1052/S</t>
  </si>
  <si>
    <t>Jayne Bulliamoses</t>
  </si>
  <si>
    <t>6482_01</t>
  </si>
  <si>
    <t>F/1237/S</t>
  </si>
  <si>
    <t>Chtios Letie</t>
  </si>
  <si>
    <t>6482_02</t>
  </si>
  <si>
    <t>Dow Letie</t>
  </si>
  <si>
    <t>6482_03</t>
  </si>
  <si>
    <t>Nutch Letie</t>
  </si>
  <si>
    <t>6485_01</t>
  </si>
  <si>
    <t>F/1238/S</t>
  </si>
  <si>
    <t>Regory Haydenzier</t>
  </si>
  <si>
    <t>6485_02</t>
  </si>
  <si>
    <t>G/1053/S</t>
  </si>
  <si>
    <t>Benry Haydenzier</t>
  </si>
  <si>
    <t>6487_01</t>
  </si>
  <si>
    <t>F/1343/P</t>
  </si>
  <si>
    <t>Marlie Solon</t>
  </si>
  <si>
    <t>6488_01</t>
  </si>
  <si>
    <t>A/79/S</t>
  </si>
  <si>
    <t>Propsh Ingwhed</t>
  </si>
  <si>
    <t>6489_01</t>
  </si>
  <si>
    <t>G/1049/P</t>
  </si>
  <si>
    <t>Elsane Balley</t>
  </si>
  <si>
    <t>6490_01</t>
  </si>
  <si>
    <t>C/201/P</t>
  </si>
  <si>
    <t>Errairk Ineded</t>
  </si>
  <si>
    <t>6490_02</t>
  </si>
  <si>
    <t>Phecca Ineded</t>
  </si>
  <si>
    <t>6490_03</t>
  </si>
  <si>
    <t>Tabiton Ightive</t>
  </si>
  <si>
    <t>6490_04</t>
  </si>
  <si>
    <t>Marga Ineded</t>
  </si>
  <si>
    <t>6492_01</t>
  </si>
  <si>
    <t>G/1055/S</t>
  </si>
  <si>
    <t>Dawne Bushallert</t>
  </si>
  <si>
    <t>6493_01</t>
  </si>
  <si>
    <t>G/1050/P</t>
  </si>
  <si>
    <t>Terald Dillips</t>
  </si>
  <si>
    <t>6494_01</t>
  </si>
  <si>
    <t>F/1344/P</t>
  </si>
  <si>
    <t>Oafron Mushe</t>
  </si>
  <si>
    <t>6500_01</t>
  </si>
  <si>
    <t>E/413/P</t>
  </si>
  <si>
    <t>Jennya Ingston</t>
  </si>
  <si>
    <t>6501_01</t>
  </si>
  <si>
    <t>F/1240/S</t>
  </si>
  <si>
    <t>Candra Weberts</t>
  </si>
  <si>
    <t>6502_01</t>
  </si>
  <si>
    <t>G/1058/S</t>
  </si>
  <si>
    <t>Thelix Mcdanield</t>
  </si>
  <si>
    <t>6503_01</t>
  </si>
  <si>
    <t>F/1347/P</t>
  </si>
  <si>
    <t>Billia Mcfarley</t>
  </si>
  <si>
    <t>6508_01</t>
  </si>
  <si>
    <t>F/1242/S</t>
  </si>
  <si>
    <t>Tonyn Braymon</t>
  </si>
  <si>
    <t>6509_01</t>
  </si>
  <si>
    <t>F/1243/S</t>
  </si>
  <si>
    <t>Belix Adavisons</t>
  </si>
  <si>
    <t>6510_01</t>
  </si>
  <si>
    <t>D/205/P</t>
  </si>
  <si>
    <t>Sabiton Tairbatic</t>
  </si>
  <si>
    <t>6511_01</t>
  </si>
  <si>
    <t>F/1348/P</t>
  </si>
  <si>
    <t>Katen Gainney</t>
  </si>
  <si>
    <t>6511_02</t>
  </si>
  <si>
    <t>G/1055/P</t>
  </si>
  <si>
    <t>Trick Gainney</t>
  </si>
  <si>
    <t>6511_03</t>
  </si>
  <si>
    <t>Thelix Gainney</t>
  </si>
  <si>
    <t>6512_01</t>
  </si>
  <si>
    <t>A/80/S</t>
  </si>
  <si>
    <t>Mediton Oillepint</t>
  </si>
  <si>
    <t>6512_02</t>
  </si>
  <si>
    <t>Photons Drivery</t>
  </si>
  <si>
    <t>6512_03</t>
  </si>
  <si>
    <t>Hekaton Goortedant</t>
  </si>
  <si>
    <t>6513_01</t>
  </si>
  <si>
    <t>F/1244/S</t>
  </si>
  <si>
    <t>Cuses Pread</t>
  </si>
  <si>
    <t>6514_01</t>
  </si>
  <si>
    <t>B/251/S</t>
  </si>
  <si>
    <t>Preo Openduave</t>
  </si>
  <si>
    <t>6514_02</t>
  </si>
  <si>
    <t>Gravior Stersetery</t>
  </si>
  <si>
    <t>6517_01</t>
  </si>
  <si>
    <t>F/1350/P</t>
  </si>
  <si>
    <t>Warry Bertiz</t>
  </si>
  <si>
    <t>6520_01</t>
  </si>
  <si>
    <t>G/1060/S</t>
  </si>
  <si>
    <t>Erie Horndley</t>
  </si>
  <si>
    <t>6522_01</t>
  </si>
  <si>
    <t>F/1245/S</t>
  </si>
  <si>
    <t>Breney Garden</t>
  </si>
  <si>
    <t>6523_01</t>
  </si>
  <si>
    <t>F/1246/S</t>
  </si>
  <si>
    <t>Derine Bardina</t>
  </si>
  <si>
    <t>6525_01</t>
  </si>
  <si>
    <t>F/1248/S</t>
  </si>
  <si>
    <t>Neila Cardners</t>
  </si>
  <si>
    <t>6525_02</t>
  </si>
  <si>
    <t>G/1061/S</t>
  </si>
  <si>
    <t>Mistie Cardners</t>
  </si>
  <si>
    <t>6525_03</t>
  </si>
  <si>
    <t>Raceky Cardners</t>
  </si>
  <si>
    <t>6526_01</t>
  </si>
  <si>
    <t>G/1056/P</t>
  </si>
  <si>
    <t>Raulia Larks</t>
  </si>
  <si>
    <t>6526_02</t>
  </si>
  <si>
    <t>Robina Larks</t>
  </si>
  <si>
    <t>6529_01</t>
  </si>
  <si>
    <t>G/1063/S</t>
  </si>
  <si>
    <t>Davis Williotters</t>
  </si>
  <si>
    <t>6530_01</t>
  </si>
  <si>
    <t>E/436/S</t>
  </si>
  <si>
    <t>Neysma Bun</t>
  </si>
  <si>
    <t>6531_01</t>
  </si>
  <si>
    <t>G/1064/S</t>
  </si>
  <si>
    <t>Rena Hineyley</t>
  </si>
  <si>
    <t>6535_01</t>
  </si>
  <si>
    <t>E/415/P</t>
  </si>
  <si>
    <t>Powl Cread</t>
  </si>
  <si>
    <t>6539_01</t>
  </si>
  <si>
    <t>C/242/S</t>
  </si>
  <si>
    <t>Diskeh Hednigic</t>
  </si>
  <si>
    <t>6540_01</t>
  </si>
  <si>
    <t>G/1059/P</t>
  </si>
  <si>
    <t>Fany Cleminglas</t>
  </si>
  <si>
    <t>6541_01</t>
  </si>
  <si>
    <t>F/1356/P</t>
  </si>
  <si>
    <t>Monah Lowelliott</t>
  </si>
  <si>
    <t>6544_01</t>
  </si>
  <si>
    <t>C/243/S</t>
  </si>
  <si>
    <t>Taura Pumpeshaft</t>
  </si>
  <si>
    <t>6545_01</t>
  </si>
  <si>
    <t>F/1250/S</t>
  </si>
  <si>
    <t>Bony Shieldson</t>
  </si>
  <si>
    <t>6546_01</t>
  </si>
  <si>
    <t>G/1060/P</t>
  </si>
  <si>
    <t>Bretty Pottonalden</t>
  </si>
  <si>
    <t>6547_01</t>
  </si>
  <si>
    <t>F/1358/P</t>
  </si>
  <si>
    <t>Ale Pert</t>
  </si>
  <si>
    <t>6548_01</t>
  </si>
  <si>
    <t>G/1065/S</t>
  </si>
  <si>
    <t>Stanya Kellyons</t>
  </si>
  <si>
    <t>6549_01</t>
  </si>
  <si>
    <t>F/1251/S</t>
  </si>
  <si>
    <t>Eclass Flate</t>
  </si>
  <si>
    <t>6549_02</t>
  </si>
  <si>
    <t>D/198/S</t>
  </si>
  <si>
    <t>Llat Flate</t>
  </si>
  <si>
    <t>6552_01</t>
  </si>
  <si>
    <t>G/1061/P</t>
  </si>
  <si>
    <t>Fayey Webstenson</t>
  </si>
  <si>
    <t>6553_01</t>
  </si>
  <si>
    <t>F/1360/P</t>
  </si>
  <si>
    <t>Bel Phillis</t>
  </si>
  <si>
    <t>6556_01</t>
  </si>
  <si>
    <t>F/1362/P</t>
  </si>
  <si>
    <t>Nes Gine</t>
  </si>
  <si>
    <t>6556_02</t>
  </si>
  <si>
    <t>Morms Gine</t>
  </si>
  <si>
    <t>6557_01</t>
  </si>
  <si>
    <t>E/417/P</t>
  </si>
  <si>
    <t>Batares Airdring</t>
  </si>
  <si>
    <t>6558_01</t>
  </si>
  <si>
    <t>F/1363/P</t>
  </si>
  <si>
    <t>Philda Cleminglas</t>
  </si>
  <si>
    <t>6560_01</t>
  </si>
  <si>
    <t>F/1253/S</t>
  </si>
  <si>
    <t>Rhonya Reynoldez</t>
  </si>
  <si>
    <t>6561_01</t>
  </si>
  <si>
    <t>B/253/S</t>
  </si>
  <si>
    <t>Aldeba Ainserfle</t>
  </si>
  <si>
    <t>6561_02</t>
  </si>
  <si>
    <t>Zavior Ainserfle</t>
  </si>
  <si>
    <t>6562_01</t>
  </si>
  <si>
    <t>F/1364/P</t>
  </si>
  <si>
    <t>Beathy Stephendsey</t>
  </si>
  <si>
    <t>6563_01</t>
  </si>
  <si>
    <t>F/1254/S</t>
  </si>
  <si>
    <t>Stenny Gainney</t>
  </si>
  <si>
    <t>6563_02</t>
  </si>
  <si>
    <t>G/1067/S</t>
  </si>
  <si>
    <t>Juanna Gainney</t>
  </si>
  <si>
    <t>6565_01</t>
  </si>
  <si>
    <t>E/437/S</t>
  </si>
  <si>
    <t>Lakes Emead</t>
  </si>
  <si>
    <t>6565_02</t>
  </si>
  <si>
    <t>F/1255/S</t>
  </si>
  <si>
    <t>Wors Emead</t>
  </si>
  <si>
    <t>6567_01</t>
  </si>
  <si>
    <t>G/1063/P</t>
  </si>
  <si>
    <t>Maryne Buchansen</t>
  </si>
  <si>
    <t>6567_02</t>
  </si>
  <si>
    <t>F/1365/P</t>
  </si>
  <si>
    <t>Guadae Buchansen</t>
  </si>
  <si>
    <t>6568_01</t>
  </si>
  <si>
    <t>F/1366/P</t>
  </si>
  <si>
    <t>Ianya Jacostaney</t>
  </si>
  <si>
    <t>6569_01</t>
  </si>
  <si>
    <t>G/1064/P</t>
  </si>
  <si>
    <t>Loisey Slatessen</t>
  </si>
  <si>
    <t>6570_01</t>
  </si>
  <si>
    <t>G/1068/S</t>
  </si>
  <si>
    <t>Shard Brightez</t>
  </si>
  <si>
    <t>6572_01</t>
  </si>
  <si>
    <t>F/1256/S</t>
  </si>
  <si>
    <t>Geney Rothewson</t>
  </si>
  <si>
    <t>6573_01</t>
  </si>
  <si>
    <t>F/1257/S</t>
  </si>
  <si>
    <t>Emilla Mosepherry</t>
  </si>
  <si>
    <t>6574_01</t>
  </si>
  <si>
    <t>A/65/P</t>
  </si>
  <si>
    <t>Nasliak Covetive</t>
  </si>
  <si>
    <t>6578_01</t>
  </si>
  <si>
    <t>E/438/S</t>
  </si>
  <si>
    <t>Weres Chcak</t>
  </si>
  <si>
    <t>6578_02</t>
  </si>
  <si>
    <t>F/1259/S</t>
  </si>
  <si>
    <t>Guits Stre</t>
  </si>
  <si>
    <t>6580_01</t>
  </si>
  <si>
    <t>G/1066/P</t>
  </si>
  <si>
    <t>Benry Peterstarks</t>
  </si>
  <si>
    <t>6582_01</t>
  </si>
  <si>
    <t>A/66/P</t>
  </si>
  <si>
    <t>Sitron Platch</t>
  </si>
  <si>
    <t>6583_01</t>
  </si>
  <si>
    <t>B/254/S</t>
  </si>
  <si>
    <t>Charda Sunlove</t>
  </si>
  <si>
    <t>6583_02</t>
  </si>
  <si>
    <t>Zinon Asivetfuel</t>
  </si>
  <si>
    <t>6585_01</t>
  </si>
  <si>
    <t>G/1071/S</t>
  </si>
  <si>
    <t>Becca Hornettoney</t>
  </si>
  <si>
    <t>6585_02</t>
  </si>
  <si>
    <t>F/1260/S</t>
  </si>
  <si>
    <t>Raque Hornettoney</t>
  </si>
  <si>
    <t>6588_01</t>
  </si>
  <si>
    <t>G/1073/S</t>
  </si>
  <si>
    <t>Denne Moodsey</t>
  </si>
  <si>
    <t>6588_02</t>
  </si>
  <si>
    <t>Annon Moodsey</t>
  </si>
  <si>
    <t>6590_01</t>
  </si>
  <si>
    <t>B/217/P</t>
  </si>
  <si>
    <t>Gollux Nifficaus</t>
  </si>
  <si>
    <t>6590_02</t>
  </si>
  <si>
    <t>Arkar Nifficaus</t>
  </si>
  <si>
    <t>6591_01</t>
  </si>
  <si>
    <t>F/1261/S</t>
  </si>
  <si>
    <t>Willy Mcfarleys</t>
  </si>
  <si>
    <t>6592_01</t>
  </si>
  <si>
    <t>F/1262/S</t>
  </si>
  <si>
    <t>Ranutz Meate</t>
  </si>
  <si>
    <t>6593_01</t>
  </si>
  <si>
    <t>F/1370/P</t>
  </si>
  <si>
    <t>Keitha Matts</t>
  </si>
  <si>
    <t>6593_02</t>
  </si>
  <si>
    <t>Scotty Matts</t>
  </si>
  <si>
    <t>6594_01</t>
  </si>
  <si>
    <t>G/1067/P</t>
  </si>
  <si>
    <t>Jord Schmondez</t>
  </si>
  <si>
    <t>6595_01</t>
  </si>
  <si>
    <t>G/1074/S</t>
  </si>
  <si>
    <t>Tyle Simstravery</t>
  </si>
  <si>
    <t>6598_01</t>
  </si>
  <si>
    <t>F/1263/S</t>
  </si>
  <si>
    <t>Panter Mepie</t>
  </si>
  <si>
    <t>6599_01</t>
  </si>
  <si>
    <t>C/245/S</t>
  </si>
  <si>
    <t>Kitak Esseal</t>
  </si>
  <si>
    <t>6601_01</t>
  </si>
  <si>
    <t>F/1372/P</t>
  </si>
  <si>
    <t>Debora Farrez</t>
  </si>
  <si>
    <t>6602_01</t>
  </si>
  <si>
    <t>F/1265/S</t>
  </si>
  <si>
    <t>Davis Cookson</t>
  </si>
  <si>
    <t>6603_01</t>
  </si>
  <si>
    <t>D/208/P</t>
  </si>
  <si>
    <t>Beres Conca</t>
  </si>
  <si>
    <t>6604_01</t>
  </si>
  <si>
    <t>C/205/P</t>
  </si>
  <si>
    <t>Coxaron Unsive</t>
  </si>
  <si>
    <t>6606_01</t>
  </si>
  <si>
    <t>F/1266/S</t>
  </si>
  <si>
    <t>Regana Kellyons</t>
  </si>
  <si>
    <t>6608_01</t>
  </si>
  <si>
    <t>F/1374/P</t>
  </si>
  <si>
    <t>Brada Rochaserry</t>
  </si>
  <si>
    <t>6609_01</t>
  </si>
  <si>
    <t>E/420/P</t>
  </si>
  <si>
    <t>6611_01</t>
  </si>
  <si>
    <t>E/421/P</t>
  </si>
  <si>
    <t>Breney Philloway</t>
  </si>
  <si>
    <t>6611_02</t>
  </si>
  <si>
    <t>G/1069/P</t>
  </si>
  <si>
    <t>Briany Philloway</t>
  </si>
  <si>
    <t>6611_03</t>
  </si>
  <si>
    <t>F/1375/P</t>
  </si>
  <si>
    <t>Nelley Philloway</t>
  </si>
  <si>
    <t>6613_01</t>
  </si>
  <si>
    <t>G/1078/S</t>
  </si>
  <si>
    <t>Darry Sawyerson</t>
  </si>
  <si>
    <t>6614_01</t>
  </si>
  <si>
    <t>F/1268/S</t>
  </si>
  <si>
    <t>Naffsh Katte</t>
  </si>
  <si>
    <t>6616_01</t>
  </si>
  <si>
    <t>F/1377/P</t>
  </si>
  <si>
    <t>Janita Webstephrey</t>
  </si>
  <si>
    <t>6618_01</t>
  </si>
  <si>
    <t>C/246/S</t>
  </si>
  <si>
    <t>Alsha Geneltic</t>
  </si>
  <si>
    <t>6620_01</t>
  </si>
  <si>
    <t>G/1079/S</t>
  </si>
  <si>
    <t>Allie Smalls</t>
  </si>
  <si>
    <t>6621_01</t>
  </si>
  <si>
    <t>F/1378/P</t>
  </si>
  <si>
    <t>Jilly Summington</t>
  </si>
  <si>
    <t>6622_01</t>
  </si>
  <si>
    <t>G/1070/P</t>
  </si>
  <si>
    <t>Coreen Lynnerett</t>
  </si>
  <si>
    <t>6622_02</t>
  </si>
  <si>
    <t>Gwendy Lynnerett</t>
  </si>
  <si>
    <t>6623_01</t>
  </si>
  <si>
    <t>B/218/P</t>
  </si>
  <si>
    <t>Saxinon Geraing</t>
  </si>
  <si>
    <t>6624_01</t>
  </si>
  <si>
    <t>G/1071/P</t>
  </si>
  <si>
    <t>Oraryn Prickmantes</t>
  </si>
  <si>
    <t>6625_01</t>
  </si>
  <si>
    <t>G/1072/P</t>
  </si>
  <si>
    <t>Derina Garden</t>
  </si>
  <si>
    <t>6625_02</t>
  </si>
  <si>
    <t>F/1379/P</t>
  </si>
  <si>
    <t>Hughy Garden</t>
  </si>
  <si>
    <t>6626_01</t>
  </si>
  <si>
    <t>G/1073/P</t>
  </si>
  <si>
    <t>Herry Farrowns</t>
  </si>
  <si>
    <t>6628_01</t>
  </si>
  <si>
    <t>F/1381/P</t>
  </si>
  <si>
    <t>6630_01</t>
  </si>
  <si>
    <t>F/1270/S</t>
  </si>
  <si>
    <t>Valex Singlents</t>
  </si>
  <si>
    <t>6631_01</t>
  </si>
  <si>
    <t>C/208/P</t>
  </si>
  <si>
    <t>Etamino Suasharic</t>
  </si>
  <si>
    <t>6633_01</t>
  </si>
  <si>
    <t>B/255/S</t>
  </si>
  <si>
    <t>Nunkib Motive</t>
  </si>
  <si>
    <t>6634_01</t>
  </si>
  <si>
    <t>B/219/P</t>
  </si>
  <si>
    <t>Gorabih Dischod</t>
  </si>
  <si>
    <t>6634_02</t>
  </si>
  <si>
    <t>Alasmon Dischod</t>
  </si>
  <si>
    <t>6635_01</t>
  </si>
  <si>
    <t>C/209/P</t>
  </si>
  <si>
    <t>Giebara Entratable</t>
  </si>
  <si>
    <t>6635_02</t>
  </si>
  <si>
    <t>Nusakab Entratable</t>
  </si>
  <si>
    <t>6637_01</t>
  </si>
  <si>
    <t>F/1271/S</t>
  </si>
  <si>
    <t>Tibers Sinda</t>
  </si>
  <si>
    <t>6638_01</t>
  </si>
  <si>
    <t>G/1074/P</t>
  </si>
  <si>
    <t>Scotty Hurchez</t>
  </si>
  <si>
    <t>6639_01</t>
  </si>
  <si>
    <t>G/1075/P</t>
  </si>
  <si>
    <t>Nelsie Strony</t>
  </si>
  <si>
    <t>6641_01</t>
  </si>
  <si>
    <t>C/247/S</t>
  </si>
  <si>
    <t>Algork Diateous</t>
  </si>
  <si>
    <t>6641_02</t>
  </si>
  <si>
    <t>Coxak Diateous</t>
  </si>
  <si>
    <t>6642_01</t>
  </si>
  <si>
    <t>G/1081/S</t>
  </si>
  <si>
    <t>Andra Cohendright</t>
  </si>
  <si>
    <t>6643_01</t>
  </si>
  <si>
    <t>F/1272/S</t>
  </si>
  <si>
    <t>Hughy Foxter</t>
  </si>
  <si>
    <t>6645_01</t>
  </si>
  <si>
    <t>G/1083/S</t>
  </si>
  <si>
    <t>Lanedy Scotterkins</t>
  </si>
  <si>
    <t>6646_01</t>
  </si>
  <si>
    <t>G/1084/S</t>
  </si>
  <si>
    <t>Eduard Campson</t>
  </si>
  <si>
    <t>6647_01</t>
  </si>
  <si>
    <t>F/1273/S</t>
  </si>
  <si>
    <t>Coreen Hermane</t>
  </si>
  <si>
    <t>6649_01</t>
  </si>
  <si>
    <t>F/1274/S</t>
  </si>
  <si>
    <t>Andan Wartyson</t>
  </si>
  <si>
    <t>6650_01</t>
  </si>
  <si>
    <t>G/1077/P</t>
  </si>
  <si>
    <t>Joelan Beasleyes</t>
  </si>
  <si>
    <t>6652_01</t>
  </si>
  <si>
    <t>Amyra Hersons</t>
  </si>
  <si>
    <t>6654_01</t>
  </si>
  <si>
    <t>G/1086/S</t>
  </si>
  <si>
    <t>Inette Griffince</t>
  </si>
  <si>
    <t>6654_02</t>
  </si>
  <si>
    <t>6654_03</t>
  </si>
  <si>
    <t>Ernice Griffince</t>
  </si>
  <si>
    <t>6655_01</t>
  </si>
  <si>
    <t>E/422/P</t>
  </si>
  <si>
    <t>Moss Raf</t>
  </si>
  <si>
    <t>6656_01</t>
  </si>
  <si>
    <t>B/221/P</t>
  </si>
  <si>
    <t>Naviton Suarging</t>
  </si>
  <si>
    <t>6659_01</t>
  </si>
  <si>
    <t>F/1383/P</t>
  </si>
  <si>
    <t>Jifes Stpie</t>
  </si>
  <si>
    <t>6660_01</t>
  </si>
  <si>
    <t>F/1384/P</t>
  </si>
  <si>
    <t>Debora Horndley</t>
  </si>
  <si>
    <t>6662_01</t>
  </si>
  <si>
    <t>G/1087/S</t>
  </si>
  <si>
    <t>Coryl Whitez</t>
  </si>
  <si>
    <t>6662_02</t>
  </si>
  <si>
    <t>Dianie Whitez</t>
  </si>
  <si>
    <t>6662_03</t>
  </si>
  <si>
    <t>Tonnie Blange</t>
  </si>
  <si>
    <t>6663_01</t>
  </si>
  <si>
    <t>G/1079/P</t>
  </si>
  <si>
    <t>Almara Hickerson</t>
  </si>
  <si>
    <t>6663_02</t>
  </si>
  <si>
    <t>F/1385/P</t>
  </si>
  <si>
    <t>Blanie Hickerson</t>
  </si>
  <si>
    <t>6664_01</t>
  </si>
  <si>
    <t>G/1088/S</t>
  </si>
  <si>
    <t>Annaha Barnoldeney</t>
  </si>
  <si>
    <t>6665_01</t>
  </si>
  <si>
    <t>B/222/P</t>
  </si>
  <si>
    <t>Alraium Disivering</t>
  </si>
  <si>
    <t>6665_02</t>
  </si>
  <si>
    <t>Sabireo Disivering</t>
  </si>
  <si>
    <t>6665_03</t>
  </si>
  <si>
    <t>Tachba Disivering</t>
  </si>
  <si>
    <t>6665_04</t>
  </si>
  <si>
    <t>Saiphda Disivering</t>
  </si>
  <si>
    <t>6667_01</t>
  </si>
  <si>
    <t>C/248/S</t>
  </si>
  <si>
    <t>Avijava Cisorter</t>
  </si>
  <si>
    <t>6668_01</t>
  </si>
  <si>
    <t>G/1089/S</t>
  </si>
  <si>
    <t>6668_02</t>
  </si>
  <si>
    <t>Craine Walston</t>
  </si>
  <si>
    <t>6669_01</t>
  </si>
  <si>
    <t>E/423/P</t>
  </si>
  <si>
    <t>Delley Kiddley</t>
  </si>
  <si>
    <t>6670_01</t>
  </si>
  <si>
    <t>F/1278/S</t>
  </si>
  <si>
    <t>Nancey Burchard</t>
  </si>
  <si>
    <t>6671_01</t>
  </si>
  <si>
    <t>F/1279/S</t>
  </si>
  <si>
    <t>Docks Mare</t>
  </si>
  <si>
    <t>6671_02</t>
  </si>
  <si>
    <t>Tot Mare</t>
  </si>
  <si>
    <t>6671_03</t>
  </si>
  <si>
    <t>E/440/S</t>
  </si>
  <si>
    <t>Salros Mare</t>
  </si>
  <si>
    <t>6672_01</t>
  </si>
  <si>
    <t>F/1387/P</t>
  </si>
  <si>
    <t>Oafron Deva</t>
  </si>
  <si>
    <t>6672_02</t>
  </si>
  <si>
    <t>Panbug Deva</t>
  </si>
  <si>
    <t>6672_03</t>
  </si>
  <si>
    <t>E/424/P</t>
  </si>
  <si>
    <t>Sweal Deva</t>
  </si>
  <si>
    <t>6672_04</t>
  </si>
  <si>
    <t>Coass Deva</t>
  </si>
  <si>
    <t>6673_01</t>
  </si>
  <si>
    <t>E/425/P</t>
  </si>
  <si>
    <t>Sonnie Phillis</t>
  </si>
  <si>
    <t>6674_01</t>
  </si>
  <si>
    <t>E/426/P</t>
  </si>
  <si>
    <t>Wezna Swirring</t>
  </si>
  <si>
    <t>6674_02</t>
  </si>
  <si>
    <t>Meron Slowatic</t>
  </si>
  <si>
    <t>6674_03</t>
  </si>
  <si>
    <t>Sheratz Slowatic</t>
  </si>
  <si>
    <t>6674_04</t>
  </si>
  <si>
    <t>Acruxon Swirring</t>
  </si>
  <si>
    <t>6674_05</t>
  </si>
  <si>
    <t>Jihda Swirring</t>
  </si>
  <si>
    <t>6675_01</t>
  </si>
  <si>
    <t>F/1388/P</t>
  </si>
  <si>
    <t>Derry Gouldensen</t>
  </si>
  <si>
    <t>6675_02</t>
  </si>
  <si>
    <t>E/427/P</t>
  </si>
  <si>
    <t>6676_01</t>
  </si>
  <si>
    <t>D/200/S</t>
  </si>
  <si>
    <t>Errak Ourcul</t>
  </si>
  <si>
    <t>6680_01</t>
  </si>
  <si>
    <t>G/1082/P</t>
  </si>
  <si>
    <t>Letta Puckley</t>
  </si>
  <si>
    <t>6681_01</t>
  </si>
  <si>
    <t>F/1280/S</t>
  </si>
  <si>
    <t>Belly Lerez</t>
  </si>
  <si>
    <t>6683_01</t>
  </si>
  <si>
    <t>G/1083/P</t>
  </si>
  <si>
    <t>Patsyn Coolerson</t>
  </si>
  <si>
    <t>6684_01</t>
  </si>
  <si>
    <t>C/210/P</t>
  </si>
  <si>
    <t>Geons Exhaft</t>
  </si>
  <si>
    <t>6684_02</t>
  </si>
  <si>
    <t>Ziba Exhaft</t>
  </si>
  <si>
    <t>6684_03</t>
  </si>
  <si>
    <t>Duhrkab Exhaft</t>
  </si>
  <si>
    <t>6691_01</t>
  </si>
  <si>
    <t>F/1390/P</t>
  </si>
  <si>
    <t>Pamont Schwardson</t>
  </si>
  <si>
    <t>6692_01</t>
  </si>
  <si>
    <t>B/256/S</t>
  </si>
  <si>
    <t>Sino Syncepul</t>
  </si>
  <si>
    <t>6693_01</t>
  </si>
  <si>
    <t>E/428/P</t>
  </si>
  <si>
    <t>Cinda Cleman</t>
  </si>
  <si>
    <t>6694_01</t>
  </si>
  <si>
    <t>G/1084/P</t>
  </si>
  <si>
    <t>Ger Mcneiley</t>
  </si>
  <si>
    <t>6697_01</t>
  </si>
  <si>
    <t>G/1085/P</t>
  </si>
  <si>
    <t>Mariel Irwines</t>
  </si>
  <si>
    <t>6698_01</t>
  </si>
  <si>
    <t>F/1393/P</t>
  </si>
  <si>
    <t>Julion Hayersents</t>
  </si>
  <si>
    <t>6699_01</t>
  </si>
  <si>
    <t>E/429/P</t>
  </si>
  <si>
    <t>Powhex Paie</t>
  </si>
  <si>
    <t>6702_01</t>
  </si>
  <si>
    <t>G/1087/P</t>
  </si>
  <si>
    <t>Dell Carverson</t>
  </si>
  <si>
    <t>6706_01</t>
  </si>
  <si>
    <t>B/224/P</t>
  </si>
  <si>
    <t>Asellah Dishocatal</t>
  </si>
  <si>
    <t>6706_02</t>
  </si>
  <si>
    <t>Arix Dishocatal</t>
  </si>
  <si>
    <t>6707_01</t>
  </si>
  <si>
    <t>G/1091/S</t>
  </si>
  <si>
    <t>Scotte Thomason</t>
  </si>
  <si>
    <t>6708_01</t>
  </si>
  <si>
    <t>A/67/P</t>
  </si>
  <si>
    <t>Muonons Sysilstict</t>
  </si>
  <si>
    <t>6708_02</t>
  </si>
  <si>
    <t>6708_03</t>
  </si>
  <si>
    <t>Furuson Sysilstict</t>
  </si>
  <si>
    <t>6708_04</t>
  </si>
  <si>
    <t>Elebi Sysilstict</t>
  </si>
  <si>
    <t>6708_05</t>
  </si>
  <si>
    <t>Ashird Sysilstict</t>
  </si>
  <si>
    <t>6708_06</t>
  </si>
  <si>
    <t>Shamak Sysilstict</t>
  </si>
  <si>
    <t>6709_01</t>
  </si>
  <si>
    <t>G/1092/S</t>
  </si>
  <si>
    <t>Lanedy Antoshipson</t>
  </si>
  <si>
    <t>6711_01</t>
  </si>
  <si>
    <t>D/210/P</t>
  </si>
  <si>
    <t>Igrish Perle</t>
  </si>
  <si>
    <t>6713_01</t>
  </si>
  <si>
    <t>F/1395/P</t>
  </si>
  <si>
    <t>Raulia Sweene</t>
  </si>
  <si>
    <t>6718_01</t>
  </si>
  <si>
    <t>G/1088/P</t>
  </si>
  <si>
    <t>Dawne Mcfaddoxter</t>
  </si>
  <si>
    <t>6718_02</t>
  </si>
  <si>
    <t>Timmy Mcfaddoxter</t>
  </si>
  <si>
    <t>6718_03</t>
  </si>
  <si>
    <t>Garlie Mcfaddoxter</t>
  </si>
  <si>
    <t>6719_01</t>
  </si>
  <si>
    <t>F/1396/P</t>
  </si>
  <si>
    <t>Panter Cres</t>
  </si>
  <si>
    <t>6720_01</t>
  </si>
  <si>
    <t>A/81/S</t>
  </si>
  <si>
    <t>Genubik Guieroolow</t>
  </si>
  <si>
    <t>6721_01</t>
  </si>
  <si>
    <t>G/1095/S</t>
  </si>
  <si>
    <t>Lan Cleminglas</t>
  </si>
  <si>
    <t>6722_01</t>
  </si>
  <si>
    <t>E/445/S</t>
  </si>
  <si>
    <t>Phargak Dicely</t>
  </si>
  <si>
    <t>6722_02</t>
  </si>
  <si>
    <t>Saleh Dicely</t>
  </si>
  <si>
    <t>6722_03</t>
  </si>
  <si>
    <t>Skyrmak Dicely</t>
  </si>
  <si>
    <t>6724_01</t>
  </si>
  <si>
    <t>C/213/P</t>
  </si>
  <si>
    <t>Jihoton Haftent</t>
  </si>
  <si>
    <t>6724_02</t>
  </si>
  <si>
    <t>Scelava Haftent</t>
  </si>
  <si>
    <t>6725_01</t>
  </si>
  <si>
    <t>C/214/P</t>
  </si>
  <si>
    <t>Caphira Cratrave</t>
  </si>
  <si>
    <t>6726_01</t>
  </si>
  <si>
    <t>G/1089/P</t>
  </si>
  <si>
    <t>Lillia Dyers</t>
  </si>
  <si>
    <t>6727_01</t>
  </si>
  <si>
    <t>G/1090/P</t>
  </si>
  <si>
    <t>Andyn Humphreyes</t>
  </si>
  <si>
    <t>6729_01</t>
  </si>
  <si>
    <t>A/82/S</t>
  </si>
  <si>
    <t>Becruxa Dedometeel</t>
  </si>
  <si>
    <t>6729_02</t>
  </si>
  <si>
    <t>Izarkar Dedometeel</t>
  </si>
  <si>
    <t>6729_03</t>
  </si>
  <si>
    <t>Rassias Brathful</t>
  </si>
  <si>
    <t>6730_01</t>
  </si>
  <si>
    <t>G/1096/S</t>
  </si>
  <si>
    <t>Dell Kerristicey</t>
  </si>
  <si>
    <t>6731_01</t>
  </si>
  <si>
    <t>F/1397/P</t>
  </si>
  <si>
    <t>Tin Rochan</t>
  </si>
  <si>
    <t>6734_01</t>
  </si>
  <si>
    <t>C/249/S</t>
  </si>
  <si>
    <t>Pleion Sparsaxle</t>
  </si>
  <si>
    <t>6734_02</t>
  </si>
  <si>
    <t>Shail Sparsaxle</t>
  </si>
  <si>
    <t>6734_03</t>
  </si>
  <si>
    <t>Alhaino Sparsaxle</t>
  </si>
  <si>
    <t>6734_04</t>
  </si>
  <si>
    <t>Wein Sparsaxle</t>
  </si>
  <si>
    <t>6736_01</t>
  </si>
  <si>
    <t>D/203/S</t>
  </si>
  <si>
    <t>Frunk Erry</t>
  </si>
  <si>
    <t>6739_01</t>
  </si>
  <si>
    <t>G/1097/S</t>
  </si>
  <si>
    <t>Ninaha Stantiagord</t>
  </si>
  <si>
    <t>6741_01</t>
  </si>
  <si>
    <t>G/1098/S</t>
  </si>
  <si>
    <t>Heald Reyersendry</t>
  </si>
  <si>
    <t>6741_02</t>
  </si>
  <si>
    <t>F/1286/S</t>
  </si>
  <si>
    <t>Jeandy Reyersendry</t>
  </si>
  <si>
    <t>6742_01</t>
  </si>
  <si>
    <t>F/1287/S</t>
  </si>
  <si>
    <t>Elanie Talls</t>
  </si>
  <si>
    <t>6744_01</t>
  </si>
  <si>
    <t>F/1399/P</t>
  </si>
  <si>
    <t>Blakes Nan</t>
  </si>
  <si>
    <t>6744_02</t>
  </si>
  <si>
    <t>Ane Nan</t>
  </si>
  <si>
    <t>6744_03</t>
  </si>
  <si>
    <t>D/212/P</t>
  </si>
  <si>
    <t>Crick Nan</t>
  </si>
  <si>
    <t>6744_04</t>
  </si>
  <si>
    <t>E/431/P</t>
  </si>
  <si>
    <t>Frus Nan</t>
  </si>
  <si>
    <t>6744_05</t>
  </si>
  <si>
    <t>Row Nan</t>
  </si>
  <si>
    <t>6745_01</t>
  </si>
  <si>
    <t>F/1400/P</t>
  </si>
  <si>
    <t>Jimmyn Mcinton</t>
  </si>
  <si>
    <t>6746_01</t>
  </si>
  <si>
    <t>G/1092/P</t>
  </si>
  <si>
    <t>Luison Mcinton</t>
  </si>
  <si>
    <t>6747_01</t>
  </si>
  <si>
    <t>C/215/P</t>
  </si>
  <si>
    <t>Duhrak Alaxed</t>
  </si>
  <si>
    <t>6748_01</t>
  </si>
  <si>
    <t>F/1289/S</t>
  </si>
  <si>
    <t>Cank Scake</t>
  </si>
  <si>
    <t>6748_02</t>
  </si>
  <si>
    <t>Gra Scake</t>
  </si>
  <si>
    <t>6748_03</t>
  </si>
  <si>
    <t>Gut Scake</t>
  </si>
  <si>
    <t>6748_04</t>
  </si>
  <si>
    <t>D/205/S</t>
  </si>
  <si>
    <t>Moss Scake</t>
  </si>
  <si>
    <t>6749_01</t>
  </si>
  <si>
    <t>G/1093/P</t>
  </si>
  <si>
    <t>Luzel Barrelliver</t>
  </si>
  <si>
    <t>6750_01</t>
  </si>
  <si>
    <t>G/1094/P</t>
  </si>
  <si>
    <t>Rona Goody</t>
  </si>
  <si>
    <t>6751_01</t>
  </si>
  <si>
    <t>F/1290/S</t>
  </si>
  <si>
    <t>Trisp Berle</t>
  </si>
  <si>
    <t>6751_02</t>
  </si>
  <si>
    <t>E/446/S</t>
  </si>
  <si>
    <t>Fal Berle</t>
  </si>
  <si>
    <t>6753_01</t>
  </si>
  <si>
    <t>B/226/P</t>
  </si>
  <si>
    <t>Stra Frablerly</t>
  </si>
  <si>
    <t>6753_02</t>
  </si>
  <si>
    <t>Aldibi Frablerly</t>
  </si>
  <si>
    <t>6754_01</t>
  </si>
  <si>
    <t>C/250/S</t>
  </si>
  <si>
    <t>Marin Gealably</t>
  </si>
  <si>
    <t>6756_01</t>
  </si>
  <si>
    <t>F/1402/P</t>
  </si>
  <si>
    <t>Winia Pittson</t>
  </si>
  <si>
    <t>6756_02</t>
  </si>
  <si>
    <t>G/1095/P</t>
  </si>
  <si>
    <t>Monah Pittson</t>
  </si>
  <si>
    <t>6756_03</t>
  </si>
  <si>
    <t>Melvia Pittson</t>
  </si>
  <si>
    <t>6757_01</t>
  </si>
  <si>
    <t>F/1292/S</t>
  </si>
  <si>
    <t>Eaturs Dato</t>
  </si>
  <si>
    <t>6758_01</t>
  </si>
  <si>
    <t>F/1403/P</t>
  </si>
  <si>
    <t>Sanney Gaineyerson</t>
  </si>
  <si>
    <t>6760_01</t>
  </si>
  <si>
    <t>F/1404/P</t>
  </si>
  <si>
    <t>Shex Pri</t>
  </si>
  <si>
    <t>6761_01</t>
  </si>
  <si>
    <t>F/1405/P</t>
  </si>
  <si>
    <t>Nute Curte</t>
  </si>
  <si>
    <t>6761_02</t>
  </si>
  <si>
    <t>E/432/P</t>
  </si>
  <si>
    <t>Neysma Horte</t>
  </si>
  <si>
    <t>6762_01</t>
  </si>
  <si>
    <t>F/1293/S</t>
  </si>
  <si>
    <t>Monard Jenkinnedy</t>
  </si>
  <si>
    <t>6763_01</t>
  </si>
  <si>
    <t>G/1097/P</t>
  </si>
  <si>
    <t>Bonyam Berges</t>
  </si>
  <si>
    <t>6764_01</t>
  </si>
  <si>
    <t>F/1294/S</t>
  </si>
  <si>
    <t>Single Rake</t>
  </si>
  <si>
    <t>6764_02</t>
  </si>
  <si>
    <t>Supix Rake</t>
  </si>
  <si>
    <t>6765_01</t>
  </si>
  <si>
    <t>F/1295/S</t>
  </si>
  <si>
    <t>Lifes Fache</t>
  </si>
  <si>
    <t>6766_01</t>
  </si>
  <si>
    <t>G/1098/P</t>
  </si>
  <si>
    <t>Viviay Nieldson</t>
  </si>
  <si>
    <t>6766_02</t>
  </si>
  <si>
    <t>Carita Warrishales</t>
  </si>
  <si>
    <t>6766_03</t>
  </si>
  <si>
    <t>Reneen Warrishales</t>
  </si>
  <si>
    <t>6773_01</t>
  </si>
  <si>
    <t>F/1407/P</t>
  </si>
  <si>
    <t>Scotte Greeves</t>
  </si>
  <si>
    <t>6774_01</t>
  </si>
  <si>
    <t>G/1100/P</t>
  </si>
  <si>
    <t>Jord Steinardson</t>
  </si>
  <si>
    <t>6774_02</t>
  </si>
  <si>
    <t>Donnie Steinardson</t>
  </si>
  <si>
    <t>6774_03</t>
  </si>
  <si>
    <t>F/1408/P</t>
  </si>
  <si>
    <t>Tancis Steinardson</t>
  </si>
  <si>
    <t>6775_01</t>
  </si>
  <si>
    <t>G/1101/S</t>
  </si>
  <si>
    <t>6776_01</t>
  </si>
  <si>
    <t>F/1409/P</t>
  </si>
  <si>
    <t>Alancy Mcgoway</t>
  </si>
  <si>
    <t>6778_01</t>
  </si>
  <si>
    <t>F/1299/S</t>
  </si>
  <si>
    <t>Brada Fielson</t>
  </si>
  <si>
    <t>6779_01</t>
  </si>
  <si>
    <t>B/258/S</t>
  </si>
  <si>
    <t>Terope Busive</t>
  </si>
  <si>
    <t>6779_02</t>
  </si>
  <si>
    <t>Alhail Stioutody</t>
  </si>
  <si>
    <t>6779_03</t>
  </si>
  <si>
    <t>Tabanar Stioutody</t>
  </si>
  <si>
    <t>6779_04</t>
  </si>
  <si>
    <t>Altara Stioutody</t>
  </si>
  <si>
    <t>6780_01</t>
  </si>
  <si>
    <t>C/251/S</t>
  </si>
  <si>
    <t>Antinon Plaricit</t>
  </si>
  <si>
    <t>6780_02</t>
  </si>
  <si>
    <t>Eltan Plaricit</t>
  </si>
  <si>
    <t>6782_01</t>
  </si>
  <si>
    <t>F/1300/S</t>
  </si>
  <si>
    <t>Samany Ments</t>
  </si>
  <si>
    <t>6784_01</t>
  </si>
  <si>
    <t>G/1102/S</t>
  </si>
  <si>
    <t>Allena Currisones</t>
  </si>
  <si>
    <t>6784_02</t>
  </si>
  <si>
    <t>Rosey Currisones</t>
  </si>
  <si>
    <t>6786_01</t>
  </si>
  <si>
    <t>F/1410/P</t>
  </si>
  <si>
    <t>Jeret Hendrewsons</t>
  </si>
  <si>
    <t>6787_01</t>
  </si>
  <si>
    <t>F/1411/P</t>
  </si>
  <si>
    <t>Iney Booneid</t>
  </si>
  <si>
    <t>6787_02</t>
  </si>
  <si>
    <t>Helean Booneid</t>
  </si>
  <si>
    <t>6787_03</t>
  </si>
  <si>
    <t>Therta Hurchanney</t>
  </si>
  <si>
    <t>6787_04</t>
  </si>
  <si>
    <t>Cassa Booneid</t>
  </si>
  <si>
    <t>6787_05</t>
  </si>
  <si>
    <t>Reneen Booneid</t>
  </si>
  <si>
    <t>6787_06</t>
  </si>
  <si>
    <t>Joelan Booneid</t>
  </si>
  <si>
    <t>6787_07</t>
  </si>
  <si>
    <t>Vandy Booneid</t>
  </si>
  <si>
    <t>6788_01</t>
  </si>
  <si>
    <t>G/1103/P</t>
  </si>
  <si>
    <t>Glenna Weberton</t>
  </si>
  <si>
    <t>6789_01</t>
  </si>
  <si>
    <t>D/213/P</t>
  </si>
  <si>
    <t>Widous Mone</t>
  </si>
  <si>
    <t>6792_01</t>
  </si>
  <si>
    <t>F/1412/P</t>
  </si>
  <si>
    <t>Razzle Reate</t>
  </si>
  <si>
    <t>6794_01</t>
  </si>
  <si>
    <t>D/206/S</t>
  </si>
  <si>
    <t>Slig Conie</t>
  </si>
  <si>
    <t>6796_01</t>
  </si>
  <si>
    <t>G/1104/P</t>
  </si>
  <si>
    <t>Arlen Kellyons</t>
  </si>
  <si>
    <t>6798_01</t>
  </si>
  <si>
    <t>F/1414/P</t>
  </si>
  <si>
    <t>Therly Jacostarks</t>
  </si>
  <si>
    <t>6799_01</t>
  </si>
  <si>
    <t>C/252/S</t>
  </si>
  <si>
    <t>Terops Namsheary</t>
  </si>
  <si>
    <t>6800_01</t>
  </si>
  <si>
    <t>G/1105/P</t>
  </si>
  <si>
    <t>Luise Krampbelles</t>
  </si>
  <si>
    <t>6801_01</t>
  </si>
  <si>
    <t>B/259/S</t>
  </si>
  <si>
    <t>Syrmino Imprank</t>
  </si>
  <si>
    <t>6802_01</t>
  </si>
  <si>
    <t>A/68/P</t>
  </si>
  <si>
    <t>Eleb Disteady</t>
  </si>
  <si>
    <t>6805_01</t>
  </si>
  <si>
    <t>E/449/S</t>
  </si>
  <si>
    <t>Alathim Suasharic</t>
  </si>
  <si>
    <t>6806_01</t>
  </si>
  <si>
    <t>G/1104/S</t>
  </si>
  <si>
    <t>Anniey Gallenry</t>
  </si>
  <si>
    <t>6808_01</t>
  </si>
  <si>
    <t>F/1416/P</t>
  </si>
  <si>
    <t>Yolas Santantines</t>
  </si>
  <si>
    <t>6810_01</t>
  </si>
  <si>
    <t>E/450/S</t>
  </si>
  <si>
    <t>Yots Knik</t>
  </si>
  <si>
    <t>6810_02</t>
  </si>
  <si>
    <t>Cruses Knik</t>
  </si>
  <si>
    <t>6810_03</t>
  </si>
  <si>
    <t>Cings Knik</t>
  </si>
  <si>
    <t>6810_04</t>
  </si>
  <si>
    <t>Shex Knik</t>
  </si>
  <si>
    <t>6810_05</t>
  </si>
  <si>
    <t>Dors Knik</t>
  </si>
  <si>
    <t>6813_01</t>
  </si>
  <si>
    <t>F/1417/P</t>
  </si>
  <si>
    <t>Thell Newtontoss</t>
  </si>
  <si>
    <t>6814_01</t>
  </si>
  <si>
    <t>E/451/S</t>
  </si>
  <si>
    <t>Flark Potte</t>
  </si>
  <si>
    <t>6816_01</t>
  </si>
  <si>
    <t>G/1108/P</t>
  </si>
  <si>
    <t>Allyny Ewiseston</t>
  </si>
  <si>
    <t>6816_02</t>
  </si>
  <si>
    <t>Hilly Ewiseston</t>
  </si>
  <si>
    <t>6816_03</t>
  </si>
  <si>
    <t>Enrie Mcfarley</t>
  </si>
  <si>
    <t>6816_04</t>
  </si>
  <si>
    <t>Troyce Ewiseston</t>
  </si>
  <si>
    <t>6816_05</t>
  </si>
  <si>
    <t>Lerion Ewiseston</t>
  </si>
  <si>
    <t>6816_06</t>
  </si>
  <si>
    <t>Evey Ewiseston</t>
  </si>
  <si>
    <t>6817_01</t>
  </si>
  <si>
    <t>F/1304/S</t>
  </si>
  <si>
    <t>Adria Bakericks</t>
  </si>
  <si>
    <t>6818_01</t>
  </si>
  <si>
    <t>F/1418/P</t>
  </si>
  <si>
    <t>Bra Midtt</t>
  </si>
  <si>
    <t>6820_01</t>
  </si>
  <si>
    <t>F/1419/P</t>
  </si>
  <si>
    <t>Dianie Dickman</t>
  </si>
  <si>
    <t>6821_01</t>
  </si>
  <si>
    <t>F/1420/P</t>
  </si>
  <si>
    <t>Landa Grifford</t>
  </si>
  <si>
    <t>6822_01</t>
  </si>
  <si>
    <t>F/1305/S</t>
  </si>
  <si>
    <t>Moniey Bradamss</t>
  </si>
  <si>
    <t>6824_01</t>
  </si>
  <si>
    <t>G/1108/S</t>
  </si>
  <si>
    <t>Milyla Burker</t>
  </si>
  <si>
    <t>6825_01</t>
  </si>
  <si>
    <t>F/1306/S</t>
  </si>
  <si>
    <t>Peefox Kinad</t>
  </si>
  <si>
    <t>6825_02</t>
  </si>
  <si>
    <t>6826_01</t>
  </si>
  <si>
    <t>G/1109/S</t>
  </si>
  <si>
    <t>Elle Harrenoldez</t>
  </si>
  <si>
    <t>6827_01</t>
  </si>
  <si>
    <t>A/84/S</t>
  </si>
  <si>
    <t>Dirk Listive</t>
  </si>
  <si>
    <t>6827_02</t>
  </si>
  <si>
    <t>Coxaton Listive</t>
  </si>
  <si>
    <t>6827_03</t>
  </si>
  <si>
    <t>Zinoces Listive</t>
  </si>
  <si>
    <t>6827_04</t>
  </si>
  <si>
    <t>Alramak Listive</t>
  </si>
  <si>
    <t>6829_01</t>
  </si>
  <si>
    <t>G/1109/P</t>
  </si>
  <si>
    <t>Ine Hubbarrison</t>
  </si>
  <si>
    <t>6829_02</t>
  </si>
  <si>
    <t>Arllia Hubbarrison</t>
  </si>
  <si>
    <t>6829_03</t>
  </si>
  <si>
    <t>Enryn Hubbarrison</t>
  </si>
  <si>
    <t>6831_01</t>
  </si>
  <si>
    <t>G/1111/P</t>
  </si>
  <si>
    <t>Violan Holson</t>
  </si>
  <si>
    <t>6832_01</t>
  </si>
  <si>
    <t>F/1421/P</t>
  </si>
  <si>
    <t>Quid Wala</t>
  </si>
  <si>
    <t>6833_01</t>
  </si>
  <si>
    <t>E/452/S</t>
  </si>
  <si>
    <t>Sta Mccarveymon</t>
  </si>
  <si>
    <t>6834_01</t>
  </si>
  <si>
    <t>G/1111/S</t>
  </si>
  <si>
    <t>Sonald Coolez</t>
  </si>
  <si>
    <t>6837_01</t>
  </si>
  <si>
    <t>E/435/P</t>
  </si>
  <si>
    <t>Cireal Carté</t>
  </si>
  <si>
    <t>6839_01</t>
  </si>
  <si>
    <t>F/1307/S</t>
  </si>
  <si>
    <t>Ellena Fryan</t>
  </si>
  <si>
    <t>6840_01</t>
  </si>
  <si>
    <t>F/1422/P</t>
  </si>
  <si>
    <t>Clow Sake</t>
  </si>
  <si>
    <t>6841_01</t>
  </si>
  <si>
    <t>E/454/S</t>
  </si>
  <si>
    <t>Tekris Meate</t>
  </si>
  <si>
    <t>6843_01</t>
  </si>
  <si>
    <t>B/260/S</t>
  </si>
  <si>
    <t>Acceleb Rimplighty</t>
  </si>
  <si>
    <t>6843_02</t>
  </si>
  <si>
    <t>Saxinon Rimplighty</t>
  </si>
  <si>
    <t>6844_01</t>
  </si>
  <si>
    <t>E/455/S</t>
  </si>
  <si>
    <t>Chones Brin</t>
  </si>
  <si>
    <t>6848_01</t>
  </si>
  <si>
    <t>D/214/P</t>
  </si>
  <si>
    <t>Marinon Ambleetive</t>
  </si>
  <si>
    <t>6850_01</t>
  </si>
  <si>
    <t>F/1424/P</t>
  </si>
  <si>
    <t>Adamy Wolferton</t>
  </si>
  <si>
    <t>6850_02</t>
  </si>
  <si>
    <t>G/1113/P</t>
  </si>
  <si>
    <t>Weslie Wolferton</t>
  </si>
  <si>
    <t>6850_03</t>
  </si>
  <si>
    <t>E/436/P</t>
  </si>
  <si>
    <t>Brancy Wolferton</t>
  </si>
  <si>
    <t>6851_01</t>
  </si>
  <si>
    <t>E/456/S</t>
  </si>
  <si>
    <t>Glorey Bookerson</t>
  </si>
  <si>
    <t>6853_01</t>
  </si>
  <si>
    <t>C/218/P</t>
  </si>
  <si>
    <t>Menkaa Cathome</t>
  </si>
  <si>
    <t>6854_01</t>
  </si>
  <si>
    <t>E/437/P</t>
  </si>
  <si>
    <t>Graw Bate</t>
  </si>
  <si>
    <t>6857_01</t>
  </si>
  <si>
    <t>F/1310/S</t>
  </si>
  <si>
    <t>Jenn Jenson</t>
  </si>
  <si>
    <t>6858_01</t>
  </si>
  <si>
    <t>B/229/P</t>
  </si>
  <si>
    <t>Asteron Spandisket</t>
  </si>
  <si>
    <t>6858_02</t>
  </si>
  <si>
    <t>Kabiak Spandisket</t>
  </si>
  <si>
    <t>6858_03</t>
  </si>
  <si>
    <t>Zinopus Spandisket</t>
  </si>
  <si>
    <t>6858_04</t>
  </si>
  <si>
    <t>Taura Spandisket</t>
  </si>
  <si>
    <t>6859_01</t>
  </si>
  <si>
    <t>G/1113/S</t>
  </si>
  <si>
    <t>Blancy Harry</t>
  </si>
  <si>
    <t>6861_01</t>
  </si>
  <si>
    <t>G/1114/S</t>
  </si>
  <si>
    <t>Iney Lambucketty</t>
  </si>
  <si>
    <t>6862_01</t>
  </si>
  <si>
    <t>G/1115/S</t>
  </si>
  <si>
    <t>Diandi Mcfaddennon</t>
  </si>
  <si>
    <t>6862_02</t>
  </si>
  <si>
    <t>Dianie Mcfaddennon</t>
  </si>
  <si>
    <t>6863_01</t>
  </si>
  <si>
    <t>F/1311/S</t>
  </si>
  <si>
    <t>Franda Patrichane</t>
  </si>
  <si>
    <t>6864_01</t>
  </si>
  <si>
    <t>A/71/P</t>
  </si>
  <si>
    <t>Aske Scoudelle</t>
  </si>
  <si>
    <t>6864_02</t>
  </si>
  <si>
    <t>Phamark Scoudelle</t>
  </si>
  <si>
    <t>6865_01</t>
  </si>
  <si>
    <t>D/208/S</t>
  </si>
  <si>
    <t>Thabih Peducting</t>
  </si>
  <si>
    <t>6865_02</t>
  </si>
  <si>
    <t>Errim Peducting</t>
  </si>
  <si>
    <t>6866_01</t>
  </si>
  <si>
    <t>C/253/S</t>
  </si>
  <si>
    <t>Gork Hetforhaft</t>
  </si>
  <si>
    <t>6866_02</t>
  </si>
  <si>
    <t>Dscha Hetforhaft</t>
  </si>
  <si>
    <t>6868_01</t>
  </si>
  <si>
    <t>F/1427/P</t>
  </si>
  <si>
    <t>Jerek Brookenson</t>
  </si>
  <si>
    <t>6869_01</t>
  </si>
  <si>
    <t>F/1428/P</t>
  </si>
  <si>
    <t>Megany Philloway</t>
  </si>
  <si>
    <t>6871_01</t>
  </si>
  <si>
    <t>G/1116/S</t>
  </si>
  <si>
    <t>Faithy Rickson</t>
  </si>
  <si>
    <t>6873_01</t>
  </si>
  <si>
    <t>A/72/P</t>
  </si>
  <si>
    <t>Mesarix Hervel</t>
  </si>
  <si>
    <t>6879_01</t>
  </si>
  <si>
    <t>G/1119/S</t>
  </si>
  <si>
    <t>Joyces Englence</t>
  </si>
  <si>
    <t>6880_01</t>
  </si>
  <si>
    <t>F/1315/S</t>
  </si>
  <si>
    <t>Dunch Mepie</t>
  </si>
  <si>
    <t>6880_02</t>
  </si>
  <si>
    <t>E/457/S</t>
  </si>
  <si>
    <t>Gacke Mepie</t>
  </si>
  <si>
    <t>6882_01</t>
  </si>
  <si>
    <t>F/1430/P</t>
  </si>
  <si>
    <t>Rail Dake</t>
  </si>
  <si>
    <t>6882_02</t>
  </si>
  <si>
    <t>E/438/P</t>
  </si>
  <si>
    <t>Giamon Dake</t>
  </si>
  <si>
    <t>6883_01</t>
  </si>
  <si>
    <t>G/1120/S</t>
  </si>
  <si>
    <t>Evaned Wolferguson</t>
  </si>
  <si>
    <t>6885_01</t>
  </si>
  <si>
    <t>F/1316/S</t>
  </si>
  <si>
    <t>Whee Vloaf</t>
  </si>
  <si>
    <t>6887_01</t>
  </si>
  <si>
    <t>G/1122/S</t>
  </si>
  <si>
    <t>Beathy Patrichane</t>
  </si>
  <si>
    <t>6889_01</t>
  </si>
  <si>
    <t>F/1317/S</t>
  </si>
  <si>
    <t>Sallie Santuez</t>
  </si>
  <si>
    <t>6891_01</t>
  </si>
  <si>
    <t>D/215/P</t>
  </si>
  <si>
    <t>Treynx Casty</t>
  </si>
  <si>
    <t>6892_01</t>
  </si>
  <si>
    <t>F/1318/S</t>
  </si>
  <si>
    <t>Cellex Merkins</t>
  </si>
  <si>
    <t>6893_01</t>
  </si>
  <si>
    <t>B/261/S</t>
  </si>
  <si>
    <t>Winork Dreamspric</t>
  </si>
  <si>
    <t>6894_01</t>
  </si>
  <si>
    <t>F/1319/S</t>
  </si>
  <si>
    <t>6894_02</t>
  </si>
  <si>
    <t>Otlios Hacle</t>
  </si>
  <si>
    <t>6894_03</t>
  </si>
  <si>
    <t>Risps Hacle</t>
  </si>
  <si>
    <t>6895_01</t>
  </si>
  <si>
    <t>C/220/P</t>
  </si>
  <si>
    <t>Ainon Conachets</t>
  </si>
  <si>
    <t>6896_01</t>
  </si>
  <si>
    <t>E/459/S</t>
  </si>
  <si>
    <t>Stote Khake</t>
  </si>
  <si>
    <t>6896_02</t>
  </si>
  <si>
    <t>F/1320/S</t>
  </si>
  <si>
    <t>Goats Khake</t>
  </si>
  <si>
    <t>6896_03</t>
  </si>
  <si>
    <t>Dies Khake</t>
  </si>
  <si>
    <t>6898_01</t>
  </si>
  <si>
    <t>Gemmark Bootious</t>
  </si>
  <si>
    <t>6899_01</t>
  </si>
  <si>
    <t>A/73/P</t>
  </si>
  <si>
    <t>Anyonon Coweboded</t>
  </si>
  <si>
    <t>6899_02</t>
  </si>
  <si>
    <t>Ruchban Coweboded</t>
  </si>
  <si>
    <t>6900_01</t>
  </si>
  <si>
    <t>G/1123/S</t>
  </si>
  <si>
    <t>Kyley Hendrys</t>
  </si>
  <si>
    <t>6901_01</t>
  </si>
  <si>
    <t>F/1321/S</t>
  </si>
  <si>
    <t>Anch Opie</t>
  </si>
  <si>
    <t>6902_01</t>
  </si>
  <si>
    <t>D/217/P</t>
  </si>
  <si>
    <t>Strali Idalpus</t>
  </si>
  <si>
    <t>6903_01</t>
  </si>
  <si>
    <t>F/1431/P</t>
  </si>
  <si>
    <t>Gabrin Woodwinez</t>
  </si>
  <si>
    <t>6905_01</t>
  </si>
  <si>
    <t>F/1322/S</t>
  </si>
  <si>
    <t>Vana Acobson</t>
  </si>
  <si>
    <t>6905_02</t>
  </si>
  <si>
    <t>E/460/S</t>
  </si>
  <si>
    <t>Lilasa Acobson</t>
  </si>
  <si>
    <t>6905_03</t>
  </si>
  <si>
    <t>Gaylah Acobson</t>
  </si>
  <si>
    <t>6906_01</t>
  </si>
  <si>
    <t>F/1432/P</t>
  </si>
  <si>
    <t>Elix Pelte</t>
  </si>
  <si>
    <t>6906_02</t>
  </si>
  <si>
    <t>E/440/P</t>
  </si>
  <si>
    <t>Apies Bun</t>
  </si>
  <si>
    <t>6906_03</t>
  </si>
  <si>
    <t>Sesh Pelte</t>
  </si>
  <si>
    <t>6907_01</t>
  </si>
  <si>
    <t>G/1117/P</t>
  </si>
  <si>
    <t>Louisa Mcmahoney</t>
  </si>
  <si>
    <t>6908_01</t>
  </si>
  <si>
    <t>C/254/S</t>
  </si>
  <si>
    <t>Sheleon Swinvul</t>
  </si>
  <si>
    <t>6910_01</t>
  </si>
  <si>
    <t>G/1124/S</t>
  </si>
  <si>
    <t>Carry Johnsondez</t>
  </si>
  <si>
    <t>6911_01</t>
  </si>
  <si>
    <t>F/1323/S</t>
  </si>
  <si>
    <t>Powhex Sutte</t>
  </si>
  <si>
    <t>6912_01</t>
  </si>
  <si>
    <t>C/221/P</t>
  </si>
  <si>
    <t>Weino Slomed</t>
  </si>
  <si>
    <t>6913_01</t>
  </si>
  <si>
    <t>F/1324/S</t>
  </si>
  <si>
    <t>Slus Hacle</t>
  </si>
  <si>
    <t>6913_02</t>
  </si>
  <si>
    <t>E/461/S</t>
  </si>
  <si>
    <t>Cakers Hacle</t>
  </si>
  <si>
    <t>6915_01</t>
  </si>
  <si>
    <t>F/1325/S</t>
  </si>
  <si>
    <t>Chrets Conca</t>
  </si>
  <si>
    <t>6917_01</t>
  </si>
  <si>
    <t>F/1433/P</t>
  </si>
  <si>
    <t>Proos Horte</t>
  </si>
  <si>
    <t>6918_01</t>
  </si>
  <si>
    <t>G/1126/S</t>
  </si>
  <si>
    <t>Neilda Barris</t>
  </si>
  <si>
    <t>6920_01</t>
  </si>
  <si>
    <t>E/462/S</t>
  </si>
  <si>
    <t>Verek Wolferguson</t>
  </si>
  <si>
    <t>6921_01</t>
  </si>
  <si>
    <t>C/255/S</t>
  </si>
  <si>
    <t>Sadrix Stersetery</t>
  </si>
  <si>
    <t>6921_02</t>
  </si>
  <si>
    <t>Eleron Fordulgaug</t>
  </si>
  <si>
    <t>6921_03</t>
  </si>
  <si>
    <t>Grum Stersetery</t>
  </si>
  <si>
    <t>6921_04</t>
  </si>
  <si>
    <t>Dsch Stersetery</t>
  </si>
  <si>
    <t>6921_05</t>
  </si>
  <si>
    <t>Arrain Fordulgaug</t>
  </si>
  <si>
    <t>6921_06</t>
  </si>
  <si>
    <t>Azhah Stersetery</t>
  </si>
  <si>
    <t>6924_01</t>
  </si>
  <si>
    <t>G/1127/S</t>
  </si>
  <si>
    <t>Lilasa Solon</t>
  </si>
  <si>
    <t>6925_01</t>
  </si>
  <si>
    <t>G/1120/P</t>
  </si>
  <si>
    <t>Juanie Hayerson</t>
  </si>
  <si>
    <t>6926_01</t>
  </si>
  <si>
    <t>F/1435/P</t>
  </si>
  <si>
    <t>Smals Birt</t>
  </si>
  <si>
    <t>6928_01</t>
  </si>
  <si>
    <t>E/463/S</t>
  </si>
  <si>
    <t>Dont Bookerson</t>
  </si>
  <si>
    <t>6928_02</t>
  </si>
  <si>
    <t>G/1128/S</t>
  </si>
  <si>
    <t>Jodye Bookerson</t>
  </si>
  <si>
    <t>6929_01</t>
  </si>
  <si>
    <t>G/1122/P</t>
  </si>
  <si>
    <t>Nelly Llovers</t>
  </si>
  <si>
    <t>6929_02</t>
  </si>
  <si>
    <t>Natha Llovers</t>
  </si>
  <si>
    <t>6929_03</t>
  </si>
  <si>
    <t>E/441/P</t>
  </si>
  <si>
    <t>Tricki Llovers</t>
  </si>
  <si>
    <t>6930_01</t>
  </si>
  <si>
    <t>G/1129/S</t>
  </si>
  <si>
    <t>Letta Howayery</t>
  </si>
  <si>
    <t>6931_01</t>
  </si>
  <si>
    <t>C/222/P</t>
  </si>
  <si>
    <t>Spurin Amonsmane</t>
  </si>
  <si>
    <t>6932_01</t>
  </si>
  <si>
    <t>G/1130/S</t>
  </si>
  <si>
    <t>Shaele Ewiseston</t>
  </si>
  <si>
    <t>6934_01</t>
  </si>
  <si>
    <t>F/1436/P</t>
  </si>
  <si>
    <t>Cats Nutty</t>
  </si>
  <si>
    <t>6934_02</t>
  </si>
  <si>
    <t>E/443/P</t>
  </si>
  <si>
    <t>Bleark Nutty</t>
  </si>
  <si>
    <t>6937_01</t>
  </si>
  <si>
    <t>G/1131/S</t>
  </si>
  <si>
    <t>Robyna Petton</t>
  </si>
  <si>
    <t>6939_01</t>
  </si>
  <si>
    <t>G/1124/P</t>
  </si>
  <si>
    <t>Blanie Bears</t>
  </si>
  <si>
    <t>6940_01</t>
  </si>
  <si>
    <t>F/1326/S</t>
  </si>
  <si>
    <t>Goats Steen</t>
  </si>
  <si>
    <t>6943_01</t>
  </si>
  <si>
    <t>B/262/S</t>
  </si>
  <si>
    <t>Mirakis Dynatic</t>
  </si>
  <si>
    <t>6944_01</t>
  </si>
  <si>
    <t>C/223/P</t>
  </si>
  <si>
    <t>Alzird Gented</t>
  </si>
  <si>
    <t>6945_01</t>
  </si>
  <si>
    <t>B/263/S</t>
  </si>
  <si>
    <t>Schird Sophaft</t>
  </si>
  <si>
    <t>6946_01</t>
  </si>
  <si>
    <t>F/1439/P</t>
  </si>
  <si>
    <t>Samany Buckson</t>
  </si>
  <si>
    <t>6947_01</t>
  </si>
  <si>
    <t>B/264/S</t>
  </si>
  <si>
    <t>Becruxa Coudered</t>
  </si>
  <si>
    <t>6947_02</t>
  </si>
  <si>
    <t>Cellum Obnoble</t>
  </si>
  <si>
    <t>6949_01</t>
  </si>
  <si>
    <t>E/464/S</t>
  </si>
  <si>
    <t>Lolas Dillestron</t>
  </si>
  <si>
    <t>6950_01</t>
  </si>
  <si>
    <t>B/265/S</t>
  </si>
  <si>
    <t>Alurops Pringry</t>
  </si>
  <si>
    <t>6950_02</t>
  </si>
  <si>
    <t>Medib Pringry</t>
  </si>
  <si>
    <t>6951_01</t>
  </si>
  <si>
    <t>D/219/P</t>
  </si>
  <si>
    <t>Vegas Lendly</t>
  </si>
  <si>
    <t>6951_02</t>
  </si>
  <si>
    <t>Mares Beling</t>
  </si>
  <si>
    <t>6954_01</t>
  </si>
  <si>
    <t>E/445/P</t>
  </si>
  <si>
    <t>Blug Flie</t>
  </si>
  <si>
    <t>6954_02</t>
  </si>
  <si>
    <t>Weet Flie</t>
  </si>
  <si>
    <t>6957_01</t>
  </si>
  <si>
    <t>B/266/S</t>
  </si>
  <si>
    <t>Minoton Sloweber</t>
  </si>
  <si>
    <t>6960_01</t>
  </si>
  <si>
    <t>G/1135/S</t>
  </si>
  <si>
    <t>Allyn Bonnondry</t>
  </si>
  <si>
    <t>6962_01</t>
  </si>
  <si>
    <t>G/1136/S</t>
  </si>
  <si>
    <t>Dona Gibbsonton</t>
  </si>
  <si>
    <t>6963_01</t>
  </si>
  <si>
    <t>F/1328/S</t>
  </si>
  <si>
    <t>Soyos Boste</t>
  </si>
  <si>
    <t>6964_01</t>
  </si>
  <si>
    <t>F/1444/P</t>
  </si>
  <si>
    <t>Lilasa Thonyderson</t>
  </si>
  <si>
    <t>6966_01</t>
  </si>
  <si>
    <t>F/1446/P</t>
  </si>
  <si>
    <t>Leneva Freevenson</t>
  </si>
  <si>
    <t>6967_01</t>
  </si>
  <si>
    <t>C/256/S</t>
  </si>
  <si>
    <t>Winon Oilpfulle</t>
  </si>
  <si>
    <t>6968_01</t>
  </si>
  <si>
    <t>F/1447/P</t>
  </si>
  <si>
    <t>Dandra Yanton</t>
  </si>
  <si>
    <t>6968_02</t>
  </si>
  <si>
    <t>Randa Yanton</t>
  </si>
  <si>
    <t>6970_01</t>
  </si>
  <si>
    <t>Ret Gin</t>
  </si>
  <si>
    <t>6970_02</t>
  </si>
  <si>
    <t>E/465/S</t>
  </si>
  <si>
    <t>Coakey Pread</t>
  </si>
  <si>
    <t>6971_01</t>
  </si>
  <si>
    <t>C/225/P</t>
  </si>
  <si>
    <t>Alcoran Distured</t>
  </si>
  <si>
    <t>6971_02</t>
  </si>
  <si>
    <t>Chard Distured</t>
  </si>
  <si>
    <t>6971_03</t>
  </si>
  <si>
    <t>Alkaida Distured</t>
  </si>
  <si>
    <t>6971_04</t>
  </si>
  <si>
    <t>Asteron Distured</t>
  </si>
  <si>
    <t>6971_05</t>
  </si>
  <si>
    <t>Schird Pretive</t>
  </si>
  <si>
    <t>6971_06</t>
  </si>
  <si>
    <t>Terfak Distured</t>
  </si>
  <si>
    <t>6972_01</t>
  </si>
  <si>
    <t>G/1126/P</t>
  </si>
  <si>
    <t>Terina Jenson</t>
  </si>
  <si>
    <t>6973_01</t>
  </si>
  <si>
    <t>E/466/S</t>
  </si>
  <si>
    <t>Hary Owerson</t>
  </si>
  <si>
    <t>6976_01</t>
  </si>
  <si>
    <t>G/1127/P</t>
  </si>
  <si>
    <t>Annya Talls</t>
  </si>
  <si>
    <t>6977_01</t>
  </si>
  <si>
    <t>G/1137/S</t>
  </si>
  <si>
    <t>Rankie Burker</t>
  </si>
  <si>
    <t>6977_02</t>
  </si>
  <si>
    <t>Jeret Burker</t>
  </si>
  <si>
    <t>6978_01</t>
  </si>
  <si>
    <t>E/446/P</t>
  </si>
  <si>
    <t>Gwendy Chardsonnon</t>
  </si>
  <si>
    <t>6979_01</t>
  </si>
  <si>
    <t>E/447/P</t>
  </si>
  <si>
    <t>Arla Morelly</t>
  </si>
  <si>
    <t>6980_01</t>
  </si>
  <si>
    <t>F/1331/S</t>
  </si>
  <si>
    <t>Stevey Reilline</t>
  </si>
  <si>
    <t>6981_01</t>
  </si>
  <si>
    <t>F/1332/S</t>
  </si>
  <si>
    <t>Joanny Cainghannon</t>
  </si>
  <si>
    <t>6982_01</t>
  </si>
  <si>
    <t>G/1128/P</t>
  </si>
  <si>
    <t>Johna Garnes</t>
  </si>
  <si>
    <t>6984_01</t>
  </si>
  <si>
    <t>F/1450/P</t>
  </si>
  <si>
    <t>Diedow Hake</t>
  </si>
  <si>
    <t>6984_02</t>
  </si>
  <si>
    <t>Peefox Hake</t>
  </si>
  <si>
    <t>6984_03</t>
  </si>
  <si>
    <t>Cupers Hake</t>
  </si>
  <si>
    <t>6985_01</t>
  </si>
  <si>
    <t>G/1138/S</t>
  </si>
  <si>
    <t>Erie Barris</t>
  </si>
  <si>
    <t>6987_01</t>
  </si>
  <si>
    <t>G/1139/S</t>
  </si>
  <si>
    <t>Willey Moongton</t>
  </si>
  <si>
    <t>6988_01</t>
  </si>
  <si>
    <t>C/226/P</t>
  </si>
  <si>
    <t>Quarkib Obnoftle</t>
  </si>
  <si>
    <t>6988_02</t>
  </si>
  <si>
    <t>Azharga Obnoftle</t>
  </si>
  <si>
    <t>6990_01</t>
  </si>
  <si>
    <t>Lison Franton</t>
  </si>
  <si>
    <t>6991_01</t>
  </si>
  <si>
    <t>B/233/P</t>
  </si>
  <si>
    <t>Kabiton Disivering</t>
  </si>
  <si>
    <t>6991_02</t>
  </si>
  <si>
    <t>Spurin Disivering</t>
  </si>
  <si>
    <t>6992_01</t>
  </si>
  <si>
    <t>G/1131/P</t>
  </si>
  <si>
    <t>Walles Bakerrison</t>
  </si>
  <si>
    <t>6992_02</t>
  </si>
  <si>
    <t>Lavey Bakerrison</t>
  </si>
  <si>
    <t>6992_03</t>
  </si>
  <si>
    <t>Murie Bakerrison</t>
  </si>
  <si>
    <t>6994_01</t>
  </si>
  <si>
    <t>B/267/S</t>
  </si>
  <si>
    <t>Bellus Obeaded</t>
  </si>
  <si>
    <t>6994_02</t>
  </si>
  <si>
    <t>Alwaide Bagetvable</t>
  </si>
  <si>
    <t>6995_01</t>
  </si>
  <si>
    <t>F/1334/S</t>
  </si>
  <si>
    <t>Stany Hamberterry</t>
  </si>
  <si>
    <t>6996_01</t>
  </si>
  <si>
    <t>F/1452/P</t>
  </si>
  <si>
    <t>Tricki Whitledges</t>
  </si>
  <si>
    <t>6997_01</t>
  </si>
  <si>
    <t>D/220/P</t>
  </si>
  <si>
    <t>Vulark Sfin</t>
  </si>
  <si>
    <t>6997_02</t>
  </si>
  <si>
    <t>F/1453/P</t>
  </si>
  <si>
    <t>Weet Sfin</t>
  </si>
  <si>
    <t>6998_01</t>
  </si>
  <si>
    <t>F/1454/P</t>
  </si>
  <si>
    <t>Irmark Griffy</t>
  </si>
  <si>
    <t>6999_01</t>
  </si>
  <si>
    <t>E/449/P</t>
  </si>
  <si>
    <t>Mites Buth</t>
  </si>
  <si>
    <t>7001_01</t>
  </si>
  <si>
    <t>D/213/S</t>
  </si>
  <si>
    <t>Majora Guieroolow</t>
  </si>
  <si>
    <t>7002_01</t>
  </si>
  <si>
    <t>G/1141/S</t>
  </si>
  <si>
    <t>Rickie Mickersones</t>
  </si>
  <si>
    <t>7004_01</t>
  </si>
  <si>
    <t>F/1337/S</t>
  </si>
  <si>
    <t>Karena Woodwardy</t>
  </si>
  <si>
    <t>7005_01</t>
  </si>
  <si>
    <t>F/1338/S</t>
  </si>
  <si>
    <t>Card Castron</t>
  </si>
  <si>
    <t>7006_01</t>
  </si>
  <si>
    <t>G/1142/S</t>
  </si>
  <si>
    <t>Tammyl Fuenton</t>
  </si>
  <si>
    <t>7007_01</t>
  </si>
  <si>
    <t>E/450/P</t>
  </si>
  <si>
    <t>Luxons Bradissive</t>
  </si>
  <si>
    <t>7007_02</t>
  </si>
  <si>
    <t>Fomam Bradissive</t>
  </si>
  <si>
    <t>7008_01</t>
  </si>
  <si>
    <t>F/1339/S</t>
  </si>
  <si>
    <t>Berta Philliames</t>
  </si>
  <si>
    <t>7010_01</t>
  </si>
  <si>
    <t>G/1143/S</t>
  </si>
  <si>
    <t>Naomin Quinnerettt</t>
  </si>
  <si>
    <t>7010_02</t>
  </si>
  <si>
    <t>F/1340/S</t>
  </si>
  <si>
    <t>7011_01</t>
  </si>
  <si>
    <t>F/1455/P</t>
  </si>
  <si>
    <t>Coreee Wagnerray</t>
  </si>
  <si>
    <t>7013_01</t>
  </si>
  <si>
    <t>G/1144/S</t>
  </si>
  <si>
    <t>Fayene Lardy</t>
  </si>
  <si>
    <t>7014_01</t>
  </si>
  <si>
    <t>C/257/S</t>
  </si>
  <si>
    <t>Edar Speery</t>
  </si>
  <si>
    <t>7015_01</t>
  </si>
  <si>
    <t>C/227/P</t>
  </si>
  <si>
    <t>Geons Geadle</t>
  </si>
  <si>
    <t>7016_01</t>
  </si>
  <si>
    <t>G/1132/P</t>
  </si>
  <si>
    <t>Sadine Rosalanenn</t>
  </si>
  <si>
    <t>7017_01</t>
  </si>
  <si>
    <t>G/1133/P</t>
  </si>
  <si>
    <t>Netty Watkinsley</t>
  </si>
  <si>
    <t>7018_01</t>
  </si>
  <si>
    <t>E/467/S</t>
  </si>
  <si>
    <t>Set Sturt</t>
  </si>
  <si>
    <t>7019_01</t>
  </si>
  <si>
    <t>F/1457/P</t>
  </si>
  <si>
    <t>Fayen Nasquez</t>
  </si>
  <si>
    <t>7019_02</t>
  </si>
  <si>
    <t>Kurta Nasquez</t>
  </si>
  <si>
    <t>7020_01</t>
  </si>
  <si>
    <t>G/1145/S</t>
  </si>
  <si>
    <t>All Buckson</t>
  </si>
  <si>
    <t>7021_01</t>
  </si>
  <si>
    <t>G/1146/S</t>
  </si>
  <si>
    <t>Loree Lerez</t>
  </si>
  <si>
    <t>7022_01</t>
  </si>
  <si>
    <t>D/215/S</t>
  </si>
  <si>
    <t>Wimps Bleling</t>
  </si>
  <si>
    <t>7022_02</t>
  </si>
  <si>
    <t>Mesonon Bleling</t>
  </si>
  <si>
    <t>7025_01</t>
  </si>
  <si>
    <t>G/1147/S</t>
  </si>
  <si>
    <t>Des Willangsey</t>
  </si>
  <si>
    <t>7026_01</t>
  </si>
  <si>
    <t>A/86/S</t>
  </si>
  <si>
    <t>Alpha Amonsmane</t>
  </si>
  <si>
    <t>7027_01</t>
  </si>
  <si>
    <t>E/451/P</t>
  </si>
  <si>
    <t>Jonaye Ashipeck</t>
  </si>
  <si>
    <t>7028_01</t>
  </si>
  <si>
    <t>G/1148/S</t>
  </si>
  <si>
    <t>Dandra Reyervaney</t>
  </si>
  <si>
    <t>7028_02</t>
  </si>
  <si>
    <t>Eduard Reyervaney</t>
  </si>
  <si>
    <t>7029_01</t>
  </si>
  <si>
    <t>F/1458/P</t>
  </si>
  <si>
    <t>Eriney Cardsay</t>
  </si>
  <si>
    <t>7029_02</t>
  </si>
  <si>
    <t>Tine Cardsay</t>
  </si>
  <si>
    <t>7031_01</t>
  </si>
  <si>
    <t>G/1135/P</t>
  </si>
  <si>
    <t>Mamina Mcphernard</t>
  </si>
  <si>
    <t>7032_01</t>
  </si>
  <si>
    <t>F/1459/P</t>
  </si>
  <si>
    <t>Dorie Roachez</t>
  </si>
  <si>
    <t>7034_01</t>
  </si>
  <si>
    <t>F/1341/S</t>
  </si>
  <si>
    <t>Walmon Curle</t>
  </si>
  <si>
    <t>7036_01</t>
  </si>
  <si>
    <t>G/1136/P</t>
  </si>
  <si>
    <t>Glena Fryan</t>
  </si>
  <si>
    <t>7037_01</t>
  </si>
  <si>
    <t>D/216/S</t>
  </si>
  <si>
    <t>Caper Lacke</t>
  </si>
  <si>
    <t>7038_01</t>
  </si>
  <si>
    <t>G/1137/P</t>
  </si>
  <si>
    <t>Dwin Dorsenry</t>
  </si>
  <si>
    <t>7039_01</t>
  </si>
  <si>
    <t>F/1461/P</t>
  </si>
  <si>
    <t>Toddie Benney</t>
  </si>
  <si>
    <t>7040_01</t>
  </si>
  <si>
    <t>G/1150/S</t>
  </si>
  <si>
    <t>Gileen Mcphernard</t>
  </si>
  <si>
    <t>7041_01</t>
  </si>
  <si>
    <t>F/1343/S</t>
  </si>
  <si>
    <t>Picers Panie</t>
  </si>
  <si>
    <t>7042_01</t>
  </si>
  <si>
    <t>G/1138/P</t>
  </si>
  <si>
    <t>Elson Quinnerry</t>
  </si>
  <si>
    <t>7044_01</t>
  </si>
  <si>
    <t>D/221/P</t>
  </si>
  <si>
    <t>Losp Reake</t>
  </si>
  <si>
    <t>7045_01</t>
  </si>
  <si>
    <t>D/222/P</t>
  </si>
  <si>
    <t>Range Bara</t>
  </si>
  <si>
    <t>7047_01</t>
  </si>
  <si>
    <t>G/1152/S</t>
  </si>
  <si>
    <t>Ryany Wilderssen</t>
  </si>
  <si>
    <t>7048_01</t>
  </si>
  <si>
    <t>F/1462/P</t>
  </si>
  <si>
    <t>Weney Freevenson</t>
  </si>
  <si>
    <t>7049_01</t>
  </si>
  <si>
    <t>G/1153/S</t>
  </si>
  <si>
    <t>Nelly Gallencis</t>
  </si>
  <si>
    <t>7050_01</t>
  </si>
  <si>
    <t>F/1344/S</t>
  </si>
  <si>
    <t>Ally Mcintons</t>
  </si>
  <si>
    <t>7051_01</t>
  </si>
  <si>
    <t>D/223/P</t>
  </si>
  <si>
    <t>Jele Mad</t>
  </si>
  <si>
    <t>7052_01</t>
  </si>
  <si>
    <t>E/469/S</t>
  </si>
  <si>
    <t>Terons Stranbeate</t>
  </si>
  <si>
    <t>7053_01</t>
  </si>
  <si>
    <t>F/1463/P</t>
  </si>
  <si>
    <t>Benny Mayson</t>
  </si>
  <si>
    <t>7056_01</t>
  </si>
  <si>
    <t>D/217/S</t>
  </si>
  <si>
    <t>Alramix Secont</t>
  </si>
  <si>
    <t>7057_01</t>
  </si>
  <si>
    <t>F/1346/S</t>
  </si>
  <si>
    <t>Graven Lacke</t>
  </si>
  <si>
    <t>7058_01</t>
  </si>
  <si>
    <t>F/1347/S</t>
  </si>
  <si>
    <t>Hal Bane</t>
  </si>
  <si>
    <t>7059_01</t>
  </si>
  <si>
    <t>G/1154/S</t>
  </si>
  <si>
    <t>Jord Steeletters</t>
  </si>
  <si>
    <t>7060_01</t>
  </si>
  <si>
    <t>G/1155/S</t>
  </si>
  <si>
    <t>Dorie Rigginson</t>
  </si>
  <si>
    <t>7061_01</t>
  </si>
  <si>
    <t>G/1156/S</t>
  </si>
  <si>
    <t>Celina Kellson</t>
  </si>
  <si>
    <t>7062_01</t>
  </si>
  <si>
    <t>F/1464/P</t>
  </si>
  <si>
    <t>Benda Fryan</t>
  </si>
  <si>
    <t>7068_01</t>
  </si>
  <si>
    <t>F/1350/S</t>
  </si>
  <si>
    <t>Irmark Mcfaddenson</t>
  </si>
  <si>
    <t>7069_01</t>
  </si>
  <si>
    <t>E/472/S</t>
  </si>
  <si>
    <t>7069_02</t>
  </si>
  <si>
    <t>G/1159/S</t>
  </si>
  <si>
    <t>Essara Kellynn</t>
  </si>
  <si>
    <t>7069_03</t>
  </si>
  <si>
    <t>Ericky Waltonnedy</t>
  </si>
  <si>
    <t>7071_01</t>
  </si>
  <si>
    <t>G/1160/S</t>
  </si>
  <si>
    <t>Wilmay Bushallert</t>
  </si>
  <si>
    <t>7072_01</t>
  </si>
  <si>
    <t>F/1351/S</t>
  </si>
  <si>
    <t>Karah Harverez</t>
  </si>
  <si>
    <t>7073_01</t>
  </si>
  <si>
    <t>G/1161/S</t>
  </si>
  <si>
    <t>Glena Hahnstonsen</t>
  </si>
  <si>
    <t>7074_01</t>
  </si>
  <si>
    <t>G/1162/S</t>
  </si>
  <si>
    <t>Leria Denashipson</t>
  </si>
  <si>
    <t>7074_02</t>
  </si>
  <si>
    <t>F/1352/S</t>
  </si>
  <si>
    <t>Tyrony Denashipson</t>
  </si>
  <si>
    <t>7077_01</t>
  </si>
  <si>
    <t>F/1353/S</t>
  </si>
  <si>
    <t>Idarry Oneidson</t>
  </si>
  <si>
    <t>7078_01</t>
  </si>
  <si>
    <t>G/1163/S</t>
  </si>
  <si>
    <t>Hard Wartyson</t>
  </si>
  <si>
    <t>7079_01</t>
  </si>
  <si>
    <t>F/1354/S</t>
  </si>
  <si>
    <t>Violey Woodwinton</t>
  </si>
  <si>
    <t>7080_01</t>
  </si>
  <si>
    <t>G/1140/P</t>
  </si>
  <si>
    <t>Jonaye Carpennels</t>
  </si>
  <si>
    <t>7082_01</t>
  </si>
  <si>
    <t>E/473/S</t>
  </si>
  <si>
    <t>Benew Carezquez</t>
  </si>
  <si>
    <t>7083_01</t>
  </si>
  <si>
    <t>C/259/S</t>
  </si>
  <si>
    <t>Betenar Pirejus</t>
  </si>
  <si>
    <t>7083_02</t>
  </si>
  <si>
    <t>Minoton Pirejus</t>
  </si>
  <si>
    <t>7084_01</t>
  </si>
  <si>
    <t>F/1355/S</t>
  </si>
  <si>
    <t>Faithy Hunterton</t>
  </si>
  <si>
    <t>7085_01</t>
  </si>
  <si>
    <t>F/1466/P</t>
  </si>
  <si>
    <t>Stech Pread</t>
  </si>
  <si>
    <t>7085_02</t>
  </si>
  <si>
    <t>Kokrus Pread</t>
  </si>
  <si>
    <t>7085_03</t>
  </si>
  <si>
    <t>Latsts Purle</t>
  </si>
  <si>
    <t>7086_01</t>
  </si>
  <si>
    <t>F/1467/P</t>
  </si>
  <si>
    <t>Juline Hamcmahon</t>
  </si>
  <si>
    <t>7087_01</t>
  </si>
  <si>
    <t>G/1141/P</t>
  </si>
  <si>
    <t>Dennie Moreman</t>
  </si>
  <si>
    <t>7088_01</t>
  </si>
  <si>
    <t>F/1468/P</t>
  </si>
  <si>
    <t>Rossie Berges</t>
  </si>
  <si>
    <t>7089_01</t>
  </si>
  <si>
    <t>D/218/S</t>
  </si>
  <si>
    <t>Antinon Inging</t>
  </si>
  <si>
    <t>7090_01</t>
  </si>
  <si>
    <t>F/1469/P</t>
  </si>
  <si>
    <t>Samie Wiggs</t>
  </si>
  <si>
    <t>7091_01</t>
  </si>
  <si>
    <t>G/1142/P</t>
  </si>
  <si>
    <t>Cassa Garrincent</t>
  </si>
  <si>
    <t>7092_01</t>
  </si>
  <si>
    <t>F/1470/P</t>
  </si>
  <si>
    <t>Sall Gaineyerson</t>
  </si>
  <si>
    <t>7093_01</t>
  </si>
  <si>
    <t>G/1143/P</t>
  </si>
  <si>
    <t>Annya Patthews</t>
  </si>
  <si>
    <t>7094_01</t>
  </si>
  <si>
    <t>E/454/P</t>
  </si>
  <si>
    <t>Preo Sloweber</t>
  </si>
  <si>
    <t>7095_01</t>
  </si>
  <si>
    <t>G/1144/P</t>
  </si>
  <si>
    <t>Nichad Patteraley</t>
  </si>
  <si>
    <t>7096_01</t>
  </si>
  <si>
    <t>C/260/S</t>
  </si>
  <si>
    <t>Nunkib Tashal</t>
  </si>
  <si>
    <t>7096_02</t>
  </si>
  <si>
    <t>Tauria Tashal</t>
  </si>
  <si>
    <t>7096_03</t>
  </si>
  <si>
    <t>Aspica Tashal</t>
  </si>
  <si>
    <t>7097_01</t>
  </si>
  <si>
    <t>A/75/P</t>
  </si>
  <si>
    <t>Altanin Dedometeel</t>
  </si>
  <si>
    <t>7097_02</t>
  </si>
  <si>
    <t>Kumark Dedometeel</t>
  </si>
  <si>
    <t>7097_03</t>
  </si>
  <si>
    <t>Giedia Dedometeel</t>
  </si>
  <si>
    <t>7097_04</t>
  </si>
  <si>
    <t>Sulah Poilsive</t>
  </si>
  <si>
    <t>7098_01</t>
  </si>
  <si>
    <t>F/1356/S</t>
  </si>
  <si>
    <t>Joanny Guerson</t>
  </si>
  <si>
    <t>7099_01</t>
  </si>
  <si>
    <t>F/1471/P</t>
  </si>
  <si>
    <t>Elicey Warrison</t>
  </si>
  <si>
    <t>7104_01</t>
  </si>
  <si>
    <t>C/228/P</t>
  </si>
  <si>
    <t>Taurah Regmansidy</t>
  </si>
  <si>
    <t>7104_02</t>
  </si>
  <si>
    <t>Alatrix Regmansidy</t>
  </si>
  <si>
    <t>7105_01</t>
  </si>
  <si>
    <t>F/1473/P</t>
  </si>
  <si>
    <t>Idarry Norrison</t>
  </si>
  <si>
    <t>7106_01</t>
  </si>
  <si>
    <t>F/1357/S</t>
  </si>
  <si>
    <t>Oalls Derry</t>
  </si>
  <si>
    <t>7109_01</t>
  </si>
  <si>
    <t>B/268/S</t>
  </si>
  <si>
    <t>Goros Healted</t>
  </si>
  <si>
    <t>7110_01</t>
  </si>
  <si>
    <t>F/1358/S</t>
  </si>
  <si>
    <t>Lyney Berges</t>
  </si>
  <si>
    <t>7111_01</t>
  </si>
  <si>
    <t>F/1359/S</t>
  </si>
  <si>
    <t>Pon Sche</t>
  </si>
  <si>
    <t>7113_01</t>
  </si>
  <si>
    <t>F/1361/S</t>
  </si>
  <si>
    <t>Kris Simstravery</t>
  </si>
  <si>
    <t>7113_02</t>
  </si>
  <si>
    <t>Ivanne Simstravery</t>
  </si>
  <si>
    <t>7114_01</t>
  </si>
  <si>
    <t>F/1362/S</t>
  </si>
  <si>
    <t>Camiet Ricklaney</t>
  </si>
  <si>
    <t>7116_01</t>
  </si>
  <si>
    <t>G/1146/P</t>
  </si>
  <si>
    <t>Allyny Burchard</t>
  </si>
  <si>
    <t>7117_01</t>
  </si>
  <si>
    <t>B/236/P</t>
  </si>
  <si>
    <t>Alasmon Secont</t>
  </si>
  <si>
    <t>7118_01</t>
  </si>
  <si>
    <t>F/1475/P</t>
  </si>
  <si>
    <t>Jimmya Campson</t>
  </si>
  <si>
    <t>7119_01</t>
  </si>
  <si>
    <t>F/1476/P</t>
  </si>
  <si>
    <t>Blancy Morrows</t>
  </si>
  <si>
    <t>7120_01</t>
  </si>
  <si>
    <t>F/1363/S</t>
  </si>
  <si>
    <t>Joandy Rutler</t>
  </si>
  <si>
    <t>7121_01</t>
  </si>
  <si>
    <t>B/269/S</t>
  </si>
  <si>
    <t>Alkurak Dressink</t>
  </si>
  <si>
    <t>7121_02</t>
  </si>
  <si>
    <t>Pulchib Dressink</t>
  </si>
  <si>
    <t>7126_01</t>
  </si>
  <si>
    <t>F/1366/S</t>
  </si>
  <si>
    <t>Ivaney Giller</t>
  </si>
  <si>
    <t>7127_01</t>
  </si>
  <si>
    <t>B/237/P</t>
  </si>
  <si>
    <t>Dira Belstrut</t>
  </si>
  <si>
    <t>7127_02</t>
  </si>
  <si>
    <t>Okulk Belstrut</t>
  </si>
  <si>
    <t>7128_01</t>
  </si>
  <si>
    <t>B/238/P</t>
  </si>
  <si>
    <t>Mirara Catimod</t>
  </si>
  <si>
    <t>7128_02</t>
  </si>
  <si>
    <t>Raston Dightent</t>
  </si>
  <si>
    <t>7128_03</t>
  </si>
  <si>
    <t>Polah Dightent</t>
  </si>
  <si>
    <t>7132_01</t>
  </si>
  <si>
    <t>G/1165/S</t>
  </si>
  <si>
    <t>Dandy Hamcmahon</t>
  </si>
  <si>
    <t>7133_01</t>
  </si>
  <si>
    <t>F/1368/S</t>
  </si>
  <si>
    <t>Tammyl Delangleton</t>
  </si>
  <si>
    <t>7134_01</t>
  </si>
  <si>
    <t>G/1148/P</t>
  </si>
  <si>
    <t>Heidie Kimpson</t>
  </si>
  <si>
    <t>7137_01</t>
  </si>
  <si>
    <t>F/1479/P</t>
  </si>
  <si>
    <t>Gabrin Duffmaney</t>
  </si>
  <si>
    <t>7140_01</t>
  </si>
  <si>
    <t>F/1371/S</t>
  </si>
  <si>
    <t>Ninald Fryersonis</t>
  </si>
  <si>
    <t>7142_01</t>
  </si>
  <si>
    <t>E/474/S</t>
  </si>
  <si>
    <t>Muew Pre</t>
  </si>
  <si>
    <t>7142_02</t>
  </si>
  <si>
    <t>Gibil Pre</t>
  </si>
  <si>
    <t>7142_03</t>
  </si>
  <si>
    <t>Peefox Pre</t>
  </si>
  <si>
    <t>7143_01</t>
  </si>
  <si>
    <t>F/1372/S</t>
  </si>
  <si>
    <t>Losp Buche</t>
  </si>
  <si>
    <t>7144_01</t>
  </si>
  <si>
    <t>G/1150/P</t>
  </si>
  <si>
    <t>Heald Snowaney</t>
  </si>
  <si>
    <t>7148_01</t>
  </si>
  <si>
    <t>A/87/S</t>
  </si>
  <si>
    <t>Ranark Patimonne</t>
  </si>
  <si>
    <t>7149_01</t>
  </si>
  <si>
    <t>F/1482/P</t>
  </si>
  <si>
    <t>Clech Dato</t>
  </si>
  <si>
    <t>7151_01</t>
  </si>
  <si>
    <t>E/459/P</t>
  </si>
  <si>
    <t>Tops Chen</t>
  </si>
  <si>
    <t>7152_01</t>
  </si>
  <si>
    <t>G/1167/S</t>
  </si>
  <si>
    <t>Diandi Domington</t>
  </si>
  <si>
    <t>7152_02</t>
  </si>
  <si>
    <t>Royce Domington</t>
  </si>
  <si>
    <t>7155_01</t>
  </si>
  <si>
    <t>F/1375/S</t>
  </si>
  <si>
    <t>Troyra Cames</t>
  </si>
  <si>
    <t>7156_01</t>
  </si>
  <si>
    <t>E/475/S</t>
  </si>
  <si>
    <t>Lig Ramad</t>
  </si>
  <si>
    <t>7156_02</t>
  </si>
  <si>
    <t>Repart Ramad</t>
  </si>
  <si>
    <t>7156_03</t>
  </si>
  <si>
    <t>Pigars Ramad</t>
  </si>
  <si>
    <t>7156_04</t>
  </si>
  <si>
    <t>Mele Ramad</t>
  </si>
  <si>
    <t>7157_01</t>
  </si>
  <si>
    <t>Unchex Must</t>
  </si>
  <si>
    <t>7157_02</t>
  </si>
  <si>
    <t>D/219/S</t>
  </si>
  <si>
    <t>Terek Must</t>
  </si>
  <si>
    <t>7159_01</t>
  </si>
  <si>
    <t>C/263/S</t>
  </si>
  <si>
    <t>Alrairk Perable</t>
  </si>
  <si>
    <t>7160_01</t>
  </si>
  <si>
    <t>G/1152/P</t>
  </si>
  <si>
    <t>Pennie Headardyer</t>
  </si>
  <si>
    <t>7161_01</t>
  </si>
  <si>
    <t>E/476/S</t>
  </si>
  <si>
    <t>Schyon Gealably</t>
  </si>
  <si>
    <t>7162_01</t>
  </si>
  <si>
    <t>F/1485/P</t>
  </si>
  <si>
    <t>Bland Pernard</t>
  </si>
  <si>
    <t>7165_01</t>
  </si>
  <si>
    <t>F/1377/S</t>
  </si>
  <si>
    <t>Hal Walé</t>
  </si>
  <si>
    <t>7166_01</t>
  </si>
  <si>
    <t>F/1378/S</t>
  </si>
  <si>
    <t>Cinst Purte</t>
  </si>
  <si>
    <t>7167_01</t>
  </si>
  <si>
    <t>B/270/S</t>
  </si>
  <si>
    <t>Dyonif Noxnuther</t>
  </si>
  <si>
    <t>7168_01</t>
  </si>
  <si>
    <t>G/1168/S</t>
  </si>
  <si>
    <t>Duana Mccard</t>
  </si>
  <si>
    <t>7170_01</t>
  </si>
  <si>
    <t>G/1154/P</t>
  </si>
  <si>
    <t>Hellia Peckerson</t>
  </si>
  <si>
    <t>7171_01</t>
  </si>
  <si>
    <t>G/1155/P</t>
  </si>
  <si>
    <t>Stancy Wardendez</t>
  </si>
  <si>
    <t>7173_01</t>
  </si>
  <si>
    <t>G/1156/P</t>
  </si>
  <si>
    <t>Cline Alldson</t>
  </si>
  <si>
    <t>7175_01</t>
  </si>
  <si>
    <t>F/1486/P</t>
  </si>
  <si>
    <t>Lulah Ramoran</t>
  </si>
  <si>
    <t>7176_01</t>
  </si>
  <si>
    <t>C/232/P</t>
  </si>
  <si>
    <t>Caston Chhaft</t>
  </si>
  <si>
    <t>7176_02</t>
  </si>
  <si>
    <t>Kochard Chhaft</t>
  </si>
  <si>
    <t>7176_03</t>
  </si>
  <si>
    <t>Sadlami Chhaft</t>
  </si>
  <si>
    <t>7177_01</t>
  </si>
  <si>
    <t>F/1380/S</t>
  </si>
  <si>
    <t>Curtle Medington</t>
  </si>
  <si>
    <t>7179_01</t>
  </si>
  <si>
    <t>E/460/P</t>
  </si>
  <si>
    <t>Denis Mullon</t>
  </si>
  <si>
    <t>7180_01</t>
  </si>
  <si>
    <t>E/478/S</t>
  </si>
  <si>
    <t>Tany Cardners</t>
  </si>
  <si>
    <t>7181_01</t>
  </si>
  <si>
    <t>F/1488/P</t>
  </si>
  <si>
    <t>Unchal Date</t>
  </si>
  <si>
    <t>7182_01</t>
  </si>
  <si>
    <t>Jacki Ricews</t>
  </si>
  <si>
    <t>7184_01</t>
  </si>
  <si>
    <t>G/1170/S</t>
  </si>
  <si>
    <t>Eriana Barnoldeney</t>
  </si>
  <si>
    <t>7186_01</t>
  </si>
  <si>
    <t>E/461/P</t>
  </si>
  <si>
    <t>Aske Pretive</t>
  </si>
  <si>
    <t>7186_02</t>
  </si>
  <si>
    <t>Alpha Mosteraked</t>
  </si>
  <si>
    <t>7186_03</t>
  </si>
  <si>
    <t>Weias Mosteraked</t>
  </si>
  <si>
    <t>7187_01</t>
  </si>
  <si>
    <t>G/1158/P</t>
  </si>
  <si>
    <t>Agnesa Olshaffey</t>
  </si>
  <si>
    <t>7188_01</t>
  </si>
  <si>
    <t>C/233/P</t>
  </si>
  <si>
    <t>Muonus Imingle</t>
  </si>
  <si>
    <t>7188_02</t>
  </si>
  <si>
    <t>Taura Imingle</t>
  </si>
  <si>
    <t>7188_03</t>
  </si>
  <si>
    <t>Halsham Imingle</t>
  </si>
  <si>
    <t>7189_01</t>
  </si>
  <si>
    <t>C/234/P</t>
  </si>
  <si>
    <t>Auvara Cowtale</t>
  </si>
  <si>
    <t>7190_01</t>
  </si>
  <si>
    <t>G/1171/S</t>
  </si>
  <si>
    <t>Lilace Rutler</t>
  </si>
  <si>
    <t>7191_01</t>
  </si>
  <si>
    <t>F/1490/P</t>
  </si>
  <si>
    <t>Wenny Bushafford</t>
  </si>
  <si>
    <t>7192_01</t>
  </si>
  <si>
    <t>G/1172/S</t>
  </si>
  <si>
    <t>Geney Hayertez</t>
  </si>
  <si>
    <t>7193_01</t>
  </si>
  <si>
    <t>F/1381/S</t>
  </si>
  <si>
    <t>Vanez Whitersone</t>
  </si>
  <si>
    <t>7194_01</t>
  </si>
  <si>
    <t>F/1382/S</t>
  </si>
  <si>
    <t>Raque Waterson</t>
  </si>
  <si>
    <t>7197_01</t>
  </si>
  <si>
    <t>F/1383/S</t>
  </si>
  <si>
    <t>Grake Chica</t>
  </si>
  <si>
    <t>7199_01</t>
  </si>
  <si>
    <t>G/1174/S</t>
  </si>
  <si>
    <t>Lewise Bardinard</t>
  </si>
  <si>
    <t>7200_01</t>
  </si>
  <si>
    <t>C/264/S</t>
  </si>
  <si>
    <t>Aldah Coustive</t>
  </si>
  <si>
    <t>7202_01</t>
  </si>
  <si>
    <t>E/462/P</t>
  </si>
  <si>
    <t>Idave Burksson</t>
  </si>
  <si>
    <t>7203_01</t>
  </si>
  <si>
    <t>E/463/P</t>
  </si>
  <si>
    <t>Jorgie Reenon</t>
  </si>
  <si>
    <t>7205_01</t>
  </si>
  <si>
    <t>F/1386/S</t>
  </si>
  <si>
    <t>Chees Flake</t>
  </si>
  <si>
    <t>7206_01</t>
  </si>
  <si>
    <t>F/1387/S</t>
  </si>
  <si>
    <t>Dell Daughessey</t>
  </si>
  <si>
    <t>7207_01</t>
  </si>
  <si>
    <t>G/1160/P</t>
  </si>
  <si>
    <t>Lynney Burksson</t>
  </si>
  <si>
    <t>7208_01</t>
  </si>
  <si>
    <t>G/1161/P</t>
  </si>
  <si>
    <t>Nelle Gibbsonton</t>
  </si>
  <si>
    <t>7208_02</t>
  </si>
  <si>
    <t>F/1492/P</t>
  </si>
  <si>
    <t>Alene Gibbsonton</t>
  </si>
  <si>
    <t>7210_01</t>
  </si>
  <si>
    <t>F/1493/P</t>
  </si>
  <si>
    <t>Jonard Puckenton</t>
  </si>
  <si>
    <t>7214_01</t>
  </si>
  <si>
    <t>F/1389/S</t>
  </si>
  <si>
    <t>Sethew Garzaley</t>
  </si>
  <si>
    <t>7215_01</t>
  </si>
  <si>
    <t>F/1494/P</t>
  </si>
  <si>
    <t>Sceros Erte</t>
  </si>
  <si>
    <t>7216_01</t>
  </si>
  <si>
    <t>E/464/P</t>
  </si>
  <si>
    <t>Gerte Owery</t>
  </si>
  <si>
    <t>7217_01</t>
  </si>
  <si>
    <t>F/1495/P</t>
  </si>
  <si>
    <t>Bleda Pead</t>
  </si>
  <si>
    <t>7218_01</t>
  </si>
  <si>
    <t>B/271/S</t>
  </si>
  <si>
    <t>Bosoneb Urablele</t>
  </si>
  <si>
    <t>7219_01</t>
  </si>
  <si>
    <t>C/235/P</t>
  </si>
  <si>
    <t>Taraid Arible</t>
  </si>
  <si>
    <t>7219_02</t>
  </si>
  <si>
    <t>Pheino Arible</t>
  </si>
  <si>
    <t>7219_03</t>
  </si>
  <si>
    <t>Dirk Arible</t>
  </si>
  <si>
    <t>7219_04</t>
  </si>
  <si>
    <t>Atinon Arible</t>
  </si>
  <si>
    <t>7219_05</t>
  </si>
  <si>
    <t>Anchab Arible</t>
  </si>
  <si>
    <t>7219_06</t>
  </si>
  <si>
    <t>Isoton Arible</t>
  </si>
  <si>
    <t>7221_01</t>
  </si>
  <si>
    <t>B/239/P</t>
  </si>
  <si>
    <t>Sulatik Sonofmory</t>
  </si>
  <si>
    <t>7224_01</t>
  </si>
  <si>
    <t>G/1175/S</t>
  </si>
  <si>
    <t>Everly Carvis</t>
  </si>
  <si>
    <t>7225_01</t>
  </si>
  <si>
    <t>A/77/P</t>
  </si>
  <si>
    <t>Hasim Fawnsive</t>
  </si>
  <si>
    <t>7226_01</t>
  </si>
  <si>
    <t>E/481/S</t>
  </si>
  <si>
    <t>Naffsh Reke</t>
  </si>
  <si>
    <t>7227_01</t>
  </si>
  <si>
    <t>F/1497/P</t>
  </si>
  <si>
    <t>Widin Vlake</t>
  </si>
  <si>
    <t>7229_01</t>
  </si>
  <si>
    <t>F/1391/S</t>
  </si>
  <si>
    <t>Gaylah Leonadorsen</t>
  </si>
  <si>
    <t>7230_01</t>
  </si>
  <si>
    <t>G/1177/S</t>
  </si>
  <si>
    <t>Trice Blancoy</t>
  </si>
  <si>
    <t>7232_01</t>
  </si>
  <si>
    <t>B/240/P</t>
  </si>
  <si>
    <t>Auvair Seatearing</t>
  </si>
  <si>
    <t>7233_01</t>
  </si>
  <si>
    <t>E/465/P</t>
  </si>
  <si>
    <t>Cles Wala</t>
  </si>
  <si>
    <t>7234_01</t>
  </si>
  <si>
    <t>G/1163/P</t>
  </si>
  <si>
    <t>Annard Merce</t>
  </si>
  <si>
    <t>7235_01</t>
  </si>
  <si>
    <t>B/241/P</t>
  </si>
  <si>
    <t>Cherkab Bruthydre</t>
  </si>
  <si>
    <t>7236_01</t>
  </si>
  <si>
    <t>Adammy Whitakers</t>
  </si>
  <si>
    <t>7238_01</t>
  </si>
  <si>
    <t>F/1499/P</t>
  </si>
  <si>
    <t>Totax Tirt</t>
  </si>
  <si>
    <t>7240_01</t>
  </si>
  <si>
    <t>F/1392/S</t>
  </si>
  <si>
    <t>Oaters Kad</t>
  </si>
  <si>
    <t>7240_02</t>
  </si>
  <si>
    <t>Sunk Kad</t>
  </si>
  <si>
    <t>7242_01</t>
  </si>
  <si>
    <t>B/273/S</t>
  </si>
  <si>
    <t>Errak Reeddommy</t>
  </si>
  <si>
    <t>7246_01</t>
  </si>
  <si>
    <t>F/1395/S</t>
  </si>
  <si>
    <t>Pefox Khaf</t>
  </si>
  <si>
    <t>7247_01</t>
  </si>
  <si>
    <t>F/1396/S</t>
  </si>
  <si>
    <t>Chrisa Hurchanney</t>
  </si>
  <si>
    <t>7249_01</t>
  </si>
  <si>
    <t>E/482/S</t>
  </si>
  <si>
    <t>Poloos Burle</t>
  </si>
  <si>
    <t>7249_02</t>
  </si>
  <si>
    <t>F/1397/S</t>
  </si>
  <si>
    <t>Jetax Burle</t>
  </si>
  <si>
    <t>7250_01</t>
  </si>
  <si>
    <t>F/1501/P</t>
  </si>
  <si>
    <t>Pold Chmad</t>
  </si>
  <si>
    <t>7252_01</t>
  </si>
  <si>
    <t>E/466/P</t>
  </si>
  <si>
    <t>Diedow Sacy</t>
  </si>
  <si>
    <t>7253_01</t>
  </si>
  <si>
    <t>D/225/P</t>
  </si>
  <si>
    <t>Alaron Obedaming</t>
  </si>
  <si>
    <t>7255_01</t>
  </si>
  <si>
    <t>G/1166/P</t>
  </si>
  <si>
    <t>Verney Paynard</t>
  </si>
  <si>
    <t>7256_01</t>
  </si>
  <si>
    <t>E/484/S</t>
  </si>
  <si>
    <t>Lynnie Scottney</t>
  </si>
  <si>
    <t>7257_01</t>
  </si>
  <si>
    <t>G/1167/P</t>
  </si>
  <si>
    <t>Rica Gardsondez</t>
  </si>
  <si>
    <t>7257_02</t>
  </si>
  <si>
    <t>E/467/P</t>
  </si>
  <si>
    <t>Gretty Gardsondez</t>
  </si>
  <si>
    <t>7258_01</t>
  </si>
  <si>
    <t>F/1502/P</t>
  </si>
  <si>
    <t>7259_01</t>
  </si>
  <si>
    <t>F/1503/P</t>
  </si>
  <si>
    <t>Sterry Meadoney</t>
  </si>
  <si>
    <t>7260_01</t>
  </si>
  <si>
    <t>F/1398/S</t>
  </si>
  <si>
    <t>Sony Woodwardy</t>
  </si>
  <si>
    <t>7261_01</t>
  </si>
  <si>
    <t>G/1168/P</t>
  </si>
  <si>
    <t>Rician Mondsey</t>
  </si>
  <si>
    <t>7267_01</t>
  </si>
  <si>
    <t>C/265/S</t>
  </si>
  <si>
    <t>Tark String</t>
  </si>
  <si>
    <t>7267_02</t>
  </si>
  <si>
    <t>Chelik String</t>
  </si>
  <si>
    <t>7268_01</t>
  </si>
  <si>
    <t>E/468/P</t>
  </si>
  <si>
    <t>Karene Hayerson</t>
  </si>
  <si>
    <t>7270_01</t>
  </si>
  <si>
    <t>G/1170/P</t>
  </si>
  <si>
    <t>Hillie Garden</t>
  </si>
  <si>
    <t>7271_01</t>
  </si>
  <si>
    <t>G/1171/P</t>
  </si>
  <si>
    <t>7273_01</t>
  </si>
  <si>
    <t>G/1183/S</t>
  </si>
  <si>
    <t>Jaimer Pacerty</t>
  </si>
  <si>
    <t>7274_01</t>
  </si>
  <si>
    <t>F/1506/P</t>
  </si>
  <si>
    <t>Loria Woodwinton</t>
  </si>
  <si>
    <t>7276_01</t>
  </si>
  <si>
    <t>F/1507/P</t>
  </si>
  <si>
    <t>Bland Spentley</t>
  </si>
  <si>
    <t>7277_01</t>
  </si>
  <si>
    <t>G/1184/S</t>
  </si>
  <si>
    <t>Neila Pittson</t>
  </si>
  <si>
    <t>7278_01</t>
  </si>
  <si>
    <t>E/485/S</t>
  </si>
  <si>
    <t>Des Bryants</t>
  </si>
  <si>
    <t>7279_01</t>
  </si>
  <si>
    <t>C/236/P</t>
  </si>
  <si>
    <t>Halsham Prombled</t>
  </si>
  <si>
    <t>7280_01</t>
  </si>
  <si>
    <t>F/1508/P</t>
  </si>
  <si>
    <t>Pix Stike</t>
  </si>
  <si>
    <t>7283_01</t>
  </si>
  <si>
    <t>F/1509/P</t>
  </si>
  <si>
    <t>Walls One</t>
  </si>
  <si>
    <t>7284_01</t>
  </si>
  <si>
    <t>G/1174/P</t>
  </si>
  <si>
    <t>Rayle Walterson</t>
  </si>
  <si>
    <t>7285_01</t>
  </si>
  <si>
    <t>G/1185/S</t>
  </si>
  <si>
    <t>Francy Gainney</t>
  </si>
  <si>
    <t>7289_01</t>
  </si>
  <si>
    <t>A/78/P</t>
  </si>
  <si>
    <t>Naschab Purellliss</t>
  </si>
  <si>
    <t>7290_01</t>
  </si>
  <si>
    <t>D/227/P</t>
  </si>
  <si>
    <t>Cheleon Bruthydre</t>
  </si>
  <si>
    <t>7290_02</t>
  </si>
  <si>
    <t>7290_03</t>
  </si>
  <si>
    <t>Atrino Bruthydre</t>
  </si>
  <si>
    <t>7290_04</t>
  </si>
  <si>
    <t>Altara Bruthydre</t>
  </si>
  <si>
    <t>7290_05</t>
  </si>
  <si>
    <t>Suhaino Bruthydre</t>
  </si>
  <si>
    <t>7292_01</t>
  </si>
  <si>
    <t>D/220/S</t>
  </si>
  <si>
    <t>Single Panad</t>
  </si>
  <si>
    <t>7296_01</t>
  </si>
  <si>
    <t>D/228/P</t>
  </si>
  <si>
    <t>Pon Blane</t>
  </si>
  <si>
    <t>7297_01</t>
  </si>
  <si>
    <t>G/1188/S</t>
  </si>
  <si>
    <t>7298_01</t>
  </si>
  <si>
    <t>F/1510/P</t>
  </si>
  <si>
    <t>Blanda Blangibson</t>
  </si>
  <si>
    <t>7300_01</t>
  </si>
  <si>
    <t>G/1189/S</t>
  </si>
  <si>
    <t>Joana Emenez</t>
  </si>
  <si>
    <t>7301_01</t>
  </si>
  <si>
    <t>F/1511/P</t>
  </si>
  <si>
    <t>Fres Facke</t>
  </si>
  <si>
    <t>7302_01</t>
  </si>
  <si>
    <t>E/486/S</t>
  </si>
  <si>
    <t>Rish Fle</t>
  </si>
  <si>
    <t>7303_01</t>
  </si>
  <si>
    <t>E/487/S</t>
  </si>
  <si>
    <t>Lonnez Adavisons</t>
  </si>
  <si>
    <t>7304_01</t>
  </si>
  <si>
    <t>F/1512/P</t>
  </si>
  <si>
    <t>Jet Sinda</t>
  </si>
  <si>
    <t>7305_01</t>
  </si>
  <si>
    <t>G/1190/S</t>
  </si>
  <si>
    <t>Kaye Strongers</t>
  </si>
  <si>
    <t>7306_01</t>
  </si>
  <si>
    <t>E/471/P</t>
  </si>
  <si>
    <t>Toniel Stroyledgez</t>
  </si>
  <si>
    <t>7307_01</t>
  </si>
  <si>
    <t>F/1405/S</t>
  </si>
  <si>
    <t>Velyne Hubbarton</t>
  </si>
  <si>
    <t>7309_01</t>
  </si>
  <si>
    <t>F/1513/P</t>
  </si>
  <si>
    <t>Bases Kinad</t>
  </si>
  <si>
    <t>7310_01</t>
  </si>
  <si>
    <t>D/229/P</t>
  </si>
  <si>
    <t>Toale Bette</t>
  </si>
  <si>
    <t>7311_01</t>
  </si>
  <si>
    <t>F/1514/P</t>
  </si>
  <si>
    <t>Winia Gordanieves</t>
  </si>
  <si>
    <t>7313_01</t>
  </si>
  <si>
    <t>D/231/P</t>
  </si>
  <si>
    <t>Conth Kashe</t>
  </si>
  <si>
    <t>7314_01</t>
  </si>
  <si>
    <t>C/237/P</t>
  </si>
  <si>
    <t>Aldun Venticable</t>
  </si>
  <si>
    <t>7320_01</t>
  </si>
  <si>
    <t>F/1517/P</t>
  </si>
  <si>
    <t>Tracia Fuentryoung</t>
  </si>
  <si>
    <t>7321_01</t>
  </si>
  <si>
    <t>F/1518/P</t>
  </si>
  <si>
    <t>Otlios Kra</t>
  </si>
  <si>
    <t>7322_01</t>
  </si>
  <si>
    <t>F/1408/S</t>
  </si>
  <si>
    <t>Tera Gardsondez</t>
  </si>
  <si>
    <t>7323_01</t>
  </si>
  <si>
    <t>F/1409/S</t>
  </si>
  <si>
    <t>Terina Mcinton</t>
  </si>
  <si>
    <t>7324_01</t>
  </si>
  <si>
    <t>C/238/P</t>
  </si>
  <si>
    <t>Wezna Clugnobse</t>
  </si>
  <si>
    <t>7326_01</t>
  </si>
  <si>
    <t>F/1519/P</t>
  </si>
  <si>
    <t>France Barbes</t>
  </si>
  <si>
    <t>7327_01</t>
  </si>
  <si>
    <t>F/1520/P</t>
  </si>
  <si>
    <t>Bler Brity</t>
  </si>
  <si>
    <t>7328_01</t>
  </si>
  <si>
    <t>F/1410/S</t>
  </si>
  <si>
    <t>Agnesa Cainghannon</t>
  </si>
  <si>
    <t>7330_01</t>
  </si>
  <si>
    <t>C/268/S</t>
  </si>
  <si>
    <t>Nunkino Rimplighty</t>
  </si>
  <si>
    <t>7331_01</t>
  </si>
  <si>
    <t>D/232/P</t>
  </si>
  <si>
    <t>Mureah Nacke</t>
  </si>
  <si>
    <t>7332_01</t>
  </si>
  <si>
    <t>E/488/S</t>
  </si>
  <si>
    <t>Violan Holliams</t>
  </si>
  <si>
    <t>7334_01</t>
  </si>
  <si>
    <t>E/490/S</t>
  </si>
  <si>
    <t>Essara Schwardson</t>
  </si>
  <si>
    <t>7336_01</t>
  </si>
  <si>
    <t>F/1411/S</t>
  </si>
  <si>
    <t>Dianie Lambles</t>
  </si>
  <si>
    <t>7336_02</t>
  </si>
  <si>
    <t>Tanley Leodger</t>
  </si>
  <si>
    <t>7337_01</t>
  </si>
  <si>
    <t>A/89/S</t>
  </si>
  <si>
    <t>Ranons Folkshbox</t>
  </si>
  <si>
    <t>7338_01</t>
  </si>
  <si>
    <t>D/233/P</t>
  </si>
  <si>
    <t>Jumars Colte</t>
  </si>
  <si>
    <t>7339_01</t>
  </si>
  <si>
    <t>E/474/P</t>
  </si>
  <si>
    <t>Ainkard Fanseld</t>
  </si>
  <si>
    <t>7340_01</t>
  </si>
  <si>
    <t>E/475/P</t>
  </si>
  <si>
    <t>Giedion Blanspe</t>
  </si>
  <si>
    <t>7341_01</t>
  </si>
  <si>
    <t>G/1191/S</t>
  </si>
  <si>
    <t>Brene Horners</t>
  </si>
  <si>
    <t>7342_01</t>
  </si>
  <si>
    <t>G/1178/P</t>
  </si>
  <si>
    <t>Stevey Haynard</t>
  </si>
  <si>
    <t>7343_01</t>
  </si>
  <si>
    <t>F/1412/S</t>
  </si>
  <si>
    <t>Tyle Mcbriddley</t>
  </si>
  <si>
    <t>7344_01</t>
  </si>
  <si>
    <t>F/1413/S</t>
  </si>
  <si>
    <t>Ianya Powery</t>
  </si>
  <si>
    <t>7346_01</t>
  </si>
  <si>
    <t>E/476/P</t>
  </si>
  <si>
    <t>Wales Blan</t>
  </si>
  <si>
    <t>7347_01</t>
  </si>
  <si>
    <t>G/1179/P</t>
  </si>
  <si>
    <t>Neilda Bardsey</t>
  </si>
  <si>
    <t>7350_01</t>
  </si>
  <si>
    <t>G/1192/S</t>
  </si>
  <si>
    <t>Stene Strongers</t>
  </si>
  <si>
    <t>7351_01</t>
  </si>
  <si>
    <t>D/221/S</t>
  </si>
  <si>
    <t>Sularon Loring</t>
  </si>
  <si>
    <t>7353_01</t>
  </si>
  <si>
    <t>C/269/S</t>
  </si>
  <si>
    <t>Gorabba Openduave</t>
  </si>
  <si>
    <t>7353_02</t>
  </si>
  <si>
    <t>Sularon Openduave</t>
  </si>
  <si>
    <t>7353_03</t>
  </si>
  <si>
    <t>Auvam Openduave</t>
  </si>
  <si>
    <t>7356_01</t>
  </si>
  <si>
    <t>G/1181/P</t>
  </si>
  <si>
    <t>Eline Merkins</t>
  </si>
  <si>
    <t>7356_02</t>
  </si>
  <si>
    <t>Herry Merkins</t>
  </si>
  <si>
    <t>7358_01</t>
  </si>
  <si>
    <t>F/1522/P</t>
  </si>
  <si>
    <t>Len Mirez</t>
  </si>
  <si>
    <t>7359_01</t>
  </si>
  <si>
    <t>E/492/S</t>
  </si>
  <si>
    <t>Ellana Jenson</t>
  </si>
  <si>
    <t>7360_01</t>
  </si>
  <si>
    <t>G/1194/S</t>
  </si>
  <si>
    <t>Chery Joycerton</t>
  </si>
  <si>
    <t>7361_01</t>
  </si>
  <si>
    <t>C/239/P</t>
  </si>
  <si>
    <t>Gieba Rodwative</t>
  </si>
  <si>
    <t>7361_02</t>
  </si>
  <si>
    <t>Genubih Rodwative</t>
  </si>
  <si>
    <t>7365_01</t>
  </si>
  <si>
    <t>G/1183/P</t>
  </si>
  <si>
    <t>Ivanna Wilderssen</t>
  </si>
  <si>
    <t>7366_01</t>
  </si>
  <si>
    <t>G/1184/P</t>
  </si>
  <si>
    <t>Garion Ayalazquez</t>
  </si>
  <si>
    <t>7367_01</t>
  </si>
  <si>
    <t>D/234/P</t>
  </si>
  <si>
    <t>Lidex Letty</t>
  </si>
  <si>
    <t>7367_02</t>
  </si>
  <si>
    <t>F/1523/P</t>
  </si>
  <si>
    <t>Melios Letty</t>
  </si>
  <si>
    <t>7370_01</t>
  </si>
  <si>
    <t>F/1525/P</t>
  </si>
  <si>
    <t>Frandy Cartiz</t>
  </si>
  <si>
    <t>7371_01</t>
  </si>
  <si>
    <t>G/1185/P</t>
  </si>
  <si>
    <t>Dandra Reyersendry</t>
  </si>
  <si>
    <t>7372_01</t>
  </si>
  <si>
    <t>F/1526/P</t>
  </si>
  <si>
    <t>Leria Gallandez</t>
  </si>
  <si>
    <t>7374_01</t>
  </si>
  <si>
    <t>F/1527/P</t>
  </si>
  <si>
    <t>Apple Cre</t>
  </si>
  <si>
    <t>7376_01</t>
  </si>
  <si>
    <t>E/477/P</t>
  </si>
  <si>
    <t>Neutrin Mirinanty</t>
  </si>
  <si>
    <t>7377_01</t>
  </si>
  <si>
    <t>G/1186/P</t>
  </si>
  <si>
    <t>Estine Steelerettt</t>
  </si>
  <si>
    <t>7379_01</t>
  </si>
  <si>
    <t>F/1416/S</t>
  </si>
  <si>
    <t>Annard Bryants</t>
  </si>
  <si>
    <t>7385_01</t>
  </si>
  <si>
    <t>F/1417/S</t>
  </si>
  <si>
    <t>Coracy Reyerson</t>
  </si>
  <si>
    <t>7387_01</t>
  </si>
  <si>
    <t>C/240/P</t>
  </si>
  <si>
    <t>Okulas Blercat</t>
  </si>
  <si>
    <t>7388_01</t>
  </si>
  <si>
    <t>G/1198/S</t>
  </si>
  <si>
    <t>Sterry Mclardson</t>
  </si>
  <si>
    <t>7390_01</t>
  </si>
  <si>
    <t>G/1190/P</t>
  </si>
  <si>
    <t>Isa Wiggs</t>
  </si>
  <si>
    <t>7391_01</t>
  </si>
  <si>
    <t>G/1191/P</t>
  </si>
  <si>
    <t>Joycey Coffmaney</t>
  </si>
  <si>
    <t>7392_01</t>
  </si>
  <si>
    <t>G/1192/P</t>
  </si>
  <si>
    <t>Floyde Holton</t>
  </si>
  <si>
    <t>7393_01</t>
  </si>
  <si>
    <t>E/478/P</t>
  </si>
  <si>
    <t>Coracy Barks</t>
  </si>
  <si>
    <t>7394_01</t>
  </si>
  <si>
    <t>G/1193/P</t>
  </si>
  <si>
    <t>Iree Strongers</t>
  </si>
  <si>
    <t>7395_01</t>
  </si>
  <si>
    <t>B/277/S</t>
  </si>
  <si>
    <t>Schelik Suasharic</t>
  </si>
  <si>
    <t>7395_02</t>
  </si>
  <si>
    <t>Scellus Suasharic</t>
  </si>
  <si>
    <t>7395_03</t>
  </si>
  <si>
    <t>Algeno Suasharic</t>
  </si>
  <si>
    <t>7395_04</t>
  </si>
  <si>
    <t>Beten Suasharic</t>
  </si>
  <si>
    <t>7396_01</t>
  </si>
  <si>
    <t>C/271/S</t>
  </si>
  <si>
    <t>Zibah Queldry</t>
  </si>
  <si>
    <t>7396_02</t>
  </si>
  <si>
    <t>Muontak Ingent</t>
  </si>
  <si>
    <t>7396_03</t>
  </si>
  <si>
    <t>Elerops Monsintic</t>
  </si>
  <si>
    <t>7398_01</t>
  </si>
  <si>
    <t>F/1531/P</t>
  </si>
  <si>
    <t>Jonaye Stephend</t>
  </si>
  <si>
    <t>7399_01</t>
  </si>
  <si>
    <t>F/1418/S</t>
  </si>
  <si>
    <t>Sanda Casonston</t>
  </si>
  <si>
    <t>7401_01</t>
  </si>
  <si>
    <t>E/479/P</t>
  </si>
  <si>
    <t>Diles Merte</t>
  </si>
  <si>
    <t>7402_01</t>
  </si>
  <si>
    <t>C/272/S</t>
  </si>
  <si>
    <t>Wimpha Stioutody</t>
  </si>
  <si>
    <t>7402_02</t>
  </si>
  <si>
    <t>Mesarid Stioutody</t>
  </si>
  <si>
    <t>7403_01</t>
  </si>
  <si>
    <t>G/1194/P</t>
  </si>
  <si>
    <t>Charly Gibbsonton</t>
  </si>
  <si>
    <t>7405_01</t>
  </si>
  <si>
    <t>F/1419/S</t>
  </si>
  <si>
    <t>Hellia Steeletters</t>
  </si>
  <si>
    <t>7406_01</t>
  </si>
  <si>
    <t>G/1195/P</t>
  </si>
  <si>
    <t>Tarah Balley</t>
  </si>
  <si>
    <t>7408_01</t>
  </si>
  <si>
    <t>F/1420/S</t>
  </si>
  <si>
    <t>Plat Katte</t>
  </si>
  <si>
    <t>7410_01</t>
  </si>
  <si>
    <t>G/1201/S</t>
  </si>
  <si>
    <t>Jaimer Cartz</t>
  </si>
  <si>
    <t>7411_01</t>
  </si>
  <si>
    <t>F/1533/P</t>
  </si>
  <si>
    <t>Racy Bakericks</t>
  </si>
  <si>
    <t>7416_01</t>
  </si>
  <si>
    <t>B/278/S</t>
  </si>
  <si>
    <t>Astrah Burcaling</t>
  </si>
  <si>
    <t>7418_01</t>
  </si>
  <si>
    <t>F/1534/P</t>
  </si>
  <si>
    <t>Apench Ses</t>
  </si>
  <si>
    <t>7419_01</t>
  </si>
  <si>
    <t>G/1197/P</t>
  </si>
  <si>
    <t>Race Bardson</t>
  </si>
  <si>
    <t>7419_02</t>
  </si>
  <si>
    <t>F/1535/P</t>
  </si>
  <si>
    <t>Lerion Bardson</t>
  </si>
  <si>
    <t>7422_01</t>
  </si>
  <si>
    <t>G/1204/S</t>
  </si>
  <si>
    <t>Shery Lardsonald</t>
  </si>
  <si>
    <t>7425_01</t>
  </si>
  <si>
    <t>G/1200/P</t>
  </si>
  <si>
    <t>Milyla Balderts</t>
  </si>
  <si>
    <t>7425_02</t>
  </si>
  <si>
    <t>Willip Balderts</t>
  </si>
  <si>
    <t>7427_01</t>
  </si>
  <si>
    <t>F/1423/S</t>
  </si>
  <si>
    <t>Rafox Banie</t>
  </si>
  <si>
    <t>7428_01</t>
  </si>
  <si>
    <t>A/79/P</t>
  </si>
  <si>
    <t>Iononus Fulazy</t>
  </si>
  <si>
    <t>7429_01</t>
  </si>
  <si>
    <t>7430_01</t>
  </si>
  <si>
    <t>G/1205/S</t>
  </si>
  <si>
    <t>Isa Vantonson</t>
  </si>
  <si>
    <t>7431_01</t>
  </si>
  <si>
    <t>A/90/S</t>
  </si>
  <si>
    <t>Altanin Barmant</t>
  </si>
  <si>
    <t>7432_01</t>
  </si>
  <si>
    <t>E/481/P</t>
  </si>
  <si>
    <t>Ainkard Amonysidle</t>
  </si>
  <si>
    <t>7435_01</t>
  </si>
  <si>
    <t>B/244/P</t>
  </si>
  <si>
    <t>Arid Couresteer</t>
  </si>
  <si>
    <t>7436_01</t>
  </si>
  <si>
    <t>G/1202/P</t>
  </si>
  <si>
    <t>Letty Meyersones</t>
  </si>
  <si>
    <t>7437_01</t>
  </si>
  <si>
    <t>B/279/S</t>
  </si>
  <si>
    <t>Mesatan Disgul</t>
  </si>
  <si>
    <t>7437_02</t>
  </si>
  <si>
    <t>Kraban Disgul</t>
  </si>
  <si>
    <t>7437_03</t>
  </si>
  <si>
    <t>Sadalm Clumshangs</t>
  </si>
  <si>
    <t>7438_01</t>
  </si>
  <si>
    <t>E/483/P</t>
  </si>
  <si>
    <t>Gaylah Hanner</t>
  </si>
  <si>
    <t>7442_01</t>
  </si>
  <si>
    <t>E/495/S</t>
  </si>
  <si>
    <t>Antony Morrencis</t>
  </si>
  <si>
    <t>7442_02</t>
  </si>
  <si>
    <t>Franda Morrencis</t>
  </si>
  <si>
    <t>7444_01</t>
  </si>
  <si>
    <t>G/1203/P</t>
  </si>
  <si>
    <t>Kenny Thorney</t>
  </si>
  <si>
    <t>7445_01</t>
  </si>
  <si>
    <t>G/1208/S</t>
  </si>
  <si>
    <t>Coreen Hoppers</t>
  </si>
  <si>
    <t>7446_01</t>
  </si>
  <si>
    <t>G/1204/P</t>
  </si>
  <si>
    <t>Mamina Hopez</t>
  </si>
  <si>
    <t>7447_01</t>
  </si>
  <si>
    <t>F/1539/P</t>
  </si>
  <si>
    <t>Chees Oncy</t>
  </si>
  <si>
    <t>7448_01</t>
  </si>
  <si>
    <t>F/1540/P</t>
  </si>
  <si>
    <t>Line Bradlerson</t>
  </si>
  <si>
    <t>7449_01</t>
  </si>
  <si>
    <t>F/1541/P</t>
  </si>
  <si>
    <t>Loresa Bakericks</t>
  </si>
  <si>
    <t>7450_01</t>
  </si>
  <si>
    <t>G/1205/P</t>
  </si>
  <si>
    <t>Armene Sykess</t>
  </si>
  <si>
    <t>7452_01</t>
  </si>
  <si>
    <t>B/281/S</t>
  </si>
  <si>
    <t>Dyonon Sloweber</t>
  </si>
  <si>
    <t>7452_02</t>
  </si>
  <si>
    <t>Mirfark Sloweber</t>
  </si>
  <si>
    <t>7452_03</t>
  </si>
  <si>
    <t>Aino Sloweber</t>
  </si>
  <si>
    <t>7453_01</t>
  </si>
  <si>
    <t>C/275/S</t>
  </si>
  <si>
    <t>Alarkab Aneter</t>
  </si>
  <si>
    <t>7455_01</t>
  </si>
  <si>
    <t>A/80/P</t>
  </si>
  <si>
    <t>Neshath Slavested</t>
  </si>
  <si>
    <t>7456_01</t>
  </si>
  <si>
    <t>G/1210/S</t>
  </si>
  <si>
    <t>Yvetta Whitez</t>
  </si>
  <si>
    <t>7457_01</t>
  </si>
  <si>
    <t>E/496/S</t>
  </si>
  <si>
    <t>Seat Fine</t>
  </si>
  <si>
    <t>7458_01</t>
  </si>
  <si>
    <t>G/1211/S</t>
  </si>
  <si>
    <t>Fayey Vincenton</t>
  </si>
  <si>
    <t>7459_01</t>
  </si>
  <si>
    <t>B/282/S</t>
  </si>
  <si>
    <t>Menkin Dratembid</t>
  </si>
  <si>
    <t>7460_01</t>
  </si>
  <si>
    <t>F/1543/P</t>
  </si>
  <si>
    <t>Leria Haydenez</t>
  </si>
  <si>
    <t>7461_01</t>
  </si>
  <si>
    <t>D/223/S</t>
  </si>
  <si>
    <t>Zavior Plaricit</t>
  </si>
  <si>
    <t>7462_01</t>
  </si>
  <si>
    <t>G/1206/P</t>
  </si>
  <si>
    <t>Hilia Mckinn</t>
  </si>
  <si>
    <t>7464_01</t>
  </si>
  <si>
    <t>G/1207/P</t>
  </si>
  <si>
    <t>Lynnie Hickett</t>
  </si>
  <si>
    <t>7472_01</t>
  </si>
  <si>
    <t>F/1426/S</t>
  </si>
  <si>
    <t>7475_01</t>
  </si>
  <si>
    <t>F/1545/P</t>
  </si>
  <si>
    <t>Pros Leste</t>
  </si>
  <si>
    <t>7475_02</t>
  </si>
  <si>
    <t>Lies Leste</t>
  </si>
  <si>
    <t>7477_01</t>
  </si>
  <si>
    <t>F/1546/P</t>
  </si>
  <si>
    <t>Jimmya Fielson</t>
  </si>
  <si>
    <t>7478_01</t>
  </si>
  <si>
    <t>C/276/S</t>
  </si>
  <si>
    <t>Minchib Porkilte</t>
  </si>
  <si>
    <t>7479_01</t>
  </si>
  <si>
    <t>F/1429/S</t>
  </si>
  <si>
    <t>Muffs Berte</t>
  </si>
  <si>
    <t>7481_01</t>
  </si>
  <si>
    <t>G/1215/S</t>
  </si>
  <si>
    <t>Darlie Chanash</t>
  </si>
  <si>
    <t>7483_01</t>
  </si>
  <si>
    <t>E/485/P</t>
  </si>
  <si>
    <t>Wille Winie</t>
  </si>
  <si>
    <t>7484_01</t>
  </si>
  <si>
    <t>G/1209/P</t>
  </si>
  <si>
    <t>Coracy Rivanseney</t>
  </si>
  <si>
    <t>7485_01</t>
  </si>
  <si>
    <t>Betenif Cousel</t>
  </si>
  <si>
    <t>7486_01</t>
  </si>
  <si>
    <t>G/1210/P</t>
  </si>
  <si>
    <t>Katen Vandez</t>
  </si>
  <si>
    <t>7487_01</t>
  </si>
  <si>
    <t>G/1216/S</t>
  </si>
  <si>
    <t>Jeanie Sellahaney</t>
  </si>
  <si>
    <t>7488_01</t>
  </si>
  <si>
    <t>E/486/P</t>
  </si>
  <si>
    <t>Pold Kidne</t>
  </si>
  <si>
    <t>7488_02</t>
  </si>
  <si>
    <t>Clues Kidne</t>
  </si>
  <si>
    <t>7490_01</t>
  </si>
  <si>
    <t>G/1217/S</t>
  </si>
  <si>
    <t>Grette Garrincent</t>
  </si>
  <si>
    <t>7492_01</t>
  </si>
  <si>
    <t>D/224/S</t>
  </si>
  <si>
    <t>Bleda Bun</t>
  </si>
  <si>
    <t>7494_01</t>
  </si>
  <si>
    <t>E/487/P</t>
  </si>
  <si>
    <t>Lynnon Sellahaney</t>
  </si>
  <si>
    <t>7495_01</t>
  </si>
  <si>
    <t>F/1431/S</t>
  </si>
  <si>
    <t>Weres Ropie</t>
  </si>
  <si>
    <t>7496_01</t>
  </si>
  <si>
    <t>C/278/S</t>
  </si>
  <si>
    <t>Asellan Fuelisent</t>
  </si>
  <si>
    <t>7498_01</t>
  </si>
  <si>
    <t>F/1550/P</t>
  </si>
  <si>
    <t>Otlios Cola</t>
  </si>
  <si>
    <t>7498_02</t>
  </si>
  <si>
    <t>Bonutz Cola</t>
  </si>
  <si>
    <t>7498_03</t>
  </si>
  <si>
    <t>Beals Cola</t>
  </si>
  <si>
    <t>7499_01</t>
  </si>
  <si>
    <t>F/1551/P</t>
  </si>
  <si>
    <t>Enrie Hayder</t>
  </si>
  <si>
    <t>7500_01</t>
  </si>
  <si>
    <t>F/1432/S</t>
  </si>
  <si>
    <t>Swafox Swin</t>
  </si>
  <si>
    <t>7501_01</t>
  </si>
  <si>
    <t>F/1433/S</t>
  </si>
  <si>
    <t>Henryn Burchard</t>
  </si>
  <si>
    <t>7502_01</t>
  </si>
  <si>
    <t>C/241/P</t>
  </si>
  <si>
    <t>Gatrin Clutolded</t>
  </si>
  <si>
    <t>7503_01</t>
  </si>
  <si>
    <t>B/283/S</t>
  </si>
  <si>
    <t>Achira Capplid</t>
  </si>
  <si>
    <t>7503_02</t>
  </si>
  <si>
    <t>Dabi Capplid</t>
  </si>
  <si>
    <t>7504_01</t>
  </si>
  <si>
    <t>F/1552/P</t>
  </si>
  <si>
    <t>7505_01</t>
  </si>
  <si>
    <t>F/1553/P</t>
  </si>
  <si>
    <t>Ste Fone</t>
  </si>
  <si>
    <t>7505_02</t>
  </si>
  <si>
    <t>Hone Fone</t>
  </si>
  <si>
    <t>7505_03</t>
  </si>
  <si>
    <t>Monkle Fone</t>
  </si>
  <si>
    <t>7506_01</t>
  </si>
  <si>
    <t>F/1554/P</t>
  </si>
  <si>
    <t>Billya Vales</t>
  </si>
  <si>
    <t>7507_01</t>
  </si>
  <si>
    <t>E/499/S</t>
  </si>
  <si>
    <t>Marlly Santin</t>
  </si>
  <si>
    <t>7507_02</t>
  </si>
  <si>
    <t>Joela Santin</t>
  </si>
  <si>
    <t>7507_03</t>
  </si>
  <si>
    <t>Ianley Santin</t>
  </si>
  <si>
    <t>7508_01</t>
  </si>
  <si>
    <t>B/284/S</t>
  </si>
  <si>
    <t>Alar Exible</t>
  </si>
  <si>
    <t>7509_01</t>
  </si>
  <si>
    <t>F/1434/S</t>
  </si>
  <si>
    <t>Herina Mcneiley</t>
  </si>
  <si>
    <t>7510_01</t>
  </si>
  <si>
    <t>F/1435/S</t>
  </si>
  <si>
    <t>Pars Horte</t>
  </si>
  <si>
    <t>7512_01</t>
  </si>
  <si>
    <t>F/1436/S</t>
  </si>
  <si>
    <t>Byrona Berges</t>
  </si>
  <si>
    <t>7513_01</t>
  </si>
  <si>
    <t>E/488/P</t>
  </si>
  <si>
    <t>Marynk Welles</t>
  </si>
  <si>
    <t>7514_01</t>
  </si>
  <si>
    <t>F/1555/P</t>
  </si>
  <si>
    <t>Fayel Josesh</t>
  </si>
  <si>
    <t>7515_01</t>
  </si>
  <si>
    <t>F/1437/S</t>
  </si>
  <si>
    <t>Monam Gre</t>
  </si>
  <si>
    <t>7515_02</t>
  </si>
  <si>
    <t>Rants Gre</t>
  </si>
  <si>
    <t>7517_01</t>
  </si>
  <si>
    <t>F/1557/P</t>
  </si>
  <si>
    <t>Lynnon Lunapperts</t>
  </si>
  <si>
    <t>7518_01</t>
  </si>
  <si>
    <t>B/246/P</t>
  </si>
  <si>
    <t>Acrabih Droning</t>
  </si>
  <si>
    <t>7518_02</t>
  </si>
  <si>
    <t>Aviton Droning</t>
  </si>
  <si>
    <t>7520_01</t>
  </si>
  <si>
    <t>F/1559/P</t>
  </si>
  <si>
    <t>Elancy Alentonway</t>
  </si>
  <si>
    <t>7521_01</t>
  </si>
  <si>
    <t>F/1560/P</t>
  </si>
  <si>
    <t>Hard Mcintons</t>
  </si>
  <si>
    <t>7522_01</t>
  </si>
  <si>
    <t>G/1214/P</t>
  </si>
  <si>
    <t>Harlen Cartyernan</t>
  </si>
  <si>
    <t>7523_01</t>
  </si>
  <si>
    <t>G/1219/S</t>
  </si>
  <si>
    <t>Bara Mcclayton</t>
  </si>
  <si>
    <t>7524_01</t>
  </si>
  <si>
    <t>G/1215/P</t>
  </si>
  <si>
    <t>Colly Simpsonks</t>
  </si>
  <si>
    <t>7524_02</t>
  </si>
  <si>
    <t>Britta Simpsonks</t>
  </si>
  <si>
    <t>7525_01</t>
  </si>
  <si>
    <t>C/279/S</t>
  </si>
  <si>
    <t>Canonon Retefule</t>
  </si>
  <si>
    <t>7525_02</t>
  </si>
  <si>
    <t>Geonev Retefule</t>
  </si>
  <si>
    <t>7527_01</t>
  </si>
  <si>
    <t>F/1561/P</t>
  </si>
  <si>
    <t>Elle Flowensley</t>
  </si>
  <si>
    <t>7529_01</t>
  </si>
  <si>
    <t>G/1221/S</t>
  </si>
  <si>
    <t>Harrie Combson</t>
  </si>
  <si>
    <t>7531_01</t>
  </si>
  <si>
    <t>B/286/S</t>
  </si>
  <si>
    <t>Elebara Alindiveng</t>
  </si>
  <si>
    <t>7531_02</t>
  </si>
  <si>
    <t>Ainoxa Alindiveng</t>
  </si>
  <si>
    <t>7533_01</t>
  </si>
  <si>
    <t>G/1223/S</t>
  </si>
  <si>
    <t>Thell Farrez</t>
  </si>
  <si>
    <t>7534_01</t>
  </si>
  <si>
    <t>F/1439/S</t>
  </si>
  <si>
    <t>Maen Dickley</t>
  </si>
  <si>
    <t>7535_01</t>
  </si>
  <si>
    <t>F/1562/P</t>
  </si>
  <si>
    <t>Adanne Robley</t>
  </si>
  <si>
    <t>7536_01</t>
  </si>
  <si>
    <t>F/1440/S</t>
  </si>
  <si>
    <t>Sallos Purie</t>
  </si>
  <si>
    <t>7538_01</t>
  </si>
  <si>
    <t>A/81/P</t>
  </si>
  <si>
    <t>Achira Uncionted</t>
  </si>
  <si>
    <t>7538_02</t>
  </si>
  <si>
    <t>Marfar Uncionted</t>
  </si>
  <si>
    <t>7542_01</t>
  </si>
  <si>
    <t>F/1442/S</t>
  </si>
  <si>
    <t>Gabria Batestonley</t>
  </si>
  <si>
    <t>7543_01</t>
  </si>
  <si>
    <t>F/1564/P</t>
  </si>
  <si>
    <t>Patsya Saley</t>
  </si>
  <si>
    <t>7544_01</t>
  </si>
  <si>
    <t>E/501/S</t>
  </si>
  <si>
    <t>Jasony Brightez</t>
  </si>
  <si>
    <t>7545_01</t>
  </si>
  <si>
    <t>G/1225/S</t>
  </si>
  <si>
    <t>Jasony Nguerrettye</t>
  </si>
  <si>
    <t>7549_01</t>
  </si>
  <si>
    <t>E/489/P</t>
  </si>
  <si>
    <t>Beula Beangley</t>
  </si>
  <si>
    <t>7550_01</t>
  </si>
  <si>
    <t>G/1216/P</t>
  </si>
  <si>
    <t>Davis Bardinard</t>
  </si>
  <si>
    <t>7552_01</t>
  </si>
  <si>
    <t>E/490/P</t>
  </si>
  <si>
    <t>Jacky Callowery</t>
  </si>
  <si>
    <t>7553_01</t>
  </si>
  <si>
    <t>F/1444/S</t>
  </si>
  <si>
    <t>Walla Bushafford</t>
  </si>
  <si>
    <t>7559_01</t>
  </si>
  <si>
    <t>F/1569/P</t>
  </si>
  <si>
    <t>Stace Castannison</t>
  </si>
  <si>
    <t>7560_01</t>
  </si>
  <si>
    <t>C/244/P</t>
  </si>
  <si>
    <t>Proxima Quidedbolt</t>
  </si>
  <si>
    <t>7561_01</t>
  </si>
  <si>
    <t>F/1445/S</t>
  </si>
  <si>
    <t>7563_01</t>
  </si>
  <si>
    <t>F/1570/P</t>
  </si>
  <si>
    <t>7565_01</t>
  </si>
  <si>
    <t>B/247/P</t>
  </si>
  <si>
    <t>Zaurion Praded</t>
  </si>
  <si>
    <t>7565_02</t>
  </si>
  <si>
    <t>Thaban Praded</t>
  </si>
  <si>
    <t>7565_03</t>
  </si>
  <si>
    <t>Matark Praded</t>
  </si>
  <si>
    <t>7565_04</t>
  </si>
  <si>
    <t>Alphah Praded</t>
  </si>
  <si>
    <t>7567_01</t>
  </si>
  <si>
    <t>G/1227/S</t>
  </si>
  <si>
    <t>Lyde Farmonrada</t>
  </si>
  <si>
    <t>7568_01</t>
  </si>
  <si>
    <t>F/1571/P</t>
  </si>
  <si>
    <t>Mira Farleyatton</t>
  </si>
  <si>
    <t>7569_01</t>
  </si>
  <si>
    <t>E/493/P</t>
  </si>
  <si>
    <t>Gamuls Sune</t>
  </si>
  <si>
    <t>7569_02</t>
  </si>
  <si>
    <t>D/237/P</t>
  </si>
  <si>
    <t>Oate Sune</t>
  </si>
  <si>
    <t>7572_01</t>
  </si>
  <si>
    <t>G/1228/S</t>
  </si>
  <si>
    <t>Blancy Balley</t>
  </si>
  <si>
    <t>7573_01</t>
  </si>
  <si>
    <t>G/1217/P</t>
  </si>
  <si>
    <t>Teryla Welltonces</t>
  </si>
  <si>
    <t>7574_01</t>
  </si>
  <si>
    <t>B/287/S</t>
  </si>
  <si>
    <t>Nunkib Alindiveng</t>
  </si>
  <si>
    <t>7576_01</t>
  </si>
  <si>
    <t>D/239/P</t>
  </si>
  <si>
    <t>Mergas Alenat</t>
  </si>
  <si>
    <t>7576_02</t>
  </si>
  <si>
    <t>Skyrmak Alenat</t>
  </si>
  <si>
    <t>7577_01</t>
  </si>
  <si>
    <t>E/502/S</t>
  </si>
  <si>
    <t>Gera Beston</t>
  </si>
  <si>
    <t>7578_01</t>
  </si>
  <si>
    <t>F/1572/P</t>
  </si>
  <si>
    <t>Idace Popelacruz</t>
  </si>
  <si>
    <t>7579_01</t>
  </si>
  <si>
    <t>G/1229/S</t>
  </si>
  <si>
    <t>Willy Curton</t>
  </si>
  <si>
    <t>7580_01</t>
  </si>
  <si>
    <t>G/1230/S</t>
  </si>
  <si>
    <t>Billya Sweenez</t>
  </si>
  <si>
    <t>7583_01</t>
  </si>
  <si>
    <t>F/1574/P</t>
  </si>
  <si>
    <t>Pebuts Pert</t>
  </si>
  <si>
    <t>7584_01</t>
  </si>
  <si>
    <t>B/288/S</t>
  </si>
  <si>
    <t>Arrain Swingse</t>
  </si>
  <si>
    <t>7584_02</t>
  </si>
  <si>
    <t>Sterfik Swingse</t>
  </si>
  <si>
    <t>7584_03</t>
  </si>
  <si>
    <t>Mesaton Swingse</t>
  </si>
  <si>
    <t>7585_01</t>
  </si>
  <si>
    <t>C/281/S</t>
  </si>
  <si>
    <t>Suhaino Admingried</t>
  </si>
  <si>
    <t>7585_02</t>
  </si>
  <si>
    <t>Azhasim Admingried</t>
  </si>
  <si>
    <t>7585_03</t>
  </si>
  <si>
    <t>Unukath Admingried</t>
  </si>
  <si>
    <t>7585_04</t>
  </si>
  <si>
    <t>Chard Admingried</t>
  </si>
  <si>
    <t>7586_01</t>
  </si>
  <si>
    <t>C/245/P</t>
  </si>
  <si>
    <t>Weion Switmorary</t>
  </si>
  <si>
    <t>7588_01</t>
  </si>
  <si>
    <t>G/1219/P</t>
  </si>
  <si>
    <t>Lan Hersons</t>
  </si>
  <si>
    <t>7588_02</t>
  </si>
  <si>
    <t>Aude Hersons</t>
  </si>
  <si>
    <t>7592_01</t>
  </si>
  <si>
    <t>F/1450/S</t>
  </si>
  <si>
    <t>Stelly Wolferton</t>
  </si>
  <si>
    <t>7594_01</t>
  </si>
  <si>
    <t>C/282/S</t>
  </si>
  <si>
    <t>Minonus Supiensive</t>
  </si>
  <si>
    <t>7595_01</t>
  </si>
  <si>
    <t>F/1451/S</t>
  </si>
  <si>
    <t>Enrie Owery</t>
  </si>
  <si>
    <t>7596_01</t>
  </si>
  <si>
    <t>C/283/S</t>
  </si>
  <si>
    <t>Polaton Fralledic</t>
  </si>
  <si>
    <t>7596_02</t>
  </si>
  <si>
    <t>7598_01</t>
  </si>
  <si>
    <t>G/1231/S</t>
  </si>
  <si>
    <t>Danie Ingston</t>
  </si>
  <si>
    <t>7599_01</t>
  </si>
  <si>
    <t>E/495/P</t>
  </si>
  <si>
    <t>7601_01</t>
  </si>
  <si>
    <t>G/1232/S</t>
  </si>
  <si>
    <t>Amela Starkers</t>
  </si>
  <si>
    <t>7604_01</t>
  </si>
  <si>
    <t>F/1579/P</t>
  </si>
  <si>
    <t>Wase Deeke</t>
  </si>
  <si>
    <t>7604_02</t>
  </si>
  <si>
    <t>Cousk Deeke</t>
  </si>
  <si>
    <t>7605_01</t>
  </si>
  <si>
    <t>F/1452/S</t>
  </si>
  <si>
    <t>Othawk Crité</t>
  </si>
  <si>
    <t>7606_01</t>
  </si>
  <si>
    <t>F/1453/S</t>
  </si>
  <si>
    <t>Turbix Bau</t>
  </si>
  <si>
    <t>7608_01</t>
  </si>
  <si>
    <t>F/1454/S</t>
  </si>
  <si>
    <t>Bun Ica</t>
  </si>
  <si>
    <t>7609_01</t>
  </si>
  <si>
    <t>A/83/P</t>
  </si>
  <si>
    <t>Astorux Reeddommy</t>
  </si>
  <si>
    <t>7609_02</t>
  </si>
  <si>
    <t>Sabiton Reeddommy</t>
  </si>
  <si>
    <t>7614_01</t>
  </si>
  <si>
    <t>C/246/P</t>
  </si>
  <si>
    <t>Canonon Diabysid</t>
  </si>
  <si>
    <t>7616_01</t>
  </si>
  <si>
    <t>F/1457/S</t>
  </si>
  <si>
    <t>Jandy Boyersons</t>
  </si>
  <si>
    <t>7618_01</t>
  </si>
  <si>
    <t>G/1235/S</t>
  </si>
  <si>
    <t>Leenny Raney</t>
  </si>
  <si>
    <t>7620_01</t>
  </si>
  <si>
    <t>F/1583/P</t>
  </si>
  <si>
    <t>Oakes Cotte</t>
  </si>
  <si>
    <t>7621_01</t>
  </si>
  <si>
    <t>B/250/P</t>
  </si>
  <si>
    <t>Halla Subcap</t>
  </si>
  <si>
    <t>7622_01</t>
  </si>
  <si>
    <t>G/1237/S</t>
  </si>
  <si>
    <t>Jona Noeley</t>
  </si>
  <si>
    <t>7623_01</t>
  </si>
  <si>
    <t>G/1223/P</t>
  </si>
  <si>
    <t>Ricia Valexandez</t>
  </si>
  <si>
    <t>7624_01</t>
  </si>
  <si>
    <t>C/284/S</t>
  </si>
  <si>
    <t>Gieba Emetillove</t>
  </si>
  <si>
    <t>7625_01</t>
  </si>
  <si>
    <t>F/1458/S</t>
  </si>
  <si>
    <t>Gerly Burryerson</t>
  </si>
  <si>
    <t>7626_01</t>
  </si>
  <si>
    <t>E/496/P</t>
  </si>
  <si>
    <t>Nandy Stephendsey</t>
  </si>
  <si>
    <t>7627_01</t>
  </si>
  <si>
    <t>A/92/S</t>
  </si>
  <si>
    <t>Beide Reeddommy</t>
  </si>
  <si>
    <t>7628_01</t>
  </si>
  <si>
    <t>F/1584/P</t>
  </si>
  <si>
    <t>Hoces Wala</t>
  </si>
  <si>
    <t>7628_02</t>
  </si>
  <si>
    <t>D/240/P</t>
  </si>
  <si>
    <t>Ban Stre</t>
  </si>
  <si>
    <t>7630_01</t>
  </si>
  <si>
    <t>F/1585/P</t>
  </si>
  <si>
    <t>Estina Hughriend</t>
  </si>
  <si>
    <t>7631_01</t>
  </si>
  <si>
    <t>E/497/P</t>
  </si>
  <si>
    <t>Weid Waring</t>
  </si>
  <si>
    <t>7632_01</t>
  </si>
  <si>
    <t>D/226/S</t>
  </si>
  <si>
    <t>Phex Kepie</t>
  </si>
  <si>
    <t>7633_01</t>
  </si>
  <si>
    <t>G/1224/P</t>
  </si>
  <si>
    <t>Dannie Hebernandry</t>
  </si>
  <si>
    <t>7634_01</t>
  </si>
  <si>
    <t>G/1239/S</t>
  </si>
  <si>
    <t>Johna Byerry</t>
  </si>
  <si>
    <t>7635_01</t>
  </si>
  <si>
    <t>B/289/S</t>
  </si>
  <si>
    <t>Caphird Aneetle</t>
  </si>
  <si>
    <t>7639_01</t>
  </si>
  <si>
    <t>B/290/S</t>
  </si>
  <si>
    <t>Wimps Invebodene</t>
  </si>
  <si>
    <t>7640_01</t>
  </si>
  <si>
    <t>G/1226/P</t>
  </si>
  <si>
    <t>Britta Mejiarkerox</t>
  </si>
  <si>
    <t>7641_01</t>
  </si>
  <si>
    <t>F/1586/P</t>
  </si>
  <si>
    <t>Harvin Peter</t>
  </si>
  <si>
    <t>7643_01</t>
  </si>
  <si>
    <t>C/247/P</t>
  </si>
  <si>
    <t>Alar Quelfly</t>
  </si>
  <si>
    <t>7643_02</t>
  </si>
  <si>
    <t>Terion Quelfly</t>
  </si>
  <si>
    <t>7644_01</t>
  </si>
  <si>
    <t>G/1227/P</t>
  </si>
  <si>
    <t>Hanry Moorez</t>
  </si>
  <si>
    <t>7646_01</t>
  </si>
  <si>
    <t>C/285/S</t>
  </si>
  <si>
    <t>Azim Sometery</t>
  </si>
  <si>
    <t>7646_02</t>
  </si>
  <si>
    <t>Mahamak Sometery</t>
  </si>
  <si>
    <t>7646_03</t>
  </si>
  <si>
    <t>Alwaide Sometery</t>
  </si>
  <si>
    <t>7647_01</t>
  </si>
  <si>
    <t>G/1240/S</t>
  </si>
  <si>
    <t>Eulah Lopelases</t>
  </si>
  <si>
    <t>7649_01</t>
  </si>
  <si>
    <t>G/1241/S</t>
  </si>
  <si>
    <t>Toniel Reenon</t>
  </si>
  <si>
    <t>7650_01</t>
  </si>
  <si>
    <t>G/1242/S</t>
  </si>
  <si>
    <t>Jilly Palmes</t>
  </si>
  <si>
    <t>7650_02</t>
  </si>
  <si>
    <t>Ebonyd Potters</t>
  </si>
  <si>
    <t>7650_03</t>
  </si>
  <si>
    <t>Meline Potters</t>
  </si>
  <si>
    <t>7650_04</t>
  </si>
  <si>
    <t>F/1461/S</t>
  </si>
  <si>
    <t>Royce Potters</t>
  </si>
  <si>
    <t>7650_05</t>
  </si>
  <si>
    <t>Tera Palmes</t>
  </si>
  <si>
    <t>7652_01</t>
  </si>
  <si>
    <t>B/292/S</t>
  </si>
  <si>
    <t>Coxatik Eguing</t>
  </si>
  <si>
    <t>7656_01</t>
  </si>
  <si>
    <t>G/1244/S</t>
  </si>
  <si>
    <t>Moniey Belley</t>
  </si>
  <si>
    <t>7660_01</t>
  </si>
  <si>
    <t>B/294/S</t>
  </si>
  <si>
    <t>Atrino Lisholtery</t>
  </si>
  <si>
    <t>7661_01</t>
  </si>
  <si>
    <t>G/1245/S</t>
  </si>
  <si>
    <t>Dorene Water</t>
  </si>
  <si>
    <t>7665_01</t>
  </si>
  <si>
    <t>G/1229/P</t>
  </si>
  <si>
    <t>Marynk Wellierras</t>
  </si>
  <si>
    <t>7666_01</t>
  </si>
  <si>
    <t>F/1591/P</t>
  </si>
  <si>
    <t>Boos Emead</t>
  </si>
  <si>
    <t>7667_01</t>
  </si>
  <si>
    <t>B/251/P</t>
  </si>
  <si>
    <t>Suhelik Opshosent</t>
  </si>
  <si>
    <t>7669_01</t>
  </si>
  <si>
    <t>G/1230/P</t>
  </si>
  <si>
    <t>Philda Whiters</t>
  </si>
  <si>
    <t>7670_01</t>
  </si>
  <si>
    <t>F/1465/S</t>
  </si>
  <si>
    <t>Oats Meau</t>
  </si>
  <si>
    <t>7671_01</t>
  </si>
  <si>
    <t>F/1466/S</t>
  </si>
  <si>
    <t>Daley Patthews</t>
  </si>
  <si>
    <t>7676_01</t>
  </si>
  <si>
    <t>D/227/S</t>
  </si>
  <si>
    <t>Bases Chman</t>
  </si>
  <si>
    <t>7677_01</t>
  </si>
  <si>
    <t>G/1247/S</t>
  </si>
  <si>
    <t>Alber Puckenton</t>
  </si>
  <si>
    <t>7678_01</t>
  </si>
  <si>
    <t>G/1231/P</t>
  </si>
  <si>
    <t>Nelly Rocknight</t>
  </si>
  <si>
    <t>7678_02</t>
  </si>
  <si>
    <t>Garyan Rocknight</t>
  </si>
  <si>
    <t>7679_01</t>
  </si>
  <si>
    <t>G/1232/P</t>
  </si>
  <si>
    <t>Kyley Valezaley</t>
  </si>
  <si>
    <t>7680_01</t>
  </si>
  <si>
    <t>C/250/P</t>
  </si>
  <si>
    <t>Baton Ousious</t>
  </si>
  <si>
    <t>7682_01</t>
  </si>
  <si>
    <t>G/1248/S</t>
  </si>
  <si>
    <t>Denny Solon</t>
  </si>
  <si>
    <t>7683_01</t>
  </si>
  <si>
    <t>F/1467/S</t>
  </si>
  <si>
    <t>Katen Avisnydes</t>
  </si>
  <si>
    <t>7684_01</t>
  </si>
  <si>
    <t>C/286/S</t>
  </si>
  <si>
    <t>Cheratz Ressing</t>
  </si>
  <si>
    <t>7687_01</t>
  </si>
  <si>
    <t>F/1596/P</t>
  </si>
  <si>
    <t>Dwin Hortez</t>
  </si>
  <si>
    <t>7688_01</t>
  </si>
  <si>
    <t>G/1233/P</t>
  </si>
  <si>
    <t>Rice Harrenoldez</t>
  </si>
  <si>
    <t>7689_01</t>
  </si>
  <si>
    <t>F/1597/P</t>
  </si>
  <si>
    <t>Erie Sextones</t>
  </si>
  <si>
    <t>7690_01</t>
  </si>
  <si>
    <t>G/1234/P</t>
  </si>
  <si>
    <t>Juane Stanleyd</t>
  </si>
  <si>
    <t>7691_01</t>
  </si>
  <si>
    <t>F/1598/P</t>
  </si>
  <si>
    <t>Jack Nate</t>
  </si>
  <si>
    <t>7692_01</t>
  </si>
  <si>
    <t>C/287/S</t>
  </si>
  <si>
    <t>Meropus Aroodint</t>
  </si>
  <si>
    <t>7693_01</t>
  </si>
  <si>
    <t>B/252/P</t>
  </si>
  <si>
    <t>Cherrak Roftfuling</t>
  </si>
  <si>
    <t>7693_02</t>
  </si>
  <si>
    <t>Enibah Roftfuling</t>
  </si>
  <si>
    <t>7694_01</t>
  </si>
  <si>
    <t>F/1599/P</t>
  </si>
  <si>
    <t>Coracy Pettyreeman</t>
  </si>
  <si>
    <t>7696_01</t>
  </si>
  <si>
    <t>E/499/P</t>
  </si>
  <si>
    <t>Sceres Hooff</t>
  </si>
  <si>
    <t>7696_02</t>
  </si>
  <si>
    <t>F/1601/P</t>
  </si>
  <si>
    <t>Ars Ches</t>
  </si>
  <si>
    <t>7697_01</t>
  </si>
  <si>
    <t>B/295/S</t>
  </si>
  <si>
    <t>Naosura Fusimodent</t>
  </si>
  <si>
    <t>7697_02</t>
  </si>
  <si>
    <t>Grumak Fusimodent</t>
  </si>
  <si>
    <t>7698_01</t>
  </si>
  <si>
    <t>F/1602/P</t>
  </si>
  <si>
    <t>Beres Derte</t>
  </si>
  <si>
    <t>7699_01</t>
  </si>
  <si>
    <t>G/1235/P</t>
  </si>
  <si>
    <t>Chesty Morez</t>
  </si>
  <si>
    <t>7700_01</t>
  </si>
  <si>
    <t>F/1603/P</t>
  </si>
  <si>
    <t>Loss Bake</t>
  </si>
  <si>
    <t>7702_01</t>
  </si>
  <si>
    <t>G/1236/P</t>
  </si>
  <si>
    <t>Deanne Rosalanenn</t>
  </si>
  <si>
    <t>7703_01</t>
  </si>
  <si>
    <t>G/1251/S</t>
  </si>
  <si>
    <t>Bonyan Gordanieves</t>
  </si>
  <si>
    <t>7703_02</t>
  </si>
  <si>
    <t>7705_01</t>
  </si>
  <si>
    <t>F/1470/S</t>
  </si>
  <si>
    <t>Libers Weeke</t>
  </si>
  <si>
    <t>7707_01</t>
  </si>
  <si>
    <t>G/1237/P</t>
  </si>
  <si>
    <t>Etha Simmonders</t>
  </si>
  <si>
    <t>7708_01</t>
  </si>
  <si>
    <t>F/1471/S</t>
  </si>
  <si>
    <t>Arl Chavezalez</t>
  </si>
  <si>
    <t>7709_01</t>
  </si>
  <si>
    <t>F/1604/P</t>
  </si>
  <si>
    <t>Rald Sweett</t>
  </si>
  <si>
    <t>7709_02</t>
  </si>
  <si>
    <t>G/1238/P</t>
  </si>
  <si>
    <t>Lerome Sweett</t>
  </si>
  <si>
    <t>7710_01</t>
  </si>
  <si>
    <t>B/253/P</t>
  </si>
  <si>
    <t>Chabih Eguing</t>
  </si>
  <si>
    <t>7711_01</t>
  </si>
  <si>
    <t>D/241/P</t>
  </si>
  <si>
    <t>Jihoton Muspereed</t>
  </si>
  <si>
    <t>7712_01</t>
  </si>
  <si>
    <t>A/93/S</t>
  </si>
  <si>
    <t>Alphact Gealter</t>
  </si>
  <si>
    <t>7713_01</t>
  </si>
  <si>
    <t>B/296/S</t>
  </si>
  <si>
    <t>Nusoton Nairconed</t>
  </si>
  <si>
    <t>7714_01</t>
  </si>
  <si>
    <t>G/1239/P</t>
  </si>
  <si>
    <t>Morrie Shieldson</t>
  </si>
  <si>
    <t>7715_01</t>
  </si>
  <si>
    <t>F/1605/P</t>
  </si>
  <si>
    <t>Denny Sterson</t>
  </si>
  <si>
    <t>7716_01</t>
  </si>
  <si>
    <t>E/500/P</t>
  </si>
  <si>
    <t>Marazha Panspic</t>
  </si>
  <si>
    <t>7717_01</t>
  </si>
  <si>
    <t>G/1240/P</t>
  </si>
  <si>
    <t>Gerek Hultz</t>
  </si>
  <si>
    <t>7719_01</t>
  </si>
  <si>
    <t>E/506/S</t>
  </si>
  <si>
    <t>Pon Leste</t>
  </si>
  <si>
    <t>7720_01</t>
  </si>
  <si>
    <t>F/1606/P</t>
  </si>
  <si>
    <t>Eilan Russelloyd</t>
  </si>
  <si>
    <t>7721_01</t>
  </si>
  <si>
    <t>D/242/P</t>
  </si>
  <si>
    <t>Shog Khaf</t>
  </si>
  <si>
    <t>7723_01</t>
  </si>
  <si>
    <t>B/254/P</t>
  </si>
  <si>
    <t>Sheleb Conate</t>
  </si>
  <si>
    <t>7724_01</t>
  </si>
  <si>
    <t>F/1472/S</t>
  </si>
  <si>
    <t>Kris Trad</t>
  </si>
  <si>
    <t>7727_01</t>
  </si>
  <si>
    <t>E/507/S</t>
  </si>
  <si>
    <t>Iree Hurchrisong</t>
  </si>
  <si>
    <t>7728_01</t>
  </si>
  <si>
    <t>C/289/S</t>
  </si>
  <si>
    <t>Alhail Cabraseed</t>
  </si>
  <si>
    <t>7729_01</t>
  </si>
  <si>
    <t>C/251/P</t>
  </si>
  <si>
    <t>Winons Unprive</t>
  </si>
  <si>
    <t>7731_01</t>
  </si>
  <si>
    <t>B/255/P</t>
  </si>
  <si>
    <t>Keidus Suarging</t>
  </si>
  <si>
    <t>7736_01</t>
  </si>
  <si>
    <t>E/502/P</t>
  </si>
  <si>
    <t>Wins Stik</t>
  </si>
  <si>
    <t>7738_01</t>
  </si>
  <si>
    <t>F/1476/S</t>
  </si>
  <si>
    <t>Graven Blie</t>
  </si>
  <si>
    <t>7739_01</t>
  </si>
  <si>
    <t>F/1609/P</t>
  </si>
  <si>
    <t>Herita Brookenson</t>
  </si>
  <si>
    <t>7741_01</t>
  </si>
  <si>
    <t>G/1252/S</t>
  </si>
  <si>
    <t>Lilly Matts</t>
  </si>
  <si>
    <t>7741_02</t>
  </si>
  <si>
    <t>E/508/S</t>
  </si>
  <si>
    <t>Jilla Matts</t>
  </si>
  <si>
    <t>7742_01</t>
  </si>
  <si>
    <t>F/1477/S</t>
  </si>
  <si>
    <t>Wifts Nake</t>
  </si>
  <si>
    <t>7742_02</t>
  </si>
  <si>
    <t>Croo Nake</t>
  </si>
  <si>
    <t>7743_01</t>
  </si>
  <si>
    <t>G/1244/P</t>
  </si>
  <si>
    <t>Jilley Alshipson</t>
  </si>
  <si>
    <t>7744_01</t>
  </si>
  <si>
    <t>B/298/S</t>
  </si>
  <si>
    <t>Weznif Prearright</t>
  </si>
  <si>
    <t>7744_02</t>
  </si>
  <si>
    <t>Axinon Prearright</t>
  </si>
  <si>
    <t>7746_01</t>
  </si>
  <si>
    <t>Antinon Patoetic</t>
  </si>
  <si>
    <t>7747_01</t>
  </si>
  <si>
    <t>F/1611/P</t>
  </si>
  <si>
    <t>Supix Dal</t>
  </si>
  <si>
    <t>7748_01</t>
  </si>
  <si>
    <t>A/94/S</t>
  </si>
  <si>
    <t>Alamin Obsentork</t>
  </si>
  <si>
    <t>7748_02</t>
  </si>
  <si>
    <t>Almino Obsentork</t>
  </si>
  <si>
    <t>7749_01</t>
  </si>
  <si>
    <t>D/244/P</t>
  </si>
  <si>
    <t>Shood Pie</t>
  </si>
  <si>
    <t>7749_02</t>
  </si>
  <si>
    <t>Dynx Pie</t>
  </si>
  <si>
    <t>7751_01</t>
  </si>
  <si>
    <t>C/252/P</t>
  </si>
  <si>
    <t>Mesatik Retefule</t>
  </si>
  <si>
    <t>7752_01</t>
  </si>
  <si>
    <t>F/1480/S</t>
  </si>
  <si>
    <t>Hery Berreranks</t>
  </si>
  <si>
    <t>7753_01</t>
  </si>
  <si>
    <t>G/1245/P</t>
  </si>
  <si>
    <t>Noria Puckenton</t>
  </si>
  <si>
    <t>7754_01</t>
  </si>
  <si>
    <t>B/299/S</t>
  </si>
  <si>
    <t>Mothab Imotive</t>
  </si>
  <si>
    <t>7755_01</t>
  </si>
  <si>
    <t>E/503/P</t>
  </si>
  <si>
    <t>Jonard Mullericer</t>
  </si>
  <si>
    <t>7757_01</t>
  </si>
  <si>
    <t>B/300/S</t>
  </si>
  <si>
    <t>Muonons Lowerrudy</t>
  </si>
  <si>
    <t>7757_02</t>
  </si>
  <si>
    <t>Dyonevi Capplid</t>
  </si>
  <si>
    <t>7760_01</t>
  </si>
  <si>
    <t>G/1253/S</t>
  </si>
  <si>
    <t>Ricke Coolerson</t>
  </si>
  <si>
    <t>7761_01</t>
  </si>
  <si>
    <t>F/1612/P</t>
  </si>
  <si>
    <t>Benja Watsongley</t>
  </si>
  <si>
    <t>7761_02</t>
  </si>
  <si>
    <t>G/1246/P</t>
  </si>
  <si>
    <t>Stevey Water</t>
  </si>
  <si>
    <t>7763_01</t>
  </si>
  <si>
    <t>G/1254/S</t>
  </si>
  <si>
    <t>Dessie Lewinez</t>
  </si>
  <si>
    <t>7764_01</t>
  </si>
  <si>
    <t>F/1613/P</t>
  </si>
  <si>
    <t>Maryn Saundez</t>
  </si>
  <si>
    <t>7767_01</t>
  </si>
  <si>
    <t>G/1257/S</t>
  </si>
  <si>
    <t>Curtle Oconley</t>
  </si>
  <si>
    <t>7768_01</t>
  </si>
  <si>
    <t>F/1484/S</t>
  </si>
  <si>
    <t>Vivia Ocherman</t>
  </si>
  <si>
    <t>7769_01</t>
  </si>
  <si>
    <t>E/504/P</t>
  </si>
  <si>
    <t>Tonyan Mclarseney</t>
  </si>
  <si>
    <t>7770_01</t>
  </si>
  <si>
    <t>G/1258/S</t>
  </si>
  <si>
    <t>Candyn Oneiles</t>
  </si>
  <si>
    <t>7770_02</t>
  </si>
  <si>
    <t>F/1485/S</t>
  </si>
  <si>
    <t>Jerrye Oneiles</t>
  </si>
  <si>
    <t>7771_01</t>
  </si>
  <si>
    <t>G/1259/S</t>
  </si>
  <si>
    <t>Feline Cofferson</t>
  </si>
  <si>
    <t>7773_01</t>
  </si>
  <si>
    <t>G/1248/P</t>
  </si>
  <si>
    <t>Fayey Stephend</t>
  </si>
  <si>
    <t>7774_01</t>
  </si>
  <si>
    <t>D/245/P</t>
  </si>
  <si>
    <t>Lar Kinad</t>
  </si>
  <si>
    <t>7775_01</t>
  </si>
  <si>
    <t>C/253/P</t>
  </si>
  <si>
    <t>7776_01</t>
  </si>
  <si>
    <t>D/246/P</t>
  </si>
  <si>
    <t>Pollum Craleve</t>
  </si>
  <si>
    <t>7777_01</t>
  </si>
  <si>
    <t>G/1249/P</t>
  </si>
  <si>
    <t>Camie Meleon</t>
  </si>
  <si>
    <t>7778_01</t>
  </si>
  <si>
    <t>F/1486/S</t>
  </si>
  <si>
    <t>Hammet Saste</t>
  </si>
  <si>
    <t>7778_02</t>
  </si>
  <si>
    <t>E/510/S</t>
  </si>
  <si>
    <t>Cinst Saste</t>
  </si>
  <si>
    <t>7780_01</t>
  </si>
  <si>
    <t>F/1614/P</t>
  </si>
  <si>
    <t>Therly Mcmahoney</t>
  </si>
  <si>
    <t>7782_01</t>
  </si>
  <si>
    <t>C/291/S</t>
  </si>
  <si>
    <t>Maiah Pickleve</t>
  </si>
  <si>
    <t>7782_02</t>
  </si>
  <si>
    <t>Azhasim Pickleve</t>
  </si>
  <si>
    <t>7783_01</t>
  </si>
  <si>
    <t>F/1487/S</t>
  </si>
  <si>
    <t>Tous Wate</t>
  </si>
  <si>
    <t>7784_01</t>
  </si>
  <si>
    <t>F/1615/P</t>
  </si>
  <si>
    <t>Cray Berte</t>
  </si>
  <si>
    <t>7785_01</t>
  </si>
  <si>
    <t>G/1261/S</t>
  </si>
  <si>
    <t>Luise Bucklandez</t>
  </si>
  <si>
    <t>7786_01</t>
  </si>
  <si>
    <t>F/1616/P</t>
  </si>
  <si>
    <t>Stelle Adkinson</t>
  </si>
  <si>
    <t>7787_01</t>
  </si>
  <si>
    <t>B/301/S</t>
  </si>
  <si>
    <t>Polari Cousel</t>
  </si>
  <si>
    <t>7787_02</t>
  </si>
  <si>
    <t>Sular Cousel</t>
  </si>
  <si>
    <t>7788_01</t>
  </si>
  <si>
    <t>F/1488/S</t>
  </si>
  <si>
    <t>Julin Guerson</t>
  </si>
  <si>
    <t>7789_01</t>
  </si>
  <si>
    <t>F/1489/S</t>
  </si>
  <si>
    <t>Pattie Whitledges</t>
  </si>
  <si>
    <t>7790_01</t>
  </si>
  <si>
    <t>F/1490/S</t>
  </si>
  <si>
    <t>Pold Casty</t>
  </si>
  <si>
    <t>7790_02</t>
  </si>
  <si>
    <t>Wifel Casty</t>
  </si>
  <si>
    <t>7790_03</t>
  </si>
  <si>
    <t>Grawk Casty</t>
  </si>
  <si>
    <t>7791_01</t>
  </si>
  <si>
    <t>F/1491/S</t>
  </si>
  <si>
    <t>Nadie Owerson</t>
  </si>
  <si>
    <t>7793_01</t>
  </si>
  <si>
    <t>F/1617/P</t>
  </si>
  <si>
    <t>Isa Anthompson</t>
  </si>
  <si>
    <t>7797_01</t>
  </si>
  <si>
    <t>E/506/P</t>
  </si>
  <si>
    <t>Paulie Powenoble</t>
  </si>
  <si>
    <t>7800_01</t>
  </si>
  <si>
    <t>G/1251/P</t>
  </si>
  <si>
    <t>Alvira Potterry</t>
  </si>
  <si>
    <t>7801_01</t>
  </si>
  <si>
    <t>Eliana Coopezmaney</t>
  </si>
  <si>
    <t>7802_01</t>
  </si>
  <si>
    <t>F/1620/P</t>
  </si>
  <si>
    <t>Backse Pead</t>
  </si>
  <si>
    <t>7803_01</t>
  </si>
  <si>
    <t>G/1253/P</t>
  </si>
  <si>
    <t>Stenny Tranklinay</t>
  </si>
  <si>
    <t>7803_02</t>
  </si>
  <si>
    <t>Nathy Tranklinay</t>
  </si>
  <si>
    <t>7805_01</t>
  </si>
  <si>
    <t>G/1254/P</t>
  </si>
  <si>
    <t>Rosiey Hestes</t>
  </si>
  <si>
    <t>7806_01</t>
  </si>
  <si>
    <t>F/1621/P</t>
  </si>
  <si>
    <t>Wena Mirezavis</t>
  </si>
  <si>
    <t>7808_01</t>
  </si>
  <si>
    <t>G/1256/P</t>
  </si>
  <si>
    <t>Arllia Sweenez</t>
  </si>
  <si>
    <t>7809_01</t>
  </si>
  <si>
    <t>F/1493/S</t>
  </si>
  <si>
    <t>Guts Sty</t>
  </si>
  <si>
    <t>7809_02</t>
  </si>
  <si>
    <t>Rhex Sty</t>
  </si>
  <si>
    <t>7810_01</t>
  </si>
  <si>
    <t>F/1494/S</t>
  </si>
  <si>
    <t>Delley Coopelandez</t>
  </si>
  <si>
    <t>7812_01</t>
  </si>
  <si>
    <t>F/1495/S</t>
  </si>
  <si>
    <t>Blech Depie</t>
  </si>
  <si>
    <t>7813_01</t>
  </si>
  <si>
    <t>F/1622/P</t>
  </si>
  <si>
    <t>Landa Hallahaney</t>
  </si>
  <si>
    <t>7815_01</t>
  </si>
  <si>
    <t>F/1496/S</t>
  </si>
  <si>
    <t>Jaye Daviddley</t>
  </si>
  <si>
    <t>7816_01</t>
  </si>
  <si>
    <t>F/1497/S</t>
  </si>
  <si>
    <t>Gordo Mclardson</t>
  </si>
  <si>
    <t>7818_01</t>
  </si>
  <si>
    <t>G/1257/P</t>
  </si>
  <si>
    <t>Joelan Brenney</t>
  </si>
  <si>
    <t>7820_01</t>
  </si>
  <si>
    <t>G/1258/P</t>
  </si>
  <si>
    <t>Elanda Lambles</t>
  </si>
  <si>
    <t>7821_01</t>
  </si>
  <si>
    <t>G/1264/S</t>
  </si>
  <si>
    <t>Cinda Mcdowns</t>
  </si>
  <si>
    <t>7824_01</t>
  </si>
  <si>
    <t>F/1624/P</t>
  </si>
  <si>
    <t>Samie Polliamposs</t>
  </si>
  <si>
    <t>7828_01</t>
  </si>
  <si>
    <t>G/1266/S</t>
  </si>
  <si>
    <t>Jimmyn Deckley</t>
  </si>
  <si>
    <t>7829_01</t>
  </si>
  <si>
    <t>G/1267/S</t>
  </si>
  <si>
    <t>Iandy Harmontry</t>
  </si>
  <si>
    <t>7830_01</t>
  </si>
  <si>
    <t>G/1268/S</t>
  </si>
  <si>
    <t>Briane Belley</t>
  </si>
  <si>
    <t>7830_02</t>
  </si>
  <si>
    <t>Gordo Belley</t>
  </si>
  <si>
    <t>7830_03</t>
  </si>
  <si>
    <t>Willah Belley</t>
  </si>
  <si>
    <t>7830_04</t>
  </si>
  <si>
    <t>Eddiey Belley</t>
  </si>
  <si>
    <t>7831_01</t>
  </si>
  <si>
    <t>F/1626/P</t>
  </si>
  <si>
    <t>7832_01</t>
  </si>
  <si>
    <t>D/228/S</t>
  </si>
  <si>
    <t>Sumpid Bart</t>
  </si>
  <si>
    <t>7833_01</t>
  </si>
  <si>
    <t>B/305/S</t>
  </si>
  <si>
    <t>Ainkard Spandisket</t>
  </si>
  <si>
    <t>7833_02</t>
  </si>
  <si>
    <t>Altan Spandisket</t>
  </si>
  <si>
    <t>7834_01</t>
  </si>
  <si>
    <t>G/1269/S</t>
  </si>
  <si>
    <t>Monah Cardner</t>
  </si>
  <si>
    <t>7835_01</t>
  </si>
  <si>
    <t>G/1270/S</t>
  </si>
  <si>
    <t>Craine Hoodgers</t>
  </si>
  <si>
    <t>7837_01</t>
  </si>
  <si>
    <t>B/306/S</t>
  </si>
  <si>
    <t>Taurah Kiling</t>
  </si>
  <si>
    <t>7837_02</t>
  </si>
  <si>
    <t>Caphird Kiling</t>
  </si>
  <si>
    <t>7839_01</t>
  </si>
  <si>
    <t>G/1259/P</t>
  </si>
  <si>
    <t>Jilla Leson</t>
  </si>
  <si>
    <t>7840_01</t>
  </si>
  <si>
    <t>F/1500/S</t>
  </si>
  <si>
    <t>Garlie Warrison</t>
  </si>
  <si>
    <t>7841_01</t>
  </si>
  <si>
    <t>G/1260/P</t>
  </si>
  <si>
    <t>Netty Maynardner</t>
  </si>
  <si>
    <t>7841_02</t>
  </si>
  <si>
    <t>F/1627/P</t>
  </si>
  <si>
    <t>Elly Maynardner</t>
  </si>
  <si>
    <t>7842_01</t>
  </si>
  <si>
    <t>E/513/S</t>
  </si>
  <si>
    <t>Coves Gepie</t>
  </si>
  <si>
    <t>7843_01</t>
  </si>
  <si>
    <t>Weet Petie</t>
  </si>
  <si>
    <t>7845_01</t>
  </si>
  <si>
    <t>B/307/S</t>
  </si>
  <si>
    <t>Syrmion Unhearfus</t>
  </si>
  <si>
    <t>7847_01</t>
  </si>
  <si>
    <t>G/1261/P</t>
  </si>
  <si>
    <t>Ireene Boyersons</t>
  </si>
  <si>
    <t>7848_01</t>
  </si>
  <si>
    <t>Neypus Pine</t>
  </si>
  <si>
    <t>7848_02</t>
  </si>
  <si>
    <t>F/1501/S</t>
  </si>
  <si>
    <t>Beass Pine</t>
  </si>
  <si>
    <t>7849_01</t>
  </si>
  <si>
    <t>G/1271/S</t>
  </si>
  <si>
    <t>Tonnie Ewisentley</t>
  </si>
  <si>
    <t>7850_01</t>
  </si>
  <si>
    <t>E/514/S</t>
  </si>
  <si>
    <t>Womel Melie</t>
  </si>
  <si>
    <t>7851_01</t>
  </si>
  <si>
    <t>F/1629/P</t>
  </si>
  <si>
    <t>Ales Cha</t>
  </si>
  <si>
    <t>7852_01</t>
  </si>
  <si>
    <t>E/508/P</t>
  </si>
  <si>
    <t>Davisy Folemonley</t>
  </si>
  <si>
    <t>7853_01</t>
  </si>
  <si>
    <t>F/1502/S</t>
  </si>
  <si>
    <t>Gran Chpie</t>
  </si>
  <si>
    <t>7853_02</t>
  </si>
  <si>
    <t>E/515/S</t>
  </si>
  <si>
    <t>Gon Chpie</t>
  </si>
  <si>
    <t>7853_03</t>
  </si>
  <si>
    <t>Cranch Chpie</t>
  </si>
  <si>
    <t>7856_01</t>
  </si>
  <si>
    <t>F/1503/S</t>
  </si>
  <si>
    <t>Darrie Contrevins</t>
  </si>
  <si>
    <t>7858_01</t>
  </si>
  <si>
    <t>G/1264/P</t>
  </si>
  <si>
    <t>Grette Kramorry</t>
  </si>
  <si>
    <t>7858_02</t>
  </si>
  <si>
    <t>F/1630/P</t>
  </si>
  <si>
    <t>Ward Kramorry</t>
  </si>
  <si>
    <t>7858_03</t>
  </si>
  <si>
    <t>Tinez Kramorry</t>
  </si>
  <si>
    <t>7859_01</t>
  </si>
  <si>
    <t>F/1504/S</t>
  </si>
  <si>
    <t>Shams Jaflé</t>
  </si>
  <si>
    <t>7861_01</t>
  </si>
  <si>
    <t>G/1265/P</t>
  </si>
  <si>
    <t>Krisa Wheelez</t>
  </si>
  <si>
    <t>7863_01</t>
  </si>
  <si>
    <t>F/1505/S</t>
  </si>
  <si>
    <t>Tine Popelacruz</t>
  </si>
  <si>
    <t>7864_01</t>
  </si>
  <si>
    <t>F/1506/S</t>
  </si>
  <si>
    <t>Elly Potterry</t>
  </si>
  <si>
    <t>7865_01</t>
  </si>
  <si>
    <t>C/293/S</t>
  </si>
  <si>
    <t>Celava Secont</t>
  </si>
  <si>
    <t>7865_02</t>
  </si>
  <si>
    <t>Kaffias Secont</t>
  </si>
  <si>
    <t>7865_03</t>
  </si>
  <si>
    <t>Meratzn Secont</t>
  </si>
  <si>
    <t>7866_01</t>
  </si>
  <si>
    <t>C/255/P</t>
  </si>
  <si>
    <t>Tabdhib Heeroling</t>
  </si>
  <si>
    <t>7868_01</t>
  </si>
  <si>
    <t>E/517/S</t>
  </si>
  <si>
    <t>Elly Hayerson</t>
  </si>
  <si>
    <t>7870_01</t>
  </si>
  <si>
    <t>B/257/P</t>
  </si>
  <si>
    <t>Caphirk Matimple</t>
  </si>
  <si>
    <t>7871_01</t>
  </si>
  <si>
    <t>Alendy Stannondez</t>
  </si>
  <si>
    <t>7872_01</t>
  </si>
  <si>
    <t>G/1267/P</t>
  </si>
  <si>
    <t>Elancy Wardendez</t>
  </si>
  <si>
    <t>7872_02</t>
  </si>
  <si>
    <t>All Sweett</t>
  </si>
  <si>
    <t>7872_03</t>
  </si>
  <si>
    <t>F/1633/P</t>
  </si>
  <si>
    <t>Leony Wardendez</t>
  </si>
  <si>
    <t>7872_04</t>
  </si>
  <si>
    <t>Salley Wardendez</t>
  </si>
  <si>
    <t>7872_05</t>
  </si>
  <si>
    <t>Chesty Wardendez</t>
  </si>
  <si>
    <t>7872_06</t>
  </si>
  <si>
    <t>Herita Wardendez</t>
  </si>
  <si>
    <t>7873_01</t>
  </si>
  <si>
    <t>F/1634/P</t>
  </si>
  <si>
    <t>Eduana Carpentley</t>
  </si>
  <si>
    <t>7873_02</t>
  </si>
  <si>
    <t>Monard Carpentley</t>
  </si>
  <si>
    <t>7875_01</t>
  </si>
  <si>
    <t>B/309/S</t>
  </si>
  <si>
    <t>Geonkaa Cattyried</t>
  </si>
  <si>
    <t>7877_01</t>
  </si>
  <si>
    <t>G/1268/P</t>
  </si>
  <si>
    <t>Elicia Fultz</t>
  </si>
  <si>
    <t>7878_01</t>
  </si>
  <si>
    <t>G/1269/P</t>
  </si>
  <si>
    <t>Vane Nieldsond</t>
  </si>
  <si>
    <t>7879_01</t>
  </si>
  <si>
    <t>G/1270/P</t>
  </si>
  <si>
    <t>Stancy Horthy</t>
  </si>
  <si>
    <t>7881_01</t>
  </si>
  <si>
    <t>F/1507/S</t>
  </si>
  <si>
    <t>Rald Crosbornes</t>
  </si>
  <si>
    <t>7882_01</t>
  </si>
  <si>
    <t>G/1271/P</t>
  </si>
  <si>
    <t>Gabrin Coxterez</t>
  </si>
  <si>
    <t>7882_02</t>
  </si>
  <si>
    <t>Luise Coxterez</t>
  </si>
  <si>
    <t>7883_01</t>
  </si>
  <si>
    <t>G/1272/P</t>
  </si>
  <si>
    <t>Kenny Deckley</t>
  </si>
  <si>
    <t>7884_01</t>
  </si>
  <si>
    <t>E/512/P</t>
  </si>
  <si>
    <t>Grioss Cone</t>
  </si>
  <si>
    <t>7885_01</t>
  </si>
  <si>
    <t>G/1273/P</t>
  </si>
  <si>
    <t>Tancis Potters</t>
  </si>
  <si>
    <t>7886_01</t>
  </si>
  <si>
    <t>G/1274/P</t>
  </si>
  <si>
    <t>Gracey Gaington</t>
  </si>
  <si>
    <t>7888_01</t>
  </si>
  <si>
    <t>E/518/S</t>
  </si>
  <si>
    <t>Erie Woodwinez</t>
  </si>
  <si>
    <t>7889_01</t>
  </si>
  <si>
    <t>C/256/P</t>
  </si>
  <si>
    <t>Halleth Gulcepusy</t>
  </si>
  <si>
    <t>7890_01</t>
  </si>
  <si>
    <t>F/1508/S</t>
  </si>
  <si>
    <t>Chrisa Reenez</t>
  </si>
  <si>
    <t>7890_02</t>
  </si>
  <si>
    <t>G/1273/S</t>
  </si>
  <si>
    <t>Edgary Reenez</t>
  </si>
  <si>
    <t>7890_03</t>
  </si>
  <si>
    <t>Sonnie Scottney</t>
  </si>
  <si>
    <t>7891_01</t>
  </si>
  <si>
    <t>G/1274/S</t>
  </si>
  <si>
    <t>Guada Duffmaney</t>
  </si>
  <si>
    <t>7891_02</t>
  </si>
  <si>
    <t>Rosey Duffmaney</t>
  </si>
  <si>
    <t>7892_01</t>
  </si>
  <si>
    <t>F/1636/P</t>
  </si>
  <si>
    <t>Colax Mity</t>
  </si>
  <si>
    <t>7894_01</t>
  </si>
  <si>
    <t>E/519/S</t>
  </si>
  <si>
    <t>Jenne Jacostarks</t>
  </si>
  <si>
    <t>7895_01</t>
  </si>
  <si>
    <t>F/1509/S</t>
  </si>
  <si>
    <t>Lynez Brooke</t>
  </si>
  <si>
    <t>7897_01</t>
  </si>
  <si>
    <t>C/295/S</t>
  </si>
  <si>
    <t>Altares Ancontaked</t>
  </si>
  <si>
    <t>7899_01</t>
  </si>
  <si>
    <t>G/1275/S</t>
  </si>
  <si>
    <t>Benry Hinesh</t>
  </si>
  <si>
    <t>7899_02</t>
  </si>
  <si>
    <t>Randa Hinesh</t>
  </si>
  <si>
    <t>7899_03</t>
  </si>
  <si>
    <t>Margio Boyers</t>
  </si>
  <si>
    <t>7901_01</t>
  </si>
  <si>
    <t>F/1512/S</t>
  </si>
  <si>
    <t>Tive Curie</t>
  </si>
  <si>
    <t>7902_01</t>
  </si>
  <si>
    <t>G/1276/P</t>
  </si>
  <si>
    <t>Dianie Villenson</t>
  </si>
  <si>
    <t>7902_02</t>
  </si>
  <si>
    <t>Margio Georgasey</t>
  </si>
  <si>
    <t>7902_03</t>
  </si>
  <si>
    <t>Jodye Georgasey</t>
  </si>
  <si>
    <t>7902_04</t>
  </si>
  <si>
    <t>Luison Villenson</t>
  </si>
  <si>
    <t>7903_01</t>
  </si>
  <si>
    <t>F/1638/P</t>
  </si>
  <si>
    <t>Ricard Weberton</t>
  </si>
  <si>
    <t>7904_01</t>
  </si>
  <si>
    <t>Joelan Pughlinsons</t>
  </si>
  <si>
    <t>7904_02</t>
  </si>
  <si>
    <t>G/1277/P</t>
  </si>
  <si>
    <t>Hilia Pughlinsons</t>
  </si>
  <si>
    <t>7905_01</t>
  </si>
  <si>
    <t>C/296/S</t>
  </si>
  <si>
    <t>Zinor Axlentindy</t>
  </si>
  <si>
    <t>7905_02</t>
  </si>
  <si>
    <t>Menkibi Axlentindy</t>
  </si>
  <si>
    <t>7905_03</t>
  </si>
  <si>
    <t>Meram Axlentindy</t>
  </si>
  <si>
    <t>7907_01</t>
  </si>
  <si>
    <t>F/1513/S</t>
  </si>
  <si>
    <t>Erfros Nate</t>
  </si>
  <si>
    <t>7908_01</t>
  </si>
  <si>
    <t>B/310/S</t>
  </si>
  <si>
    <t>Alzirk Aneetle</t>
  </si>
  <si>
    <t>7910_01</t>
  </si>
  <si>
    <t>F/1639/P</t>
  </si>
  <si>
    <t>Fery Rushing</t>
  </si>
  <si>
    <t>7913_01</t>
  </si>
  <si>
    <t>G/1278/S</t>
  </si>
  <si>
    <t>Almara Whitakers</t>
  </si>
  <si>
    <t>7914_01</t>
  </si>
  <si>
    <t>G/1278/P</t>
  </si>
  <si>
    <t>Hilia Munozaley</t>
  </si>
  <si>
    <t>7914_02</t>
  </si>
  <si>
    <t>Marynk Munozaley</t>
  </si>
  <si>
    <t>7914_03</t>
  </si>
  <si>
    <t>Eriky Munozaley</t>
  </si>
  <si>
    <t>7916_01</t>
  </si>
  <si>
    <t>G/1279/P</t>
  </si>
  <si>
    <t>Elson Mayods</t>
  </si>
  <si>
    <t>7918_01</t>
  </si>
  <si>
    <t>F/1640/P</t>
  </si>
  <si>
    <t>Allift Flé</t>
  </si>
  <si>
    <t>7919_01</t>
  </si>
  <si>
    <t>G/1281/P</t>
  </si>
  <si>
    <t>Cliney Hoodgers</t>
  </si>
  <si>
    <t>7920_01</t>
  </si>
  <si>
    <t>F/1515/S</t>
  </si>
  <si>
    <t>Anamse Backe</t>
  </si>
  <si>
    <t>7922_01</t>
  </si>
  <si>
    <t>F/1517/S</t>
  </si>
  <si>
    <t>Lloyde Llobsoney</t>
  </si>
  <si>
    <t>7924_01</t>
  </si>
  <si>
    <t>F/1642/P</t>
  </si>
  <si>
    <t>Ninaha Mondalley</t>
  </si>
  <si>
    <t>7926_01</t>
  </si>
  <si>
    <t>E/514/P</t>
  </si>
  <si>
    <t>Kenda Paynard</t>
  </si>
  <si>
    <t>7929_01</t>
  </si>
  <si>
    <t>B/311/S</t>
  </si>
  <si>
    <t>Mergak Dissper</t>
  </si>
  <si>
    <t>7930_01</t>
  </si>
  <si>
    <t>Joela Bardsey</t>
  </si>
  <si>
    <t>7935_01</t>
  </si>
  <si>
    <t>F/1520/S</t>
  </si>
  <si>
    <t>Ward Rodger</t>
  </si>
  <si>
    <t>7936_01</t>
  </si>
  <si>
    <t>F/1644/P</t>
  </si>
  <si>
    <t>Gracey Morelly</t>
  </si>
  <si>
    <t>7936_02</t>
  </si>
  <si>
    <t>G/1284/P</t>
  </si>
  <si>
    <t>Carley Morelly</t>
  </si>
  <si>
    <t>7936_03</t>
  </si>
  <si>
    <t>Lindy Franey</t>
  </si>
  <si>
    <t>7937_01</t>
  </si>
  <si>
    <t>D/229/S</t>
  </si>
  <si>
    <t>Misadr Skessid</t>
  </si>
  <si>
    <t>7937_02</t>
  </si>
  <si>
    <t>Sarino Skessid</t>
  </si>
  <si>
    <t>7939_01</t>
  </si>
  <si>
    <t>G/1281/S</t>
  </si>
  <si>
    <t>Jodyn Foxter</t>
  </si>
  <si>
    <t>7940_01</t>
  </si>
  <si>
    <t>F/1521/S</t>
  </si>
  <si>
    <t>Camiet Hinglendez</t>
  </si>
  <si>
    <t>7941_01</t>
  </si>
  <si>
    <t>C/257/P</t>
  </si>
  <si>
    <t>Alrakan Apedishaft</t>
  </si>
  <si>
    <t>7943_01</t>
  </si>
  <si>
    <t>B/258/P</t>
  </si>
  <si>
    <t>Meratz Spedlybood</t>
  </si>
  <si>
    <t>7943_02</t>
  </si>
  <si>
    <t>Eleb Spedlybood</t>
  </si>
  <si>
    <t>7944_01</t>
  </si>
  <si>
    <t>D/230/S</t>
  </si>
  <si>
    <t>Achira Reewerpic</t>
  </si>
  <si>
    <t>7944_02</t>
  </si>
  <si>
    <t>Alarkab Reewerpic</t>
  </si>
  <si>
    <t>7945_01</t>
  </si>
  <si>
    <t>F/1522/S</t>
  </si>
  <si>
    <t>Mitch Vloaf</t>
  </si>
  <si>
    <t>7946_01</t>
  </si>
  <si>
    <t>F/1645/P</t>
  </si>
  <si>
    <t>Elly Hooperez</t>
  </si>
  <si>
    <t>7947_01</t>
  </si>
  <si>
    <t>F/1646/P</t>
  </si>
  <si>
    <t>Guark Shbre</t>
  </si>
  <si>
    <t>7949_01</t>
  </si>
  <si>
    <t>G/1283/S</t>
  </si>
  <si>
    <t>Armen Barkeretton</t>
  </si>
  <si>
    <t>7950_01</t>
  </si>
  <si>
    <t>G/1287/P</t>
  </si>
  <si>
    <t>Idace Ingston</t>
  </si>
  <si>
    <t>7950_02</t>
  </si>
  <si>
    <t>7950_03</t>
  </si>
  <si>
    <t>E/516/P</t>
  </si>
  <si>
    <t>Done Ingston</t>
  </si>
  <si>
    <t>7950_04</t>
  </si>
  <si>
    <t>Elany Ingston</t>
  </si>
  <si>
    <t>7952_01</t>
  </si>
  <si>
    <t>F/1523/S</t>
  </si>
  <si>
    <t>Yots Sueke</t>
  </si>
  <si>
    <t>7952_02</t>
  </si>
  <si>
    <t>E/524/S</t>
  </si>
  <si>
    <t>Beris Sueke</t>
  </si>
  <si>
    <t>7954_01</t>
  </si>
  <si>
    <t>G/1284/S</t>
  </si>
  <si>
    <t>Juline Waltonson</t>
  </si>
  <si>
    <t>7955_01</t>
  </si>
  <si>
    <t>G/1288/P</t>
  </si>
  <si>
    <t>Aude Jorden</t>
  </si>
  <si>
    <t>7957_01</t>
  </si>
  <si>
    <t>G/1285/S</t>
  </si>
  <si>
    <t>Vane Balderts</t>
  </si>
  <si>
    <t>7958_01</t>
  </si>
  <si>
    <t>E/525/S</t>
  </si>
  <si>
    <t>Suls Frazo</t>
  </si>
  <si>
    <t>7960_01</t>
  </si>
  <si>
    <t>F/1648/P</t>
  </si>
  <si>
    <t>Heidie Quinnerettt</t>
  </si>
  <si>
    <t>7962_01</t>
  </si>
  <si>
    <t>G/1290/P</t>
  </si>
  <si>
    <t>Gwendy Dillines</t>
  </si>
  <si>
    <t>7967_01</t>
  </si>
  <si>
    <t>G/1288/S</t>
  </si>
  <si>
    <t>Doray Ricews</t>
  </si>
  <si>
    <t>7968_01</t>
  </si>
  <si>
    <t>D/232/S</t>
  </si>
  <si>
    <t>Apsps Nutte</t>
  </si>
  <si>
    <t>7970_01</t>
  </si>
  <si>
    <t>C/258/P</t>
  </si>
  <si>
    <t>Genif Wassird</t>
  </si>
  <si>
    <t>7972_01</t>
  </si>
  <si>
    <t>B/260/P</t>
  </si>
  <si>
    <t>Hadlam Cattyried</t>
  </si>
  <si>
    <t>7972_02</t>
  </si>
  <si>
    <t>Atinon Cattyried</t>
  </si>
  <si>
    <t>7973_01</t>
  </si>
  <si>
    <t>C/297/S</t>
  </si>
  <si>
    <t>Batan Drelcate</t>
  </si>
  <si>
    <t>7974_01</t>
  </si>
  <si>
    <t>C/259/P</t>
  </si>
  <si>
    <t>Azim Geatenth</t>
  </si>
  <si>
    <t>7974_02</t>
  </si>
  <si>
    <t>Ionon Geatenth</t>
  </si>
  <si>
    <t>7976_01</t>
  </si>
  <si>
    <t>G/1289/S</t>
  </si>
  <si>
    <t>Leonyl Meltonway</t>
  </si>
  <si>
    <t>7981_01</t>
  </si>
  <si>
    <t>F/1652/P</t>
  </si>
  <si>
    <t>Glorey Paulllegory</t>
  </si>
  <si>
    <t>7981_02</t>
  </si>
  <si>
    <t>G/1293/P</t>
  </si>
  <si>
    <t>Shanie Paulllegory</t>
  </si>
  <si>
    <t>7982_01</t>
  </si>
  <si>
    <t>B/261/P</t>
  </si>
  <si>
    <t>7982_02</t>
  </si>
  <si>
    <t>Alrair Bealvewd</t>
  </si>
  <si>
    <t>7983_01</t>
  </si>
  <si>
    <t>Alderak Wassird</t>
  </si>
  <si>
    <t>7984_01</t>
  </si>
  <si>
    <t>F/1653/P</t>
  </si>
  <si>
    <t>Cran Birt</t>
  </si>
  <si>
    <t>7984_02</t>
  </si>
  <si>
    <t>Murs Birt</t>
  </si>
  <si>
    <t>7984_03</t>
  </si>
  <si>
    <t>Smal Birt</t>
  </si>
  <si>
    <t>7984_04</t>
  </si>
  <si>
    <t>Guakes Birt</t>
  </si>
  <si>
    <t>7985_01</t>
  </si>
  <si>
    <t>F/1654/P</t>
  </si>
  <si>
    <t>Davis Bulliamoses</t>
  </si>
  <si>
    <t>7986_01</t>
  </si>
  <si>
    <t>F/1655/P</t>
  </si>
  <si>
    <t>Weet Pimne</t>
  </si>
  <si>
    <t>7987_01</t>
  </si>
  <si>
    <t>D/248/P</t>
  </si>
  <si>
    <t>Doulls Boyst</t>
  </si>
  <si>
    <t>7988_01</t>
  </si>
  <si>
    <t>B/313/S</t>
  </si>
  <si>
    <t>Phoros Wirdley</t>
  </si>
  <si>
    <t>7989_01</t>
  </si>
  <si>
    <t>G/1290/S</t>
  </si>
  <si>
    <t>Perryl Baketton</t>
  </si>
  <si>
    <t>7990_01</t>
  </si>
  <si>
    <t>G/1294/P</t>
  </si>
  <si>
    <t>Becca Dorsenry</t>
  </si>
  <si>
    <t>7993_01</t>
  </si>
  <si>
    <t>A/96/S</t>
  </si>
  <si>
    <t>Alphact Frakepeed</t>
  </si>
  <si>
    <t>7993_02</t>
  </si>
  <si>
    <t>Dyonon Frakepeed</t>
  </si>
  <si>
    <t>7994_01</t>
  </si>
  <si>
    <t>G/1295/P</t>
  </si>
  <si>
    <t>Ivanna Stanleyd</t>
  </si>
  <si>
    <t>7995_01</t>
  </si>
  <si>
    <t>Grum Stiviorad</t>
  </si>
  <si>
    <t>7996_01</t>
  </si>
  <si>
    <t>F/1657/P</t>
  </si>
  <si>
    <t>Tanley Kimons</t>
  </si>
  <si>
    <t>7999_01</t>
  </si>
  <si>
    <t>B/262/P</t>
  </si>
  <si>
    <t>Arraiam Bealvewd</t>
  </si>
  <si>
    <t>8000_01</t>
  </si>
  <si>
    <t>G/1292/S</t>
  </si>
  <si>
    <t>Alfrey Bucklandez</t>
  </si>
  <si>
    <t>8000_02</t>
  </si>
  <si>
    <t>Patsyn Bucklandez</t>
  </si>
  <si>
    <t>8003_01</t>
  </si>
  <si>
    <t>F/1659/P</t>
  </si>
  <si>
    <t>Himass Tre</t>
  </si>
  <si>
    <t>8004_01</t>
  </si>
  <si>
    <t>F/1527/S</t>
  </si>
  <si>
    <t>Fowoos Gread</t>
  </si>
  <si>
    <t>8005_01</t>
  </si>
  <si>
    <t>F/1528/S</t>
  </si>
  <si>
    <t>Thel Olivasquez</t>
  </si>
  <si>
    <t>8005_02</t>
  </si>
  <si>
    <t>G/1293/S</t>
  </si>
  <si>
    <t>Sanney Olivasquez</t>
  </si>
  <si>
    <t>8005_03</t>
  </si>
  <si>
    <t>Katen Olivasquez</t>
  </si>
  <si>
    <t>8006_01</t>
  </si>
  <si>
    <t>F/1529/S</t>
  </si>
  <si>
    <t>Lilace Morrencis</t>
  </si>
  <si>
    <t>8007_01</t>
  </si>
  <si>
    <t>G/1296/P</t>
  </si>
  <si>
    <t>Stace Gilleyons</t>
  </si>
  <si>
    <t>8007_02</t>
  </si>
  <si>
    <t>E/517/P</t>
  </si>
  <si>
    <t>Marine Gilleyons</t>
  </si>
  <si>
    <t>8010_01</t>
  </si>
  <si>
    <t>C/300/S</t>
  </si>
  <si>
    <t>8012_01</t>
  </si>
  <si>
    <t>F/1531/S</t>
  </si>
  <si>
    <t>Camonk Bache</t>
  </si>
  <si>
    <t>8012_02</t>
  </si>
  <si>
    <t>E/530/S</t>
  </si>
  <si>
    <t>Cowhex Bache</t>
  </si>
  <si>
    <t>8012_03</t>
  </si>
  <si>
    <t>Mesh Bache</t>
  </si>
  <si>
    <t>8014_01</t>
  </si>
  <si>
    <t>G/1294/S</t>
  </si>
  <si>
    <t>Letty Brightez</t>
  </si>
  <si>
    <t>8015_01</t>
  </si>
  <si>
    <t>B/315/S</t>
  </si>
  <si>
    <t>Kitauon Pulgaly</t>
  </si>
  <si>
    <t>8015_02</t>
  </si>
  <si>
    <t>Duhrkab Fansty</t>
  </si>
  <si>
    <t>8015_03</t>
  </si>
  <si>
    <t>Achbah Fansty</t>
  </si>
  <si>
    <t>8016_01</t>
  </si>
  <si>
    <t>E/531/S</t>
  </si>
  <si>
    <t>Clard Edwartizman</t>
  </si>
  <si>
    <t>8018_01</t>
  </si>
  <si>
    <t>F/1532/S</t>
  </si>
  <si>
    <t>8019_01</t>
  </si>
  <si>
    <t>F/1660/P</t>
  </si>
  <si>
    <t>Casps Anpie</t>
  </si>
  <si>
    <t>8020_01</t>
  </si>
  <si>
    <t>F/1661/P</t>
  </si>
  <si>
    <t>Ianya Callowery</t>
  </si>
  <si>
    <t>8021_01</t>
  </si>
  <si>
    <t>G/1298/P</t>
  </si>
  <si>
    <t>Oraine Blandez</t>
  </si>
  <si>
    <t>8023_01</t>
  </si>
  <si>
    <t>D/249/P</t>
  </si>
  <si>
    <t>Cella Mallisly</t>
  </si>
  <si>
    <t>8023_02</t>
  </si>
  <si>
    <t>Auvara Mallisly</t>
  </si>
  <si>
    <t>8024_01</t>
  </si>
  <si>
    <t>F/1533/S</t>
  </si>
  <si>
    <t>Tancis Bushallert</t>
  </si>
  <si>
    <t>8025_01</t>
  </si>
  <si>
    <t>B/263/P</t>
  </si>
  <si>
    <t>Tauria Stiviorad</t>
  </si>
  <si>
    <t>8026_01</t>
  </si>
  <si>
    <t>F/1534/S</t>
  </si>
  <si>
    <t>Losp Ruité</t>
  </si>
  <si>
    <t>8027_01</t>
  </si>
  <si>
    <t>G/1297/S</t>
  </si>
  <si>
    <t>Garlie Kirks</t>
  </si>
  <si>
    <t>8027_02</t>
  </si>
  <si>
    <t>F/1535/S</t>
  </si>
  <si>
    <t>Wally Logannon</t>
  </si>
  <si>
    <t>8029_01</t>
  </si>
  <si>
    <t>G/1298/S</t>
  </si>
  <si>
    <t>Coracy Gainebergan</t>
  </si>
  <si>
    <t>8030_01</t>
  </si>
  <si>
    <t>G/1299/S</t>
  </si>
  <si>
    <t>Weslie Carrishley</t>
  </si>
  <si>
    <t>8031_01</t>
  </si>
  <si>
    <t>D/250/P</t>
  </si>
  <si>
    <t>Alheneb Emoted</t>
  </si>
  <si>
    <t>8032_01</t>
  </si>
  <si>
    <t>A/85/P</t>
  </si>
  <si>
    <t>Atonib Couresteer</t>
  </si>
  <si>
    <t>8032_02</t>
  </si>
  <si>
    <t>Alasym Couresteer</t>
  </si>
  <si>
    <t>8034_01</t>
  </si>
  <si>
    <t>E/532/S</t>
  </si>
  <si>
    <t>Krus Bost</t>
  </si>
  <si>
    <t>8034_02</t>
  </si>
  <si>
    <t>Almone Bost</t>
  </si>
  <si>
    <t>8035_01</t>
  </si>
  <si>
    <t>F/1536/S</t>
  </si>
  <si>
    <t>Walmon Staf</t>
  </si>
  <si>
    <t>8036_01</t>
  </si>
  <si>
    <t>F/1537/S</t>
  </si>
  <si>
    <t>Therie Maldon</t>
  </si>
  <si>
    <t>8036_02</t>
  </si>
  <si>
    <t>Brene Maldon</t>
  </si>
  <si>
    <t>8037_01</t>
  </si>
  <si>
    <t>F/1538/S</t>
  </si>
  <si>
    <t>Danie Harley</t>
  </si>
  <si>
    <t>8038_01</t>
  </si>
  <si>
    <t>C/301/S</t>
  </si>
  <si>
    <t>Alsha Gocent</t>
  </si>
  <si>
    <t>8038_02</t>
  </si>
  <si>
    <t>Asellab Gocent</t>
  </si>
  <si>
    <t>8042_01</t>
  </si>
  <si>
    <t>G/1299/P</t>
  </si>
  <si>
    <t>Mathy Shephendry</t>
  </si>
  <si>
    <t>8043_01</t>
  </si>
  <si>
    <t>A/97/S</t>
  </si>
  <si>
    <t>Hadalm Oppont</t>
  </si>
  <si>
    <t>8043_02</t>
  </si>
  <si>
    <t>Aldun Fanseld</t>
  </si>
  <si>
    <t>8043_03</t>
  </si>
  <si>
    <t>Alcorix Fanseld</t>
  </si>
  <si>
    <t>8043_04</t>
  </si>
  <si>
    <t>Sinon Fanseld</t>
  </si>
  <si>
    <t>8046_01</t>
  </si>
  <si>
    <t>G/1300/P</t>
  </si>
  <si>
    <t>Pennie Haynard</t>
  </si>
  <si>
    <t>8049_01</t>
  </si>
  <si>
    <t>G/1301/P</t>
  </si>
  <si>
    <t>Bonya Workmans</t>
  </si>
  <si>
    <t>8050_01</t>
  </si>
  <si>
    <t>G/1300/S</t>
  </si>
  <si>
    <t>Annya Frazie</t>
  </si>
  <si>
    <t>8050_02</t>
  </si>
  <si>
    <t>Ivanne Frazie</t>
  </si>
  <si>
    <t>8050_03</t>
  </si>
  <si>
    <t>Netty Frazie</t>
  </si>
  <si>
    <t>8052_01</t>
  </si>
  <si>
    <t>G/1302/S</t>
  </si>
  <si>
    <t>Duana Serry</t>
  </si>
  <si>
    <t>8052_02</t>
  </si>
  <si>
    <t>Perryl Serry</t>
  </si>
  <si>
    <t>8053_01</t>
  </si>
  <si>
    <t>F/1663/P</t>
  </si>
  <si>
    <t>Spix Burie</t>
  </si>
  <si>
    <t>8054_01</t>
  </si>
  <si>
    <t>F/1540/S</t>
  </si>
  <si>
    <t>Hex Reste</t>
  </si>
  <si>
    <t>8055_01</t>
  </si>
  <si>
    <t>E/533/S</t>
  </si>
  <si>
    <t>Joeula Baxterson</t>
  </si>
  <si>
    <t>8056_01</t>
  </si>
  <si>
    <t>C/262/P</t>
  </si>
  <si>
    <t>Ionium Ausivetpul</t>
  </si>
  <si>
    <t>8056_02</t>
  </si>
  <si>
    <t>Marrai Ausivetpul</t>
  </si>
  <si>
    <t>8057_01</t>
  </si>
  <si>
    <t>B/267/P</t>
  </si>
  <si>
    <t>Wimplas Sersocatic</t>
  </si>
  <si>
    <t>8057_02</t>
  </si>
  <si>
    <t>Algor Sersocatic</t>
  </si>
  <si>
    <t>8058_01</t>
  </si>
  <si>
    <t>F/1664/P</t>
  </si>
  <si>
    <t>Ronard Hayertez</t>
  </si>
  <si>
    <t>8059_01</t>
  </si>
  <si>
    <t>G/1302/P</t>
  </si>
  <si>
    <t>Leria Merrelliss</t>
  </si>
  <si>
    <t>8060_01</t>
  </si>
  <si>
    <t>F/1541/S</t>
  </si>
  <si>
    <t>Pot Chman</t>
  </si>
  <si>
    <t>8060_02</t>
  </si>
  <si>
    <t>Colatz Chman</t>
  </si>
  <si>
    <t>8063_01</t>
  </si>
  <si>
    <t>F/1543/S</t>
  </si>
  <si>
    <t>Paulie Loway</t>
  </si>
  <si>
    <t>8064_01</t>
  </si>
  <si>
    <t>Yales Erte</t>
  </si>
  <si>
    <t>8064_02</t>
  </si>
  <si>
    <t>E/534/S</t>
  </si>
  <si>
    <t>Elos Erte</t>
  </si>
  <si>
    <t>8064_03</t>
  </si>
  <si>
    <t>Chees Swin</t>
  </si>
  <si>
    <t>8066_01</t>
  </si>
  <si>
    <t>F/1544/S</t>
  </si>
  <si>
    <t>Cinch Min</t>
  </si>
  <si>
    <t>8067_01</t>
  </si>
  <si>
    <t>F/1666/P</t>
  </si>
  <si>
    <t>Jaimez Bardson</t>
  </si>
  <si>
    <t>8068_01</t>
  </si>
  <si>
    <t>F/1545/S</t>
  </si>
  <si>
    <t>Eduard Mcfarmerson</t>
  </si>
  <si>
    <t>8069_01</t>
  </si>
  <si>
    <t>D/234/S</t>
  </si>
  <si>
    <t>Adharan Greded</t>
  </si>
  <si>
    <t>8071_01</t>
  </si>
  <si>
    <t>F/1546/S</t>
  </si>
  <si>
    <t>Olly Klindsey</t>
  </si>
  <si>
    <t>8072_01</t>
  </si>
  <si>
    <t>D/236/S</t>
  </si>
  <si>
    <t>Mareson Prombled</t>
  </si>
  <si>
    <t>8072_02</t>
  </si>
  <si>
    <t>Arin Prombled</t>
  </si>
  <si>
    <t>8075_01</t>
  </si>
  <si>
    <t>F/1547/S</t>
  </si>
  <si>
    <t>Troyce Starkers</t>
  </si>
  <si>
    <t>8076_01</t>
  </si>
  <si>
    <t>C/263/P</t>
  </si>
  <si>
    <t>Menkibi Emetillove</t>
  </si>
  <si>
    <t>8076_02</t>
  </si>
  <si>
    <t>Achbah Emetillove</t>
  </si>
  <si>
    <t>8077_01</t>
  </si>
  <si>
    <t>G/1304/P</t>
  </si>
  <si>
    <t>Racy Watsongley</t>
  </si>
  <si>
    <t>8078_01</t>
  </si>
  <si>
    <t>F/1667/P</t>
  </si>
  <si>
    <t>Colle Davispinoz</t>
  </si>
  <si>
    <t>8079_01</t>
  </si>
  <si>
    <t>F/1548/S</t>
  </si>
  <si>
    <t>Blancy Hubbarton</t>
  </si>
  <si>
    <t>8081_01</t>
  </si>
  <si>
    <t>D/251/P</t>
  </si>
  <si>
    <t>Mesarga Ambleetive</t>
  </si>
  <si>
    <t>8082_01</t>
  </si>
  <si>
    <t>G/1305/P</t>
  </si>
  <si>
    <t>Deanny Cochrisons</t>
  </si>
  <si>
    <t>8082_02</t>
  </si>
  <si>
    <t>F/1668/P</t>
  </si>
  <si>
    <t>Dell Cochrisons</t>
  </si>
  <si>
    <t>8083_01</t>
  </si>
  <si>
    <t>F/1669/P</t>
  </si>
  <si>
    <t>Chrisa Wolferton</t>
  </si>
  <si>
    <t>8084_01</t>
  </si>
  <si>
    <t>C/264/P</t>
  </si>
  <si>
    <t>Schyon Idercaling</t>
  </si>
  <si>
    <t>8085_01</t>
  </si>
  <si>
    <t>F/1549/S</t>
  </si>
  <si>
    <t>Nandy Avisley</t>
  </si>
  <si>
    <t>8086_01</t>
  </si>
  <si>
    <t>G/1306/P</t>
  </si>
  <si>
    <t>Denis Rochaserry</t>
  </si>
  <si>
    <t>8087_01</t>
  </si>
  <si>
    <t>B/268/P</t>
  </si>
  <si>
    <t>Sarthim Ousious</t>
  </si>
  <si>
    <t>8088_01</t>
  </si>
  <si>
    <t>E/521/P</t>
  </si>
  <si>
    <t>Ducks Sacy</t>
  </si>
  <si>
    <t>8088_02</t>
  </si>
  <si>
    <t>F/1670/P</t>
  </si>
  <si>
    <t>Varkes Kart</t>
  </si>
  <si>
    <t>8089_01</t>
  </si>
  <si>
    <t>F/1671/P</t>
  </si>
  <si>
    <t>Erie Peter</t>
  </si>
  <si>
    <t>8091_01</t>
  </si>
  <si>
    <t>F/1672/P</t>
  </si>
  <si>
    <t>Mela Bushallert</t>
  </si>
  <si>
    <t>8092_01</t>
  </si>
  <si>
    <t>D/238/S</t>
  </si>
  <si>
    <t>Mintard Pulgaly</t>
  </si>
  <si>
    <t>8092_02</t>
  </si>
  <si>
    <t>Hekabih Pulgaly</t>
  </si>
  <si>
    <t>8092_03</t>
  </si>
  <si>
    <t>Sterfik Pulgaly</t>
  </si>
  <si>
    <t>8094_01</t>
  </si>
  <si>
    <t>C/265/P</t>
  </si>
  <si>
    <t>Geonkaa Pokebox</t>
  </si>
  <si>
    <t>8097_01</t>
  </si>
  <si>
    <t>B/317/S</t>
  </si>
  <si>
    <t>Asch Meroliss</t>
  </si>
  <si>
    <t>8098_01</t>
  </si>
  <si>
    <t>B/269/P</t>
  </si>
  <si>
    <t>Ariton Mosteraked</t>
  </si>
  <si>
    <t>8098_02</t>
  </si>
  <si>
    <t>Quarkib Mosteraked</t>
  </si>
  <si>
    <t>8098_03</t>
  </si>
  <si>
    <t>Minkark Mosteraked</t>
  </si>
  <si>
    <t>8098_04</t>
  </si>
  <si>
    <t>Hasim Mosteraked</t>
  </si>
  <si>
    <t>8102_01</t>
  </si>
  <si>
    <t>F/1674/P</t>
  </si>
  <si>
    <t>Ela Castron</t>
  </si>
  <si>
    <t>8103_01</t>
  </si>
  <si>
    <t>F/1675/P</t>
  </si>
  <si>
    <t>Dicks Botie</t>
  </si>
  <si>
    <t>8105_01</t>
  </si>
  <si>
    <t>F/1677/P</t>
  </si>
  <si>
    <t>Shan Villenson</t>
  </si>
  <si>
    <t>8106_01</t>
  </si>
  <si>
    <t>G/1306/S</t>
  </si>
  <si>
    <t>Daley Rigginsen</t>
  </si>
  <si>
    <t>8107_01</t>
  </si>
  <si>
    <t>F/1678/P</t>
  </si>
  <si>
    <t>Shan Ewisentley</t>
  </si>
  <si>
    <t>8108_01</t>
  </si>
  <si>
    <t>F/1552/S</t>
  </si>
  <si>
    <t>Stevey Evedorsen</t>
  </si>
  <si>
    <t>8112_01</t>
  </si>
  <si>
    <t>F/1553/S</t>
  </si>
  <si>
    <t>Benda Dickley</t>
  </si>
  <si>
    <t>8115_01</t>
  </si>
  <si>
    <t>B/318/S</t>
  </si>
  <si>
    <t>Phecca Prieress</t>
  </si>
  <si>
    <t>8115_02</t>
  </si>
  <si>
    <t>Eltais Prieress</t>
  </si>
  <si>
    <t>8116_01</t>
  </si>
  <si>
    <t>D/252/P</t>
  </si>
  <si>
    <t>Ties Prin</t>
  </si>
  <si>
    <t>8117_01</t>
  </si>
  <si>
    <t>B/319/S</t>
  </si>
  <si>
    <t>Diram Pernised</t>
  </si>
  <si>
    <t>8117_02</t>
  </si>
  <si>
    <t>Caiamin Pernised</t>
  </si>
  <si>
    <t>8117_03</t>
  </si>
  <si>
    <t>Rasalm Pernised</t>
  </si>
  <si>
    <t>8118_01</t>
  </si>
  <si>
    <t>G/1310/P</t>
  </si>
  <si>
    <t>Eilace Browlerson</t>
  </si>
  <si>
    <t>8119_01</t>
  </si>
  <si>
    <t>F/1555/S</t>
  </si>
  <si>
    <t>Harvin Tersimpson</t>
  </si>
  <si>
    <t>8119_02</t>
  </si>
  <si>
    <t>Willey Tersimpson</t>
  </si>
  <si>
    <t>8119_03</t>
  </si>
  <si>
    <t>Thew Tersimpson</t>
  </si>
  <si>
    <t>8120_01</t>
  </si>
  <si>
    <t>D/253/P</t>
  </si>
  <si>
    <t>Hekarf Pacticious</t>
  </si>
  <si>
    <t>8121_01</t>
  </si>
  <si>
    <t>G/1311/P</t>
  </si>
  <si>
    <t>Jeroy Kimpson</t>
  </si>
  <si>
    <t>8122_01</t>
  </si>
  <si>
    <t>C/302/S</t>
  </si>
  <si>
    <t>Sadiram Coning</t>
  </si>
  <si>
    <t>8122_02</t>
  </si>
  <si>
    <t>Arkaban Coning</t>
  </si>
  <si>
    <t>8122_03</t>
  </si>
  <si>
    <t>Gemmark Coning</t>
  </si>
  <si>
    <t>8123_01</t>
  </si>
  <si>
    <t>G/1312/P</t>
  </si>
  <si>
    <t>Violan Newtontoss</t>
  </si>
  <si>
    <t>8124_01</t>
  </si>
  <si>
    <t>F/1681/P</t>
  </si>
  <si>
    <t>Ryany Paynard</t>
  </si>
  <si>
    <t>8128_01</t>
  </si>
  <si>
    <t>F/1682/P</t>
  </si>
  <si>
    <t>Mele Queke</t>
  </si>
  <si>
    <t>8129_01</t>
  </si>
  <si>
    <t>Eline Casonston</t>
  </si>
  <si>
    <t>8129_02</t>
  </si>
  <si>
    <t>G/1313/P</t>
  </si>
  <si>
    <t>Frey Casonston</t>
  </si>
  <si>
    <t>8129_03</t>
  </si>
  <si>
    <t>F/1683/P</t>
  </si>
  <si>
    <t>Eulah Casonston</t>
  </si>
  <si>
    <t>8129_04</t>
  </si>
  <si>
    <t>Millie Casonston</t>
  </si>
  <si>
    <t>8129_05</t>
  </si>
  <si>
    <t>E/522/P</t>
  </si>
  <si>
    <t>Rona Casonston</t>
  </si>
  <si>
    <t>8130_01</t>
  </si>
  <si>
    <t>G/1308/S</t>
  </si>
  <si>
    <t>Morrie Mcbriddley</t>
  </si>
  <si>
    <t>8130_02</t>
  </si>
  <si>
    <t>Brie Mcbriddley</t>
  </si>
  <si>
    <t>8130_03</t>
  </si>
  <si>
    <t>Ferry Mcbriddley</t>
  </si>
  <si>
    <t>8131_01</t>
  </si>
  <si>
    <t>F/1557/S</t>
  </si>
  <si>
    <t>Gieses Shbre</t>
  </si>
  <si>
    <t>8133_01</t>
  </si>
  <si>
    <t>D/254/P</t>
  </si>
  <si>
    <t>Gra Suncy</t>
  </si>
  <si>
    <t>8135_01</t>
  </si>
  <si>
    <t>C/267/P</t>
  </si>
  <si>
    <t>Navior Coudered</t>
  </si>
  <si>
    <t>8136_01</t>
  </si>
  <si>
    <t>C/268/P</t>
  </si>
  <si>
    <t>Alphact Inderad</t>
  </si>
  <si>
    <t>8136_02</t>
  </si>
  <si>
    <t>Achium Inderad</t>
  </si>
  <si>
    <t>8137_01</t>
  </si>
  <si>
    <t>G/1314/P</t>
  </si>
  <si>
    <t>Antone Fielson</t>
  </si>
  <si>
    <t>8138_01</t>
  </si>
  <si>
    <t>G/1315/P</t>
  </si>
  <si>
    <t>Nica Whitneyes</t>
  </si>
  <si>
    <t>8139_01</t>
  </si>
  <si>
    <t>E/523/P</t>
  </si>
  <si>
    <t>Andie Mirezavis</t>
  </si>
  <si>
    <t>8140_01</t>
  </si>
  <si>
    <t>G/1309/S</t>
  </si>
  <si>
    <t>Berta Chapmaney</t>
  </si>
  <si>
    <t>8141_01</t>
  </si>
  <si>
    <t>G/1310/S</t>
  </si>
  <si>
    <t>Stenny Belley</t>
  </si>
  <si>
    <t>8143_01</t>
  </si>
  <si>
    <t>F/1558/S</t>
  </si>
  <si>
    <t>Sergia Vines</t>
  </si>
  <si>
    <t>8144_01</t>
  </si>
  <si>
    <t>B/270/P</t>
  </si>
  <si>
    <t>Graston Donotaked</t>
  </si>
  <si>
    <t>8144_02</t>
  </si>
  <si>
    <t>Marfar Chsere</t>
  </si>
  <si>
    <t>8144_03</t>
  </si>
  <si>
    <t>Muonus Chsere</t>
  </si>
  <si>
    <t>8144_04</t>
  </si>
  <si>
    <t>Dhena Donotaked</t>
  </si>
  <si>
    <t>8147_01</t>
  </si>
  <si>
    <t>G/1317/P</t>
  </si>
  <si>
    <t>Everly Pittler</t>
  </si>
  <si>
    <t>8147_02</t>
  </si>
  <si>
    <t>Mabley Pittler</t>
  </si>
  <si>
    <t>8147_03</t>
  </si>
  <si>
    <t>Jeroy Pittler</t>
  </si>
  <si>
    <t>8147_04</t>
  </si>
  <si>
    <t>Cline Pittler</t>
  </si>
  <si>
    <t>8148_01</t>
  </si>
  <si>
    <t>G/1318/P</t>
  </si>
  <si>
    <t>Jarena Cartez</t>
  </si>
  <si>
    <t>8149_01</t>
  </si>
  <si>
    <t>G/1319/P</t>
  </si>
  <si>
    <t>Gordo Contrevins</t>
  </si>
  <si>
    <t>8150_01</t>
  </si>
  <si>
    <t>E/539/S</t>
  </si>
  <si>
    <t>Bles Kart</t>
  </si>
  <si>
    <t>8150_02</t>
  </si>
  <si>
    <t>Stmeal Kart</t>
  </si>
  <si>
    <t>8150_03</t>
  </si>
  <si>
    <t>Stey Kart</t>
  </si>
  <si>
    <t>8152_01</t>
  </si>
  <si>
    <t>G/1312/S</t>
  </si>
  <si>
    <t>Stanya Bullisey</t>
  </si>
  <si>
    <t>8153_01</t>
  </si>
  <si>
    <t>G/1320/P</t>
  </si>
  <si>
    <t>Monah Hickett</t>
  </si>
  <si>
    <t>8156_01</t>
  </si>
  <si>
    <t>G/1321/P</t>
  </si>
  <si>
    <t>Phia Yorkland</t>
  </si>
  <si>
    <t>8157_01</t>
  </si>
  <si>
    <t>G/1313/S</t>
  </si>
  <si>
    <t>Luisy Morelly</t>
  </si>
  <si>
    <t>8157_02</t>
  </si>
  <si>
    <t>F/1560/S</t>
  </si>
  <si>
    <t>Nance Morelly</t>
  </si>
  <si>
    <t>8157_03</t>
  </si>
  <si>
    <t>Leneva Morelly</t>
  </si>
  <si>
    <t>8157_04</t>
  </si>
  <si>
    <t>Wine Morelly</t>
  </si>
  <si>
    <t>8157_05</t>
  </si>
  <si>
    <t>Lyne Morelly</t>
  </si>
  <si>
    <t>8157_06</t>
  </si>
  <si>
    <t>Chadie Morelly</t>
  </si>
  <si>
    <t>8158_01</t>
  </si>
  <si>
    <t>F/1686/P</t>
  </si>
  <si>
    <t>Hork Repie</t>
  </si>
  <si>
    <t>8159_01</t>
  </si>
  <si>
    <t>F/1687/P</t>
  </si>
  <si>
    <t>Blancy Guerson</t>
  </si>
  <si>
    <t>8161_01</t>
  </si>
  <si>
    <t>F/1688/P</t>
  </si>
  <si>
    <t>Marina Pooles</t>
  </si>
  <si>
    <t>8162_01</t>
  </si>
  <si>
    <t>E/524/P</t>
  </si>
  <si>
    <t>Isotone Fringh</t>
  </si>
  <si>
    <t>8164_01</t>
  </si>
  <si>
    <t>G/1314/S</t>
  </si>
  <si>
    <t>8165_01</t>
  </si>
  <si>
    <t>E/525/P</t>
  </si>
  <si>
    <t>Labix One</t>
  </si>
  <si>
    <t>8167_01</t>
  </si>
  <si>
    <t>G/1315/S</t>
  </si>
  <si>
    <t>Kendy Foxter</t>
  </si>
  <si>
    <t>8168_01</t>
  </si>
  <si>
    <t>F/1561/S</t>
  </si>
  <si>
    <t>Alber Carpentley</t>
  </si>
  <si>
    <t>8168_02</t>
  </si>
  <si>
    <t>Lison Boyers</t>
  </si>
  <si>
    <t>8168_03</t>
  </si>
  <si>
    <t>Briane Carpentley</t>
  </si>
  <si>
    <t>8168_04</t>
  </si>
  <si>
    <t>Bland Boyers</t>
  </si>
  <si>
    <t>8168_05</t>
  </si>
  <si>
    <t>G/1316/S</t>
  </si>
  <si>
    <t>Brada Carpentley</t>
  </si>
  <si>
    <t>8168_06</t>
  </si>
  <si>
    <t>Camina Carpentley</t>
  </si>
  <si>
    <t>8168_07</t>
  </si>
  <si>
    <t>Wena Boyers</t>
  </si>
  <si>
    <t>8168_08</t>
  </si>
  <si>
    <t>Ryanne Boyers</t>
  </si>
  <si>
    <t>8171_01</t>
  </si>
  <si>
    <t>F/1690/P</t>
  </si>
  <si>
    <t>Dandy Beckerson</t>
  </si>
  <si>
    <t>8173_01</t>
  </si>
  <si>
    <t>C/304/S</t>
  </si>
  <si>
    <t>Asellah Shricatory</t>
  </si>
  <si>
    <t>8175_01</t>
  </si>
  <si>
    <t>C/305/S</t>
  </si>
  <si>
    <t>Terope Geraing</t>
  </si>
  <si>
    <t>8176_01</t>
  </si>
  <si>
    <t>A/98/S</t>
  </si>
  <si>
    <t>Mintard Guloofant</t>
  </si>
  <si>
    <t>8177_01</t>
  </si>
  <si>
    <t>G/1317/S</t>
  </si>
  <si>
    <t>Davis Wallerson</t>
  </si>
  <si>
    <t>8178_01</t>
  </si>
  <si>
    <t>G/1318/S</t>
  </si>
  <si>
    <t>Sha Weavesend</t>
  </si>
  <si>
    <t>8182_01</t>
  </si>
  <si>
    <t>F/1564/S</t>
  </si>
  <si>
    <t>Jaimez Fowlesterez</t>
  </si>
  <si>
    <t>8186_01</t>
  </si>
  <si>
    <t>G/1319/S</t>
  </si>
  <si>
    <t>Leneva Jenkinnedy</t>
  </si>
  <si>
    <t>8186_02</t>
  </si>
  <si>
    <t>Kariel Jenkinnedy</t>
  </si>
  <si>
    <t>8186_03</t>
  </si>
  <si>
    <t>Glenry Estiagosen</t>
  </si>
  <si>
    <t>8186_04</t>
  </si>
  <si>
    <t>Rayley Jenkinnedy</t>
  </si>
  <si>
    <t>8189_01</t>
  </si>
  <si>
    <t>C/271/P</t>
  </si>
  <si>
    <t>Arrak Fanchy</t>
  </si>
  <si>
    <t>8190_01</t>
  </si>
  <si>
    <t>B/320/S</t>
  </si>
  <si>
    <t>Izaron Ingalt</t>
  </si>
  <si>
    <t>8191_01</t>
  </si>
  <si>
    <t>G/1320/S</t>
  </si>
  <si>
    <t>Gracy Gaington</t>
  </si>
  <si>
    <t>8192_01</t>
  </si>
  <si>
    <t>F/1566/S</t>
  </si>
  <si>
    <t>Herry Mcphernard</t>
  </si>
  <si>
    <t>8194_01</t>
  </si>
  <si>
    <t>F/1567/S</t>
  </si>
  <si>
    <t>Hary Puckenton</t>
  </si>
  <si>
    <t>8197_01</t>
  </si>
  <si>
    <t>F/1693/P</t>
  </si>
  <si>
    <t>Ambert Sellentry</t>
  </si>
  <si>
    <t>8199_01</t>
  </si>
  <si>
    <t>G/1329/P</t>
  </si>
  <si>
    <t>Patha Drakeekss</t>
  </si>
  <si>
    <t>8200_01</t>
  </si>
  <si>
    <t>G/1330/P</t>
  </si>
  <si>
    <t>Wen Wheelez</t>
  </si>
  <si>
    <t>8202_01</t>
  </si>
  <si>
    <t>C/306/S</t>
  </si>
  <si>
    <t>Ainons Unkcatted</t>
  </si>
  <si>
    <t>8202_02</t>
  </si>
  <si>
    <t>Brak Unkcatted</t>
  </si>
  <si>
    <t>8202_03</t>
  </si>
  <si>
    <t>Charga Unkcatted</t>
  </si>
  <si>
    <t>8202_04</t>
  </si>
  <si>
    <t>Nasliak Unkcatted</t>
  </si>
  <si>
    <t>8202_05</t>
  </si>
  <si>
    <t>Bottom Unkcatted</t>
  </si>
  <si>
    <t>8202_06</t>
  </si>
  <si>
    <t>Sinon Unkcatted</t>
  </si>
  <si>
    <t>8203_01</t>
  </si>
  <si>
    <t>C/307/S</t>
  </si>
  <si>
    <t>Altan Pernised</t>
  </si>
  <si>
    <t>8203_02</t>
  </si>
  <si>
    <t>Geno Pernised</t>
  </si>
  <si>
    <t>8204_01</t>
  </si>
  <si>
    <t>E/541/S</t>
  </si>
  <si>
    <t>Krazet Distured</t>
  </si>
  <si>
    <t>8204_02</t>
  </si>
  <si>
    <t>Terion Distured</t>
  </si>
  <si>
    <t>8205_01</t>
  </si>
  <si>
    <t>G/1331/P</t>
  </si>
  <si>
    <t>Lyde Fulloydez</t>
  </si>
  <si>
    <t>8207_01</t>
  </si>
  <si>
    <t>F/1695/P</t>
  </si>
  <si>
    <t>Hers Buche</t>
  </si>
  <si>
    <t>8208_01</t>
  </si>
  <si>
    <t>G/1322/S</t>
  </si>
  <si>
    <t>Andice Dickley</t>
  </si>
  <si>
    <t>8209_01</t>
  </si>
  <si>
    <t>G/1332/P</t>
  </si>
  <si>
    <t>Oraryn Mirandry</t>
  </si>
  <si>
    <t>8210_01</t>
  </si>
  <si>
    <t>D/241/S</t>
  </si>
  <si>
    <t>Crat Ble</t>
  </si>
  <si>
    <t>8211_01</t>
  </si>
  <si>
    <t>G/1323/S</t>
  </si>
  <si>
    <t>Jodye Haynard</t>
  </si>
  <si>
    <t>8212_01</t>
  </si>
  <si>
    <t>F/1569/S</t>
  </si>
  <si>
    <t>Mollie Tersimpson</t>
  </si>
  <si>
    <t>8213_01</t>
  </si>
  <si>
    <t>G/1333/P</t>
  </si>
  <si>
    <t>Feryla Gouldensen</t>
  </si>
  <si>
    <t>8214_01</t>
  </si>
  <si>
    <t>D/242/S</t>
  </si>
  <si>
    <t>Atinon Exnutchor</t>
  </si>
  <si>
    <t>8216_01</t>
  </si>
  <si>
    <t>G/1334/P</t>
  </si>
  <si>
    <t>Patsya Bonder</t>
  </si>
  <si>
    <t>8217_01</t>
  </si>
  <si>
    <t>F/1570/S</t>
  </si>
  <si>
    <t>Joanny Mcbriddley</t>
  </si>
  <si>
    <t>8218_01</t>
  </si>
  <si>
    <t>B/272/P</t>
  </si>
  <si>
    <t>Tauvaah Aloubtled</t>
  </si>
  <si>
    <t>8219_01</t>
  </si>
  <si>
    <t>G/1335/P</t>
  </si>
  <si>
    <t>Ralda Flynnis</t>
  </si>
  <si>
    <t>8220_01</t>
  </si>
  <si>
    <t>A/99/S</t>
  </si>
  <si>
    <t>Hadaron Gulcepusy</t>
  </si>
  <si>
    <t>8221_01</t>
  </si>
  <si>
    <t>F/1696/P</t>
  </si>
  <si>
    <t>Range Cusa</t>
  </si>
  <si>
    <t>8222_01</t>
  </si>
  <si>
    <t>D/257/P</t>
  </si>
  <si>
    <t>Muld Sidie</t>
  </si>
  <si>
    <t>8222_02</t>
  </si>
  <si>
    <t>F/1697/P</t>
  </si>
  <si>
    <t>Hock Sidie</t>
  </si>
  <si>
    <t>8224_01</t>
  </si>
  <si>
    <t>G/1325/S</t>
  </si>
  <si>
    <t>Nancey Pooles</t>
  </si>
  <si>
    <t>8225_01</t>
  </si>
  <si>
    <t>Heersh Nutty</t>
  </si>
  <si>
    <t>8226_01</t>
  </si>
  <si>
    <t>F/1572/S</t>
  </si>
  <si>
    <t>Sunk Mille</t>
  </si>
  <si>
    <t>8226_02</t>
  </si>
  <si>
    <t>Guark Mille</t>
  </si>
  <si>
    <t>8226_03</t>
  </si>
  <si>
    <t>Crunde Mille</t>
  </si>
  <si>
    <t>8227_01</t>
  </si>
  <si>
    <t>E/527/P</t>
  </si>
  <si>
    <t>Leneva Headardyer</t>
  </si>
  <si>
    <t>8229_01</t>
  </si>
  <si>
    <t>G/1336/P</t>
  </si>
  <si>
    <t>Armene Patthews</t>
  </si>
  <si>
    <t>8231_01</t>
  </si>
  <si>
    <t>G/1327/S</t>
  </si>
  <si>
    <t>Hen Fryersonis</t>
  </si>
  <si>
    <t>8231_02</t>
  </si>
  <si>
    <t>Troya Fryersonis</t>
  </si>
  <si>
    <t>8232_01</t>
  </si>
  <si>
    <t>F/1574/S</t>
  </si>
  <si>
    <t>Eduana Rames</t>
  </si>
  <si>
    <t>8233_01</t>
  </si>
  <si>
    <t>F/1575/S</t>
  </si>
  <si>
    <t>Leene Balderts</t>
  </si>
  <si>
    <t>8233_02</t>
  </si>
  <si>
    <t>Stevey Balderts</t>
  </si>
  <si>
    <t>8235_01</t>
  </si>
  <si>
    <t>F/1576/S</t>
  </si>
  <si>
    <t>Joyton Coxterez</t>
  </si>
  <si>
    <t>8237_01</t>
  </si>
  <si>
    <t>F/1577/S</t>
  </si>
  <si>
    <t>Oraryn Bakerson</t>
  </si>
  <si>
    <t>8238_01</t>
  </si>
  <si>
    <t>F/1578/S</t>
  </si>
  <si>
    <t>Katiey Thomason</t>
  </si>
  <si>
    <t>8238_02</t>
  </si>
  <si>
    <t>G/1328/S</t>
  </si>
  <si>
    <t>Allara Thomason</t>
  </si>
  <si>
    <t>8239_01</t>
  </si>
  <si>
    <t>F/1579/S</t>
  </si>
  <si>
    <t>Marily Garnes</t>
  </si>
  <si>
    <t>8242_01</t>
  </si>
  <si>
    <t>G/1330/S</t>
  </si>
  <si>
    <t>Melica Harmontry</t>
  </si>
  <si>
    <t>8243_01</t>
  </si>
  <si>
    <t>G/1331/S</t>
  </si>
  <si>
    <t>Jonard Cooks</t>
  </si>
  <si>
    <t>8244_01</t>
  </si>
  <si>
    <t>G/1337/P</t>
  </si>
  <si>
    <t>Naomin Bailes</t>
  </si>
  <si>
    <t>8247_01</t>
  </si>
  <si>
    <t>D/258/P</t>
  </si>
  <si>
    <t>8248_01</t>
  </si>
  <si>
    <t>G/1339/P</t>
  </si>
  <si>
    <t>Lesley Casez</t>
  </si>
  <si>
    <t>8248_02</t>
  </si>
  <si>
    <t>Netty Casez</t>
  </si>
  <si>
    <t>8251_01</t>
  </si>
  <si>
    <t>G/1332/S</t>
  </si>
  <si>
    <t>Ferry Singlents</t>
  </si>
  <si>
    <t>8252_01</t>
  </si>
  <si>
    <t>F/1699/P</t>
  </si>
  <si>
    <t>Regana Nieldsond</t>
  </si>
  <si>
    <t>8252_02</t>
  </si>
  <si>
    <t>G/1341/P</t>
  </si>
  <si>
    <t>Thondy Nieldsond</t>
  </si>
  <si>
    <t>8252_03</t>
  </si>
  <si>
    <t>Lorian Nieldsond</t>
  </si>
  <si>
    <t>8254_01</t>
  </si>
  <si>
    <t>F/1700/P</t>
  </si>
  <si>
    <t>Cocowl Cone</t>
  </si>
  <si>
    <t>8255_01</t>
  </si>
  <si>
    <t>G/1333/S</t>
  </si>
  <si>
    <t>Nathy Corman</t>
  </si>
  <si>
    <t>8257_01</t>
  </si>
  <si>
    <t>E/529/P</t>
  </si>
  <si>
    <t>Tex Bert</t>
  </si>
  <si>
    <t>8259_01</t>
  </si>
  <si>
    <t>G/1342/P</t>
  </si>
  <si>
    <t>Byrona Potthews</t>
  </si>
  <si>
    <t>8260_01</t>
  </si>
  <si>
    <t>F/1582/S</t>
  </si>
  <si>
    <t>Allena Daviddley</t>
  </si>
  <si>
    <t>8260_02</t>
  </si>
  <si>
    <t>G/1334/S</t>
  </si>
  <si>
    <t>Stancy Dunnisey</t>
  </si>
  <si>
    <t>8260_03</t>
  </si>
  <si>
    <t>Melara Daviddley</t>
  </si>
  <si>
    <t>8261_01</t>
  </si>
  <si>
    <t>G/1343/P</t>
  </si>
  <si>
    <t>Blance Kiddley</t>
  </si>
  <si>
    <t>8264_01</t>
  </si>
  <si>
    <t>F/1584/S</t>
  </si>
  <si>
    <t>Lifes Ste</t>
  </si>
  <si>
    <t>8265_01</t>
  </si>
  <si>
    <t>G/1344/P</t>
  </si>
  <si>
    <t>Curtle Winsley</t>
  </si>
  <si>
    <t>8266_01</t>
  </si>
  <si>
    <t>G/1345/P</t>
  </si>
  <si>
    <t>Karay Thorney</t>
  </si>
  <si>
    <t>8267_01</t>
  </si>
  <si>
    <t>E/530/P</t>
  </si>
  <si>
    <t>Ret Cla</t>
  </si>
  <si>
    <t>8267_02</t>
  </si>
  <si>
    <t>F/1701/P</t>
  </si>
  <si>
    <t>Berers Cla</t>
  </si>
  <si>
    <t>8268_01</t>
  </si>
  <si>
    <t>B/321/S</t>
  </si>
  <si>
    <t>Astrark Impress</t>
  </si>
  <si>
    <t>8268_02</t>
  </si>
  <si>
    <t>Shatrix Impress</t>
  </si>
  <si>
    <t>8270_01</t>
  </si>
  <si>
    <t>F/1702/P</t>
  </si>
  <si>
    <t>Doakes Hart</t>
  </si>
  <si>
    <t>8271_01</t>
  </si>
  <si>
    <t>F/1586/S</t>
  </si>
  <si>
    <t>Lavey Delazarson</t>
  </si>
  <si>
    <t>8272_01</t>
  </si>
  <si>
    <t>F/1587/S</t>
  </si>
  <si>
    <t>Pigars Fache</t>
  </si>
  <si>
    <t>8272_02</t>
  </si>
  <si>
    <t>Mesh Fache</t>
  </si>
  <si>
    <t>8272_03</t>
  </si>
  <si>
    <t>Plat Fache</t>
  </si>
  <si>
    <t>8273_01</t>
  </si>
  <si>
    <t>G/1346/P</t>
  </si>
  <si>
    <t>Lilley Woody</t>
  </si>
  <si>
    <t>8275_01</t>
  </si>
  <si>
    <t>F/1588/S</t>
  </si>
  <si>
    <t>Slix Clake</t>
  </si>
  <si>
    <t>8276_01</t>
  </si>
  <si>
    <t>C/273/P</t>
  </si>
  <si>
    <t>Canons Oirmplathy</t>
  </si>
  <si>
    <t>8276_02</t>
  </si>
  <si>
    <t>Zaurion Tractive</t>
  </si>
  <si>
    <t>8277_01</t>
  </si>
  <si>
    <t>G/1348/P</t>
  </si>
  <si>
    <t>Diandy Woody</t>
  </si>
  <si>
    <t>8279_01</t>
  </si>
  <si>
    <t>G/1349/P</t>
  </si>
  <si>
    <t>Monah Villenson</t>
  </si>
  <si>
    <t>8280_01</t>
  </si>
  <si>
    <t>F/1703/P</t>
  </si>
  <si>
    <t>Carma Rocholton</t>
  </si>
  <si>
    <t>8281_01</t>
  </si>
  <si>
    <t>F/1704/P</t>
  </si>
  <si>
    <t>Iandy Cooks</t>
  </si>
  <si>
    <t>8282_01</t>
  </si>
  <si>
    <t>G/1336/S</t>
  </si>
  <si>
    <t>Alvia Jacostaney</t>
  </si>
  <si>
    <t>8287_01</t>
  </si>
  <si>
    <t>E/542/S</t>
  </si>
  <si>
    <t>Toat Nanie</t>
  </si>
  <si>
    <t>8288_01</t>
  </si>
  <si>
    <t>D/259/P</t>
  </si>
  <si>
    <t>Rooses Sache</t>
  </si>
  <si>
    <t>8288_02</t>
  </si>
  <si>
    <t>F/1705/P</t>
  </si>
  <si>
    <t>Goleer Sache</t>
  </si>
  <si>
    <t>8289_01</t>
  </si>
  <si>
    <t>G/1350/P</t>
  </si>
  <si>
    <t>Stendy Fredersend</t>
  </si>
  <si>
    <t>8291_01</t>
  </si>
  <si>
    <t>G/1339/S</t>
  </si>
  <si>
    <t>Bony Mathison</t>
  </si>
  <si>
    <t>8292_01</t>
  </si>
  <si>
    <t>C/310/S</t>
  </si>
  <si>
    <t>Tabia Igmable</t>
  </si>
  <si>
    <t>8294_01</t>
  </si>
  <si>
    <t>E/543/S</t>
  </si>
  <si>
    <t>8295_01</t>
  </si>
  <si>
    <t>F/1591/S</t>
  </si>
  <si>
    <t>Skies Upead</t>
  </si>
  <si>
    <t>8297_01</t>
  </si>
  <si>
    <t>F/1592/S</t>
  </si>
  <si>
    <t>Hilley Charpelaney</t>
  </si>
  <si>
    <t>8298_01</t>
  </si>
  <si>
    <t>F/1593/S</t>
  </si>
  <si>
    <t>Gal Prité</t>
  </si>
  <si>
    <t>8300_01</t>
  </si>
  <si>
    <t>C/274/P</t>
  </si>
  <si>
    <t>Alyatik Ratorring</t>
  </si>
  <si>
    <t>8301_01</t>
  </si>
  <si>
    <t>C/275/P</t>
  </si>
  <si>
    <t>Bosonon Horbox</t>
  </si>
  <si>
    <t>8302_01</t>
  </si>
  <si>
    <t>G/1340/S</t>
  </si>
  <si>
    <t>Leenny Burchrison</t>
  </si>
  <si>
    <t>8302_02</t>
  </si>
  <si>
    <t>F/1594/S</t>
  </si>
  <si>
    <t>Heremy Burchrison</t>
  </si>
  <si>
    <t>8303_01</t>
  </si>
  <si>
    <t>F/1595/S</t>
  </si>
  <si>
    <t>Lios Stead</t>
  </si>
  <si>
    <t>8306_01</t>
  </si>
  <si>
    <t>G/1351/P</t>
  </si>
  <si>
    <t>Allene Hardonald</t>
  </si>
  <si>
    <t>8306_02</t>
  </si>
  <si>
    <t>Ianya Hardonald</t>
  </si>
  <si>
    <t>8306_03</t>
  </si>
  <si>
    <t>Bonya Hardonald</t>
  </si>
  <si>
    <t>8307_01</t>
  </si>
  <si>
    <t>A/100/S</t>
  </si>
  <si>
    <t>Porrimp Unkcal</t>
  </si>
  <si>
    <t>8307_02</t>
  </si>
  <si>
    <t>Sabiton Unkcal</t>
  </si>
  <si>
    <t>8310_01</t>
  </si>
  <si>
    <t>E/545/S</t>
  </si>
  <si>
    <t>Azhah Hiebox</t>
  </si>
  <si>
    <t>8313_01</t>
  </si>
  <si>
    <t>G/1341/S</t>
  </si>
  <si>
    <t>Sallie Gainney</t>
  </si>
  <si>
    <t>8314_01</t>
  </si>
  <si>
    <t>D/245/S</t>
  </si>
  <si>
    <t>Altairk Folumorly</t>
  </si>
  <si>
    <t>8314_02</t>
  </si>
  <si>
    <t>Hekaron Folumorly</t>
  </si>
  <si>
    <t>8315_01</t>
  </si>
  <si>
    <t>F/1598/S</t>
  </si>
  <si>
    <t>Lette Mcneiley</t>
  </si>
  <si>
    <t>8316_01</t>
  </si>
  <si>
    <t>F/1709/P</t>
  </si>
  <si>
    <t>Gailia Beckerson</t>
  </si>
  <si>
    <t>8317_01</t>
  </si>
  <si>
    <t>F/1710/P</t>
  </si>
  <si>
    <t>Olgary Rocknight</t>
  </si>
  <si>
    <t>8318_01</t>
  </si>
  <si>
    <t>F/1711/P</t>
  </si>
  <si>
    <t>Emoles Ropie</t>
  </si>
  <si>
    <t>8318_02</t>
  </si>
  <si>
    <t>Kie Ropie</t>
  </si>
  <si>
    <t>8318_03</t>
  </si>
  <si>
    <t>Hark Ropie</t>
  </si>
  <si>
    <t>8318_04</t>
  </si>
  <si>
    <t>Heres Ropie</t>
  </si>
  <si>
    <t>8319_01</t>
  </si>
  <si>
    <t>F/1712/P</t>
  </si>
  <si>
    <t>Royce Leblanchez</t>
  </si>
  <si>
    <t>8320_01</t>
  </si>
  <si>
    <t>G/1352/P</t>
  </si>
  <si>
    <t>Beula Mckinsond</t>
  </si>
  <si>
    <t>8321_01</t>
  </si>
  <si>
    <t>F/1713/P</t>
  </si>
  <si>
    <t>Hillie Farrez</t>
  </si>
  <si>
    <t>8322_01</t>
  </si>
  <si>
    <t>Hamelik Briouse</t>
  </si>
  <si>
    <t>8322_02</t>
  </si>
  <si>
    <t>C/312/S</t>
  </si>
  <si>
    <t>Adharan Briouse</t>
  </si>
  <si>
    <t>8323_01</t>
  </si>
  <si>
    <t>E/546/S</t>
  </si>
  <si>
    <t>Isaacy Sawyerson</t>
  </si>
  <si>
    <t>8324_01</t>
  </si>
  <si>
    <t>G/1353/P</t>
  </si>
  <si>
    <t>Edgary Sextones</t>
  </si>
  <si>
    <t>8326_01</t>
  </si>
  <si>
    <t>G/1354/P</t>
  </si>
  <si>
    <t>Lanedy Howenters</t>
  </si>
  <si>
    <t>8328_01</t>
  </si>
  <si>
    <t>G/1356/P</t>
  </si>
  <si>
    <t>Melica Huffy</t>
  </si>
  <si>
    <t>8329_01</t>
  </si>
  <si>
    <t>G/1357/P</t>
  </si>
  <si>
    <t>Jeron Ington</t>
  </si>
  <si>
    <t>8330_01</t>
  </si>
  <si>
    <t>F/1600/S</t>
  </si>
  <si>
    <t>Wilmay Patrichane</t>
  </si>
  <si>
    <t>8332_01</t>
  </si>
  <si>
    <t>G/1358/P</t>
  </si>
  <si>
    <t>Elice Dillines</t>
  </si>
  <si>
    <t>8333_01</t>
  </si>
  <si>
    <t>C/313/S</t>
  </si>
  <si>
    <t>Leshmet Amincrerus</t>
  </si>
  <si>
    <t>8334_01</t>
  </si>
  <si>
    <t>G/1359/P</t>
  </si>
  <si>
    <t>Jaimer Flowensley</t>
  </si>
  <si>
    <t>8335_01</t>
  </si>
  <si>
    <t>E/531/P</t>
  </si>
  <si>
    <t>Gons Flell</t>
  </si>
  <si>
    <t>8336_01</t>
  </si>
  <si>
    <t>E/547/S</t>
  </si>
  <si>
    <t>Minnys Sutte</t>
  </si>
  <si>
    <t>8338_01</t>
  </si>
  <si>
    <t>F/1716/P</t>
  </si>
  <si>
    <t>Choney Empie</t>
  </si>
  <si>
    <t>8338_02</t>
  </si>
  <si>
    <t>Rail Empie</t>
  </si>
  <si>
    <t>8338_03</t>
  </si>
  <si>
    <t>Feles Empie</t>
  </si>
  <si>
    <t>8339_01</t>
  </si>
  <si>
    <t>D/246/S</t>
  </si>
  <si>
    <t>Markton Dratembid</t>
  </si>
  <si>
    <t>8339_02</t>
  </si>
  <si>
    <t>Eleb Dratembid</t>
  </si>
  <si>
    <t>8341_01</t>
  </si>
  <si>
    <t>F/1601/S</t>
  </si>
  <si>
    <t>Etha Pughlinsons</t>
  </si>
  <si>
    <t>8342_01</t>
  </si>
  <si>
    <t>E/548/S</t>
  </si>
  <si>
    <t>Tach Sprender</t>
  </si>
  <si>
    <t>8342_02</t>
  </si>
  <si>
    <t>Skatik Sprender</t>
  </si>
  <si>
    <t>8342_03</t>
  </si>
  <si>
    <t>Aldera Sprender</t>
  </si>
  <si>
    <t>8343_01</t>
  </si>
  <si>
    <t>F/1717/P</t>
  </si>
  <si>
    <t>Raceky Norrison</t>
  </si>
  <si>
    <t>8344_01</t>
  </si>
  <si>
    <t>D/247/S</t>
  </si>
  <si>
    <t>Donch Pare</t>
  </si>
  <si>
    <t>8344_02</t>
  </si>
  <si>
    <t>Tops Pare</t>
  </si>
  <si>
    <t>8344_03</t>
  </si>
  <si>
    <t>Unchex Perie</t>
  </si>
  <si>
    <t>8345_01</t>
  </si>
  <si>
    <t>F/1602/S</t>
  </si>
  <si>
    <t>Glena Franton</t>
  </si>
  <si>
    <t>8346_01</t>
  </si>
  <si>
    <t>F/1718/P</t>
  </si>
  <si>
    <t>Stelle Woodwinez</t>
  </si>
  <si>
    <t>8348_01</t>
  </si>
  <si>
    <t>E/532/P</t>
  </si>
  <si>
    <t>Minies Hotty</t>
  </si>
  <si>
    <t>8354_01</t>
  </si>
  <si>
    <t>B/323/S</t>
  </si>
  <si>
    <t>Phargak Springht</t>
  </si>
  <si>
    <t>8354_02</t>
  </si>
  <si>
    <t>Mino Springht</t>
  </si>
  <si>
    <t>8356_01</t>
  </si>
  <si>
    <t>G/1361/P</t>
  </si>
  <si>
    <t>Amela Hurchanney</t>
  </si>
  <si>
    <t>8360_01</t>
  </si>
  <si>
    <t>B/326/S</t>
  </si>
  <si>
    <t>Okulas Valousead</t>
  </si>
  <si>
    <t>8360_02</t>
  </si>
  <si>
    <t>Hekab Valousead</t>
  </si>
  <si>
    <t>8362_01</t>
  </si>
  <si>
    <t>F/1720/P</t>
  </si>
  <si>
    <t>Jerrye Briggston</t>
  </si>
  <si>
    <t>8363_01</t>
  </si>
  <si>
    <t>A/101/S</t>
  </si>
  <si>
    <t>Shail Crelaxle</t>
  </si>
  <si>
    <t>8363_02</t>
  </si>
  <si>
    <t>Dira Crelaxle</t>
  </si>
  <si>
    <t>8365_01</t>
  </si>
  <si>
    <t>G/1363/P</t>
  </si>
  <si>
    <t>Katiey Bardina</t>
  </si>
  <si>
    <t>8366_01</t>
  </si>
  <si>
    <t>G/1364/P</t>
  </si>
  <si>
    <t>Irmark Burnewman</t>
  </si>
  <si>
    <t>8366_02</t>
  </si>
  <si>
    <t>8366_03</t>
  </si>
  <si>
    <t>Jodia Russon</t>
  </si>
  <si>
    <t>8366_04</t>
  </si>
  <si>
    <t>Violan Burnewman</t>
  </si>
  <si>
    <t>8366_05</t>
  </si>
  <si>
    <t>Dorah Burnewman</t>
  </si>
  <si>
    <t>8368_01</t>
  </si>
  <si>
    <t>G/1365/P</t>
  </si>
  <si>
    <t>Murie Dayers</t>
  </si>
  <si>
    <t>8368_02</t>
  </si>
  <si>
    <t>F/1721/P</t>
  </si>
  <si>
    <t>Willey Dayers</t>
  </si>
  <si>
    <t>8369_01</t>
  </si>
  <si>
    <t>F/1604/S</t>
  </si>
  <si>
    <t>Honjay Chene</t>
  </si>
  <si>
    <t>8369_02</t>
  </si>
  <si>
    <t>E/549/S</t>
  </si>
  <si>
    <t>Halesh Pette</t>
  </si>
  <si>
    <t>8371_01</t>
  </si>
  <si>
    <t>F/1605/S</t>
  </si>
  <si>
    <t>Everly Lewinez</t>
  </si>
  <si>
    <t>8373_01</t>
  </si>
  <si>
    <t>F/1606/S</t>
  </si>
  <si>
    <t>Gillie Crosbornes</t>
  </si>
  <si>
    <t>8374_01</t>
  </si>
  <si>
    <t>Gacrab Stubtlarle</t>
  </si>
  <si>
    <t>8375_01</t>
  </si>
  <si>
    <t>Carlen Valezaley</t>
  </si>
  <si>
    <t>8376_01</t>
  </si>
  <si>
    <t>F/1607/S</t>
  </si>
  <si>
    <t>Gamuls Rapie</t>
  </si>
  <si>
    <t>8377_01</t>
  </si>
  <si>
    <t>E/537/P</t>
  </si>
  <si>
    <t>Pon Meau</t>
  </si>
  <si>
    <t>8378_01</t>
  </si>
  <si>
    <t>F/1608/S</t>
  </si>
  <si>
    <t>Glena Bellyonsley</t>
  </si>
  <si>
    <t>8379_01</t>
  </si>
  <si>
    <t>F/1609/S</t>
  </si>
  <si>
    <t>Toniel Heney</t>
  </si>
  <si>
    <t>8380_01</t>
  </si>
  <si>
    <t>G/1367/P</t>
  </si>
  <si>
    <t>Craine Carpentley</t>
  </si>
  <si>
    <t>8381_01</t>
  </si>
  <si>
    <t>E/550/S</t>
  </si>
  <si>
    <t>Line Vinozarks</t>
  </si>
  <si>
    <t>8382_01</t>
  </si>
  <si>
    <t>C/277/P</t>
  </si>
  <si>
    <t>8383_01</t>
  </si>
  <si>
    <t>G/1368/P</t>
  </si>
  <si>
    <t>Mariel Gibbsonton</t>
  </si>
  <si>
    <t>8383_02</t>
  </si>
  <si>
    <t>Nathy Gibbsonton</t>
  </si>
  <si>
    <t>8383_03</t>
  </si>
  <si>
    <t>Garry Gibbsonton</t>
  </si>
  <si>
    <t>8383_04</t>
  </si>
  <si>
    <t>Weslie Gibbsonton</t>
  </si>
  <si>
    <t>8383_05</t>
  </si>
  <si>
    <t>Gwenda Gibbsonton</t>
  </si>
  <si>
    <t>8383_06</t>
  </si>
  <si>
    <t>Jorgie Gibbsonton</t>
  </si>
  <si>
    <t>8383_07</t>
  </si>
  <si>
    <t>Elica Gibbsonton</t>
  </si>
  <si>
    <t>8384_01</t>
  </si>
  <si>
    <t>F/1722/P</t>
  </si>
  <si>
    <t>8386_01</t>
  </si>
  <si>
    <t>G/1369/P</t>
  </si>
  <si>
    <t>Ferry Chavezalez</t>
  </si>
  <si>
    <t>8388_01</t>
  </si>
  <si>
    <t>F/1724/P</t>
  </si>
  <si>
    <t>Stany Ricks</t>
  </si>
  <si>
    <t>8390_01</t>
  </si>
  <si>
    <t>G/1370/P</t>
  </si>
  <si>
    <t>Arla Sextones</t>
  </si>
  <si>
    <t>8392_01</t>
  </si>
  <si>
    <t>F/1610/S</t>
  </si>
  <si>
    <t>Therly Brightez</t>
  </si>
  <si>
    <t>8393_01</t>
  </si>
  <si>
    <t>F/1725/P</t>
  </si>
  <si>
    <t>Nancey Bookerson</t>
  </si>
  <si>
    <t>8394_01</t>
  </si>
  <si>
    <t>B/276/P</t>
  </si>
  <si>
    <t>Rasalm Foller</t>
  </si>
  <si>
    <t>8395_01</t>
  </si>
  <si>
    <t>D/260/P</t>
  </si>
  <si>
    <t>Keidus Coniple</t>
  </si>
  <si>
    <t>8397_01</t>
  </si>
  <si>
    <t>G/1371/P</t>
  </si>
  <si>
    <t>Kendy Daughessey</t>
  </si>
  <si>
    <t>8398_01</t>
  </si>
  <si>
    <t>B/329/S</t>
  </si>
  <si>
    <t>8398_02</t>
  </si>
  <si>
    <t>Aldus Stradick</t>
  </si>
  <si>
    <t>8401_01</t>
  </si>
  <si>
    <t>C/315/S</t>
  </si>
  <si>
    <t>Ariton Susent</t>
  </si>
  <si>
    <t>8403_01</t>
  </si>
  <si>
    <t>C/316/S</t>
  </si>
  <si>
    <t>Antitak Goortedant</t>
  </si>
  <si>
    <t>8404_01</t>
  </si>
  <si>
    <t>G/1346/S</t>
  </si>
  <si>
    <t>Leria Hurles</t>
  </si>
  <si>
    <t>8404_02</t>
  </si>
  <si>
    <t>Kimmy Hurles</t>
  </si>
  <si>
    <t>8405_01</t>
  </si>
  <si>
    <t>G/1372/P</t>
  </si>
  <si>
    <t>Randa Bairdford</t>
  </si>
  <si>
    <t>8406_01</t>
  </si>
  <si>
    <t>D/250/S</t>
  </si>
  <si>
    <t>Beal Merte</t>
  </si>
  <si>
    <t>8407_01</t>
  </si>
  <si>
    <t>F/1613/S</t>
  </si>
  <si>
    <t>Amandy Hessey</t>
  </si>
  <si>
    <t>8409_01</t>
  </si>
  <si>
    <t>G/1373/P</t>
  </si>
  <si>
    <t>Dwin Hoodgers</t>
  </si>
  <si>
    <t>8410_01</t>
  </si>
  <si>
    <t>F/1615/S</t>
  </si>
  <si>
    <t>Joyn Guezaley</t>
  </si>
  <si>
    <t>8411_01</t>
  </si>
  <si>
    <t>F/1726/P</t>
  </si>
  <si>
    <t>Therry Parsoney</t>
  </si>
  <si>
    <t>8414_01</t>
  </si>
  <si>
    <t>G/1374/P</t>
  </si>
  <si>
    <t>Cline Welltonces</t>
  </si>
  <si>
    <t>8416_01</t>
  </si>
  <si>
    <t>E/553/S</t>
  </si>
  <si>
    <t>Joeula Bakericks</t>
  </si>
  <si>
    <t>8418_01</t>
  </si>
  <si>
    <t>B/330/S</t>
  </si>
  <si>
    <t>Diram Baleful</t>
  </si>
  <si>
    <t>8418_02</t>
  </si>
  <si>
    <t>Maiah Baleful</t>
  </si>
  <si>
    <t>8419_01</t>
  </si>
  <si>
    <t>F/1618/S</t>
  </si>
  <si>
    <t>Fanna Mosepherry</t>
  </si>
  <si>
    <t>8419_02</t>
  </si>
  <si>
    <t>G/1349/S</t>
  </si>
  <si>
    <t>Doryn Mosepherry</t>
  </si>
  <si>
    <t>8420_01</t>
  </si>
  <si>
    <t>E/554/S</t>
  </si>
  <si>
    <t>Janne Hayder</t>
  </si>
  <si>
    <t>8421_01</t>
  </si>
  <si>
    <t>F/1619/S</t>
  </si>
  <si>
    <t>Adrie Flemaney</t>
  </si>
  <si>
    <t>8423_01</t>
  </si>
  <si>
    <t>F/1620/S</t>
  </si>
  <si>
    <t>Analdy Bartez</t>
  </si>
  <si>
    <t>8427_01</t>
  </si>
  <si>
    <t>G/1376/P</t>
  </si>
  <si>
    <t>Nice Sosanturney</t>
  </si>
  <si>
    <t>8429_01</t>
  </si>
  <si>
    <t>G/1351/S</t>
  </si>
  <si>
    <t>Briney Donson</t>
  </si>
  <si>
    <t>8430_01</t>
  </si>
  <si>
    <t>F/1621/S</t>
  </si>
  <si>
    <t>Wenten Carlsonney</t>
  </si>
  <si>
    <t>8431_01</t>
  </si>
  <si>
    <t>B/277/P</t>
  </si>
  <si>
    <t>Alcorab Myling</t>
  </si>
  <si>
    <t>8431_02</t>
  </si>
  <si>
    <t>Zinoces Myling</t>
  </si>
  <si>
    <t>8432_01</t>
  </si>
  <si>
    <t>G/1377/P</t>
  </si>
  <si>
    <t>Gileen Currisones</t>
  </si>
  <si>
    <t>8433_01</t>
  </si>
  <si>
    <t>F/1729/P</t>
  </si>
  <si>
    <t>Royce Gilesonston</t>
  </si>
  <si>
    <t>8437_01</t>
  </si>
  <si>
    <t>Anny Tersony</t>
  </si>
  <si>
    <t>8438_01</t>
  </si>
  <si>
    <t>F/1624/S</t>
  </si>
  <si>
    <t>Kohs Prist</t>
  </si>
  <si>
    <t>8441_01</t>
  </si>
  <si>
    <t>G/1352/S</t>
  </si>
  <si>
    <t>Carita Loverceson</t>
  </si>
  <si>
    <t>8442_01</t>
  </si>
  <si>
    <t>E/540/P</t>
  </si>
  <si>
    <t>Dakes Fatte</t>
  </si>
  <si>
    <t>8444_01</t>
  </si>
  <si>
    <t>F/1733/P</t>
  </si>
  <si>
    <t>Robyna Monsoney</t>
  </si>
  <si>
    <t>8447_01</t>
  </si>
  <si>
    <t>F/1734/P</t>
  </si>
  <si>
    <t>Erine Joyneidez</t>
  </si>
  <si>
    <t>8448_01</t>
  </si>
  <si>
    <t>B/278/P</t>
  </si>
  <si>
    <t>Phernar Haftical</t>
  </si>
  <si>
    <t>8449_01</t>
  </si>
  <si>
    <t>C/317/S</t>
  </si>
  <si>
    <t>Arrain Purellliss</t>
  </si>
  <si>
    <t>8449_02</t>
  </si>
  <si>
    <t>Sarino Purellliss</t>
  </si>
  <si>
    <t>8451_01</t>
  </si>
  <si>
    <t>F/1625/S</t>
  </si>
  <si>
    <t>Ale Start</t>
  </si>
  <si>
    <t>8451_02</t>
  </si>
  <si>
    <t>Grog Start</t>
  </si>
  <si>
    <t>8452_01</t>
  </si>
  <si>
    <t>C/279/P</t>
  </si>
  <si>
    <t>Alraia Voliat</t>
  </si>
  <si>
    <t>8452_02</t>
  </si>
  <si>
    <t>Jabbab Voliat</t>
  </si>
  <si>
    <t>8452_03</t>
  </si>
  <si>
    <t>Atrino Voliat</t>
  </si>
  <si>
    <t>8452_04</t>
  </si>
  <si>
    <t>Muonon Voliat</t>
  </si>
  <si>
    <t>8454_01</t>
  </si>
  <si>
    <t>G/1354/S</t>
  </si>
  <si>
    <t>Elle Workmans</t>
  </si>
  <si>
    <t>8456_01</t>
  </si>
  <si>
    <t>C/280/P</t>
  </si>
  <si>
    <t>Eltais Calazy</t>
  </si>
  <si>
    <t>8457_01</t>
  </si>
  <si>
    <t>F/1627/S</t>
  </si>
  <si>
    <t>Erie Lopelases</t>
  </si>
  <si>
    <t>8458_01</t>
  </si>
  <si>
    <t>C/319/S</t>
  </si>
  <si>
    <t>Atonea Sempreate</t>
  </si>
  <si>
    <t>8458_02</t>
  </si>
  <si>
    <t>Canon Sempreate</t>
  </si>
  <si>
    <t>8458_03</t>
  </si>
  <si>
    <t>Etamino Sempreate</t>
  </si>
  <si>
    <t>8458_04</t>
  </si>
  <si>
    <t>Tachib Sempreate</t>
  </si>
  <si>
    <t>8458_05</t>
  </si>
  <si>
    <t>Hezenif Sempreate</t>
  </si>
  <si>
    <t>8458_06</t>
  </si>
  <si>
    <t>Minopus Bealvewd</t>
  </si>
  <si>
    <t>8459_01</t>
  </si>
  <si>
    <t>G/1355/S</t>
  </si>
  <si>
    <t>Dorice Morandry</t>
  </si>
  <si>
    <t>8460_01</t>
  </si>
  <si>
    <t>F/1628/S</t>
  </si>
  <si>
    <t>Kelle Ewisentley</t>
  </si>
  <si>
    <t>8462_01</t>
  </si>
  <si>
    <t>F/1629/S</t>
  </si>
  <si>
    <t>Maen Klindsey</t>
  </si>
  <si>
    <t>8463_01</t>
  </si>
  <si>
    <t>F/1630/S</t>
  </si>
  <si>
    <t>Jeret Hoppernardy</t>
  </si>
  <si>
    <t>8465_01</t>
  </si>
  <si>
    <t>E/542/P</t>
  </si>
  <si>
    <t>Aark Ches</t>
  </si>
  <si>
    <t>8465_02</t>
  </si>
  <si>
    <t>F/1736/P</t>
  </si>
  <si>
    <t>Clek Ches</t>
  </si>
  <si>
    <t>8466_01</t>
  </si>
  <si>
    <t>F/1737/P</t>
  </si>
  <si>
    <t>Miken Leonaldez</t>
  </si>
  <si>
    <t>8467_01</t>
  </si>
  <si>
    <t>G/1379/P</t>
  </si>
  <si>
    <t>Branda Hebernandry</t>
  </si>
  <si>
    <t>8468_01</t>
  </si>
  <si>
    <t>D/263/P</t>
  </si>
  <si>
    <t>Park Birt</t>
  </si>
  <si>
    <t>8469_01</t>
  </si>
  <si>
    <t>G/1356/S</t>
  </si>
  <si>
    <t>Benja Cames</t>
  </si>
  <si>
    <t>8470_01</t>
  </si>
  <si>
    <t>C/281/P</t>
  </si>
  <si>
    <t>Brafirk Aloubtled</t>
  </si>
  <si>
    <t>8471_01</t>
  </si>
  <si>
    <t>E/556/S</t>
  </si>
  <si>
    <t>Bosonon Metiveal</t>
  </si>
  <si>
    <t>8472_01</t>
  </si>
  <si>
    <t>G/1380/P</t>
  </si>
  <si>
    <t>Rankie Douglasen</t>
  </si>
  <si>
    <t>8474_01</t>
  </si>
  <si>
    <t>F/1632/S</t>
  </si>
  <si>
    <t>Eriky Weaves</t>
  </si>
  <si>
    <t>8475_01</t>
  </si>
  <si>
    <t>B/331/S</t>
  </si>
  <si>
    <t>Sadares Aindlylid</t>
  </si>
  <si>
    <t>8475_02</t>
  </si>
  <si>
    <t>Shellum Aindlylid</t>
  </si>
  <si>
    <t>8476_01</t>
  </si>
  <si>
    <t>D/252/S</t>
  </si>
  <si>
    <t>Slig Mille</t>
  </si>
  <si>
    <t>8477_01</t>
  </si>
  <si>
    <t>F/1633/S</t>
  </si>
  <si>
    <t>Ellie Hickerson</t>
  </si>
  <si>
    <t>8479_01</t>
  </si>
  <si>
    <t>F/1738/P</t>
  </si>
  <si>
    <t>Heremy Cardner</t>
  </si>
  <si>
    <t>8480_01</t>
  </si>
  <si>
    <t>G/1382/P</t>
  </si>
  <si>
    <t>Aleroy Cartz</t>
  </si>
  <si>
    <t>8480_02</t>
  </si>
  <si>
    <t>Shalle Cartz</t>
  </si>
  <si>
    <t>8481_01</t>
  </si>
  <si>
    <t>B/332/S</t>
  </si>
  <si>
    <t>Mesarid Braned</t>
  </si>
  <si>
    <t>8482_01</t>
  </si>
  <si>
    <t>G/1358/S</t>
  </si>
  <si>
    <t>Lynnie Thonyderson</t>
  </si>
  <si>
    <t>8483_01</t>
  </si>
  <si>
    <t>D/253/S</t>
  </si>
  <si>
    <t>Axinon Clutcheed</t>
  </si>
  <si>
    <t>8486_01</t>
  </si>
  <si>
    <t>G/1360/S</t>
  </si>
  <si>
    <t>France Anthompson</t>
  </si>
  <si>
    <t>8487_01</t>
  </si>
  <si>
    <t>C/282/P</t>
  </si>
  <si>
    <t>Kajamak Boderbint</t>
  </si>
  <si>
    <t>8489_01</t>
  </si>
  <si>
    <t>G/1383/P</t>
  </si>
  <si>
    <t>Elicey Danielps</t>
  </si>
  <si>
    <t>8491_01</t>
  </si>
  <si>
    <t>F/1635/S</t>
  </si>
  <si>
    <t>Murs Panie</t>
  </si>
  <si>
    <t>8492_01</t>
  </si>
  <si>
    <t>F/1740/P</t>
  </si>
  <si>
    <t>Lis Tersimpson</t>
  </si>
  <si>
    <t>8493_01</t>
  </si>
  <si>
    <t>G/1384/P</t>
  </si>
  <si>
    <t>Hanna Goodson</t>
  </si>
  <si>
    <t>8494_01</t>
  </si>
  <si>
    <t>E/543/P</t>
  </si>
  <si>
    <t>Cines Bota</t>
  </si>
  <si>
    <t>8495_01</t>
  </si>
  <si>
    <t>C/283/P</t>
  </si>
  <si>
    <t>Zauri Rupent</t>
  </si>
  <si>
    <t>8500_01</t>
  </si>
  <si>
    <t>F/1743/P</t>
  </si>
  <si>
    <t>Chios Purte</t>
  </si>
  <si>
    <t>8502_01</t>
  </si>
  <si>
    <t>D/254/S</t>
  </si>
  <si>
    <t>Cole Purte</t>
  </si>
  <si>
    <t>8503_01</t>
  </si>
  <si>
    <t>B/279/P</t>
  </si>
  <si>
    <t>Izaron Coweboded</t>
  </si>
  <si>
    <t>8503_02</t>
  </si>
  <si>
    <t>Keidus Coweboded</t>
  </si>
  <si>
    <t>8503_03</t>
  </si>
  <si>
    <t>Tabdhib Coweboded</t>
  </si>
  <si>
    <t>8504_01</t>
  </si>
  <si>
    <t>F/1744/P</t>
  </si>
  <si>
    <t>Catha Moranthons</t>
  </si>
  <si>
    <t>8504_02</t>
  </si>
  <si>
    <t>G/1385/P</t>
  </si>
  <si>
    <t>Kencey Moranthons</t>
  </si>
  <si>
    <t>8506_01</t>
  </si>
  <si>
    <t>F/1746/P</t>
  </si>
  <si>
    <t>Stal Benney</t>
  </si>
  <si>
    <t>8508_01</t>
  </si>
  <si>
    <t>F/1747/P</t>
  </si>
  <si>
    <t>Proos Bake</t>
  </si>
  <si>
    <t>8508_02</t>
  </si>
  <si>
    <t>Spikes Bake</t>
  </si>
  <si>
    <t>8508_03</t>
  </si>
  <si>
    <t>Bonutz Bake</t>
  </si>
  <si>
    <t>8509_01</t>
  </si>
  <si>
    <t>G/1364/S</t>
  </si>
  <si>
    <t>Lillia Kaufmaneyes</t>
  </si>
  <si>
    <t>8511_01</t>
  </si>
  <si>
    <t>G/1365/S</t>
  </si>
  <si>
    <t>Craine Moreman</t>
  </si>
  <si>
    <t>8512_01</t>
  </si>
  <si>
    <t>F/1637/S</t>
  </si>
  <si>
    <t>Verly Flyncharlan</t>
  </si>
  <si>
    <t>8514_01</t>
  </si>
  <si>
    <t>F/1748/P</t>
  </si>
  <si>
    <t>Kie Ste</t>
  </si>
  <si>
    <t>8516_01</t>
  </si>
  <si>
    <t>F/1750/P</t>
  </si>
  <si>
    <t>Denis Hopez</t>
  </si>
  <si>
    <t>8521_01</t>
  </si>
  <si>
    <t>A/102/S</t>
  </si>
  <si>
    <t>Castab Cuplial</t>
  </si>
  <si>
    <t>8522_01</t>
  </si>
  <si>
    <t>F/1751/P</t>
  </si>
  <si>
    <t>Ianna Quinnerettt</t>
  </si>
  <si>
    <t>8523_01</t>
  </si>
  <si>
    <t>C/320/S</t>
  </si>
  <si>
    <t>Weiaham Vendeck</t>
  </si>
  <si>
    <t>8524_01</t>
  </si>
  <si>
    <t>B/333/S</t>
  </si>
  <si>
    <t>Algeno Conablese</t>
  </si>
  <si>
    <t>8528_01</t>
  </si>
  <si>
    <t>G/1369/S</t>
  </si>
  <si>
    <t>Hencey Chanash</t>
  </si>
  <si>
    <t>8530_01</t>
  </si>
  <si>
    <t>F/1640/S</t>
  </si>
  <si>
    <t>Sher Shpie</t>
  </si>
  <si>
    <t>8535_01</t>
  </si>
  <si>
    <t>F/1642/S</t>
  </si>
  <si>
    <t>Hilley Petton</t>
  </si>
  <si>
    <t>8536_01</t>
  </si>
  <si>
    <t>E/559/S</t>
  </si>
  <si>
    <t>Mesatik Plattering</t>
  </si>
  <si>
    <t>8537_01</t>
  </si>
  <si>
    <t>F/1643/S</t>
  </si>
  <si>
    <t>Whex Nutte</t>
  </si>
  <si>
    <t>8537_02</t>
  </si>
  <si>
    <t>Cireal Nutte</t>
  </si>
  <si>
    <t>8537_03</t>
  </si>
  <si>
    <t>Tonch Nutte</t>
  </si>
  <si>
    <t>8539_01</t>
  </si>
  <si>
    <t>G/1372/S</t>
  </si>
  <si>
    <t>Tance Simsey</t>
  </si>
  <si>
    <t>8540_01</t>
  </si>
  <si>
    <t>F/1645/S</t>
  </si>
  <si>
    <t>Dory Sextones</t>
  </si>
  <si>
    <t>8541_01</t>
  </si>
  <si>
    <t>D/266/P</t>
  </si>
  <si>
    <t>Squars Rekle</t>
  </si>
  <si>
    <t>8541_02</t>
  </si>
  <si>
    <t>Booss Rekle</t>
  </si>
  <si>
    <t>8542_01</t>
  </si>
  <si>
    <t>E/544/P</t>
  </si>
  <si>
    <t>Dow Chate</t>
  </si>
  <si>
    <t>8544_01</t>
  </si>
  <si>
    <t>F/1647/S</t>
  </si>
  <si>
    <t>Yolana Booters</t>
  </si>
  <si>
    <t>8545_01</t>
  </si>
  <si>
    <t>F/1753/P</t>
  </si>
  <si>
    <t>Regana Kirks</t>
  </si>
  <si>
    <t>8548_01</t>
  </si>
  <si>
    <t>F/1755/P</t>
  </si>
  <si>
    <t>8549_01</t>
  </si>
  <si>
    <t>F/1648/S</t>
  </si>
  <si>
    <t>Tostex Grean</t>
  </si>
  <si>
    <t>8551_01</t>
  </si>
  <si>
    <t>D/257/S</t>
  </si>
  <si>
    <t>Sariton Disheract</t>
  </si>
  <si>
    <t>8552_01</t>
  </si>
  <si>
    <t>E/545/P</t>
  </si>
  <si>
    <t>Pot Hapie</t>
  </si>
  <si>
    <t>8552_02</t>
  </si>
  <si>
    <t>F/1756/P</t>
  </si>
  <si>
    <t>Mins Hapie</t>
  </si>
  <si>
    <t>8554_01</t>
  </si>
  <si>
    <t>E/547/P</t>
  </si>
  <si>
    <t>Britta Valezaley</t>
  </si>
  <si>
    <t>8556_01</t>
  </si>
  <si>
    <t>B/280/P</t>
  </si>
  <si>
    <t>Mirfar Optionful</t>
  </si>
  <si>
    <t>8556_02</t>
  </si>
  <si>
    <t>Sadard Optionful</t>
  </si>
  <si>
    <t>8557_01</t>
  </si>
  <si>
    <t>B/334/S</t>
  </si>
  <si>
    <t>Cheleon Swingse</t>
  </si>
  <si>
    <t>8557_02</t>
  </si>
  <si>
    <t>Golaran Swingse</t>
  </si>
  <si>
    <t>8559_01</t>
  </si>
  <si>
    <t>E/548/P</t>
  </si>
  <si>
    <t>Ecco Make</t>
  </si>
  <si>
    <t>8559_02</t>
  </si>
  <si>
    <t>F/1758/P</t>
  </si>
  <si>
    <t>Eclass Make</t>
  </si>
  <si>
    <t>8559_03</t>
  </si>
  <si>
    <t>Goos Make</t>
  </si>
  <si>
    <t>8560_01</t>
  </si>
  <si>
    <t>G/1391/P</t>
  </si>
  <si>
    <t>8561_01</t>
  </si>
  <si>
    <t>G/1375/S</t>
  </si>
  <si>
    <t>Dandra Sandry</t>
  </si>
  <si>
    <t>8566_01</t>
  </si>
  <si>
    <t>G/1392/P</t>
  </si>
  <si>
    <t>Ferry Valexandez</t>
  </si>
  <si>
    <t>8569_01</t>
  </si>
  <si>
    <t>A/88/P</t>
  </si>
  <si>
    <t>Neutrak Lisholtery</t>
  </si>
  <si>
    <t>8570_01</t>
  </si>
  <si>
    <t>G/1377/S</t>
  </si>
  <si>
    <t>Denny Russon</t>
  </si>
  <si>
    <t>8571_01</t>
  </si>
  <si>
    <t>F/1651/S</t>
  </si>
  <si>
    <t>Yots Repie</t>
  </si>
  <si>
    <t>8572_01</t>
  </si>
  <si>
    <t>A/89/P</t>
  </si>
  <si>
    <t>Eltaird Hoorherve</t>
  </si>
  <si>
    <t>8573_01</t>
  </si>
  <si>
    <t>F/1652/S</t>
  </si>
  <si>
    <t>Marine Harry</t>
  </si>
  <si>
    <t>8573_02</t>
  </si>
  <si>
    <t>G/1378/S</t>
  </si>
  <si>
    <t>Toniel Mirezavis</t>
  </si>
  <si>
    <t>8574_01</t>
  </si>
  <si>
    <t>F/1653/S</t>
  </si>
  <si>
    <t>Hork Welte</t>
  </si>
  <si>
    <t>8574_02</t>
  </si>
  <si>
    <t>D/258/S</t>
  </si>
  <si>
    <t>Yakers Welte</t>
  </si>
  <si>
    <t>8574_03</t>
  </si>
  <si>
    <t>Wales Rhuba</t>
  </si>
  <si>
    <t>8574_04</t>
  </si>
  <si>
    <t>Ceros Welte</t>
  </si>
  <si>
    <t>8574_05</t>
  </si>
  <si>
    <t>Eerch Welte</t>
  </si>
  <si>
    <t>8577_01</t>
  </si>
  <si>
    <t>F/1654/S</t>
  </si>
  <si>
    <t>Mans Kill</t>
  </si>
  <si>
    <t>8580_01</t>
  </si>
  <si>
    <t>G/1379/S</t>
  </si>
  <si>
    <t>Leen Goldendrice</t>
  </si>
  <si>
    <t>8581_01</t>
  </si>
  <si>
    <t>C/323/S</t>
  </si>
  <si>
    <t>Kitauva Fawnsive</t>
  </si>
  <si>
    <t>8581_02</t>
  </si>
  <si>
    <t>Mesatz Meplel</t>
  </si>
  <si>
    <t>8584_01</t>
  </si>
  <si>
    <t>F/1655/S</t>
  </si>
  <si>
    <t>Marvey Coopelandez</t>
  </si>
  <si>
    <t>8585_01</t>
  </si>
  <si>
    <t>D/259/S</t>
  </si>
  <si>
    <t>Cireal Kepie</t>
  </si>
  <si>
    <t>8586_01</t>
  </si>
  <si>
    <t>E/550/P</t>
  </si>
  <si>
    <t>Zelowl Terry</t>
  </si>
  <si>
    <t>8587_01</t>
  </si>
  <si>
    <t>F/1763/P</t>
  </si>
  <si>
    <t>Ronard Fielsenders</t>
  </si>
  <si>
    <t>8588_01</t>
  </si>
  <si>
    <t>E/562/S</t>
  </si>
  <si>
    <t>Gramus Wist</t>
  </si>
  <si>
    <t>8589_01</t>
  </si>
  <si>
    <t>D/267/P</t>
  </si>
  <si>
    <t>Gacrab Gealter</t>
  </si>
  <si>
    <t>8592_01</t>
  </si>
  <si>
    <t>D/268/P</t>
  </si>
  <si>
    <t>Bosoneb Gulthler</t>
  </si>
  <si>
    <t>8594_01</t>
  </si>
  <si>
    <t>G/1381/S</t>
  </si>
  <si>
    <t>Heremy Clayson</t>
  </si>
  <si>
    <t>8595_01</t>
  </si>
  <si>
    <t>E/551/P</t>
  </si>
  <si>
    <t>Froos Stche</t>
  </si>
  <si>
    <t>8596_01</t>
  </si>
  <si>
    <t>C/284/P</t>
  </si>
  <si>
    <t>Aldah Healted</t>
  </si>
  <si>
    <t>8596_02</t>
  </si>
  <si>
    <t>Menchah Healted</t>
  </si>
  <si>
    <t>8597_01</t>
  </si>
  <si>
    <t>G/1382/S</t>
  </si>
  <si>
    <t>Patoya Moreman</t>
  </si>
  <si>
    <t>8598_01</t>
  </si>
  <si>
    <t>G/1394/P</t>
  </si>
  <si>
    <t>Garley Mcbriggins</t>
  </si>
  <si>
    <t>8598_02</t>
  </si>
  <si>
    <t>Eriana Mcbriggins</t>
  </si>
  <si>
    <t>8598_03</t>
  </si>
  <si>
    <t>Brada Mcbriggins</t>
  </si>
  <si>
    <t>8599_01</t>
  </si>
  <si>
    <t>G/1383/S</t>
  </si>
  <si>
    <t>Lynnie Scottuez</t>
  </si>
  <si>
    <t>8602_01</t>
  </si>
  <si>
    <t>G/1396/P</t>
  </si>
  <si>
    <t>Robina Weissey</t>
  </si>
  <si>
    <t>8602_02</t>
  </si>
  <si>
    <t>Yvonna Weissey</t>
  </si>
  <si>
    <t>8602_03</t>
  </si>
  <si>
    <t>Elson Weissey</t>
  </si>
  <si>
    <t>8603_01</t>
  </si>
  <si>
    <t>Hilip Klinson</t>
  </si>
  <si>
    <t>8604_01</t>
  </si>
  <si>
    <t>F/1765/P</t>
  </si>
  <si>
    <t>Crat Stité</t>
  </si>
  <si>
    <t>8604_02</t>
  </si>
  <si>
    <t>Halesh Stité</t>
  </si>
  <si>
    <t>8605_01</t>
  </si>
  <si>
    <t>C/324/S</t>
  </si>
  <si>
    <t>Suhain Netshaless</t>
  </si>
  <si>
    <t>8605_02</t>
  </si>
  <si>
    <t>Mera Netshaless</t>
  </si>
  <si>
    <t>8605_03</t>
  </si>
  <si>
    <t>Spuri Netshaless</t>
  </si>
  <si>
    <t>8605_04</t>
  </si>
  <si>
    <t>Aldibah Netshaless</t>
  </si>
  <si>
    <t>8605_05</t>
  </si>
  <si>
    <t>Pleion Netshaless</t>
  </si>
  <si>
    <t>8606_01</t>
  </si>
  <si>
    <t>G/1386/S</t>
  </si>
  <si>
    <t>Tammyl Wolffy</t>
  </si>
  <si>
    <t>8606_02</t>
  </si>
  <si>
    <t>F/1658/S</t>
  </si>
  <si>
    <t>Gerry Wolffy</t>
  </si>
  <si>
    <t>8606_03</t>
  </si>
  <si>
    <t>E/563/S</t>
  </si>
  <si>
    <t>Gordo Wolffy</t>
  </si>
  <si>
    <t>8607_01</t>
  </si>
  <si>
    <t>G/1387/S</t>
  </si>
  <si>
    <t>Lan Gainebergan</t>
  </si>
  <si>
    <t>8609_01</t>
  </si>
  <si>
    <t>E/564/S</t>
  </si>
  <si>
    <t>Bara Cochrisons</t>
  </si>
  <si>
    <t>8610_01</t>
  </si>
  <si>
    <t>G/1398/P</t>
  </si>
  <si>
    <t>Thondy Mayson</t>
  </si>
  <si>
    <t>8611_01</t>
  </si>
  <si>
    <t>F/1766/P</t>
  </si>
  <si>
    <t>Rice Mejiaddox</t>
  </si>
  <si>
    <t>8612_01</t>
  </si>
  <si>
    <t>G/1399/P</t>
  </si>
  <si>
    <t>Carlen Welles</t>
  </si>
  <si>
    <t>8613_01</t>
  </si>
  <si>
    <t>G/1388/S</t>
  </si>
  <si>
    <t>8614_01</t>
  </si>
  <si>
    <t>G/1400/P</t>
  </si>
  <si>
    <t>8615_01</t>
  </si>
  <si>
    <t>E/565/S</t>
  </si>
  <si>
    <t>Kris Buckentry</t>
  </si>
  <si>
    <t>8615_02</t>
  </si>
  <si>
    <t>G/1389/S</t>
  </si>
  <si>
    <t>Jarena Buckentry</t>
  </si>
  <si>
    <t>8616_01</t>
  </si>
  <si>
    <t>F/1767/P</t>
  </si>
  <si>
    <t>Fruik Coune</t>
  </si>
  <si>
    <t>8616_02</t>
  </si>
  <si>
    <t>Skies Coune</t>
  </si>
  <si>
    <t>8617_01</t>
  </si>
  <si>
    <t>F/1768/P</t>
  </si>
  <si>
    <t>Jeroy Cartiz</t>
  </si>
  <si>
    <t>8618_01</t>
  </si>
  <si>
    <t>B/336/S</t>
  </si>
  <si>
    <t>Hallux Resendent</t>
  </si>
  <si>
    <t>8618_02</t>
  </si>
  <si>
    <t>Jihonon Resendent</t>
  </si>
  <si>
    <t>8619_01</t>
  </si>
  <si>
    <t>E/566/S</t>
  </si>
  <si>
    <t>Mardach Heermy</t>
  </si>
  <si>
    <t>8620_01</t>
  </si>
  <si>
    <t>F/1659/S</t>
  </si>
  <si>
    <t>Cinets Crité</t>
  </si>
  <si>
    <t>8623_01</t>
  </si>
  <si>
    <t>Vandy Hoffergess</t>
  </si>
  <si>
    <t>8624_01</t>
  </si>
  <si>
    <t>F/1661/S</t>
  </si>
  <si>
    <t>Penne Kramorry</t>
  </si>
  <si>
    <t>8624_02</t>
  </si>
  <si>
    <t>G/1390/S</t>
  </si>
  <si>
    <t>Eristy Kramorry</t>
  </si>
  <si>
    <t>8626_01</t>
  </si>
  <si>
    <t>F/1770/P</t>
  </si>
  <si>
    <t>Alber Corman</t>
  </si>
  <si>
    <t>8628_01</t>
  </si>
  <si>
    <t>F/1664/S</t>
  </si>
  <si>
    <t>Enry Johnsondez</t>
  </si>
  <si>
    <t>8629_01</t>
  </si>
  <si>
    <t>G/1391/S</t>
  </si>
  <si>
    <t>Royce Hamberterry</t>
  </si>
  <si>
    <t>8631_01</t>
  </si>
  <si>
    <t>E/553/P</t>
  </si>
  <si>
    <t>Denuts Stité</t>
  </si>
  <si>
    <t>8633_01</t>
  </si>
  <si>
    <t>F/1665/S</t>
  </si>
  <si>
    <t>Jenne Daughessey</t>
  </si>
  <si>
    <t>8634_01</t>
  </si>
  <si>
    <t>G/1392/S</t>
  </si>
  <si>
    <t>Wenny Hurchez</t>
  </si>
  <si>
    <t>8635_01</t>
  </si>
  <si>
    <t>E/554/P</t>
  </si>
  <si>
    <t>Joanry Welles</t>
  </si>
  <si>
    <t>8636_01</t>
  </si>
  <si>
    <t>F/1772/P</t>
  </si>
  <si>
    <t>Panzel Ruity</t>
  </si>
  <si>
    <t>8637_01</t>
  </si>
  <si>
    <t>F/1773/P</t>
  </si>
  <si>
    <t>Sinkes Spien</t>
  </si>
  <si>
    <t>8637_02</t>
  </si>
  <si>
    <t>Varz Spien</t>
  </si>
  <si>
    <t>8637_03</t>
  </si>
  <si>
    <t>E/555/P</t>
  </si>
  <si>
    <t>Nakes Spien</t>
  </si>
  <si>
    <t>8638_01</t>
  </si>
  <si>
    <t>G/1402/P</t>
  </si>
  <si>
    <t>Therta Holliams</t>
  </si>
  <si>
    <t>8638_02</t>
  </si>
  <si>
    <t>Janee Holliams</t>
  </si>
  <si>
    <t>8638_03</t>
  </si>
  <si>
    <t>Britta Holliams</t>
  </si>
  <si>
    <t>8639_01</t>
  </si>
  <si>
    <t>E/567/S</t>
  </si>
  <si>
    <t>Wifts Berle</t>
  </si>
  <si>
    <t>8639_02</t>
  </si>
  <si>
    <t>D/260/S</t>
  </si>
  <si>
    <t>Cruts Berle</t>
  </si>
  <si>
    <t>8640_01</t>
  </si>
  <si>
    <t>F/1666/S</t>
  </si>
  <si>
    <t>Diandy Hurchrisong</t>
  </si>
  <si>
    <t>8641_01</t>
  </si>
  <si>
    <t>F/1667/S</t>
  </si>
  <si>
    <t>Cint Mille</t>
  </si>
  <si>
    <t>8641_02</t>
  </si>
  <si>
    <t>Conth Mille</t>
  </si>
  <si>
    <t>8641_03</t>
  </si>
  <si>
    <t>Pech Mille</t>
  </si>
  <si>
    <t>8642_01</t>
  </si>
  <si>
    <t>F/1774/P</t>
  </si>
  <si>
    <t>Yolace Berreranks</t>
  </si>
  <si>
    <t>8643_01</t>
  </si>
  <si>
    <t>F/1775/P</t>
  </si>
  <si>
    <t>Dow Ramad</t>
  </si>
  <si>
    <t>8644_01</t>
  </si>
  <si>
    <t>F/1668/S</t>
  </si>
  <si>
    <t>Shawne Dunnisey</t>
  </si>
  <si>
    <t>8644_02</t>
  </si>
  <si>
    <t>Ninaha Dunnisey</t>
  </si>
  <si>
    <t>8645_01</t>
  </si>
  <si>
    <t>F/1776/P</t>
  </si>
  <si>
    <t>Herita Arneras</t>
  </si>
  <si>
    <t>8646_01</t>
  </si>
  <si>
    <t>C/325/S</t>
  </si>
  <si>
    <t>Neutrak Vertfull</t>
  </si>
  <si>
    <t>8646_02</t>
  </si>
  <si>
    <t>Enifik Vertfull</t>
  </si>
  <si>
    <t>8646_03</t>
  </si>
  <si>
    <t>Atonon Vertfull</t>
  </si>
  <si>
    <t>8646_04</t>
  </si>
  <si>
    <t>Chamark Vertfull</t>
  </si>
  <si>
    <t>8650_01</t>
  </si>
  <si>
    <t>G/1404/P</t>
  </si>
  <si>
    <t>Artis Weberton</t>
  </si>
  <si>
    <t>8653_01</t>
  </si>
  <si>
    <t>G/1393/S</t>
  </si>
  <si>
    <t>Racily Bairdyork</t>
  </si>
  <si>
    <t>8654_01</t>
  </si>
  <si>
    <t>F/1779/P</t>
  </si>
  <si>
    <t>Jeresa Noelan</t>
  </si>
  <si>
    <t>8656_01</t>
  </si>
  <si>
    <t>A/103/S</t>
  </si>
  <si>
    <t>Antinon Imparmle</t>
  </si>
  <si>
    <t>8656_02</t>
  </si>
  <si>
    <t>Almino Rotter</t>
  </si>
  <si>
    <t>8656_03</t>
  </si>
  <si>
    <t>Eltares Imparmle</t>
  </si>
  <si>
    <t>8657_01</t>
  </si>
  <si>
    <t>F/1780/P</t>
  </si>
  <si>
    <t>Caish Harta</t>
  </si>
  <si>
    <t>8658_01</t>
  </si>
  <si>
    <t>E/568/S</t>
  </si>
  <si>
    <t>Ney Forne</t>
  </si>
  <si>
    <t>8658_02</t>
  </si>
  <si>
    <t>F/1673/S</t>
  </si>
  <si>
    <t>Batech Forne</t>
  </si>
  <si>
    <t>8659_01</t>
  </si>
  <si>
    <t>F/1781/P</t>
  </si>
  <si>
    <t>Coley Ryanglasey</t>
  </si>
  <si>
    <t>8661_01</t>
  </si>
  <si>
    <t>F/1675/S</t>
  </si>
  <si>
    <t>Herina Pierry</t>
  </si>
  <si>
    <t>8663_01</t>
  </si>
  <si>
    <t>G/1394/S</t>
  </si>
  <si>
    <t>Fery Hurchrisong</t>
  </si>
  <si>
    <t>8663_02</t>
  </si>
  <si>
    <t>Donnie Hurchrisong</t>
  </si>
  <si>
    <t>8664_01</t>
  </si>
  <si>
    <t>G/1395/S</t>
  </si>
  <si>
    <t>Loisey Hallahaney</t>
  </si>
  <si>
    <t>8667_01</t>
  </si>
  <si>
    <t>F/1676/S</t>
  </si>
  <si>
    <t>Koat Kad</t>
  </si>
  <si>
    <t>8668_01</t>
  </si>
  <si>
    <t>F/1783/P</t>
  </si>
  <si>
    <t>Mall Rapie</t>
  </si>
  <si>
    <t>8668_02</t>
  </si>
  <si>
    <t>D/269/P</t>
  </si>
  <si>
    <t>Mulk Rapie</t>
  </si>
  <si>
    <t>8668_03</t>
  </si>
  <si>
    <t>E/556/P</t>
  </si>
  <si>
    <t>Toat Rapie</t>
  </si>
  <si>
    <t>8669_01</t>
  </si>
  <si>
    <t>F/1677/S</t>
  </si>
  <si>
    <t>Morrie Cartiz</t>
  </si>
  <si>
    <t>8669_02</t>
  </si>
  <si>
    <t>G/1397/S</t>
  </si>
  <si>
    <t>Craine Cartiz</t>
  </si>
  <si>
    <t>8669_03</t>
  </si>
  <si>
    <t>Leence Cartiz</t>
  </si>
  <si>
    <t>8670_01</t>
  </si>
  <si>
    <t>G/1398/S</t>
  </si>
  <si>
    <t>Evenna Williotters</t>
  </si>
  <si>
    <t>8671_01</t>
  </si>
  <si>
    <t>A/90/P</t>
  </si>
  <si>
    <t>Avijava Ticagent</t>
  </si>
  <si>
    <t>8672_01</t>
  </si>
  <si>
    <t>G/1406/P</t>
  </si>
  <si>
    <t>Cary Rilley</t>
  </si>
  <si>
    <t>8673_01</t>
  </si>
  <si>
    <t>C/285/P</t>
  </si>
  <si>
    <t>Taurak Pentical</t>
  </si>
  <si>
    <t>8674_01</t>
  </si>
  <si>
    <t>F/1784/P</t>
  </si>
  <si>
    <t>Gra Resty</t>
  </si>
  <si>
    <t>8675_01</t>
  </si>
  <si>
    <t>B/281/P</t>
  </si>
  <si>
    <t>Benebah Droning</t>
  </si>
  <si>
    <t>8680_01</t>
  </si>
  <si>
    <t>F/1786/P</t>
  </si>
  <si>
    <t>Scera Sty</t>
  </si>
  <si>
    <t>8681_01</t>
  </si>
  <si>
    <t>F/1787/P</t>
  </si>
  <si>
    <t>Colde Derry</t>
  </si>
  <si>
    <t>8681_02</t>
  </si>
  <si>
    <t>Rionk Facle</t>
  </si>
  <si>
    <t>8681_03</t>
  </si>
  <si>
    <t>Totax Derry</t>
  </si>
  <si>
    <t>8683_01</t>
  </si>
  <si>
    <t>F/1679/S</t>
  </si>
  <si>
    <t>Dandra Prinson</t>
  </si>
  <si>
    <t>8684_01</t>
  </si>
  <si>
    <t>F/1788/P</t>
  </si>
  <si>
    <t>Carly Meleon</t>
  </si>
  <si>
    <t>8685_01</t>
  </si>
  <si>
    <t>G/1400/S</t>
  </si>
  <si>
    <t>Ren Midtt</t>
  </si>
  <si>
    <t>8687_01</t>
  </si>
  <si>
    <t>F/1680/S</t>
  </si>
  <si>
    <t>Annon Cartiz</t>
  </si>
  <si>
    <t>8688_01</t>
  </si>
  <si>
    <t>F/1681/S</t>
  </si>
  <si>
    <t>Eillis Moodmandez</t>
  </si>
  <si>
    <t>8691_01</t>
  </si>
  <si>
    <t>G/1409/P</t>
  </si>
  <si>
    <t>Thewis Pierry</t>
  </si>
  <si>
    <t>8693_01</t>
  </si>
  <si>
    <t>G/1410/P</t>
  </si>
  <si>
    <t>Juanna Buckson</t>
  </si>
  <si>
    <t>8694_01</t>
  </si>
  <si>
    <t>G/1411/P</t>
  </si>
  <si>
    <t>Wenise Lunapperts</t>
  </si>
  <si>
    <t>8694_02</t>
  </si>
  <si>
    <t>Dixiel Lunapperts</t>
  </si>
  <si>
    <t>8694_03</t>
  </si>
  <si>
    <t>Reneen Lunapperts</t>
  </si>
  <si>
    <t>8695_01</t>
  </si>
  <si>
    <t>F/1683/S</t>
  </si>
  <si>
    <t>Apench Seen</t>
  </si>
  <si>
    <t>8696_01</t>
  </si>
  <si>
    <t>C/326/S</t>
  </si>
  <si>
    <t>Bahoton Alvesssidy</t>
  </si>
  <si>
    <t>8700_01</t>
  </si>
  <si>
    <t>F/1684/S</t>
  </si>
  <si>
    <t>Mose Teake</t>
  </si>
  <si>
    <t>8701_01</t>
  </si>
  <si>
    <t>F/1789/P</t>
  </si>
  <si>
    <t>Hammet Rekle</t>
  </si>
  <si>
    <t>8703_01</t>
  </si>
  <si>
    <t>F/1685/S</t>
  </si>
  <si>
    <t>Lynnie Simpsonks</t>
  </si>
  <si>
    <t>8704_01</t>
  </si>
  <si>
    <t>F/1686/S</t>
  </si>
  <si>
    <t>Pie Facke</t>
  </si>
  <si>
    <t>8704_02</t>
  </si>
  <si>
    <t>D/264/S</t>
  </si>
  <si>
    <t>Cappe Facke</t>
  </si>
  <si>
    <t>8708_01</t>
  </si>
  <si>
    <t>G/1413/P</t>
  </si>
  <si>
    <t>Annard Jacostaffey</t>
  </si>
  <si>
    <t>8709_01</t>
  </si>
  <si>
    <t>F/1687/S</t>
  </si>
  <si>
    <t>Sallie Cartyernan</t>
  </si>
  <si>
    <t>8710_01</t>
  </si>
  <si>
    <t>F/1688/S</t>
  </si>
  <si>
    <t>Frandy Scheron</t>
  </si>
  <si>
    <t>8712_01</t>
  </si>
  <si>
    <t>F/1792/P</t>
  </si>
  <si>
    <t>Blesh Snoff</t>
  </si>
  <si>
    <t>8714_01</t>
  </si>
  <si>
    <t>D/270/P</t>
  </si>
  <si>
    <t>Park Mad</t>
  </si>
  <si>
    <t>8716_01</t>
  </si>
  <si>
    <t>F/1793/P</t>
  </si>
  <si>
    <t>Rankie Graneyes</t>
  </si>
  <si>
    <t>8717_01</t>
  </si>
  <si>
    <t>F/1689/S</t>
  </si>
  <si>
    <t>Nelley Freevenson</t>
  </si>
  <si>
    <t>8719_01</t>
  </si>
  <si>
    <t>A/104/S</t>
  </si>
  <si>
    <t>Naslon Invebodene</t>
  </si>
  <si>
    <t>8719_02</t>
  </si>
  <si>
    <t>Astrak Alcemblery</t>
  </si>
  <si>
    <t>8719_03</t>
  </si>
  <si>
    <t>Edaron Invebodene</t>
  </si>
  <si>
    <t>8720_01</t>
  </si>
  <si>
    <t>F/1690/S</t>
  </si>
  <si>
    <t>Enrie Bartines</t>
  </si>
  <si>
    <t>8721_01</t>
  </si>
  <si>
    <t>B/337/S</t>
  </si>
  <si>
    <t>Mariton Tronsive</t>
  </si>
  <si>
    <t>8722_01</t>
  </si>
  <si>
    <t>E/558/P</t>
  </si>
  <si>
    <t>Cherry Pine</t>
  </si>
  <si>
    <t>8722_02</t>
  </si>
  <si>
    <t>Triple Pine</t>
  </si>
  <si>
    <t>8723_01</t>
  </si>
  <si>
    <t>F/1794/P</t>
  </si>
  <si>
    <t>Aleen Traverdy</t>
  </si>
  <si>
    <t>8727_01</t>
  </si>
  <si>
    <t>F/1797/P</t>
  </si>
  <si>
    <t>Hencey Bulliamoses</t>
  </si>
  <si>
    <t>8728_01</t>
  </si>
  <si>
    <t>F/1798/P</t>
  </si>
  <si>
    <t>Justie Fulloydez</t>
  </si>
  <si>
    <t>8728_02</t>
  </si>
  <si>
    <t>G/1416/P</t>
  </si>
  <si>
    <t>Eilan Fulloydez</t>
  </si>
  <si>
    <t>8728_03</t>
  </si>
  <si>
    <t>Fanna Fulloydez</t>
  </si>
  <si>
    <t>8728_04</t>
  </si>
  <si>
    <t>Ginald Fulloydez</t>
  </si>
  <si>
    <t>8728_05</t>
  </si>
  <si>
    <t>Weslie Fulloydez</t>
  </si>
  <si>
    <t>8728_06</t>
  </si>
  <si>
    <t>Kendy Fulloydez</t>
  </si>
  <si>
    <t>8728_07</t>
  </si>
  <si>
    <t>Delley Fulloydez</t>
  </si>
  <si>
    <t>8728_08</t>
  </si>
  <si>
    <t>Franda Fulloydez</t>
  </si>
  <si>
    <t>8729_01</t>
  </si>
  <si>
    <t>E/559/P</t>
  </si>
  <si>
    <t>Alhaino Rewmid</t>
  </si>
  <si>
    <t>8729_02</t>
  </si>
  <si>
    <t>Charda Rewmid</t>
  </si>
  <si>
    <t>8732_01</t>
  </si>
  <si>
    <t>F/1691/S</t>
  </si>
  <si>
    <t>Lestie Jacostaffey</t>
  </si>
  <si>
    <t>8733_01</t>
  </si>
  <si>
    <t>G/1406/S</t>
  </si>
  <si>
    <t>Leen Wolfernan</t>
  </si>
  <si>
    <t>8734_01</t>
  </si>
  <si>
    <t>G/1417/P</t>
  </si>
  <si>
    <t>Philia Johnshines</t>
  </si>
  <si>
    <t>8735_01</t>
  </si>
  <si>
    <t>F/1799/P</t>
  </si>
  <si>
    <t>Glasey Ryanglasey</t>
  </si>
  <si>
    <t>8736_01</t>
  </si>
  <si>
    <t>F/1800/P</t>
  </si>
  <si>
    <t>Meal Pota</t>
  </si>
  <si>
    <t>8736_02</t>
  </si>
  <si>
    <t>Tros Pota</t>
  </si>
  <si>
    <t>8741_01</t>
  </si>
  <si>
    <t>A/91/P</t>
  </si>
  <si>
    <t>Neutrak Alaring</t>
  </si>
  <si>
    <t>8741_02</t>
  </si>
  <si>
    <t>Grasath Alaring</t>
  </si>
  <si>
    <t>8741_03</t>
  </si>
  <si>
    <t>Hyaduma Stichseary</t>
  </si>
  <si>
    <t>8743_01</t>
  </si>
  <si>
    <t>F/1802/P</t>
  </si>
  <si>
    <t>Isa Villenson</t>
  </si>
  <si>
    <t>8744_01</t>
  </si>
  <si>
    <t>E/570/S</t>
  </si>
  <si>
    <t>Jilly Holton</t>
  </si>
  <si>
    <t>8749_01</t>
  </si>
  <si>
    <t>E/562/P</t>
  </si>
  <si>
    <t>Risps Cuche</t>
  </si>
  <si>
    <t>8750_01</t>
  </si>
  <si>
    <t>F/1804/P</t>
  </si>
  <si>
    <t>Eriey Carlsonney</t>
  </si>
  <si>
    <t>8751_01</t>
  </si>
  <si>
    <t>F/1694/S</t>
  </si>
  <si>
    <t>Byront Weavesend</t>
  </si>
  <si>
    <t>8752_01</t>
  </si>
  <si>
    <t>D/272/P</t>
  </si>
  <si>
    <t>Koops Strad</t>
  </si>
  <si>
    <t>8753_01</t>
  </si>
  <si>
    <t>F/1805/P</t>
  </si>
  <si>
    <t>Lynnee Sellentry</t>
  </si>
  <si>
    <t>8753_02</t>
  </si>
  <si>
    <t>Garyan Sellentry</t>
  </si>
  <si>
    <t>8753_03</t>
  </si>
  <si>
    <t>Min Sellentry</t>
  </si>
  <si>
    <t>8754_01</t>
  </si>
  <si>
    <t>G/1408/S</t>
  </si>
  <si>
    <t>Camiet Popelazquez</t>
  </si>
  <si>
    <t>8755_01</t>
  </si>
  <si>
    <t>D/265/S</t>
  </si>
  <si>
    <t>Ionons Alvercal</t>
  </si>
  <si>
    <t>8757_01</t>
  </si>
  <si>
    <t>G/1409/S</t>
  </si>
  <si>
    <t>Vine Danielps</t>
  </si>
  <si>
    <t>8759_01</t>
  </si>
  <si>
    <t>F/1695/S</t>
  </si>
  <si>
    <t>Tart Chate</t>
  </si>
  <si>
    <t>8759_02</t>
  </si>
  <si>
    <t>Crios Chate</t>
  </si>
  <si>
    <t>8760_01</t>
  </si>
  <si>
    <t>F/1696/S</t>
  </si>
  <si>
    <t>Tance Alvasquez</t>
  </si>
  <si>
    <t>8762_01</t>
  </si>
  <si>
    <t>G/1410/S</t>
  </si>
  <si>
    <t>Benry Cardner</t>
  </si>
  <si>
    <t>8764_01</t>
  </si>
  <si>
    <t>F/1697/S</t>
  </si>
  <si>
    <t>Zers Gene</t>
  </si>
  <si>
    <t>8766_01</t>
  </si>
  <si>
    <t>F/1807/P</t>
  </si>
  <si>
    <t>Fles Mine</t>
  </si>
  <si>
    <t>8769_01</t>
  </si>
  <si>
    <t>F/1700/S</t>
  </si>
  <si>
    <t>Chon Ches</t>
  </si>
  <si>
    <t>8770_01</t>
  </si>
  <si>
    <t>F/1808/P</t>
  </si>
  <si>
    <t>Hughan Waderoachez</t>
  </si>
  <si>
    <t>8770_02</t>
  </si>
  <si>
    <t>Walley Waderoachez</t>
  </si>
  <si>
    <t>8770_03</t>
  </si>
  <si>
    <t>Sony Morgerson</t>
  </si>
  <si>
    <t>8770_04</t>
  </si>
  <si>
    <t>Sandie Morgerson</t>
  </si>
  <si>
    <t>8770_05</t>
  </si>
  <si>
    <t>Millia Morgerson</t>
  </si>
  <si>
    <t>8770_06</t>
  </si>
  <si>
    <t>Nadie Waderoachez</t>
  </si>
  <si>
    <t>8770_07</t>
  </si>
  <si>
    <t>Raque Waderoachez</t>
  </si>
  <si>
    <t>8771_01</t>
  </si>
  <si>
    <t>G/1421/P</t>
  </si>
  <si>
    <t>Ebonya Boyersons</t>
  </si>
  <si>
    <t>8772_01</t>
  </si>
  <si>
    <t>B/339/S</t>
  </si>
  <si>
    <t>8772_02</t>
  </si>
  <si>
    <t>Naosura Motled</t>
  </si>
  <si>
    <t>8773_01</t>
  </si>
  <si>
    <t>D/274/P</t>
  </si>
  <si>
    <t>Gorn Ica</t>
  </si>
  <si>
    <t>8774_01</t>
  </si>
  <si>
    <t>G/1412/S</t>
  </si>
  <si>
    <t>Jennyn Gentledges</t>
  </si>
  <si>
    <t>8776_01</t>
  </si>
  <si>
    <t>E/574/S</t>
  </si>
  <si>
    <t>Winia Headardyer</t>
  </si>
  <si>
    <t>8779_01</t>
  </si>
  <si>
    <t>G/1413/S</t>
  </si>
  <si>
    <t>Dandra Brensonsen</t>
  </si>
  <si>
    <t>8780_01</t>
  </si>
  <si>
    <t>G/1414/S</t>
  </si>
  <si>
    <t>Dory Bryangton</t>
  </si>
  <si>
    <t>8781_01</t>
  </si>
  <si>
    <t>G/1415/S</t>
  </si>
  <si>
    <t>Kencey Flowensley</t>
  </si>
  <si>
    <t>8782_01</t>
  </si>
  <si>
    <t>F/1701/S</t>
  </si>
  <si>
    <t>Ale Butty</t>
  </si>
  <si>
    <t>8783_01</t>
  </si>
  <si>
    <t>D/276/P</t>
  </si>
  <si>
    <t>Pebix Wate</t>
  </si>
  <si>
    <t>8783_02</t>
  </si>
  <si>
    <t>Graw Wate</t>
  </si>
  <si>
    <t>8785_01</t>
  </si>
  <si>
    <t>F/1810/P</t>
  </si>
  <si>
    <t>Jamela Llobsoney</t>
  </si>
  <si>
    <t>8785_02</t>
  </si>
  <si>
    <t>G/1422/P</t>
  </si>
  <si>
    <t>Caseya Llobsoney</t>
  </si>
  <si>
    <t>8786_01</t>
  </si>
  <si>
    <t>B/284/P</t>
  </si>
  <si>
    <t>Sadir Fringearty</t>
  </si>
  <si>
    <t>8787_01</t>
  </si>
  <si>
    <t>G/1416/S</t>
  </si>
  <si>
    <t>8789_01</t>
  </si>
  <si>
    <t>G/1417/S</t>
  </si>
  <si>
    <t>Hollie Cartez</t>
  </si>
  <si>
    <t>8789_02</t>
  </si>
  <si>
    <t>E/576/S</t>
  </si>
  <si>
    <t>Monard Cartez</t>
  </si>
  <si>
    <t>8790_01</t>
  </si>
  <si>
    <t>D/277/P</t>
  </si>
  <si>
    <t>Charaz Fawnsive</t>
  </si>
  <si>
    <t>8791_01</t>
  </si>
  <si>
    <t>F/1812/P</t>
  </si>
  <si>
    <t>Jerrye Meleon</t>
  </si>
  <si>
    <t>8794_01</t>
  </si>
  <si>
    <t>E/563/P</t>
  </si>
  <si>
    <t>Rence Slatessen</t>
  </si>
  <si>
    <t>8796_01</t>
  </si>
  <si>
    <t>G/1418/S</t>
  </si>
  <si>
    <t>Daisya Traverdy</t>
  </si>
  <si>
    <t>8796_02</t>
  </si>
  <si>
    <t>F/1704/S</t>
  </si>
  <si>
    <t>Hillie Jorden</t>
  </si>
  <si>
    <t>8796_03</t>
  </si>
  <si>
    <t>Joya Jorden</t>
  </si>
  <si>
    <t>8796_04</t>
  </si>
  <si>
    <t>Gailia Jorden</t>
  </si>
  <si>
    <t>8796_05</t>
  </si>
  <si>
    <t>Berna Jorden</t>
  </si>
  <si>
    <t>8796_06</t>
  </si>
  <si>
    <t>Felice Traverdy</t>
  </si>
  <si>
    <t>8796_07</t>
  </si>
  <si>
    <t>Stene Bakerson</t>
  </si>
  <si>
    <t>8796_08</t>
  </si>
  <si>
    <t>Dondy Traverdy</t>
  </si>
  <si>
    <t>8797_01</t>
  </si>
  <si>
    <t>F/1705/S</t>
  </si>
  <si>
    <t>Julies Bradamss</t>
  </si>
  <si>
    <t>8798_01</t>
  </si>
  <si>
    <t>F/1706/S</t>
  </si>
  <si>
    <t>Guyl Mcculley</t>
  </si>
  <si>
    <t>8799_01</t>
  </si>
  <si>
    <t>G/1419/S</t>
  </si>
  <si>
    <t>Rossie Boltond</t>
  </si>
  <si>
    <t>8801_01</t>
  </si>
  <si>
    <t>F/1707/S</t>
  </si>
  <si>
    <t>Justie Vincenton</t>
  </si>
  <si>
    <t>8802_01</t>
  </si>
  <si>
    <t>D/266/S</t>
  </si>
  <si>
    <t>Nunkibi Unsible</t>
  </si>
  <si>
    <t>8805_01</t>
  </si>
  <si>
    <t>F/1815/P</t>
  </si>
  <si>
    <t>Elindy Rasmussony</t>
  </si>
  <si>
    <t>8806_01</t>
  </si>
  <si>
    <t>F/1708/S</t>
  </si>
  <si>
    <t>Shood Clake</t>
  </si>
  <si>
    <t>8807_01</t>
  </si>
  <si>
    <t>G/1420/S</t>
  </si>
  <si>
    <t>Marix Polliamposs</t>
  </si>
  <si>
    <t>8808_01</t>
  </si>
  <si>
    <t>F/1816/P</t>
  </si>
  <si>
    <t>Pristy Folemonley</t>
  </si>
  <si>
    <t>8809_01</t>
  </si>
  <si>
    <t>F/1817/P</t>
  </si>
  <si>
    <t>Blance Cooperkins</t>
  </si>
  <si>
    <t>8811_01</t>
  </si>
  <si>
    <t>E/577/S</t>
  </si>
  <si>
    <t>Karley Goods</t>
  </si>
  <si>
    <t>8812_01</t>
  </si>
  <si>
    <t>E/564/P</t>
  </si>
  <si>
    <t>Bar Part</t>
  </si>
  <si>
    <t>8813_01</t>
  </si>
  <si>
    <t>G/1421/S</t>
  </si>
  <si>
    <t>8815_01</t>
  </si>
  <si>
    <t>F/1818/P</t>
  </si>
  <si>
    <t>Frey Tranklinay</t>
  </si>
  <si>
    <t>8816_01</t>
  </si>
  <si>
    <t>B/340/S</t>
  </si>
  <si>
    <t>Murzima Diouselt</t>
  </si>
  <si>
    <t>8816_02</t>
  </si>
  <si>
    <t>Mesatik Diouselt</t>
  </si>
  <si>
    <t>8816_03</t>
  </si>
  <si>
    <t>Merops Diouselt</t>
  </si>
  <si>
    <t>8816_04</t>
  </si>
  <si>
    <t>Astab Diouselt</t>
  </si>
  <si>
    <t>8816_05</t>
  </si>
  <si>
    <t>Terops Diouselt</t>
  </si>
  <si>
    <t>8817_01</t>
  </si>
  <si>
    <t>G/1426/P</t>
  </si>
  <si>
    <t>Yola Mirezavis</t>
  </si>
  <si>
    <t>8818_01</t>
  </si>
  <si>
    <t>G/1427/P</t>
  </si>
  <si>
    <t>Andyn Ballocks</t>
  </si>
  <si>
    <t>8819_01</t>
  </si>
  <si>
    <t>G/1428/P</t>
  </si>
  <si>
    <t>Almary Sancasey</t>
  </si>
  <si>
    <t>8820_01</t>
  </si>
  <si>
    <t>G/1429/P</t>
  </si>
  <si>
    <t>Isaacy Hahnstoneal</t>
  </si>
  <si>
    <t>8821_01</t>
  </si>
  <si>
    <t>E/565/P</t>
  </si>
  <si>
    <t>Heremy Lewinez</t>
  </si>
  <si>
    <t>8822_01</t>
  </si>
  <si>
    <t>A/92/P</t>
  </si>
  <si>
    <t>Taram Spopting</t>
  </si>
  <si>
    <t>8823_01</t>
  </si>
  <si>
    <t>F/1710/S</t>
  </si>
  <si>
    <t>Stax Jamad</t>
  </si>
  <si>
    <t>8824_01</t>
  </si>
  <si>
    <t>F/1819/P</t>
  </si>
  <si>
    <t>Ruthy Whiters</t>
  </si>
  <si>
    <t>8825_01</t>
  </si>
  <si>
    <t>G/1422/S</t>
  </si>
  <si>
    <t>Iree Halexandez</t>
  </si>
  <si>
    <t>8826_01</t>
  </si>
  <si>
    <t>C/290/P</t>
  </si>
  <si>
    <t>Marin Hednigic</t>
  </si>
  <si>
    <t>8826_02</t>
  </si>
  <si>
    <t>Nusakab Hednigic</t>
  </si>
  <si>
    <t>8826_03</t>
  </si>
  <si>
    <t>Aston Hednigic</t>
  </si>
  <si>
    <t>8827_01</t>
  </si>
  <si>
    <t>F/1820/P</t>
  </si>
  <si>
    <t>Rickie Mclarseney</t>
  </si>
  <si>
    <t>8828_01</t>
  </si>
  <si>
    <t>F/1711/S</t>
  </si>
  <si>
    <t>Charly Robersondez</t>
  </si>
  <si>
    <t>8830_01</t>
  </si>
  <si>
    <t>E/578/S</t>
  </si>
  <si>
    <t>Rankes Vloaf</t>
  </si>
  <si>
    <t>8830_02</t>
  </si>
  <si>
    <t>F/1712/S</t>
  </si>
  <si>
    <t>Pon Vloaf</t>
  </si>
  <si>
    <t>8831_01</t>
  </si>
  <si>
    <t>F/1713/S</t>
  </si>
  <si>
    <t>Yaphex Beake</t>
  </si>
  <si>
    <t>8833_01</t>
  </si>
  <si>
    <t>G/1424/S</t>
  </si>
  <si>
    <t>Jennya Vanglis</t>
  </si>
  <si>
    <t>8834_01</t>
  </si>
  <si>
    <t>F/1715/S</t>
  </si>
  <si>
    <t>Milda Howayery</t>
  </si>
  <si>
    <t>8835_01</t>
  </si>
  <si>
    <t>G/1425/S</t>
  </si>
  <si>
    <t>Shalle Bartines</t>
  </si>
  <si>
    <t>8836_01</t>
  </si>
  <si>
    <t>F/1821/P</t>
  </si>
  <si>
    <t>Harlos Mcinton</t>
  </si>
  <si>
    <t>8836_02</t>
  </si>
  <si>
    <t>G/1430/P</t>
  </si>
  <si>
    <t>Jeron Mcinton</t>
  </si>
  <si>
    <t>8838_01</t>
  </si>
  <si>
    <t>G/1431/P</t>
  </si>
  <si>
    <t>Briam Chanash</t>
  </si>
  <si>
    <t>8840_01</t>
  </si>
  <si>
    <t>F/1716/S</t>
  </si>
  <si>
    <t>Naomin Litthews</t>
  </si>
  <si>
    <t>8841_01</t>
  </si>
  <si>
    <t>F/1822/P</t>
  </si>
  <si>
    <t>Asinch Derry</t>
  </si>
  <si>
    <t>8842_01</t>
  </si>
  <si>
    <t>D/267/S</t>
  </si>
  <si>
    <t>Hekaron Amspring</t>
  </si>
  <si>
    <t>8843_01</t>
  </si>
  <si>
    <t>C/327/S</t>
  </si>
  <si>
    <t>Zedares Rinicapead</t>
  </si>
  <si>
    <t>8844_01</t>
  </si>
  <si>
    <t>E/579/S</t>
  </si>
  <si>
    <t>Jacky Wynneyerson</t>
  </si>
  <si>
    <t>8845_01</t>
  </si>
  <si>
    <t>F/1823/P</t>
  </si>
  <si>
    <t>Jorgie Coolez</t>
  </si>
  <si>
    <t>8845_02</t>
  </si>
  <si>
    <t>E/566/P</t>
  </si>
  <si>
    <t>Paulah Coolez</t>
  </si>
  <si>
    <t>8848_01</t>
  </si>
  <si>
    <t>F/1824/P</t>
  </si>
  <si>
    <t>Leos Lacke</t>
  </si>
  <si>
    <t>8849_01</t>
  </si>
  <si>
    <t>G/1427/S</t>
  </si>
  <si>
    <t>Valex Chanash</t>
  </si>
  <si>
    <t>8850_01</t>
  </si>
  <si>
    <t>E/580/S</t>
  </si>
  <si>
    <t>Koat Kie</t>
  </si>
  <si>
    <t>8852_01</t>
  </si>
  <si>
    <t>D/278/P</t>
  </si>
  <si>
    <t>Aark Homin</t>
  </si>
  <si>
    <t>8852_02</t>
  </si>
  <si>
    <t>Toats Homin</t>
  </si>
  <si>
    <t>8853_01</t>
  </si>
  <si>
    <t>G/1433/P</t>
  </si>
  <si>
    <t>Kimena Ellahan</t>
  </si>
  <si>
    <t>8854_01</t>
  </si>
  <si>
    <t>G/1429/S</t>
  </si>
  <si>
    <t>Pristy Hammons</t>
  </si>
  <si>
    <t>8856_01</t>
  </si>
  <si>
    <t>G/1434/P</t>
  </si>
  <si>
    <t>Teremy Mckinsond</t>
  </si>
  <si>
    <t>8858_01</t>
  </si>
  <si>
    <t>B/285/P</t>
  </si>
  <si>
    <t>Medib Ricled</t>
  </si>
  <si>
    <t>8860_01</t>
  </si>
  <si>
    <t>F/1825/P</t>
  </si>
  <si>
    <t>Turs Mity</t>
  </si>
  <si>
    <t>8860_02</t>
  </si>
  <si>
    <t>Guls Vloaf</t>
  </si>
  <si>
    <t>8860_03</t>
  </si>
  <si>
    <t>Mulk Vloaf</t>
  </si>
  <si>
    <t>8860_04</t>
  </si>
  <si>
    <t>E/567/P</t>
  </si>
  <si>
    <t>Appers Vloaf</t>
  </si>
  <si>
    <t>8861_01</t>
  </si>
  <si>
    <t>C/291/P</t>
  </si>
  <si>
    <t>Arkard Secened</t>
  </si>
  <si>
    <t>8862_01</t>
  </si>
  <si>
    <t>C/329/S</t>
  </si>
  <si>
    <t>Pharmus Myling</t>
  </si>
  <si>
    <t>8862_02</t>
  </si>
  <si>
    <t>Menkin Cluted</t>
  </si>
  <si>
    <t>8862_03</t>
  </si>
  <si>
    <t>Alchib Myling</t>
  </si>
  <si>
    <t>8862_04</t>
  </si>
  <si>
    <t>Alramix Myling</t>
  </si>
  <si>
    <t>8862_05</t>
  </si>
  <si>
    <t>Prope Myling</t>
  </si>
  <si>
    <t>8863_01</t>
  </si>
  <si>
    <t>E/582/S</t>
  </si>
  <si>
    <t>Dona Greeves</t>
  </si>
  <si>
    <t>8864_01</t>
  </si>
  <si>
    <t>F/1717/S</t>
  </si>
  <si>
    <t>Tench Pert</t>
  </si>
  <si>
    <t>8865_01</t>
  </si>
  <si>
    <t>F/1826/P</t>
  </si>
  <si>
    <t>Bettie Sancockett</t>
  </si>
  <si>
    <t>8867_01</t>
  </si>
  <si>
    <t>B/286/P</t>
  </si>
  <si>
    <t>Sollum Ambleetive</t>
  </si>
  <si>
    <t>8867_02</t>
  </si>
  <si>
    <t>Alrairk Ambleetive</t>
  </si>
  <si>
    <t>8868_01</t>
  </si>
  <si>
    <t>G/1430/S</t>
  </si>
  <si>
    <t>Chesty Loverthyo</t>
  </si>
  <si>
    <t>8869_01</t>
  </si>
  <si>
    <t>G/1431/S</t>
  </si>
  <si>
    <t>Melica Starkers</t>
  </si>
  <si>
    <t>8871_01</t>
  </si>
  <si>
    <t>G/1432/S</t>
  </si>
  <si>
    <t>Nelly Benney</t>
  </si>
  <si>
    <t>8871_02</t>
  </si>
  <si>
    <t>Nadie Benney</t>
  </si>
  <si>
    <t>8872_01</t>
  </si>
  <si>
    <t>F/1828/P</t>
  </si>
  <si>
    <t>Rinnab Surry</t>
  </si>
  <si>
    <t>8874_01</t>
  </si>
  <si>
    <t>G/1436/P</t>
  </si>
  <si>
    <t>Cline Popelacruz</t>
  </si>
  <si>
    <t>8876_01</t>
  </si>
  <si>
    <t>B/287/P</t>
  </si>
  <si>
    <t>Mulkes Suarging</t>
  </si>
  <si>
    <t>8878_01</t>
  </si>
  <si>
    <t>E/568/P</t>
  </si>
  <si>
    <t>Tracek Rames</t>
  </si>
  <si>
    <t>8880_01</t>
  </si>
  <si>
    <t>F/1829/P</t>
  </si>
  <si>
    <t>Croo Cure</t>
  </si>
  <si>
    <t>8881_01</t>
  </si>
  <si>
    <t>F/1719/S</t>
  </si>
  <si>
    <t>Timmy Garnettiz</t>
  </si>
  <si>
    <t>8883_01</t>
  </si>
  <si>
    <t>G/1438/P</t>
  </si>
  <si>
    <t>Rence Monroellynn</t>
  </si>
  <si>
    <t>8884_01</t>
  </si>
  <si>
    <t>F/1830/P</t>
  </si>
  <si>
    <t>Jenne Mckins</t>
  </si>
  <si>
    <t>8885_01</t>
  </si>
  <si>
    <t>D/269/S</t>
  </si>
  <si>
    <t>Squars Anake</t>
  </si>
  <si>
    <t>8886_01</t>
  </si>
  <si>
    <t>G/1433/S</t>
  </si>
  <si>
    <t>Jerrye Mclarseney</t>
  </si>
  <si>
    <t>8886_02</t>
  </si>
  <si>
    <t>Samana Mclarseney</t>
  </si>
  <si>
    <t>8886_03</t>
  </si>
  <si>
    <t>Ale Mclarseney</t>
  </si>
  <si>
    <t>8889_01</t>
  </si>
  <si>
    <t>G/1439/P</t>
  </si>
  <si>
    <t>Erman Russelloyd</t>
  </si>
  <si>
    <t>8890_01</t>
  </si>
  <si>
    <t>G/1434/S</t>
  </si>
  <si>
    <t>Coreen Tersimpson</t>
  </si>
  <si>
    <t>8891_01</t>
  </si>
  <si>
    <t>F/1831/P</t>
  </si>
  <si>
    <t>Jimmyn Pooley</t>
  </si>
  <si>
    <t>8891_02</t>
  </si>
  <si>
    <t>Isa Pooley</t>
  </si>
  <si>
    <t>8892_01</t>
  </si>
  <si>
    <t>F/1832/P</t>
  </si>
  <si>
    <t>Shanya Ricklaney</t>
  </si>
  <si>
    <t>8894_01</t>
  </si>
  <si>
    <t>F/1721/S</t>
  </si>
  <si>
    <t>Ars Shpie</t>
  </si>
  <si>
    <t>8896_01</t>
  </si>
  <si>
    <t>F/1722/S</t>
  </si>
  <si>
    <t>Gone Pri</t>
  </si>
  <si>
    <t>8897_01</t>
  </si>
  <si>
    <t>G/1440/P</t>
  </si>
  <si>
    <t>Courta Hoppers</t>
  </si>
  <si>
    <t>8899_01</t>
  </si>
  <si>
    <t>G/1435/S</t>
  </si>
  <si>
    <t>Helle Bookson</t>
  </si>
  <si>
    <t>8900_01</t>
  </si>
  <si>
    <t>G/1441/P</t>
  </si>
  <si>
    <t>Stal Landolphrey</t>
  </si>
  <si>
    <t>8901_01</t>
  </si>
  <si>
    <t>B/341/S</t>
  </si>
  <si>
    <t>Alphah Cousel</t>
  </si>
  <si>
    <t>8902_01</t>
  </si>
  <si>
    <t>G/1436/S</t>
  </si>
  <si>
    <t>Enry Goodson</t>
  </si>
  <si>
    <t>8903_01</t>
  </si>
  <si>
    <t>G/1437/S</t>
  </si>
  <si>
    <t>Darrie Herreras</t>
  </si>
  <si>
    <t>8904_01</t>
  </si>
  <si>
    <t>G/1442/P</t>
  </si>
  <si>
    <t>Troya Welles</t>
  </si>
  <si>
    <t>8905_01</t>
  </si>
  <si>
    <t>E/570/P</t>
  </si>
  <si>
    <t>Flakes Dutte</t>
  </si>
  <si>
    <t>8906_01</t>
  </si>
  <si>
    <t>F/1723/S</t>
  </si>
  <si>
    <t>Rena Gainney</t>
  </si>
  <si>
    <t>8907_01</t>
  </si>
  <si>
    <t>G/1438/S</t>
  </si>
  <si>
    <t>Karay Booters</t>
  </si>
  <si>
    <t>8910_01</t>
  </si>
  <si>
    <t>E/585/S</t>
  </si>
  <si>
    <t>Therta Crayeson</t>
  </si>
  <si>
    <t>8918_01</t>
  </si>
  <si>
    <t>G/1448/P</t>
  </si>
  <si>
    <t>Brada Hayder</t>
  </si>
  <si>
    <t>8919_01</t>
  </si>
  <si>
    <t>C/331/S</t>
  </si>
  <si>
    <t>Zedark Crantiale</t>
  </si>
  <si>
    <t>8920_01</t>
  </si>
  <si>
    <t>D/280/P</t>
  </si>
  <si>
    <t>Tach Openduave</t>
  </si>
  <si>
    <t>8922_01</t>
  </si>
  <si>
    <t>G/1449/P</t>
  </si>
  <si>
    <t>Walley Pager</t>
  </si>
  <si>
    <t>8923_01</t>
  </si>
  <si>
    <t>G/1450/P</t>
  </si>
  <si>
    <t>Lilley Fuentryoung</t>
  </si>
  <si>
    <t>8926_01</t>
  </si>
  <si>
    <t>E/571/P</t>
  </si>
  <si>
    <t>Paulah Pooles</t>
  </si>
  <si>
    <t>8928_01</t>
  </si>
  <si>
    <t>C/333/S</t>
  </si>
  <si>
    <t>Meisam Hoodjuded</t>
  </si>
  <si>
    <t>8930_01</t>
  </si>
  <si>
    <t>F/1725/S</t>
  </si>
  <si>
    <t>Alvira Cleachrand</t>
  </si>
  <si>
    <t>8932_01</t>
  </si>
  <si>
    <t>F/1727/S</t>
  </si>
  <si>
    <t>Bretty Blanglison</t>
  </si>
  <si>
    <t>8937_01</t>
  </si>
  <si>
    <t>E/574/P</t>
  </si>
  <si>
    <t>Zosmark Unaasor</t>
  </si>
  <si>
    <t>8938_01</t>
  </si>
  <si>
    <t>F/1729/S</t>
  </si>
  <si>
    <t>Quites Must</t>
  </si>
  <si>
    <t>8938_02</t>
  </si>
  <si>
    <t>Jumars Must</t>
  </si>
  <si>
    <t>8939_01</t>
  </si>
  <si>
    <t>G/1441/S</t>
  </si>
  <si>
    <t>Jillie Sweett</t>
  </si>
  <si>
    <t>8940_01</t>
  </si>
  <si>
    <t>E/587/S</t>
  </si>
  <si>
    <t>8941_01</t>
  </si>
  <si>
    <t>E/575/P</t>
  </si>
  <si>
    <t>Quits Perie</t>
  </si>
  <si>
    <t>8941_02</t>
  </si>
  <si>
    <t>F/1834/P</t>
  </si>
  <si>
    <t>Spix Perie</t>
  </si>
  <si>
    <t>8941_03</t>
  </si>
  <si>
    <t>Tifet Perie</t>
  </si>
  <si>
    <t>8942_01</t>
  </si>
  <si>
    <t>C/297/P</t>
  </si>
  <si>
    <t>Muontak Haftical</t>
  </si>
  <si>
    <t>8944_01</t>
  </si>
  <si>
    <t>G/1442/S</t>
  </si>
  <si>
    <t>Calvia Hobbinson</t>
  </si>
  <si>
    <t>8944_02</t>
  </si>
  <si>
    <t>Evan Hobbinson</t>
  </si>
  <si>
    <t>8944_03</t>
  </si>
  <si>
    <t>Darley Hobbinson</t>
  </si>
  <si>
    <t>8945_01</t>
  </si>
  <si>
    <t>D/270/S</t>
  </si>
  <si>
    <t>Maham Cralinal</t>
  </si>
  <si>
    <t>8945_02</t>
  </si>
  <si>
    <t>Zinonon Cralinal</t>
  </si>
  <si>
    <t>8947_01</t>
  </si>
  <si>
    <t>F/1731/S</t>
  </si>
  <si>
    <t>Soyos Mish</t>
  </si>
  <si>
    <t>8948_01</t>
  </si>
  <si>
    <t>B/342/S</t>
  </si>
  <si>
    <t>Sterfik Hetforhaft</t>
  </si>
  <si>
    <t>8948_02</t>
  </si>
  <si>
    <t>Hadirah Hetforhaft</t>
  </si>
  <si>
    <t>8954_01</t>
  </si>
  <si>
    <t>G/1452/P</t>
  </si>
  <si>
    <t>Ianne Torrez</t>
  </si>
  <si>
    <t>8955_01</t>
  </si>
  <si>
    <t>F/1837/P</t>
  </si>
  <si>
    <t>Felice Trankliney</t>
  </si>
  <si>
    <t>8956_01</t>
  </si>
  <si>
    <t>F/1838/P</t>
  </si>
  <si>
    <t>Mela Bonnondry</t>
  </si>
  <si>
    <t>8956_02</t>
  </si>
  <si>
    <t>G/1453/P</t>
  </si>
  <si>
    <t>Erina Bonnondry</t>
  </si>
  <si>
    <t>8956_03</t>
  </si>
  <si>
    <t>Sallyl Bonnondry</t>
  </si>
  <si>
    <t>8956_04</t>
  </si>
  <si>
    <t>Krisa Bonnondry</t>
  </si>
  <si>
    <t>8956_05</t>
  </si>
  <si>
    <t>Deandy Bonnondry</t>
  </si>
  <si>
    <t>8956_06</t>
  </si>
  <si>
    <t>Valex Bonnondry</t>
  </si>
  <si>
    <t>8956_07</t>
  </si>
  <si>
    <t>Lolas Bonnondry</t>
  </si>
  <si>
    <t>8956_08</t>
  </si>
  <si>
    <t>Harvin Bonnondry</t>
  </si>
  <si>
    <t>8959_01</t>
  </si>
  <si>
    <t>C/298/P</t>
  </si>
  <si>
    <t>Wimps Unhearfus</t>
  </si>
  <si>
    <t>8961_01</t>
  </si>
  <si>
    <t>G/1455/P</t>
  </si>
  <si>
    <t>Mariel Blancoy</t>
  </si>
  <si>
    <t>8961_02</t>
  </si>
  <si>
    <t>Chael Blancoy</t>
  </si>
  <si>
    <t>8961_03</t>
  </si>
  <si>
    <t>Chery Wilderssen</t>
  </si>
  <si>
    <t>8961_04</t>
  </si>
  <si>
    <t>F/1839/P</t>
  </si>
  <si>
    <t>Dandy Blancoy</t>
  </si>
  <si>
    <t>8961_05</t>
  </si>
  <si>
    <t>Rena Blancoy</t>
  </si>
  <si>
    <t>8964_01</t>
  </si>
  <si>
    <t>F/1734/S</t>
  </si>
  <si>
    <t>Chones Grean</t>
  </si>
  <si>
    <t>8964_02</t>
  </si>
  <si>
    <t>Tornes Grean</t>
  </si>
  <si>
    <t>8964_03</t>
  </si>
  <si>
    <t>Hamus Grean</t>
  </si>
  <si>
    <t>8966_01</t>
  </si>
  <si>
    <t>F/1735/S</t>
  </si>
  <si>
    <t>Dow Bush</t>
  </si>
  <si>
    <t>8967_01</t>
  </si>
  <si>
    <t>G/1445/S</t>
  </si>
  <si>
    <t>Maryn Mayson</t>
  </si>
  <si>
    <t>8968_01</t>
  </si>
  <si>
    <t>E/588/S</t>
  </si>
  <si>
    <t>Phamark Watorivedy</t>
  </si>
  <si>
    <t>8969_01</t>
  </si>
  <si>
    <t>C/299/P</t>
  </si>
  <si>
    <t>Achiram Turtertive</t>
  </si>
  <si>
    <t>8970_01</t>
  </si>
  <si>
    <t>C/300/P</t>
  </si>
  <si>
    <t>Batomam Clugeammy</t>
  </si>
  <si>
    <t>8972_01</t>
  </si>
  <si>
    <t>F/1736/S</t>
  </si>
  <si>
    <t>Frunch Spore</t>
  </si>
  <si>
    <t>8973_01</t>
  </si>
  <si>
    <t>G/1446/S</t>
  </si>
  <si>
    <t>Daisya Flynner</t>
  </si>
  <si>
    <t>8975_01</t>
  </si>
  <si>
    <t>G/1456/P</t>
  </si>
  <si>
    <t>Penne Goffey</t>
  </si>
  <si>
    <t>8975_02</t>
  </si>
  <si>
    <t>F/1840/P</t>
  </si>
  <si>
    <t>Inerry Goffey</t>
  </si>
  <si>
    <t>8976_01</t>
  </si>
  <si>
    <t>F/1737/S</t>
  </si>
  <si>
    <t>Tyrona Robbson</t>
  </si>
  <si>
    <t>8977_01</t>
  </si>
  <si>
    <t>D/272/S</t>
  </si>
  <si>
    <t>Herk Graie</t>
  </si>
  <si>
    <t>8978_01</t>
  </si>
  <si>
    <t>F/1841/P</t>
  </si>
  <si>
    <t>Hule Perne</t>
  </si>
  <si>
    <t>8981_01</t>
  </si>
  <si>
    <t>E/589/S</t>
  </si>
  <si>
    <t>Deanny Rames</t>
  </si>
  <si>
    <t>8982_01</t>
  </si>
  <si>
    <t>F/1739/S</t>
  </si>
  <si>
    <t>Charly Buckleinson</t>
  </si>
  <si>
    <t>8983_01</t>
  </si>
  <si>
    <t>E/576/P</t>
  </si>
  <si>
    <t>Elene Mayder</t>
  </si>
  <si>
    <t>8985_01</t>
  </si>
  <si>
    <t>F/1842/P</t>
  </si>
  <si>
    <t>Robyny Blancoy</t>
  </si>
  <si>
    <t>8986_01</t>
  </si>
  <si>
    <t>E/590/S</t>
  </si>
  <si>
    <t>Neilda Kirklander</t>
  </si>
  <si>
    <t>8986_02</t>
  </si>
  <si>
    <t>F/1740/S</t>
  </si>
  <si>
    <t>Lyne Kirklander</t>
  </si>
  <si>
    <t>8987_01</t>
  </si>
  <si>
    <t>D/282/P</t>
  </si>
  <si>
    <t>Tauva Reshory</t>
  </si>
  <si>
    <t>8988_01</t>
  </si>
  <si>
    <t>G/1448/S</t>
  </si>
  <si>
    <t>Maen Fowlesterez</t>
  </si>
  <si>
    <t>8988_02</t>
  </si>
  <si>
    <t>Idacey Fowlesterez</t>
  </si>
  <si>
    <t>8988_03</t>
  </si>
  <si>
    <t>Catha Fowlesterez</t>
  </si>
  <si>
    <t>8988_04</t>
  </si>
  <si>
    <t>Joanry Malliamsey</t>
  </si>
  <si>
    <t>8988_05</t>
  </si>
  <si>
    <t>F/1741/S</t>
  </si>
  <si>
    <t>Melara Fowlesterez</t>
  </si>
  <si>
    <t>8988_06</t>
  </si>
  <si>
    <t>Caseye Fowlesterez</t>
  </si>
  <si>
    <t>8988_07</t>
  </si>
  <si>
    <t>Heila Malliamsey</t>
  </si>
  <si>
    <t>8988_08</t>
  </si>
  <si>
    <t>Neila Fowlesterez</t>
  </si>
  <si>
    <t>8989_01</t>
  </si>
  <si>
    <t>B/291/P</t>
  </si>
  <si>
    <t>8989_02</t>
  </si>
  <si>
    <t>Dyonon Invebodene</t>
  </si>
  <si>
    <t>8989_03</t>
  </si>
  <si>
    <t>Graston Invebodene</t>
  </si>
  <si>
    <t>8989_04</t>
  </si>
  <si>
    <t>Minon Invebodene</t>
  </si>
  <si>
    <t>8992_01</t>
  </si>
  <si>
    <t>D/283/P</t>
  </si>
  <si>
    <t>Tos Brin</t>
  </si>
  <si>
    <t>8993_01</t>
  </si>
  <si>
    <t>F/1844/P</t>
  </si>
  <si>
    <t>Juliey Hahnstonsen</t>
  </si>
  <si>
    <t>8996_01</t>
  </si>
  <si>
    <t>D/285/P</t>
  </si>
  <si>
    <t>Dabireo Nalanet</t>
  </si>
  <si>
    <t>8997_01</t>
  </si>
  <si>
    <t>F/1742/S</t>
  </si>
  <si>
    <t>Dont Guerson</t>
  </si>
  <si>
    <t>8997_02</t>
  </si>
  <si>
    <t>Kaye Guerson</t>
  </si>
  <si>
    <t>8998_01</t>
  </si>
  <si>
    <t>G/1449/S</t>
  </si>
  <si>
    <t>Gerry Englence</t>
  </si>
  <si>
    <t>8998_02</t>
  </si>
  <si>
    <t>E/591/S</t>
  </si>
  <si>
    <t>Jonaye Englence</t>
  </si>
  <si>
    <t>8999_01</t>
  </si>
  <si>
    <t>D/274/S</t>
  </si>
  <si>
    <t>Roswal Raste</t>
  </si>
  <si>
    <t>9001_01</t>
  </si>
  <si>
    <t>F/1743/S</t>
  </si>
  <si>
    <t>Kaye Chardsonnon</t>
  </si>
  <si>
    <t>9003_01</t>
  </si>
  <si>
    <t>F/1744/S</t>
  </si>
  <si>
    <t>Rence Llobsoney</t>
  </si>
  <si>
    <t>9004_01</t>
  </si>
  <si>
    <t>B/292/P</t>
  </si>
  <si>
    <t>Kabiton Plegred</t>
  </si>
  <si>
    <t>9006_01</t>
  </si>
  <si>
    <t>B/343/S</t>
  </si>
  <si>
    <t>Shaiam Tinganking</t>
  </si>
  <si>
    <t>9007_01</t>
  </si>
  <si>
    <t>G/1458/P</t>
  </si>
  <si>
    <t>Guyne Bookerson</t>
  </si>
  <si>
    <t>9008_01</t>
  </si>
  <si>
    <t>F/1745/S</t>
  </si>
  <si>
    <t>Robina Herreras</t>
  </si>
  <si>
    <t>9008_02</t>
  </si>
  <si>
    <t>Regory Herreras</t>
  </si>
  <si>
    <t>9009_01</t>
  </si>
  <si>
    <t>G/1459/P</t>
  </si>
  <si>
    <t>Dellia Shephendry</t>
  </si>
  <si>
    <t>9010_01</t>
  </si>
  <si>
    <t>F/1846/P</t>
  </si>
  <si>
    <t>Grog Pelte</t>
  </si>
  <si>
    <t>9011_01</t>
  </si>
  <si>
    <t>F/1746/S</t>
  </si>
  <si>
    <t>Billex Anthompson</t>
  </si>
  <si>
    <t>9012_01</t>
  </si>
  <si>
    <t>G/1460/P</t>
  </si>
  <si>
    <t>9013_01</t>
  </si>
  <si>
    <t>G/1461/P</t>
  </si>
  <si>
    <t>Daisya Prestonard</t>
  </si>
  <si>
    <t>9013_02</t>
  </si>
  <si>
    <t>Idarry Prestonard</t>
  </si>
  <si>
    <t>9013_03</t>
  </si>
  <si>
    <t>Brancy Prestonard</t>
  </si>
  <si>
    <t>9014_01</t>
  </si>
  <si>
    <t>B/293/P</t>
  </si>
  <si>
    <t>Nunkib Dishearly</t>
  </si>
  <si>
    <t>9015_01</t>
  </si>
  <si>
    <t>B/344/S</t>
  </si>
  <si>
    <t>Nunkino Perable</t>
  </si>
  <si>
    <t>9018_01</t>
  </si>
  <si>
    <t>G/1462/P</t>
  </si>
  <si>
    <t>Lilasa Beachez</t>
  </si>
  <si>
    <t>9019_01</t>
  </si>
  <si>
    <t>E/592/S</t>
  </si>
  <si>
    <t>Valex Alldson</t>
  </si>
  <si>
    <t>9020_01</t>
  </si>
  <si>
    <t>F/1747/S</t>
  </si>
  <si>
    <t>Billia Pottonalden</t>
  </si>
  <si>
    <t>9021_01</t>
  </si>
  <si>
    <t>E/577/P</t>
  </si>
  <si>
    <t>Wales Chake</t>
  </si>
  <si>
    <t>9021_02</t>
  </si>
  <si>
    <t>D/286/P</t>
  </si>
  <si>
    <t>Spros Chake</t>
  </si>
  <si>
    <t>9023_01</t>
  </si>
  <si>
    <t>E/593/S</t>
  </si>
  <si>
    <t>9024_01</t>
  </si>
  <si>
    <t>F/1749/S</t>
  </si>
  <si>
    <t>Flys Jamai</t>
  </si>
  <si>
    <t>9026_01</t>
  </si>
  <si>
    <t>G/1463/P</t>
  </si>
  <si>
    <t>Mathy Boyers</t>
  </si>
  <si>
    <t>9028_01</t>
  </si>
  <si>
    <t>G/1464/P</t>
  </si>
  <si>
    <t>Karah Starkers</t>
  </si>
  <si>
    <t>9029_01</t>
  </si>
  <si>
    <t>D/287/P</t>
  </si>
  <si>
    <t>Ockies Berle</t>
  </si>
  <si>
    <t>9030_01</t>
  </si>
  <si>
    <t>F/1847/P</t>
  </si>
  <si>
    <t>Hery Ericksonga</t>
  </si>
  <si>
    <t>9030_02</t>
  </si>
  <si>
    <t>G/1465/P</t>
  </si>
  <si>
    <t>Stace Ericksonga</t>
  </si>
  <si>
    <t>9031_01</t>
  </si>
  <si>
    <t>G/1455/S</t>
  </si>
  <si>
    <t>Noria Bairdyork</t>
  </si>
  <si>
    <t>9032_01</t>
  </si>
  <si>
    <t>E/578/P</t>
  </si>
  <si>
    <t>Pefox Late</t>
  </si>
  <si>
    <t>9034_01</t>
  </si>
  <si>
    <t>D/288/P</t>
  </si>
  <si>
    <t>Marfar Crakete</t>
  </si>
  <si>
    <t>9034_02</t>
  </si>
  <si>
    <t>Errairk Crakete</t>
  </si>
  <si>
    <t>9034_03</t>
  </si>
  <si>
    <t>Phecca Headmish</t>
  </si>
  <si>
    <t>9034_04</t>
  </si>
  <si>
    <t>9034_05</t>
  </si>
  <si>
    <t>Mothab Crakete</t>
  </si>
  <si>
    <t>9035_01</t>
  </si>
  <si>
    <t>G/1466/P</t>
  </si>
  <si>
    <t>Evenna Coleyanglas</t>
  </si>
  <si>
    <t>9036_01</t>
  </si>
  <si>
    <t>G/1467/P</t>
  </si>
  <si>
    <t>Ninald Barris</t>
  </si>
  <si>
    <t>9037_01</t>
  </si>
  <si>
    <t>F/1751/S</t>
  </si>
  <si>
    <t>Galowl Stike</t>
  </si>
  <si>
    <t>9038_01</t>
  </si>
  <si>
    <t>A/106/S</t>
  </si>
  <si>
    <t>Betenar Listive</t>
  </si>
  <si>
    <t>9041_01</t>
  </si>
  <si>
    <t>G/1470/P</t>
  </si>
  <si>
    <t>Milda Lambucketty</t>
  </si>
  <si>
    <t>9042_01</t>
  </si>
  <si>
    <t>B/294/P</t>
  </si>
  <si>
    <t>Askeid Clunic</t>
  </si>
  <si>
    <t>9043_01</t>
  </si>
  <si>
    <t>F/1848/P</t>
  </si>
  <si>
    <t>Cobix Erle</t>
  </si>
  <si>
    <t>9046_01</t>
  </si>
  <si>
    <t>C/335/S</t>
  </si>
  <si>
    <t>Alphah Cratrave</t>
  </si>
  <si>
    <t>9046_02</t>
  </si>
  <si>
    <t>Quarke Cratrave</t>
  </si>
  <si>
    <t>9048_01</t>
  </si>
  <si>
    <t>G/1471/P</t>
  </si>
  <si>
    <t>Sall Garzaley</t>
  </si>
  <si>
    <t>9049_01</t>
  </si>
  <si>
    <t>C/336/S</t>
  </si>
  <si>
    <t>Luxion Grentual</t>
  </si>
  <si>
    <t>9052_01</t>
  </si>
  <si>
    <t>G/1457/S</t>
  </si>
  <si>
    <t>Adamy Hestes</t>
  </si>
  <si>
    <t>9052_02</t>
  </si>
  <si>
    <t>F/1752/S</t>
  </si>
  <si>
    <t>Stendy Hestes</t>
  </si>
  <si>
    <t>9057_01</t>
  </si>
  <si>
    <t>Coxan Statch</t>
  </si>
  <si>
    <t>9057_02</t>
  </si>
  <si>
    <t>B/296/P</t>
  </si>
  <si>
    <t>Sitron Statch</t>
  </si>
  <si>
    <t>9059_01</t>
  </si>
  <si>
    <t>F/1753/S</t>
  </si>
  <si>
    <t>Anda Gregordy</t>
  </si>
  <si>
    <t>9060_01</t>
  </si>
  <si>
    <t>F/1853/P</t>
  </si>
  <si>
    <t>Annard Charryerry</t>
  </si>
  <si>
    <t>9061_01</t>
  </si>
  <si>
    <t>D/276/S</t>
  </si>
  <si>
    <t>Chars Flate</t>
  </si>
  <si>
    <t>9064_01</t>
  </si>
  <si>
    <t>F/1754/S</t>
  </si>
  <si>
    <t>Annez Parrett</t>
  </si>
  <si>
    <t>9066_01</t>
  </si>
  <si>
    <t>F/1756/S</t>
  </si>
  <si>
    <t>Blancy Dotsondez</t>
  </si>
  <si>
    <t>9068_01</t>
  </si>
  <si>
    <t>C/337/S</t>
  </si>
  <si>
    <t>Alurops Clinarfork</t>
  </si>
  <si>
    <t>9069_01</t>
  </si>
  <si>
    <t>B/297/P</t>
  </si>
  <si>
    <t>Azhat Brakeng</t>
  </si>
  <si>
    <t>9069_02</t>
  </si>
  <si>
    <t>Hekab Brakeng</t>
  </si>
  <si>
    <t>9069_03</t>
  </si>
  <si>
    <t>Bath Brakeng</t>
  </si>
  <si>
    <t>9069_04</t>
  </si>
  <si>
    <t>Cheleon Brakeng</t>
  </si>
  <si>
    <t>9069_05</t>
  </si>
  <si>
    <t>Mirfark Taketiatim</t>
  </si>
  <si>
    <t>9071_01</t>
  </si>
  <si>
    <t>F/1855/P</t>
  </si>
  <si>
    <t>9072_01</t>
  </si>
  <si>
    <t>F/1758/S</t>
  </si>
  <si>
    <t>Gork Creke</t>
  </si>
  <si>
    <t>9072_02</t>
  </si>
  <si>
    <t>Aleys Creke</t>
  </si>
  <si>
    <t>9072_03</t>
  </si>
  <si>
    <t>Stoate Creke</t>
  </si>
  <si>
    <t>9073_01</t>
  </si>
  <si>
    <t>A/107/S</t>
  </si>
  <si>
    <t>Marazha Shricatory</t>
  </si>
  <si>
    <t>9073_02</t>
  </si>
  <si>
    <t>B/347/S</t>
  </si>
  <si>
    <t>Wimpha Shricatory</t>
  </si>
  <si>
    <t>9074_01</t>
  </si>
  <si>
    <t>G/1460/S</t>
  </si>
  <si>
    <t>Adamie Trerady</t>
  </si>
  <si>
    <t>9074_02</t>
  </si>
  <si>
    <t>Janee Trerady</t>
  </si>
  <si>
    <t>9074_03</t>
  </si>
  <si>
    <t>Gwendy Trerady</t>
  </si>
  <si>
    <t>9074_04</t>
  </si>
  <si>
    <t>Duana Trerady</t>
  </si>
  <si>
    <t>9074_05</t>
  </si>
  <si>
    <t>Fayel Trerady</t>
  </si>
  <si>
    <t>9074_06</t>
  </si>
  <si>
    <t>Man Trerady</t>
  </si>
  <si>
    <t>9075_01</t>
  </si>
  <si>
    <t>E/580/P</t>
  </si>
  <si>
    <t>Stal Nolds</t>
  </si>
  <si>
    <t>9076_01</t>
  </si>
  <si>
    <t>G/1461/S</t>
  </si>
  <si>
    <t>Shawne Simonsents</t>
  </si>
  <si>
    <t>9077_01</t>
  </si>
  <si>
    <t>F/1856/P</t>
  </si>
  <si>
    <t>Kimmie Sawyerson</t>
  </si>
  <si>
    <t>9077_02</t>
  </si>
  <si>
    <t>G/1475/P</t>
  </si>
  <si>
    <t>Willy Sawyerson</t>
  </si>
  <si>
    <t>9078_01</t>
  </si>
  <si>
    <t>E/594/S</t>
  </si>
  <si>
    <t>Dondy Johnshines</t>
  </si>
  <si>
    <t>9079_01</t>
  </si>
  <si>
    <t>E/595/S</t>
  </si>
  <si>
    <t>Maryne Kellyons</t>
  </si>
  <si>
    <t>9080_01</t>
  </si>
  <si>
    <t>F/1857/P</t>
  </si>
  <si>
    <t>Willah Kenzierry</t>
  </si>
  <si>
    <t>9081_01</t>
  </si>
  <si>
    <t>G/1476/P</t>
  </si>
  <si>
    <t>Hanna Clemondsey</t>
  </si>
  <si>
    <t>9081_02</t>
  </si>
  <si>
    <t>F/1858/P</t>
  </si>
  <si>
    <t>Willah Clemondsey</t>
  </si>
  <si>
    <t>9081_03</t>
  </si>
  <si>
    <t>Beula Clemondsey</t>
  </si>
  <si>
    <t>9081_04</t>
  </si>
  <si>
    <t>9081_05</t>
  </si>
  <si>
    <t>Haryn Clemondsey</t>
  </si>
  <si>
    <t>9081_06</t>
  </si>
  <si>
    <t>Daryla Clemondsey</t>
  </si>
  <si>
    <t>9081_07</t>
  </si>
  <si>
    <t>Aliey Clemondsey</t>
  </si>
  <si>
    <t>9081_08</t>
  </si>
  <si>
    <t>Virgie Clemondsey</t>
  </si>
  <si>
    <t>9084_01</t>
  </si>
  <si>
    <t>E/582/P</t>
  </si>
  <si>
    <t>Jurs Mone</t>
  </si>
  <si>
    <t>9085_01</t>
  </si>
  <si>
    <t>A/95/P</t>
  </si>
  <si>
    <t>9085_02</t>
  </si>
  <si>
    <t>Sularon Hometerval</t>
  </si>
  <si>
    <t>9085_03</t>
  </si>
  <si>
    <t>Atrix Hometerval</t>
  </si>
  <si>
    <t>9089_01</t>
  </si>
  <si>
    <t>G/1463/S</t>
  </si>
  <si>
    <t>Tonnie Newtontoss</t>
  </si>
  <si>
    <t>9094_01</t>
  </si>
  <si>
    <t>G/1465/S</t>
  </si>
  <si>
    <t>Aleen Hayertez</t>
  </si>
  <si>
    <t>9094_02</t>
  </si>
  <si>
    <t>Ger Hayertez</t>
  </si>
  <si>
    <t>9097_01</t>
  </si>
  <si>
    <t>F/1863/P</t>
  </si>
  <si>
    <t>Hon Mille</t>
  </si>
  <si>
    <t>9098_01</t>
  </si>
  <si>
    <t>F/1864/P</t>
  </si>
  <si>
    <t>Sergie Barnolaney</t>
  </si>
  <si>
    <t>9099_01</t>
  </si>
  <si>
    <t>E/597/S</t>
  </si>
  <si>
    <t>Delley Boltond</t>
  </si>
  <si>
    <t>9101_01</t>
  </si>
  <si>
    <t>F/1865/P</t>
  </si>
  <si>
    <t>Gera Frazie</t>
  </si>
  <si>
    <t>9103_01</t>
  </si>
  <si>
    <t>G/1479/P</t>
  </si>
  <si>
    <t>Sadine Mcdanield</t>
  </si>
  <si>
    <t>9104_01</t>
  </si>
  <si>
    <t>C/302/P</t>
  </si>
  <si>
    <t>Izares Foraud</t>
  </si>
  <si>
    <t>9106_01</t>
  </si>
  <si>
    <t>F/1761/S</t>
  </si>
  <si>
    <t>Derry Mccarveymon</t>
  </si>
  <si>
    <t>9107_01</t>
  </si>
  <si>
    <t>G/1467/S</t>
  </si>
  <si>
    <t>Eriky Callowery</t>
  </si>
  <si>
    <t>9108_01</t>
  </si>
  <si>
    <t>G/1468/S</t>
  </si>
  <si>
    <t>Julion Shawforden</t>
  </si>
  <si>
    <t>9108_02</t>
  </si>
  <si>
    <t>Alvia Shawforden</t>
  </si>
  <si>
    <t>9110_01</t>
  </si>
  <si>
    <t>F/1866/P</t>
  </si>
  <si>
    <t>Ronne Armstromez</t>
  </si>
  <si>
    <t>9111_01</t>
  </si>
  <si>
    <t>E/598/S</t>
  </si>
  <si>
    <t>Chars Gecre</t>
  </si>
  <si>
    <t>9112_01</t>
  </si>
  <si>
    <t>D/290/P</t>
  </si>
  <si>
    <t>Wealke Brin</t>
  </si>
  <si>
    <t>9114_01</t>
  </si>
  <si>
    <t>B/348/S</t>
  </si>
  <si>
    <t>Phargak Healist</t>
  </si>
  <si>
    <t>9115_01</t>
  </si>
  <si>
    <t>F/1867/P</t>
  </si>
  <si>
    <t>Chesty Wolffy</t>
  </si>
  <si>
    <t>9116_01</t>
  </si>
  <si>
    <t>F/1868/P</t>
  </si>
  <si>
    <t>Candra Franton</t>
  </si>
  <si>
    <t>9118_01</t>
  </si>
  <si>
    <t>E/585/P</t>
  </si>
  <si>
    <t>Glenry Malliamsey</t>
  </si>
  <si>
    <t>9118_02</t>
  </si>
  <si>
    <t>G/1482/P</t>
  </si>
  <si>
    <t>Gwendy Malliamsey</t>
  </si>
  <si>
    <t>9119_01</t>
  </si>
  <si>
    <t>G/1483/P</t>
  </si>
  <si>
    <t>Grette Miltongson</t>
  </si>
  <si>
    <t>9120_01</t>
  </si>
  <si>
    <t>F/1763/S</t>
  </si>
  <si>
    <t>Sony Maynardner</t>
  </si>
  <si>
    <t>9122_01</t>
  </si>
  <si>
    <t>G/1469/S</t>
  </si>
  <si>
    <t>Paulas Schmondez</t>
  </si>
  <si>
    <t>9124_01</t>
  </si>
  <si>
    <t>E/599/S</t>
  </si>
  <si>
    <t>Eggies Tert</t>
  </si>
  <si>
    <t>9125_01</t>
  </si>
  <si>
    <t>E/586/P</t>
  </si>
  <si>
    <t>Slix Corie</t>
  </si>
  <si>
    <t>9125_02</t>
  </si>
  <si>
    <t>Luse Corie</t>
  </si>
  <si>
    <t>9126_01</t>
  </si>
  <si>
    <t>E/600/S</t>
  </si>
  <si>
    <t>Hones Knie</t>
  </si>
  <si>
    <t>9127_01</t>
  </si>
  <si>
    <t>G/1470/S</t>
  </si>
  <si>
    <t>Yola Pittler</t>
  </si>
  <si>
    <t>9128_01</t>
  </si>
  <si>
    <t>F/1870/P</t>
  </si>
  <si>
    <t>Jacque Briggston</t>
  </si>
  <si>
    <t>9128_02</t>
  </si>
  <si>
    <t>G/1484/P</t>
  </si>
  <si>
    <t>Melice Briggston</t>
  </si>
  <si>
    <t>9129_01</t>
  </si>
  <si>
    <t>G/1485/P</t>
  </si>
  <si>
    <t>Hardy Graneyes</t>
  </si>
  <si>
    <t>9130_01</t>
  </si>
  <si>
    <t>F/1765/S</t>
  </si>
  <si>
    <t>Blers Corte</t>
  </si>
  <si>
    <t>9131_01</t>
  </si>
  <si>
    <t>C/303/P</t>
  </si>
  <si>
    <t>Dirk Wirybody</t>
  </si>
  <si>
    <t>9131_02</t>
  </si>
  <si>
    <t>Grafirk Wirybody</t>
  </si>
  <si>
    <t>9132_01</t>
  </si>
  <si>
    <t>D/291/P</t>
  </si>
  <si>
    <t>Macon Ancy</t>
  </si>
  <si>
    <t>9132_02</t>
  </si>
  <si>
    <t>F/1871/P</t>
  </si>
  <si>
    <t>Pil Ancy</t>
  </si>
  <si>
    <t>9134_01</t>
  </si>
  <si>
    <t>E/601/S</t>
  </si>
  <si>
    <t>Therly Leonadorsen</t>
  </si>
  <si>
    <t>9136_01</t>
  </si>
  <si>
    <t>G/1471/S</t>
  </si>
  <si>
    <t>Sall Hestes</t>
  </si>
  <si>
    <t>9137_01</t>
  </si>
  <si>
    <t>F/1872/P</t>
  </si>
  <si>
    <t>Sugard Curry</t>
  </si>
  <si>
    <t>9139_01</t>
  </si>
  <si>
    <t>F/1766/S</t>
  </si>
  <si>
    <t>Poselk Paste</t>
  </si>
  <si>
    <t>9140_01</t>
  </si>
  <si>
    <t>G/1488/P</t>
  </si>
  <si>
    <t>Eleaha Klindsayer</t>
  </si>
  <si>
    <t>9141_01</t>
  </si>
  <si>
    <t>B/349/S</t>
  </si>
  <si>
    <t>Alraid Valing</t>
  </si>
  <si>
    <t>9142_01</t>
  </si>
  <si>
    <t>F/1873/P</t>
  </si>
  <si>
    <t>Thew Holson</t>
  </si>
  <si>
    <t>9144_01</t>
  </si>
  <si>
    <t>F/1768/S</t>
  </si>
  <si>
    <t>Monard Rutler</t>
  </si>
  <si>
    <t>9145_01</t>
  </si>
  <si>
    <t>G/1489/P</t>
  </si>
  <si>
    <t>Raulia Curton</t>
  </si>
  <si>
    <t>9148_01</t>
  </si>
  <si>
    <t>G/1473/S</t>
  </si>
  <si>
    <t>Elice Paulllegory</t>
  </si>
  <si>
    <t>9149_01</t>
  </si>
  <si>
    <t>B/350/S</t>
  </si>
  <si>
    <t>Canonon Dompreced</t>
  </si>
  <si>
    <t>9149_02</t>
  </si>
  <si>
    <t>Meron Dompreced</t>
  </si>
  <si>
    <t>9150_01</t>
  </si>
  <si>
    <t>G/1474/S</t>
  </si>
  <si>
    <t>Geney Schmondez</t>
  </si>
  <si>
    <t>9151_01</t>
  </si>
  <si>
    <t>F/1769/S</t>
  </si>
  <si>
    <t>Pok Min</t>
  </si>
  <si>
    <t>9152_01</t>
  </si>
  <si>
    <t>G/1491/P</t>
  </si>
  <si>
    <t>Jaimer Mirezavis</t>
  </si>
  <si>
    <t>9156_01</t>
  </si>
  <si>
    <t>B/351/S</t>
  </si>
  <si>
    <t>Eltan Geneltic</t>
  </si>
  <si>
    <t>9157_01</t>
  </si>
  <si>
    <t>G/1476/S</t>
  </si>
  <si>
    <t>Nelly Navages</t>
  </si>
  <si>
    <t>9157_02</t>
  </si>
  <si>
    <t>Ivanna Donson</t>
  </si>
  <si>
    <t>9157_03</t>
  </si>
  <si>
    <t>Andrey Navages</t>
  </si>
  <si>
    <t>9157_04</t>
  </si>
  <si>
    <t>Arla Navages</t>
  </si>
  <si>
    <t>9157_05</t>
  </si>
  <si>
    <t>Neilda Navages</t>
  </si>
  <si>
    <t>9157_06</t>
  </si>
  <si>
    <t>Pamont Navages</t>
  </si>
  <si>
    <t>9157_07</t>
  </si>
  <si>
    <t>Racey Navages</t>
  </si>
  <si>
    <t>9158_01</t>
  </si>
  <si>
    <t>B/298/P</t>
  </si>
  <si>
    <t>Magnon Maglible</t>
  </si>
  <si>
    <t>9159_01</t>
  </si>
  <si>
    <t>F/1875/P</t>
  </si>
  <si>
    <t>Davis Mallerez</t>
  </si>
  <si>
    <t>9160_01</t>
  </si>
  <si>
    <t>F/1770/S</t>
  </si>
  <si>
    <t>Frey Booness</t>
  </si>
  <si>
    <t>9161_01</t>
  </si>
  <si>
    <t>G/1493/P</t>
  </si>
  <si>
    <t>Olgary Lopelases</t>
  </si>
  <si>
    <t>9161_02</t>
  </si>
  <si>
    <t>Luzel Lopelases</t>
  </si>
  <si>
    <t>9163_01</t>
  </si>
  <si>
    <t>G/1477/S</t>
  </si>
  <si>
    <t>Idace Edwartizman</t>
  </si>
  <si>
    <t>9164_01</t>
  </si>
  <si>
    <t>E/602/S</t>
  </si>
  <si>
    <t>Tundsh Gread</t>
  </si>
  <si>
    <t>9165_01</t>
  </si>
  <si>
    <t>F/1771/S</t>
  </si>
  <si>
    <t>Leria Cofferson</t>
  </si>
  <si>
    <t>9167_01</t>
  </si>
  <si>
    <t>F/1772/S</t>
  </si>
  <si>
    <t>Rhonya Donson</t>
  </si>
  <si>
    <t>9168_01</t>
  </si>
  <si>
    <t>C/338/S</t>
  </si>
  <si>
    <t>Hadirk Cassiding</t>
  </si>
  <si>
    <t>9168_02</t>
  </si>
  <si>
    <t>Algiedi Cassiding</t>
  </si>
  <si>
    <t>9169_01</t>
  </si>
  <si>
    <t>D/295/P</t>
  </si>
  <si>
    <t>Los Iccle</t>
  </si>
  <si>
    <t>9170_01</t>
  </si>
  <si>
    <t>E/587/P</t>
  </si>
  <si>
    <t>Jeandy Ewins</t>
  </si>
  <si>
    <t>9172_01</t>
  </si>
  <si>
    <t>G/1478/S</t>
  </si>
  <si>
    <t>Gracey Bardinard</t>
  </si>
  <si>
    <t>9173_01</t>
  </si>
  <si>
    <t>F/1876/P</t>
  </si>
  <si>
    <t>Anda Cartez</t>
  </si>
  <si>
    <t>9174_01</t>
  </si>
  <si>
    <t>G/1479/S</t>
  </si>
  <si>
    <t>Teryla Lunapperts</t>
  </si>
  <si>
    <t>9175_01</t>
  </si>
  <si>
    <t>B/299/P</t>
  </si>
  <si>
    <t>Sulaton Dectory</t>
  </si>
  <si>
    <t>9176_01</t>
  </si>
  <si>
    <t>F/1773/S</t>
  </si>
  <si>
    <t>Willy Mcneiderson</t>
  </si>
  <si>
    <t>9178_01</t>
  </si>
  <si>
    <t>F/1877/P</t>
  </si>
  <si>
    <t>Ernard Barnoldeney</t>
  </si>
  <si>
    <t>9179_01</t>
  </si>
  <si>
    <t>G/1494/P</t>
  </si>
  <si>
    <t>Paulah Tranciams</t>
  </si>
  <si>
    <t>9179_02</t>
  </si>
  <si>
    <t>Hollie Tranciams</t>
  </si>
  <si>
    <t>9179_03</t>
  </si>
  <si>
    <t>Darley Tranciams</t>
  </si>
  <si>
    <t>9179_04</t>
  </si>
  <si>
    <t>Jonald Tranciams</t>
  </si>
  <si>
    <t>9180_01</t>
  </si>
  <si>
    <t>F/1774/S</t>
  </si>
  <si>
    <t>Chal Emone</t>
  </si>
  <si>
    <t>9181_01</t>
  </si>
  <si>
    <t>F/1775/S</t>
  </si>
  <si>
    <t>Chelsa Gilesonston</t>
  </si>
  <si>
    <t>9183_01</t>
  </si>
  <si>
    <t>C/307/P</t>
  </si>
  <si>
    <t>9184_01</t>
  </si>
  <si>
    <t>G/1480/S</t>
  </si>
  <si>
    <t>Ninald Holcompson</t>
  </si>
  <si>
    <t>9185_01</t>
  </si>
  <si>
    <t>E/588/P</t>
  </si>
  <si>
    <t>Elindy Mckinn</t>
  </si>
  <si>
    <t>9186_01</t>
  </si>
  <si>
    <t>F/1878/P</t>
  </si>
  <si>
    <t>Mass Homin</t>
  </si>
  <si>
    <t>9188_01</t>
  </si>
  <si>
    <t>G/1481/S</t>
  </si>
  <si>
    <t>Delley Pager</t>
  </si>
  <si>
    <t>9189_01</t>
  </si>
  <si>
    <t>F/1777/S</t>
  </si>
  <si>
    <t>Ralda Barnoldeney</t>
  </si>
  <si>
    <t>9190_01</t>
  </si>
  <si>
    <t>F/1778/S</t>
  </si>
  <si>
    <t>Fanne Mclarseney</t>
  </si>
  <si>
    <t>9192_01</t>
  </si>
  <si>
    <t>F/1880/P</t>
  </si>
  <si>
    <t>Norahe Drakeekss</t>
  </si>
  <si>
    <t>9193_01</t>
  </si>
  <si>
    <t>G/1483/S</t>
  </si>
  <si>
    <t>Camily Howence</t>
  </si>
  <si>
    <t>9194_01</t>
  </si>
  <si>
    <t>E/603/S</t>
  </si>
  <si>
    <t>9194_02</t>
  </si>
  <si>
    <t>Tachba Subwor</t>
  </si>
  <si>
    <t>9195_01</t>
  </si>
  <si>
    <t>F/1779/S</t>
  </si>
  <si>
    <t>Quakes Purle</t>
  </si>
  <si>
    <t>9195_02</t>
  </si>
  <si>
    <t>Ceros Purle</t>
  </si>
  <si>
    <t>9196_01</t>
  </si>
  <si>
    <t>C/339/S</t>
  </si>
  <si>
    <t>Tabdhib Poustive</t>
  </si>
  <si>
    <t>9196_02</t>
  </si>
  <si>
    <t>Majorab Poustive</t>
  </si>
  <si>
    <t>9196_03</t>
  </si>
  <si>
    <t>Chellus Poustive</t>
  </si>
  <si>
    <t>9197_01</t>
  </si>
  <si>
    <t>C/308/P</t>
  </si>
  <si>
    <t>Bellus Platch</t>
  </si>
  <si>
    <t>9197_02</t>
  </si>
  <si>
    <t>Aludram Platch</t>
  </si>
  <si>
    <t>9197_03</t>
  </si>
  <si>
    <t>Pheino Platch</t>
  </si>
  <si>
    <t>9197_04</t>
  </si>
  <si>
    <t>Phecca Platch</t>
  </si>
  <si>
    <t>9199_01</t>
  </si>
  <si>
    <t>E/590/P</t>
  </si>
  <si>
    <t>Sterion Dianket</t>
  </si>
  <si>
    <t>9201_01</t>
  </si>
  <si>
    <t>G/1484/S</t>
  </si>
  <si>
    <t>Janney Hoffergess</t>
  </si>
  <si>
    <t>9202_01</t>
  </si>
  <si>
    <t>C/309/P</t>
  </si>
  <si>
    <t>Alark Eguing</t>
  </si>
  <si>
    <t>9203_01</t>
  </si>
  <si>
    <t>F/1780/S</t>
  </si>
  <si>
    <t>Kies Fort</t>
  </si>
  <si>
    <t>9205_01</t>
  </si>
  <si>
    <t>B/300/P</t>
  </si>
  <si>
    <t>Thaldah Brakeng</t>
  </si>
  <si>
    <t>9205_02</t>
  </si>
  <si>
    <t>9205_03</t>
  </si>
  <si>
    <t>Propent Brakeng</t>
  </si>
  <si>
    <t>9208_01</t>
  </si>
  <si>
    <t>G/1485/S</t>
  </si>
  <si>
    <t>9208_02</t>
  </si>
  <si>
    <t>F/1782/S</t>
  </si>
  <si>
    <t>Blancy Shieldson</t>
  </si>
  <si>
    <t>9211_01</t>
  </si>
  <si>
    <t>G/1486/S</t>
  </si>
  <si>
    <t>Stendy Steelerettt</t>
  </si>
  <si>
    <t>9213_01</t>
  </si>
  <si>
    <t>F/1884/P</t>
  </si>
  <si>
    <t>Aliedy Hurchanney</t>
  </si>
  <si>
    <t>9217_01</t>
  </si>
  <si>
    <t>E/604/S</t>
  </si>
  <si>
    <t>Jasony Mckinsond</t>
  </si>
  <si>
    <t>9218_01</t>
  </si>
  <si>
    <t>B/353/S</t>
  </si>
  <si>
    <t>9219_01</t>
  </si>
  <si>
    <t>G/1487/S</t>
  </si>
  <si>
    <t>Daley Workmanson</t>
  </si>
  <si>
    <t>9219_02</t>
  </si>
  <si>
    <t>F/1783/S</t>
  </si>
  <si>
    <t>Robyna Workmanson</t>
  </si>
  <si>
    <t>9220_01</t>
  </si>
  <si>
    <t>G/1496/P</t>
  </si>
  <si>
    <t>Branca Meyerthy</t>
  </si>
  <si>
    <t>9220_02</t>
  </si>
  <si>
    <t>Frey Meyerthy</t>
  </si>
  <si>
    <t>9220_03</t>
  </si>
  <si>
    <t>F/1886/P</t>
  </si>
  <si>
    <t>Kennie Barrilloney</t>
  </si>
  <si>
    <t>9221_01</t>
  </si>
  <si>
    <t>G/1497/P</t>
  </si>
  <si>
    <t>Elicey Beachez</t>
  </si>
  <si>
    <t>9222_01</t>
  </si>
  <si>
    <t>F/1784/S</t>
  </si>
  <si>
    <t>Carves Chate</t>
  </si>
  <si>
    <t>9224_01</t>
  </si>
  <si>
    <t>F/1786/S</t>
  </si>
  <si>
    <t>Bants Reke</t>
  </si>
  <si>
    <t>9225_01</t>
  </si>
  <si>
    <t>F/1787/S</t>
  </si>
  <si>
    <t>Lynnon Meyersones</t>
  </si>
  <si>
    <t>9226_01</t>
  </si>
  <si>
    <t>F/1788/S</t>
  </si>
  <si>
    <t>Stendy Connelson</t>
  </si>
  <si>
    <t>9227_01</t>
  </si>
  <si>
    <t>G/1498/P</t>
  </si>
  <si>
    <t>Glendy Hinglendez</t>
  </si>
  <si>
    <t>9227_02</t>
  </si>
  <si>
    <t>Jorgie Hinglendez</t>
  </si>
  <si>
    <t>9227_03</t>
  </si>
  <si>
    <t>Paulas Hinglendez</t>
  </si>
  <si>
    <t>9227_04</t>
  </si>
  <si>
    <t>Robyny Hinglendez</t>
  </si>
  <si>
    <t>9227_05</t>
  </si>
  <si>
    <t>Hard Hinglendez</t>
  </si>
  <si>
    <t>9230_01</t>
  </si>
  <si>
    <t>C/342/S</t>
  </si>
  <si>
    <t>9231_01</t>
  </si>
  <si>
    <t>F/1888/P</t>
  </si>
  <si>
    <t>Denuts Paie</t>
  </si>
  <si>
    <t>9231_02</t>
  </si>
  <si>
    <t>Walls Paie</t>
  </si>
  <si>
    <t>9231_03</t>
  </si>
  <si>
    <t>E/592/P</t>
  </si>
  <si>
    <t>Cus Paie</t>
  </si>
  <si>
    <t>9233_01</t>
  </si>
  <si>
    <t>Royce Giller</t>
  </si>
  <si>
    <t>9234_01</t>
  </si>
  <si>
    <t>G/1500/P</t>
  </si>
  <si>
    <t>Catha Bushins</t>
  </si>
  <si>
    <t>9235_01</t>
  </si>
  <si>
    <t>F/1789/S</t>
  </si>
  <si>
    <t>Joanny Burchrison</t>
  </si>
  <si>
    <t>9237_01</t>
  </si>
  <si>
    <t>G/1488/S</t>
  </si>
  <si>
    <t>Philda Floways</t>
  </si>
  <si>
    <t>9239_01</t>
  </si>
  <si>
    <t>E/593/P</t>
  </si>
  <si>
    <t>Per Minen</t>
  </si>
  <si>
    <t>9241_01</t>
  </si>
  <si>
    <t>E/595/P</t>
  </si>
  <si>
    <t>Ants Fone</t>
  </si>
  <si>
    <t>9242_01</t>
  </si>
  <si>
    <t>F/1891/P</t>
  </si>
  <si>
    <t>Dary Bakerrison</t>
  </si>
  <si>
    <t>9244_01</t>
  </si>
  <si>
    <t>G/1489/S</t>
  </si>
  <si>
    <t>Chrisa Francock</t>
  </si>
  <si>
    <t>9246_01</t>
  </si>
  <si>
    <t>G/1490/S</t>
  </si>
  <si>
    <t>9247_01</t>
  </si>
  <si>
    <t>G/1491/S</t>
  </si>
  <si>
    <t>Phia Cleang</t>
  </si>
  <si>
    <t>9248_01</t>
  </si>
  <si>
    <t>F/1792/S</t>
  </si>
  <si>
    <t>Gian Perle</t>
  </si>
  <si>
    <t>9250_01</t>
  </si>
  <si>
    <t>E/597/P</t>
  </si>
  <si>
    <t>Chain Reedectied</t>
  </si>
  <si>
    <t>9251_01</t>
  </si>
  <si>
    <t>F/1793/S</t>
  </si>
  <si>
    <t>Melios Kashe</t>
  </si>
  <si>
    <t>9252_01</t>
  </si>
  <si>
    <t>B/301/P</t>
  </si>
  <si>
    <t>Alchium Stranbeate</t>
  </si>
  <si>
    <t>9252_02</t>
  </si>
  <si>
    <t>Muonon Stranbeate</t>
  </si>
  <si>
    <t>9253_01</t>
  </si>
  <si>
    <t>G/1493/S</t>
  </si>
  <si>
    <t>Jimmyn Thomason</t>
  </si>
  <si>
    <t>9254_01</t>
  </si>
  <si>
    <t>G/1502/P</t>
  </si>
  <si>
    <t>Kenny Mallerez</t>
  </si>
  <si>
    <t>9256_01</t>
  </si>
  <si>
    <t>G/1494/S</t>
  </si>
  <si>
    <t>Darley Franton</t>
  </si>
  <si>
    <t>9257_01</t>
  </si>
  <si>
    <t>F/1892/P</t>
  </si>
  <si>
    <t>Ties Apple</t>
  </si>
  <si>
    <t>9259_01</t>
  </si>
  <si>
    <t>F/1893/P</t>
  </si>
  <si>
    <t>Annah Gilleyons</t>
  </si>
  <si>
    <t>9261_01</t>
  </si>
  <si>
    <t>G/1504/P</t>
  </si>
  <si>
    <t>Therta Casentry</t>
  </si>
  <si>
    <t>9264_01</t>
  </si>
  <si>
    <t>E/606/S</t>
  </si>
  <si>
    <t>Giedir Sionerorly</t>
  </si>
  <si>
    <t>9267_01</t>
  </si>
  <si>
    <t>E/607/S</t>
  </si>
  <si>
    <t>Arraid Opshaft</t>
  </si>
  <si>
    <t>9267_02</t>
  </si>
  <si>
    <t>Sabi Opshaft</t>
  </si>
  <si>
    <t>9268_01</t>
  </si>
  <si>
    <t>G/1505/P</t>
  </si>
  <si>
    <t>Agnesa Baldson</t>
  </si>
  <si>
    <t>9270_01</t>
  </si>
  <si>
    <t>G/1497/S</t>
  </si>
  <si>
    <t>Lan Mckinsond</t>
  </si>
  <si>
    <t>9272_01</t>
  </si>
  <si>
    <t>G/1507/P</t>
  </si>
  <si>
    <t>Ireene Simson</t>
  </si>
  <si>
    <t>9272_02</t>
  </si>
  <si>
    <t>F/1894/P</t>
  </si>
  <si>
    <t>Gordo Simson</t>
  </si>
  <si>
    <t>9274_01</t>
  </si>
  <si>
    <t>G/1508/P</t>
  </si>
  <si>
    <t>Chelsa Bullisey</t>
  </si>
  <si>
    <t>9275_01</t>
  </si>
  <si>
    <t>A/97/P</t>
  </si>
  <si>
    <t>Polaton Conable</t>
  </si>
  <si>
    <t>9275_02</t>
  </si>
  <si>
    <t>Diram Conable</t>
  </si>
  <si>
    <t>9275_03</t>
  </si>
  <si>
    <t>Atlasym Conable</t>
  </si>
  <si>
    <t>9276_01</t>
  </si>
  <si>
    <t>A/98/P</t>
  </si>
  <si>
    <t>Gravior Noxnuther</t>
  </si>
  <si>
    <t>9278_01</t>
  </si>
  <si>
    <t>G/1499/S</t>
  </si>
  <si>
    <t>Kurta Mondalley</t>
  </si>
  <si>
    <t>9279_01</t>
  </si>
  <si>
    <t>G/1500/S</t>
  </si>
  <si>
    <t>Fayey Connon</t>
  </si>
  <si>
    <t>9280_01</t>
  </si>
  <si>
    <t>E/608/S</t>
  </si>
  <si>
    <t>Celeon Hontichre</t>
  </si>
  <si>
    <t>9280_02</t>
  </si>
  <si>
    <t>Propsh Hontichre</t>
  </si>
  <si>
    <t>PRAWDA</t>
  </si>
  <si>
    <t>Etykiety wierszy</t>
  </si>
  <si>
    <t>Suma końcowa</t>
  </si>
  <si>
    <t>Etykiety kolumn</t>
  </si>
  <si>
    <t>Liczba z PassengerId</t>
  </si>
  <si>
    <t>FAŁSZ</t>
  </si>
  <si>
    <t>(puste)</t>
  </si>
  <si>
    <t>Deck</t>
  </si>
  <si>
    <t>Cabin_num</t>
  </si>
  <si>
    <t>Side</t>
  </si>
  <si>
    <t>Full Name</t>
  </si>
  <si>
    <t>Alive</t>
  </si>
  <si>
    <t>A</t>
  </si>
  <si>
    <t>B</t>
  </si>
  <si>
    <t>C</t>
  </si>
  <si>
    <t>D</t>
  </si>
  <si>
    <t>E</t>
  </si>
  <si>
    <t>F</t>
  </si>
  <si>
    <t>G</t>
  </si>
  <si>
    <t>T</t>
  </si>
  <si>
    <t>0-500</t>
  </si>
  <si>
    <t>501-1000</t>
  </si>
  <si>
    <t>1001-1500</t>
  </si>
  <si>
    <t>1500-</t>
  </si>
  <si>
    <t>P</t>
  </si>
  <si>
    <t>S</t>
  </si>
  <si>
    <t>From Home to destination</t>
  </si>
  <si>
    <t>Age of alive</t>
  </si>
  <si>
    <t>19-30</t>
  </si>
  <si>
    <t>31-50</t>
  </si>
  <si>
    <t>51-70</t>
  </si>
  <si>
    <t>0-18</t>
  </si>
  <si>
    <t>71-</t>
  </si>
  <si>
    <t>Age of transported</t>
  </si>
  <si>
    <t>Sum:</t>
  </si>
  <si>
    <t>Age ranges</t>
  </si>
  <si>
    <t>num of people</t>
  </si>
  <si>
    <t>0&lt;x&lt;=1000</t>
  </si>
  <si>
    <t>1000&lt;x&lt;=2000</t>
  </si>
  <si>
    <t>&gt;3000</t>
  </si>
  <si>
    <t>2000&lt;x&lt;=3000</t>
  </si>
  <si>
    <t>Sum of Prem expenses of transported</t>
  </si>
  <si>
    <t>no data</t>
  </si>
  <si>
    <t xml:space="preserve">There are high chances (~+0.25% to being transported or not) you will face same fate as your family (same surname) </t>
  </si>
  <si>
    <t>All</t>
  </si>
  <si>
    <t>Wartości</t>
  </si>
  <si>
    <t>Suma z Sum_of_prem</t>
  </si>
  <si>
    <t>Analiza zależności pomiędzy CrayoSleep a wydanymi pięniędzmi na wartości premium</t>
  </si>
  <si>
    <t>Na podstawie której można zauważyć, że gdy pasażer decyduje się na CrayoSleep to nie wydaje pieniędzy, za to nie każdy kto nie wydał pieniędzy zdecydował się na CrayoSleep</t>
  </si>
  <si>
    <t>(Wszystko)</t>
  </si>
  <si>
    <t>Jest 518 pasażerów, którzy nie zapłacili nic dodatkowo, a nie zdecydowali się na CryoSleep</t>
  </si>
  <si>
    <t>Analiza zajmowanych miejsc na statku w zależności od miejsca pochodzenia</t>
  </si>
  <si>
    <t>Analiza HomePlanet i celu podróży</t>
  </si>
  <si>
    <t>-</t>
  </si>
  <si>
    <t>Ktoś kto nie jest vipem chętniej korzysta z CrayoSleep niż vip</t>
  </si>
  <si>
    <t xml:space="preserve">Na razie dla ludzi którzy nic nie zapłacili dodatkowo i nie </t>
  </si>
  <si>
    <t>1. Uzupełnienie braku danych w pochodzeniu pasażerów</t>
  </si>
  <si>
    <t>Analiza pomiędzy pochodzeniem pasażerów a Deck</t>
  </si>
  <si>
    <t>Analiza zależności pomiędzy HomePlanet a Destination</t>
  </si>
  <si>
    <t xml:space="preserve">Można zauważyć, że Deck 'A', 'B', 'C', 'T' jest zajmowany tylko przez pasażerów z Europy, </t>
  </si>
  <si>
    <t>Również Deck 'G' jest zajmowany tylko przez pasażerów z Earth</t>
  </si>
  <si>
    <t>Wprowadźmy więc odpowiednie zmiany</t>
  </si>
  <si>
    <t>dodatkowo analiza CrayoSleep w zależności od HomePlanet</t>
  </si>
  <si>
    <t>faktyczne liczby</t>
  </si>
  <si>
    <t>Średnia z RoomService</t>
  </si>
  <si>
    <t>Średnia z FoodCourt</t>
  </si>
  <si>
    <t>Średnia z ShoppingMall</t>
  </si>
  <si>
    <t>Średnia z Spa</t>
  </si>
  <si>
    <t>Średnia z VRDeck</t>
  </si>
  <si>
    <t>Średnia z Sum_of_prem</t>
  </si>
  <si>
    <t>Analiza zamożności pasażerów</t>
  </si>
  <si>
    <t>Analiza zamożności pasażerów z wyłączeniem tych, którzy zdecydowali się na CraySleep (nic nie wydawali)</t>
  </si>
  <si>
    <t>Analiza Destination of Deck i HomePlanet</t>
  </si>
  <si>
    <t>Analiza zależności pomiędzy Deck HomePlanet i CrayoSleep</t>
  </si>
  <si>
    <t>Analiza zajmowanych Deck pasażerów z Europy w zależności od wieku</t>
  </si>
  <si>
    <t>???</t>
  </si>
  <si>
    <t>81-100</t>
  </si>
  <si>
    <t>suma końcowa</t>
  </si>
  <si>
    <t>Analiza zależności pomiędzy wydatkami a Destination dla poszczególnych HomePlanet</t>
  </si>
  <si>
    <t>Zależność pomiędzy pochodzeniem i zajmowanym Deck a celem podróży</t>
  </si>
  <si>
    <t>Analiza zależności pomiędzy Destination HomePlanet i CrayoSleep</t>
  </si>
  <si>
    <t>0-5</t>
  </si>
  <si>
    <t>6-10</t>
  </si>
  <si>
    <t>11-15</t>
  </si>
  <si>
    <t>16-20</t>
  </si>
  <si>
    <t>21-25</t>
  </si>
  <si>
    <t>26-30</t>
  </si>
  <si>
    <t>31-35</t>
  </si>
  <si>
    <t>36-40</t>
  </si>
  <si>
    <t>41-45</t>
  </si>
  <si>
    <t>46-50</t>
  </si>
  <si>
    <t>51-55</t>
  </si>
  <si>
    <t>56-60</t>
  </si>
  <si>
    <t>61-65</t>
  </si>
  <si>
    <t>66-70</t>
  </si>
  <si>
    <t>71-75</t>
  </si>
  <si>
    <t>76-80</t>
  </si>
  <si>
    <t>Analiza zajmowanych Deck pasażerów z Earth w zależności od wieku</t>
  </si>
  <si>
    <t>FUNKCJA</t>
  </si>
  <si>
    <t>aaaaaaa</t>
  </si>
  <si>
    <t>Średnia wieku dla danym Deck w zależności od HomePlanet</t>
  </si>
  <si>
    <t>Średnia z Age</t>
  </si>
  <si>
    <t>Analiza VIP w zależności od homeplanet i deck</t>
  </si>
  <si>
    <t>Analiza VIP w zależności od homeplanet i crayoSleep</t>
  </si>
  <si>
    <t>CrayoSleep</t>
  </si>
  <si>
    <t>Vip w poszczególnych HomePlanet</t>
  </si>
  <si>
    <t>Sum_of_exp</t>
  </si>
  <si>
    <t>Group</t>
  </si>
  <si>
    <t>Number of passengers</t>
  </si>
  <si>
    <t>Final sum</t>
  </si>
  <si>
    <t>Final sum:</t>
  </si>
  <si>
    <t>Missing HomePlanet</t>
  </si>
  <si>
    <t>Missing deck</t>
  </si>
  <si>
    <t>Decks</t>
  </si>
  <si>
    <t>FALSE</t>
  </si>
  <si>
    <t>TRUE</t>
  </si>
  <si>
    <t>Average Values</t>
  </si>
  <si>
    <t xml:space="preserve"> Spa</t>
  </si>
  <si>
    <t>Number of Passengers</t>
  </si>
  <si>
    <t>Decks, below HomePlanets</t>
  </si>
  <si>
    <t>#</t>
  </si>
  <si>
    <t>HomePlanets, below Decks</t>
  </si>
  <si>
    <t>HomePlanet, below value of CryoSleep</t>
  </si>
  <si>
    <t>CryoSleep:</t>
  </si>
  <si>
    <t>Age range</t>
  </si>
  <si>
    <t>Analysis of occupied Decks depending on ages of passengers</t>
  </si>
  <si>
    <t>Analysis of CryoSleep dependence on passegers ages</t>
  </si>
  <si>
    <t>Average values</t>
  </si>
  <si>
    <t>Services</t>
  </si>
  <si>
    <t>Average for deck</t>
  </si>
  <si>
    <t>Average age for each planet and deck</t>
  </si>
  <si>
    <t>Vip in different HomePlanets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</si>
</sst>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_ ;\-#,##0.00\ "/>
  </numFmts>
  <fonts count="8" x14ac:knownFonts="1"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8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FF0000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b/>
      <sz val="12"/>
      <color theme="1"/>
      <name val="Calibri"/>
      <family val="2"/>
      <charset val="238"/>
      <scheme val="minor"/>
    </font>
    <font>
      <b/>
      <sz val="11"/>
      <color rgb="FFFF0000"/>
      <name val="Calibri"/>
      <family val="2"/>
      <charset val="238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39997558519241921"/>
        <bgColor theme="4" tint="0.79998168889431442"/>
      </patternFill>
    </fill>
    <fill>
      <patternFill patternType="solid">
        <fgColor rgb="FF00B0F0"/>
        <bgColor indexed="64"/>
      </patternFill>
    </fill>
    <fill>
      <patternFill patternType="solid">
        <fgColor theme="4" tint="0.59999389629810485"/>
        <bgColor theme="4" tint="0.79998168889431442"/>
      </patternFill>
    </fill>
    <fill>
      <patternFill patternType="solid">
        <fgColor theme="4" tint="0.79998168889431442"/>
        <bgColor indexed="64"/>
      </patternFill>
    </fill>
  </fills>
  <borders count="28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theme="4" tint="0.39997558519241921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theme="4" tint="0.3999755851924192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theme="4" tint="0.39997558519241921"/>
      </bottom>
      <diagonal/>
    </border>
    <border>
      <left style="thin">
        <color indexed="64"/>
      </left>
      <right/>
      <top style="thin">
        <color theme="4" tint="0.39997558519241921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theme="4" tint="0.39997558519241921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thin">
        <color theme="4" tint="0.39997558519241921"/>
      </bottom>
      <diagonal/>
    </border>
    <border>
      <left/>
      <right style="medium">
        <color indexed="64"/>
      </right>
      <top style="thin">
        <color theme="4" tint="0.39997558519241921"/>
      </top>
      <bottom/>
      <diagonal/>
    </border>
    <border>
      <left style="thin">
        <color indexed="64"/>
      </left>
      <right/>
      <top style="thin">
        <color theme="4" tint="0.39997558519241921"/>
      </top>
      <bottom style="thin">
        <color indexed="64"/>
      </bottom>
      <diagonal/>
    </border>
    <border>
      <left/>
      <right/>
      <top style="thin">
        <color theme="4" tint="0.39997558519241921"/>
      </top>
      <bottom style="thin">
        <color indexed="64"/>
      </bottom>
      <diagonal/>
    </border>
    <border>
      <left/>
      <right style="thin">
        <color indexed="64"/>
      </right>
      <top style="thin">
        <color theme="4" tint="0.399975585192419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theme="4" tint="0.39997558519241921"/>
      </top>
      <bottom style="thin">
        <color indexed="64"/>
      </bottom>
      <diagonal/>
    </border>
  </borders>
  <cellStyleXfs count="1">
    <xf numFmtId="0" fontId="0" fillId="0" borderId="0"/>
  </cellStyleXfs>
  <cellXfs count="157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1" fillId="2" borderId="1" xfId="0" applyFont="1" applyFill="1" applyBorder="1"/>
    <xf numFmtId="0" fontId="1" fillId="2" borderId="0" xfId="0" applyFont="1" applyFill="1"/>
    <xf numFmtId="0" fontId="1" fillId="2" borderId="2" xfId="0" applyFont="1" applyFill="1" applyBorder="1" applyAlignment="1">
      <alignment horizontal="left"/>
    </xf>
    <xf numFmtId="164" fontId="0" fillId="0" borderId="0" xfId="0" applyNumberFormat="1"/>
    <xf numFmtId="2" fontId="0" fillId="0" borderId="0" xfId="0" applyNumberFormat="1"/>
    <xf numFmtId="0" fontId="1" fillId="2" borderId="2" xfId="0" applyFont="1" applyFill="1" applyBorder="1"/>
    <xf numFmtId="0" fontId="1" fillId="0" borderId="1" xfId="0" applyFont="1" applyBorder="1" applyAlignment="1">
      <alignment horizontal="left"/>
    </xf>
    <xf numFmtId="0" fontId="1" fillId="0" borderId="1" xfId="0" applyFont="1" applyBorder="1"/>
    <xf numFmtId="0" fontId="0" fillId="3" borderId="0" xfId="0" applyFill="1"/>
    <xf numFmtId="2" fontId="0" fillId="0" borderId="0" xfId="0" applyNumberFormat="1" applyAlignment="1">
      <alignment horizontal="left"/>
    </xf>
    <xf numFmtId="0" fontId="1" fillId="0" borderId="0" xfId="0" applyFont="1"/>
    <xf numFmtId="2" fontId="1" fillId="0" borderId="0" xfId="0" applyNumberFormat="1" applyFont="1" applyAlignment="1">
      <alignment horizontal="left"/>
    </xf>
    <xf numFmtId="0" fontId="0" fillId="0" borderId="0" xfId="0" applyAlignment="1">
      <alignment wrapText="1"/>
    </xf>
    <xf numFmtId="0" fontId="1" fillId="0" borderId="0" xfId="0" applyFont="1" applyAlignment="1">
      <alignment horizontal="left"/>
    </xf>
    <xf numFmtId="10" fontId="0" fillId="0" borderId="0" xfId="0" applyNumberFormat="1"/>
    <xf numFmtId="0" fontId="1" fillId="3" borderId="0" xfId="0" applyFont="1" applyFill="1"/>
    <xf numFmtId="0" fontId="1" fillId="3" borderId="0" xfId="0" applyFont="1" applyFill="1" applyAlignment="1">
      <alignment horizontal="left"/>
    </xf>
    <xf numFmtId="0" fontId="3" fillId="0" borderId="0" xfId="0" applyFont="1" applyAlignment="1">
      <alignment horizontal="left"/>
    </xf>
    <xf numFmtId="0" fontId="3" fillId="0" borderId="0" xfId="0" applyFont="1"/>
    <xf numFmtId="10" fontId="1" fillId="2" borderId="2" xfId="0" applyNumberFormat="1" applyFont="1" applyFill="1" applyBorder="1"/>
    <xf numFmtId="1" fontId="0" fillId="0" borderId="0" xfId="0" applyNumberFormat="1"/>
    <xf numFmtId="1" fontId="1" fillId="2" borderId="2" xfId="0" applyNumberFormat="1" applyFont="1" applyFill="1" applyBorder="1"/>
    <xf numFmtId="0" fontId="6" fillId="0" borderId="0" xfId="0" applyFont="1" applyAlignment="1">
      <alignment horizontal="left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center"/>
    </xf>
    <xf numFmtId="0" fontId="1" fillId="2" borderId="3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1" fillId="2" borderId="5" xfId="0" applyFont="1" applyFill="1" applyBorder="1" applyAlignment="1">
      <alignment horizontal="center"/>
    </xf>
    <xf numFmtId="1" fontId="1" fillId="3" borderId="0" xfId="0" applyNumberFormat="1" applyFont="1" applyFill="1"/>
    <xf numFmtId="0" fontId="1" fillId="4" borderId="0" xfId="0" applyFont="1" applyFill="1"/>
    <xf numFmtId="0" fontId="0" fillId="0" borderId="9" xfId="0" applyBorder="1"/>
    <xf numFmtId="0" fontId="0" fillId="0" borderId="12" xfId="0" applyBorder="1"/>
    <xf numFmtId="0" fontId="0" fillId="0" borderId="0" xfId="0" applyBorder="1"/>
    <xf numFmtId="0" fontId="0" fillId="0" borderId="7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4" borderId="0" xfId="0" applyFill="1"/>
    <xf numFmtId="0" fontId="0" fillId="5" borderId="0" xfId="0" applyFill="1" applyAlignment="1">
      <alignment horizontal="left"/>
    </xf>
    <xf numFmtId="1" fontId="3" fillId="5" borderId="0" xfId="0" applyNumberFormat="1" applyFont="1" applyFill="1"/>
    <xf numFmtId="1" fontId="0" fillId="5" borderId="0" xfId="0" applyNumberFormat="1" applyFill="1"/>
    <xf numFmtId="0" fontId="3" fillId="5" borderId="0" xfId="0" applyFont="1" applyFill="1" applyAlignment="1">
      <alignment horizontal="left"/>
    </xf>
    <xf numFmtId="0" fontId="1" fillId="2" borderId="0" xfId="0" applyFont="1" applyFill="1" applyBorder="1"/>
    <xf numFmtId="0" fontId="6" fillId="0" borderId="0" xfId="0" applyFont="1" applyAlignment="1">
      <alignment horizontal="center"/>
    </xf>
    <xf numFmtId="0" fontId="1" fillId="2" borderId="12" xfId="0" applyFont="1" applyFill="1" applyBorder="1"/>
    <xf numFmtId="0" fontId="1" fillId="2" borderId="16" xfId="0" applyFont="1" applyFill="1" applyBorder="1"/>
    <xf numFmtId="1" fontId="0" fillId="0" borderId="12" xfId="0" applyNumberFormat="1" applyBorder="1"/>
    <xf numFmtId="1" fontId="1" fillId="2" borderId="17" xfId="0" applyNumberFormat="1" applyFont="1" applyFill="1" applyBorder="1"/>
    <xf numFmtId="0" fontId="1" fillId="2" borderId="12" xfId="0" applyFont="1" applyFill="1" applyBorder="1" applyAlignment="1">
      <alignment horizontal="center"/>
    </xf>
    <xf numFmtId="0" fontId="1" fillId="2" borderId="0" xfId="0" applyFont="1" applyFill="1" applyBorder="1" applyAlignment="1">
      <alignment horizontal="center"/>
    </xf>
    <xf numFmtId="0" fontId="1" fillId="2" borderId="7" xfId="0" applyFont="1" applyFill="1" applyBorder="1" applyAlignment="1">
      <alignment horizontal="center"/>
    </xf>
    <xf numFmtId="0" fontId="1" fillId="2" borderId="8" xfId="0" applyFont="1" applyFill="1" applyBorder="1"/>
    <xf numFmtId="1" fontId="0" fillId="0" borderId="7" xfId="0" applyNumberFormat="1" applyBorder="1"/>
    <xf numFmtId="1" fontId="1" fillId="2" borderId="6" xfId="0" applyNumberFormat="1" applyFont="1" applyFill="1" applyBorder="1"/>
    <xf numFmtId="0" fontId="1" fillId="2" borderId="7" xfId="0" applyFont="1" applyFill="1" applyBorder="1"/>
    <xf numFmtId="1" fontId="0" fillId="0" borderId="0" xfId="0" applyNumberFormat="1" applyBorder="1"/>
    <xf numFmtId="0" fontId="1" fillId="0" borderId="0" xfId="0" applyFont="1" applyFill="1" applyBorder="1" applyAlignment="1">
      <alignment horizontal="left"/>
    </xf>
    <xf numFmtId="0" fontId="1" fillId="0" borderId="0" xfId="0" applyFont="1" applyFill="1" applyBorder="1"/>
    <xf numFmtId="0" fontId="0" fillId="0" borderId="0" xfId="0" applyFill="1" applyBorder="1"/>
    <xf numFmtId="0" fontId="1" fillId="2" borderId="16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1" fillId="2" borderId="8" xfId="0" applyFont="1" applyFill="1" applyBorder="1" applyAlignment="1">
      <alignment horizontal="center"/>
    </xf>
    <xf numFmtId="1" fontId="1" fillId="0" borderId="0" xfId="0" applyNumberFormat="1" applyFont="1" applyFill="1" applyBorder="1"/>
    <xf numFmtId="0" fontId="0" fillId="0" borderId="0" xfId="0" applyFill="1" applyBorder="1" applyAlignment="1">
      <alignment horizontal="left"/>
    </xf>
    <xf numFmtId="10" fontId="0" fillId="0" borderId="0" xfId="0" applyNumberFormat="1" applyFill="1" applyBorder="1"/>
    <xf numFmtId="0" fontId="1" fillId="2" borderId="0" xfId="0" applyFont="1" applyFill="1" applyAlignment="1">
      <alignment horizontal="center"/>
    </xf>
    <xf numFmtId="0" fontId="6" fillId="0" borderId="0" xfId="0" applyFont="1" applyFill="1" applyBorder="1" applyAlignment="1">
      <alignment horizontal="center"/>
    </xf>
    <xf numFmtId="1" fontId="0" fillId="0" borderId="0" xfId="0" applyNumberFormat="1" applyFill="1" applyBorder="1"/>
    <xf numFmtId="0" fontId="1" fillId="3" borderId="0" xfId="0" applyFont="1" applyFill="1" applyBorder="1"/>
    <xf numFmtId="1" fontId="1" fillId="3" borderId="0" xfId="0" applyNumberFormat="1" applyFont="1" applyFill="1" applyBorder="1"/>
    <xf numFmtId="0" fontId="7" fillId="0" borderId="0" xfId="0" applyFont="1" applyAlignment="1">
      <alignment horizontal="center"/>
    </xf>
    <xf numFmtId="0" fontId="1" fillId="0" borderId="0" xfId="0" applyFont="1" applyFill="1"/>
    <xf numFmtId="0" fontId="1" fillId="2" borderId="19" xfId="0" applyFont="1" applyFill="1" applyBorder="1"/>
    <xf numFmtId="0" fontId="1" fillId="2" borderId="20" xfId="0" applyFont="1" applyFill="1" applyBorder="1"/>
    <xf numFmtId="0" fontId="1" fillId="2" borderId="21" xfId="0" applyFont="1" applyFill="1" applyBorder="1"/>
    <xf numFmtId="0" fontId="0" fillId="0" borderId="20" xfId="0" applyBorder="1" applyAlignment="1">
      <alignment horizontal="left"/>
    </xf>
    <xf numFmtId="0" fontId="1" fillId="2" borderId="22" xfId="0" applyFont="1" applyFill="1" applyBorder="1" applyAlignment="1">
      <alignment horizontal="left"/>
    </xf>
    <xf numFmtId="0" fontId="1" fillId="3" borderId="0" xfId="0" applyFont="1" applyFill="1" applyAlignment="1">
      <alignment horizontal="center" vertical="center"/>
    </xf>
    <xf numFmtId="0" fontId="1" fillId="0" borderId="9" xfId="0" applyFont="1" applyBorder="1" applyAlignment="1">
      <alignment horizontal="left"/>
    </xf>
    <xf numFmtId="0" fontId="1" fillId="0" borderId="10" xfId="0" applyFont="1" applyBorder="1"/>
    <xf numFmtId="0" fontId="1" fillId="0" borderId="11" xfId="0" applyFont="1" applyBorder="1"/>
    <xf numFmtId="0" fontId="4" fillId="0" borderId="12" xfId="0" applyFont="1" applyBorder="1" applyAlignment="1">
      <alignment horizontal="left" indent="1"/>
    </xf>
    <xf numFmtId="0" fontId="4" fillId="0" borderId="0" xfId="0" applyFont="1" applyBorder="1"/>
    <xf numFmtId="0" fontId="4" fillId="0" borderId="7" xfId="0" applyFont="1" applyBorder="1"/>
    <xf numFmtId="0" fontId="0" fillId="0" borderId="12" xfId="0" applyBorder="1" applyAlignment="1">
      <alignment horizontal="left" indent="1"/>
    </xf>
    <xf numFmtId="0" fontId="0" fillId="0" borderId="13" xfId="0" applyBorder="1" applyAlignment="1">
      <alignment horizontal="left" indent="1"/>
    </xf>
    <xf numFmtId="0" fontId="0" fillId="3" borderId="0" xfId="0" applyFill="1" applyAlignment="1">
      <alignment horizontal="left"/>
    </xf>
    <xf numFmtId="1" fontId="0" fillId="6" borderId="0" xfId="0" applyNumberFormat="1" applyFill="1"/>
    <xf numFmtId="0" fontId="0" fillId="4" borderId="0" xfId="0" applyFill="1" applyAlignment="1">
      <alignment horizontal="left"/>
    </xf>
    <xf numFmtId="0" fontId="1" fillId="7" borderId="1" xfId="0" applyFont="1" applyFill="1" applyBorder="1"/>
    <xf numFmtId="0" fontId="1" fillId="7" borderId="2" xfId="0" applyFont="1" applyFill="1" applyBorder="1"/>
    <xf numFmtId="0" fontId="1" fillId="2" borderId="11" xfId="0" applyFont="1" applyFill="1" applyBorder="1"/>
    <xf numFmtId="0" fontId="1" fillId="2" borderId="23" xfId="0" applyFont="1" applyFill="1" applyBorder="1"/>
    <xf numFmtId="0" fontId="1" fillId="2" borderId="24" xfId="0" applyFont="1" applyFill="1" applyBorder="1"/>
    <xf numFmtId="0" fontId="1" fillId="2" borderId="25" xfId="0" applyFont="1" applyFill="1" applyBorder="1"/>
    <xf numFmtId="0" fontId="1" fillId="2" borderId="26" xfId="0" applyFont="1" applyFill="1" applyBorder="1"/>
    <xf numFmtId="0" fontId="1" fillId="2" borderId="27" xfId="0" applyFont="1" applyFill="1" applyBorder="1"/>
    <xf numFmtId="0" fontId="1" fillId="2" borderId="26" xfId="0" applyFont="1" applyFill="1" applyBorder="1" applyAlignment="1">
      <alignment horizontal="center"/>
    </xf>
    <xf numFmtId="0" fontId="1" fillId="2" borderId="9" xfId="0" applyFont="1" applyFill="1" applyBorder="1" applyAlignment="1">
      <alignment horizontal="center"/>
    </xf>
    <xf numFmtId="0" fontId="1" fillId="2" borderId="11" xfId="0" applyFont="1" applyFill="1" applyBorder="1" applyAlignment="1">
      <alignment horizontal="center"/>
    </xf>
    <xf numFmtId="0" fontId="1" fillId="2" borderId="10" xfId="0" applyFont="1" applyFill="1" applyBorder="1" applyAlignment="1">
      <alignment horizontal="center"/>
    </xf>
    <xf numFmtId="0" fontId="5" fillId="2" borderId="0" xfId="0" applyFont="1" applyFill="1" applyBorder="1"/>
    <xf numFmtId="0" fontId="6" fillId="2" borderId="9" xfId="0" applyFont="1" applyFill="1" applyBorder="1"/>
    <xf numFmtId="0" fontId="6" fillId="2" borderId="10" xfId="0" applyFont="1" applyFill="1" applyBorder="1" applyAlignment="1">
      <alignment horizontal="center"/>
    </xf>
    <xf numFmtId="0" fontId="1" fillId="2" borderId="23" xfId="0" applyFont="1" applyFill="1" applyBorder="1" applyAlignment="1">
      <alignment horizontal="left"/>
    </xf>
    <xf numFmtId="0" fontId="0" fillId="6" borderId="12" xfId="0" applyFill="1" applyBorder="1" applyAlignment="1">
      <alignment horizontal="left"/>
    </xf>
    <xf numFmtId="0" fontId="0" fillId="6" borderId="18" xfId="0" applyFill="1" applyBorder="1"/>
    <xf numFmtId="0" fontId="0" fillId="6" borderId="12" xfId="0" applyFill="1" applyBorder="1"/>
    <xf numFmtId="0" fontId="0" fillId="6" borderId="7" xfId="0" applyFill="1" applyBorder="1"/>
    <xf numFmtId="0" fontId="0" fillId="6" borderId="0" xfId="0" applyFill="1" applyBorder="1"/>
    <xf numFmtId="0" fontId="0" fillId="6" borderId="0" xfId="0" applyFill="1" applyAlignment="1">
      <alignment horizontal="left"/>
    </xf>
    <xf numFmtId="1" fontId="0" fillId="6" borderId="12" xfId="0" applyNumberFormat="1" applyFill="1" applyBorder="1"/>
    <xf numFmtId="1" fontId="0" fillId="6" borderId="0" xfId="0" applyNumberFormat="1" applyFill="1" applyBorder="1"/>
    <xf numFmtId="1" fontId="0" fillId="6" borderId="7" xfId="0" applyNumberFormat="1" applyFill="1" applyBorder="1"/>
    <xf numFmtId="0" fontId="0" fillId="6" borderId="6" xfId="0" applyFill="1" applyBorder="1" applyAlignment="1">
      <alignment horizontal="left"/>
    </xf>
    <xf numFmtId="0" fontId="0" fillId="6" borderId="0" xfId="0" applyFill="1"/>
    <xf numFmtId="0" fontId="1" fillId="6" borderId="7" xfId="0" applyFont="1" applyFill="1" applyBorder="1" applyAlignment="1">
      <alignment horizontal="left"/>
    </xf>
    <xf numFmtId="0" fontId="1" fillId="6" borderId="8" xfId="0" applyFont="1" applyFill="1" applyBorder="1" applyAlignment="1">
      <alignment horizontal="left"/>
    </xf>
    <xf numFmtId="0" fontId="1" fillId="6" borderId="0" xfId="0" applyFont="1" applyFill="1" applyAlignment="1">
      <alignment horizontal="left"/>
    </xf>
    <xf numFmtId="0" fontId="6" fillId="8" borderId="0" xfId="0" applyFont="1" applyFill="1" applyBorder="1" applyAlignment="1">
      <alignment horizontal="center"/>
    </xf>
    <xf numFmtId="0" fontId="0" fillId="8" borderId="0" xfId="0" applyFill="1" applyBorder="1"/>
    <xf numFmtId="0" fontId="6" fillId="8" borderId="0" xfId="0" applyFont="1" applyFill="1" applyBorder="1" applyAlignment="1"/>
    <xf numFmtId="0" fontId="1" fillId="8" borderId="0" xfId="0" applyFont="1" applyFill="1" applyAlignment="1">
      <alignment horizontal="center"/>
    </xf>
    <xf numFmtId="1" fontId="3" fillId="6" borderId="0" xfId="0" applyNumberFormat="1" applyFont="1" applyFill="1"/>
    <xf numFmtId="0" fontId="3" fillId="3" borderId="0" xfId="0" applyFont="1" applyFill="1" applyAlignment="1">
      <alignment horizontal="left"/>
    </xf>
    <xf numFmtId="1" fontId="3" fillId="5" borderId="12" xfId="0" applyNumberFormat="1" applyFont="1" applyFill="1" applyBorder="1"/>
    <xf numFmtId="1" fontId="3" fillId="5" borderId="7" xfId="0" applyNumberFormat="1" applyFont="1" applyFill="1" applyBorder="1"/>
    <xf numFmtId="1" fontId="3" fillId="5" borderId="0" xfId="0" applyNumberFormat="1" applyFont="1" applyFill="1" applyBorder="1"/>
    <xf numFmtId="1" fontId="0" fillId="5" borderId="12" xfId="0" applyNumberFormat="1" applyFill="1" applyBorder="1"/>
    <xf numFmtId="1" fontId="0" fillId="5" borderId="7" xfId="0" applyNumberFormat="1" applyFill="1" applyBorder="1"/>
    <xf numFmtId="1" fontId="0" fillId="5" borderId="0" xfId="0" applyNumberFormat="1" applyFill="1" applyBorder="1"/>
    <xf numFmtId="0" fontId="1" fillId="9" borderId="0" xfId="0" applyFont="1" applyFill="1"/>
    <xf numFmtId="0" fontId="1" fillId="9" borderId="12" xfId="0" applyFont="1" applyFill="1" applyBorder="1"/>
    <xf numFmtId="0" fontId="1" fillId="9" borderId="7" xfId="0" applyFont="1" applyFill="1" applyBorder="1"/>
    <xf numFmtId="0" fontId="1" fillId="9" borderId="0" xfId="0" applyFont="1" applyFill="1" applyBorder="1"/>
    <xf numFmtId="0" fontId="1" fillId="9" borderId="12" xfId="0" applyFont="1" applyFill="1" applyBorder="1" applyAlignment="1">
      <alignment horizontal="center"/>
    </xf>
    <xf numFmtId="0" fontId="1" fillId="9" borderId="7" xfId="0" applyFont="1" applyFill="1" applyBorder="1" applyAlignment="1">
      <alignment horizontal="center"/>
    </xf>
    <xf numFmtId="0" fontId="1" fillId="9" borderId="0" xfId="0" applyFont="1" applyFill="1" applyBorder="1" applyAlignment="1">
      <alignment horizontal="center"/>
    </xf>
    <xf numFmtId="0" fontId="1" fillId="9" borderId="0" xfId="0" applyFont="1" applyFill="1" applyAlignment="1">
      <alignment horizontal="center"/>
    </xf>
    <xf numFmtId="0" fontId="1" fillId="9" borderId="1" xfId="0" applyFont="1" applyFill="1" applyBorder="1"/>
    <xf numFmtId="0" fontId="1" fillId="9" borderId="16" xfId="0" applyFont="1" applyFill="1" applyBorder="1"/>
    <xf numFmtId="0" fontId="1" fillId="9" borderId="8" xfId="0" applyFont="1" applyFill="1" applyBorder="1"/>
    <xf numFmtId="0" fontId="1" fillId="9" borderId="2" xfId="0" applyFont="1" applyFill="1" applyBorder="1" applyAlignment="1">
      <alignment horizontal="left"/>
    </xf>
    <xf numFmtId="1" fontId="1" fillId="9" borderId="2" xfId="0" applyNumberFormat="1" applyFont="1" applyFill="1" applyBorder="1"/>
    <xf numFmtId="1" fontId="1" fillId="9" borderId="17" xfId="0" applyNumberFormat="1" applyFont="1" applyFill="1" applyBorder="1"/>
    <xf numFmtId="1" fontId="1" fillId="9" borderId="6" xfId="0" applyNumberFormat="1" applyFont="1" applyFill="1" applyBorder="1"/>
    <xf numFmtId="0" fontId="0" fillId="10" borderId="20" xfId="0" applyFill="1" applyBorder="1" applyAlignment="1">
      <alignment horizontal="left"/>
    </xf>
    <xf numFmtId="1" fontId="0" fillId="10" borderId="7" xfId="0" applyNumberFormat="1" applyFill="1" applyBorder="1"/>
    <xf numFmtId="1" fontId="0" fillId="10" borderId="12" xfId="0" applyNumberFormat="1" applyFill="1" applyBorder="1"/>
    <xf numFmtId="1" fontId="0" fillId="10" borderId="0" xfId="0" applyNumberFormat="1" applyFill="1" applyBorder="1"/>
    <xf numFmtId="1" fontId="0" fillId="10" borderId="0" xfId="0" applyNumberFormat="1" applyFill="1"/>
    <xf numFmtId="0" fontId="1" fillId="9" borderId="20" xfId="0" applyFont="1" applyFill="1" applyBorder="1"/>
    <xf numFmtId="0" fontId="1" fillId="9" borderId="21" xfId="0" applyFont="1" applyFill="1" applyBorder="1"/>
    <xf numFmtId="0" fontId="1" fillId="9" borderId="22" xfId="0" applyFont="1" applyFill="1" applyBorder="1" applyAlignment="1">
      <alignment horizontal="left"/>
    </xf>
  </cellXfs>
  <cellStyles count="1">
    <cellStyle name="Normalny" xfId="0" builtinId="0"/>
  </cellStyles>
  <dxfs count="16">
    <dxf>
      <numFmt numFmtId="1" formatCode="0"/>
    </dxf>
    <dxf>
      <numFmt numFmtId="0" formatCode="General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'wypełnianie pustych komórek'!$G$42:$G$43</c:f>
              <c:strCache>
                <c:ptCount val="2"/>
                <c:pt idx="0">
                  <c:v>CryoSleep</c:v>
                </c:pt>
                <c:pt idx="1">
                  <c:v>FALSE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'wypełnianie pustych komórek'!$F$44:$F$48</c:f>
              <c:strCache>
                <c:ptCount val="5"/>
                <c:pt idx="1">
                  <c:v>Earth</c:v>
                </c:pt>
                <c:pt idx="2">
                  <c:v>Europa</c:v>
                </c:pt>
                <c:pt idx="3">
                  <c:v>Mars</c:v>
                </c:pt>
                <c:pt idx="4">
                  <c:v>Final sum</c:v>
                </c:pt>
              </c:strCache>
            </c:strRef>
          </c:cat>
          <c:val>
            <c:numRef>
              <c:f>'wypełnianie pustych komórek'!$G$44:$G$48</c:f>
              <c:numCache>
                <c:formatCode>General</c:formatCode>
                <c:ptCount val="5"/>
                <c:pt idx="0">
                  <c:v>78</c:v>
                </c:pt>
                <c:pt idx="1">
                  <c:v>3139</c:v>
                </c:pt>
                <c:pt idx="2">
                  <c:v>1175</c:v>
                </c:pt>
                <c:pt idx="3">
                  <c:v>1047</c:v>
                </c:pt>
                <c:pt idx="4">
                  <c:v>5439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13-4B64-9C9C-0AB398B7A509}"/>
            </c:ext>
          </c:extLst>
        </c:ser>
        <c:ser>
          <c:idx val="1"/>
          <c:order val="1"/>
          <c:tx>
            <c:strRef>
              <c:f>'wypełnianie pustych komórek'!$H$42:$H$43</c:f>
              <c:strCache>
                <c:ptCount val="2"/>
                <c:pt idx="0">
                  <c:v>CryoSleep</c:v>
                </c:pt>
                <c:pt idx="1">
                  <c:v>TRUE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'wypełnianie pustych komórek'!$F$44:$F$48</c:f>
              <c:strCache>
                <c:ptCount val="5"/>
                <c:pt idx="1">
                  <c:v>Earth</c:v>
                </c:pt>
                <c:pt idx="2">
                  <c:v>Europa</c:v>
                </c:pt>
                <c:pt idx="3">
                  <c:v>Mars</c:v>
                </c:pt>
                <c:pt idx="4">
                  <c:v>Final sum</c:v>
                </c:pt>
              </c:strCache>
            </c:strRef>
          </c:cat>
          <c:val>
            <c:numRef>
              <c:f>'wypełnianie pustych komórek'!$H$44:$H$48</c:f>
              <c:numCache>
                <c:formatCode>General</c:formatCode>
                <c:ptCount val="5"/>
                <c:pt idx="0">
                  <c:v>30</c:v>
                </c:pt>
                <c:pt idx="1">
                  <c:v>1410</c:v>
                </c:pt>
                <c:pt idx="2">
                  <c:v>928</c:v>
                </c:pt>
                <c:pt idx="3">
                  <c:v>669</c:v>
                </c:pt>
                <c:pt idx="4">
                  <c:v>3037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C13-4B64-9C9C-0AB398B7A509}"/>
            </c:ext>
          </c:extLst>
        </c:ser>
        <c:ser>
          <c:idx val="2"/>
          <c:order val="2"/>
          <c:tx>
            <c:strRef>
              <c:f>'wypełnianie pustych komórek'!$I$42:$I$43</c:f>
              <c:strCache>
                <c:ptCount val="2"/>
                <c:pt idx="0">
                  <c:v>CryoSleep</c:v>
                </c:pt>
                <c:pt idx="1">
                  <c:v>no data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'wypełnianie pustych komórek'!$F$44:$F$48</c:f>
              <c:strCache>
                <c:ptCount val="5"/>
                <c:pt idx="1">
                  <c:v>Earth</c:v>
                </c:pt>
                <c:pt idx="2">
                  <c:v>Europa</c:v>
                </c:pt>
                <c:pt idx="3">
                  <c:v>Mars</c:v>
                </c:pt>
                <c:pt idx="4">
                  <c:v>Final sum</c:v>
                </c:pt>
              </c:strCache>
            </c:strRef>
          </c:cat>
          <c:val>
            <c:numRef>
              <c:f>'wypełnianie pustych komórek'!$I$44:$I$48</c:f>
              <c:numCache>
                <c:formatCode>General</c:formatCode>
                <c:ptCount val="5"/>
                <c:pt idx="0">
                  <c:v>1</c:v>
                </c:pt>
                <c:pt idx="1">
                  <c:v>114</c:v>
                </c:pt>
                <c:pt idx="2">
                  <c:v>59</c:v>
                </c:pt>
                <c:pt idx="3">
                  <c:v>43</c:v>
                </c:pt>
                <c:pt idx="4">
                  <c:v>217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C13-4B64-9C9C-0AB398B7A509}"/>
            </c:ext>
          </c:extLst>
        </c:ser>
        <c:ser>
          <c:idx val="3"/>
          <c:order val="3"/>
          <c:tx>
            <c:strRef>
              <c:f>'wypełnianie pustych komórek'!$J$42:$J$43</c:f>
              <c:strCache>
                <c:ptCount val="2"/>
                <c:pt idx="0">
                  <c:v>CryoSleep</c:v>
                </c:pt>
                <c:pt idx="1">
                  <c:v>Final sum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'wypełnianie pustych komórek'!$F$44:$F$48</c:f>
              <c:strCache>
                <c:ptCount val="5"/>
                <c:pt idx="1">
                  <c:v>Earth</c:v>
                </c:pt>
                <c:pt idx="2">
                  <c:v>Europa</c:v>
                </c:pt>
                <c:pt idx="3">
                  <c:v>Mars</c:v>
                </c:pt>
                <c:pt idx="4">
                  <c:v>Final sum</c:v>
                </c:pt>
              </c:strCache>
            </c:strRef>
          </c:cat>
          <c:val>
            <c:numRef>
              <c:f>'wypełnianie pustych komórek'!$J$44:$J$48</c:f>
              <c:numCache>
                <c:formatCode>General</c:formatCode>
                <c:ptCount val="5"/>
                <c:pt idx="0">
                  <c:v>109</c:v>
                </c:pt>
                <c:pt idx="1">
                  <c:v>4663</c:v>
                </c:pt>
                <c:pt idx="2">
                  <c:v>2162</c:v>
                </c:pt>
                <c:pt idx="3">
                  <c:v>1759</c:v>
                </c:pt>
                <c:pt idx="4">
                  <c:v>8693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C13-4B64-9C9C-0AB398B7A5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335538943"/>
        <c:axId val="1317929423"/>
        <c:axId val="0"/>
      </c:bar3DChart>
      <c:catAx>
        <c:axId val="1335538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317929423"/>
        <c:crosses val="autoZero"/>
        <c:auto val="1"/>
        <c:lblAlgn val="ctr"/>
        <c:lblOffset val="100"/>
        <c:noMultiLvlLbl val="0"/>
      </c:catAx>
      <c:valAx>
        <c:axId val="1317929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335538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'wypełnianie pustych komórek'!$AA$172</c:f>
              <c:strCache>
                <c:ptCount val="1"/>
                <c:pt idx="0">
                  <c:v>FALSE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'wypełnianie pustych komórek'!$Z$173:$Z$189</c:f>
              <c:strCache>
                <c:ptCount val="17"/>
                <c:pt idx="0">
                  <c:v>0-5</c:v>
                </c:pt>
                <c:pt idx="1">
                  <c:v>6-10</c:v>
                </c:pt>
                <c:pt idx="2">
                  <c:v>11-15</c:v>
                </c:pt>
                <c:pt idx="3">
                  <c:v>16-20</c:v>
                </c:pt>
                <c:pt idx="4">
                  <c:v>21-25</c:v>
                </c:pt>
                <c:pt idx="5">
                  <c:v>26-30</c:v>
                </c:pt>
                <c:pt idx="6">
                  <c:v>31-35</c:v>
                </c:pt>
                <c:pt idx="7">
                  <c:v>36-40</c:v>
                </c:pt>
                <c:pt idx="8">
                  <c:v>41-45</c:v>
                </c:pt>
                <c:pt idx="9">
                  <c:v>46-50</c:v>
                </c:pt>
                <c:pt idx="10">
                  <c:v>51-55</c:v>
                </c:pt>
                <c:pt idx="11">
                  <c:v>56-60</c:v>
                </c:pt>
                <c:pt idx="12">
                  <c:v>61-65</c:v>
                </c:pt>
                <c:pt idx="13">
                  <c:v>66-70</c:v>
                </c:pt>
                <c:pt idx="14">
                  <c:v>71-75</c:v>
                </c:pt>
                <c:pt idx="15">
                  <c:v>76-80</c:v>
                </c:pt>
                <c:pt idx="16">
                  <c:v>81-100</c:v>
                </c:pt>
              </c:strCache>
            </c:strRef>
          </c:cat>
          <c:val>
            <c:numRef>
              <c:f>'wypełnianie pustych komórek'!$AA$173:$AA$189</c:f>
              <c:numCache>
                <c:formatCode>General</c:formatCode>
                <c:ptCount val="17"/>
                <c:pt idx="0">
                  <c:v>18</c:v>
                </c:pt>
                <c:pt idx="1">
                  <c:v>11</c:v>
                </c:pt>
                <c:pt idx="2">
                  <c:v>17</c:v>
                </c:pt>
                <c:pt idx="3">
                  <c:v>52</c:v>
                </c:pt>
                <c:pt idx="4">
                  <c:v>95</c:v>
                </c:pt>
                <c:pt idx="5">
                  <c:v>260</c:v>
                </c:pt>
                <c:pt idx="6">
                  <c:v>195</c:v>
                </c:pt>
                <c:pt idx="7">
                  <c:v>183</c:v>
                </c:pt>
                <c:pt idx="8">
                  <c:v>124</c:v>
                </c:pt>
                <c:pt idx="9">
                  <c:v>85</c:v>
                </c:pt>
                <c:pt idx="10">
                  <c:v>62</c:v>
                </c:pt>
                <c:pt idx="11">
                  <c:v>51</c:v>
                </c:pt>
                <c:pt idx="12">
                  <c:v>25</c:v>
                </c:pt>
                <c:pt idx="13">
                  <c:v>10</c:v>
                </c:pt>
                <c:pt idx="14">
                  <c:v>4</c:v>
                </c:pt>
                <c:pt idx="15">
                  <c:v>4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A6-489A-BEC9-C844EA9102AF}"/>
            </c:ext>
          </c:extLst>
        </c:ser>
        <c:ser>
          <c:idx val="1"/>
          <c:order val="1"/>
          <c:tx>
            <c:strRef>
              <c:f>'wypełnianie pustych komórek'!$AB$172</c:f>
              <c:strCache>
                <c:ptCount val="1"/>
                <c:pt idx="0">
                  <c:v>TRUE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'wypełnianie pustych komórek'!$Z$173:$Z$189</c:f>
              <c:strCache>
                <c:ptCount val="17"/>
                <c:pt idx="0">
                  <c:v>0-5</c:v>
                </c:pt>
                <c:pt idx="1">
                  <c:v>6-10</c:v>
                </c:pt>
                <c:pt idx="2">
                  <c:v>11-15</c:v>
                </c:pt>
                <c:pt idx="3">
                  <c:v>16-20</c:v>
                </c:pt>
                <c:pt idx="4">
                  <c:v>21-25</c:v>
                </c:pt>
                <c:pt idx="5">
                  <c:v>26-30</c:v>
                </c:pt>
                <c:pt idx="6">
                  <c:v>31-35</c:v>
                </c:pt>
                <c:pt idx="7">
                  <c:v>36-40</c:v>
                </c:pt>
                <c:pt idx="8">
                  <c:v>41-45</c:v>
                </c:pt>
                <c:pt idx="9">
                  <c:v>46-50</c:v>
                </c:pt>
                <c:pt idx="10">
                  <c:v>51-55</c:v>
                </c:pt>
                <c:pt idx="11">
                  <c:v>56-60</c:v>
                </c:pt>
                <c:pt idx="12">
                  <c:v>61-65</c:v>
                </c:pt>
                <c:pt idx="13">
                  <c:v>66-70</c:v>
                </c:pt>
                <c:pt idx="14">
                  <c:v>71-75</c:v>
                </c:pt>
                <c:pt idx="15">
                  <c:v>76-80</c:v>
                </c:pt>
                <c:pt idx="16">
                  <c:v>81-100</c:v>
                </c:pt>
              </c:strCache>
            </c:strRef>
          </c:cat>
          <c:val>
            <c:numRef>
              <c:f>'wypełnianie pustych komórek'!$AB$173:$AB$189</c:f>
              <c:numCache>
                <c:formatCode>General</c:formatCode>
                <c:ptCount val="17"/>
                <c:pt idx="0">
                  <c:v>7</c:v>
                </c:pt>
                <c:pt idx="1">
                  <c:v>0</c:v>
                </c:pt>
                <c:pt idx="2">
                  <c:v>57</c:v>
                </c:pt>
                <c:pt idx="3">
                  <c:v>93</c:v>
                </c:pt>
                <c:pt idx="4">
                  <c:v>120</c:v>
                </c:pt>
                <c:pt idx="5">
                  <c:v>171</c:v>
                </c:pt>
                <c:pt idx="6">
                  <c:v>119</c:v>
                </c:pt>
                <c:pt idx="7">
                  <c:v>96</c:v>
                </c:pt>
                <c:pt idx="8">
                  <c:v>70</c:v>
                </c:pt>
                <c:pt idx="9">
                  <c:v>60</c:v>
                </c:pt>
                <c:pt idx="10">
                  <c:v>45</c:v>
                </c:pt>
                <c:pt idx="11">
                  <c:v>39</c:v>
                </c:pt>
                <c:pt idx="12">
                  <c:v>17</c:v>
                </c:pt>
                <c:pt idx="13">
                  <c:v>6</c:v>
                </c:pt>
                <c:pt idx="14">
                  <c:v>3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3A6-489A-BEC9-C844EA9102AF}"/>
            </c:ext>
          </c:extLst>
        </c:ser>
        <c:ser>
          <c:idx val="2"/>
          <c:order val="2"/>
          <c:tx>
            <c:strRef>
              <c:f>'wypełnianie pustych komórek'!$AC$172</c:f>
              <c:strCache>
                <c:ptCount val="1"/>
                <c:pt idx="0">
                  <c:v>no data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'wypełnianie pustych komórek'!$Z$173:$Z$189</c:f>
              <c:strCache>
                <c:ptCount val="17"/>
                <c:pt idx="0">
                  <c:v>0-5</c:v>
                </c:pt>
                <c:pt idx="1">
                  <c:v>6-10</c:v>
                </c:pt>
                <c:pt idx="2">
                  <c:v>11-15</c:v>
                </c:pt>
                <c:pt idx="3">
                  <c:v>16-20</c:v>
                </c:pt>
                <c:pt idx="4">
                  <c:v>21-25</c:v>
                </c:pt>
                <c:pt idx="5">
                  <c:v>26-30</c:v>
                </c:pt>
                <c:pt idx="6">
                  <c:v>31-35</c:v>
                </c:pt>
                <c:pt idx="7">
                  <c:v>36-40</c:v>
                </c:pt>
                <c:pt idx="8">
                  <c:v>41-45</c:v>
                </c:pt>
                <c:pt idx="9">
                  <c:v>46-50</c:v>
                </c:pt>
                <c:pt idx="10">
                  <c:v>51-55</c:v>
                </c:pt>
                <c:pt idx="11">
                  <c:v>56-60</c:v>
                </c:pt>
                <c:pt idx="12">
                  <c:v>61-65</c:v>
                </c:pt>
                <c:pt idx="13">
                  <c:v>66-70</c:v>
                </c:pt>
                <c:pt idx="14">
                  <c:v>71-75</c:v>
                </c:pt>
                <c:pt idx="15">
                  <c:v>76-80</c:v>
                </c:pt>
                <c:pt idx="16">
                  <c:v>81-100</c:v>
                </c:pt>
              </c:strCache>
            </c:strRef>
          </c:cat>
          <c:val>
            <c:numRef>
              <c:f>'wypełnianie pustych komórek'!$AC$173:$AC$189</c:f>
              <c:numCache>
                <c:formatCode>General</c:formatCode>
                <c:ptCount val="17"/>
                <c:pt idx="0">
                  <c:v>2</c:v>
                </c:pt>
                <c:pt idx="1">
                  <c:v>0</c:v>
                </c:pt>
                <c:pt idx="2">
                  <c:v>4</c:v>
                </c:pt>
                <c:pt idx="3">
                  <c:v>5</c:v>
                </c:pt>
                <c:pt idx="4">
                  <c:v>5</c:v>
                </c:pt>
                <c:pt idx="5">
                  <c:v>4</c:v>
                </c:pt>
                <c:pt idx="6">
                  <c:v>2</c:v>
                </c:pt>
                <c:pt idx="7">
                  <c:v>0</c:v>
                </c:pt>
                <c:pt idx="8">
                  <c:v>3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3A6-489A-BEC9-C844EA9102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41497423"/>
        <c:axId val="1317933887"/>
      </c:barChart>
      <c:catAx>
        <c:axId val="13414974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317933887"/>
        <c:crosses val="autoZero"/>
        <c:auto val="1"/>
        <c:lblAlgn val="ctr"/>
        <c:lblOffset val="100"/>
        <c:noMultiLvlLbl val="0"/>
      </c:catAx>
      <c:valAx>
        <c:axId val="1317933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341497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343</xdr:row>
      <xdr:rowOff>7620</xdr:rowOff>
    </xdr:from>
    <xdr:to>
      <xdr:col>10</xdr:col>
      <xdr:colOff>135994</xdr:colOff>
      <xdr:row>359</xdr:row>
      <xdr:rowOff>38104</xdr:rowOff>
    </xdr:to>
    <xdr:pic>
      <xdr:nvPicPr>
        <xdr:cNvPr id="2" name="Obraz 1">
          <a:extLst>
            <a:ext uri="{FF2B5EF4-FFF2-40B4-BE49-F238E27FC236}">
              <a16:creationId xmlns:a16="http://schemas.microsoft.com/office/drawing/2014/main" id="{DD61CD1F-FA5D-4CC7-A5D1-378C69B068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299460"/>
          <a:ext cx="5729970" cy="295656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</xdr:colOff>
      <xdr:row>362</xdr:row>
      <xdr:rowOff>60960</xdr:rowOff>
    </xdr:from>
    <xdr:to>
      <xdr:col>11</xdr:col>
      <xdr:colOff>318417</xdr:colOff>
      <xdr:row>380</xdr:row>
      <xdr:rowOff>15239</xdr:rowOff>
    </xdr:to>
    <xdr:pic>
      <xdr:nvPicPr>
        <xdr:cNvPr id="3" name="Obraz 2">
          <a:extLst>
            <a:ext uri="{FF2B5EF4-FFF2-40B4-BE49-F238E27FC236}">
              <a16:creationId xmlns:a16="http://schemas.microsoft.com/office/drawing/2014/main" id="{758CC547-F21D-438A-8CD2-31A809261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" y="6827520"/>
          <a:ext cx="6291153" cy="3246120"/>
        </a:xfrm>
        <a:prstGeom prst="rect">
          <a:avLst/>
        </a:prstGeom>
      </xdr:spPr>
    </xdr:pic>
    <xdr:clientData/>
  </xdr:twoCellAnchor>
  <xdr:twoCellAnchor>
    <xdr:from>
      <xdr:col>10</xdr:col>
      <xdr:colOff>363071</xdr:colOff>
      <xdr:row>36</xdr:row>
      <xdr:rowOff>143435</xdr:rowOff>
    </xdr:from>
    <xdr:to>
      <xdr:col>17</xdr:col>
      <xdr:colOff>138953</xdr:colOff>
      <xdr:row>51</xdr:row>
      <xdr:rowOff>89646</xdr:rowOff>
    </xdr:to>
    <xdr:graphicFrame macro="">
      <xdr:nvGraphicFramePr>
        <xdr:cNvPr id="7" name="Wykres 6">
          <a:extLst>
            <a:ext uri="{FF2B5EF4-FFF2-40B4-BE49-F238E27FC236}">
              <a16:creationId xmlns:a16="http://schemas.microsoft.com/office/drawing/2014/main" id="{0C1F4326-113B-9BE9-47DD-67FC539F74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468086</xdr:colOff>
      <xdr:row>172</xdr:row>
      <xdr:rowOff>21772</xdr:rowOff>
    </xdr:from>
    <xdr:to>
      <xdr:col>21</xdr:col>
      <xdr:colOff>32657</xdr:colOff>
      <xdr:row>186</xdr:row>
      <xdr:rowOff>174172</xdr:rowOff>
    </xdr:to>
    <xdr:graphicFrame macro="">
      <xdr:nvGraphicFramePr>
        <xdr:cNvPr id="19" name="Wykres 18">
          <a:extLst>
            <a:ext uri="{FF2B5EF4-FFF2-40B4-BE49-F238E27FC236}">
              <a16:creationId xmlns:a16="http://schemas.microsoft.com/office/drawing/2014/main" id="{53300827-9A98-FFD1-88A8-AA6A45982B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n" refreshedDate="45223.920896064817" createdVersion="8" refreshedVersion="8" minRefreshableVersion="3" recordCount="8693" xr:uid="{47CB3CD5-807C-433D-83B2-BA2BCD3E3961}">
  <cacheSource type="worksheet">
    <worksheetSource name="dane3"/>
  </cacheSource>
  <cacheFields count="19">
    <cacheField name="PassengerId" numFmtId="0">
      <sharedItems count="8693">
        <s v="0001_01"/>
        <s v="0002_01"/>
        <s v="0003_01"/>
        <s v="0003_02"/>
        <s v="0004_01"/>
        <s v="0005_01"/>
        <s v="0006_01"/>
        <s v="0006_02"/>
        <s v="0007_01"/>
        <s v="0008_01"/>
        <s v="0008_02"/>
        <s v="0008_03"/>
        <s v="1421_01"/>
        <s v="0010_01"/>
        <s v="0011_01"/>
        <s v="0012_01"/>
        <s v="6906_01"/>
        <s v="0015_01"/>
        <s v="0348_01"/>
        <s v="0017_01"/>
        <s v="0017_02"/>
        <s v="0020_01"/>
        <s v="0020_02"/>
        <s v="0020_03"/>
        <s v="0020_04"/>
        <s v="0020_05"/>
        <s v="0020_06"/>
        <s v="9169_01"/>
        <s v="0024_01"/>
        <s v="0025_01"/>
        <s v="0026_01"/>
        <s v="8639_02"/>
        <s v="0030_01"/>
        <s v="2919_01"/>
        <s v="7197_01"/>
        <s v="8502_01"/>
        <s v="0034_01"/>
        <s v="3714_01"/>
        <s v="0036_01"/>
        <s v="0038_01"/>
        <s v="0039_01"/>
        <s v="0041_01"/>
        <s v="0043_01"/>
        <s v="0044_01"/>
        <s v="0044_02"/>
        <s v="0044_03"/>
        <s v="1617_01"/>
        <s v="5454_01"/>
        <s v="0050_01"/>
        <s v="0051_01"/>
        <s v="0052_01"/>
        <s v="0053_01"/>
        <s v="0056_01"/>
        <s v="0056_02"/>
        <s v="0056_03"/>
        <s v="0058_01"/>
        <s v="0061_01"/>
        <s v="0062_01"/>
        <s v="5052_02"/>
        <s v="0064_02"/>
        <s v="0066_01"/>
        <s v="0067_01"/>
        <s v="0067_02"/>
        <s v="0067_03"/>
        <s v="9137_01"/>
        <s v="0069_01"/>
        <s v="0070_01"/>
        <s v="0071_01"/>
        <s v="0072_01"/>
        <s v="1182_03"/>
        <s v="0074_01"/>
        <s v="3095_01"/>
        <s v="1525_01"/>
        <s v="0078_01"/>
        <s v="0081_01"/>
        <s v="8222_02"/>
        <s v="1691_01"/>
        <s v="2052_01"/>
        <s v="0084_01"/>
        <s v="0085_01"/>
        <s v="0086_01"/>
        <s v="9248_01"/>
        <s v="0090_01"/>
        <s v="0091_01"/>
        <s v="0091_02"/>
        <s v="0092_01"/>
        <s v="0092_02"/>
        <s v="0092_03"/>
        <s v="0097_01"/>
        <s v="0098_01"/>
        <s v="0098_02"/>
        <s v="0099_01"/>
        <s v="0099_02"/>
        <s v="5963_01"/>
        <s v="0102_01"/>
        <s v="0103_01"/>
        <s v="0103_02"/>
        <s v="0103_03"/>
        <s v="0105_01"/>
        <s v="1704_02"/>
        <s v="0108_01"/>
        <s v="0108_02"/>
        <s v="0108_03"/>
        <s v="0110_01"/>
        <s v="0110_02"/>
        <s v="0110_03"/>
        <s v="0110_04"/>
        <s v="0111_01"/>
        <s v="0112_01"/>
        <s v="0113_01"/>
        <s v="0114_01"/>
        <s v="8270_01"/>
        <s v="0116_01"/>
        <s v="0119_01"/>
        <s v="0119_02"/>
        <s v="3142_01"/>
        <s v="0122_01"/>
        <s v="0123_01"/>
        <s v="1198_01"/>
        <s v="2200_01"/>
        <s v="2099_01"/>
        <s v="6199_02"/>
        <s v="0129_01"/>
        <s v="3862_05"/>
        <s v="6901_01"/>
        <s v="0134_01"/>
        <s v="0136_01"/>
        <s v="0138_01"/>
        <s v="0138_02"/>
        <s v="0139_01"/>
        <s v="0140_01"/>
        <s v="0140_02"/>
        <s v="8680_01"/>
        <s v="0144_01"/>
        <s v="0146_01"/>
        <s v="0147_01"/>
        <s v="0035_01"/>
        <s v="0149_01"/>
        <s v="0151_01"/>
        <s v="0152_01"/>
        <s v="0160_01"/>
        <s v="0163_01"/>
        <s v="0163_02"/>
        <s v="0164_01"/>
        <s v="0164_02"/>
        <s v="8559_01"/>
        <s v="8541_01"/>
        <s v="0403_01"/>
        <s v="0169_01"/>
        <s v="0170_01"/>
        <s v="0171_01"/>
        <s v="0172_01"/>
        <s v="0173_01"/>
        <s v="0174_01"/>
        <s v="0177_01"/>
        <s v="5814_04"/>
        <s v="0179_01"/>
        <s v="0179_02"/>
        <s v="0179_03"/>
        <s v="0181_01"/>
        <s v="0182_01"/>
        <s v="0183_01"/>
        <s v="0186_01"/>
        <s v="0188_01"/>
        <s v="0189_01"/>
        <s v="0190_01"/>
        <s v="0192_01"/>
        <s v="0192_02"/>
        <s v="0192_03"/>
        <s v="7057_01"/>
        <s v="5772_01"/>
        <s v="0463_02"/>
        <s v="4738_01"/>
        <s v="6186_01"/>
        <s v="0197_01"/>
        <s v="0198_01"/>
        <s v="0199_01"/>
        <s v="0200_01"/>
        <s v="0201_01"/>
        <s v="0201_02"/>
        <s v="0202_01"/>
        <s v="0202_02"/>
        <s v="0203_01"/>
        <s v="0205_01"/>
        <s v="0206_01"/>
        <s v="0207_01"/>
        <s v="1352_01"/>
        <s v="6744_05"/>
        <s v="7250_01"/>
        <s v="0836_01"/>
        <s v="0212_01"/>
        <s v="0212_02"/>
        <s v="0213_01"/>
        <s v="0216_01"/>
        <s v="0217_01"/>
        <s v="0219_01"/>
        <s v="0220_01"/>
        <s v="0220_02"/>
        <s v="0220_03"/>
        <s v="0220_04"/>
        <s v="0220_05"/>
        <s v="0220_06"/>
        <s v="0220_07"/>
        <s v="5424_02"/>
        <s v="6138_01"/>
        <s v="1528_01"/>
        <s v="3862_06"/>
        <s v="4176_04"/>
        <s v="0563_01"/>
        <s v="9224_01"/>
        <s v="7802_01"/>
        <s v="4808_01"/>
        <s v="6096_03"/>
        <s v="0223_01"/>
        <s v="2111_01"/>
        <s v="0225_01"/>
        <s v="0229_01"/>
        <s v="4508_02"/>
        <s v="0232_01"/>
        <s v="3217_01"/>
        <s v="0234_01"/>
        <s v="0237_01"/>
        <s v="8681_01"/>
        <s v="4574_01"/>
        <s v="0241_01"/>
        <s v="4933_02"/>
        <s v="0243_01"/>
        <s v="4261_01"/>
        <s v="3744_01"/>
        <s v="0245_01"/>
        <s v="0245_02"/>
        <s v="2697_01"/>
        <s v="0248_01"/>
        <s v="0250_01"/>
        <s v="0251_01"/>
        <s v="0252_01"/>
        <s v="0253_01"/>
        <s v="0254_01"/>
        <s v="0255_01"/>
        <s v="5933_01"/>
        <s v="8852_02"/>
        <s v="0258_01"/>
        <s v="0260_01"/>
        <s v="0261_01"/>
        <s v="0263_01"/>
        <s v="0265_01"/>
        <s v="0267_01"/>
        <s v="0269_01"/>
        <s v="0270_01"/>
        <s v="0275_01"/>
        <s v="0277_01"/>
        <s v="0278_01"/>
        <s v="0278_02"/>
        <s v="0281_01"/>
        <s v="0282_01"/>
        <s v="0283_01"/>
        <s v="0283_02"/>
        <s v="0285_01"/>
        <s v="0285_02"/>
        <s v="0286_01"/>
        <s v="0287_01"/>
        <s v="0287_02"/>
        <s v="0288_01"/>
        <s v="0289_01"/>
        <s v="0290_01"/>
        <s v="0290_02"/>
        <s v="0290_03"/>
        <s v="0290_04"/>
        <s v="0291_01"/>
        <s v="0294_01"/>
        <s v="0297_01"/>
        <s v="0298_01"/>
        <s v="0301_01"/>
        <s v="0302_01"/>
        <s v="0303_01"/>
        <s v="0304_01"/>
        <s v="0305_01"/>
        <s v="0306_01"/>
        <s v="0307_01"/>
        <s v="0309_01"/>
        <s v="0310_01"/>
        <s v="0313_01"/>
        <s v="0313_02"/>
        <s v="0313_03"/>
        <s v="0313_04"/>
        <s v="0314_01"/>
        <s v="0315_01"/>
        <s v="0316_01"/>
        <s v="0316_02"/>
        <s v="0320_01"/>
        <s v="0320_02"/>
        <s v="6926_01"/>
        <s v="0322_01"/>
        <s v="0324_01"/>
        <s v="0326_01"/>
        <s v="0327_01"/>
        <s v="0330_01"/>
        <s v="0330_02"/>
        <s v="0330_03"/>
        <s v="0331_01"/>
        <s v="1742_01"/>
        <s v="1371_01"/>
        <s v="0336_01"/>
        <s v="1687_01"/>
        <s v="8941_01"/>
        <s v="8344_02"/>
        <s v="0338_01"/>
        <s v="0340_01"/>
        <s v="0341_01"/>
        <s v="0343_01"/>
        <s v="0444_01"/>
        <s v="0346_01"/>
        <s v="5949_01"/>
        <s v="0398_01"/>
        <s v="2231_01"/>
        <s v="0350_01"/>
        <s v="4219_03"/>
        <s v="0355_01"/>
        <s v="0356_01"/>
        <s v="0357_01"/>
        <s v="0358_01"/>
        <s v="0358_02"/>
        <s v="0359_01"/>
        <s v="0360_01"/>
        <s v="0361_01"/>
        <s v="0365_01"/>
        <s v="1861_02"/>
        <s v="2528_01"/>
        <s v="0369_01"/>
        <s v="0370_01"/>
        <s v="7313_01"/>
        <s v="0372_01"/>
        <s v="0373_01"/>
        <s v="0375_01"/>
        <s v="0376_01"/>
        <s v="0377_01"/>
        <s v="0378_01"/>
        <s v="0378_02"/>
        <s v="0378_03"/>
        <s v="0378_04"/>
        <s v="0378_05"/>
        <s v="0378_06"/>
        <s v="0378_07"/>
        <s v="0379_01"/>
        <s v="0380_01"/>
        <s v="0381_01"/>
        <s v="0381_02"/>
        <s v="0382_01"/>
        <s v="0383_01"/>
        <s v="0383_02"/>
        <s v="0384_01"/>
        <s v="0384_02"/>
        <s v="0385_01"/>
        <s v="0387_01"/>
        <s v="0388_01"/>
        <s v="0389_01"/>
        <s v="0391_01"/>
        <s v="0392_01"/>
        <s v="0395_01"/>
        <s v="0395_02"/>
        <s v="0396_01"/>
        <s v="3714_02"/>
        <s v="5396_01"/>
        <s v="1100_01"/>
        <s v="7583_01"/>
        <s v="3562_01"/>
        <s v="0337_02"/>
        <s v="0405_01"/>
        <s v="0407_01"/>
        <s v="0407_02"/>
        <s v="0407_03"/>
        <s v="0128_01"/>
        <s v="4176_07"/>
        <s v="0410_01"/>
        <s v="0411_01"/>
        <s v="0412_01"/>
        <s v="0413_01"/>
        <s v="0415_01"/>
        <s v="0417_01"/>
        <s v="0417_02"/>
        <s v="0417_03"/>
        <s v="0423_01"/>
        <s v="8500_01"/>
        <s v="7724_01"/>
        <s v="2112_01"/>
        <s v="0427_01"/>
        <s v="0428_01"/>
        <s v="0429_01"/>
        <s v="0429_02"/>
        <s v="0430_01"/>
        <s v="2284_01"/>
        <s v="6252_01"/>
        <s v="0433_01"/>
        <s v="0433_02"/>
        <s v="6253_02"/>
        <s v="0435_01"/>
        <s v="0436_01"/>
        <s v="0436_02"/>
        <s v="0437_01"/>
        <s v="0437_02"/>
        <s v="0438_01"/>
        <s v="0439_01"/>
        <s v="0441_01"/>
        <s v="0442_01"/>
        <s v="4829_01"/>
        <s v="0444_02"/>
        <s v="0445_01"/>
        <s v="0445_02"/>
        <s v="0446_01"/>
        <s v="0447_01"/>
        <s v="0448_01"/>
        <s v="0448_02"/>
        <s v="0449_01"/>
        <s v="4415_01"/>
        <s v="0453_01"/>
        <s v="0453_02"/>
        <s v="0453_03"/>
        <s v="0454_01"/>
        <s v="0454_02"/>
        <s v="0454_03"/>
        <s v="0456_01"/>
        <s v="0457_01"/>
        <s v="0457_02"/>
        <s v="0457_03"/>
        <s v="0458_01"/>
        <s v="0459_01"/>
        <s v="0460_01"/>
        <s v="0461_01"/>
        <s v="0461_02"/>
        <s v="0461_03"/>
        <s v="0462_01"/>
        <s v="6711_01"/>
        <s v="1100_04"/>
        <s v="0465_01"/>
        <s v="0465_02"/>
        <s v="0466_01"/>
        <s v="0468_01"/>
        <s v="3703_02"/>
        <s v="7500_01"/>
        <s v="0471_01"/>
        <s v="0471_02"/>
        <s v="0472_01"/>
        <s v="0474_01"/>
        <s v="0475_01"/>
        <s v="0643_01"/>
        <s v="8060_01"/>
        <s v="6482_01"/>
        <s v="0477_01"/>
        <s v="0480_01"/>
        <s v="0481_01"/>
        <s v="0482_01"/>
        <s v="0482_02"/>
        <s v="0485_01"/>
        <s v="0487_01"/>
        <s v="0488_01"/>
        <s v="0490_01"/>
        <s v="0498_01"/>
        <s v="0498_02"/>
        <s v="6970_02"/>
        <s v="5802_01"/>
        <s v="4818_01"/>
        <s v="0501_01"/>
        <s v="1439_01"/>
        <s v="8406_01"/>
        <s v="5010_01"/>
        <s v="4172_07"/>
        <s v="0504_01"/>
        <s v="0504_02"/>
        <s v="0504_03"/>
        <s v="0504_04"/>
        <s v="0504_05"/>
        <s v="0504_06"/>
        <s v="8585_01"/>
        <s v="0507_01"/>
        <s v="0510_01"/>
        <s v="0512_01"/>
        <s v="0512_02"/>
        <s v="0513_01"/>
        <s v="0515_01"/>
        <s v="0516_01"/>
        <s v="0517_01"/>
        <s v="0540_02"/>
        <s v="0519_01"/>
        <s v="0520_01"/>
        <s v="0521_01"/>
        <s v="0522_01"/>
        <s v="0523_01"/>
        <s v="0525_01"/>
        <s v="8442_01"/>
        <s v="0593_01"/>
        <s v="0528_01"/>
        <s v="0529_01"/>
        <s v="0531_01"/>
        <s v="0531_02"/>
        <s v="4748_01"/>
        <s v="0534_01"/>
        <s v="0534_02"/>
        <s v="0537_01"/>
        <s v="0538_01"/>
        <s v="0539_01"/>
        <s v="0539_02"/>
        <s v="0539_03"/>
        <s v="0539_04"/>
        <s v="0539_05"/>
        <s v="7700_01"/>
        <s v="0560_03"/>
        <s v="0542_01"/>
        <s v="0545_01"/>
        <s v="0546_01"/>
        <s v="0547_01"/>
        <s v="0548_01"/>
        <s v="7605_01"/>
        <s v="5876_01"/>
        <s v="0550_01"/>
        <s v="0551_01"/>
        <s v="0552_01"/>
        <s v="0553_01"/>
        <s v="0553_02"/>
        <s v="0555_01"/>
        <s v="0555_02"/>
        <s v="0556_01"/>
        <s v="0559_01"/>
        <s v="0560_01"/>
        <s v="0560_02"/>
        <s v="7853_01"/>
        <s v="0561_01"/>
        <s v="6367_02"/>
        <s v="0564_01"/>
        <s v="0564_02"/>
        <s v="0564_03"/>
        <s v="5410_01"/>
        <s v="5462_01"/>
        <s v="0567_01"/>
        <s v="0568_01"/>
        <s v="0568_02"/>
        <s v="0569_01"/>
        <s v="0570_01"/>
        <s v="0571_01"/>
        <s v="0571_02"/>
        <s v="0571_03"/>
        <s v="0571_04"/>
        <s v="0571_05"/>
        <s v="0571_06"/>
        <s v="0571_07"/>
        <s v="0572_01"/>
        <s v="0573_01"/>
        <s v="0575_01"/>
        <s v="0576_01"/>
        <s v="0577_01"/>
        <s v="0579_01"/>
        <s v="0579_02"/>
        <s v="0580_01"/>
        <s v="0581_01"/>
        <s v="5686_02"/>
        <s v="0014_01"/>
        <s v="0408_01"/>
        <s v="3592_02"/>
        <s v="8222_01"/>
        <s v="0368_01"/>
        <s v="4552_01"/>
        <s v="0586_01"/>
        <s v="1439_02"/>
        <s v="0588_01"/>
        <s v="0589_01"/>
        <s v="0590_01"/>
        <s v="0591_01"/>
        <s v="0683_01"/>
        <s v="0594_01"/>
        <s v="0594_02"/>
        <s v="4429_01"/>
        <s v="0597_01"/>
        <s v="0597_02"/>
        <s v="0598_01"/>
        <s v="4223_01"/>
        <s v="6157_01"/>
        <s v="6320_01"/>
        <s v="4912_01"/>
        <s v="0600_01"/>
        <s v="0073_01"/>
        <s v="8749_01"/>
        <s v="2356_01"/>
        <s v="0603_01"/>
        <s v="0607_01"/>
        <s v="0607_02"/>
        <s v="0607_03"/>
        <s v="0608_01"/>
        <s v="7711_01"/>
        <s v="0610_01"/>
        <s v="0611_01"/>
        <s v="0612_01"/>
        <s v="0614_01"/>
        <s v="0615_01"/>
        <s v="0615_02"/>
        <s v="0615_03"/>
        <s v="0618_01"/>
        <s v="0618_02"/>
        <s v="0619_01"/>
        <s v="0619_02"/>
        <s v="0623_01"/>
        <s v="0628_01"/>
        <s v="0629_01"/>
        <s v="0221_02"/>
        <s v="5351_01"/>
        <s v="1391_02"/>
        <s v="0634_01"/>
        <s v="0635_01"/>
        <s v="0635_02"/>
        <s v="0636_01"/>
        <s v="0636_02"/>
        <s v="4621_01"/>
        <s v="0638_01"/>
        <s v="0639_01"/>
        <s v="0641_01"/>
        <s v="0642_01"/>
        <s v="0642_02"/>
        <s v="0642_03"/>
        <s v="0642_04"/>
        <s v="0642_05"/>
        <s v="4925_01"/>
        <s v="0644_01"/>
        <s v="0645_01"/>
        <s v="0646_01"/>
        <s v="5490_01"/>
        <s v="6530_01"/>
        <s v="3787_03"/>
        <s v="0650_01"/>
        <s v="6672_03"/>
        <s v="5424_01"/>
        <s v="0656_01"/>
        <s v="0657_01"/>
        <s v="0657_02"/>
        <s v="0658_01"/>
        <s v="0659_01"/>
        <s v="0660_01"/>
        <s v="0661_01"/>
        <s v="0663_01"/>
        <s v="0664_01"/>
        <s v="6374_01"/>
        <s v="6026_01"/>
        <s v="0668_01"/>
        <s v="0669_01"/>
        <s v="0671_01"/>
        <s v="0672_01"/>
        <s v="0674_01"/>
        <s v="0677_01"/>
        <s v="0678_01"/>
        <s v="0679_01"/>
        <s v="0680_01"/>
        <s v="0680_02"/>
        <s v="0680_03"/>
        <s v="2595_03"/>
        <s v="6764_01"/>
        <s v="1093_01"/>
        <s v="1291_01"/>
        <s v="2183_02"/>
        <s v="0685_01"/>
        <s v="6963_01"/>
        <s v="7749_02"/>
        <s v="3967_01"/>
        <s v="1709_07"/>
        <s v="0689_01"/>
        <s v="4512_01"/>
        <s v="1302_01"/>
        <s v="3533_01"/>
        <s v="5007_01"/>
        <s v="0693_01"/>
        <s v="0693_02"/>
        <s v="0696_01"/>
        <s v="0697_01"/>
        <s v="5886_01"/>
        <s v="1311_02"/>
        <s v="0701_01"/>
        <s v="0702_01"/>
        <s v="0703_01"/>
        <s v="0704_01"/>
        <s v="0705_01"/>
        <s v="0707_01"/>
        <s v="0709_01"/>
        <s v="0709_02"/>
        <s v="0709_03"/>
        <s v="6954_02"/>
        <s v="6223_01"/>
        <s v="7986_01"/>
        <s v="0713_01"/>
        <s v="0714_01"/>
        <s v="0714_02"/>
        <s v="0714_03"/>
        <s v="0714_04"/>
        <s v="0714_05"/>
        <s v="0714_06"/>
        <s v="0714_07"/>
        <s v="0715_01"/>
        <s v="0718_01"/>
        <s v="4101_01"/>
        <s v="0724_01"/>
        <s v="0726_01"/>
        <s v="0727_01"/>
        <s v="0728_01"/>
        <s v="0729_01"/>
        <s v="0732_01"/>
        <s v="0733_01"/>
        <s v="0734_01"/>
        <s v="0736_01"/>
        <s v="0737_01"/>
        <s v="0809_02"/>
        <s v="0740_01"/>
        <s v="0740_02"/>
        <s v="0740_03"/>
        <s v="0743_01"/>
        <s v="0746_01"/>
        <s v="0750_01"/>
        <s v="0753_01"/>
        <s v="0753_02"/>
        <s v="0753_03"/>
        <s v="0754_01"/>
        <s v="0756_01"/>
        <s v="0756_02"/>
        <s v="0756_03"/>
        <s v="6070_01"/>
        <s v="0761_01"/>
        <s v="0762_01"/>
        <s v="0764_01"/>
        <s v="2532_01"/>
        <s v="7495_01"/>
        <s v="0767_01"/>
        <s v="0768_01"/>
        <s v="0768_02"/>
        <s v="0769_01"/>
        <s v="0770_01"/>
        <s v="0770_02"/>
        <s v="0770_03"/>
        <s v="0770_04"/>
        <s v="0770_05"/>
        <s v="0770_06"/>
        <s v="0771_01"/>
        <s v="0772_01"/>
        <s v="0772_02"/>
        <s v="0772_03"/>
        <s v="0772_04"/>
        <s v="0773_01"/>
        <s v="0776_01"/>
        <s v="0777_01"/>
        <s v="0779_01"/>
        <s v="0781_01"/>
        <s v="7832_01"/>
        <s v="0784_01"/>
        <s v="0785_01"/>
        <s v="0786_01"/>
        <s v="0787_01"/>
        <s v="0788_01"/>
        <s v="0789_01"/>
        <s v="0789_02"/>
        <s v="0789_03"/>
        <s v="0790_01"/>
        <s v="0791_01"/>
        <s v="0793_01"/>
        <s v="0503_03"/>
        <s v="8620_01"/>
        <s v="0795_01"/>
        <s v="0796_01"/>
        <s v="0797_01"/>
        <s v="7778_01"/>
        <s v="0799_01"/>
        <s v="9139_01"/>
        <s v="0805_01"/>
        <s v="0806_01"/>
        <s v="0806_02"/>
        <s v="0808_01"/>
        <s v="3841_01"/>
        <s v="4473_01"/>
        <s v="5016_01"/>
        <s v="5058_02"/>
        <s v="7747_01"/>
        <s v="6748_03"/>
        <s v="8514_01"/>
        <s v="0587_01"/>
        <s v="0815_01"/>
        <s v="0816_01"/>
        <s v="0817_01"/>
        <s v="0818_01"/>
        <s v="0819_01"/>
        <s v="0820_01"/>
        <s v="0820_02"/>
        <s v="0822_01"/>
        <s v="0823_01"/>
        <s v="0823_02"/>
        <s v="2913_01"/>
        <s v="0825_01"/>
        <s v="0826_01"/>
        <s v="0828_01"/>
        <s v="0828_02"/>
        <s v="0829_01"/>
        <s v="0830_01"/>
        <s v="0833_01"/>
        <s v="0834_01"/>
        <s v="0835_01"/>
        <s v="2926_01"/>
        <s v="0839_01"/>
        <s v="0840_01"/>
        <s v="0845_01"/>
        <s v="0846_01"/>
        <s v="4708_01"/>
        <s v="2865_01"/>
        <s v="0849_01"/>
        <s v="0849_02"/>
        <s v="1864_01"/>
        <s v="0851_01"/>
        <s v="0853_01"/>
        <s v="0859_01"/>
        <s v="0860_01"/>
        <s v="0863_01"/>
        <s v="0863_02"/>
        <s v="0863_03"/>
        <s v="0865_01"/>
        <s v="0865_02"/>
        <s v="0867_01"/>
        <s v="0868_01"/>
        <s v="0869_01"/>
        <s v="0870_01"/>
        <s v="0871_01"/>
        <s v="0873_01"/>
        <s v="0874_01"/>
        <s v="0875_01"/>
        <s v="0876_01"/>
        <s v="0877_01"/>
        <s v="8369_02"/>
        <s v="0879_01"/>
        <s v="0881_01"/>
        <s v="0883_01"/>
        <s v="0885_01"/>
        <s v="0885_02"/>
        <s v="0889_01"/>
        <s v="0889_02"/>
        <s v="4243_01"/>
        <s v="0893_01"/>
        <s v="0898_01"/>
        <s v="0899_01"/>
        <s v="0899_02"/>
        <s v="5530_01"/>
        <s v="0902_01"/>
        <s v="0903_01"/>
        <s v="0904_01"/>
        <s v="5437_01"/>
        <s v="0906_01"/>
        <s v="0907_01"/>
        <s v="0907_02"/>
        <s v="0910_01"/>
        <s v="6744_02"/>
        <s v="8848_01"/>
        <s v="0912_01"/>
        <s v="0913_01"/>
        <s v="0915_01"/>
        <s v="0918_01"/>
        <s v="0919_01"/>
        <s v="0921_01"/>
        <s v="0922_01"/>
        <s v="0922_02"/>
        <s v="0923_01"/>
        <s v="0923_02"/>
        <s v="0924_01"/>
        <s v="7774_01"/>
        <s v="8668_02"/>
        <s v="9132_02"/>
        <s v="0926_01"/>
        <s v="0926_02"/>
        <s v="0927_01"/>
        <s v="0928_01"/>
        <s v="0930_01"/>
        <s v="0930_02"/>
        <s v="0931_01"/>
        <s v="4710_01"/>
        <s v="0933_01"/>
        <s v="0933_02"/>
        <s v="0935_01"/>
        <s v="0938_01"/>
        <s v="0938_02"/>
        <s v="0938_03"/>
        <s v="0939_01"/>
        <s v="0940_01"/>
        <s v="0941_01"/>
        <s v="8377_01"/>
        <s v="0944_01"/>
        <s v="0944_02"/>
        <s v="0946_01"/>
        <s v="0947_01"/>
        <s v="0949_01"/>
        <s v="0951_01"/>
        <s v="2505_01"/>
        <s v="0953_01"/>
        <s v="0955_01"/>
        <s v="0956_01"/>
        <s v="3305_02"/>
        <s v="0960_01"/>
        <s v="0961_01"/>
        <s v="0964_01"/>
        <s v="0964_02"/>
        <s v="6906_02"/>
        <s v="0966_01"/>
        <s v="0968_01"/>
        <s v="0221_03"/>
        <s v="0970_01"/>
        <s v="0971_01"/>
        <s v="0972_01"/>
        <s v="0975_01"/>
        <s v="0976_01"/>
        <s v="0978_01"/>
        <s v="0979_01"/>
        <s v="0982_01"/>
        <s v="0982_02"/>
        <s v="0983_01"/>
        <s v="0984_01"/>
        <s v="0984_02"/>
        <s v="0984_03"/>
        <s v="0984_04"/>
        <s v="0984_05"/>
        <s v="0984_06"/>
        <s v="0984_07"/>
        <s v="0984_08"/>
        <s v="0985_01"/>
        <s v="0987_01"/>
        <s v="0988_01"/>
        <s v="0988_02"/>
        <s v="0989_01"/>
        <s v="0990_01"/>
        <s v="0991_01"/>
        <s v="0992_01"/>
        <s v="0992_02"/>
        <s v="0992_03"/>
        <s v="0992_04"/>
        <s v="0992_05"/>
        <s v="0992_06"/>
        <s v="0993_01"/>
        <s v="0994_01"/>
        <s v="0994_02"/>
        <s v="0995_01"/>
        <s v="3293_01"/>
        <s v="0998_01"/>
        <s v="3958_01"/>
        <s v="1001_01"/>
        <s v="0527_01"/>
        <s v="2925_01"/>
        <s v="6096_02"/>
        <s v="1004_01"/>
        <s v="1005_01"/>
        <s v="1006_01"/>
        <s v="1006_02"/>
        <s v="1006_03"/>
        <s v="1008_01"/>
        <s v="1008_02"/>
        <s v="1011_01"/>
        <s v="1011_02"/>
        <s v="1012_01"/>
        <s v="1013_01"/>
        <s v="6810_02"/>
        <s v="1015_01"/>
        <s v="1017_01"/>
        <s v="1018_01"/>
        <s v="1019_01"/>
        <s v="8165_01"/>
        <s v="1022_01"/>
        <s v="1024_01"/>
        <s v="1024_02"/>
        <s v="1024_03"/>
        <s v="1024_04"/>
        <s v="1025_01"/>
        <s v="1026_01"/>
        <s v="0432_01"/>
        <s v="1939_02"/>
        <s v="2096_01"/>
        <s v="5552_03"/>
        <s v="9072_03"/>
        <s v="1030_01"/>
        <s v="1031_01"/>
        <s v="1032_01"/>
        <s v="1033_01"/>
        <s v="1034_01"/>
        <s v="2592_02"/>
        <s v="1036_01"/>
        <s v="1038_01"/>
        <s v="1040_01"/>
        <s v="1041_01"/>
        <s v="1043_01"/>
        <s v="1045_01"/>
        <s v="1045_02"/>
        <s v="1046_01"/>
        <s v="1047_01"/>
        <s v="1048_01"/>
        <s v="5625_03"/>
        <s v="1330_02"/>
        <s v="1051_01"/>
        <s v="1052_01"/>
        <s v="1053_01"/>
        <s v="1054_01"/>
        <s v="0321_01"/>
        <s v="2234_04"/>
        <s v="1057_01"/>
        <s v="1058_01"/>
        <s v="1060_01"/>
        <s v="1062_01"/>
        <s v="1063_01"/>
        <s v="1063_02"/>
        <s v="3124_02"/>
        <s v="2597_02"/>
        <s v="1068_01"/>
        <s v="1071_01"/>
        <s v="1075_01"/>
        <s v="1075_02"/>
        <s v="1076_01"/>
        <s v="1077_01"/>
        <s v="1078_01"/>
        <s v="1079_01"/>
        <s v="3577_01"/>
        <s v="8700_01"/>
        <s v="0128_02"/>
        <s v="0476_01"/>
        <s v="5387_01"/>
        <s v="1084_01"/>
        <s v="1085_01"/>
        <s v="1086_01"/>
        <s v="1086_02"/>
        <s v="1086_03"/>
        <s v="1086_04"/>
        <s v="1086_05"/>
        <s v="1088_01"/>
        <s v="5392_01"/>
        <s v="1089_02"/>
        <s v="6814_01"/>
        <s v="7105_01"/>
        <s v="1094_01"/>
        <s v="1095_01"/>
        <s v="1096_01"/>
        <s v="9061_01"/>
        <s v="1099_01"/>
        <s v="0107_01"/>
        <s v="5946_01"/>
        <s v="6058_01"/>
        <s v="6494_01"/>
        <s v="7309_01"/>
        <s v="1105_01"/>
        <s v="8541_02"/>
        <s v="1311_03"/>
        <s v="1110_01"/>
        <s v="1110_02"/>
        <s v="1112_01"/>
        <s v="1113_01"/>
        <s v="2662_01"/>
        <s v="2736_01"/>
        <s v="1115_01"/>
        <s v="1116_01"/>
        <s v="1116_02"/>
        <s v="1116_03"/>
        <s v="1117_01"/>
        <s v="1121_01"/>
        <s v="1123_01"/>
        <s v="1127_01"/>
        <s v="1129_01"/>
        <s v="2867_02"/>
        <s v="3786_02"/>
        <s v="1132_01"/>
        <s v="3839_01"/>
        <s v="1134_01"/>
        <s v="1136_01"/>
        <s v="1140_01"/>
        <s v="1140_02"/>
        <s v="1140_03"/>
        <s v="1141_01"/>
        <s v="1142_01"/>
        <s v="1144_01"/>
        <s v="1144_02"/>
        <s v="1144_03"/>
        <s v="1146_01"/>
        <s v="1147_01"/>
        <s v="1148_01"/>
        <s v="1148_02"/>
        <s v="1148_03"/>
        <s v="1148_04"/>
        <s v="1148_05"/>
        <s v="1148_06"/>
        <s v="1148_07"/>
        <s v="1149_01"/>
        <s v="1149_02"/>
        <s v="1149_03"/>
        <s v="1149_04"/>
        <s v="1149_05"/>
        <s v="1150_01"/>
        <s v="4680_04"/>
        <s v="1153_01"/>
        <s v="1154_01"/>
        <s v="1154_02"/>
        <s v="1154_03"/>
        <s v="1155_01"/>
        <s v="1155_02"/>
        <s v="1156_01"/>
        <s v="1156_02"/>
        <s v="1161_01"/>
        <s v="1161_02"/>
        <s v="1162_01"/>
        <s v="1163_01"/>
        <s v="1165_01"/>
        <s v="1165_02"/>
        <s v="1165_03"/>
        <s v="1165_04"/>
        <s v="1166_01"/>
        <s v="5973_01"/>
        <s v="1168_01"/>
        <s v="6032_02"/>
        <s v="1170_01"/>
        <s v="1173_01"/>
        <s v="1174_01"/>
        <s v="6854_01"/>
        <s v="1177_01"/>
        <s v="1178_01"/>
        <s v="1179_01"/>
        <s v="1180_01"/>
        <s v="8992_01"/>
        <s v="1130_02"/>
        <s v="3120_02"/>
        <s v="5087_01"/>
        <s v="1186_01"/>
        <s v="1186_02"/>
        <s v="1186_03"/>
        <s v="1186_04"/>
        <s v="1186_05"/>
        <s v="1187_01"/>
        <s v="1187_02"/>
        <s v="1187_03"/>
        <s v="1188_01"/>
        <s v="1190_01"/>
        <s v="1191_01"/>
        <s v="1192_01"/>
        <s v="1193_01"/>
        <s v="1193_02"/>
        <s v="1195_01"/>
        <s v="1197_01"/>
        <s v="5142_02"/>
        <s v="1199_01"/>
        <s v="1203_01"/>
        <s v="1206_01"/>
        <s v="1208_01"/>
        <s v="1210_01"/>
        <s v="1210_02"/>
        <s v="1211_01"/>
        <s v="1211_02"/>
        <s v="1211_03"/>
        <s v="1211_04"/>
        <s v="1211_05"/>
        <s v="1211_06"/>
        <s v="1211_07"/>
        <s v="1212_01"/>
        <s v="1213_01"/>
        <s v="1214_01"/>
        <s v="1215_01"/>
        <s v="1216_01"/>
        <s v="1218_01"/>
        <s v="1220_01"/>
        <s v="1221_01"/>
        <s v="1221_02"/>
        <s v="1222_01"/>
        <s v="1223_01"/>
        <s v="1225_01"/>
        <s v="7628_02"/>
        <s v="9037_01"/>
        <s v="1229_01"/>
        <s v="1230_01"/>
        <s v="0022_01"/>
        <s v="1232_01"/>
        <s v="1232_02"/>
        <s v="1233_01"/>
        <s v="1234_01"/>
        <s v="1235_01"/>
        <s v="1236_01"/>
        <s v="1238_01"/>
        <s v="1238_02"/>
        <s v="1239_01"/>
        <s v="1240_01"/>
        <s v="1242_01"/>
        <s v="1243_01"/>
        <s v="1243_02"/>
        <s v="1246_01"/>
        <s v="1248_01"/>
        <s v="1250_01"/>
        <s v="0334_01"/>
        <s v="0425_01"/>
        <s v="0655_01"/>
        <s v="1391_03"/>
        <s v="1792_01"/>
        <s v="1258_01"/>
        <s v="1259_01"/>
        <s v="1260_01"/>
        <s v="1261_01"/>
        <s v="2773_01"/>
        <s v="1264_01"/>
        <s v="1267_01"/>
        <s v="3060_01"/>
        <s v="1271_01"/>
        <s v="1273_01"/>
        <s v="1274_01"/>
        <s v="1278_01"/>
        <s v="1279_01"/>
        <s v="1280_01"/>
        <s v="1281_01"/>
        <s v="1282_01"/>
        <s v="1283_01"/>
        <s v="3332_01"/>
        <s v="1285_01"/>
        <s v="7884_01"/>
        <s v="8034_02"/>
        <s v="8736_02"/>
        <s v="8966_01"/>
        <s v="1288_01"/>
        <s v="1289_01"/>
        <s v="1289_02"/>
        <s v="0211_01"/>
        <s v="1292_01"/>
        <s v="1292_02"/>
        <s v="1293_01"/>
        <s v="1294_01"/>
        <s v="1294_02"/>
        <s v="1294_03"/>
        <s v="1295_01"/>
        <s v="1299_01"/>
        <s v="1300_01"/>
        <s v="1263_01"/>
        <s v="1304_01"/>
        <s v="1304_02"/>
        <s v="1304_03"/>
        <s v="1304_04"/>
        <s v="1304_05"/>
        <s v="1304_06"/>
        <s v="1306_01"/>
        <s v="1306_02"/>
        <s v="1307_01"/>
        <s v="1308_01"/>
        <s v="1308_02"/>
        <s v="1308_03"/>
        <s v="1308_04"/>
        <s v="1309_01"/>
        <s v="1310_01"/>
        <s v="1467_01"/>
        <s v="1712_02"/>
        <s v="2530_01"/>
        <s v="1312_01"/>
        <s v="1316_01"/>
        <s v="1316_02"/>
        <s v="2765_01"/>
        <s v="1322_01"/>
        <s v="1323_01"/>
        <s v="1324_01"/>
        <s v="1324_02"/>
        <s v="1324_03"/>
        <s v="1325_01"/>
        <s v="1325_02"/>
        <s v="1325_03"/>
        <s v="3096_01"/>
        <s v="3389_01"/>
        <s v="1328_01"/>
        <s v="3592_01"/>
        <s v="3817_01"/>
        <s v="1331_01"/>
        <s v="1332_01"/>
        <s v="1333_01"/>
        <s v="1335_01"/>
        <s v="1336_01"/>
        <s v="1337_01"/>
        <s v="1340_01"/>
        <s v="1342_01"/>
        <s v="1345_01"/>
        <s v="4191_01"/>
        <s v="1348_01"/>
        <s v="1348_02"/>
        <s v="1350_01"/>
        <s v="1350_02"/>
        <s v="1350_03"/>
        <s v="1350_04"/>
        <s v="1351_01"/>
        <s v="5128_02"/>
        <s v="5465_01"/>
        <s v="6096_01"/>
        <s v="6216_01"/>
        <s v="6462_02"/>
        <s v="1355_01"/>
        <s v="1356_01"/>
        <s v="6565_01"/>
        <s v="1360_01"/>
        <s v="1362_01"/>
        <s v="1365_01"/>
        <s v="1365_02"/>
        <s v="1366_01"/>
        <s v="1368_01"/>
        <s v="1370_01"/>
        <s v="6970_01"/>
        <s v="1375_01"/>
        <s v="1375_02"/>
        <s v="1376_01"/>
        <s v="1377_01"/>
        <s v="1378_01"/>
        <s v="1378_02"/>
        <s v="1379_01"/>
        <s v="1380_01"/>
        <s v="1381_01"/>
        <s v="1382_01"/>
        <s v="1383_01"/>
        <s v="1384_01"/>
        <s v="1384_02"/>
        <s v="1384_03"/>
        <s v="1384_04"/>
        <s v="1384_05"/>
        <s v="1385_01"/>
        <s v="1386_01"/>
        <s v="7085_01"/>
        <s v="1389_01"/>
        <s v="1390_01"/>
        <s v="7249_01"/>
        <s v="7947_01"/>
        <s v="8053_01"/>
        <s v="8637_03"/>
        <s v="8658_01"/>
        <s v="1395_01"/>
        <s v="1397_01"/>
        <s v="1398_01"/>
        <s v="1399_01"/>
        <s v="1400_01"/>
        <s v="1401_01"/>
        <s v="1402_01"/>
        <s v="1402_02"/>
        <s v="1403_01"/>
        <s v="1404_01"/>
        <s v="1404_02"/>
        <s v="8885_01"/>
        <s v="1407_01"/>
        <s v="1407_02"/>
        <s v="1408_01"/>
        <s v="1410_01"/>
        <s v="1412_01"/>
        <s v="1413_01"/>
        <s v="1414_01"/>
        <s v="1415_01"/>
        <s v="1416_01"/>
        <s v="1417_01"/>
        <s v="9132_01"/>
        <s v="9164_01"/>
        <s v="0009_01"/>
        <s v="0016_01"/>
        <s v="1423_01"/>
        <s v="1423_02"/>
        <s v="1423_03"/>
        <s v="1424_01"/>
        <s v="1424_02"/>
        <s v="1424_03"/>
        <s v="1424_04"/>
        <s v="1424_05"/>
        <s v="1425_01"/>
        <s v="1425_02"/>
        <s v="1425_03"/>
        <s v="1426_01"/>
        <s v="0028_01"/>
        <s v="0031_01"/>
        <s v="1428_01"/>
        <s v="1430_01"/>
        <s v="1431_01"/>
        <s v="1433_01"/>
        <s v="1434_01"/>
        <s v="1434_02"/>
        <s v="1434_03"/>
        <s v="1435_01"/>
        <s v="1438_01"/>
        <s v="0031_02"/>
        <s v="0031_03"/>
        <s v="1440_01"/>
        <s v="1442_01"/>
        <s v="1443_01"/>
        <s v="1444_01"/>
        <s v="1445_01"/>
        <s v="1447_01"/>
        <s v="1450_01"/>
        <s v="1450_02"/>
        <s v="1451_01"/>
        <s v="1451_02"/>
        <s v="1452_01"/>
        <s v="1452_02"/>
        <s v="1452_03"/>
        <s v="1452_04"/>
        <s v="1452_05"/>
        <s v="1453_01"/>
        <s v="1453_02"/>
        <s v="1454_01"/>
        <s v="1455_01"/>
        <s v="1455_02"/>
        <s v="1455_03"/>
        <s v="1455_04"/>
        <s v="1455_05"/>
        <s v="1457_01"/>
        <s v="1458_01"/>
        <s v="1460_01"/>
        <s v="1460_02"/>
        <s v="1461_01"/>
        <s v="1462_01"/>
        <s v="1463_01"/>
        <s v="1465_01"/>
        <s v="0045_01"/>
        <s v="0045_02"/>
        <s v="1478_01"/>
        <s v="1478_02"/>
        <s v="0064_01"/>
        <s v="0068_01"/>
        <s v="1484_01"/>
        <s v="0076_01"/>
        <s v="0077_01"/>
        <s v="1489_01"/>
        <s v="1490_01"/>
        <s v="1491_01"/>
        <s v="1491_02"/>
        <s v="1491_03"/>
        <s v="1493_01"/>
        <s v="1498_01"/>
        <s v="1499_01"/>
        <s v="1500_01"/>
        <s v="1500_02"/>
        <s v="1500_03"/>
        <s v="1500_04"/>
        <s v="1500_05"/>
        <s v="1500_06"/>
        <s v="1500_07"/>
        <s v="1501_01"/>
        <s v="0082_01"/>
        <s v="0082_02"/>
        <s v="1506_01"/>
        <s v="1507_01"/>
        <s v="1507_02"/>
        <s v="1507_03"/>
        <s v="1507_04"/>
        <s v="0082_03"/>
        <s v="0088_01"/>
        <s v="1511_01"/>
        <s v="1511_02"/>
        <s v="1511_03"/>
        <s v="1511_04"/>
        <s v="1515_01"/>
        <s v="1520_01"/>
        <s v="0101_01"/>
        <s v="1523_01"/>
        <s v="1523_02"/>
        <s v="1524_01"/>
        <s v="0115_01"/>
        <s v="1526_01"/>
        <s v="1527_01"/>
        <s v="1527_02"/>
        <s v="0120_01"/>
        <s v="1529_01"/>
        <s v="1529_02"/>
        <s v="1531_01"/>
        <s v="1532_01"/>
        <s v="1533_01"/>
        <s v="0126_01"/>
        <s v="1539_01"/>
        <s v="1540_01"/>
        <s v="1540_02"/>
        <s v="1540_03"/>
        <s v="1541_01"/>
        <s v="0127_01"/>
        <s v="1543_01"/>
        <s v="1544_01"/>
        <s v="0133_01"/>
        <s v="1547_01"/>
        <s v="1548_01"/>
        <s v="1548_02"/>
        <s v="1550_01"/>
        <s v="1550_02"/>
        <s v="1551_01"/>
        <s v="1552_01"/>
        <s v="1555_01"/>
        <s v="1558_01"/>
        <s v="1560_01"/>
        <s v="1561_01"/>
        <s v="1562_01"/>
        <s v="0133_02"/>
        <s v="1565_01"/>
        <s v="1567_01"/>
        <s v="1568_01"/>
        <s v="1568_02"/>
        <s v="0141_01"/>
        <s v="1572_01"/>
        <s v="1572_02"/>
        <s v="0148_01"/>
        <s v="0165_01"/>
        <s v="1577_01"/>
        <s v="1578_01"/>
        <s v="1579_01"/>
        <s v="1580_01"/>
        <s v="1580_02"/>
        <s v="0167_01"/>
        <s v="0167_02"/>
        <s v="1584_01"/>
        <s v="1584_02"/>
        <s v="1585_01"/>
        <s v="1588_01"/>
        <s v="1588_02"/>
        <s v="1590_01"/>
        <s v="1590_02"/>
        <s v="1592_01"/>
        <s v="1592_02"/>
        <s v="1593_01"/>
        <s v="1594_01"/>
        <s v="1595_01"/>
        <s v="1596_01"/>
        <s v="1597_01"/>
        <s v="1599_01"/>
        <s v="1599_02"/>
        <s v="1601_01"/>
        <s v="1602_01"/>
        <s v="1603_01"/>
        <s v="1603_02"/>
        <s v="1603_03"/>
        <s v="1604_01"/>
        <s v="1606_01"/>
        <s v="1608_01"/>
        <s v="1611_01"/>
        <s v="1612_01"/>
        <s v="1612_02"/>
        <s v="1613_01"/>
        <s v="0178_01"/>
        <s v="1615_01"/>
        <s v="1615_02"/>
        <s v="1615_03"/>
        <s v="0193_01"/>
        <s v="1619_01"/>
        <s v="1621_01"/>
        <s v="1621_02"/>
        <s v="0193_02"/>
        <s v="1624_01"/>
        <s v="1624_02"/>
        <s v="1624_03"/>
        <s v="1625_01"/>
        <s v="1625_02"/>
        <s v="1626_01"/>
        <s v="1628_01"/>
        <s v="1630_01"/>
        <s v="1630_02"/>
        <s v="1630_03"/>
        <s v="1631_01"/>
        <s v="1632_01"/>
        <s v="1633_01"/>
        <s v="1633_02"/>
        <s v="1634_01"/>
        <s v="1635_01"/>
        <s v="1636_01"/>
        <s v="1637_01"/>
        <s v="1638_01"/>
        <s v="1640_01"/>
        <s v="1644_01"/>
        <s v="1645_01"/>
        <s v="1646_01"/>
        <s v="1647_01"/>
        <s v="1649_01"/>
        <s v="1650_01"/>
        <s v="1651_01"/>
        <s v="1651_02"/>
        <s v="1651_03"/>
        <s v="1653_01"/>
        <s v="1655_01"/>
        <s v="1655_02"/>
        <s v="1656_01"/>
        <s v="1657_01"/>
        <s v="0193_03"/>
        <s v="1659_01"/>
        <s v="1660_01"/>
        <s v="1661_01"/>
        <s v="1661_02"/>
        <s v="1661_03"/>
        <s v="1661_04"/>
        <s v="1662_01"/>
        <s v="1663_01"/>
        <s v="1666_01"/>
        <s v="1668_01"/>
        <s v="0195_01"/>
        <s v="0196_01"/>
        <s v="0210_01"/>
        <s v="1670_01"/>
        <s v="1670_02"/>
        <s v="1671_01"/>
        <s v="1672_01"/>
        <s v="1673_01"/>
        <s v="1674_01"/>
        <s v="1676_01"/>
        <s v="1677_01"/>
        <s v="1681_01"/>
        <s v="0211_02"/>
        <s v="1685_01"/>
        <s v="1685_02"/>
        <s v="1685_03"/>
        <s v="0211_03"/>
        <s v="1688_01"/>
        <s v="1688_02"/>
        <s v="1688_03"/>
        <s v="1690_01"/>
        <s v="0221_01"/>
        <s v="1694_01"/>
        <s v="1695_01"/>
        <s v="1696_01"/>
        <s v="1697_01"/>
        <s v="1698_01"/>
        <s v="1699_01"/>
        <s v="1700_01"/>
        <s v="1700_02"/>
        <s v="0221_04"/>
        <s v="0221_05"/>
        <s v="0221_06"/>
        <s v="1708_01"/>
        <s v="0221_07"/>
        <s v="0222_01"/>
        <s v="0222_02"/>
        <s v="0222_03"/>
        <s v="0224_01"/>
        <s v="0231_01"/>
        <s v="0233_01"/>
        <s v="1710_01"/>
        <s v="1711_01"/>
        <s v="0239_01"/>
        <s v="0240_01"/>
        <s v="1713_01"/>
        <s v="1714_01"/>
        <s v="1715_01"/>
        <s v="1717_01"/>
        <s v="1717_02"/>
        <s v="1718_01"/>
        <s v="1719_01"/>
        <s v="1721_01"/>
        <s v="1723_01"/>
        <s v="1724_01"/>
        <s v="1725_01"/>
        <s v="0244_01"/>
        <s v="0244_02"/>
        <s v="1728_01"/>
        <s v="1729_01"/>
        <s v="1730_01"/>
        <s v="1731_01"/>
        <s v="1731_02"/>
        <s v="1733_01"/>
        <s v="1734_01"/>
        <s v="1736_01"/>
        <s v="1738_01"/>
        <s v="1738_02"/>
        <s v="1739_01"/>
        <s v="1740_01"/>
        <s v="0246_01"/>
        <s v="1745_01"/>
        <s v="0257_01"/>
        <s v="1747_01"/>
        <s v="1748_01"/>
        <s v="1748_02"/>
        <s v="1748_03"/>
        <s v="1749_01"/>
        <s v="1752_01"/>
        <s v="1753_01"/>
        <s v="1755_01"/>
        <s v="1757_01"/>
        <s v="1758_01"/>
        <s v="1760_01"/>
        <s v="1761_01"/>
        <s v="1762_01"/>
        <s v="1762_02"/>
        <s v="1763_01"/>
        <s v="0257_02"/>
        <s v="0333_01"/>
        <s v="1766_01"/>
        <s v="1767_01"/>
        <s v="1767_02"/>
        <s v="1767_03"/>
        <s v="1767_04"/>
        <s v="1768_01"/>
        <s v="0337_01"/>
        <s v="1770_01"/>
        <s v="1771_01"/>
        <s v="0337_03"/>
        <s v="0345_01"/>
        <s v="1775_01"/>
        <s v="1776_01"/>
        <s v="1778_01"/>
        <s v="1779_01"/>
        <s v="1781_01"/>
        <s v="1782_01"/>
        <s v="1782_02"/>
        <s v="1783_01"/>
        <s v="1783_02"/>
        <s v="0347_01"/>
        <s v="1786_01"/>
        <s v="0348_02"/>
        <s v="1796_01"/>
        <s v="1797_01"/>
        <s v="1798_01"/>
        <s v="1799_01"/>
        <s v="1800_01"/>
        <s v="1800_02"/>
        <s v="1800_03"/>
        <s v="1800_04"/>
        <s v="1800_05"/>
        <s v="1802_01"/>
        <s v="1803_01"/>
        <s v="0352_01"/>
        <s v="1805_01"/>
        <s v="0368_02"/>
        <s v="1807_01"/>
        <s v="1808_01"/>
        <s v="0371_01"/>
        <s v="1811_01"/>
        <s v="1811_02"/>
        <s v="0665_01"/>
        <s v="1813_01"/>
        <s v="1816_01"/>
        <s v="1816_02"/>
        <s v="1817_01"/>
        <s v="1818_01"/>
        <s v="1821_01"/>
        <s v="1822_01"/>
        <s v="1823_01"/>
        <s v="1826_01"/>
        <s v="1827_01"/>
        <s v="1828_01"/>
        <s v="1829_01"/>
        <s v="1829_02"/>
        <s v="1829_03"/>
        <s v="1829_04"/>
        <s v="1829_05"/>
        <s v="1829_06"/>
        <s v="1831_01"/>
        <s v="1833_01"/>
        <s v="0397_01"/>
        <s v="1836_01"/>
        <s v="1841_01"/>
        <s v="1843_01"/>
        <s v="1844_01"/>
        <s v="1844_02"/>
        <s v="1844_03"/>
        <s v="1846_01"/>
        <s v="1847_01"/>
        <s v="1848_01"/>
        <s v="1849_01"/>
        <s v="1850_01"/>
        <s v="1850_02"/>
        <s v="1853_01"/>
        <s v="1854_01"/>
        <s v="1855_01"/>
        <s v="1855_02"/>
        <s v="1856_01"/>
        <s v="0401_01"/>
        <s v="0401_02"/>
        <s v="1860_01"/>
        <s v="1860_02"/>
        <s v="0402_01"/>
        <s v="0409_01"/>
        <s v="1863_01"/>
        <s v="0425_02"/>
        <s v="1865_01"/>
        <s v="1865_02"/>
        <s v="1865_03"/>
        <s v="1865_04"/>
        <s v="1865_05"/>
        <s v="1865_06"/>
        <s v="1866_01"/>
        <s v="0425_03"/>
        <s v="1871_01"/>
        <s v="0431_01"/>
        <s v="1873_01"/>
        <s v="1874_01"/>
        <s v="1874_02"/>
        <s v="1877_01"/>
        <s v="1878_01"/>
        <s v="1879_01"/>
        <s v="1880_01"/>
        <s v="1881_01"/>
        <s v="1882_01"/>
        <s v="1882_02"/>
        <s v="0434_01"/>
        <s v="1886_01"/>
        <s v="1887_01"/>
        <s v="1888_01"/>
        <s v="1889_01"/>
        <s v="1889_02"/>
        <s v="1890_01"/>
        <s v="0452_01"/>
        <s v="1892_01"/>
        <s v="1892_02"/>
        <s v="1892_03"/>
        <s v="1897_01"/>
        <s v="1897_02"/>
        <s v="1898_01"/>
        <s v="1899_01"/>
        <s v="1901_01"/>
        <s v="1901_02"/>
        <s v="1902_01"/>
        <s v="1903_01"/>
        <s v="1905_01"/>
        <s v="1906_01"/>
        <s v="1907_01"/>
        <s v="0463_01"/>
        <s v="1911_01"/>
        <s v="1915_01"/>
        <s v="1916_01"/>
        <s v="1916_02"/>
        <s v="1918_01"/>
        <s v="1918_02"/>
        <s v="1918_03"/>
        <s v="0470_01"/>
        <s v="1922_01"/>
        <s v="1923_01"/>
        <s v="1923_02"/>
        <s v="1925_01"/>
        <s v="1926_01"/>
        <s v="0476_02"/>
        <s v="1928_01"/>
        <s v="1931_01"/>
        <s v="1933_01"/>
        <s v="1935_01"/>
        <s v="1937_01"/>
        <s v="1938_01"/>
        <s v="0476_03"/>
        <s v="0499_01"/>
        <s v="0499_02"/>
        <s v="1941_01"/>
        <s v="1942_01"/>
        <s v="1945_01"/>
        <s v="1946_01"/>
        <s v="1947_01"/>
        <s v="1950_01"/>
        <s v="1952_01"/>
        <s v="1953_01"/>
        <s v="0500_01"/>
        <s v="0502_01"/>
        <s v="1957_01"/>
        <s v="1959_01"/>
        <s v="1959_02"/>
        <s v="1959_03"/>
        <s v="1960_01"/>
        <s v="1960_02"/>
        <s v="1961_01"/>
        <s v="1962_01"/>
        <s v="1962_02"/>
        <s v="1962_03"/>
        <s v="1963_01"/>
        <s v="1964_01"/>
        <s v="1967_01"/>
        <s v="1968_01"/>
        <s v="1969_01"/>
        <s v="1971_01"/>
        <s v="1973_01"/>
        <s v="0503_01"/>
        <s v="1975_01"/>
        <s v="1976_01"/>
        <s v="1976_02"/>
        <s v="1976_03"/>
        <s v="1976_04"/>
        <s v="1976_05"/>
        <s v="1976_06"/>
        <s v="1976_07"/>
        <s v="0503_02"/>
        <s v="1978_01"/>
        <s v="1979_01"/>
        <s v="1980_01"/>
        <s v="1980_02"/>
        <s v="1980_03"/>
        <s v="1981_01"/>
        <s v="1983_01"/>
        <s v="1984_01"/>
        <s v="0506_01"/>
        <s v="1988_01"/>
        <s v="1991_01"/>
        <s v="1991_02"/>
        <s v="0527_02"/>
        <s v="1993_01"/>
        <s v="1994_01"/>
        <s v="1995_01"/>
        <s v="1996_01"/>
        <s v="1997_01"/>
        <s v="1999_01"/>
        <s v="2000_01"/>
        <s v="2001_01"/>
        <s v="2003_01"/>
        <s v="2006_01"/>
        <s v="2006_02"/>
        <s v="2006_03"/>
        <s v="2007_01"/>
        <s v="2009_01"/>
        <s v="2009_02"/>
        <s v="2009_03"/>
        <s v="2010_01"/>
        <s v="2011_01"/>
        <s v="2012_01"/>
        <s v="2013_01"/>
        <s v="2015_01"/>
        <s v="2019_01"/>
        <s v="2019_02"/>
        <s v="2022_01"/>
        <s v="2024_01"/>
        <s v="2024_02"/>
        <s v="2026_01"/>
        <s v="2026_02"/>
        <s v="2026_03"/>
        <s v="2027_01"/>
        <s v="2028_01"/>
        <s v="2029_01"/>
        <s v="0533_01"/>
        <s v="2034_01"/>
        <s v="2038_01"/>
        <s v="2040_01"/>
        <s v="2040_02"/>
        <s v="2041_01"/>
        <s v="2042_01"/>
        <s v="0540_01"/>
        <s v="2044_01"/>
        <s v="2045_01"/>
        <s v="2046_01"/>
        <s v="2051_01"/>
        <s v="0549_01"/>
        <s v="2053_01"/>
        <s v="2054_01"/>
        <s v="2055_01"/>
        <s v="2055_02"/>
        <s v="2055_03"/>
        <s v="2055_04"/>
        <s v="2055_05"/>
        <s v="2055_06"/>
        <s v="2056_01"/>
        <s v="2056_02"/>
        <s v="2056_03"/>
        <s v="2056_04"/>
        <s v="2059_01"/>
        <s v="2060_01"/>
        <s v="2061_01"/>
        <s v="0549_02"/>
        <s v="2063_01"/>
        <s v="2065_01"/>
        <s v="2066_01"/>
        <s v="2067_01"/>
        <s v="2067_02"/>
        <s v="2070_01"/>
        <s v="2071_01"/>
        <s v="2071_02"/>
        <s v="2073_01"/>
        <s v="2074_01"/>
        <s v="2074_02"/>
        <s v="2075_01"/>
        <s v="2080_01"/>
        <s v="2081_01"/>
        <s v="2082_01"/>
        <s v="2083_01"/>
        <s v="2084_01"/>
        <s v="2084_02"/>
        <s v="2085_01"/>
        <s v="2086_01"/>
        <s v="2086_02"/>
        <s v="2087_01"/>
        <s v="2088_01"/>
        <s v="2088_02"/>
        <s v="2089_01"/>
        <s v="2090_01"/>
        <s v="2091_01"/>
        <s v="0565_01"/>
        <s v="0566_01"/>
        <s v="0582_01"/>
        <s v="0583_01"/>
        <s v="0583_02"/>
        <s v="0583_03"/>
        <s v="2095_01"/>
        <s v="0585_01"/>
        <s v="0585_02"/>
        <s v="2097_01"/>
        <s v="0585_03"/>
        <s v="2100_01"/>
        <s v="2102_01"/>
        <s v="2104_01"/>
        <s v="2104_02"/>
        <s v="2105_01"/>
        <s v="2106_01"/>
        <s v="2107_01"/>
        <s v="2110_01"/>
        <s v="0596_01"/>
        <s v="0599_01"/>
        <s v="2114_01"/>
        <s v="2115_01"/>
        <s v="2116_01"/>
        <s v="2117_01"/>
        <s v="2118_01"/>
        <s v="0599_02"/>
        <s v="2121_01"/>
        <s v="2123_01"/>
        <s v="2123_02"/>
        <s v="2124_01"/>
        <s v="2125_01"/>
        <s v="2126_01"/>
        <s v="2127_01"/>
        <s v="2128_01"/>
        <s v="2129_01"/>
        <s v="2130_01"/>
        <s v="2131_01"/>
        <s v="0599_03"/>
        <s v="0599_04"/>
        <s v="0602_01"/>
        <s v="2135_01"/>
        <s v="2135_02"/>
        <s v="2136_01"/>
        <s v="0602_02"/>
        <s v="0602_03"/>
        <s v="0609_01"/>
        <s v="2138_01"/>
        <s v="0630_01"/>
        <s v="2140_01"/>
        <s v="2141_01"/>
        <s v="0631_01"/>
        <s v="2143_01"/>
        <s v="2143_02"/>
        <s v="2144_01"/>
        <s v="2145_01"/>
        <s v="0633_01"/>
        <s v="2148_01"/>
        <s v="2149_01"/>
        <s v="2150_01"/>
        <s v="2152_01"/>
        <s v="2153_01"/>
        <s v="2154_01"/>
        <s v="2156_01"/>
        <s v="2158_01"/>
        <s v="2159_01"/>
        <s v="0637_01"/>
        <s v="0647_01"/>
        <s v="0647_02"/>
        <s v="2163_01"/>
        <s v="2164_01"/>
        <s v="2167_01"/>
        <s v="0647_03"/>
        <s v="0653_01"/>
        <s v="2171_01"/>
        <s v="2171_02"/>
        <s v="2172_01"/>
        <s v="2173_01"/>
        <s v="2175_01"/>
        <s v="0665_02"/>
        <s v="2179_01"/>
        <s v="2180_01"/>
        <s v="2182_01"/>
        <s v="0682_01"/>
        <s v="0684_01"/>
        <s v="2186_01"/>
        <s v="2187_01"/>
        <s v="2188_01"/>
        <s v="2189_01"/>
        <s v="2190_01"/>
        <s v="0684_02"/>
        <s v="2193_01"/>
        <s v="2194_01"/>
        <s v="2195_01"/>
        <s v="2196_01"/>
        <s v="2196_02"/>
        <s v="2196_03"/>
        <s v="2196_04"/>
        <s v="2198_01"/>
        <s v="0684_03"/>
        <s v="2201_01"/>
        <s v="0686_01"/>
        <s v="0686_02"/>
        <s v="2204_01"/>
        <s v="2205_01"/>
        <s v="2206_01"/>
        <s v="2207_01"/>
        <s v="2209_01"/>
        <s v="2210_01"/>
        <s v="2211_01"/>
        <s v="2212_01"/>
        <s v="2215_01"/>
        <s v="2215_02"/>
        <s v="2215_03"/>
        <s v="2215_04"/>
        <s v="2219_01"/>
        <s v="2220_01"/>
        <s v="2221_01"/>
        <s v="2223_01"/>
        <s v="2224_01"/>
        <s v="2225_01"/>
        <s v="0687_01"/>
        <s v="2229_01"/>
        <s v="0688_01"/>
        <s v="2232_01"/>
        <s v="2232_02"/>
        <s v="2233_01"/>
        <s v="0690_01"/>
        <s v="0691_01"/>
        <s v="0691_02"/>
        <s v="0691_03"/>
        <s v="0699_01"/>
        <s v="0699_02"/>
        <s v="0710_01"/>
        <s v="2235_01"/>
        <s v="2237_01"/>
        <s v="2237_02"/>
        <s v="2238_01"/>
        <s v="2239_01"/>
        <s v="2241_01"/>
        <s v="2243_01"/>
        <s v="2251_01"/>
        <s v="2251_02"/>
        <s v="2252_01"/>
        <s v="2253_01"/>
        <s v="2254_01"/>
        <s v="2255_01"/>
        <s v="2255_02"/>
        <s v="2256_01"/>
        <s v="2257_01"/>
        <s v="2257_02"/>
        <s v="2258_01"/>
        <s v="2261_01"/>
        <s v="2262_01"/>
        <s v="2263_01"/>
        <s v="2264_01"/>
        <s v="0712_01"/>
        <s v="0712_02"/>
        <s v="2268_01"/>
        <s v="0719_01"/>
        <s v="0738_01"/>
        <s v="2272_01"/>
        <s v="2272_02"/>
        <s v="2272_03"/>
        <s v="2273_01"/>
        <s v="2274_01"/>
        <s v="2274_02"/>
        <s v="0757_01"/>
        <s v="2277_01"/>
        <s v="2278_01"/>
        <s v="2279_01"/>
        <s v="2280_01"/>
        <s v="2281_01"/>
        <s v="2282_01"/>
        <s v="0765_01"/>
        <s v="2287_01"/>
        <s v="2288_01"/>
        <s v="0765_02"/>
        <s v="2291_01"/>
        <s v="2291_02"/>
        <s v="2291_03"/>
        <s v="2295_01"/>
        <s v="2295_02"/>
        <s v="2296_01"/>
        <s v="2298_01"/>
        <s v="0782_01"/>
        <s v="2300_01"/>
        <s v="2300_02"/>
        <s v="2301_01"/>
        <s v="2301_02"/>
        <s v="2301_03"/>
        <s v="2302_01"/>
        <s v="0794_01"/>
        <s v="2305_01"/>
        <s v="2306_01"/>
        <s v="2306_02"/>
        <s v="2306_03"/>
        <s v="2306_04"/>
        <s v="2306_05"/>
        <s v="2306_06"/>
        <s v="2308_01"/>
        <s v="2308_02"/>
        <s v="2308_03"/>
        <s v="2308_04"/>
        <s v="2309_01"/>
        <s v="2310_01"/>
        <s v="2310_02"/>
        <s v="2310_03"/>
        <s v="2310_04"/>
        <s v="2311_01"/>
        <s v="2312_01"/>
        <s v="0794_02"/>
        <s v="2314_01"/>
        <s v="2315_01"/>
        <s v="2316_01"/>
        <s v="2317_01"/>
        <s v="2318_01"/>
        <s v="2319_01"/>
        <s v="2320_01"/>
        <s v="2321_01"/>
        <s v="2325_01"/>
        <s v="2327_01"/>
        <s v="0798_01"/>
        <s v="2332_01"/>
        <s v="0802_01"/>
        <s v="2336_01"/>
        <s v="2336_02"/>
        <s v="2338_01"/>
        <s v="2338_02"/>
        <s v="0809_01"/>
        <s v="2340_01"/>
        <s v="2341_01"/>
        <s v="2345_01"/>
        <s v="2347_01"/>
        <s v="2347_02"/>
        <s v="2347_03"/>
        <s v="2347_04"/>
        <s v="2347_05"/>
        <s v="2347_06"/>
        <s v="2347_07"/>
        <s v="2348_01"/>
        <s v="2349_01"/>
        <s v="2353_01"/>
        <s v="2353_02"/>
        <s v="0809_03"/>
        <s v="0809_04"/>
        <s v="0811_01"/>
        <s v="2357_01"/>
        <s v="2360_01"/>
        <s v="2361_01"/>
        <s v="2361_02"/>
        <s v="2363_01"/>
        <s v="2364_01"/>
        <s v="2365_01"/>
        <s v="0811_02"/>
        <s v="2367_01"/>
        <s v="0811_03"/>
        <s v="2369_01"/>
        <s v="2373_01"/>
        <s v="0813_01"/>
        <s v="2375_01"/>
        <s v="2376_01"/>
        <s v="2377_01"/>
        <s v="2379_01"/>
        <s v="2382_01"/>
        <s v="2384_01"/>
        <s v="2384_02"/>
        <s v="2384_03"/>
        <s v="2384_04"/>
        <s v="2384_05"/>
        <s v="2384_06"/>
        <s v="2384_07"/>
        <s v="0824_01"/>
        <s v="2387_01"/>
        <s v="2389_01"/>
        <s v="2390_01"/>
        <s v="2391_01"/>
        <s v="2392_01"/>
        <s v="2395_01"/>
        <s v="2396_01"/>
        <s v="2396_02"/>
        <s v="2397_01"/>
        <s v="2398_01"/>
        <s v="0848_01"/>
        <s v="2401_01"/>
        <s v="2402_01"/>
        <s v="2403_01"/>
        <s v="2404_01"/>
        <s v="2404_02"/>
        <s v="2404_03"/>
        <s v="2404_04"/>
        <s v="0848_02"/>
        <s v="2409_01"/>
        <s v="2409_02"/>
        <s v="2410_01"/>
        <s v="2411_01"/>
        <s v="2412_01"/>
        <s v="2413_01"/>
        <s v="2414_01"/>
        <s v="2416_01"/>
        <s v="2417_01"/>
        <s v="2419_01"/>
        <s v="0850_01"/>
        <s v="2423_01"/>
        <s v="2424_01"/>
        <s v="0878_01"/>
        <s v="0890_01"/>
        <s v="2427_01"/>
        <s v="2429_01"/>
        <s v="2431_01"/>
        <s v="2432_01"/>
        <s v="2433_01"/>
        <s v="2435_01"/>
        <s v="2436_01"/>
        <s v="0901_01"/>
        <s v="2439_01"/>
        <s v="2441_01"/>
        <s v="0905_01"/>
        <s v="2443_01"/>
        <s v="2444_01"/>
        <s v="2445_01"/>
        <s v="2446_01"/>
        <s v="0911_01"/>
        <s v="0925_01"/>
        <s v="0925_02"/>
        <s v="2451_01"/>
        <s v="2452_01"/>
        <s v="0925_03"/>
        <s v="2454_01"/>
        <s v="0932_01"/>
        <s v="2456_01"/>
        <s v="2457_01"/>
        <s v="2458_01"/>
        <s v="2460_01"/>
        <s v="2461_01"/>
        <s v="2462_01"/>
        <s v="2463_01"/>
        <s v="2466_01"/>
        <s v="0942_01"/>
        <s v="2470_01"/>
        <s v="2470_02"/>
        <s v="2471_01"/>
        <s v="2472_01"/>
        <s v="0952_01"/>
        <s v="2475_01"/>
        <s v="2476_01"/>
        <s v="2477_01"/>
        <s v="2477_02"/>
        <s v="2478_01"/>
        <s v="2479_01"/>
        <s v="2480_01"/>
        <s v="2483_01"/>
        <s v="2486_01"/>
        <s v="2486_02"/>
        <s v="0957_01"/>
        <s v="2489_01"/>
        <s v="2491_01"/>
        <s v="0965_01"/>
        <s v="2496_01"/>
        <s v="2497_01"/>
        <s v="2498_01"/>
        <s v="2499_01"/>
        <s v="2500_01"/>
        <s v="2502_01"/>
        <s v="0969_01"/>
        <s v="0997_01"/>
        <s v="1000_01"/>
        <s v="2505_02"/>
        <s v="2506_01"/>
        <s v="2506_02"/>
        <s v="2506_03"/>
        <s v="2508_01"/>
        <s v="2508_02"/>
        <s v="2509_01"/>
        <s v="1002_01"/>
        <s v="2512_01"/>
        <s v="2512_02"/>
        <s v="2513_01"/>
        <s v="2515_01"/>
        <s v="2515_02"/>
        <s v="2516_01"/>
        <s v="2518_01"/>
        <s v="2518_02"/>
        <s v="2519_01"/>
        <s v="2520_01"/>
        <s v="1002_02"/>
        <s v="1002_03"/>
        <s v="2523_01"/>
        <s v="2524_01"/>
        <s v="2526_01"/>
        <s v="2527_01"/>
        <s v="1014_01"/>
        <s v="1020_01"/>
        <s v="2531_01"/>
        <s v="1027_01"/>
        <s v="1027_02"/>
        <s v="2534_01"/>
        <s v="2534_02"/>
        <s v="2535_01"/>
        <s v="2537_01"/>
        <s v="1027_03"/>
        <s v="2541_01"/>
        <s v="1027_04"/>
        <s v="2544_01"/>
        <s v="2544_02"/>
        <s v="2545_01"/>
        <s v="2546_01"/>
        <s v="2547_01"/>
        <s v="2547_02"/>
        <s v="2548_01"/>
        <s v="1029_01"/>
        <s v="1035_01"/>
        <s v="1049_01"/>
        <s v="2550_01"/>
        <s v="2551_01"/>
        <s v="2552_01"/>
        <s v="2552_02"/>
        <s v="2552_03"/>
        <s v="2553_01"/>
        <s v="2555_01"/>
        <s v="2555_02"/>
        <s v="2557_01"/>
        <s v="1049_02"/>
        <s v="1056_02"/>
        <s v="1065_01"/>
        <s v="1066_01"/>
        <s v="2559_01"/>
        <s v="2560_01"/>
        <s v="2560_02"/>
        <s v="2560_03"/>
        <s v="2561_01"/>
        <s v="1080_01"/>
        <s v="1082_01"/>
        <s v="2564_01"/>
        <s v="1083_01"/>
        <s v="1083_02"/>
        <s v="2571_01"/>
        <s v="2572_01"/>
        <s v="2572_02"/>
        <s v="2573_01"/>
        <s v="2574_01"/>
        <s v="2578_01"/>
        <s v="2580_01"/>
        <s v="2581_01"/>
        <s v="2581_02"/>
        <s v="2582_01"/>
        <s v="2584_01"/>
        <s v="2588_01"/>
        <s v="2589_01"/>
        <s v="2589_02"/>
        <s v="2589_03"/>
        <s v="2589_04"/>
        <s v="2589_05"/>
        <s v="2590_01"/>
        <s v="2590_02"/>
        <s v="2590_03"/>
        <s v="2591_01"/>
        <s v="2591_02"/>
        <s v="1083_03"/>
        <s v="1089_01"/>
        <s v="2593_01"/>
        <s v="2594_01"/>
        <s v="1091_01"/>
        <s v="1097_01"/>
        <s v="1100_02"/>
        <s v="1100_03"/>
        <s v="1102_01"/>
        <s v="1108_01"/>
        <s v="1108_02"/>
        <s v="3172_01"/>
        <s v="1114_01"/>
        <s v="2599_01"/>
        <s v="1114_02"/>
        <s v="1130_01"/>
        <s v="1133_01"/>
        <s v="1152_01"/>
        <s v="1167_01"/>
        <s v="2606_01"/>
        <s v="2606_02"/>
        <s v="2607_01"/>
        <s v="2607_02"/>
        <s v="2607_03"/>
        <s v="2607_04"/>
        <s v="2609_01"/>
        <s v="2616_01"/>
        <s v="2617_01"/>
        <s v="2618_01"/>
        <s v="2619_01"/>
        <s v="2622_01"/>
        <s v="2624_01"/>
        <s v="2625_01"/>
        <s v="2625_02"/>
        <s v="2626_01"/>
        <s v="2627_01"/>
        <s v="2628_01"/>
        <s v="2628_02"/>
        <s v="2629_01"/>
        <s v="1169_01"/>
        <s v="2633_01"/>
        <s v="1175_01"/>
        <s v="1182_01"/>
        <s v="2636_01"/>
        <s v="2638_01"/>
        <s v="2640_01"/>
        <s v="2641_01"/>
        <s v="2642_01"/>
        <s v="2643_01"/>
        <s v="2645_01"/>
        <s v="2645_02"/>
        <s v="2645_03"/>
        <s v="2645_04"/>
        <s v="2645_05"/>
        <s v="2646_01"/>
        <s v="2647_01"/>
        <s v="2648_01"/>
        <s v="1182_02"/>
        <s v="2650_01"/>
        <s v="2651_01"/>
        <s v="2652_01"/>
        <s v="2655_01"/>
        <s v="2657_01"/>
        <s v="2658_01"/>
        <s v="1185_01"/>
        <s v="2660_01"/>
        <s v="2661_01"/>
        <s v="2661_02"/>
        <s v="1228_01"/>
        <s v="2663_01"/>
        <s v="1228_02"/>
        <s v="1231_01"/>
        <s v="1254_01"/>
        <s v="2668_01"/>
        <s v="2668_02"/>
        <s v="2670_01"/>
        <s v="2671_01"/>
        <s v="2672_01"/>
        <s v="2675_01"/>
        <s v="2676_01"/>
        <s v="2677_01"/>
        <s v="2678_01"/>
        <s v="2679_01"/>
        <s v="2682_01"/>
        <s v="2683_01"/>
        <s v="2684_01"/>
        <s v="2685_01"/>
        <s v="2687_01"/>
        <s v="9257_01"/>
        <s v="2690_01"/>
        <s v="2691_01"/>
        <s v="2692_01"/>
        <s v="2693_01"/>
        <s v="2693_02"/>
        <s v="2693_03"/>
        <s v="2693_04"/>
        <s v="1254_02"/>
        <s v="1255_01"/>
        <s v="2698_01"/>
        <s v="2700_01"/>
        <s v="2701_01"/>
        <s v="2702_01"/>
        <s v="2703_01"/>
        <s v="2704_01"/>
        <s v="2706_01"/>
        <s v="2707_01"/>
        <s v="2707_02"/>
        <s v="2708_01"/>
        <s v="1255_02"/>
        <s v="1256_01"/>
        <s v="1269_01"/>
        <s v="1284_01"/>
        <s v="2712_01"/>
        <s v="2713_01"/>
        <s v="2714_01"/>
        <s v="2717_01"/>
        <s v="2718_01"/>
        <s v="2720_01"/>
        <s v="2720_02"/>
        <s v="2720_03"/>
        <s v="2721_01"/>
        <s v="1286_01"/>
        <s v="2723_01"/>
        <s v="2723_02"/>
        <s v="1287_01"/>
        <s v="1287_02"/>
        <s v="2725_01"/>
        <s v="2726_01"/>
        <s v="2727_01"/>
        <s v="2729_01"/>
        <s v="2730_01"/>
        <s v="2730_02"/>
        <s v="2730_03"/>
        <s v="2732_01"/>
        <s v="2732_02"/>
        <s v="1287_03"/>
        <s v="1311_01"/>
        <s v="2737_01"/>
        <s v="2737_02"/>
        <s v="1317_01"/>
        <s v="2739_01"/>
        <s v="2740_01"/>
        <s v="1326_01"/>
        <s v="2743_01"/>
        <s v="1326_02"/>
        <s v="1330_01"/>
        <s v="1353_01"/>
        <s v="2748_01"/>
        <s v="2750_01"/>
        <s v="1353_02"/>
        <s v="2752_01"/>
        <s v="2752_02"/>
        <s v="2752_03"/>
        <s v="2753_01"/>
        <s v="2754_01"/>
        <s v="2755_01"/>
        <s v="1353_03"/>
        <s v="2758_01"/>
        <s v="2759_01"/>
        <s v="2760_01"/>
        <s v="2760_02"/>
        <s v="2760_03"/>
        <s v="2762_01"/>
        <s v="2762_02"/>
        <s v="2763_01"/>
        <s v="2764_01"/>
        <s v="1353_04"/>
        <s v="2768_01"/>
        <s v="2768_02"/>
        <s v="2768_03"/>
        <s v="2769_01"/>
        <s v="2770_01"/>
        <s v="2772_01"/>
        <s v="1357_01"/>
        <s v="2774_01"/>
        <s v="2774_02"/>
        <s v="2774_03"/>
        <s v="1387_01"/>
        <s v="1391_01"/>
        <s v="2780_01"/>
        <s v="2781_01"/>
        <s v="2783_01"/>
        <s v="2783_02"/>
        <s v="2784_01"/>
        <s v="2785_01"/>
        <s v="2786_01"/>
        <s v="2787_01"/>
        <s v="2788_01"/>
        <s v="2789_01"/>
        <s v="2790_01"/>
        <s v="2790_02"/>
        <s v="2790_03"/>
        <s v="2790_04"/>
        <s v="2790_05"/>
        <s v="2792_01"/>
        <s v="2793_01"/>
        <s v="2795_01"/>
        <s v="2795_02"/>
        <s v="2796_01"/>
        <s v="2797_01"/>
        <s v="2798_01"/>
        <s v="2798_02"/>
        <s v="2799_01"/>
        <s v="2799_02"/>
        <s v="2801_01"/>
        <s v="2802_01"/>
        <s v="2805_01"/>
        <s v="1393_01"/>
        <s v="2807_01"/>
        <s v="2807_02"/>
        <s v="2807_03"/>
        <s v="2809_01"/>
        <s v="2810_01"/>
        <s v="2811_01"/>
        <s v="1393_02"/>
        <s v="2813_01"/>
        <s v="2814_01"/>
        <s v="7793_01"/>
        <s v="1406_01"/>
        <s v="1419_01"/>
        <s v="1420_01"/>
        <s v="2819_01"/>
        <s v="2820_01"/>
        <s v="2821_01"/>
        <s v="2822_01"/>
        <s v="2822_02"/>
        <s v="2822_03"/>
        <s v="2822_04"/>
        <s v="2822_05"/>
        <s v="1421_02"/>
        <s v="2824_01"/>
        <s v="1427_01"/>
        <s v="2826_01"/>
        <s v="2826_02"/>
        <s v="2831_01"/>
        <s v="2831_02"/>
        <s v="2832_01"/>
        <s v="2834_01"/>
        <s v="2835_01"/>
        <s v="2837_01"/>
        <s v="1427_02"/>
        <s v="2839_01"/>
        <s v="2840_01"/>
        <s v="1474_01"/>
        <s v="2846_01"/>
        <s v="2847_01"/>
        <s v="2852_01"/>
        <s v="2853_01"/>
        <s v="2854_01"/>
        <s v="2856_01"/>
        <s v="2857_01"/>
        <s v="2858_01"/>
        <s v="2858_02"/>
        <s v="2858_03"/>
        <s v="2859_01"/>
        <s v="2860_01"/>
        <s v="2861_01"/>
        <s v="1479_01"/>
        <s v="2863_01"/>
        <s v="1481_01"/>
        <s v="1485_01"/>
        <s v="2866_01"/>
        <s v="1488_01"/>
        <s v="1503_01"/>
        <s v="2869_01"/>
        <s v="2870_01"/>
        <s v="2871_01"/>
        <s v="2871_02"/>
        <s v="2872_01"/>
        <s v="1503_02"/>
        <s v="2875_01"/>
        <s v="2876_01"/>
        <s v="2877_01"/>
        <s v="1509_01"/>
        <s v="2880_01"/>
        <s v="2881_01"/>
        <s v="2882_01"/>
        <s v="2883_01"/>
        <s v="1510_01"/>
        <s v="2887_01"/>
        <s v="1521_01"/>
        <s v="2890_01"/>
        <s v="2890_02"/>
        <s v="2891_01"/>
        <s v="2892_01"/>
        <s v="2892_02"/>
        <s v="2892_03"/>
        <s v="2892_04"/>
        <s v="2892_05"/>
        <s v="2893_01"/>
        <s v="2894_01"/>
        <s v="2897_01"/>
        <s v="1536_01"/>
        <s v="1542_01"/>
        <s v="2901_01"/>
        <s v="2901_02"/>
        <s v="2902_01"/>
        <s v="2905_01"/>
        <s v="2906_01"/>
        <s v="2907_01"/>
        <s v="2908_01"/>
        <s v="3866_01"/>
        <s v="2909_01"/>
        <s v="2910_01"/>
        <s v="1545_01"/>
        <s v="1564_01"/>
        <s v="1569_01"/>
        <s v="1573_01"/>
        <s v="1576_01"/>
        <s v="2920_01"/>
        <s v="1581_01"/>
        <s v="1581_02"/>
        <s v="1614_01"/>
        <s v="1622_01"/>
        <s v="2928_01"/>
        <s v="2928_02"/>
        <s v="2928_03"/>
        <s v="2929_01"/>
        <s v="2930_01"/>
        <s v="2934_01"/>
        <s v="2935_01"/>
        <s v="2936_01"/>
        <s v="2938_01"/>
        <s v="2940_01"/>
        <s v="2941_01"/>
        <s v="2942_01"/>
        <s v="2943_01"/>
        <s v="2944_01"/>
        <s v="2944_02"/>
        <s v="2944_03"/>
        <s v="2944_04"/>
        <s v="2945_01"/>
        <s v="2948_01"/>
        <s v="2949_01"/>
        <s v="2950_01"/>
        <s v="2953_01"/>
        <s v="2954_01"/>
        <s v="2956_01"/>
        <s v="2958_01"/>
        <s v="2959_01"/>
        <s v="2960_01"/>
        <s v="2961_01"/>
        <s v="1658_01"/>
        <s v="2964_01"/>
        <s v="2965_01"/>
        <s v="2966_01"/>
        <s v="2968_01"/>
        <s v="2969_01"/>
        <s v="2970_01"/>
        <s v="2971_01"/>
        <s v="2972_01"/>
        <s v="2975_01"/>
        <s v="2979_01"/>
        <s v="2982_01"/>
        <s v="2983_01"/>
        <s v="2984_01"/>
        <s v="1669_01"/>
        <s v="2988_01"/>
        <s v="2990_01"/>
        <s v="7336_01"/>
        <s v="2993_01"/>
        <s v="2994_01"/>
        <s v="2995_01"/>
        <s v="2995_02"/>
        <s v="2996_01"/>
        <s v="2998_01"/>
        <s v="3000_01"/>
        <s v="3001_01"/>
        <s v="3001_02"/>
        <s v="3003_01"/>
        <s v="3004_01"/>
        <s v="3004_02"/>
        <s v="1669_02"/>
        <s v="3006_01"/>
        <s v="1669_03"/>
        <s v="3010_01"/>
        <s v="3012_01"/>
        <s v="8297_01"/>
        <s v="3014_01"/>
        <s v="3015_01"/>
        <s v="3018_01"/>
        <s v="1682_01"/>
        <s v="3020_01"/>
        <s v="3021_01"/>
        <s v="3021_02"/>
        <s v="3022_01"/>
        <s v="3022_02"/>
        <s v="1704_01"/>
        <s v="3024_01"/>
        <s v="3025_01"/>
        <s v="3025_02"/>
        <s v="3026_01"/>
        <s v="3027_01"/>
        <s v="3029_01"/>
        <s v="3029_02"/>
        <s v="3030_01"/>
        <s v="3030_02"/>
        <s v="3032_01"/>
        <s v="3032_02"/>
        <s v="3032_03"/>
        <s v="3032_04"/>
        <s v="3033_01"/>
        <s v="3034_01"/>
        <s v="3036_01"/>
        <s v="1705_01"/>
        <s v="3039_01"/>
        <s v="1709_01"/>
        <s v="3042_01"/>
        <s v="3044_01"/>
        <s v="3045_01"/>
        <s v="1709_02"/>
        <s v="1709_03"/>
        <s v="1709_04"/>
        <s v="3050_01"/>
        <s v="3053_01"/>
        <s v="3054_01"/>
        <s v="3055_01"/>
        <s v="1709_05"/>
        <s v="1709_06"/>
        <s v="1712_01"/>
        <s v="3061_01"/>
        <s v="3061_02"/>
        <s v="1727_01"/>
        <s v="3063_01"/>
        <s v="3063_02"/>
        <s v="3063_03"/>
        <s v="3064_01"/>
        <s v="3065_01"/>
        <s v="3066_01"/>
        <s v="3067_01"/>
        <s v="3068_01"/>
        <s v="3070_01"/>
        <s v="3071_01"/>
        <s v="3071_02"/>
        <s v="1727_02"/>
        <s v="3076_01"/>
        <s v="3079_01"/>
        <s v="3080_01"/>
        <s v="3081_01"/>
        <s v="3081_02"/>
        <s v="3082_01"/>
        <s v="3083_01"/>
        <s v="1746_01"/>
        <s v="3085_01"/>
        <s v="3087_01"/>
        <s v="3088_01"/>
        <s v="3090_01"/>
        <s v="3091_01"/>
        <s v="3091_02"/>
        <s v="3092_01"/>
        <s v="1764_01"/>
        <s v="1764_02"/>
        <s v="1769_01"/>
        <s v="1772_01"/>
        <s v="3100_01"/>
        <s v="3100_02"/>
        <s v="3100_03"/>
        <s v="3102_01"/>
        <s v="3103_01"/>
        <s v="3104_01"/>
        <s v="3104_02"/>
        <s v="3110_01"/>
        <s v="1774_01"/>
        <s v="3112_01"/>
        <s v="1785_01"/>
        <s v="1804_01"/>
        <s v="1806_01"/>
        <s v="3116_01"/>
        <s v="3117_01"/>
        <s v="3118_01"/>
        <s v="3119_01"/>
        <s v="1810_01"/>
        <s v="1834_01"/>
        <s v="3121_01"/>
        <s v="3123_01"/>
        <s v="1857_01"/>
        <s v="1859_01"/>
        <s v="1861_01"/>
        <s v="3126_01"/>
        <s v="3126_02"/>
        <s v="3128_01"/>
        <s v="1868_01"/>
        <s v="3131_01"/>
        <s v="3131_02"/>
        <s v="3131_03"/>
        <s v="1872_01"/>
        <s v="3133_01"/>
        <s v="3134_01"/>
        <s v="3136_01"/>
        <s v="3138_01"/>
        <s v="1884_01"/>
        <s v="1891_01"/>
        <s v="1908_01"/>
        <s v="1920_01"/>
        <s v="1927_01"/>
        <s v="3147_01"/>
        <s v="3149_01"/>
        <s v="3149_02"/>
        <s v="3152_01"/>
        <s v="1939_01"/>
        <s v="1940_01"/>
        <s v="3161_01"/>
        <s v="3162_01"/>
        <s v="3162_02"/>
        <s v="3162_03"/>
        <s v="1956_01"/>
        <s v="1956_02"/>
        <s v="3164_01"/>
        <s v="1974_01"/>
        <s v="3168_01"/>
        <s v="3169_01"/>
        <s v="3171_01"/>
        <s v="6108_01"/>
        <s v="1977_01"/>
        <s v="1985_01"/>
        <s v="3175_01"/>
        <s v="3176_01"/>
        <s v="3179_01"/>
        <s v="3180_01"/>
        <s v="3181_01"/>
        <s v="3182_01"/>
        <s v="3184_01"/>
        <s v="3184_02"/>
        <s v="3185_01"/>
        <s v="1992_01"/>
        <s v="2032_01"/>
        <s v="2043_01"/>
        <s v="2062_01"/>
        <s v="3192_01"/>
        <s v="2092_01"/>
        <s v="3195_01"/>
        <s v="3195_02"/>
        <s v="3195_03"/>
        <s v="3195_04"/>
        <s v="3195_05"/>
        <s v="3195_06"/>
        <s v="2092_02"/>
        <s v="3197_01"/>
        <s v="3200_01"/>
        <s v="3201_01"/>
        <s v="3203_01"/>
        <s v="3204_01"/>
        <s v="3204_02"/>
        <s v="3204_03"/>
        <s v="3205_01"/>
        <s v="3206_01"/>
        <s v="2092_03"/>
        <s v="3210_01"/>
        <s v="3210_02"/>
        <s v="3210_03"/>
        <s v="3211_01"/>
        <s v="3211_02"/>
        <s v="3211_03"/>
        <s v="3212_01"/>
        <s v="2092_04"/>
        <s v="3215_01"/>
        <s v="3216_01"/>
        <s v="3216_02"/>
        <s v="3216_03"/>
        <s v="2092_05"/>
        <s v="3218_01"/>
        <s v="3218_02"/>
        <s v="3218_03"/>
        <s v="2094_01"/>
        <s v="3220_01"/>
        <s v="3221_01"/>
        <s v="3223_01"/>
        <s v="3224_01"/>
        <s v="3225_01"/>
        <s v="3225_02"/>
        <s v="3227_01"/>
        <s v="3229_01"/>
        <s v="2096_02"/>
        <s v="2120_01"/>
        <s v="3235_01"/>
        <s v="3236_01"/>
        <s v="3236_02"/>
        <s v="3236_03"/>
        <s v="2133_01"/>
        <s v="2133_02"/>
        <s v="2134_01"/>
        <s v="2137_01"/>
        <s v="3239_01"/>
        <s v="3240_01"/>
        <s v="3241_01"/>
        <s v="3243_01"/>
        <s v="3247_01"/>
        <s v="3248_01"/>
        <s v="3252_01"/>
        <s v="3253_01"/>
        <s v="3254_01"/>
        <s v="3255_01"/>
        <s v="3256_01"/>
        <s v="3258_01"/>
        <s v="3259_01"/>
        <s v="3260_01"/>
        <s v="3262_01"/>
        <s v="2137_02"/>
        <s v="3269_01"/>
        <s v="3270_01"/>
        <s v="3271_01"/>
        <s v="3271_02"/>
        <s v="3272_01"/>
        <s v="3272_02"/>
        <s v="3273_01"/>
        <s v="3274_01"/>
        <s v="3274_02"/>
        <s v="3274_03"/>
        <s v="3275_01"/>
        <s v="3276_01"/>
        <s v="3279_01"/>
        <s v="3279_02"/>
        <s v="3279_03"/>
        <s v="3279_04"/>
        <s v="3280_01"/>
        <s v="3280_02"/>
        <s v="3282_01"/>
        <s v="3282_02"/>
        <s v="3282_03"/>
        <s v="3283_01"/>
        <s v="3283_02"/>
        <s v="3283_03"/>
        <s v="3283_04"/>
        <s v="3284_01"/>
        <s v="3284_02"/>
        <s v="3287_01"/>
        <s v="3287_02"/>
        <s v="3287_03"/>
        <s v="3289_01"/>
        <s v="3292_01"/>
        <s v="3292_02"/>
        <s v="3292_03"/>
        <s v="3292_04"/>
        <s v="3292_05"/>
        <s v="2137_03"/>
        <s v="3294_01"/>
        <s v="3294_02"/>
        <s v="3295_01"/>
        <s v="3296_01"/>
        <s v="3297_01"/>
        <s v="3298_01"/>
        <s v="3299_01"/>
        <s v="2139_01"/>
        <s v="2142_01"/>
        <s v="3301_01"/>
        <s v="3301_02"/>
        <s v="3301_03"/>
        <s v="3301_04"/>
        <s v="3304_01"/>
        <s v="2147_01"/>
        <s v="2161_01"/>
        <s v="3308_01"/>
        <s v="3309_01"/>
        <s v="3310_01"/>
        <s v="3311_01"/>
        <s v="3312_01"/>
        <s v="3313_01"/>
        <s v="3314_01"/>
        <s v="3315_01"/>
        <s v="3317_01"/>
        <s v="3318_01"/>
        <s v="3318_02"/>
        <s v="3318_03"/>
        <s v="3318_04"/>
        <s v="3318_05"/>
        <s v="3319_01"/>
        <s v="3322_01"/>
        <s v="3323_01"/>
        <s v="3323_02"/>
        <s v="2162_01"/>
        <s v="2162_02"/>
        <s v="3325_01"/>
        <s v="3326_01"/>
        <s v="3327_01"/>
        <s v="3328_01"/>
        <s v="3329_01"/>
        <s v="2168_01"/>
        <s v="2688_01"/>
        <s v="2168_02"/>
        <s v="2177_01"/>
        <s v="2183_01"/>
        <s v="2191_01"/>
        <s v="3337_01"/>
        <s v="3337_02"/>
        <s v="3337_03"/>
        <s v="3338_01"/>
        <s v="3339_01"/>
        <s v="3342_01"/>
        <s v="3343_01"/>
        <s v="3348_01"/>
        <s v="3349_01"/>
        <s v="3350_01"/>
        <s v="3352_01"/>
        <s v="3353_01"/>
        <s v="3353_02"/>
        <s v="3353_03"/>
        <s v="3353_04"/>
        <s v="3353_05"/>
        <s v="3353_06"/>
        <s v="3357_01"/>
        <s v="3359_01"/>
        <s v="3360_01"/>
        <s v="2202_01"/>
        <s v="2203_01"/>
        <s v="2228_01"/>
        <s v="2234_01"/>
        <s v="3363_01"/>
        <s v="3363_02"/>
        <s v="3363_03"/>
        <s v="3364_01"/>
        <s v="3365_01"/>
        <s v="2234_02"/>
        <s v="3371_01"/>
        <s v="3372_01"/>
        <s v="2234_03"/>
        <s v="3380_01"/>
        <s v="3381_01"/>
        <s v="3382_01"/>
        <s v="3382_02"/>
        <s v="3383_01"/>
        <s v="3384_01"/>
        <s v="3384_02"/>
        <s v="3384_03"/>
        <s v="2234_05"/>
        <s v="3387_01"/>
        <s v="2234_06"/>
        <s v="2234_07"/>
        <s v="3391_01"/>
        <s v="3391_02"/>
        <s v="3392_01"/>
        <s v="3392_02"/>
        <s v="3392_03"/>
        <s v="3392_04"/>
        <s v="3394_01"/>
        <s v="3395_01"/>
        <s v="3396_01"/>
        <s v="3397_01"/>
        <s v="3401_01"/>
        <s v="2266_01"/>
        <s v="3403_01"/>
        <s v="3404_01"/>
        <s v="3405_01"/>
        <s v="3405_02"/>
        <s v="3405_03"/>
        <s v="3406_01"/>
        <s v="3406_02"/>
        <s v="3408_01"/>
        <s v="3409_01"/>
        <s v="3410_01"/>
        <s v="3412_01"/>
        <s v="3412_02"/>
        <s v="3412_03"/>
        <s v="3413_01"/>
        <s v="3415_01"/>
        <s v="5359_01"/>
        <s v="2267_01"/>
        <s v="2269_01"/>
        <s v="3420_01"/>
        <s v="3421_01"/>
        <s v="3422_01"/>
        <s v="3422_02"/>
        <s v="3423_01"/>
        <s v="3424_01"/>
        <s v="3425_01"/>
        <s v="3426_01"/>
        <s v="3428_01"/>
        <s v="3428_02"/>
        <s v="3430_01"/>
        <s v="2270_01"/>
        <s v="3432_01"/>
        <s v="3433_01"/>
        <s v="3434_01"/>
        <s v="3437_01"/>
        <s v="3437_02"/>
        <s v="3438_01"/>
        <s v="3438_02"/>
        <s v="3439_01"/>
        <s v="3439_02"/>
        <s v="3439_03"/>
        <s v="3439_04"/>
        <s v="3440_01"/>
        <s v="3441_01"/>
        <s v="3442_01"/>
        <s v="3443_01"/>
        <s v="3444_01"/>
        <s v="3444_02"/>
        <s v="3444_03"/>
        <s v="3444_04"/>
        <s v="3445_01"/>
        <s v="3446_01"/>
        <s v="3447_01"/>
        <s v="3449_01"/>
        <s v="3450_01"/>
        <s v="3450_02"/>
        <s v="3453_01"/>
        <s v="3454_01"/>
        <s v="2275_01"/>
        <s v="3456_01"/>
        <s v="2289_01"/>
        <s v="3459_01"/>
        <s v="3461_01"/>
        <s v="3462_01"/>
        <s v="3464_01"/>
        <s v="3464_02"/>
        <s v="2299_01"/>
        <s v="3467_01"/>
        <s v="3468_01"/>
        <s v="3469_01"/>
        <s v="3470_01"/>
        <s v="3470_02"/>
        <s v="3473_01"/>
        <s v="3474_01"/>
        <s v="3474_02"/>
        <s v="3474_03"/>
        <s v="3474_04"/>
        <s v="3475_01"/>
        <s v="3475_02"/>
        <s v="3475_03"/>
        <s v="3476_01"/>
        <s v="3476_02"/>
        <s v="3476_03"/>
        <s v="3476_04"/>
        <s v="3478_01"/>
        <s v="3480_01"/>
        <s v="3483_01"/>
        <s v="3484_01"/>
        <s v="3484_02"/>
        <s v="3485_01"/>
        <s v="3485_02"/>
        <s v="3485_03"/>
        <s v="3486_01"/>
        <s v="3487_01"/>
        <s v="3488_01"/>
        <s v="3488_02"/>
        <s v="2303_01"/>
        <s v="2313_01"/>
        <s v="3490_01"/>
        <s v="3490_02"/>
        <s v="3491_01"/>
        <s v="3492_01"/>
        <s v="3495_01"/>
        <s v="3495_02"/>
        <s v="3495_03"/>
        <s v="3495_04"/>
        <s v="2329_01"/>
        <s v="2333_01"/>
        <s v="2339_01"/>
        <s v="3499_01"/>
        <s v="3499_02"/>
        <s v="3499_03"/>
        <s v="3499_04"/>
        <s v="2356_02"/>
        <s v="3504_01"/>
        <s v="3506_01"/>
        <s v="2356_03"/>
        <s v="3512_01"/>
        <s v="3514_01"/>
        <s v="2366_01"/>
        <s v="2368_01"/>
        <s v="3518_01"/>
        <s v="3519_01"/>
        <s v="3519_02"/>
        <s v="3519_03"/>
        <s v="3520_01"/>
        <s v="3520_02"/>
        <s v="3521_01"/>
        <s v="3521_02"/>
        <s v="3013_01"/>
        <s v="2374_01"/>
        <s v="2385_01"/>
        <s v="3528_01"/>
        <s v="3530_01"/>
        <s v="2399_01"/>
        <s v="2406_01"/>
        <s v="2421_01"/>
        <s v="3534_01"/>
        <s v="2426_01"/>
        <s v="2426_02"/>
        <s v="3536_01"/>
        <s v="3537_01"/>
        <s v="3539_01"/>
        <s v="3540_01"/>
        <s v="2438_01"/>
        <s v="3543_01"/>
        <s v="3543_02"/>
        <s v="3543_03"/>
        <s v="3546_01"/>
        <s v="2442_01"/>
        <s v="3548_01"/>
        <s v="3550_01"/>
        <s v="3550_02"/>
        <s v="3550_03"/>
        <s v="3552_01"/>
        <s v="3552_02"/>
        <s v="2449_01"/>
        <s v="3555_01"/>
        <s v="3556_01"/>
        <s v="2449_02"/>
        <s v="2449_03"/>
        <s v="2453_01"/>
        <s v="2455_01"/>
        <s v="2467_01"/>
        <s v="2474_01"/>
        <s v="2488_01"/>
        <s v="2492_01"/>
        <s v="3563_01"/>
        <s v="3564_01"/>
        <s v="3565_01"/>
        <s v="3566_01"/>
        <s v="3567_01"/>
        <s v="3568_01"/>
        <s v="2503_01"/>
        <s v="3570_01"/>
        <s v="3572_01"/>
        <s v="3573_01"/>
        <s v="3576_01"/>
        <s v="2503_02"/>
        <s v="2510_01"/>
        <s v="3579_01"/>
        <s v="3582_01"/>
        <s v="3584_01"/>
        <s v="3586_01"/>
        <s v="2521_01"/>
        <s v="2522_01"/>
        <s v="3591_01"/>
        <s v="2532_02"/>
        <s v="2540_01"/>
        <s v="3594_01"/>
        <s v="3595_01"/>
        <s v="2542_01"/>
        <s v="3597_01"/>
        <s v="3598_01"/>
        <s v="3600_01"/>
        <s v="2549_01"/>
        <s v="3605_01"/>
        <s v="3606_01"/>
        <s v="2549_02"/>
        <s v="3608_01"/>
        <s v="3608_02"/>
        <s v="3608_03"/>
        <s v="3609_01"/>
        <s v="3609_02"/>
        <s v="3609_03"/>
        <s v="3609_04"/>
        <s v="3610_01"/>
        <s v="3610_02"/>
        <s v="3612_01"/>
        <s v="3613_01"/>
        <s v="3614_01"/>
        <s v="3615_01"/>
        <s v="3615_02"/>
        <s v="3616_01"/>
        <s v="3619_01"/>
        <s v="3620_01"/>
        <s v="3622_01"/>
        <s v="3622_02"/>
        <s v="3624_01"/>
        <s v="3625_01"/>
        <s v="3626_01"/>
        <s v="3628_01"/>
        <s v="2549_03"/>
        <s v="3630_01"/>
        <s v="3631_01"/>
        <s v="3634_01"/>
        <s v="2558_01"/>
        <s v="3639_01"/>
        <s v="3640_01"/>
        <s v="3640_02"/>
        <s v="3641_01"/>
        <s v="3641_02"/>
        <s v="3641_03"/>
        <s v="3642_01"/>
        <s v="2558_02"/>
        <s v="2558_03"/>
        <s v="2558_04"/>
        <s v="2562_01"/>
        <s v="2562_02"/>
        <s v="2565_01"/>
        <s v="3647_01"/>
        <s v="3648_01"/>
        <s v="3650_01"/>
        <s v="3652_01"/>
        <s v="3653_01"/>
        <s v="3654_01"/>
        <s v="3654_02"/>
        <s v="3655_01"/>
        <s v="3658_01"/>
        <s v="3658_02"/>
        <s v="3660_01"/>
        <s v="3662_01"/>
        <s v="3662_02"/>
        <s v="2565_02"/>
        <s v="3665_01"/>
        <s v="3667_01"/>
        <s v="3668_01"/>
        <s v="3671_01"/>
        <s v="3674_01"/>
        <s v="3677_01"/>
        <s v="3678_01"/>
        <s v="3679_01"/>
        <s v="3680_01"/>
        <s v="3680_02"/>
        <s v="3681_01"/>
        <s v="3681_02"/>
        <s v="2592_01"/>
        <s v="3686_01"/>
        <s v="2595_01"/>
        <s v="2595_02"/>
        <s v="2595_04"/>
        <s v="3690_01"/>
        <s v="2596_01"/>
        <s v="3692_01"/>
        <s v="3693_01"/>
        <s v="3699_01"/>
        <s v="3699_02"/>
        <s v="3699_03"/>
        <s v="3699_04"/>
        <s v="3700_01"/>
        <s v="2596_02"/>
        <s v="6356_01"/>
        <s v="2597_01"/>
        <s v="3704_01"/>
        <s v="3705_01"/>
        <s v="2598_01"/>
        <s v="2601_01"/>
        <s v="3707_01"/>
        <s v="3707_02"/>
        <s v="3708_01"/>
        <s v="3710_01"/>
        <s v="3710_02"/>
        <s v="3710_03"/>
        <s v="2602_01"/>
        <s v="2602_02"/>
        <s v="2602_03"/>
        <s v="3713_01"/>
        <s v="3713_02"/>
        <s v="3713_03"/>
        <s v="2605_01"/>
        <s v="2631_01"/>
        <s v="3715_01"/>
        <s v="3715_02"/>
        <s v="3715_03"/>
        <s v="3715_04"/>
        <s v="3716_01"/>
        <s v="2634_01"/>
        <s v="2635_01"/>
        <s v="3724_01"/>
        <s v="3726_01"/>
        <s v="3728_01"/>
        <s v="3729_01"/>
        <s v="3732_01"/>
        <s v="3732_02"/>
        <s v="3732_03"/>
        <s v="3732_04"/>
        <s v="3733_01"/>
        <s v="3734_01"/>
        <s v="3735_01"/>
        <s v="3735_02"/>
        <s v="3736_01"/>
        <s v="3737_01"/>
        <s v="3737_02"/>
        <s v="3739_01"/>
        <s v="3741_01"/>
        <s v="3742_01"/>
        <s v="3742_02"/>
        <s v="3743_01"/>
        <s v="2649_01"/>
        <s v="3745_01"/>
        <s v="3747_01"/>
        <s v="3747_02"/>
        <s v="3747_03"/>
        <s v="3747_04"/>
        <s v="2659_01"/>
        <s v="3749_01"/>
        <s v="3749_02"/>
        <s v="3750_01"/>
        <s v="3750_02"/>
        <s v="3751_01"/>
        <s v="3752_01"/>
        <s v="3753_01"/>
        <s v="3754_01"/>
        <s v="3755_01"/>
        <s v="3755_02"/>
        <s v="2664_01"/>
        <s v="3757_01"/>
        <s v="3758_01"/>
        <s v="3758_02"/>
        <s v="3759_01"/>
        <s v="3760_01"/>
        <s v="3761_01"/>
        <s v="2666_01"/>
        <s v="3767_01"/>
        <s v="3768_01"/>
        <s v="2666_02"/>
        <s v="3770_01"/>
        <s v="3771_01"/>
        <s v="3772_01"/>
        <s v="3772_02"/>
        <s v="3773_01"/>
        <s v="3773_02"/>
        <s v="3773_03"/>
        <s v="3774_01"/>
        <s v="3774_02"/>
        <s v="3774_03"/>
        <s v="2695_01"/>
        <s v="2709_01"/>
        <s v="3776_01"/>
        <s v="3777_01"/>
        <s v="3778_01"/>
        <s v="3779_01"/>
        <s v="3781_01"/>
        <s v="3783_01"/>
        <s v="3784_01"/>
        <s v="3785_01"/>
        <s v="2709_02"/>
        <s v="2709_03"/>
        <s v="2709_04"/>
        <s v="2722_01"/>
        <s v="2724_01"/>
        <s v="2724_02"/>
        <s v="3789_01"/>
        <s v="3790_01"/>
        <s v="3793_01"/>
        <s v="3795_01"/>
        <s v="3796_01"/>
        <s v="3797_01"/>
        <s v="3798_01"/>
        <s v="3801_01"/>
        <s v="2734_01"/>
        <s v="3804_01"/>
        <s v="3805_01"/>
        <s v="3807_01"/>
        <s v="3810_01"/>
        <s v="2738_01"/>
        <s v="2741_01"/>
        <s v="3812_01"/>
        <s v="3814_01"/>
        <s v="3815_01"/>
        <s v="3816_01"/>
        <s v="2745_01"/>
        <s v="3818_01"/>
        <s v="2746_01"/>
        <s v="3821_01"/>
        <s v="3822_01"/>
        <s v="2747_01"/>
        <s v="3824_01"/>
        <s v="3826_01"/>
        <s v="3830_01"/>
        <s v="2751_01"/>
        <s v="3832_01"/>
        <s v="3835_01"/>
        <s v="2756_01"/>
        <s v="3838_01"/>
        <s v="2778_01"/>
        <s v="2778_02"/>
        <s v="3842_01"/>
        <s v="3846_01"/>
        <s v="3847_01"/>
        <s v="3848_01"/>
        <s v="3849_01"/>
        <s v="3850_01"/>
        <s v="3850_02"/>
        <s v="3850_03"/>
        <s v="3850_04"/>
        <s v="3850_05"/>
        <s v="3850_06"/>
        <s v="3850_07"/>
        <s v="3851_01"/>
        <s v="2806_01"/>
        <s v="3853_01"/>
        <s v="3854_01"/>
        <s v="3856_01"/>
        <s v="3857_01"/>
        <s v="2812_01"/>
        <s v="2818_01"/>
        <s v="2818_02"/>
        <s v="2818_03"/>
        <s v="2823_01"/>
        <s v="2825_01"/>
        <s v="2838_01"/>
        <s v="3864_01"/>
        <s v="6405_01"/>
        <s v="3867_01"/>
        <s v="3868_01"/>
        <s v="3868_02"/>
        <s v="3868_03"/>
        <s v="3868_04"/>
        <s v="3868_05"/>
        <s v="3868_06"/>
        <s v="3868_07"/>
        <s v="3870_01"/>
        <s v="3871_01"/>
        <s v="2843_01"/>
        <s v="3873_01"/>
        <s v="3874_01"/>
        <s v="3874_02"/>
        <s v="3875_01"/>
        <s v="2862_01"/>
        <s v="3883_01"/>
        <s v="3883_02"/>
        <s v="3883_03"/>
        <s v="3886_01"/>
        <s v="3888_01"/>
        <s v="3890_01"/>
        <s v="3894_01"/>
        <s v="2865_02"/>
        <s v="2867_01"/>
        <s v="2873_01"/>
        <s v="3896_01"/>
        <s v="3897_01"/>
        <s v="3898_01"/>
        <s v="3899_01"/>
        <s v="3903_01"/>
        <s v="3903_02"/>
        <s v="3903_03"/>
        <s v="3903_04"/>
        <s v="3903_05"/>
        <s v="3903_06"/>
        <s v="3904_01"/>
        <s v="3907_01"/>
        <s v="3909_01"/>
        <s v="6031_01"/>
        <s v="3911_02"/>
        <s v="3911_03"/>
        <s v="3912_01"/>
        <s v="3913_01"/>
        <s v="3913_02"/>
        <s v="3915_01"/>
        <s v="3916_01"/>
        <s v="3916_02"/>
        <s v="3917_01"/>
        <s v="3919_01"/>
        <s v="3921_01"/>
        <s v="3922_01"/>
        <s v="3923_01"/>
        <s v="3923_02"/>
        <s v="3923_03"/>
        <s v="3924_01"/>
        <s v="3926_01"/>
        <s v="3927_01"/>
        <s v="3927_02"/>
        <s v="3928_01"/>
        <s v="3928_02"/>
        <s v="3930_01"/>
        <s v="3931_01"/>
        <s v="2878_01"/>
        <s v="2884_01"/>
        <s v="3933_01"/>
        <s v="3935_01"/>
        <s v="3936_01"/>
        <s v="3937_01"/>
        <s v="2888_01"/>
        <s v="2899_01"/>
        <s v="2900_01"/>
        <s v="3939_01"/>
        <s v="2912_01"/>
        <s v="3941_01"/>
        <s v="3942_01"/>
        <s v="2919_02"/>
        <s v="3945_01"/>
        <s v="2919_03"/>
        <s v="3948_01"/>
        <s v="3949_01"/>
        <s v="3950_01"/>
        <s v="3952_01"/>
        <s v="3954_01"/>
        <s v="3955_01"/>
        <s v="2925_02"/>
        <s v="3959_01"/>
        <s v="3959_02"/>
        <s v="3959_03"/>
        <s v="3960_01"/>
        <s v="2927_01"/>
        <s v="3962_01"/>
        <s v="3962_02"/>
        <s v="3963_01"/>
        <s v="3964_01"/>
        <s v="3966_01"/>
        <s v="3966_02"/>
        <s v="3966_03"/>
        <s v="2962_01"/>
        <s v="3968_01"/>
        <s v="2986_01"/>
        <s v="3971_01"/>
        <s v="3973_01"/>
        <s v="3974_01"/>
        <s v="3974_02"/>
        <s v="3976_01"/>
        <s v="3977_01"/>
        <s v="3980_01"/>
        <s v="3981_01"/>
        <s v="3984_01"/>
        <s v="3985_01"/>
        <s v="3005_01"/>
        <s v="3009_01"/>
        <s v="3987_01"/>
        <s v="3019_01"/>
        <s v="3991_01"/>
        <s v="3992_01"/>
        <s v="3994_01"/>
        <s v="3995_01"/>
        <s v="3995_02"/>
        <s v="3995_03"/>
        <s v="3995_04"/>
        <s v="3995_05"/>
        <s v="3995_06"/>
        <s v="3996_01"/>
        <s v="3997_01"/>
        <s v="3998_01"/>
        <s v="3999_01"/>
        <s v="4000_01"/>
        <s v="4000_02"/>
        <s v="4000_03"/>
        <s v="4001_01"/>
        <s v="4001_02"/>
        <s v="4001_03"/>
        <s v="4001_04"/>
        <s v="4001_05"/>
        <s v="4001_06"/>
        <s v="4001_07"/>
        <s v="3023_01"/>
        <s v="4003_01"/>
        <s v="4005_01"/>
        <s v="4005_02"/>
        <s v="4005_03"/>
        <s v="4005_04"/>
        <s v="4005_05"/>
        <s v="4005_06"/>
        <s v="4005_07"/>
        <s v="4005_08"/>
        <s v="4006_01"/>
        <s v="4006_02"/>
        <s v="4006_03"/>
        <s v="4006_04"/>
        <s v="4006_05"/>
        <s v="3038_01"/>
        <s v="4009_01"/>
        <s v="4010_01"/>
        <s v="3040_01"/>
        <s v="4014_01"/>
        <s v="4014_02"/>
        <s v="4016_01"/>
        <s v="3047_01"/>
        <s v="3047_02"/>
        <s v="3048_01"/>
        <s v="3060_02"/>
        <s v="3060_03"/>
        <s v="4018_01"/>
        <s v="4019_01"/>
        <s v="4020_01"/>
        <s v="3062_01"/>
        <s v="4022_01"/>
        <s v="4023_01"/>
        <s v="4026_01"/>
        <s v="4027_01"/>
        <s v="4030_01"/>
        <s v="4030_02"/>
        <s v="4030_03"/>
        <s v="4030_04"/>
        <s v="4030_05"/>
        <s v="4031_01"/>
        <s v="4031_02"/>
        <s v="4032_01"/>
        <s v="4033_01"/>
        <s v="3073_01"/>
        <s v="4035_01"/>
        <s v="4036_01"/>
        <s v="4037_01"/>
        <s v="4038_01"/>
        <s v="4039_01"/>
        <s v="4040_01"/>
        <s v="4042_01"/>
        <s v="4042_02"/>
        <s v="4042_03"/>
        <s v="4043_01"/>
        <s v="3084_01"/>
        <s v="3093_01"/>
        <s v="3099_01"/>
        <s v="3111_01"/>
        <s v="4046_01"/>
        <s v="4047_01"/>
        <s v="4049_01"/>
        <s v="4050_01"/>
        <s v="4053_01"/>
        <s v="4055_01"/>
        <s v="4058_01"/>
        <s v="4060_01"/>
        <s v="3113_01"/>
        <s v="3113_02"/>
        <s v="3114_01"/>
        <s v="4063_01"/>
        <s v="4064_01"/>
        <s v="4065_01"/>
        <s v="4066_01"/>
        <s v="4066_02"/>
        <s v="4068_01"/>
        <s v="4069_01"/>
        <s v="4071_01"/>
        <s v="4071_02"/>
        <s v="4072_01"/>
        <s v="4075_01"/>
        <s v="4076_01"/>
        <s v="4078_01"/>
        <s v="3120_01"/>
        <s v="4080_01"/>
        <s v="4081_01"/>
        <s v="3124_01"/>
        <s v="4083_01"/>
        <s v="4084_01"/>
        <s v="4089_01"/>
        <s v="3124_03"/>
        <s v="4091_01"/>
        <s v="4093_01"/>
        <s v="4095_01"/>
        <s v="3130_01"/>
        <s v="4097_01"/>
        <s v="4098_01"/>
        <s v="4099_01"/>
        <s v="3132_01"/>
        <s v="4102_01"/>
        <s v="4103_01"/>
        <s v="4104_01"/>
        <s v="4106_01"/>
        <s v="4107_01"/>
        <s v="4108_01"/>
        <s v="4108_02"/>
        <s v="4109_01"/>
        <s v="4110_01"/>
        <s v="4112_01"/>
        <s v="4113_01"/>
        <s v="4113_02"/>
        <s v="3140_01"/>
        <s v="4115_01"/>
        <s v="4116_01"/>
        <s v="4120_01"/>
        <s v="4125_01"/>
        <s v="4127_01"/>
        <s v="3142_02"/>
        <s v="3143_01"/>
        <s v="3145_01"/>
        <s v="4129_01"/>
        <s v="3158_01"/>
        <s v="4131_01"/>
        <s v="4132_01"/>
        <s v="4134_01"/>
        <s v="3159_01"/>
        <s v="4137_01"/>
        <s v="4140_01"/>
        <s v="4141_01"/>
        <s v="4142_01"/>
        <s v="3163_01"/>
        <s v="4144_01"/>
        <s v="4145_01"/>
        <s v="4147_01"/>
        <s v="4147_02"/>
        <s v="4149_01"/>
        <s v="4150_01"/>
        <s v="4151_01"/>
        <s v="4152_01"/>
        <s v="3163_02"/>
        <s v="4156_01"/>
        <s v="4158_01"/>
        <s v="4159_01"/>
        <s v="3166_01"/>
        <s v="4163_01"/>
        <s v="4165_01"/>
        <s v="4166_01"/>
        <s v="4166_02"/>
        <s v="4167_01"/>
        <s v="4168_01"/>
        <s v="4168_02"/>
        <s v="4169_01"/>
        <s v="4169_02"/>
        <s v="4170_01"/>
        <s v="4171_01"/>
        <s v="3174_01"/>
        <s v="3174_02"/>
        <s v="3188_01"/>
        <s v="3189_01"/>
        <s v="3189_02"/>
        <s v="3191_01"/>
        <s v="3193_01"/>
        <s v="4173_01"/>
        <s v="4174_01"/>
        <s v="4175_01"/>
        <s v="3196_01"/>
        <s v="3209_01"/>
        <s v="3213_01"/>
        <s v="3219_01"/>
        <s v="3230_01"/>
        <s v="3232_01"/>
        <s v="3237_01"/>
        <s v="4177_01"/>
        <s v="4177_02"/>
        <s v="4177_03"/>
        <s v="4178_01"/>
        <s v="4179_01"/>
        <s v="4179_02"/>
        <s v="4181_01"/>
        <s v="4181_02"/>
        <s v="4181_03"/>
        <s v="4181_04"/>
        <s v="4181_05"/>
        <s v="4181_06"/>
        <s v="4182_01"/>
        <s v="4182_02"/>
        <s v="4182_03"/>
        <s v="4183_01"/>
        <s v="4184_01"/>
        <s v="4185_01"/>
        <s v="4186_01"/>
        <s v="4188_01"/>
        <s v="4189_01"/>
        <s v="3237_02"/>
        <s v="3237_03"/>
        <s v="4196_01"/>
        <s v="4197_01"/>
        <s v="4197_02"/>
        <s v="4197_03"/>
        <s v="4199_01"/>
        <s v="3238_01"/>
        <s v="4204_01"/>
        <s v="4204_02"/>
        <s v="4204_03"/>
        <s v="4205_01"/>
        <s v="4206_01"/>
        <s v="4207_01"/>
        <s v="4207_02"/>
        <s v="3268_01"/>
        <s v="4210_01"/>
        <s v="4210_02"/>
        <s v="4211_01"/>
        <s v="4212_01"/>
        <s v="4213_01"/>
        <s v="4214_01"/>
        <s v="3300_01"/>
        <s v="4216_01"/>
        <s v="4216_02"/>
        <s v="3300_02"/>
        <s v="3305_01"/>
        <s v="3324_01"/>
        <s v="3324_02"/>
        <s v="3330_01"/>
        <s v="4220_01"/>
        <s v="4221_01"/>
        <s v="4222_01"/>
        <s v="4222_02"/>
        <s v="3332_02"/>
        <s v="3332_03"/>
        <s v="3336_01"/>
        <s v="4229_01"/>
        <s v="4230_01"/>
        <s v="4231_01"/>
        <s v="4232_01"/>
        <s v="4233_01"/>
        <s v="4237_01"/>
        <s v="4238_01"/>
        <s v="4239_01"/>
        <s v="4240_01"/>
        <s v="3361_01"/>
        <s v="3361_02"/>
        <s v="4244_01"/>
        <s v="4245_01"/>
        <s v="4246_01"/>
        <s v="4249_01"/>
        <s v="4249_02"/>
        <s v="4249_03"/>
        <s v="4251_01"/>
        <s v="4252_01"/>
        <s v="4253_01"/>
        <s v="4254_01"/>
        <s v="4254_02"/>
        <s v="4254_03"/>
        <s v="4255_01"/>
        <s v="4256_01"/>
        <s v="4256_02"/>
        <s v="4256_03"/>
        <s v="4256_04"/>
        <s v="4256_05"/>
        <s v="4256_06"/>
        <s v="4256_07"/>
        <s v="4256_08"/>
        <s v="4257_01"/>
        <s v="4258_01"/>
        <s v="4258_02"/>
        <s v="4258_03"/>
        <s v="3361_03"/>
        <s v="4260_01"/>
        <s v="3361_04"/>
        <s v="4262_01"/>
        <s v="4262_02"/>
        <s v="4264_01"/>
        <s v="4266_01"/>
        <s v="4267_01"/>
        <s v="4267_02"/>
        <s v="4270_01"/>
        <s v="4271_01"/>
        <s v="4272_01"/>
        <s v="4273_01"/>
        <s v="4274_01"/>
        <s v="4278_01"/>
        <s v="3370_01"/>
        <s v="3377_01"/>
        <s v="4291_01"/>
        <s v="4292_01"/>
        <s v="4293_01"/>
        <s v="4294_01"/>
        <s v="3386_01"/>
        <s v="3390_01"/>
        <s v="4296_01"/>
        <s v="4297_01"/>
        <s v="4300_01"/>
        <s v="4301_01"/>
        <s v="4302_01"/>
        <s v="4303_01"/>
        <s v="4303_02"/>
        <s v="4305_01"/>
        <s v="4305_02"/>
        <s v="4305_03"/>
        <s v="3402_01"/>
        <s v="4309_01"/>
        <s v="4309_02"/>
        <s v="4311_01"/>
        <s v="4312_01"/>
        <s v="4315_01"/>
        <s v="4315_02"/>
        <s v="4316_01"/>
        <s v="3418_01"/>
        <s v="3419_01"/>
        <s v="4319_01"/>
        <s v="4320_01"/>
        <s v="3431_01"/>
        <s v="3455_01"/>
        <s v="3458_01"/>
        <s v="3465_01"/>
        <s v="4327_01"/>
        <s v="4329_01"/>
        <s v="3489_01"/>
        <s v="4332_01"/>
        <s v="4333_01"/>
        <s v="4334_01"/>
        <s v="3489_02"/>
        <s v="4336_01"/>
        <s v="4336_02"/>
        <s v="4336_03"/>
        <s v="4336_04"/>
        <s v="3496_01"/>
        <s v="4338_01"/>
        <s v="4338_02"/>
        <s v="4338_03"/>
        <s v="3496_02"/>
        <s v="4340_01"/>
        <s v="4343_01"/>
        <s v="4344_01"/>
        <s v="4345_01"/>
        <s v="4346_01"/>
        <s v="4347_01"/>
        <s v="4348_01"/>
        <s v="3497_01"/>
        <s v="4350_01"/>
        <s v="4350_02"/>
        <s v="4351_01"/>
        <s v="4352_01"/>
        <s v="4352_02"/>
        <s v="4354_01"/>
        <s v="4356_01"/>
        <s v="3501_01"/>
        <s v="4358_01"/>
        <s v="4359_01"/>
        <s v="4359_02"/>
        <s v="4359_03"/>
        <s v="3511_01"/>
        <s v="4361_01"/>
        <s v="4362_01"/>
        <s v="4364_01"/>
        <s v="2908_02"/>
        <s v="4366_01"/>
        <s v="4367_01"/>
        <s v="3515_01"/>
        <s v="4369_01"/>
        <s v="4370_01"/>
        <s v="4371_01"/>
        <s v="4371_02"/>
        <s v="4371_03"/>
        <s v="4371_04"/>
        <s v="4371_05"/>
        <s v="3515_02"/>
        <s v="3525_01"/>
        <s v="4373_01"/>
        <s v="4376_01"/>
        <s v="4382_01"/>
        <s v="4383_01"/>
        <s v="4386_01"/>
        <s v="4386_02"/>
        <s v="3527_01"/>
        <s v="4388_01"/>
        <s v="3531_01"/>
        <s v="3531_02"/>
        <s v="3535_01"/>
        <s v="4391_01"/>
        <s v="4392_01"/>
        <s v="4393_01"/>
        <s v="4393_02"/>
        <s v="4395_01"/>
        <s v="4396_01"/>
        <s v="4397_01"/>
        <s v="4399_01"/>
        <s v="3535_02"/>
        <s v="3542_01"/>
        <s v="3547_01"/>
        <s v="4401_01"/>
        <s v="4401_02"/>
        <s v="4402_01"/>
        <s v="4403_01"/>
        <s v="4403_02"/>
        <s v="4404_01"/>
        <s v="4405_01"/>
        <s v="4407_01"/>
        <s v="3553_01"/>
        <s v="4409_01"/>
        <s v="4410_01"/>
        <s v="4411_01"/>
        <s v="4413_01"/>
        <s v="3558_01"/>
        <s v="4416_01"/>
        <s v="4422_01"/>
        <s v="4422_02"/>
        <s v="3558_02"/>
        <s v="3559_01"/>
        <s v="4427_01"/>
        <s v="4427_02"/>
        <s v="4428_01"/>
        <s v="3560_01"/>
        <s v="4430_01"/>
        <s v="4431_01"/>
        <s v="4432_01"/>
        <s v="4433_01"/>
        <s v="4436_01"/>
        <s v="4437_01"/>
        <s v="3561_01"/>
        <s v="4440_01"/>
        <s v="4441_01"/>
        <s v="4441_02"/>
        <s v="4441_03"/>
        <s v="4444_01"/>
        <s v="4445_01"/>
        <s v="4446_01"/>
        <s v="4446_02"/>
        <s v="4446_03"/>
        <s v="4446_04"/>
        <s v="4446_05"/>
        <s v="4447_01"/>
        <s v="4448_01"/>
        <s v="3561_02"/>
        <s v="4450_01"/>
        <s v="4450_02"/>
        <s v="4450_03"/>
        <s v="4450_04"/>
        <s v="1812_01"/>
        <s v="4452_01"/>
        <s v="4453_01"/>
        <s v="4456_01"/>
        <s v="4457_01"/>
        <s v="4459_01"/>
        <s v="3562_02"/>
        <s v="4462_01"/>
        <s v="4463_01"/>
        <s v="4463_02"/>
        <s v="4464_01"/>
        <s v="4465_01"/>
        <s v="4465_02"/>
        <s v="4465_03"/>
        <s v="4466_01"/>
        <s v="4467_01"/>
        <s v="4469_01"/>
        <s v="4469_02"/>
        <s v="4470_01"/>
        <s v="4472_01"/>
        <s v="4472_02"/>
        <s v="3569_01"/>
        <s v="3578_01"/>
        <s v="4474_01"/>
        <s v="4474_02"/>
        <s v="4474_03"/>
        <s v="4475_01"/>
        <s v="4475_02"/>
        <s v="4476_01"/>
        <s v="4477_01"/>
        <s v="3588_01"/>
        <s v="4482_01"/>
        <s v="4482_02"/>
        <s v="4482_03"/>
        <s v="4482_04"/>
        <s v="4482_05"/>
        <s v="3588_02"/>
        <s v="3596_01"/>
        <s v="3602_01"/>
        <s v="3607_01"/>
        <s v="4486_01"/>
        <s v="4487_01"/>
        <s v="4490_01"/>
        <s v="4491_01"/>
        <s v="4492_01"/>
        <s v="4493_01"/>
        <s v="3629_01"/>
        <s v="4496_01"/>
        <s v="4497_01"/>
        <s v="4498_01"/>
        <s v="4498_02"/>
        <s v="4498_03"/>
        <s v="4498_04"/>
        <s v="4498_05"/>
        <s v="4498_06"/>
        <s v="4498_07"/>
        <s v="4498_08"/>
        <s v="4500_01"/>
        <s v="4501_01"/>
        <s v="3636_01"/>
        <s v="4505_01"/>
        <s v="4505_02"/>
        <s v="3644_01"/>
        <s v="3645_01"/>
        <s v="3645_02"/>
        <s v="3645_03"/>
        <s v="3645_04"/>
        <s v="3645_05"/>
        <s v="3664_01"/>
        <s v="4510_01"/>
        <s v="4511_01"/>
        <s v="4511_02"/>
        <s v="3682_01"/>
        <s v="4514_01"/>
        <s v="4515_01"/>
        <s v="4515_02"/>
        <s v="4516_01"/>
        <s v="4517_01"/>
        <s v="4518_01"/>
        <s v="4521_01"/>
        <s v="4522_01"/>
        <s v="4524_01"/>
        <s v="4529_01"/>
        <s v="4530_01"/>
        <s v="4531_01"/>
        <s v="4532_01"/>
        <s v="4533_01"/>
        <s v="4534_01"/>
        <s v="4535_01"/>
        <s v="4535_02"/>
        <s v="4537_01"/>
        <s v="4538_01"/>
        <s v="4539_01"/>
        <s v="4539_02"/>
        <s v="4542_01"/>
        <s v="4542_02"/>
        <s v="3688_01"/>
        <s v="4544_01"/>
        <s v="4546_01"/>
        <s v="4547_01"/>
        <s v="4549_01"/>
        <s v="4550_01"/>
        <s v="3688_02"/>
        <s v="4553_01"/>
        <s v="4555_01"/>
        <s v="4557_01"/>
        <s v="4558_01"/>
        <s v="4559_01"/>
        <s v="4560_01"/>
        <s v="4561_01"/>
        <s v="4562_01"/>
        <s v="4563_01"/>
        <s v="4564_01"/>
        <s v="4565_01"/>
        <s v="4567_01"/>
        <s v="3688_03"/>
        <s v="4569_01"/>
        <s v="4569_02"/>
        <s v="4570_01"/>
        <s v="4571_01"/>
        <s v="4572_01"/>
        <s v="4573_01"/>
        <s v="3691_01"/>
        <s v="4575_01"/>
        <s v="4576_01"/>
        <s v="3702_01"/>
        <s v="3706_01"/>
        <s v="4581_01"/>
        <s v="4581_02"/>
        <s v="4585_01"/>
        <s v="3706_02"/>
        <s v="4587_01"/>
        <s v="4591_01"/>
        <s v="3711_01"/>
        <s v="3711_02"/>
        <s v="3711_03"/>
        <s v="3719_01"/>
        <s v="4593_01"/>
        <s v="4594_01"/>
        <s v="4594_02"/>
        <s v="4594_03"/>
        <s v="4594_04"/>
        <s v="4595_01"/>
        <s v="4596_01"/>
        <s v="4597_01"/>
        <s v="4602_01"/>
        <s v="4603_01"/>
        <s v="4603_02"/>
        <s v="4604_01"/>
        <s v="4605_01"/>
        <s v="4606_01"/>
        <s v="4606_02"/>
        <s v="4607_01"/>
        <s v="4608_01"/>
        <s v="4609_01"/>
        <s v="4610_01"/>
        <s v="4611_01"/>
        <s v="4612_01"/>
        <s v="4613_01"/>
        <s v="3719_02"/>
        <s v="4617_01"/>
        <s v="4620_01"/>
        <s v="3748_01"/>
        <s v="4622_01"/>
        <s v="4623_01"/>
        <s v="3756_01"/>
        <s v="4625_01"/>
        <s v="4625_02"/>
        <s v="4625_03"/>
        <s v="4625_04"/>
        <s v="4625_05"/>
        <s v="4625_06"/>
        <s v="4625_07"/>
        <s v="4628_01"/>
        <s v="4630_01"/>
        <s v="4631_01"/>
        <s v="4632_01"/>
        <s v="4632_02"/>
        <s v="4632_03"/>
        <s v="4632_04"/>
        <s v="4632_05"/>
        <s v="4633_01"/>
        <s v="4634_01"/>
        <s v="4635_01"/>
        <s v="3765_01"/>
        <s v="4638_01"/>
        <s v="4640_01"/>
        <s v="4641_01"/>
        <s v="4642_01"/>
        <s v="4643_01"/>
        <s v="4644_01"/>
        <s v="4645_01"/>
        <s v="4645_02"/>
        <s v="4646_01"/>
        <s v="3331_01"/>
        <s v="4649_01"/>
        <s v="4650_01"/>
        <s v="4651_01"/>
        <s v="4652_01"/>
        <s v="4653_01"/>
        <s v="4654_01"/>
        <s v="4655_01"/>
        <s v="4655_02"/>
        <s v="4656_01"/>
        <s v="4656_02"/>
        <s v="4657_01"/>
        <s v="4658_01"/>
        <s v="4658_02"/>
        <s v="4659_01"/>
        <s v="4661_01"/>
        <s v="4661_02"/>
        <s v="4661_03"/>
        <s v="4661_04"/>
        <s v="4661_05"/>
        <s v="4661_06"/>
        <s v="4661_07"/>
        <s v="4662_01"/>
        <s v="4662_02"/>
        <s v="4662_03"/>
        <s v="4663_01"/>
        <s v="4663_02"/>
        <s v="4663_03"/>
        <s v="4663_04"/>
        <s v="4663_05"/>
        <s v="4663_06"/>
        <s v="4664_01"/>
        <s v="4665_01"/>
        <s v="4667_01"/>
        <s v="4668_01"/>
        <s v="4668_02"/>
        <s v="4672_01"/>
        <s v="4673_01"/>
        <s v="4676_01"/>
        <s v="4677_01"/>
        <s v="4678_01"/>
        <s v="4679_01"/>
        <s v="3769_01"/>
        <s v="3775_01"/>
        <s v="3775_02"/>
        <s v="3786_01"/>
        <s v="3787_01"/>
        <s v="4686_01"/>
        <s v="4689_01"/>
        <s v="4690_01"/>
        <s v="4690_02"/>
        <s v="4691_01"/>
        <s v="4693_01"/>
        <s v="4693_02"/>
        <s v="4694_01"/>
        <s v="3787_02"/>
        <s v="3788_01"/>
        <s v="3803_01"/>
        <s v="3811_01"/>
        <s v="4699_01"/>
        <s v="4704_01"/>
        <s v="4706_01"/>
        <s v="4706_02"/>
        <s v="3811_02"/>
        <s v="4709_01"/>
        <s v="3820_01"/>
        <s v="3823_01"/>
        <s v="3831_01"/>
        <s v="4712_01"/>
        <s v="4713_01"/>
        <s v="4714_01"/>
        <s v="4717_01"/>
        <s v="3836_01"/>
        <s v="4720_01"/>
        <s v="4721_01"/>
        <s v="4723_01"/>
        <s v="4723_02"/>
        <s v="4725_01"/>
        <s v="4726_01"/>
        <s v="4726_02"/>
        <s v="4726_03"/>
        <s v="4726_04"/>
        <s v="4726_05"/>
        <s v="3852_01"/>
        <s v="3862_01"/>
        <s v="4730_01"/>
        <s v="4732_01"/>
        <s v="4732_02"/>
        <s v="4732_03"/>
        <s v="4733_01"/>
        <s v="3862_02"/>
        <s v="3862_03"/>
        <s v="4739_01"/>
        <s v="3862_04"/>
        <s v="3862_07"/>
        <s v="3872_01"/>
        <s v="4743_01"/>
        <s v="4744_01"/>
        <s v="4744_02"/>
        <s v="4746_01"/>
        <s v="3879_01"/>
        <s v="4750_01"/>
        <s v="4750_02"/>
        <s v="3895_01"/>
        <s v="3895_02"/>
        <s v="4754_01"/>
        <s v="3895_03"/>
        <s v="4756_01"/>
        <s v="4756_02"/>
        <s v="4757_01"/>
        <s v="4758_01"/>
        <s v="4759_01"/>
        <s v="3932_01"/>
        <s v="3932_02"/>
        <s v="4764_01"/>
        <s v="4769_01"/>
        <s v="4770_01"/>
        <s v="4770_02"/>
        <s v="4772_01"/>
        <s v="4773_01"/>
        <s v="3938_01"/>
        <s v="3938_02"/>
        <s v="3938_03"/>
        <s v="3940_01"/>
        <s v="4775_01"/>
        <s v="4777_01"/>
        <s v="4778_01"/>
        <s v="3944_01"/>
        <s v="3946_01"/>
        <s v="4782_01"/>
        <s v="4782_02"/>
        <s v="4782_03"/>
        <s v="4782_04"/>
        <s v="4782_05"/>
        <s v="4783_01"/>
        <s v="3961_01"/>
        <s v="4785_01"/>
        <s v="4786_01"/>
        <s v="4787_01"/>
        <s v="4788_01"/>
        <s v="4790_01"/>
        <s v="4791_01"/>
        <s v="4792_01"/>
        <s v="4793_01"/>
        <s v="4793_02"/>
        <s v="4794_01"/>
        <s v="4795_01"/>
        <s v="3970_01"/>
        <s v="3986_01"/>
        <s v="4797_01"/>
        <s v="3986_02"/>
        <s v="3988_01"/>
        <s v="4002_01"/>
        <s v="4801_01"/>
        <s v="4803_01"/>
        <s v="4804_01"/>
        <s v="4804_02"/>
        <s v="4804_03"/>
        <s v="4807_01"/>
        <s v="4008_01"/>
        <s v="4810_01"/>
        <s v="4813_01"/>
        <s v="4814_01"/>
        <s v="4815_01"/>
        <s v="4013_01"/>
        <s v="4017_01"/>
        <s v="4017_02"/>
        <s v="4017_03"/>
        <s v="4017_04"/>
        <s v="8281_01"/>
        <s v="4017_05"/>
        <s v="4823_01"/>
        <s v="4827_01"/>
        <s v="4828_01"/>
        <s v="4021_01"/>
        <s v="4830_01"/>
        <s v="4034_01"/>
        <s v="4832_01"/>
        <s v="4044_01"/>
        <s v="4044_02"/>
        <s v="4837_01"/>
        <s v="4838_01"/>
        <s v="5406_01"/>
        <s v="4841_01"/>
        <s v="4841_02"/>
        <s v="4841_03"/>
        <s v="4044_03"/>
        <s v="4845_01"/>
        <s v="4846_01"/>
        <s v="4846_02"/>
        <s v="4847_01"/>
        <s v="4848_01"/>
        <s v="4850_01"/>
        <s v="4850_02"/>
        <s v="4851_01"/>
        <s v="4853_01"/>
        <s v="4856_01"/>
        <s v="4857_01"/>
        <s v="4862_01"/>
        <s v="4863_01"/>
        <s v="4864_01"/>
        <s v="4866_01"/>
        <s v="4868_01"/>
        <s v="4870_01"/>
        <s v="4871_01"/>
        <s v="4873_01"/>
        <s v="4045_01"/>
        <s v="4061_01"/>
        <s v="4875_01"/>
        <s v="4061_02"/>
        <s v="4061_03"/>
        <s v="4879_01"/>
        <s v="4880_01"/>
        <s v="4079_01"/>
        <s v="4882_01"/>
        <s v="4883_01"/>
        <s v="4082_01"/>
        <s v="4090_01"/>
        <s v="4886_01"/>
        <s v="4887_01"/>
        <s v="4888_01"/>
        <s v="4889_01"/>
        <s v="4890_01"/>
        <s v="4890_02"/>
        <s v="4891_01"/>
        <s v="4891_02"/>
        <s v="4892_01"/>
        <s v="4893_01"/>
        <s v="4895_01"/>
        <s v="4896_01"/>
        <s v="4897_01"/>
        <s v="4898_01"/>
        <s v="4899_01"/>
        <s v="4899_02"/>
        <s v="4900_01"/>
        <s v="4901_01"/>
        <s v="4901_02"/>
        <s v="4902_01"/>
        <s v="4903_01"/>
        <s v="4904_01"/>
        <s v="4909_01"/>
        <s v="4910_01"/>
        <s v="4911_01"/>
        <s v="4096_01"/>
        <s v="4114_01"/>
        <s v="4128_01"/>
        <s v="4915_01"/>
        <s v="4128_02"/>
        <s v="4917_01"/>
        <s v="4918_01"/>
        <s v="4920_01"/>
        <s v="4128_03"/>
        <s v="4130_01"/>
        <s v="4135_01"/>
        <s v="4143_01"/>
        <s v="4154_01"/>
        <s v="4160_01"/>
        <s v="4172_01"/>
        <s v="4172_02"/>
        <s v="4172_04"/>
        <s v="4172_05"/>
        <s v="4930_01"/>
        <s v="4930_02"/>
        <s v="4172_06"/>
        <s v="4176_01"/>
        <s v="4176_02"/>
        <s v="2817_01"/>
        <s v="4176_03"/>
        <s v="4176_05"/>
        <s v="4934_01"/>
        <s v="4937_01"/>
        <s v="4938_01"/>
        <s v="4939_01"/>
        <s v="4940_01"/>
        <s v="4176_06"/>
        <s v="4942_01"/>
        <s v="4942_02"/>
        <s v="4194_01"/>
        <s v="4944_01"/>
        <s v="4944_02"/>
        <s v="4944_03"/>
        <s v="4945_01"/>
        <s v="4946_01"/>
        <s v="4950_01"/>
        <s v="4203_01"/>
        <s v="4208_01"/>
        <s v="4954_01"/>
        <s v="4956_01"/>
        <s v="4958_01"/>
        <s v="4215_01"/>
        <s v="4963_01"/>
        <s v="4218_01"/>
        <s v="4965_01"/>
        <s v="4970_01"/>
        <s v="4972_01"/>
        <s v="4973_01"/>
        <s v="4973_02"/>
        <s v="4974_01"/>
        <s v="4974_02"/>
        <s v="4975_01"/>
        <s v="4975_02"/>
        <s v="4975_03"/>
        <s v="4977_01"/>
        <s v="4977_02"/>
        <s v="4978_01"/>
        <s v="4979_01"/>
        <s v="4980_01"/>
        <s v="4980_02"/>
        <s v="4980_03"/>
        <s v="4981_01"/>
        <s v="4981_02"/>
        <s v="4981_03"/>
        <s v="4983_01"/>
        <s v="4987_01"/>
        <s v="4989_01"/>
        <s v="4990_01"/>
        <s v="4991_01"/>
        <s v="4992_01"/>
        <s v="4995_01"/>
        <s v="4218_02"/>
        <s v="4997_01"/>
        <s v="4998_01"/>
        <s v="4999_01"/>
        <s v="5000_01"/>
        <s v="5003_01"/>
        <s v="5004_01"/>
        <s v="5005_01"/>
        <s v="5006_01"/>
        <s v="5006_02"/>
        <s v="5006_03"/>
        <s v="4219_01"/>
        <s v="4219_02"/>
        <s v="4223_02"/>
        <s v="4225_01"/>
        <s v="5012_01"/>
        <s v="5013_01"/>
        <s v="5014_01"/>
        <s v="4242_01"/>
        <s v="5015_01"/>
        <s v="4259_01"/>
        <s v="4280_01"/>
        <s v="5018_01"/>
        <s v="5019_01"/>
        <s v="5020_01"/>
        <s v="5021_01"/>
        <s v="5023_01"/>
        <s v="5025_01"/>
        <s v="5027_01"/>
        <s v="5028_01"/>
        <s v="5032_01"/>
        <s v="5034_01"/>
        <s v="5035_01"/>
        <s v="5036_01"/>
        <s v="5036_02"/>
        <s v="4289_01"/>
        <s v="4295_01"/>
        <s v="4295_02"/>
        <s v="4306_01"/>
        <s v="5040_01"/>
        <s v="5040_02"/>
        <s v="5042_01"/>
        <s v="5044_01"/>
        <s v="5044_02"/>
        <s v="5048_01"/>
        <s v="5050_01"/>
        <s v="4317_01"/>
        <s v="4318_01"/>
        <s v="4324_01"/>
        <s v="5057_01"/>
        <s v="4324_02"/>
        <s v="4324_03"/>
        <s v="4324_04"/>
        <s v="5059_01"/>
        <s v="5060_01"/>
        <s v="5060_02"/>
        <s v="5060_03"/>
        <s v="5060_04"/>
        <s v="5061_01"/>
        <s v="5061_02"/>
        <s v="5062_01"/>
        <s v="5063_01"/>
        <s v="5064_01"/>
        <s v="5065_01"/>
        <s v="5065_02"/>
        <s v="5067_01"/>
        <s v="5068_01"/>
        <s v="5069_01"/>
        <s v="5070_01"/>
        <s v="5072_01"/>
        <s v="5072_02"/>
        <s v="4330_01"/>
        <s v="4335_01"/>
        <s v="5076_01"/>
        <s v="5080_01"/>
        <s v="5083_01"/>
        <s v="5084_01"/>
        <s v="5084_02"/>
        <s v="5085_01"/>
        <s v="4337_01"/>
        <s v="5088_01"/>
        <s v="5089_01"/>
        <s v="5089_02"/>
        <s v="5090_01"/>
        <s v="5090_02"/>
        <s v="5090_03"/>
        <s v="5090_04"/>
        <s v="5090_05"/>
        <s v="5090_06"/>
        <s v="5091_01"/>
        <s v="5093_01"/>
        <s v="4339_01"/>
        <s v="5097_01"/>
        <s v="5097_02"/>
        <s v="5097_03"/>
        <s v="5103_01"/>
        <s v="5104_01"/>
        <s v="5105_01"/>
        <s v="5106_01"/>
        <s v="5108_01"/>
        <s v="5109_01"/>
        <s v="5111_01"/>
        <s v="5111_02"/>
        <s v="5111_03"/>
        <s v="5112_01"/>
        <s v="5112_02"/>
        <s v="5112_03"/>
        <s v="5115_01"/>
        <s v="5115_02"/>
        <s v="4349_01"/>
        <s v="4357_01"/>
        <s v="4360_01"/>
        <s v="5122_01"/>
        <s v="5124_01"/>
        <s v="5125_01"/>
        <s v="5126_01"/>
        <s v="5127_01"/>
        <s v="5127_02"/>
        <s v="4368_01"/>
        <s v="4372_01"/>
        <s v="5129_01"/>
        <s v="5130_01"/>
        <s v="5132_01"/>
        <s v="5133_01"/>
        <s v="5133_02"/>
        <s v="5133_03"/>
        <s v="5133_04"/>
        <s v="5133_05"/>
        <s v="5133_06"/>
        <s v="5133_07"/>
        <s v="5133_08"/>
        <s v="5136_01"/>
        <s v="5137_01"/>
        <s v="5138_01"/>
        <s v="5140_01"/>
        <s v="4372_02"/>
        <s v="4387_01"/>
        <s v="4390_01"/>
        <s v="4390_02"/>
        <s v="5144_01"/>
        <s v="5145_01"/>
        <s v="5146_01"/>
        <s v="5148_01"/>
        <s v="5148_02"/>
        <s v="4390_03"/>
        <s v="5152_01"/>
        <s v="4400_01"/>
        <s v="5156_01"/>
        <s v="5156_02"/>
        <s v="5157_01"/>
        <s v="5158_01"/>
        <s v="5160_01"/>
        <s v="4400_02"/>
        <s v="4400_03"/>
        <s v="4408_01"/>
        <s v="5163_01"/>
        <s v="5163_02"/>
        <s v="5165_01"/>
        <s v="4424_01"/>
        <s v="5167_01"/>
        <s v="5170_01"/>
        <s v="5171_01"/>
        <s v="4426_01"/>
        <s v="5174_01"/>
        <s v="5174_02"/>
        <s v="5175_01"/>
        <s v="5176_01"/>
        <s v="5177_01"/>
        <s v="5179_01"/>
        <s v="5180_01"/>
        <s v="5181_01"/>
        <s v="5182_01"/>
        <s v="5182_02"/>
        <s v="5184_01"/>
        <s v="4438_01"/>
        <s v="5186_01"/>
        <s v="4449_01"/>
        <s v="5188_01"/>
        <s v="5188_02"/>
        <s v="5188_03"/>
        <s v="5190_01"/>
        <s v="4461_01"/>
        <s v="5193_01"/>
        <s v="5194_01"/>
        <s v="5194_02"/>
        <s v="5196_01"/>
        <s v="5196_02"/>
        <s v="5197_01"/>
        <s v="4473_02"/>
        <s v="5199_01"/>
        <s v="5201_01"/>
        <s v="5202_01"/>
        <s v="5204_01"/>
        <s v="5205_01"/>
        <s v="5205_02"/>
        <s v="5205_03"/>
        <s v="5206_01"/>
        <s v="5206_02"/>
        <s v="5206_03"/>
        <s v="5207_01"/>
        <s v="5207_02"/>
        <s v="5208_01"/>
        <s v="5208_02"/>
        <s v="5209_01"/>
        <s v="5210_01"/>
        <s v="5211_01"/>
        <s v="5213_01"/>
        <s v="5214_01"/>
        <s v="5216_01"/>
        <s v="5217_01"/>
        <s v="5217_02"/>
        <s v="5218_01"/>
        <s v="4479_01"/>
        <s v="5221_01"/>
        <s v="4483_01"/>
        <s v="4483_02"/>
        <s v="4485_01"/>
        <s v="5224_01"/>
        <s v="4485_02"/>
        <s v="5226_01"/>
        <s v="5227_01"/>
        <s v="5229_01"/>
        <s v="4494_01"/>
        <s v="4502_01"/>
        <s v="5235_01"/>
        <s v="5236_01"/>
        <s v="5238_01"/>
        <s v="5239_01"/>
        <s v="5240_01"/>
        <s v="5242_01"/>
        <s v="5243_01"/>
        <s v="5243_02"/>
        <s v="4506_01"/>
        <s v="5246_01"/>
        <s v="5246_02"/>
        <s v="5247_01"/>
        <s v="5248_01"/>
        <s v="4508_01"/>
        <s v="4508_03"/>
        <s v="4509_01"/>
        <s v="5252_01"/>
        <s v="5253_01"/>
        <s v="5254_01"/>
        <s v="5254_02"/>
        <s v="5254_03"/>
        <s v="5254_04"/>
        <s v="4509_02"/>
        <s v="4509_03"/>
        <s v="5257_01"/>
        <s v="5258_01"/>
        <s v="5260_01"/>
        <s v="5262_01"/>
        <s v="5264_01"/>
        <s v="5264_02"/>
        <s v="5265_01"/>
        <s v="5266_01"/>
        <s v="5266_02"/>
        <s v="5268_01"/>
        <s v="5269_01"/>
        <s v="5271_01"/>
        <s v="4543_01"/>
        <s v="5273_01"/>
        <s v="5274_01"/>
        <s v="5275_01"/>
        <s v="5276_01"/>
        <s v="5277_01"/>
        <s v="5278_01"/>
        <s v="5279_01"/>
        <s v="5280_01"/>
        <s v="5281_01"/>
        <s v="5282_01"/>
        <s v="5282_02"/>
        <s v="5282_03"/>
        <s v="5287_01"/>
        <s v="5288_01"/>
        <s v="5290_01"/>
        <s v="5291_01"/>
        <s v="5292_01"/>
        <s v="5297_01"/>
        <s v="5298_01"/>
        <s v="5299_01"/>
        <s v="5300_01"/>
        <s v="5301_01"/>
        <s v="5301_02"/>
        <s v="5303_01"/>
        <s v="5303_02"/>
        <s v="5303_03"/>
        <s v="5303_04"/>
        <s v="5303_05"/>
        <s v="4568_01"/>
        <s v="4577_01"/>
        <s v="5305_01"/>
        <s v="5307_01"/>
        <s v="4580_01"/>
        <s v="5312_01"/>
        <s v="5313_01"/>
        <s v="5314_01"/>
        <s v="5315_01"/>
        <s v="4586_01"/>
        <s v="5320_01"/>
        <s v="5320_02"/>
        <s v="4592_01"/>
        <s v="4592_02"/>
        <s v="5325_01"/>
        <s v="4592_03"/>
        <s v="5327_01"/>
        <s v="5330_01"/>
        <s v="5331_01"/>
        <s v="5333_01"/>
        <s v="5334_01"/>
        <s v="5334_02"/>
        <s v="4592_04"/>
        <s v="5340_01"/>
        <s v="5341_01"/>
        <s v="4615_01"/>
        <s v="5344_01"/>
        <s v="5344_02"/>
        <s v="4624_01"/>
        <s v="4637_01"/>
        <s v="5346_01"/>
        <s v="5347_01"/>
        <s v="4680_01"/>
        <s v="5350_01"/>
        <s v="4680_02"/>
        <s v="5353_01"/>
        <s v="5353_02"/>
        <s v="4680_03"/>
        <s v="4684_01"/>
        <s v="5355_01"/>
        <s v="5355_02"/>
        <s v="5356_01"/>
        <s v="8587_01"/>
        <s v="4695_01"/>
        <s v="5361_01"/>
        <s v="5362_01"/>
        <s v="4695_02"/>
        <s v="5365_01"/>
        <s v="5366_01"/>
        <s v="5367_01"/>
        <s v="5367_02"/>
        <s v="5367_03"/>
        <s v="5368_01"/>
        <s v="4695_03"/>
        <s v="5374_01"/>
        <s v="5375_01"/>
        <s v="5375_02"/>
        <s v="5378_01"/>
        <s v="5379_01"/>
        <s v="4696_01"/>
        <s v="5383_01"/>
        <s v="5384_01"/>
        <s v="5384_02"/>
        <s v="4710_02"/>
        <s v="4711_01"/>
        <s v="5388_01"/>
        <s v="4719_01"/>
        <s v="4728_01"/>
        <s v="5390_01"/>
        <s v="5390_02"/>
        <s v="5390_03"/>
        <s v="4728_02"/>
        <s v="4738_02"/>
        <s v="4741_01"/>
        <s v="4741_02"/>
        <s v="4741_03"/>
        <s v="4752_01"/>
        <s v="4753_01"/>
        <s v="5401_01"/>
        <s v="4755_01"/>
        <s v="5404_01"/>
        <s v="7336_02"/>
        <s v="4762_01"/>
        <s v="4763_01"/>
        <s v="4774_01"/>
        <s v="5411_01"/>
        <s v="5412_01"/>
        <s v="5413_01"/>
        <s v="5414_01"/>
        <s v="5414_02"/>
        <s v="5414_03"/>
        <s v="5414_04"/>
        <s v="5414_05"/>
        <s v="5415_01"/>
        <s v="4774_02"/>
        <s v="4774_03"/>
        <s v="4774_04"/>
        <s v="4780_01"/>
        <s v="4780_02"/>
        <s v="5420_01"/>
        <s v="5421_01"/>
        <s v="5422_01"/>
        <s v="4784_01"/>
        <s v="4796_01"/>
        <s v="4796_02"/>
        <s v="4798_01"/>
        <s v="5425_01"/>
        <s v="5445_01"/>
        <s v="4798_02"/>
        <s v="4798_03"/>
        <s v="5430_01"/>
        <s v="5431_01"/>
        <s v="5434_01"/>
        <s v="4817_01"/>
        <s v="5436_01"/>
        <s v="4819_01"/>
        <s v="5438_01"/>
        <s v="5440_01"/>
        <s v="5440_02"/>
        <s v="5440_03"/>
        <s v="5441_01"/>
        <s v="5443_01"/>
        <s v="7859_01"/>
        <s v="5446_01"/>
        <s v="4822_01"/>
        <s v="4822_02"/>
        <s v="5450_01"/>
        <s v="0242_01"/>
        <s v="5452_01"/>
        <s v="5453_01"/>
        <s v="4822_04"/>
        <s v="4831_01"/>
        <s v="5457_01"/>
        <s v="5458_01"/>
        <s v="5459_01"/>
        <s v="4836_01"/>
        <s v="5463_01"/>
        <s v="4836_02"/>
        <s v="2992_01"/>
        <s v="4842_01"/>
        <s v="5466_01"/>
        <s v="5466_02"/>
        <s v="5466_03"/>
        <s v="5466_04"/>
        <s v="5466_05"/>
        <s v="5467_01"/>
        <s v="5468_01"/>
        <s v="5469_01"/>
        <s v="5470_01"/>
        <s v="5471_01"/>
        <s v="5472_01"/>
        <s v="5474_01"/>
        <s v="5475_01"/>
        <s v="5476_01"/>
        <s v="5477_01"/>
        <s v="4874_01"/>
        <s v="5479_01"/>
        <s v="5480_01"/>
        <s v="5483_01"/>
        <s v="4874_02"/>
        <s v="5485_01"/>
        <s v="4876_01"/>
        <s v="5488_01"/>
        <s v="5488_02"/>
        <s v="5488_03"/>
        <s v="5488_04"/>
        <s v="5489_01"/>
        <s v="5489_02"/>
        <s v="4878_01"/>
        <s v="5491_01"/>
        <s v="5492_01"/>
        <s v="5494_01"/>
        <s v="5496_01"/>
        <s v="5497_01"/>
        <s v="5497_02"/>
        <s v="5499_01"/>
        <s v="4881_01"/>
        <s v="5501_01"/>
        <s v="5504_01"/>
        <s v="5506_01"/>
        <s v="4884_01"/>
        <s v="5508_01"/>
        <s v="5509_01"/>
        <s v="5510_01"/>
        <s v="5511_01"/>
        <s v="5511_02"/>
        <s v="5512_01"/>
        <s v="5512_02"/>
        <s v="5514_01"/>
        <s v="5514_02"/>
        <s v="5514_03"/>
        <s v="5514_04"/>
        <s v="5515_01"/>
        <s v="4885_01"/>
        <s v="5520_01"/>
        <s v="5521_01"/>
        <s v="5522_01"/>
        <s v="5522_02"/>
        <s v="5522_03"/>
        <s v="5523_01"/>
        <s v="5524_01"/>
        <s v="5526_01"/>
        <s v="5526_02"/>
        <s v="5527_01"/>
        <s v="5527_02"/>
        <s v="5527_03"/>
        <s v="5527_04"/>
        <s v="5528_01"/>
        <s v="5529_01"/>
        <s v="4912_02"/>
        <s v="4913_01"/>
        <s v="4916_01"/>
        <s v="4923_01"/>
        <s v="5535_01"/>
        <s v="5535_02"/>
        <s v="5535_03"/>
        <s v="4923_02"/>
        <s v="4923_03"/>
        <s v="4924_01"/>
        <s v="4927_01"/>
        <s v="5539_01"/>
        <s v="5540_01"/>
        <s v="4927_02"/>
        <s v="5543_01"/>
        <s v="4927_03"/>
        <s v="5545_01"/>
        <s v="5545_02"/>
        <s v="5545_03"/>
        <s v="5546_01"/>
        <s v="5550_01"/>
        <s v="5551_01"/>
        <s v="4927_04"/>
        <s v="4929_01"/>
        <s v="4932_01"/>
        <s v="5555_01"/>
        <s v="5556_01"/>
        <s v="5557_01"/>
        <s v="5559_01"/>
        <s v="4932_02"/>
        <s v="5561_01"/>
        <s v="5561_02"/>
        <s v="5561_03"/>
        <s v="5561_04"/>
        <s v="5563_01"/>
        <s v="5566_01"/>
        <s v="5568_01"/>
        <s v="5568_02"/>
        <s v="5569_01"/>
        <s v="5571_01"/>
        <s v="4933_01"/>
        <s v="5573_01"/>
        <s v="5574_01"/>
        <s v="4933_03"/>
        <s v="4933_04"/>
        <s v="5578_01"/>
        <s v="5580_01"/>
        <s v="5581_01"/>
        <s v="5582_01"/>
        <s v="5583_01"/>
        <s v="5585_01"/>
        <s v="5585_02"/>
        <s v="5586_01"/>
        <s v="5587_01"/>
        <s v="5589_01"/>
        <s v="5591_01"/>
        <s v="4941_01"/>
        <s v="5594_01"/>
        <s v="5595_01"/>
        <s v="5596_01"/>
        <s v="5598_01"/>
        <s v="5599_01"/>
        <s v="5601_01"/>
        <s v="5601_02"/>
        <s v="5601_03"/>
        <s v="5601_04"/>
        <s v="5601_05"/>
        <s v="5602_01"/>
        <s v="5602_02"/>
        <s v="5603_01"/>
        <s v="5606_01"/>
        <s v="5606_02"/>
        <s v="5608_01"/>
        <s v="5609_01"/>
        <s v="5610_01"/>
        <s v="5610_02"/>
        <s v="5611_01"/>
        <s v="5611_02"/>
        <s v="5613_01"/>
        <s v="5614_01"/>
        <s v="5615_01"/>
        <s v="5616_01"/>
        <s v="5618_01"/>
        <s v="5619_01"/>
        <s v="5622_01"/>
        <s v="5623_01"/>
        <s v="4943_01"/>
        <s v="4951_01"/>
        <s v="4952_01"/>
        <s v="4961_01"/>
        <s v="4964_01"/>
        <s v="5626_01"/>
        <s v="5627_01"/>
        <s v="5628_01"/>
        <s v="5629_01"/>
        <s v="5631_01"/>
        <s v="5637_01"/>
        <s v="5639_01"/>
        <s v="5640_01"/>
        <s v="5642_01"/>
        <s v="5642_02"/>
        <s v="4996_01"/>
        <s v="5008_01"/>
        <s v="5009_01"/>
        <s v="5014_02"/>
        <s v="5645_01"/>
        <s v="5017_01"/>
        <s v="5647_01"/>
        <s v="5647_02"/>
        <s v="5647_03"/>
        <s v="5648_01"/>
        <s v="5648_02"/>
        <s v="5650_01"/>
        <s v="5651_01"/>
        <s v="5652_01"/>
        <s v="5653_01"/>
        <s v="5655_01"/>
        <s v="5659_01"/>
        <s v="5661_01"/>
        <s v="5661_02"/>
        <s v="5662_01"/>
        <s v="5662_02"/>
        <s v="5663_01"/>
        <s v="5667_01"/>
        <s v="5671_01"/>
        <s v="5673_01"/>
        <s v="5674_01"/>
        <s v="5039_01"/>
        <s v="5679_01"/>
        <s v="5679_02"/>
        <s v="5679_03"/>
        <s v="5680_01"/>
        <s v="5681_01"/>
        <s v="5684_01"/>
        <s v="5684_02"/>
        <s v="5684_03"/>
        <s v="5684_04"/>
        <s v="5685_01"/>
        <s v="5039_02"/>
        <s v="5039_03"/>
        <s v="5687_01"/>
        <s v="5688_01"/>
        <s v="5689_01"/>
        <s v="5039_04"/>
        <s v="5693_01"/>
        <s v="5695_01"/>
        <s v="5696_01"/>
        <s v="5698_01"/>
        <s v="5698_02"/>
        <s v="5700_01"/>
        <s v="5051_01"/>
        <s v="5702_01"/>
        <s v="5704_01"/>
        <s v="5705_01"/>
        <s v="5706_01"/>
        <s v="5706_02"/>
        <s v="5707_01"/>
        <s v="5709_01"/>
        <s v="5710_01"/>
        <s v="5711_01"/>
        <s v="5712_01"/>
        <s v="5713_01"/>
        <s v="5714_01"/>
        <s v="5714_02"/>
        <s v="5714_03"/>
        <s v="5714_04"/>
        <s v="5714_05"/>
        <s v="5716_01"/>
        <s v="5717_01"/>
        <s v="5718_01"/>
        <s v="5719_01"/>
        <s v="5719_02"/>
        <s v="5721_01"/>
        <s v="5721_02"/>
        <s v="5722_01"/>
        <s v="5052_01"/>
        <s v="5724_01"/>
        <s v="5725_01"/>
        <s v="5726_01"/>
        <s v="5727_01"/>
        <s v="5728_01"/>
        <s v="5058_01"/>
        <s v="5730_01"/>
        <s v="5732_01"/>
        <s v="5733_01"/>
        <s v="5733_02"/>
        <s v="5735_01"/>
        <s v="5736_01"/>
        <s v="5737_01"/>
        <s v="5737_02"/>
        <s v="5738_01"/>
        <s v="5739_01"/>
        <s v="5740_01"/>
        <s v="5740_02"/>
        <s v="5742_01"/>
        <s v="5744_01"/>
        <s v="5746_01"/>
        <s v="5747_01"/>
        <s v="5748_01"/>
        <s v="5750_01"/>
        <s v="5751_01"/>
        <s v="5755_01"/>
        <s v="5756_01"/>
        <s v="5756_02"/>
        <s v="5756_03"/>
        <s v="5756_04"/>
        <s v="5756_05"/>
        <s v="5756_06"/>
        <s v="5756_07"/>
        <s v="5756_08"/>
        <s v="5757_01"/>
        <s v="5758_01"/>
        <s v="5761_01"/>
        <s v="5763_01"/>
        <s v="5763_02"/>
        <s v="5764_01"/>
        <s v="5765_01"/>
        <s v="5767_01"/>
        <s v="5768_01"/>
        <s v="5768_02"/>
        <s v="5769_01"/>
        <s v="5769_02"/>
        <s v="5771_01"/>
        <s v="5058_03"/>
        <s v="5773_01"/>
        <s v="5776_01"/>
        <s v="5777_01"/>
        <s v="5778_01"/>
        <s v="5779_01"/>
        <s v="5780_01"/>
        <s v="5780_02"/>
        <s v="5780_03"/>
        <s v="5781_01"/>
        <s v="5783_01"/>
        <s v="5785_01"/>
        <s v="5786_01"/>
        <s v="5073_01"/>
        <s v="5790_01"/>
        <s v="5791_01"/>
        <s v="5792_01"/>
        <s v="5793_01"/>
        <s v="5794_01"/>
        <s v="5795_01"/>
        <s v="5074_01"/>
        <s v="0911_02"/>
        <s v="5800_01"/>
        <s v="5095_01"/>
        <s v="5804_01"/>
        <s v="5806_01"/>
        <s v="5808_01"/>
        <s v="5808_02"/>
        <s v="5808_03"/>
        <s v="5809_01"/>
        <s v="5809_02"/>
        <s v="5810_01"/>
        <s v="5810_02"/>
        <s v="5811_01"/>
        <s v="5811_02"/>
        <s v="5812_01"/>
        <s v="5812_02"/>
        <s v="5812_03"/>
        <s v="5812_04"/>
        <s v="5812_05"/>
        <s v="5812_06"/>
        <s v="5813_01"/>
        <s v="5116_01"/>
        <s v="5116_02"/>
        <s v="5120_01"/>
        <s v="5128_01"/>
        <s v="5142_01"/>
        <s v="5142_03"/>
        <s v="5142_04"/>
        <s v="5816_01"/>
        <s v="5151_01"/>
        <s v="5818_01"/>
        <s v="5819_01"/>
        <s v="5820_01"/>
        <s v="5821_01"/>
        <s v="5822_01"/>
        <s v="5823_01"/>
        <s v="5824_01"/>
        <s v="5825_01"/>
        <s v="5826_01"/>
        <s v="5827_01"/>
        <s v="5828_01"/>
        <s v="5829_01"/>
        <s v="5831_01"/>
        <s v="5834_01"/>
        <s v="5835_01"/>
        <s v="5836_01"/>
        <s v="5837_01"/>
        <s v="5839_01"/>
        <s v="5840_01"/>
        <s v="5842_01"/>
        <s v="5842_02"/>
        <s v="5843_01"/>
        <s v="5844_01"/>
        <s v="5154_01"/>
        <s v="5847_01"/>
        <s v="5848_01"/>
        <s v="5849_01"/>
        <s v="5852_01"/>
        <s v="5854_01"/>
        <s v="5855_01"/>
        <s v="5855_02"/>
        <s v="5856_01"/>
        <s v="5856_02"/>
        <s v="5857_01"/>
        <s v="5858_01"/>
        <s v="5859_01"/>
        <s v="5161_01"/>
        <s v="5162_01"/>
        <s v="5162_02"/>
        <s v="5861_01"/>
        <s v="5863_01"/>
        <s v="5863_02"/>
        <s v="5867_01"/>
        <s v="5868_01"/>
        <s v="5869_01"/>
        <s v="5871_01"/>
        <s v="5874_01"/>
        <s v="5875_01"/>
        <s v="5166_01"/>
        <s v="5173_01"/>
        <s v="5185_01"/>
        <s v="5877_01"/>
        <s v="5878_01"/>
        <s v="5187_01"/>
        <s v="5880_01"/>
        <s v="5882_01"/>
        <s v="5885_01"/>
        <s v="5885_02"/>
        <s v="5885_03"/>
        <s v="5885_04"/>
        <s v="5885_05"/>
        <s v="5885_06"/>
        <s v="5885_07"/>
        <s v="5885_08"/>
        <s v="5192_01"/>
        <s v="5198_01"/>
        <s v="5887_01"/>
        <s v="5887_02"/>
        <s v="5220_01"/>
        <s v="5223_01"/>
        <s v="5889_01"/>
        <s v="5890_01"/>
        <s v="5891_01"/>
        <s v="5894_01"/>
        <s v="5897_01"/>
        <s v="5898_01"/>
        <s v="5223_02"/>
        <s v="5223_03"/>
        <s v="5225_01"/>
        <s v="5901_01"/>
        <s v="5230_01"/>
        <s v="5903_01"/>
        <s v="5905_01"/>
        <s v="5906_01"/>
        <s v="5907_01"/>
        <s v="5908_01"/>
        <s v="5909_01"/>
        <s v="5909_02"/>
        <s v="5909_03"/>
        <s v="5912_01"/>
        <s v="5913_01"/>
        <s v="5915_01"/>
        <s v="5916_01"/>
        <s v="5919_01"/>
        <s v="5920_01"/>
        <s v="5921_01"/>
        <s v="5921_02"/>
        <s v="5922_01"/>
        <s v="5234_01"/>
        <s v="5924_01"/>
        <s v="5925_01"/>
        <s v="5925_02"/>
        <s v="5925_03"/>
        <s v="5927_01"/>
        <s v="5927_02"/>
        <s v="5927_03"/>
        <s v="5927_04"/>
        <s v="5927_05"/>
        <s v="5927_06"/>
        <s v="5927_07"/>
        <s v="5928_01"/>
        <s v="5930_01"/>
        <s v="5930_02"/>
        <s v="5930_03"/>
        <s v="5931_01"/>
        <s v="5244_01"/>
        <s v="5934_01"/>
        <s v="5938_01"/>
        <s v="5938_02"/>
        <s v="5249_01"/>
        <s v="5941_01"/>
        <s v="5944_01"/>
        <s v="5945_01"/>
        <s v="5945_02"/>
        <s v="5945_03"/>
        <s v="5250_01"/>
        <s v="5947_01"/>
        <s v="5251_01"/>
        <s v="5255_01"/>
        <s v="5950_01"/>
        <s v="5951_01"/>
        <s v="5256_01"/>
        <s v="5272_01"/>
        <s v="5304_01"/>
        <s v="5304_02"/>
        <s v="5310_01"/>
        <s v="5956_01"/>
        <s v="5957_01"/>
        <s v="5957_02"/>
        <s v="5957_03"/>
        <s v="5959_01"/>
        <s v="5959_02"/>
        <s v="5960_01"/>
        <s v="5960_02"/>
        <s v="5960_03"/>
        <s v="5316_01"/>
        <s v="5965_01"/>
        <s v="5967_01"/>
        <s v="5967_02"/>
        <s v="5967_03"/>
        <s v="5968_01"/>
        <s v="5969_01"/>
        <s v="5969_02"/>
        <s v="5969_03"/>
        <s v="5970_01"/>
        <s v="5322_01"/>
        <s v="5972_01"/>
        <s v="5323_01"/>
        <s v="5326_01"/>
        <s v="5975_01"/>
        <s v="5337_01"/>
        <s v="5977_01"/>
        <s v="5977_02"/>
        <s v="5977_03"/>
        <s v="5977_04"/>
        <s v="5980_01"/>
        <s v="5343_01"/>
        <s v="4648_01"/>
        <s v="5345_01"/>
        <s v="5345_02"/>
        <s v="5348_01"/>
        <s v="5354_01"/>
        <s v="5354_02"/>
        <s v="5985_01"/>
        <s v="5986_01"/>
        <s v="5987_01"/>
        <s v="5360_01"/>
        <s v="6980_01"/>
        <s v="5990_01"/>
        <s v="5991_01"/>
        <s v="5992_01"/>
        <s v="5363_01"/>
        <s v="5994_01"/>
        <s v="5995_01"/>
        <s v="5998_01"/>
        <s v="5999_01"/>
        <s v="5372_01"/>
        <s v="5380_01"/>
        <s v="6001_01"/>
        <s v="6003_01"/>
        <s v="5385_01"/>
        <s v="6006_01"/>
        <s v="6006_02"/>
        <s v="6007_01"/>
        <s v="6008_01"/>
        <s v="6010_01"/>
        <s v="6011_01"/>
        <s v="6014_01"/>
        <s v="6015_01"/>
        <s v="6015_02"/>
        <s v="6016_01"/>
        <s v="6016_02"/>
        <s v="5389_01"/>
        <s v="5389_02"/>
        <s v="6019_01"/>
        <s v="6020_01"/>
        <s v="6020_02"/>
        <s v="6020_03"/>
        <s v="6020_04"/>
        <s v="6020_05"/>
        <s v="6020_06"/>
        <s v="6020_07"/>
        <s v="6022_01"/>
        <s v="6024_01"/>
        <s v="6025_01"/>
        <s v="5394_01"/>
        <s v="6027_01"/>
        <s v="6028_01"/>
        <s v="6028_02"/>
        <s v="6028_03"/>
        <s v="6028_04"/>
        <s v="6028_05"/>
        <s v="6029_01"/>
        <s v="6030_01"/>
        <s v="6030_02"/>
        <s v="6030_03"/>
        <s v="6030_04"/>
        <s v="6030_05"/>
        <s v="6030_06"/>
        <s v="6030_07"/>
        <s v="3911_01"/>
        <s v="6032_01"/>
        <s v="5395_01"/>
        <s v="6032_03"/>
        <s v="5397_01"/>
        <s v="5397_02"/>
        <s v="5397_03"/>
        <s v="5402_01"/>
        <s v="5408_01"/>
        <s v="6035_01"/>
        <s v="6035_02"/>
        <s v="6036_01"/>
        <s v="6036_02"/>
        <s v="6036_03"/>
        <s v="5408_02"/>
        <s v="6039_01"/>
        <s v="6039_02"/>
        <s v="6040_01"/>
        <s v="5416_01"/>
        <s v="5416_02"/>
        <s v="6043_01"/>
        <s v="6045_01"/>
        <s v="6047_01"/>
        <s v="5416_03"/>
        <s v="6049_01"/>
        <s v="6052_01"/>
        <s v="5416_04"/>
        <s v="6055_01"/>
        <s v="6055_02"/>
        <s v="6055_03"/>
        <s v="5418_01"/>
        <s v="6059_01"/>
        <s v="6061_01"/>
        <s v="5423_01"/>
        <s v="5423_02"/>
        <s v="6064_01"/>
        <s v="6065_01"/>
        <s v="6066_01"/>
        <s v="6066_02"/>
        <s v="6066_03"/>
        <s v="6067_01"/>
        <s v="6068_01"/>
        <s v="5427_02"/>
        <s v="5427_03"/>
        <s v="6071_01"/>
        <s v="5435_01"/>
        <s v="6075_01"/>
        <s v="6076_01"/>
        <s v="6077_01"/>
        <s v="6080_01"/>
        <s v="6082_01"/>
        <s v="6085_01"/>
        <s v="6086_01"/>
        <s v="6087_01"/>
        <s v="5447_01"/>
        <s v="6091_01"/>
        <s v="6091_02"/>
        <s v="6092_01"/>
        <s v="6092_02"/>
        <s v="6092_03"/>
        <s v="6094_01"/>
        <s v="6094_02"/>
        <s v="6094_03"/>
        <s v="5447_02"/>
        <s v="5455_01"/>
        <s v="5465_03"/>
        <s v="5478_01"/>
        <s v="6098_01"/>
        <s v="6099_01"/>
        <s v="6101_01"/>
        <s v="6102_01"/>
        <s v="6103_01"/>
        <s v="6105_01"/>
        <s v="6106_01"/>
        <s v="6107_01"/>
        <s v="3417_01"/>
        <s v="6109_01"/>
        <s v="6109_02"/>
        <s v="6110_01"/>
        <s v="6111_01"/>
        <s v="6111_02"/>
        <s v="6111_03"/>
        <s v="6111_04"/>
        <s v="6111_05"/>
        <s v="5484_01"/>
        <s v="5487_01"/>
        <s v="5500_01"/>
        <s v="6117_01"/>
        <s v="5507_01"/>
        <s v="5517_01"/>
        <s v="6120_01"/>
        <s v="6121_01"/>
        <s v="6121_02"/>
        <s v="6122_01"/>
        <s v="5530_02"/>
        <s v="6124_01"/>
        <s v="6126_01"/>
        <s v="6127_01"/>
        <s v="6128_01"/>
        <s v="6128_02"/>
        <s v="6130_01"/>
        <s v="5531_01"/>
        <s v="6133_01"/>
        <s v="6135_01"/>
        <s v="6136_01"/>
        <s v="6137_01"/>
        <s v="6137_02"/>
        <s v="6137_03"/>
        <s v="6137_04"/>
        <s v="6137_05"/>
        <s v="6137_06"/>
        <s v="5531_02"/>
        <s v="6139_01"/>
        <s v="6139_02"/>
        <s v="6139_03"/>
        <s v="6139_04"/>
        <s v="6139_05"/>
        <s v="6139_06"/>
        <s v="6141_01"/>
        <s v="6141_02"/>
        <s v="6143_01"/>
        <s v="6145_01"/>
        <s v="6146_01"/>
        <s v="5536_01"/>
        <s v="5537_01"/>
        <s v="6149_01"/>
        <s v="6150_01"/>
        <s v="6152_01"/>
        <s v="6152_02"/>
        <s v="6153_01"/>
        <s v="6155_01"/>
        <s v="6156_01"/>
        <s v="5538_01"/>
        <s v="6158_01"/>
        <s v="6162_01"/>
        <s v="6163_01"/>
        <s v="6166_01"/>
        <s v="6167_01"/>
        <s v="6168_01"/>
        <s v="6168_02"/>
        <s v="6169_01"/>
        <s v="6170_01"/>
        <s v="6171_01"/>
        <s v="6172_01"/>
        <s v="6173_01"/>
        <s v="6174_01"/>
        <s v="6174_02"/>
        <s v="6174_03"/>
        <s v="6175_01"/>
        <s v="6175_02"/>
        <s v="6175_03"/>
        <s v="5538_02"/>
        <s v="6178_01"/>
        <s v="6179_01"/>
        <s v="6180_01"/>
        <s v="6181_01"/>
        <s v="6182_01"/>
        <s v="6184_01"/>
        <s v="5541_01"/>
        <s v="6189_01"/>
        <s v="6191_01"/>
        <s v="6191_02"/>
        <s v="6191_03"/>
        <s v="6191_04"/>
        <s v="6192_01"/>
        <s v="6194_01"/>
        <s v="5544_01"/>
        <s v="5552_01"/>
        <s v="6200_01"/>
        <s v="6200_02"/>
        <s v="6200_03"/>
        <s v="6201_01"/>
        <s v="5552_02"/>
        <s v="6206_01"/>
        <s v="5560_01"/>
        <s v="5572_01"/>
        <s v="5575_01"/>
        <s v="5575_02"/>
        <s v="5592_01"/>
        <s v="6213_01"/>
        <s v="6215_01"/>
        <s v="6215_02"/>
        <s v="5625_01"/>
        <s v="6218_01"/>
        <s v="6218_02"/>
        <s v="6219_01"/>
        <s v="6220_01"/>
        <s v="6222_01"/>
        <s v="5625_02"/>
        <s v="6224_01"/>
        <s v="6224_02"/>
        <s v="6225_01"/>
        <s v="6227_01"/>
        <s v="6228_01"/>
        <s v="5625_04"/>
        <s v="5625_05"/>
        <s v="6232_01"/>
        <s v="5643_01"/>
        <s v="6236_01"/>
        <s v="5643_02"/>
        <s v="5643_03"/>
        <s v="6239_01"/>
        <s v="6241_01"/>
        <s v="6243_01"/>
        <s v="6245_01"/>
        <s v="5644_01"/>
        <s v="6248_01"/>
        <s v="6249_01"/>
        <s v="6250_01"/>
        <s v="6251_01"/>
        <s v="5646_01"/>
        <s v="5677_01"/>
        <s v="5686_01"/>
        <s v="6254_01"/>
        <s v="6254_02"/>
        <s v="6256_01"/>
        <s v="5692_01"/>
        <s v="6262_02"/>
        <s v="6263_01"/>
        <s v="6263_02"/>
        <s v="6264_01"/>
        <s v="6265_01"/>
        <s v="6266_01"/>
        <s v="5701_01"/>
        <s v="6270_01"/>
        <s v="6270_02"/>
        <s v="6271_01"/>
        <s v="5723_01"/>
        <s v="5729_01"/>
        <s v="5788_01"/>
        <s v="6276_01"/>
        <s v="6277_01"/>
        <s v="6279_01"/>
        <s v="6280_01"/>
        <s v="6281_01"/>
        <s v="5796_01"/>
        <s v="6283_01"/>
        <s v="6283_02"/>
        <s v="6285_01"/>
        <s v="6285_02"/>
        <s v="6289_01"/>
        <s v="6290_01"/>
        <s v="6292_01"/>
        <s v="6293_01"/>
        <s v="6296_01"/>
        <s v="6297_01"/>
        <s v="6299_01"/>
        <s v="5814_01"/>
        <s v="6301_01"/>
        <s v="6302_01"/>
        <s v="6302_02"/>
        <s v="6302_03"/>
        <s v="6302_04"/>
        <s v="6302_05"/>
        <s v="6302_06"/>
        <s v="6302_07"/>
        <s v="6304_01"/>
        <s v="6305_01"/>
        <s v="6305_02"/>
        <s v="6308_01"/>
        <s v="6309_01"/>
        <s v="6309_02"/>
        <s v="6309_03"/>
        <s v="6309_04"/>
        <s v="6309_05"/>
        <s v="6313_01"/>
        <s v="6313_02"/>
        <s v="6315_01"/>
        <s v="6316_01"/>
        <s v="6317_01"/>
        <s v="6318_01"/>
        <s v="6319_01"/>
        <s v="5814_02"/>
        <s v="6321_01"/>
        <s v="6321_02"/>
        <s v="6321_03"/>
        <s v="6322_01"/>
        <s v="6323_01"/>
        <s v="6323_02"/>
        <s v="6324_01"/>
        <s v="6324_02"/>
        <s v="6324_03"/>
        <s v="6325_01"/>
        <s v="6325_02"/>
        <s v="6326_01"/>
        <s v="5814_03"/>
        <s v="6328_01"/>
        <s v="6328_02"/>
        <s v="6328_03"/>
        <s v="6328_04"/>
        <s v="6330_01"/>
        <s v="6331_01"/>
        <s v="6334_01"/>
        <s v="6334_02"/>
        <s v="6334_03"/>
        <s v="6334_04"/>
        <s v="6334_05"/>
        <s v="6334_06"/>
        <s v="6334_07"/>
        <s v="6335_01"/>
        <s v="6338_01"/>
        <s v="6339_01"/>
        <s v="6340_01"/>
        <s v="6340_02"/>
        <s v="5814_05"/>
        <s v="5814_06"/>
        <s v="6344_01"/>
        <s v="6344_02"/>
        <s v="5814_07"/>
        <s v="5817_01"/>
        <s v="6347_01"/>
        <s v="6348_01"/>
        <s v="5846_01"/>
        <s v="6351_01"/>
        <s v="6353_01"/>
        <s v="6354_01"/>
        <s v="6355_01"/>
        <s v="5465_02"/>
        <s v="6357_01"/>
        <s v="6360_01"/>
        <s v="6360_02"/>
        <s v="6360_03"/>
        <s v="6361_01"/>
        <s v="6363_01"/>
        <s v="6363_02"/>
        <s v="6363_03"/>
        <s v="6363_04"/>
        <s v="6363_05"/>
        <s v="6363_06"/>
        <s v="6363_07"/>
        <s v="6365_01"/>
        <s v="6366_01"/>
        <s v="5860_01"/>
        <s v="5860_02"/>
        <s v="6368_01"/>
        <s v="6369_01"/>
        <s v="5860_03"/>
        <s v="6371_01"/>
        <s v="6372_01"/>
        <s v="6372_02"/>
        <s v="6372_03"/>
        <s v="6372_04"/>
        <s v="6373_01"/>
        <s v="7873_01"/>
        <s v="5876_02"/>
        <s v="6378_01"/>
        <s v="6380_01"/>
        <s v="6380_02"/>
        <s v="6380_03"/>
        <s v="6381_01"/>
        <s v="5876_03"/>
        <s v="6388_01"/>
        <s v="6390_01"/>
        <s v="6394_01"/>
        <s v="6394_02"/>
        <s v="6394_03"/>
        <s v="6394_04"/>
        <s v="6396_01"/>
        <s v="6397_01"/>
        <s v="6398_01"/>
        <s v="6399_01"/>
        <s v="6400_01"/>
        <s v="6400_02"/>
        <s v="6402_01"/>
        <s v="6402_02"/>
        <s v="6402_03"/>
        <s v="6402_04"/>
        <s v="6402_05"/>
        <s v="6404_01"/>
        <s v="4365_01"/>
        <s v="6405_02"/>
        <s v="6405_03"/>
        <s v="6405_04"/>
        <s v="6406_01"/>
        <s v="6406_02"/>
        <s v="6407_01"/>
        <s v="6408_01"/>
        <s v="6409_01"/>
        <s v="6411_01"/>
        <s v="6412_01"/>
        <s v="6413_01"/>
        <s v="6414_01"/>
        <s v="5879_01"/>
        <s v="6416_01"/>
        <s v="6418_01"/>
        <s v="6419_01"/>
        <s v="6421_01"/>
        <s v="6421_02"/>
        <s v="5886_02"/>
        <s v="5888_01"/>
        <s v="5888_02"/>
        <s v="5900_01"/>
        <s v="6424_01"/>
        <s v="6428_01"/>
        <s v="6428_02"/>
        <s v="6430_01"/>
        <s v="6431_01"/>
        <s v="6431_02"/>
        <s v="6431_03"/>
        <s v="6432_01"/>
        <s v="5900_02"/>
        <s v="5900_03"/>
        <s v="6434_01"/>
        <s v="6436_01"/>
        <s v="6437_01"/>
        <s v="6439_01"/>
        <s v="6442_01"/>
        <s v="6443_01"/>
        <s v="6443_02"/>
        <s v="6443_03"/>
        <s v="6443_04"/>
        <s v="6443_05"/>
        <s v="6443_06"/>
        <s v="6443_07"/>
        <s v="6444_01"/>
        <s v="6444_02"/>
        <s v="6446_01"/>
        <s v="6446_02"/>
        <s v="6446_03"/>
        <s v="6447_01"/>
        <s v="6448_01"/>
        <s v="5902_01"/>
        <s v="5923_01"/>
        <s v="6450_01"/>
        <s v="6450_02"/>
        <s v="5939_01"/>
        <s v="6452_01"/>
        <s v="6452_02"/>
        <s v="6452_03"/>
        <s v="6453_01"/>
        <s v="6454_01"/>
        <s v="6455_01"/>
        <s v="6456_01"/>
        <s v="6457_01"/>
        <s v="5949_02"/>
        <s v="6459_01"/>
        <s v="6461_01"/>
        <s v="5952_01"/>
        <s v="5953_01"/>
        <s v="6463_01"/>
        <s v="6464_01"/>
        <s v="5954_01"/>
        <s v="5955_01"/>
        <s v="5955_02"/>
        <s v="5971_01"/>
        <s v="6470_01"/>
        <s v="6471_01"/>
        <s v="6472_01"/>
        <s v="6472_02"/>
        <s v="5974_01"/>
        <s v="5976_01"/>
        <s v="6477_01"/>
        <s v="6477_02"/>
        <s v="5981_01"/>
        <s v="6480_01"/>
        <s v="6481_01"/>
        <s v="5981_03"/>
        <s v="5983_01"/>
        <s v="5983_02"/>
        <s v="6485_01"/>
        <s v="6485_02"/>
        <s v="6487_01"/>
        <s v="6488_01"/>
        <s v="6489_01"/>
        <s v="6490_01"/>
        <s v="6490_02"/>
        <s v="6490_03"/>
        <s v="6490_04"/>
        <s v="6492_01"/>
        <s v="6493_01"/>
        <s v="5984_01"/>
        <s v="6500_01"/>
        <s v="6501_01"/>
        <s v="6502_01"/>
        <s v="6503_01"/>
        <s v="6508_01"/>
        <s v="6509_01"/>
        <s v="6510_01"/>
        <s v="6511_01"/>
        <s v="6511_02"/>
        <s v="6511_03"/>
        <s v="6512_01"/>
        <s v="6512_02"/>
        <s v="6512_03"/>
        <s v="5984_02"/>
        <s v="6514_01"/>
        <s v="6514_02"/>
        <s v="6517_01"/>
        <s v="6520_01"/>
        <s v="6522_01"/>
        <s v="6523_01"/>
        <s v="6525_01"/>
        <s v="6525_02"/>
        <s v="6525_03"/>
        <s v="6526_01"/>
        <s v="6526_02"/>
        <s v="6529_01"/>
        <s v="5988_01"/>
        <s v="6531_01"/>
        <s v="5993_01"/>
        <s v="6539_01"/>
        <s v="6540_01"/>
        <s v="6541_01"/>
        <s v="6544_01"/>
        <s v="6545_01"/>
        <s v="6546_01"/>
        <s v="6000_01"/>
        <s v="6548_01"/>
        <s v="6000_02"/>
        <s v="6004_01"/>
        <s v="6552_01"/>
        <s v="6553_01"/>
        <s v="6017_01"/>
        <s v="6017_02"/>
        <s v="6557_01"/>
        <s v="6558_01"/>
        <s v="6560_01"/>
        <s v="6561_01"/>
        <s v="6561_02"/>
        <s v="6562_01"/>
        <s v="6563_01"/>
        <s v="6563_02"/>
        <s v="6033_01"/>
        <s v="6033_02"/>
        <s v="6567_01"/>
        <s v="6567_02"/>
        <s v="6568_01"/>
        <s v="6569_01"/>
        <s v="6570_01"/>
        <s v="6572_01"/>
        <s v="6573_01"/>
        <s v="6574_01"/>
        <s v="6034_01"/>
        <s v="6034_02"/>
        <s v="6580_01"/>
        <s v="6582_01"/>
        <s v="6583_01"/>
        <s v="6583_02"/>
        <s v="6585_01"/>
        <s v="6585_02"/>
        <s v="6588_01"/>
        <s v="6588_02"/>
        <s v="6590_01"/>
        <s v="6590_02"/>
        <s v="6591_01"/>
        <s v="6034_03"/>
        <s v="6593_01"/>
        <s v="6593_02"/>
        <s v="6594_01"/>
        <s v="6595_01"/>
        <s v="6038_01"/>
        <s v="6599_01"/>
        <s v="6601_01"/>
        <s v="6602_01"/>
        <s v="6041_01"/>
        <s v="6604_01"/>
        <s v="6606_01"/>
        <s v="6608_01"/>
        <s v="6042_01"/>
        <s v="6611_01"/>
        <s v="6611_02"/>
        <s v="6611_03"/>
        <s v="6613_01"/>
        <s v="6048_01"/>
        <s v="6616_01"/>
        <s v="6618_01"/>
        <s v="6620_01"/>
        <s v="6621_01"/>
        <s v="6622_01"/>
        <s v="6622_02"/>
        <s v="6623_01"/>
        <s v="6624_01"/>
        <s v="6625_01"/>
        <s v="6625_02"/>
        <s v="6626_01"/>
        <s v="6628_01"/>
        <s v="6630_01"/>
        <s v="6631_01"/>
        <s v="6633_01"/>
        <s v="6634_01"/>
        <s v="6634_02"/>
        <s v="6635_01"/>
        <s v="6635_02"/>
        <s v="6054_01"/>
        <s v="6638_01"/>
        <s v="6639_01"/>
        <s v="6641_01"/>
        <s v="6641_02"/>
        <s v="6642_01"/>
        <s v="6643_01"/>
        <s v="6645_01"/>
        <s v="6646_01"/>
        <s v="6647_01"/>
        <s v="6649_01"/>
        <s v="6650_01"/>
        <s v="6652_01"/>
        <s v="6654_01"/>
        <s v="6654_02"/>
        <s v="6654_03"/>
        <s v="6062_01"/>
        <s v="6656_01"/>
        <s v="6062_02"/>
        <s v="6660_01"/>
        <s v="6662_01"/>
        <s v="6662_02"/>
        <s v="6662_03"/>
        <s v="6663_01"/>
        <s v="6663_02"/>
        <s v="6664_01"/>
        <s v="6665_01"/>
        <s v="6665_02"/>
        <s v="6665_03"/>
        <s v="6665_04"/>
        <s v="6667_01"/>
        <s v="6668_01"/>
        <s v="6668_02"/>
        <s v="6669_01"/>
        <s v="6670_01"/>
        <s v="6069_01"/>
        <s v="6073_01"/>
        <s v="6090_01"/>
        <s v="6095_01"/>
        <s v="6112_01"/>
        <s v="6115_01"/>
        <s v="6116_01"/>
        <s v="6673_01"/>
        <s v="6674_01"/>
        <s v="6674_02"/>
        <s v="6674_03"/>
        <s v="6674_04"/>
        <s v="6674_05"/>
        <s v="6675_01"/>
        <s v="6675_02"/>
        <s v="6676_01"/>
        <s v="6680_01"/>
        <s v="6681_01"/>
        <s v="6683_01"/>
        <s v="6684_01"/>
        <s v="6684_02"/>
        <s v="6684_03"/>
        <s v="6691_01"/>
        <s v="6692_01"/>
        <s v="6693_01"/>
        <s v="6694_01"/>
        <s v="6697_01"/>
        <s v="6698_01"/>
        <s v="6118_01"/>
        <s v="6702_01"/>
        <s v="6706_01"/>
        <s v="6706_02"/>
        <s v="6707_01"/>
        <s v="6708_01"/>
        <s v="6708_02"/>
        <s v="6708_03"/>
        <s v="6708_04"/>
        <s v="6708_05"/>
        <s v="6708_06"/>
        <s v="6709_01"/>
        <s v="6118_02"/>
        <s v="6713_01"/>
        <s v="6718_01"/>
        <s v="6718_02"/>
        <s v="6718_03"/>
        <s v="6123_01"/>
        <s v="6720_01"/>
        <s v="6721_01"/>
        <s v="6722_01"/>
        <s v="6722_02"/>
        <s v="6722_03"/>
        <s v="6724_01"/>
        <s v="6724_02"/>
        <s v="6725_01"/>
        <s v="6726_01"/>
        <s v="6727_01"/>
        <s v="6729_01"/>
        <s v="6729_02"/>
        <s v="6729_03"/>
        <s v="6730_01"/>
        <s v="6731_01"/>
        <s v="6734_01"/>
        <s v="6734_02"/>
        <s v="6734_03"/>
        <s v="6734_04"/>
        <s v="6132_01"/>
        <s v="6739_01"/>
        <s v="6741_01"/>
        <s v="6741_02"/>
        <s v="6742_01"/>
        <s v="6148_01"/>
        <s v="6148_02"/>
        <s v="6176_01"/>
        <s v="6199_01"/>
        <s v="6205_01"/>
        <s v="6745_01"/>
        <s v="6746_01"/>
        <s v="6747_01"/>
        <s v="6207_01"/>
        <s v="6207_02"/>
        <s v="6207_03"/>
        <s v="6208_01"/>
        <s v="6749_01"/>
        <s v="6750_01"/>
        <s v="6211_01"/>
        <s v="6229_01"/>
        <s v="6753_01"/>
        <s v="6753_02"/>
        <s v="6754_01"/>
        <s v="6756_01"/>
        <s v="6756_02"/>
        <s v="6756_03"/>
        <s v="6230_01"/>
        <s v="6758_01"/>
        <s v="6234_01"/>
        <s v="6237_01"/>
        <s v="6238_01"/>
        <s v="6762_01"/>
        <s v="6763_01"/>
        <s v="6246_01"/>
        <s v="6253_01"/>
        <s v="6262_01"/>
        <s v="6766_01"/>
        <s v="6766_02"/>
        <s v="6766_03"/>
        <s v="6773_01"/>
        <s v="6774_01"/>
        <s v="6774_02"/>
        <s v="6774_03"/>
        <s v="6775_01"/>
        <s v="6776_01"/>
        <s v="6778_01"/>
        <s v="6779_01"/>
        <s v="6779_02"/>
        <s v="6779_03"/>
        <s v="6779_04"/>
        <s v="6780_01"/>
        <s v="6780_02"/>
        <s v="6782_01"/>
        <s v="6784_01"/>
        <s v="6784_02"/>
        <s v="6786_01"/>
        <s v="6787_01"/>
        <s v="6787_02"/>
        <s v="6787_03"/>
        <s v="6787_04"/>
        <s v="6787_05"/>
        <s v="6787_06"/>
        <s v="6787_07"/>
        <s v="6788_01"/>
        <s v="6268_01"/>
        <s v="6273_01"/>
        <s v="6273_02"/>
        <s v="6796_01"/>
        <s v="6798_01"/>
        <s v="6799_01"/>
        <s v="6800_01"/>
        <s v="6801_01"/>
        <s v="6802_01"/>
        <s v="6805_01"/>
        <s v="6806_01"/>
        <s v="6808_01"/>
        <s v="6274_01"/>
        <s v="6282_01"/>
        <s v="6300_01"/>
        <s v="6810_04"/>
        <s v="6327_01"/>
        <s v="6813_01"/>
        <s v="6341_01"/>
        <s v="6816_01"/>
        <s v="6816_02"/>
        <s v="6816_03"/>
        <s v="6816_04"/>
        <s v="6816_05"/>
        <s v="6816_06"/>
        <s v="6817_01"/>
        <s v="6818_01"/>
        <s v="6820_01"/>
        <s v="6821_01"/>
        <s v="6822_01"/>
        <s v="6824_01"/>
        <s v="6343_01"/>
        <s v="6346_01"/>
        <s v="6826_01"/>
        <s v="6827_01"/>
        <s v="6827_02"/>
        <s v="6827_03"/>
        <s v="6827_04"/>
        <s v="6829_01"/>
        <s v="6829_02"/>
        <s v="6829_03"/>
        <s v="6831_01"/>
        <s v="6346_02"/>
        <s v="6833_01"/>
        <s v="6834_01"/>
        <s v="6349_01"/>
        <s v="6839_01"/>
        <s v="6367_01"/>
        <s v="6370_01"/>
        <s v="6843_01"/>
        <s v="6843_02"/>
        <s v="6376_01"/>
        <s v="6848_01"/>
        <s v="6850_01"/>
        <s v="6850_02"/>
        <s v="6850_03"/>
        <s v="6851_01"/>
        <s v="6853_01"/>
        <s v="6385_01"/>
        <s v="6857_01"/>
        <s v="6858_01"/>
        <s v="6858_02"/>
        <s v="6858_03"/>
        <s v="6858_04"/>
        <s v="6859_01"/>
        <s v="6861_01"/>
        <s v="6862_01"/>
        <s v="6862_02"/>
        <s v="6863_01"/>
        <s v="6864_01"/>
        <s v="6864_02"/>
        <s v="6865_01"/>
        <s v="6865_02"/>
        <s v="6866_01"/>
        <s v="6866_02"/>
        <s v="6868_01"/>
        <s v="6869_01"/>
        <s v="6871_01"/>
        <s v="6873_01"/>
        <s v="6879_01"/>
        <s v="6415_01"/>
        <s v="6422_01"/>
        <s v="6422_02"/>
        <s v="6422_03"/>
        <s v="6883_01"/>
        <s v="6422_04"/>
        <s v="6887_01"/>
        <s v="6889_01"/>
        <s v="6433_01"/>
        <s v="6892_01"/>
        <s v="6893_01"/>
        <s v="6433_02"/>
        <s v="6449_01"/>
        <s v="6449_02"/>
        <s v="6895_01"/>
        <s v="6451_01"/>
        <s v="6458_01"/>
        <s v="6462_01"/>
        <s v="6898_01"/>
        <s v="6899_01"/>
        <s v="6899_02"/>
        <s v="6900_01"/>
        <s v="6468_01"/>
        <s v="6902_01"/>
        <s v="6903_01"/>
        <s v="6905_01"/>
        <s v="6905_02"/>
        <s v="6905_03"/>
        <s v="6468_02"/>
        <s v="6468_03"/>
        <s v="6468_04"/>
        <s v="6907_01"/>
        <s v="6908_01"/>
        <s v="6910_01"/>
        <s v="6473_01"/>
        <s v="6912_01"/>
        <s v="6475_01"/>
        <s v="6478_01"/>
        <s v="6482_02"/>
        <s v="6482_03"/>
        <s v="6918_01"/>
        <s v="6920_01"/>
        <s v="6921_01"/>
        <s v="6921_02"/>
        <s v="6921_03"/>
        <s v="6921_04"/>
        <s v="6921_05"/>
        <s v="6921_06"/>
        <s v="6924_01"/>
        <s v="6925_01"/>
        <s v="0470_02"/>
        <s v="6928_01"/>
        <s v="6928_02"/>
        <s v="6929_01"/>
        <s v="6929_02"/>
        <s v="6929_03"/>
        <s v="6930_01"/>
        <s v="6931_01"/>
        <s v="6932_01"/>
        <s v="6513_01"/>
        <s v="6535_01"/>
        <s v="6937_01"/>
        <s v="6939_01"/>
        <s v="6547_01"/>
        <s v="6943_01"/>
        <s v="6944_01"/>
        <s v="6945_01"/>
        <s v="6946_01"/>
        <s v="6947_01"/>
        <s v="6947_02"/>
        <s v="6949_01"/>
        <s v="6950_01"/>
        <s v="6950_02"/>
        <s v="6951_01"/>
        <s v="6951_02"/>
        <s v="6549_01"/>
        <s v="6549_02"/>
        <s v="6957_01"/>
        <s v="6960_01"/>
        <s v="6962_01"/>
        <s v="6556_01"/>
        <s v="6964_01"/>
        <s v="6966_01"/>
        <s v="6967_01"/>
        <s v="6968_01"/>
        <s v="6968_02"/>
        <s v="6556_02"/>
        <s v="6565_02"/>
        <s v="6971_01"/>
        <s v="6971_02"/>
        <s v="6971_03"/>
        <s v="6971_04"/>
        <s v="6971_05"/>
        <s v="6971_06"/>
        <s v="6972_01"/>
        <s v="6973_01"/>
        <s v="6976_01"/>
        <s v="6977_01"/>
        <s v="6977_02"/>
        <s v="6978_01"/>
        <s v="6979_01"/>
        <s v="0518_01"/>
        <s v="6981_01"/>
        <s v="6982_01"/>
        <s v="6578_01"/>
        <s v="6578_02"/>
        <s v="6592_01"/>
        <s v="6985_01"/>
        <s v="6987_01"/>
        <s v="6988_01"/>
        <s v="6988_02"/>
        <s v="6990_01"/>
        <s v="6991_01"/>
        <s v="6991_02"/>
        <s v="6992_01"/>
        <s v="6992_02"/>
        <s v="6992_03"/>
        <s v="6994_01"/>
        <s v="6994_02"/>
        <s v="6995_01"/>
        <s v="6996_01"/>
        <s v="6598_01"/>
        <s v="6603_01"/>
        <s v="6998_01"/>
        <s v="6609_01"/>
        <s v="7001_01"/>
        <s v="7002_01"/>
        <s v="7004_01"/>
        <s v="7005_01"/>
        <s v="7006_01"/>
        <s v="7007_01"/>
        <s v="7007_02"/>
        <s v="7008_01"/>
        <s v="7010_01"/>
        <s v="7010_02"/>
        <s v="7011_01"/>
        <s v="7013_01"/>
        <s v="7014_01"/>
        <s v="7015_01"/>
        <s v="7016_01"/>
        <s v="7017_01"/>
        <s v="6614_01"/>
        <s v="7019_01"/>
        <s v="7019_02"/>
        <s v="7020_01"/>
        <s v="7021_01"/>
        <s v="7022_01"/>
        <s v="7022_02"/>
        <s v="7025_01"/>
        <s v="7026_01"/>
        <s v="7027_01"/>
        <s v="7028_01"/>
        <s v="7028_02"/>
        <s v="7029_01"/>
        <s v="7029_02"/>
        <s v="7031_01"/>
        <s v="7032_01"/>
        <s v="6637_01"/>
        <s v="7036_01"/>
        <s v="6655_01"/>
        <s v="7038_01"/>
        <s v="7039_01"/>
        <s v="7040_01"/>
        <s v="6659_01"/>
        <s v="7042_01"/>
        <s v="6671_01"/>
        <s v="6671_02"/>
        <s v="7047_01"/>
        <s v="7048_01"/>
        <s v="7049_01"/>
        <s v="7050_01"/>
        <s v="6671_03"/>
        <s v="7052_01"/>
        <s v="7053_01"/>
        <s v="7056_01"/>
        <s v="6672_01"/>
        <s v="6672_02"/>
        <s v="7059_01"/>
        <s v="7060_01"/>
        <s v="7061_01"/>
        <s v="7062_01"/>
        <s v="7068_01"/>
        <s v="7069_01"/>
        <s v="7069_02"/>
        <s v="7069_03"/>
        <s v="7071_01"/>
        <s v="7072_01"/>
        <s v="7073_01"/>
        <s v="7074_01"/>
        <s v="7074_02"/>
        <s v="7077_01"/>
        <s v="7078_01"/>
        <s v="7079_01"/>
        <s v="7080_01"/>
        <s v="7082_01"/>
        <s v="7083_01"/>
        <s v="7083_02"/>
        <s v="7084_01"/>
        <s v="6672_04"/>
        <s v="6699_01"/>
        <s v="6719_01"/>
        <s v="7086_01"/>
        <s v="7087_01"/>
        <s v="7088_01"/>
        <s v="7089_01"/>
        <s v="7090_01"/>
        <s v="7091_01"/>
        <s v="7092_01"/>
        <s v="7093_01"/>
        <s v="7094_01"/>
        <s v="7095_01"/>
        <s v="7096_01"/>
        <s v="7096_02"/>
        <s v="7096_03"/>
        <s v="7097_01"/>
        <s v="7097_02"/>
        <s v="7097_03"/>
        <s v="7097_04"/>
        <s v="7098_01"/>
        <s v="7099_01"/>
        <s v="7104_01"/>
        <s v="7104_02"/>
        <s v="1056_01"/>
        <s v="6736_01"/>
        <s v="7109_01"/>
        <s v="7110_01"/>
        <s v="6744_01"/>
        <s v="7113_01"/>
        <s v="7113_02"/>
        <s v="7114_01"/>
        <s v="7116_01"/>
        <s v="7117_01"/>
        <s v="7118_01"/>
        <s v="7119_01"/>
        <s v="7120_01"/>
        <s v="7121_01"/>
        <s v="7121_02"/>
        <s v="7126_01"/>
        <s v="7127_01"/>
        <s v="7127_02"/>
        <s v="7128_01"/>
        <s v="7128_02"/>
        <s v="7128_03"/>
        <s v="7132_01"/>
        <s v="7133_01"/>
        <s v="7134_01"/>
        <s v="7137_01"/>
        <s v="7140_01"/>
        <s v="6744_03"/>
        <s v="6744_04"/>
        <s v="6748_01"/>
        <s v="6748_02"/>
        <s v="7144_01"/>
        <s v="7148_01"/>
        <s v="6748_04"/>
        <s v="6751_01"/>
        <s v="7152_01"/>
        <s v="7152_02"/>
        <s v="7155_01"/>
        <s v="6751_02"/>
        <s v="6757_01"/>
        <s v="6760_01"/>
        <s v="6761_01"/>
        <s v="6761_02"/>
        <s v="6764_02"/>
        <s v="7159_01"/>
        <s v="7160_01"/>
        <s v="7161_01"/>
        <s v="7162_01"/>
        <s v="6765_01"/>
        <s v="6789_01"/>
        <s v="7167_01"/>
        <s v="7168_01"/>
        <s v="7170_01"/>
        <s v="7171_01"/>
        <s v="7173_01"/>
        <s v="7175_01"/>
        <s v="7176_01"/>
        <s v="7176_02"/>
        <s v="7176_03"/>
        <s v="7177_01"/>
        <s v="7179_01"/>
        <s v="7180_01"/>
        <s v="6792_01"/>
        <s v="7182_01"/>
        <s v="7184_01"/>
        <s v="7186_01"/>
        <s v="7186_02"/>
        <s v="7186_03"/>
        <s v="7187_01"/>
        <s v="7188_01"/>
        <s v="7188_02"/>
        <s v="7188_03"/>
        <s v="7189_01"/>
        <s v="7190_01"/>
        <s v="7191_01"/>
        <s v="7192_01"/>
        <s v="7193_01"/>
        <s v="7194_01"/>
        <s v="6794_01"/>
        <s v="7199_01"/>
        <s v="7200_01"/>
        <s v="7202_01"/>
        <s v="7203_01"/>
        <s v="6810_01"/>
        <s v="7206_01"/>
        <s v="7207_01"/>
        <s v="7208_01"/>
        <s v="7208_02"/>
        <s v="7210_01"/>
        <s v="7214_01"/>
        <s v="6810_03"/>
        <s v="7216_01"/>
        <s v="6810_05"/>
        <s v="7218_01"/>
        <s v="7219_01"/>
        <s v="7219_02"/>
        <s v="7219_03"/>
        <s v="7219_04"/>
        <s v="7219_05"/>
        <s v="7219_06"/>
        <s v="7221_01"/>
        <s v="7224_01"/>
        <s v="7225_01"/>
        <s v="6825_01"/>
        <s v="6825_02"/>
        <s v="7229_01"/>
        <s v="7230_01"/>
        <s v="7232_01"/>
        <s v="6832_01"/>
        <s v="7234_01"/>
        <s v="7235_01"/>
        <s v="7236_01"/>
        <s v="6837_01"/>
        <s v="6840_01"/>
        <s v="6841_01"/>
        <s v="7242_01"/>
        <s v="6844_01"/>
        <s v="7247_01"/>
        <s v="6880_01"/>
        <s v="6880_02"/>
        <s v="6882_01"/>
        <s v="6882_02"/>
        <s v="7253_01"/>
        <s v="7255_01"/>
        <s v="7256_01"/>
        <s v="7257_01"/>
        <s v="7257_02"/>
        <s v="7258_01"/>
        <s v="7259_01"/>
        <s v="7260_01"/>
        <s v="7261_01"/>
        <s v="7267_01"/>
        <s v="7267_02"/>
        <s v="7268_01"/>
        <s v="7270_01"/>
        <s v="7271_01"/>
        <s v="7273_01"/>
        <s v="7274_01"/>
        <s v="7276_01"/>
        <s v="7277_01"/>
        <s v="7278_01"/>
        <s v="7279_01"/>
        <s v="6885_01"/>
        <s v="6891_01"/>
        <s v="7284_01"/>
        <s v="7285_01"/>
        <s v="7289_01"/>
        <s v="7290_01"/>
        <s v="7290_02"/>
        <s v="7290_03"/>
        <s v="7290_04"/>
        <s v="7290_05"/>
        <s v="6894_01"/>
        <s v="6894_02"/>
        <s v="7297_01"/>
        <s v="7298_01"/>
        <s v="7300_01"/>
        <s v="6894_03"/>
        <s v="6896_01"/>
        <s v="7303_01"/>
        <s v="6896_02"/>
        <s v="7305_01"/>
        <s v="7306_01"/>
        <s v="7307_01"/>
        <s v="6896_03"/>
        <s v="6906_03"/>
        <s v="7311_01"/>
        <s v="6911_01"/>
        <s v="7314_01"/>
        <s v="7320_01"/>
        <s v="6913_01"/>
        <s v="7322_01"/>
        <s v="7323_01"/>
        <s v="7324_01"/>
        <s v="7326_01"/>
        <s v="6913_02"/>
        <s v="7328_01"/>
        <s v="7330_01"/>
        <s v="6915_01"/>
        <s v="7332_01"/>
        <s v="7334_01"/>
        <s v="1347_01"/>
        <s v="3523_01"/>
        <s v="7337_01"/>
        <s v="6917_01"/>
        <s v="7339_01"/>
        <s v="7340_01"/>
        <s v="7341_01"/>
        <s v="7342_01"/>
        <s v="7343_01"/>
        <s v="7344_01"/>
        <s v="6934_01"/>
        <s v="7347_01"/>
        <s v="7350_01"/>
        <s v="7351_01"/>
        <s v="7353_01"/>
        <s v="7353_02"/>
        <s v="7353_03"/>
        <s v="7356_01"/>
        <s v="7356_02"/>
        <s v="7358_01"/>
        <s v="7359_01"/>
        <s v="7360_01"/>
        <s v="7361_01"/>
        <s v="7361_02"/>
        <s v="7365_01"/>
        <s v="7366_01"/>
        <s v="6934_02"/>
        <s v="6940_01"/>
        <s v="7370_01"/>
        <s v="7371_01"/>
        <s v="7372_01"/>
        <s v="6954_01"/>
        <s v="7376_01"/>
        <s v="7377_01"/>
        <s v="7379_01"/>
        <s v="7385_01"/>
        <s v="7387_01"/>
        <s v="7388_01"/>
        <s v="7390_01"/>
        <s v="7391_01"/>
        <s v="7392_01"/>
        <s v="7393_01"/>
        <s v="7394_01"/>
        <s v="7395_01"/>
        <s v="7395_02"/>
        <s v="7395_03"/>
        <s v="7395_04"/>
        <s v="7396_01"/>
        <s v="7396_02"/>
        <s v="7396_03"/>
        <s v="7398_01"/>
        <s v="7399_01"/>
        <s v="6984_01"/>
        <s v="7402_01"/>
        <s v="7402_02"/>
        <s v="7403_01"/>
        <s v="7405_01"/>
        <s v="7406_01"/>
        <s v="6984_02"/>
        <s v="7410_01"/>
        <s v="7411_01"/>
        <s v="7416_01"/>
        <s v="6984_03"/>
        <s v="7419_01"/>
        <s v="7419_02"/>
        <s v="7422_01"/>
        <s v="7425_01"/>
        <s v="7425_02"/>
        <s v="6997_01"/>
        <s v="7428_01"/>
        <s v="6997_02"/>
        <s v="7430_01"/>
        <s v="7431_01"/>
        <s v="7432_01"/>
        <s v="7435_01"/>
        <s v="7436_01"/>
        <s v="7437_01"/>
        <s v="7437_02"/>
        <s v="7437_03"/>
        <s v="7438_01"/>
        <s v="7442_01"/>
        <s v="7442_02"/>
        <s v="7444_01"/>
        <s v="7445_01"/>
        <s v="7446_01"/>
        <s v="6999_01"/>
        <s v="7448_01"/>
        <s v="7449_01"/>
        <s v="7450_01"/>
        <s v="7452_01"/>
        <s v="7452_02"/>
        <s v="7452_03"/>
        <s v="7453_01"/>
        <s v="7455_01"/>
        <s v="7456_01"/>
        <s v="7018_01"/>
        <s v="7458_01"/>
        <s v="7459_01"/>
        <s v="7460_01"/>
        <s v="7461_01"/>
        <s v="7462_01"/>
        <s v="7464_01"/>
        <s v="7034_01"/>
        <s v="7037_01"/>
        <s v="7041_01"/>
        <s v="7477_01"/>
        <s v="7478_01"/>
        <s v="7044_01"/>
        <s v="7481_01"/>
        <s v="7045_01"/>
        <s v="7484_01"/>
        <s v="7485_01"/>
        <s v="7486_01"/>
        <s v="7487_01"/>
        <s v="7051_01"/>
        <s v="7058_01"/>
        <s v="7490_01"/>
        <s v="7085_02"/>
        <s v="7494_01"/>
        <s v="7085_03"/>
        <s v="7496_01"/>
        <s v="7106_01"/>
        <s v="7111_01"/>
        <s v="7142_01"/>
        <s v="7499_01"/>
        <s v="3703_01"/>
        <s v="7501_01"/>
        <s v="7502_01"/>
        <s v="7503_01"/>
        <s v="7503_02"/>
        <s v="7504_01"/>
        <s v="7142_02"/>
        <s v="7142_03"/>
        <s v="7143_01"/>
        <s v="7506_01"/>
        <s v="7507_01"/>
        <s v="7507_02"/>
        <s v="7507_03"/>
        <s v="7508_01"/>
        <s v="7509_01"/>
        <s v="7149_01"/>
        <s v="7512_01"/>
        <s v="7513_01"/>
        <s v="7514_01"/>
        <s v="7151_01"/>
        <s v="7156_01"/>
        <s v="7517_01"/>
        <s v="7518_01"/>
        <s v="7518_02"/>
        <s v="7520_01"/>
        <s v="7521_01"/>
        <s v="7522_01"/>
        <s v="7523_01"/>
        <s v="7524_01"/>
        <s v="7524_02"/>
        <s v="7525_01"/>
        <s v="7525_02"/>
        <s v="7527_01"/>
        <s v="7529_01"/>
        <s v="7531_01"/>
        <s v="7531_02"/>
        <s v="7533_01"/>
        <s v="7534_01"/>
        <s v="7535_01"/>
        <s v="7156_02"/>
        <s v="7538_01"/>
        <s v="7538_02"/>
        <s v="7542_01"/>
        <s v="7543_01"/>
        <s v="7544_01"/>
        <s v="7545_01"/>
        <s v="7549_01"/>
        <s v="7550_01"/>
        <s v="7552_01"/>
        <s v="7553_01"/>
        <s v="7559_01"/>
        <s v="7560_01"/>
        <s v="7561_01"/>
        <s v="7156_03"/>
        <s v="7565_01"/>
        <s v="7565_02"/>
        <s v="7565_03"/>
        <s v="7565_04"/>
        <s v="7567_01"/>
        <s v="7568_01"/>
        <s v="7156_04"/>
        <s v="7157_01"/>
        <s v="7572_01"/>
        <s v="7573_01"/>
        <s v="7574_01"/>
        <s v="7576_01"/>
        <s v="7576_02"/>
        <s v="7577_01"/>
        <s v="7578_01"/>
        <s v="7579_01"/>
        <s v="7580_01"/>
        <s v="7157_02"/>
        <s v="7584_01"/>
        <s v="7584_02"/>
        <s v="7584_03"/>
        <s v="7585_01"/>
        <s v="7585_02"/>
        <s v="7585_03"/>
        <s v="7585_04"/>
        <s v="7586_01"/>
        <s v="7588_01"/>
        <s v="7588_02"/>
        <s v="7592_01"/>
        <s v="7594_01"/>
        <s v="7595_01"/>
        <s v="7596_01"/>
        <s v="7596_02"/>
        <s v="7598_01"/>
        <s v="7599_01"/>
        <s v="7601_01"/>
        <s v="7165_01"/>
        <s v="7166_01"/>
        <s v="7181_01"/>
        <s v="7205_01"/>
        <s v="7215_01"/>
        <s v="7609_01"/>
        <s v="7609_02"/>
        <s v="7614_01"/>
        <s v="7616_01"/>
        <s v="7618_01"/>
        <s v="7217_01"/>
        <s v="7621_01"/>
        <s v="7622_01"/>
        <s v="7623_01"/>
        <s v="7624_01"/>
        <s v="7625_01"/>
        <s v="7626_01"/>
        <s v="7627_01"/>
        <s v="7226_01"/>
        <s v="7227_01"/>
        <s v="7630_01"/>
        <s v="7631_01"/>
        <s v="7233_01"/>
        <s v="7633_01"/>
        <s v="7634_01"/>
        <s v="7635_01"/>
        <s v="7639_01"/>
        <s v="7640_01"/>
        <s v="7641_01"/>
        <s v="7643_01"/>
        <s v="7643_02"/>
        <s v="7644_01"/>
        <s v="7646_01"/>
        <s v="7646_02"/>
        <s v="7646_03"/>
        <s v="7647_01"/>
        <s v="7649_01"/>
        <s v="7650_01"/>
        <s v="7650_02"/>
        <s v="7650_03"/>
        <s v="7650_04"/>
        <s v="7650_05"/>
        <s v="7652_01"/>
        <s v="7656_01"/>
        <s v="7660_01"/>
        <s v="7661_01"/>
        <s v="7665_01"/>
        <s v="7238_01"/>
        <s v="7667_01"/>
        <s v="7669_01"/>
        <s v="7240_01"/>
        <s v="7671_01"/>
        <s v="7240_02"/>
        <s v="7677_01"/>
        <s v="7678_01"/>
        <s v="7678_02"/>
        <s v="7679_01"/>
        <s v="7680_01"/>
        <s v="7682_01"/>
        <s v="7683_01"/>
        <s v="7684_01"/>
        <s v="7687_01"/>
        <s v="7688_01"/>
        <s v="7689_01"/>
        <s v="7690_01"/>
        <s v="7246_01"/>
        <s v="7692_01"/>
        <s v="7693_01"/>
        <s v="7693_02"/>
        <s v="7694_01"/>
        <s v="7249_02"/>
        <s v="7252_01"/>
        <s v="7697_01"/>
        <s v="7697_02"/>
        <s v="7280_01"/>
        <s v="7699_01"/>
        <s v="7283_01"/>
        <s v="7702_01"/>
        <s v="7703_01"/>
        <s v="7703_02"/>
        <s v="7292_01"/>
        <s v="7707_01"/>
        <s v="7708_01"/>
        <s v="7709_01"/>
        <s v="7709_02"/>
        <s v="7710_01"/>
        <s v="7296_01"/>
        <s v="7712_01"/>
        <s v="7713_01"/>
        <s v="7714_01"/>
        <s v="7715_01"/>
        <s v="7716_01"/>
        <s v="7717_01"/>
        <s v="7301_01"/>
        <s v="7720_01"/>
        <s v="7302_01"/>
        <s v="7723_01"/>
        <s v="7304_01"/>
        <s v="7727_01"/>
        <s v="7728_01"/>
        <s v="7729_01"/>
        <s v="7731_01"/>
        <s v="7310_01"/>
        <s v="7321_01"/>
        <s v="7739_01"/>
        <s v="7741_01"/>
        <s v="7741_02"/>
        <s v="7327_01"/>
        <s v="7331_01"/>
        <s v="7743_01"/>
        <s v="7744_01"/>
        <s v="7744_02"/>
        <s v="7746_01"/>
        <s v="7338_01"/>
        <s v="7748_01"/>
        <s v="7748_02"/>
        <s v="7346_01"/>
        <s v="7367_01"/>
        <s v="7751_01"/>
        <s v="7752_01"/>
        <s v="7753_01"/>
        <s v="7754_01"/>
        <s v="7755_01"/>
        <s v="7757_01"/>
        <s v="7757_02"/>
        <s v="7760_01"/>
        <s v="7761_01"/>
        <s v="7761_02"/>
        <s v="7763_01"/>
        <s v="7764_01"/>
        <s v="7767_01"/>
        <s v="7768_01"/>
        <s v="7769_01"/>
        <s v="7770_01"/>
        <s v="7770_02"/>
        <s v="7771_01"/>
        <s v="7773_01"/>
        <s v="7367_02"/>
        <s v="7775_01"/>
        <s v="7776_01"/>
        <s v="7777_01"/>
        <s v="7374_01"/>
        <s v="7401_01"/>
        <s v="7780_01"/>
        <s v="7782_01"/>
        <s v="7782_02"/>
        <s v="7408_01"/>
        <s v="7418_01"/>
        <s v="7785_01"/>
        <s v="7786_01"/>
        <s v="7787_01"/>
        <s v="7787_02"/>
        <s v="7788_01"/>
        <s v="7789_01"/>
        <s v="5451_01"/>
        <s v="7427_01"/>
        <s v="7429_01"/>
        <s v="7791_01"/>
        <s v="5799_01"/>
        <s v="7797_01"/>
        <s v="7800_01"/>
        <s v="7801_01"/>
        <s v="7447_01"/>
        <s v="7803_01"/>
        <s v="7803_02"/>
        <s v="7805_01"/>
        <s v="7806_01"/>
        <s v="7808_01"/>
        <s v="7457_01"/>
        <s v="7472_01"/>
        <s v="7810_01"/>
        <s v="7475_01"/>
        <s v="7813_01"/>
        <s v="7815_01"/>
        <s v="7816_01"/>
        <s v="7818_01"/>
        <s v="7820_01"/>
        <s v="7821_01"/>
        <s v="7824_01"/>
        <s v="7828_01"/>
        <s v="7829_01"/>
        <s v="7830_01"/>
        <s v="7830_02"/>
        <s v="7830_03"/>
        <s v="7830_04"/>
        <s v="7475_02"/>
        <s v="7479_01"/>
        <s v="7833_01"/>
        <s v="7833_02"/>
        <s v="7834_01"/>
        <s v="7835_01"/>
        <s v="7837_01"/>
        <s v="7837_02"/>
        <s v="7839_01"/>
        <s v="7840_01"/>
        <s v="7841_01"/>
        <s v="7841_02"/>
        <s v="7483_01"/>
        <s v="7488_01"/>
        <s v="7845_01"/>
        <s v="7847_01"/>
        <s v="7488_02"/>
        <s v="7492_01"/>
        <s v="7849_01"/>
        <s v="7498_01"/>
        <s v="7498_02"/>
        <s v="7852_01"/>
        <s v="4172_03"/>
        <s v="7498_03"/>
        <s v="7505_01"/>
        <s v="7856_01"/>
        <s v="7858_01"/>
        <s v="7858_02"/>
        <s v="7858_03"/>
        <s v="4451_01"/>
        <s v="7861_01"/>
        <s v="7863_01"/>
        <s v="7864_01"/>
        <s v="7865_01"/>
        <s v="7865_02"/>
        <s v="7865_03"/>
        <s v="7866_01"/>
        <s v="7868_01"/>
        <s v="7870_01"/>
        <s v="7871_01"/>
        <s v="7872_01"/>
        <s v="7872_02"/>
        <s v="7872_03"/>
        <s v="7872_04"/>
        <s v="7872_05"/>
        <s v="7872_06"/>
        <s v="4822_03"/>
        <s v="7873_02"/>
        <s v="7875_01"/>
        <s v="7877_01"/>
        <s v="7878_01"/>
        <s v="7879_01"/>
        <s v="7881_01"/>
        <s v="7882_01"/>
        <s v="7882_02"/>
        <s v="7883_01"/>
        <s v="7505_02"/>
        <s v="7885_01"/>
        <s v="7886_01"/>
        <s v="7888_01"/>
        <s v="7889_01"/>
        <s v="7890_01"/>
        <s v="7890_02"/>
        <s v="7890_03"/>
        <s v="7891_01"/>
        <s v="7891_02"/>
        <s v="7505_03"/>
        <s v="7894_01"/>
        <s v="7895_01"/>
        <s v="7897_01"/>
        <s v="7899_01"/>
        <s v="7899_02"/>
        <s v="7899_03"/>
        <s v="7510_01"/>
        <s v="7902_01"/>
        <s v="7902_02"/>
        <s v="7902_03"/>
        <s v="7902_04"/>
        <s v="7903_01"/>
        <s v="7904_01"/>
        <s v="7904_02"/>
        <s v="7905_01"/>
        <s v="7905_02"/>
        <s v="7905_03"/>
        <s v="7515_01"/>
        <s v="7908_01"/>
        <s v="7910_01"/>
        <s v="7913_01"/>
        <s v="7914_01"/>
        <s v="7914_02"/>
        <s v="7914_03"/>
        <s v="7916_01"/>
        <s v="7515_02"/>
        <s v="7919_01"/>
        <s v="7536_01"/>
        <s v="7922_01"/>
        <s v="7924_01"/>
        <s v="7926_01"/>
        <s v="7929_01"/>
        <s v="7930_01"/>
        <s v="7935_01"/>
        <s v="7936_01"/>
        <s v="7936_02"/>
        <s v="7936_03"/>
        <s v="7937_01"/>
        <s v="7937_02"/>
        <s v="7939_01"/>
        <s v="7940_01"/>
        <s v="7941_01"/>
        <s v="7943_01"/>
        <s v="7943_02"/>
        <s v="7944_01"/>
        <s v="7944_02"/>
        <s v="7563_01"/>
        <s v="7946_01"/>
        <s v="7569_01"/>
        <s v="7949_01"/>
        <s v="7950_01"/>
        <s v="7950_02"/>
        <s v="7950_03"/>
        <s v="7950_04"/>
        <s v="7569_02"/>
        <s v="7604_01"/>
        <s v="7954_01"/>
        <s v="7955_01"/>
        <s v="7957_01"/>
        <s v="7604_02"/>
        <s v="7960_01"/>
        <s v="7962_01"/>
        <s v="7967_01"/>
        <s v="7606_01"/>
        <s v="7970_01"/>
        <s v="7972_01"/>
        <s v="7972_02"/>
        <s v="7973_01"/>
        <s v="7974_01"/>
        <s v="7974_02"/>
        <s v="7976_01"/>
        <s v="7981_01"/>
        <s v="7981_02"/>
        <s v="7982_01"/>
        <s v="7982_02"/>
        <s v="7983_01"/>
        <s v="7608_01"/>
        <s v="7620_01"/>
        <s v="7628_01"/>
        <s v="7632_01"/>
        <s v="7985_01"/>
        <s v="7666_01"/>
        <s v="7670_01"/>
        <s v="7988_01"/>
        <s v="7989_01"/>
        <s v="7990_01"/>
        <s v="7993_01"/>
        <s v="7993_02"/>
        <s v="7994_01"/>
        <s v="7995_01"/>
        <s v="7996_01"/>
        <s v="7999_01"/>
        <s v="8000_01"/>
        <s v="8000_02"/>
        <s v="7676_01"/>
        <s v="7691_01"/>
        <s v="8005_01"/>
        <s v="8005_02"/>
        <s v="8005_03"/>
        <s v="8006_01"/>
        <s v="8007_01"/>
        <s v="8007_02"/>
        <s v="8010_01"/>
        <s v="7696_01"/>
        <s v="7696_02"/>
        <s v="7698_01"/>
        <s v="8014_01"/>
        <s v="8015_01"/>
        <s v="8015_02"/>
        <s v="8015_03"/>
        <s v="8016_01"/>
        <s v="8018_01"/>
        <s v="7705_01"/>
        <s v="8020_01"/>
        <s v="8021_01"/>
        <s v="8023_01"/>
        <s v="8023_02"/>
        <s v="8024_01"/>
        <s v="8025_01"/>
        <s v="7719_01"/>
        <s v="8027_01"/>
        <s v="8027_02"/>
        <s v="8029_01"/>
        <s v="8030_01"/>
        <s v="8031_01"/>
        <s v="8032_01"/>
        <s v="8032_02"/>
        <s v="7721_01"/>
        <s v="7736_01"/>
        <s v="7738_01"/>
        <s v="8036_01"/>
        <s v="8036_02"/>
        <s v="8037_01"/>
        <s v="8038_01"/>
        <s v="8038_02"/>
        <s v="8042_01"/>
        <s v="8043_01"/>
        <s v="8043_02"/>
        <s v="8043_03"/>
        <s v="8043_04"/>
        <s v="8046_01"/>
        <s v="8049_01"/>
        <s v="8050_01"/>
        <s v="8050_02"/>
        <s v="8050_03"/>
        <s v="8052_01"/>
        <s v="8052_02"/>
        <s v="7742_01"/>
        <s v="7742_02"/>
        <s v="8055_01"/>
        <s v="8056_01"/>
        <s v="8056_02"/>
        <s v="8057_01"/>
        <s v="8057_02"/>
        <s v="8058_01"/>
        <s v="8059_01"/>
        <s v="7749_01"/>
        <s v="7778_02"/>
        <s v="8063_01"/>
        <s v="7783_01"/>
        <s v="7784_01"/>
        <s v="7790_02"/>
        <s v="7790_03"/>
        <s v="8067_01"/>
        <s v="8068_01"/>
        <s v="8069_01"/>
        <s v="8071_01"/>
        <s v="8072_01"/>
        <s v="8072_02"/>
        <s v="8075_01"/>
        <s v="8076_01"/>
        <s v="8076_02"/>
        <s v="8077_01"/>
        <s v="8078_01"/>
        <s v="8079_01"/>
        <s v="8081_01"/>
        <s v="8082_01"/>
        <s v="8082_02"/>
        <s v="8083_01"/>
        <s v="8084_01"/>
        <s v="8085_01"/>
        <s v="8086_01"/>
        <s v="8087_01"/>
        <s v="7809_01"/>
        <s v="7809_02"/>
        <s v="8089_01"/>
        <s v="8091_01"/>
        <s v="8092_01"/>
        <s v="8092_02"/>
        <s v="8092_03"/>
        <s v="8094_01"/>
        <s v="8097_01"/>
        <s v="8098_01"/>
        <s v="8098_02"/>
        <s v="8098_03"/>
        <s v="8098_04"/>
        <s v="8102_01"/>
        <s v="7812_01"/>
        <s v="8105_01"/>
        <s v="8106_01"/>
        <s v="8107_01"/>
        <s v="8108_01"/>
        <s v="8112_01"/>
        <s v="8115_01"/>
        <s v="8115_02"/>
        <s v="7831_01"/>
        <s v="8117_01"/>
        <s v="8117_02"/>
        <s v="8117_03"/>
        <s v="8118_01"/>
        <s v="8119_01"/>
        <s v="8119_02"/>
        <s v="8119_03"/>
        <s v="8120_01"/>
        <s v="8121_01"/>
        <s v="8122_01"/>
        <s v="8122_02"/>
        <s v="8122_03"/>
        <s v="8123_01"/>
        <s v="8124_01"/>
        <s v="7842_01"/>
        <s v="8129_01"/>
        <s v="8129_02"/>
        <s v="8129_03"/>
        <s v="8129_04"/>
        <s v="8129_05"/>
        <s v="8130_01"/>
        <s v="8130_02"/>
        <s v="8130_03"/>
        <s v="7843_01"/>
        <s v="7848_01"/>
        <s v="8135_01"/>
        <s v="8136_01"/>
        <s v="8136_02"/>
        <s v="8137_01"/>
        <s v="8138_01"/>
        <s v="8139_01"/>
        <s v="8140_01"/>
        <s v="8141_01"/>
        <s v="8143_01"/>
        <s v="8144_01"/>
        <s v="8144_02"/>
        <s v="8144_03"/>
        <s v="8144_04"/>
        <s v="8147_01"/>
        <s v="8147_02"/>
        <s v="8147_03"/>
        <s v="8147_04"/>
        <s v="8148_01"/>
        <s v="8149_01"/>
        <s v="7848_02"/>
        <s v="7850_01"/>
        <s v="7851_01"/>
        <s v="8152_01"/>
        <s v="8153_01"/>
        <s v="8156_01"/>
        <s v="8157_01"/>
        <s v="8157_02"/>
        <s v="8157_03"/>
        <s v="8157_04"/>
        <s v="8157_05"/>
        <s v="8157_06"/>
        <s v="7853_02"/>
        <s v="8159_01"/>
        <s v="8161_01"/>
        <s v="8162_01"/>
        <s v="8164_01"/>
        <s v="7853_03"/>
        <s v="8167_01"/>
        <s v="8168_01"/>
        <s v="8168_02"/>
        <s v="8168_03"/>
        <s v="8168_04"/>
        <s v="8168_05"/>
        <s v="8168_06"/>
        <s v="8168_07"/>
        <s v="8168_08"/>
        <s v="8171_01"/>
        <s v="8173_01"/>
        <s v="8175_01"/>
        <s v="8176_01"/>
        <s v="8177_01"/>
        <s v="8178_01"/>
        <s v="8182_01"/>
        <s v="8186_01"/>
        <s v="8186_02"/>
        <s v="8186_03"/>
        <s v="8186_04"/>
        <s v="8189_01"/>
        <s v="8190_01"/>
        <s v="8191_01"/>
        <s v="8192_01"/>
        <s v="8194_01"/>
        <s v="8197_01"/>
        <s v="8199_01"/>
        <s v="8200_01"/>
        <s v="8202_01"/>
        <s v="8202_02"/>
        <s v="8202_03"/>
        <s v="8202_04"/>
        <s v="8202_05"/>
        <s v="8202_06"/>
        <s v="8203_01"/>
        <s v="8203_02"/>
        <s v="8204_01"/>
        <s v="8204_02"/>
        <s v="8205_01"/>
        <s v="7892_01"/>
        <s v="8208_01"/>
        <s v="8209_01"/>
        <s v="7901_01"/>
        <s v="8211_01"/>
        <s v="8212_01"/>
        <s v="8213_01"/>
        <s v="8214_01"/>
        <s v="8216_01"/>
        <s v="8217_01"/>
        <s v="8218_01"/>
        <s v="8219_01"/>
        <s v="8220_01"/>
        <s v="7907_01"/>
        <s v="7918_01"/>
        <s v="7920_01"/>
        <s v="8224_01"/>
        <s v="7945_01"/>
        <s v="7952_01"/>
        <s v="7952_02"/>
        <s v="7958_01"/>
        <s v="8227_01"/>
        <s v="8229_01"/>
        <s v="8231_01"/>
        <s v="8231_02"/>
        <s v="8232_01"/>
        <s v="8233_01"/>
        <s v="8233_02"/>
        <s v="8235_01"/>
        <s v="8237_01"/>
        <s v="8238_01"/>
        <s v="8238_02"/>
        <s v="8239_01"/>
        <s v="8242_01"/>
        <s v="8243_01"/>
        <s v="8244_01"/>
        <s v="8247_01"/>
        <s v="8248_01"/>
        <s v="8248_02"/>
        <s v="8251_01"/>
        <s v="8252_01"/>
        <s v="8252_02"/>
        <s v="8252_03"/>
        <s v="7968_01"/>
        <s v="8255_01"/>
        <s v="7984_01"/>
        <s v="8259_01"/>
        <s v="8260_01"/>
        <s v="8260_02"/>
        <s v="8260_03"/>
        <s v="8261_01"/>
        <s v="7984_02"/>
        <s v="8265_01"/>
        <s v="8266_01"/>
        <s v="7984_03"/>
        <s v="7984_04"/>
        <s v="8268_01"/>
        <s v="8268_02"/>
        <s v="7987_01"/>
        <s v="8271_01"/>
        <s v="8003_01"/>
        <s v="8004_01"/>
        <s v="8012_01"/>
        <s v="8273_01"/>
        <s v="8012_02"/>
        <s v="8276_01"/>
        <s v="8276_02"/>
        <s v="8277_01"/>
        <s v="8279_01"/>
        <s v="8280_01"/>
        <s v="4840_01"/>
        <s v="8282_01"/>
        <s v="8012_03"/>
        <s v="8019_01"/>
        <s v="8026_01"/>
        <s v="8289_01"/>
        <s v="8291_01"/>
        <s v="8292_01"/>
        <s v="8034_01"/>
        <s v="8035_01"/>
        <s v="8054_01"/>
        <s v="8060_02"/>
        <s v="8300_01"/>
        <s v="8301_01"/>
        <s v="8302_01"/>
        <s v="8302_02"/>
        <s v="8064_01"/>
        <s v="8306_01"/>
        <s v="8306_02"/>
        <s v="8306_03"/>
        <s v="8307_01"/>
        <s v="8307_02"/>
        <s v="8310_01"/>
        <s v="8313_01"/>
        <s v="8314_01"/>
        <s v="8314_02"/>
        <s v="8315_01"/>
        <s v="8316_01"/>
        <s v="8317_01"/>
        <s v="8064_02"/>
        <s v="8064_03"/>
        <s v="8066_01"/>
        <s v="8088_01"/>
        <s v="8319_01"/>
        <s v="8320_01"/>
        <s v="8321_01"/>
        <s v="8322_01"/>
        <s v="8322_02"/>
        <s v="8323_01"/>
        <s v="8324_01"/>
        <s v="8326_01"/>
        <s v="8328_01"/>
        <s v="8329_01"/>
        <s v="8330_01"/>
        <s v="8332_01"/>
        <s v="8333_01"/>
        <s v="8334_01"/>
        <s v="8088_02"/>
        <s v="8103_01"/>
        <s v="8116_01"/>
        <s v="8128_01"/>
        <s v="8131_01"/>
        <s v="8339_01"/>
        <s v="8339_02"/>
        <s v="8341_01"/>
        <s v="8342_01"/>
        <s v="8342_02"/>
        <s v="8342_03"/>
        <s v="8343_01"/>
        <s v="8133_01"/>
        <s v="8150_01"/>
        <s v="8150_02"/>
        <s v="8345_01"/>
        <s v="8346_01"/>
        <s v="8150_03"/>
        <s v="8354_01"/>
        <s v="8354_02"/>
        <s v="8356_01"/>
        <s v="8360_01"/>
        <s v="8360_02"/>
        <s v="8362_01"/>
        <s v="8363_01"/>
        <s v="8363_02"/>
        <s v="8365_01"/>
        <s v="8366_01"/>
        <s v="8366_02"/>
        <s v="8366_03"/>
        <s v="8366_04"/>
        <s v="8366_05"/>
        <s v="8368_01"/>
        <s v="8368_02"/>
        <s v="8158_01"/>
        <s v="8207_01"/>
        <s v="8371_01"/>
        <s v="8373_01"/>
        <s v="8374_01"/>
        <s v="8375_01"/>
        <s v="8210_01"/>
        <s v="8221_01"/>
        <s v="8378_01"/>
        <s v="8379_01"/>
        <s v="8380_01"/>
        <s v="8381_01"/>
        <s v="8382_01"/>
        <s v="8383_01"/>
        <s v="8383_02"/>
        <s v="8383_03"/>
        <s v="8383_04"/>
        <s v="8383_05"/>
        <s v="8383_06"/>
        <s v="8383_07"/>
        <s v="8384_01"/>
        <s v="8386_01"/>
        <s v="8388_01"/>
        <s v="8390_01"/>
        <s v="8392_01"/>
        <s v="8393_01"/>
        <s v="8394_01"/>
        <s v="8395_01"/>
        <s v="8397_01"/>
        <s v="8398_01"/>
        <s v="8398_02"/>
        <s v="8401_01"/>
        <s v="8403_01"/>
        <s v="8404_01"/>
        <s v="8404_02"/>
        <s v="8405_01"/>
        <s v="8225_01"/>
        <s v="8407_01"/>
        <s v="8409_01"/>
        <s v="8410_01"/>
        <s v="8411_01"/>
        <s v="8414_01"/>
        <s v="8416_01"/>
        <s v="8418_01"/>
        <s v="8418_02"/>
        <s v="8419_01"/>
        <s v="8419_02"/>
        <s v="8420_01"/>
        <s v="8421_01"/>
        <s v="8423_01"/>
        <s v="8427_01"/>
        <s v="8429_01"/>
        <s v="8430_01"/>
        <s v="8431_01"/>
        <s v="8431_02"/>
        <s v="8432_01"/>
        <s v="8433_01"/>
        <s v="8437_01"/>
        <s v="8226_01"/>
        <s v="8441_01"/>
        <s v="8226_02"/>
        <s v="8444_01"/>
        <s v="8447_01"/>
        <s v="8448_01"/>
        <s v="8449_01"/>
        <s v="8449_02"/>
        <s v="8226_03"/>
        <s v="8254_01"/>
        <s v="8452_01"/>
        <s v="8452_02"/>
        <s v="8452_03"/>
        <s v="8452_04"/>
        <s v="8454_01"/>
        <s v="8456_01"/>
        <s v="8457_01"/>
        <s v="8458_01"/>
        <s v="8458_02"/>
        <s v="8458_03"/>
        <s v="8458_04"/>
        <s v="8458_05"/>
        <s v="8458_06"/>
        <s v="8459_01"/>
        <s v="8460_01"/>
        <s v="8462_01"/>
        <s v="8463_01"/>
        <s v="8257_01"/>
        <s v="8264_01"/>
        <s v="8466_01"/>
        <s v="8467_01"/>
        <s v="8267_01"/>
        <s v="8469_01"/>
        <s v="8470_01"/>
        <s v="8471_01"/>
        <s v="8472_01"/>
        <s v="8474_01"/>
        <s v="8475_01"/>
        <s v="8475_02"/>
        <s v="8267_02"/>
        <s v="8477_01"/>
        <s v="8479_01"/>
        <s v="8480_01"/>
        <s v="8480_02"/>
        <s v="8481_01"/>
        <s v="8482_01"/>
        <s v="8483_01"/>
        <s v="8486_01"/>
        <s v="8487_01"/>
        <s v="8489_01"/>
        <s v="8272_01"/>
        <s v="8492_01"/>
        <s v="8493_01"/>
        <s v="8272_02"/>
        <s v="8495_01"/>
        <s v="8272_03"/>
        <s v="8275_01"/>
        <s v="8503_01"/>
        <s v="8503_02"/>
        <s v="8503_03"/>
        <s v="8504_01"/>
        <s v="8504_02"/>
        <s v="8506_01"/>
        <s v="8287_01"/>
        <s v="8288_01"/>
        <s v="8288_02"/>
        <s v="8509_01"/>
        <s v="8511_01"/>
        <s v="8512_01"/>
        <s v="8294_01"/>
        <s v="8516_01"/>
        <s v="8521_01"/>
        <s v="8522_01"/>
        <s v="8523_01"/>
        <s v="8524_01"/>
        <s v="8528_01"/>
        <s v="8295_01"/>
        <s v="8535_01"/>
        <s v="8536_01"/>
        <s v="8298_01"/>
        <s v="8303_01"/>
        <s v="8318_01"/>
        <s v="8539_01"/>
        <s v="8540_01"/>
        <s v="8318_02"/>
        <s v="8318_03"/>
        <s v="8318_04"/>
        <s v="8544_01"/>
        <s v="8545_01"/>
        <s v="8548_01"/>
        <s v="8335_01"/>
        <s v="8551_01"/>
        <s v="8336_01"/>
        <s v="8338_01"/>
        <s v="8554_01"/>
        <s v="8556_01"/>
        <s v="8556_02"/>
        <s v="8557_01"/>
        <s v="8557_02"/>
        <s v="8338_02"/>
        <s v="8338_03"/>
        <s v="8344_01"/>
        <s v="8560_01"/>
        <s v="8561_01"/>
        <s v="8566_01"/>
        <s v="8569_01"/>
        <s v="8570_01"/>
        <s v="8344_03"/>
        <s v="8572_01"/>
        <s v="8573_01"/>
        <s v="8573_02"/>
        <s v="8348_01"/>
        <s v="8369_01"/>
        <s v="8376_01"/>
        <s v="8438_01"/>
        <s v="8451_01"/>
        <s v="8451_02"/>
        <s v="8580_01"/>
        <s v="8581_01"/>
        <s v="8581_02"/>
        <s v="8584_01"/>
        <s v="8465_01"/>
        <s v="8465_02"/>
        <s v="5427_01"/>
        <s v="8468_01"/>
        <s v="8589_01"/>
        <s v="8592_01"/>
        <s v="8594_01"/>
        <s v="8476_01"/>
        <s v="8596_01"/>
        <s v="8596_02"/>
        <s v="8597_01"/>
        <s v="8598_01"/>
        <s v="8598_02"/>
        <s v="8598_03"/>
        <s v="8599_01"/>
        <s v="8602_01"/>
        <s v="8602_02"/>
        <s v="8602_03"/>
        <s v="8603_01"/>
        <s v="8491_01"/>
        <s v="8494_01"/>
        <s v="8605_01"/>
        <s v="8605_02"/>
        <s v="8605_03"/>
        <s v="8605_04"/>
        <s v="8605_05"/>
        <s v="8606_01"/>
        <s v="8606_02"/>
        <s v="8606_03"/>
        <s v="8607_01"/>
        <s v="8609_01"/>
        <s v="8610_01"/>
        <s v="8611_01"/>
        <s v="8612_01"/>
        <s v="8613_01"/>
        <s v="8614_01"/>
        <s v="8615_01"/>
        <s v="8615_02"/>
        <s v="8508_01"/>
        <s v="8508_02"/>
        <s v="8617_01"/>
        <s v="8618_01"/>
        <s v="8618_02"/>
        <s v="8619_01"/>
        <s v="8508_03"/>
        <s v="8623_01"/>
        <s v="8624_01"/>
        <s v="8624_02"/>
        <s v="8626_01"/>
        <s v="8628_01"/>
        <s v="8629_01"/>
        <s v="8530_01"/>
        <s v="8633_01"/>
        <s v="8634_01"/>
        <s v="8635_01"/>
        <s v="8537_01"/>
        <s v="5981_02"/>
        <s v="8537_02"/>
        <s v="8537_03"/>
        <s v="8638_01"/>
        <s v="8638_02"/>
        <s v="8638_03"/>
        <s v="8542_01"/>
        <s v="8549_01"/>
        <s v="8640_01"/>
        <s v="8552_01"/>
        <s v="8552_02"/>
        <s v="8559_02"/>
        <s v="8642_01"/>
        <s v="8559_03"/>
        <s v="8644_01"/>
        <s v="8644_02"/>
        <s v="8645_01"/>
        <s v="8646_01"/>
        <s v="8646_02"/>
        <s v="8646_03"/>
        <s v="8646_04"/>
        <s v="8650_01"/>
        <s v="8653_01"/>
        <s v="8654_01"/>
        <s v="8656_01"/>
        <s v="8656_02"/>
        <s v="8656_03"/>
        <s v="8571_01"/>
        <s v="8574_01"/>
        <s v="8574_02"/>
        <s v="8659_01"/>
        <s v="8661_01"/>
        <s v="8663_01"/>
        <s v="8663_02"/>
        <s v="8664_01"/>
        <s v="8574_03"/>
        <s v="8574_04"/>
        <s v="8574_05"/>
        <s v="8577_01"/>
        <s v="8669_01"/>
        <s v="8669_02"/>
        <s v="8669_03"/>
        <s v="8670_01"/>
        <s v="8671_01"/>
        <s v="8672_01"/>
        <s v="8673_01"/>
        <s v="8586_01"/>
        <s v="8675_01"/>
        <s v="8588_01"/>
        <s v="8595_01"/>
        <s v="8604_01"/>
        <s v="8604_02"/>
        <s v="8683_01"/>
        <s v="8684_01"/>
        <s v="8685_01"/>
        <s v="8687_01"/>
        <s v="8688_01"/>
        <s v="8691_01"/>
        <s v="8693_01"/>
        <s v="8694_01"/>
        <s v="8694_02"/>
        <s v="8694_03"/>
        <s v="8616_01"/>
        <s v="8696_01"/>
        <s v="8616_02"/>
        <s v="8631_01"/>
        <s v="8703_01"/>
        <s v="8636_01"/>
        <s v="8637_02"/>
        <s v="8708_01"/>
        <s v="8709_01"/>
        <s v="8710_01"/>
        <s v="8639_01"/>
        <s v="8641_01"/>
        <s v="8716_01"/>
        <s v="8717_01"/>
        <s v="8719_01"/>
        <s v="8719_02"/>
        <s v="8719_03"/>
        <s v="8720_01"/>
        <s v="8721_01"/>
        <s v="8641_02"/>
        <s v="8641_03"/>
        <s v="8723_01"/>
        <s v="8727_01"/>
        <s v="8728_01"/>
        <s v="8728_02"/>
        <s v="8728_03"/>
        <s v="8728_04"/>
        <s v="8728_05"/>
        <s v="8728_06"/>
        <s v="8728_07"/>
        <s v="8728_08"/>
        <s v="8729_01"/>
        <s v="8729_02"/>
        <s v="8732_01"/>
        <s v="8733_01"/>
        <s v="8734_01"/>
        <s v="8735_01"/>
        <s v="8643_01"/>
        <s v="8657_01"/>
        <s v="8741_01"/>
        <s v="8741_02"/>
        <s v="8741_03"/>
        <s v="8743_01"/>
        <s v="8744_01"/>
        <s v="8658_02"/>
        <s v="8750_01"/>
        <s v="8751_01"/>
        <s v="8667_01"/>
        <s v="8753_01"/>
        <s v="8753_02"/>
        <s v="8753_03"/>
        <s v="8754_01"/>
        <s v="8755_01"/>
        <s v="8757_01"/>
        <s v="8668_01"/>
        <s v="8668_03"/>
        <s v="8760_01"/>
        <s v="8762_01"/>
        <s v="8674_01"/>
        <s v="8681_02"/>
        <s v="8681_03"/>
        <s v="8770_01"/>
        <s v="8770_02"/>
        <s v="8770_03"/>
        <s v="8770_04"/>
        <s v="8770_05"/>
        <s v="8770_06"/>
        <s v="8770_07"/>
        <s v="8771_01"/>
        <s v="8772_01"/>
        <s v="8772_02"/>
        <s v="8695_01"/>
        <s v="8774_01"/>
        <s v="8776_01"/>
        <s v="8779_01"/>
        <s v="8780_01"/>
        <s v="8781_01"/>
        <s v="8701_01"/>
        <s v="8704_01"/>
        <s v="8704_02"/>
        <s v="8785_01"/>
        <s v="8785_02"/>
        <s v="8786_01"/>
        <s v="8787_01"/>
        <s v="8789_01"/>
        <s v="8789_02"/>
        <s v="8790_01"/>
        <s v="8791_01"/>
        <s v="8794_01"/>
        <s v="8796_01"/>
        <s v="8796_02"/>
        <s v="8796_03"/>
        <s v="8796_04"/>
        <s v="8796_05"/>
        <s v="8796_06"/>
        <s v="8796_07"/>
        <s v="8796_08"/>
        <s v="8797_01"/>
        <s v="8798_01"/>
        <s v="8799_01"/>
        <s v="8801_01"/>
        <s v="8802_01"/>
        <s v="8805_01"/>
        <s v="8712_01"/>
        <s v="8807_01"/>
        <s v="8808_01"/>
        <s v="8809_01"/>
        <s v="8811_01"/>
        <s v="8714_01"/>
        <s v="8813_01"/>
        <s v="8815_01"/>
        <s v="8816_01"/>
        <s v="8816_02"/>
        <s v="8816_03"/>
        <s v="8816_04"/>
        <s v="8816_05"/>
        <s v="8817_01"/>
        <s v="8818_01"/>
        <s v="8819_01"/>
        <s v="8820_01"/>
        <s v="8821_01"/>
        <s v="8822_01"/>
        <s v="8722_01"/>
        <s v="8824_01"/>
        <s v="8825_01"/>
        <s v="8826_01"/>
        <s v="8826_02"/>
        <s v="8826_03"/>
        <s v="8827_01"/>
        <s v="8828_01"/>
        <s v="8722_02"/>
        <s v="8736_01"/>
        <s v="8752_01"/>
        <s v="8833_01"/>
        <s v="8834_01"/>
        <s v="8835_01"/>
        <s v="8836_01"/>
        <s v="8836_02"/>
        <s v="8838_01"/>
        <s v="8840_01"/>
        <s v="8759_01"/>
        <s v="8842_01"/>
        <s v="8843_01"/>
        <s v="8844_01"/>
        <s v="8845_01"/>
        <s v="8845_02"/>
        <s v="5989_01"/>
        <s v="8849_01"/>
        <s v="8759_02"/>
        <s v="8764_01"/>
        <s v="8766_01"/>
        <s v="8853_01"/>
        <s v="8854_01"/>
        <s v="8856_01"/>
        <s v="8858_01"/>
        <s v="8769_01"/>
        <s v="7790_01"/>
        <s v="8773_01"/>
        <s v="8782_01"/>
        <s v="8861_01"/>
        <s v="8862_01"/>
        <s v="8862_02"/>
        <s v="8862_03"/>
        <s v="8862_04"/>
        <s v="8862_05"/>
        <s v="8863_01"/>
        <s v="8783_01"/>
        <s v="8865_01"/>
        <s v="8867_01"/>
        <s v="8867_02"/>
        <s v="8868_01"/>
        <s v="8869_01"/>
        <s v="8871_01"/>
        <s v="8871_02"/>
        <s v="8783_02"/>
        <s v="8874_01"/>
        <s v="8876_01"/>
        <s v="8878_01"/>
        <s v="8806_01"/>
        <s v="8881_01"/>
        <s v="8883_01"/>
        <s v="8884_01"/>
        <s v="8812_01"/>
        <s v="8886_01"/>
        <s v="8886_02"/>
        <s v="8886_03"/>
        <s v="8889_01"/>
        <s v="8890_01"/>
        <s v="8891_01"/>
        <s v="8891_02"/>
        <s v="8892_01"/>
        <s v="8823_01"/>
        <s v="8830_01"/>
        <s v="8897_01"/>
        <s v="8899_01"/>
        <s v="8900_01"/>
        <s v="8901_01"/>
        <s v="8902_01"/>
        <s v="8903_01"/>
        <s v="8904_01"/>
        <s v="8830_02"/>
        <s v="8906_01"/>
        <s v="8907_01"/>
        <s v="8910_01"/>
        <s v="8918_01"/>
        <s v="8919_01"/>
        <s v="8920_01"/>
        <s v="8922_01"/>
        <s v="8923_01"/>
        <s v="8926_01"/>
        <s v="8928_01"/>
        <s v="8930_01"/>
        <s v="8932_01"/>
        <s v="8937_01"/>
        <s v="8637_01"/>
        <s v="8831_01"/>
        <s v="8939_01"/>
        <s v="8940_01"/>
        <s v="8841_01"/>
        <s v="8850_01"/>
        <s v="8852_01"/>
        <s v="8942_01"/>
        <s v="8944_01"/>
        <s v="8944_02"/>
        <s v="8944_03"/>
        <s v="8945_01"/>
        <s v="8945_02"/>
        <s v="8860_01"/>
        <s v="8948_01"/>
        <s v="8948_02"/>
        <s v="8954_01"/>
        <s v="8955_01"/>
        <s v="8956_01"/>
        <s v="8956_02"/>
        <s v="8956_03"/>
        <s v="8956_04"/>
        <s v="8956_05"/>
        <s v="8956_06"/>
        <s v="8956_07"/>
        <s v="8956_08"/>
        <s v="8959_01"/>
        <s v="8961_01"/>
        <s v="8961_02"/>
        <s v="8961_03"/>
        <s v="8860_02"/>
        <s v="8961_05"/>
        <s v="8860_03"/>
        <s v="8860_04"/>
        <s v="8864_01"/>
        <s v="8872_01"/>
        <s v="8967_01"/>
        <s v="8968_01"/>
        <s v="8969_01"/>
        <s v="8970_01"/>
        <s v="8880_01"/>
        <s v="8973_01"/>
        <s v="8975_01"/>
        <s v="8975_02"/>
        <s v="8976_01"/>
        <s v="8894_01"/>
        <s v="8896_01"/>
        <s v="8981_01"/>
        <s v="8982_01"/>
        <s v="8983_01"/>
        <s v="8985_01"/>
        <s v="8986_01"/>
        <s v="8986_02"/>
        <s v="8987_01"/>
        <s v="8988_01"/>
        <s v="8988_02"/>
        <s v="8988_03"/>
        <s v="8988_04"/>
        <s v="8988_05"/>
        <s v="8988_06"/>
        <s v="8988_07"/>
        <s v="8988_08"/>
        <s v="8989_01"/>
        <s v="8989_02"/>
        <s v="8989_03"/>
        <s v="8989_04"/>
        <s v="8905_01"/>
        <s v="8993_01"/>
        <s v="8996_01"/>
        <s v="8997_01"/>
        <s v="8997_02"/>
        <s v="8998_01"/>
        <s v="8998_02"/>
        <s v="8938_02"/>
        <s v="9001_01"/>
        <s v="9003_01"/>
        <s v="9004_01"/>
        <s v="9006_01"/>
        <s v="9007_01"/>
        <s v="9008_01"/>
        <s v="9008_02"/>
        <s v="9009_01"/>
        <s v="8941_02"/>
        <s v="9011_01"/>
        <s v="9012_01"/>
        <s v="9013_01"/>
        <s v="9013_02"/>
        <s v="9013_03"/>
        <s v="9014_01"/>
        <s v="9015_01"/>
        <s v="9018_01"/>
        <s v="9019_01"/>
        <s v="9020_01"/>
        <s v="8941_03"/>
        <s v="8947_01"/>
        <s v="9023_01"/>
        <s v="8964_01"/>
        <s v="9026_01"/>
        <s v="9028_01"/>
        <s v="8964_02"/>
        <s v="9030_01"/>
        <s v="9030_02"/>
        <s v="9031_01"/>
        <s v="8964_03"/>
        <s v="9034_01"/>
        <s v="9034_02"/>
        <s v="9034_03"/>
        <s v="9034_04"/>
        <s v="9034_05"/>
        <s v="9035_01"/>
        <s v="9036_01"/>
        <s v="8972_01"/>
        <s v="9038_01"/>
        <s v="9041_01"/>
        <s v="9042_01"/>
        <s v="8938_01"/>
        <s v="9046_01"/>
        <s v="9046_02"/>
        <s v="9048_01"/>
        <s v="9049_01"/>
        <s v="9052_01"/>
        <s v="9052_02"/>
        <s v="9057_01"/>
        <s v="9057_02"/>
        <s v="9059_01"/>
        <s v="9060_01"/>
        <s v="8977_01"/>
        <s v="9064_01"/>
        <s v="9066_01"/>
        <s v="9068_01"/>
        <s v="9069_01"/>
        <s v="9069_02"/>
        <s v="9069_03"/>
        <s v="9069_04"/>
        <s v="9069_05"/>
        <s v="9071_01"/>
        <s v="8961_04"/>
        <s v="8978_01"/>
        <s v="8999_01"/>
        <s v="9073_01"/>
        <s v="9073_02"/>
        <s v="9074_01"/>
        <s v="9074_02"/>
        <s v="9074_03"/>
        <s v="9074_04"/>
        <s v="9074_05"/>
        <s v="9074_06"/>
        <s v="9075_01"/>
        <s v="9076_01"/>
        <s v="9077_01"/>
        <s v="9077_02"/>
        <s v="9078_01"/>
        <s v="9079_01"/>
        <s v="9080_01"/>
        <s v="9081_01"/>
        <s v="9081_02"/>
        <s v="9081_03"/>
        <s v="9081_04"/>
        <s v="9081_05"/>
        <s v="9081_06"/>
        <s v="9081_07"/>
        <s v="9081_08"/>
        <s v="9010_01"/>
        <s v="9085_01"/>
        <s v="9085_02"/>
        <s v="9085_03"/>
        <s v="9089_01"/>
        <s v="9094_01"/>
        <s v="9094_02"/>
        <s v="9021_01"/>
        <s v="9098_01"/>
        <s v="9099_01"/>
        <s v="9101_01"/>
        <s v="9103_01"/>
        <s v="9104_01"/>
        <s v="9106_01"/>
        <s v="9107_01"/>
        <s v="9108_01"/>
        <s v="9108_02"/>
        <s v="9110_01"/>
        <s v="9021_02"/>
        <s v="9024_01"/>
        <s v="9114_01"/>
        <s v="9115_01"/>
        <s v="9116_01"/>
        <s v="9118_01"/>
        <s v="9118_02"/>
        <s v="9119_01"/>
        <s v="9120_01"/>
        <s v="9122_01"/>
        <s v="9029_01"/>
        <s v="9032_01"/>
        <s v="9072_02"/>
        <s v="9084_01"/>
        <s v="9127_01"/>
        <s v="9128_01"/>
        <s v="9128_02"/>
        <s v="9129_01"/>
        <s v="9097_01"/>
        <s v="9131_01"/>
        <s v="9131_02"/>
        <s v="9111_01"/>
        <s v="9112_01"/>
        <s v="9134_01"/>
        <s v="9136_01"/>
        <s v="9124_01"/>
        <s v="9125_01"/>
        <s v="9140_01"/>
        <s v="9141_01"/>
        <s v="9142_01"/>
        <s v="9144_01"/>
        <s v="9145_01"/>
        <s v="9148_01"/>
        <s v="9149_01"/>
        <s v="9149_02"/>
        <s v="9150_01"/>
        <s v="9125_02"/>
        <s v="9152_01"/>
        <s v="9156_01"/>
        <s v="9157_01"/>
        <s v="9157_02"/>
        <s v="9157_03"/>
        <s v="9157_04"/>
        <s v="9157_05"/>
        <s v="9157_06"/>
        <s v="9157_07"/>
        <s v="9158_01"/>
        <s v="9159_01"/>
        <s v="9160_01"/>
        <s v="9161_01"/>
        <s v="9161_02"/>
        <s v="9163_01"/>
        <s v="9126_01"/>
        <s v="9165_01"/>
        <s v="9167_01"/>
        <s v="9168_01"/>
        <s v="9168_02"/>
        <s v="9130_01"/>
        <s v="9170_01"/>
        <s v="9172_01"/>
        <s v="9173_01"/>
        <s v="9174_01"/>
        <s v="9175_01"/>
        <s v="9176_01"/>
        <s v="9178_01"/>
        <s v="9179_01"/>
        <s v="9179_02"/>
        <s v="9179_03"/>
        <s v="9179_04"/>
        <s v="9151_01"/>
        <s v="9181_01"/>
        <s v="9183_01"/>
        <s v="9184_01"/>
        <s v="9185_01"/>
        <s v="9180_01"/>
        <s v="9188_01"/>
        <s v="9189_01"/>
        <s v="9190_01"/>
        <s v="9192_01"/>
        <s v="9193_01"/>
        <s v="9194_01"/>
        <s v="9194_02"/>
        <s v="9186_01"/>
        <s v="9195_01"/>
        <s v="9196_01"/>
        <s v="9196_02"/>
        <s v="9196_03"/>
        <s v="9197_01"/>
        <s v="9197_02"/>
        <s v="9197_03"/>
        <s v="9197_04"/>
        <s v="9199_01"/>
        <s v="9201_01"/>
        <s v="9202_01"/>
        <s v="9195_02"/>
        <s v="9205_01"/>
        <s v="9205_02"/>
        <s v="9205_03"/>
        <s v="9208_01"/>
        <s v="9208_02"/>
        <s v="9211_01"/>
        <s v="9213_01"/>
        <s v="9217_01"/>
        <s v="9218_01"/>
        <s v="9219_01"/>
        <s v="9219_02"/>
        <s v="9220_01"/>
        <s v="9220_02"/>
        <s v="9220_03"/>
        <s v="9221_01"/>
        <s v="9203_01"/>
        <s v="9222_01"/>
        <s v="9225_01"/>
        <s v="9226_01"/>
        <s v="9227_01"/>
        <s v="9227_02"/>
        <s v="9227_03"/>
        <s v="9227_04"/>
        <s v="9227_05"/>
        <s v="9230_01"/>
        <s v="9231_01"/>
        <s v="9231_02"/>
        <s v="9231_03"/>
        <s v="9233_01"/>
        <s v="9234_01"/>
        <s v="9235_01"/>
        <s v="9237_01"/>
        <s v="9239_01"/>
        <s v="9241_01"/>
        <s v="9242_01"/>
        <s v="9244_01"/>
        <s v="9246_01"/>
        <s v="9247_01"/>
        <s v="9043_01"/>
        <s v="9250_01"/>
        <s v="9251_01"/>
        <s v="9252_01"/>
        <s v="9252_02"/>
        <s v="9253_01"/>
        <s v="9254_01"/>
        <s v="9256_01"/>
        <s v="9072_01"/>
        <s v="9259_01"/>
        <s v="9261_01"/>
        <s v="9264_01"/>
        <s v="9267_01"/>
        <s v="9267_02"/>
        <s v="9268_01"/>
        <s v="9270_01"/>
        <s v="9272_01"/>
        <s v="9272_02"/>
        <s v="9274_01"/>
        <s v="9275_01"/>
        <s v="9275_02"/>
        <s v="9275_03"/>
        <s v="9276_01"/>
        <s v="9278_01"/>
        <s v="9279_01"/>
        <s v="9280_01"/>
        <s v="9280_02"/>
      </sharedItems>
    </cacheField>
    <cacheField name="Group_nr" numFmtId="0">
      <sharedItems containsSemiMixedTypes="0" containsString="0" containsNumber="1" containsInteger="1" minValue="1" maxValue="9280"/>
    </cacheField>
    <cacheField name="HomePlanet" numFmtId="0">
      <sharedItems count="4">
        <s v="Europa"/>
        <s v="Earth"/>
        <s v="Mars"/>
        <s v=""/>
      </sharedItems>
    </cacheField>
    <cacheField name="CryoSleep" numFmtId="0">
      <sharedItems containsBlank="1" count="3">
        <b v="0"/>
        <b v="1"/>
        <m/>
      </sharedItems>
    </cacheField>
    <cacheField name="Cabin" numFmtId="0">
      <sharedItems/>
    </cacheField>
    <cacheField name="Deck" numFmtId="0">
      <sharedItems count="9">
        <s v="B"/>
        <s v="F"/>
        <s v="A"/>
        <s v="G"/>
        <s v=""/>
        <s v="D"/>
        <s v="E"/>
        <s v="C"/>
        <s v="T"/>
      </sharedItems>
    </cacheField>
    <cacheField name="Side" numFmtId="0">
      <sharedItems/>
    </cacheField>
    <cacheField name="Destination" numFmtId="0">
      <sharedItems count="4">
        <s v="TRAPPIST-1e"/>
        <s v="PSO J318.5-22"/>
        <s v="55 Cancri e"/>
        <s v=""/>
      </sharedItems>
    </cacheField>
    <cacheField name="Age" numFmtId="0">
      <sharedItems containsMixedTypes="1" containsNumber="1" containsInteger="1" minValue="0" maxValue="79" count="81">
        <n v="39"/>
        <n v="24"/>
        <n v="58"/>
        <n v="33"/>
        <n v="16"/>
        <n v="44"/>
        <n v="26"/>
        <n v="28"/>
        <n v="35"/>
        <n v="14"/>
        <n v="34"/>
        <n v="45"/>
        <n v="37"/>
        <n v="48"/>
        <n v="31"/>
        <n v="22"/>
        <n v="0"/>
        <n v="1"/>
        <n v="49"/>
        <n v="29"/>
        <n v="10"/>
        <n v="7"/>
        <n v="38"/>
        <n v="62"/>
        <n v="15"/>
        <n v="32"/>
        <n v="43"/>
        <n v="51"/>
        <n v="20"/>
        <n v="30"/>
        <n v="17"/>
        <n v="55"/>
        <n v="4"/>
        <n v="21"/>
        <s v=""/>
        <n v="56"/>
        <n v="25"/>
        <n v="2"/>
        <n v="27"/>
        <n v="36"/>
        <n v="23"/>
        <n v="18"/>
        <n v="42"/>
        <n v="19"/>
        <n v="71"/>
        <n v="13"/>
        <n v="40"/>
        <n v="3"/>
        <n v="54"/>
        <n v="9"/>
        <n v="6"/>
        <n v="64"/>
        <n v="47"/>
        <n v="50"/>
        <n v="41"/>
        <n v="57"/>
        <n v="11"/>
        <n v="8"/>
        <n v="52"/>
        <n v="46"/>
        <n v="63"/>
        <n v="67"/>
        <n v="60"/>
        <n v="5"/>
        <n v="61"/>
        <n v="79"/>
        <n v="68"/>
        <n v="59"/>
        <n v="74"/>
        <n v="65"/>
        <n v="53"/>
        <n v="12"/>
        <n v="75"/>
        <n v="73"/>
        <n v="70"/>
        <n v="76"/>
        <n v="78"/>
        <n v="66"/>
        <n v="69"/>
        <n v="72"/>
        <n v="77"/>
      </sharedItems>
    </cacheField>
    <cacheField name="VIP" numFmtId="0">
      <sharedItems containsBlank="1" count="3">
        <b v="0"/>
        <b v="1"/>
        <m/>
      </sharedItems>
    </cacheField>
    <cacheField name="RoomService" numFmtId="2">
      <sharedItems containsSemiMixedTypes="0" containsString="0" containsNumber="1" containsInteger="1" minValue="0" maxValue="14327" count="1273">
        <n v="0"/>
        <n v="109"/>
        <n v="43"/>
        <n v="303"/>
        <n v="42"/>
        <n v="39"/>
        <n v="328"/>
        <n v="719"/>
        <n v="8"/>
        <n v="32"/>
        <n v="1719"/>
        <n v="142"/>
        <n v="412"/>
        <n v="48"/>
        <n v="22"/>
        <n v="1455"/>
        <n v="13"/>
        <n v="106"/>
        <n v="1264"/>
        <n v="554"/>
        <n v="295"/>
        <n v="848"/>
        <n v="790"/>
        <n v="4"/>
        <n v="279"/>
        <n v="45"/>
        <n v="228"/>
        <n v="1"/>
        <n v="1946"/>
        <n v="3"/>
        <n v="887"/>
        <n v="190"/>
        <n v="16"/>
        <n v="60"/>
        <n v="924"/>
        <n v="539"/>
        <n v="3482"/>
        <n v="162"/>
        <n v="688"/>
        <n v="211"/>
        <n v="28"/>
        <n v="311"/>
        <n v="112"/>
        <n v="86"/>
        <n v="562"/>
        <n v="2209"/>
        <n v="82"/>
        <n v="33"/>
        <n v="55"/>
        <n v="1443"/>
        <n v="10"/>
        <n v="5"/>
        <n v="149"/>
        <n v="501"/>
        <n v="97"/>
        <n v="440"/>
        <n v="784"/>
        <n v="4119"/>
        <n v="50"/>
        <n v="1093"/>
        <n v="353"/>
        <n v="287"/>
        <n v="89"/>
        <n v="17"/>
        <n v="62"/>
        <n v="84"/>
        <n v="3332"/>
        <n v="610"/>
        <n v="928"/>
        <n v="531"/>
        <n v="61"/>
        <n v="2"/>
        <n v="1203"/>
        <n v="40"/>
        <n v="494"/>
        <n v="192"/>
        <n v="147"/>
        <n v="367"/>
        <n v="1517"/>
        <n v="122"/>
        <n v="469"/>
        <n v="236"/>
        <n v="3992"/>
        <n v="1008"/>
        <n v="490"/>
        <n v="840"/>
        <n v="745"/>
        <n v="166"/>
        <n v="665"/>
        <n v="4397"/>
        <n v="600"/>
        <n v="572"/>
        <n v="324"/>
        <n v="368"/>
        <n v="176"/>
        <n v="2083"/>
        <n v="1893"/>
        <n v="335"/>
        <n v="272"/>
        <n v="702"/>
        <n v="1547"/>
        <n v="66"/>
        <n v="118"/>
        <n v="44"/>
        <n v="146"/>
        <n v="90"/>
        <n v="1194"/>
        <n v="7"/>
        <n v="331"/>
        <n v="386"/>
        <n v="1944"/>
        <n v="247"/>
        <n v="443"/>
        <n v="49"/>
        <n v="591"/>
        <n v="695"/>
        <n v="714"/>
        <n v="30"/>
        <n v="121"/>
        <n v="2484"/>
        <n v="758"/>
        <n v="1331"/>
        <n v="148"/>
        <n v="358"/>
        <n v="953"/>
        <n v="639"/>
        <n v="2754"/>
        <n v="116"/>
        <n v="5649"/>
        <n v="198"/>
        <n v="348"/>
        <n v="391"/>
        <n v="69"/>
        <n v="743"/>
        <n v="2581"/>
        <n v="417"/>
        <n v="177"/>
        <n v="2353"/>
        <n v="612"/>
        <n v="691"/>
        <n v="338"/>
        <n v="860"/>
        <n v="262"/>
        <n v="630"/>
        <n v="737"/>
        <n v="46"/>
        <n v="382"/>
        <n v="944"/>
        <n v="1869"/>
        <n v="1352"/>
        <n v="9"/>
        <n v="757"/>
        <n v="941"/>
        <n v="210"/>
        <n v="2156"/>
        <n v="528"/>
        <n v="1377"/>
        <n v="1770"/>
        <n v="1019"/>
        <n v="1369"/>
        <n v="414"/>
        <n v="172"/>
        <n v="456"/>
        <n v="815"/>
        <n v="588"/>
        <n v="1214"/>
        <n v="1033"/>
        <n v="154"/>
        <n v="748"/>
        <n v="113"/>
        <n v="1445"/>
        <n v="1471"/>
        <n v="553"/>
        <n v="857"/>
        <n v="204"/>
        <n v="98"/>
        <n v="3573"/>
        <n v="1144"/>
        <n v="1440"/>
        <n v="59"/>
        <n v="930"/>
        <n v="1364"/>
        <n v="126"/>
        <n v="1227"/>
        <n v="114"/>
        <n v="489"/>
        <n v="1908"/>
        <n v="530"/>
        <n v="1911"/>
        <n v="14"/>
        <n v="53"/>
        <n v="1410"/>
        <n v="1286"/>
        <n v="1134"/>
        <n v="354"/>
        <n v="1054"/>
        <n v="2832"/>
        <n v="375"/>
        <n v="806"/>
        <n v="234"/>
        <n v="801"/>
        <n v="269"/>
        <n v="546"/>
        <n v="1184"/>
        <n v="460"/>
        <n v="78"/>
        <n v="3284"/>
        <n v="947"/>
        <n v="773"/>
        <n v="27"/>
        <n v="434"/>
        <n v="103"/>
        <n v="1215"/>
        <n v="1082"/>
        <n v="1072"/>
        <n v="614"/>
        <n v="197"/>
        <n v="1724"/>
        <n v="127"/>
        <n v="132"/>
        <n v="77"/>
        <n v="982"/>
        <n v="938"/>
        <n v="2937"/>
        <n v="1862"/>
        <n v="1758"/>
        <n v="3839"/>
        <n v="416"/>
        <n v="886"/>
        <n v="285"/>
        <n v="849"/>
        <n v="218"/>
        <n v="1749"/>
        <n v="1337"/>
        <n v="21"/>
        <n v="948"/>
        <n v="969"/>
        <n v="1696"/>
        <n v="838"/>
        <n v="1577"/>
        <n v="521"/>
        <n v="1100"/>
        <n v="139"/>
        <n v="712"/>
        <n v="76"/>
        <n v="3594"/>
        <n v="15"/>
        <n v="19"/>
        <n v="47"/>
        <n v="29"/>
        <n v="558"/>
        <n v="1823"/>
        <n v="713"/>
        <n v="797"/>
        <n v="1246"/>
        <n v="1234"/>
        <n v="1199"/>
        <n v="410"/>
        <n v="183"/>
        <n v="159"/>
        <n v="1049"/>
        <n v="2244"/>
        <n v="1092"/>
        <n v="1610"/>
        <n v="870"/>
        <n v="751"/>
        <n v="174"/>
        <n v="786"/>
        <n v="828"/>
        <n v="663"/>
        <n v="2651"/>
        <n v="2904"/>
        <n v="1752"/>
        <n v="217"/>
        <n v="34"/>
        <n v="280"/>
        <n v="12"/>
        <n v="435"/>
        <n v="3103"/>
        <n v="875"/>
        <n v="3002"/>
        <n v="200"/>
        <n v="1267"/>
        <n v="1717"/>
        <n v="1037"/>
        <n v="157"/>
        <n v="18"/>
        <n v="1146"/>
        <n v="1789"/>
        <n v="646"/>
        <n v="130"/>
        <n v="963"/>
        <n v="891"/>
        <n v="72"/>
        <n v="1065"/>
        <n v="792"/>
        <n v="1933"/>
        <n v="58"/>
        <n v="6"/>
        <n v="31"/>
        <n v="387"/>
        <n v="1192"/>
        <n v="8030"/>
        <n v="4301"/>
        <n v="252"/>
        <n v="621"/>
        <n v="915"/>
        <n v="1172"/>
        <n v="336"/>
        <n v="1119"/>
        <n v="1633"/>
        <n v="768"/>
        <n v="187"/>
        <n v="759"/>
        <n v="1483"/>
        <n v="3037"/>
        <n v="216"/>
        <n v="51"/>
        <n v="455"/>
        <n v="1081"/>
        <n v="756"/>
        <n v="1102"/>
        <n v="507"/>
        <n v="890"/>
        <n v="120"/>
        <n v="182"/>
        <n v="1018"/>
        <n v="552"/>
        <n v="1130"/>
        <n v="995"/>
        <n v="415"/>
        <n v="79"/>
        <n v="638"/>
        <n v="1178"/>
        <n v="2103"/>
        <n v="581"/>
        <n v="628"/>
        <n v="1339"/>
        <n v="437"/>
        <n v="233"/>
        <n v="1743"/>
        <n v="300"/>
        <n v="738"/>
        <n v="1914"/>
        <n v="1722"/>
        <n v="1709"/>
        <n v="855"/>
        <n v="819"/>
        <n v="913"/>
        <n v="418"/>
        <n v="482"/>
        <n v="620"/>
        <n v="2386"/>
        <n v="131"/>
        <n v="636"/>
        <n v="1086"/>
        <n v="96"/>
        <n v="3211"/>
        <n v="479"/>
        <n v="2575"/>
        <n v="859"/>
        <n v="71"/>
        <n v="393"/>
        <n v="65"/>
        <n v="1103"/>
        <n v="980"/>
        <n v="585"/>
        <n v="889"/>
        <n v="8168"/>
        <n v="5715"/>
        <n v="1094"/>
        <n v="237"/>
        <n v="485"/>
        <n v="1365"/>
        <n v="314"/>
        <n v="760"/>
        <n v="824"/>
        <n v="286"/>
        <n v="1222"/>
        <n v="1231"/>
        <n v="789"/>
        <n v="902"/>
        <n v="105"/>
        <n v="213"/>
        <n v="68"/>
        <n v="1084"/>
        <n v="278"/>
        <n v="894"/>
        <n v="1734"/>
        <n v="1502"/>
        <n v="70"/>
        <n v="24"/>
        <n v="193"/>
        <n v="984"/>
        <n v="775"/>
        <n v="1174"/>
        <n v="950"/>
        <n v="1489"/>
        <n v="491"/>
        <n v="239"/>
        <n v="899"/>
        <n v="2081"/>
        <n v="965"/>
        <n v="3358"/>
        <n v="245"/>
        <n v="926"/>
        <n v="189"/>
        <n v="705"/>
        <n v="453"/>
        <n v="1046"/>
        <n v="1811"/>
        <n v="1544"/>
        <n v="330"/>
        <n v="1656"/>
        <n v="876"/>
        <n v="259"/>
        <n v="574"/>
        <n v="73"/>
        <n v="2988"/>
        <n v="711"/>
        <n v="1125"/>
        <n v="214"/>
        <n v="360"/>
        <n v="181"/>
        <n v="202"/>
        <n v="356"/>
        <n v="970"/>
        <n v="793"/>
        <n v="92"/>
        <n v="35"/>
        <n v="319"/>
        <n v="7406"/>
        <n v="398"/>
        <n v="1006"/>
        <n v="765"/>
        <n v="1015"/>
        <n v="54"/>
        <n v="701"/>
        <n v="163"/>
        <n v="5022"/>
        <n v="877"/>
        <n v="1030"/>
        <n v="341"/>
        <n v="2738"/>
        <n v="333"/>
        <n v="428"/>
        <n v="433"/>
        <n v="305"/>
        <n v="1158"/>
        <n v="825"/>
        <n v="3414"/>
        <n v="1300"/>
        <n v="954"/>
        <n v="3202"/>
        <n v="158"/>
        <n v="406"/>
        <n v="1052"/>
        <n v="2237"/>
        <n v="1230"/>
        <n v="1406"/>
        <n v="85"/>
        <n v="56"/>
        <n v="637"/>
        <n v="813"/>
        <n v="320"/>
        <n v="852"/>
        <n v="1336"/>
        <n v="762"/>
        <n v="2947"/>
        <n v="1664"/>
        <n v="26"/>
        <n v="587"/>
        <n v="742"/>
        <n v="145"/>
        <n v="2400"/>
        <n v="104"/>
        <n v="3677"/>
        <n v="2973"/>
        <n v="164"/>
        <n v="596"/>
        <n v="520"/>
        <n v="2001"/>
        <n v="1891"/>
        <n v="143"/>
        <n v="140"/>
        <n v="1639"/>
        <n v="1104"/>
        <n v="2249"/>
        <n v="1056"/>
        <n v="95"/>
        <n v="470"/>
        <n v="2215"/>
        <n v="11"/>
        <n v="1465"/>
        <n v="865"/>
        <n v="1744"/>
        <n v="717"/>
        <n v="942"/>
        <n v="513"/>
        <n v="302"/>
        <n v="1821"/>
        <n v="401"/>
        <n v="1434"/>
        <n v="196"/>
        <n v="1062"/>
        <n v="231"/>
        <n v="37"/>
        <n v="373"/>
        <n v="673"/>
        <n v="1250"/>
        <n v="1139"/>
        <n v="662"/>
        <n v="20"/>
        <n v="399"/>
        <n v="666"/>
        <n v="281"/>
        <n v="1430"/>
        <n v="167"/>
        <n v="1289"/>
        <n v="270"/>
        <n v="430"/>
        <n v="697"/>
        <n v="2648"/>
        <n v="63"/>
        <n v="776"/>
        <n v="235"/>
        <n v="770"/>
        <n v="721"/>
        <n v="624"/>
        <n v="736"/>
        <n v="1252"/>
        <n v="75"/>
        <n v="426"/>
        <n v="629"/>
        <n v="579"/>
        <n v="2138"/>
        <n v="651"/>
        <n v="38"/>
        <n v="388"/>
        <n v="1750"/>
        <n v="3887"/>
        <n v="1356"/>
        <n v="3097"/>
        <n v="1973"/>
        <n v="505"/>
        <n v="2698"/>
        <n v="1695"/>
        <n v="203"/>
        <n v="93"/>
        <n v="457"/>
        <n v="1248"/>
        <n v="755"/>
        <n v="1010"/>
        <n v="1508"/>
        <n v="1367"/>
        <n v="1320"/>
        <n v="128"/>
        <n v="556"/>
        <n v="1409"/>
        <n v="613"/>
        <n v="880"/>
        <n v="836"/>
        <n v="1209"/>
        <n v="2416"/>
        <n v="194"/>
        <n v="854"/>
        <n v="292"/>
        <n v="381"/>
        <n v="227"/>
        <n v="1458"/>
        <n v="602"/>
        <n v="2492"/>
        <n v="379"/>
        <n v="526"/>
        <n v="594"/>
        <n v="682"/>
        <n v="2594"/>
        <n v="584"/>
        <n v="631"/>
        <n v="64"/>
        <n v="873"/>
        <n v="253"/>
        <n v="885"/>
        <n v="36"/>
        <n v="1050"/>
        <n v="1454"/>
        <n v="41"/>
        <n v="548"/>
        <n v="238"/>
        <n v="882"/>
        <n v="694"/>
        <n v="1153"/>
        <n v="496"/>
        <n v="804"/>
        <n v="787"/>
        <n v="173"/>
        <n v="936"/>
        <n v="900"/>
        <n v="2000"/>
        <n v="492"/>
        <n v="232"/>
        <n v="91"/>
        <n v="2357"/>
        <n v="2997"/>
        <n v="366"/>
        <n v="704"/>
        <n v="3551"/>
        <n v="339"/>
        <n v="1113"/>
        <n v="1277"/>
        <n v="2066"/>
        <n v="171"/>
        <n v="733"/>
        <n v="2381"/>
        <n v="2508"/>
        <n v="1450"/>
        <n v="746"/>
        <n v="1507"/>
        <n v="405"/>
        <n v="1535"/>
        <n v="911"/>
        <n v="625"/>
        <n v="254"/>
        <n v="123"/>
        <n v="1088"/>
        <n v="2058"/>
        <n v="1381"/>
        <n v="1581"/>
        <n v="672"/>
        <n v="555"/>
        <n v="1890"/>
        <n v="1114"/>
        <n v="1240"/>
        <n v="1226"/>
        <n v="7172"/>
        <n v="206"/>
        <n v="641"/>
        <n v="432"/>
        <n v="310"/>
        <n v="1822"/>
        <n v="1150"/>
        <n v="2050"/>
        <n v="221"/>
        <n v="740"/>
        <n v="2436"/>
        <n v="396"/>
        <n v="23"/>
        <n v="1481"/>
        <n v="1187"/>
        <n v="517"/>
        <n v="608"/>
        <n v="1112"/>
        <n v="728"/>
        <n v="506"/>
        <n v="577"/>
        <n v="2210"/>
        <n v="1313"/>
        <n v="1586"/>
        <n v="578"/>
        <n v="1554"/>
        <n v="664"/>
        <n v="1609"/>
        <n v="1279"/>
        <n v="1220"/>
        <n v="809"/>
        <n v="571"/>
        <n v="4694"/>
        <n v="1218"/>
        <n v="731"/>
        <n v="2424"/>
        <n v="975"/>
        <n v="2765"/>
        <n v="708"/>
        <n v="3702"/>
        <n v="207"/>
        <n v="2840"/>
        <n v="583"/>
        <n v="3865"/>
        <n v="293"/>
        <n v="6726"/>
        <n v="454"/>
        <n v="511"/>
        <n v="180"/>
        <n v="1751"/>
        <n v="2300"/>
        <n v="52"/>
        <n v="1624"/>
        <n v="593"/>
        <n v="764"/>
        <n v="508"/>
        <n v="74"/>
        <n v="1612"/>
        <n v="256"/>
        <n v="718"/>
        <n v="2598"/>
        <n v="632"/>
        <n v="313"/>
        <n v="260"/>
        <n v="212"/>
        <n v="607"/>
        <n v="1671"/>
        <n v="2019"/>
        <n v="2538"/>
        <n v="616"/>
        <n v="308"/>
        <n v="2318"/>
        <n v="350"/>
        <n v="503"/>
        <n v="1196"/>
        <n v="241"/>
        <n v="1290"/>
        <n v="464"/>
        <n v="1773"/>
        <n v="766"/>
        <n v="999"/>
        <n v="4483"/>
        <n v="323"/>
        <n v="345"/>
        <n v="834"/>
        <n v="1663"/>
        <n v="1281"/>
        <n v="25"/>
        <n v="125"/>
        <n v="403"/>
        <n v="2502"/>
        <n v="598"/>
        <n v="803"/>
        <n v="808"/>
        <n v="622"/>
        <n v="1867"/>
        <n v="3340"/>
        <n v="1874"/>
        <n v="80"/>
        <n v="821"/>
        <n v="361"/>
        <n v="1200"/>
        <n v="357"/>
        <n v="471"/>
        <n v="1511"/>
        <n v="1387"/>
        <n v="2301"/>
        <n v="312"/>
        <n v="205"/>
        <n v="165"/>
        <n v="1540"/>
        <n v="2478"/>
        <n v="2127"/>
        <n v="967"/>
        <n v="309"/>
        <n v="716"/>
        <n v="912"/>
        <n v="3537"/>
        <n v="901"/>
        <n v="523"/>
        <n v="772"/>
        <n v="325"/>
        <n v="781"/>
        <n v="3478"/>
        <n v="653"/>
        <n v="1228"/>
        <n v="5711"/>
        <n v="400"/>
        <n v="667"/>
        <n v="1644"/>
        <n v="1258"/>
        <n v="1417"/>
        <n v="1796"/>
        <n v="2616"/>
        <n v="3309"/>
        <n v="258"/>
        <n v="6498"/>
        <n v="741"/>
        <n v="2025"/>
        <n v="2229"/>
        <n v="1173"/>
        <n v="1598"/>
        <n v="939"/>
        <n v="1901"/>
        <n v="1616"/>
        <n v="451"/>
        <n v="1025"/>
        <n v="169"/>
        <n v="1087"/>
        <n v="1007"/>
        <n v="246"/>
        <n v="155"/>
        <n v="1299"/>
        <n v="715"/>
        <n v="1097"/>
        <n v="2646"/>
        <n v="1620"/>
        <n v="378"/>
        <n v="156"/>
        <n v="488"/>
        <n v="5493"/>
        <n v="2532"/>
        <n v="563"/>
        <n v="2267"/>
        <n v="274"/>
        <n v="267"/>
        <n v="2320"/>
        <n v="542"/>
        <n v="429"/>
        <n v="444"/>
        <n v="115"/>
        <n v="1272"/>
        <n v="124"/>
        <n v="649"/>
        <n v="735"/>
        <n v="1304"/>
        <n v="383"/>
        <n v="754"/>
        <n v="141"/>
        <n v="1099"/>
        <n v="134"/>
        <n v="249"/>
        <n v="1617"/>
        <n v="698"/>
        <n v="1549"/>
        <n v="110"/>
        <n v="1170"/>
        <n v="576"/>
        <n v="83"/>
        <n v="1280"/>
        <n v="452"/>
        <n v="820"/>
        <n v="101"/>
        <n v="191"/>
        <n v="686"/>
        <n v="1404"/>
        <n v="661"/>
        <n v="424"/>
        <n v="3471"/>
        <n v="1193"/>
        <n v="374"/>
        <n v="514"/>
        <n v="595"/>
        <n v="1399"/>
        <n v="372"/>
        <n v="703"/>
        <n v="14327"/>
        <n v="519"/>
        <n v="818"/>
        <n v="3361"/>
        <n v="2614"/>
        <n v="799"/>
        <n v="1060"/>
        <n v="866"/>
        <n v="962"/>
        <n v="2627"/>
        <n v="974"/>
        <n v="282"/>
        <n v="796"/>
        <n v="847"/>
        <n v="185"/>
        <n v="248"/>
        <n v="659"/>
        <n v="935"/>
        <n v="2739"/>
        <n v="223"/>
        <n v="138"/>
        <n v="355"/>
        <n v="1217"/>
        <n v="1448"/>
        <n v="1632"/>
        <n v="1028"/>
        <n v="564"/>
        <n v="931"/>
        <n v="363"/>
        <n v="1843"/>
        <n v="536"/>
        <n v="161"/>
        <n v="4531"/>
        <n v="423"/>
        <n v="1721"/>
        <n v="1851"/>
        <n v="529"/>
        <n v="362"/>
        <n v="1680"/>
        <n v="647"/>
        <n v="949"/>
        <n v="111"/>
        <n v="850"/>
        <n v="1363"/>
        <n v="1242"/>
        <n v="153"/>
        <n v="326"/>
        <n v="992"/>
        <n v="87"/>
        <n v="957"/>
        <n v="2756"/>
        <n v="642"/>
        <n v="1120"/>
        <n v="1268"/>
        <n v="648"/>
        <n v="1042"/>
        <n v="1904"/>
        <n v="1371"/>
        <n v="439"/>
        <n v="971"/>
        <n v="1961"/>
        <n v="606"/>
        <n v="1309"/>
        <n v="427"/>
        <n v="8151"/>
        <n v="3926"/>
        <n v="2044"/>
        <n v="802"/>
        <n v="5049"/>
        <n v="107"/>
        <n v="1528"/>
        <n v="689"/>
        <n v="814"/>
        <n v="732"/>
        <n v="151"/>
        <n v="582"/>
        <n v="322"/>
        <n v="994"/>
        <n v="261"/>
        <n v="168"/>
        <n v="3559"/>
        <n v="1956"/>
        <n v="3087"/>
        <n v="1219"/>
        <n v="160"/>
        <n v="1340"/>
        <n v="137"/>
        <n v="290"/>
        <n v="467"/>
        <n v="1177"/>
        <n v="3905"/>
        <n v="4102"/>
        <n v="250"/>
        <n v="225"/>
        <n v="3148"/>
        <n v="943"/>
        <n v="179"/>
        <n v="1420"/>
        <n v="706"/>
        <n v="298"/>
        <n v="481"/>
        <n v="2130"/>
        <n v="845"/>
        <n v="389"/>
        <n v="1109"/>
        <n v="550"/>
        <n v="724"/>
        <n v="2260"/>
        <n v="2703"/>
        <n v="685"/>
        <n v="1020"/>
        <n v="654"/>
        <n v="750"/>
        <n v="108"/>
        <n v="658"/>
        <n v="5645"/>
        <n v="1301"/>
        <n v="725"/>
        <n v="2445"/>
        <n v="749"/>
        <n v="623"/>
        <n v="753"/>
        <n v="590"/>
        <n v="988"/>
        <n v="380"/>
        <n v="958"/>
        <n v="170"/>
        <n v="458"/>
        <n v="1016"/>
        <n v="2147"/>
        <n v="332"/>
        <n v="807"/>
        <n v="215"/>
        <n v="1188"/>
        <n v="635"/>
        <n v="1285"/>
        <n v="1157"/>
        <n v="1307"/>
        <n v="178"/>
        <n v="1176"/>
        <n v="390"/>
        <n v="2029"/>
        <n v="57"/>
        <n v="88"/>
        <n v="559"/>
        <n v="2233"/>
        <n v="4608"/>
        <n v="853"/>
        <n v="3553"/>
        <n v="761"/>
        <n v="229"/>
        <n v="483"/>
        <n v="4518"/>
        <n v="878"/>
        <n v="201"/>
        <n v="2206"/>
        <n v="275"/>
        <n v="263"/>
        <n v="271"/>
        <n v="152"/>
        <n v="922"/>
        <n v="4702"/>
        <n v="3215"/>
        <n v="1690"/>
        <n v="276"/>
        <n v="94"/>
        <n v="477"/>
        <n v="2048"/>
        <n v="1017"/>
        <n v="2497"/>
        <n v="1269"/>
        <n v="1781"/>
        <n v="2116"/>
        <n v="805"/>
        <n v="1883"/>
        <n v="8142"/>
        <n v="3458"/>
        <n v="846"/>
        <n v="657"/>
        <n v="605"/>
        <n v="9920"/>
        <n v="518"/>
        <n v="4027"/>
        <n v="679"/>
        <n v="916"/>
        <n v="551"/>
        <n v="817"/>
        <n v="690"/>
        <n v="1682"/>
        <n v="1565"/>
        <n v="2026"/>
        <n v="425"/>
        <n v="1603"/>
        <n v="199"/>
        <n v="395"/>
        <n v="2803"/>
        <n v="643"/>
        <n v="1909"/>
        <n v="2189"/>
        <n v="1035"/>
        <n v="102"/>
        <n v="135"/>
        <n v="6769"/>
        <n v="1669"/>
        <n v="3616"/>
        <n v="898"/>
        <n v="627"/>
        <n v="484"/>
        <n v="2309"/>
        <n v="226"/>
        <n v="858"/>
        <n v="569"/>
        <n v="431"/>
        <n v="294"/>
        <n v="365"/>
        <n v="810"/>
        <n v="1256"/>
        <n v="2093"/>
        <n v="1379"/>
        <n v="448"/>
        <n v="3090"/>
        <n v="441"/>
        <n v="352"/>
        <n v="1442"/>
        <n v="1208"/>
        <n v="397"/>
        <n v="601"/>
        <n v="2956"/>
        <n v="699"/>
        <n v="2042"/>
        <n v="289"/>
        <n v="2413"/>
        <n v="419"/>
        <n v="752"/>
        <n v="1175"/>
        <n v="301"/>
        <n v="402"/>
        <n v="864"/>
        <n v="3811"/>
        <n v="3564"/>
        <n v="1595"/>
        <n v="707"/>
        <n v="1156"/>
        <n v="700"/>
        <n v="2664"/>
        <n v="3135"/>
        <n v="1288"/>
        <n v="545"/>
        <n v="2006"/>
        <n v="2167"/>
        <n v="2031"/>
        <n v="1884"/>
        <n v="2223"/>
        <n v="676"/>
        <n v="1912"/>
        <n v="1960"/>
        <n v="6103"/>
        <n v="1533"/>
        <n v="1233"/>
        <n v="862"/>
        <n v="1179"/>
        <n v="771"/>
        <n v="861"/>
        <n v="1979"/>
        <n v="1143"/>
        <n v="951"/>
        <n v="888"/>
        <n v="779"/>
        <n v="468"/>
        <n v="1002"/>
        <n v="1880"/>
        <n v="2224"/>
        <n v="244"/>
        <n v="1040"/>
        <n v="527"/>
        <n v="906"/>
        <n v="1373"/>
        <n v="1244"/>
        <n v="1964"/>
        <n v="438"/>
        <n v="150"/>
        <n v="541"/>
        <n v="3481"/>
        <n v="2191"/>
        <n v="473"/>
        <n v="678"/>
        <n v="2916"/>
        <n v="1988"/>
        <n v="1998"/>
        <n v="240"/>
        <n v="1967"/>
        <n v="1110"/>
        <n v="1962"/>
        <n v="879"/>
        <n v="1058"/>
        <n v="2261"/>
        <n v="549"/>
        <n v="960"/>
        <n v="907"/>
        <n v="509"/>
        <n v="1216"/>
        <n v="782"/>
        <n v="1043"/>
        <n v="2110"/>
        <n v="3580"/>
        <n v="288"/>
        <n v="1366"/>
        <n v="420"/>
        <n v="1631"/>
        <n v="8209"/>
        <n v="220"/>
        <n v="767"/>
        <n v="3191"/>
        <n v="81"/>
        <n v="618"/>
        <n v="3010"/>
        <n v="1132"/>
        <n v="812"/>
        <n v="100"/>
        <n v="5959"/>
        <n v="2647"/>
        <n v="1059"/>
        <n v="1413"/>
        <n v="1711"/>
        <n v="1318"/>
        <n v="2611"/>
        <n v="1405"/>
        <n v="1236"/>
        <n v="1126"/>
        <n v="1720"/>
        <n v="1243"/>
        <n v="769"/>
        <n v="535"/>
        <n v="634"/>
        <n v="99"/>
        <n v="6256"/>
        <n v="472"/>
        <n v="1432"/>
        <n v="3030"/>
        <n v="589"/>
        <n v="580"/>
        <n v="3591"/>
        <n v="640"/>
        <n v="463"/>
        <n v="3651"/>
        <n v="1969"/>
        <n v="2771"/>
        <n v="1000"/>
        <n v="5888"/>
        <n v="668"/>
        <n v="1730"/>
        <n v="2686"/>
        <n v="1842"/>
        <n v="1333"/>
        <n v="1095"/>
        <n v="644"/>
        <n v="209"/>
        <n v="487"/>
        <n v="868"/>
        <n v="499"/>
        <n v="376"/>
        <n v="3809"/>
        <n v="67"/>
        <n v="532"/>
        <n v="1403"/>
        <n v="831"/>
        <n v="1282"/>
        <n v="462"/>
        <n v="4210"/>
        <n v="1004"/>
        <n v="304"/>
        <n v="8243"/>
        <n v="188"/>
        <n v="3784"/>
        <n v="1852"/>
        <n v="129"/>
        <n v="1997"/>
        <n v="1161"/>
        <n v="547"/>
        <n v="1739"/>
        <n v="224"/>
        <n v="5327"/>
        <n v="133"/>
        <n v="777"/>
        <n v="5757"/>
        <n v="450"/>
        <n v="909"/>
        <n v="1763"/>
        <n v="987"/>
        <n v="1254"/>
        <n v="266"/>
        <n v="1613"/>
        <n v="4924"/>
        <n v="476"/>
        <n v="2239"/>
        <n v="874"/>
        <n v="1771"/>
        <n v="570"/>
        <n v="1584"/>
        <n v="413"/>
        <n v="586"/>
        <n v="1212"/>
        <n v="1384"/>
        <n v="2002"/>
        <n v="2758"/>
        <n v="903"/>
        <n v="726"/>
        <n v="257"/>
        <n v="1186"/>
        <n v="230"/>
        <n v="522"/>
        <n v="720"/>
        <n v="1032"/>
        <n v="327"/>
        <n v="3036"/>
        <n v="1806"/>
        <n v="2101"/>
        <n v="604"/>
        <n v="1737"/>
        <n v="1708"/>
        <n v="1954"/>
        <n v="6899"/>
        <n v="2555"/>
        <n v="3402"/>
        <n v="1736"/>
        <n v="1297"/>
        <n v="3146"/>
        <n v="794"/>
        <n v="1478"/>
        <n v="459"/>
        <n v="1003"/>
        <n v="1569"/>
        <n v="8586"/>
      </sharedItems>
    </cacheField>
    <cacheField name="FoodCourt" numFmtId="2">
      <sharedItems containsSemiMixedTypes="0" containsString="0" containsNumber="1" containsInteger="1" minValue="0" maxValue="29813" count="1507">
        <n v="0"/>
        <n v="9"/>
        <n v="3576"/>
        <n v="1283"/>
        <n v="70"/>
        <n v="483"/>
        <n v="1539"/>
        <n v="785"/>
        <n v="7295"/>
        <n v="6153"/>
        <n v="1"/>
        <n v="974"/>
        <n v="4389"/>
        <n v="2876"/>
        <n v="2318"/>
        <n v="225"/>
        <n v="6073"/>
        <n v="2207"/>
        <n v="850"/>
        <n v="2119"/>
        <n v="1942"/>
        <n v="1787"/>
        <n v="1652"/>
        <n v="492"/>
        <n v="195"/>
        <n v="164"/>
        <n v="1575"/>
        <n v="1497"/>
        <n v="112"/>
        <n v="605"/>
        <n v="1096"/>
        <n v="592"/>
        <n v="1451"/>
        <n v="153"/>
        <n v="258"/>
        <n v="37"/>
        <n v="1376"/>
        <n v="2165"/>
        <n v="1356"/>
        <n v="8397"/>
        <n v="1284"/>
        <n v="1269"/>
        <n v="5840"/>
        <n v="1255"/>
        <n v="1234"/>
        <n v="1211"/>
        <n v="1208"/>
        <n v="697"/>
        <n v="856"/>
        <n v="2811"/>
        <n v="427"/>
        <n v="1184"/>
        <n v="1164"/>
        <n v="410"/>
        <n v="331"/>
        <n v="11418"/>
        <n v="2537"/>
        <n v="157"/>
        <n v="1144"/>
        <n v="2223"/>
        <n v="2344"/>
        <n v="1117"/>
        <n v="597"/>
        <n v="1116"/>
        <n v="1108"/>
        <n v="1095"/>
        <n v="1027"/>
        <n v="981"/>
        <n v="14"/>
        <n v="418"/>
        <n v="22"/>
        <n v="971"/>
        <n v="420"/>
        <n v="964"/>
        <n v="1688"/>
        <n v="952"/>
        <n v="950"/>
        <n v="896"/>
        <n v="985"/>
        <n v="10346"/>
        <n v="888"/>
        <n v="219"/>
        <n v="146"/>
        <n v="3"/>
        <n v="878"/>
        <n v="858"/>
        <n v="852"/>
        <n v="807"/>
        <n v="783"/>
        <n v="972"/>
        <n v="2433"/>
        <n v="2"/>
        <n v="1720"/>
        <n v="782"/>
        <n v="756"/>
        <n v="716"/>
        <n v="701"/>
        <n v="188"/>
        <n v="281"/>
        <n v="56"/>
        <n v="84"/>
        <n v="700"/>
        <n v="699"/>
        <n v="673"/>
        <n v="667"/>
        <n v="663"/>
        <n v="642"/>
        <n v="639"/>
        <n v="634"/>
        <n v="631"/>
        <n v="610"/>
        <n v="593"/>
        <n v="7"/>
        <n v="584"/>
        <n v="574"/>
        <n v="499"/>
        <n v="493"/>
        <n v="1249"/>
        <n v="490"/>
        <n v="3571"/>
        <n v="86"/>
        <n v="487"/>
        <n v="695"/>
        <n v="615"/>
        <n v="172"/>
        <n v="485"/>
        <n v="484"/>
        <n v="4810"/>
        <n v="29"/>
        <n v="231"/>
        <n v="25"/>
        <n v="2390"/>
        <n v="97"/>
        <n v="918"/>
        <n v="654"/>
        <n v="1281"/>
        <n v="587"/>
        <n v="4458"/>
        <n v="6500"/>
        <n v="422"/>
        <n v="175"/>
        <n v="230"/>
        <n v="540"/>
        <n v="2628"/>
        <n v="5"/>
        <n v="17"/>
        <n v="4651"/>
        <n v="317"/>
        <n v="478"/>
        <n v="466"/>
        <n v="450"/>
        <n v="445"/>
        <n v="434"/>
        <n v="429"/>
        <n v="425"/>
        <n v="416"/>
        <n v="1198"/>
        <n v="212"/>
        <n v="36"/>
        <n v="415"/>
        <n v="412"/>
        <n v="95"/>
        <n v="398"/>
        <n v="1068"/>
        <n v="215"/>
        <n v="235"/>
        <n v="2491"/>
        <n v="773"/>
        <n v="747"/>
        <n v="44"/>
        <n v="5728"/>
        <n v="111"/>
        <n v="11003"/>
        <n v="608"/>
        <n v="397"/>
        <n v="378"/>
        <n v="355"/>
        <n v="354"/>
        <n v="349"/>
        <n v="21"/>
        <n v="465"/>
        <n v="334"/>
        <n v="326"/>
        <n v="150"/>
        <n v="7255"/>
        <n v="1170"/>
        <n v="3584"/>
        <n v="322"/>
        <n v="319"/>
        <n v="305"/>
        <n v="4118"/>
        <n v="10116"/>
        <n v="1026"/>
        <n v="302"/>
        <n v="298"/>
        <n v="891"/>
        <n v="293"/>
        <n v="11"/>
        <n v="5637"/>
        <n v="1043"/>
        <n v="292"/>
        <n v="4288"/>
        <n v="185"/>
        <n v="869"/>
        <n v="280"/>
        <n v="271"/>
        <n v="10"/>
        <n v="267"/>
        <n v="45"/>
        <n v="7972"/>
        <n v="266"/>
        <n v="259"/>
        <n v="239"/>
        <n v="34"/>
        <n v="118"/>
        <n v="33"/>
        <n v="1794"/>
        <n v="196"/>
        <n v="929"/>
        <n v="186"/>
        <n v="179"/>
        <n v="170"/>
        <n v="1737"/>
        <n v="16521"/>
        <n v="5755"/>
        <n v="2492"/>
        <n v="263"/>
        <n v="213"/>
        <n v="158"/>
        <n v="152"/>
        <n v="1119"/>
        <n v="142"/>
        <n v="715"/>
        <n v="1308"/>
        <n v="1073"/>
        <n v="1793"/>
        <n v="140"/>
        <n v="691"/>
        <n v="15"/>
        <n v="136"/>
        <n v="131"/>
        <n v="12"/>
        <n v="6506"/>
        <n v="165"/>
        <n v="1428"/>
        <n v="130"/>
        <n v="126"/>
        <n v="5085"/>
        <n v="1542"/>
        <n v="809"/>
        <n v="790"/>
        <n v="233"/>
        <n v="123"/>
        <n v="122"/>
        <n v="113"/>
        <n v="109"/>
        <n v="107"/>
        <n v="103"/>
        <n v="100"/>
        <n v="96"/>
        <n v="4"/>
        <n v="90"/>
        <n v="88"/>
        <n v="85"/>
        <n v="3385"/>
        <n v="83"/>
        <n v="82"/>
        <n v="3113"/>
        <n v="1111"/>
        <n v="368"/>
        <n v="80"/>
        <n v="79"/>
        <n v="1496"/>
        <n v="1778"/>
        <n v="3344"/>
        <n v="4967"/>
        <n v="76"/>
        <n v="75"/>
        <n v="71"/>
        <n v="65"/>
        <n v="863"/>
        <n v="8"/>
        <n v="576"/>
        <n v="2506"/>
        <n v="525"/>
        <n v="64"/>
        <n v="530"/>
        <n v="61"/>
        <n v="60"/>
        <n v="59"/>
        <n v="922"/>
        <n v="57"/>
        <n v="55"/>
        <n v="54"/>
        <n v="51"/>
        <n v="50"/>
        <n v="49"/>
        <n v="3488"/>
        <n v="581"/>
        <n v="47"/>
        <n v="237"/>
        <n v="4949"/>
        <n v="46"/>
        <n v="43"/>
        <n v="23"/>
        <n v="781"/>
        <n v="714"/>
        <n v="38"/>
        <n v="835"/>
        <n v="42"/>
        <n v="16"/>
        <n v="3425"/>
        <n v="1344"/>
        <n v="287"/>
        <n v="3879"/>
        <n v="6"/>
        <n v="12180"/>
        <n v="3004"/>
        <n v="166"/>
        <n v="35"/>
        <n v="3462"/>
        <n v="32"/>
        <n v="13248"/>
        <n v="110"/>
        <n v="31"/>
        <n v="28"/>
        <n v="284"/>
        <n v="561"/>
        <n v="653"/>
        <n v="2956"/>
        <n v="473"/>
        <n v="4754"/>
        <n v="162"/>
        <n v="687"/>
        <n v="12804"/>
        <n v="20"/>
        <n v="124"/>
        <n v="2792"/>
        <n v="18"/>
        <n v="388"/>
        <n v="5738"/>
        <n v="1736"/>
        <n v="7461"/>
        <n v="7767"/>
        <n v="7992"/>
        <n v="760"/>
        <n v="12045"/>
        <n v="1127"/>
        <n v="741"/>
        <n v="474"/>
        <n v="13"/>
        <n v="306"/>
        <n v="885"/>
        <n v="314"/>
        <n v="784"/>
        <n v="541"/>
        <n v="2727"/>
        <n v="942"/>
        <n v="300"/>
        <n v="791"/>
        <n v="7447"/>
        <n v="1410"/>
        <n v="2349"/>
        <n v="537"/>
        <n v="447"/>
        <n v="3262"/>
        <n v="1328"/>
        <n v="709"/>
        <n v="565"/>
        <n v="78"/>
        <n v="24"/>
        <n v="6138"/>
        <n v="4076"/>
        <n v="3011"/>
        <n v="402"/>
        <n v="1755"/>
        <n v="143"/>
        <n v="5225"/>
        <n v="5212"/>
        <n v="841"/>
        <n v="799"/>
        <n v="2987"/>
        <n v="11330"/>
        <n v="1291"/>
        <n v="1847"/>
        <n v="7201"/>
        <n v="333"/>
        <n v="3564"/>
        <n v="58"/>
        <n v="575"/>
        <n v="4227"/>
        <n v="243"/>
        <n v="670"/>
        <n v="558"/>
        <n v="5473"/>
        <n v="510"/>
        <n v="905"/>
        <n v="1311"/>
        <n v="393"/>
        <n v="4677"/>
        <n v="4224"/>
        <n v="69"/>
        <n v="192"/>
        <n v="3628"/>
        <n v="3106"/>
        <n v="178"/>
        <n v="27723"/>
        <n v="299"/>
        <n v="3863"/>
        <n v="3300"/>
        <n v="439"/>
        <n v="987"/>
        <n v="847"/>
        <n v="160"/>
        <n v="486"/>
        <n v="1531"/>
        <n v="106"/>
        <n v="39"/>
        <n v="997"/>
        <n v="1268"/>
        <n v="2381"/>
        <n v="2801"/>
        <n v="41"/>
        <n v="30"/>
        <n v="1125"/>
        <n v="442"/>
        <n v="190"/>
        <n v="508"/>
        <n v="734"/>
        <n v="222"/>
        <n v="770"/>
        <n v="567"/>
        <n v="184"/>
        <n v="2147"/>
        <n v="4380"/>
        <n v="200"/>
        <n v="224"/>
        <n v="1826"/>
        <n v="1248"/>
        <n v="138"/>
        <n v="251"/>
        <n v="1646"/>
        <n v="774"/>
        <n v="2838"/>
        <n v="801"/>
        <n v="13561"/>
        <n v="2509"/>
        <n v="533"/>
        <n v="2732"/>
        <n v="414"/>
        <n v="19"/>
        <n v="304"/>
        <n v="495"/>
        <n v="216"/>
        <n v="2345"/>
        <n v="2121"/>
        <n v="7069"/>
        <n v="3782"/>
        <n v="470"/>
        <n v="7139"/>
        <n v="2376"/>
        <n v="1389"/>
        <n v="1519"/>
        <n v="169"/>
        <n v="1819"/>
        <n v="17394"/>
        <n v="1336"/>
        <n v="26"/>
        <n v="3621"/>
        <n v="2127"/>
        <n v="4342"/>
        <n v="594"/>
        <n v="817"/>
        <n v="193"/>
        <n v="865"/>
        <n v="3750"/>
        <n v="129"/>
        <n v="930"/>
        <n v="27"/>
        <n v="666"/>
        <n v="1303"/>
        <n v="62"/>
        <n v="787"/>
        <n v="67"/>
        <n v="859"/>
        <n v="87"/>
        <n v="89"/>
        <n v="260"/>
        <n v="554"/>
        <n v="244"/>
        <n v="726"/>
        <n v="1563"/>
        <n v="201"/>
        <n v="808"/>
        <n v="108"/>
        <n v="1310"/>
        <n v="3240"/>
        <n v="3368"/>
        <n v="338"/>
        <n v="603"/>
        <n v="11026"/>
        <n v="94"/>
        <n v="275"/>
        <n v="3722"/>
        <n v="763"/>
        <n v="640"/>
        <n v="2334"/>
        <n v="811"/>
        <n v="68"/>
        <n v="1333"/>
        <n v="3578"/>
        <n v="6398"/>
        <n v="8882"/>
        <n v="4424"/>
        <n v="127"/>
        <n v="1218"/>
        <n v="316"/>
        <n v="13527"/>
        <n v="710"/>
        <n v="3441"/>
        <n v="1983"/>
        <n v="583"/>
        <n v="128"/>
        <n v="16263"/>
        <n v="748"/>
        <n v="10153"/>
        <n v="1810"/>
        <n v="652"/>
        <n v="2043"/>
        <n v="4286"/>
        <n v="877"/>
        <n v="444"/>
        <n v="382"/>
        <n v="433"/>
        <n v="361"/>
        <n v="21066"/>
        <n v="8037"/>
        <n v="2972"/>
        <n v="602"/>
        <n v="3166"/>
        <n v="1670"/>
        <n v="2676"/>
        <n v="194"/>
        <n v="5734"/>
        <n v="5183"/>
        <n v="1535"/>
        <n v="133"/>
        <n v="286"/>
        <n v="5063"/>
        <n v="3559"/>
        <n v="2406"/>
        <n v="3343"/>
        <n v="4081"/>
        <n v="911"/>
        <n v="590"/>
        <n v="4451"/>
        <n v="1342"/>
        <n v="717"/>
        <n v="9314"/>
        <n v="8718"/>
        <n v="1433"/>
        <n v="951"/>
        <n v="226"/>
        <n v="820"/>
        <n v="220"/>
        <n v="3585"/>
        <n v="1935"/>
        <n v="236"/>
        <n v="421"/>
        <n v="4587"/>
        <n v="1180"/>
        <n v="1968"/>
        <n v="2347"/>
        <n v="29813"/>
        <n v="2229"/>
        <n v="3206"/>
        <n v="600"/>
        <n v="329"/>
        <n v="1220"/>
        <n v="539"/>
        <n v="1109"/>
        <n v="1179"/>
        <n v="1368"/>
        <n v="3341"/>
        <n v="313"/>
        <n v="1064"/>
        <n v="544"/>
        <n v="746"/>
        <n v="3381"/>
        <n v="297"/>
        <n v="12077"/>
        <n v="428"/>
        <n v="2426"/>
        <n v="2012"/>
        <n v="4715"/>
        <n v="2210"/>
        <n v="454"/>
        <n v="4106"/>
        <n v="910"/>
        <n v="1223"/>
        <n v="722"/>
        <n v="5412"/>
        <n v="409"/>
        <n v="8926"/>
        <n v="4756"/>
        <n v="400"/>
        <n v="557"/>
        <n v="810"/>
        <n v="780"/>
        <n v="5553"/>
        <n v="395"/>
        <n v="2115"/>
        <n v="1829"/>
        <n v="223"/>
        <n v="93"/>
        <n v="738"/>
        <n v="2762"/>
        <n v="2467"/>
        <n v="8759"/>
        <n v="2144"/>
        <n v="775"/>
        <n v="5407"/>
        <n v="646"/>
        <n v="1482"/>
        <n v="1912"/>
        <n v="12809"/>
        <n v="48"/>
        <n v="156"/>
        <n v="1124"/>
        <n v="1949"/>
        <n v="3024"/>
        <n v="303"/>
        <n v="676"/>
        <n v="8150"/>
        <n v="632"/>
        <n v="148"/>
        <n v="419"/>
        <n v="121"/>
        <n v="1471"/>
        <n v="604"/>
        <n v="228"/>
        <n v="815"/>
        <n v="2174"/>
        <n v="3053"/>
        <n v="1136"/>
        <n v="1554"/>
        <n v="680"/>
        <n v="1297"/>
        <n v="7116"/>
        <n v="1347"/>
        <n v="104"/>
        <n v="1514"/>
        <n v="846"/>
        <n v="2684"/>
        <n v="617"/>
        <n v="1650"/>
        <n v="548"/>
        <n v="1776"/>
        <n v="2373"/>
        <n v="5876"/>
        <n v="1115"/>
        <n v="1772"/>
        <n v="837"/>
        <n v="1721"/>
        <n v="1195"/>
        <n v="702"/>
        <n v="320"/>
        <n v="933"/>
        <n v="9923"/>
        <n v="5659"/>
        <n v="802"/>
        <n v="437"/>
        <n v="767"/>
        <n v="2595"/>
        <n v="6807"/>
        <n v="824"/>
        <n v="250"/>
        <n v="3935"/>
        <n v="757"/>
        <n v="1431"/>
        <n v="656"/>
        <n v="40"/>
        <n v="351"/>
        <n v="904"/>
        <n v="307"/>
        <n v="2062"/>
        <n v="689"/>
        <n v="308"/>
        <n v="1971"/>
        <n v="641"/>
        <n v="141"/>
        <n v="8525"/>
        <n v="417"/>
        <n v="3135"/>
        <n v="210"/>
        <n v="1280"/>
        <n v="611"/>
        <n v="5252"/>
        <n v="1577"/>
        <n v="1001"/>
        <n v="53"/>
        <n v="8403"/>
        <n v="1390"/>
        <n v="1438"/>
        <n v="3331"/>
        <n v="788"/>
        <n v="2551"/>
        <n v="139"/>
        <n v="2342"/>
        <n v="77"/>
        <n v="2065"/>
        <n v="453"/>
        <n v="1547"/>
        <n v="6013"/>
        <n v="946"/>
        <n v="7452"/>
        <n v="4018"/>
        <n v="4513"/>
        <n v="730"/>
        <n v="323"/>
        <n v="350"/>
        <n v="9032"/>
        <n v="353"/>
        <n v="1653"/>
        <n v="3810"/>
        <n v="596"/>
        <n v="2804"/>
        <n v="264"/>
        <n v="1573"/>
        <n v="623"/>
        <n v="3281"/>
        <n v="3315"/>
        <n v="5082"/>
        <n v="1440"/>
        <n v="6074"/>
        <n v="927"/>
        <n v="1638"/>
        <n v="1076"/>
        <n v="957"/>
        <n v="335"/>
        <n v="180"/>
        <n v="2126"/>
        <n v="4082"/>
        <n v="4494"/>
        <n v="1897"/>
        <n v="1429"/>
        <n v="52"/>
        <n v="372"/>
        <n v="1209"/>
        <n v="463"/>
        <n v="269"/>
        <n v="5971"/>
        <n v="6748"/>
        <n v="1216"/>
        <n v="18481"/>
        <n v="27071"/>
        <n v="649"/>
        <n v="4209"/>
        <n v="2834"/>
        <n v="377"/>
        <n v="880"/>
        <n v="8766"/>
        <n v="467"/>
        <n v="627"/>
        <n v="1855"/>
        <n v="3157"/>
        <n v="559"/>
        <n v="2333"/>
        <n v="3439"/>
        <n v="630"/>
        <n v="10679"/>
        <n v="6229"/>
        <n v="1025"/>
        <n v="256"/>
        <n v="217"/>
        <n v="336"/>
        <n v="373"/>
        <n v="120"/>
        <n v="813"/>
        <n v="2052"/>
        <n v="325"/>
        <n v="733"/>
        <n v="753"/>
        <n v="3456"/>
        <n v="692"/>
        <n v="5151"/>
        <n v="432"/>
        <n v="2053"/>
        <n v="171"/>
        <n v="661"/>
        <n v="457"/>
        <n v="17432"/>
        <n v="3859"/>
        <n v="396"/>
        <n v="8444"/>
        <n v="588"/>
        <n v="3846"/>
        <n v="5193"/>
        <n v="312"/>
        <n v="827"/>
        <n v="2576"/>
        <n v="3377"/>
        <n v="274"/>
        <n v="519"/>
        <n v="2196"/>
        <n v="828"/>
        <n v="257"/>
        <n v="552"/>
        <n v="117"/>
        <n v="407"/>
        <n v="677"/>
        <n v="960"/>
        <n v="26830"/>
        <n v="651"/>
        <n v="614"/>
        <n v="897"/>
        <n v="580"/>
        <n v="2050"/>
        <n v="253"/>
        <n v="6130"/>
        <n v="1565"/>
        <n v="4415"/>
        <n v="754"/>
        <n v="218"/>
        <n v="1556"/>
        <n v="3060"/>
        <n v="4387"/>
        <n v="645"/>
        <n v="881"/>
        <n v="690"/>
        <n v="1258"/>
        <n v="1300"/>
        <n v="11153"/>
        <n v="1203"/>
        <n v="821"/>
        <n v="7164"/>
        <n v="270"/>
        <n v="2183"/>
        <n v="4826"/>
        <n v="1017"/>
        <n v="704"/>
        <n v="456"/>
        <n v="3238"/>
        <n v="542"/>
        <n v="1470"/>
        <n v="7167"/>
        <n v="1302"/>
        <n v="1477"/>
        <n v="1381"/>
        <n v="1276"/>
        <n v="132"/>
        <n v="6190"/>
        <n v="1549"/>
        <n v="2177"/>
        <n v="586"/>
        <n v="1080"/>
        <n v="840"/>
        <n v="831"/>
        <n v="2651"/>
        <n v="399"/>
        <n v="2524"/>
        <n v="476"/>
        <n v="1029"/>
        <n v="279"/>
        <n v="440"/>
        <n v="241"/>
        <n v="1562"/>
        <n v="1172"/>
        <n v="8747"/>
        <n v="9463"/>
        <n v="2020"/>
        <n v="3172"/>
        <n v="1725"/>
        <n v="2549"/>
        <n v="867"/>
        <n v="198"/>
        <n v="886"/>
        <n v="343"/>
        <n v="81"/>
        <n v="4983"/>
        <n v="144"/>
        <n v="628"/>
        <n v="2946"/>
        <n v="1546"/>
        <n v="9401"/>
        <n v="265"/>
        <n v="1525"/>
        <n v="2558"/>
        <n v="252"/>
        <n v="3724"/>
        <n v="91"/>
        <n v="6777"/>
        <n v="668"/>
        <n v="779"/>
        <n v="521"/>
        <n v="137"/>
        <n v="187"/>
        <n v="3345"/>
        <n v="1418"/>
        <n v="563"/>
        <n v="545"/>
        <n v="14201"/>
        <n v="3484"/>
        <n v="10025"/>
        <n v="272"/>
        <n v="17687"/>
        <n v="1832"/>
        <n v="1947"/>
        <n v="2717"/>
        <n v="4384"/>
        <n v="7221"/>
        <n v="168"/>
        <n v="16455"/>
        <n v="935"/>
        <n v="6338"/>
        <n v="11417"/>
        <n v="282"/>
        <n v="4558"/>
        <n v="901"/>
        <n v="114"/>
        <n v="3603"/>
        <n v="6103"/>
        <n v="4017"/>
        <n v="7194"/>
        <n v="3627"/>
        <n v="2560"/>
        <n v="1883"/>
        <n v="2461"/>
        <n v="337"/>
        <n v="1013"/>
        <n v="3080"/>
        <n v="893"/>
        <n v="864"/>
        <n v="1740"/>
        <n v="116"/>
        <n v="591"/>
        <n v="102"/>
        <n v="205"/>
        <n v="496"/>
        <n v="497"/>
        <n v="2235"/>
        <n v="876"/>
        <n v="4592"/>
        <n v="2337"/>
        <n v="154"/>
        <n v="4020"/>
        <n v="797"/>
        <n v="2424"/>
        <n v="6670"/>
        <n v="2802"/>
        <n v="4516"/>
        <n v="3593"/>
        <n v="5234"/>
        <n v="1327"/>
        <n v="3291"/>
        <n v="477"/>
        <n v="2520"/>
        <n v="3275"/>
        <n v="7484"/>
        <n v="431"/>
        <n v="364"/>
        <n v="551"/>
        <n v="1633"/>
        <n v="63"/>
        <n v="724"/>
        <n v="1385"/>
        <n v="9633"/>
        <n v="7039"/>
        <n v="370"/>
        <n v="823"/>
        <n v="2325"/>
        <n v="3856"/>
        <n v="776"/>
        <n v="4066"/>
        <n v="203"/>
        <n v="4579"/>
        <n v="3119"/>
        <n v="1487"/>
        <n v="920"/>
        <n v="681"/>
        <n v="262"/>
        <n v="1910"/>
        <n v="3452"/>
        <n v="1338"/>
        <n v="4504"/>
        <n v="1382"/>
        <n v="245"/>
        <n v="669"/>
        <n v="509"/>
        <n v="1261"/>
        <n v="11552"/>
        <n v="342"/>
        <n v="9495"/>
        <n v="2853"/>
        <n v="1339"/>
        <n v="1480"/>
        <n v="1131"/>
        <n v="706"/>
        <n v="7762"/>
        <n v="2148"/>
        <n v="871"/>
        <n v="1135"/>
        <n v="2031"/>
        <n v="254"/>
        <n v="932"/>
        <n v="1330"/>
        <n v="10029"/>
        <n v="2077"/>
        <n v="2171"/>
        <n v="3448"/>
        <n v="1750"/>
        <n v="1018"/>
        <n v="1719"/>
        <n v="125"/>
        <n v="358"/>
        <n v="769"/>
        <n v="4619"/>
        <n v="737"/>
        <n v="199"/>
        <n v="381"/>
        <n v="8246"/>
        <n v="794"/>
        <n v="1808"/>
        <n v="2030"/>
        <n v="181"/>
        <n v="712"/>
        <n v="394"/>
        <n v="464"/>
        <n v="679"/>
        <n v="3815"/>
        <n v="751"/>
        <n v="553"/>
        <n v="4198"/>
        <n v="207"/>
        <n v="914"/>
        <n v="725"/>
        <n v="339"/>
        <n v="938"/>
        <n v="528"/>
        <n v="2324"/>
        <n v="1309"/>
        <n v="1065"/>
        <n v="290"/>
        <n v="2868"/>
        <n v="4313"/>
        <n v="2891"/>
        <n v="491"/>
        <n v="3625"/>
        <n v="1301"/>
        <n v="674"/>
        <n v="3770"/>
        <n v="866"/>
        <n v="9365"/>
        <n v="686"/>
        <n v="3195"/>
        <n v="8221"/>
        <n v="5210"/>
        <n v="4894"/>
        <n v="3960"/>
        <n v="806"/>
        <n v="595"/>
        <n v="829"/>
        <n v="99"/>
        <n v="347"/>
        <n v="1473"/>
        <n v="4618"/>
        <n v="4524"/>
        <n v="9307"/>
        <n v="6634"/>
        <n v="1307"/>
        <n v="8162"/>
        <n v="585"/>
        <n v="288"/>
        <n v="1583"/>
        <n v="360"/>
        <n v="5203"/>
        <n v="745"/>
        <n v="890"/>
        <n v="494"/>
        <n v="3023"/>
        <n v="3991"/>
        <n v="406"/>
        <n v="3514"/>
        <n v="786"/>
        <n v="1668"/>
        <n v="3268"/>
        <n v="1256"/>
        <n v="1219"/>
        <n v="7996"/>
        <n v="3477"/>
        <n v="874"/>
        <n v="240"/>
        <n v="1425"/>
        <n v="1513"/>
        <n v="1706"/>
        <n v="11594"/>
        <n v="1627"/>
        <n v="177"/>
        <n v="458"/>
        <n v="4372"/>
        <n v="173"/>
        <n v="664"/>
        <n v="1975"/>
        <n v="1745"/>
        <n v="11856"/>
        <n v="7636"/>
        <n v="764"/>
        <n v="436"/>
        <n v="625"/>
        <n v="1871"/>
        <n v="868"/>
        <n v="6408"/>
        <n v="1197"/>
        <n v="3338"/>
        <n v="1202"/>
        <n v="511"/>
        <n v="98"/>
        <n v="1489"/>
        <n v="4058"/>
        <n v="3953"/>
        <n v="8808"/>
        <n v="761"/>
        <n v="1774"/>
        <n v="566"/>
        <n v="1369"/>
        <n v="532"/>
        <n v="2395"/>
        <n v="392"/>
        <n v="2427"/>
        <n v="1644"/>
        <n v="2002"/>
        <n v="2421"/>
        <n v="1264"/>
        <n v="3857"/>
        <n v="1014"/>
        <n v="3862"/>
        <n v="2809"/>
        <n v="4780"/>
        <n v="698"/>
        <n v="3259"/>
        <n v="9641"/>
        <n v="247"/>
        <n v="73"/>
        <n v="839"/>
        <n v="968"/>
        <n v="1828"/>
        <n v="1801"/>
        <n v="792"/>
        <n v="3638"/>
        <n v="6921"/>
        <n v="147"/>
        <n v="1289"/>
        <n v="1857"/>
        <n v="1849"/>
        <n v="13437"/>
        <n v="357"/>
        <n v="723"/>
        <n v="4176"/>
        <n v="1012"/>
        <n v="2110"/>
        <n v="1126"/>
        <n v="4585"/>
        <n v="1056"/>
        <n v="1436"/>
        <n v="3095"/>
        <n v="479"/>
        <n v="2624"/>
        <n v="4654"/>
        <n v="4929"/>
        <n v="1174"/>
        <n v="176"/>
        <n v="1674"/>
        <n v="2680"/>
        <n v="3103"/>
        <n v="296"/>
        <n v="5329"/>
        <n v="1049"/>
        <n v="1409"/>
        <n v="8943"/>
        <n v="2225"/>
        <n v="564"/>
        <n v="4089"/>
        <n v="4742"/>
        <n v="242"/>
        <n v="11441"/>
        <n v="13342"/>
        <n v="973"/>
        <n v="2108"/>
        <n v="3729"/>
        <n v="2199"/>
        <n v="3200"/>
        <n v="959"/>
        <n v="1677"/>
        <n v="618"/>
        <n v="1420"/>
        <n v="480"/>
        <n v="577"/>
        <n v="854"/>
        <n v="3818"/>
        <n v="728"/>
        <n v="311"/>
        <n v="1663"/>
        <n v="889"/>
        <n v="6924"/>
        <n v="1972"/>
        <n v="3527"/>
        <n v="6244"/>
        <n v="819"/>
        <n v="671"/>
        <n v="4616"/>
        <n v="1362"/>
        <n v="1035"/>
        <n v="4900"/>
        <n v="1538"/>
        <n v="2606"/>
        <n v="1809"/>
        <n v="4514"/>
        <n v="115"/>
        <n v="1044"/>
        <n v="1891"/>
        <n v="1337"/>
        <n v="2504"/>
        <n v="833"/>
        <n v="202"/>
        <n v="321"/>
        <n v="526"/>
        <n v="238"/>
        <n v="390"/>
        <n v="74"/>
        <n v="371"/>
        <n v="2699"/>
        <n v="1190"/>
        <n v="758"/>
        <n v="7920"/>
        <n v="366"/>
        <n v="736"/>
        <n v="7293"/>
        <n v="516"/>
        <n v="996"/>
        <n v="2667"/>
        <n v="449"/>
        <n v="752"/>
        <n v="1604"/>
        <n v="2878"/>
        <n v="17958"/>
        <n v="7570"/>
        <n v="4612"/>
        <n v="3786"/>
        <n v="1914"/>
        <n v="6101"/>
        <n v="14076"/>
        <n v="1757"/>
        <n v="2898"/>
        <n v="2080"/>
        <n v="9965"/>
        <n v="4173"/>
        <n v="4340"/>
        <n v="2897"/>
        <n v="3512"/>
        <n v="750"/>
        <n v="5552"/>
        <n v="1678"/>
        <n v="999"/>
        <n v="2093"/>
        <n v="1666"/>
        <n v="742"/>
        <n v="2487"/>
        <n v="2478"/>
        <n v="3124"/>
        <n v="1863"/>
        <n v="7683"/>
        <n v="489"/>
        <n v="4155"/>
        <n v="4462"/>
        <n v="4322"/>
        <n v="2612"/>
        <n v="134"/>
        <n v="3624"/>
        <n v="3676"/>
        <n v="6050"/>
        <n v="3590"/>
        <n v="2251"/>
        <n v="283"/>
        <n v="688"/>
        <n v="2896"/>
        <n v="3434"/>
        <n v="1319"/>
        <n v="2921"/>
        <n v="163"/>
        <n v="1379"/>
        <n v="980"/>
        <n v="1606"/>
        <n v="606"/>
        <n v="582"/>
        <n v="647"/>
        <n v="1314"/>
        <n v="1186"/>
        <n v="949"/>
        <n v="2886"/>
        <n v="2107"/>
        <n v="435"/>
        <n v="3435"/>
        <n v="1386"/>
        <n v="3508"/>
        <n v="5974"/>
        <n v="3392"/>
        <n v="1417"/>
        <n v="1089"/>
        <n v="804"/>
        <n v="10049"/>
        <n v="875"/>
        <n v="2954"/>
        <n v="672"/>
        <n v="3387"/>
        <n v="1616"/>
        <n v="5711"/>
        <n v="1435"/>
        <n v="2285"/>
        <n v="2383"/>
        <n v="11396"/>
        <n v="789"/>
        <n v="598"/>
        <n v="1377"/>
        <n v="732"/>
        <n v="2864"/>
        <n v="2669"/>
        <n v="182"/>
        <n v="7272"/>
        <n v="772"/>
        <n v="2237"/>
        <n v="1000"/>
        <n v="2674"/>
        <n v="1130"/>
        <n v="204"/>
        <n v="5036"/>
        <n v="16016"/>
        <n v="636"/>
        <n v="5450"/>
        <n v="2979"/>
        <n v="1769"/>
        <n v="4298"/>
        <n v="4534"/>
        <n v="2670"/>
        <n v="8948"/>
        <n v="268"/>
        <n v="1541"/>
        <n v="261"/>
        <n v="925"/>
        <n v="3424"/>
        <n v="3299"/>
        <n v="967"/>
        <n v="443"/>
        <n v="16856"/>
        <n v="721"/>
        <n v="1738"/>
        <n v="637"/>
        <n v="9532"/>
        <n v="6504"/>
        <n v="1620"/>
        <n v="3492"/>
        <n v="246"/>
        <n v="174"/>
        <n v="1145"/>
        <n v="2593"/>
        <n v="4545"/>
        <n v="17901"/>
        <n v="1408"/>
        <n v="793"/>
        <n v="9012"/>
        <n v="5500"/>
        <n v="2060"/>
        <n v="15450"/>
        <n v="3518"/>
        <n v="4655"/>
        <n v="3216"/>
        <n v="7316"/>
        <n v="2311"/>
        <n v="11598"/>
        <n v="4260"/>
        <n v="903"/>
        <n v="5998"/>
        <n v="3680"/>
        <n v="3317"/>
        <n v="3771"/>
        <n v="8252"/>
        <n v="8151"/>
        <n v="1003"/>
        <n v="5157"/>
        <n v="2984"/>
        <n v="2633"/>
        <n v="4334"/>
        <n v="2949"/>
        <n v="3716"/>
        <n v="2215"/>
        <n v="1673"/>
        <n v="7269"/>
        <n v="1365"/>
        <n v="1290"/>
        <n v="3137"/>
        <n v="4680"/>
        <n v="1570"/>
        <n v="2154"/>
        <n v="3070"/>
        <n v="1055"/>
        <n v="4301"/>
        <n v="2423"/>
        <n v="5610"/>
        <n v="2808"/>
        <n v="4887"/>
        <n v="917"/>
        <n v="529"/>
        <n v="3033"/>
        <n v="101"/>
        <n v="161"/>
        <n v="1878"/>
        <n v="3978"/>
        <n v="214"/>
        <n v="3636"/>
        <n v="739"/>
        <n v="1406"/>
        <n v="145"/>
        <n v="1028"/>
        <n v="221"/>
        <n v="2202"/>
        <n v="644"/>
        <n v="1475"/>
        <n v="694"/>
        <n v="731"/>
        <n v="1285"/>
        <n v="4455"/>
        <n v="1298"/>
        <n v="556"/>
        <n v="4791"/>
        <n v="155"/>
        <n v="227"/>
        <n v="3076"/>
        <n v="1821"/>
        <n v="1163"/>
        <n v="500"/>
        <n v="2639"/>
        <n v="7759"/>
        <n v="3853"/>
        <n v="1484"/>
        <n v="912"/>
        <n v="805"/>
        <n v="4978"/>
        <n v="571"/>
        <n v="1427"/>
        <n v="2532"/>
        <n v="1770"/>
        <n v="4485"/>
        <n v="310"/>
        <n v="229"/>
        <n v="2910"/>
        <n v="1204"/>
        <n v="2583"/>
        <n v="3126"/>
        <n v="2191"/>
        <n v="798"/>
        <n v="1332"/>
        <n v="659"/>
        <n v="1739"/>
        <n v="2481"/>
        <n v="471"/>
        <n v="3423"/>
        <n v="1632"/>
        <n v="1524"/>
        <n v="822"/>
        <n v="3751"/>
        <n v="924"/>
        <n v="3707"/>
        <n v="167"/>
        <n v="1320"/>
        <n v="984"/>
        <n v="1876"/>
        <n v="5436"/>
        <n v="3479"/>
        <n v="1605"/>
        <n v="12563"/>
        <n v="838"/>
        <n v="468"/>
        <n v="2113"/>
        <n v="796"/>
        <n v="475"/>
        <n v="2449"/>
        <n v="1501"/>
        <n v="1585"/>
        <n v="749"/>
        <n v="1961"/>
        <n v="522"/>
        <n v="14773"/>
        <n v="403"/>
        <n v="10073"/>
        <n v="599"/>
        <n v="909"/>
        <n v="7964"/>
        <n v="4634"/>
        <n v="816"/>
        <n v="197"/>
        <n v="5600"/>
        <n v="696"/>
        <n v="8160"/>
        <n v="1015"/>
        <n v="1146"/>
        <n v="3208"/>
        <n v="6819"/>
        <n v="4688"/>
      </sharedItems>
    </cacheField>
    <cacheField name="ShoppingMall" numFmtId="2">
      <sharedItems containsSemiMixedTypes="0" containsString="0" containsNumber="1" containsInteger="1" minValue="0" maxValue="23492"/>
    </cacheField>
    <cacheField name="Spa" numFmtId="2">
      <sharedItems containsSemiMixedTypes="0" containsString="0" containsNumber="1" containsInteger="1" minValue="0" maxValue="22408"/>
    </cacheField>
    <cacheField name="VRDeck" numFmtId="2">
      <sharedItems containsSemiMixedTypes="0" containsString="0" containsNumber="1" containsInteger="1" minValue="0" maxValue="24133"/>
    </cacheField>
    <cacheField name="Sum_of_prem" numFmtId="2">
      <sharedItems containsSemiMixedTypes="0" containsString="0" containsNumber="1" containsInteger="1" minValue="0" maxValue="35987"/>
    </cacheField>
    <cacheField name="Surname" numFmtId="2">
      <sharedItems/>
    </cacheField>
    <cacheField name="Full Name" numFmtId="0">
      <sharedItems/>
    </cacheField>
    <cacheField name="Transported" numFmtId="0">
      <sharedItems count="2">
        <b v="0"/>
        <b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693">
  <r>
    <x v="0"/>
    <n v="1"/>
    <x v="0"/>
    <x v="0"/>
    <s v="B/0/P"/>
    <x v="0"/>
    <s v="P"/>
    <x v="0"/>
    <x v="0"/>
    <x v="0"/>
    <x v="0"/>
    <x v="0"/>
    <n v="0"/>
    <n v="0"/>
    <n v="0"/>
    <n v="0"/>
    <s v="Ofracculy"/>
    <s v="Maham Ofracculy"/>
    <x v="0"/>
  </r>
  <r>
    <x v="1"/>
    <n v="2"/>
    <x v="1"/>
    <x v="0"/>
    <s v="F/0/S"/>
    <x v="1"/>
    <s v="S"/>
    <x v="0"/>
    <x v="1"/>
    <x v="0"/>
    <x v="1"/>
    <x v="1"/>
    <n v="25"/>
    <n v="549"/>
    <n v="44"/>
    <n v="736"/>
    <s v="Vines"/>
    <s v="Juanna Vines"/>
    <x v="1"/>
  </r>
  <r>
    <x v="2"/>
    <n v="3"/>
    <x v="0"/>
    <x v="0"/>
    <s v="A/0/S"/>
    <x v="2"/>
    <s v="S"/>
    <x v="0"/>
    <x v="2"/>
    <x v="1"/>
    <x v="2"/>
    <x v="2"/>
    <n v="0"/>
    <n v="6715"/>
    <n v="49"/>
    <n v="10383"/>
    <s v="Susent"/>
    <s v="Altark Susent"/>
    <x v="0"/>
  </r>
  <r>
    <x v="3"/>
    <n v="3"/>
    <x v="0"/>
    <x v="0"/>
    <s v="A/0/S"/>
    <x v="2"/>
    <s v="S"/>
    <x v="0"/>
    <x v="3"/>
    <x v="0"/>
    <x v="0"/>
    <x v="3"/>
    <n v="371"/>
    <n v="3329"/>
    <n v="193"/>
    <n v="5176"/>
    <s v="Susent"/>
    <s v="Solam Susent"/>
    <x v="0"/>
  </r>
  <r>
    <x v="4"/>
    <n v="4"/>
    <x v="1"/>
    <x v="0"/>
    <s v="F/1/S"/>
    <x v="1"/>
    <s v="S"/>
    <x v="0"/>
    <x v="4"/>
    <x v="0"/>
    <x v="3"/>
    <x v="4"/>
    <n v="151"/>
    <n v="565"/>
    <n v="2"/>
    <n v="1091"/>
    <s v="Santantines"/>
    <s v="Willy Santantines"/>
    <x v="1"/>
  </r>
  <r>
    <x v="5"/>
    <n v="5"/>
    <x v="1"/>
    <x v="0"/>
    <s v="F/0/P"/>
    <x v="1"/>
    <s v="P"/>
    <x v="1"/>
    <x v="5"/>
    <x v="0"/>
    <x v="0"/>
    <x v="5"/>
    <n v="0"/>
    <n v="291"/>
    <n v="0"/>
    <n v="774"/>
    <s v="Hinetthews"/>
    <s v="Sandie Hinetthews"/>
    <x v="1"/>
  </r>
  <r>
    <x v="6"/>
    <n v="6"/>
    <x v="1"/>
    <x v="0"/>
    <s v="F/2/S"/>
    <x v="1"/>
    <s v="S"/>
    <x v="0"/>
    <x v="6"/>
    <x v="0"/>
    <x v="4"/>
    <x v="6"/>
    <n v="3"/>
    <n v="0"/>
    <n v="0"/>
    <n v="1584"/>
    <s v="Jacostaffey"/>
    <s v="Billex Jacostaffey"/>
    <x v="1"/>
  </r>
  <r>
    <x v="7"/>
    <n v="6"/>
    <x v="1"/>
    <x v="1"/>
    <s v="G/0/S"/>
    <x v="3"/>
    <s v="S"/>
    <x v="0"/>
    <x v="7"/>
    <x v="0"/>
    <x v="0"/>
    <x v="0"/>
    <n v="0"/>
    <n v="0"/>
    <n v="0"/>
    <n v="0"/>
    <s v="Jacostaffey"/>
    <s v="Candra Jacostaffey"/>
    <x v="1"/>
  </r>
  <r>
    <x v="8"/>
    <n v="7"/>
    <x v="1"/>
    <x v="0"/>
    <s v="F/3/S"/>
    <x v="1"/>
    <s v="S"/>
    <x v="0"/>
    <x v="8"/>
    <x v="0"/>
    <x v="0"/>
    <x v="7"/>
    <n v="17"/>
    <n v="216"/>
    <n v="0"/>
    <n v="1018"/>
    <s v="Beston"/>
    <s v="Andona Beston"/>
    <x v="1"/>
  </r>
  <r>
    <x v="9"/>
    <n v="8"/>
    <x v="0"/>
    <x v="1"/>
    <s v="B/1/P"/>
    <x v="0"/>
    <s v="P"/>
    <x v="2"/>
    <x v="9"/>
    <x v="0"/>
    <x v="0"/>
    <x v="0"/>
    <n v="0"/>
    <n v="0"/>
    <n v="0"/>
    <n v="0"/>
    <s v="Flatic"/>
    <s v="Erraiam Flatic"/>
    <x v="1"/>
  </r>
  <r>
    <x v="10"/>
    <n v="8"/>
    <x v="0"/>
    <x v="1"/>
    <s v="B/1/P"/>
    <x v="0"/>
    <s v="P"/>
    <x v="0"/>
    <x v="10"/>
    <x v="0"/>
    <x v="0"/>
    <x v="0"/>
    <n v="0"/>
    <n v="0"/>
    <n v="0"/>
    <n v="0"/>
    <s v="Flatic"/>
    <s v="Altardr Flatic"/>
    <x v="1"/>
  </r>
  <r>
    <x v="11"/>
    <n v="8"/>
    <x v="0"/>
    <x v="0"/>
    <s v="B/1/P"/>
    <x v="0"/>
    <s v="P"/>
    <x v="2"/>
    <x v="11"/>
    <x v="0"/>
    <x v="5"/>
    <x v="8"/>
    <n v="589"/>
    <n v="110"/>
    <n v="124"/>
    <n v="8157"/>
    <s v="Flatic"/>
    <s v="Wezena Flatic"/>
    <x v="1"/>
  </r>
  <r>
    <x v="12"/>
    <n v="1421"/>
    <x v="2"/>
    <x v="0"/>
    <s v="F/274/S"/>
    <x v="1"/>
    <s v="S"/>
    <x v="0"/>
    <x v="12"/>
    <x v="0"/>
    <x v="6"/>
    <x v="9"/>
    <n v="0"/>
    <n v="26"/>
    <n v="820"/>
    <n v="7327"/>
    <s v="Cres"/>
    <s v="Whark Cres"/>
    <x v="0"/>
  </r>
  <r>
    <x v="13"/>
    <n v="10"/>
    <x v="1"/>
    <x v="0"/>
    <s v="G/1/S"/>
    <x v="3"/>
    <s v="S"/>
    <x v="0"/>
    <x v="13"/>
    <x v="0"/>
    <x v="7"/>
    <x v="10"/>
    <n v="65"/>
    <n v="0"/>
    <n v="24"/>
    <n v="809"/>
    <s v="Baketton"/>
    <s v="Reney Baketton"/>
    <x v="0"/>
  </r>
  <r>
    <x v="14"/>
    <n v="11"/>
    <x v="1"/>
    <x v="0"/>
    <s v="F/2/P"/>
    <x v="1"/>
    <s v="P"/>
    <x v="0"/>
    <x v="7"/>
    <x v="0"/>
    <x v="8"/>
    <x v="11"/>
    <n v="12"/>
    <n v="2"/>
    <n v="7"/>
    <n v="1003"/>
    <s v="Bertsontry"/>
    <s v="Elle Bertsontry"/>
    <x v="1"/>
  </r>
  <r>
    <x v="15"/>
    <n v="12"/>
    <x v="1"/>
    <x v="0"/>
    <s v=""/>
    <x v="4"/>
    <s v=""/>
    <x v="0"/>
    <x v="14"/>
    <x v="0"/>
    <x v="9"/>
    <x v="0"/>
    <n v="876"/>
    <n v="0"/>
    <n v="0"/>
    <n v="908"/>
    <s v="Pooles"/>
    <s v="Justie Pooles"/>
    <x v="0"/>
  </r>
  <r>
    <x v="16"/>
    <n v="6906"/>
    <x v="2"/>
    <x v="0"/>
    <s v="F/1432/P"/>
    <x v="1"/>
    <s v="P"/>
    <x v="0"/>
    <x v="8"/>
    <x v="0"/>
    <x v="10"/>
    <x v="12"/>
    <n v="1015"/>
    <n v="0"/>
    <n v="14"/>
    <n v="7137"/>
    <s v="Pelte"/>
    <s v="Elix Pelte"/>
    <x v="1"/>
  </r>
  <r>
    <x v="17"/>
    <n v="15"/>
    <x v="1"/>
    <x v="0"/>
    <s v="F/4/P"/>
    <x v="1"/>
    <s v="P"/>
    <x v="2"/>
    <x v="1"/>
    <x v="0"/>
    <x v="0"/>
    <x v="10"/>
    <n v="0"/>
    <n v="0"/>
    <n v="637"/>
    <n v="638"/>
    <s v="Hughriend"/>
    <s v="Carry Hughriend"/>
    <x v="0"/>
  </r>
  <r>
    <x v="18"/>
    <n v="348"/>
    <x v="2"/>
    <x v="0"/>
    <s v="D/12/P"/>
    <x v="5"/>
    <s v="P"/>
    <x v="0"/>
    <x v="15"/>
    <x v="0"/>
    <x v="11"/>
    <x v="13"/>
    <n v="202"/>
    <n v="3"/>
    <n v="0"/>
    <n v="3223"/>
    <s v="Mane"/>
    <s v="Stray Mane"/>
    <x v="1"/>
  </r>
  <r>
    <x v="19"/>
    <n v="17"/>
    <x v="1"/>
    <x v="0"/>
    <s v="G/0/P"/>
    <x v="3"/>
    <s v="P"/>
    <x v="0"/>
    <x v="16"/>
    <x v="0"/>
    <x v="0"/>
    <x v="0"/>
    <n v="0"/>
    <n v="0"/>
    <n v="0"/>
    <n v="0"/>
    <s v="Brighttt"/>
    <s v="Lyde Brighttt"/>
    <x v="1"/>
  </r>
  <r>
    <x v="20"/>
    <n v="17"/>
    <x v="1"/>
    <x v="0"/>
    <s v="F/6/P"/>
    <x v="1"/>
    <s v="P"/>
    <x v="2"/>
    <x v="9"/>
    <x v="0"/>
    <x v="12"/>
    <x v="0"/>
    <n v="1"/>
    <n v="0"/>
    <n v="679"/>
    <n v="1092"/>
    <s v="Brighttt"/>
    <s v="Philda Brighttt"/>
    <x v="0"/>
  </r>
  <r>
    <x v="21"/>
    <n v="20"/>
    <x v="1"/>
    <x v="1"/>
    <s v="E/0/S"/>
    <x v="6"/>
    <s v="S"/>
    <x v="0"/>
    <x v="17"/>
    <x v="0"/>
    <x v="0"/>
    <x v="0"/>
    <n v="0"/>
    <n v="0"/>
    <n v="0"/>
    <n v="0"/>
    <s v="Brantuarez"/>
    <s v="Almary Brantuarez"/>
    <x v="0"/>
  </r>
  <r>
    <x v="22"/>
    <n v="20"/>
    <x v="1"/>
    <x v="1"/>
    <s v="E/0/S"/>
    <x v="6"/>
    <s v="S"/>
    <x v="2"/>
    <x v="18"/>
    <x v="0"/>
    <x v="0"/>
    <x v="0"/>
    <n v="0"/>
    <n v="0"/>
    <n v="0"/>
    <n v="0"/>
    <s v="Brantuarez"/>
    <s v="Glendy Brantuarez"/>
    <x v="0"/>
  </r>
  <r>
    <x v="23"/>
    <n v="20"/>
    <x v="1"/>
    <x v="1"/>
    <s v="E/0/S"/>
    <x v="6"/>
    <s v="S"/>
    <x v="2"/>
    <x v="19"/>
    <x v="0"/>
    <x v="0"/>
    <x v="0"/>
    <n v="0"/>
    <n v="0"/>
    <n v="0"/>
    <n v="0"/>
    <s v="Mcfaddennon"/>
    <s v="Mollen Mcfaddennon"/>
    <x v="0"/>
  </r>
  <r>
    <x v="24"/>
    <n v="20"/>
    <x v="1"/>
    <x v="0"/>
    <s v="E/0/S"/>
    <x v="6"/>
    <s v="S"/>
    <x v="0"/>
    <x v="20"/>
    <x v="0"/>
    <x v="0"/>
    <x v="0"/>
    <n v="0"/>
    <n v="0"/>
    <n v="0"/>
    <n v="0"/>
    <s v="Jacostanley"/>
    <s v="Breney Jacostanley"/>
    <x v="1"/>
  </r>
  <r>
    <x v="25"/>
    <n v="20"/>
    <x v="1"/>
    <x v="1"/>
    <s v="E/0/S"/>
    <x v="6"/>
    <s v="S"/>
    <x v="1"/>
    <x v="17"/>
    <x v="0"/>
    <x v="0"/>
    <x v="0"/>
    <n v="0"/>
    <n v="0"/>
    <n v="0"/>
    <n v="0"/>
    <s v="Brantuarez"/>
    <s v="Mael Brantuarez"/>
    <x v="0"/>
  </r>
  <r>
    <x v="26"/>
    <n v="20"/>
    <x v="1"/>
    <x v="0"/>
    <s v="E/0/S"/>
    <x v="6"/>
    <s v="S"/>
    <x v="0"/>
    <x v="21"/>
    <x v="0"/>
    <x v="0"/>
    <x v="0"/>
    <n v="0"/>
    <n v="0"/>
    <n v="0"/>
    <n v="0"/>
    <s v="Mcfaddennon"/>
    <s v="Terta Mcfaddennon"/>
    <x v="0"/>
  </r>
  <r>
    <x v="27"/>
    <n v="9169"/>
    <x v="2"/>
    <x v="0"/>
    <s v="D/295/P"/>
    <x v="5"/>
    <s v="P"/>
    <x v="0"/>
    <x v="22"/>
    <x v="0"/>
    <x v="13"/>
    <x v="14"/>
    <n v="5"/>
    <n v="11"/>
    <n v="0"/>
    <n v="2382"/>
    <s v="Iccle"/>
    <s v="Los Iccle"/>
    <x v="1"/>
  </r>
  <r>
    <x v="28"/>
    <n v="24"/>
    <x v="0"/>
    <x v="1"/>
    <s v="C/2/S"/>
    <x v="7"/>
    <s v="S"/>
    <x v="0"/>
    <x v="23"/>
    <x v="0"/>
    <x v="0"/>
    <x v="0"/>
    <n v="0"/>
    <n v="0"/>
    <n v="0"/>
    <n v="0"/>
    <s v="Fullided"/>
    <s v="Penton Fullided"/>
    <x v="1"/>
  </r>
  <r>
    <x v="29"/>
    <n v="25"/>
    <x v="1"/>
    <x v="0"/>
    <s v="F/6/S"/>
    <x v="1"/>
    <s v="S"/>
    <x v="0"/>
    <x v="24"/>
    <x v="0"/>
    <x v="0"/>
    <x v="15"/>
    <n v="0"/>
    <n v="998"/>
    <n v="0"/>
    <n v="1223"/>
    <s v="Brookenson"/>
    <s v="Karard Brookenson"/>
    <x v="0"/>
  </r>
  <r>
    <x v="30"/>
    <n v="26"/>
    <x v="0"/>
    <x v="0"/>
    <s v="C/0/P"/>
    <x v="7"/>
    <s v="P"/>
    <x v="2"/>
    <x v="10"/>
    <x v="0"/>
    <x v="14"/>
    <x v="16"/>
    <n v="0"/>
    <n v="1438"/>
    <n v="328"/>
    <n v="7861"/>
    <s v="Unconary"/>
    <s v="Anyoni Unconary"/>
    <x v="0"/>
  </r>
  <r>
    <x v="31"/>
    <n v="8639"/>
    <x v="2"/>
    <x v="0"/>
    <s v="D/260/S"/>
    <x v="5"/>
    <s v="S"/>
    <x v="0"/>
    <x v="1"/>
    <x v="0"/>
    <x v="15"/>
    <x v="17"/>
    <n v="163"/>
    <n v="2354"/>
    <n v="0"/>
    <n v="6179"/>
    <s v="Berle"/>
    <s v="Cruts Berle"/>
    <x v="0"/>
  </r>
  <r>
    <x v="32"/>
    <n v="30"/>
    <x v="1"/>
    <x v="0"/>
    <s v="G/4/S"/>
    <x v="3"/>
    <s v="S"/>
    <x v="0"/>
    <x v="25"/>
    <x v="0"/>
    <x v="0"/>
    <x v="18"/>
    <n v="81"/>
    <n v="437"/>
    <n v="453"/>
    <n v="1821"/>
    <s v="Morsentley"/>
    <s v="Ginia Morsentley"/>
    <x v="0"/>
  </r>
  <r>
    <x v="33"/>
    <n v="2919"/>
    <x v="2"/>
    <x v="0"/>
    <s v="D/96/S"/>
    <x v="5"/>
    <s v="S"/>
    <x v="0"/>
    <x v="26"/>
    <x v="0"/>
    <x v="16"/>
    <x v="19"/>
    <n v="315"/>
    <n v="0"/>
    <n v="261"/>
    <n v="2708"/>
    <s v="Kra"/>
    <s v="Slix Kra"/>
    <x v="1"/>
  </r>
  <r>
    <x v="34"/>
    <n v="7197"/>
    <x v="2"/>
    <x v="0"/>
    <s v="F/1383/S"/>
    <x v="1"/>
    <s v="S"/>
    <x v="0"/>
    <x v="27"/>
    <x v="0"/>
    <x v="17"/>
    <x v="20"/>
    <n v="115"/>
    <n v="0"/>
    <n v="0"/>
    <n v="2163"/>
    <s v="Chica"/>
    <s v="Grake Chica"/>
    <x v="0"/>
  </r>
  <r>
    <x v="35"/>
    <n v="8502"/>
    <x v="2"/>
    <x v="0"/>
    <s v="D/254/S"/>
    <x v="5"/>
    <s v="S"/>
    <x v="0"/>
    <x v="3"/>
    <x v="1"/>
    <x v="18"/>
    <x v="21"/>
    <n v="36"/>
    <n v="473"/>
    <n v="337"/>
    <n v="3897"/>
    <s v="Purte"/>
    <s v="Cole Purte"/>
    <x v="0"/>
  </r>
  <r>
    <x v="36"/>
    <n v="34"/>
    <x v="0"/>
    <x v="1"/>
    <s v="D/1/S"/>
    <x v="5"/>
    <s v="S"/>
    <x v="2"/>
    <x v="7"/>
    <x v="0"/>
    <x v="0"/>
    <x v="0"/>
    <n v="0"/>
    <n v="0"/>
    <n v="0"/>
    <n v="0"/>
    <s v="Oingwhedly"/>
    <s v="Ziba Oingwhedly"/>
    <x v="1"/>
  </r>
  <r>
    <x v="37"/>
    <n v="3714"/>
    <x v="2"/>
    <x v="0"/>
    <s v="F/702/S"/>
    <x v="1"/>
    <s v="S"/>
    <x v="0"/>
    <x v="11"/>
    <x v="0"/>
    <x v="13"/>
    <x v="22"/>
    <n v="761"/>
    <n v="138"/>
    <n v="0"/>
    <n v="2599"/>
    <s v="Harta"/>
    <s v="All Harta"/>
    <x v="0"/>
  </r>
  <r>
    <x v="38"/>
    <n v="36"/>
    <x v="1"/>
    <x v="0"/>
    <s v="F/8/S"/>
    <x v="1"/>
    <s v="S"/>
    <x v="2"/>
    <x v="24"/>
    <x v="2"/>
    <x v="0"/>
    <x v="23"/>
    <n v="48"/>
    <n v="20"/>
    <n v="401"/>
    <n v="961"/>
    <s v="Leodger"/>
    <s v="Marina Leodger"/>
    <x v="0"/>
  </r>
  <r>
    <x v="39"/>
    <n v="38"/>
    <x v="1"/>
    <x v="0"/>
    <s v="F/10/S"/>
    <x v="1"/>
    <s v="S"/>
    <x v="2"/>
    <x v="28"/>
    <x v="0"/>
    <x v="19"/>
    <x v="24"/>
    <n v="0"/>
    <n v="2606"/>
    <n v="0"/>
    <n v="3355"/>
    <s v="Wheelez"/>
    <s v="Loise Wheelez"/>
    <x v="0"/>
  </r>
  <r>
    <x v="40"/>
    <n v="39"/>
    <x v="1"/>
    <x v="1"/>
    <s v="G/1/P"/>
    <x v="3"/>
    <s v="P"/>
    <x v="2"/>
    <x v="29"/>
    <x v="0"/>
    <x v="0"/>
    <x v="0"/>
    <n v="0"/>
    <n v="0"/>
    <n v="0"/>
    <n v="0"/>
    <s v="Batthewitt"/>
    <s v="Jorgie Batthewitt"/>
    <x v="0"/>
  </r>
  <r>
    <x v="41"/>
    <n v="41"/>
    <x v="1"/>
    <x v="1"/>
    <s v="G/2/P"/>
    <x v="3"/>
    <s v="P"/>
    <x v="0"/>
    <x v="30"/>
    <x v="0"/>
    <x v="0"/>
    <x v="0"/>
    <n v="0"/>
    <n v="0"/>
    <n v="0"/>
    <n v="0"/>
    <s v="Moodsey"/>
    <s v="Margia Moodsey"/>
    <x v="1"/>
  </r>
  <r>
    <x v="42"/>
    <n v="43"/>
    <x v="0"/>
    <x v="0"/>
    <s v="B/3/P"/>
    <x v="0"/>
    <s v="P"/>
    <x v="0"/>
    <x v="11"/>
    <x v="0"/>
    <x v="0"/>
    <x v="25"/>
    <n v="45"/>
    <n v="2511"/>
    <n v="855"/>
    <n v="3575"/>
    <s v="Cylistrand"/>
    <s v="Ankalik Cylistrand"/>
    <x v="0"/>
  </r>
  <r>
    <x v="43"/>
    <n v="44"/>
    <x v="1"/>
    <x v="1"/>
    <s v="G/3/P"/>
    <x v="3"/>
    <s v="P"/>
    <x v="0"/>
    <x v="31"/>
    <x v="0"/>
    <x v="0"/>
    <x v="0"/>
    <n v="0"/>
    <n v="0"/>
    <n v="0"/>
    <n v="0"/>
    <s v="Coopelandez"/>
    <s v="Jodye Coopelandez"/>
    <x v="0"/>
  </r>
  <r>
    <x v="44"/>
    <n v="44"/>
    <x v="1"/>
    <x v="1"/>
    <s v="G/3/P"/>
    <x v="3"/>
    <s v="P"/>
    <x v="2"/>
    <x v="32"/>
    <x v="0"/>
    <x v="0"/>
    <x v="0"/>
    <n v="0"/>
    <n v="0"/>
    <n v="0"/>
    <n v="0"/>
    <s v="Coopelandez"/>
    <s v="Kayne Coopelandez"/>
    <x v="1"/>
  </r>
  <r>
    <x v="45"/>
    <n v="44"/>
    <x v="1"/>
    <x v="1"/>
    <s v="G/3/P"/>
    <x v="3"/>
    <s v="P"/>
    <x v="1"/>
    <x v="33"/>
    <x v="0"/>
    <x v="0"/>
    <x v="0"/>
    <n v="0"/>
    <n v="0"/>
    <n v="0"/>
    <n v="0"/>
    <s v="Coopelandez"/>
    <s v="Cassa Coopelandez"/>
    <x v="1"/>
  </r>
  <r>
    <x v="46"/>
    <n v="1617"/>
    <x v="2"/>
    <x v="0"/>
    <s v="D/53/P"/>
    <x v="5"/>
    <s v="P"/>
    <x v="1"/>
    <x v="12"/>
    <x v="0"/>
    <x v="20"/>
    <x v="26"/>
    <n v="19"/>
    <n v="515"/>
    <n v="0"/>
    <n v="2404"/>
    <s v="Blan"/>
    <s v="Ots Blan"/>
    <x v="0"/>
  </r>
  <r>
    <x v="47"/>
    <n v="5454"/>
    <x v="2"/>
    <x v="0"/>
    <s v="E/343/P"/>
    <x v="6"/>
    <s v="P"/>
    <x v="0"/>
    <x v="34"/>
    <x v="0"/>
    <x v="21"/>
    <x v="27"/>
    <n v="2"/>
    <n v="0"/>
    <n v="0"/>
    <n v="2347"/>
    <s v="Krake"/>
    <s v="Oark Krake"/>
    <x v="0"/>
  </r>
  <r>
    <x v="48"/>
    <n v="50"/>
    <x v="1"/>
    <x v="0"/>
    <s v="E/1/S"/>
    <x v="6"/>
    <s v="S"/>
    <x v="2"/>
    <x v="8"/>
    <x v="0"/>
    <x v="22"/>
    <x v="0"/>
    <n v="0"/>
    <n v="0"/>
    <n v="0"/>
    <n v="790"/>
    <s v="Lancis"/>
    <s v="Sony Lancis"/>
    <x v="0"/>
  </r>
  <r>
    <x v="49"/>
    <n v="51"/>
    <x v="1"/>
    <x v="0"/>
    <s v="E/2/S"/>
    <x v="6"/>
    <s v="S"/>
    <x v="0"/>
    <x v="35"/>
    <x v="0"/>
    <x v="0"/>
    <x v="28"/>
    <n v="0"/>
    <n v="1379"/>
    <n v="127"/>
    <n v="1618"/>
    <s v="Johnshines"/>
    <s v="Vivia Johnshines"/>
    <x v="0"/>
  </r>
  <r>
    <x v="50"/>
    <n v="52"/>
    <x v="1"/>
    <x v="0"/>
    <s v="G/6/S"/>
    <x v="3"/>
    <s v="S"/>
    <x v="0"/>
    <x v="34"/>
    <x v="0"/>
    <x v="23"/>
    <x v="0"/>
    <n v="2"/>
    <n v="4683"/>
    <n v="0"/>
    <n v="4689"/>
    <s v="Hubbarton"/>
    <s v="Elaney Hubbarton"/>
    <x v="0"/>
  </r>
  <r>
    <x v="51"/>
    <n v="53"/>
    <x v="1"/>
    <x v="0"/>
    <s v="F/11/S"/>
    <x v="1"/>
    <s v="S"/>
    <x v="0"/>
    <x v="36"/>
    <x v="0"/>
    <x v="0"/>
    <x v="0"/>
    <n v="1938"/>
    <n v="0"/>
    <n v="1"/>
    <n v="1939"/>
    <s v="Hickerson"/>
    <s v="Elson Hickerson"/>
    <x v="1"/>
  </r>
  <r>
    <x v="52"/>
    <n v="56"/>
    <x v="0"/>
    <x v="0"/>
    <s v="A/1/S"/>
    <x v="2"/>
    <s v="S"/>
    <x v="0"/>
    <x v="37"/>
    <x v="0"/>
    <x v="0"/>
    <x v="0"/>
    <n v="0"/>
    <n v="0"/>
    <n v="0"/>
    <n v="0"/>
    <s v="Tractive"/>
    <s v="Okulas Tractive"/>
    <x v="1"/>
  </r>
  <r>
    <x v="53"/>
    <n v="56"/>
    <x v="0"/>
    <x v="1"/>
    <s v="A/1/S"/>
    <x v="2"/>
    <s v="S"/>
    <x v="0"/>
    <x v="22"/>
    <x v="0"/>
    <x v="0"/>
    <x v="0"/>
    <n v="0"/>
    <n v="0"/>
    <n v="0"/>
    <n v="0"/>
    <s v="Tractive"/>
    <s v="Instab Tractive"/>
    <x v="1"/>
  </r>
  <r>
    <x v="54"/>
    <n v="56"/>
    <x v="0"/>
    <x v="0"/>
    <s v="A/1/S"/>
    <x v="2"/>
    <s v="S"/>
    <x v="0"/>
    <x v="38"/>
    <x v="0"/>
    <x v="24"/>
    <x v="29"/>
    <n v="3374"/>
    <n v="286"/>
    <n v="3"/>
    <n v="4547"/>
    <s v="Tractive"/>
    <s v="Zinoces Tractive"/>
    <x v="1"/>
  </r>
  <r>
    <x v="55"/>
    <n v="58"/>
    <x v="1"/>
    <x v="1"/>
    <s v="G/7/S"/>
    <x v="3"/>
    <s v="S"/>
    <x v="1"/>
    <x v="39"/>
    <x v="0"/>
    <x v="0"/>
    <x v="0"/>
    <n v="0"/>
    <n v="0"/>
    <n v="0"/>
    <n v="0"/>
    <s v="Ayalazquez"/>
    <s v="Warry Ayalazquez"/>
    <x v="0"/>
  </r>
  <r>
    <x v="56"/>
    <n v="61"/>
    <x v="1"/>
    <x v="0"/>
    <s v="F/12/S"/>
    <x v="1"/>
    <s v="S"/>
    <x v="0"/>
    <x v="15"/>
    <x v="0"/>
    <x v="25"/>
    <x v="30"/>
    <n v="148"/>
    <n v="1377"/>
    <n v="1"/>
    <n v="2667"/>
    <s v="Salez"/>
    <s v="Shanya Salez"/>
    <x v="0"/>
  </r>
  <r>
    <x v="57"/>
    <n v="62"/>
    <x v="1"/>
    <x v="0"/>
    <s v="F/13/S"/>
    <x v="1"/>
    <s v="S"/>
    <x v="0"/>
    <x v="23"/>
    <x v="0"/>
    <x v="0"/>
    <x v="31"/>
    <n v="0"/>
    <n v="17"/>
    <n v="25"/>
    <n v="634"/>
    <s v="Greeves"/>
    <s v="Sterry Greeves"/>
    <x v="0"/>
  </r>
  <r>
    <x v="58"/>
    <n v="5052"/>
    <x v="2"/>
    <x v="0"/>
    <s v="F/961/S"/>
    <x v="1"/>
    <s v="S"/>
    <x v="2"/>
    <x v="40"/>
    <x v="0"/>
    <x v="26"/>
    <x v="32"/>
    <n v="912"/>
    <n v="3"/>
    <n v="0"/>
    <n v="2594"/>
    <s v="-"/>
    <s v="-"/>
    <x v="1"/>
  </r>
  <r>
    <x v="59"/>
    <n v="64"/>
    <x v="3"/>
    <x v="1"/>
    <s v="E/3/S"/>
    <x v="6"/>
    <s v="S"/>
    <x v="0"/>
    <x v="3"/>
    <x v="0"/>
    <x v="0"/>
    <x v="0"/>
    <n v="0"/>
    <n v="0"/>
    <n v="0"/>
    <n v="0"/>
    <s v="Keen"/>
    <s v="Colatz Keen"/>
    <x v="1"/>
  </r>
  <r>
    <x v="60"/>
    <n v="66"/>
    <x v="1"/>
    <x v="0"/>
    <s v="G/6/P"/>
    <x v="3"/>
    <s v="P"/>
    <x v="0"/>
    <x v="23"/>
    <x v="0"/>
    <x v="27"/>
    <x v="33"/>
    <n v="197"/>
    <n v="0"/>
    <n v="460"/>
    <n v="811"/>
    <s v="Pecketton"/>
    <s v="Diandy Pecketton"/>
    <x v="0"/>
  </r>
  <r>
    <x v="61"/>
    <n v="67"/>
    <x v="1"/>
    <x v="1"/>
    <s v="G/10/S"/>
    <x v="3"/>
    <s v="S"/>
    <x v="1"/>
    <x v="16"/>
    <x v="0"/>
    <x v="0"/>
    <x v="0"/>
    <n v="0"/>
    <n v="0"/>
    <n v="0"/>
    <n v="0"/>
    <s v="Leeves"/>
    <s v="Ninaha Leeves"/>
    <x v="1"/>
  </r>
  <r>
    <x v="62"/>
    <n v="67"/>
    <x v="1"/>
    <x v="0"/>
    <s v="G/10/S"/>
    <x v="3"/>
    <s v="S"/>
    <x v="0"/>
    <x v="41"/>
    <x v="0"/>
    <x v="27"/>
    <x v="34"/>
    <n v="446"/>
    <n v="0"/>
    <n v="0"/>
    <n v="705"/>
    <s v="Leeves"/>
    <s v="Celine Leeves"/>
    <x v="1"/>
  </r>
  <r>
    <x v="63"/>
    <n v="67"/>
    <x v="1"/>
    <x v="0"/>
    <s v="F/15/S"/>
    <x v="1"/>
    <s v="S"/>
    <x v="2"/>
    <x v="33"/>
    <x v="0"/>
    <x v="28"/>
    <x v="35"/>
    <n v="0"/>
    <n v="0"/>
    <n v="24"/>
    <n v="2007"/>
    <s v="Leeves"/>
    <s v="Velyne Leeves"/>
    <x v="0"/>
  </r>
  <r>
    <x v="64"/>
    <n v="9137"/>
    <x v="2"/>
    <x v="0"/>
    <s v="F/1872/P"/>
    <x v="1"/>
    <s v="P"/>
    <x v="0"/>
    <x v="8"/>
    <x v="0"/>
    <x v="29"/>
    <x v="36"/>
    <n v="11"/>
    <n v="0"/>
    <n v="360"/>
    <n v="1750"/>
    <s v="Curry"/>
    <s v="Sugard Curry"/>
    <x v="0"/>
  </r>
  <r>
    <x v="65"/>
    <n v="69"/>
    <x v="1"/>
    <x v="0"/>
    <s v="F/16/S"/>
    <x v="1"/>
    <s v="S"/>
    <x v="0"/>
    <x v="42"/>
    <x v="0"/>
    <x v="30"/>
    <x v="0"/>
    <n v="9"/>
    <n v="6"/>
    <n v="0"/>
    <n v="902"/>
    <s v="-"/>
    <s v="-"/>
    <x v="1"/>
  </r>
  <r>
    <x v="66"/>
    <n v="70"/>
    <x v="1"/>
    <x v="0"/>
    <s v="F/13/P"/>
    <x v="1"/>
    <s v="P"/>
    <x v="0"/>
    <x v="43"/>
    <x v="0"/>
    <x v="31"/>
    <x v="0"/>
    <n v="5"/>
    <n v="1"/>
    <n v="726"/>
    <n v="922"/>
    <s v="Brighttt"/>
    <s v="Meremy Brighttt"/>
    <x v="0"/>
  </r>
  <r>
    <x v="67"/>
    <n v="71"/>
    <x v="1"/>
    <x v="0"/>
    <s v="F/14/P"/>
    <x v="1"/>
    <s v="P"/>
    <x v="0"/>
    <x v="30"/>
    <x v="0"/>
    <x v="32"/>
    <x v="37"/>
    <n v="0"/>
    <n v="0"/>
    <n v="52"/>
    <n v="2233"/>
    <s v="Dillines"/>
    <s v="Nelly Dillines"/>
    <x v="0"/>
  </r>
  <r>
    <x v="68"/>
    <n v="72"/>
    <x v="1"/>
    <x v="0"/>
    <s v="F/17/S"/>
    <x v="1"/>
    <s v="S"/>
    <x v="0"/>
    <x v="9"/>
    <x v="0"/>
    <x v="0"/>
    <x v="10"/>
    <n v="0"/>
    <n v="0"/>
    <n v="1063"/>
    <n v="1064"/>
    <s v="Brantuarez"/>
    <s v="Thell Brantuarez"/>
    <x v="0"/>
  </r>
  <r>
    <x v="69"/>
    <n v="1182"/>
    <x v="2"/>
    <x v="0"/>
    <s v="F/237/P"/>
    <x v="1"/>
    <s v="P"/>
    <x v="0"/>
    <x v="40"/>
    <x v="2"/>
    <x v="33"/>
    <x v="38"/>
    <n v="0"/>
    <n v="0"/>
    <n v="0"/>
    <n v="1416"/>
    <s v="Pota"/>
    <s v="Ork Pota"/>
    <x v="1"/>
  </r>
  <r>
    <x v="70"/>
    <n v="74"/>
    <x v="0"/>
    <x v="0"/>
    <s v="C/3/S"/>
    <x v="7"/>
    <s v="S"/>
    <x v="0"/>
    <x v="42"/>
    <x v="0"/>
    <x v="27"/>
    <x v="39"/>
    <n v="0"/>
    <n v="0"/>
    <n v="506"/>
    <n v="8904"/>
    <s v="Mostedry"/>
    <s v="Aldibah Mostedry"/>
    <x v="1"/>
  </r>
  <r>
    <x v="71"/>
    <n v="3095"/>
    <x v="2"/>
    <x v="0"/>
    <s v="F/585/S"/>
    <x v="1"/>
    <s v="S"/>
    <x v="1"/>
    <x v="44"/>
    <x v="0"/>
    <x v="34"/>
    <x v="40"/>
    <n v="10"/>
    <n v="9"/>
    <n v="0"/>
    <n v="2227"/>
    <s v="Rhuba"/>
    <s v="Aarjel Rhuba"/>
    <x v="0"/>
  </r>
  <r>
    <x v="72"/>
    <n v="1525"/>
    <x v="2"/>
    <x v="0"/>
    <s v="F/299/P"/>
    <x v="1"/>
    <s v="P"/>
    <x v="0"/>
    <x v="28"/>
    <x v="0"/>
    <x v="35"/>
    <x v="41"/>
    <n v="38"/>
    <n v="0"/>
    <n v="0"/>
    <n v="1846"/>
    <s v="Gin"/>
    <s v="Sceros Gin"/>
    <x v="1"/>
  </r>
  <r>
    <x v="73"/>
    <n v="78"/>
    <x v="0"/>
    <x v="0"/>
    <s v="C/4/S"/>
    <x v="7"/>
    <s v="S"/>
    <x v="0"/>
    <x v="22"/>
    <x v="0"/>
    <x v="0"/>
    <x v="42"/>
    <n v="0"/>
    <n v="321"/>
    <n v="9654"/>
    <n v="15815"/>
    <s v="Pokerheed"/>
    <s v="Spuri Pokerheed"/>
    <x v="0"/>
  </r>
  <r>
    <x v="74"/>
    <n v="81"/>
    <x v="1"/>
    <x v="1"/>
    <s v="G/13/S"/>
    <x v="3"/>
    <s v="S"/>
    <x v="0"/>
    <x v="45"/>
    <x v="0"/>
    <x v="0"/>
    <x v="0"/>
    <n v="0"/>
    <n v="0"/>
    <n v="0"/>
    <n v="0"/>
    <s v="Vinozarks"/>
    <s v="Dellie Vinozarks"/>
    <x v="0"/>
  </r>
  <r>
    <x v="75"/>
    <n v="8222"/>
    <x v="2"/>
    <x v="0"/>
    <s v="F/1697/P"/>
    <x v="1"/>
    <s v="P"/>
    <x v="0"/>
    <x v="41"/>
    <x v="0"/>
    <x v="9"/>
    <x v="43"/>
    <n v="1"/>
    <n v="0"/>
    <n v="0"/>
    <n v="1288"/>
    <s v="Sidie"/>
    <s v="Hock Sidie"/>
    <x v="1"/>
  </r>
  <r>
    <x v="76"/>
    <n v="1691"/>
    <x v="2"/>
    <x v="0"/>
    <s v="F/321/S"/>
    <x v="1"/>
    <s v="S"/>
    <x v="0"/>
    <x v="38"/>
    <x v="0"/>
    <x v="36"/>
    <x v="44"/>
    <n v="1155"/>
    <n v="0"/>
    <n v="0"/>
    <n v="5871"/>
    <s v="Giba"/>
    <s v="Sesh Giba"/>
    <x v="0"/>
  </r>
  <r>
    <x v="77"/>
    <n v="2052"/>
    <x v="2"/>
    <x v="0"/>
    <s v="E/151/S"/>
    <x v="6"/>
    <s v="S"/>
    <x v="0"/>
    <x v="14"/>
    <x v="0"/>
    <x v="37"/>
    <x v="45"/>
    <n v="4"/>
    <n v="0"/>
    <n v="1"/>
    <n v="1378"/>
    <s v="Balle"/>
    <s v="Jele Balle"/>
    <x v="1"/>
  </r>
  <r>
    <x v="78"/>
    <n v="84"/>
    <x v="1"/>
    <x v="0"/>
    <s v="G/14/S"/>
    <x v="3"/>
    <s v="S"/>
    <x v="0"/>
    <x v="1"/>
    <x v="0"/>
    <x v="38"/>
    <x v="0"/>
    <n v="0"/>
    <n v="0"/>
    <n v="17"/>
    <n v="705"/>
    <s v="Coopezmaney"/>
    <s v="Coren Coopezmaney"/>
    <x v="1"/>
  </r>
  <r>
    <x v="79"/>
    <n v="85"/>
    <x v="0"/>
    <x v="1"/>
    <s v="C/5/S"/>
    <x v="7"/>
    <s v="S"/>
    <x v="0"/>
    <x v="46"/>
    <x v="0"/>
    <x v="0"/>
    <x v="0"/>
    <n v="0"/>
    <n v="0"/>
    <n v="0"/>
    <n v="0"/>
    <s v="Ellcefulve"/>
    <s v="Furudah Ellcefulve"/>
    <x v="1"/>
  </r>
  <r>
    <x v="80"/>
    <n v="86"/>
    <x v="1"/>
    <x v="0"/>
    <s v="F/17/P"/>
    <x v="1"/>
    <s v="P"/>
    <x v="0"/>
    <x v="26"/>
    <x v="0"/>
    <x v="39"/>
    <x v="0"/>
    <n v="0"/>
    <n v="638"/>
    <n v="513"/>
    <n v="1362"/>
    <s v="Kinson"/>
    <s v="Jodye Kinson"/>
    <x v="0"/>
  </r>
  <r>
    <x v="81"/>
    <n v="9248"/>
    <x v="2"/>
    <x v="0"/>
    <s v="F/1792/S"/>
    <x v="1"/>
    <s v="S"/>
    <x v="2"/>
    <x v="22"/>
    <x v="2"/>
    <x v="40"/>
    <x v="46"/>
    <n v="973"/>
    <n v="207"/>
    <n v="0"/>
    <n v="2416"/>
    <s v="Perle"/>
    <s v="Gian Perle"/>
    <x v="1"/>
  </r>
  <r>
    <x v="82"/>
    <n v="90"/>
    <x v="1"/>
    <x v="1"/>
    <s v="G/15/S"/>
    <x v="3"/>
    <s v="S"/>
    <x v="0"/>
    <x v="8"/>
    <x v="0"/>
    <x v="0"/>
    <x v="0"/>
    <n v="0"/>
    <n v="0"/>
    <n v="0"/>
    <n v="0"/>
    <s v="Santry"/>
    <s v="Heremy Santry"/>
    <x v="1"/>
  </r>
  <r>
    <x v="83"/>
    <n v="91"/>
    <x v="1"/>
    <x v="1"/>
    <s v="G/16/S"/>
    <x v="3"/>
    <s v="S"/>
    <x v="0"/>
    <x v="6"/>
    <x v="0"/>
    <x v="0"/>
    <x v="0"/>
    <n v="0"/>
    <n v="0"/>
    <n v="0"/>
    <n v="0"/>
    <s v="Yorkland"/>
    <s v="Deanne Yorkland"/>
    <x v="1"/>
  </r>
  <r>
    <x v="84"/>
    <n v="91"/>
    <x v="1"/>
    <x v="0"/>
    <s v="F/20/S"/>
    <x v="1"/>
    <s v="S"/>
    <x v="0"/>
    <x v="38"/>
    <x v="0"/>
    <x v="27"/>
    <x v="47"/>
    <n v="31"/>
    <n v="188"/>
    <n v="0"/>
    <n v="917"/>
    <s v="Yorkland"/>
    <s v="Tinez Yorkland"/>
    <x v="0"/>
  </r>
  <r>
    <x v="85"/>
    <n v="92"/>
    <x v="1"/>
    <x v="0"/>
    <s v="G/9/P"/>
    <x v="3"/>
    <s v="P"/>
    <x v="0"/>
    <x v="43"/>
    <x v="0"/>
    <x v="0"/>
    <x v="0"/>
    <n v="670"/>
    <n v="1"/>
    <n v="34"/>
    <n v="705"/>
    <s v="Dunnisey"/>
    <s v="Gracy Dunnisey"/>
    <x v="0"/>
  </r>
  <r>
    <x v="86"/>
    <n v="92"/>
    <x v="1"/>
    <x v="1"/>
    <s v="G/9/P"/>
    <x v="3"/>
    <s v="P"/>
    <x v="0"/>
    <x v="16"/>
    <x v="0"/>
    <x v="0"/>
    <x v="0"/>
    <n v="0"/>
    <n v="0"/>
    <n v="0"/>
    <n v="0"/>
    <s v="Hewson"/>
    <s v="Stald Hewson"/>
    <x v="1"/>
  </r>
  <r>
    <x v="87"/>
    <n v="92"/>
    <x v="1"/>
    <x v="1"/>
    <s v="G/9/P"/>
    <x v="3"/>
    <s v="P"/>
    <x v="0"/>
    <x v="47"/>
    <x v="0"/>
    <x v="0"/>
    <x v="0"/>
    <n v="0"/>
    <n v="0"/>
    <n v="0"/>
    <n v="0"/>
    <s v="Hewson"/>
    <s v="Tiney Hewson"/>
    <x v="1"/>
  </r>
  <r>
    <x v="88"/>
    <n v="97"/>
    <x v="0"/>
    <x v="0"/>
    <s v="A/2/S"/>
    <x v="2"/>
    <s v="S"/>
    <x v="0"/>
    <x v="48"/>
    <x v="0"/>
    <x v="0"/>
    <x v="46"/>
    <n v="0"/>
    <n v="3"/>
    <n v="637"/>
    <n v="1848"/>
    <s v="Fictful"/>
    <s v="Alchium Fictful"/>
    <x v="0"/>
  </r>
  <r>
    <x v="89"/>
    <n v="98"/>
    <x v="1"/>
    <x v="0"/>
    <s v="G/11/P"/>
    <x v="3"/>
    <s v="P"/>
    <x v="0"/>
    <x v="6"/>
    <x v="0"/>
    <x v="0"/>
    <x v="48"/>
    <n v="5"/>
    <n v="32"/>
    <n v="0"/>
    <n v="893"/>
    <s v="Carezquez"/>
    <s v="Doria Carezquez"/>
    <x v="0"/>
  </r>
  <r>
    <x v="90"/>
    <n v="98"/>
    <x v="1"/>
    <x v="0"/>
    <s v="G/11/P"/>
    <x v="3"/>
    <s v="P"/>
    <x v="0"/>
    <x v="6"/>
    <x v="0"/>
    <x v="0"/>
    <x v="49"/>
    <n v="957"/>
    <n v="0"/>
    <n v="87"/>
    <n v="3855"/>
    <s v="Carezquez"/>
    <s v="Leence Carezquez"/>
    <x v="1"/>
  </r>
  <r>
    <x v="91"/>
    <n v="99"/>
    <x v="1"/>
    <x v="0"/>
    <s v="F/19/P"/>
    <x v="1"/>
    <s v="P"/>
    <x v="1"/>
    <x v="40"/>
    <x v="0"/>
    <x v="41"/>
    <x v="50"/>
    <n v="526"/>
    <n v="37"/>
    <n v="0"/>
    <n v="1301"/>
    <s v="Leetersoney"/>
    <s v="Aliey Leetersoney"/>
    <x v="0"/>
  </r>
  <r>
    <x v="92"/>
    <n v="99"/>
    <x v="1"/>
    <x v="2"/>
    <s v="G/12/P"/>
    <x v="3"/>
    <s v="P"/>
    <x v="0"/>
    <x v="37"/>
    <x v="0"/>
    <x v="0"/>
    <x v="0"/>
    <n v="0"/>
    <n v="0"/>
    <n v="0"/>
    <n v="0"/>
    <s v="Connelson"/>
    <s v="Thewis Connelson"/>
    <x v="1"/>
  </r>
  <r>
    <x v="93"/>
    <n v="5963"/>
    <x v="2"/>
    <x v="0"/>
    <s v="F/1228/P"/>
    <x v="1"/>
    <s v="P"/>
    <x v="2"/>
    <x v="40"/>
    <x v="0"/>
    <x v="42"/>
    <x v="51"/>
    <n v="143"/>
    <n v="2"/>
    <n v="585"/>
    <n v="2026"/>
    <s v="Bane"/>
    <s v="Poloos Bane"/>
    <x v="0"/>
  </r>
  <r>
    <x v="94"/>
    <n v="102"/>
    <x v="1"/>
    <x v="0"/>
    <s v="F/23/S"/>
    <x v="1"/>
    <s v="S"/>
    <x v="0"/>
    <x v="41"/>
    <x v="0"/>
    <x v="0"/>
    <x v="0"/>
    <n v="0"/>
    <n v="830"/>
    <n v="91"/>
    <n v="921"/>
    <s v="Holson"/>
    <s v="Ritany Holson"/>
    <x v="0"/>
  </r>
  <r>
    <x v="95"/>
    <n v="103"/>
    <x v="1"/>
    <x v="0"/>
    <s v="F/24/S"/>
    <x v="1"/>
    <s v="S"/>
    <x v="0"/>
    <x v="1"/>
    <x v="0"/>
    <x v="0"/>
    <x v="0"/>
    <n v="0"/>
    <n v="0"/>
    <n v="17"/>
    <n v="17"/>
    <s v="Mclainez"/>
    <s v="Arlen Mclainez"/>
    <x v="1"/>
  </r>
  <r>
    <x v="96"/>
    <n v="103"/>
    <x v="1"/>
    <x v="1"/>
    <s v="G/18/S"/>
    <x v="3"/>
    <s v="S"/>
    <x v="2"/>
    <x v="49"/>
    <x v="0"/>
    <x v="0"/>
    <x v="0"/>
    <n v="0"/>
    <n v="0"/>
    <n v="0"/>
    <n v="0"/>
    <s v="Mclainez"/>
    <s v="Shaele Mclainez"/>
    <x v="1"/>
  </r>
  <r>
    <x v="97"/>
    <n v="103"/>
    <x v="1"/>
    <x v="1"/>
    <s v="G/18/S"/>
    <x v="3"/>
    <s v="S"/>
    <x v="0"/>
    <x v="50"/>
    <x v="0"/>
    <x v="0"/>
    <x v="0"/>
    <n v="0"/>
    <n v="0"/>
    <n v="0"/>
    <n v="0"/>
    <s v="Mclainez"/>
    <s v="Fanne Mclainez"/>
    <x v="0"/>
  </r>
  <r>
    <x v="98"/>
    <n v="105"/>
    <x v="1"/>
    <x v="0"/>
    <s v="F/21/P"/>
    <x v="1"/>
    <s v="P"/>
    <x v="0"/>
    <x v="38"/>
    <x v="0"/>
    <x v="0"/>
    <x v="0"/>
    <n v="570"/>
    <n v="2"/>
    <n v="131"/>
    <n v="703"/>
    <s v="Cleachrand"/>
    <s v="Carry Cleachrand"/>
    <x v="0"/>
  </r>
  <r>
    <x v="99"/>
    <n v="1704"/>
    <x v="2"/>
    <x v="0"/>
    <s v="D/60/S"/>
    <x v="5"/>
    <s v="S"/>
    <x v="2"/>
    <x v="41"/>
    <x v="0"/>
    <x v="43"/>
    <x v="52"/>
    <n v="516"/>
    <n v="0"/>
    <n v="0"/>
    <n v="1766"/>
    <s v="Fincy"/>
    <s v="Allota Fincy"/>
    <x v="1"/>
  </r>
  <r>
    <x v="100"/>
    <n v="108"/>
    <x v="1"/>
    <x v="1"/>
    <s v="G/19/S"/>
    <x v="3"/>
    <s v="S"/>
    <x v="0"/>
    <x v="40"/>
    <x v="0"/>
    <x v="0"/>
    <x v="0"/>
    <n v="0"/>
    <n v="0"/>
    <n v="0"/>
    <n v="0"/>
    <s v="Handertiz"/>
    <s v="Natald Handertiz"/>
    <x v="0"/>
  </r>
  <r>
    <x v="101"/>
    <n v="108"/>
    <x v="1"/>
    <x v="0"/>
    <s v="G/19/S"/>
    <x v="3"/>
    <s v="S"/>
    <x v="0"/>
    <x v="14"/>
    <x v="0"/>
    <x v="44"/>
    <x v="0"/>
    <n v="326"/>
    <n v="0"/>
    <n v="0"/>
    <n v="888"/>
    <s v="-"/>
    <s v="-"/>
    <x v="0"/>
  </r>
  <r>
    <x v="102"/>
    <n v="108"/>
    <x v="1"/>
    <x v="0"/>
    <s v="G/19/S"/>
    <x v="3"/>
    <s v="S"/>
    <x v="0"/>
    <x v="16"/>
    <x v="2"/>
    <x v="0"/>
    <x v="0"/>
    <n v="0"/>
    <n v="0"/>
    <n v="0"/>
    <n v="0"/>
    <s v="Handertiz"/>
    <s v="Oline Handertiz"/>
    <x v="1"/>
  </r>
  <r>
    <x v="103"/>
    <n v="110"/>
    <x v="0"/>
    <x v="0"/>
    <s v=""/>
    <x v="4"/>
    <s v=""/>
    <x v="0"/>
    <x v="25"/>
    <x v="0"/>
    <x v="0"/>
    <x v="53"/>
    <n v="6"/>
    <n v="3929"/>
    <n v="764"/>
    <n v="5109"/>
    <s v="Aloubtled"/>
    <s v="Graviph Aloubtled"/>
    <x v="0"/>
  </r>
  <r>
    <x v="104"/>
    <n v="110"/>
    <x v="0"/>
    <x v="0"/>
    <s v="B/5/P"/>
    <x v="0"/>
    <s v="P"/>
    <x v="0"/>
    <x v="46"/>
    <x v="0"/>
    <x v="0"/>
    <x v="54"/>
    <n v="0"/>
    <n v="0"/>
    <n v="1687"/>
    <n v="2018"/>
    <s v="Bootious"/>
    <s v="Aldeba Bootious"/>
    <x v="0"/>
  </r>
  <r>
    <x v="105"/>
    <n v="110"/>
    <x v="0"/>
    <x v="0"/>
    <s v="B/5/P"/>
    <x v="0"/>
    <s v="P"/>
    <x v="0"/>
    <x v="42"/>
    <x v="0"/>
    <x v="45"/>
    <x v="55"/>
    <n v="0"/>
    <n v="1868"/>
    <n v="445"/>
    <n v="15940"/>
    <s v="Aloubtled"/>
    <s v="Alaratz Aloubtled"/>
    <x v="1"/>
  </r>
  <r>
    <x v="106"/>
    <n v="110"/>
    <x v="0"/>
    <x v="1"/>
    <s v="B/5/P"/>
    <x v="0"/>
    <s v="P"/>
    <x v="0"/>
    <x v="7"/>
    <x v="0"/>
    <x v="0"/>
    <x v="0"/>
    <n v="0"/>
    <n v="0"/>
    <n v="0"/>
    <n v="0"/>
    <s v="Aloubtled"/>
    <s v="Izark Aloubtled"/>
    <x v="1"/>
  </r>
  <r>
    <x v="107"/>
    <n v="111"/>
    <x v="0"/>
    <x v="1"/>
    <s v="E/6/S"/>
    <x v="6"/>
    <s v="S"/>
    <x v="0"/>
    <x v="19"/>
    <x v="0"/>
    <x v="0"/>
    <x v="0"/>
    <n v="0"/>
    <n v="0"/>
    <n v="0"/>
    <n v="0"/>
    <s v="Supred"/>
    <s v="Aldera Supred"/>
    <x v="1"/>
  </r>
  <r>
    <x v="108"/>
    <n v="112"/>
    <x v="0"/>
    <x v="0"/>
    <s v="B/1/S"/>
    <x v="0"/>
    <s v="S"/>
    <x v="2"/>
    <x v="13"/>
    <x v="1"/>
    <x v="0"/>
    <x v="56"/>
    <n v="87"/>
    <n v="17"/>
    <n v="13"/>
    <n v="2654"/>
    <s v="Cowtale"/>
    <s v="Moth Cowtale"/>
    <x v="1"/>
  </r>
  <r>
    <x v="109"/>
    <n v="113"/>
    <x v="1"/>
    <x v="0"/>
    <s v="F/23/P"/>
    <x v="1"/>
    <s v="P"/>
    <x v="0"/>
    <x v="51"/>
    <x v="0"/>
    <x v="0"/>
    <x v="0"/>
    <n v="804"/>
    <n v="0"/>
    <n v="0"/>
    <n v="804"/>
    <s v="Carvis"/>
    <s v="Idary Carvis"/>
    <x v="1"/>
  </r>
  <r>
    <x v="110"/>
    <n v="114"/>
    <x v="1"/>
    <x v="0"/>
    <s v="G/20/S"/>
    <x v="3"/>
    <s v="S"/>
    <x v="0"/>
    <x v="38"/>
    <x v="0"/>
    <x v="46"/>
    <x v="57"/>
    <n v="429"/>
    <n v="238"/>
    <n v="1"/>
    <n v="907"/>
    <s v="Beckerson"/>
    <s v="Maura Beckerson"/>
    <x v="0"/>
  </r>
  <r>
    <x v="111"/>
    <n v="8270"/>
    <x v="2"/>
    <x v="0"/>
    <s v="F/1702/P"/>
    <x v="1"/>
    <s v="P"/>
    <x v="0"/>
    <x v="22"/>
    <x v="0"/>
    <x v="43"/>
    <x v="58"/>
    <n v="783"/>
    <n v="0"/>
    <n v="0"/>
    <n v="2013"/>
    <s v="Hart"/>
    <s v="Doakes Hart"/>
    <x v="1"/>
  </r>
  <r>
    <x v="112"/>
    <n v="116"/>
    <x v="0"/>
    <x v="0"/>
    <s v="D/4/P"/>
    <x v="5"/>
    <s v="P"/>
    <x v="0"/>
    <x v="3"/>
    <x v="0"/>
    <x v="27"/>
    <x v="59"/>
    <n v="0"/>
    <n v="12"/>
    <n v="404"/>
    <n v="2640"/>
    <s v="Suptive"/>
    <s v="Alhenah Suptive"/>
    <x v="1"/>
  </r>
  <r>
    <x v="113"/>
    <n v="119"/>
    <x v="0"/>
    <x v="0"/>
    <s v="A/0/P"/>
    <x v="2"/>
    <s v="P"/>
    <x v="0"/>
    <x v="0"/>
    <x v="0"/>
    <x v="0"/>
    <x v="60"/>
    <n v="0"/>
    <n v="65"/>
    <n v="6898"/>
    <n v="9307"/>
    <s v="Coning"/>
    <s v="Batan Coning"/>
    <x v="0"/>
  </r>
  <r>
    <x v="114"/>
    <n v="119"/>
    <x v="0"/>
    <x v="1"/>
    <s v="A/0/P"/>
    <x v="2"/>
    <s v="P"/>
    <x v="0"/>
    <x v="45"/>
    <x v="0"/>
    <x v="0"/>
    <x v="0"/>
    <n v="0"/>
    <n v="0"/>
    <n v="0"/>
    <n v="0"/>
    <s v="Coning"/>
    <s v="Kleeiak Coning"/>
    <x v="1"/>
  </r>
  <r>
    <x v="115"/>
    <n v="3142"/>
    <x v="2"/>
    <x v="0"/>
    <s v="F/591/S"/>
    <x v="1"/>
    <s v="S"/>
    <x v="0"/>
    <x v="26"/>
    <x v="0"/>
    <x v="47"/>
    <x v="61"/>
    <n v="59"/>
    <n v="0"/>
    <n v="16"/>
    <n v="1225"/>
    <s v="Cla"/>
    <s v="Backse Cla"/>
    <x v="0"/>
  </r>
  <r>
    <x v="116"/>
    <n v="122"/>
    <x v="1"/>
    <x v="0"/>
    <s v="G/21/S"/>
    <x v="3"/>
    <s v="S"/>
    <x v="0"/>
    <x v="19"/>
    <x v="0"/>
    <x v="0"/>
    <x v="0"/>
    <n v="0"/>
    <n v="699"/>
    <n v="74"/>
    <n v="773"/>
    <s v="Hayder"/>
    <s v="Shelle Hayder"/>
    <x v="0"/>
  </r>
  <r>
    <x v="117"/>
    <n v="123"/>
    <x v="1"/>
    <x v="0"/>
    <s v="F/27/P"/>
    <x v="1"/>
    <s v="P"/>
    <x v="0"/>
    <x v="41"/>
    <x v="0"/>
    <x v="48"/>
    <x v="62"/>
    <n v="49"/>
    <n v="0"/>
    <n v="1"/>
    <n v="702"/>
    <s v="Fielson"/>
    <s v="Iree Fielson"/>
    <x v="0"/>
  </r>
  <r>
    <x v="118"/>
    <n v="1198"/>
    <x v="2"/>
    <x v="0"/>
    <s v=""/>
    <x v="4"/>
    <s v=""/>
    <x v="0"/>
    <x v="7"/>
    <x v="2"/>
    <x v="4"/>
    <x v="63"/>
    <n v="0"/>
    <n v="0"/>
    <n v="0"/>
    <n v="1158"/>
    <s v="Tie"/>
    <s v="Rinnab Tie"/>
    <x v="1"/>
  </r>
  <r>
    <x v="119"/>
    <n v="2200"/>
    <x v="2"/>
    <x v="0"/>
    <s v="F/442/P"/>
    <x v="1"/>
    <s v="P"/>
    <x v="0"/>
    <x v="19"/>
    <x v="0"/>
    <x v="49"/>
    <x v="64"/>
    <n v="47"/>
    <n v="0"/>
    <n v="0"/>
    <n v="2598"/>
    <s v="Prité"/>
    <s v="Grawk Prité"/>
    <x v="0"/>
  </r>
  <r>
    <x v="120"/>
    <n v="2099"/>
    <x v="2"/>
    <x v="0"/>
    <s v="D/71/S"/>
    <x v="5"/>
    <s v="S"/>
    <x v="3"/>
    <x v="11"/>
    <x v="0"/>
    <x v="50"/>
    <x v="65"/>
    <n v="1474"/>
    <n v="0"/>
    <n v="0"/>
    <n v="2579"/>
    <s v="Boste"/>
    <s v="Cupers Boste"/>
    <x v="1"/>
  </r>
  <r>
    <x v="121"/>
    <n v="6199"/>
    <x v="2"/>
    <x v="0"/>
    <s v="D/188/S"/>
    <x v="5"/>
    <s v="S"/>
    <x v="0"/>
    <x v="52"/>
    <x v="2"/>
    <x v="51"/>
    <x v="66"/>
    <n v="0"/>
    <n v="24"/>
    <n v="0"/>
    <n v="1056"/>
    <s v="Spien"/>
    <s v="Cocors Spien"/>
    <x v="1"/>
  </r>
  <r>
    <x v="122"/>
    <n v="129"/>
    <x v="1"/>
    <x v="1"/>
    <s v="G/22/S"/>
    <x v="3"/>
    <s v="S"/>
    <x v="1"/>
    <x v="15"/>
    <x v="0"/>
    <x v="0"/>
    <x v="0"/>
    <n v="0"/>
    <n v="0"/>
    <n v="0"/>
    <n v="0"/>
    <s v="Fowles"/>
    <s v="Race Fowles"/>
    <x v="1"/>
  </r>
  <r>
    <x v="123"/>
    <n v="3862"/>
    <x v="2"/>
    <x v="0"/>
    <s v="F/729/S"/>
    <x v="1"/>
    <s v="S"/>
    <x v="0"/>
    <x v="48"/>
    <x v="0"/>
    <x v="52"/>
    <x v="67"/>
    <n v="215"/>
    <n v="0"/>
    <n v="0"/>
    <n v="1345"/>
    <s v="Paie"/>
    <s v="Cherry Paie"/>
    <x v="1"/>
  </r>
  <r>
    <x v="124"/>
    <n v="6901"/>
    <x v="2"/>
    <x v="0"/>
    <s v="F/1321/S"/>
    <x v="1"/>
    <s v="S"/>
    <x v="0"/>
    <x v="4"/>
    <x v="0"/>
    <x v="53"/>
    <x v="11"/>
    <n v="1164"/>
    <n v="0"/>
    <n v="0"/>
    <n v="2639"/>
    <s v="Opie"/>
    <s v="Anch Opie"/>
    <x v="0"/>
  </r>
  <r>
    <x v="125"/>
    <n v="134"/>
    <x v="1"/>
    <x v="0"/>
    <s v="G/17/P"/>
    <x v="3"/>
    <s v="P"/>
    <x v="0"/>
    <x v="43"/>
    <x v="0"/>
    <x v="0"/>
    <x v="68"/>
    <n v="730"/>
    <n v="0"/>
    <n v="0"/>
    <n v="744"/>
    <s v="Harmontry"/>
    <s v="Camina Harmontry"/>
    <x v="1"/>
  </r>
  <r>
    <x v="126"/>
    <n v="136"/>
    <x v="1"/>
    <x v="0"/>
    <s v="G/23/S"/>
    <x v="3"/>
    <s v="S"/>
    <x v="1"/>
    <x v="52"/>
    <x v="0"/>
    <x v="54"/>
    <x v="69"/>
    <n v="126"/>
    <n v="25"/>
    <n v="55"/>
    <n v="721"/>
    <s v="-"/>
    <s v="-"/>
    <x v="0"/>
  </r>
  <r>
    <x v="127"/>
    <n v="138"/>
    <x v="1"/>
    <x v="1"/>
    <s v="G/18/P"/>
    <x v="3"/>
    <s v="P"/>
    <x v="0"/>
    <x v="45"/>
    <x v="0"/>
    <x v="0"/>
    <x v="0"/>
    <n v="0"/>
    <n v="0"/>
    <n v="0"/>
    <n v="0"/>
    <s v="Gambs"/>
    <s v="Fayene Gambs"/>
    <x v="1"/>
  </r>
  <r>
    <x v="128"/>
    <n v="138"/>
    <x v="1"/>
    <x v="0"/>
    <s v="E/5/P"/>
    <x v="6"/>
    <s v="P"/>
    <x v="3"/>
    <x v="10"/>
    <x v="0"/>
    <x v="0"/>
    <x v="70"/>
    <n v="0"/>
    <n v="564"/>
    <n v="207"/>
    <n v="793"/>
    <s v="Gambs"/>
    <s v="Monah Gambs"/>
    <x v="0"/>
  </r>
  <r>
    <x v="129"/>
    <n v="139"/>
    <x v="0"/>
    <x v="1"/>
    <s v="C/6/S"/>
    <x v="7"/>
    <s v="S"/>
    <x v="2"/>
    <x v="8"/>
    <x v="0"/>
    <x v="0"/>
    <x v="0"/>
    <n v="0"/>
    <n v="0"/>
    <n v="0"/>
    <n v="0"/>
    <s v="Myling"/>
    <s v="Charda Myling"/>
    <x v="1"/>
  </r>
  <r>
    <x v="130"/>
    <n v="140"/>
    <x v="1"/>
    <x v="1"/>
    <s v="G/19/P"/>
    <x v="3"/>
    <s v="P"/>
    <x v="0"/>
    <x v="1"/>
    <x v="0"/>
    <x v="0"/>
    <x v="0"/>
    <n v="0"/>
    <n v="0"/>
    <n v="0"/>
    <n v="0"/>
    <s v="Mejiaddox"/>
    <s v="Evaley Mejiaddox"/>
    <x v="1"/>
  </r>
  <r>
    <x v="131"/>
    <n v="140"/>
    <x v="1"/>
    <x v="0"/>
    <s v="F/29/P"/>
    <x v="1"/>
    <s v="P"/>
    <x v="0"/>
    <x v="6"/>
    <x v="0"/>
    <x v="55"/>
    <x v="0"/>
    <n v="0"/>
    <n v="0"/>
    <n v="462"/>
    <n v="902"/>
    <s v="Whitakers"/>
    <s v="Verney Whitakers"/>
    <x v="0"/>
  </r>
  <r>
    <x v="132"/>
    <n v="8680"/>
    <x v="2"/>
    <x v="0"/>
    <s v="F/1786/P"/>
    <x v="1"/>
    <s v="P"/>
    <x v="0"/>
    <x v="5"/>
    <x v="0"/>
    <x v="0"/>
    <x v="71"/>
    <n v="700"/>
    <n v="0"/>
    <n v="0"/>
    <n v="1671"/>
    <s v="Sty"/>
    <s v="Scera Sty"/>
    <x v="0"/>
  </r>
  <r>
    <x v="133"/>
    <n v="144"/>
    <x v="1"/>
    <x v="0"/>
    <s v="F/31/S"/>
    <x v="1"/>
    <s v="S"/>
    <x v="0"/>
    <x v="28"/>
    <x v="0"/>
    <x v="0"/>
    <x v="72"/>
    <n v="210"/>
    <n v="0"/>
    <n v="0"/>
    <n v="630"/>
    <s v="Dayers"/>
    <s v="Guadae Dayers"/>
    <x v="1"/>
  </r>
  <r>
    <x v="134"/>
    <n v="146"/>
    <x v="1"/>
    <x v="0"/>
    <s v="G/25/S"/>
    <x v="3"/>
    <s v="S"/>
    <x v="0"/>
    <x v="35"/>
    <x v="0"/>
    <x v="0"/>
    <x v="0"/>
    <n v="0"/>
    <n v="0"/>
    <n v="0"/>
    <n v="0"/>
    <s v="Wolferguson"/>
    <s v="Verly Wolferguson"/>
    <x v="0"/>
  </r>
  <r>
    <x v="135"/>
    <n v="147"/>
    <x v="1"/>
    <x v="1"/>
    <s v="G/26/S"/>
    <x v="3"/>
    <s v="S"/>
    <x v="0"/>
    <x v="53"/>
    <x v="0"/>
    <x v="0"/>
    <x v="0"/>
    <n v="0"/>
    <n v="0"/>
    <n v="0"/>
    <n v="0"/>
    <s v="Hubbarrison"/>
    <s v="Samie Hubbarrison"/>
    <x v="1"/>
  </r>
  <r>
    <x v="136"/>
    <n v="35"/>
    <x v="2"/>
    <x v="0"/>
    <s v="D/1/P"/>
    <x v="5"/>
    <s v="P"/>
    <x v="2"/>
    <x v="40"/>
    <x v="0"/>
    <x v="56"/>
    <x v="73"/>
    <n v="0"/>
    <n v="951"/>
    <n v="0"/>
    <n v="2699"/>
    <s v="Butte"/>
    <s v="Luse Butte"/>
    <x v="0"/>
  </r>
  <r>
    <x v="137"/>
    <n v="149"/>
    <x v="1"/>
    <x v="1"/>
    <s v="G/27/S"/>
    <x v="3"/>
    <s v="S"/>
    <x v="2"/>
    <x v="34"/>
    <x v="0"/>
    <x v="0"/>
    <x v="0"/>
    <n v="0"/>
    <n v="0"/>
    <n v="0"/>
    <n v="0"/>
    <s v="Hubbarrison"/>
    <s v="Billya Hubbarrison"/>
    <x v="1"/>
  </r>
  <r>
    <x v="138"/>
    <n v="151"/>
    <x v="1"/>
    <x v="1"/>
    <s v="G/20/P"/>
    <x v="3"/>
    <s v="P"/>
    <x v="2"/>
    <x v="22"/>
    <x v="0"/>
    <x v="0"/>
    <x v="0"/>
    <n v="0"/>
    <n v="0"/>
    <n v="0"/>
    <n v="0"/>
    <s v="Simson"/>
    <s v="Shanie Simson"/>
    <x v="0"/>
  </r>
  <r>
    <x v="139"/>
    <n v="152"/>
    <x v="1"/>
    <x v="0"/>
    <s v="F/32/P"/>
    <x v="1"/>
    <s v="P"/>
    <x v="3"/>
    <x v="54"/>
    <x v="0"/>
    <x v="0"/>
    <x v="0"/>
    <n v="0"/>
    <n v="0"/>
    <n v="607"/>
    <n v="607"/>
    <s v="Estron"/>
    <s v="Andan Estron"/>
    <x v="0"/>
  </r>
  <r>
    <x v="140"/>
    <n v="160"/>
    <x v="1"/>
    <x v="0"/>
    <s v="G/22/P"/>
    <x v="3"/>
    <s v="P"/>
    <x v="0"/>
    <x v="15"/>
    <x v="0"/>
    <x v="57"/>
    <x v="0"/>
    <n v="0"/>
    <n v="0"/>
    <n v="61"/>
    <n v="4180"/>
    <s v="Atkinney"/>
    <s v="Gory Atkinney"/>
    <x v="0"/>
  </r>
  <r>
    <x v="141"/>
    <n v="163"/>
    <x v="0"/>
    <x v="1"/>
    <s v="B/8/P"/>
    <x v="0"/>
    <s v="P"/>
    <x v="0"/>
    <x v="6"/>
    <x v="0"/>
    <x v="0"/>
    <x v="0"/>
    <n v="0"/>
    <n v="0"/>
    <n v="0"/>
    <n v="0"/>
    <s v="Hetforhaft"/>
    <s v="Kabiton Hetforhaft"/>
    <x v="1"/>
  </r>
  <r>
    <x v="142"/>
    <n v="163"/>
    <x v="0"/>
    <x v="1"/>
    <s v="B/8/P"/>
    <x v="0"/>
    <s v="P"/>
    <x v="0"/>
    <x v="30"/>
    <x v="0"/>
    <x v="0"/>
    <x v="0"/>
    <n v="0"/>
    <n v="0"/>
    <n v="0"/>
    <n v="0"/>
    <s v="Hetforhaft"/>
    <s v="Scharab Hetforhaft"/>
    <x v="1"/>
  </r>
  <r>
    <x v="143"/>
    <n v="164"/>
    <x v="1"/>
    <x v="0"/>
    <s v="G/28/S"/>
    <x v="3"/>
    <s v="S"/>
    <x v="0"/>
    <x v="55"/>
    <x v="0"/>
    <x v="58"/>
    <x v="74"/>
    <n v="0"/>
    <n v="0"/>
    <n v="135"/>
    <n v="1873"/>
    <s v="Hutchinton"/>
    <s v="Fany Hutchinton"/>
    <x v="1"/>
  </r>
  <r>
    <x v="144"/>
    <n v="164"/>
    <x v="1"/>
    <x v="1"/>
    <s v="G/28/S"/>
    <x v="3"/>
    <s v="S"/>
    <x v="1"/>
    <x v="30"/>
    <x v="0"/>
    <x v="0"/>
    <x v="0"/>
    <n v="0"/>
    <n v="0"/>
    <n v="0"/>
    <n v="0"/>
    <s v="Hutchinton"/>
    <s v="Ianya Hutchinton"/>
    <x v="0"/>
  </r>
  <r>
    <x v="145"/>
    <n v="8559"/>
    <x v="2"/>
    <x v="0"/>
    <s v="E/548/P"/>
    <x v="6"/>
    <s v="P"/>
    <x v="0"/>
    <x v="38"/>
    <x v="1"/>
    <x v="29"/>
    <x v="75"/>
    <n v="208"/>
    <n v="951"/>
    <n v="0"/>
    <n v="2114"/>
    <s v="Make"/>
    <s v="Ecco Make"/>
    <x v="0"/>
  </r>
  <r>
    <x v="146"/>
    <n v="8541"/>
    <x v="2"/>
    <x v="0"/>
    <s v="D/266/P"/>
    <x v="5"/>
    <s v="P"/>
    <x v="0"/>
    <x v="11"/>
    <x v="1"/>
    <x v="59"/>
    <x v="76"/>
    <n v="341"/>
    <n v="0"/>
    <n v="0"/>
    <n v="2384"/>
    <s v="Rekle"/>
    <s v="Squars Rekle"/>
    <x v="0"/>
  </r>
  <r>
    <x v="147"/>
    <n v="403"/>
    <x v="2"/>
    <x v="0"/>
    <s v="D/13/P"/>
    <x v="5"/>
    <s v="P"/>
    <x v="0"/>
    <x v="26"/>
    <x v="1"/>
    <x v="60"/>
    <x v="77"/>
    <n v="0"/>
    <n v="0"/>
    <n v="2"/>
    <n v="1251"/>
    <s v="Wate"/>
    <s v="Push Wate"/>
    <x v="1"/>
  </r>
  <r>
    <x v="148"/>
    <n v="169"/>
    <x v="1"/>
    <x v="1"/>
    <s v="G/23/P"/>
    <x v="3"/>
    <s v="P"/>
    <x v="0"/>
    <x v="14"/>
    <x v="0"/>
    <x v="0"/>
    <x v="0"/>
    <n v="0"/>
    <n v="0"/>
    <n v="0"/>
    <n v="0"/>
    <s v="Fisherry"/>
    <s v="Wandy Fisherry"/>
    <x v="0"/>
  </r>
  <r>
    <x v="149"/>
    <n v="170"/>
    <x v="1"/>
    <x v="0"/>
    <s v="E/10/S"/>
    <x v="6"/>
    <s v="S"/>
    <x v="0"/>
    <x v="1"/>
    <x v="0"/>
    <x v="0"/>
    <x v="0"/>
    <n v="0"/>
    <n v="221"/>
    <n v="567"/>
    <n v="788"/>
    <s v="Mcmahoney"/>
    <s v="Mollie Mcmahoney"/>
    <x v="0"/>
  </r>
  <r>
    <x v="150"/>
    <n v="171"/>
    <x v="1"/>
    <x v="1"/>
    <s v="G/30/S"/>
    <x v="3"/>
    <s v="S"/>
    <x v="1"/>
    <x v="43"/>
    <x v="0"/>
    <x v="0"/>
    <x v="0"/>
    <n v="0"/>
    <n v="0"/>
    <n v="0"/>
    <n v="0"/>
    <s v="Gordanieves"/>
    <s v="Coracy Gordanieves"/>
    <x v="1"/>
  </r>
  <r>
    <x v="151"/>
    <n v="172"/>
    <x v="1"/>
    <x v="1"/>
    <s v="G/24/P"/>
    <x v="3"/>
    <s v="P"/>
    <x v="0"/>
    <x v="25"/>
    <x v="0"/>
    <x v="0"/>
    <x v="0"/>
    <n v="0"/>
    <n v="0"/>
    <n v="0"/>
    <n v="0"/>
    <s v="Johnshines"/>
    <s v="Hanna Johnshines"/>
    <x v="1"/>
  </r>
  <r>
    <x v="152"/>
    <n v="173"/>
    <x v="1"/>
    <x v="0"/>
    <s v="E/11/S"/>
    <x v="6"/>
    <s v="S"/>
    <x v="0"/>
    <x v="2"/>
    <x v="0"/>
    <x v="0"/>
    <x v="78"/>
    <n v="0"/>
    <n v="5"/>
    <n v="0"/>
    <n v="990"/>
    <s v="Grifford"/>
    <s v="Hilip Grifford"/>
    <x v="1"/>
  </r>
  <r>
    <x v="153"/>
    <n v="174"/>
    <x v="1"/>
    <x v="0"/>
    <s v="F/38/P"/>
    <x v="1"/>
    <s v="P"/>
    <x v="2"/>
    <x v="33"/>
    <x v="0"/>
    <x v="61"/>
    <x v="0"/>
    <n v="16"/>
    <n v="115"/>
    <n v="175"/>
    <n v="593"/>
    <s v="Lambles"/>
    <s v="Doryn Lambles"/>
    <x v="0"/>
  </r>
  <r>
    <x v="154"/>
    <n v="177"/>
    <x v="0"/>
    <x v="0"/>
    <s v="B/2/S"/>
    <x v="0"/>
    <s v="S"/>
    <x v="0"/>
    <x v="22"/>
    <x v="0"/>
    <x v="0"/>
    <x v="79"/>
    <n v="1"/>
    <n v="14970"/>
    <n v="2111"/>
    <n v="27428"/>
    <s v="Iniouser"/>
    <s v="Toperon Iniouser"/>
    <x v="0"/>
  </r>
  <r>
    <x v="155"/>
    <n v="5814"/>
    <x v="2"/>
    <x v="0"/>
    <s v="D/176/S"/>
    <x v="5"/>
    <s v="S"/>
    <x v="0"/>
    <x v="38"/>
    <x v="0"/>
    <x v="62"/>
    <x v="80"/>
    <n v="51"/>
    <n v="5"/>
    <n v="0"/>
    <n v="1033"/>
    <s v="Bine"/>
    <s v="Honda Bine"/>
    <x v="1"/>
  </r>
  <r>
    <x v="156"/>
    <n v="179"/>
    <x v="1"/>
    <x v="0"/>
    <s v="G/26/P"/>
    <x v="3"/>
    <s v="P"/>
    <x v="0"/>
    <x v="43"/>
    <x v="0"/>
    <x v="27"/>
    <x v="81"/>
    <n v="673"/>
    <n v="2"/>
    <n v="11"/>
    <n v="906"/>
    <s v="Webstephrey"/>
    <s v="Elaney Webstephrey"/>
    <x v="1"/>
  </r>
  <r>
    <x v="157"/>
    <n v="179"/>
    <x v="1"/>
    <x v="0"/>
    <s v="G/26/P"/>
    <x v="3"/>
    <s v="P"/>
    <x v="0"/>
    <x v="16"/>
    <x v="0"/>
    <x v="0"/>
    <x v="0"/>
    <n v="0"/>
    <n v="0"/>
    <n v="0"/>
    <n v="0"/>
    <s v="Webstephrey"/>
    <s v="Raque Webstephrey"/>
    <x v="0"/>
  </r>
  <r>
    <x v="158"/>
    <n v="179"/>
    <x v="1"/>
    <x v="0"/>
    <s v="G/26/P"/>
    <x v="3"/>
    <s v="P"/>
    <x v="0"/>
    <x v="47"/>
    <x v="0"/>
    <x v="0"/>
    <x v="0"/>
    <n v="0"/>
    <n v="0"/>
    <n v="0"/>
    <n v="0"/>
    <s v="Webstephrey"/>
    <s v="Sallyl Webstephrey"/>
    <x v="1"/>
  </r>
  <r>
    <x v="159"/>
    <n v="181"/>
    <x v="1"/>
    <x v="0"/>
    <s v="G/27/P"/>
    <x v="3"/>
    <s v="P"/>
    <x v="0"/>
    <x v="28"/>
    <x v="0"/>
    <x v="0"/>
    <x v="0"/>
    <n v="3"/>
    <n v="299"/>
    <n v="92"/>
    <n v="394"/>
    <s v="Brighttt"/>
    <s v="Nancis Brighttt"/>
    <x v="0"/>
  </r>
  <r>
    <x v="160"/>
    <n v="182"/>
    <x v="0"/>
    <x v="1"/>
    <s v="C/3/P"/>
    <x v="7"/>
    <s v="P"/>
    <x v="0"/>
    <x v="1"/>
    <x v="0"/>
    <x v="0"/>
    <x v="0"/>
    <n v="0"/>
    <n v="0"/>
    <n v="0"/>
    <n v="0"/>
    <s v="Disight"/>
    <s v="Ksorab Disight"/>
    <x v="1"/>
  </r>
  <r>
    <x v="161"/>
    <n v="183"/>
    <x v="1"/>
    <x v="0"/>
    <s v="F/36/S"/>
    <x v="1"/>
    <s v="S"/>
    <x v="0"/>
    <x v="12"/>
    <x v="0"/>
    <x v="63"/>
    <x v="82"/>
    <n v="426"/>
    <n v="0"/>
    <n v="232"/>
    <n v="821"/>
    <s v="Weaves"/>
    <s v="Stany Weaves"/>
    <x v="1"/>
  </r>
  <r>
    <x v="162"/>
    <n v="186"/>
    <x v="1"/>
    <x v="0"/>
    <s v="G/28/P"/>
    <x v="3"/>
    <s v="P"/>
    <x v="0"/>
    <x v="36"/>
    <x v="0"/>
    <x v="64"/>
    <x v="0"/>
    <n v="0"/>
    <n v="0"/>
    <n v="956"/>
    <n v="1018"/>
    <s v="Shephendry"/>
    <s v="Camiet Shephendry"/>
    <x v="0"/>
  </r>
  <r>
    <x v="163"/>
    <n v="188"/>
    <x v="1"/>
    <x v="1"/>
    <s v="G/31/S"/>
    <x v="3"/>
    <s v="S"/>
    <x v="0"/>
    <x v="35"/>
    <x v="0"/>
    <x v="0"/>
    <x v="0"/>
    <n v="0"/>
    <n v="0"/>
    <n v="0"/>
    <n v="0"/>
    <s v="Romez"/>
    <s v="Branda Romez"/>
    <x v="1"/>
  </r>
  <r>
    <x v="164"/>
    <n v="189"/>
    <x v="1"/>
    <x v="0"/>
    <s v="E/8/P"/>
    <x v="6"/>
    <s v="P"/>
    <x v="2"/>
    <x v="18"/>
    <x v="0"/>
    <x v="65"/>
    <x v="83"/>
    <n v="401"/>
    <n v="202"/>
    <n v="98"/>
    <n v="788"/>
    <s v="Booters"/>
    <s v="Helly Booters"/>
    <x v="0"/>
  </r>
  <r>
    <x v="165"/>
    <n v="190"/>
    <x v="1"/>
    <x v="1"/>
    <s v="G/32/S"/>
    <x v="3"/>
    <s v="S"/>
    <x v="2"/>
    <x v="56"/>
    <x v="0"/>
    <x v="0"/>
    <x v="0"/>
    <n v="0"/>
    <n v="0"/>
    <n v="0"/>
    <n v="0"/>
    <s v="-"/>
    <s v="-"/>
    <x v="0"/>
  </r>
  <r>
    <x v="166"/>
    <n v="192"/>
    <x v="1"/>
    <x v="1"/>
    <s v="G/29/P"/>
    <x v="3"/>
    <s v="P"/>
    <x v="0"/>
    <x v="17"/>
    <x v="0"/>
    <x v="0"/>
    <x v="0"/>
    <n v="0"/>
    <n v="0"/>
    <n v="0"/>
    <n v="0"/>
    <s v="Adavisons"/>
    <s v="Tance Adavisons"/>
    <x v="1"/>
  </r>
  <r>
    <x v="167"/>
    <n v="192"/>
    <x v="1"/>
    <x v="0"/>
    <s v="G/29/P"/>
    <x v="3"/>
    <s v="P"/>
    <x v="0"/>
    <x v="57"/>
    <x v="0"/>
    <x v="0"/>
    <x v="0"/>
    <n v="0"/>
    <n v="0"/>
    <n v="0"/>
    <n v="0"/>
    <s v="Adavisons"/>
    <s v="Robyny Adavisons"/>
    <x v="0"/>
  </r>
  <r>
    <x v="168"/>
    <n v="192"/>
    <x v="1"/>
    <x v="0"/>
    <s v="G/29/P"/>
    <x v="3"/>
    <s v="P"/>
    <x v="0"/>
    <x v="0"/>
    <x v="0"/>
    <x v="0"/>
    <x v="0"/>
    <n v="10"/>
    <n v="898"/>
    <n v="0"/>
    <n v="908"/>
    <s v="Adavisons"/>
    <s v="Lilace Adavisons"/>
    <x v="0"/>
  </r>
  <r>
    <x v="169"/>
    <n v="7057"/>
    <x v="2"/>
    <x v="0"/>
    <s v="F/1346/S"/>
    <x v="1"/>
    <s v="S"/>
    <x v="0"/>
    <x v="43"/>
    <x v="0"/>
    <x v="66"/>
    <x v="84"/>
    <n v="926"/>
    <n v="781"/>
    <n v="0"/>
    <n v="5917"/>
    <s v="Lacke"/>
    <s v="Graven Lacke"/>
    <x v="0"/>
  </r>
  <r>
    <x v="170"/>
    <n v="5772"/>
    <x v="2"/>
    <x v="0"/>
    <s v="F/1197/P"/>
    <x v="1"/>
    <s v="P"/>
    <x v="2"/>
    <x v="40"/>
    <x v="0"/>
    <x v="67"/>
    <x v="85"/>
    <n v="75"/>
    <n v="1358"/>
    <n v="0"/>
    <n v="2901"/>
    <s v="Sidne"/>
    <s v="Vuls Sidne"/>
    <x v="0"/>
  </r>
  <r>
    <x v="171"/>
    <n v="463"/>
    <x v="2"/>
    <x v="0"/>
    <s v="F/100/P"/>
    <x v="1"/>
    <s v="P"/>
    <x v="0"/>
    <x v="9"/>
    <x v="0"/>
    <x v="68"/>
    <x v="86"/>
    <n v="81"/>
    <n v="0"/>
    <n v="0"/>
    <n v="1861"/>
    <s v="Staf"/>
    <s v="Flamal Staf"/>
    <x v="0"/>
  </r>
  <r>
    <x v="172"/>
    <n v="4738"/>
    <x v="2"/>
    <x v="0"/>
    <s v="F/893/S"/>
    <x v="1"/>
    <s v="S"/>
    <x v="0"/>
    <x v="29"/>
    <x v="0"/>
    <x v="69"/>
    <x v="87"/>
    <n v="35"/>
    <n v="200"/>
    <n v="0"/>
    <n v="1573"/>
    <s v="Pread"/>
    <s v="Suls Pread"/>
    <x v="0"/>
  </r>
  <r>
    <x v="173"/>
    <n v="6186"/>
    <x v="2"/>
    <x v="0"/>
    <s v="E/396/P"/>
    <x v="6"/>
    <s v="P"/>
    <x v="0"/>
    <x v="43"/>
    <x v="1"/>
    <x v="70"/>
    <x v="88"/>
    <n v="110"/>
    <n v="0"/>
    <n v="0"/>
    <n v="954"/>
    <s v="Ancy"/>
    <s v="Tot Ancy"/>
    <x v="1"/>
  </r>
  <r>
    <x v="174"/>
    <n v="197"/>
    <x v="0"/>
    <x v="0"/>
    <s v="C/5/P"/>
    <x v="7"/>
    <s v="P"/>
    <x v="0"/>
    <x v="39"/>
    <x v="0"/>
    <x v="0"/>
    <x v="89"/>
    <n v="0"/>
    <n v="795"/>
    <n v="575"/>
    <n v="2342"/>
    <s v="Dissper"/>
    <s v="Astrak Dissper"/>
    <x v="0"/>
  </r>
  <r>
    <x v="175"/>
    <n v="198"/>
    <x v="1"/>
    <x v="2"/>
    <s v="G/30/P"/>
    <x v="3"/>
    <s v="P"/>
    <x v="1"/>
    <x v="58"/>
    <x v="0"/>
    <x v="0"/>
    <x v="0"/>
    <n v="0"/>
    <n v="0"/>
    <n v="0"/>
    <n v="0"/>
    <s v="Cookson"/>
    <s v="Jeroy Cookson"/>
    <x v="1"/>
  </r>
  <r>
    <x v="176"/>
    <n v="199"/>
    <x v="1"/>
    <x v="1"/>
    <s v="G/33/S"/>
    <x v="3"/>
    <s v="S"/>
    <x v="0"/>
    <x v="41"/>
    <x v="0"/>
    <x v="0"/>
    <x v="0"/>
    <n v="0"/>
    <n v="0"/>
    <n v="0"/>
    <n v="0"/>
    <s v="Morrows"/>
    <s v="Regana Morrows"/>
    <x v="0"/>
  </r>
  <r>
    <x v="177"/>
    <n v="200"/>
    <x v="1"/>
    <x v="1"/>
    <s v="G/31/P"/>
    <x v="3"/>
    <s v="P"/>
    <x v="0"/>
    <x v="24"/>
    <x v="0"/>
    <x v="0"/>
    <x v="0"/>
    <n v="0"/>
    <n v="0"/>
    <n v="0"/>
    <n v="0"/>
    <s v="Colomonson"/>
    <s v="Elia Colomonson"/>
    <x v="1"/>
  </r>
  <r>
    <x v="178"/>
    <n v="201"/>
    <x v="0"/>
    <x v="1"/>
    <s v="B/3/S"/>
    <x v="0"/>
    <s v="S"/>
    <x v="0"/>
    <x v="8"/>
    <x v="0"/>
    <x v="0"/>
    <x v="0"/>
    <n v="0"/>
    <n v="0"/>
    <n v="0"/>
    <n v="0"/>
    <s v="Bacistion"/>
    <s v="Kaffias Bacistion"/>
    <x v="1"/>
  </r>
  <r>
    <x v="179"/>
    <n v="201"/>
    <x v="0"/>
    <x v="1"/>
    <s v="B/3/S"/>
    <x v="0"/>
    <s v="S"/>
    <x v="0"/>
    <x v="52"/>
    <x v="0"/>
    <x v="0"/>
    <x v="0"/>
    <n v="0"/>
    <n v="0"/>
    <n v="0"/>
    <n v="0"/>
    <s v="Bacistion"/>
    <s v="Edaruma Bacistion"/>
    <x v="1"/>
  </r>
  <r>
    <x v="180"/>
    <n v="202"/>
    <x v="0"/>
    <x v="1"/>
    <s v="B/9/P"/>
    <x v="0"/>
    <s v="P"/>
    <x v="2"/>
    <x v="11"/>
    <x v="0"/>
    <x v="0"/>
    <x v="0"/>
    <n v="0"/>
    <n v="0"/>
    <n v="0"/>
    <n v="0"/>
    <s v="Embleng"/>
    <s v="Pomera Embleng"/>
    <x v="1"/>
  </r>
  <r>
    <x v="181"/>
    <n v="202"/>
    <x v="0"/>
    <x v="0"/>
    <s v="A/2/P"/>
    <x v="2"/>
    <s v="P"/>
    <x v="2"/>
    <x v="34"/>
    <x v="0"/>
    <x v="0"/>
    <x v="90"/>
    <n v="0"/>
    <n v="878"/>
    <n v="443"/>
    <n v="3754"/>
    <s v="Embleng"/>
    <s v="Vegas Embleng"/>
    <x v="1"/>
  </r>
  <r>
    <x v="182"/>
    <n v="203"/>
    <x v="0"/>
    <x v="1"/>
    <s v="C/8/S"/>
    <x v="7"/>
    <s v="S"/>
    <x v="0"/>
    <x v="27"/>
    <x v="0"/>
    <x v="0"/>
    <x v="0"/>
    <n v="0"/>
    <n v="0"/>
    <n v="0"/>
    <n v="0"/>
    <s v="Heateele"/>
    <s v="Ancham Heateele"/>
    <x v="1"/>
  </r>
  <r>
    <x v="183"/>
    <n v="205"/>
    <x v="1"/>
    <x v="0"/>
    <s v="G/34/S"/>
    <x v="3"/>
    <s v="S"/>
    <x v="0"/>
    <x v="19"/>
    <x v="0"/>
    <x v="0"/>
    <x v="91"/>
    <n v="66"/>
    <n v="0"/>
    <n v="705"/>
    <n v="773"/>
    <s v="Oneiles"/>
    <s v="Carma Oneiles"/>
    <x v="0"/>
  </r>
  <r>
    <x v="184"/>
    <n v="206"/>
    <x v="0"/>
    <x v="0"/>
    <s v="C/9/S"/>
    <x v="7"/>
    <s v="S"/>
    <x v="2"/>
    <x v="34"/>
    <x v="0"/>
    <x v="71"/>
    <x v="92"/>
    <n v="12"/>
    <n v="1125"/>
    <n v="122"/>
    <n v="2981"/>
    <s v="Brugashed"/>
    <s v="Nuson Brugashed"/>
    <x v="1"/>
  </r>
  <r>
    <x v="185"/>
    <n v="207"/>
    <x v="1"/>
    <x v="1"/>
    <s v="G/32/P"/>
    <x v="3"/>
    <s v="P"/>
    <x v="1"/>
    <x v="43"/>
    <x v="0"/>
    <x v="0"/>
    <x v="0"/>
    <n v="0"/>
    <n v="0"/>
    <n v="0"/>
    <n v="0"/>
    <s v="Mcfaddennon"/>
    <s v="Thony Mcfaddennon"/>
    <x v="0"/>
  </r>
  <r>
    <x v="186"/>
    <n v="1352"/>
    <x v="2"/>
    <x v="0"/>
    <s v="F/272/P"/>
    <x v="1"/>
    <s v="P"/>
    <x v="0"/>
    <x v="14"/>
    <x v="0"/>
    <x v="2"/>
    <x v="93"/>
    <n v="1"/>
    <n v="660"/>
    <n v="0"/>
    <n v="1486"/>
    <s v="Gerry"/>
    <s v="Sps Gerry"/>
    <x v="0"/>
  </r>
  <r>
    <x v="187"/>
    <n v="6744"/>
    <x v="2"/>
    <x v="0"/>
    <s v="E/431/P"/>
    <x v="6"/>
    <s v="P"/>
    <x v="0"/>
    <x v="54"/>
    <x v="0"/>
    <x v="72"/>
    <x v="94"/>
    <n v="140"/>
    <n v="0"/>
    <n v="0"/>
    <n v="2099"/>
    <s v="Nan"/>
    <s v="Row Nan"/>
    <x v="0"/>
  </r>
  <r>
    <x v="188"/>
    <n v="7250"/>
    <x v="2"/>
    <x v="0"/>
    <s v="F/1501/P"/>
    <x v="1"/>
    <s v="P"/>
    <x v="2"/>
    <x v="27"/>
    <x v="0"/>
    <x v="73"/>
    <x v="95"/>
    <n v="1907"/>
    <n v="0"/>
    <n v="0"/>
    <n v="2663"/>
    <s v="Chmad"/>
    <s v="Pold Chmad"/>
    <x v="1"/>
  </r>
  <r>
    <x v="189"/>
    <n v="836"/>
    <x v="2"/>
    <x v="0"/>
    <s v="F/160/S"/>
    <x v="1"/>
    <s v="S"/>
    <x v="1"/>
    <x v="25"/>
    <x v="1"/>
    <x v="74"/>
    <x v="96"/>
    <n v="71"/>
    <n v="0"/>
    <n v="0"/>
    <n v="1266"/>
    <s v="Butte"/>
    <s v="Set Butte"/>
    <x v="0"/>
  </r>
  <r>
    <x v="190"/>
    <n v="212"/>
    <x v="1"/>
    <x v="0"/>
    <s v="E/9/P"/>
    <x v="6"/>
    <s v="P"/>
    <x v="0"/>
    <x v="45"/>
    <x v="0"/>
    <x v="75"/>
    <x v="0"/>
    <n v="0"/>
    <n v="51"/>
    <n v="739"/>
    <n v="982"/>
    <s v="Workmans"/>
    <s v="Inen Workmans"/>
    <x v="0"/>
  </r>
  <r>
    <x v="191"/>
    <n v="212"/>
    <x v="1"/>
    <x v="0"/>
    <s v="F/45/P"/>
    <x v="1"/>
    <s v="P"/>
    <x v="0"/>
    <x v="8"/>
    <x v="0"/>
    <x v="76"/>
    <x v="97"/>
    <n v="0"/>
    <n v="10"/>
    <n v="387"/>
    <n v="732"/>
    <s v="Workmans"/>
    <s v="Shally Workmans"/>
    <x v="0"/>
  </r>
  <r>
    <x v="192"/>
    <n v="213"/>
    <x v="1"/>
    <x v="0"/>
    <s v="F/46/P"/>
    <x v="1"/>
    <s v="P"/>
    <x v="0"/>
    <x v="33"/>
    <x v="0"/>
    <x v="77"/>
    <x v="98"/>
    <n v="0"/>
    <n v="0"/>
    <n v="146"/>
    <n v="794"/>
    <s v="Navages"/>
    <s v="Carita Navages"/>
    <x v="0"/>
  </r>
  <r>
    <x v="193"/>
    <n v="216"/>
    <x v="1"/>
    <x v="0"/>
    <s v="F/40/S"/>
    <x v="1"/>
    <s v="S"/>
    <x v="2"/>
    <x v="33"/>
    <x v="0"/>
    <x v="0"/>
    <x v="99"/>
    <n v="0"/>
    <n v="0"/>
    <n v="1918"/>
    <n v="1974"/>
    <s v="Garnes"/>
    <s v="Searla Garnes"/>
    <x v="0"/>
  </r>
  <r>
    <x v="194"/>
    <n v="217"/>
    <x v="1"/>
    <x v="0"/>
    <s v="F/47/P"/>
    <x v="1"/>
    <s v="P"/>
    <x v="0"/>
    <x v="22"/>
    <x v="0"/>
    <x v="78"/>
    <x v="0"/>
    <n v="0"/>
    <n v="27"/>
    <n v="0"/>
    <n v="1544"/>
    <s v="Shieldson"/>
    <s v="Prilly Shieldson"/>
    <x v="0"/>
  </r>
  <r>
    <x v="195"/>
    <n v="219"/>
    <x v="1"/>
    <x v="1"/>
    <s v="G/36/P"/>
    <x v="3"/>
    <s v="P"/>
    <x v="0"/>
    <x v="43"/>
    <x v="0"/>
    <x v="0"/>
    <x v="0"/>
    <n v="0"/>
    <n v="0"/>
    <n v="0"/>
    <n v="0"/>
    <s v="River"/>
    <s v="Nica River"/>
    <x v="1"/>
  </r>
  <r>
    <x v="196"/>
    <n v="220"/>
    <x v="1"/>
    <x v="1"/>
    <s v="G/37/P"/>
    <x v="3"/>
    <s v="P"/>
    <x v="0"/>
    <x v="37"/>
    <x v="0"/>
    <x v="0"/>
    <x v="0"/>
    <n v="0"/>
    <n v="0"/>
    <n v="0"/>
    <n v="0"/>
    <s v="Wilsoney"/>
    <s v="Tyle Wilsoney"/>
    <x v="1"/>
  </r>
  <r>
    <x v="197"/>
    <n v="220"/>
    <x v="1"/>
    <x v="0"/>
    <s v="G/37/P"/>
    <x v="3"/>
    <s v="P"/>
    <x v="0"/>
    <x v="16"/>
    <x v="0"/>
    <x v="0"/>
    <x v="0"/>
    <n v="0"/>
    <n v="0"/>
    <n v="0"/>
    <n v="0"/>
    <s v="Wilsoney"/>
    <s v="Wena Wilsoney"/>
    <x v="1"/>
  </r>
  <r>
    <x v="198"/>
    <n v="220"/>
    <x v="1"/>
    <x v="1"/>
    <s v="G/37/P"/>
    <x v="3"/>
    <s v="P"/>
    <x v="0"/>
    <x v="45"/>
    <x v="0"/>
    <x v="0"/>
    <x v="0"/>
    <n v="0"/>
    <n v="0"/>
    <n v="0"/>
    <n v="0"/>
    <s v="Wilsoney"/>
    <s v="Branca Wilsoney"/>
    <x v="0"/>
  </r>
  <r>
    <x v="199"/>
    <n v="220"/>
    <x v="1"/>
    <x v="0"/>
    <s v="E/10/P"/>
    <x v="6"/>
    <s v="P"/>
    <x v="0"/>
    <x v="36"/>
    <x v="0"/>
    <x v="79"/>
    <x v="100"/>
    <n v="0"/>
    <n v="0"/>
    <n v="0"/>
    <n v="206"/>
    <s v="Wilsoney"/>
    <s v="Dont Wilsoney"/>
    <x v="0"/>
  </r>
  <r>
    <x v="200"/>
    <n v="220"/>
    <x v="1"/>
    <x v="0"/>
    <s v="F/48/P"/>
    <x v="1"/>
    <s v="P"/>
    <x v="0"/>
    <x v="4"/>
    <x v="0"/>
    <x v="0"/>
    <x v="83"/>
    <n v="0"/>
    <n v="0"/>
    <n v="1099"/>
    <n v="1102"/>
    <s v="Wilsoney"/>
    <s v="Velyne Wilsoney"/>
    <x v="0"/>
  </r>
  <r>
    <x v="201"/>
    <n v="220"/>
    <x v="1"/>
    <x v="0"/>
    <s v="G/37/P"/>
    <x v="3"/>
    <s v="P"/>
    <x v="2"/>
    <x v="17"/>
    <x v="0"/>
    <x v="0"/>
    <x v="0"/>
    <n v="0"/>
    <n v="0"/>
    <n v="0"/>
    <n v="0"/>
    <s v="Wilsoney"/>
    <s v="Weney Wilsoney"/>
    <x v="0"/>
  </r>
  <r>
    <x v="202"/>
    <n v="220"/>
    <x v="1"/>
    <x v="1"/>
    <s v="G/37/P"/>
    <x v="3"/>
    <s v="P"/>
    <x v="0"/>
    <x v="24"/>
    <x v="0"/>
    <x v="0"/>
    <x v="0"/>
    <n v="0"/>
    <n v="0"/>
    <n v="0"/>
    <n v="0"/>
    <s v="Wilsoney"/>
    <s v="Guye Wilsoney"/>
    <x v="1"/>
  </r>
  <r>
    <x v="203"/>
    <n v="5424"/>
    <x v="2"/>
    <x v="0"/>
    <s v="E/342/P"/>
    <x v="6"/>
    <s v="P"/>
    <x v="0"/>
    <x v="51"/>
    <x v="0"/>
    <x v="80"/>
    <x v="101"/>
    <n v="2"/>
    <n v="1"/>
    <n v="0"/>
    <n v="1172"/>
    <s v="Dal"/>
    <s v="Docks Dal"/>
    <x v="0"/>
  </r>
  <r>
    <x v="204"/>
    <n v="6138"/>
    <x v="2"/>
    <x v="0"/>
    <s v="E/406/S"/>
    <x v="6"/>
    <s v="S"/>
    <x v="0"/>
    <x v="34"/>
    <x v="0"/>
    <x v="81"/>
    <x v="102"/>
    <n v="332"/>
    <n v="31"/>
    <n v="0"/>
    <n v="1298"/>
    <s v="Frie"/>
    <s v="Mos Frie"/>
    <x v="1"/>
  </r>
  <r>
    <x v="205"/>
    <n v="1528"/>
    <x v="2"/>
    <x v="0"/>
    <s v="D/50/P"/>
    <x v="5"/>
    <s v="P"/>
    <x v="2"/>
    <x v="41"/>
    <x v="0"/>
    <x v="82"/>
    <x v="103"/>
    <n v="1360"/>
    <n v="2"/>
    <n v="0"/>
    <n v="6027"/>
    <s v="Madan"/>
    <s v="Eang Madan"/>
    <x v="1"/>
  </r>
  <r>
    <x v="206"/>
    <n v="3862"/>
    <x v="2"/>
    <x v="0"/>
    <s v="F/729/S"/>
    <x v="1"/>
    <s v="S"/>
    <x v="0"/>
    <x v="45"/>
    <x v="0"/>
    <x v="83"/>
    <x v="104"/>
    <n v="8"/>
    <n v="0"/>
    <n v="0"/>
    <n v="1683"/>
    <s v="Cako"/>
    <s v="Bants Cako"/>
    <x v="0"/>
  </r>
  <r>
    <x v="207"/>
    <n v="4176"/>
    <x v="2"/>
    <x v="0"/>
    <s v="F/859/P"/>
    <x v="1"/>
    <s v="P"/>
    <x v="0"/>
    <x v="22"/>
    <x v="0"/>
    <x v="84"/>
    <x v="105"/>
    <n v="358"/>
    <n v="855"/>
    <n v="0"/>
    <n v="2366"/>
    <s v="Fla"/>
    <s v="Othawk Fla"/>
    <x v="0"/>
  </r>
  <r>
    <x v="208"/>
    <n v="563"/>
    <x v="2"/>
    <x v="0"/>
    <s v="F/114/P"/>
    <x v="1"/>
    <s v="P"/>
    <x v="2"/>
    <x v="3"/>
    <x v="0"/>
    <x v="85"/>
    <x v="106"/>
    <n v="402"/>
    <n v="21"/>
    <n v="0"/>
    <n v="1905"/>
    <s v="Petie"/>
    <s v="Hamsp Petie"/>
    <x v="0"/>
  </r>
  <r>
    <x v="209"/>
    <n v="9224"/>
    <x v="2"/>
    <x v="0"/>
    <s v="F/1786/S"/>
    <x v="1"/>
    <s v="S"/>
    <x v="0"/>
    <x v="1"/>
    <x v="0"/>
    <x v="86"/>
    <x v="107"/>
    <n v="977"/>
    <n v="4"/>
    <n v="0"/>
    <n v="2365"/>
    <s v="Reke"/>
    <s v="Bants Reke"/>
    <x v="0"/>
  </r>
  <r>
    <x v="210"/>
    <n v="7802"/>
    <x v="2"/>
    <x v="0"/>
    <s v="F/1620/P"/>
    <x v="1"/>
    <s v="P"/>
    <x v="0"/>
    <x v="3"/>
    <x v="0"/>
    <x v="87"/>
    <x v="108"/>
    <n v="419"/>
    <n v="201"/>
    <n v="1178"/>
    <n v="2598"/>
    <s v="Pead"/>
    <s v="Backse Pead"/>
    <x v="0"/>
  </r>
  <r>
    <x v="211"/>
    <n v="4808"/>
    <x v="2"/>
    <x v="0"/>
    <s v="E/299/P"/>
    <x v="6"/>
    <s v="P"/>
    <x v="0"/>
    <x v="38"/>
    <x v="0"/>
    <x v="88"/>
    <x v="109"/>
    <n v="1"/>
    <n v="0"/>
    <n v="0"/>
    <n v="1297"/>
    <s v="Flart"/>
    <s v="Chreet Flart"/>
    <x v="0"/>
  </r>
  <r>
    <x v="212"/>
    <n v="6096"/>
    <x v="2"/>
    <x v="0"/>
    <s v="F/1162/S"/>
    <x v="1"/>
    <s v="S"/>
    <x v="0"/>
    <x v="41"/>
    <x v="0"/>
    <x v="89"/>
    <x v="110"/>
    <n v="1437"/>
    <n v="4"/>
    <n v="0"/>
    <n v="6448"/>
    <s v="Wooes"/>
    <s v="Pebray Wooes"/>
    <x v="0"/>
  </r>
  <r>
    <x v="213"/>
    <n v="223"/>
    <x v="1"/>
    <x v="0"/>
    <s v="G/35/S"/>
    <x v="3"/>
    <s v="S"/>
    <x v="0"/>
    <x v="33"/>
    <x v="0"/>
    <x v="0"/>
    <x v="91"/>
    <n v="665"/>
    <n v="0"/>
    <n v="9"/>
    <n v="676"/>
    <s v="Sykess"/>
    <s v="Evan Sykess"/>
    <x v="0"/>
  </r>
  <r>
    <x v="214"/>
    <n v="2111"/>
    <x v="2"/>
    <x v="0"/>
    <s v="F/417/P"/>
    <x v="1"/>
    <s v="P"/>
    <x v="0"/>
    <x v="1"/>
    <x v="0"/>
    <x v="90"/>
    <x v="111"/>
    <n v="1404"/>
    <n v="0"/>
    <n v="1"/>
    <n v="2598"/>
    <s v="Blan"/>
    <s v="Beals Blan"/>
    <x v="0"/>
  </r>
  <r>
    <x v="215"/>
    <n v="225"/>
    <x v="1"/>
    <x v="1"/>
    <s v="G/38/P"/>
    <x v="3"/>
    <s v="P"/>
    <x v="1"/>
    <x v="2"/>
    <x v="0"/>
    <x v="0"/>
    <x v="0"/>
    <n v="0"/>
    <n v="0"/>
    <n v="0"/>
    <n v="0"/>
    <s v="Hortis"/>
    <s v="Carly Hortis"/>
    <x v="1"/>
  </r>
  <r>
    <x v="216"/>
    <n v="229"/>
    <x v="1"/>
    <x v="0"/>
    <s v="F/43/S"/>
    <x v="1"/>
    <s v="S"/>
    <x v="0"/>
    <x v="1"/>
    <x v="0"/>
    <x v="23"/>
    <x v="112"/>
    <n v="0"/>
    <n v="713"/>
    <n v="79"/>
    <n v="803"/>
    <s v="Sellahaney"/>
    <s v="Done Sellahaney"/>
    <x v="0"/>
  </r>
  <r>
    <x v="217"/>
    <n v="4508"/>
    <x v="2"/>
    <x v="0"/>
    <s v="E/283/P"/>
    <x v="6"/>
    <s v="P"/>
    <x v="0"/>
    <x v="33"/>
    <x v="0"/>
    <x v="91"/>
    <x v="113"/>
    <n v="128"/>
    <n v="14"/>
    <n v="0"/>
    <n v="1298"/>
    <s v="Pepie"/>
    <s v="Eet Pepie"/>
    <x v="0"/>
  </r>
  <r>
    <x v="218"/>
    <n v="232"/>
    <x v="1"/>
    <x v="1"/>
    <s v="G/36/S"/>
    <x v="3"/>
    <s v="S"/>
    <x v="1"/>
    <x v="38"/>
    <x v="0"/>
    <x v="0"/>
    <x v="0"/>
    <n v="0"/>
    <n v="0"/>
    <n v="0"/>
    <n v="0"/>
    <s v="Bakerrison"/>
    <s v="Nica Bakerrison"/>
    <x v="0"/>
  </r>
  <r>
    <x v="219"/>
    <n v="3217"/>
    <x v="2"/>
    <x v="0"/>
    <s v="E/198/P"/>
    <x v="6"/>
    <s v="P"/>
    <x v="0"/>
    <x v="35"/>
    <x v="0"/>
    <x v="92"/>
    <x v="114"/>
    <n v="116"/>
    <n v="0"/>
    <n v="0"/>
    <n v="1014"/>
    <s v="Dan"/>
    <s v="Minies Dan"/>
    <x v="0"/>
  </r>
  <r>
    <x v="220"/>
    <n v="234"/>
    <x v="1"/>
    <x v="0"/>
    <s v="F/50/P"/>
    <x v="1"/>
    <s v="P"/>
    <x v="0"/>
    <x v="26"/>
    <x v="0"/>
    <x v="0"/>
    <x v="80"/>
    <n v="0"/>
    <n v="0"/>
    <n v="0"/>
    <n v="888"/>
    <s v="Josey"/>
    <s v="Keitha Josey"/>
    <x v="0"/>
  </r>
  <r>
    <x v="221"/>
    <n v="237"/>
    <x v="0"/>
    <x v="1"/>
    <s v="B/11/P"/>
    <x v="0"/>
    <s v="P"/>
    <x v="0"/>
    <x v="42"/>
    <x v="0"/>
    <x v="0"/>
    <x v="0"/>
    <n v="0"/>
    <n v="0"/>
    <n v="0"/>
    <n v="0"/>
    <s v="Aginge"/>
    <s v="Weias Aginge"/>
    <x v="1"/>
  </r>
  <r>
    <x v="222"/>
    <n v="8681"/>
    <x v="2"/>
    <x v="0"/>
    <s v="F/1787/P"/>
    <x v="1"/>
    <s v="P"/>
    <x v="0"/>
    <x v="10"/>
    <x v="0"/>
    <x v="93"/>
    <x v="115"/>
    <n v="1729"/>
    <n v="0"/>
    <n v="2"/>
    <n v="2598"/>
    <s v="Derry"/>
    <s v="Colde Derry"/>
    <x v="0"/>
  </r>
  <r>
    <x v="223"/>
    <n v="4574"/>
    <x v="2"/>
    <x v="0"/>
    <s v="F/857/S"/>
    <x v="1"/>
    <s v="S"/>
    <x v="0"/>
    <x v="40"/>
    <x v="0"/>
    <x v="94"/>
    <x v="116"/>
    <n v="169"/>
    <n v="0"/>
    <n v="1023"/>
    <n v="1861"/>
    <s v="Sad"/>
    <s v="Cank Sad"/>
    <x v="0"/>
  </r>
  <r>
    <x v="224"/>
    <n v="241"/>
    <x v="0"/>
    <x v="0"/>
    <s v="E/11/P"/>
    <x v="6"/>
    <s v="P"/>
    <x v="2"/>
    <x v="3"/>
    <x v="0"/>
    <x v="0"/>
    <x v="117"/>
    <n v="0"/>
    <n v="4812"/>
    <n v="1116"/>
    <n v="7177"/>
    <s v="Dischod"/>
    <s v="Alas Dischod"/>
    <x v="0"/>
  </r>
  <r>
    <x v="225"/>
    <n v="4933"/>
    <x v="2"/>
    <x v="0"/>
    <s v="F/938/S"/>
    <x v="1"/>
    <s v="S"/>
    <x v="0"/>
    <x v="4"/>
    <x v="0"/>
    <x v="95"/>
    <x v="0"/>
    <n v="10"/>
    <n v="0"/>
    <n v="0"/>
    <n v="2093"/>
    <s v="Sacre"/>
    <s v="Mites Sacre"/>
    <x v="0"/>
  </r>
  <r>
    <x v="226"/>
    <n v="243"/>
    <x v="1"/>
    <x v="1"/>
    <s v="G/37/S"/>
    <x v="3"/>
    <s v="S"/>
    <x v="0"/>
    <x v="33"/>
    <x v="0"/>
    <x v="0"/>
    <x v="0"/>
    <n v="0"/>
    <n v="0"/>
    <n v="0"/>
    <n v="0"/>
    <s v="Cartyernan"/>
    <s v="Lilace Cartyernan"/>
    <x v="0"/>
  </r>
  <r>
    <x v="227"/>
    <n v="4261"/>
    <x v="2"/>
    <x v="0"/>
    <s v="D/137/S"/>
    <x v="5"/>
    <s v="S"/>
    <x v="2"/>
    <x v="35"/>
    <x v="0"/>
    <x v="12"/>
    <x v="23"/>
    <n v="9"/>
    <n v="117"/>
    <n v="33"/>
    <n v="1063"/>
    <s v="Fatte"/>
    <s v="Vivers Fatte"/>
    <x v="1"/>
  </r>
  <r>
    <x v="228"/>
    <n v="3744"/>
    <x v="2"/>
    <x v="0"/>
    <s v="E/249/S"/>
    <x v="6"/>
    <s v="S"/>
    <x v="1"/>
    <x v="10"/>
    <x v="1"/>
    <x v="0"/>
    <x v="118"/>
    <n v="869"/>
    <n v="0"/>
    <n v="0"/>
    <n v="1359"/>
    <s v="Ropie"/>
    <s v="Denuts Ropie"/>
    <x v="1"/>
  </r>
  <r>
    <x v="229"/>
    <n v="245"/>
    <x v="0"/>
    <x v="0"/>
    <s v="C/6/P"/>
    <x v="7"/>
    <s v="P"/>
    <x v="2"/>
    <x v="59"/>
    <x v="0"/>
    <x v="0"/>
    <x v="119"/>
    <n v="0"/>
    <n v="0"/>
    <n v="7"/>
    <n v="3578"/>
    <s v="Repumparte"/>
    <s v="Glueba Repumparte"/>
    <x v="1"/>
  </r>
  <r>
    <x v="230"/>
    <n v="245"/>
    <x v="0"/>
    <x v="0"/>
    <s v="C/6/P"/>
    <x v="7"/>
    <s v="P"/>
    <x v="0"/>
    <x v="3"/>
    <x v="0"/>
    <x v="0"/>
    <x v="120"/>
    <n v="796"/>
    <n v="584"/>
    <n v="10912"/>
    <n v="12378"/>
    <s v="Repumparte"/>
    <s v="Anchib Repumparte"/>
    <x v="0"/>
  </r>
  <r>
    <x v="231"/>
    <n v="2697"/>
    <x v="2"/>
    <x v="0"/>
    <s v="D/91/S"/>
    <x v="5"/>
    <s v="S"/>
    <x v="0"/>
    <x v="38"/>
    <x v="2"/>
    <x v="96"/>
    <x v="121"/>
    <n v="4"/>
    <n v="0"/>
    <n v="0"/>
    <n v="2384"/>
    <s v="Pimne"/>
    <s v="Pank Pimne"/>
    <x v="0"/>
  </r>
  <r>
    <x v="232"/>
    <n v="248"/>
    <x v="0"/>
    <x v="0"/>
    <s v="C/10/S"/>
    <x v="7"/>
    <s v="S"/>
    <x v="0"/>
    <x v="3"/>
    <x v="0"/>
    <x v="0"/>
    <x v="10"/>
    <n v="0"/>
    <n v="8620"/>
    <n v="1063"/>
    <n v="9684"/>
    <s v="Spanxibus"/>
    <s v="Genifi Spanxibus"/>
    <x v="0"/>
  </r>
  <r>
    <x v="233"/>
    <n v="250"/>
    <x v="1"/>
    <x v="1"/>
    <s v="G/38/S"/>
    <x v="3"/>
    <s v="S"/>
    <x v="1"/>
    <x v="52"/>
    <x v="0"/>
    <x v="0"/>
    <x v="0"/>
    <n v="0"/>
    <n v="0"/>
    <n v="0"/>
    <n v="0"/>
    <s v="Kramosley"/>
    <s v="Camily Kramosley"/>
    <x v="0"/>
  </r>
  <r>
    <x v="234"/>
    <n v="251"/>
    <x v="0"/>
    <x v="1"/>
    <s v="C/11/S"/>
    <x v="7"/>
    <s v="S"/>
    <x v="2"/>
    <x v="48"/>
    <x v="0"/>
    <x v="0"/>
    <x v="0"/>
    <n v="0"/>
    <n v="0"/>
    <n v="0"/>
    <n v="0"/>
    <s v="Amsive"/>
    <s v="Diphah Amsive"/>
    <x v="1"/>
  </r>
  <r>
    <x v="235"/>
    <n v="252"/>
    <x v="1"/>
    <x v="0"/>
    <s v="F/53/P"/>
    <x v="1"/>
    <s v="P"/>
    <x v="0"/>
    <x v="29"/>
    <x v="0"/>
    <x v="97"/>
    <x v="122"/>
    <n v="541"/>
    <n v="0"/>
    <n v="0"/>
    <n v="1571"/>
    <s v="Byerry"/>
    <s v="Leenny Byerry"/>
    <x v="0"/>
  </r>
  <r>
    <x v="236"/>
    <n v="253"/>
    <x v="1"/>
    <x v="0"/>
    <s v="G/42/P"/>
    <x v="3"/>
    <s v="P"/>
    <x v="0"/>
    <x v="19"/>
    <x v="0"/>
    <x v="98"/>
    <x v="123"/>
    <n v="0"/>
    <n v="0"/>
    <n v="1"/>
    <n v="888"/>
    <s v="Cardner"/>
    <s v="Dawne Cardner"/>
    <x v="0"/>
  </r>
  <r>
    <x v="237"/>
    <n v="254"/>
    <x v="1"/>
    <x v="0"/>
    <s v="F/54/P"/>
    <x v="1"/>
    <s v="P"/>
    <x v="0"/>
    <x v="33"/>
    <x v="0"/>
    <x v="99"/>
    <x v="124"/>
    <n v="408"/>
    <n v="2"/>
    <n v="6"/>
    <n v="1290"/>
    <s v="Stenson"/>
    <s v="Race Stenson"/>
    <x v="1"/>
  </r>
  <r>
    <x v="238"/>
    <n v="255"/>
    <x v="0"/>
    <x v="1"/>
    <s v="A/3/S"/>
    <x v="2"/>
    <s v="S"/>
    <x v="0"/>
    <x v="1"/>
    <x v="0"/>
    <x v="0"/>
    <x v="0"/>
    <n v="0"/>
    <n v="0"/>
    <n v="0"/>
    <n v="0"/>
    <s v="Mingious"/>
    <s v="Ashir Mingious"/>
    <x v="1"/>
  </r>
  <r>
    <x v="239"/>
    <n v="5933"/>
    <x v="2"/>
    <x v="0"/>
    <s v="F/1131/S"/>
    <x v="1"/>
    <s v="S"/>
    <x v="0"/>
    <x v="10"/>
    <x v="0"/>
    <x v="100"/>
    <x v="125"/>
    <n v="97"/>
    <n v="59"/>
    <n v="0"/>
    <n v="2188"/>
    <s v="Gerin"/>
    <s v="Terek Gerin"/>
    <x v="0"/>
  </r>
  <r>
    <x v="240"/>
    <n v="8852"/>
    <x v="2"/>
    <x v="0"/>
    <s v="D/278/P"/>
    <x v="5"/>
    <s v="P"/>
    <x v="0"/>
    <x v="54"/>
    <x v="1"/>
    <x v="14"/>
    <x v="126"/>
    <n v="354"/>
    <n v="0"/>
    <n v="0"/>
    <n v="860"/>
    <s v="Homin"/>
    <s v="Toats Homin"/>
    <x v="0"/>
  </r>
  <r>
    <x v="241"/>
    <n v="258"/>
    <x v="1"/>
    <x v="0"/>
    <s v="F/50/S"/>
    <x v="1"/>
    <s v="S"/>
    <x v="0"/>
    <x v="15"/>
    <x v="0"/>
    <x v="0"/>
    <x v="0"/>
    <n v="313"/>
    <n v="299"/>
    <n v="92"/>
    <n v="704"/>
    <s v="Cooperkins"/>
    <s v="Feryla Cooperkins"/>
    <x v="0"/>
  </r>
  <r>
    <x v="242"/>
    <n v="260"/>
    <x v="0"/>
    <x v="0"/>
    <s v="E/16/S"/>
    <x v="6"/>
    <s v="S"/>
    <x v="0"/>
    <x v="6"/>
    <x v="0"/>
    <x v="0"/>
    <x v="127"/>
    <n v="0"/>
    <n v="981"/>
    <n v="2054"/>
    <n v="7845"/>
    <s v="Inderly"/>
    <s v="Segino Inderly"/>
    <x v="0"/>
  </r>
  <r>
    <x v="243"/>
    <n v="261"/>
    <x v="1"/>
    <x v="0"/>
    <s v="F/56/P"/>
    <x v="1"/>
    <s v="P"/>
    <x v="0"/>
    <x v="6"/>
    <x v="0"/>
    <x v="101"/>
    <x v="128"/>
    <n v="0"/>
    <n v="0"/>
    <n v="803"/>
    <n v="898"/>
    <s v="Bookerson"/>
    <s v="Dord Bookerson"/>
    <x v="0"/>
  </r>
  <r>
    <x v="244"/>
    <n v="263"/>
    <x v="1"/>
    <x v="1"/>
    <s v="G/43/P"/>
    <x v="3"/>
    <s v="P"/>
    <x v="0"/>
    <x v="7"/>
    <x v="0"/>
    <x v="0"/>
    <x v="0"/>
    <n v="0"/>
    <n v="0"/>
    <n v="0"/>
    <n v="0"/>
    <s v="Merkins"/>
    <s v="Maen Merkins"/>
    <x v="1"/>
  </r>
  <r>
    <x v="245"/>
    <n v="265"/>
    <x v="0"/>
    <x v="1"/>
    <s v="D/8/S"/>
    <x v="5"/>
    <s v="S"/>
    <x v="0"/>
    <x v="0"/>
    <x v="0"/>
    <x v="0"/>
    <x v="0"/>
    <n v="0"/>
    <n v="0"/>
    <n v="0"/>
    <n v="0"/>
    <s v="Herpumble"/>
    <s v="Etair Herpumble"/>
    <x v="1"/>
  </r>
  <r>
    <x v="246"/>
    <n v="267"/>
    <x v="1"/>
    <x v="0"/>
    <s v="F/51/S"/>
    <x v="1"/>
    <s v="S"/>
    <x v="0"/>
    <x v="45"/>
    <x v="0"/>
    <x v="102"/>
    <x v="0"/>
    <n v="0"/>
    <n v="754"/>
    <n v="1"/>
    <n v="873"/>
    <s v="Sancockett"/>
    <s v="Lilace Sancockett"/>
    <x v="0"/>
  </r>
  <r>
    <x v="247"/>
    <n v="269"/>
    <x v="1"/>
    <x v="0"/>
    <s v="F/52/S"/>
    <x v="1"/>
    <s v="S"/>
    <x v="2"/>
    <x v="52"/>
    <x v="0"/>
    <x v="0"/>
    <x v="129"/>
    <n v="592"/>
    <n v="0"/>
    <n v="0"/>
    <n v="823"/>
    <s v="Polliamposs"/>
    <s v="Lerome Polliamposs"/>
    <x v="1"/>
  </r>
  <r>
    <x v="248"/>
    <n v="270"/>
    <x v="1"/>
    <x v="0"/>
    <s v="F/59/P"/>
    <x v="1"/>
    <s v="P"/>
    <x v="0"/>
    <x v="60"/>
    <x v="0"/>
    <x v="0"/>
    <x v="130"/>
    <n v="128"/>
    <n v="0"/>
    <n v="1240"/>
    <n v="1393"/>
    <s v="Fryersonis"/>
    <s v="Cathya Fryersonis"/>
    <x v="0"/>
  </r>
  <r>
    <x v="249"/>
    <n v="275"/>
    <x v="0"/>
    <x v="1"/>
    <s v="D/9/S"/>
    <x v="5"/>
    <s v="S"/>
    <x v="2"/>
    <x v="34"/>
    <x v="0"/>
    <x v="0"/>
    <x v="0"/>
    <n v="0"/>
    <n v="0"/>
    <n v="0"/>
    <n v="0"/>
    <s v="Obnoble"/>
    <s v="Terf Obnoble"/>
    <x v="1"/>
  </r>
  <r>
    <x v="250"/>
    <n v="277"/>
    <x v="1"/>
    <x v="0"/>
    <s v="F/61/P"/>
    <x v="1"/>
    <s v="P"/>
    <x v="2"/>
    <x v="53"/>
    <x v="0"/>
    <x v="103"/>
    <x v="131"/>
    <n v="0"/>
    <n v="53"/>
    <n v="0"/>
    <n v="2487"/>
    <s v="Mcdanield"/>
    <s v="Byront Mcdanield"/>
    <x v="1"/>
  </r>
  <r>
    <x v="251"/>
    <n v="278"/>
    <x v="1"/>
    <x v="0"/>
    <s v=""/>
    <x v="4"/>
    <s v=""/>
    <x v="0"/>
    <x v="8"/>
    <x v="0"/>
    <x v="0"/>
    <x v="0"/>
    <n v="0"/>
    <n v="888"/>
    <n v="0"/>
    <n v="888"/>
    <s v="Beachez"/>
    <s v="Judya Beachez"/>
    <x v="0"/>
  </r>
  <r>
    <x v="252"/>
    <n v="278"/>
    <x v="1"/>
    <x v="0"/>
    <s v="G/45/P"/>
    <x v="3"/>
    <s v="P"/>
    <x v="0"/>
    <x v="11"/>
    <x v="0"/>
    <x v="0"/>
    <x v="132"/>
    <n v="0"/>
    <n v="14"/>
    <n v="333"/>
    <n v="444"/>
    <s v="Beachez"/>
    <s v="Marice Beachez"/>
    <x v="0"/>
  </r>
  <r>
    <x v="253"/>
    <n v="281"/>
    <x v="1"/>
    <x v="0"/>
    <s v="F/63/P"/>
    <x v="1"/>
    <s v="P"/>
    <x v="0"/>
    <x v="43"/>
    <x v="0"/>
    <x v="0"/>
    <x v="0"/>
    <n v="2078"/>
    <n v="0"/>
    <n v="0"/>
    <n v="2078"/>
    <s v="Pierry"/>
    <s v="Derine Pierry"/>
    <x v="1"/>
  </r>
  <r>
    <x v="254"/>
    <n v="282"/>
    <x v="1"/>
    <x v="0"/>
    <s v="F/54/S"/>
    <x v="1"/>
    <s v="S"/>
    <x v="0"/>
    <x v="33"/>
    <x v="0"/>
    <x v="0"/>
    <x v="133"/>
    <n v="0"/>
    <n v="0"/>
    <n v="0"/>
    <n v="918"/>
    <s v="Baketton"/>
    <s v="Valex Baketton"/>
    <x v="1"/>
  </r>
  <r>
    <x v="255"/>
    <n v="283"/>
    <x v="1"/>
    <x v="1"/>
    <s v="G/46/P"/>
    <x v="3"/>
    <s v="P"/>
    <x v="1"/>
    <x v="19"/>
    <x v="0"/>
    <x v="0"/>
    <x v="0"/>
    <n v="0"/>
    <n v="0"/>
    <n v="0"/>
    <n v="0"/>
    <s v="Santin"/>
    <s v="Jacky Santin"/>
    <x v="1"/>
  </r>
  <r>
    <x v="256"/>
    <n v="283"/>
    <x v="1"/>
    <x v="0"/>
    <s v="F/64/P"/>
    <x v="1"/>
    <s v="P"/>
    <x v="0"/>
    <x v="15"/>
    <x v="0"/>
    <x v="104"/>
    <x v="134"/>
    <n v="1"/>
    <n v="0"/>
    <n v="2"/>
    <n v="803"/>
    <s v="Santin"/>
    <s v="Roydo Santin"/>
    <x v="1"/>
  </r>
  <r>
    <x v="257"/>
    <n v="285"/>
    <x v="0"/>
    <x v="1"/>
    <s v="E/16/P"/>
    <x v="6"/>
    <s v="P"/>
    <x v="0"/>
    <x v="9"/>
    <x v="0"/>
    <x v="0"/>
    <x v="0"/>
    <n v="0"/>
    <n v="0"/>
    <n v="0"/>
    <n v="0"/>
    <s v="Invebodene"/>
    <s v="Krabik Invebodene"/>
    <x v="1"/>
  </r>
  <r>
    <x v="258"/>
    <n v="285"/>
    <x v="0"/>
    <x v="1"/>
    <s v="E/16/P"/>
    <x v="6"/>
    <s v="P"/>
    <x v="2"/>
    <x v="42"/>
    <x v="0"/>
    <x v="0"/>
    <x v="0"/>
    <n v="0"/>
    <n v="0"/>
    <n v="0"/>
    <n v="0"/>
    <s v="Invebodene"/>
    <s v="Grasath Invebodene"/>
    <x v="1"/>
  </r>
  <r>
    <x v="259"/>
    <n v="286"/>
    <x v="1"/>
    <x v="0"/>
    <s v="F/65/P"/>
    <x v="1"/>
    <s v="P"/>
    <x v="2"/>
    <x v="55"/>
    <x v="0"/>
    <x v="29"/>
    <x v="135"/>
    <n v="29"/>
    <n v="162"/>
    <n v="13"/>
    <n v="1488"/>
    <s v="Jimes"/>
    <s v="Carita Jimes"/>
    <x v="0"/>
  </r>
  <r>
    <x v="260"/>
    <n v="287"/>
    <x v="0"/>
    <x v="1"/>
    <s v=""/>
    <x v="4"/>
    <s v=""/>
    <x v="2"/>
    <x v="0"/>
    <x v="0"/>
    <x v="0"/>
    <x v="0"/>
    <n v="0"/>
    <n v="0"/>
    <n v="0"/>
    <n v="0"/>
    <s v="Bootty"/>
    <s v="Tetra Bootty"/>
    <x v="1"/>
  </r>
  <r>
    <x v="261"/>
    <n v="287"/>
    <x v="0"/>
    <x v="0"/>
    <s v="B/12/P"/>
    <x v="0"/>
    <s v="P"/>
    <x v="0"/>
    <x v="7"/>
    <x v="0"/>
    <x v="0"/>
    <x v="136"/>
    <n v="32"/>
    <n v="6"/>
    <n v="1460"/>
    <n v="2085"/>
    <s v="Bootty"/>
    <s v="Alasym Bootty"/>
    <x v="0"/>
  </r>
  <r>
    <x v="262"/>
    <n v="288"/>
    <x v="1"/>
    <x v="0"/>
    <s v="F/55/S"/>
    <x v="1"/>
    <s v="S"/>
    <x v="2"/>
    <x v="43"/>
    <x v="0"/>
    <x v="0"/>
    <x v="0"/>
    <n v="0"/>
    <n v="0"/>
    <n v="828"/>
    <n v="828"/>
    <s v="Delez"/>
    <s v="Gory Delez"/>
    <x v="0"/>
  </r>
  <r>
    <x v="263"/>
    <n v="289"/>
    <x v="0"/>
    <x v="1"/>
    <s v="C/12/S"/>
    <x v="7"/>
    <s v="S"/>
    <x v="2"/>
    <x v="43"/>
    <x v="0"/>
    <x v="0"/>
    <x v="0"/>
    <n v="0"/>
    <n v="0"/>
    <n v="0"/>
    <n v="0"/>
    <s v="Objeciane"/>
    <s v="Furuson Objeciane"/>
    <x v="1"/>
  </r>
  <r>
    <x v="264"/>
    <n v="290"/>
    <x v="0"/>
    <x v="0"/>
    <s v="B/7/S"/>
    <x v="0"/>
    <s v="S"/>
    <x v="2"/>
    <x v="6"/>
    <x v="0"/>
    <x v="0"/>
    <x v="137"/>
    <n v="0"/>
    <n v="1157"/>
    <n v="262"/>
    <n v="5877"/>
    <s v="Excialing"/>
    <s v="Skaton Excialing"/>
    <x v="1"/>
  </r>
  <r>
    <x v="265"/>
    <n v="290"/>
    <x v="0"/>
    <x v="1"/>
    <s v="B/7/S"/>
    <x v="0"/>
    <s v="S"/>
    <x v="0"/>
    <x v="30"/>
    <x v="0"/>
    <x v="0"/>
    <x v="0"/>
    <n v="0"/>
    <n v="0"/>
    <n v="0"/>
    <n v="0"/>
    <s v="Excialing"/>
    <s v="Algor Excialing"/>
    <x v="1"/>
  </r>
  <r>
    <x v="266"/>
    <n v="290"/>
    <x v="0"/>
    <x v="2"/>
    <s v="B/7/S"/>
    <x v="0"/>
    <s v="S"/>
    <x v="0"/>
    <x v="26"/>
    <x v="0"/>
    <x v="0"/>
    <x v="0"/>
    <n v="0"/>
    <n v="0"/>
    <n v="0"/>
    <n v="0"/>
    <s v="Excialing"/>
    <s v="Dhenar Excialing"/>
    <x v="1"/>
  </r>
  <r>
    <x v="267"/>
    <n v="290"/>
    <x v="0"/>
    <x v="0"/>
    <s v="B/7/S"/>
    <x v="0"/>
    <s v="S"/>
    <x v="2"/>
    <x v="49"/>
    <x v="0"/>
    <x v="0"/>
    <x v="0"/>
    <n v="0"/>
    <n v="0"/>
    <n v="0"/>
    <n v="0"/>
    <s v="Excialing"/>
    <s v="Atino Excialing"/>
    <x v="1"/>
  </r>
  <r>
    <x v="268"/>
    <n v="291"/>
    <x v="0"/>
    <x v="0"/>
    <s v="D/10/S"/>
    <x v="5"/>
    <s v="S"/>
    <x v="0"/>
    <x v="46"/>
    <x v="0"/>
    <x v="0"/>
    <x v="138"/>
    <n v="88"/>
    <n v="1090"/>
    <n v="0"/>
    <n v="7678"/>
    <s v="Brakeril"/>
    <s v="Castab Brakeril"/>
    <x v="1"/>
  </r>
  <r>
    <x v="269"/>
    <n v="294"/>
    <x v="0"/>
    <x v="1"/>
    <s v="B/8/S"/>
    <x v="0"/>
    <s v="S"/>
    <x v="0"/>
    <x v="53"/>
    <x v="0"/>
    <x v="0"/>
    <x v="0"/>
    <n v="0"/>
    <n v="0"/>
    <n v="0"/>
    <n v="0"/>
    <s v="Roforhauge"/>
    <s v="Phonons Roforhauge"/>
    <x v="1"/>
  </r>
  <r>
    <x v="270"/>
    <n v="297"/>
    <x v="1"/>
    <x v="0"/>
    <s v="G/47/P"/>
    <x v="3"/>
    <s v="P"/>
    <x v="0"/>
    <x v="1"/>
    <x v="0"/>
    <x v="105"/>
    <x v="91"/>
    <n v="1324"/>
    <n v="17"/>
    <n v="0"/>
    <n v="1433"/>
    <s v="Gardonadox"/>
    <s v="Ernice Gardonadox"/>
    <x v="1"/>
  </r>
  <r>
    <x v="271"/>
    <n v="298"/>
    <x v="0"/>
    <x v="1"/>
    <s v="A/3/P"/>
    <x v="2"/>
    <s v="P"/>
    <x v="2"/>
    <x v="55"/>
    <x v="0"/>
    <x v="0"/>
    <x v="0"/>
    <n v="0"/>
    <n v="0"/>
    <n v="0"/>
    <n v="0"/>
    <s v="Sorbitter"/>
    <s v="Ashird Sorbitter"/>
    <x v="1"/>
  </r>
  <r>
    <x v="272"/>
    <n v="301"/>
    <x v="1"/>
    <x v="1"/>
    <s v=""/>
    <x v="4"/>
    <s v=""/>
    <x v="0"/>
    <x v="4"/>
    <x v="0"/>
    <x v="0"/>
    <x v="0"/>
    <n v="0"/>
    <n v="0"/>
    <n v="0"/>
    <n v="0"/>
    <s v="Wriggins"/>
    <s v="Margia Wriggins"/>
    <x v="0"/>
  </r>
  <r>
    <x v="273"/>
    <n v="302"/>
    <x v="1"/>
    <x v="0"/>
    <s v="F/67/P"/>
    <x v="1"/>
    <s v="P"/>
    <x v="0"/>
    <x v="40"/>
    <x v="0"/>
    <x v="0"/>
    <x v="0"/>
    <n v="15"/>
    <n v="0"/>
    <n v="1370"/>
    <n v="1385"/>
    <s v="Shephendry"/>
    <s v="Lesley Shephendry"/>
    <x v="0"/>
  </r>
  <r>
    <x v="274"/>
    <n v="303"/>
    <x v="1"/>
    <x v="1"/>
    <s v="G/41/S"/>
    <x v="3"/>
    <s v="S"/>
    <x v="0"/>
    <x v="40"/>
    <x v="0"/>
    <x v="0"/>
    <x v="0"/>
    <n v="0"/>
    <n v="0"/>
    <n v="0"/>
    <n v="0"/>
    <s v="Kirklander"/>
    <s v="Oraryn Kirklander"/>
    <x v="1"/>
  </r>
  <r>
    <x v="275"/>
    <n v="304"/>
    <x v="0"/>
    <x v="0"/>
    <s v="E/18/S"/>
    <x v="6"/>
    <s v="S"/>
    <x v="0"/>
    <x v="7"/>
    <x v="0"/>
    <x v="0"/>
    <x v="139"/>
    <n v="0"/>
    <n v="1851"/>
    <n v="5166"/>
    <n v="7439"/>
    <s v="Ausivetpul"/>
    <s v="Betena Ausivetpul"/>
    <x v="0"/>
  </r>
  <r>
    <x v="276"/>
    <n v="305"/>
    <x v="0"/>
    <x v="0"/>
    <s v="C/7/P"/>
    <x v="7"/>
    <s v="P"/>
    <x v="2"/>
    <x v="40"/>
    <x v="0"/>
    <x v="0"/>
    <x v="113"/>
    <n v="0"/>
    <n v="20"/>
    <n v="2469"/>
    <n v="3073"/>
    <s v="Geousker"/>
    <s v="Suhelik Geousker"/>
    <x v="0"/>
  </r>
  <r>
    <x v="277"/>
    <n v="306"/>
    <x v="1"/>
    <x v="0"/>
    <s v="E/19/S"/>
    <x v="6"/>
    <s v="S"/>
    <x v="0"/>
    <x v="40"/>
    <x v="0"/>
    <x v="93"/>
    <x v="140"/>
    <n v="259"/>
    <n v="1"/>
    <n v="101"/>
    <n v="904"/>
    <s v="Estevesters"/>
    <s v="Dony Estevesters"/>
    <x v="0"/>
  </r>
  <r>
    <x v="278"/>
    <n v="307"/>
    <x v="1"/>
    <x v="0"/>
    <s v="F/59/S"/>
    <x v="1"/>
    <s v="S"/>
    <x v="0"/>
    <x v="41"/>
    <x v="0"/>
    <x v="0"/>
    <x v="0"/>
    <n v="1359"/>
    <n v="0"/>
    <n v="0"/>
    <n v="1359"/>
    <s v="Hickett"/>
    <s v="Natald Hickett"/>
    <x v="1"/>
  </r>
  <r>
    <x v="279"/>
    <n v="309"/>
    <x v="1"/>
    <x v="0"/>
    <s v="F/60/S"/>
    <x v="1"/>
    <s v="S"/>
    <x v="0"/>
    <x v="41"/>
    <x v="0"/>
    <x v="106"/>
    <x v="0"/>
    <n v="157"/>
    <n v="6"/>
    <n v="0"/>
    <n v="1357"/>
    <s v="Bowerson"/>
    <s v="Billya Bowerson"/>
    <x v="0"/>
  </r>
  <r>
    <x v="280"/>
    <n v="310"/>
    <x v="0"/>
    <x v="0"/>
    <s v=""/>
    <x v="4"/>
    <s v=""/>
    <x v="0"/>
    <x v="61"/>
    <x v="0"/>
    <x v="0"/>
    <x v="141"/>
    <n v="0"/>
    <n v="4476"/>
    <n v="241"/>
    <n v="4947"/>
    <s v="Coudered"/>
    <s v="Naviton Coudered"/>
    <x v="0"/>
  </r>
  <r>
    <x v="281"/>
    <n v="313"/>
    <x v="1"/>
    <x v="0"/>
    <s v="F/68/P"/>
    <x v="1"/>
    <s v="P"/>
    <x v="1"/>
    <x v="62"/>
    <x v="0"/>
    <x v="107"/>
    <x v="142"/>
    <n v="1"/>
    <n v="0"/>
    <n v="4"/>
    <n v="552"/>
    <s v="Mckinsond"/>
    <s v="Briney Mckinsond"/>
    <x v="1"/>
  </r>
  <r>
    <x v="282"/>
    <n v="313"/>
    <x v="1"/>
    <x v="1"/>
    <s v="G/50/P"/>
    <x v="3"/>
    <s v="P"/>
    <x v="2"/>
    <x v="34"/>
    <x v="0"/>
    <x v="0"/>
    <x v="0"/>
    <n v="0"/>
    <n v="0"/>
    <n v="0"/>
    <n v="0"/>
    <s v="Mckinsond"/>
    <s v="Jona Mckinsond"/>
    <x v="1"/>
  </r>
  <r>
    <x v="283"/>
    <n v="313"/>
    <x v="1"/>
    <x v="0"/>
    <s v="F/68/P"/>
    <x v="1"/>
    <s v="P"/>
    <x v="2"/>
    <x v="18"/>
    <x v="0"/>
    <x v="108"/>
    <x v="0"/>
    <n v="0"/>
    <n v="318"/>
    <n v="0"/>
    <n v="649"/>
    <s v="Mckinsond"/>
    <s v="Jaimer Mckinsond"/>
    <x v="1"/>
  </r>
  <r>
    <x v="284"/>
    <n v="313"/>
    <x v="1"/>
    <x v="0"/>
    <s v="G/50/P"/>
    <x v="3"/>
    <s v="P"/>
    <x v="2"/>
    <x v="16"/>
    <x v="0"/>
    <x v="0"/>
    <x v="0"/>
    <n v="0"/>
    <n v="0"/>
    <n v="0"/>
    <n v="0"/>
    <s v="Mckinsond"/>
    <s v="Hary Mckinsond"/>
    <x v="1"/>
  </r>
  <r>
    <x v="285"/>
    <n v="314"/>
    <x v="1"/>
    <x v="0"/>
    <s v="G/51/P"/>
    <x v="3"/>
    <s v="P"/>
    <x v="2"/>
    <x v="6"/>
    <x v="0"/>
    <x v="109"/>
    <x v="0"/>
    <n v="74"/>
    <n v="0"/>
    <n v="1330"/>
    <n v="1790"/>
    <s v="Kochroeders"/>
    <s v="Kell Kochroeders"/>
    <x v="0"/>
  </r>
  <r>
    <x v="286"/>
    <n v="315"/>
    <x v="1"/>
    <x v="1"/>
    <s v="G/42/S"/>
    <x v="3"/>
    <s v="S"/>
    <x v="1"/>
    <x v="8"/>
    <x v="0"/>
    <x v="0"/>
    <x v="0"/>
    <n v="0"/>
    <n v="0"/>
    <n v="0"/>
    <n v="0"/>
    <s v="Valezaley"/>
    <s v="Adriet Valezaley"/>
    <x v="1"/>
  </r>
  <r>
    <x v="287"/>
    <n v="316"/>
    <x v="0"/>
    <x v="0"/>
    <s v="B/9/S"/>
    <x v="0"/>
    <s v="S"/>
    <x v="0"/>
    <x v="1"/>
    <x v="0"/>
    <x v="0"/>
    <x v="143"/>
    <n v="0"/>
    <n v="170"/>
    <n v="0"/>
    <n v="2798"/>
    <s v="Sorbitter"/>
    <s v="Hallah Sorbitter"/>
    <x v="1"/>
  </r>
  <r>
    <x v="288"/>
    <n v="316"/>
    <x v="0"/>
    <x v="1"/>
    <s v="B/9/S"/>
    <x v="0"/>
    <s v="S"/>
    <x v="0"/>
    <x v="28"/>
    <x v="0"/>
    <x v="0"/>
    <x v="0"/>
    <n v="0"/>
    <n v="0"/>
    <n v="0"/>
    <n v="0"/>
    <s v="Sorbitter"/>
    <s v="Beneba Sorbitter"/>
    <x v="1"/>
  </r>
  <r>
    <x v="289"/>
    <n v="320"/>
    <x v="1"/>
    <x v="0"/>
    <s v="G/44/S"/>
    <x v="3"/>
    <s v="S"/>
    <x v="0"/>
    <x v="41"/>
    <x v="0"/>
    <x v="0"/>
    <x v="91"/>
    <n v="0"/>
    <n v="0"/>
    <n v="0"/>
    <n v="2"/>
    <s v="Bellarkerd"/>
    <s v="Breney Bellarkerd"/>
    <x v="0"/>
  </r>
  <r>
    <x v="290"/>
    <n v="320"/>
    <x v="1"/>
    <x v="0"/>
    <s v="G/44/S"/>
    <x v="3"/>
    <s v="S"/>
    <x v="0"/>
    <x v="33"/>
    <x v="0"/>
    <x v="0"/>
    <x v="144"/>
    <n v="3"/>
    <n v="0"/>
    <n v="0"/>
    <n v="8"/>
    <s v="Bellarkerd"/>
    <s v="Garley Bellarkerd"/>
    <x v="0"/>
  </r>
  <r>
    <x v="291"/>
    <n v="6926"/>
    <x v="2"/>
    <x v="0"/>
    <s v="F/1435/P"/>
    <x v="1"/>
    <s v="P"/>
    <x v="0"/>
    <x v="26"/>
    <x v="0"/>
    <x v="110"/>
    <x v="145"/>
    <n v="657"/>
    <n v="0"/>
    <n v="0"/>
    <n v="2618"/>
    <s v="Birt"/>
    <s v="Smals Birt"/>
    <x v="1"/>
  </r>
  <r>
    <x v="292"/>
    <n v="322"/>
    <x v="1"/>
    <x v="1"/>
    <s v="G/45/S"/>
    <x v="3"/>
    <s v="S"/>
    <x v="1"/>
    <x v="45"/>
    <x v="0"/>
    <x v="0"/>
    <x v="0"/>
    <n v="0"/>
    <n v="0"/>
    <n v="0"/>
    <n v="0"/>
    <s v="Blange"/>
    <s v="Annya Blange"/>
    <x v="0"/>
  </r>
  <r>
    <x v="293"/>
    <n v="324"/>
    <x v="1"/>
    <x v="1"/>
    <s v="G/53/P"/>
    <x v="3"/>
    <s v="P"/>
    <x v="2"/>
    <x v="26"/>
    <x v="0"/>
    <x v="0"/>
    <x v="0"/>
    <n v="0"/>
    <n v="0"/>
    <n v="0"/>
    <n v="0"/>
    <s v="Hooperez"/>
    <s v="Carma Hooperez"/>
    <x v="0"/>
  </r>
  <r>
    <x v="294"/>
    <n v="326"/>
    <x v="1"/>
    <x v="1"/>
    <s v="G/47/S"/>
    <x v="3"/>
    <s v="S"/>
    <x v="0"/>
    <x v="19"/>
    <x v="0"/>
    <x v="0"/>
    <x v="0"/>
    <n v="0"/>
    <n v="0"/>
    <n v="0"/>
    <n v="0"/>
    <s v="Edwartizman"/>
    <s v="Charly Edwartizman"/>
    <x v="0"/>
  </r>
  <r>
    <x v="295"/>
    <n v="327"/>
    <x v="1"/>
    <x v="0"/>
    <s v=""/>
    <x v="4"/>
    <s v=""/>
    <x v="0"/>
    <x v="43"/>
    <x v="0"/>
    <x v="63"/>
    <x v="0"/>
    <n v="784"/>
    <n v="0"/>
    <n v="2"/>
    <n v="803"/>
    <s v="Ocherman"/>
    <s v="Jasony Ocherman"/>
    <x v="1"/>
  </r>
  <r>
    <x v="296"/>
    <n v="330"/>
    <x v="0"/>
    <x v="0"/>
    <s v="C/14/S"/>
    <x v="7"/>
    <s v="S"/>
    <x v="0"/>
    <x v="37"/>
    <x v="0"/>
    <x v="0"/>
    <x v="0"/>
    <n v="0"/>
    <n v="0"/>
    <n v="0"/>
    <n v="0"/>
    <s v="Siveduced"/>
    <s v="Bellah Siveduced"/>
    <x v="1"/>
  </r>
  <r>
    <x v="297"/>
    <n v="330"/>
    <x v="0"/>
    <x v="0"/>
    <s v="C/14/S"/>
    <x v="7"/>
    <s v="S"/>
    <x v="0"/>
    <x v="25"/>
    <x v="0"/>
    <x v="111"/>
    <x v="146"/>
    <n v="0"/>
    <n v="46"/>
    <n v="202"/>
    <n v="5146"/>
    <s v="-"/>
    <s v="-"/>
    <x v="1"/>
  </r>
  <r>
    <x v="298"/>
    <n v="330"/>
    <x v="0"/>
    <x v="0"/>
    <s v="C/14/S"/>
    <x v="7"/>
    <s v="S"/>
    <x v="0"/>
    <x v="3"/>
    <x v="0"/>
    <x v="112"/>
    <x v="147"/>
    <n v="0"/>
    <n v="148"/>
    <n v="1260"/>
    <n v="2168"/>
    <s v="Siveduced"/>
    <s v="Hekaton Siveduced"/>
    <x v="0"/>
  </r>
  <r>
    <x v="299"/>
    <n v="331"/>
    <x v="1"/>
    <x v="0"/>
    <s v="F/72/P"/>
    <x v="1"/>
    <s v="P"/>
    <x v="0"/>
    <x v="36"/>
    <x v="0"/>
    <x v="0"/>
    <x v="0"/>
    <n v="251"/>
    <n v="0"/>
    <n v="552"/>
    <n v="803"/>
    <s v="Burchard"/>
    <s v="Lewise Burchard"/>
    <x v="0"/>
  </r>
  <r>
    <x v="300"/>
    <n v="1742"/>
    <x v="2"/>
    <x v="0"/>
    <s v="D/55/P"/>
    <x v="5"/>
    <s v="P"/>
    <x v="1"/>
    <x v="10"/>
    <x v="1"/>
    <x v="113"/>
    <x v="148"/>
    <n v="387"/>
    <n v="0"/>
    <n v="0"/>
    <n v="914"/>
    <s v="Trad"/>
    <s v="Anack Trad"/>
    <x v="0"/>
  </r>
  <r>
    <x v="301"/>
    <n v="1371"/>
    <x v="2"/>
    <x v="0"/>
    <s v="D/44/P"/>
    <x v="5"/>
    <s v="P"/>
    <x v="0"/>
    <x v="36"/>
    <x v="0"/>
    <x v="114"/>
    <x v="149"/>
    <n v="0"/>
    <n v="0"/>
    <n v="0"/>
    <n v="1057"/>
    <s v="Kuche"/>
    <s v="Dunch Kuche"/>
    <x v="0"/>
  </r>
  <r>
    <x v="302"/>
    <n v="336"/>
    <x v="1"/>
    <x v="0"/>
    <s v="F/74/P"/>
    <x v="1"/>
    <s v="P"/>
    <x v="0"/>
    <x v="5"/>
    <x v="0"/>
    <x v="115"/>
    <x v="10"/>
    <n v="16"/>
    <n v="0"/>
    <n v="0"/>
    <n v="712"/>
    <s v="Cookson"/>
    <s v="Maura Cookson"/>
    <x v="0"/>
  </r>
  <r>
    <x v="303"/>
    <n v="1687"/>
    <x v="2"/>
    <x v="0"/>
    <s v="F/334/P"/>
    <x v="1"/>
    <s v="P"/>
    <x v="0"/>
    <x v="6"/>
    <x v="1"/>
    <x v="116"/>
    <x v="150"/>
    <n v="208"/>
    <n v="0"/>
    <n v="44"/>
    <n v="1416"/>
    <s v="Batte"/>
    <s v="Bases Batte"/>
    <x v="0"/>
  </r>
  <r>
    <x v="304"/>
    <n v="8941"/>
    <x v="2"/>
    <x v="0"/>
    <s v="E/575/P"/>
    <x v="6"/>
    <s v="P"/>
    <x v="0"/>
    <x v="6"/>
    <x v="1"/>
    <x v="27"/>
    <x v="151"/>
    <n v="170"/>
    <n v="614"/>
    <n v="68"/>
    <n v="1298"/>
    <s v="Perie"/>
    <s v="Quits Perie"/>
    <x v="0"/>
  </r>
  <r>
    <x v="305"/>
    <n v="8344"/>
    <x v="2"/>
    <x v="0"/>
    <s v="D/247/S"/>
    <x v="5"/>
    <s v="S"/>
    <x v="0"/>
    <x v="22"/>
    <x v="0"/>
    <x v="117"/>
    <x v="152"/>
    <n v="117"/>
    <n v="372"/>
    <n v="0"/>
    <n v="953"/>
    <s v="Pare"/>
    <s v="Tops Pare"/>
    <x v="1"/>
  </r>
  <r>
    <x v="306"/>
    <n v="338"/>
    <x v="1"/>
    <x v="1"/>
    <s v="G/48/S"/>
    <x v="3"/>
    <s v="S"/>
    <x v="0"/>
    <x v="41"/>
    <x v="0"/>
    <x v="0"/>
    <x v="0"/>
    <n v="0"/>
    <n v="0"/>
    <n v="0"/>
    <n v="0"/>
    <s v="Guerson"/>
    <s v="Ireen Guerson"/>
    <x v="1"/>
  </r>
  <r>
    <x v="307"/>
    <n v="340"/>
    <x v="0"/>
    <x v="1"/>
    <s v="B/10/S"/>
    <x v="0"/>
    <s v="S"/>
    <x v="2"/>
    <x v="22"/>
    <x v="0"/>
    <x v="0"/>
    <x v="0"/>
    <n v="0"/>
    <n v="0"/>
    <n v="0"/>
    <n v="0"/>
    <s v="Poille"/>
    <s v="Pentard Poille"/>
    <x v="1"/>
  </r>
  <r>
    <x v="308"/>
    <n v="341"/>
    <x v="1"/>
    <x v="1"/>
    <s v="G/57/P"/>
    <x v="3"/>
    <s v="P"/>
    <x v="1"/>
    <x v="63"/>
    <x v="0"/>
    <x v="0"/>
    <x v="0"/>
    <n v="0"/>
    <n v="0"/>
    <n v="0"/>
    <n v="0"/>
    <s v="Webstephrey"/>
    <s v="Lorian Webstephrey"/>
    <x v="0"/>
  </r>
  <r>
    <x v="309"/>
    <n v="343"/>
    <x v="1"/>
    <x v="0"/>
    <s v="F/76/P"/>
    <x v="1"/>
    <s v="P"/>
    <x v="1"/>
    <x v="14"/>
    <x v="0"/>
    <x v="118"/>
    <x v="0"/>
    <n v="0"/>
    <n v="274"/>
    <n v="907"/>
    <n v="1302"/>
    <s v="Salez"/>
    <s v="Meremy Salez"/>
    <x v="0"/>
  </r>
  <r>
    <x v="310"/>
    <n v="444"/>
    <x v="2"/>
    <x v="0"/>
    <s v="D/15/P"/>
    <x v="5"/>
    <s v="P"/>
    <x v="0"/>
    <x v="25"/>
    <x v="1"/>
    <x v="119"/>
    <x v="153"/>
    <n v="102"/>
    <n v="0"/>
    <n v="0"/>
    <n v="3015"/>
    <s v="Curte"/>
    <s v="Camonk Curte"/>
    <x v="0"/>
  </r>
  <r>
    <x v="311"/>
    <n v="346"/>
    <x v="1"/>
    <x v="1"/>
    <s v="G/59/P"/>
    <x v="3"/>
    <s v="P"/>
    <x v="2"/>
    <x v="24"/>
    <x v="0"/>
    <x v="0"/>
    <x v="0"/>
    <n v="0"/>
    <n v="0"/>
    <n v="0"/>
    <n v="0"/>
    <s v="Chanan"/>
    <s v="Lynney Chanan"/>
    <x v="1"/>
  </r>
  <r>
    <x v="312"/>
    <n v="5949"/>
    <x v="2"/>
    <x v="0"/>
    <s v="D/180/S"/>
    <x v="5"/>
    <s v="S"/>
    <x v="0"/>
    <x v="43"/>
    <x v="0"/>
    <x v="120"/>
    <x v="154"/>
    <n v="0"/>
    <n v="0"/>
    <n v="0"/>
    <n v="1183"/>
    <s v="Shbre"/>
    <s v="Cin Shbre"/>
    <x v="0"/>
  </r>
  <r>
    <x v="313"/>
    <n v="398"/>
    <x v="2"/>
    <x v="0"/>
    <s v="D/13/S"/>
    <x v="5"/>
    <s v="S"/>
    <x v="0"/>
    <x v="15"/>
    <x v="0"/>
    <x v="40"/>
    <x v="72"/>
    <n v="36"/>
    <n v="6011"/>
    <n v="3"/>
    <n v="6498"/>
    <s v="Tité"/>
    <s v="Wales Tité"/>
    <x v="0"/>
  </r>
  <r>
    <x v="314"/>
    <n v="2231"/>
    <x v="2"/>
    <x v="0"/>
    <s v="E/159/S"/>
    <x v="6"/>
    <s v="S"/>
    <x v="0"/>
    <x v="25"/>
    <x v="0"/>
    <x v="71"/>
    <x v="155"/>
    <n v="26"/>
    <n v="510"/>
    <n v="0"/>
    <n v="954"/>
    <s v="Late"/>
    <s v="Hon Late"/>
    <x v="0"/>
  </r>
  <r>
    <x v="315"/>
    <n v="350"/>
    <x v="1"/>
    <x v="1"/>
    <s v="G/60/P"/>
    <x v="3"/>
    <s v="P"/>
    <x v="1"/>
    <x v="9"/>
    <x v="0"/>
    <x v="0"/>
    <x v="0"/>
    <n v="0"/>
    <n v="0"/>
    <n v="0"/>
    <n v="0"/>
    <s v="Burchanez"/>
    <s v="Loresa Burchanez"/>
    <x v="1"/>
  </r>
  <r>
    <x v="316"/>
    <n v="4219"/>
    <x v="2"/>
    <x v="0"/>
    <s v="F/868/P"/>
    <x v="1"/>
    <s v="P"/>
    <x v="0"/>
    <x v="25"/>
    <x v="0"/>
    <x v="121"/>
    <x v="155"/>
    <n v="0"/>
    <n v="665"/>
    <n v="64"/>
    <n v="2476"/>
    <s v="Min"/>
    <s v="Supix Min"/>
    <x v="0"/>
  </r>
  <r>
    <x v="317"/>
    <n v="355"/>
    <x v="1"/>
    <x v="1"/>
    <s v=""/>
    <x v="4"/>
    <s v=""/>
    <x v="0"/>
    <x v="41"/>
    <x v="0"/>
    <x v="0"/>
    <x v="0"/>
    <n v="0"/>
    <n v="0"/>
    <n v="0"/>
    <n v="0"/>
    <s v="Warrison"/>
    <s v="Tricky Warrison"/>
    <x v="1"/>
  </r>
  <r>
    <x v="318"/>
    <n v="356"/>
    <x v="0"/>
    <x v="1"/>
    <s v="B/15/P"/>
    <x v="0"/>
    <s v="P"/>
    <x v="2"/>
    <x v="39"/>
    <x v="0"/>
    <x v="0"/>
    <x v="0"/>
    <n v="0"/>
    <n v="0"/>
    <n v="0"/>
    <n v="0"/>
    <s v="Gloyanthy"/>
    <s v="Pharmus Gloyanthy"/>
    <x v="1"/>
  </r>
  <r>
    <x v="319"/>
    <n v="357"/>
    <x v="1"/>
    <x v="0"/>
    <s v="F/65/S"/>
    <x v="1"/>
    <s v="S"/>
    <x v="0"/>
    <x v="54"/>
    <x v="0"/>
    <x v="0"/>
    <x v="156"/>
    <n v="0"/>
    <n v="124"/>
    <n v="572"/>
    <n v="1894"/>
    <s v="Mcleaney"/>
    <s v="Eduard Mcleaney"/>
    <x v="0"/>
  </r>
  <r>
    <x v="320"/>
    <n v="358"/>
    <x v="1"/>
    <x v="1"/>
    <s v="G/50/S"/>
    <x v="3"/>
    <s v="S"/>
    <x v="0"/>
    <x v="53"/>
    <x v="0"/>
    <x v="0"/>
    <x v="0"/>
    <n v="0"/>
    <n v="0"/>
    <n v="0"/>
    <n v="0"/>
    <s v="Connon"/>
    <s v="Ronna Connon"/>
    <x v="1"/>
  </r>
  <r>
    <x v="321"/>
    <n v="358"/>
    <x v="1"/>
    <x v="1"/>
    <s v="G/50/S"/>
    <x v="3"/>
    <s v="S"/>
    <x v="1"/>
    <x v="25"/>
    <x v="0"/>
    <x v="0"/>
    <x v="0"/>
    <n v="0"/>
    <n v="0"/>
    <n v="0"/>
    <n v="0"/>
    <s v="Connon"/>
    <s v="Dandy Connon"/>
    <x v="1"/>
  </r>
  <r>
    <x v="322"/>
    <n v="359"/>
    <x v="1"/>
    <x v="0"/>
    <s v="F/66/S"/>
    <x v="1"/>
    <s v="S"/>
    <x v="1"/>
    <x v="6"/>
    <x v="0"/>
    <x v="122"/>
    <x v="0"/>
    <n v="453"/>
    <n v="0"/>
    <n v="88"/>
    <n v="689"/>
    <s v="Popez"/>
    <s v="Celine Popez"/>
    <x v="0"/>
  </r>
  <r>
    <x v="323"/>
    <n v="360"/>
    <x v="1"/>
    <x v="0"/>
    <s v="F/67/S"/>
    <x v="1"/>
    <s v="S"/>
    <x v="0"/>
    <x v="24"/>
    <x v="0"/>
    <x v="123"/>
    <x v="157"/>
    <n v="33"/>
    <n v="0"/>
    <n v="112"/>
    <n v="715"/>
    <s v="Staffersby"/>
    <s v="Elancy Staffersby"/>
    <x v="0"/>
  </r>
  <r>
    <x v="324"/>
    <n v="361"/>
    <x v="1"/>
    <x v="0"/>
    <s v="F/68/S"/>
    <x v="1"/>
    <s v="S"/>
    <x v="2"/>
    <x v="3"/>
    <x v="0"/>
    <x v="0"/>
    <x v="158"/>
    <n v="0"/>
    <n v="280"/>
    <n v="417"/>
    <n v="733"/>
    <s v="Headardyer"/>
    <s v="Virgie Headardyer"/>
    <x v="1"/>
  </r>
  <r>
    <x v="325"/>
    <n v="365"/>
    <x v="1"/>
    <x v="0"/>
    <s v="G/51/S"/>
    <x v="3"/>
    <s v="S"/>
    <x v="2"/>
    <x v="34"/>
    <x v="0"/>
    <x v="0"/>
    <x v="0"/>
    <n v="0"/>
    <n v="685"/>
    <n v="21"/>
    <n v="706"/>
    <s v="Jacostaney"/>
    <s v="Dandra Jacostaney"/>
    <x v="0"/>
  </r>
  <r>
    <x v="326"/>
    <n v="1861"/>
    <x v="2"/>
    <x v="0"/>
    <s v="F/358/S"/>
    <x v="1"/>
    <s v="S"/>
    <x v="0"/>
    <x v="64"/>
    <x v="0"/>
    <x v="124"/>
    <x v="159"/>
    <n v="974"/>
    <n v="0"/>
    <n v="133"/>
    <n v="2475"/>
    <s v="Clake"/>
    <s v="Apix Clake"/>
    <x v="0"/>
  </r>
  <r>
    <x v="327"/>
    <n v="2528"/>
    <x v="2"/>
    <x v="0"/>
    <s v="F/487/S"/>
    <x v="1"/>
    <s v="S"/>
    <x v="0"/>
    <x v="13"/>
    <x v="0"/>
    <x v="125"/>
    <x v="160"/>
    <n v="110"/>
    <n v="0"/>
    <n v="0"/>
    <n v="1161"/>
    <s v="Bau"/>
    <s v="Smonch Bau"/>
    <x v="1"/>
  </r>
  <r>
    <x v="328"/>
    <n v="369"/>
    <x v="1"/>
    <x v="0"/>
    <s v="G/53/S"/>
    <x v="3"/>
    <s v="S"/>
    <x v="0"/>
    <x v="1"/>
    <x v="0"/>
    <x v="0"/>
    <x v="0"/>
    <n v="592"/>
    <n v="177"/>
    <n v="58"/>
    <n v="827"/>
    <s v="Pottonalden"/>
    <s v="Veroy Pottonalden"/>
    <x v="1"/>
  </r>
  <r>
    <x v="329"/>
    <n v="370"/>
    <x v="1"/>
    <x v="0"/>
    <s v="F/83/P"/>
    <x v="1"/>
    <s v="P"/>
    <x v="0"/>
    <x v="29"/>
    <x v="0"/>
    <x v="0"/>
    <x v="161"/>
    <n v="0"/>
    <n v="441"/>
    <n v="1023"/>
    <n v="1559"/>
    <s v="Coffmaney"/>
    <s v="Tine Coffmaney"/>
    <x v="0"/>
  </r>
  <r>
    <x v="330"/>
    <n v="7313"/>
    <x v="2"/>
    <x v="0"/>
    <s v="D/231/P"/>
    <x v="5"/>
    <s v="P"/>
    <x v="0"/>
    <x v="54"/>
    <x v="0"/>
    <x v="126"/>
    <x v="162"/>
    <n v="21"/>
    <n v="0"/>
    <n v="0"/>
    <n v="3173"/>
    <s v="Kashe"/>
    <s v="Conth Kashe"/>
    <x v="0"/>
  </r>
  <r>
    <x v="331"/>
    <n v="372"/>
    <x v="1"/>
    <x v="0"/>
    <s v="F/85/P"/>
    <x v="1"/>
    <s v="P"/>
    <x v="0"/>
    <x v="1"/>
    <x v="0"/>
    <x v="0"/>
    <x v="144"/>
    <n v="0"/>
    <n v="2766"/>
    <n v="0"/>
    <n v="2771"/>
    <s v="-"/>
    <s v="-"/>
    <x v="0"/>
  </r>
  <r>
    <x v="332"/>
    <n v="373"/>
    <x v="1"/>
    <x v="1"/>
    <s v="G/62/P"/>
    <x v="3"/>
    <s v="P"/>
    <x v="0"/>
    <x v="54"/>
    <x v="0"/>
    <x v="0"/>
    <x v="0"/>
    <n v="0"/>
    <n v="0"/>
    <n v="0"/>
    <n v="0"/>
    <s v="Mcneiderson"/>
    <s v="Billex Mcneiderson"/>
    <x v="0"/>
  </r>
  <r>
    <x v="333"/>
    <n v="375"/>
    <x v="1"/>
    <x v="0"/>
    <s v="E/22/P"/>
    <x v="6"/>
    <s v="P"/>
    <x v="0"/>
    <x v="28"/>
    <x v="0"/>
    <x v="0"/>
    <x v="0"/>
    <n v="558"/>
    <n v="0"/>
    <n v="230"/>
    <n v="788"/>
    <s v="Vincenton"/>
    <s v="Luzel Vincenton"/>
    <x v="0"/>
  </r>
  <r>
    <x v="334"/>
    <n v="376"/>
    <x v="1"/>
    <x v="0"/>
    <s v="G/54/S"/>
    <x v="3"/>
    <s v="S"/>
    <x v="0"/>
    <x v="15"/>
    <x v="0"/>
    <x v="127"/>
    <x v="0"/>
    <n v="786"/>
    <n v="6"/>
    <n v="0"/>
    <n v="908"/>
    <s v="Spentley"/>
    <s v="Francy Spentley"/>
    <x v="1"/>
  </r>
  <r>
    <x v="335"/>
    <n v="377"/>
    <x v="0"/>
    <x v="0"/>
    <s v="C/15/S"/>
    <x v="7"/>
    <s v="S"/>
    <x v="2"/>
    <x v="60"/>
    <x v="0"/>
    <x v="0"/>
    <x v="163"/>
    <n v="0"/>
    <n v="176"/>
    <n v="8188"/>
    <n v="9432"/>
    <s v="Excialing"/>
    <s v="Wezncha Excialing"/>
    <x v="0"/>
  </r>
  <r>
    <x v="336"/>
    <n v="378"/>
    <x v="0"/>
    <x v="0"/>
    <s v="B/11/S"/>
    <x v="0"/>
    <s v="S"/>
    <x v="2"/>
    <x v="41"/>
    <x v="0"/>
    <x v="63"/>
    <x v="164"/>
    <n v="4"/>
    <n v="5132"/>
    <n v="697"/>
    <n v="6065"/>
    <s v="Pirejus"/>
    <s v="Bram Pirejus"/>
    <x v="0"/>
  </r>
  <r>
    <x v="337"/>
    <n v="378"/>
    <x v="0"/>
    <x v="1"/>
    <s v="B/11/S"/>
    <x v="0"/>
    <s v="S"/>
    <x v="2"/>
    <x v="33"/>
    <x v="0"/>
    <x v="0"/>
    <x v="0"/>
    <n v="0"/>
    <n v="0"/>
    <n v="0"/>
    <n v="0"/>
    <s v="Pirejus"/>
    <s v="Marfak Pirejus"/>
    <x v="1"/>
  </r>
  <r>
    <x v="338"/>
    <n v="378"/>
    <x v="0"/>
    <x v="0"/>
    <s v="B/11/S"/>
    <x v="0"/>
    <s v="S"/>
    <x v="0"/>
    <x v="65"/>
    <x v="0"/>
    <x v="128"/>
    <x v="165"/>
    <n v="7"/>
    <n v="2579"/>
    <n v="2175"/>
    <n v="10645"/>
    <s v="Pirejus"/>
    <s v="Naslon Pirejus"/>
    <x v="0"/>
  </r>
  <r>
    <x v="339"/>
    <n v="378"/>
    <x v="0"/>
    <x v="1"/>
    <s v="B/11/S"/>
    <x v="0"/>
    <s v="S"/>
    <x v="0"/>
    <x v="35"/>
    <x v="0"/>
    <x v="0"/>
    <x v="0"/>
    <n v="0"/>
    <n v="0"/>
    <n v="0"/>
    <n v="0"/>
    <s v="Pirejus"/>
    <s v="Muonons Pirejus"/>
    <x v="1"/>
  </r>
  <r>
    <x v="340"/>
    <n v="378"/>
    <x v="0"/>
    <x v="1"/>
    <s v="B/11/S"/>
    <x v="0"/>
    <s v="S"/>
    <x v="0"/>
    <x v="45"/>
    <x v="0"/>
    <x v="0"/>
    <x v="0"/>
    <n v="0"/>
    <n v="0"/>
    <n v="0"/>
    <n v="0"/>
    <s v="Pirejus"/>
    <s v="Polaton Pirejus"/>
    <x v="1"/>
  </r>
  <r>
    <x v="341"/>
    <n v="378"/>
    <x v="0"/>
    <x v="0"/>
    <s v="B/11/S"/>
    <x v="0"/>
    <s v="S"/>
    <x v="0"/>
    <x v="3"/>
    <x v="0"/>
    <x v="0"/>
    <x v="166"/>
    <n v="6"/>
    <n v="1173"/>
    <n v="1059"/>
    <n v="4729"/>
    <s v="Pirejus"/>
    <s v="Sollum Pirejus"/>
    <x v="0"/>
  </r>
  <r>
    <x v="342"/>
    <n v="378"/>
    <x v="0"/>
    <x v="1"/>
    <s v="B/11/S"/>
    <x v="0"/>
    <s v="S"/>
    <x v="0"/>
    <x v="25"/>
    <x v="0"/>
    <x v="0"/>
    <x v="0"/>
    <n v="0"/>
    <n v="0"/>
    <n v="0"/>
    <n v="0"/>
    <s v="Pirejus"/>
    <s v="Achib Pirejus"/>
    <x v="1"/>
  </r>
  <r>
    <x v="343"/>
    <n v="379"/>
    <x v="1"/>
    <x v="0"/>
    <s v="G/63/P"/>
    <x v="3"/>
    <s v="P"/>
    <x v="0"/>
    <x v="14"/>
    <x v="0"/>
    <x v="129"/>
    <x v="0"/>
    <n v="591"/>
    <n v="0"/>
    <n v="164"/>
    <n v="953"/>
    <s v="Moodson"/>
    <s v="Brita Moodson"/>
    <x v="1"/>
  </r>
  <r>
    <x v="344"/>
    <n v="380"/>
    <x v="0"/>
    <x v="1"/>
    <s v=""/>
    <x v="4"/>
    <s v=""/>
    <x v="2"/>
    <x v="6"/>
    <x v="0"/>
    <x v="0"/>
    <x v="0"/>
    <n v="0"/>
    <n v="0"/>
    <n v="0"/>
    <n v="0"/>
    <s v="Fuelddid"/>
    <s v="Zinopus Fuelddid"/>
    <x v="1"/>
  </r>
  <r>
    <x v="345"/>
    <n v="381"/>
    <x v="0"/>
    <x v="1"/>
    <s v="B/16/P"/>
    <x v="0"/>
    <s v="P"/>
    <x v="2"/>
    <x v="41"/>
    <x v="0"/>
    <x v="0"/>
    <x v="0"/>
    <n v="0"/>
    <n v="0"/>
    <n v="0"/>
    <n v="0"/>
    <s v="Mosteraked"/>
    <s v="Mesatan Mosteraked"/>
    <x v="1"/>
  </r>
  <r>
    <x v="346"/>
    <n v="381"/>
    <x v="0"/>
    <x v="1"/>
    <s v="B/16/P"/>
    <x v="0"/>
    <s v="P"/>
    <x v="2"/>
    <x v="22"/>
    <x v="0"/>
    <x v="0"/>
    <x v="0"/>
    <n v="0"/>
    <n v="0"/>
    <n v="0"/>
    <n v="0"/>
    <s v="Mosteraked"/>
    <s v="Aston Mosteraked"/>
    <x v="1"/>
  </r>
  <r>
    <x v="347"/>
    <n v="382"/>
    <x v="1"/>
    <x v="0"/>
    <s v="G/64/P"/>
    <x v="3"/>
    <s v="P"/>
    <x v="3"/>
    <x v="40"/>
    <x v="0"/>
    <x v="130"/>
    <x v="0"/>
    <n v="0"/>
    <n v="4"/>
    <n v="368"/>
    <n v="720"/>
    <s v="Floydendley"/>
    <s v="Blanie Floydendley"/>
    <x v="0"/>
  </r>
  <r>
    <x v="348"/>
    <n v="383"/>
    <x v="1"/>
    <x v="0"/>
    <s v="G/55/S"/>
    <x v="3"/>
    <s v="S"/>
    <x v="0"/>
    <x v="7"/>
    <x v="0"/>
    <x v="46"/>
    <x v="167"/>
    <n v="0"/>
    <n v="3693"/>
    <n v="140"/>
    <n v="4688"/>
    <s v="Wagnerray"/>
    <s v="Phia Wagnerray"/>
    <x v="0"/>
  </r>
  <r>
    <x v="349"/>
    <n v="383"/>
    <x v="1"/>
    <x v="1"/>
    <s v="G/55/S"/>
    <x v="3"/>
    <s v="S"/>
    <x v="1"/>
    <x v="10"/>
    <x v="0"/>
    <x v="0"/>
    <x v="0"/>
    <n v="0"/>
    <n v="0"/>
    <n v="0"/>
    <n v="0"/>
    <s v="Wagnerray"/>
    <s v="Evane Wagnerray"/>
    <x v="0"/>
  </r>
  <r>
    <x v="350"/>
    <n v="384"/>
    <x v="1"/>
    <x v="0"/>
    <s v="G/56/S"/>
    <x v="3"/>
    <s v="S"/>
    <x v="2"/>
    <x v="16"/>
    <x v="0"/>
    <x v="0"/>
    <x v="0"/>
    <n v="0"/>
    <n v="0"/>
    <n v="0"/>
    <n v="0"/>
    <s v="Simpsonks"/>
    <s v="Cliney Simpsonks"/>
    <x v="1"/>
  </r>
  <r>
    <x v="351"/>
    <n v="384"/>
    <x v="1"/>
    <x v="0"/>
    <s v="G/56/S"/>
    <x v="3"/>
    <s v="S"/>
    <x v="0"/>
    <x v="9"/>
    <x v="0"/>
    <x v="29"/>
    <x v="0"/>
    <n v="881"/>
    <n v="25"/>
    <n v="0"/>
    <n v="909"/>
    <s v="Simpsonks"/>
    <s v="Ellard Simpsonks"/>
    <x v="1"/>
  </r>
  <r>
    <x v="352"/>
    <n v="385"/>
    <x v="1"/>
    <x v="0"/>
    <s v="G/65/P"/>
    <x v="3"/>
    <s v="P"/>
    <x v="0"/>
    <x v="40"/>
    <x v="0"/>
    <x v="16"/>
    <x v="168"/>
    <n v="0"/>
    <n v="0"/>
    <n v="128"/>
    <n v="888"/>
    <s v="Klinson"/>
    <s v="Tanley Klinson"/>
    <x v="0"/>
  </r>
  <r>
    <x v="353"/>
    <n v="387"/>
    <x v="1"/>
    <x v="1"/>
    <s v="G/66/P"/>
    <x v="3"/>
    <s v="P"/>
    <x v="0"/>
    <x v="18"/>
    <x v="0"/>
    <x v="0"/>
    <x v="0"/>
    <n v="0"/>
    <n v="0"/>
    <n v="0"/>
    <n v="0"/>
    <s v="Merce"/>
    <s v="Verek Merce"/>
    <x v="0"/>
  </r>
  <r>
    <x v="354"/>
    <n v="388"/>
    <x v="1"/>
    <x v="1"/>
    <s v="G/57/S"/>
    <x v="3"/>
    <s v="S"/>
    <x v="0"/>
    <x v="9"/>
    <x v="0"/>
    <x v="0"/>
    <x v="0"/>
    <n v="0"/>
    <n v="0"/>
    <n v="0"/>
    <n v="0"/>
    <s v="Sullones"/>
    <s v="Fanna Sullones"/>
    <x v="0"/>
  </r>
  <r>
    <x v="355"/>
    <n v="389"/>
    <x v="1"/>
    <x v="0"/>
    <s v="E/23/P"/>
    <x v="6"/>
    <s v="P"/>
    <x v="0"/>
    <x v="41"/>
    <x v="0"/>
    <x v="131"/>
    <x v="169"/>
    <n v="356"/>
    <n v="0"/>
    <n v="0"/>
    <n v="791"/>
    <s v="Savaraldez"/>
    <s v="Elanda Savaraldez"/>
    <x v="0"/>
  </r>
  <r>
    <x v="356"/>
    <n v="391"/>
    <x v="0"/>
    <x v="0"/>
    <s v="C/9/P"/>
    <x v="7"/>
    <s v="P"/>
    <x v="1"/>
    <x v="38"/>
    <x v="1"/>
    <x v="132"/>
    <x v="170"/>
    <n v="0"/>
    <n v="0"/>
    <n v="987"/>
    <n v="6784"/>
    <s v="Cowsearney"/>
    <s v="Dabik Cowsearney"/>
    <x v="1"/>
  </r>
  <r>
    <x v="357"/>
    <n v="392"/>
    <x v="1"/>
    <x v="0"/>
    <s v="E/24/P"/>
    <x v="6"/>
    <s v="P"/>
    <x v="0"/>
    <x v="13"/>
    <x v="0"/>
    <x v="0"/>
    <x v="171"/>
    <n v="0"/>
    <n v="1508"/>
    <n v="0"/>
    <n v="1619"/>
    <s v="Carreralend"/>
    <s v="Ward Carreralend"/>
    <x v="0"/>
  </r>
  <r>
    <x v="358"/>
    <n v="395"/>
    <x v="0"/>
    <x v="0"/>
    <s v="B/17/P"/>
    <x v="0"/>
    <s v="P"/>
    <x v="2"/>
    <x v="14"/>
    <x v="1"/>
    <x v="0"/>
    <x v="172"/>
    <n v="552"/>
    <n v="8157"/>
    <n v="5688"/>
    <n v="25400"/>
    <s v="Hervel"/>
    <s v="Meropus Hervel"/>
    <x v="0"/>
  </r>
  <r>
    <x v="359"/>
    <n v="395"/>
    <x v="0"/>
    <x v="0"/>
    <s v="B/17/P"/>
    <x v="0"/>
    <s v="P"/>
    <x v="2"/>
    <x v="64"/>
    <x v="0"/>
    <x v="27"/>
    <x v="173"/>
    <n v="0"/>
    <n v="3835"/>
    <n v="1"/>
    <n v="4445"/>
    <s v="Hervel"/>
    <s v="Hadyon Hervel"/>
    <x v="0"/>
  </r>
  <r>
    <x v="360"/>
    <n v="396"/>
    <x v="1"/>
    <x v="1"/>
    <s v="G/59/S"/>
    <x v="3"/>
    <s v="S"/>
    <x v="0"/>
    <x v="41"/>
    <x v="0"/>
    <x v="0"/>
    <x v="0"/>
    <n v="0"/>
    <n v="0"/>
    <n v="0"/>
    <n v="0"/>
    <s v="Robins"/>
    <s v="Brinez Robins"/>
    <x v="1"/>
  </r>
  <r>
    <x v="361"/>
    <n v="3714"/>
    <x v="2"/>
    <x v="0"/>
    <s v="D/116/S"/>
    <x v="5"/>
    <s v="S"/>
    <x v="1"/>
    <x v="3"/>
    <x v="0"/>
    <x v="47"/>
    <x v="174"/>
    <n v="354"/>
    <n v="0"/>
    <n v="0"/>
    <n v="784"/>
    <s v="Harta"/>
    <s v="Cowl Harta"/>
    <x v="0"/>
  </r>
  <r>
    <x v="362"/>
    <n v="5396"/>
    <x v="2"/>
    <x v="0"/>
    <s v="F/1109/P"/>
    <x v="1"/>
    <s v="P"/>
    <x v="0"/>
    <x v="34"/>
    <x v="0"/>
    <x v="133"/>
    <x v="175"/>
    <n v="8"/>
    <n v="0"/>
    <n v="0"/>
    <n v="1129"/>
    <s v="Flaie"/>
    <s v="Rowl Flaie"/>
    <x v="0"/>
  </r>
  <r>
    <x v="363"/>
    <n v="1100"/>
    <x v="2"/>
    <x v="0"/>
    <s v="F/226/P"/>
    <x v="1"/>
    <s v="P"/>
    <x v="0"/>
    <x v="41"/>
    <x v="0"/>
    <x v="84"/>
    <x v="176"/>
    <n v="298"/>
    <n v="245"/>
    <n v="0"/>
    <n v="1388"/>
    <s v="Cuche"/>
    <s v="Ros Cuche"/>
    <x v="0"/>
  </r>
  <r>
    <x v="364"/>
    <n v="7583"/>
    <x v="2"/>
    <x v="0"/>
    <s v="F/1574/P"/>
    <x v="1"/>
    <s v="P"/>
    <x v="0"/>
    <x v="39"/>
    <x v="0"/>
    <x v="9"/>
    <x v="176"/>
    <n v="1826"/>
    <n v="9"/>
    <n v="0"/>
    <n v="2222"/>
    <s v="Pert"/>
    <s v="Pebuts Pert"/>
    <x v="1"/>
  </r>
  <r>
    <x v="365"/>
    <n v="3562"/>
    <x v="2"/>
    <x v="0"/>
    <s v="E/212/P"/>
    <x v="6"/>
    <s v="P"/>
    <x v="2"/>
    <x v="33"/>
    <x v="0"/>
    <x v="134"/>
    <x v="177"/>
    <n v="1158"/>
    <n v="139"/>
    <n v="548"/>
    <n v="4780"/>
    <s v="Nad"/>
    <s v="Cole Nad"/>
    <x v="0"/>
  </r>
  <r>
    <x v="366"/>
    <n v="337"/>
    <x v="2"/>
    <x v="0"/>
    <s v="F/63/S"/>
    <x v="1"/>
    <s v="S"/>
    <x v="0"/>
    <x v="43"/>
    <x v="0"/>
    <x v="135"/>
    <x v="178"/>
    <n v="634"/>
    <n v="3"/>
    <n v="1057"/>
    <n v="2460"/>
    <s v="Perle"/>
    <s v="Weros Perle"/>
    <x v="1"/>
  </r>
  <r>
    <x v="367"/>
    <n v="405"/>
    <x v="1"/>
    <x v="0"/>
    <s v="F/89/P"/>
    <x v="1"/>
    <s v="P"/>
    <x v="2"/>
    <x v="30"/>
    <x v="0"/>
    <x v="136"/>
    <x v="0"/>
    <n v="0"/>
    <n v="310"/>
    <n v="7"/>
    <n v="494"/>
    <s v="Flowensley"/>
    <s v="Denis Flowensley"/>
    <x v="0"/>
  </r>
  <r>
    <x v="368"/>
    <n v="407"/>
    <x v="1"/>
    <x v="0"/>
    <s v="G/69/P"/>
    <x v="3"/>
    <s v="P"/>
    <x v="0"/>
    <x v="40"/>
    <x v="0"/>
    <x v="0"/>
    <x v="179"/>
    <n v="0"/>
    <n v="0"/>
    <n v="1699"/>
    <n v="1720"/>
    <s v="Mirez"/>
    <s v="Dandy Mirez"/>
    <x v="0"/>
  </r>
  <r>
    <x v="369"/>
    <n v="407"/>
    <x v="1"/>
    <x v="0"/>
    <s v="F/90/P"/>
    <x v="1"/>
    <s v="P"/>
    <x v="0"/>
    <x v="28"/>
    <x v="0"/>
    <x v="0"/>
    <x v="180"/>
    <n v="0"/>
    <n v="5"/>
    <n v="223"/>
    <n v="693"/>
    <s v="Mirez"/>
    <s v="Luzel Mirez"/>
    <x v="0"/>
  </r>
  <r>
    <x v="370"/>
    <n v="407"/>
    <x v="1"/>
    <x v="1"/>
    <s v="G/69/P"/>
    <x v="3"/>
    <s v="P"/>
    <x v="0"/>
    <x v="0"/>
    <x v="0"/>
    <x v="0"/>
    <x v="0"/>
    <n v="0"/>
    <n v="0"/>
    <n v="0"/>
    <n v="0"/>
    <s v="Mirez"/>
    <s v="Dennya Mirez"/>
    <x v="0"/>
  </r>
  <r>
    <x v="371"/>
    <n v="128"/>
    <x v="2"/>
    <x v="0"/>
    <s v="D/3/S"/>
    <x v="5"/>
    <s v="S"/>
    <x v="0"/>
    <x v="64"/>
    <x v="1"/>
    <x v="137"/>
    <x v="181"/>
    <n v="9"/>
    <n v="316"/>
    <n v="2"/>
    <n v="3014"/>
    <s v="Fles"/>
    <s v="Grohs Fles"/>
    <x v="0"/>
  </r>
  <r>
    <x v="372"/>
    <n v="4176"/>
    <x v="2"/>
    <x v="0"/>
    <s v="F/859/P"/>
    <x v="1"/>
    <s v="P"/>
    <x v="2"/>
    <x v="1"/>
    <x v="0"/>
    <x v="138"/>
    <x v="182"/>
    <n v="46"/>
    <n v="87"/>
    <n v="0"/>
    <n v="1071"/>
    <s v="Fla"/>
    <s v="Wille Fla"/>
    <x v="1"/>
  </r>
  <r>
    <x v="373"/>
    <n v="410"/>
    <x v="1"/>
    <x v="0"/>
    <s v="F/72/S"/>
    <x v="1"/>
    <s v="S"/>
    <x v="2"/>
    <x v="33"/>
    <x v="0"/>
    <x v="0"/>
    <x v="183"/>
    <n v="0"/>
    <n v="567"/>
    <n v="0"/>
    <n v="717"/>
    <s v="Roachoanand"/>
    <s v="Tyrona Roachoanand"/>
    <x v="0"/>
  </r>
  <r>
    <x v="374"/>
    <n v="411"/>
    <x v="1"/>
    <x v="0"/>
    <s v="F/91/P"/>
    <x v="1"/>
    <s v="P"/>
    <x v="0"/>
    <x v="4"/>
    <x v="0"/>
    <x v="139"/>
    <x v="0"/>
    <n v="101"/>
    <n v="140"/>
    <n v="0"/>
    <n v="932"/>
    <s v="Rushorney"/>
    <s v="Benny Rushorney"/>
    <x v="0"/>
  </r>
  <r>
    <x v="375"/>
    <n v="412"/>
    <x v="0"/>
    <x v="0"/>
    <s v="C/11/P"/>
    <x v="7"/>
    <s v="P"/>
    <x v="0"/>
    <x v="62"/>
    <x v="0"/>
    <x v="0"/>
    <x v="184"/>
    <n v="5952"/>
    <n v="1537"/>
    <n v="0"/>
    <n v="14744"/>
    <s v="Quelfly"/>
    <s v="Baton Quelfly"/>
    <x v="1"/>
  </r>
  <r>
    <x v="376"/>
    <n v="413"/>
    <x v="1"/>
    <x v="0"/>
    <s v="F/92/P"/>
    <x v="1"/>
    <s v="P"/>
    <x v="0"/>
    <x v="41"/>
    <x v="0"/>
    <x v="0"/>
    <x v="57"/>
    <n v="0"/>
    <n v="352"/>
    <n v="60"/>
    <n v="569"/>
    <s v="Steinardson"/>
    <s v="Elina Steinardson"/>
    <x v="0"/>
  </r>
  <r>
    <x v="377"/>
    <n v="415"/>
    <x v="1"/>
    <x v="1"/>
    <s v="G/60/S"/>
    <x v="3"/>
    <s v="S"/>
    <x v="0"/>
    <x v="42"/>
    <x v="0"/>
    <x v="0"/>
    <x v="0"/>
    <n v="0"/>
    <n v="0"/>
    <n v="0"/>
    <n v="0"/>
    <s v="Pierry"/>
    <s v="Iney Pierry"/>
    <x v="0"/>
  </r>
  <r>
    <x v="378"/>
    <n v="417"/>
    <x v="0"/>
    <x v="1"/>
    <s v="B/18/P"/>
    <x v="0"/>
    <s v="P"/>
    <x v="2"/>
    <x v="66"/>
    <x v="0"/>
    <x v="0"/>
    <x v="0"/>
    <n v="0"/>
    <n v="0"/>
    <n v="0"/>
    <n v="0"/>
    <s v="Poicaptic"/>
    <s v="Lesatik Poicaptic"/>
    <x v="1"/>
  </r>
  <r>
    <x v="379"/>
    <n v="417"/>
    <x v="0"/>
    <x v="0"/>
    <s v="B/18/P"/>
    <x v="0"/>
    <s v="P"/>
    <x v="2"/>
    <x v="15"/>
    <x v="0"/>
    <x v="0"/>
    <x v="185"/>
    <n v="0"/>
    <n v="5467"/>
    <n v="1241"/>
    <n v="7878"/>
    <s v="Unhearfus"/>
    <s v="Mirark Unhearfus"/>
    <x v="0"/>
  </r>
  <r>
    <x v="380"/>
    <n v="417"/>
    <x v="0"/>
    <x v="1"/>
    <s v="B/18/P"/>
    <x v="0"/>
    <s v="P"/>
    <x v="0"/>
    <x v="67"/>
    <x v="0"/>
    <x v="0"/>
    <x v="0"/>
    <n v="0"/>
    <n v="0"/>
    <n v="0"/>
    <n v="0"/>
    <s v="Unhearfus"/>
    <s v="Enifik Unhearfus"/>
    <x v="1"/>
  </r>
  <r>
    <x v="381"/>
    <n v="423"/>
    <x v="0"/>
    <x v="0"/>
    <s v="B/19/P"/>
    <x v="0"/>
    <s v="P"/>
    <x v="0"/>
    <x v="34"/>
    <x v="0"/>
    <x v="8"/>
    <x v="186"/>
    <n v="0"/>
    <n v="13"/>
    <n v="57"/>
    <n v="3662"/>
    <s v="Pumbody"/>
    <s v="Syrmark Pumbody"/>
    <x v="1"/>
  </r>
  <r>
    <x v="382"/>
    <n v="8500"/>
    <x v="2"/>
    <x v="0"/>
    <s v="F/1743/P"/>
    <x v="1"/>
    <s v="P"/>
    <x v="0"/>
    <x v="14"/>
    <x v="0"/>
    <x v="113"/>
    <x v="187"/>
    <n v="977"/>
    <n v="0"/>
    <n v="0"/>
    <n v="1348"/>
    <s v="Purte"/>
    <s v="Chios Purte"/>
    <x v="1"/>
  </r>
  <r>
    <x v="383"/>
    <n v="7724"/>
    <x v="2"/>
    <x v="0"/>
    <s v="F/1472/S"/>
    <x v="1"/>
    <s v="S"/>
    <x v="0"/>
    <x v="36"/>
    <x v="0"/>
    <x v="140"/>
    <x v="188"/>
    <n v="32"/>
    <n v="15"/>
    <n v="0"/>
    <n v="704"/>
    <s v="Trad"/>
    <s v="Kris Trad"/>
    <x v="0"/>
  </r>
  <r>
    <x v="384"/>
    <n v="2112"/>
    <x v="2"/>
    <x v="0"/>
    <s v="F/418/P"/>
    <x v="1"/>
    <s v="P"/>
    <x v="0"/>
    <x v="19"/>
    <x v="0"/>
    <x v="141"/>
    <x v="189"/>
    <n v="18"/>
    <n v="1415"/>
    <n v="0"/>
    <n v="2598"/>
    <s v="Perty"/>
    <s v="Latsts Perty"/>
    <x v="0"/>
  </r>
  <r>
    <x v="385"/>
    <n v="427"/>
    <x v="0"/>
    <x v="0"/>
    <s v="E/26/P"/>
    <x v="6"/>
    <s v="P"/>
    <x v="0"/>
    <x v="14"/>
    <x v="0"/>
    <x v="135"/>
    <x v="0"/>
    <n v="7185"/>
    <n v="562"/>
    <n v="792"/>
    <n v="8956"/>
    <s v="Efulows"/>
    <s v="Algor Efulows"/>
    <x v="1"/>
  </r>
  <r>
    <x v="386"/>
    <n v="428"/>
    <x v="0"/>
    <x v="0"/>
    <s v="C/16/S"/>
    <x v="7"/>
    <s v="S"/>
    <x v="0"/>
    <x v="19"/>
    <x v="0"/>
    <x v="0"/>
    <x v="190"/>
    <n v="0"/>
    <n v="715"/>
    <n v="3139"/>
    <n v="7972"/>
    <s v="Chocaters"/>
    <s v="Chargin Chocaters"/>
    <x v="1"/>
  </r>
  <r>
    <x v="387"/>
    <n v="429"/>
    <x v="0"/>
    <x v="0"/>
    <s v="A/5/S"/>
    <x v="2"/>
    <s v="S"/>
    <x v="2"/>
    <x v="28"/>
    <x v="0"/>
    <x v="71"/>
    <x v="191"/>
    <n v="0"/>
    <n v="2"/>
    <n v="225"/>
    <n v="10345"/>
    <s v="Ineysive"/>
    <s v="Aino Ineysive"/>
    <x v="1"/>
  </r>
  <r>
    <x v="388"/>
    <n v="429"/>
    <x v="0"/>
    <x v="1"/>
    <s v="A/5/S"/>
    <x v="2"/>
    <s v="S"/>
    <x v="2"/>
    <x v="59"/>
    <x v="0"/>
    <x v="0"/>
    <x v="0"/>
    <n v="0"/>
    <n v="0"/>
    <n v="0"/>
    <n v="0"/>
    <s v="Ineysive"/>
    <s v="Taurak Ineysive"/>
    <x v="1"/>
  </r>
  <r>
    <x v="389"/>
    <n v="430"/>
    <x v="1"/>
    <x v="0"/>
    <s v="F/75/S"/>
    <x v="1"/>
    <s v="S"/>
    <x v="0"/>
    <x v="19"/>
    <x v="0"/>
    <x v="0"/>
    <x v="192"/>
    <n v="0"/>
    <n v="16"/>
    <n v="0"/>
    <n v="1042"/>
    <s v="Jorden"/>
    <s v="Eliana Jorden"/>
    <x v="1"/>
  </r>
  <r>
    <x v="390"/>
    <n v="2284"/>
    <x v="2"/>
    <x v="0"/>
    <s v="F/463/P"/>
    <x v="1"/>
    <s v="P"/>
    <x v="0"/>
    <x v="41"/>
    <x v="0"/>
    <x v="142"/>
    <x v="193"/>
    <n v="1127"/>
    <n v="4225"/>
    <n v="0"/>
    <n v="5916"/>
    <s v="Butte"/>
    <s v="Poloos Butte"/>
    <x v="0"/>
  </r>
  <r>
    <x v="391"/>
    <n v="6252"/>
    <x v="2"/>
    <x v="0"/>
    <s v="F/1201/S"/>
    <x v="1"/>
    <s v="S"/>
    <x v="0"/>
    <x v="48"/>
    <x v="0"/>
    <x v="143"/>
    <x v="194"/>
    <n v="418"/>
    <n v="312"/>
    <n v="0"/>
    <n v="1658"/>
    <s v="Chort"/>
    <s v="Gork Chort"/>
    <x v="0"/>
  </r>
  <r>
    <x v="392"/>
    <n v="433"/>
    <x v="0"/>
    <x v="2"/>
    <s v="B/20/P"/>
    <x v="0"/>
    <s v="P"/>
    <x v="2"/>
    <x v="38"/>
    <x v="0"/>
    <x v="0"/>
    <x v="0"/>
    <n v="0"/>
    <n v="0"/>
    <n v="0"/>
    <n v="0"/>
    <s v="Mormonized"/>
    <s v="Hekark Mormonized"/>
    <x v="1"/>
  </r>
  <r>
    <x v="393"/>
    <n v="433"/>
    <x v="0"/>
    <x v="0"/>
    <s v="B/20/P"/>
    <x v="0"/>
    <s v="P"/>
    <x v="0"/>
    <x v="52"/>
    <x v="0"/>
    <x v="23"/>
    <x v="195"/>
    <n v="0"/>
    <n v="2962"/>
    <n v="3656"/>
    <n v="7513"/>
    <s v="Mormonized"/>
    <s v="Naosura Mormonized"/>
    <x v="0"/>
  </r>
  <r>
    <x v="394"/>
    <n v="6253"/>
    <x v="2"/>
    <x v="0"/>
    <s v="F/1289/P"/>
    <x v="1"/>
    <s v="P"/>
    <x v="2"/>
    <x v="1"/>
    <x v="0"/>
    <x v="144"/>
    <x v="196"/>
    <n v="301"/>
    <n v="0"/>
    <n v="0"/>
    <n v="1331"/>
    <s v="Pota"/>
    <s v="Allots Pota"/>
    <x v="0"/>
  </r>
  <r>
    <x v="395"/>
    <n v="435"/>
    <x v="1"/>
    <x v="1"/>
    <s v="G/62/S"/>
    <x v="3"/>
    <s v="S"/>
    <x v="0"/>
    <x v="30"/>
    <x v="0"/>
    <x v="0"/>
    <x v="0"/>
    <n v="0"/>
    <n v="0"/>
    <n v="0"/>
    <n v="0"/>
    <s v="Willynnedy"/>
    <s v="Allie Willynnedy"/>
    <x v="1"/>
  </r>
  <r>
    <x v="396"/>
    <n v="436"/>
    <x v="1"/>
    <x v="0"/>
    <s v="G/63/S"/>
    <x v="3"/>
    <s v="S"/>
    <x v="2"/>
    <x v="20"/>
    <x v="0"/>
    <x v="0"/>
    <x v="0"/>
    <n v="0"/>
    <n v="0"/>
    <n v="0"/>
    <n v="0"/>
    <s v="Hodes"/>
    <s v="Sallyl Hodes"/>
    <x v="1"/>
  </r>
  <r>
    <x v="397"/>
    <n v="436"/>
    <x v="1"/>
    <x v="0"/>
    <s v="G/63/S"/>
    <x v="3"/>
    <s v="S"/>
    <x v="1"/>
    <x v="35"/>
    <x v="0"/>
    <x v="145"/>
    <x v="197"/>
    <n v="0"/>
    <n v="622"/>
    <n v="0"/>
    <n v="679"/>
    <s v="Hodes"/>
    <s v="Lilace Hodes"/>
    <x v="0"/>
  </r>
  <r>
    <x v="398"/>
    <n v="437"/>
    <x v="1"/>
    <x v="0"/>
    <s v="F/78/S"/>
    <x v="1"/>
    <s v="S"/>
    <x v="0"/>
    <x v="0"/>
    <x v="0"/>
    <x v="146"/>
    <x v="0"/>
    <n v="22"/>
    <n v="467"/>
    <n v="0"/>
    <n v="871"/>
    <s v="Oneiles"/>
    <s v="Lynnee Oneiles"/>
    <x v="0"/>
  </r>
  <r>
    <x v="399"/>
    <n v="437"/>
    <x v="1"/>
    <x v="0"/>
    <s v="F/78/S"/>
    <x v="1"/>
    <s v="S"/>
    <x v="1"/>
    <x v="46"/>
    <x v="0"/>
    <x v="107"/>
    <x v="0"/>
    <n v="840"/>
    <n v="26"/>
    <n v="0"/>
    <n v="873"/>
    <s v="Oneiles"/>
    <s v="Debora Oneiles"/>
    <x v="0"/>
  </r>
  <r>
    <x v="400"/>
    <n v="438"/>
    <x v="0"/>
    <x v="1"/>
    <s v="B/13/S"/>
    <x v="0"/>
    <s v="S"/>
    <x v="0"/>
    <x v="46"/>
    <x v="0"/>
    <x v="0"/>
    <x v="0"/>
    <n v="0"/>
    <n v="0"/>
    <n v="0"/>
    <n v="0"/>
    <s v="Diateous"/>
    <s v="Dyonon Diateous"/>
    <x v="1"/>
  </r>
  <r>
    <x v="401"/>
    <n v="439"/>
    <x v="0"/>
    <x v="0"/>
    <s v="C/13/P"/>
    <x v="7"/>
    <s v="P"/>
    <x v="2"/>
    <x v="10"/>
    <x v="0"/>
    <x v="0"/>
    <x v="198"/>
    <n v="45"/>
    <n v="1936"/>
    <n v="56"/>
    <n v="7674"/>
    <s v="Unciate"/>
    <s v="Izarino Unciate"/>
    <x v="0"/>
  </r>
  <r>
    <x v="402"/>
    <n v="441"/>
    <x v="1"/>
    <x v="0"/>
    <s v="F/79/S"/>
    <x v="1"/>
    <s v="S"/>
    <x v="2"/>
    <x v="25"/>
    <x v="0"/>
    <x v="0"/>
    <x v="0"/>
    <n v="0"/>
    <n v="722"/>
    <n v="0"/>
    <n v="722"/>
    <s v="Hahnstonsen"/>
    <s v="Loree Hahnstonsen"/>
    <x v="0"/>
  </r>
  <r>
    <x v="403"/>
    <n v="442"/>
    <x v="1"/>
    <x v="0"/>
    <s v="F/98/P"/>
    <x v="1"/>
    <s v="P"/>
    <x v="0"/>
    <x v="8"/>
    <x v="0"/>
    <x v="107"/>
    <x v="199"/>
    <n v="0"/>
    <n v="0"/>
    <n v="0"/>
    <n v="1050"/>
    <s v="Armstromez"/>
    <s v="Elica Armstromez"/>
    <x v="0"/>
  </r>
  <r>
    <x v="404"/>
    <n v="4829"/>
    <x v="2"/>
    <x v="0"/>
    <s v="F/982/P"/>
    <x v="1"/>
    <s v="P"/>
    <x v="0"/>
    <x v="11"/>
    <x v="0"/>
    <x v="147"/>
    <x v="200"/>
    <n v="2"/>
    <n v="0"/>
    <n v="0"/>
    <n v="1238"/>
    <s v="Shpie"/>
    <s v="Ale Shpie"/>
    <x v="0"/>
  </r>
  <r>
    <x v="405"/>
    <n v="444"/>
    <x v="2"/>
    <x v="0"/>
    <s v="F/99/P"/>
    <x v="1"/>
    <s v="P"/>
    <x v="0"/>
    <x v="6"/>
    <x v="1"/>
    <x v="148"/>
    <x v="0"/>
    <n v="136"/>
    <n v="0"/>
    <n v="0"/>
    <n v="2005"/>
    <s v="Curte"/>
    <s v="Colal Curte"/>
    <x v="0"/>
  </r>
  <r>
    <x v="406"/>
    <n v="445"/>
    <x v="1"/>
    <x v="0"/>
    <s v="F/80/S"/>
    <x v="1"/>
    <s v="S"/>
    <x v="0"/>
    <x v="36"/>
    <x v="0"/>
    <x v="149"/>
    <x v="0"/>
    <n v="0"/>
    <n v="24"/>
    <n v="799"/>
    <n v="2175"/>
    <s v="Marshopper"/>
    <s v="Loria Marshopper"/>
    <x v="0"/>
  </r>
  <r>
    <x v="407"/>
    <n v="445"/>
    <x v="0"/>
    <x v="0"/>
    <s v="E/25/S"/>
    <x v="6"/>
    <s v="S"/>
    <x v="0"/>
    <x v="6"/>
    <x v="0"/>
    <x v="0"/>
    <x v="0"/>
    <n v="0"/>
    <n v="77"/>
    <n v="715"/>
    <n v="792"/>
    <s v="Marshopper"/>
    <s v="Rice Marshopper"/>
    <x v="0"/>
  </r>
  <r>
    <x v="408"/>
    <n v="446"/>
    <x v="0"/>
    <x v="1"/>
    <s v="B/21/P"/>
    <x v="0"/>
    <s v="P"/>
    <x v="2"/>
    <x v="15"/>
    <x v="0"/>
    <x v="0"/>
    <x v="0"/>
    <n v="0"/>
    <n v="0"/>
    <n v="0"/>
    <n v="0"/>
    <s v="Singmage"/>
    <s v="Hadira Singmage"/>
    <x v="1"/>
  </r>
  <r>
    <x v="409"/>
    <n v="447"/>
    <x v="1"/>
    <x v="0"/>
    <s v="F/81/S"/>
    <x v="1"/>
    <s v="S"/>
    <x v="0"/>
    <x v="15"/>
    <x v="0"/>
    <x v="150"/>
    <x v="0"/>
    <n v="795"/>
    <n v="0"/>
    <n v="0"/>
    <n v="804"/>
    <s v="Mcclayton"/>
    <s v="Ferry Mcclayton"/>
    <x v="1"/>
  </r>
  <r>
    <x v="410"/>
    <n v="448"/>
    <x v="1"/>
    <x v="0"/>
    <s v="E/27/P"/>
    <x v="6"/>
    <s v="P"/>
    <x v="0"/>
    <x v="1"/>
    <x v="0"/>
    <x v="151"/>
    <x v="0"/>
    <n v="0"/>
    <n v="32"/>
    <n v="0"/>
    <n v="789"/>
    <s v="Hoppernardy"/>
    <s v="Elara Hoppernardy"/>
    <x v="0"/>
  </r>
  <r>
    <x v="411"/>
    <n v="448"/>
    <x v="1"/>
    <x v="1"/>
    <s v="G/71/P"/>
    <x v="3"/>
    <s v="P"/>
    <x v="1"/>
    <x v="25"/>
    <x v="0"/>
    <x v="0"/>
    <x v="0"/>
    <n v="0"/>
    <n v="0"/>
    <n v="0"/>
    <n v="0"/>
    <s v="-"/>
    <s v="-"/>
    <x v="1"/>
  </r>
  <r>
    <x v="412"/>
    <n v="449"/>
    <x v="1"/>
    <x v="1"/>
    <s v="G/64/S"/>
    <x v="3"/>
    <s v="S"/>
    <x v="0"/>
    <x v="56"/>
    <x v="0"/>
    <x v="0"/>
    <x v="0"/>
    <n v="0"/>
    <n v="0"/>
    <n v="0"/>
    <n v="0"/>
    <s v="Moongton"/>
    <s v="Nathy Moongton"/>
    <x v="1"/>
  </r>
  <r>
    <x v="413"/>
    <n v="4415"/>
    <x v="2"/>
    <x v="0"/>
    <s v="F/833/S"/>
    <x v="1"/>
    <s v="S"/>
    <x v="0"/>
    <x v="11"/>
    <x v="0"/>
    <x v="152"/>
    <x v="98"/>
    <n v="36"/>
    <n v="12"/>
    <n v="39"/>
    <n v="1309"/>
    <s v="Parta"/>
    <s v="Froon Parta"/>
    <x v="0"/>
  </r>
  <r>
    <x v="414"/>
    <n v="453"/>
    <x v="0"/>
    <x v="1"/>
    <s v="B/14/S"/>
    <x v="0"/>
    <s v="S"/>
    <x v="0"/>
    <x v="43"/>
    <x v="0"/>
    <x v="0"/>
    <x v="0"/>
    <n v="0"/>
    <n v="0"/>
    <n v="0"/>
    <n v="0"/>
    <s v="Taptiritty"/>
    <s v="Aldun Taptiritty"/>
    <x v="1"/>
  </r>
  <r>
    <x v="415"/>
    <n v="453"/>
    <x v="0"/>
    <x v="1"/>
    <s v=""/>
    <x v="4"/>
    <s v=""/>
    <x v="2"/>
    <x v="10"/>
    <x v="0"/>
    <x v="0"/>
    <x v="0"/>
    <n v="0"/>
    <n v="0"/>
    <n v="0"/>
    <n v="0"/>
    <s v="Taptiritty"/>
    <s v="Minopus Taptiritty"/>
    <x v="1"/>
  </r>
  <r>
    <x v="416"/>
    <n v="453"/>
    <x v="0"/>
    <x v="1"/>
    <s v="B/14/S"/>
    <x v="0"/>
    <s v="S"/>
    <x v="0"/>
    <x v="68"/>
    <x v="0"/>
    <x v="0"/>
    <x v="0"/>
    <n v="0"/>
    <n v="0"/>
    <n v="0"/>
    <n v="0"/>
    <s v="Taptiritty"/>
    <s v="Wezena Taptiritty"/>
    <x v="1"/>
  </r>
  <r>
    <x v="417"/>
    <n v="454"/>
    <x v="0"/>
    <x v="0"/>
    <s v="B/15/S"/>
    <x v="0"/>
    <s v="S"/>
    <x v="2"/>
    <x v="7"/>
    <x v="1"/>
    <x v="51"/>
    <x v="201"/>
    <n v="0"/>
    <n v="745"/>
    <n v="5"/>
    <n v="5043"/>
    <s v="Geoconne"/>
    <s v="Tabius Geoconne"/>
    <x v="1"/>
  </r>
  <r>
    <x v="418"/>
    <n v="454"/>
    <x v="0"/>
    <x v="1"/>
    <s v="B/15/S"/>
    <x v="0"/>
    <s v="S"/>
    <x v="0"/>
    <x v="42"/>
    <x v="0"/>
    <x v="0"/>
    <x v="0"/>
    <n v="0"/>
    <n v="0"/>
    <n v="0"/>
    <n v="0"/>
    <s v="Fushausive"/>
    <s v="Etair Fushausive"/>
    <x v="1"/>
  </r>
  <r>
    <x v="419"/>
    <n v="454"/>
    <x v="0"/>
    <x v="1"/>
    <s v="B/15/S"/>
    <x v="0"/>
    <s v="S"/>
    <x v="0"/>
    <x v="26"/>
    <x v="0"/>
    <x v="0"/>
    <x v="0"/>
    <n v="0"/>
    <n v="0"/>
    <n v="0"/>
    <n v="0"/>
    <s v="Geoconne"/>
    <s v="Hallux Geoconne"/>
    <x v="1"/>
  </r>
  <r>
    <x v="420"/>
    <n v="456"/>
    <x v="1"/>
    <x v="0"/>
    <s v="F/83/S"/>
    <x v="1"/>
    <s v="S"/>
    <x v="0"/>
    <x v="31"/>
    <x v="0"/>
    <x v="153"/>
    <x v="202"/>
    <n v="188"/>
    <n v="59"/>
    <n v="73"/>
    <n v="715"/>
    <s v="Hinetthews"/>
    <s v="Lulah Hinetthews"/>
    <x v="0"/>
  </r>
  <r>
    <x v="421"/>
    <n v="457"/>
    <x v="1"/>
    <x v="0"/>
    <s v="G/72/P"/>
    <x v="3"/>
    <s v="P"/>
    <x v="1"/>
    <x v="43"/>
    <x v="0"/>
    <x v="0"/>
    <x v="0"/>
    <n v="747"/>
    <n v="26"/>
    <n v="0"/>
    <n v="773"/>
    <s v="Poperez"/>
    <s v="Leonyl Poperez"/>
    <x v="1"/>
  </r>
  <r>
    <x v="422"/>
    <n v="457"/>
    <x v="1"/>
    <x v="1"/>
    <s v="G/72/P"/>
    <x v="3"/>
    <s v="P"/>
    <x v="0"/>
    <x v="50"/>
    <x v="0"/>
    <x v="0"/>
    <x v="0"/>
    <n v="0"/>
    <n v="0"/>
    <n v="0"/>
    <n v="0"/>
    <s v="Poperez"/>
    <s v="Sallyl Poperez"/>
    <x v="0"/>
  </r>
  <r>
    <x v="423"/>
    <n v="457"/>
    <x v="1"/>
    <x v="0"/>
    <s v="G/72/P"/>
    <x v="3"/>
    <s v="P"/>
    <x v="0"/>
    <x v="21"/>
    <x v="0"/>
    <x v="0"/>
    <x v="0"/>
    <n v="0"/>
    <n v="0"/>
    <n v="0"/>
    <n v="0"/>
    <s v="Poperez"/>
    <s v="Joela Poperez"/>
    <x v="0"/>
  </r>
  <r>
    <x v="424"/>
    <n v="458"/>
    <x v="0"/>
    <x v="1"/>
    <s v="D/16/S"/>
    <x v="5"/>
    <s v="S"/>
    <x v="2"/>
    <x v="7"/>
    <x v="0"/>
    <x v="0"/>
    <x v="0"/>
    <n v="0"/>
    <n v="0"/>
    <n v="0"/>
    <n v="0"/>
    <s v="Bedectical"/>
    <s v="Zanin Bedectical"/>
    <x v="1"/>
  </r>
  <r>
    <x v="425"/>
    <n v="459"/>
    <x v="1"/>
    <x v="0"/>
    <s v="F/84/S"/>
    <x v="1"/>
    <s v="S"/>
    <x v="0"/>
    <x v="24"/>
    <x v="0"/>
    <x v="154"/>
    <x v="0"/>
    <n v="0"/>
    <n v="59"/>
    <n v="2"/>
    <n v="2217"/>
    <s v="Nichoan"/>
    <s v="Hardy Nichoan"/>
    <x v="0"/>
  </r>
  <r>
    <x v="426"/>
    <n v="460"/>
    <x v="1"/>
    <x v="1"/>
    <s v="G/65/S"/>
    <x v="3"/>
    <s v="S"/>
    <x v="1"/>
    <x v="1"/>
    <x v="0"/>
    <x v="0"/>
    <x v="0"/>
    <n v="0"/>
    <n v="0"/>
    <n v="0"/>
    <n v="0"/>
    <s v="Jenningley"/>
    <s v="Shawne Jenningley"/>
    <x v="1"/>
  </r>
  <r>
    <x v="427"/>
    <n v="461"/>
    <x v="1"/>
    <x v="0"/>
    <s v="E/27/S"/>
    <x v="6"/>
    <s v="S"/>
    <x v="1"/>
    <x v="14"/>
    <x v="0"/>
    <x v="0"/>
    <x v="203"/>
    <n v="0"/>
    <n v="0"/>
    <n v="0"/>
    <n v="869"/>
    <s v="Yorkland"/>
    <s v="Shany Yorkland"/>
    <x v="1"/>
  </r>
  <r>
    <x v="428"/>
    <n v="461"/>
    <x v="1"/>
    <x v="0"/>
    <s v="F/85/S"/>
    <x v="1"/>
    <s v="S"/>
    <x v="0"/>
    <x v="15"/>
    <x v="0"/>
    <x v="0"/>
    <x v="4"/>
    <n v="182"/>
    <n v="612"/>
    <n v="20"/>
    <n v="884"/>
    <s v="Yorkland"/>
    <s v="Warry Yorkland"/>
    <x v="1"/>
  </r>
  <r>
    <x v="429"/>
    <n v="461"/>
    <x v="1"/>
    <x v="0"/>
    <s v="G/66/S"/>
    <x v="3"/>
    <s v="S"/>
    <x v="2"/>
    <x v="17"/>
    <x v="0"/>
    <x v="0"/>
    <x v="0"/>
    <n v="0"/>
    <n v="0"/>
    <n v="0"/>
    <n v="0"/>
    <s v="Yorkland"/>
    <s v="Len Yorkland"/>
    <x v="1"/>
  </r>
  <r>
    <x v="430"/>
    <n v="462"/>
    <x v="1"/>
    <x v="1"/>
    <s v="G/67/S"/>
    <x v="3"/>
    <s v="S"/>
    <x v="3"/>
    <x v="53"/>
    <x v="0"/>
    <x v="0"/>
    <x v="0"/>
    <n v="0"/>
    <n v="0"/>
    <n v="0"/>
    <n v="0"/>
    <s v="Sosanturney"/>
    <s v="Ronia Sosanturney"/>
    <x v="0"/>
  </r>
  <r>
    <x v="431"/>
    <n v="6711"/>
    <x v="2"/>
    <x v="0"/>
    <s v="D/210/P"/>
    <x v="5"/>
    <s v="P"/>
    <x v="0"/>
    <x v="36"/>
    <x v="1"/>
    <x v="0"/>
    <x v="204"/>
    <n v="714"/>
    <n v="0"/>
    <n v="0"/>
    <n v="994"/>
    <s v="Perle"/>
    <s v="Igrish Perle"/>
    <x v="0"/>
  </r>
  <r>
    <x v="432"/>
    <n v="1100"/>
    <x v="2"/>
    <x v="0"/>
    <s v="E/62/P"/>
    <x v="6"/>
    <s v="P"/>
    <x v="0"/>
    <x v="19"/>
    <x v="0"/>
    <x v="155"/>
    <x v="205"/>
    <n v="99"/>
    <n v="0"/>
    <n v="130"/>
    <n v="1028"/>
    <s v="Frité"/>
    <s v="Heat Frité"/>
    <x v="0"/>
  </r>
  <r>
    <x v="433"/>
    <n v="465"/>
    <x v="1"/>
    <x v="0"/>
    <s v="E/28/P"/>
    <x v="6"/>
    <s v="P"/>
    <x v="0"/>
    <x v="43"/>
    <x v="0"/>
    <x v="23"/>
    <x v="206"/>
    <n v="0"/>
    <n v="1178"/>
    <n v="428"/>
    <n v="1620"/>
    <s v="Chaellerty"/>
    <s v="Deandy Chaellerty"/>
    <x v="0"/>
  </r>
  <r>
    <x v="434"/>
    <n v="465"/>
    <x v="1"/>
    <x v="0"/>
    <s v="E/28/P"/>
    <x v="6"/>
    <s v="P"/>
    <x v="0"/>
    <x v="34"/>
    <x v="0"/>
    <x v="0"/>
    <x v="134"/>
    <n v="22"/>
    <n v="146"/>
    <n v="4"/>
    <n v="826"/>
    <s v="Chaellerty"/>
    <s v="Kyley Chaellerty"/>
    <x v="1"/>
  </r>
  <r>
    <x v="435"/>
    <n v="466"/>
    <x v="1"/>
    <x v="0"/>
    <s v="F/101/P"/>
    <x v="1"/>
    <s v="P"/>
    <x v="0"/>
    <x v="39"/>
    <x v="0"/>
    <x v="0"/>
    <x v="0"/>
    <n v="863"/>
    <n v="1"/>
    <n v="1"/>
    <n v="865"/>
    <s v="Beachez"/>
    <s v="Aude Beachez"/>
    <x v="0"/>
  </r>
  <r>
    <x v="436"/>
    <n v="468"/>
    <x v="1"/>
    <x v="1"/>
    <s v=""/>
    <x v="4"/>
    <s v=""/>
    <x v="0"/>
    <x v="10"/>
    <x v="0"/>
    <x v="0"/>
    <x v="0"/>
    <n v="0"/>
    <n v="0"/>
    <n v="0"/>
    <n v="0"/>
    <s v="Wynneyerson"/>
    <s v="Haryn Wynneyerson"/>
    <x v="0"/>
  </r>
  <r>
    <x v="437"/>
    <n v="3703"/>
    <x v="2"/>
    <x v="0"/>
    <s v="F/768/P"/>
    <x v="1"/>
    <s v="P"/>
    <x v="0"/>
    <x v="28"/>
    <x v="0"/>
    <x v="156"/>
    <x v="207"/>
    <n v="36"/>
    <n v="0"/>
    <n v="0"/>
    <n v="1680"/>
    <s v="Coflé"/>
    <s v="Shersp Coflé"/>
    <x v="0"/>
  </r>
  <r>
    <x v="438"/>
    <n v="7500"/>
    <x v="2"/>
    <x v="0"/>
    <s v="F/1432/S"/>
    <x v="1"/>
    <s v="S"/>
    <x v="0"/>
    <x v="48"/>
    <x v="1"/>
    <x v="157"/>
    <x v="112"/>
    <n v="228"/>
    <n v="0"/>
    <n v="0"/>
    <n v="2005"/>
    <s v="Swin"/>
    <s v="Swafox Swin"/>
    <x v="0"/>
  </r>
  <r>
    <x v="439"/>
    <n v="471"/>
    <x v="0"/>
    <x v="0"/>
    <s v="B/22/P"/>
    <x v="0"/>
    <s v="P"/>
    <x v="0"/>
    <x v="4"/>
    <x v="0"/>
    <x v="0"/>
    <x v="208"/>
    <n v="2"/>
    <n v="5183"/>
    <n v="170"/>
    <n v="5400"/>
    <s v="Fuelisent"/>
    <s v="Astab Fuelisent"/>
    <x v="0"/>
  </r>
  <r>
    <x v="440"/>
    <n v="471"/>
    <x v="0"/>
    <x v="0"/>
    <s v="B/22/P"/>
    <x v="0"/>
    <s v="P"/>
    <x v="2"/>
    <x v="29"/>
    <x v="0"/>
    <x v="0"/>
    <x v="209"/>
    <n v="0"/>
    <n v="0"/>
    <n v="4"/>
    <n v="7976"/>
    <s v="Fuelisent"/>
    <s v="Izarino Fuelisent"/>
    <x v="1"/>
  </r>
  <r>
    <x v="441"/>
    <n v="472"/>
    <x v="1"/>
    <x v="0"/>
    <s v="F/87/S"/>
    <x v="1"/>
    <s v="S"/>
    <x v="1"/>
    <x v="12"/>
    <x v="0"/>
    <x v="0"/>
    <x v="206"/>
    <n v="544"/>
    <n v="9"/>
    <n v="299"/>
    <n v="862"/>
    <s v="Solinez"/>
    <s v="Stene Solinez"/>
    <x v="0"/>
  </r>
  <r>
    <x v="442"/>
    <n v="474"/>
    <x v="1"/>
    <x v="1"/>
    <s v="G/69/S"/>
    <x v="3"/>
    <s v="S"/>
    <x v="2"/>
    <x v="24"/>
    <x v="0"/>
    <x v="0"/>
    <x v="0"/>
    <n v="0"/>
    <n v="0"/>
    <n v="0"/>
    <n v="0"/>
    <s v="Chardst"/>
    <s v="Nicey Chardst"/>
    <x v="1"/>
  </r>
  <r>
    <x v="443"/>
    <n v="475"/>
    <x v="1"/>
    <x v="0"/>
    <s v="E/29/P"/>
    <x v="6"/>
    <s v="P"/>
    <x v="0"/>
    <x v="39"/>
    <x v="0"/>
    <x v="0"/>
    <x v="0"/>
    <n v="38"/>
    <n v="9"/>
    <n v="943"/>
    <n v="990"/>
    <s v="Gilesonston"/>
    <s v="Danie Gilesonston"/>
    <x v="0"/>
  </r>
  <r>
    <x v="444"/>
    <n v="643"/>
    <x v="2"/>
    <x v="0"/>
    <s v="F/138/P"/>
    <x v="1"/>
    <s v="P"/>
    <x v="0"/>
    <x v="43"/>
    <x v="0"/>
    <x v="158"/>
    <x v="210"/>
    <n v="141"/>
    <n v="0"/>
    <n v="0"/>
    <n v="1426"/>
    <s v="Watie"/>
    <s v="Tran Watie"/>
    <x v="1"/>
  </r>
  <r>
    <x v="445"/>
    <n v="8060"/>
    <x v="2"/>
    <x v="0"/>
    <s v="F/1541/S"/>
    <x v="1"/>
    <s v="S"/>
    <x v="0"/>
    <x v="0"/>
    <x v="0"/>
    <x v="159"/>
    <x v="211"/>
    <n v="960"/>
    <n v="1"/>
    <n v="29"/>
    <n v="2618"/>
    <s v="Chman"/>
    <s v="Pot Chman"/>
    <x v="0"/>
  </r>
  <r>
    <x v="446"/>
    <n v="6482"/>
    <x v="2"/>
    <x v="0"/>
    <s v="F/1237/S"/>
    <x v="1"/>
    <s v="S"/>
    <x v="2"/>
    <x v="6"/>
    <x v="0"/>
    <x v="160"/>
    <x v="212"/>
    <n v="681"/>
    <n v="352"/>
    <n v="0"/>
    <n v="1686"/>
    <s v="Letie"/>
    <s v="Chtios Letie"/>
    <x v="0"/>
  </r>
  <r>
    <x v="447"/>
    <n v="477"/>
    <x v="1"/>
    <x v="0"/>
    <s v="E/30/P"/>
    <x v="6"/>
    <s v="P"/>
    <x v="0"/>
    <x v="15"/>
    <x v="0"/>
    <x v="0"/>
    <x v="144"/>
    <n v="0"/>
    <n v="1619"/>
    <n v="0"/>
    <n v="1624"/>
    <s v="Moongton"/>
    <s v="Benny Moongton"/>
    <x v="0"/>
  </r>
  <r>
    <x v="448"/>
    <n v="480"/>
    <x v="1"/>
    <x v="0"/>
    <s v="G/74/P"/>
    <x v="3"/>
    <s v="P"/>
    <x v="0"/>
    <x v="38"/>
    <x v="0"/>
    <x v="0"/>
    <x v="213"/>
    <n v="23"/>
    <n v="0"/>
    <n v="275"/>
    <n v="332"/>
    <s v="Mcdanield"/>
    <s v="Chrisa Mcdanield"/>
    <x v="0"/>
  </r>
  <r>
    <x v="449"/>
    <n v="481"/>
    <x v="1"/>
    <x v="1"/>
    <s v="G/70/S"/>
    <x v="3"/>
    <s v="S"/>
    <x v="0"/>
    <x v="45"/>
    <x v="0"/>
    <x v="0"/>
    <x v="0"/>
    <n v="0"/>
    <n v="0"/>
    <n v="0"/>
    <n v="0"/>
    <s v="Peckerson"/>
    <s v="Gera Peckerson"/>
    <x v="1"/>
  </r>
  <r>
    <x v="450"/>
    <n v="482"/>
    <x v="1"/>
    <x v="0"/>
    <s v="E/28/S"/>
    <x v="6"/>
    <s v="S"/>
    <x v="0"/>
    <x v="38"/>
    <x v="0"/>
    <x v="0"/>
    <x v="214"/>
    <n v="0"/>
    <n v="5"/>
    <n v="665"/>
    <n v="788"/>
    <s v="Mallerez"/>
    <s v="Anny Mallerez"/>
    <x v="0"/>
  </r>
  <r>
    <x v="451"/>
    <n v="482"/>
    <x v="1"/>
    <x v="0"/>
    <s v="F/88/S"/>
    <x v="1"/>
    <s v="S"/>
    <x v="0"/>
    <x v="7"/>
    <x v="0"/>
    <x v="0"/>
    <x v="68"/>
    <n v="0"/>
    <n v="0"/>
    <n v="615"/>
    <n v="629"/>
    <s v="Mallerez"/>
    <s v="Isaacy Mallerez"/>
    <x v="0"/>
  </r>
  <r>
    <x v="452"/>
    <n v="485"/>
    <x v="0"/>
    <x v="0"/>
    <s v="B/17/S"/>
    <x v="0"/>
    <s v="S"/>
    <x v="2"/>
    <x v="33"/>
    <x v="0"/>
    <x v="0"/>
    <x v="215"/>
    <n v="0"/>
    <n v="3348"/>
    <n v="55"/>
    <n v="3436"/>
    <s v="Unloweedic"/>
    <s v="Furudah Unloweedic"/>
    <x v="0"/>
  </r>
  <r>
    <x v="453"/>
    <n v="487"/>
    <x v="0"/>
    <x v="0"/>
    <s v="C/19/S"/>
    <x v="7"/>
    <s v="S"/>
    <x v="0"/>
    <x v="0"/>
    <x v="0"/>
    <x v="161"/>
    <x v="216"/>
    <n v="12"/>
    <n v="4303"/>
    <n v="246"/>
    <n v="6527"/>
    <s v="Obeaded"/>
    <s v="Sadirak Obeaded"/>
    <x v="0"/>
  </r>
  <r>
    <x v="454"/>
    <n v="488"/>
    <x v="1"/>
    <x v="1"/>
    <s v="G/76/P"/>
    <x v="3"/>
    <s v="P"/>
    <x v="1"/>
    <x v="7"/>
    <x v="0"/>
    <x v="0"/>
    <x v="0"/>
    <n v="0"/>
    <n v="0"/>
    <n v="0"/>
    <n v="0"/>
    <s v="Vantonson"/>
    <s v="Chery Vantonson"/>
    <x v="0"/>
  </r>
  <r>
    <x v="455"/>
    <n v="490"/>
    <x v="1"/>
    <x v="1"/>
    <s v="G/71/S"/>
    <x v="3"/>
    <s v="S"/>
    <x v="0"/>
    <x v="9"/>
    <x v="0"/>
    <x v="0"/>
    <x v="0"/>
    <n v="0"/>
    <n v="0"/>
    <n v="0"/>
    <n v="0"/>
    <s v="Kirklander"/>
    <s v="Hanne Kirklander"/>
    <x v="1"/>
  </r>
  <r>
    <x v="456"/>
    <n v="498"/>
    <x v="0"/>
    <x v="1"/>
    <s v=""/>
    <x v="4"/>
    <s v=""/>
    <x v="2"/>
    <x v="38"/>
    <x v="0"/>
    <x v="0"/>
    <x v="0"/>
    <n v="0"/>
    <n v="0"/>
    <n v="0"/>
    <n v="0"/>
    <s v="Preent"/>
    <s v="Batomam Preent"/>
    <x v="1"/>
  </r>
  <r>
    <x v="457"/>
    <n v="498"/>
    <x v="0"/>
    <x v="1"/>
    <s v="B/18/S"/>
    <x v="0"/>
    <s v="S"/>
    <x v="2"/>
    <x v="59"/>
    <x v="0"/>
    <x v="0"/>
    <x v="0"/>
    <n v="0"/>
    <n v="0"/>
    <n v="0"/>
    <n v="0"/>
    <s v="Preent"/>
    <s v="Kastrak Preent"/>
    <x v="1"/>
  </r>
  <r>
    <x v="458"/>
    <n v="6970"/>
    <x v="2"/>
    <x v="0"/>
    <s v="E/465/S"/>
    <x v="6"/>
    <s v="S"/>
    <x v="3"/>
    <x v="19"/>
    <x v="0"/>
    <x v="162"/>
    <x v="141"/>
    <n v="363"/>
    <n v="0"/>
    <n v="0"/>
    <n v="1049"/>
    <s v="Pread"/>
    <s v="Coakey Pread"/>
    <x v="0"/>
  </r>
  <r>
    <x v="459"/>
    <n v="5802"/>
    <x v="2"/>
    <x v="0"/>
    <s v="D/175/S"/>
    <x v="5"/>
    <s v="S"/>
    <x v="0"/>
    <x v="5"/>
    <x v="0"/>
    <x v="163"/>
    <x v="81"/>
    <n v="22"/>
    <n v="0"/>
    <n v="0"/>
    <n v="1056"/>
    <s v="Killé"/>
    <s v="Terry Killé"/>
    <x v="1"/>
  </r>
  <r>
    <x v="460"/>
    <n v="4818"/>
    <x v="2"/>
    <x v="0"/>
    <s v="D/150/S"/>
    <x v="5"/>
    <s v="S"/>
    <x v="0"/>
    <x v="69"/>
    <x v="0"/>
    <x v="164"/>
    <x v="217"/>
    <n v="272"/>
    <n v="0"/>
    <n v="0"/>
    <n v="1056"/>
    <s v="Reake"/>
    <s v="Jele Reake"/>
    <x v="1"/>
  </r>
  <r>
    <x v="461"/>
    <n v="501"/>
    <x v="0"/>
    <x v="0"/>
    <s v="E/32/P"/>
    <x v="6"/>
    <s v="P"/>
    <x v="0"/>
    <x v="42"/>
    <x v="0"/>
    <x v="0"/>
    <x v="218"/>
    <n v="967"/>
    <n v="0"/>
    <n v="481"/>
    <n v="2377"/>
    <s v="Spedlybood"/>
    <s v="Hadirk Spedlybood"/>
    <x v="0"/>
  </r>
  <r>
    <x v="462"/>
    <n v="1439"/>
    <x v="2"/>
    <x v="0"/>
    <s v="F/279/S"/>
    <x v="1"/>
    <s v="S"/>
    <x v="0"/>
    <x v="54"/>
    <x v="0"/>
    <x v="42"/>
    <x v="219"/>
    <n v="228"/>
    <n v="760"/>
    <n v="0"/>
    <n v="1286"/>
    <s v="Lette"/>
    <s v="Lios Lette"/>
    <x v="0"/>
  </r>
  <r>
    <x v="463"/>
    <n v="8406"/>
    <x v="2"/>
    <x v="0"/>
    <s v="D/250/S"/>
    <x v="5"/>
    <s v="S"/>
    <x v="0"/>
    <x v="33"/>
    <x v="0"/>
    <x v="165"/>
    <x v="220"/>
    <n v="566"/>
    <n v="0"/>
    <n v="619"/>
    <n v="2578"/>
    <s v="Merte"/>
    <s v="Beal Merte"/>
    <x v="0"/>
  </r>
  <r>
    <x v="464"/>
    <n v="5010"/>
    <x v="2"/>
    <x v="0"/>
    <s v="F/1021/P"/>
    <x v="1"/>
    <s v="P"/>
    <x v="0"/>
    <x v="6"/>
    <x v="1"/>
    <x v="166"/>
    <x v="124"/>
    <n v="26"/>
    <n v="0"/>
    <n v="518"/>
    <n v="1749"/>
    <s v="Sincy"/>
    <s v="Poloos Sincy"/>
    <x v="0"/>
  </r>
  <r>
    <x v="465"/>
    <n v="4172"/>
    <x v="2"/>
    <x v="0"/>
    <s v="D/141/P"/>
    <x v="5"/>
    <s v="P"/>
    <x v="0"/>
    <x v="43"/>
    <x v="0"/>
    <x v="167"/>
    <x v="221"/>
    <n v="2074"/>
    <n v="0"/>
    <n v="0"/>
    <n v="2398"/>
    <s v="Flell"/>
    <s v="Corsh Flell"/>
    <x v="1"/>
  </r>
  <r>
    <x v="466"/>
    <n v="504"/>
    <x v="0"/>
    <x v="1"/>
    <s v="B/19/S"/>
    <x v="0"/>
    <s v="S"/>
    <x v="2"/>
    <x v="41"/>
    <x v="0"/>
    <x v="0"/>
    <x v="0"/>
    <n v="0"/>
    <n v="0"/>
    <n v="0"/>
    <n v="0"/>
    <s v="Unpasine"/>
    <s v="Thabius Unpasine"/>
    <x v="1"/>
  </r>
  <r>
    <x v="467"/>
    <n v="504"/>
    <x v="0"/>
    <x v="1"/>
    <s v="B/19/S"/>
    <x v="0"/>
    <s v="S"/>
    <x v="2"/>
    <x v="48"/>
    <x v="0"/>
    <x v="0"/>
    <x v="0"/>
    <n v="0"/>
    <n v="0"/>
    <n v="0"/>
    <n v="0"/>
    <s v="Unpasine"/>
    <s v="Mirfar Unpasine"/>
    <x v="1"/>
  </r>
  <r>
    <x v="468"/>
    <n v="504"/>
    <x v="0"/>
    <x v="1"/>
    <s v="B/19/S"/>
    <x v="0"/>
    <s v="S"/>
    <x v="3"/>
    <x v="1"/>
    <x v="0"/>
    <x v="0"/>
    <x v="0"/>
    <n v="0"/>
    <n v="0"/>
    <n v="0"/>
    <n v="0"/>
    <s v="Unpasine"/>
    <s v="Sterops Unpasine"/>
    <x v="1"/>
  </r>
  <r>
    <x v="469"/>
    <n v="504"/>
    <x v="0"/>
    <x v="0"/>
    <s v="B/19/S"/>
    <x v="0"/>
    <s v="S"/>
    <x v="0"/>
    <x v="51"/>
    <x v="0"/>
    <x v="0"/>
    <x v="222"/>
    <n v="11"/>
    <n v="401"/>
    <n v="752"/>
    <n v="2901"/>
    <s v="Unpasine"/>
    <s v="Tauria Unpasine"/>
    <x v="0"/>
  </r>
  <r>
    <x v="470"/>
    <n v="504"/>
    <x v="0"/>
    <x v="1"/>
    <s v="B/19/S"/>
    <x v="0"/>
    <s v="S"/>
    <x v="2"/>
    <x v="41"/>
    <x v="0"/>
    <x v="0"/>
    <x v="0"/>
    <n v="0"/>
    <n v="0"/>
    <n v="0"/>
    <n v="0"/>
    <s v="Unpasine"/>
    <s v="Azharga Unpasine"/>
    <x v="1"/>
  </r>
  <r>
    <x v="471"/>
    <n v="504"/>
    <x v="0"/>
    <x v="1"/>
    <s v="B/19/S"/>
    <x v="0"/>
    <s v="S"/>
    <x v="2"/>
    <x v="70"/>
    <x v="0"/>
    <x v="0"/>
    <x v="0"/>
    <n v="0"/>
    <n v="0"/>
    <n v="0"/>
    <n v="0"/>
    <s v="Unpasine"/>
    <s v="Alheneb Unpasine"/>
    <x v="1"/>
  </r>
  <r>
    <x v="472"/>
    <n v="8585"/>
    <x v="2"/>
    <x v="0"/>
    <s v="D/259/S"/>
    <x v="5"/>
    <s v="S"/>
    <x v="0"/>
    <x v="53"/>
    <x v="0"/>
    <x v="168"/>
    <x v="25"/>
    <n v="269"/>
    <n v="0"/>
    <n v="0"/>
    <n v="1181"/>
    <s v="Kepie"/>
    <s v="Cireal Kepie"/>
    <x v="0"/>
  </r>
  <r>
    <x v="473"/>
    <n v="507"/>
    <x v="1"/>
    <x v="0"/>
    <s v="G/74/S"/>
    <x v="3"/>
    <s v="S"/>
    <x v="0"/>
    <x v="0"/>
    <x v="0"/>
    <x v="0"/>
    <x v="0"/>
    <n v="0"/>
    <n v="0"/>
    <n v="0"/>
    <n v="0"/>
    <s v="Mccarry"/>
    <s v="Kylen Mccarry"/>
    <x v="1"/>
  </r>
  <r>
    <x v="474"/>
    <n v="510"/>
    <x v="0"/>
    <x v="0"/>
    <s v="C/16/P"/>
    <x v="7"/>
    <s v="P"/>
    <x v="0"/>
    <x v="67"/>
    <x v="0"/>
    <x v="0"/>
    <x v="223"/>
    <n v="0"/>
    <n v="323"/>
    <n v="0"/>
    <n v="16844"/>
    <s v="Sinecthex"/>
    <s v="Astrark Sinecthex"/>
    <x v="1"/>
  </r>
  <r>
    <x v="475"/>
    <n v="512"/>
    <x v="0"/>
    <x v="0"/>
    <s v="D/18/S"/>
    <x v="5"/>
    <s v="S"/>
    <x v="2"/>
    <x v="25"/>
    <x v="0"/>
    <x v="0"/>
    <x v="224"/>
    <n v="0"/>
    <n v="59"/>
    <n v="122"/>
    <n v="5936"/>
    <s v="Nateansive"/>
    <s v="Sadirak Nateansive"/>
    <x v="1"/>
  </r>
  <r>
    <x v="476"/>
    <n v="512"/>
    <x v="0"/>
    <x v="1"/>
    <s v="D/18/S"/>
    <x v="5"/>
    <s v="S"/>
    <x v="0"/>
    <x v="31"/>
    <x v="0"/>
    <x v="0"/>
    <x v="0"/>
    <n v="0"/>
    <n v="0"/>
    <n v="0"/>
    <n v="0"/>
    <s v="Nateansive"/>
    <s v="Ankalik Nateansive"/>
    <x v="1"/>
  </r>
  <r>
    <x v="477"/>
    <n v="513"/>
    <x v="1"/>
    <x v="1"/>
    <s v="G/78/P"/>
    <x v="3"/>
    <s v="P"/>
    <x v="1"/>
    <x v="33"/>
    <x v="0"/>
    <x v="0"/>
    <x v="0"/>
    <n v="0"/>
    <n v="0"/>
    <n v="0"/>
    <n v="0"/>
    <s v="Blandez"/>
    <s v="Rayley Blandez"/>
    <x v="1"/>
  </r>
  <r>
    <x v="478"/>
    <n v="515"/>
    <x v="0"/>
    <x v="1"/>
    <s v="B/20/S"/>
    <x v="0"/>
    <s v="S"/>
    <x v="0"/>
    <x v="53"/>
    <x v="0"/>
    <x v="0"/>
    <x v="0"/>
    <n v="0"/>
    <n v="0"/>
    <n v="0"/>
    <n v="0"/>
    <s v="Swinvul"/>
    <s v="Alramix Swinvul"/>
    <x v="1"/>
  </r>
  <r>
    <x v="479"/>
    <n v="516"/>
    <x v="0"/>
    <x v="0"/>
    <s v="A/6/S"/>
    <x v="2"/>
    <s v="S"/>
    <x v="2"/>
    <x v="31"/>
    <x v="0"/>
    <x v="169"/>
    <x v="225"/>
    <n v="41"/>
    <n v="0"/>
    <n v="2376"/>
    <n v="5022"/>
    <s v="Eneurordry"/>
    <s v="Vindem Eneurordry"/>
    <x v="0"/>
  </r>
  <r>
    <x v="480"/>
    <n v="517"/>
    <x v="1"/>
    <x v="0"/>
    <s v="F/109/P"/>
    <x v="1"/>
    <s v="P"/>
    <x v="0"/>
    <x v="34"/>
    <x v="0"/>
    <x v="170"/>
    <x v="0"/>
    <n v="1"/>
    <n v="2"/>
    <n v="73"/>
    <n v="1521"/>
    <s v="Kimons"/>
    <s v="Jandy Kimons"/>
    <x v="0"/>
  </r>
  <r>
    <x v="481"/>
    <n v="540"/>
    <x v="2"/>
    <x v="0"/>
    <s v="F/95/S"/>
    <x v="1"/>
    <s v="S"/>
    <x v="0"/>
    <x v="30"/>
    <x v="0"/>
    <x v="171"/>
    <x v="0"/>
    <n v="0"/>
    <n v="45"/>
    <n v="16"/>
    <n v="1532"/>
    <s v="Conie"/>
    <s v="Rantax Conie"/>
    <x v="0"/>
  </r>
  <r>
    <x v="482"/>
    <n v="519"/>
    <x v="1"/>
    <x v="1"/>
    <s v="G/77/S"/>
    <x v="3"/>
    <s v="S"/>
    <x v="0"/>
    <x v="34"/>
    <x v="0"/>
    <x v="0"/>
    <x v="0"/>
    <n v="0"/>
    <n v="0"/>
    <n v="0"/>
    <n v="0"/>
    <s v="Farleyatton"/>
    <s v="Ryany Farleyatton"/>
    <x v="1"/>
  </r>
  <r>
    <x v="483"/>
    <n v="520"/>
    <x v="1"/>
    <x v="0"/>
    <s v="G/78/S"/>
    <x v="3"/>
    <s v="S"/>
    <x v="0"/>
    <x v="31"/>
    <x v="0"/>
    <x v="64"/>
    <x v="0"/>
    <n v="0"/>
    <n v="0"/>
    <n v="0"/>
    <n v="62"/>
    <s v="Mcguirez"/>
    <s v="Bel Mcguirez"/>
    <x v="0"/>
  </r>
  <r>
    <x v="484"/>
    <n v="521"/>
    <x v="1"/>
    <x v="0"/>
    <s v="E/32/S"/>
    <x v="6"/>
    <s v="S"/>
    <x v="0"/>
    <x v="40"/>
    <x v="0"/>
    <x v="5"/>
    <x v="226"/>
    <n v="0"/>
    <n v="0"/>
    <n v="0"/>
    <n v="302"/>
    <s v="Hornettoney"/>
    <s v="Hery Hornettoney"/>
    <x v="1"/>
  </r>
  <r>
    <x v="485"/>
    <n v="522"/>
    <x v="1"/>
    <x v="0"/>
    <s v="E/33/P"/>
    <x v="6"/>
    <s v="P"/>
    <x v="0"/>
    <x v="42"/>
    <x v="0"/>
    <x v="0"/>
    <x v="0"/>
    <n v="750"/>
    <n v="0"/>
    <n v="156"/>
    <n v="906"/>
    <s v="Parklaney"/>
    <s v="Glenry Parklaney"/>
    <x v="0"/>
  </r>
  <r>
    <x v="486"/>
    <n v="523"/>
    <x v="1"/>
    <x v="0"/>
    <s v="E/33/S"/>
    <x v="6"/>
    <s v="S"/>
    <x v="0"/>
    <x v="8"/>
    <x v="0"/>
    <x v="172"/>
    <x v="227"/>
    <n v="1733"/>
    <n v="0"/>
    <n v="6"/>
    <n v="2505"/>
    <s v="Joyneidez"/>
    <s v="Helley Joyneidez"/>
    <x v="1"/>
  </r>
  <r>
    <x v="487"/>
    <n v="525"/>
    <x v="1"/>
    <x v="1"/>
    <s v=""/>
    <x v="4"/>
    <s v=""/>
    <x v="0"/>
    <x v="52"/>
    <x v="0"/>
    <x v="0"/>
    <x v="0"/>
    <n v="0"/>
    <n v="0"/>
    <n v="0"/>
    <n v="0"/>
    <s v="Mirezavis"/>
    <s v="Wenise Mirezavis"/>
    <x v="1"/>
  </r>
  <r>
    <x v="488"/>
    <n v="8442"/>
    <x v="2"/>
    <x v="0"/>
    <s v="E/540/P"/>
    <x v="6"/>
    <s v="P"/>
    <x v="0"/>
    <x v="25"/>
    <x v="0"/>
    <x v="173"/>
    <x v="228"/>
    <n v="0"/>
    <n v="33"/>
    <n v="0"/>
    <n v="1048"/>
    <s v="Fatte"/>
    <s v="Dakes Fatte"/>
    <x v="0"/>
  </r>
  <r>
    <x v="489"/>
    <n v="593"/>
    <x v="2"/>
    <x v="0"/>
    <s v="D/24/P"/>
    <x v="5"/>
    <s v="P"/>
    <x v="0"/>
    <x v="34"/>
    <x v="2"/>
    <x v="2"/>
    <x v="229"/>
    <n v="182"/>
    <n v="1"/>
    <n v="2005"/>
    <n v="2383"/>
    <s v="Kra"/>
    <s v="Hon Kra"/>
    <x v="0"/>
  </r>
  <r>
    <x v="490"/>
    <n v="528"/>
    <x v="0"/>
    <x v="0"/>
    <s v="C/17/P"/>
    <x v="7"/>
    <s v="P"/>
    <x v="0"/>
    <x v="59"/>
    <x v="0"/>
    <x v="0"/>
    <x v="230"/>
    <n v="0"/>
    <n v="3427"/>
    <n v="6595"/>
    <n v="11141"/>
    <s v="Stiven"/>
    <s v="Alasmon Stiven"/>
    <x v="0"/>
  </r>
  <r>
    <x v="491"/>
    <n v="529"/>
    <x v="1"/>
    <x v="1"/>
    <s v="G/81/P"/>
    <x v="3"/>
    <s v="P"/>
    <x v="1"/>
    <x v="6"/>
    <x v="0"/>
    <x v="0"/>
    <x v="0"/>
    <n v="0"/>
    <n v="0"/>
    <n v="0"/>
    <n v="0"/>
    <s v="Sellahaney"/>
    <s v="Ericia Sellahaney"/>
    <x v="0"/>
  </r>
  <r>
    <x v="492"/>
    <n v="531"/>
    <x v="1"/>
    <x v="1"/>
    <s v="G/82/P"/>
    <x v="3"/>
    <s v="P"/>
    <x v="2"/>
    <x v="17"/>
    <x v="0"/>
    <x v="0"/>
    <x v="0"/>
    <n v="0"/>
    <n v="0"/>
    <n v="0"/>
    <n v="0"/>
    <s v="Alentonway"/>
    <s v="Estine Alentonway"/>
    <x v="0"/>
  </r>
  <r>
    <x v="493"/>
    <n v="531"/>
    <x v="1"/>
    <x v="1"/>
    <s v="G/82/P"/>
    <x v="3"/>
    <s v="P"/>
    <x v="2"/>
    <x v="34"/>
    <x v="0"/>
    <x v="0"/>
    <x v="0"/>
    <n v="0"/>
    <n v="0"/>
    <n v="0"/>
    <n v="0"/>
    <s v="Alentonway"/>
    <s v="Darley Alentonway"/>
    <x v="1"/>
  </r>
  <r>
    <x v="494"/>
    <n v="4748"/>
    <x v="2"/>
    <x v="0"/>
    <s v="D/149/S"/>
    <x v="5"/>
    <s v="S"/>
    <x v="0"/>
    <x v="70"/>
    <x v="0"/>
    <x v="174"/>
    <x v="231"/>
    <n v="380"/>
    <n v="38"/>
    <n v="1"/>
    <n v="765"/>
    <s v="Chene"/>
    <s v="Capies Chene"/>
    <x v="0"/>
  </r>
  <r>
    <x v="495"/>
    <n v="534"/>
    <x v="0"/>
    <x v="0"/>
    <s v="B/23/P"/>
    <x v="0"/>
    <s v="P"/>
    <x v="0"/>
    <x v="10"/>
    <x v="0"/>
    <x v="175"/>
    <x v="232"/>
    <n v="29"/>
    <n v="5732"/>
    <n v="1902"/>
    <n v="8476"/>
    <s v="Parbage"/>
    <s v="Asellux Parbage"/>
    <x v="0"/>
  </r>
  <r>
    <x v="496"/>
    <n v="534"/>
    <x v="0"/>
    <x v="0"/>
    <s v="B/23/P"/>
    <x v="0"/>
    <s v="P"/>
    <x v="0"/>
    <x v="18"/>
    <x v="0"/>
    <x v="176"/>
    <x v="233"/>
    <n v="316"/>
    <n v="641"/>
    <n v="25"/>
    <n v="5863"/>
    <s v="Parbage"/>
    <s v="Weia Parbage"/>
    <x v="0"/>
  </r>
  <r>
    <x v="497"/>
    <n v="537"/>
    <x v="1"/>
    <x v="0"/>
    <s v="G/83/P"/>
    <x v="3"/>
    <s v="P"/>
    <x v="0"/>
    <x v="15"/>
    <x v="0"/>
    <x v="0"/>
    <x v="144"/>
    <n v="0"/>
    <n v="320"/>
    <n v="352"/>
    <n v="677"/>
    <s v="Staffersby"/>
    <s v="Kylen Staffersby"/>
    <x v="0"/>
  </r>
  <r>
    <x v="498"/>
    <n v="538"/>
    <x v="1"/>
    <x v="0"/>
    <s v="F/110/P"/>
    <x v="1"/>
    <s v="P"/>
    <x v="0"/>
    <x v="7"/>
    <x v="0"/>
    <x v="0"/>
    <x v="234"/>
    <n v="0"/>
    <n v="0"/>
    <n v="5"/>
    <n v="1078"/>
    <s v="Swanardy"/>
    <s v="Walla Swanardy"/>
    <x v="1"/>
  </r>
  <r>
    <x v="499"/>
    <n v="539"/>
    <x v="0"/>
    <x v="1"/>
    <s v="C/18/P"/>
    <x v="7"/>
    <s v="P"/>
    <x v="0"/>
    <x v="34"/>
    <x v="0"/>
    <x v="0"/>
    <x v="0"/>
    <n v="0"/>
    <n v="0"/>
    <n v="0"/>
    <n v="0"/>
    <s v="Nalanet"/>
    <s v="Tard Nalanet"/>
    <x v="1"/>
  </r>
  <r>
    <x v="500"/>
    <n v="539"/>
    <x v="0"/>
    <x v="1"/>
    <s v="C/18/P"/>
    <x v="7"/>
    <s v="P"/>
    <x v="2"/>
    <x v="39"/>
    <x v="0"/>
    <x v="0"/>
    <x v="0"/>
    <n v="0"/>
    <n v="0"/>
    <n v="0"/>
    <n v="0"/>
    <s v="Nalanet"/>
    <s v="Achyon Nalanet"/>
    <x v="1"/>
  </r>
  <r>
    <x v="501"/>
    <n v="539"/>
    <x v="0"/>
    <x v="1"/>
    <s v="C/18/P"/>
    <x v="7"/>
    <s v="P"/>
    <x v="2"/>
    <x v="29"/>
    <x v="0"/>
    <x v="0"/>
    <x v="0"/>
    <n v="0"/>
    <n v="0"/>
    <n v="0"/>
    <n v="0"/>
    <s v="Nalanet"/>
    <s v="Alderak Nalanet"/>
    <x v="1"/>
  </r>
  <r>
    <x v="502"/>
    <n v="539"/>
    <x v="0"/>
    <x v="1"/>
    <s v="C/18/P"/>
    <x v="7"/>
    <s v="P"/>
    <x v="0"/>
    <x v="18"/>
    <x v="0"/>
    <x v="0"/>
    <x v="0"/>
    <n v="0"/>
    <n v="0"/>
    <n v="0"/>
    <n v="0"/>
    <s v="Nalanet"/>
    <s v="Betenif Nalanet"/>
    <x v="1"/>
  </r>
  <r>
    <x v="503"/>
    <n v="539"/>
    <x v="0"/>
    <x v="0"/>
    <s v="C/18/P"/>
    <x v="7"/>
    <s v="P"/>
    <x v="0"/>
    <x v="22"/>
    <x v="0"/>
    <x v="0"/>
    <x v="235"/>
    <n v="479"/>
    <n v="9"/>
    <n v="4987"/>
    <n v="7268"/>
    <s v="Nalanet"/>
    <s v="Mardyon Nalanet"/>
    <x v="0"/>
  </r>
  <r>
    <x v="504"/>
    <n v="7700"/>
    <x v="2"/>
    <x v="0"/>
    <s v="F/1603/P"/>
    <x v="1"/>
    <s v="P"/>
    <x v="0"/>
    <x v="48"/>
    <x v="0"/>
    <x v="177"/>
    <x v="236"/>
    <n v="2"/>
    <n v="2"/>
    <n v="0"/>
    <n v="1288"/>
    <s v="Bake"/>
    <s v="Loss Bake"/>
    <x v="0"/>
  </r>
  <r>
    <x v="505"/>
    <n v="560"/>
    <x v="2"/>
    <x v="0"/>
    <s v="F/103/S"/>
    <x v="1"/>
    <s v="S"/>
    <x v="0"/>
    <x v="5"/>
    <x v="0"/>
    <x v="178"/>
    <x v="196"/>
    <n v="74"/>
    <n v="32"/>
    <n v="0"/>
    <n v="1839"/>
    <s v="Josey"/>
    <s v="Annah Josey"/>
    <x v="1"/>
  </r>
  <r>
    <x v="506"/>
    <n v="542"/>
    <x v="1"/>
    <x v="0"/>
    <s v="G/84/P"/>
    <x v="3"/>
    <s v="P"/>
    <x v="0"/>
    <x v="6"/>
    <x v="0"/>
    <x v="150"/>
    <x v="0"/>
    <n v="0"/>
    <n v="0"/>
    <n v="878"/>
    <n v="887"/>
    <s v="Ments"/>
    <s v="Landa Ments"/>
    <x v="0"/>
  </r>
  <r>
    <x v="507"/>
    <n v="545"/>
    <x v="1"/>
    <x v="0"/>
    <s v="F/111/P"/>
    <x v="1"/>
    <s v="P"/>
    <x v="0"/>
    <x v="40"/>
    <x v="0"/>
    <x v="179"/>
    <x v="0"/>
    <n v="0"/>
    <n v="681"/>
    <n v="0"/>
    <n v="740"/>
    <s v="Sextones"/>
    <s v="Kaye Sextones"/>
    <x v="0"/>
  </r>
  <r>
    <x v="508"/>
    <n v="546"/>
    <x v="1"/>
    <x v="0"/>
    <s v="F/96/S"/>
    <x v="1"/>
    <s v="S"/>
    <x v="2"/>
    <x v="1"/>
    <x v="0"/>
    <x v="180"/>
    <x v="237"/>
    <n v="838"/>
    <n v="0"/>
    <n v="0"/>
    <n v="2459"/>
    <s v="Stenson"/>
    <s v="Shawne Stenson"/>
    <x v="0"/>
  </r>
  <r>
    <x v="509"/>
    <n v="547"/>
    <x v="1"/>
    <x v="0"/>
    <s v="F/97/S"/>
    <x v="1"/>
    <s v="S"/>
    <x v="0"/>
    <x v="40"/>
    <x v="0"/>
    <x v="0"/>
    <x v="238"/>
    <n v="831"/>
    <n v="16"/>
    <n v="3"/>
    <n v="865"/>
    <s v="Weavesend"/>
    <s v="Trick Weavesend"/>
    <x v="0"/>
  </r>
  <r>
    <x v="510"/>
    <n v="548"/>
    <x v="1"/>
    <x v="0"/>
    <s v="E/36/S"/>
    <x v="6"/>
    <s v="S"/>
    <x v="0"/>
    <x v="1"/>
    <x v="0"/>
    <x v="0"/>
    <x v="120"/>
    <n v="704"/>
    <n v="0"/>
    <n v="1"/>
    <n v="791"/>
    <s v="Webstes"/>
    <s v="Kariel Webstes"/>
    <x v="1"/>
  </r>
  <r>
    <x v="511"/>
    <n v="7605"/>
    <x v="2"/>
    <x v="0"/>
    <s v="F/1452/S"/>
    <x v="1"/>
    <s v="S"/>
    <x v="2"/>
    <x v="7"/>
    <x v="0"/>
    <x v="119"/>
    <x v="239"/>
    <n v="42"/>
    <n v="0"/>
    <n v="0"/>
    <n v="2662"/>
    <s v="Crité"/>
    <s v="Othawk Crité"/>
    <x v="0"/>
  </r>
  <r>
    <x v="512"/>
    <n v="5876"/>
    <x v="2"/>
    <x v="0"/>
    <s v="D/184/P"/>
    <x v="5"/>
    <s v="P"/>
    <x v="0"/>
    <x v="58"/>
    <x v="0"/>
    <x v="181"/>
    <x v="240"/>
    <n v="444"/>
    <n v="0"/>
    <n v="0"/>
    <n v="1939"/>
    <s v="Cone"/>
    <s v="Eles Cone"/>
    <x v="1"/>
  </r>
  <r>
    <x v="513"/>
    <n v="550"/>
    <x v="1"/>
    <x v="0"/>
    <s v="F/99/S"/>
    <x v="1"/>
    <s v="S"/>
    <x v="0"/>
    <x v="40"/>
    <x v="0"/>
    <x v="16"/>
    <x v="241"/>
    <n v="0"/>
    <n v="762"/>
    <n v="0"/>
    <n v="787"/>
    <s v="Cleminglas"/>
    <s v="Maen Cleminglas"/>
    <x v="1"/>
  </r>
  <r>
    <x v="514"/>
    <n v="551"/>
    <x v="1"/>
    <x v="0"/>
    <s v="G/80/S"/>
    <x v="3"/>
    <s v="S"/>
    <x v="0"/>
    <x v="42"/>
    <x v="0"/>
    <x v="182"/>
    <x v="0"/>
    <n v="266"/>
    <n v="445"/>
    <n v="12"/>
    <n v="849"/>
    <s v="Bradlerson"/>
    <s v="Stene Bradlerson"/>
    <x v="0"/>
  </r>
  <r>
    <x v="515"/>
    <n v="552"/>
    <x v="0"/>
    <x v="1"/>
    <s v="C/21/S"/>
    <x v="7"/>
    <s v="S"/>
    <x v="2"/>
    <x v="19"/>
    <x v="0"/>
    <x v="0"/>
    <x v="0"/>
    <n v="0"/>
    <n v="0"/>
    <n v="0"/>
    <n v="0"/>
    <s v="Brathful"/>
    <s v="Minkab Brathful"/>
    <x v="1"/>
  </r>
  <r>
    <x v="516"/>
    <n v="553"/>
    <x v="0"/>
    <x v="1"/>
    <s v="C/19/P"/>
    <x v="7"/>
    <s v="P"/>
    <x v="0"/>
    <x v="46"/>
    <x v="0"/>
    <x v="0"/>
    <x v="0"/>
    <n v="0"/>
    <n v="0"/>
    <n v="0"/>
    <n v="0"/>
    <s v="Valindle"/>
    <s v="Tope Valindle"/>
    <x v="1"/>
  </r>
  <r>
    <x v="517"/>
    <n v="553"/>
    <x v="0"/>
    <x v="0"/>
    <s v="C/19/P"/>
    <x v="7"/>
    <s v="P"/>
    <x v="0"/>
    <x v="12"/>
    <x v="0"/>
    <x v="0"/>
    <x v="242"/>
    <n v="0"/>
    <n v="764"/>
    <n v="0"/>
    <n v="7270"/>
    <s v="Valindle"/>
    <s v="Gluinol Valindle"/>
    <x v="1"/>
  </r>
  <r>
    <x v="518"/>
    <n v="555"/>
    <x v="0"/>
    <x v="1"/>
    <s v="C/20/P"/>
    <x v="7"/>
    <s v="P"/>
    <x v="2"/>
    <x v="64"/>
    <x v="0"/>
    <x v="0"/>
    <x v="0"/>
    <n v="0"/>
    <n v="0"/>
    <n v="0"/>
    <n v="0"/>
    <s v="Graciansus"/>
    <s v="Alraixa Graciansus"/>
    <x v="1"/>
  </r>
  <r>
    <x v="519"/>
    <n v="555"/>
    <x v="0"/>
    <x v="0"/>
    <s v="C/20/P"/>
    <x v="7"/>
    <s v="P"/>
    <x v="0"/>
    <x v="3"/>
    <x v="0"/>
    <x v="0"/>
    <x v="243"/>
    <n v="1"/>
    <n v="2525"/>
    <n v="0"/>
    <n v="2691"/>
    <s v="Graciansus"/>
    <s v="Alhain Graciansus"/>
    <x v="0"/>
  </r>
  <r>
    <x v="520"/>
    <n v="556"/>
    <x v="1"/>
    <x v="0"/>
    <s v="F/100/S"/>
    <x v="1"/>
    <s v="S"/>
    <x v="0"/>
    <x v="43"/>
    <x v="0"/>
    <x v="0"/>
    <x v="244"/>
    <n v="0"/>
    <n v="1"/>
    <n v="19"/>
    <n v="1448"/>
    <s v="Rames"/>
    <s v="Jilla Rames"/>
    <x v="1"/>
  </r>
  <r>
    <x v="521"/>
    <n v="559"/>
    <x v="1"/>
    <x v="0"/>
    <s v="F/102/S"/>
    <x v="1"/>
    <s v="S"/>
    <x v="1"/>
    <x v="33"/>
    <x v="0"/>
    <x v="0"/>
    <x v="241"/>
    <n v="580"/>
    <n v="0"/>
    <n v="79"/>
    <n v="671"/>
    <s v="Harmond"/>
    <s v="Margia Harmond"/>
    <x v="0"/>
  </r>
  <r>
    <x v="522"/>
    <n v="560"/>
    <x v="1"/>
    <x v="0"/>
    <s v="G/81/S"/>
    <x v="3"/>
    <s v="S"/>
    <x v="0"/>
    <x v="32"/>
    <x v="0"/>
    <x v="0"/>
    <x v="0"/>
    <n v="0"/>
    <n v="0"/>
    <n v="0"/>
    <n v="0"/>
    <s v="Hortez"/>
    <s v="Anniey Hortez"/>
    <x v="0"/>
  </r>
  <r>
    <x v="523"/>
    <n v="560"/>
    <x v="1"/>
    <x v="0"/>
    <s v="G/81/S"/>
    <x v="3"/>
    <s v="S"/>
    <x v="1"/>
    <x v="71"/>
    <x v="0"/>
    <x v="0"/>
    <x v="0"/>
    <n v="0"/>
    <n v="0"/>
    <n v="0"/>
    <n v="0"/>
    <s v="Hortez"/>
    <s v="Tonyn Hortez"/>
    <x v="1"/>
  </r>
  <r>
    <x v="524"/>
    <n v="7853"/>
    <x v="2"/>
    <x v="0"/>
    <s v="F/1502/S"/>
    <x v="1"/>
    <s v="S"/>
    <x v="0"/>
    <x v="42"/>
    <x v="0"/>
    <x v="183"/>
    <x v="167"/>
    <n v="14"/>
    <n v="0"/>
    <n v="0"/>
    <n v="2014"/>
    <s v="Chpie"/>
    <s v="Gran Chpie"/>
    <x v="0"/>
  </r>
  <r>
    <x v="525"/>
    <n v="561"/>
    <x v="1"/>
    <x v="0"/>
    <s v="G/82/S"/>
    <x v="3"/>
    <s v="S"/>
    <x v="0"/>
    <x v="15"/>
    <x v="0"/>
    <x v="0"/>
    <x v="0"/>
    <n v="332"/>
    <n v="442"/>
    <n v="0"/>
    <n v="774"/>
    <s v="Flemaney"/>
    <s v="Jessa Flemaney"/>
    <x v="0"/>
  </r>
  <r>
    <x v="526"/>
    <n v="6367"/>
    <x v="2"/>
    <x v="0"/>
    <s v="F/1215/S"/>
    <x v="1"/>
    <s v="S"/>
    <x v="2"/>
    <x v="41"/>
    <x v="0"/>
    <x v="184"/>
    <x v="240"/>
    <n v="927"/>
    <n v="0"/>
    <n v="0"/>
    <n v="1172"/>
    <s v="Botte"/>
    <s v="Cank Botte"/>
    <x v="1"/>
  </r>
  <r>
    <x v="527"/>
    <n v="564"/>
    <x v="0"/>
    <x v="1"/>
    <s v="B/24/P"/>
    <x v="0"/>
    <s v="P"/>
    <x v="2"/>
    <x v="25"/>
    <x v="0"/>
    <x v="0"/>
    <x v="0"/>
    <n v="0"/>
    <n v="0"/>
    <n v="0"/>
    <n v="0"/>
    <s v="Dinsprody"/>
    <s v="Bath Dinsprody"/>
    <x v="1"/>
  </r>
  <r>
    <x v="528"/>
    <n v="564"/>
    <x v="0"/>
    <x v="1"/>
    <s v="B/24/P"/>
    <x v="0"/>
    <s v="P"/>
    <x v="0"/>
    <x v="7"/>
    <x v="0"/>
    <x v="0"/>
    <x v="0"/>
    <n v="0"/>
    <n v="0"/>
    <n v="0"/>
    <n v="0"/>
    <s v="Dinsprody"/>
    <s v="Taura Dinsprody"/>
    <x v="1"/>
  </r>
  <r>
    <x v="529"/>
    <n v="564"/>
    <x v="0"/>
    <x v="0"/>
    <s v="B/24/P"/>
    <x v="0"/>
    <s v="P"/>
    <x v="3"/>
    <x v="7"/>
    <x v="0"/>
    <x v="0"/>
    <x v="53"/>
    <n v="2"/>
    <n v="1354"/>
    <n v="3695"/>
    <n v="5461"/>
    <s v="Dinsprody"/>
    <s v="Aldibi Dinsprody"/>
    <x v="0"/>
  </r>
  <r>
    <x v="530"/>
    <n v="5410"/>
    <x v="2"/>
    <x v="0"/>
    <s v="D/163/S"/>
    <x v="5"/>
    <s v="S"/>
    <x v="0"/>
    <x v="3"/>
    <x v="0"/>
    <x v="168"/>
    <x v="245"/>
    <n v="1047"/>
    <n v="458"/>
    <n v="0"/>
    <n v="2383"/>
    <s v="Frasp"/>
    <s v="Sweal Frasp"/>
    <x v="0"/>
  </r>
  <r>
    <x v="531"/>
    <n v="5462"/>
    <x v="2"/>
    <x v="0"/>
    <s v="F/1131/P"/>
    <x v="1"/>
    <s v="P"/>
    <x v="0"/>
    <x v="28"/>
    <x v="0"/>
    <x v="185"/>
    <x v="246"/>
    <n v="663"/>
    <n v="214"/>
    <n v="0"/>
    <n v="1492"/>
    <s v="Part"/>
    <s v="Laptin Part"/>
    <x v="0"/>
  </r>
  <r>
    <x v="532"/>
    <n v="567"/>
    <x v="1"/>
    <x v="1"/>
    <s v="G/83/S"/>
    <x v="3"/>
    <s v="S"/>
    <x v="0"/>
    <x v="9"/>
    <x v="0"/>
    <x v="0"/>
    <x v="0"/>
    <n v="0"/>
    <n v="0"/>
    <n v="0"/>
    <n v="0"/>
    <s v="Munozanson"/>
    <s v="Jeron Munozanson"/>
    <x v="1"/>
  </r>
  <r>
    <x v="533"/>
    <n v="568"/>
    <x v="0"/>
    <x v="0"/>
    <s v="D/20/S"/>
    <x v="5"/>
    <s v="S"/>
    <x v="0"/>
    <x v="3"/>
    <x v="0"/>
    <x v="186"/>
    <x v="215"/>
    <n v="0"/>
    <n v="1"/>
    <n v="4"/>
    <n v="1946"/>
    <s v="Baciffhaut"/>
    <s v="Enibik Baciffhaut"/>
    <x v="0"/>
  </r>
  <r>
    <x v="534"/>
    <n v="568"/>
    <x v="0"/>
    <x v="1"/>
    <s v="D/20/S"/>
    <x v="5"/>
    <s v="S"/>
    <x v="2"/>
    <x v="34"/>
    <x v="0"/>
    <x v="0"/>
    <x v="0"/>
    <n v="0"/>
    <n v="0"/>
    <n v="0"/>
    <n v="0"/>
    <s v="Baciffhaut"/>
    <s v="Pentard Baciffhaut"/>
    <x v="1"/>
  </r>
  <r>
    <x v="535"/>
    <n v="569"/>
    <x v="1"/>
    <x v="0"/>
    <s v="F/116/P"/>
    <x v="1"/>
    <s v="P"/>
    <x v="0"/>
    <x v="40"/>
    <x v="0"/>
    <x v="0"/>
    <x v="181"/>
    <n v="310"/>
    <n v="0"/>
    <n v="0"/>
    <n v="644"/>
    <s v="Merce"/>
    <s v="Tin Merce"/>
    <x v="1"/>
  </r>
  <r>
    <x v="536"/>
    <n v="570"/>
    <x v="0"/>
    <x v="0"/>
    <s v="C/22/S"/>
    <x v="7"/>
    <s v="S"/>
    <x v="0"/>
    <x v="39"/>
    <x v="1"/>
    <x v="187"/>
    <x v="247"/>
    <n v="1"/>
    <n v="146"/>
    <n v="872"/>
    <n v="6634"/>
    <s v="Tramsor"/>
    <s v="Chard Tramsor"/>
    <x v="1"/>
  </r>
  <r>
    <x v="537"/>
    <n v="571"/>
    <x v="0"/>
    <x v="1"/>
    <s v="C/21/P"/>
    <x v="7"/>
    <s v="P"/>
    <x v="2"/>
    <x v="15"/>
    <x v="0"/>
    <x v="0"/>
    <x v="0"/>
    <n v="0"/>
    <n v="0"/>
    <n v="0"/>
    <n v="0"/>
    <s v="Ousious"/>
    <s v="Branev Ousious"/>
    <x v="1"/>
  </r>
  <r>
    <x v="538"/>
    <n v="571"/>
    <x v="0"/>
    <x v="1"/>
    <s v="C/21/P"/>
    <x v="7"/>
    <s v="P"/>
    <x v="0"/>
    <x v="43"/>
    <x v="0"/>
    <x v="0"/>
    <x v="0"/>
    <n v="0"/>
    <n v="0"/>
    <n v="0"/>
    <n v="0"/>
    <s v="Ousious"/>
    <s v="Alchium Ousious"/>
    <x v="0"/>
  </r>
  <r>
    <x v="539"/>
    <n v="571"/>
    <x v="0"/>
    <x v="1"/>
    <s v="C/21/P"/>
    <x v="7"/>
    <s v="P"/>
    <x v="0"/>
    <x v="42"/>
    <x v="0"/>
    <x v="0"/>
    <x v="0"/>
    <n v="0"/>
    <n v="0"/>
    <n v="0"/>
    <n v="0"/>
    <s v="Ousious"/>
    <s v="Bahoton Ousious"/>
    <x v="1"/>
  </r>
  <r>
    <x v="540"/>
    <n v="571"/>
    <x v="0"/>
    <x v="1"/>
    <s v="C/21/P"/>
    <x v="7"/>
    <s v="P"/>
    <x v="3"/>
    <x v="29"/>
    <x v="0"/>
    <x v="0"/>
    <x v="0"/>
    <n v="0"/>
    <n v="0"/>
    <n v="0"/>
    <n v="0"/>
    <s v="Hednigic"/>
    <s v="Izark Hednigic"/>
    <x v="1"/>
  </r>
  <r>
    <x v="541"/>
    <n v="571"/>
    <x v="0"/>
    <x v="1"/>
    <s v="C/21/P"/>
    <x v="7"/>
    <s v="P"/>
    <x v="2"/>
    <x v="4"/>
    <x v="0"/>
    <x v="0"/>
    <x v="0"/>
    <n v="0"/>
    <n v="0"/>
    <n v="0"/>
    <n v="0"/>
    <s v="Ousious"/>
    <s v="Polam Ousious"/>
    <x v="1"/>
  </r>
  <r>
    <x v="542"/>
    <n v="571"/>
    <x v="0"/>
    <x v="0"/>
    <s v="C/21/P"/>
    <x v="7"/>
    <s v="P"/>
    <x v="0"/>
    <x v="31"/>
    <x v="0"/>
    <x v="0"/>
    <x v="248"/>
    <n v="0"/>
    <n v="1814"/>
    <n v="1568"/>
    <n v="4924"/>
    <s v="Ousious"/>
    <s v="Hasich Ousious"/>
    <x v="0"/>
  </r>
  <r>
    <x v="543"/>
    <n v="571"/>
    <x v="0"/>
    <x v="1"/>
    <s v="C/21/P"/>
    <x v="7"/>
    <s v="P"/>
    <x v="0"/>
    <x v="31"/>
    <x v="0"/>
    <x v="0"/>
    <x v="0"/>
    <n v="0"/>
    <n v="0"/>
    <n v="0"/>
    <n v="0"/>
    <s v="Ousious"/>
    <s v="Isoton Ousious"/>
    <x v="1"/>
  </r>
  <r>
    <x v="544"/>
    <n v="572"/>
    <x v="1"/>
    <x v="0"/>
    <s v="F/105/S"/>
    <x v="1"/>
    <s v="S"/>
    <x v="0"/>
    <x v="43"/>
    <x v="0"/>
    <x v="188"/>
    <x v="0"/>
    <n v="21"/>
    <n v="854"/>
    <n v="0"/>
    <n v="2786"/>
    <s v="Lamberguson"/>
    <s v="Lesley Lamberguson"/>
    <x v="0"/>
  </r>
  <r>
    <x v="545"/>
    <n v="573"/>
    <x v="1"/>
    <x v="0"/>
    <s v="F/117/P"/>
    <x v="1"/>
    <s v="P"/>
    <x v="0"/>
    <x v="34"/>
    <x v="0"/>
    <x v="189"/>
    <x v="249"/>
    <n v="25"/>
    <n v="54"/>
    <n v="0"/>
    <n v="902"/>
    <s v="Dickley"/>
    <s v="Deandy Dickley"/>
    <x v="0"/>
  </r>
  <r>
    <x v="546"/>
    <n v="575"/>
    <x v="0"/>
    <x v="1"/>
    <s v="E/34/P"/>
    <x v="6"/>
    <s v="P"/>
    <x v="0"/>
    <x v="41"/>
    <x v="0"/>
    <x v="0"/>
    <x v="0"/>
    <n v="0"/>
    <n v="0"/>
    <n v="0"/>
    <n v="0"/>
    <s v="Bootty"/>
    <s v="Minoton Bootty"/>
    <x v="1"/>
  </r>
  <r>
    <x v="547"/>
    <n v="576"/>
    <x v="1"/>
    <x v="0"/>
    <s v="F/107/S"/>
    <x v="1"/>
    <s v="S"/>
    <x v="3"/>
    <x v="33"/>
    <x v="0"/>
    <x v="0"/>
    <x v="0"/>
    <n v="625"/>
    <n v="110"/>
    <n v="0"/>
    <n v="735"/>
    <s v="Herry"/>
    <s v="Melice Herry"/>
    <x v="0"/>
  </r>
  <r>
    <x v="548"/>
    <n v="577"/>
    <x v="1"/>
    <x v="0"/>
    <s v="G/86/P"/>
    <x v="3"/>
    <s v="P"/>
    <x v="0"/>
    <x v="69"/>
    <x v="0"/>
    <x v="0"/>
    <x v="0"/>
    <n v="521"/>
    <n v="105"/>
    <n v="0"/>
    <n v="626"/>
    <s v="Holson"/>
    <s v="Gwendy Holson"/>
    <x v="0"/>
  </r>
  <r>
    <x v="549"/>
    <n v="579"/>
    <x v="1"/>
    <x v="0"/>
    <s v="F/108/S"/>
    <x v="1"/>
    <s v="S"/>
    <x v="0"/>
    <x v="31"/>
    <x v="0"/>
    <x v="190"/>
    <x v="250"/>
    <n v="37"/>
    <n v="0"/>
    <n v="0"/>
    <n v="880"/>
    <s v="Trankliney"/>
    <s v="Greggy Trankliney"/>
    <x v="1"/>
  </r>
  <r>
    <x v="550"/>
    <n v="579"/>
    <x v="1"/>
    <x v="0"/>
    <s v="G/85/S"/>
    <x v="3"/>
    <s v="S"/>
    <x v="0"/>
    <x v="53"/>
    <x v="0"/>
    <x v="0"/>
    <x v="251"/>
    <n v="0"/>
    <n v="0"/>
    <n v="0"/>
    <n v="233"/>
    <s v="Trankliney"/>
    <s v="Scotty Trankliney"/>
    <x v="0"/>
  </r>
  <r>
    <x v="551"/>
    <n v="580"/>
    <x v="1"/>
    <x v="1"/>
    <s v="G/87/P"/>
    <x v="3"/>
    <s v="P"/>
    <x v="0"/>
    <x v="18"/>
    <x v="0"/>
    <x v="0"/>
    <x v="0"/>
    <n v="0"/>
    <n v="0"/>
    <n v="0"/>
    <n v="0"/>
    <s v="Wagnerray"/>
    <s v="Guye Wagnerray"/>
    <x v="1"/>
  </r>
  <r>
    <x v="552"/>
    <n v="581"/>
    <x v="1"/>
    <x v="0"/>
    <s v="E/38/S"/>
    <x v="6"/>
    <s v="S"/>
    <x v="0"/>
    <x v="15"/>
    <x v="0"/>
    <x v="0"/>
    <x v="0"/>
    <n v="601"/>
    <n v="183"/>
    <n v="4"/>
    <n v="788"/>
    <s v="Woodgezalez"/>
    <s v="Chael Woodgezalez"/>
    <x v="0"/>
  </r>
  <r>
    <x v="553"/>
    <n v="5686"/>
    <x v="2"/>
    <x v="0"/>
    <s v="D/180/P"/>
    <x v="5"/>
    <s v="P"/>
    <x v="2"/>
    <x v="36"/>
    <x v="0"/>
    <x v="191"/>
    <x v="252"/>
    <n v="26"/>
    <n v="9"/>
    <n v="812"/>
    <n v="2380"/>
    <s v="Cry"/>
    <s v="Pil Cry"/>
    <x v="0"/>
  </r>
  <r>
    <x v="554"/>
    <n v="14"/>
    <x v="2"/>
    <x v="0"/>
    <s v="F/3/P"/>
    <x v="1"/>
    <s v="P"/>
    <x v="2"/>
    <x v="38"/>
    <x v="0"/>
    <x v="192"/>
    <x v="253"/>
    <n v="0"/>
    <n v="0"/>
    <n v="0"/>
    <n v="1408"/>
    <s v="Eccle"/>
    <s v="Flats Eccle"/>
    <x v="0"/>
  </r>
  <r>
    <x v="555"/>
    <n v="408"/>
    <x v="2"/>
    <x v="0"/>
    <s v="E/25/P"/>
    <x v="6"/>
    <s v="P"/>
    <x v="0"/>
    <x v="8"/>
    <x v="0"/>
    <x v="193"/>
    <x v="254"/>
    <n v="52"/>
    <n v="0"/>
    <n v="0"/>
    <n v="1299"/>
    <s v="Ble"/>
    <s v="Cus Ble"/>
    <x v="0"/>
  </r>
  <r>
    <x v="556"/>
    <n v="3592"/>
    <x v="2"/>
    <x v="0"/>
    <s v="E/215/P"/>
    <x v="6"/>
    <s v="P"/>
    <x v="0"/>
    <x v="33"/>
    <x v="0"/>
    <x v="194"/>
    <x v="254"/>
    <n v="0"/>
    <n v="487"/>
    <n v="0"/>
    <n v="954"/>
    <s v="Nanie"/>
    <s v="Book Nanie"/>
    <x v="0"/>
  </r>
  <r>
    <x v="557"/>
    <n v="8222"/>
    <x v="2"/>
    <x v="0"/>
    <s v="D/257/P"/>
    <x v="5"/>
    <s v="P"/>
    <x v="0"/>
    <x v="26"/>
    <x v="0"/>
    <x v="195"/>
    <x v="255"/>
    <n v="576"/>
    <n v="645"/>
    <n v="0"/>
    <n v="2384"/>
    <s v="Sidie"/>
    <s v="Muld Sidie"/>
    <x v="0"/>
  </r>
  <r>
    <x v="558"/>
    <n v="368"/>
    <x v="2"/>
    <x v="0"/>
    <s v="F/82/P"/>
    <x v="1"/>
    <s v="P"/>
    <x v="0"/>
    <x v="6"/>
    <x v="0"/>
    <x v="196"/>
    <x v="256"/>
    <n v="4447"/>
    <n v="15"/>
    <n v="4"/>
    <n v="7405"/>
    <s v="Perte"/>
    <s v="Resers Perte"/>
    <x v="0"/>
  </r>
  <r>
    <x v="559"/>
    <n v="4552"/>
    <x v="2"/>
    <x v="0"/>
    <s v="F/937/P"/>
    <x v="1"/>
    <s v="P"/>
    <x v="0"/>
    <x v="26"/>
    <x v="0"/>
    <x v="197"/>
    <x v="257"/>
    <n v="1990"/>
    <n v="36"/>
    <n v="0"/>
    <n v="2504"/>
    <s v="Bake"/>
    <s v="Cinst Bake"/>
    <x v="1"/>
  </r>
  <r>
    <x v="560"/>
    <n v="586"/>
    <x v="0"/>
    <x v="1"/>
    <s v="D/23/P"/>
    <x v="5"/>
    <s v="P"/>
    <x v="0"/>
    <x v="70"/>
    <x v="0"/>
    <x v="0"/>
    <x v="0"/>
    <n v="0"/>
    <n v="0"/>
    <n v="0"/>
    <n v="0"/>
    <s v="Oillicaly"/>
    <s v="Askeid Oillicaly"/>
    <x v="1"/>
  </r>
  <r>
    <x v="561"/>
    <n v="1439"/>
    <x v="2"/>
    <x v="0"/>
    <s v="D/52/S"/>
    <x v="5"/>
    <s v="S"/>
    <x v="0"/>
    <x v="29"/>
    <x v="0"/>
    <x v="198"/>
    <x v="258"/>
    <n v="9"/>
    <n v="0"/>
    <n v="47"/>
    <n v="962"/>
    <s v="Lette"/>
    <s v="Croo Lette"/>
    <x v="0"/>
  </r>
  <r>
    <x v="562"/>
    <n v="588"/>
    <x v="1"/>
    <x v="1"/>
    <s v="G/89/P"/>
    <x v="3"/>
    <s v="P"/>
    <x v="1"/>
    <x v="28"/>
    <x v="0"/>
    <x v="0"/>
    <x v="0"/>
    <n v="0"/>
    <n v="0"/>
    <n v="0"/>
    <n v="0"/>
    <s v="Delazarson"/>
    <s v="Camiet Delazarson"/>
    <x v="0"/>
  </r>
  <r>
    <x v="563"/>
    <n v="589"/>
    <x v="1"/>
    <x v="0"/>
    <s v="E/35/P"/>
    <x v="6"/>
    <s v="P"/>
    <x v="0"/>
    <x v="40"/>
    <x v="0"/>
    <x v="199"/>
    <x v="10"/>
    <n v="551"/>
    <n v="0"/>
    <n v="1"/>
    <n v="787"/>
    <s v="Hardley"/>
    <s v="Maya Hardley"/>
    <x v="0"/>
  </r>
  <r>
    <x v="564"/>
    <n v="590"/>
    <x v="1"/>
    <x v="0"/>
    <s v="G/90/P"/>
    <x v="3"/>
    <s v="P"/>
    <x v="0"/>
    <x v="13"/>
    <x v="0"/>
    <x v="200"/>
    <x v="91"/>
    <n v="0"/>
    <n v="1"/>
    <n v="973"/>
    <n v="1777"/>
    <s v="Burchanez"/>
    <s v="Chelsa Burchanez"/>
    <x v="0"/>
  </r>
  <r>
    <x v="565"/>
    <n v="591"/>
    <x v="1"/>
    <x v="1"/>
    <s v="G/86/S"/>
    <x v="3"/>
    <s v="S"/>
    <x v="1"/>
    <x v="43"/>
    <x v="0"/>
    <x v="0"/>
    <x v="0"/>
    <n v="0"/>
    <n v="0"/>
    <n v="0"/>
    <n v="0"/>
    <s v="Mcclayton"/>
    <s v="Loreen Mcclayton"/>
    <x v="0"/>
  </r>
  <r>
    <x v="566"/>
    <n v="683"/>
    <x v="2"/>
    <x v="0"/>
    <s v="F/144/P"/>
    <x v="1"/>
    <s v="P"/>
    <x v="0"/>
    <x v="29"/>
    <x v="0"/>
    <x v="201"/>
    <x v="259"/>
    <n v="252"/>
    <n v="0"/>
    <n v="0"/>
    <n v="617"/>
    <s v="Parté"/>
    <s v="Wheals Parté"/>
    <x v="0"/>
  </r>
  <r>
    <x v="567"/>
    <n v="594"/>
    <x v="1"/>
    <x v="0"/>
    <s v="G/87/S"/>
    <x v="3"/>
    <s v="S"/>
    <x v="2"/>
    <x v="49"/>
    <x v="0"/>
    <x v="0"/>
    <x v="0"/>
    <n v="0"/>
    <n v="0"/>
    <n v="0"/>
    <n v="0"/>
    <s v="Flynner"/>
    <s v="Joana Flynner"/>
    <x v="0"/>
  </r>
  <r>
    <x v="568"/>
    <n v="594"/>
    <x v="0"/>
    <x v="0"/>
    <s v="E/39/S"/>
    <x v="6"/>
    <s v="S"/>
    <x v="0"/>
    <x v="1"/>
    <x v="0"/>
    <x v="0"/>
    <x v="260"/>
    <n v="0"/>
    <n v="670"/>
    <n v="113"/>
    <n v="787"/>
    <s v="Flynner"/>
    <s v="Cores Flynner"/>
    <x v="0"/>
  </r>
  <r>
    <x v="569"/>
    <n v="4429"/>
    <x v="2"/>
    <x v="0"/>
    <s v="E/288/S"/>
    <x v="6"/>
    <s v="S"/>
    <x v="0"/>
    <x v="4"/>
    <x v="0"/>
    <x v="202"/>
    <x v="261"/>
    <n v="23"/>
    <n v="513"/>
    <n v="0"/>
    <n v="1172"/>
    <s v="Boyst"/>
    <s v="Dynx Boyst"/>
    <x v="0"/>
  </r>
  <r>
    <x v="570"/>
    <n v="597"/>
    <x v="1"/>
    <x v="1"/>
    <s v="G/91/P"/>
    <x v="3"/>
    <s v="P"/>
    <x v="3"/>
    <x v="40"/>
    <x v="0"/>
    <x v="0"/>
    <x v="0"/>
    <n v="0"/>
    <n v="0"/>
    <n v="0"/>
    <n v="0"/>
    <s v="Roachoanand"/>
    <s v="Arllia Roachoanand"/>
    <x v="1"/>
  </r>
  <r>
    <x v="571"/>
    <n v="597"/>
    <x v="1"/>
    <x v="1"/>
    <s v="G/91/P"/>
    <x v="3"/>
    <s v="P"/>
    <x v="0"/>
    <x v="33"/>
    <x v="0"/>
    <x v="0"/>
    <x v="0"/>
    <n v="0"/>
    <n v="0"/>
    <n v="0"/>
    <n v="0"/>
    <s v="Roachoanand"/>
    <s v="Bertle Roachoanand"/>
    <x v="0"/>
  </r>
  <r>
    <x v="572"/>
    <n v="598"/>
    <x v="1"/>
    <x v="1"/>
    <s v="G/89/S"/>
    <x v="3"/>
    <s v="S"/>
    <x v="0"/>
    <x v="43"/>
    <x v="0"/>
    <x v="0"/>
    <x v="0"/>
    <n v="0"/>
    <n v="0"/>
    <n v="0"/>
    <n v="0"/>
    <s v="Buckeelez"/>
    <s v="Gabrin Buckeelez"/>
    <x v="0"/>
  </r>
  <r>
    <x v="573"/>
    <n v="4223"/>
    <x v="2"/>
    <x v="0"/>
    <s v="F/790/S"/>
    <x v="1"/>
    <s v="S"/>
    <x v="2"/>
    <x v="43"/>
    <x v="0"/>
    <x v="203"/>
    <x v="262"/>
    <n v="0"/>
    <n v="0"/>
    <n v="334"/>
    <n v="1606"/>
    <s v="Grean"/>
    <s v="Manth Grean"/>
    <x v="1"/>
  </r>
  <r>
    <x v="574"/>
    <n v="6157"/>
    <x v="2"/>
    <x v="0"/>
    <s v="E/407/S"/>
    <x v="6"/>
    <s v="S"/>
    <x v="0"/>
    <x v="18"/>
    <x v="0"/>
    <x v="204"/>
    <x v="120"/>
    <n v="92"/>
    <n v="659"/>
    <n v="0"/>
    <n v="1297"/>
    <s v="Bost"/>
    <s v="Weros Bost"/>
    <x v="0"/>
  </r>
  <r>
    <x v="575"/>
    <n v="6320"/>
    <x v="2"/>
    <x v="0"/>
    <s v="E/418/S"/>
    <x v="6"/>
    <s v="S"/>
    <x v="0"/>
    <x v="70"/>
    <x v="0"/>
    <x v="205"/>
    <x v="263"/>
    <n v="859"/>
    <n v="0"/>
    <n v="0"/>
    <n v="1022"/>
    <s v="Ste"/>
    <s v="Guink Ste"/>
    <x v="1"/>
  </r>
  <r>
    <x v="576"/>
    <n v="4912"/>
    <x v="2"/>
    <x v="0"/>
    <s v="D/160/P"/>
    <x v="5"/>
    <s v="P"/>
    <x v="0"/>
    <x v="19"/>
    <x v="0"/>
    <x v="206"/>
    <x v="100"/>
    <n v="0"/>
    <n v="0"/>
    <n v="2"/>
    <n v="3370"/>
    <s v="Bane"/>
    <s v="Basps Bane"/>
    <x v="0"/>
  </r>
  <r>
    <x v="577"/>
    <n v="600"/>
    <x v="0"/>
    <x v="0"/>
    <s v="C/23/S"/>
    <x v="7"/>
    <s v="S"/>
    <x v="0"/>
    <x v="1"/>
    <x v="0"/>
    <x v="0"/>
    <x v="264"/>
    <n v="826"/>
    <n v="9"/>
    <n v="793"/>
    <n v="5013"/>
    <s v="Ormler"/>
    <s v="Muonon Ormler"/>
    <x v="1"/>
  </r>
  <r>
    <x v="578"/>
    <n v="73"/>
    <x v="2"/>
    <x v="0"/>
    <s v="D/3/P"/>
    <x v="5"/>
    <s v="P"/>
    <x v="1"/>
    <x v="12"/>
    <x v="0"/>
    <x v="145"/>
    <x v="265"/>
    <n v="738"/>
    <n v="0"/>
    <n v="12"/>
    <n v="879"/>
    <s v="Make"/>
    <s v="Gorn Make"/>
    <x v="0"/>
  </r>
  <r>
    <x v="579"/>
    <n v="8749"/>
    <x v="2"/>
    <x v="0"/>
    <s v="E/562/P"/>
    <x v="6"/>
    <s v="P"/>
    <x v="0"/>
    <x v="14"/>
    <x v="0"/>
    <x v="207"/>
    <x v="265"/>
    <n v="19"/>
    <n v="0"/>
    <n v="0"/>
    <n v="1049"/>
    <s v="Cuche"/>
    <s v="Risps Cuche"/>
    <x v="0"/>
  </r>
  <r>
    <x v="580"/>
    <n v="2356"/>
    <x v="2"/>
    <x v="0"/>
    <s v="D/80/S"/>
    <x v="5"/>
    <s v="S"/>
    <x v="0"/>
    <x v="11"/>
    <x v="1"/>
    <x v="208"/>
    <x v="266"/>
    <n v="0"/>
    <n v="6"/>
    <n v="0"/>
    <n v="861"/>
    <s v="Peane"/>
    <s v="Koat Peane"/>
    <x v="0"/>
  </r>
  <r>
    <x v="581"/>
    <n v="603"/>
    <x v="1"/>
    <x v="0"/>
    <s v="F/126/P"/>
    <x v="1"/>
    <s v="P"/>
    <x v="0"/>
    <x v="33"/>
    <x v="0"/>
    <x v="0"/>
    <x v="0"/>
    <n v="12"/>
    <n v="0"/>
    <n v="747"/>
    <n v="759"/>
    <s v="Scheron"/>
    <s v="Lyny Scheron"/>
    <x v="0"/>
  </r>
  <r>
    <x v="582"/>
    <n v="607"/>
    <x v="0"/>
    <x v="0"/>
    <s v="C/22/P"/>
    <x v="7"/>
    <s v="P"/>
    <x v="0"/>
    <x v="12"/>
    <x v="2"/>
    <x v="209"/>
    <x v="134"/>
    <n v="10"/>
    <n v="881"/>
    <n v="9568"/>
    <n v="11140"/>
    <s v="Hontichre"/>
    <s v="Dyonium Hontichre"/>
    <x v="0"/>
  </r>
  <r>
    <x v="583"/>
    <n v="607"/>
    <x v="0"/>
    <x v="0"/>
    <s v="C/22/P"/>
    <x v="7"/>
    <s v="P"/>
    <x v="2"/>
    <x v="5"/>
    <x v="0"/>
    <x v="210"/>
    <x v="267"/>
    <n v="19"/>
    <n v="0"/>
    <n v="892"/>
    <n v="4458"/>
    <s v="Hontichre"/>
    <s v="Mino Hontichre"/>
    <x v="0"/>
  </r>
  <r>
    <x v="584"/>
    <n v="607"/>
    <x v="0"/>
    <x v="0"/>
    <s v="C/22/P"/>
    <x v="7"/>
    <s v="P"/>
    <x v="0"/>
    <x v="26"/>
    <x v="0"/>
    <x v="23"/>
    <x v="268"/>
    <n v="118"/>
    <n v="1852"/>
    <n v="0"/>
    <n v="3085"/>
    <s v="Hontichre"/>
    <s v="Pola Hontichre"/>
    <x v="0"/>
  </r>
  <r>
    <x v="585"/>
    <n v="608"/>
    <x v="1"/>
    <x v="0"/>
    <s v="G/94/P"/>
    <x v="3"/>
    <s v="P"/>
    <x v="0"/>
    <x v="21"/>
    <x v="0"/>
    <x v="0"/>
    <x v="0"/>
    <n v="0"/>
    <n v="0"/>
    <n v="0"/>
    <n v="0"/>
    <s v="Rilley"/>
    <s v="Maril Rilley"/>
    <x v="1"/>
  </r>
  <r>
    <x v="586"/>
    <n v="7711"/>
    <x v="2"/>
    <x v="0"/>
    <s v="D/241/P"/>
    <x v="5"/>
    <s v="P"/>
    <x v="0"/>
    <x v="1"/>
    <x v="0"/>
    <x v="0"/>
    <x v="266"/>
    <n v="0"/>
    <n v="1624"/>
    <n v="77"/>
    <n v="1783"/>
    <s v="Muspereed"/>
    <s v="Jihoton Muspereed"/>
    <x v="0"/>
  </r>
  <r>
    <x v="587"/>
    <n v="610"/>
    <x v="1"/>
    <x v="0"/>
    <s v="F/129/P"/>
    <x v="1"/>
    <s v="P"/>
    <x v="0"/>
    <x v="1"/>
    <x v="0"/>
    <x v="0"/>
    <x v="0"/>
    <n v="229"/>
    <n v="502"/>
    <n v="5"/>
    <n v="736"/>
    <s v="Potters"/>
    <s v="Erie Potters"/>
    <x v="0"/>
  </r>
  <r>
    <x v="588"/>
    <n v="611"/>
    <x v="1"/>
    <x v="1"/>
    <s v="G/90/S"/>
    <x v="3"/>
    <s v="S"/>
    <x v="1"/>
    <x v="14"/>
    <x v="0"/>
    <x v="0"/>
    <x v="0"/>
    <n v="0"/>
    <n v="0"/>
    <n v="0"/>
    <n v="0"/>
    <s v="Klinson"/>
    <s v="Paulas Klinson"/>
    <x v="1"/>
  </r>
  <r>
    <x v="589"/>
    <n v="612"/>
    <x v="0"/>
    <x v="1"/>
    <s v="B/25/P"/>
    <x v="0"/>
    <s v="P"/>
    <x v="0"/>
    <x v="38"/>
    <x v="1"/>
    <x v="0"/>
    <x v="0"/>
    <n v="0"/>
    <n v="0"/>
    <n v="0"/>
    <n v="0"/>
    <s v="Ranaly"/>
    <s v="Achyon Ranaly"/>
    <x v="1"/>
  </r>
  <r>
    <x v="590"/>
    <n v="614"/>
    <x v="1"/>
    <x v="0"/>
    <s v="G/91/S"/>
    <x v="3"/>
    <s v="S"/>
    <x v="0"/>
    <x v="10"/>
    <x v="0"/>
    <x v="0"/>
    <x v="0"/>
    <n v="0"/>
    <n v="0"/>
    <n v="0"/>
    <n v="0"/>
    <s v="Carterson"/>
    <s v="Feline Carterson"/>
    <x v="1"/>
  </r>
  <r>
    <x v="591"/>
    <n v="615"/>
    <x v="1"/>
    <x v="1"/>
    <s v="G/92/S"/>
    <x v="3"/>
    <s v="S"/>
    <x v="0"/>
    <x v="2"/>
    <x v="0"/>
    <x v="0"/>
    <x v="0"/>
    <n v="0"/>
    <n v="0"/>
    <n v="0"/>
    <n v="0"/>
    <s v="Pollarkeeks"/>
    <s v="Blancy Pollarkeeks"/>
    <x v="0"/>
  </r>
  <r>
    <x v="592"/>
    <n v="615"/>
    <x v="1"/>
    <x v="0"/>
    <s v="G/92/S"/>
    <x v="3"/>
    <s v="S"/>
    <x v="0"/>
    <x v="21"/>
    <x v="0"/>
    <x v="0"/>
    <x v="0"/>
    <n v="0"/>
    <n v="0"/>
    <n v="0"/>
    <n v="0"/>
    <s v="Hodes"/>
    <s v="Elina Hodes"/>
    <x v="1"/>
  </r>
  <r>
    <x v="593"/>
    <n v="615"/>
    <x v="1"/>
    <x v="1"/>
    <s v="G/92/S"/>
    <x v="3"/>
    <s v="S"/>
    <x v="2"/>
    <x v="47"/>
    <x v="0"/>
    <x v="0"/>
    <x v="0"/>
    <n v="0"/>
    <n v="0"/>
    <n v="0"/>
    <n v="0"/>
    <s v="Hodes"/>
    <s v="Stance Hodes"/>
    <x v="1"/>
  </r>
  <r>
    <x v="594"/>
    <n v="618"/>
    <x v="1"/>
    <x v="0"/>
    <s v="G/95/P"/>
    <x v="3"/>
    <s v="P"/>
    <x v="2"/>
    <x v="33"/>
    <x v="0"/>
    <x v="0"/>
    <x v="0"/>
    <n v="908"/>
    <n v="49"/>
    <n v="0"/>
    <n v="957"/>
    <s v="Yorkland"/>
    <s v="Philda Yorkland"/>
    <x v="1"/>
  </r>
  <r>
    <x v="595"/>
    <n v="618"/>
    <x v="1"/>
    <x v="0"/>
    <s v="F/131/P"/>
    <x v="1"/>
    <s v="P"/>
    <x v="1"/>
    <x v="33"/>
    <x v="0"/>
    <x v="27"/>
    <x v="269"/>
    <n v="0"/>
    <n v="0"/>
    <n v="388"/>
    <n v="757"/>
    <s v="Yorkland"/>
    <s v="Troyce Yorkland"/>
    <x v="0"/>
  </r>
  <r>
    <x v="596"/>
    <n v="619"/>
    <x v="0"/>
    <x v="1"/>
    <s v="C/24/S"/>
    <x v="7"/>
    <s v="S"/>
    <x v="0"/>
    <x v="0"/>
    <x v="2"/>
    <x v="0"/>
    <x v="0"/>
    <n v="0"/>
    <n v="0"/>
    <n v="0"/>
    <n v="0"/>
    <s v="Holatirint"/>
    <s v="Scellus Holatirint"/>
    <x v="1"/>
  </r>
  <r>
    <x v="597"/>
    <n v="619"/>
    <x v="0"/>
    <x v="1"/>
    <s v="C/24/S"/>
    <x v="7"/>
    <s v="S"/>
    <x v="2"/>
    <x v="26"/>
    <x v="0"/>
    <x v="0"/>
    <x v="0"/>
    <n v="0"/>
    <n v="0"/>
    <n v="0"/>
    <n v="0"/>
    <s v="Holatirint"/>
    <s v="Ankabit Holatirint"/>
    <x v="1"/>
  </r>
  <r>
    <x v="598"/>
    <n v="623"/>
    <x v="1"/>
    <x v="1"/>
    <s v="G/93/S"/>
    <x v="3"/>
    <s v="S"/>
    <x v="0"/>
    <x v="15"/>
    <x v="0"/>
    <x v="0"/>
    <x v="0"/>
    <n v="0"/>
    <n v="0"/>
    <n v="0"/>
    <n v="0"/>
    <s v="Gaington"/>
    <s v="Ellene Gaington"/>
    <x v="1"/>
  </r>
  <r>
    <x v="599"/>
    <n v="628"/>
    <x v="1"/>
    <x v="0"/>
    <s v="F/133/P"/>
    <x v="1"/>
    <s v="P"/>
    <x v="0"/>
    <x v="5"/>
    <x v="0"/>
    <x v="211"/>
    <x v="0"/>
    <n v="18"/>
    <n v="1197"/>
    <n v="1"/>
    <n v="1319"/>
    <s v="Gainebergan"/>
    <s v="Joela Gainebergan"/>
    <x v="1"/>
  </r>
  <r>
    <x v="600"/>
    <n v="629"/>
    <x v="1"/>
    <x v="0"/>
    <s v="G/96/P"/>
    <x v="3"/>
    <s v="P"/>
    <x v="0"/>
    <x v="22"/>
    <x v="0"/>
    <x v="0"/>
    <x v="0"/>
    <n v="0"/>
    <n v="1018"/>
    <n v="0"/>
    <n v="1018"/>
    <s v="Portananney"/>
    <s v="Rickie Portananney"/>
    <x v="0"/>
  </r>
  <r>
    <x v="601"/>
    <n v="221"/>
    <x v="2"/>
    <x v="0"/>
    <s v="E/13/S"/>
    <x v="6"/>
    <s v="S"/>
    <x v="0"/>
    <x v="40"/>
    <x v="0"/>
    <x v="212"/>
    <x v="270"/>
    <n v="1"/>
    <n v="2"/>
    <n v="0"/>
    <n v="1298"/>
    <s v="Reke"/>
    <s v="Yogark Reke"/>
    <x v="0"/>
  </r>
  <r>
    <x v="602"/>
    <n v="5351"/>
    <x v="2"/>
    <x v="0"/>
    <s v="F/1026/S"/>
    <x v="1"/>
    <s v="S"/>
    <x v="2"/>
    <x v="59"/>
    <x v="0"/>
    <x v="213"/>
    <x v="270"/>
    <n v="1177"/>
    <n v="0"/>
    <n v="323"/>
    <n v="2662"/>
    <s v="Knike"/>
    <s v="Hion Knike"/>
    <x v="0"/>
  </r>
  <r>
    <x v="603"/>
    <n v="1391"/>
    <x v="2"/>
    <x v="0"/>
    <s v="F/276/P"/>
    <x v="1"/>
    <s v="P"/>
    <x v="0"/>
    <x v="33"/>
    <x v="0"/>
    <x v="214"/>
    <x v="271"/>
    <n v="46"/>
    <n v="16"/>
    <n v="0"/>
    <n v="1213"/>
    <s v="Apie"/>
    <s v="Cines Apie"/>
    <x v="0"/>
  </r>
  <r>
    <x v="604"/>
    <n v="634"/>
    <x v="1"/>
    <x v="0"/>
    <s v="F/135/P"/>
    <x v="1"/>
    <s v="P"/>
    <x v="0"/>
    <x v="0"/>
    <x v="0"/>
    <x v="0"/>
    <x v="272"/>
    <n v="0"/>
    <n v="140"/>
    <n v="383"/>
    <n v="2019"/>
    <s v="Wolfaddox"/>
    <s v="Patoya Wolfaddox"/>
    <x v="0"/>
  </r>
  <r>
    <x v="605"/>
    <n v="635"/>
    <x v="1"/>
    <x v="0"/>
    <s v="G/94/S"/>
    <x v="3"/>
    <s v="S"/>
    <x v="0"/>
    <x v="8"/>
    <x v="0"/>
    <x v="0"/>
    <x v="273"/>
    <n v="0"/>
    <n v="0"/>
    <n v="0"/>
    <n v="1778"/>
    <s v="Powery"/>
    <s v="Ronna Powery"/>
    <x v="1"/>
  </r>
  <r>
    <x v="606"/>
    <n v="635"/>
    <x v="1"/>
    <x v="0"/>
    <s v="E/43/S"/>
    <x v="6"/>
    <s v="S"/>
    <x v="0"/>
    <x v="12"/>
    <x v="0"/>
    <x v="215"/>
    <x v="0"/>
    <n v="50"/>
    <n v="11"/>
    <n v="319"/>
    <n v="994"/>
    <s v="Powery"/>
    <s v="Millia Powery"/>
    <x v="0"/>
  </r>
  <r>
    <x v="607"/>
    <n v="636"/>
    <x v="1"/>
    <x v="0"/>
    <s v="F/136/P"/>
    <x v="1"/>
    <s v="P"/>
    <x v="2"/>
    <x v="45"/>
    <x v="0"/>
    <x v="0"/>
    <x v="112"/>
    <n v="0"/>
    <n v="339"/>
    <n v="359"/>
    <n v="705"/>
    <s v="Santantines"/>
    <s v="Craine Santantines"/>
    <x v="0"/>
  </r>
  <r>
    <x v="608"/>
    <n v="636"/>
    <x v="1"/>
    <x v="0"/>
    <s v="F/136/P"/>
    <x v="1"/>
    <s v="P"/>
    <x v="0"/>
    <x v="33"/>
    <x v="0"/>
    <x v="0"/>
    <x v="0"/>
    <n v="7"/>
    <n v="675"/>
    <n v="0"/>
    <n v="682"/>
    <s v="Santantines"/>
    <s v="Loresa Santantines"/>
    <x v="0"/>
  </r>
  <r>
    <x v="609"/>
    <n v="4621"/>
    <x v="2"/>
    <x v="0"/>
    <s v="E/289/P"/>
    <x v="6"/>
    <s v="P"/>
    <x v="0"/>
    <x v="7"/>
    <x v="0"/>
    <x v="0"/>
    <x v="271"/>
    <n v="2003"/>
    <n v="0"/>
    <n v="0"/>
    <n v="2082"/>
    <s v="Jaflé"/>
    <s v="Nios Jaflé"/>
    <x v="1"/>
  </r>
  <r>
    <x v="610"/>
    <n v="638"/>
    <x v="0"/>
    <x v="1"/>
    <s v="B/28/P"/>
    <x v="0"/>
    <s v="P"/>
    <x v="2"/>
    <x v="28"/>
    <x v="0"/>
    <x v="0"/>
    <x v="0"/>
    <n v="0"/>
    <n v="0"/>
    <n v="0"/>
    <n v="0"/>
    <s v="Geoconne"/>
    <s v="Eleonon Geoconne"/>
    <x v="1"/>
  </r>
  <r>
    <x v="611"/>
    <n v="639"/>
    <x v="1"/>
    <x v="0"/>
    <s v="F/137/P"/>
    <x v="1"/>
    <s v="P"/>
    <x v="0"/>
    <x v="60"/>
    <x v="0"/>
    <x v="0"/>
    <x v="252"/>
    <n v="956"/>
    <n v="25"/>
    <n v="0"/>
    <n v="1104"/>
    <s v="Wooterston"/>
    <s v="Dory Wooterston"/>
    <x v="1"/>
  </r>
  <r>
    <x v="612"/>
    <n v="641"/>
    <x v="1"/>
    <x v="0"/>
    <s v="F/114/S"/>
    <x v="1"/>
    <s v="S"/>
    <x v="0"/>
    <x v="39"/>
    <x v="0"/>
    <x v="71"/>
    <x v="0"/>
    <n v="0"/>
    <n v="1958"/>
    <n v="19"/>
    <n v="1979"/>
    <s v="Yanton"/>
    <s v="Krisa Yanton"/>
    <x v="0"/>
  </r>
  <r>
    <x v="613"/>
    <n v="642"/>
    <x v="0"/>
    <x v="0"/>
    <s v="C/25/S"/>
    <x v="7"/>
    <s v="S"/>
    <x v="2"/>
    <x v="19"/>
    <x v="0"/>
    <x v="0"/>
    <x v="274"/>
    <n v="0"/>
    <n v="118"/>
    <n v="972"/>
    <n v="4434"/>
    <s v="Kiling"/>
    <s v="Dilatik Kiling"/>
    <x v="1"/>
  </r>
  <r>
    <x v="614"/>
    <n v="642"/>
    <x v="0"/>
    <x v="0"/>
    <s v="C/25/S"/>
    <x v="7"/>
    <s v="S"/>
    <x v="2"/>
    <x v="39"/>
    <x v="0"/>
    <x v="0"/>
    <x v="275"/>
    <n v="82"/>
    <n v="1517"/>
    <n v="575"/>
    <n v="7141"/>
    <s v="Kiling"/>
    <s v="Aviton Kiling"/>
    <x v="1"/>
  </r>
  <r>
    <x v="615"/>
    <n v="642"/>
    <x v="0"/>
    <x v="0"/>
    <s v="C/25/S"/>
    <x v="7"/>
    <s v="S"/>
    <x v="0"/>
    <x v="65"/>
    <x v="0"/>
    <x v="0"/>
    <x v="0"/>
    <n v="0"/>
    <n v="2210"/>
    <n v="2"/>
    <n v="2212"/>
    <s v="Kiling"/>
    <s v="Chabik Kiling"/>
    <x v="0"/>
  </r>
  <r>
    <x v="616"/>
    <n v="642"/>
    <x v="0"/>
    <x v="1"/>
    <s v="C/25/S"/>
    <x v="7"/>
    <s v="S"/>
    <x v="2"/>
    <x v="29"/>
    <x v="0"/>
    <x v="0"/>
    <x v="0"/>
    <n v="0"/>
    <n v="0"/>
    <n v="0"/>
    <n v="0"/>
    <s v="Kiling"/>
    <s v="Tachir Kiling"/>
    <x v="1"/>
  </r>
  <r>
    <x v="617"/>
    <n v="642"/>
    <x v="0"/>
    <x v="1"/>
    <s v="C/25/S"/>
    <x v="7"/>
    <s v="S"/>
    <x v="2"/>
    <x v="29"/>
    <x v="0"/>
    <x v="0"/>
    <x v="0"/>
    <n v="0"/>
    <n v="0"/>
    <n v="0"/>
    <n v="0"/>
    <s v="Kiling"/>
    <s v="Duhrk Kiling"/>
    <x v="1"/>
  </r>
  <r>
    <x v="618"/>
    <n v="4925"/>
    <x v="2"/>
    <x v="0"/>
    <s v="F/936/S"/>
    <x v="1"/>
    <s v="S"/>
    <x v="0"/>
    <x v="40"/>
    <x v="0"/>
    <x v="216"/>
    <x v="276"/>
    <n v="5635"/>
    <n v="7"/>
    <n v="0"/>
    <n v="5915"/>
    <s v="Sfin"/>
    <s v="Dynx Sfin"/>
    <x v="1"/>
  </r>
  <r>
    <x v="619"/>
    <n v="644"/>
    <x v="0"/>
    <x v="1"/>
    <s v="E/38/P"/>
    <x v="6"/>
    <s v="P"/>
    <x v="0"/>
    <x v="3"/>
    <x v="0"/>
    <x v="0"/>
    <x v="0"/>
    <n v="0"/>
    <n v="0"/>
    <n v="0"/>
    <n v="0"/>
    <s v="Prucerod"/>
    <s v="Hadlam Prucerod"/>
    <x v="1"/>
  </r>
  <r>
    <x v="620"/>
    <n v="645"/>
    <x v="1"/>
    <x v="0"/>
    <s v="G/98/P"/>
    <x v="3"/>
    <s v="P"/>
    <x v="3"/>
    <x v="28"/>
    <x v="0"/>
    <x v="217"/>
    <x v="0"/>
    <n v="0"/>
    <n v="1"/>
    <n v="0"/>
    <n v="1725"/>
    <s v="Grahangory"/>
    <s v="Troyra Grahangory"/>
    <x v="0"/>
  </r>
  <r>
    <x v="621"/>
    <n v="646"/>
    <x v="0"/>
    <x v="1"/>
    <s v="C/26/S"/>
    <x v="7"/>
    <s v="S"/>
    <x v="2"/>
    <x v="22"/>
    <x v="0"/>
    <x v="0"/>
    <x v="0"/>
    <n v="0"/>
    <n v="0"/>
    <n v="0"/>
    <n v="0"/>
    <s v="Trattle"/>
    <s v="Errim Trattle"/>
    <x v="1"/>
  </r>
  <r>
    <x v="622"/>
    <n v="5490"/>
    <x v="2"/>
    <x v="0"/>
    <s v="F/1137/P"/>
    <x v="1"/>
    <s v="P"/>
    <x v="0"/>
    <x v="6"/>
    <x v="0"/>
    <x v="88"/>
    <x v="276"/>
    <n v="0"/>
    <n v="1478"/>
    <n v="0"/>
    <n v="2219"/>
    <s v="Emead"/>
    <s v="Grog Emead"/>
    <x v="0"/>
  </r>
  <r>
    <x v="623"/>
    <n v="6530"/>
    <x v="2"/>
    <x v="0"/>
    <s v="E/436/S"/>
    <x v="6"/>
    <s v="S"/>
    <x v="0"/>
    <x v="14"/>
    <x v="0"/>
    <x v="218"/>
    <x v="276"/>
    <n v="976"/>
    <n v="118"/>
    <n v="0"/>
    <n v="1297"/>
    <s v="Bun"/>
    <s v="Neysma Bun"/>
    <x v="0"/>
  </r>
  <r>
    <x v="624"/>
    <n v="3787"/>
    <x v="2"/>
    <x v="0"/>
    <s v="D/122/S"/>
    <x v="5"/>
    <s v="S"/>
    <x v="0"/>
    <x v="34"/>
    <x v="0"/>
    <x v="219"/>
    <x v="277"/>
    <n v="849"/>
    <n v="0"/>
    <n v="0"/>
    <n v="1056"/>
    <s v="Prie"/>
    <s v="Guls Prie"/>
    <x v="1"/>
  </r>
  <r>
    <x v="625"/>
    <n v="650"/>
    <x v="1"/>
    <x v="1"/>
    <s v="G/95/S"/>
    <x v="3"/>
    <s v="S"/>
    <x v="1"/>
    <x v="47"/>
    <x v="0"/>
    <x v="0"/>
    <x v="0"/>
    <n v="0"/>
    <n v="0"/>
    <n v="0"/>
    <n v="0"/>
    <s v="Hammonton"/>
    <s v="Eulah Hammonton"/>
    <x v="1"/>
  </r>
  <r>
    <x v="626"/>
    <n v="6672"/>
    <x v="2"/>
    <x v="0"/>
    <s v="E/424/P"/>
    <x v="6"/>
    <s v="P"/>
    <x v="1"/>
    <x v="29"/>
    <x v="0"/>
    <x v="220"/>
    <x v="278"/>
    <n v="1147"/>
    <n v="0"/>
    <n v="0"/>
    <n v="1295"/>
    <s v="Deva"/>
    <s v="Sweal Deva"/>
    <x v="0"/>
  </r>
  <r>
    <x v="627"/>
    <n v="5424"/>
    <x v="2"/>
    <x v="0"/>
    <s v="F/1117/P"/>
    <x v="1"/>
    <s v="P"/>
    <x v="1"/>
    <x v="45"/>
    <x v="0"/>
    <x v="123"/>
    <x v="279"/>
    <n v="599"/>
    <n v="676"/>
    <n v="0"/>
    <n v="1698"/>
    <s v="Dal"/>
    <s v="Chtios Dal"/>
    <x v="0"/>
  </r>
  <r>
    <x v="628"/>
    <n v="656"/>
    <x v="1"/>
    <x v="0"/>
    <s v="G/101/P"/>
    <x v="3"/>
    <s v="P"/>
    <x v="0"/>
    <x v="25"/>
    <x v="0"/>
    <x v="0"/>
    <x v="0"/>
    <n v="0"/>
    <n v="768"/>
    <n v="3"/>
    <n v="771"/>
    <s v="Gordond"/>
    <s v="Nicey Gordond"/>
    <x v="0"/>
  </r>
  <r>
    <x v="629"/>
    <n v="657"/>
    <x v="1"/>
    <x v="0"/>
    <s v="F/117/S"/>
    <x v="1"/>
    <s v="S"/>
    <x v="0"/>
    <x v="7"/>
    <x v="0"/>
    <x v="0"/>
    <x v="280"/>
    <n v="0"/>
    <n v="17"/>
    <n v="0"/>
    <n v="880"/>
    <s v="-"/>
    <s v="-"/>
    <x v="1"/>
  </r>
  <r>
    <x v="630"/>
    <n v="657"/>
    <x v="1"/>
    <x v="0"/>
    <s v="G/97/S"/>
    <x v="3"/>
    <s v="S"/>
    <x v="0"/>
    <x v="22"/>
    <x v="0"/>
    <x v="0"/>
    <x v="281"/>
    <n v="736"/>
    <n v="140"/>
    <n v="0"/>
    <n v="884"/>
    <s v="Cardner"/>
    <s v="Glenna Cardner"/>
    <x v="0"/>
  </r>
  <r>
    <x v="631"/>
    <n v="658"/>
    <x v="1"/>
    <x v="0"/>
    <s v="F/118/S"/>
    <x v="1"/>
    <s v="S"/>
    <x v="1"/>
    <x v="33"/>
    <x v="0"/>
    <x v="0"/>
    <x v="282"/>
    <n v="1"/>
    <n v="20"/>
    <n v="0"/>
    <n v="597"/>
    <s v="Jarvey"/>
    <s v="Ernice Jarvey"/>
    <x v="0"/>
  </r>
  <r>
    <x v="632"/>
    <n v="659"/>
    <x v="1"/>
    <x v="1"/>
    <s v="G/98/S"/>
    <x v="3"/>
    <s v="S"/>
    <x v="0"/>
    <x v="41"/>
    <x v="0"/>
    <x v="0"/>
    <x v="0"/>
    <n v="0"/>
    <n v="0"/>
    <n v="0"/>
    <n v="0"/>
    <s v="Andackson"/>
    <s v="Stal Andackson"/>
    <x v="1"/>
  </r>
  <r>
    <x v="633"/>
    <n v="660"/>
    <x v="1"/>
    <x v="1"/>
    <s v="G/99/S"/>
    <x v="3"/>
    <s v="S"/>
    <x v="0"/>
    <x v="24"/>
    <x v="0"/>
    <x v="0"/>
    <x v="0"/>
    <n v="0"/>
    <n v="0"/>
    <n v="0"/>
    <n v="0"/>
    <s v="Saley"/>
    <s v="Leonyl Saley"/>
    <x v="0"/>
  </r>
  <r>
    <x v="634"/>
    <n v="661"/>
    <x v="0"/>
    <x v="0"/>
    <s v="C/23/P"/>
    <x v="7"/>
    <s v="P"/>
    <x v="0"/>
    <x v="5"/>
    <x v="0"/>
    <x v="0"/>
    <x v="283"/>
    <n v="0"/>
    <n v="1360"/>
    <n v="722"/>
    <n v="4588"/>
    <s v="Ticagent"/>
    <s v="Misadr Ticagent"/>
    <x v="0"/>
  </r>
  <r>
    <x v="635"/>
    <n v="663"/>
    <x v="1"/>
    <x v="0"/>
    <s v="F/140/P"/>
    <x v="1"/>
    <s v="P"/>
    <x v="0"/>
    <x v="5"/>
    <x v="0"/>
    <x v="43"/>
    <x v="284"/>
    <n v="16"/>
    <n v="49"/>
    <n v="39"/>
    <n v="715"/>
    <s v="Buckentry"/>
    <s v="Jeroy Buckentry"/>
    <x v="1"/>
  </r>
  <r>
    <x v="636"/>
    <n v="664"/>
    <x v="0"/>
    <x v="0"/>
    <s v="E/46/S"/>
    <x v="6"/>
    <s v="S"/>
    <x v="0"/>
    <x v="39"/>
    <x v="0"/>
    <x v="0"/>
    <x v="0"/>
    <n v="0"/>
    <n v="4507"/>
    <n v="5689"/>
    <n v="10196"/>
    <s v="Cylistrand"/>
    <s v="Jabba Cylistrand"/>
    <x v="0"/>
  </r>
  <r>
    <x v="637"/>
    <n v="6374"/>
    <x v="2"/>
    <x v="0"/>
    <s v="F/1320/P"/>
    <x v="1"/>
    <s v="P"/>
    <x v="0"/>
    <x v="45"/>
    <x v="0"/>
    <x v="177"/>
    <x v="0"/>
    <n v="6"/>
    <n v="0"/>
    <n v="0"/>
    <n v="1150"/>
    <s v="Prickmantes"/>
    <s v="Karena Prickmantes"/>
    <x v="0"/>
  </r>
  <r>
    <x v="638"/>
    <n v="6026"/>
    <x v="2"/>
    <x v="0"/>
    <s v="F/1246/P"/>
    <x v="1"/>
    <s v="P"/>
    <x v="0"/>
    <x v="54"/>
    <x v="0"/>
    <x v="221"/>
    <x v="285"/>
    <n v="380"/>
    <n v="0"/>
    <n v="0"/>
    <n v="1426"/>
    <s v="Prie"/>
    <s v="Stray Prie"/>
    <x v="1"/>
  </r>
  <r>
    <x v="639"/>
    <n v="668"/>
    <x v="1"/>
    <x v="0"/>
    <s v="F/142/P"/>
    <x v="1"/>
    <s v="P"/>
    <x v="0"/>
    <x v="11"/>
    <x v="0"/>
    <x v="0"/>
    <x v="130"/>
    <n v="87"/>
    <n v="989"/>
    <n v="482"/>
    <n v="1583"/>
    <s v="Torrez"/>
    <s v="Rician Torrez"/>
    <x v="0"/>
  </r>
  <r>
    <x v="640"/>
    <n v="669"/>
    <x v="1"/>
    <x v="0"/>
    <s v="F/143/P"/>
    <x v="1"/>
    <s v="P"/>
    <x v="0"/>
    <x v="6"/>
    <x v="0"/>
    <x v="0"/>
    <x v="286"/>
    <n v="2"/>
    <n v="9"/>
    <n v="403"/>
    <n v="944"/>
    <s v="Hardson"/>
    <s v="Elanie Hardson"/>
    <x v="0"/>
  </r>
  <r>
    <x v="641"/>
    <n v="671"/>
    <x v="1"/>
    <x v="1"/>
    <s v="G/102/P"/>
    <x v="3"/>
    <s v="P"/>
    <x v="1"/>
    <x v="59"/>
    <x v="0"/>
    <x v="0"/>
    <x v="0"/>
    <n v="0"/>
    <n v="0"/>
    <n v="0"/>
    <n v="0"/>
    <s v="Santry"/>
    <s v="Veroy Santry"/>
    <x v="1"/>
  </r>
  <r>
    <x v="642"/>
    <n v="672"/>
    <x v="1"/>
    <x v="0"/>
    <s v="G/103/P"/>
    <x v="3"/>
    <s v="P"/>
    <x v="0"/>
    <x v="36"/>
    <x v="0"/>
    <x v="27"/>
    <x v="0"/>
    <n v="38"/>
    <n v="7"/>
    <n v="740"/>
    <n v="786"/>
    <s v="Carreralend"/>
    <s v="Josey Carreralend"/>
    <x v="0"/>
  </r>
  <r>
    <x v="643"/>
    <n v="674"/>
    <x v="1"/>
    <x v="1"/>
    <s v="G/101/S"/>
    <x v="3"/>
    <s v="S"/>
    <x v="1"/>
    <x v="59"/>
    <x v="0"/>
    <x v="0"/>
    <x v="0"/>
    <n v="0"/>
    <n v="0"/>
    <n v="0"/>
    <n v="0"/>
    <s v="Dillips"/>
    <s v="Grette Dillips"/>
    <x v="0"/>
  </r>
  <r>
    <x v="644"/>
    <n v="677"/>
    <x v="1"/>
    <x v="1"/>
    <s v="G/102/S"/>
    <x v="3"/>
    <s v="S"/>
    <x v="0"/>
    <x v="24"/>
    <x v="0"/>
    <x v="0"/>
    <x v="0"/>
    <n v="0"/>
    <n v="0"/>
    <n v="0"/>
    <n v="0"/>
    <s v="Josey"/>
    <s v="Lorian Josey"/>
    <x v="0"/>
  </r>
  <r>
    <x v="645"/>
    <n v="678"/>
    <x v="1"/>
    <x v="1"/>
    <s v="G/103/S"/>
    <x v="3"/>
    <s v="S"/>
    <x v="0"/>
    <x v="12"/>
    <x v="0"/>
    <x v="0"/>
    <x v="0"/>
    <n v="0"/>
    <n v="0"/>
    <n v="0"/>
    <n v="0"/>
    <s v="Moodman"/>
    <s v="Bettie Moodman"/>
    <x v="0"/>
  </r>
  <r>
    <x v="646"/>
    <n v="679"/>
    <x v="1"/>
    <x v="0"/>
    <s v="G/104/S"/>
    <x v="3"/>
    <s v="S"/>
    <x v="0"/>
    <x v="28"/>
    <x v="2"/>
    <x v="0"/>
    <x v="164"/>
    <n v="0"/>
    <n v="541"/>
    <n v="0"/>
    <n v="756"/>
    <s v="Nichoan"/>
    <s v="Vana Nichoan"/>
    <x v="0"/>
  </r>
  <r>
    <x v="647"/>
    <n v="680"/>
    <x v="1"/>
    <x v="1"/>
    <s v="G/105/P"/>
    <x v="3"/>
    <s v="P"/>
    <x v="1"/>
    <x v="11"/>
    <x v="0"/>
    <x v="0"/>
    <x v="0"/>
    <n v="0"/>
    <n v="0"/>
    <n v="0"/>
    <n v="0"/>
    <s v="Garnes"/>
    <s v="Garyan Garnes"/>
    <x v="0"/>
  </r>
  <r>
    <x v="648"/>
    <n v="680"/>
    <x v="1"/>
    <x v="1"/>
    <s v="G/105/P"/>
    <x v="3"/>
    <s v="P"/>
    <x v="0"/>
    <x v="21"/>
    <x v="0"/>
    <x v="0"/>
    <x v="0"/>
    <n v="0"/>
    <n v="0"/>
    <n v="0"/>
    <n v="0"/>
    <s v="Garnes"/>
    <s v="Annard Garnes"/>
    <x v="0"/>
  </r>
  <r>
    <x v="649"/>
    <n v="680"/>
    <x v="1"/>
    <x v="1"/>
    <s v="G/105/P"/>
    <x v="3"/>
    <s v="P"/>
    <x v="0"/>
    <x v="63"/>
    <x v="2"/>
    <x v="0"/>
    <x v="0"/>
    <n v="0"/>
    <n v="0"/>
    <n v="0"/>
    <n v="0"/>
    <s v="Camerrison"/>
    <s v="Joandy Camerrison"/>
    <x v="0"/>
  </r>
  <r>
    <x v="650"/>
    <n v="2595"/>
    <x v="2"/>
    <x v="0"/>
    <s v="D/76/P"/>
    <x v="5"/>
    <s v="P"/>
    <x v="0"/>
    <x v="7"/>
    <x v="0"/>
    <x v="222"/>
    <x v="287"/>
    <n v="0"/>
    <n v="53"/>
    <n v="4"/>
    <n v="1056"/>
    <s v="Fle"/>
    <s v="Res Fle"/>
    <x v="0"/>
  </r>
  <r>
    <x v="651"/>
    <n v="6764"/>
    <x v="2"/>
    <x v="0"/>
    <s v="F/1294/S"/>
    <x v="1"/>
    <s v="S"/>
    <x v="0"/>
    <x v="25"/>
    <x v="0"/>
    <x v="223"/>
    <x v="288"/>
    <n v="696"/>
    <n v="0"/>
    <n v="0"/>
    <n v="3693"/>
    <s v="Rake"/>
    <s v="Single Rake"/>
    <x v="0"/>
  </r>
  <r>
    <x v="652"/>
    <n v="1093"/>
    <x v="2"/>
    <x v="0"/>
    <s v="D/42/P"/>
    <x v="5"/>
    <s v="P"/>
    <x v="0"/>
    <x v="40"/>
    <x v="0"/>
    <x v="224"/>
    <x v="289"/>
    <n v="18"/>
    <n v="192"/>
    <n v="0"/>
    <n v="2131"/>
    <s v="Winie"/>
    <s v="Beass Winie"/>
    <x v="1"/>
  </r>
  <r>
    <x v="653"/>
    <n v="1291"/>
    <x v="2"/>
    <x v="0"/>
    <s v="F/260/P"/>
    <x v="1"/>
    <s v="P"/>
    <x v="0"/>
    <x v="3"/>
    <x v="0"/>
    <x v="225"/>
    <x v="289"/>
    <n v="4"/>
    <n v="0"/>
    <n v="0"/>
    <n v="1821"/>
    <s v="Ponie"/>
    <s v="Sceres Ponie"/>
    <x v="0"/>
  </r>
  <r>
    <x v="654"/>
    <n v="2183"/>
    <x v="2"/>
    <x v="0"/>
    <s v="F/429/S"/>
    <x v="1"/>
    <s v="S"/>
    <x v="0"/>
    <x v="28"/>
    <x v="0"/>
    <x v="222"/>
    <x v="289"/>
    <n v="31"/>
    <n v="12"/>
    <n v="0"/>
    <n v="1040"/>
    <s v="Ruity"/>
    <s v="Prish Ruity"/>
    <x v="0"/>
  </r>
  <r>
    <x v="655"/>
    <n v="685"/>
    <x v="1"/>
    <x v="0"/>
    <s v="E/41/P"/>
    <x v="6"/>
    <s v="P"/>
    <x v="0"/>
    <x v="54"/>
    <x v="0"/>
    <x v="27"/>
    <x v="290"/>
    <n v="4"/>
    <n v="55"/>
    <n v="15"/>
    <n v="997"/>
    <s v="Lerez"/>
    <s v="Arl Lerez"/>
    <x v="0"/>
  </r>
  <r>
    <x v="656"/>
    <n v="6963"/>
    <x v="2"/>
    <x v="0"/>
    <s v="F/1328/S"/>
    <x v="1"/>
    <s v="S"/>
    <x v="0"/>
    <x v="28"/>
    <x v="0"/>
    <x v="226"/>
    <x v="291"/>
    <n v="1967"/>
    <n v="4"/>
    <n v="2"/>
    <n v="5869"/>
    <s v="Boste"/>
    <s v="Soyos Boste"/>
    <x v="0"/>
  </r>
  <r>
    <x v="657"/>
    <n v="7749"/>
    <x v="2"/>
    <x v="0"/>
    <s v="D/244/P"/>
    <x v="5"/>
    <s v="P"/>
    <x v="0"/>
    <x v="12"/>
    <x v="0"/>
    <x v="227"/>
    <x v="99"/>
    <n v="1912"/>
    <n v="0"/>
    <n v="0"/>
    <n v="2384"/>
    <s v="Pie"/>
    <s v="Dynx Pie"/>
    <x v="0"/>
  </r>
  <r>
    <x v="658"/>
    <n v="3967"/>
    <x v="2"/>
    <x v="0"/>
    <s v="F/819/P"/>
    <x v="1"/>
    <s v="P"/>
    <x v="0"/>
    <x v="15"/>
    <x v="0"/>
    <x v="228"/>
    <x v="292"/>
    <n v="0"/>
    <n v="0"/>
    <n v="0"/>
    <n v="941"/>
    <s v="Seen"/>
    <s v="Ray Seen"/>
    <x v="0"/>
  </r>
  <r>
    <x v="659"/>
    <n v="1709"/>
    <x v="2"/>
    <x v="0"/>
    <s v="F/326/S"/>
    <x v="1"/>
    <s v="S"/>
    <x v="0"/>
    <x v="43"/>
    <x v="0"/>
    <x v="229"/>
    <x v="293"/>
    <n v="1246"/>
    <n v="102"/>
    <n v="0"/>
    <n v="1687"/>
    <s v="Minen"/>
    <s v="Cocowl Minen"/>
    <x v="0"/>
  </r>
  <r>
    <x v="660"/>
    <n v="689"/>
    <x v="0"/>
    <x v="1"/>
    <s v="B/25/S"/>
    <x v="0"/>
    <s v="S"/>
    <x v="0"/>
    <x v="39"/>
    <x v="0"/>
    <x v="0"/>
    <x v="0"/>
    <n v="0"/>
    <n v="0"/>
    <n v="0"/>
    <n v="0"/>
    <s v="Motive"/>
    <s v="Chard Motive"/>
    <x v="1"/>
  </r>
  <r>
    <x v="661"/>
    <n v="4512"/>
    <x v="2"/>
    <x v="0"/>
    <s v="E/296/S"/>
    <x v="6"/>
    <s v="S"/>
    <x v="0"/>
    <x v="10"/>
    <x v="0"/>
    <x v="230"/>
    <x v="294"/>
    <n v="375"/>
    <n v="0"/>
    <n v="24"/>
    <n v="1299"/>
    <s v="Stike"/>
    <s v="Yos Stike"/>
    <x v="0"/>
  </r>
  <r>
    <x v="662"/>
    <n v="1302"/>
    <x v="2"/>
    <x v="0"/>
    <s v="D/45/S"/>
    <x v="5"/>
    <s v="S"/>
    <x v="2"/>
    <x v="15"/>
    <x v="0"/>
    <x v="231"/>
    <x v="295"/>
    <n v="4817"/>
    <n v="146"/>
    <n v="256"/>
    <n v="5487"/>
    <s v="Erry"/>
    <s v="Beah Erry"/>
    <x v="1"/>
  </r>
  <r>
    <x v="663"/>
    <n v="3533"/>
    <x v="2"/>
    <x v="0"/>
    <s v="E/211/P"/>
    <x v="6"/>
    <s v="P"/>
    <x v="0"/>
    <x v="41"/>
    <x v="0"/>
    <x v="232"/>
    <x v="295"/>
    <n v="280"/>
    <n v="2"/>
    <n v="0"/>
    <n v="2081"/>
    <s v="Buthe"/>
    <s v="Coakey Buthe"/>
    <x v="0"/>
  </r>
  <r>
    <x v="664"/>
    <n v="5007"/>
    <x v="2"/>
    <x v="0"/>
    <s v="F/951/S"/>
    <x v="1"/>
    <s v="S"/>
    <x v="0"/>
    <x v="8"/>
    <x v="0"/>
    <x v="233"/>
    <x v="296"/>
    <n v="57"/>
    <n v="0"/>
    <n v="0"/>
    <n v="1443"/>
    <s v="Watie"/>
    <s v="Gramus Watie"/>
    <x v="0"/>
  </r>
  <r>
    <x v="665"/>
    <n v="693"/>
    <x v="0"/>
    <x v="1"/>
    <s v=""/>
    <x v="4"/>
    <s v=""/>
    <x v="2"/>
    <x v="8"/>
    <x v="0"/>
    <x v="0"/>
    <x v="0"/>
    <n v="0"/>
    <n v="0"/>
    <n v="0"/>
    <n v="0"/>
    <s v="Dedometeel"/>
    <s v="Mothab Dedometeel"/>
    <x v="1"/>
  </r>
  <r>
    <x v="666"/>
    <n v="693"/>
    <x v="0"/>
    <x v="0"/>
    <s v="C/27/S"/>
    <x v="7"/>
    <s v="S"/>
    <x v="0"/>
    <x v="10"/>
    <x v="0"/>
    <x v="0"/>
    <x v="297"/>
    <n v="0"/>
    <n v="4343"/>
    <n v="38"/>
    <n v="7869"/>
    <s v="Dedometeel"/>
    <s v="Tetraix Dedometeel"/>
    <x v="0"/>
  </r>
  <r>
    <x v="667"/>
    <n v="696"/>
    <x v="1"/>
    <x v="0"/>
    <s v="G/107/S"/>
    <x v="3"/>
    <s v="S"/>
    <x v="0"/>
    <x v="15"/>
    <x v="0"/>
    <x v="0"/>
    <x v="298"/>
    <n v="226"/>
    <n v="74"/>
    <n v="0"/>
    <n v="881"/>
    <s v="Haydenzier"/>
    <s v="Stany Haydenzier"/>
    <x v="1"/>
  </r>
  <r>
    <x v="668"/>
    <n v="697"/>
    <x v="1"/>
    <x v="0"/>
    <s v="F/147/P"/>
    <x v="1"/>
    <s v="P"/>
    <x v="2"/>
    <x v="1"/>
    <x v="0"/>
    <x v="234"/>
    <x v="0"/>
    <n v="689"/>
    <n v="12"/>
    <n v="0"/>
    <n v="722"/>
    <s v="Buchansen"/>
    <s v="Dixiel Buchansen"/>
    <x v="1"/>
  </r>
  <r>
    <x v="669"/>
    <n v="5886"/>
    <x v="2"/>
    <x v="0"/>
    <s v="F/1216/P"/>
    <x v="1"/>
    <s v="P"/>
    <x v="0"/>
    <x v="1"/>
    <x v="0"/>
    <x v="50"/>
    <x v="296"/>
    <n v="0"/>
    <n v="1497"/>
    <n v="10"/>
    <n v="1566"/>
    <s v="Fate"/>
    <s v="Swack Fate"/>
    <x v="0"/>
  </r>
  <r>
    <x v="670"/>
    <n v="1311"/>
    <x v="2"/>
    <x v="0"/>
    <s v="F/265/P"/>
    <x v="1"/>
    <s v="P"/>
    <x v="0"/>
    <x v="30"/>
    <x v="0"/>
    <x v="235"/>
    <x v="299"/>
    <n v="292"/>
    <n v="0"/>
    <n v="0"/>
    <n v="1287"/>
    <s v="Make"/>
    <s v="Wale Make"/>
    <x v="0"/>
  </r>
  <r>
    <x v="671"/>
    <n v="701"/>
    <x v="0"/>
    <x v="1"/>
    <s v="D/25/S"/>
    <x v="5"/>
    <s v="S"/>
    <x v="0"/>
    <x v="3"/>
    <x v="0"/>
    <x v="0"/>
    <x v="0"/>
    <n v="0"/>
    <n v="0"/>
    <n v="0"/>
    <n v="0"/>
    <s v="Voliat"/>
    <s v="Menkibi Voliat"/>
    <x v="1"/>
  </r>
  <r>
    <x v="672"/>
    <n v="702"/>
    <x v="1"/>
    <x v="0"/>
    <s v="F/127/S"/>
    <x v="1"/>
    <s v="S"/>
    <x v="0"/>
    <x v="1"/>
    <x v="0"/>
    <x v="118"/>
    <x v="300"/>
    <n v="4"/>
    <n v="387"/>
    <n v="54"/>
    <n v="803"/>
    <s v="Sellahaney"/>
    <s v="Briane Sellahaney"/>
    <x v="0"/>
  </r>
  <r>
    <x v="673"/>
    <n v="703"/>
    <x v="1"/>
    <x v="1"/>
    <s v="G/108/S"/>
    <x v="3"/>
    <s v="S"/>
    <x v="0"/>
    <x v="41"/>
    <x v="0"/>
    <x v="0"/>
    <x v="0"/>
    <n v="0"/>
    <n v="0"/>
    <n v="0"/>
    <n v="0"/>
    <s v="Estein"/>
    <s v="Brank Estein"/>
    <x v="1"/>
  </r>
  <r>
    <x v="674"/>
    <n v="704"/>
    <x v="1"/>
    <x v="1"/>
    <s v="G/107/P"/>
    <x v="3"/>
    <s v="P"/>
    <x v="0"/>
    <x v="43"/>
    <x v="0"/>
    <x v="0"/>
    <x v="0"/>
    <n v="0"/>
    <n v="0"/>
    <n v="0"/>
    <n v="0"/>
    <s v="Wartyson"/>
    <s v="Adanne Wartyson"/>
    <x v="1"/>
  </r>
  <r>
    <x v="675"/>
    <n v="705"/>
    <x v="1"/>
    <x v="0"/>
    <s v="F/149/P"/>
    <x v="1"/>
    <s v="P"/>
    <x v="2"/>
    <x v="26"/>
    <x v="0"/>
    <x v="0"/>
    <x v="0"/>
    <n v="722"/>
    <n v="0"/>
    <n v="0"/>
    <n v="722"/>
    <s v="Mccarveymon"/>
    <s v="Denny Mccarveymon"/>
    <x v="1"/>
  </r>
  <r>
    <x v="676"/>
    <n v="707"/>
    <x v="1"/>
    <x v="1"/>
    <s v="G/109/S"/>
    <x v="3"/>
    <s v="S"/>
    <x v="0"/>
    <x v="5"/>
    <x v="0"/>
    <x v="0"/>
    <x v="0"/>
    <n v="0"/>
    <n v="0"/>
    <n v="0"/>
    <n v="0"/>
    <s v="Haydenzier"/>
    <s v="Jorgie Haydenzier"/>
    <x v="1"/>
  </r>
  <r>
    <x v="677"/>
    <n v="709"/>
    <x v="0"/>
    <x v="0"/>
    <s v="A/7/S"/>
    <x v="2"/>
    <s v="S"/>
    <x v="2"/>
    <x v="36"/>
    <x v="0"/>
    <x v="0"/>
    <x v="301"/>
    <n v="0"/>
    <n v="452"/>
    <n v="15"/>
    <n v="5416"/>
    <s v="Missefle"/>
    <s v="Astorux Missefle"/>
    <x v="1"/>
  </r>
  <r>
    <x v="678"/>
    <n v="709"/>
    <x v="0"/>
    <x v="1"/>
    <s v="A/7/S"/>
    <x v="2"/>
    <s v="S"/>
    <x v="2"/>
    <x v="36"/>
    <x v="2"/>
    <x v="0"/>
    <x v="0"/>
    <n v="0"/>
    <n v="0"/>
    <n v="0"/>
    <n v="0"/>
    <s v="Missefle"/>
    <s v="Thaban Missefle"/>
    <x v="1"/>
  </r>
  <r>
    <x v="679"/>
    <n v="709"/>
    <x v="0"/>
    <x v="1"/>
    <s v=""/>
    <x v="4"/>
    <s v=""/>
    <x v="2"/>
    <x v="40"/>
    <x v="0"/>
    <x v="0"/>
    <x v="0"/>
    <n v="0"/>
    <n v="0"/>
    <n v="0"/>
    <n v="0"/>
    <s v="Missefle"/>
    <s v="Props Missefle"/>
    <x v="1"/>
  </r>
  <r>
    <x v="680"/>
    <n v="6954"/>
    <x v="2"/>
    <x v="0"/>
    <s v="E/445/P"/>
    <x v="6"/>
    <s v="P"/>
    <x v="0"/>
    <x v="15"/>
    <x v="0"/>
    <x v="236"/>
    <x v="299"/>
    <n v="23"/>
    <n v="134"/>
    <n v="0"/>
    <n v="1173"/>
    <s v="Flie"/>
    <s v="Weet Flie"/>
    <x v="0"/>
  </r>
  <r>
    <x v="681"/>
    <n v="6223"/>
    <x v="2"/>
    <x v="0"/>
    <s v="E/398/P"/>
    <x v="6"/>
    <s v="P"/>
    <x v="0"/>
    <x v="40"/>
    <x v="0"/>
    <x v="237"/>
    <x v="302"/>
    <n v="82"/>
    <n v="235"/>
    <n v="17"/>
    <n v="2076"/>
    <s v="Nache"/>
    <s v="Chonk Nache"/>
    <x v="0"/>
  </r>
  <r>
    <x v="682"/>
    <n v="7986"/>
    <x v="2"/>
    <x v="0"/>
    <s v="F/1655/P"/>
    <x v="1"/>
    <s v="P"/>
    <x v="0"/>
    <x v="33"/>
    <x v="0"/>
    <x v="238"/>
    <x v="208"/>
    <n v="455"/>
    <n v="0"/>
    <n v="0"/>
    <n v="1338"/>
    <s v="Pimne"/>
    <s v="Weet Pimne"/>
    <x v="0"/>
  </r>
  <r>
    <x v="683"/>
    <n v="713"/>
    <x v="1"/>
    <x v="0"/>
    <s v="E/50/S"/>
    <x v="6"/>
    <s v="S"/>
    <x v="0"/>
    <x v="6"/>
    <x v="0"/>
    <x v="239"/>
    <x v="91"/>
    <n v="0"/>
    <n v="30"/>
    <n v="0"/>
    <n v="1609"/>
    <s v="Stantiagord"/>
    <s v="Vivia Stantiagord"/>
    <x v="0"/>
  </r>
  <r>
    <x v="684"/>
    <n v="714"/>
    <x v="1"/>
    <x v="1"/>
    <s v="G/109/P"/>
    <x v="3"/>
    <s v="P"/>
    <x v="1"/>
    <x v="22"/>
    <x v="0"/>
    <x v="0"/>
    <x v="0"/>
    <n v="0"/>
    <n v="0"/>
    <n v="0"/>
    <n v="0"/>
    <s v="Rilley"/>
    <s v="Erie Rilley"/>
    <x v="1"/>
  </r>
  <r>
    <x v="685"/>
    <n v="714"/>
    <x v="1"/>
    <x v="0"/>
    <s v="G/109/P"/>
    <x v="3"/>
    <s v="P"/>
    <x v="0"/>
    <x v="17"/>
    <x v="0"/>
    <x v="0"/>
    <x v="0"/>
    <n v="0"/>
    <n v="0"/>
    <n v="0"/>
    <n v="0"/>
    <s v="Rilley"/>
    <s v="Claine Rilley"/>
    <x v="0"/>
  </r>
  <r>
    <x v="686"/>
    <n v="714"/>
    <x v="1"/>
    <x v="0"/>
    <s v="G/109/P"/>
    <x v="3"/>
    <s v="P"/>
    <x v="3"/>
    <x v="71"/>
    <x v="0"/>
    <x v="0"/>
    <x v="0"/>
    <n v="0"/>
    <n v="0"/>
    <n v="0"/>
    <n v="0"/>
    <s v="Rilley"/>
    <s v="Sony Rilley"/>
    <x v="1"/>
  </r>
  <r>
    <x v="687"/>
    <n v="714"/>
    <x v="1"/>
    <x v="1"/>
    <s v="G/109/P"/>
    <x v="3"/>
    <s v="P"/>
    <x v="1"/>
    <x v="37"/>
    <x v="0"/>
    <x v="0"/>
    <x v="0"/>
    <n v="0"/>
    <n v="0"/>
    <n v="0"/>
    <n v="0"/>
    <s v="Rilley"/>
    <s v="Charry Rilley"/>
    <x v="0"/>
  </r>
  <r>
    <x v="688"/>
    <n v="714"/>
    <x v="1"/>
    <x v="1"/>
    <s v="G/109/P"/>
    <x v="3"/>
    <s v="P"/>
    <x v="1"/>
    <x v="36"/>
    <x v="0"/>
    <x v="0"/>
    <x v="0"/>
    <n v="0"/>
    <n v="0"/>
    <n v="0"/>
    <n v="0"/>
    <s v="Rilley"/>
    <s v="Jeanny Rilley"/>
    <x v="0"/>
  </r>
  <r>
    <x v="689"/>
    <n v="714"/>
    <x v="1"/>
    <x v="1"/>
    <s v="G/109/P"/>
    <x v="3"/>
    <s v="P"/>
    <x v="2"/>
    <x v="17"/>
    <x v="0"/>
    <x v="0"/>
    <x v="0"/>
    <n v="0"/>
    <n v="0"/>
    <n v="0"/>
    <n v="0"/>
    <s v="Rilley"/>
    <s v="Man Rilley"/>
    <x v="1"/>
  </r>
  <r>
    <x v="690"/>
    <n v="714"/>
    <x v="1"/>
    <x v="1"/>
    <s v="G/109/P"/>
    <x v="3"/>
    <s v="P"/>
    <x v="2"/>
    <x v="16"/>
    <x v="0"/>
    <x v="0"/>
    <x v="0"/>
    <n v="0"/>
    <n v="0"/>
    <n v="0"/>
    <n v="0"/>
    <s v="Rilley"/>
    <s v="Brene Rilley"/>
    <x v="1"/>
  </r>
  <r>
    <x v="691"/>
    <n v="715"/>
    <x v="0"/>
    <x v="2"/>
    <s v=""/>
    <x v="4"/>
    <s v=""/>
    <x v="2"/>
    <x v="48"/>
    <x v="0"/>
    <x v="0"/>
    <x v="0"/>
    <n v="0"/>
    <n v="0"/>
    <n v="0"/>
    <n v="0"/>
    <s v="Unconary"/>
    <s v="Izarfik Unconary"/>
    <x v="1"/>
  </r>
  <r>
    <x v="692"/>
    <n v="718"/>
    <x v="1"/>
    <x v="0"/>
    <s v="E/43/P"/>
    <x v="6"/>
    <s v="P"/>
    <x v="0"/>
    <x v="33"/>
    <x v="0"/>
    <x v="240"/>
    <x v="0"/>
    <n v="4"/>
    <n v="261"/>
    <n v="1"/>
    <n v="787"/>
    <s v="Mondsey"/>
    <s v="Alendy Mondsey"/>
    <x v="0"/>
  </r>
  <r>
    <x v="693"/>
    <n v="4101"/>
    <x v="2"/>
    <x v="0"/>
    <s v="F/773/S"/>
    <x v="1"/>
    <s v="S"/>
    <x v="0"/>
    <x v="22"/>
    <x v="0"/>
    <x v="241"/>
    <x v="303"/>
    <n v="163"/>
    <n v="3"/>
    <n v="0"/>
    <n v="1309"/>
    <s v="Rapie"/>
    <s v="Tyog Rapie"/>
    <x v="0"/>
  </r>
  <r>
    <x v="694"/>
    <n v="724"/>
    <x v="1"/>
    <x v="0"/>
    <s v="F/132/S"/>
    <x v="1"/>
    <s v="S"/>
    <x v="1"/>
    <x v="1"/>
    <x v="0"/>
    <x v="0"/>
    <x v="304"/>
    <n v="0"/>
    <n v="184"/>
    <n v="2566"/>
    <n v="2773"/>
    <s v="Bensley"/>
    <s v="Mela Bensley"/>
    <x v="0"/>
  </r>
  <r>
    <x v="695"/>
    <n v="726"/>
    <x v="1"/>
    <x v="1"/>
    <s v="G/111/P"/>
    <x v="3"/>
    <s v="P"/>
    <x v="0"/>
    <x v="28"/>
    <x v="0"/>
    <x v="0"/>
    <x v="0"/>
    <n v="0"/>
    <n v="0"/>
    <n v="0"/>
    <n v="0"/>
    <s v="Fitzgerson"/>
    <s v="Verly Fitzgerson"/>
    <x v="0"/>
  </r>
  <r>
    <x v="696"/>
    <n v="727"/>
    <x v="1"/>
    <x v="0"/>
    <s v="F/133/S"/>
    <x v="1"/>
    <s v="S"/>
    <x v="0"/>
    <x v="40"/>
    <x v="0"/>
    <x v="242"/>
    <x v="0"/>
    <n v="1"/>
    <n v="152"/>
    <n v="354"/>
    <n v="646"/>
    <s v="Potthews"/>
    <s v="Branda Potthews"/>
    <x v="1"/>
  </r>
  <r>
    <x v="697"/>
    <n v="728"/>
    <x v="1"/>
    <x v="0"/>
    <s v="F/134/S"/>
    <x v="1"/>
    <s v="S"/>
    <x v="2"/>
    <x v="19"/>
    <x v="0"/>
    <x v="0"/>
    <x v="0"/>
    <n v="2"/>
    <n v="786"/>
    <n v="594"/>
    <n v="1382"/>
    <s v="Currisones"/>
    <s v="Johna Currisones"/>
    <x v="1"/>
  </r>
  <r>
    <x v="698"/>
    <n v="729"/>
    <x v="1"/>
    <x v="0"/>
    <s v="E/53/S"/>
    <x v="6"/>
    <s v="S"/>
    <x v="0"/>
    <x v="9"/>
    <x v="0"/>
    <x v="107"/>
    <x v="305"/>
    <n v="0"/>
    <n v="0"/>
    <n v="0"/>
    <n v="788"/>
    <s v="Lewinton"/>
    <s v="Briam Lewinton"/>
    <x v="1"/>
  </r>
  <r>
    <x v="699"/>
    <n v="732"/>
    <x v="1"/>
    <x v="0"/>
    <s v=""/>
    <x v="4"/>
    <s v=""/>
    <x v="0"/>
    <x v="43"/>
    <x v="0"/>
    <x v="0"/>
    <x v="306"/>
    <n v="2"/>
    <n v="0"/>
    <n v="0"/>
    <n v="716"/>
    <s v="Bairdford"/>
    <s v="Jilla Bairdford"/>
    <x v="0"/>
  </r>
  <r>
    <x v="700"/>
    <n v="733"/>
    <x v="1"/>
    <x v="0"/>
    <s v="F/153/P"/>
    <x v="1"/>
    <s v="P"/>
    <x v="2"/>
    <x v="40"/>
    <x v="0"/>
    <x v="0"/>
    <x v="307"/>
    <n v="88"/>
    <n v="4"/>
    <n v="561"/>
    <n v="691"/>
    <s v="Hamberterry"/>
    <s v="Lulah Hamberterry"/>
    <x v="0"/>
  </r>
  <r>
    <x v="701"/>
    <n v="734"/>
    <x v="1"/>
    <x v="0"/>
    <s v="F/154/P"/>
    <x v="1"/>
    <s v="P"/>
    <x v="0"/>
    <x v="23"/>
    <x v="0"/>
    <x v="243"/>
    <x v="91"/>
    <n v="322"/>
    <n v="0"/>
    <n v="517"/>
    <n v="1553"/>
    <s v="Ewiseston"/>
    <s v="Elinda Ewiseston"/>
    <x v="0"/>
  </r>
  <r>
    <x v="702"/>
    <n v="736"/>
    <x v="1"/>
    <x v="0"/>
    <s v="F/156/P"/>
    <x v="1"/>
    <s v="P"/>
    <x v="0"/>
    <x v="40"/>
    <x v="0"/>
    <x v="0"/>
    <x v="0"/>
    <n v="484"/>
    <n v="188"/>
    <n v="0"/>
    <n v="672"/>
    <s v="Mcbritts"/>
    <s v="Lerion Mcbritts"/>
    <x v="0"/>
  </r>
  <r>
    <x v="703"/>
    <n v="737"/>
    <x v="0"/>
    <x v="0"/>
    <s v="C/28/S"/>
    <x v="7"/>
    <s v="S"/>
    <x v="2"/>
    <x v="69"/>
    <x v="0"/>
    <x v="0"/>
    <x v="308"/>
    <n v="0"/>
    <n v="38"/>
    <n v="0"/>
    <n v="873"/>
    <s v="Inghtal"/>
    <s v="Charmus Inghtal"/>
    <x v="0"/>
  </r>
  <r>
    <x v="704"/>
    <n v="809"/>
    <x v="2"/>
    <x v="0"/>
    <s v="F/151/S"/>
    <x v="1"/>
    <s v="S"/>
    <x v="0"/>
    <x v="34"/>
    <x v="0"/>
    <x v="183"/>
    <x v="309"/>
    <n v="1"/>
    <n v="0"/>
    <n v="0"/>
    <n v="1270"/>
    <s v="Meake"/>
    <s v="Crin Meake"/>
    <x v="0"/>
  </r>
  <r>
    <x v="705"/>
    <n v="740"/>
    <x v="0"/>
    <x v="0"/>
    <s v="C/24/P"/>
    <x v="7"/>
    <s v="P"/>
    <x v="2"/>
    <x v="61"/>
    <x v="0"/>
    <x v="244"/>
    <x v="310"/>
    <n v="0"/>
    <n v="2247"/>
    <n v="1166"/>
    <n v="3505"/>
    <s v="Sageng"/>
    <s v="Dyonevi Sageng"/>
    <x v="0"/>
  </r>
  <r>
    <x v="706"/>
    <n v="740"/>
    <x v="0"/>
    <x v="1"/>
    <s v="C/24/P"/>
    <x v="7"/>
    <s v="P"/>
    <x v="2"/>
    <x v="9"/>
    <x v="0"/>
    <x v="0"/>
    <x v="0"/>
    <n v="0"/>
    <n v="0"/>
    <n v="0"/>
    <n v="0"/>
    <s v="Sageng"/>
    <s v="Zaurah Sageng"/>
    <x v="1"/>
  </r>
  <r>
    <x v="707"/>
    <n v="740"/>
    <x v="0"/>
    <x v="0"/>
    <s v="C/24/P"/>
    <x v="7"/>
    <s v="P"/>
    <x v="0"/>
    <x v="54"/>
    <x v="0"/>
    <x v="245"/>
    <x v="311"/>
    <n v="0"/>
    <n v="0"/>
    <n v="58"/>
    <n v="7077"/>
    <s v="Sageng"/>
    <s v="Thab Sageng"/>
    <x v="0"/>
  </r>
  <r>
    <x v="708"/>
    <n v="743"/>
    <x v="1"/>
    <x v="1"/>
    <s v="G/111/S"/>
    <x v="3"/>
    <s v="S"/>
    <x v="0"/>
    <x v="9"/>
    <x v="0"/>
    <x v="0"/>
    <x v="0"/>
    <n v="0"/>
    <n v="0"/>
    <n v="0"/>
    <n v="0"/>
    <s v="Brighttt"/>
    <s v="Loree Brighttt"/>
    <x v="1"/>
  </r>
  <r>
    <x v="709"/>
    <n v="746"/>
    <x v="1"/>
    <x v="1"/>
    <s v="G/112/S"/>
    <x v="3"/>
    <s v="S"/>
    <x v="0"/>
    <x v="43"/>
    <x v="0"/>
    <x v="0"/>
    <x v="0"/>
    <n v="0"/>
    <n v="0"/>
    <n v="0"/>
    <n v="0"/>
    <s v="Waltonnedy"/>
    <s v="Milyla Waltonnedy"/>
    <x v="0"/>
  </r>
  <r>
    <x v="710"/>
    <n v="750"/>
    <x v="1"/>
    <x v="0"/>
    <s v="F/140/S"/>
    <x v="1"/>
    <s v="S"/>
    <x v="2"/>
    <x v="15"/>
    <x v="0"/>
    <x v="246"/>
    <x v="231"/>
    <n v="0"/>
    <n v="41"/>
    <n v="493"/>
    <n v="691"/>
    <s v="Kramosley"/>
    <s v="Tiney Kramosley"/>
    <x v="0"/>
  </r>
  <r>
    <x v="711"/>
    <n v="753"/>
    <x v="0"/>
    <x v="1"/>
    <s v="A/4/P"/>
    <x v="2"/>
    <s v="P"/>
    <x v="3"/>
    <x v="10"/>
    <x v="0"/>
    <x v="0"/>
    <x v="0"/>
    <n v="0"/>
    <n v="0"/>
    <n v="0"/>
    <n v="0"/>
    <s v="Ennalve"/>
    <s v="Mesarix Ennalve"/>
    <x v="1"/>
  </r>
  <r>
    <x v="712"/>
    <n v="753"/>
    <x v="0"/>
    <x v="0"/>
    <s v="A/4/P"/>
    <x v="2"/>
    <s v="P"/>
    <x v="2"/>
    <x v="69"/>
    <x v="0"/>
    <x v="247"/>
    <x v="312"/>
    <n v="4"/>
    <n v="3190"/>
    <n v="8"/>
    <n v="4565"/>
    <s v="-"/>
    <s v="-"/>
    <x v="0"/>
  </r>
  <r>
    <x v="713"/>
    <n v="753"/>
    <x v="0"/>
    <x v="1"/>
    <s v=""/>
    <x v="4"/>
    <s v=""/>
    <x v="2"/>
    <x v="42"/>
    <x v="0"/>
    <x v="0"/>
    <x v="0"/>
    <n v="0"/>
    <n v="0"/>
    <n v="0"/>
    <n v="0"/>
    <s v="Ennalve"/>
    <s v="Matan Ennalve"/>
    <x v="1"/>
  </r>
  <r>
    <x v="714"/>
    <n v="754"/>
    <x v="0"/>
    <x v="1"/>
    <s v="D/31/P"/>
    <x v="5"/>
    <s v="P"/>
    <x v="2"/>
    <x v="15"/>
    <x v="0"/>
    <x v="0"/>
    <x v="0"/>
    <n v="0"/>
    <n v="0"/>
    <n v="0"/>
    <n v="0"/>
    <s v="Fusimodent"/>
    <s v="Atikard Fusimodent"/>
    <x v="1"/>
  </r>
  <r>
    <x v="715"/>
    <n v="756"/>
    <x v="0"/>
    <x v="1"/>
    <s v="B/27/S"/>
    <x v="0"/>
    <s v="S"/>
    <x v="2"/>
    <x v="48"/>
    <x v="0"/>
    <x v="0"/>
    <x v="0"/>
    <n v="0"/>
    <n v="0"/>
    <n v="0"/>
    <n v="0"/>
    <s v="Ainserfle"/>
    <s v="Ashelik Ainserfle"/>
    <x v="1"/>
  </r>
  <r>
    <x v="716"/>
    <n v="756"/>
    <x v="0"/>
    <x v="0"/>
    <s v="B/27/S"/>
    <x v="0"/>
    <s v="S"/>
    <x v="0"/>
    <x v="10"/>
    <x v="0"/>
    <x v="248"/>
    <x v="313"/>
    <n v="0"/>
    <n v="4302"/>
    <n v="0"/>
    <n v="4636"/>
    <s v="Geraing"/>
    <s v="Ranon Geraing"/>
    <x v="0"/>
  </r>
  <r>
    <x v="717"/>
    <n v="756"/>
    <x v="0"/>
    <x v="1"/>
    <s v="B/27/S"/>
    <x v="0"/>
    <s v="S"/>
    <x v="0"/>
    <x v="38"/>
    <x v="0"/>
    <x v="0"/>
    <x v="0"/>
    <n v="0"/>
    <n v="0"/>
    <n v="0"/>
    <n v="0"/>
    <s v="Ainserfle"/>
    <s v="Hadalm Ainserfle"/>
    <x v="1"/>
  </r>
  <r>
    <x v="718"/>
    <n v="6070"/>
    <x v="2"/>
    <x v="0"/>
    <s v="D/186/S"/>
    <x v="5"/>
    <s v="S"/>
    <x v="0"/>
    <x v="18"/>
    <x v="0"/>
    <x v="45"/>
    <x v="309"/>
    <n v="109"/>
    <n v="23"/>
    <n v="0"/>
    <n v="2383"/>
    <s v="Fate"/>
    <s v="Aptal Fate"/>
    <x v="0"/>
  </r>
  <r>
    <x v="719"/>
    <n v="761"/>
    <x v="0"/>
    <x v="0"/>
    <s v="C/26/P"/>
    <x v="7"/>
    <s v="P"/>
    <x v="3"/>
    <x v="3"/>
    <x v="0"/>
    <x v="0"/>
    <x v="314"/>
    <n v="0"/>
    <n v="48"/>
    <n v="67"/>
    <n v="3994"/>
    <s v="Fliblerolt"/>
    <s v="Izarki Fliblerolt"/>
    <x v="1"/>
  </r>
  <r>
    <x v="720"/>
    <n v="762"/>
    <x v="1"/>
    <x v="1"/>
    <s v="G/114/S"/>
    <x v="3"/>
    <s v="S"/>
    <x v="1"/>
    <x v="29"/>
    <x v="0"/>
    <x v="0"/>
    <x v="0"/>
    <n v="0"/>
    <n v="0"/>
    <n v="0"/>
    <n v="0"/>
    <s v="Hubbarrison"/>
    <s v="Elody Hubbarrison"/>
    <x v="0"/>
  </r>
  <r>
    <x v="721"/>
    <n v="764"/>
    <x v="1"/>
    <x v="2"/>
    <s v="G/115/S"/>
    <x v="3"/>
    <s v="S"/>
    <x v="0"/>
    <x v="15"/>
    <x v="0"/>
    <x v="0"/>
    <x v="0"/>
    <n v="0"/>
    <n v="0"/>
    <n v="0"/>
    <n v="0"/>
    <s v="Toddleton"/>
    <s v="Danna Toddleton"/>
    <x v="0"/>
  </r>
  <r>
    <x v="722"/>
    <n v="2532"/>
    <x v="2"/>
    <x v="0"/>
    <s v="F/489/S"/>
    <x v="1"/>
    <s v="S"/>
    <x v="0"/>
    <x v="1"/>
    <x v="0"/>
    <x v="144"/>
    <x v="35"/>
    <n v="1682"/>
    <n v="0"/>
    <n v="0"/>
    <n v="2456"/>
    <s v="Traie"/>
    <s v="Gorn Traie"/>
    <x v="0"/>
  </r>
  <r>
    <x v="723"/>
    <n v="7495"/>
    <x v="2"/>
    <x v="0"/>
    <s v="F/1431/S"/>
    <x v="1"/>
    <s v="S"/>
    <x v="0"/>
    <x v="11"/>
    <x v="0"/>
    <x v="71"/>
    <x v="158"/>
    <n v="1110"/>
    <n v="9"/>
    <n v="0"/>
    <n v="1157"/>
    <s v="Ropie"/>
    <s v="Weres Ropie"/>
    <x v="0"/>
  </r>
  <r>
    <x v="724"/>
    <n v="767"/>
    <x v="1"/>
    <x v="0"/>
    <s v="G/116/S"/>
    <x v="3"/>
    <s v="S"/>
    <x v="0"/>
    <x v="18"/>
    <x v="0"/>
    <x v="0"/>
    <x v="315"/>
    <n v="679"/>
    <n v="15"/>
    <n v="187"/>
    <n v="887"/>
    <s v="Meltonway"/>
    <s v="Francy Meltonway"/>
    <x v="0"/>
  </r>
  <r>
    <x v="725"/>
    <n v="768"/>
    <x v="0"/>
    <x v="0"/>
    <s v="B/32/P"/>
    <x v="0"/>
    <s v="P"/>
    <x v="2"/>
    <x v="39"/>
    <x v="0"/>
    <x v="249"/>
    <x v="316"/>
    <n v="0"/>
    <n v="93"/>
    <n v="17306"/>
    <n v="29608"/>
    <s v="Oilloody"/>
    <s v="Maiam Oilloody"/>
    <x v="0"/>
  </r>
  <r>
    <x v="726"/>
    <n v="768"/>
    <x v="0"/>
    <x v="1"/>
    <s v="B/32/P"/>
    <x v="0"/>
    <s v="P"/>
    <x v="0"/>
    <x v="14"/>
    <x v="0"/>
    <x v="0"/>
    <x v="0"/>
    <n v="0"/>
    <n v="0"/>
    <n v="0"/>
    <n v="0"/>
    <s v="Oilloody"/>
    <s v="Arix Oilloody"/>
    <x v="1"/>
  </r>
  <r>
    <x v="727"/>
    <n v="769"/>
    <x v="0"/>
    <x v="1"/>
    <s v="B/28/S"/>
    <x v="0"/>
    <s v="S"/>
    <x v="2"/>
    <x v="48"/>
    <x v="0"/>
    <x v="0"/>
    <x v="0"/>
    <n v="0"/>
    <n v="0"/>
    <n v="0"/>
    <n v="0"/>
    <s v="Reeddommy"/>
    <s v="Astrah Reeddommy"/>
    <x v="1"/>
  </r>
  <r>
    <x v="728"/>
    <n v="770"/>
    <x v="1"/>
    <x v="1"/>
    <s v="G/117/S"/>
    <x v="3"/>
    <s v="S"/>
    <x v="0"/>
    <x v="16"/>
    <x v="0"/>
    <x v="0"/>
    <x v="0"/>
    <n v="0"/>
    <n v="0"/>
    <n v="0"/>
    <n v="0"/>
    <s v="Mclardson"/>
    <s v="Alendy Mclardson"/>
    <x v="0"/>
  </r>
  <r>
    <x v="729"/>
    <n v="770"/>
    <x v="1"/>
    <x v="0"/>
    <s v="G/117/S"/>
    <x v="3"/>
    <s v="S"/>
    <x v="0"/>
    <x v="34"/>
    <x v="0"/>
    <x v="0"/>
    <x v="232"/>
    <n v="0"/>
    <n v="170"/>
    <n v="0"/>
    <n v="885"/>
    <s v="Mclardson"/>
    <s v="Sanney Mclardson"/>
    <x v="0"/>
  </r>
  <r>
    <x v="730"/>
    <n v="770"/>
    <x v="1"/>
    <x v="2"/>
    <s v="G/117/S"/>
    <x v="3"/>
    <s v="S"/>
    <x v="0"/>
    <x v="48"/>
    <x v="0"/>
    <x v="0"/>
    <x v="0"/>
    <n v="0"/>
    <n v="0"/>
    <n v="0"/>
    <n v="0"/>
    <s v="Mclardson"/>
    <s v="Hughy Mclardson"/>
    <x v="0"/>
  </r>
  <r>
    <x v="731"/>
    <n v="770"/>
    <x v="1"/>
    <x v="1"/>
    <s v="G/117/S"/>
    <x v="3"/>
    <s v="S"/>
    <x v="1"/>
    <x v="20"/>
    <x v="0"/>
    <x v="0"/>
    <x v="0"/>
    <n v="0"/>
    <n v="0"/>
    <n v="0"/>
    <n v="0"/>
    <s v="Mclardson"/>
    <s v="Kimmy Mclardson"/>
    <x v="0"/>
  </r>
  <r>
    <x v="732"/>
    <n v="770"/>
    <x v="1"/>
    <x v="0"/>
    <s v="G/117/S"/>
    <x v="3"/>
    <s v="S"/>
    <x v="2"/>
    <x v="16"/>
    <x v="0"/>
    <x v="0"/>
    <x v="0"/>
    <n v="0"/>
    <n v="0"/>
    <n v="0"/>
    <n v="0"/>
    <s v="Mclardson"/>
    <s v="Harlen Mclardson"/>
    <x v="1"/>
  </r>
  <r>
    <x v="733"/>
    <n v="770"/>
    <x v="1"/>
    <x v="1"/>
    <s v="G/117/S"/>
    <x v="3"/>
    <s v="S"/>
    <x v="1"/>
    <x v="21"/>
    <x v="0"/>
    <x v="0"/>
    <x v="0"/>
    <n v="0"/>
    <n v="0"/>
    <n v="0"/>
    <n v="0"/>
    <s v="-"/>
    <s v="-"/>
    <x v="1"/>
  </r>
  <r>
    <x v="734"/>
    <n v="771"/>
    <x v="1"/>
    <x v="1"/>
    <s v="G/112/P"/>
    <x v="3"/>
    <s v="P"/>
    <x v="0"/>
    <x v="36"/>
    <x v="0"/>
    <x v="0"/>
    <x v="0"/>
    <n v="0"/>
    <n v="0"/>
    <n v="0"/>
    <n v="0"/>
    <s v="Steeletters"/>
    <s v="Troyra Steeletters"/>
    <x v="0"/>
  </r>
  <r>
    <x v="735"/>
    <n v="772"/>
    <x v="0"/>
    <x v="0"/>
    <s v="E/56/S"/>
    <x v="6"/>
    <s v="S"/>
    <x v="2"/>
    <x v="12"/>
    <x v="0"/>
    <x v="0"/>
    <x v="310"/>
    <n v="325"/>
    <n v="4476"/>
    <n v="1359"/>
    <n v="6176"/>
    <s v="Hednigic"/>
    <s v="Minoton Hednigic"/>
    <x v="0"/>
  </r>
  <r>
    <x v="736"/>
    <n v="772"/>
    <x v="0"/>
    <x v="1"/>
    <s v="E/56/S"/>
    <x v="6"/>
    <s v="S"/>
    <x v="2"/>
    <x v="24"/>
    <x v="0"/>
    <x v="0"/>
    <x v="0"/>
    <n v="0"/>
    <n v="0"/>
    <n v="0"/>
    <n v="0"/>
    <s v="Plegred"/>
    <s v="Halleth Plegred"/>
    <x v="1"/>
  </r>
  <r>
    <x v="737"/>
    <n v="772"/>
    <x v="3"/>
    <x v="1"/>
    <s v="E/56/S"/>
    <x v="6"/>
    <s v="S"/>
    <x v="0"/>
    <x v="6"/>
    <x v="0"/>
    <x v="0"/>
    <x v="0"/>
    <n v="0"/>
    <n v="0"/>
    <n v="0"/>
    <n v="0"/>
    <s v="Hednigic"/>
    <s v="Weia Hednigic"/>
    <x v="1"/>
  </r>
  <r>
    <x v="738"/>
    <n v="772"/>
    <x v="0"/>
    <x v="0"/>
    <s v="E/56/S"/>
    <x v="6"/>
    <s v="S"/>
    <x v="2"/>
    <x v="21"/>
    <x v="0"/>
    <x v="0"/>
    <x v="0"/>
    <n v="0"/>
    <n v="0"/>
    <n v="0"/>
    <n v="0"/>
    <s v="Hednigic"/>
    <s v="Arrain Hednigic"/>
    <x v="1"/>
  </r>
  <r>
    <x v="739"/>
    <n v="773"/>
    <x v="1"/>
    <x v="0"/>
    <s v="F/143/S"/>
    <x v="1"/>
    <s v="S"/>
    <x v="0"/>
    <x v="29"/>
    <x v="0"/>
    <x v="250"/>
    <x v="260"/>
    <n v="0"/>
    <n v="175"/>
    <n v="0"/>
    <n v="737"/>
    <s v="Beston"/>
    <s v="Gwendy Beston"/>
    <x v="0"/>
  </r>
  <r>
    <x v="740"/>
    <n v="776"/>
    <x v="1"/>
    <x v="0"/>
    <s v="F/161/P"/>
    <x v="1"/>
    <s v="P"/>
    <x v="0"/>
    <x v="43"/>
    <x v="0"/>
    <x v="0"/>
    <x v="91"/>
    <n v="1399"/>
    <n v="0"/>
    <n v="18"/>
    <n v="1419"/>
    <s v="Roycentes"/>
    <s v="Breney Roycentes"/>
    <x v="1"/>
  </r>
  <r>
    <x v="741"/>
    <n v="777"/>
    <x v="0"/>
    <x v="0"/>
    <s v="A/5/P"/>
    <x v="2"/>
    <s v="P"/>
    <x v="0"/>
    <x v="29"/>
    <x v="0"/>
    <x v="0"/>
    <x v="317"/>
    <n v="0"/>
    <n v="1018"/>
    <n v="0"/>
    <n v="4022"/>
    <s v="Plattering"/>
    <s v="Wasalm Plattering"/>
    <x v="0"/>
  </r>
  <r>
    <x v="742"/>
    <n v="779"/>
    <x v="1"/>
    <x v="0"/>
    <s v="F/162/P"/>
    <x v="1"/>
    <s v="P"/>
    <x v="3"/>
    <x v="33"/>
    <x v="0"/>
    <x v="44"/>
    <x v="91"/>
    <n v="0"/>
    <n v="0"/>
    <n v="11"/>
    <n v="575"/>
    <s v="Rodger"/>
    <s v="Holey Rodger"/>
    <x v="0"/>
  </r>
  <r>
    <x v="743"/>
    <n v="781"/>
    <x v="1"/>
    <x v="0"/>
    <s v="G/118/S"/>
    <x v="3"/>
    <s v="S"/>
    <x v="1"/>
    <x v="33"/>
    <x v="0"/>
    <x v="189"/>
    <x v="215"/>
    <n v="0"/>
    <n v="3"/>
    <n v="467"/>
    <n v="517"/>
    <s v="Valexandez"/>
    <s v="Diandy Valexandez"/>
    <x v="0"/>
  </r>
  <r>
    <x v="744"/>
    <n v="7832"/>
    <x v="2"/>
    <x v="0"/>
    <s v="D/228/S"/>
    <x v="5"/>
    <s v="S"/>
    <x v="0"/>
    <x v="43"/>
    <x v="0"/>
    <x v="251"/>
    <x v="158"/>
    <n v="81"/>
    <n v="0"/>
    <n v="0"/>
    <n v="1940"/>
    <s v="Bart"/>
    <s v="Sumpid Bart"/>
    <x v="0"/>
  </r>
  <r>
    <x v="745"/>
    <n v="784"/>
    <x v="0"/>
    <x v="1"/>
    <s v="C/33/S"/>
    <x v="7"/>
    <s v="S"/>
    <x v="2"/>
    <x v="7"/>
    <x v="0"/>
    <x v="0"/>
    <x v="0"/>
    <n v="0"/>
    <n v="0"/>
    <n v="0"/>
    <n v="0"/>
    <s v="Aiming"/>
    <s v="Grafirk Aiming"/>
    <x v="1"/>
  </r>
  <r>
    <x v="746"/>
    <n v="785"/>
    <x v="1"/>
    <x v="0"/>
    <s v="F/165/P"/>
    <x v="1"/>
    <s v="P"/>
    <x v="0"/>
    <x v="25"/>
    <x v="0"/>
    <x v="252"/>
    <x v="0"/>
    <n v="2"/>
    <n v="0"/>
    <n v="1"/>
    <n v="716"/>
    <s v="Hughriend"/>
    <s v="Francy Hughriend"/>
    <x v="0"/>
  </r>
  <r>
    <x v="747"/>
    <n v="786"/>
    <x v="1"/>
    <x v="1"/>
    <s v="G/113/P"/>
    <x v="3"/>
    <s v="P"/>
    <x v="0"/>
    <x v="43"/>
    <x v="0"/>
    <x v="0"/>
    <x v="0"/>
    <n v="0"/>
    <n v="0"/>
    <n v="0"/>
    <n v="0"/>
    <s v="Hartz"/>
    <s v="Robyny Hartz"/>
    <x v="1"/>
  </r>
  <r>
    <x v="748"/>
    <n v="787"/>
    <x v="1"/>
    <x v="1"/>
    <s v="G/114/P"/>
    <x v="3"/>
    <s v="P"/>
    <x v="0"/>
    <x v="21"/>
    <x v="0"/>
    <x v="0"/>
    <x v="0"/>
    <n v="0"/>
    <n v="0"/>
    <n v="0"/>
    <n v="0"/>
    <s v="Quinnerry"/>
    <s v="Ritany Quinnerry"/>
    <x v="0"/>
  </r>
  <r>
    <x v="749"/>
    <n v="788"/>
    <x v="1"/>
    <x v="0"/>
    <s v="F/166/P"/>
    <x v="1"/>
    <s v="P"/>
    <x v="2"/>
    <x v="4"/>
    <x v="0"/>
    <x v="253"/>
    <x v="0"/>
    <n v="0"/>
    <n v="0"/>
    <n v="0"/>
    <n v="797"/>
    <s v="-"/>
    <s v="-"/>
    <x v="0"/>
  </r>
  <r>
    <x v="750"/>
    <n v="789"/>
    <x v="0"/>
    <x v="0"/>
    <s v="A/8/S"/>
    <x v="2"/>
    <s v="S"/>
    <x v="0"/>
    <x v="14"/>
    <x v="1"/>
    <x v="0"/>
    <x v="318"/>
    <n v="4"/>
    <n v="2177"/>
    <n v="342"/>
    <n v="2689"/>
    <s v="Imprank"/>
    <s v="Mesath Imprank"/>
    <x v="0"/>
  </r>
  <r>
    <x v="751"/>
    <n v="789"/>
    <x v="0"/>
    <x v="0"/>
    <s v="A/8/S"/>
    <x v="2"/>
    <s v="S"/>
    <x v="0"/>
    <x v="29"/>
    <x v="0"/>
    <x v="0"/>
    <x v="231"/>
    <n v="870"/>
    <n v="89"/>
    <n v="3497"/>
    <n v="4598"/>
    <s v="Frolestty"/>
    <s v="Auvan Frolestty"/>
    <x v="0"/>
  </r>
  <r>
    <x v="752"/>
    <n v="789"/>
    <x v="0"/>
    <x v="1"/>
    <s v="A/8/S"/>
    <x v="2"/>
    <s v="S"/>
    <x v="0"/>
    <x v="6"/>
    <x v="0"/>
    <x v="0"/>
    <x v="0"/>
    <n v="0"/>
    <n v="0"/>
    <n v="0"/>
    <n v="0"/>
    <s v="Frolestty"/>
    <s v="Zaninon Frolestty"/>
    <x v="1"/>
  </r>
  <r>
    <x v="753"/>
    <n v="790"/>
    <x v="1"/>
    <x v="1"/>
    <s v="G/119/S"/>
    <x v="3"/>
    <s v="S"/>
    <x v="1"/>
    <x v="28"/>
    <x v="0"/>
    <x v="0"/>
    <x v="0"/>
    <n v="0"/>
    <n v="0"/>
    <n v="0"/>
    <n v="0"/>
    <s v="Pottmanley"/>
    <s v="Fanne Pottmanley"/>
    <x v="1"/>
  </r>
  <r>
    <x v="754"/>
    <n v="791"/>
    <x v="1"/>
    <x v="1"/>
    <s v="G/115/P"/>
    <x v="3"/>
    <s v="P"/>
    <x v="1"/>
    <x v="1"/>
    <x v="0"/>
    <x v="0"/>
    <x v="0"/>
    <n v="0"/>
    <n v="0"/>
    <n v="0"/>
    <n v="0"/>
    <s v="Mcfarmerson"/>
    <s v="Neila Mcfarmerson"/>
    <x v="0"/>
  </r>
  <r>
    <x v="755"/>
    <n v="793"/>
    <x v="1"/>
    <x v="0"/>
    <s v="G/117/P"/>
    <x v="3"/>
    <s v="P"/>
    <x v="1"/>
    <x v="0"/>
    <x v="0"/>
    <x v="0"/>
    <x v="0"/>
    <n v="0"/>
    <n v="7"/>
    <n v="766"/>
    <n v="773"/>
    <s v="Powenoble"/>
    <s v="Millie Powenoble"/>
    <x v="0"/>
  </r>
  <r>
    <x v="756"/>
    <n v="503"/>
    <x v="2"/>
    <x v="0"/>
    <s v="E/31/S"/>
    <x v="6"/>
    <s v="S"/>
    <x v="0"/>
    <x v="42"/>
    <x v="0"/>
    <x v="254"/>
    <x v="319"/>
    <n v="16"/>
    <n v="0"/>
    <n v="0"/>
    <n v="1297"/>
    <s v="Fone"/>
    <s v="Pios Fone"/>
    <x v="0"/>
  </r>
  <r>
    <x v="757"/>
    <n v="8620"/>
    <x v="2"/>
    <x v="0"/>
    <s v="F/1659/S"/>
    <x v="1"/>
    <s v="S"/>
    <x v="0"/>
    <x v="8"/>
    <x v="1"/>
    <x v="255"/>
    <x v="319"/>
    <n v="7"/>
    <n v="0"/>
    <n v="0"/>
    <n v="1276"/>
    <s v="Crité"/>
    <s v="Cinets Crité"/>
    <x v="0"/>
  </r>
  <r>
    <x v="758"/>
    <n v="795"/>
    <x v="1"/>
    <x v="0"/>
    <s v="F/145/S"/>
    <x v="1"/>
    <s v="S"/>
    <x v="0"/>
    <x v="10"/>
    <x v="0"/>
    <x v="0"/>
    <x v="0"/>
    <n v="0"/>
    <n v="874"/>
    <n v="0"/>
    <n v="874"/>
    <s v="Klindsey"/>
    <s v="Pristy Klindsey"/>
    <x v="0"/>
  </r>
  <r>
    <x v="759"/>
    <n v="796"/>
    <x v="0"/>
    <x v="1"/>
    <s v="D/28/S"/>
    <x v="5"/>
    <s v="S"/>
    <x v="2"/>
    <x v="7"/>
    <x v="0"/>
    <x v="0"/>
    <x v="0"/>
    <n v="0"/>
    <n v="0"/>
    <n v="0"/>
    <n v="0"/>
    <s v="Unfile"/>
    <s v="Alatrix Unfile"/>
    <x v="1"/>
  </r>
  <r>
    <x v="760"/>
    <n v="797"/>
    <x v="1"/>
    <x v="0"/>
    <s v="F/146/S"/>
    <x v="1"/>
    <s v="S"/>
    <x v="0"/>
    <x v="19"/>
    <x v="0"/>
    <x v="0"/>
    <x v="0"/>
    <n v="0"/>
    <n v="0"/>
    <n v="645"/>
    <n v="645"/>
    <s v="Noelan"/>
    <s v="Hery Noelan"/>
    <x v="0"/>
  </r>
  <r>
    <x v="761"/>
    <n v="7778"/>
    <x v="2"/>
    <x v="0"/>
    <s v="F/1486/S"/>
    <x v="1"/>
    <s v="S"/>
    <x v="0"/>
    <x v="10"/>
    <x v="0"/>
    <x v="256"/>
    <x v="215"/>
    <n v="346"/>
    <n v="0"/>
    <n v="0"/>
    <n v="1578"/>
    <s v="Saste"/>
    <s v="Hammet Saste"/>
    <x v="0"/>
  </r>
  <r>
    <x v="762"/>
    <n v="799"/>
    <x v="0"/>
    <x v="0"/>
    <s v="A/6/P"/>
    <x v="2"/>
    <s v="P"/>
    <x v="2"/>
    <x v="34"/>
    <x v="0"/>
    <x v="0"/>
    <x v="320"/>
    <n v="5"/>
    <n v="1590"/>
    <n v="4"/>
    <n v="5061"/>
    <s v="Presstic"/>
    <s v="Genibah Presstic"/>
    <x v="0"/>
  </r>
  <r>
    <x v="763"/>
    <n v="9139"/>
    <x v="2"/>
    <x v="0"/>
    <s v="F/1766/S"/>
    <x v="1"/>
    <s v="S"/>
    <x v="0"/>
    <x v="36"/>
    <x v="0"/>
    <x v="257"/>
    <x v="321"/>
    <n v="14"/>
    <n v="1239"/>
    <n v="10"/>
    <n v="1705"/>
    <s v="Paste"/>
    <s v="Poselk Paste"/>
    <x v="0"/>
  </r>
  <r>
    <x v="764"/>
    <n v="805"/>
    <x v="0"/>
    <x v="0"/>
    <s v="C/29/P"/>
    <x v="7"/>
    <s v="P"/>
    <x v="2"/>
    <x v="39"/>
    <x v="1"/>
    <x v="0"/>
    <x v="322"/>
    <n v="100"/>
    <n v="1953"/>
    <n v="1"/>
    <n v="15302"/>
    <s v="Chuble"/>
    <s v="Glueba Chuble"/>
    <x v="1"/>
  </r>
  <r>
    <x v="765"/>
    <n v="806"/>
    <x v="1"/>
    <x v="0"/>
    <s v="F/149/S"/>
    <x v="1"/>
    <s v="S"/>
    <x v="0"/>
    <x v="14"/>
    <x v="0"/>
    <x v="258"/>
    <x v="0"/>
    <n v="32"/>
    <n v="0"/>
    <n v="1171"/>
    <n v="1386"/>
    <s v="Nieldson"/>
    <s v="Deaney Nieldson"/>
    <x v="0"/>
  </r>
  <r>
    <x v="766"/>
    <n v="806"/>
    <x v="1"/>
    <x v="0"/>
    <s v="G/120/S"/>
    <x v="3"/>
    <s v="S"/>
    <x v="0"/>
    <x v="17"/>
    <x v="0"/>
    <x v="0"/>
    <x v="0"/>
    <n v="0"/>
    <n v="0"/>
    <n v="0"/>
    <n v="0"/>
    <s v="Nieldson"/>
    <s v="Bonyam Nieldson"/>
    <x v="1"/>
  </r>
  <r>
    <x v="767"/>
    <n v="808"/>
    <x v="1"/>
    <x v="0"/>
    <s v="E/57/S"/>
    <x v="6"/>
    <s v="S"/>
    <x v="0"/>
    <x v="14"/>
    <x v="0"/>
    <x v="259"/>
    <x v="323"/>
    <n v="701"/>
    <n v="0"/>
    <n v="10"/>
    <n v="980"/>
    <s v="Ramoran"/>
    <s v="Benew Ramoran"/>
    <x v="0"/>
  </r>
  <r>
    <x v="768"/>
    <n v="3841"/>
    <x v="2"/>
    <x v="0"/>
    <s v="F/793/P"/>
    <x v="1"/>
    <s v="P"/>
    <x v="0"/>
    <x v="14"/>
    <x v="0"/>
    <x v="260"/>
    <x v="324"/>
    <n v="227"/>
    <n v="2"/>
    <n v="0"/>
    <n v="1309"/>
    <s v="Kashe"/>
    <s v="Goldch Kashe"/>
    <x v="0"/>
  </r>
  <r>
    <x v="769"/>
    <n v="4473"/>
    <x v="2"/>
    <x v="0"/>
    <s v="F/841/S"/>
    <x v="1"/>
    <s v="S"/>
    <x v="2"/>
    <x v="45"/>
    <x v="0"/>
    <x v="261"/>
    <x v="324"/>
    <n v="507"/>
    <n v="0"/>
    <n v="142"/>
    <n v="2924"/>
    <s v="-"/>
    <s v="-"/>
    <x v="0"/>
  </r>
  <r>
    <x v="770"/>
    <n v="5016"/>
    <x v="2"/>
    <x v="0"/>
    <s v="F/1023/P"/>
    <x v="1"/>
    <s v="P"/>
    <x v="0"/>
    <x v="41"/>
    <x v="0"/>
    <x v="262"/>
    <x v="324"/>
    <n v="309"/>
    <n v="0"/>
    <n v="0"/>
    <n v="1432"/>
    <s v="Bert"/>
    <s v="Honda Bert"/>
    <x v="0"/>
  </r>
  <r>
    <x v="771"/>
    <n v="5058"/>
    <x v="2"/>
    <x v="0"/>
    <s v="F/963/S"/>
    <x v="1"/>
    <s v="S"/>
    <x v="1"/>
    <x v="29"/>
    <x v="1"/>
    <x v="90"/>
    <x v="324"/>
    <n v="1"/>
    <n v="659"/>
    <n v="191"/>
    <n v="1482"/>
    <s v="Apie"/>
    <s v="Gork Apie"/>
    <x v="0"/>
  </r>
  <r>
    <x v="772"/>
    <n v="7747"/>
    <x v="2"/>
    <x v="0"/>
    <s v="F/1611/P"/>
    <x v="1"/>
    <s v="P"/>
    <x v="0"/>
    <x v="54"/>
    <x v="0"/>
    <x v="38"/>
    <x v="324"/>
    <n v="1880"/>
    <n v="0"/>
    <n v="0"/>
    <n v="2599"/>
    <s v="Dal"/>
    <s v="Supix Dal"/>
    <x v="0"/>
  </r>
  <r>
    <x v="773"/>
    <n v="6748"/>
    <x v="2"/>
    <x v="0"/>
    <s v="F/1289/S"/>
    <x v="1"/>
    <s v="S"/>
    <x v="0"/>
    <x v="36"/>
    <x v="0"/>
    <x v="263"/>
    <x v="128"/>
    <n v="6"/>
    <n v="0"/>
    <n v="0"/>
    <n v="1645"/>
    <s v="Scake"/>
    <s v="Gut Scake"/>
    <x v="0"/>
  </r>
  <r>
    <x v="774"/>
    <n v="8514"/>
    <x v="2"/>
    <x v="0"/>
    <s v="F/1748/P"/>
    <x v="1"/>
    <s v="P"/>
    <x v="0"/>
    <x v="27"/>
    <x v="0"/>
    <x v="264"/>
    <x v="325"/>
    <n v="278"/>
    <n v="154"/>
    <n v="1288"/>
    <n v="2618"/>
    <s v="Ste"/>
    <s v="Kie Ste"/>
    <x v="0"/>
  </r>
  <r>
    <x v="775"/>
    <n v="587"/>
    <x v="2"/>
    <x v="0"/>
    <s v="F/121/P"/>
    <x v="1"/>
    <s v="P"/>
    <x v="0"/>
    <x v="41"/>
    <x v="0"/>
    <x v="51"/>
    <x v="130"/>
    <n v="616"/>
    <n v="0"/>
    <n v="1042"/>
    <n v="1688"/>
    <s v="Tecre"/>
    <s v="Gorn Tecre"/>
    <x v="0"/>
  </r>
  <r>
    <x v="776"/>
    <n v="815"/>
    <x v="1"/>
    <x v="0"/>
    <s v="E/59/S"/>
    <x v="6"/>
    <s v="S"/>
    <x v="0"/>
    <x v="45"/>
    <x v="0"/>
    <x v="71"/>
    <x v="10"/>
    <n v="30"/>
    <n v="0"/>
    <n v="0"/>
    <n v="33"/>
    <s v="Meyersones"/>
    <s v="Wenise Meyersones"/>
    <x v="0"/>
  </r>
  <r>
    <x v="777"/>
    <n v="816"/>
    <x v="0"/>
    <x v="0"/>
    <s v="E/60/S"/>
    <x v="6"/>
    <s v="S"/>
    <x v="2"/>
    <x v="1"/>
    <x v="0"/>
    <x v="0"/>
    <x v="326"/>
    <n v="0"/>
    <n v="4614"/>
    <n v="438"/>
    <n v="5336"/>
    <s v="Asoppor"/>
    <s v="Giedir Asoppor"/>
    <x v="0"/>
  </r>
  <r>
    <x v="778"/>
    <n v="817"/>
    <x v="1"/>
    <x v="1"/>
    <s v="G/119/P"/>
    <x v="3"/>
    <s v="P"/>
    <x v="0"/>
    <x v="28"/>
    <x v="0"/>
    <x v="0"/>
    <x v="0"/>
    <n v="0"/>
    <n v="0"/>
    <n v="0"/>
    <n v="0"/>
    <s v="Baxters"/>
    <s v="Carona Baxters"/>
    <x v="0"/>
  </r>
  <r>
    <x v="779"/>
    <n v="818"/>
    <x v="0"/>
    <x v="0"/>
    <s v="B/29/S"/>
    <x v="0"/>
    <s v="S"/>
    <x v="0"/>
    <x v="44"/>
    <x v="1"/>
    <x v="0"/>
    <x v="0"/>
    <n v="0"/>
    <n v="0"/>
    <n v="0"/>
    <n v="0"/>
    <s v="Couseced"/>
    <s v="Ksorab Couseced"/>
    <x v="1"/>
  </r>
  <r>
    <x v="780"/>
    <n v="819"/>
    <x v="1"/>
    <x v="1"/>
    <s v="G/121/S"/>
    <x v="3"/>
    <s v="S"/>
    <x v="1"/>
    <x v="40"/>
    <x v="2"/>
    <x v="0"/>
    <x v="0"/>
    <n v="0"/>
    <n v="0"/>
    <n v="0"/>
    <n v="0"/>
    <s v="Gainney"/>
    <s v="Patsya Gainney"/>
    <x v="1"/>
  </r>
  <r>
    <x v="781"/>
    <n v="820"/>
    <x v="1"/>
    <x v="0"/>
    <s v="F/154/S"/>
    <x v="1"/>
    <s v="S"/>
    <x v="2"/>
    <x v="24"/>
    <x v="0"/>
    <x v="0"/>
    <x v="289"/>
    <n v="714"/>
    <n v="0"/>
    <n v="3"/>
    <n v="776"/>
    <s v="Strongers"/>
    <s v="Hanry Strongers"/>
    <x v="1"/>
  </r>
  <r>
    <x v="782"/>
    <n v="820"/>
    <x v="1"/>
    <x v="0"/>
    <s v="G/122/S"/>
    <x v="3"/>
    <s v="S"/>
    <x v="0"/>
    <x v="41"/>
    <x v="0"/>
    <x v="265"/>
    <x v="0"/>
    <n v="0"/>
    <n v="0"/>
    <n v="0"/>
    <n v="751"/>
    <s v="Strongers"/>
    <s v="Sus Strongers"/>
    <x v="0"/>
  </r>
  <r>
    <x v="783"/>
    <n v="822"/>
    <x v="1"/>
    <x v="0"/>
    <s v="F/156/S"/>
    <x v="1"/>
    <s v="S"/>
    <x v="0"/>
    <x v="43"/>
    <x v="0"/>
    <x v="0"/>
    <x v="327"/>
    <n v="10"/>
    <n v="0"/>
    <n v="161"/>
    <n v="732"/>
    <s v="Sweeton"/>
    <s v="Scotte Sweeton"/>
    <x v="1"/>
  </r>
  <r>
    <x v="784"/>
    <n v="823"/>
    <x v="1"/>
    <x v="1"/>
    <s v="G/123/S"/>
    <x v="3"/>
    <s v="S"/>
    <x v="2"/>
    <x v="32"/>
    <x v="0"/>
    <x v="0"/>
    <x v="0"/>
    <n v="0"/>
    <n v="0"/>
    <n v="0"/>
    <n v="0"/>
    <s v="Carrishley"/>
    <s v="Chadie Carrishley"/>
    <x v="1"/>
  </r>
  <r>
    <x v="785"/>
    <n v="823"/>
    <x v="1"/>
    <x v="0"/>
    <s v=""/>
    <x v="4"/>
    <s v=""/>
    <x v="2"/>
    <x v="42"/>
    <x v="0"/>
    <x v="0"/>
    <x v="0"/>
    <n v="739"/>
    <n v="0"/>
    <n v="0"/>
    <n v="739"/>
    <s v="Carrishley"/>
    <s v="Wenten Carrishley"/>
    <x v="1"/>
  </r>
  <r>
    <x v="786"/>
    <n v="2913"/>
    <x v="2"/>
    <x v="0"/>
    <s v="F/603/P"/>
    <x v="1"/>
    <s v="P"/>
    <x v="0"/>
    <x v="18"/>
    <x v="0"/>
    <x v="234"/>
    <x v="130"/>
    <n v="1509"/>
    <n v="0"/>
    <n v="1042"/>
    <n v="2597"/>
    <s v="Sau"/>
    <s v="Pefox Sau"/>
    <x v="0"/>
  </r>
  <r>
    <x v="787"/>
    <n v="825"/>
    <x v="1"/>
    <x v="1"/>
    <s v="G/120/P"/>
    <x v="3"/>
    <s v="P"/>
    <x v="0"/>
    <x v="45"/>
    <x v="0"/>
    <x v="0"/>
    <x v="0"/>
    <n v="0"/>
    <n v="0"/>
    <n v="0"/>
    <n v="0"/>
    <s v="Wardendez"/>
    <s v="Alendy Wardendez"/>
    <x v="1"/>
  </r>
  <r>
    <x v="788"/>
    <n v="826"/>
    <x v="1"/>
    <x v="0"/>
    <s v=""/>
    <x v="4"/>
    <s v=""/>
    <x v="0"/>
    <x v="38"/>
    <x v="0"/>
    <x v="266"/>
    <x v="328"/>
    <n v="0"/>
    <n v="0"/>
    <n v="0"/>
    <n v="827"/>
    <s v="Hoopez"/>
    <s v="Danna Hoopez"/>
    <x v="1"/>
  </r>
  <r>
    <x v="789"/>
    <n v="828"/>
    <x v="1"/>
    <x v="0"/>
    <s v="F/159/S"/>
    <x v="1"/>
    <s v="S"/>
    <x v="0"/>
    <x v="42"/>
    <x v="0"/>
    <x v="267"/>
    <x v="0"/>
    <n v="22"/>
    <n v="59"/>
    <n v="0"/>
    <n v="867"/>
    <s v="Santry"/>
    <s v="Juliey Santry"/>
    <x v="0"/>
  </r>
  <r>
    <x v="790"/>
    <n v="828"/>
    <x v="1"/>
    <x v="0"/>
    <s v="F/159/S"/>
    <x v="1"/>
    <s v="S"/>
    <x v="0"/>
    <x v="54"/>
    <x v="0"/>
    <x v="92"/>
    <x v="91"/>
    <n v="0"/>
    <n v="7"/>
    <n v="26"/>
    <n v="359"/>
    <s v="Santry"/>
    <s v="Rosey Santry"/>
    <x v="1"/>
  </r>
  <r>
    <x v="791"/>
    <n v="829"/>
    <x v="1"/>
    <x v="0"/>
    <s v="F/170/P"/>
    <x v="1"/>
    <s v="P"/>
    <x v="1"/>
    <x v="33"/>
    <x v="0"/>
    <x v="246"/>
    <x v="0"/>
    <n v="2695"/>
    <n v="2"/>
    <n v="0"/>
    <n v="2712"/>
    <s v="Carverson"/>
    <s v="Myrace Carverson"/>
    <x v="1"/>
  </r>
  <r>
    <x v="792"/>
    <n v="830"/>
    <x v="1"/>
    <x v="0"/>
    <s v="F/171/P"/>
    <x v="1"/>
    <s v="P"/>
    <x v="0"/>
    <x v="14"/>
    <x v="0"/>
    <x v="189"/>
    <x v="144"/>
    <n v="0"/>
    <n v="795"/>
    <n v="0"/>
    <n v="814"/>
    <s v="Hinesh"/>
    <s v="Eilan Hinesh"/>
    <x v="1"/>
  </r>
  <r>
    <x v="793"/>
    <n v="833"/>
    <x v="0"/>
    <x v="1"/>
    <s v=""/>
    <x v="4"/>
    <s v=""/>
    <x v="2"/>
    <x v="39"/>
    <x v="0"/>
    <x v="0"/>
    <x v="0"/>
    <n v="0"/>
    <n v="0"/>
    <n v="0"/>
    <n v="0"/>
    <s v="Poicaptic"/>
    <s v="Tarmus Poicaptic"/>
    <x v="1"/>
  </r>
  <r>
    <x v="794"/>
    <n v="834"/>
    <x v="1"/>
    <x v="0"/>
    <s v="F/173/P"/>
    <x v="1"/>
    <s v="P"/>
    <x v="0"/>
    <x v="14"/>
    <x v="0"/>
    <x v="0"/>
    <x v="0"/>
    <n v="0"/>
    <n v="838"/>
    <n v="27"/>
    <n v="865"/>
    <s v="Pacerty"/>
    <s v="Garry Pacerty"/>
    <x v="0"/>
  </r>
  <r>
    <x v="795"/>
    <n v="835"/>
    <x v="1"/>
    <x v="0"/>
    <s v="G/124/S"/>
    <x v="3"/>
    <s v="S"/>
    <x v="2"/>
    <x v="9"/>
    <x v="0"/>
    <x v="220"/>
    <x v="0"/>
    <n v="9"/>
    <n v="424"/>
    <n v="166"/>
    <n v="676"/>
    <s v="Frazie"/>
    <s v="Briane Frazie"/>
    <x v="0"/>
  </r>
  <r>
    <x v="796"/>
    <n v="2926"/>
    <x v="2"/>
    <x v="0"/>
    <s v=""/>
    <x v="4"/>
    <s v=""/>
    <x v="0"/>
    <x v="26"/>
    <x v="0"/>
    <x v="268"/>
    <x v="130"/>
    <n v="545"/>
    <n v="107"/>
    <n v="0"/>
    <n v="1505"/>
    <s v="Homin"/>
    <s v="Kad Homin"/>
    <x v="0"/>
  </r>
  <r>
    <x v="797"/>
    <n v="839"/>
    <x v="0"/>
    <x v="0"/>
    <s v="B/30/S"/>
    <x v="0"/>
    <s v="S"/>
    <x v="0"/>
    <x v="25"/>
    <x v="0"/>
    <x v="0"/>
    <x v="220"/>
    <n v="0"/>
    <n v="0"/>
    <n v="5152"/>
    <n v="5331"/>
    <s v="Pokerheed"/>
    <s v="Grumak Pokerheed"/>
    <x v="0"/>
  </r>
  <r>
    <x v="798"/>
    <n v="840"/>
    <x v="1"/>
    <x v="0"/>
    <s v="G/123/P"/>
    <x v="3"/>
    <s v="P"/>
    <x v="0"/>
    <x v="38"/>
    <x v="0"/>
    <x v="269"/>
    <x v="268"/>
    <n v="0"/>
    <n v="0"/>
    <n v="2"/>
    <n v="1776"/>
    <s v="Braymon"/>
    <s v="Ebonyd Braymon"/>
    <x v="0"/>
  </r>
  <r>
    <x v="799"/>
    <n v="845"/>
    <x v="0"/>
    <x v="0"/>
    <s v="B/31/S"/>
    <x v="0"/>
    <s v="S"/>
    <x v="2"/>
    <x v="55"/>
    <x v="0"/>
    <x v="270"/>
    <x v="329"/>
    <n v="0"/>
    <n v="266"/>
    <n v="1300"/>
    <n v="7173"/>
    <s v="Fueling"/>
    <s v="Achbah Fueling"/>
    <x v="0"/>
  </r>
  <r>
    <x v="800"/>
    <n v="846"/>
    <x v="1"/>
    <x v="1"/>
    <s v="G/125/S"/>
    <x v="3"/>
    <s v="S"/>
    <x v="0"/>
    <x v="45"/>
    <x v="0"/>
    <x v="0"/>
    <x v="0"/>
    <n v="0"/>
    <n v="0"/>
    <n v="0"/>
    <n v="0"/>
    <s v="Simstravery"/>
    <s v="Tera Simstravery"/>
    <x v="0"/>
  </r>
  <r>
    <x v="801"/>
    <n v="4708"/>
    <x v="2"/>
    <x v="0"/>
    <s v="E/304/S"/>
    <x v="6"/>
    <s v="S"/>
    <x v="0"/>
    <x v="6"/>
    <x v="0"/>
    <x v="0"/>
    <x v="130"/>
    <n v="13"/>
    <n v="11"/>
    <n v="998"/>
    <n v="1047"/>
    <s v="-"/>
    <s v="-"/>
    <x v="0"/>
  </r>
  <r>
    <x v="802"/>
    <n v="2865"/>
    <x v="2"/>
    <x v="0"/>
    <s v="D/88/P"/>
    <x v="5"/>
    <s v="P"/>
    <x v="0"/>
    <x v="10"/>
    <x v="0"/>
    <x v="271"/>
    <x v="304"/>
    <n v="7"/>
    <n v="0"/>
    <n v="81"/>
    <n v="3015"/>
    <s v="Corie"/>
    <s v="Goos Corie"/>
    <x v="0"/>
  </r>
  <r>
    <x v="803"/>
    <n v="849"/>
    <x v="0"/>
    <x v="0"/>
    <s v="B/32/S"/>
    <x v="0"/>
    <s v="S"/>
    <x v="0"/>
    <x v="38"/>
    <x v="0"/>
    <x v="0"/>
    <x v="0"/>
    <n v="0"/>
    <n v="0"/>
    <n v="0"/>
    <n v="0"/>
    <s v="Oidederval"/>
    <s v="Cellum Oidederval"/>
    <x v="1"/>
  </r>
  <r>
    <x v="804"/>
    <n v="849"/>
    <x v="0"/>
    <x v="1"/>
    <s v="B/32/S"/>
    <x v="0"/>
    <s v="S"/>
    <x v="2"/>
    <x v="25"/>
    <x v="0"/>
    <x v="0"/>
    <x v="0"/>
    <n v="0"/>
    <n v="0"/>
    <n v="0"/>
    <n v="0"/>
    <s v="Oidederval"/>
    <s v="Tareson Oidederval"/>
    <x v="1"/>
  </r>
  <r>
    <x v="805"/>
    <n v="1864"/>
    <x v="2"/>
    <x v="0"/>
    <s v="D/64/S"/>
    <x v="5"/>
    <s v="S"/>
    <x v="0"/>
    <x v="6"/>
    <x v="0"/>
    <x v="272"/>
    <x v="70"/>
    <n v="0"/>
    <n v="4"/>
    <n v="0"/>
    <n v="1778"/>
    <s v="Erflé"/>
    <s v="Hone Erflé"/>
    <x v="0"/>
  </r>
  <r>
    <x v="806"/>
    <n v="851"/>
    <x v="1"/>
    <x v="0"/>
    <s v="F/176/P"/>
    <x v="1"/>
    <s v="P"/>
    <x v="2"/>
    <x v="40"/>
    <x v="0"/>
    <x v="273"/>
    <x v="175"/>
    <n v="19"/>
    <n v="1"/>
    <n v="12"/>
    <n v="627"/>
    <s v="Sarios"/>
    <s v="Iandy Sarios"/>
    <x v="0"/>
  </r>
  <r>
    <x v="807"/>
    <n v="853"/>
    <x v="0"/>
    <x v="1"/>
    <s v="A/9/S"/>
    <x v="2"/>
    <s v="S"/>
    <x v="2"/>
    <x v="22"/>
    <x v="0"/>
    <x v="0"/>
    <x v="0"/>
    <n v="0"/>
    <n v="0"/>
    <n v="0"/>
    <n v="0"/>
    <s v="Ageurante"/>
    <s v="Hamelik Ageurante"/>
    <x v="1"/>
  </r>
  <r>
    <x v="808"/>
    <n v="859"/>
    <x v="1"/>
    <x v="1"/>
    <s v="G/127/S"/>
    <x v="3"/>
    <s v="S"/>
    <x v="0"/>
    <x v="25"/>
    <x v="0"/>
    <x v="0"/>
    <x v="0"/>
    <n v="0"/>
    <n v="0"/>
    <n v="0"/>
    <n v="0"/>
    <s v="Lambles"/>
    <s v="Eleaha Lambles"/>
    <x v="1"/>
  </r>
  <r>
    <x v="809"/>
    <n v="860"/>
    <x v="1"/>
    <x v="0"/>
    <s v="E/48/P"/>
    <x v="6"/>
    <s v="P"/>
    <x v="0"/>
    <x v="1"/>
    <x v="0"/>
    <x v="274"/>
    <x v="112"/>
    <n v="320"/>
    <n v="0"/>
    <n v="427"/>
    <n v="788"/>
    <s v="-"/>
    <s v="-"/>
    <x v="0"/>
  </r>
  <r>
    <x v="810"/>
    <n v="863"/>
    <x v="1"/>
    <x v="1"/>
    <s v="G/129/S"/>
    <x v="3"/>
    <s v="S"/>
    <x v="0"/>
    <x v="39"/>
    <x v="0"/>
    <x v="0"/>
    <x v="0"/>
    <n v="0"/>
    <n v="0"/>
    <n v="0"/>
    <n v="0"/>
    <s v="Walkerez"/>
    <s v="Jone Walkerez"/>
    <x v="0"/>
  </r>
  <r>
    <x v="811"/>
    <n v="863"/>
    <x v="1"/>
    <x v="0"/>
    <s v="G/129/S"/>
    <x v="3"/>
    <s v="S"/>
    <x v="0"/>
    <x v="56"/>
    <x v="0"/>
    <x v="0"/>
    <x v="0"/>
    <n v="0"/>
    <n v="0"/>
    <n v="0"/>
    <n v="0"/>
    <s v="Walkerez"/>
    <s v="Lynez Walkerez"/>
    <x v="0"/>
  </r>
  <r>
    <x v="812"/>
    <n v="863"/>
    <x v="1"/>
    <x v="1"/>
    <s v="G/129/S"/>
    <x v="3"/>
    <s v="S"/>
    <x v="0"/>
    <x v="50"/>
    <x v="0"/>
    <x v="0"/>
    <x v="0"/>
    <n v="0"/>
    <n v="0"/>
    <n v="0"/>
    <n v="0"/>
    <s v="Walkerez"/>
    <s v="Rald Walkerez"/>
    <x v="0"/>
  </r>
  <r>
    <x v="813"/>
    <n v="865"/>
    <x v="0"/>
    <x v="1"/>
    <s v="B/35/S"/>
    <x v="0"/>
    <s v="S"/>
    <x v="2"/>
    <x v="39"/>
    <x v="0"/>
    <x v="0"/>
    <x v="0"/>
    <n v="0"/>
    <n v="0"/>
    <n v="0"/>
    <n v="0"/>
    <s v="-"/>
    <s v="-"/>
    <x v="1"/>
  </r>
  <r>
    <x v="814"/>
    <n v="865"/>
    <x v="0"/>
    <x v="1"/>
    <s v="B/35/S"/>
    <x v="0"/>
    <s v="S"/>
    <x v="2"/>
    <x v="15"/>
    <x v="0"/>
    <x v="0"/>
    <x v="0"/>
    <n v="0"/>
    <n v="0"/>
    <n v="0"/>
    <n v="0"/>
    <s v="Sandul"/>
    <s v="Neutria Sandul"/>
    <x v="1"/>
  </r>
  <r>
    <x v="815"/>
    <n v="867"/>
    <x v="1"/>
    <x v="0"/>
    <s v="F/163/S"/>
    <x v="1"/>
    <s v="S"/>
    <x v="0"/>
    <x v="34"/>
    <x v="0"/>
    <x v="71"/>
    <x v="18"/>
    <n v="18"/>
    <n v="2"/>
    <n v="0"/>
    <n v="872"/>
    <s v="Stephendsey"/>
    <s v="Ernice Stephendsey"/>
    <x v="0"/>
  </r>
  <r>
    <x v="816"/>
    <n v="868"/>
    <x v="1"/>
    <x v="1"/>
    <s v="G/130/S"/>
    <x v="3"/>
    <s v="S"/>
    <x v="0"/>
    <x v="12"/>
    <x v="0"/>
    <x v="0"/>
    <x v="0"/>
    <n v="0"/>
    <n v="0"/>
    <n v="0"/>
    <n v="0"/>
    <s v="Peckers"/>
    <s v="Ianya Peckers"/>
    <x v="1"/>
  </r>
  <r>
    <x v="817"/>
    <n v="869"/>
    <x v="1"/>
    <x v="0"/>
    <s v="F/164/S"/>
    <x v="1"/>
    <s v="S"/>
    <x v="0"/>
    <x v="31"/>
    <x v="0"/>
    <x v="275"/>
    <x v="0"/>
    <n v="444"/>
    <n v="0"/>
    <n v="0"/>
    <n v="724"/>
    <s v="Sweene"/>
    <s v="Hilley Sweene"/>
    <x v="0"/>
  </r>
  <r>
    <x v="818"/>
    <n v="870"/>
    <x v="1"/>
    <x v="0"/>
    <s v="G/126/P"/>
    <x v="3"/>
    <s v="P"/>
    <x v="1"/>
    <x v="34"/>
    <x v="0"/>
    <x v="42"/>
    <x v="330"/>
    <n v="0"/>
    <n v="92"/>
    <n v="0"/>
    <n v="677"/>
    <s v="Maynardner"/>
    <s v="Dessie Maynardner"/>
    <x v="0"/>
  </r>
  <r>
    <x v="819"/>
    <n v="871"/>
    <x v="0"/>
    <x v="0"/>
    <s v="A/10/S"/>
    <x v="2"/>
    <s v="S"/>
    <x v="0"/>
    <x v="28"/>
    <x v="0"/>
    <x v="71"/>
    <x v="331"/>
    <n v="0"/>
    <n v="246"/>
    <n v="31"/>
    <n v="5033"/>
    <s v="Geneltic"/>
    <s v="Polar Geneltic"/>
    <x v="1"/>
  </r>
  <r>
    <x v="820"/>
    <n v="873"/>
    <x v="1"/>
    <x v="0"/>
    <s v="F/180/P"/>
    <x v="1"/>
    <s v="P"/>
    <x v="0"/>
    <x v="4"/>
    <x v="0"/>
    <x v="0"/>
    <x v="0"/>
    <n v="32"/>
    <n v="2529"/>
    <n v="92"/>
    <n v="2653"/>
    <s v="Franton"/>
    <s v="Garyan Franton"/>
    <x v="0"/>
  </r>
  <r>
    <x v="821"/>
    <n v="874"/>
    <x v="1"/>
    <x v="0"/>
    <s v="F/165/S"/>
    <x v="1"/>
    <s v="S"/>
    <x v="0"/>
    <x v="43"/>
    <x v="0"/>
    <x v="0"/>
    <x v="332"/>
    <n v="540"/>
    <n v="0"/>
    <n v="0"/>
    <n v="702"/>
    <s v="Briggston"/>
    <s v="Breney Briggston"/>
    <x v="0"/>
  </r>
  <r>
    <x v="822"/>
    <n v="875"/>
    <x v="1"/>
    <x v="0"/>
    <s v="G/131/S"/>
    <x v="3"/>
    <s v="S"/>
    <x v="0"/>
    <x v="22"/>
    <x v="0"/>
    <x v="0"/>
    <x v="0"/>
    <n v="0"/>
    <n v="0"/>
    <n v="0"/>
    <n v="0"/>
    <s v="-"/>
    <s v="-"/>
    <x v="0"/>
  </r>
  <r>
    <x v="823"/>
    <n v="876"/>
    <x v="1"/>
    <x v="0"/>
    <s v="F/166/S"/>
    <x v="1"/>
    <s v="S"/>
    <x v="0"/>
    <x v="8"/>
    <x v="0"/>
    <x v="276"/>
    <x v="333"/>
    <n v="46"/>
    <n v="2"/>
    <n v="0"/>
    <n v="747"/>
    <s v="Leodger"/>
    <s v="Teryla Leodger"/>
    <x v="0"/>
  </r>
  <r>
    <x v="824"/>
    <n v="877"/>
    <x v="0"/>
    <x v="1"/>
    <s v="C/30/P"/>
    <x v="7"/>
    <s v="P"/>
    <x v="2"/>
    <x v="3"/>
    <x v="0"/>
    <x v="0"/>
    <x v="0"/>
    <n v="0"/>
    <n v="0"/>
    <n v="0"/>
    <n v="0"/>
    <s v="Covetive"/>
    <s v="Hallus Covetive"/>
    <x v="1"/>
  </r>
  <r>
    <x v="825"/>
    <n v="8369"/>
    <x v="2"/>
    <x v="0"/>
    <s v="E/549/S"/>
    <x v="6"/>
    <s v="S"/>
    <x v="0"/>
    <x v="55"/>
    <x v="1"/>
    <x v="277"/>
    <x v="70"/>
    <n v="1435"/>
    <n v="4"/>
    <n v="0"/>
    <n v="1896"/>
    <s v="Pette"/>
    <s v="Halesh Pette"/>
    <x v="1"/>
  </r>
  <r>
    <x v="826"/>
    <n v="879"/>
    <x v="1"/>
    <x v="0"/>
    <s v=""/>
    <x v="4"/>
    <s v=""/>
    <x v="0"/>
    <x v="59"/>
    <x v="0"/>
    <x v="56"/>
    <x v="0"/>
    <n v="0"/>
    <n v="0"/>
    <n v="4"/>
    <n v="788"/>
    <s v="Lanks"/>
    <s v="Therta Lanks"/>
    <x v="0"/>
  </r>
  <r>
    <x v="827"/>
    <n v="881"/>
    <x v="0"/>
    <x v="0"/>
    <s v="D/32/S"/>
    <x v="5"/>
    <s v="S"/>
    <x v="0"/>
    <x v="54"/>
    <x v="0"/>
    <x v="278"/>
    <x v="83"/>
    <n v="0"/>
    <n v="31"/>
    <n v="26"/>
    <n v="3163"/>
    <s v="Reedall"/>
    <s v="Gollux Reedall"/>
    <x v="0"/>
  </r>
  <r>
    <x v="828"/>
    <n v="883"/>
    <x v="1"/>
    <x v="0"/>
    <s v="G/127/P"/>
    <x v="3"/>
    <s v="P"/>
    <x v="0"/>
    <x v="45"/>
    <x v="0"/>
    <x v="279"/>
    <x v="144"/>
    <n v="10"/>
    <n v="18"/>
    <n v="0"/>
    <n v="908"/>
    <s v="Malliamsey"/>
    <s v="Elson Malliamsey"/>
    <x v="0"/>
  </r>
  <r>
    <x v="829"/>
    <n v="885"/>
    <x v="1"/>
    <x v="1"/>
    <s v="G/133/S"/>
    <x v="3"/>
    <s v="S"/>
    <x v="0"/>
    <x v="14"/>
    <x v="0"/>
    <x v="0"/>
    <x v="0"/>
    <n v="0"/>
    <n v="0"/>
    <n v="0"/>
    <n v="0"/>
    <s v="Pittson"/>
    <s v="Chelsa Pittson"/>
    <x v="0"/>
  </r>
  <r>
    <x v="830"/>
    <n v="885"/>
    <x v="1"/>
    <x v="1"/>
    <s v="G/133/S"/>
    <x v="3"/>
    <s v="S"/>
    <x v="2"/>
    <x v="58"/>
    <x v="0"/>
    <x v="0"/>
    <x v="0"/>
    <n v="0"/>
    <n v="0"/>
    <n v="0"/>
    <n v="0"/>
    <s v="Pittson"/>
    <s v="Velyne Pittson"/>
    <x v="1"/>
  </r>
  <r>
    <x v="831"/>
    <n v="889"/>
    <x v="0"/>
    <x v="0"/>
    <s v="C/32/P"/>
    <x v="7"/>
    <s v="P"/>
    <x v="0"/>
    <x v="13"/>
    <x v="0"/>
    <x v="0"/>
    <x v="0"/>
    <n v="0"/>
    <n v="0"/>
    <n v="0"/>
    <n v="0"/>
    <s v="Polksy"/>
    <s v="Marfak Polksy"/>
    <x v="0"/>
  </r>
  <r>
    <x v="832"/>
    <n v="889"/>
    <x v="0"/>
    <x v="0"/>
    <s v="C/32/P"/>
    <x v="7"/>
    <s v="P"/>
    <x v="2"/>
    <x v="38"/>
    <x v="2"/>
    <x v="27"/>
    <x v="334"/>
    <n v="0"/>
    <n v="10"/>
    <n v="52"/>
    <n v="12867"/>
    <s v="Polksy"/>
    <s v="Izaron Polksy"/>
    <x v="1"/>
  </r>
  <r>
    <x v="833"/>
    <n v="4243"/>
    <x v="2"/>
    <x v="0"/>
    <s v="D/136/S"/>
    <x v="5"/>
    <s v="S"/>
    <x v="0"/>
    <x v="39"/>
    <x v="0"/>
    <x v="280"/>
    <x v="179"/>
    <n v="150"/>
    <n v="0"/>
    <n v="0"/>
    <n v="3173"/>
    <s v="Bau"/>
    <s v="Cakers Bau"/>
    <x v="0"/>
  </r>
  <r>
    <x v="834"/>
    <n v="893"/>
    <x v="1"/>
    <x v="1"/>
    <s v="G/129/P"/>
    <x v="3"/>
    <s v="P"/>
    <x v="2"/>
    <x v="25"/>
    <x v="0"/>
    <x v="0"/>
    <x v="0"/>
    <n v="0"/>
    <n v="0"/>
    <n v="0"/>
    <n v="0"/>
    <s v="Barris"/>
    <s v="Rica Barris"/>
    <x v="1"/>
  </r>
  <r>
    <x v="835"/>
    <n v="898"/>
    <x v="1"/>
    <x v="1"/>
    <s v="G/134/S"/>
    <x v="3"/>
    <s v="S"/>
    <x v="0"/>
    <x v="36"/>
    <x v="2"/>
    <x v="0"/>
    <x v="0"/>
    <n v="0"/>
    <n v="0"/>
    <n v="0"/>
    <n v="0"/>
    <s v="Alldson"/>
    <s v="Jilla Alldson"/>
    <x v="0"/>
  </r>
  <r>
    <x v="836"/>
    <n v="899"/>
    <x v="1"/>
    <x v="0"/>
    <s v="F/187/P"/>
    <x v="1"/>
    <s v="P"/>
    <x v="0"/>
    <x v="6"/>
    <x v="0"/>
    <x v="0"/>
    <x v="0"/>
    <n v="716"/>
    <n v="0"/>
    <n v="1"/>
    <n v="717"/>
    <s v="Warrishales"/>
    <s v="Evane Warrishales"/>
    <x v="1"/>
  </r>
  <r>
    <x v="837"/>
    <n v="899"/>
    <x v="1"/>
    <x v="1"/>
    <s v="G/130/P"/>
    <x v="3"/>
    <s v="P"/>
    <x v="0"/>
    <x v="5"/>
    <x v="0"/>
    <x v="0"/>
    <x v="0"/>
    <n v="0"/>
    <n v="0"/>
    <n v="0"/>
    <n v="0"/>
    <s v="Warrishales"/>
    <s v="Allene Warrishales"/>
    <x v="0"/>
  </r>
  <r>
    <x v="838"/>
    <n v="5530"/>
    <x v="2"/>
    <x v="0"/>
    <s v="E/347/P"/>
    <x v="6"/>
    <s v="P"/>
    <x v="0"/>
    <x v="12"/>
    <x v="0"/>
    <x v="50"/>
    <x v="335"/>
    <n v="868"/>
    <n v="115"/>
    <n v="0"/>
    <n v="1013"/>
    <s v="Mesty"/>
    <s v="Eerch Mesty"/>
    <x v="0"/>
  </r>
  <r>
    <x v="839"/>
    <n v="902"/>
    <x v="1"/>
    <x v="0"/>
    <s v="F/188/P"/>
    <x v="1"/>
    <s v="P"/>
    <x v="0"/>
    <x v="41"/>
    <x v="0"/>
    <x v="281"/>
    <x v="336"/>
    <n v="0"/>
    <n v="413"/>
    <n v="0"/>
    <n v="737"/>
    <s v="Jacostaney"/>
    <s v="Duana Jacostaney"/>
    <x v="1"/>
  </r>
  <r>
    <x v="840"/>
    <n v="903"/>
    <x v="1"/>
    <x v="1"/>
    <s v="G/135/S"/>
    <x v="3"/>
    <s v="S"/>
    <x v="2"/>
    <x v="40"/>
    <x v="2"/>
    <x v="0"/>
    <x v="0"/>
    <n v="0"/>
    <n v="0"/>
    <n v="0"/>
    <n v="0"/>
    <s v="Rushorney"/>
    <s v="Nelley Rushorney"/>
    <x v="0"/>
  </r>
  <r>
    <x v="841"/>
    <n v="904"/>
    <x v="0"/>
    <x v="0"/>
    <s v="C/33/P"/>
    <x v="7"/>
    <s v="P"/>
    <x v="0"/>
    <x v="5"/>
    <x v="0"/>
    <x v="0"/>
    <x v="337"/>
    <n v="0"/>
    <n v="148"/>
    <n v="1043"/>
    <n v="3983"/>
    <s v="Alcemblery"/>
    <s v="Wein Alcemblery"/>
    <x v="0"/>
  </r>
  <r>
    <x v="842"/>
    <n v="5437"/>
    <x v="2"/>
    <x v="0"/>
    <s v="F/1123/P"/>
    <x v="1"/>
    <s v="P"/>
    <x v="0"/>
    <x v="5"/>
    <x v="0"/>
    <x v="282"/>
    <x v="338"/>
    <n v="0"/>
    <n v="3"/>
    <n v="0"/>
    <n v="1288"/>
    <s v="Soun"/>
    <s v="Naffsh Soun"/>
    <x v="1"/>
  </r>
  <r>
    <x v="843"/>
    <n v="906"/>
    <x v="1"/>
    <x v="0"/>
    <s v="F/168/S"/>
    <x v="1"/>
    <s v="S"/>
    <x v="2"/>
    <x v="43"/>
    <x v="0"/>
    <x v="0"/>
    <x v="339"/>
    <n v="469"/>
    <n v="0"/>
    <n v="0"/>
    <n v="857"/>
    <s v="Hinetthews"/>
    <s v="Gwenda Hinetthews"/>
    <x v="1"/>
  </r>
  <r>
    <x v="844"/>
    <n v="907"/>
    <x v="0"/>
    <x v="0"/>
    <s v="B/34/P"/>
    <x v="0"/>
    <s v="P"/>
    <x v="2"/>
    <x v="54"/>
    <x v="0"/>
    <x v="0"/>
    <x v="340"/>
    <n v="7"/>
    <n v="9038"/>
    <n v="28"/>
    <n v="14811"/>
    <s v="Cassiding"/>
    <s v="Achah Cassiding"/>
    <x v="0"/>
  </r>
  <r>
    <x v="845"/>
    <n v="907"/>
    <x v="0"/>
    <x v="0"/>
    <s v="B/34/P"/>
    <x v="0"/>
    <s v="P"/>
    <x v="0"/>
    <x v="7"/>
    <x v="0"/>
    <x v="0"/>
    <x v="341"/>
    <n v="0"/>
    <n v="145"/>
    <n v="634"/>
    <n v="2515"/>
    <s v="Cassiding"/>
    <s v="Marinon Cassiding"/>
    <x v="0"/>
  </r>
  <r>
    <x v="846"/>
    <n v="910"/>
    <x v="1"/>
    <x v="1"/>
    <s v="G/137/S"/>
    <x v="3"/>
    <s v="S"/>
    <x v="0"/>
    <x v="43"/>
    <x v="0"/>
    <x v="0"/>
    <x v="0"/>
    <n v="0"/>
    <n v="0"/>
    <n v="0"/>
    <n v="0"/>
    <s v="Burryerson"/>
    <s v="Violey Burryerson"/>
    <x v="1"/>
  </r>
  <r>
    <x v="847"/>
    <n v="6744"/>
    <x v="2"/>
    <x v="0"/>
    <s v="F/1399/P"/>
    <x v="1"/>
    <s v="P"/>
    <x v="0"/>
    <x v="22"/>
    <x v="0"/>
    <x v="283"/>
    <x v="310"/>
    <n v="39"/>
    <n v="0"/>
    <n v="48"/>
    <n v="1820"/>
    <s v="Nan"/>
    <s v="Ane Nan"/>
    <x v="0"/>
  </r>
  <r>
    <x v="848"/>
    <n v="8848"/>
    <x v="2"/>
    <x v="0"/>
    <s v="F/1824/P"/>
    <x v="1"/>
    <s v="P"/>
    <x v="0"/>
    <x v="43"/>
    <x v="0"/>
    <x v="284"/>
    <x v="0"/>
    <n v="40"/>
    <n v="0"/>
    <n v="0"/>
    <n v="1077"/>
    <s v="Lacke"/>
    <s v="Leos Lacke"/>
    <x v="1"/>
  </r>
  <r>
    <x v="849"/>
    <n v="912"/>
    <x v="0"/>
    <x v="0"/>
    <s v="B/37/S"/>
    <x v="0"/>
    <s v="S"/>
    <x v="0"/>
    <x v="14"/>
    <x v="0"/>
    <x v="0"/>
    <x v="342"/>
    <n v="0"/>
    <n v="369"/>
    <n v="450"/>
    <n v="8280"/>
    <s v="Imprank"/>
    <s v="Dyonon Imprank"/>
    <x v="1"/>
  </r>
  <r>
    <x v="850"/>
    <n v="913"/>
    <x v="0"/>
    <x v="0"/>
    <s v="E/51/P"/>
    <x v="6"/>
    <s v="P"/>
    <x v="2"/>
    <x v="22"/>
    <x v="2"/>
    <x v="0"/>
    <x v="124"/>
    <n v="0"/>
    <n v="5907"/>
    <n v="34"/>
    <n v="6113"/>
    <s v="Parymider"/>
    <s v="Shail Parymider"/>
    <x v="0"/>
  </r>
  <r>
    <x v="851"/>
    <n v="915"/>
    <x v="1"/>
    <x v="0"/>
    <s v="G/138/S"/>
    <x v="3"/>
    <s v="S"/>
    <x v="0"/>
    <x v="28"/>
    <x v="0"/>
    <x v="285"/>
    <x v="0"/>
    <n v="0"/>
    <n v="544"/>
    <n v="3"/>
    <n v="704"/>
    <s v="Leodger"/>
    <s v="Jerrye Leodger"/>
    <x v="0"/>
  </r>
  <r>
    <x v="852"/>
    <n v="918"/>
    <x v="1"/>
    <x v="0"/>
    <s v="E/66/S"/>
    <x v="6"/>
    <s v="S"/>
    <x v="0"/>
    <x v="1"/>
    <x v="0"/>
    <x v="248"/>
    <x v="0"/>
    <n v="10"/>
    <n v="139"/>
    <n v="1406"/>
    <n v="1602"/>
    <s v="Fuenterson"/>
    <s v="Caseye Fuenterson"/>
    <x v="0"/>
  </r>
  <r>
    <x v="853"/>
    <n v="919"/>
    <x v="1"/>
    <x v="0"/>
    <s v="F/190/P"/>
    <x v="1"/>
    <s v="P"/>
    <x v="1"/>
    <x v="6"/>
    <x v="0"/>
    <x v="286"/>
    <x v="100"/>
    <n v="93"/>
    <n v="886"/>
    <n v="289"/>
    <n v="1370"/>
    <s v="Kimons"/>
    <s v="Hery Kimons"/>
    <x v="0"/>
  </r>
  <r>
    <x v="854"/>
    <n v="921"/>
    <x v="1"/>
    <x v="1"/>
    <s v="G/139/S"/>
    <x v="3"/>
    <s v="S"/>
    <x v="1"/>
    <x v="5"/>
    <x v="0"/>
    <x v="0"/>
    <x v="0"/>
    <n v="0"/>
    <n v="0"/>
    <n v="0"/>
    <n v="0"/>
    <s v="Vinston"/>
    <s v="Gracy Vinston"/>
    <x v="0"/>
  </r>
  <r>
    <x v="855"/>
    <n v="922"/>
    <x v="0"/>
    <x v="1"/>
    <s v="B/35/P"/>
    <x v="0"/>
    <s v="P"/>
    <x v="2"/>
    <x v="3"/>
    <x v="0"/>
    <x v="0"/>
    <x v="0"/>
    <n v="0"/>
    <n v="0"/>
    <n v="0"/>
    <n v="0"/>
    <s v="Obedaming"/>
    <s v="Shaiam Obedaming"/>
    <x v="1"/>
  </r>
  <r>
    <x v="856"/>
    <n v="922"/>
    <x v="0"/>
    <x v="0"/>
    <s v="B/35/P"/>
    <x v="0"/>
    <s v="P"/>
    <x v="2"/>
    <x v="14"/>
    <x v="0"/>
    <x v="0"/>
    <x v="65"/>
    <n v="0"/>
    <n v="169"/>
    <n v="1226"/>
    <n v="2490"/>
    <s v="Obedaming"/>
    <s v="Achyon Obedaming"/>
    <x v="0"/>
  </r>
  <r>
    <x v="857"/>
    <n v="923"/>
    <x v="0"/>
    <x v="0"/>
    <s v="C/38/S"/>
    <x v="7"/>
    <s v="S"/>
    <x v="2"/>
    <x v="34"/>
    <x v="0"/>
    <x v="0"/>
    <x v="343"/>
    <n v="0"/>
    <n v="15"/>
    <n v="2453"/>
    <n v="10235"/>
    <s v="Stiviorad"/>
    <s v="Hadaron Stiviorad"/>
    <x v="1"/>
  </r>
  <r>
    <x v="858"/>
    <n v="923"/>
    <x v="0"/>
    <x v="1"/>
    <s v="B/38/S"/>
    <x v="0"/>
    <s v="S"/>
    <x v="0"/>
    <x v="15"/>
    <x v="0"/>
    <x v="0"/>
    <x v="0"/>
    <n v="0"/>
    <n v="0"/>
    <n v="0"/>
    <n v="0"/>
    <s v="Stiviorad"/>
    <s v="Alpha Stiviorad"/>
    <x v="1"/>
  </r>
  <r>
    <x v="859"/>
    <n v="924"/>
    <x v="1"/>
    <x v="0"/>
    <s v="E/67/S"/>
    <x v="6"/>
    <s v="S"/>
    <x v="0"/>
    <x v="3"/>
    <x v="0"/>
    <x v="16"/>
    <x v="0"/>
    <n v="984"/>
    <n v="0"/>
    <n v="0"/>
    <n v="997"/>
    <s v="Chaellerty"/>
    <s v="Jona Chaellerty"/>
    <x v="0"/>
  </r>
  <r>
    <x v="860"/>
    <n v="7774"/>
    <x v="2"/>
    <x v="0"/>
    <s v="D/245/P"/>
    <x v="5"/>
    <s v="P"/>
    <x v="2"/>
    <x v="61"/>
    <x v="0"/>
    <x v="287"/>
    <x v="310"/>
    <n v="39"/>
    <n v="0"/>
    <n v="518"/>
    <n v="1719"/>
    <s v="Kinad"/>
    <s v="Lar Kinad"/>
    <x v="1"/>
  </r>
  <r>
    <x v="861"/>
    <n v="8668"/>
    <x v="2"/>
    <x v="0"/>
    <s v="D/269/P"/>
    <x v="5"/>
    <s v="P"/>
    <x v="0"/>
    <x v="54"/>
    <x v="0"/>
    <x v="198"/>
    <x v="310"/>
    <n v="125"/>
    <n v="1008"/>
    <n v="0"/>
    <n v="1955"/>
    <s v="Rapie"/>
    <s v="Mulk Rapie"/>
    <x v="0"/>
  </r>
  <r>
    <x v="862"/>
    <n v="9132"/>
    <x v="2"/>
    <x v="0"/>
    <s v="F/1871/P"/>
    <x v="1"/>
    <s v="P"/>
    <x v="0"/>
    <x v="7"/>
    <x v="0"/>
    <x v="288"/>
    <x v="310"/>
    <n v="3"/>
    <n v="10"/>
    <n v="1"/>
    <n v="1819"/>
    <s v="Ancy"/>
    <s v="Pil Ancy"/>
    <x v="0"/>
  </r>
  <r>
    <x v="863"/>
    <n v="926"/>
    <x v="0"/>
    <x v="0"/>
    <s v="B/39/S"/>
    <x v="0"/>
    <s v="S"/>
    <x v="2"/>
    <x v="29"/>
    <x v="0"/>
    <x v="0"/>
    <x v="344"/>
    <n v="0"/>
    <n v="507"/>
    <n v="25"/>
    <n v="8524"/>
    <s v="Asticit"/>
    <s v="Minchib Asticit"/>
    <x v="1"/>
  </r>
  <r>
    <x v="864"/>
    <n v="926"/>
    <x v="0"/>
    <x v="0"/>
    <s v="B/39/S"/>
    <x v="0"/>
    <s v="S"/>
    <x v="0"/>
    <x v="29"/>
    <x v="0"/>
    <x v="0"/>
    <x v="345"/>
    <n v="234"/>
    <n v="2761"/>
    <n v="81"/>
    <n v="3836"/>
    <s v="Asticit"/>
    <s v="Alkeson Asticit"/>
    <x v="0"/>
  </r>
  <r>
    <x v="865"/>
    <n v="927"/>
    <x v="1"/>
    <x v="0"/>
    <s v="G/140/S"/>
    <x v="3"/>
    <s v="S"/>
    <x v="0"/>
    <x v="36"/>
    <x v="0"/>
    <x v="0"/>
    <x v="0"/>
    <n v="699"/>
    <n v="43"/>
    <n v="22"/>
    <n v="764"/>
    <s v="Avisnydes"/>
    <s v="Emmax Avisnydes"/>
    <x v="0"/>
  </r>
  <r>
    <x v="866"/>
    <n v="928"/>
    <x v="1"/>
    <x v="1"/>
    <s v="G/133/P"/>
    <x v="3"/>
    <s v="P"/>
    <x v="1"/>
    <x v="14"/>
    <x v="0"/>
    <x v="0"/>
    <x v="0"/>
    <n v="0"/>
    <n v="0"/>
    <n v="0"/>
    <n v="0"/>
    <s v="Ryanglasey"/>
    <s v="Elene Ryanglasey"/>
    <x v="1"/>
  </r>
  <r>
    <x v="867"/>
    <n v="930"/>
    <x v="1"/>
    <x v="0"/>
    <s v="F/192/P"/>
    <x v="1"/>
    <s v="P"/>
    <x v="0"/>
    <x v="22"/>
    <x v="0"/>
    <x v="289"/>
    <x v="0"/>
    <n v="0"/>
    <n v="135"/>
    <n v="260"/>
    <n v="1041"/>
    <s v="Sweett"/>
    <s v="Arlie Sweett"/>
    <x v="0"/>
  </r>
  <r>
    <x v="868"/>
    <n v="930"/>
    <x v="1"/>
    <x v="1"/>
    <s v="G/134/P"/>
    <x v="3"/>
    <s v="P"/>
    <x v="0"/>
    <x v="24"/>
    <x v="0"/>
    <x v="0"/>
    <x v="0"/>
    <n v="0"/>
    <n v="0"/>
    <n v="0"/>
    <n v="0"/>
    <s v="Sweett"/>
    <s v="Elanie Sweett"/>
    <x v="1"/>
  </r>
  <r>
    <x v="869"/>
    <n v="931"/>
    <x v="1"/>
    <x v="0"/>
    <s v="F/193/P"/>
    <x v="1"/>
    <s v="P"/>
    <x v="0"/>
    <x v="43"/>
    <x v="0"/>
    <x v="0"/>
    <x v="0"/>
    <n v="115"/>
    <n v="126"/>
    <n v="491"/>
    <n v="732"/>
    <s v="Flynnis"/>
    <s v="Therie Flynnis"/>
    <x v="1"/>
  </r>
  <r>
    <x v="870"/>
    <n v="4710"/>
    <x v="2"/>
    <x v="0"/>
    <s v="F/958/P"/>
    <x v="1"/>
    <s v="P"/>
    <x v="0"/>
    <x v="15"/>
    <x v="0"/>
    <x v="290"/>
    <x v="238"/>
    <n v="2454"/>
    <n v="0"/>
    <n v="0"/>
    <n v="2599"/>
    <s v="Cread"/>
    <s v="Lift Cread"/>
    <x v="1"/>
  </r>
  <r>
    <x v="871"/>
    <n v="933"/>
    <x v="0"/>
    <x v="0"/>
    <s v="C/35/P"/>
    <x v="7"/>
    <s v="P"/>
    <x v="0"/>
    <x v="29"/>
    <x v="0"/>
    <x v="189"/>
    <x v="346"/>
    <n v="0"/>
    <n v="2121"/>
    <n v="0"/>
    <n v="14180"/>
    <s v="-"/>
    <s v="-"/>
    <x v="1"/>
  </r>
  <r>
    <x v="872"/>
    <n v="933"/>
    <x v="0"/>
    <x v="0"/>
    <s v="C/35/P"/>
    <x v="7"/>
    <s v="P"/>
    <x v="0"/>
    <x v="19"/>
    <x v="0"/>
    <x v="0"/>
    <x v="347"/>
    <n v="0"/>
    <n v="1867"/>
    <n v="1070"/>
    <n v="4064"/>
    <s v="Fawnsive"/>
    <s v="Astorux Fawnsive"/>
    <x v="0"/>
  </r>
  <r>
    <x v="873"/>
    <n v="935"/>
    <x v="1"/>
    <x v="0"/>
    <s v="F/194/P"/>
    <x v="1"/>
    <s v="P"/>
    <x v="0"/>
    <x v="39"/>
    <x v="0"/>
    <x v="0"/>
    <x v="197"/>
    <n v="0"/>
    <n v="18"/>
    <n v="872"/>
    <n v="901"/>
    <s v="Rocknight"/>
    <s v="Terly Rocknight"/>
    <x v="0"/>
  </r>
  <r>
    <x v="874"/>
    <n v="938"/>
    <x v="1"/>
    <x v="0"/>
    <s v="F/172/S"/>
    <x v="1"/>
    <s v="S"/>
    <x v="0"/>
    <x v="1"/>
    <x v="0"/>
    <x v="266"/>
    <x v="0"/>
    <n v="0"/>
    <n v="630"/>
    <n v="0"/>
    <n v="804"/>
    <s v="Solinez"/>
    <s v="Earlie Solinez"/>
    <x v="0"/>
  </r>
  <r>
    <x v="875"/>
    <n v="938"/>
    <x v="1"/>
    <x v="0"/>
    <s v="E/68/S"/>
    <x v="6"/>
    <s v="S"/>
    <x v="0"/>
    <x v="29"/>
    <x v="0"/>
    <x v="0"/>
    <x v="0"/>
    <n v="871"/>
    <n v="0"/>
    <n v="0"/>
    <n v="871"/>
    <s v="Solinez"/>
    <s v="Walles Solinez"/>
    <x v="1"/>
  </r>
  <r>
    <x v="876"/>
    <n v="938"/>
    <x v="1"/>
    <x v="0"/>
    <s v="G/143/S"/>
    <x v="3"/>
    <s v="S"/>
    <x v="0"/>
    <x v="16"/>
    <x v="0"/>
    <x v="0"/>
    <x v="0"/>
    <n v="0"/>
    <n v="0"/>
    <n v="0"/>
    <n v="0"/>
    <s v="Solinez"/>
    <s v="Tiney Solinez"/>
    <x v="1"/>
  </r>
  <r>
    <x v="877"/>
    <n v="939"/>
    <x v="1"/>
    <x v="1"/>
    <s v="G/135/P"/>
    <x v="3"/>
    <s v="P"/>
    <x v="3"/>
    <x v="24"/>
    <x v="0"/>
    <x v="0"/>
    <x v="0"/>
    <n v="0"/>
    <n v="0"/>
    <n v="0"/>
    <n v="0"/>
    <s v="Peter"/>
    <s v="Eulah Peter"/>
    <x v="1"/>
  </r>
  <r>
    <x v="878"/>
    <n v="940"/>
    <x v="1"/>
    <x v="0"/>
    <s v="G/136/P"/>
    <x v="3"/>
    <s v="P"/>
    <x v="0"/>
    <x v="22"/>
    <x v="0"/>
    <x v="48"/>
    <x v="348"/>
    <n v="0"/>
    <n v="0"/>
    <n v="13"/>
    <n v="809"/>
    <s v="Byerton"/>
    <s v="Armen Byerton"/>
    <x v="1"/>
  </r>
  <r>
    <x v="879"/>
    <n v="941"/>
    <x v="1"/>
    <x v="0"/>
    <s v="F/195/P"/>
    <x v="1"/>
    <s v="P"/>
    <x v="0"/>
    <x v="45"/>
    <x v="0"/>
    <x v="0"/>
    <x v="112"/>
    <n v="0"/>
    <n v="1175"/>
    <n v="0"/>
    <n v="1182"/>
    <s v="Steeletters"/>
    <s v="Carita Steeletters"/>
    <x v="0"/>
  </r>
  <r>
    <x v="880"/>
    <n v="8377"/>
    <x v="2"/>
    <x v="0"/>
    <s v="E/537/P"/>
    <x v="6"/>
    <s v="P"/>
    <x v="0"/>
    <x v="46"/>
    <x v="0"/>
    <x v="291"/>
    <x v="68"/>
    <n v="320"/>
    <n v="1"/>
    <n v="0"/>
    <n v="1298"/>
    <s v="Meau"/>
    <s v="Pon Meau"/>
    <x v="0"/>
  </r>
  <r>
    <x v="881"/>
    <n v="944"/>
    <x v="1"/>
    <x v="0"/>
    <s v="G/137/P"/>
    <x v="3"/>
    <s v="P"/>
    <x v="0"/>
    <x v="4"/>
    <x v="0"/>
    <x v="292"/>
    <x v="0"/>
    <n v="831"/>
    <n v="0"/>
    <n v="0"/>
    <n v="1722"/>
    <s v="Weaverays"/>
    <s v="Hilley Weaverays"/>
    <x v="0"/>
  </r>
  <r>
    <x v="882"/>
    <n v="944"/>
    <x v="1"/>
    <x v="0"/>
    <s v="G/137/P"/>
    <x v="3"/>
    <s v="P"/>
    <x v="2"/>
    <x v="57"/>
    <x v="0"/>
    <x v="0"/>
    <x v="0"/>
    <n v="0"/>
    <n v="0"/>
    <n v="0"/>
    <n v="0"/>
    <s v="Weaverays"/>
    <s v="Terrie Weaverays"/>
    <x v="0"/>
  </r>
  <r>
    <x v="883"/>
    <n v="946"/>
    <x v="1"/>
    <x v="0"/>
    <s v="F/198/P"/>
    <x v="1"/>
    <s v="P"/>
    <x v="0"/>
    <x v="43"/>
    <x v="0"/>
    <x v="293"/>
    <x v="144"/>
    <n v="0"/>
    <n v="342"/>
    <n v="188"/>
    <n v="607"/>
    <s v="Emenez"/>
    <s v="Verly Emenez"/>
    <x v="1"/>
  </r>
  <r>
    <x v="884"/>
    <n v="947"/>
    <x v="1"/>
    <x v="0"/>
    <s v="G/138/P"/>
    <x v="3"/>
    <s v="P"/>
    <x v="2"/>
    <x v="6"/>
    <x v="0"/>
    <x v="0"/>
    <x v="349"/>
    <n v="0"/>
    <n v="0"/>
    <n v="201"/>
    <n v="675"/>
    <s v="Frandriquez"/>
    <s v="Lyny Frandriquez"/>
    <x v="0"/>
  </r>
  <r>
    <x v="885"/>
    <n v="949"/>
    <x v="1"/>
    <x v="1"/>
    <s v="G/140/P"/>
    <x v="3"/>
    <s v="P"/>
    <x v="2"/>
    <x v="24"/>
    <x v="0"/>
    <x v="0"/>
    <x v="0"/>
    <n v="0"/>
    <n v="0"/>
    <n v="0"/>
    <n v="0"/>
    <s v="Johnsby"/>
    <s v="Benny Johnsby"/>
    <x v="1"/>
  </r>
  <r>
    <x v="886"/>
    <n v="951"/>
    <x v="1"/>
    <x v="1"/>
    <s v="G/144/S"/>
    <x v="3"/>
    <s v="S"/>
    <x v="1"/>
    <x v="22"/>
    <x v="0"/>
    <x v="0"/>
    <x v="0"/>
    <n v="0"/>
    <n v="0"/>
    <n v="0"/>
    <n v="0"/>
    <s v="Lunapperts"/>
    <s v="Done Lunapperts"/>
    <x v="1"/>
  </r>
  <r>
    <x v="887"/>
    <n v="2505"/>
    <x v="2"/>
    <x v="0"/>
    <s v="E/149/P"/>
    <x v="6"/>
    <s v="P"/>
    <x v="0"/>
    <x v="43"/>
    <x v="0"/>
    <x v="0"/>
    <x v="350"/>
    <n v="291"/>
    <n v="481"/>
    <n v="2"/>
    <n v="787"/>
    <s v="Mckinn"/>
    <s v="Dia Mckinn"/>
    <x v="0"/>
  </r>
  <r>
    <x v="888"/>
    <n v="953"/>
    <x v="1"/>
    <x v="0"/>
    <s v="F/199/P"/>
    <x v="1"/>
    <s v="P"/>
    <x v="1"/>
    <x v="13"/>
    <x v="0"/>
    <x v="0"/>
    <x v="351"/>
    <n v="3"/>
    <n v="0"/>
    <n v="359"/>
    <n v="668"/>
    <s v="Potters"/>
    <s v="Erice Potters"/>
    <x v="0"/>
  </r>
  <r>
    <x v="889"/>
    <n v="955"/>
    <x v="1"/>
    <x v="1"/>
    <s v="G/145/S"/>
    <x v="3"/>
    <s v="S"/>
    <x v="2"/>
    <x v="30"/>
    <x v="0"/>
    <x v="0"/>
    <x v="0"/>
    <n v="0"/>
    <n v="0"/>
    <n v="0"/>
    <n v="0"/>
    <s v="Smalloney"/>
    <s v="Glena Smalloney"/>
    <x v="0"/>
  </r>
  <r>
    <x v="890"/>
    <n v="956"/>
    <x v="1"/>
    <x v="0"/>
    <s v="E/70/S"/>
    <x v="6"/>
    <s v="S"/>
    <x v="0"/>
    <x v="7"/>
    <x v="0"/>
    <x v="0"/>
    <x v="109"/>
    <n v="0"/>
    <n v="5"/>
    <n v="0"/>
    <n v="636"/>
    <s v="Bartez"/>
    <s v="Jimen Bartez"/>
    <x v="1"/>
  </r>
  <r>
    <x v="891"/>
    <n v="3305"/>
    <x v="2"/>
    <x v="0"/>
    <s v="D/106/P"/>
    <x v="5"/>
    <s v="P"/>
    <x v="2"/>
    <x v="14"/>
    <x v="0"/>
    <x v="294"/>
    <x v="350"/>
    <n v="150"/>
    <n v="36"/>
    <n v="0"/>
    <n v="1264"/>
    <s v="Jaff"/>
    <s v="Vivers Jaff"/>
    <x v="0"/>
  </r>
  <r>
    <x v="892"/>
    <n v="960"/>
    <x v="1"/>
    <x v="0"/>
    <s v="E/72/S"/>
    <x v="6"/>
    <s v="S"/>
    <x v="0"/>
    <x v="43"/>
    <x v="0"/>
    <x v="29"/>
    <x v="0"/>
    <n v="0"/>
    <n v="0"/>
    <n v="788"/>
    <n v="791"/>
    <s v="Youngrayes"/>
    <s v="Lorian Youngrayes"/>
    <x v="0"/>
  </r>
  <r>
    <x v="893"/>
    <n v="961"/>
    <x v="1"/>
    <x v="0"/>
    <s v="G/141/P"/>
    <x v="3"/>
    <s v="P"/>
    <x v="2"/>
    <x v="9"/>
    <x v="0"/>
    <x v="0"/>
    <x v="352"/>
    <n v="8"/>
    <n v="0"/>
    <n v="0"/>
    <n v="893"/>
    <s v="Lewinez"/>
    <s v="Gailia Lewinez"/>
    <x v="1"/>
  </r>
  <r>
    <x v="894"/>
    <n v="964"/>
    <x v="0"/>
    <x v="1"/>
    <s v="B/36/P"/>
    <x v="0"/>
    <s v="P"/>
    <x v="0"/>
    <x v="33"/>
    <x v="0"/>
    <x v="0"/>
    <x v="0"/>
    <n v="0"/>
    <n v="0"/>
    <n v="0"/>
    <n v="0"/>
    <s v="Platch"/>
    <s v="Alderak Platch"/>
    <x v="1"/>
  </r>
  <r>
    <x v="895"/>
    <n v="964"/>
    <x v="0"/>
    <x v="1"/>
    <s v="B/36/P"/>
    <x v="0"/>
    <s v="P"/>
    <x v="0"/>
    <x v="13"/>
    <x v="0"/>
    <x v="0"/>
    <x v="0"/>
    <n v="0"/>
    <n v="0"/>
    <n v="0"/>
    <n v="0"/>
    <s v="Platch"/>
    <s v="Weidus Platch"/>
    <x v="1"/>
  </r>
  <r>
    <x v="896"/>
    <n v="6906"/>
    <x v="2"/>
    <x v="0"/>
    <s v="E/440/P"/>
    <x v="6"/>
    <s v="P"/>
    <x v="2"/>
    <x v="26"/>
    <x v="0"/>
    <x v="155"/>
    <x v="350"/>
    <n v="1583"/>
    <n v="11"/>
    <n v="0"/>
    <n v="2135"/>
    <s v="Bun"/>
    <s v="Apies Bun"/>
    <x v="0"/>
  </r>
  <r>
    <x v="897"/>
    <n v="966"/>
    <x v="1"/>
    <x v="0"/>
    <s v="F/179/S"/>
    <x v="1"/>
    <s v="S"/>
    <x v="0"/>
    <x v="19"/>
    <x v="0"/>
    <x v="156"/>
    <x v="0"/>
    <n v="0"/>
    <n v="167"/>
    <n v="0"/>
    <n v="1544"/>
    <s v="Fulloydez"/>
    <s v="Duana Fulloydez"/>
    <x v="0"/>
  </r>
  <r>
    <x v="898"/>
    <n v="968"/>
    <x v="1"/>
    <x v="0"/>
    <s v="E/53/P"/>
    <x v="6"/>
    <s v="P"/>
    <x v="0"/>
    <x v="28"/>
    <x v="0"/>
    <x v="295"/>
    <x v="0"/>
    <n v="0"/>
    <n v="0"/>
    <n v="0"/>
    <n v="792"/>
    <s v="Figuez"/>
    <s v="Tyrona Figuez"/>
    <x v="0"/>
  </r>
  <r>
    <x v="899"/>
    <n v="221"/>
    <x v="2"/>
    <x v="0"/>
    <s v="E/13/S"/>
    <x v="6"/>
    <s v="S"/>
    <x v="0"/>
    <x v="3"/>
    <x v="0"/>
    <x v="296"/>
    <x v="241"/>
    <n v="188"/>
    <n v="1"/>
    <n v="0"/>
    <n v="2134"/>
    <s v="Reke"/>
    <s v="Jacks Reke"/>
    <x v="0"/>
  </r>
  <r>
    <x v="900"/>
    <n v="970"/>
    <x v="1"/>
    <x v="1"/>
    <s v="G/142/P"/>
    <x v="3"/>
    <s v="P"/>
    <x v="0"/>
    <x v="43"/>
    <x v="0"/>
    <x v="0"/>
    <x v="0"/>
    <n v="0"/>
    <n v="0"/>
    <n v="0"/>
    <n v="0"/>
    <s v="Blace"/>
    <s v="Tamie Blace"/>
    <x v="1"/>
  </r>
  <r>
    <x v="901"/>
    <n v="971"/>
    <x v="1"/>
    <x v="1"/>
    <s v="G/143/P"/>
    <x v="3"/>
    <s v="P"/>
    <x v="0"/>
    <x v="51"/>
    <x v="0"/>
    <x v="0"/>
    <x v="0"/>
    <n v="0"/>
    <n v="0"/>
    <n v="0"/>
    <n v="0"/>
    <s v="-"/>
    <s v="-"/>
    <x v="0"/>
  </r>
  <r>
    <x v="902"/>
    <n v="972"/>
    <x v="1"/>
    <x v="0"/>
    <s v="E/54/P"/>
    <x v="6"/>
    <s v="P"/>
    <x v="0"/>
    <x v="33"/>
    <x v="0"/>
    <x v="0"/>
    <x v="353"/>
    <n v="323"/>
    <n v="1026"/>
    <n v="6"/>
    <n v="1669"/>
    <s v="Humphreyes"/>
    <s v="Glendy Humphreyes"/>
    <x v="0"/>
  </r>
  <r>
    <x v="903"/>
    <n v="975"/>
    <x v="1"/>
    <x v="0"/>
    <s v="E/56/P"/>
    <x v="6"/>
    <s v="P"/>
    <x v="2"/>
    <x v="25"/>
    <x v="0"/>
    <x v="297"/>
    <x v="147"/>
    <n v="448"/>
    <n v="3"/>
    <n v="0"/>
    <n v="826"/>
    <s v="Hoppernardy"/>
    <s v="Allena Hoppernardy"/>
    <x v="1"/>
  </r>
  <r>
    <x v="904"/>
    <n v="976"/>
    <x v="1"/>
    <x v="1"/>
    <s v="G/146/S"/>
    <x v="3"/>
    <s v="S"/>
    <x v="0"/>
    <x v="28"/>
    <x v="0"/>
    <x v="0"/>
    <x v="0"/>
    <n v="0"/>
    <n v="0"/>
    <n v="0"/>
    <n v="0"/>
    <s v="Sweeton"/>
    <s v="Tonyn Sweeton"/>
    <x v="0"/>
  </r>
  <r>
    <x v="905"/>
    <n v="978"/>
    <x v="1"/>
    <x v="0"/>
    <s v="F/203/P"/>
    <x v="1"/>
    <s v="P"/>
    <x v="0"/>
    <x v="1"/>
    <x v="0"/>
    <x v="0"/>
    <x v="321"/>
    <n v="8"/>
    <n v="0"/>
    <n v="0"/>
    <n v="40"/>
    <s v="Coxterez"/>
    <s v="Lesley Coxterez"/>
    <x v="0"/>
  </r>
  <r>
    <x v="906"/>
    <n v="979"/>
    <x v="0"/>
    <x v="0"/>
    <s v="B/40/S"/>
    <x v="0"/>
    <s v="S"/>
    <x v="3"/>
    <x v="5"/>
    <x v="0"/>
    <x v="0"/>
    <x v="0"/>
    <n v="0"/>
    <n v="0"/>
    <n v="0"/>
    <n v="0"/>
    <s v="Fushausive"/>
    <s v="Gimph Fushausive"/>
    <x v="1"/>
  </r>
  <r>
    <x v="907"/>
    <n v="982"/>
    <x v="1"/>
    <x v="1"/>
    <s v="G/145/P"/>
    <x v="3"/>
    <s v="P"/>
    <x v="1"/>
    <x v="55"/>
    <x v="0"/>
    <x v="0"/>
    <x v="0"/>
    <n v="0"/>
    <n v="0"/>
    <n v="0"/>
    <n v="0"/>
    <s v="Hewson"/>
    <s v="Eriky Hewson"/>
    <x v="1"/>
  </r>
  <r>
    <x v="908"/>
    <n v="982"/>
    <x v="1"/>
    <x v="0"/>
    <s v="G/145/P"/>
    <x v="3"/>
    <s v="P"/>
    <x v="0"/>
    <x v="27"/>
    <x v="0"/>
    <x v="0"/>
    <x v="0"/>
    <n v="4"/>
    <n v="0"/>
    <n v="0"/>
    <n v="4"/>
    <s v="Hewson"/>
    <s v="Joyton Hewson"/>
    <x v="0"/>
  </r>
  <r>
    <x v="909"/>
    <n v="983"/>
    <x v="1"/>
    <x v="1"/>
    <s v="G/149/S"/>
    <x v="3"/>
    <s v="S"/>
    <x v="2"/>
    <x v="10"/>
    <x v="0"/>
    <x v="0"/>
    <x v="0"/>
    <n v="0"/>
    <n v="0"/>
    <n v="0"/>
    <n v="0"/>
    <s v="Wiggs"/>
    <s v="Teremy Wiggs"/>
    <x v="1"/>
  </r>
  <r>
    <x v="910"/>
    <n v="984"/>
    <x v="1"/>
    <x v="0"/>
    <s v="G/150/S"/>
    <x v="3"/>
    <s v="S"/>
    <x v="0"/>
    <x v="11"/>
    <x v="0"/>
    <x v="0"/>
    <x v="10"/>
    <n v="13"/>
    <n v="0"/>
    <n v="873"/>
    <n v="887"/>
    <s v="Woodwin"/>
    <s v="Wen Woodwin"/>
    <x v="0"/>
  </r>
  <r>
    <x v="911"/>
    <n v="984"/>
    <x v="1"/>
    <x v="0"/>
    <s v="F/182/S"/>
    <x v="1"/>
    <s v="S"/>
    <x v="0"/>
    <x v="1"/>
    <x v="0"/>
    <x v="0"/>
    <x v="0"/>
    <n v="718"/>
    <n v="0"/>
    <n v="0"/>
    <n v="718"/>
    <s v="-"/>
    <s v="-"/>
    <x v="0"/>
  </r>
  <r>
    <x v="912"/>
    <n v="984"/>
    <x v="1"/>
    <x v="0"/>
    <s v="G/150/S"/>
    <x v="3"/>
    <s v="S"/>
    <x v="0"/>
    <x v="40"/>
    <x v="0"/>
    <x v="0"/>
    <x v="0"/>
    <n v="490"/>
    <n v="0"/>
    <n v="319"/>
    <n v="809"/>
    <s v="Sweekstarks"/>
    <s v="Morrie Sweekstarks"/>
    <x v="0"/>
  </r>
  <r>
    <x v="913"/>
    <n v="984"/>
    <x v="1"/>
    <x v="1"/>
    <s v="G/150/S"/>
    <x v="3"/>
    <s v="S"/>
    <x v="0"/>
    <x v="29"/>
    <x v="0"/>
    <x v="0"/>
    <x v="0"/>
    <n v="0"/>
    <n v="0"/>
    <n v="0"/>
    <n v="0"/>
    <s v="Sweekstarks"/>
    <s v="Lyde Sweekstarks"/>
    <x v="1"/>
  </r>
  <r>
    <x v="914"/>
    <n v="984"/>
    <x v="1"/>
    <x v="0"/>
    <s v="F/182/S"/>
    <x v="1"/>
    <s v="S"/>
    <x v="2"/>
    <x v="28"/>
    <x v="0"/>
    <x v="0"/>
    <x v="197"/>
    <n v="0"/>
    <n v="136"/>
    <n v="1088"/>
    <n v="1235"/>
    <s v="Sweekstarks"/>
    <s v="Greggy Sweekstarks"/>
    <x v="0"/>
  </r>
  <r>
    <x v="915"/>
    <n v="984"/>
    <x v="1"/>
    <x v="1"/>
    <s v="G/150/S"/>
    <x v="3"/>
    <s v="S"/>
    <x v="0"/>
    <x v="15"/>
    <x v="0"/>
    <x v="0"/>
    <x v="0"/>
    <n v="0"/>
    <n v="0"/>
    <n v="0"/>
    <n v="0"/>
    <s v="Sweekstarks"/>
    <s v="Walley Sweekstarks"/>
    <x v="1"/>
  </r>
  <r>
    <x v="916"/>
    <n v="984"/>
    <x v="1"/>
    <x v="1"/>
    <s v="G/150/S"/>
    <x v="3"/>
    <s v="S"/>
    <x v="1"/>
    <x v="34"/>
    <x v="0"/>
    <x v="0"/>
    <x v="0"/>
    <n v="0"/>
    <n v="0"/>
    <n v="0"/>
    <n v="0"/>
    <s v="Flemaney"/>
    <s v="Shery Flemaney"/>
    <x v="0"/>
  </r>
  <r>
    <x v="917"/>
    <n v="984"/>
    <x v="1"/>
    <x v="1"/>
    <s v="G/150/S"/>
    <x v="3"/>
    <s v="S"/>
    <x v="0"/>
    <x v="44"/>
    <x v="0"/>
    <x v="0"/>
    <x v="0"/>
    <n v="0"/>
    <n v="0"/>
    <n v="0"/>
    <n v="0"/>
    <s v="Flemaney"/>
    <s v="Alancy Flemaney"/>
    <x v="1"/>
  </r>
  <r>
    <x v="918"/>
    <n v="985"/>
    <x v="1"/>
    <x v="0"/>
    <s v="E/57/P"/>
    <x v="6"/>
    <s v="P"/>
    <x v="2"/>
    <x v="41"/>
    <x v="0"/>
    <x v="298"/>
    <x v="0"/>
    <n v="0"/>
    <n v="12"/>
    <n v="704"/>
    <n v="722"/>
    <s v="Reyerson"/>
    <s v="Dory Reyerson"/>
    <x v="1"/>
  </r>
  <r>
    <x v="919"/>
    <n v="987"/>
    <x v="1"/>
    <x v="0"/>
    <s v="F/204/P"/>
    <x v="1"/>
    <s v="P"/>
    <x v="0"/>
    <x v="4"/>
    <x v="0"/>
    <x v="29"/>
    <x v="0"/>
    <n v="35"/>
    <n v="150"/>
    <n v="478"/>
    <n v="666"/>
    <s v="Norrison"/>
    <s v="Fayen Norrison"/>
    <x v="0"/>
  </r>
  <r>
    <x v="920"/>
    <n v="988"/>
    <x v="1"/>
    <x v="0"/>
    <s v="G/151/S"/>
    <x v="3"/>
    <s v="S"/>
    <x v="0"/>
    <x v="7"/>
    <x v="0"/>
    <x v="0"/>
    <x v="83"/>
    <n v="906"/>
    <n v="0"/>
    <n v="0"/>
    <n v="909"/>
    <s v="Bartez"/>
    <s v="Lyne Bartez"/>
    <x v="0"/>
  </r>
  <r>
    <x v="921"/>
    <n v="988"/>
    <x v="1"/>
    <x v="0"/>
    <s v="E/73/S"/>
    <x v="6"/>
    <s v="S"/>
    <x v="0"/>
    <x v="39"/>
    <x v="0"/>
    <x v="27"/>
    <x v="354"/>
    <n v="0"/>
    <n v="55"/>
    <n v="149"/>
    <n v="989"/>
    <s v="Bartez"/>
    <s v="Jeresa Bartez"/>
    <x v="1"/>
  </r>
  <r>
    <x v="922"/>
    <n v="989"/>
    <x v="1"/>
    <x v="0"/>
    <s v="G/146/P"/>
    <x v="3"/>
    <s v="P"/>
    <x v="0"/>
    <x v="50"/>
    <x v="0"/>
    <x v="0"/>
    <x v="0"/>
    <n v="0"/>
    <n v="0"/>
    <n v="0"/>
    <n v="0"/>
    <s v="Moranthons"/>
    <s v="Kayd Moranthons"/>
    <x v="0"/>
  </r>
  <r>
    <x v="923"/>
    <n v="990"/>
    <x v="1"/>
    <x v="0"/>
    <s v="F/183/S"/>
    <x v="1"/>
    <s v="S"/>
    <x v="1"/>
    <x v="6"/>
    <x v="0"/>
    <x v="0"/>
    <x v="355"/>
    <n v="46"/>
    <n v="4"/>
    <n v="96"/>
    <n v="687"/>
    <s v="Cochrisons"/>
    <s v="Tonia Cochrisons"/>
    <x v="0"/>
  </r>
  <r>
    <x v="924"/>
    <n v="991"/>
    <x v="1"/>
    <x v="1"/>
    <s v="G/152/S"/>
    <x v="3"/>
    <s v="S"/>
    <x v="0"/>
    <x v="38"/>
    <x v="2"/>
    <x v="0"/>
    <x v="0"/>
    <n v="0"/>
    <n v="0"/>
    <n v="0"/>
    <n v="0"/>
    <s v="Acobsond"/>
    <s v="Bethew Acobsond"/>
    <x v="0"/>
  </r>
  <r>
    <x v="925"/>
    <n v="992"/>
    <x v="0"/>
    <x v="0"/>
    <s v="D/35/S"/>
    <x v="5"/>
    <s v="S"/>
    <x v="0"/>
    <x v="18"/>
    <x v="0"/>
    <x v="299"/>
    <x v="356"/>
    <n v="0"/>
    <n v="184"/>
    <n v="135"/>
    <n v="3077"/>
    <s v="Kiling"/>
    <s v="Zino Kiling"/>
    <x v="1"/>
  </r>
  <r>
    <x v="926"/>
    <n v="992"/>
    <x v="0"/>
    <x v="0"/>
    <s v="D/35/S"/>
    <x v="5"/>
    <s v="S"/>
    <x v="0"/>
    <x v="19"/>
    <x v="0"/>
    <x v="300"/>
    <x v="357"/>
    <n v="0"/>
    <n v="9927"/>
    <n v="1341"/>
    <n v="12597"/>
    <s v="Kiling"/>
    <s v="Tareson Kiling"/>
    <x v="0"/>
  </r>
  <r>
    <x v="927"/>
    <n v="992"/>
    <x v="0"/>
    <x v="0"/>
    <s v="D/35/S"/>
    <x v="5"/>
    <s v="S"/>
    <x v="2"/>
    <x v="59"/>
    <x v="0"/>
    <x v="301"/>
    <x v="341"/>
    <n v="17"/>
    <n v="21"/>
    <n v="0"/>
    <n v="2966"/>
    <s v="Herpumble"/>
    <s v="Matan Herpumble"/>
    <x v="1"/>
  </r>
  <r>
    <x v="928"/>
    <n v="992"/>
    <x v="0"/>
    <x v="0"/>
    <s v=""/>
    <x v="4"/>
    <s v=""/>
    <x v="2"/>
    <x v="8"/>
    <x v="1"/>
    <x v="302"/>
    <x v="358"/>
    <n v="0"/>
    <n v="0"/>
    <n v="1436"/>
    <n v="9766"/>
    <s v="Herpumble"/>
    <s v="Naosa Herpumble"/>
    <x v="0"/>
  </r>
  <r>
    <x v="929"/>
    <n v="992"/>
    <x v="0"/>
    <x v="1"/>
    <s v="D/35/S"/>
    <x v="5"/>
    <s v="S"/>
    <x v="2"/>
    <x v="30"/>
    <x v="0"/>
    <x v="0"/>
    <x v="0"/>
    <n v="0"/>
    <n v="0"/>
    <n v="0"/>
    <n v="0"/>
    <s v="Kiling"/>
    <s v="Sinon Kiling"/>
    <x v="1"/>
  </r>
  <r>
    <x v="930"/>
    <n v="992"/>
    <x v="0"/>
    <x v="0"/>
    <s v="D/35/S"/>
    <x v="5"/>
    <s v="S"/>
    <x v="2"/>
    <x v="12"/>
    <x v="0"/>
    <x v="303"/>
    <x v="359"/>
    <n v="0"/>
    <n v="1748"/>
    <n v="91"/>
    <n v="6931"/>
    <s v="Kiling"/>
    <s v="Weidus Kiling"/>
    <x v="0"/>
  </r>
  <r>
    <x v="931"/>
    <n v="993"/>
    <x v="1"/>
    <x v="0"/>
    <s v="F/184/S"/>
    <x v="1"/>
    <s v="S"/>
    <x v="2"/>
    <x v="1"/>
    <x v="0"/>
    <x v="304"/>
    <x v="0"/>
    <n v="0"/>
    <n v="449"/>
    <n v="0"/>
    <n v="701"/>
    <s v="Miltongson"/>
    <s v="Juanie Miltongson"/>
    <x v="0"/>
  </r>
  <r>
    <x v="932"/>
    <n v="994"/>
    <x v="1"/>
    <x v="1"/>
    <s v="G/153/S"/>
    <x v="3"/>
    <s v="S"/>
    <x v="0"/>
    <x v="52"/>
    <x v="0"/>
    <x v="0"/>
    <x v="0"/>
    <n v="0"/>
    <n v="0"/>
    <n v="0"/>
    <n v="0"/>
    <s v="Wartyson"/>
    <s v="Ellene Wartyson"/>
    <x v="0"/>
  </r>
  <r>
    <x v="933"/>
    <n v="994"/>
    <x v="1"/>
    <x v="0"/>
    <s v="F/185/S"/>
    <x v="1"/>
    <s v="S"/>
    <x v="0"/>
    <x v="6"/>
    <x v="0"/>
    <x v="305"/>
    <x v="10"/>
    <n v="98"/>
    <n v="11"/>
    <n v="135"/>
    <n v="866"/>
    <s v="Wartyson"/>
    <s v="Dell Wartyson"/>
    <x v="0"/>
  </r>
  <r>
    <x v="934"/>
    <n v="995"/>
    <x v="0"/>
    <x v="1"/>
    <s v="C/36/P"/>
    <x v="7"/>
    <s v="P"/>
    <x v="2"/>
    <x v="59"/>
    <x v="0"/>
    <x v="0"/>
    <x v="0"/>
    <n v="0"/>
    <n v="0"/>
    <n v="0"/>
    <n v="0"/>
    <s v="Barmant"/>
    <s v="Chabik Barmant"/>
    <x v="1"/>
  </r>
  <r>
    <x v="935"/>
    <n v="3293"/>
    <x v="2"/>
    <x v="0"/>
    <s v="F/623/S"/>
    <x v="1"/>
    <s v="S"/>
    <x v="0"/>
    <x v="28"/>
    <x v="0"/>
    <x v="306"/>
    <x v="241"/>
    <n v="25"/>
    <n v="205"/>
    <n v="311"/>
    <n v="1468"/>
    <s v="Part"/>
    <s v="Wings Part"/>
    <x v="1"/>
  </r>
  <r>
    <x v="936"/>
    <n v="998"/>
    <x v="0"/>
    <x v="0"/>
    <s v="C/37/P"/>
    <x v="7"/>
    <s v="P"/>
    <x v="0"/>
    <x v="35"/>
    <x v="0"/>
    <x v="0"/>
    <x v="360"/>
    <n v="0"/>
    <n v="253"/>
    <n v="35"/>
    <n v="7735"/>
    <s v="Suptibler"/>
    <s v="Muonin Suptibler"/>
    <x v="1"/>
  </r>
  <r>
    <x v="937"/>
    <n v="3958"/>
    <x v="2"/>
    <x v="0"/>
    <s v="F/747/S"/>
    <x v="1"/>
    <s v="S"/>
    <x v="0"/>
    <x v="54"/>
    <x v="0"/>
    <x v="177"/>
    <x v="241"/>
    <n v="14"/>
    <n v="22"/>
    <n v="0"/>
    <n v="1192"/>
    <s v="Sau"/>
    <s v="Bun Sau"/>
    <x v="0"/>
  </r>
  <r>
    <x v="938"/>
    <n v="1001"/>
    <x v="1"/>
    <x v="1"/>
    <s v="G/154/S"/>
    <x v="3"/>
    <s v="S"/>
    <x v="0"/>
    <x v="24"/>
    <x v="0"/>
    <x v="0"/>
    <x v="0"/>
    <n v="0"/>
    <n v="0"/>
    <n v="0"/>
    <n v="0"/>
    <s v="Llonovancis"/>
    <s v="Nadie Llonovancis"/>
    <x v="0"/>
  </r>
  <r>
    <x v="939"/>
    <n v="527"/>
    <x v="2"/>
    <x v="0"/>
    <s v="F/93/S"/>
    <x v="1"/>
    <s v="S"/>
    <x v="2"/>
    <x v="34"/>
    <x v="0"/>
    <x v="307"/>
    <x v="197"/>
    <n v="3"/>
    <n v="0"/>
    <n v="4"/>
    <n v="1190"/>
    <s v="Stité"/>
    <s v="Supce Stité"/>
    <x v="0"/>
  </r>
  <r>
    <x v="940"/>
    <n v="2925"/>
    <x v="2"/>
    <x v="0"/>
    <s v="F/609/P"/>
    <x v="1"/>
    <s v="P"/>
    <x v="0"/>
    <x v="26"/>
    <x v="0"/>
    <x v="308"/>
    <x v="197"/>
    <n v="796"/>
    <n v="15"/>
    <n v="0"/>
    <n v="1158"/>
    <s v="Minen"/>
    <s v="Cines Minen"/>
    <x v="1"/>
  </r>
  <r>
    <x v="941"/>
    <n v="6096"/>
    <x v="2"/>
    <x v="0"/>
    <s v="F/1162/S"/>
    <x v="1"/>
    <s v="S"/>
    <x v="0"/>
    <x v="45"/>
    <x v="0"/>
    <x v="309"/>
    <x v="197"/>
    <n v="1326"/>
    <n v="0"/>
    <n v="0"/>
    <n v="2456"/>
    <s v="Wooes"/>
    <s v="Muls Wooes"/>
    <x v="1"/>
  </r>
  <r>
    <x v="942"/>
    <n v="1004"/>
    <x v="0"/>
    <x v="1"/>
    <s v="A/11/S"/>
    <x v="2"/>
    <s v="S"/>
    <x v="2"/>
    <x v="35"/>
    <x v="2"/>
    <x v="0"/>
    <x v="0"/>
    <n v="0"/>
    <n v="0"/>
    <n v="0"/>
    <n v="0"/>
    <s v="Wassird"/>
    <s v="Aldun Wassird"/>
    <x v="1"/>
  </r>
  <r>
    <x v="943"/>
    <n v="1005"/>
    <x v="1"/>
    <x v="0"/>
    <s v="G/156/S"/>
    <x v="3"/>
    <s v="S"/>
    <x v="0"/>
    <x v="28"/>
    <x v="0"/>
    <x v="0"/>
    <x v="0"/>
    <n v="4"/>
    <n v="9"/>
    <n v="773"/>
    <n v="786"/>
    <s v="Juartis"/>
    <s v="Coreee Juartis"/>
    <x v="0"/>
  </r>
  <r>
    <x v="944"/>
    <n v="1006"/>
    <x v="1"/>
    <x v="0"/>
    <s v="E/74/S"/>
    <x v="6"/>
    <s v="S"/>
    <x v="0"/>
    <x v="33"/>
    <x v="0"/>
    <x v="0"/>
    <x v="0"/>
    <n v="0"/>
    <n v="0"/>
    <n v="791"/>
    <n v="791"/>
    <s v="Summington"/>
    <s v="Velyne Summington"/>
    <x v="0"/>
  </r>
  <r>
    <x v="945"/>
    <n v="1006"/>
    <x v="1"/>
    <x v="1"/>
    <s v="E/74/S"/>
    <x v="6"/>
    <s v="S"/>
    <x v="0"/>
    <x v="63"/>
    <x v="0"/>
    <x v="0"/>
    <x v="0"/>
    <n v="0"/>
    <n v="0"/>
    <n v="0"/>
    <n v="0"/>
    <s v="Summington"/>
    <s v="Stany Summington"/>
    <x v="1"/>
  </r>
  <r>
    <x v="946"/>
    <n v="1006"/>
    <x v="1"/>
    <x v="0"/>
    <s v=""/>
    <x v="4"/>
    <s v=""/>
    <x v="0"/>
    <x v="71"/>
    <x v="0"/>
    <x v="0"/>
    <x v="0"/>
    <n v="0"/>
    <n v="0"/>
    <n v="0"/>
    <n v="0"/>
    <s v="Summington"/>
    <s v="Stenny Summington"/>
    <x v="1"/>
  </r>
  <r>
    <x v="947"/>
    <n v="1008"/>
    <x v="0"/>
    <x v="1"/>
    <s v="C/39/S"/>
    <x v="7"/>
    <s v="S"/>
    <x v="2"/>
    <x v="0"/>
    <x v="0"/>
    <x v="0"/>
    <x v="0"/>
    <n v="0"/>
    <n v="0"/>
    <n v="0"/>
    <n v="0"/>
    <s v="Spistory"/>
    <s v="Wasatz Spistory"/>
    <x v="1"/>
  </r>
  <r>
    <x v="948"/>
    <n v="1008"/>
    <x v="0"/>
    <x v="1"/>
    <s v="C/39/S"/>
    <x v="7"/>
    <s v="S"/>
    <x v="0"/>
    <x v="62"/>
    <x v="0"/>
    <x v="0"/>
    <x v="0"/>
    <n v="0"/>
    <n v="0"/>
    <n v="0"/>
    <n v="0"/>
    <s v="Spistory"/>
    <s v="Wimpha Spistory"/>
    <x v="1"/>
  </r>
  <r>
    <x v="949"/>
    <n v="1011"/>
    <x v="1"/>
    <x v="0"/>
    <s v=""/>
    <x v="4"/>
    <s v=""/>
    <x v="0"/>
    <x v="14"/>
    <x v="0"/>
    <x v="310"/>
    <x v="260"/>
    <n v="49"/>
    <n v="6"/>
    <n v="0"/>
    <n v="1692"/>
    <s v="Prinson"/>
    <s v="Camie Prinson"/>
    <x v="0"/>
  </r>
  <r>
    <x v="950"/>
    <n v="1011"/>
    <x v="1"/>
    <x v="1"/>
    <s v="G/148/P"/>
    <x v="3"/>
    <s v="P"/>
    <x v="0"/>
    <x v="2"/>
    <x v="0"/>
    <x v="0"/>
    <x v="0"/>
    <n v="0"/>
    <n v="0"/>
    <n v="0"/>
    <n v="0"/>
    <s v="Prinson"/>
    <s v="Kaye Prinson"/>
    <x v="0"/>
  </r>
  <r>
    <x v="951"/>
    <n v="1012"/>
    <x v="1"/>
    <x v="1"/>
    <s v="G/149/P"/>
    <x v="3"/>
    <s v="P"/>
    <x v="0"/>
    <x v="43"/>
    <x v="0"/>
    <x v="0"/>
    <x v="0"/>
    <n v="0"/>
    <n v="0"/>
    <n v="0"/>
    <n v="0"/>
    <s v="Hubbarton"/>
    <s v="Valey Hubbarton"/>
    <x v="1"/>
  </r>
  <r>
    <x v="952"/>
    <n v="1013"/>
    <x v="1"/>
    <x v="1"/>
    <s v="G/158/S"/>
    <x v="3"/>
    <s v="S"/>
    <x v="0"/>
    <x v="19"/>
    <x v="0"/>
    <x v="0"/>
    <x v="0"/>
    <n v="0"/>
    <n v="0"/>
    <n v="0"/>
    <n v="0"/>
    <s v="Farleyatton"/>
    <s v="Weslie Farleyatton"/>
    <x v="0"/>
  </r>
  <r>
    <x v="953"/>
    <n v="6810"/>
    <x v="2"/>
    <x v="0"/>
    <s v="E/450/S"/>
    <x v="6"/>
    <s v="S"/>
    <x v="0"/>
    <x v="29"/>
    <x v="0"/>
    <x v="311"/>
    <x v="197"/>
    <n v="2010"/>
    <n v="0"/>
    <n v="0"/>
    <n v="2789"/>
    <s v="Knik"/>
    <s v="Cruses Knik"/>
    <x v="1"/>
  </r>
  <r>
    <x v="954"/>
    <n v="1015"/>
    <x v="1"/>
    <x v="0"/>
    <s v="F/189/S"/>
    <x v="1"/>
    <s v="S"/>
    <x v="0"/>
    <x v="5"/>
    <x v="2"/>
    <x v="0"/>
    <x v="240"/>
    <n v="267"/>
    <n v="554"/>
    <n v="0"/>
    <n v="952"/>
    <s v="Antoshipson"/>
    <s v="Wilmay Antoshipson"/>
    <x v="0"/>
  </r>
  <r>
    <x v="955"/>
    <n v="1017"/>
    <x v="1"/>
    <x v="0"/>
    <s v="F/190/S"/>
    <x v="1"/>
    <s v="S"/>
    <x v="0"/>
    <x v="28"/>
    <x v="0"/>
    <x v="0"/>
    <x v="238"/>
    <n v="122"/>
    <n v="1125"/>
    <n v="0"/>
    <n v="1262"/>
    <s v="Blanglison"/>
    <s v="Joya Blanglison"/>
    <x v="0"/>
  </r>
  <r>
    <x v="956"/>
    <n v="1018"/>
    <x v="1"/>
    <x v="1"/>
    <s v="G/150/P"/>
    <x v="3"/>
    <s v="P"/>
    <x v="0"/>
    <x v="41"/>
    <x v="0"/>
    <x v="0"/>
    <x v="0"/>
    <n v="0"/>
    <n v="0"/>
    <n v="0"/>
    <n v="0"/>
    <s v="Webstephrey"/>
    <s v="Elaney Webstephrey"/>
    <x v="1"/>
  </r>
  <r>
    <x v="957"/>
    <n v="1019"/>
    <x v="1"/>
    <x v="0"/>
    <s v="F/191/S"/>
    <x v="1"/>
    <s v="S"/>
    <x v="3"/>
    <x v="39"/>
    <x v="0"/>
    <x v="27"/>
    <x v="361"/>
    <n v="0"/>
    <n v="1"/>
    <n v="0"/>
    <n v="1412"/>
    <s v="Wilderssen"/>
    <s v="Melia Wilderssen"/>
    <x v="1"/>
  </r>
  <r>
    <x v="958"/>
    <n v="8165"/>
    <x v="2"/>
    <x v="0"/>
    <s v="E/525/P"/>
    <x v="6"/>
    <s v="P"/>
    <x v="0"/>
    <x v="34"/>
    <x v="0"/>
    <x v="24"/>
    <x v="197"/>
    <n v="40"/>
    <n v="718"/>
    <n v="0"/>
    <n v="1048"/>
    <s v="One"/>
    <s v="Labix One"/>
    <x v="0"/>
  </r>
  <r>
    <x v="959"/>
    <n v="1022"/>
    <x v="1"/>
    <x v="0"/>
    <s v=""/>
    <x v="4"/>
    <s v=""/>
    <x v="0"/>
    <x v="24"/>
    <x v="2"/>
    <x v="13"/>
    <x v="315"/>
    <n v="0"/>
    <n v="954"/>
    <n v="0"/>
    <n v="1008"/>
    <s v="Blanglison"/>
    <s v="Melvia Blanglison"/>
    <x v="0"/>
  </r>
  <r>
    <x v="960"/>
    <n v="1024"/>
    <x v="1"/>
    <x v="0"/>
    <s v="F/209/P"/>
    <x v="1"/>
    <s v="P"/>
    <x v="2"/>
    <x v="41"/>
    <x v="0"/>
    <x v="312"/>
    <x v="241"/>
    <n v="0"/>
    <n v="1277"/>
    <n v="0"/>
    <n v="1476"/>
    <s v="Chavezalez"/>
    <s v="Verly Chavezalez"/>
    <x v="0"/>
  </r>
  <r>
    <x v="961"/>
    <n v="1024"/>
    <x v="1"/>
    <x v="1"/>
    <s v="G/152/P"/>
    <x v="3"/>
    <s v="P"/>
    <x v="0"/>
    <x v="16"/>
    <x v="0"/>
    <x v="0"/>
    <x v="0"/>
    <n v="0"/>
    <n v="0"/>
    <n v="0"/>
    <n v="0"/>
    <s v="Nichaner"/>
    <s v="Myrace Nichaner"/>
    <x v="1"/>
  </r>
  <r>
    <x v="962"/>
    <n v="1024"/>
    <x v="1"/>
    <x v="0"/>
    <s v="G/152/P"/>
    <x v="3"/>
    <s v="P"/>
    <x v="2"/>
    <x v="48"/>
    <x v="0"/>
    <x v="0"/>
    <x v="144"/>
    <n v="0"/>
    <n v="594"/>
    <n v="209"/>
    <n v="808"/>
    <s v="Chavezalez"/>
    <s v="Bellee Chavezalez"/>
    <x v="0"/>
  </r>
  <r>
    <x v="963"/>
    <n v="1024"/>
    <x v="1"/>
    <x v="0"/>
    <s v="G/152/P"/>
    <x v="3"/>
    <s v="P"/>
    <x v="2"/>
    <x v="16"/>
    <x v="0"/>
    <x v="0"/>
    <x v="0"/>
    <n v="0"/>
    <n v="0"/>
    <n v="0"/>
    <n v="0"/>
    <s v="Chavezalez"/>
    <s v="Bethew Chavezalez"/>
    <x v="0"/>
  </r>
  <r>
    <x v="964"/>
    <n v="1025"/>
    <x v="1"/>
    <x v="0"/>
    <s v="F/210/P"/>
    <x v="1"/>
    <s v="P"/>
    <x v="0"/>
    <x v="28"/>
    <x v="0"/>
    <x v="313"/>
    <x v="0"/>
    <n v="106"/>
    <n v="202"/>
    <n v="0"/>
    <n v="1067"/>
    <s v="Harverez"/>
    <s v="Chrisa Harverez"/>
    <x v="0"/>
  </r>
  <r>
    <x v="965"/>
    <n v="1026"/>
    <x v="1"/>
    <x v="1"/>
    <s v="G/159/S"/>
    <x v="3"/>
    <s v="S"/>
    <x v="0"/>
    <x v="33"/>
    <x v="0"/>
    <x v="0"/>
    <x v="0"/>
    <n v="0"/>
    <n v="0"/>
    <n v="0"/>
    <n v="0"/>
    <s v="Leetersoney"/>
    <s v="Lilace Leetersoney"/>
    <x v="0"/>
  </r>
  <r>
    <x v="966"/>
    <n v="432"/>
    <x v="2"/>
    <x v="0"/>
    <s v="F/76/S"/>
    <x v="1"/>
    <s v="S"/>
    <x v="0"/>
    <x v="30"/>
    <x v="0"/>
    <x v="314"/>
    <x v="206"/>
    <n v="0"/>
    <n v="0"/>
    <n v="0"/>
    <n v="1493"/>
    <s v="Knike"/>
    <s v="Caper Knike"/>
    <x v="0"/>
  </r>
  <r>
    <x v="967"/>
    <n v="1939"/>
    <x v="2"/>
    <x v="0"/>
    <s v="D/62/P"/>
    <x v="5"/>
    <s v="P"/>
    <x v="0"/>
    <x v="45"/>
    <x v="0"/>
    <x v="315"/>
    <x v="206"/>
    <n v="43"/>
    <n v="0"/>
    <n v="0"/>
    <n v="3090"/>
    <s v="Burta"/>
    <s v="Sex Burta"/>
    <x v="0"/>
  </r>
  <r>
    <x v="968"/>
    <n v="2096"/>
    <x v="2"/>
    <x v="0"/>
    <s v="F/412/S"/>
    <x v="1"/>
    <s v="S"/>
    <x v="0"/>
    <x v="19"/>
    <x v="0"/>
    <x v="316"/>
    <x v="206"/>
    <n v="611"/>
    <n v="594"/>
    <n v="0"/>
    <n v="1431"/>
    <s v="Kité"/>
    <s v="Milly Kité"/>
    <x v="0"/>
  </r>
  <r>
    <x v="969"/>
    <n v="5552"/>
    <x v="2"/>
    <x v="0"/>
    <s v="F/1150/P"/>
    <x v="1"/>
    <s v="P"/>
    <x v="0"/>
    <x v="62"/>
    <x v="0"/>
    <x v="317"/>
    <x v="206"/>
    <n v="754"/>
    <n v="1412"/>
    <n v="137"/>
    <n v="2364"/>
    <s v="Potie"/>
    <s v="Chonk Potie"/>
    <x v="0"/>
  </r>
  <r>
    <x v="970"/>
    <n v="9072"/>
    <x v="2"/>
    <x v="0"/>
    <s v="F/1758/S"/>
    <x v="1"/>
    <s v="S"/>
    <x v="0"/>
    <x v="40"/>
    <x v="0"/>
    <x v="318"/>
    <x v="206"/>
    <n v="591"/>
    <n v="232"/>
    <n v="0"/>
    <n v="1288"/>
    <s v="Creke"/>
    <s v="Stoate Creke"/>
    <x v="0"/>
  </r>
  <r>
    <x v="971"/>
    <n v="1030"/>
    <x v="1"/>
    <x v="0"/>
    <s v="F/213/P"/>
    <x v="1"/>
    <s v="P"/>
    <x v="0"/>
    <x v="40"/>
    <x v="0"/>
    <x v="319"/>
    <x v="0"/>
    <n v="0"/>
    <n v="0"/>
    <n v="7"/>
    <n v="1088"/>
    <s v="Farleyatton"/>
    <s v="Jorgie Farleyatton"/>
    <x v="0"/>
  </r>
  <r>
    <x v="972"/>
    <n v="1031"/>
    <x v="1"/>
    <x v="0"/>
    <s v="F/194/S"/>
    <x v="1"/>
    <s v="S"/>
    <x v="0"/>
    <x v="9"/>
    <x v="0"/>
    <x v="320"/>
    <x v="100"/>
    <n v="0"/>
    <n v="8"/>
    <n v="99"/>
    <n v="947"/>
    <s v="Leonzaley"/>
    <s v="Warry Leonzaley"/>
    <x v="0"/>
  </r>
  <r>
    <x v="973"/>
    <n v="1032"/>
    <x v="1"/>
    <x v="1"/>
    <s v="G/153/P"/>
    <x v="3"/>
    <s v="P"/>
    <x v="1"/>
    <x v="36"/>
    <x v="0"/>
    <x v="0"/>
    <x v="0"/>
    <n v="0"/>
    <n v="0"/>
    <n v="0"/>
    <n v="0"/>
    <s v="Garzaley"/>
    <s v="Aude Garzaley"/>
    <x v="0"/>
  </r>
  <r>
    <x v="974"/>
    <n v="1033"/>
    <x v="1"/>
    <x v="1"/>
    <s v="G/154/P"/>
    <x v="3"/>
    <s v="P"/>
    <x v="0"/>
    <x v="64"/>
    <x v="0"/>
    <x v="0"/>
    <x v="0"/>
    <n v="0"/>
    <n v="0"/>
    <n v="0"/>
    <n v="0"/>
    <s v="Gonzaley"/>
    <s v="Ericky Gonzaley"/>
    <x v="1"/>
  </r>
  <r>
    <x v="975"/>
    <n v="1034"/>
    <x v="1"/>
    <x v="0"/>
    <s v="G/155/P"/>
    <x v="3"/>
    <s v="P"/>
    <x v="0"/>
    <x v="14"/>
    <x v="0"/>
    <x v="0"/>
    <x v="0"/>
    <n v="0"/>
    <n v="675"/>
    <n v="213"/>
    <n v="888"/>
    <s v="Cleman"/>
    <s v="Aliedy Cleman"/>
    <x v="0"/>
  </r>
  <r>
    <x v="976"/>
    <n v="2592"/>
    <x v="2"/>
    <x v="0"/>
    <s v="D/75/P"/>
    <x v="5"/>
    <s v="P"/>
    <x v="0"/>
    <x v="41"/>
    <x v="0"/>
    <x v="321"/>
    <x v="1"/>
    <n v="2628"/>
    <n v="0"/>
    <n v="0"/>
    <n v="3739"/>
    <s v="Flé"/>
    <s v="Cindee Flé"/>
    <x v="0"/>
  </r>
  <r>
    <x v="977"/>
    <n v="1036"/>
    <x v="1"/>
    <x v="1"/>
    <s v="G/161/S"/>
    <x v="3"/>
    <s v="S"/>
    <x v="1"/>
    <x v="1"/>
    <x v="0"/>
    <x v="0"/>
    <x v="0"/>
    <n v="0"/>
    <n v="0"/>
    <n v="0"/>
    <n v="0"/>
    <s v="Georgasey"/>
    <s v="Laude Georgasey"/>
    <x v="1"/>
  </r>
  <r>
    <x v="978"/>
    <n v="1038"/>
    <x v="1"/>
    <x v="0"/>
    <s v="G/163/S"/>
    <x v="3"/>
    <s v="S"/>
    <x v="0"/>
    <x v="52"/>
    <x v="0"/>
    <x v="0"/>
    <x v="351"/>
    <n v="84"/>
    <n v="499"/>
    <n v="0"/>
    <n v="889"/>
    <s v="Knoxonway"/>
    <s v="Naomie Knoxonway"/>
    <x v="0"/>
  </r>
  <r>
    <x v="979"/>
    <n v="1040"/>
    <x v="1"/>
    <x v="0"/>
    <s v="G/164/S"/>
    <x v="3"/>
    <s v="S"/>
    <x v="1"/>
    <x v="24"/>
    <x v="0"/>
    <x v="240"/>
    <x v="332"/>
    <n v="62"/>
    <n v="5"/>
    <n v="0"/>
    <n v="750"/>
    <s v="Mcbritts"/>
    <s v="Clard Mcbritts"/>
    <x v="1"/>
  </r>
  <r>
    <x v="980"/>
    <n v="1041"/>
    <x v="0"/>
    <x v="1"/>
    <s v=""/>
    <x v="4"/>
    <s v=""/>
    <x v="0"/>
    <x v="59"/>
    <x v="0"/>
    <x v="0"/>
    <x v="0"/>
    <n v="0"/>
    <n v="0"/>
    <n v="0"/>
    <n v="0"/>
    <s v="Heedry"/>
    <s v="Algrafi Heedry"/>
    <x v="1"/>
  </r>
  <r>
    <x v="981"/>
    <n v="1043"/>
    <x v="1"/>
    <x v="0"/>
    <s v="F/215/P"/>
    <x v="1"/>
    <s v="P"/>
    <x v="0"/>
    <x v="18"/>
    <x v="0"/>
    <x v="0"/>
    <x v="0"/>
    <n v="1526"/>
    <n v="960"/>
    <n v="0"/>
    <n v="2486"/>
    <s v="Talls"/>
    <s v="Gwenda Talls"/>
    <x v="0"/>
  </r>
  <r>
    <x v="982"/>
    <n v="1045"/>
    <x v="0"/>
    <x v="0"/>
    <s v="C/38/P"/>
    <x v="7"/>
    <s v="P"/>
    <x v="0"/>
    <x v="12"/>
    <x v="0"/>
    <x v="0"/>
    <x v="0"/>
    <n v="0"/>
    <n v="0"/>
    <n v="0"/>
    <n v="0"/>
    <s v="Unteckery"/>
    <s v="Halsham Unteckery"/>
    <x v="0"/>
  </r>
  <r>
    <x v="983"/>
    <n v="1045"/>
    <x v="0"/>
    <x v="0"/>
    <s v="C/38/P"/>
    <x v="7"/>
    <s v="P"/>
    <x v="0"/>
    <x v="5"/>
    <x v="0"/>
    <x v="0"/>
    <x v="362"/>
    <n v="7"/>
    <n v="815"/>
    <n v="10896"/>
    <n v="14067"/>
    <s v="Unteckery"/>
    <s v="Shail Unteckery"/>
    <x v="0"/>
  </r>
  <r>
    <x v="984"/>
    <n v="1046"/>
    <x v="1"/>
    <x v="0"/>
    <s v="F/196/S"/>
    <x v="1"/>
    <s v="S"/>
    <x v="0"/>
    <x v="4"/>
    <x v="0"/>
    <x v="322"/>
    <x v="0"/>
    <n v="0"/>
    <n v="0"/>
    <n v="0"/>
    <n v="507"/>
    <s v="Beachez"/>
    <s v="Wena Beachez"/>
    <x v="0"/>
  </r>
  <r>
    <x v="985"/>
    <n v="1047"/>
    <x v="1"/>
    <x v="1"/>
    <s v="G/156/P"/>
    <x v="3"/>
    <s v="P"/>
    <x v="0"/>
    <x v="2"/>
    <x v="0"/>
    <x v="0"/>
    <x v="0"/>
    <n v="0"/>
    <n v="0"/>
    <n v="0"/>
    <n v="0"/>
    <s v="-"/>
    <s v="-"/>
    <x v="1"/>
  </r>
  <r>
    <x v="986"/>
    <n v="1048"/>
    <x v="1"/>
    <x v="0"/>
    <s v="F/216/P"/>
    <x v="1"/>
    <s v="P"/>
    <x v="0"/>
    <x v="28"/>
    <x v="0"/>
    <x v="0"/>
    <x v="363"/>
    <n v="612"/>
    <n v="3"/>
    <n v="0"/>
    <n v="1152"/>
    <s v="Mcdon"/>
    <s v="Deany Mcdon"/>
    <x v="1"/>
  </r>
  <r>
    <x v="987"/>
    <n v="5625"/>
    <x v="2"/>
    <x v="0"/>
    <s v="E/352/P"/>
    <x v="6"/>
    <s v="P"/>
    <x v="0"/>
    <x v="24"/>
    <x v="0"/>
    <x v="323"/>
    <x v="1"/>
    <n v="0"/>
    <n v="1250"/>
    <n v="57"/>
    <n v="2206"/>
    <s v="Cart"/>
    <s v="Ming Cart"/>
    <x v="0"/>
  </r>
  <r>
    <x v="988"/>
    <n v="1330"/>
    <x v="2"/>
    <x v="0"/>
    <s v="D/46/S"/>
    <x v="5"/>
    <s v="S"/>
    <x v="0"/>
    <x v="7"/>
    <x v="0"/>
    <x v="324"/>
    <x v="281"/>
    <n v="1128"/>
    <n v="1"/>
    <n v="7"/>
    <n v="1264"/>
    <s v="Datty"/>
    <s v="Hocops Datty"/>
    <x v="1"/>
  </r>
  <r>
    <x v="989"/>
    <n v="1051"/>
    <x v="1"/>
    <x v="0"/>
    <s v="F/197/S"/>
    <x v="1"/>
    <s v="S"/>
    <x v="0"/>
    <x v="33"/>
    <x v="0"/>
    <x v="71"/>
    <x v="364"/>
    <n v="81"/>
    <n v="74"/>
    <n v="0"/>
    <n v="604"/>
    <s v="Warrison"/>
    <s v="Frandy Warrison"/>
    <x v="0"/>
  </r>
  <r>
    <x v="990"/>
    <n v="1052"/>
    <x v="1"/>
    <x v="0"/>
    <s v="F/198/S"/>
    <x v="1"/>
    <s v="S"/>
    <x v="2"/>
    <x v="15"/>
    <x v="0"/>
    <x v="0"/>
    <x v="0"/>
    <n v="21"/>
    <n v="0"/>
    <n v="0"/>
    <n v="21"/>
    <s v="Gallard"/>
    <s v="Leenny Gallard"/>
    <x v="0"/>
  </r>
  <r>
    <x v="991"/>
    <n v="1053"/>
    <x v="1"/>
    <x v="0"/>
    <s v="F/199/S"/>
    <x v="1"/>
    <s v="S"/>
    <x v="1"/>
    <x v="38"/>
    <x v="0"/>
    <x v="325"/>
    <x v="0"/>
    <n v="0"/>
    <n v="0"/>
    <n v="376"/>
    <n v="558"/>
    <s v="Colleruces"/>
    <s v="Rald Colleruces"/>
    <x v="0"/>
  </r>
  <r>
    <x v="992"/>
    <n v="1054"/>
    <x v="1"/>
    <x v="0"/>
    <s v="F/200/S"/>
    <x v="1"/>
    <s v="S"/>
    <x v="0"/>
    <x v="2"/>
    <x v="0"/>
    <x v="0"/>
    <x v="0"/>
    <n v="828"/>
    <n v="0"/>
    <n v="96"/>
    <n v="924"/>
    <s v="Valexandez"/>
    <s v="Blanie Valexandez"/>
    <x v="1"/>
  </r>
  <r>
    <x v="993"/>
    <n v="321"/>
    <x v="2"/>
    <x v="0"/>
    <s v="F/61/S"/>
    <x v="1"/>
    <s v="S"/>
    <x v="0"/>
    <x v="67"/>
    <x v="1"/>
    <x v="326"/>
    <x v="0"/>
    <n v="209"/>
    <n v="0"/>
    <n v="0"/>
    <n v="1227"/>
    <s v="Bache"/>
    <s v="Quites Bache"/>
    <x v="0"/>
  </r>
  <r>
    <x v="994"/>
    <n v="2234"/>
    <x v="2"/>
    <x v="0"/>
    <s v="E/134/P"/>
    <x v="6"/>
    <s v="P"/>
    <x v="2"/>
    <x v="28"/>
    <x v="0"/>
    <x v="327"/>
    <x v="281"/>
    <n v="1348"/>
    <n v="5"/>
    <n v="0"/>
    <n v="1913"/>
    <s v="Gen"/>
    <s v="Jet Gen"/>
    <x v="0"/>
  </r>
  <r>
    <x v="995"/>
    <n v="1057"/>
    <x v="0"/>
    <x v="1"/>
    <s v="C/39/P"/>
    <x v="7"/>
    <s v="P"/>
    <x v="2"/>
    <x v="28"/>
    <x v="0"/>
    <x v="0"/>
    <x v="0"/>
    <n v="0"/>
    <n v="0"/>
    <n v="0"/>
    <n v="0"/>
    <s v="Braned"/>
    <s v="Cherkar Braned"/>
    <x v="1"/>
  </r>
  <r>
    <x v="996"/>
    <n v="1058"/>
    <x v="1"/>
    <x v="0"/>
    <s v="F/201/S"/>
    <x v="1"/>
    <s v="S"/>
    <x v="0"/>
    <x v="43"/>
    <x v="0"/>
    <x v="0"/>
    <x v="0"/>
    <n v="27"/>
    <n v="53"/>
    <n v="677"/>
    <n v="757"/>
    <s v="Ingston"/>
    <s v="Keithy Ingston"/>
    <x v="0"/>
  </r>
  <r>
    <x v="997"/>
    <n v="1060"/>
    <x v="1"/>
    <x v="0"/>
    <s v="G/166/S"/>
    <x v="3"/>
    <s v="S"/>
    <x v="0"/>
    <x v="55"/>
    <x v="0"/>
    <x v="0"/>
    <x v="335"/>
    <n v="157"/>
    <n v="21"/>
    <n v="689"/>
    <n v="887"/>
    <s v="Clayson"/>
    <s v="Willip Clayson"/>
    <x v="0"/>
  </r>
  <r>
    <x v="998"/>
    <n v="1062"/>
    <x v="1"/>
    <x v="0"/>
    <s v="F/219/P"/>
    <x v="1"/>
    <s v="P"/>
    <x v="0"/>
    <x v="6"/>
    <x v="0"/>
    <x v="0"/>
    <x v="167"/>
    <n v="48"/>
    <n v="0"/>
    <n v="149"/>
    <n v="970"/>
    <s v="Wolffy"/>
    <s v="Erina Wolffy"/>
    <x v="0"/>
  </r>
  <r>
    <x v="999"/>
    <n v="1063"/>
    <x v="0"/>
    <x v="0"/>
    <s v="B/38/P"/>
    <x v="0"/>
    <s v="P"/>
    <x v="0"/>
    <x v="22"/>
    <x v="0"/>
    <x v="0"/>
    <x v="365"/>
    <n v="0"/>
    <n v="295"/>
    <n v="1374"/>
    <n v="4931"/>
    <s v="Ingwhed"/>
    <s v="Markar Ingwhed"/>
    <x v="1"/>
  </r>
  <r>
    <x v="1000"/>
    <n v="1063"/>
    <x v="0"/>
    <x v="1"/>
    <s v="B/38/P"/>
    <x v="0"/>
    <s v="P"/>
    <x v="0"/>
    <x v="24"/>
    <x v="0"/>
    <x v="0"/>
    <x v="0"/>
    <n v="0"/>
    <n v="0"/>
    <n v="0"/>
    <n v="0"/>
    <s v="Ingwhed"/>
    <s v="Aldebah Ingwhed"/>
    <x v="1"/>
  </r>
  <r>
    <x v="1001"/>
    <n v="3124"/>
    <x v="2"/>
    <x v="0"/>
    <s v="F/648/P"/>
    <x v="1"/>
    <s v="P"/>
    <x v="0"/>
    <x v="52"/>
    <x v="0"/>
    <x v="328"/>
    <x v="281"/>
    <n v="299"/>
    <n v="0"/>
    <n v="0"/>
    <n v="1437"/>
    <s v="Hapie"/>
    <s v="Gech Hapie"/>
    <x v="1"/>
  </r>
  <r>
    <x v="1002"/>
    <n v="2597"/>
    <x v="2"/>
    <x v="0"/>
    <s v="F/500/S"/>
    <x v="1"/>
    <s v="S"/>
    <x v="2"/>
    <x v="14"/>
    <x v="0"/>
    <x v="329"/>
    <x v="112"/>
    <n v="1213"/>
    <n v="0"/>
    <n v="687"/>
    <n v="2902"/>
    <s v="Jamai"/>
    <s v="Pikes Jamai"/>
    <x v="0"/>
  </r>
  <r>
    <x v="1003"/>
    <n v="1068"/>
    <x v="1"/>
    <x v="1"/>
    <s v="G/167/S"/>
    <x v="3"/>
    <s v="S"/>
    <x v="1"/>
    <x v="22"/>
    <x v="0"/>
    <x v="0"/>
    <x v="0"/>
    <n v="0"/>
    <n v="0"/>
    <n v="0"/>
    <n v="0"/>
    <s v="Pughanders"/>
    <s v="Kayd Pughanders"/>
    <x v="0"/>
  </r>
  <r>
    <x v="1004"/>
    <n v="1071"/>
    <x v="0"/>
    <x v="0"/>
    <s v="T/0/P"/>
    <x v="8"/>
    <s v="P"/>
    <x v="0"/>
    <x v="8"/>
    <x v="0"/>
    <x v="330"/>
    <x v="366"/>
    <n v="0"/>
    <n v="14"/>
    <n v="60"/>
    <n v="1817"/>
    <s v="Dingauge"/>
    <s v="Alraida Dingauge"/>
    <x v="0"/>
  </r>
  <r>
    <x v="1005"/>
    <n v="1075"/>
    <x v="0"/>
    <x v="1"/>
    <s v="B/41/S"/>
    <x v="0"/>
    <s v="S"/>
    <x v="0"/>
    <x v="9"/>
    <x v="0"/>
    <x v="0"/>
    <x v="0"/>
    <n v="0"/>
    <n v="0"/>
    <n v="0"/>
    <n v="0"/>
    <s v="Objeciane"/>
    <s v="Teron Objeciane"/>
    <x v="1"/>
  </r>
  <r>
    <x v="1006"/>
    <n v="1075"/>
    <x v="0"/>
    <x v="1"/>
    <s v="B/41/S"/>
    <x v="0"/>
    <s v="S"/>
    <x v="0"/>
    <x v="38"/>
    <x v="0"/>
    <x v="0"/>
    <x v="0"/>
    <n v="0"/>
    <n v="0"/>
    <n v="0"/>
    <n v="0"/>
    <s v="Objeciane"/>
    <s v="Duhra Objeciane"/>
    <x v="1"/>
  </r>
  <r>
    <x v="1007"/>
    <n v="1076"/>
    <x v="1"/>
    <x v="1"/>
    <s v="G/161/P"/>
    <x v="3"/>
    <s v="P"/>
    <x v="0"/>
    <x v="36"/>
    <x v="0"/>
    <x v="0"/>
    <x v="0"/>
    <n v="0"/>
    <n v="0"/>
    <n v="0"/>
    <n v="0"/>
    <s v="Scheron"/>
    <s v="Raque Scheron"/>
    <x v="0"/>
  </r>
  <r>
    <x v="1008"/>
    <n v="1077"/>
    <x v="1"/>
    <x v="0"/>
    <s v="G/162/P"/>
    <x v="3"/>
    <s v="P"/>
    <x v="0"/>
    <x v="12"/>
    <x v="0"/>
    <x v="0"/>
    <x v="254"/>
    <n v="0"/>
    <n v="283"/>
    <n v="455"/>
    <n v="851"/>
    <s v="Bardinard"/>
    <s v="Dorene Bardinard"/>
    <x v="0"/>
  </r>
  <r>
    <x v="1009"/>
    <n v="1078"/>
    <x v="1"/>
    <x v="0"/>
    <s v="E/60/P"/>
    <x v="6"/>
    <s v="P"/>
    <x v="2"/>
    <x v="36"/>
    <x v="0"/>
    <x v="331"/>
    <x v="367"/>
    <n v="0"/>
    <n v="0"/>
    <n v="0"/>
    <n v="788"/>
    <s v="Ewins"/>
    <s v="Hellia Ewins"/>
    <x v="0"/>
  </r>
  <r>
    <x v="1010"/>
    <n v="1079"/>
    <x v="1"/>
    <x v="0"/>
    <s v="G/163/P"/>
    <x v="3"/>
    <s v="P"/>
    <x v="2"/>
    <x v="54"/>
    <x v="0"/>
    <x v="332"/>
    <x v="0"/>
    <n v="133"/>
    <n v="0"/>
    <n v="0"/>
    <n v="771"/>
    <s v="Traverdy"/>
    <s v="Helean Traverdy"/>
    <x v="0"/>
  </r>
  <r>
    <x v="1011"/>
    <n v="3577"/>
    <x v="2"/>
    <x v="0"/>
    <s v="F/743/P"/>
    <x v="1"/>
    <s v="P"/>
    <x v="0"/>
    <x v="6"/>
    <x v="0"/>
    <x v="333"/>
    <x v="112"/>
    <n v="0"/>
    <n v="7"/>
    <n v="0"/>
    <n v="1192"/>
    <s v="Apie"/>
    <s v="Pot Apie"/>
    <x v="0"/>
  </r>
  <r>
    <x v="1012"/>
    <n v="8700"/>
    <x v="2"/>
    <x v="0"/>
    <s v="F/1684/S"/>
    <x v="1"/>
    <s v="S"/>
    <x v="0"/>
    <x v="45"/>
    <x v="0"/>
    <x v="273"/>
    <x v="112"/>
    <n v="928"/>
    <n v="0"/>
    <n v="728"/>
    <n v="1880"/>
    <s v="Teake"/>
    <s v="Mose Teake"/>
    <x v="0"/>
  </r>
  <r>
    <x v="1013"/>
    <n v="128"/>
    <x v="2"/>
    <x v="0"/>
    <s v="E/8/S"/>
    <x v="6"/>
    <s v="S"/>
    <x v="0"/>
    <x v="11"/>
    <x v="0"/>
    <x v="334"/>
    <x v="315"/>
    <n v="0"/>
    <n v="0"/>
    <n v="0"/>
    <n v="2109"/>
    <s v="Fles"/>
    <s v="Barave Fles"/>
    <x v="0"/>
  </r>
  <r>
    <x v="1014"/>
    <n v="476"/>
    <x v="2"/>
    <x v="0"/>
    <s v="F/103/P"/>
    <x v="1"/>
    <s v="P"/>
    <x v="1"/>
    <x v="38"/>
    <x v="0"/>
    <x v="0"/>
    <x v="315"/>
    <n v="145"/>
    <n v="144"/>
    <n v="0"/>
    <n v="295"/>
    <s v="Chiff"/>
    <s v="Coves Chiff"/>
    <x v="0"/>
  </r>
  <r>
    <x v="1015"/>
    <n v="5387"/>
    <x v="2"/>
    <x v="0"/>
    <s v="D/171/P"/>
    <x v="5"/>
    <s v="P"/>
    <x v="0"/>
    <x v="13"/>
    <x v="0"/>
    <x v="335"/>
    <x v="315"/>
    <n v="1"/>
    <n v="158"/>
    <n v="0"/>
    <n v="746"/>
    <s v="Ste"/>
    <s v="Guanch Ste"/>
    <x v="0"/>
  </r>
  <r>
    <x v="1016"/>
    <n v="1084"/>
    <x v="1"/>
    <x v="0"/>
    <s v="F/207/S"/>
    <x v="1"/>
    <s v="S"/>
    <x v="0"/>
    <x v="14"/>
    <x v="0"/>
    <x v="0"/>
    <x v="10"/>
    <n v="0"/>
    <n v="16"/>
    <n v="843"/>
    <n v="860"/>
    <s v="Holcompson"/>
    <s v="Kylen Holcompson"/>
    <x v="0"/>
  </r>
  <r>
    <x v="1017"/>
    <n v="1085"/>
    <x v="1"/>
    <x v="2"/>
    <s v="G/165/P"/>
    <x v="3"/>
    <s v="P"/>
    <x v="0"/>
    <x v="48"/>
    <x v="2"/>
    <x v="0"/>
    <x v="0"/>
    <n v="0"/>
    <n v="0"/>
    <n v="0"/>
    <n v="0"/>
    <s v="Wagnerray"/>
    <s v="Troyce Wagnerray"/>
    <x v="0"/>
  </r>
  <r>
    <x v="1018"/>
    <n v="1086"/>
    <x v="1"/>
    <x v="1"/>
    <s v="G/166/P"/>
    <x v="3"/>
    <s v="P"/>
    <x v="0"/>
    <x v="16"/>
    <x v="0"/>
    <x v="0"/>
    <x v="0"/>
    <n v="0"/>
    <n v="0"/>
    <n v="0"/>
    <n v="0"/>
    <s v="Carpennels"/>
    <s v="Hellia Carpennels"/>
    <x v="1"/>
  </r>
  <r>
    <x v="1019"/>
    <n v="1086"/>
    <x v="1"/>
    <x v="0"/>
    <s v="G/166/P"/>
    <x v="3"/>
    <s v="P"/>
    <x v="0"/>
    <x v="56"/>
    <x v="0"/>
    <x v="0"/>
    <x v="0"/>
    <n v="0"/>
    <n v="0"/>
    <n v="0"/>
    <n v="0"/>
    <s v="Willangsey"/>
    <s v="Nancey Willangsey"/>
    <x v="0"/>
  </r>
  <r>
    <x v="1020"/>
    <n v="1086"/>
    <x v="1"/>
    <x v="1"/>
    <s v="G/166/P"/>
    <x v="3"/>
    <s v="P"/>
    <x v="0"/>
    <x v="32"/>
    <x v="0"/>
    <x v="0"/>
    <x v="0"/>
    <n v="0"/>
    <n v="0"/>
    <n v="0"/>
    <n v="0"/>
    <s v="Willangsey"/>
    <s v="Fany Willangsey"/>
    <x v="0"/>
  </r>
  <r>
    <x v="1021"/>
    <n v="1086"/>
    <x v="1"/>
    <x v="0"/>
    <s v="E/61/P"/>
    <x v="6"/>
    <s v="P"/>
    <x v="3"/>
    <x v="43"/>
    <x v="0"/>
    <x v="0"/>
    <x v="0"/>
    <n v="0"/>
    <n v="641"/>
    <n v="0"/>
    <n v="641"/>
    <s v="Willangsey"/>
    <s v="Almary Willangsey"/>
    <x v="1"/>
  </r>
  <r>
    <x v="1022"/>
    <n v="1086"/>
    <x v="1"/>
    <x v="0"/>
    <s v="G/166/P"/>
    <x v="3"/>
    <s v="P"/>
    <x v="0"/>
    <x v="21"/>
    <x v="0"/>
    <x v="0"/>
    <x v="0"/>
    <n v="0"/>
    <n v="0"/>
    <n v="0"/>
    <n v="0"/>
    <s v="Willangsey"/>
    <s v="Elly Willangsey"/>
    <x v="1"/>
  </r>
  <r>
    <x v="1023"/>
    <n v="1088"/>
    <x v="1"/>
    <x v="1"/>
    <s v="G/169/S"/>
    <x v="3"/>
    <s v="S"/>
    <x v="1"/>
    <x v="28"/>
    <x v="0"/>
    <x v="0"/>
    <x v="0"/>
    <n v="0"/>
    <n v="0"/>
    <n v="0"/>
    <n v="0"/>
    <s v="Pottney"/>
    <s v="Kayd Pottney"/>
    <x v="0"/>
  </r>
  <r>
    <x v="1024"/>
    <n v="5392"/>
    <x v="2"/>
    <x v="0"/>
    <s v="E/343/S"/>
    <x v="6"/>
    <s v="S"/>
    <x v="0"/>
    <x v="8"/>
    <x v="1"/>
    <x v="336"/>
    <x v="315"/>
    <n v="528"/>
    <n v="136"/>
    <n v="0"/>
    <n v="1298"/>
    <s v="Stik"/>
    <s v="Zelowl Stik"/>
    <x v="0"/>
  </r>
  <r>
    <x v="1025"/>
    <n v="1089"/>
    <x v="0"/>
    <x v="0"/>
    <s v="D/41/P"/>
    <x v="5"/>
    <s v="P"/>
    <x v="0"/>
    <x v="6"/>
    <x v="0"/>
    <x v="0"/>
    <x v="368"/>
    <n v="1"/>
    <n v="677"/>
    <n v="794"/>
    <n v="2037"/>
    <s v="Pronfraked"/>
    <s v="Gacrab Pronfraked"/>
    <x v="0"/>
  </r>
  <r>
    <x v="1026"/>
    <n v="6814"/>
    <x v="2"/>
    <x v="0"/>
    <s v="E/451/S"/>
    <x v="6"/>
    <s v="S"/>
    <x v="2"/>
    <x v="39"/>
    <x v="0"/>
    <x v="337"/>
    <x v="315"/>
    <n v="7810"/>
    <n v="0"/>
    <n v="0"/>
    <n v="9155"/>
    <s v="Potte"/>
    <s v="Flark Potte"/>
    <x v="1"/>
  </r>
  <r>
    <x v="1027"/>
    <n v="7105"/>
    <x v="2"/>
    <x v="0"/>
    <s v="F/1473/P"/>
    <x v="1"/>
    <s v="P"/>
    <x v="2"/>
    <x v="28"/>
    <x v="0"/>
    <x v="0"/>
    <x v="315"/>
    <n v="552"/>
    <n v="20"/>
    <n v="0"/>
    <n v="578"/>
    <s v="Norrison"/>
    <s v="Idarry Norrison"/>
    <x v="1"/>
  </r>
  <r>
    <x v="1028"/>
    <n v="1094"/>
    <x v="1"/>
    <x v="0"/>
    <s v="F/224/P"/>
    <x v="1"/>
    <s v="P"/>
    <x v="0"/>
    <x v="62"/>
    <x v="2"/>
    <x v="338"/>
    <x v="91"/>
    <n v="0"/>
    <n v="0"/>
    <n v="365"/>
    <n v="804"/>
    <s v="Webstenson"/>
    <s v="Carona Webstenson"/>
    <x v="0"/>
  </r>
  <r>
    <x v="1029"/>
    <n v="1095"/>
    <x v="0"/>
    <x v="1"/>
    <s v=""/>
    <x v="4"/>
    <s v=""/>
    <x v="0"/>
    <x v="10"/>
    <x v="0"/>
    <x v="0"/>
    <x v="0"/>
    <n v="0"/>
    <n v="0"/>
    <n v="0"/>
    <n v="0"/>
    <s v="Drelcate"/>
    <s v="Alhail Drelcate"/>
    <x v="1"/>
  </r>
  <r>
    <x v="1030"/>
    <n v="1096"/>
    <x v="1"/>
    <x v="0"/>
    <s v="G/170/S"/>
    <x v="3"/>
    <s v="S"/>
    <x v="0"/>
    <x v="34"/>
    <x v="0"/>
    <x v="339"/>
    <x v="0"/>
    <n v="0"/>
    <n v="0"/>
    <n v="488"/>
    <n v="721"/>
    <s v="Simson"/>
    <s v="Essara Simson"/>
    <x v="0"/>
  </r>
  <r>
    <x v="1031"/>
    <n v="9061"/>
    <x v="2"/>
    <x v="0"/>
    <s v="D/276/S"/>
    <x v="5"/>
    <s v="S"/>
    <x v="0"/>
    <x v="6"/>
    <x v="0"/>
    <x v="30"/>
    <x v="315"/>
    <n v="15"/>
    <n v="148"/>
    <n v="0"/>
    <n v="1056"/>
    <s v="Flate"/>
    <s v="Chars Flate"/>
    <x v="0"/>
  </r>
  <r>
    <x v="1032"/>
    <n v="1099"/>
    <x v="1"/>
    <x v="0"/>
    <s v="F/225/P"/>
    <x v="1"/>
    <s v="P"/>
    <x v="1"/>
    <x v="15"/>
    <x v="0"/>
    <x v="0"/>
    <x v="369"/>
    <n v="642"/>
    <n v="0"/>
    <n v="0"/>
    <n v="720"/>
    <s v="Mcneiley"/>
    <s v="Andine Mcneiley"/>
    <x v="0"/>
  </r>
  <r>
    <x v="1033"/>
    <n v="107"/>
    <x v="2"/>
    <x v="0"/>
    <s v="D/2/S"/>
    <x v="5"/>
    <s v="S"/>
    <x v="0"/>
    <x v="33"/>
    <x v="0"/>
    <x v="340"/>
    <x v="144"/>
    <n v="17"/>
    <n v="0"/>
    <n v="0"/>
    <n v="1765"/>
    <s v="Hart"/>
    <s v="Coobix Hart"/>
    <x v="0"/>
  </r>
  <r>
    <x v="1034"/>
    <n v="5946"/>
    <x v="2"/>
    <x v="0"/>
    <s v="E/387/S"/>
    <x v="6"/>
    <s v="S"/>
    <x v="0"/>
    <x v="43"/>
    <x v="0"/>
    <x v="341"/>
    <x v="144"/>
    <n v="642"/>
    <n v="0"/>
    <n v="0"/>
    <n v="947"/>
    <s v="Mille"/>
    <s v="Tyog Mille"/>
    <x v="0"/>
  </r>
  <r>
    <x v="1035"/>
    <n v="6058"/>
    <x v="2"/>
    <x v="0"/>
    <s v="F/1253/P"/>
    <x v="1"/>
    <s v="P"/>
    <x v="2"/>
    <x v="41"/>
    <x v="0"/>
    <x v="271"/>
    <x v="144"/>
    <n v="50"/>
    <n v="0"/>
    <n v="9"/>
    <n v="2968"/>
    <s v="Ecart"/>
    <s v="Yaphex Ecart"/>
    <x v="0"/>
  </r>
  <r>
    <x v="1036"/>
    <n v="6494"/>
    <x v="2"/>
    <x v="0"/>
    <s v="F/1344/P"/>
    <x v="1"/>
    <s v="P"/>
    <x v="0"/>
    <x v="22"/>
    <x v="0"/>
    <x v="301"/>
    <x v="144"/>
    <n v="1864"/>
    <n v="4287"/>
    <n v="0"/>
    <n v="7348"/>
    <s v="Mushe"/>
    <s v="Oafron Mushe"/>
    <x v="0"/>
  </r>
  <r>
    <x v="1037"/>
    <n v="7309"/>
    <x v="2"/>
    <x v="0"/>
    <s v="F/1513/P"/>
    <x v="1"/>
    <s v="P"/>
    <x v="0"/>
    <x v="9"/>
    <x v="0"/>
    <x v="342"/>
    <x v="144"/>
    <n v="297"/>
    <n v="0"/>
    <n v="0"/>
    <n v="1040"/>
    <s v="Kinad"/>
    <s v="Bases Kinad"/>
    <x v="0"/>
  </r>
  <r>
    <x v="1038"/>
    <n v="1105"/>
    <x v="1"/>
    <x v="0"/>
    <s v="F/208/S"/>
    <x v="1"/>
    <s v="S"/>
    <x v="0"/>
    <x v="30"/>
    <x v="0"/>
    <x v="46"/>
    <x v="0"/>
    <n v="263"/>
    <n v="16"/>
    <n v="515"/>
    <n v="876"/>
    <s v="Willangsey"/>
    <s v="Leen Willangsey"/>
    <x v="0"/>
  </r>
  <r>
    <x v="1039"/>
    <n v="8541"/>
    <x v="2"/>
    <x v="0"/>
    <s v="D/266/P"/>
    <x v="5"/>
    <s v="P"/>
    <x v="2"/>
    <x v="3"/>
    <x v="0"/>
    <x v="343"/>
    <x v="144"/>
    <n v="0"/>
    <n v="0"/>
    <n v="228"/>
    <n v="2147"/>
    <s v="Rekle"/>
    <s v="Booss Rekle"/>
    <x v="1"/>
  </r>
  <r>
    <x v="1040"/>
    <n v="1311"/>
    <x v="2"/>
    <x v="0"/>
    <s v="D/43/P"/>
    <x v="5"/>
    <s v="P"/>
    <x v="0"/>
    <x v="6"/>
    <x v="0"/>
    <x v="28"/>
    <x v="260"/>
    <n v="4"/>
    <n v="0"/>
    <n v="623"/>
    <n v="2577"/>
    <s v="Make"/>
    <s v="Muld Make"/>
    <x v="0"/>
  </r>
  <r>
    <x v="1041"/>
    <n v="1110"/>
    <x v="0"/>
    <x v="0"/>
    <s v="C/42/S"/>
    <x v="7"/>
    <s v="S"/>
    <x v="0"/>
    <x v="40"/>
    <x v="0"/>
    <x v="0"/>
    <x v="370"/>
    <n v="0"/>
    <n v="55"/>
    <n v="7516"/>
    <n v="7595"/>
    <s v="Ennalve"/>
    <s v="Auvara Ennalve"/>
    <x v="0"/>
  </r>
  <r>
    <x v="1042"/>
    <n v="1110"/>
    <x v="0"/>
    <x v="0"/>
    <s v="C/42/S"/>
    <x v="7"/>
    <s v="S"/>
    <x v="2"/>
    <x v="6"/>
    <x v="0"/>
    <x v="8"/>
    <x v="371"/>
    <n v="0"/>
    <n v="3"/>
    <n v="754"/>
    <n v="6903"/>
    <s v="Ennalve"/>
    <s v="Batomam Ennalve"/>
    <x v="1"/>
  </r>
  <r>
    <x v="1043"/>
    <n v="1112"/>
    <x v="0"/>
    <x v="0"/>
    <s v="B/39/P"/>
    <x v="0"/>
    <s v="P"/>
    <x v="2"/>
    <x v="46"/>
    <x v="0"/>
    <x v="0"/>
    <x v="372"/>
    <n v="6124"/>
    <n v="58"/>
    <n v="100"/>
    <n v="10358"/>
    <s v="Opshaft"/>
    <s v="Elebola Opshaft"/>
    <x v="1"/>
  </r>
  <r>
    <x v="1044"/>
    <n v="1113"/>
    <x v="1"/>
    <x v="0"/>
    <s v="E/78/S"/>
    <x v="6"/>
    <s v="S"/>
    <x v="0"/>
    <x v="28"/>
    <x v="0"/>
    <x v="0"/>
    <x v="0"/>
    <n v="0"/>
    <n v="0"/>
    <n v="719"/>
    <n v="719"/>
    <s v="Fielsenders"/>
    <s v="Stevey Fielsenders"/>
    <x v="1"/>
  </r>
  <r>
    <x v="1045"/>
    <n v="2662"/>
    <x v="2"/>
    <x v="0"/>
    <s v="F/551/P"/>
    <x v="1"/>
    <s v="P"/>
    <x v="2"/>
    <x v="34"/>
    <x v="0"/>
    <x v="344"/>
    <x v="260"/>
    <n v="937"/>
    <n v="0"/>
    <n v="0"/>
    <n v="2663"/>
    <s v="Ban"/>
    <s v="Gies Ban"/>
    <x v="0"/>
  </r>
  <r>
    <x v="1046"/>
    <n v="2736"/>
    <x v="2"/>
    <x v="0"/>
    <s v="D/81/P"/>
    <x v="5"/>
    <s v="P"/>
    <x v="0"/>
    <x v="38"/>
    <x v="1"/>
    <x v="345"/>
    <x v="260"/>
    <n v="24"/>
    <n v="0"/>
    <n v="0"/>
    <n v="1737"/>
    <s v="Prity"/>
    <s v="Mark Prity"/>
    <x v="0"/>
  </r>
  <r>
    <x v="1047"/>
    <n v="1115"/>
    <x v="1"/>
    <x v="1"/>
    <s v="G/173/S"/>
    <x v="3"/>
    <s v="S"/>
    <x v="0"/>
    <x v="10"/>
    <x v="0"/>
    <x v="0"/>
    <x v="0"/>
    <n v="0"/>
    <n v="0"/>
    <n v="0"/>
    <n v="0"/>
    <s v="Oneidson"/>
    <s v="Arl Oneidson"/>
    <x v="1"/>
  </r>
  <r>
    <x v="1048"/>
    <n v="1116"/>
    <x v="1"/>
    <x v="0"/>
    <s v="G/174/S"/>
    <x v="3"/>
    <s v="S"/>
    <x v="0"/>
    <x v="49"/>
    <x v="0"/>
    <x v="0"/>
    <x v="0"/>
    <n v="0"/>
    <n v="0"/>
    <n v="0"/>
    <n v="0"/>
    <s v="Barnolaney"/>
    <s v="Rickie Barnolaney"/>
    <x v="1"/>
  </r>
  <r>
    <x v="1049"/>
    <n v="1116"/>
    <x v="1"/>
    <x v="0"/>
    <s v=""/>
    <x v="4"/>
    <s v=""/>
    <x v="0"/>
    <x v="39"/>
    <x v="0"/>
    <x v="0"/>
    <x v="373"/>
    <n v="0"/>
    <n v="0"/>
    <n v="98"/>
    <n v="3109"/>
    <s v="Barnolaney"/>
    <s v="Evane Barnolaney"/>
    <x v="1"/>
  </r>
  <r>
    <x v="1050"/>
    <n v="1116"/>
    <x v="1"/>
    <x v="1"/>
    <s v="G/174/S"/>
    <x v="3"/>
    <s v="S"/>
    <x v="0"/>
    <x v="6"/>
    <x v="0"/>
    <x v="0"/>
    <x v="0"/>
    <n v="0"/>
    <n v="0"/>
    <n v="0"/>
    <n v="0"/>
    <s v="Barnolaney"/>
    <s v="Colly Barnolaney"/>
    <x v="1"/>
  </r>
  <r>
    <x v="1051"/>
    <n v="1117"/>
    <x v="1"/>
    <x v="0"/>
    <s v="E/63/P"/>
    <x v="6"/>
    <s v="P"/>
    <x v="0"/>
    <x v="41"/>
    <x v="0"/>
    <x v="346"/>
    <x v="0"/>
    <n v="51"/>
    <n v="0"/>
    <n v="0"/>
    <n v="906"/>
    <s v="Andackson"/>
    <s v="Jimen Andackson"/>
    <x v="0"/>
  </r>
  <r>
    <x v="1052"/>
    <n v="1121"/>
    <x v="1"/>
    <x v="0"/>
    <s v="F/229/P"/>
    <x v="1"/>
    <s v="P"/>
    <x v="1"/>
    <x v="31"/>
    <x v="2"/>
    <x v="175"/>
    <x v="302"/>
    <n v="0"/>
    <n v="743"/>
    <n v="0"/>
    <n v="887"/>
    <s v="Burnerez"/>
    <s v="Lynez Burnerez"/>
    <x v="1"/>
  </r>
  <r>
    <x v="1053"/>
    <n v="1123"/>
    <x v="0"/>
    <x v="0"/>
    <s v="B/40/P"/>
    <x v="0"/>
    <s v="P"/>
    <x v="0"/>
    <x v="7"/>
    <x v="0"/>
    <x v="0"/>
    <x v="374"/>
    <n v="0"/>
    <n v="135"/>
    <n v="9010"/>
    <n v="9547"/>
    <s v="Praded"/>
    <s v="Altanin Praded"/>
    <x v="0"/>
  </r>
  <r>
    <x v="1054"/>
    <n v="1127"/>
    <x v="0"/>
    <x v="1"/>
    <s v="B/43/S"/>
    <x v="0"/>
    <s v="S"/>
    <x v="2"/>
    <x v="41"/>
    <x v="0"/>
    <x v="0"/>
    <x v="0"/>
    <n v="0"/>
    <n v="0"/>
    <n v="0"/>
    <n v="0"/>
    <s v="Dishocatal"/>
    <s v="Weid Dishocatal"/>
    <x v="1"/>
  </r>
  <r>
    <x v="1055"/>
    <n v="1129"/>
    <x v="1"/>
    <x v="0"/>
    <s v="E/80/S"/>
    <x v="6"/>
    <s v="S"/>
    <x v="0"/>
    <x v="7"/>
    <x v="0"/>
    <x v="71"/>
    <x v="0"/>
    <n v="0"/>
    <n v="787"/>
    <n v="3"/>
    <n v="792"/>
    <s v="Bellyonsley"/>
    <s v="Ritany Bellyonsley"/>
    <x v="0"/>
  </r>
  <r>
    <x v="1056"/>
    <n v="2867"/>
    <x v="2"/>
    <x v="0"/>
    <s v="E/176/P"/>
    <x v="6"/>
    <s v="P"/>
    <x v="0"/>
    <x v="27"/>
    <x v="0"/>
    <x v="347"/>
    <x v="260"/>
    <n v="92"/>
    <n v="38"/>
    <n v="0"/>
    <n v="953"/>
    <s v="Bane"/>
    <s v="Trisp Bane"/>
    <x v="0"/>
  </r>
  <r>
    <x v="1057"/>
    <n v="3786"/>
    <x v="2"/>
    <x v="0"/>
    <s v="D/121/S"/>
    <x v="5"/>
    <s v="S"/>
    <x v="0"/>
    <x v="42"/>
    <x v="0"/>
    <x v="348"/>
    <x v="260"/>
    <n v="1"/>
    <n v="1465"/>
    <n v="0"/>
    <n v="2383"/>
    <s v="Birt"/>
    <s v="Quan Birt"/>
    <x v="0"/>
  </r>
  <r>
    <x v="1058"/>
    <n v="1132"/>
    <x v="1"/>
    <x v="1"/>
    <s v=""/>
    <x v="4"/>
    <s v=""/>
    <x v="0"/>
    <x v="15"/>
    <x v="0"/>
    <x v="0"/>
    <x v="0"/>
    <n v="0"/>
    <n v="0"/>
    <n v="0"/>
    <n v="0"/>
    <s v="Benney"/>
    <s v="Kariel Benney"/>
    <x v="0"/>
  </r>
  <r>
    <x v="1059"/>
    <n v="3839"/>
    <x v="2"/>
    <x v="0"/>
    <s v="E/228/P"/>
    <x v="6"/>
    <s v="P"/>
    <x v="0"/>
    <x v="40"/>
    <x v="0"/>
    <x v="349"/>
    <x v="260"/>
    <n v="627"/>
    <n v="0"/>
    <n v="0"/>
    <n v="1049"/>
    <s v="Kine"/>
    <s v="Puffes Kine"/>
    <x v="0"/>
  </r>
  <r>
    <x v="1060"/>
    <n v="1134"/>
    <x v="0"/>
    <x v="1"/>
    <s v=""/>
    <x v="4"/>
    <s v=""/>
    <x v="2"/>
    <x v="45"/>
    <x v="0"/>
    <x v="0"/>
    <x v="0"/>
    <n v="0"/>
    <n v="0"/>
    <n v="0"/>
    <n v="0"/>
    <s v="Sobvisted"/>
    <s v="Hadyon Sobvisted"/>
    <x v="1"/>
  </r>
  <r>
    <x v="1061"/>
    <n v="1136"/>
    <x v="1"/>
    <x v="0"/>
    <s v="G/175/S"/>
    <x v="3"/>
    <s v="S"/>
    <x v="0"/>
    <x v="25"/>
    <x v="0"/>
    <x v="0"/>
    <x v="375"/>
    <n v="0"/>
    <n v="0"/>
    <n v="67"/>
    <n v="1822"/>
    <s v="Bowenasey"/>
    <s v="Dessie Bowenasey"/>
    <x v="1"/>
  </r>
  <r>
    <x v="1062"/>
    <n v="1140"/>
    <x v="0"/>
    <x v="0"/>
    <s v="B/46/S"/>
    <x v="0"/>
    <s v="S"/>
    <x v="0"/>
    <x v="70"/>
    <x v="0"/>
    <x v="0"/>
    <x v="376"/>
    <n v="1632"/>
    <n v="3"/>
    <n v="756"/>
    <n v="2534"/>
    <s v="Sofraten"/>
    <s v="Scelava Sofraten"/>
    <x v="1"/>
  </r>
  <r>
    <x v="1063"/>
    <n v="1140"/>
    <x v="0"/>
    <x v="1"/>
    <s v="B/46/S"/>
    <x v="0"/>
    <s v="S"/>
    <x v="0"/>
    <x v="10"/>
    <x v="0"/>
    <x v="0"/>
    <x v="0"/>
    <n v="0"/>
    <n v="0"/>
    <n v="0"/>
    <n v="0"/>
    <s v="Sofraten"/>
    <s v="Mergas Sofraten"/>
    <x v="1"/>
  </r>
  <r>
    <x v="1064"/>
    <n v="1140"/>
    <x v="0"/>
    <x v="1"/>
    <s v="B/46/S"/>
    <x v="0"/>
    <s v="S"/>
    <x v="2"/>
    <x v="42"/>
    <x v="0"/>
    <x v="0"/>
    <x v="0"/>
    <n v="0"/>
    <n v="0"/>
    <n v="0"/>
    <n v="0"/>
    <s v="Sofraten"/>
    <s v="Wasaleh Sofraten"/>
    <x v="1"/>
  </r>
  <r>
    <x v="1065"/>
    <n v="1141"/>
    <x v="1"/>
    <x v="1"/>
    <s v="G/176/S"/>
    <x v="3"/>
    <s v="S"/>
    <x v="0"/>
    <x v="43"/>
    <x v="0"/>
    <x v="0"/>
    <x v="0"/>
    <n v="0"/>
    <n v="0"/>
    <n v="0"/>
    <n v="0"/>
    <s v="Simstravery"/>
    <s v="Kerrie Simstravery"/>
    <x v="1"/>
  </r>
  <r>
    <x v="1066"/>
    <n v="1142"/>
    <x v="1"/>
    <x v="0"/>
    <s v="G/173/P"/>
    <x v="3"/>
    <s v="P"/>
    <x v="0"/>
    <x v="48"/>
    <x v="0"/>
    <x v="0"/>
    <x v="0"/>
    <n v="0"/>
    <n v="0"/>
    <n v="908"/>
    <n v="908"/>
    <s v="Pugherman"/>
    <s v="Evaned Pugherman"/>
    <x v="1"/>
  </r>
  <r>
    <x v="1067"/>
    <n v="1144"/>
    <x v="1"/>
    <x v="0"/>
    <s v="G/177/S"/>
    <x v="3"/>
    <s v="S"/>
    <x v="0"/>
    <x v="71"/>
    <x v="0"/>
    <x v="0"/>
    <x v="0"/>
    <n v="0"/>
    <n v="0"/>
    <n v="0"/>
    <n v="0"/>
    <s v="Barnolderg"/>
    <s v="Molley Barnolderg"/>
    <x v="1"/>
  </r>
  <r>
    <x v="1068"/>
    <n v="1144"/>
    <x v="1"/>
    <x v="0"/>
    <s v="F/217/S"/>
    <x v="1"/>
    <s v="S"/>
    <x v="0"/>
    <x v="8"/>
    <x v="0"/>
    <x v="350"/>
    <x v="0"/>
    <n v="884"/>
    <n v="0"/>
    <n v="30"/>
    <n v="1396"/>
    <s v="Barnolderg"/>
    <s v="Carlie Barnolderg"/>
    <x v="0"/>
  </r>
  <r>
    <x v="1069"/>
    <n v="1144"/>
    <x v="1"/>
    <x v="0"/>
    <s v="G/177/S"/>
    <x v="3"/>
    <s v="S"/>
    <x v="0"/>
    <x v="31"/>
    <x v="0"/>
    <x v="12"/>
    <x v="132"/>
    <n v="3"/>
    <n v="0"/>
    <n v="0"/>
    <n v="512"/>
    <s v="Barnolderg"/>
    <s v="Landa Barnolderg"/>
    <x v="0"/>
  </r>
  <r>
    <x v="1070"/>
    <n v="1146"/>
    <x v="1"/>
    <x v="0"/>
    <s v="F/232/P"/>
    <x v="1"/>
    <s v="P"/>
    <x v="2"/>
    <x v="6"/>
    <x v="2"/>
    <x v="351"/>
    <x v="0"/>
    <n v="187"/>
    <n v="0"/>
    <n v="1304"/>
    <n v="2111"/>
    <s v="Roses"/>
    <s v="Dianie Roses"/>
    <x v="0"/>
  </r>
  <r>
    <x v="1071"/>
    <n v="1147"/>
    <x v="0"/>
    <x v="1"/>
    <s v="B/42/P"/>
    <x v="0"/>
    <s v="P"/>
    <x v="0"/>
    <x v="18"/>
    <x v="0"/>
    <x v="0"/>
    <x v="0"/>
    <n v="0"/>
    <n v="0"/>
    <n v="0"/>
    <n v="0"/>
    <s v="Semageary"/>
    <s v="Solam Semageary"/>
    <x v="1"/>
  </r>
  <r>
    <x v="1072"/>
    <n v="1148"/>
    <x v="0"/>
    <x v="1"/>
    <s v="C/42/P"/>
    <x v="7"/>
    <s v="P"/>
    <x v="2"/>
    <x v="15"/>
    <x v="0"/>
    <x v="0"/>
    <x v="0"/>
    <n v="0"/>
    <n v="0"/>
    <n v="0"/>
    <n v="0"/>
    <s v="Clugete"/>
    <s v="Bosonon Clugete"/>
    <x v="1"/>
  </r>
  <r>
    <x v="1073"/>
    <n v="1148"/>
    <x v="0"/>
    <x v="0"/>
    <s v="C/42/P"/>
    <x v="7"/>
    <s v="P"/>
    <x v="2"/>
    <x v="34"/>
    <x v="0"/>
    <x v="0"/>
    <x v="253"/>
    <n v="2138"/>
    <n v="7368"/>
    <n v="1213"/>
    <n v="10841"/>
    <s v="Clugete"/>
    <s v="Axinon Clugete"/>
    <x v="0"/>
  </r>
  <r>
    <x v="1074"/>
    <n v="1148"/>
    <x v="0"/>
    <x v="0"/>
    <s v="C/42/P"/>
    <x v="7"/>
    <s v="P"/>
    <x v="0"/>
    <x v="29"/>
    <x v="0"/>
    <x v="0"/>
    <x v="377"/>
    <n v="0"/>
    <n v="8"/>
    <n v="1933"/>
    <n v="7166"/>
    <s v="Clugete"/>
    <s v="Caia Clugete"/>
    <x v="0"/>
  </r>
  <r>
    <x v="1075"/>
    <n v="1148"/>
    <x v="0"/>
    <x v="0"/>
    <s v=""/>
    <x v="4"/>
    <s v=""/>
    <x v="2"/>
    <x v="0"/>
    <x v="0"/>
    <x v="0"/>
    <x v="378"/>
    <n v="2"/>
    <n v="118"/>
    <n v="61"/>
    <n v="5393"/>
    <s v="Clugete"/>
    <s v="Azet Clugete"/>
    <x v="1"/>
  </r>
  <r>
    <x v="1076"/>
    <n v="1148"/>
    <x v="0"/>
    <x v="1"/>
    <s v="C/42/P"/>
    <x v="7"/>
    <s v="P"/>
    <x v="3"/>
    <x v="9"/>
    <x v="0"/>
    <x v="0"/>
    <x v="0"/>
    <n v="0"/>
    <n v="0"/>
    <n v="0"/>
    <n v="0"/>
    <s v="Clugete"/>
    <s v="Halleth Clugete"/>
    <x v="1"/>
  </r>
  <r>
    <x v="1077"/>
    <n v="1148"/>
    <x v="0"/>
    <x v="1"/>
    <s v="C/42/P"/>
    <x v="7"/>
    <s v="P"/>
    <x v="0"/>
    <x v="19"/>
    <x v="0"/>
    <x v="0"/>
    <x v="0"/>
    <n v="0"/>
    <n v="0"/>
    <n v="0"/>
    <n v="0"/>
    <s v="Clugete"/>
    <s v="Batares Clugete"/>
    <x v="1"/>
  </r>
  <r>
    <x v="1078"/>
    <n v="1148"/>
    <x v="0"/>
    <x v="0"/>
    <s v="C/42/P"/>
    <x v="7"/>
    <s v="P"/>
    <x v="2"/>
    <x v="10"/>
    <x v="0"/>
    <x v="352"/>
    <x v="379"/>
    <n v="76"/>
    <n v="26"/>
    <n v="1693"/>
    <n v="5022"/>
    <s v="Clugete"/>
    <s v="Edaron Clugete"/>
    <x v="0"/>
  </r>
  <r>
    <x v="1079"/>
    <n v="1149"/>
    <x v="1"/>
    <x v="0"/>
    <s v="G/178/S"/>
    <x v="3"/>
    <s v="S"/>
    <x v="2"/>
    <x v="57"/>
    <x v="0"/>
    <x v="0"/>
    <x v="0"/>
    <n v="0"/>
    <n v="0"/>
    <n v="0"/>
    <n v="0"/>
    <s v="Logannon"/>
    <s v="Lyne Logannon"/>
    <x v="1"/>
  </r>
  <r>
    <x v="1080"/>
    <n v="1149"/>
    <x v="1"/>
    <x v="0"/>
    <s v="G/178/S"/>
    <x v="3"/>
    <s v="S"/>
    <x v="0"/>
    <x v="21"/>
    <x v="0"/>
    <x v="0"/>
    <x v="0"/>
    <n v="0"/>
    <n v="0"/>
    <n v="0"/>
    <n v="0"/>
    <s v="Quinnerettt"/>
    <s v="Paulie Quinnerettt"/>
    <x v="0"/>
  </r>
  <r>
    <x v="1081"/>
    <n v="1149"/>
    <x v="1"/>
    <x v="1"/>
    <s v="G/178/S"/>
    <x v="3"/>
    <s v="S"/>
    <x v="0"/>
    <x v="47"/>
    <x v="0"/>
    <x v="0"/>
    <x v="0"/>
    <n v="0"/>
    <n v="0"/>
    <n v="0"/>
    <n v="0"/>
    <s v="Quinnerettt"/>
    <s v="Sonnie Quinnerettt"/>
    <x v="0"/>
  </r>
  <r>
    <x v="1082"/>
    <n v="1149"/>
    <x v="1"/>
    <x v="0"/>
    <s v="G/178/S"/>
    <x v="3"/>
    <s v="S"/>
    <x v="0"/>
    <x v="16"/>
    <x v="0"/>
    <x v="0"/>
    <x v="0"/>
    <n v="0"/>
    <n v="0"/>
    <n v="0"/>
    <n v="0"/>
    <s v="Vaught"/>
    <s v="Chadie Vaught"/>
    <x v="0"/>
  </r>
  <r>
    <x v="1083"/>
    <n v="1149"/>
    <x v="1"/>
    <x v="0"/>
    <s v="G/178/S"/>
    <x v="3"/>
    <s v="S"/>
    <x v="2"/>
    <x v="20"/>
    <x v="0"/>
    <x v="0"/>
    <x v="0"/>
    <n v="0"/>
    <n v="0"/>
    <n v="0"/>
    <n v="0"/>
    <s v="Quinnerettt"/>
    <s v="Karie Quinnerettt"/>
    <x v="0"/>
  </r>
  <r>
    <x v="1084"/>
    <n v="1150"/>
    <x v="1"/>
    <x v="1"/>
    <s v="G/179/S"/>
    <x v="3"/>
    <s v="S"/>
    <x v="2"/>
    <x v="4"/>
    <x v="2"/>
    <x v="0"/>
    <x v="0"/>
    <n v="0"/>
    <n v="0"/>
    <n v="0"/>
    <n v="0"/>
    <s v="Brookes"/>
    <s v="Dona Brookes"/>
    <x v="0"/>
  </r>
  <r>
    <x v="1085"/>
    <n v="4680"/>
    <x v="2"/>
    <x v="0"/>
    <s v="D/155/P"/>
    <x v="5"/>
    <s v="P"/>
    <x v="0"/>
    <x v="12"/>
    <x v="0"/>
    <x v="177"/>
    <x v="260"/>
    <n v="34"/>
    <n v="0"/>
    <n v="0"/>
    <n v="1182"/>
    <s v="Colte"/>
    <s v="Meass Colte"/>
    <x v="0"/>
  </r>
  <r>
    <x v="1086"/>
    <n v="1153"/>
    <x v="1"/>
    <x v="1"/>
    <s v="G/174/P"/>
    <x v="3"/>
    <s v="P"/>
    <x v="0"/>
    <x v="41"/>
    <x v="0"/>
    <x v="0"/>
    <x v="0"/>
    <n v="0"/>
    <n v="0"/>
    <n v="0"/>
    <n v="0"/>
    <s v="Corman"/>
    <s v="Alfrey Corman"/>
    <x v="1"/>
  </r>
  <r>
    <x v="1087"/>
    <n v="1154"/>
    <x v="0"/>
    <x v="1"/>
    <s v="B/43/P"/>
    <x v="0"/>
    <s v="P"/>
    <x v="0"/>
    <x v="36"/>
    <x v="0"/>
    <x v="0"/>
    <x v="0"/>
    <n v="0"/>
    <n v="0"/>
    <n v="0"/>
    <n v="0"/>
    <s v="Ingascomet"/>
    <s v="Celeb Ingascomet"/>
    <x v="1"/>
  </r>
  <r>
    <x v="1088"/>
    <n v="1154"/>
    <x v="0"/>
    <x v="1"/>
    <s v="B/43/P"/>
    <x v="0"/>
    <s v="P"/>
    <x v="0"/>
    <x v="25"/>
    <x v="0"/>
    <x v="0"/>
    <x v="0"/>
    <n v="0"/>
    <n v="0"/>
    <n v="0"/>
    <n v="0"/>
    <s v="Ingascomet"/>
    <s v="Bahyon Ingascomet"/>
    <x v="1"/>
  </r>
  <r>
    <x v="1089"/>
    <n v="1154"/>
    <x v="0"/>
    <x v="1"/>
    <s v="B/43/P"/>
    <x v="0"/>
    <s v="P"/>
    <x v="2"/>
    <x v="6"/>
    <x v="0"/>
    <x v="0"/>
    <x v="0"/>
    <n v="0"/>
    <n v="0"/>
    <n v="0"/>
    <n v="0"/>
    <s v="Ingascomet"/>
    <s v="Cella Ingascomet"/>
    <x v="1"/>
  </r>
  <r>
    <x v="1090"/>
    <n v="1155"/>
    <x v="1"/>
    <x v="0"/>
    <s v="F/233/P"/>
    <x v="1"/>
    <s v="P"/>
    <x v="0"/>
    <x v="6"/>
    <x v="0"/>
    <x v="353"/>
    <x v="380"/>
    <n v="0"/>
    <n v="0"/>
    <n v="16"/>
    <n v="946"/>
    <s v="-"/>
    <s v="-"/>
    <x v="0"/>
  </r>
  <r>
    <x v="1091"/>
    <n v="1155"/>
    <x v="1"/>
    <x v="1"/>
    <s v="G/175/P"/>
    <x v="3"/>
    <s v="P"/>
    <x v="0"/>
    <x v="41"/>
    <x v="0"/>
    <x v="0"/>
    <x v="0"/>
    <n v="0"/>
    <n v="0"/>
    <n v="0"/>
    <n v="0"/>
    <s v="Hessey"/>
    <s v="Jayne Hessey"/>
    <x v="1"/>
  </r>
  <r>
    <x v="1092"/>
    <n v="1156"/>
    <x v="0"/>
    <x v="0"/>
    <s v="B/47/S"/>
    <x v="0"/>
    <s v="S"/>
    <x v="0"/>
    <x v="38"/>
    <x v="0"/>
    <x v="0"/>
    <x v="381"/>
    <n v="2"/>
    <n v="3072"/>
    <n v="67"/>
    <n v="6128"/>
    <s v="Motter"/>
    <s v="Sterfik Motter"/>
    <x v="0"/>
  </r>
  <r>
    <x v="1093"/>
    <n v="1156"/>
    <x v="0"/>
    <x v="1"/>
    <s v="B/47/S"/>
    <x v="0"/>
    <s v="S"/>
    <x v="0"/>
    <x v="6"/>
    <x v="0"/>
    <x v="0"/>
    <x v="0"/>
    <n v="0"/>
    <n v="0"/>
    <n v="0"/>
    <n v="0"/>
    <s v="Motter"/>
    <s v="Kocha Motter"/>
    <x v="1"/>
  </r>
  <r>
    <x v="1094"/>
    <n v="1161"/>
    <x v="0"/>
    <x v="0"/>
    <s v="B/48/S"/>
    <x v="0"/>
    <s v="S"/>
    <x v="2"/>
    <x v="7"/>
    <x v="0"/>
    <x v="0"/>
    <x v="382"/>
    <n v="72"/>
    <n v="43"/>
    <n v="461"/>
    <n v="11906"/>
    <s v="Anderking"/>
    <s v="Zanino Anderking"/>
    <x v="1"/>
  </r>
  <r>
    <x v="1095"/>
    <n v="1161"/>
    <x v="0"/>
    <x v="0"/>
    <s v="B/48/S"/>
    <x v="0"/>
    <s v="S"/>
    <x v="2"/>
    <x v="43"/>
    <x v="0"/>
    <x v="0"/>
    <x v="383"/>
    <n v="0"/>
    <n v="16139"/>
    <n v="687"/>
    <n v="18117"/>
    <s v="Anderking"/>
    <s v="Mirfark Anderking"/>
    <x v="0"/>
  </r>
  <r>
    <x v="1096"/>
    <n v="1162"/>
    <x v="0"/>
    <x v="0"/>
    <s v="C/45/S"/>
    <x v="7"/>
    <s v="S"/>
    <x v="0"/>
    <x v="14"/>
    <x v="0"/>
    <x v="0"/>
    <x v="384"/>
    <n v="0"/>
    <n v="103"/>
    <n v="694"/>
    <n v="2644"/>
    <s v="Radisiouss"/>
    <s v="Menchah Radisiouss"/>
    <x v="1"/>
  </r>
  <r>
    <x v="1097"/>
    <n v="1163"/>
    <x v="1"/>
    <x v="0"/>
    <s v="F/235/P"/>
    <x v="1"/>
    <s v="P"/>
    <x v="2"/>
    <x v="8"/>
    <x v="0"/>
    <x v="0"/>
    <x v="366"/>
    <n v="5"/>
    <n v="0"/>
    <n v="7"/>
    <n v="1340"/>
    <s v="-"/>
    <s v="-"/>
    <x v="1"/>
  </r>
  <r>
    <x v="1098"/>
    <n v="1165"/>
    <x v="0"/>
    <x v="0"/>
    <s v="B/44/P"/>
    <x v="0"/>
    <s v="P"/>
    <x v="2"/>
    <x v="59"/>
    <x v="0"/>
    <x v="0"/>
    <x v="385"/>
    <n v="0"/>
    <n v="32"/>
    <n v="2587"/>
    <n v="9820"/>
    <s v="Heermy"/>
    <s v="Azhah Heermy"/>
    <x v="0"/>
  </r>
  <r>
    <x v="1099"/>
    <n v="1165"/>
    <x v="0"/>
    <x v="0"/>
    <s v="B/44/P"/>
    <x v="0"/>
    <s v="P"/>
    <x v="0"/>
    <x v="12"/>
    <x v="0"/>
    <x v="354"/>
    <x v="386"/>
    <n v="0"/>
    <n v="205"/>
    <n v="67"/>
    <n v="1241"/>
    <s v="Heermy"/>
    <s v="Kumark Heermy"/>
    <x v="0"/>
  </r>
  <r>
    <x v="1100"/>
    <n v="1165"/>
    <x v="0"/>
    <x v="1"/>
    <s v="B/44/P"/>
    <x v="0"/>
    <s v="P"/>
    <x v="0"/>
    <x v="19"/>
    <x v="0"/>
    <x v="0"/>
    <x v="0"/>
    <n v="0"/>
    <n v="0"/>
    <n v="0"/>
    <n v="0"/>
    <s v="Waring"/>
    <s v="Nusakab Waring"/>
    <x v="1"/>
  </r>
  <r>
    <x v="1101"/>
    <n v="1165"/>
    <x v="0"/>
    <x v="1"/>
    <s v="B/44/P"/>
    <x v="0"/>
    <s v="P"/>
    <x v="0"/>
    <x v="30"/>
    <x v="0"/>
    <x v="0"/>
    <x v="0"/>
    <n v="0"/>
    <n v="0"/>
    <n v="0"/>
    <n v="0"/>
    <s v="Waring"/>
    <s v="Okulas Waring"/>
    <x v="1"/>
  </r>
  <r>
    <x v="1102"/>
    <n v="1166"/>
    <x v="0"/>
    <x v="0"/>
    <s v="C/43/P"/>
    <x v="7"/>
    <s v="P"/>
    <x v="2"/>
    <x v="29"/>
    <x v="0"/>
    <x v="0"/>
    <x v="387"/>
    <n v="926"/>
    <n v="1"/>
    <n v="1920"/>
    <n v="6411"/>
    <s v="Shoeweely"/>
    <s v="Wasath Shoeweely"/>
    <x v="0"/>
  </r>
  <r>
    <x v="1103"/>
    <n v="5973"/>
    <x v="2"/>
    <x v="0"/>
    <s v="F/1139/S"/>
    <x v="1"/>
    <s v="S"/>
    <x v="0"/>
    <x v="26"/>
    <x v="0"/>
    <x v="355"/>
    <x v="260"/>
    <n v="202"/>
    <n v="401"/>
    <n v="0"/>
    <n v="1693"/>
    <s v="-"/>
    <s v="-"/>
    <x v="0"/>
  </r>
  <r>
    <x v="1104"/>
    <n v="1168"/>
    <x v="1"/>
    <x v="0"/>
    <s v="E/69/P"/>
    <x v="6"/>
    <s v="P"/>
    <x v="0"/>
    <x v="4"/>
    <x v="0"/>
    <x v="0"/>
    <x v="388"/>
    <n v="12"/>
    <n v="68"/>
    <n v="653"/>
    <n v="791"/>
    <s v="Hughriend"/>
    <s v="Brancy Hughriend"/>
    <x v="0"/>
  </r>
  <r>
    <x v="1105"/>
    <n v="6032"/>
    <x v="2"/>
    <x v="0"/>
    <s v="E/397/S"/>
    <x v="6"/>
    <s v="S"/>
    <x v="0"/>
    <x v="46"/>
    <x v="0"/>
    <x v="240"/>
    <x v="260"/>
    <n v="53"/>
    <n v="70"/>
    <n v="141"/>
    <n v="789"/>
    <s v="Mcdowns"/>
    <s v="Lison Mcdowns"/>
    <x v="0"/>
  </r>
  <r>
    <x v="1106"/>
    <n v="1170"/>
    <x v="1"/>
    <x v="0"/>
    <s v="E/83/S"/>
    <x v="6"/>
    <s v="S"/>
    <x v="0"/>
    <x v="40"/>
    <x v="0"/>
    <x v="0"/>
    <x v="0"/>
    <n v="279"/>
    <n v="0"/>
    <n v="512"/>
    <n v="791"/>
    <s v="Mcneiley"/>
    <s v="Samie Mcneiley"/>
    <x v="0"/>
  </r>
  <r>
    <x v="1107"/>
    <n v="1173"/>
    <x v="1"/>
    <x v="0"/>
    <s v="G/182/S"/>
    <x v="3"/>
    <s v="S"/>
    <x v="1"/>
    <x v="1"/>
    <x v="2"/>
    <x v="356"/>
    <x v="31"/>
    <n v="12"/>
    <n v="0"/>
    <n v="0"/>
    <n v="700"/>
    <s v="Gallandez"/>
    <s v="Ryany Gallandez"/>
    <x v="1"/>
  </r>
  <r>
    <x v="1108"/>
    <n v="1174"/>
    <x v="1"/>
    <x v="1"/>
    <s v="G/176/P"/>
    <x v="3"/>
    <s v="P"/>
    <x v="0"/>
    <x v="39"/>
    <x v="0"/>
    <x v="0"/>
    <x v="0"/>
    <n v="0"/>
    <n v="0"/>
    <n v="0"/>
    <n v="0"/>
    <s v="Lessonerry"/>
    <s v="Janita Lessonerry"/>
    <x v="1"/>
  </r>
  <r>
    <x v="1109"/>
    <n v="6854"/>
    <x v="2"/>
    <x v="0"/>
    <s v="E/437/P"/>
    <x v="6"/>
    <s v="P"/>
    <x v="0"/>
    <x v="40"/>
    <x v="0"/>
    <x v="357"/>
    <x v="260"/>
    <n v="243"/>
    <n v="0"/>
    <n v="0"/>
    <n v="3458"/>
    <s v="Bate"/>
    <s v="Graw Bate"/>
    <x v="0"/>
  </r>
  <r>
    <x v="1110"/>
    <n v="1177"/>
    <x v="0"/>
    <x v="1"/>
    <s v="C/44/P"/>
    <x v="7"/>
    <s v="P"/>
    <x v="0"/>
    <x v="67"/>
    <x v="0"/>
    <x v="0"/>
    <x v="0"/>
    <n v="0"/>
    <n v="0"/>
    <n v="0"/>
    <n v="0"/>
    <s v="Wasterivel"/>
    <s v="Kaffias Wasterivel"/>
    <x v="1"/>
  </r>
  <r>
    <x v="1111"/>
    <n v="1178"/>
    <x v="1"/>
    <x v="0"/>
    <s v="F/224/S"/>
    <x v="1"/>
    <s v="S"/>
    <x v="0"/>
    <x v="28"/>
    <x v="0"/>
    <x v="0"/>
    <x v="0"/>
    <n v="600"/>
    <n v="0"/>
    <n v="0"/>
    <n v="600"/>
    <s v="Summington"/>
    <s v="Walla Summington"/>
    <x v="0"/>
  </r>
  <r>
    <x v="1112"/>
    <n v="1179"/>
    <x v="0"/>
    <x v="1"/>
    <s v="B/49/S"/>
    <x v="0"/>
    <s v="S"/>
    <x v="0"/>
    <x v="24"/>
    <x v="0"/>
    <x v="0"/>
    <x v="0"/>
    <n v="0"/>
    <n v="0"/>
    <n v="0"/>
    <n v="0"/>
    <s v="Dischod"/>
    <s v="Kleeiak Dischod"/>
    <x v="1"/>
  </r>
  <r>
    <x v="1113"/>
    <n v="1180"/>
    <x v="1"/>
    <x v="0"/>
    <s v="F/225/S"/>
    <x v="1"/>
    <s v="S"/>
    <x v="0"/>
    <x v="43"/>
    <x v="0"/>
    <x v="0"/>
    <x v="0"/>
    <n v="957"/>
    <n v="4"/>
    <n v="0"/>
    <n v="961"/>
    <s v="Irwines"/>
    <s v="Reneen Irwines"/>
    <x v="0"/>
  </r>
  <r>
    <x v="1114"/>
    <n v="8992"/>
    <x v="2"/>
    <x v="0"/>
    <s v="D/283/P"/>
    <x v="5"/>
    <s v="P"/>
    <x v="0"/>
    <x v="59"/>
    <x v="0"/>
    <x v="358"/>
    <x v="260"/>
    <n v="699"/>
    <n v="0"/>
    <n v="0"/>
    <n v="1182"/>
    <s v="Brin"/>
    <s v="Tos Brin"/>
    <x v="0"/>
  </r>
  <r>
    <x v="1115"/>
    <n v="1130"/>
    <x v="2"/>
    <x v="0"/>
    <s v="D/38/S"/>
    <x v="5"/>
    <s v="S"/>
    <x v="2"/>
    <x v="28"/>
    <x v="0"/>
    <x v="0"/>
    <x v="83"/>
    <n v="3505"/>
    <n v="199"/>
    <n v="17"/>
    <n v="3724"/>
    <s v="Cako"/>
    <s v="Camonk Cako"/>
    <x v="1"/>
  </r>
  <r>
    <x v="1116"/>
    <n v="3120"/>
    <x v="2"/>
    <x v="0"/>
    <s v="E/204/S"/>
    <x v="6"/>
    <s v="S"/>
    <x v="0"/>
    <x v="14"/>
    <x v="0"/>
    <x v="139"/>
    <x v="83"/>
    <n v="68"/>
    <n v="286"/>
    <n v="0"/>
    <n v="1048"/>
    <s v="Rhuba"/>
    <s v="Aps Rhuba"/>
    <x v="0"/>
  </r>
  <r>
    <x v="1117"/>
    <n v="5087"/>
    <x v="2"/>
    <x v="0"/>
    <s v="F/1036/P"/>
    <x v="1"/>
    <s v="P"/>
    <x v="0"/>
    <x v="5"/>
    <x v="0"/>
    <x v="359"/>
    <x v="83"/>
    <n v="20"/>
    <n v="0"/>
    <n v="0"/>
    <n v="2598"/>
    <s v="Birt"/>
    <s v="Sunk Birt"/>
    <x v="0"/>
  </r>
  <r>
    <x v="1118"/>
    <n v="1186"/>
    <x v="1"/>
    <x v="0"/>
    <s v="G/183/S"/>
    <x v="3"/>
    <s v="S"/>
    <x v="0"/>
    <x v="16"/>
    <x v="0"/>
    <x v="0"/>
    <x v="0"/>
    <n v="0"/>
    <n v="0"/>
    <n v="0"/>
    <n v="0"/>
    <s v="Browlerson"/>
    <s v="Card Browlerson"/>
    <x v="1"/>
  </r>
  <r>
    <x v="1119"/>
    <n v="1186"/>
    <x v="1"/>
    <x v="0"/>
    <s v="G/183/S"/>
    <x v="3"/>
    <s v="S"/>
    <x v="0"/>
    <x v="57"/>
    <x v="2"/>
    <x v="0"/>
    <x v="0"/>
    <n v="0"/>
    <n v="0"/>
    <n v="0"/>
    <n v="0"/>
    <s v="Browlerson"/>
    <s v="Elany Browlerson"/>
    <x v="0"/>
  </r>
  <r>
    <x v="1120"/>
    <n v="1186"/>
    <x v="1"/>
    <x v="1"/>
    <s v="G/183/S"/>
    <x v="3"/>
    <s v="S"/>
    <x v="0"/>
    <x v="17"/>
    <x v="0"/>
    <x v="0"/>
    <x v="0"/>
    <n v="0"/>
    <n v="0"/>
    <n v="0"/>
    <n v="0"/>
    <s v="Browlerson"/>
    <s v="Harrie Browlerson"/>
    <x v="0"/>
  </r>
  <r>
    <x v="1121"/>
    <n v="1186"/>
    <x v="1"/>
    <x v="0"/>
    <s v="F/227/S"/>
    <x v="1"/>
    <s v="S"/>
    <x v="0"/>
    <x v="13"/>
    <x v="0"/>
    <x v="0"/>
    <x v="215"/>
    <n v="654"/>
    <n v="0"/>
    <n v="113"/>
    <n v="800"/>
    <s v="Browlerson"/>
    <s v="Oraryn Browlerson"/>
    <x v="1"/>
  </r>
  <r>
    <x v="1122"/>
    <n v="1186"/>
    <x v="1"/>
    <x v="0"/>
    <s v="G/183/S"/>
    <x v="3"/>
    <s v="S"/>
    <x v="0"/>
    <x v="71"/>
    <x v="0"/>
    <x v="0"/>
    <x v="0"/>
    <n v="0"/>
    <n v="0"/>
    <n v="0"/>
    <n v="0"/>
    <s v="Browlerson"/>
    <s v="Eriney Browlerson"/>
    <x v="0"/>
  </r>
  <r>
    <x v="1123"/>
    <n v="1187"/>
    <x v="1"/>
    <x v="0"/>
    <s v="F/228/S"/>
    <x v="1"/>
    <s v="S"/>
    <x v="0"/>
    <x v="29"/>
    <x v="0"/>
    <x v="0"/>
    <x v="389"/>
    <n v="180"/>
    <n v="4"/>
    <n v="44"/>
    <n v="803"/>
    <s v="Matts"/>
    <s v="Erick Matts"/>
    <x v="0"/>
  </r>
  <r>
    <x v="1124"/>
    <n v="1187"/>
    <x v="1"/>
    <x v="0"/>
    <s v="G/184/S"/>
    <x v="3"/>
    <s v="S"/>
    <x v="0"/>
    <x v="20"/>
    <x v="0"/>
    <x v="0"/>
    <x v="0"/>
    <n v="0"/>
    <n v="0"/>
    <n v="0"/>
    <n v="0"/>
    <s v="Matts"/>
    <s v="Hughan Matts"/>
    <x v="0"/>
  </r>
  <r>
    <x v="1125"/>
    <n v="1187"/>
    <x v="1"/>
    <x v="0"/>
    <s v="G/184/S"/>
    <x v="3"/>
    <s v="S"/>
    <x v="0"/>
    <x v="56"/>
    <x v="0"/>
    <x v="0"/>
    <x v="0"/>
    <n v="0"/>
    <n v="0"/>
    <n v="0"/>
    <n v="0"/>
    <s v="Matts"/>
    <s v="Stace Matts"/>
    <x v="0"/>
  </r>
  <r>
    <x v="1126"/>
    <n v="1188"/>
    <x v="0"/>
    <x v="0"/>
    <s v="C/46/P"/>
    <x v="7"/>
    <s v="P"/>
    <x v="0"/>
    <x v="2"/>
    <x v="0"/>
    <x v="174"/>
    <x v="390"/>
    <n v="0"/>
    <n v="3026"/>
    <n v="61"/>
    <n v="7518"/>
    <s v="Sorticbar"/>
    <s v="Genubi Sorticbar"/>
    <x v="0"/>
  </r>
  <r>
    <x v="1127"/>
    <n v="1190"/>
    <x v="1"/>
    <x v="0"/>
    <s v="E/72/P"/>
    <x v="6"/>
    <s v="P"/>
    <x v="0"/>
    <x v="58"/>
    <x v="0"/>
    <x v="0"/>
    <x v="391"/>
    <n v="464"/>
    <n v="71"/>
    <n v="8"/>
    <n v="786"/>
    <s v="Carpennels"/>
    <s v="Melica Carpennels"/>
    <x v="1"/>
  </r>
  <r>
    <x v="1128"/>
    <n v="1191"/>
    <x v="1"/>
    <x v="0"/>
    <s v="F/229/S"/>
    <x v="1"/>
    <s v="S"/>
    <x v="0"/>
    <x v="39"/>
    <x v="0"/>
    <x v="0"/>
    <x v="0"/>
    <n v="0"/>
    <n v="0"/>
    <n v="1583"/>
    <n v="1583"/>
    <s v="Santry"/>
    <s v="Annah Santry"/>
    <x v="0"/>
  </r>
  <r>
    <x v="1129"/>
    <n v="1192"/>
    <x v="1"/>
    <x v="0"/>
    <s v="F/238/P"/>
    <x v="1"/>
    <s v="P"/>
    <x v="0"/>
    <x v="25"/>
    <x v="0"/>
    <x v="90"/>
    <x v="392"/>
    <n v="0"/>
    <n v="187"/>
    <n v="0"/>
    <n v="1457"/>
    <s v="Moodman"/>
    <s v="Ivaney Moodman"/>
    <x v="0"/>
  </r>
  <r>
    <x v="1130"/>
    <n v="1193"/>
    <x v="0"/>
    <x v="1"/>
    <s v="B/50/S"/>
    <x v="0"/>
    <s v="S"/>
    <x v="0"/>
    <x v="4"/>
    <x v="0"/>
    <x v="0"/>
    <x v="0"/>
    <n v="0"/>
    <n v="0"/>
    <n v="0"/>
    <n v="0"/>
    <s v="Presstic"/>
    <s v="Eleonon Presstic"/>
    <x v="1"/>
  </r>
  <r>
    <x v="1131"/>
    <n v="1193"/>
    <x v="0"/>
    <x v="1"/>
    <s v="B/50/S"/>
    <x v="0"/>
    <s v="S"/>
    <x v="2"/>
    <x v="36"/>
    <x v="0"/>
    <x v="0"/>
    <x v="0"/>
    <n v="0"/>
    <n v="0"/>
    <n v="0"/>
    <n v="0"/>
    <s v="Presstic"/>
    <s v="Solam Presstic"/>
    <x v="1"/>
  </r>
  <r>
    <x v="1132"/>
    <n v="1195"/>
    <x v="1"/>
    <x v="0"/>
    <s v="F/239/P"/>
    <x v="1"/>
    <s v="P"/>
    <x v="2"/>
    <x v="7"/>
    <x v="0"/>
    <x v="71"/>
    <x v="393"/>
    <n v="0"/>
    <n v="0"/>
    <n v="0"/>
    <n v="560"/>
    <s v="Lancis"/>
    <s v="Mael Lancis"/>
    <x v="1"/>
  </r>
  <r>
    <x v="1133"/>
    <n v="1197"/>
    <x v="0"/>
    <x v="0"/>
    <s v="B/45/P"/>
    <x v="0"/>
    <s v="P"/>
    <x v="2"/>
    <x v="25"/>
    <x v="1"/>
    <x v="0"/>
    <x v="253"/>
    <n v="3700"/>
    <n v="337"/>
    <n v="1388"/>
    <n v="5547"/>
    <s v="Folhal"/>
    <s v="Wasatan Folhal"/>
    <x v="0"/>
  </r>
  <r>
    <x v="1134"/>
    <n v="5142"/>
    <x v="2"/>
    <x v="0"/>
    <s v="F/1050/P"/>
    <x v="1"/>
    <s v="P"/>
    <x v="0"/>
    <x v="28"/>
    <x v="0"/>
    <x v="360"/>
    <x v="83"/>
    <n v="0"/>
    <n v="939"/>
    <n v="0"/>
    <n v="1801"/>
    <s v="Cre"/>
    <s v="Bler Cre"/>
    <x v="0"/>
  </r>
  <r>
    <x v="1135"/>
    <n v="1199"/>
    <x v="1"/>
    <x v="0"/>
    <s v="E/73/P"/>
    <x v="6"/>
    <s v="P"/>
    <x v="0"/>
    <x v="4"/>
    <x v="0"/>
    <x v="0"/>
    <x v="0"/>
    <n v="752"/>
    <n v="0"/>
    <n v="235"/>
    <n v="987"/>
    <s v="Hubbarnett"/>
    <s v="Lillen Hubbarnett"/>
    <x v="0"/>
  </r>
  <r>
    <x v="1136"/>
    <n v="1203"/>
    <x v="0"/>
    <x v="0"/>
    <s v="B/51/S"/>
    <x v="0"/>
    <s v="S"/>
    <x v="2"/>
    <x v="53"/>
    <x v="1"/>
    <x v="0"/>
    <x v="394"/>
    <n v="0"/>
    <n v="703"/>
    <n v="6381"/>
    <n v="12557"/>
    <s v="Unrent"/>
    <s v="Celava Unrent"/>
    <x v="0"/>
  </r>
  <r>
    <x v="1137"/>
    <n v="1206"/>
    <x v="1"/>
    <x v="0"/>
    <s v="F/241/P"/>
    <x v="1"/>
    <s v="P"/>
    <x v="0"/>
    <x v="28"/>
    <x v="0"/>
    <x v="361"/>
    <x v="281"/>
    <n v="513"/>
    <n v="354"/>
    <n v="0"/>
    <n v="946"/>
    <s v="Powery"/>
    <s v="Vana Powery"/>
    <x v="0"/>
  </r>
  <r>
    <x v="1138"/>
    <n v="1208"/>
    <x v="1"/>
    <x v="0"/>
    <s v="G/178/P"/>
    <x v="3"/>
    <s v="P"/>
    <x v="0"/>
    <x v="40"/>
    <x v="0"/>
    <x v="0"/>
    <x v="0"/>
    <n v="6"/>
    <n v="30"/>
    <n v="200"/>
    <n v="236"/>
    <s v="Blainson"/>
    <s v="Arllia Blainson"/>
    <x v="0"/>
  </r>
  <r>
    <x v="1139"/>
    <n v="1210"/>
    <x v="1"/>
    <x v="1"/>
    <s v="G/179/P"/>
    <x v="3"/>
    <s v="P"/>
    <x v="0"/>
    <x v="11"/>
    <x v="2"/>
    <x v="0"/>
    <x v="0"/>
    <n v="0"/>
    <n v="0"/>
    <n v="0"/>
    <n v="0"/>
    <s v="Brooker"/>
    <s v="Helean Brooker"/>
    <x v="1"/>
  </r>
  <r>
    <x v="1140"/>
    <n v="1210"/>
    <x v="1"/>
    <x v="0"/>
    <s v="G/179/P"/>
    <x v="3"/>
    <s v="P"/>
    <x v="0"/>
    <x v="40"/>
    <x v="0"/>
    <x v="362"/>
    <x v="395"/>
    <n v="0"/>
    <n v="0"/>
    <n v="5"/>
    <n v="908"/>
    <s v="Brooker"/>
    <s v="Done Brooker"/>
    <x v="0"/>
  </r>
  <r>
    <x v="1141"/>
    <n v="1211"/>
    <x v="1"/>
    <x v="1"/>
    <s v="G/186/S"/>
    <x v="3"/>
    <s v="S"/>
    <x v="1"/>
    <x v="70"/>
    <x v="0"/>
    <x v="0"/>
    <x v="0"/>
    <n v="0"/>
    <n v="0"/>
    <n v="0"/>
    <n v="0"/>
    <s v="Alvasquez"/>
    <s v="Andyn Alvasquez"/>
    <x v="0"/>
  </r>
  <r>
    <x v="1142"/>
    <n v="1211"/>
    <x v="1"/>
    <x v="1"/>
    <s v="G/186/S"/>
    <x v="3"/>
    <s v="S"/>
    <x v="0"/>
    <x v="57"/>
    <x v="0"/>
    <x v="0"/>
    <x v="0"/>
    <n v="0"/>
    <n v="0"/>
    <n v="0"/>
    <n v="0"/>
    <s v="Alvasquez"/>
    <s v="Curtle Alvasquez"/>
    <x v="0"/>
  </r>
  <r>
    <x v="1143"/>
    <n v="1211"/>
    <x v="1"/>
    <x v="1"/>
    <s v="G/186/S"/>
    <x v="3"/>
    <s v="S"/>
    <x v="0"/>
    <x v="50"/>
    <x v="0"/>
    <x v="0"/>
    <x v="0"/>
    <n v="0"/>
    <n v="0"/>
    <n v="0"/>
    <n v="0"/>
    <s v="Pollarkeeks"/>
    <s v="Bethy Pollarkeeks"/>
    <x v="1"/>
  </r>
  <r>
    <x v="1144"/>
    <n v="1211"/>
    <x v="1"/>
    <x v="1"/>
    <s v="G/186/S"/>
    <x v="3"/>
    <s v="S"/>
    <x v="0"/>
    <x v="47"/>
    <x v="0"/>
    <x v="0"/>
    <x v="0"/>
    <n v="0"/>
    <n v="0"/>
    <n v="0"/>
    <n v="0"/>
    <s v="Pollarkeeks"/>
    <s v="Erick Pollarkeeks"/>
    <x v="0"/>
  </r>
  <r>
    <x v="1145"/>
    <n v="1211"/>
    <x v="1"/>
    <x v="0"/>
    <s v="F/232/S"/>
    <x v="1"/>
    <s v="S"/>
    <x v="2"/>
    <x v="45"/>
    <x v="0"/>
    <x v="27"/>
    <x v="157"/>
    <n v="843"/>
    <n v="78"/>
    <n v="10"/>
    <n v="1144"/>
    <s v="Alvasquez"/>
    <s v="Scotty Alvasquez"/>
    <x v="1"/>
  </r>
  <r>
    <x v="1146"/>
    <n v="1211"/>
    <x v="1"/>
    <x v="1"/>
    <s v="G/186/S"/>
    <x v="3"/>
    <s v="S"/>
    <x v="0"/>
    <x v="62"/>
    <x v="0"/>
    <x v="0"/>
    <x v="0"/>
    <n v="0"/>
    <n v="0"/>
    <n v="0"/>
    <n v="0"/>
    <s v="Alvasquez"/>
    <s v="Ianna Alvasquez"/>
    <x v="0"/>
  </r>
  <r>
    <x v="1147"/>
    <n v="1211"/>
    <x v="1"/>
    <x v="0"/>
    <s v="G/186/S"/>
    <x v="3"/>
    <s v="S"/>
    <x v="2"/>
    <x v="17"/>
    <x v="0"/>
    <x v="0"/>
    <x v="0"/>
    <n v="0"/>
    <n v="0"/>
    <n v="0"/>
    <n v="0"/>
    <s v="Pollarkeeks"/>
    <s v="Bretty Pollarkeeks"/>
    <x v="1"/>
  </r>
  <r>
    <x v="1148"/>
    <n v="1212"/>
    <x v="1"/>
    <x v="0"/>
    <s v="G/180/P"/>
    <x v="3"/>
    <s v="P"/>
    <x v="0"/>
    <x v="46"/>
    <x v="0"/>
    <x v="0"/>
    <x v="10"/>
    <n v="195"/>
    <n v="560"/>
    <n v="0"/>
    <n v="756"/>
    <s v="Vales"/>
    <s v="Luise Vales"/>
    <x v="0"/>
  </r>
  <r>
    <x v="1149"/>
    <n v="1213"/>
    <x v="1"/>
    <x v="0"/>
    <s v="F/242/P"/>
    <x v="1"/>
    <s v="P"/>
    <x v="0"/>
    <x v="27"/>
    <x v="0"/>
    <x v="0"/>
    <x v="0"/>
    <n v="800"/>
    <n v="0"/>
    <n v="4"/>
    <n v="804"/>
    <s v="Mckinsond"/>
    <s v="Lison Mckinsond"/>
    <x v="1"/>
  </r>
  <r>
    <x v="1150"/>
    <n v="1214"/>
    <x v="1"/>
    <x v="1"/>
    <s v="G/181/P"/>
    <x v="3"/>
    <s v="P"/>
    <x v="2"/>
    <x v="14"/>
    <x v="0"/>
    <x v="0"/>
    <x v="0"/>
    <n v="0"/>
    <n v="0"/>
    <n v="0"/>
    <n v="0"/>
    <s v="Fulloydez"/>
    <s v="Elanie Fulloydez"/>
    <x v="1"/>
  </r>
  <r>
    <x v="1151"/>
    <n v="1215"/>
    <x v="1"/>
    <x v="1"/>
    <s v="G/187/S"/>
    <x v="3"/>
    <s v="S"/>
    <x v="0"/>
    <x v="7"/>
    <x v="0"/>
    <x v="0"/>
    <x v="0"/>
    <n v="0"/>
    <n v="0"/>
    <n v="0"/>
    <n v="0"/>
    <s v="Huntt"/>
    <s v="Kaye Huntt"/>
    <x v="1"/>
  </r>
  <r>
    <x v="1152"/>
    <n v="1216"/>
    <x v="1"/>
    <x v="0"/>
    <s v="G/182/P"/>
    <x v="3"/>
    <s v="P"/>
    <x v="0"/>
    <x v="28"/>
    <x v="0"/>
    <x v="363"/>
    <x v="396"/>
    <n v="0"/>
    <n v="0"/>
    <n v="0"/>
    <n v="970"/>
    <s v="Pentss"/>
    <s v="Iree Pentss"/>
    <x v="1"/>
  </r>
  <r>
    <x v="1153"/>
    <n v="1218"/>
    <x v="1"/>
    <x v="0"/>
    <s v="F/243/P"/>
    <x v="1"/>
    <s v="P"/>
    <x v="0"/>
    <x v="9"/>
    <x v="0"/>
    <x v="0"/>
    <x v="0"/>
    <n v="0"/>
    <n v="2143"/>
    <n v="7"/>
    <n v="2150"/>
    <s v="Gilleranks"/>
    <s v="Karah Gilleranks"/>
    <x v="0"/>
  </r>
  <r>
    <x v="1154"/>
    <n v="1220"/>
    <x v="0"/>
    <x v="0"/>
    <s v="E/76/P"/>
    <x v="6"/>
    <s v="P"/>
    <x v="0"/>
    <x v="40"/>
    <x v="0"/>
    <x v="0"/>
    <x v="31"/>
    <n v="0"/>
    <n v="345"/>
    <n v="810"/>
    <n v="1747"/>
    <s v="Fanchy"/>
    <s v="Misamak Fanchy"/>
    <x v="0"/>
  </r>
  <r>
    <x v="1155"/>
    <n v="1221"/>
    <x v="1"/>
    <x v="0"/>
    <s v="G/188/S"/>
    <x v="3"/>
    <s v="S"/>
    <x v="0"/>
    <x v="32"/>
    <x v="0"/>
    <x v="0"/>
    <x v="0"/>
    <n v="0"/>
    <n v="0"/>
    <n v="0"/>
    <n v="0"/>
    <s v="Alfordonard"/>
    <s v="Wine Alfordonard"/>
    <x v="0"/>
  </r>
  <r>
    <x v="1156"/>
    <n v="1221"/>
    <x v="1"/>
    <x v="0"/>
    <s v="E/87/S"/>
    <x v="6"/>
    <s v="S"/>
    <x v="0"/>
    <x v="28"/>
    <x v="0"/>
    <x v="0"/>
    <x v="0"/>
    <n v="0"/>
    <n v="1608"/>
    <n v="1"/>
    <n v="1609"/>
    <s v="Alfordonard"/>
    <s v="Tricky Alfordonard"/>
    <x v="0"/>
  </r>
  <r>
    <x v="1157"/>
    <n v="1222"/>
    <x v="1"/>
    <x v="0"/>
    <s v="G/183/P"/>
    <x v="3"/>
    <s v="P"/>
    <x v="0"/>
    <x v="72"/>
    <x v="0"/>
    <x v="0"/>
    <x v="116"/>
    <n v="0"/>
    <n v="131"/>
    <n v="132"/>
    <n v="756"/>
    <s v="Hubert"/>
    <s v="Evenna Hubert"/>
    <x v="0"/>
  </r>
  <r>
    <x v="1158"/>
    <n v="1223"/>
    <x v="0"/>
    <x v="1"/>
    <s v="C/48/S"/>
    <x v="7"/>
    <s v="S"/>
    <x v="2"/>
    <x v="1"/>
    <x v="0"/>
    <x v="0"/>
    <x v="0"/>
    <n v="0"/>
    <n v="0"/>
    <n v="0"/>
    <n v="0"/>
    <s v="Coweboded"/>
    <s v="Terope Coweboded"/>
    <x v="1"/>
  </r>
  <r>
    <x v="1159"/>
    <n v="1225"/>
    <x v="1"/>
    <x v="0"/>
    <s v="F/244/P"/>
    <x v="1"/>
    <s v="P"/>
    <x v="0"/>
    <x v="41"/>
    <x v="0"/>
    <x v="71"/>
    <x v="397"/>
    <n v="60"/>
    <n v="28"/>
    <n v="1"/>
    <n v="1402"/>
    <s v="Morrodgers"/>
    <s v="Margia Morrodgers"/>
    <x v="1"/>
  </r>
  <r>
    <x v="1160"/>
    <n v="7628"/>
    <x v="2"/>
    <x v="0"/>
    <s v="D/240/P"/>
    <x v="5"/>
    <s v="P"/>
    <x v="0"/>
    <x v="39"/>
    <x v="0"/>
    <x v="364"/>
    <x v="83"/>
    <n v="0"/>
    <n v="0"/>
    <n v="659"/>
    <n v="1765"/>
    <s v="Stre"/>
    <s v="Ban Stre"/>
    <x v="0"/>
  </r>
  <r>
    <x v="1161"/>
    <n v="9037"/>
    <x v="2"/>
    <x v="0"/>
    <s v="F/1751/S"/>
    <x v="1"/>
    <s v="S"/>
    <x v="2"/>
    <x v="33"/>
    <x v="0"/>
    <x v="191"/>
    <x v="83"/>
    <n v="49"/>
    <n v="0"/>
    <n v="0"/>
    <n v="1462"/>
    <s v="Stike"/>
    <s v="Galowl Stike"/>
    <x v="0"/>
  </r>
  <r>
    <x v="1162"/>
    <n v="1229"/>
    <x v="1"/>
    <x v="0"/>
    <s v="F/245/P"/>
    <x v="1"/>
    <s v="P"/>
    <x v="0"/>
    <x v="38"/>
    <x v="0"/>
    <x v="0"/>
    <x v="0"/>
    <n v="863"/>
    <n v="33"/>
    <n v="2"/>
    <n v="898"/>
    <s v="Floydendley"/>
    <s v="Nelsie Floydendley"/>
    <x v="1"/>
  </r>
  <r>
    <x v="1163"/>
    <n v="1230"/>
    <x v="1"/>
    <x v="0"/>
    <s v="G/189/S"/>
    <x v="3"/>
    <s v="S"/>
    <x v="0"/>
    <x v="22"/>
    <x v="0"/>
    <x v="194"/>
    <x v="213"/>
    <n v="0"/>
    <n v="291"/>
    <n v="229"/>
    <n v="908"/>
    <s v="Gainebergan"/>
    <s v="Catha Gainebergan"/>
    <x v="0"/>
  </r>
  <r>
    <x v="1164"/>
    <n v="22"/>
    <x v="2"/>
    <x v="0"/>
    <s v="D/0/P"/>
    <x v="5"/>
    <s v="P"/>
    <x v="0"/>
    <x v="33"/>
    <x v="0"/>
    <x v="365"/>
    <x v="91"/>
    <n v="69"/>
    <n v="0"/>
    <n v="0"/>
    <n v="1051"/>
    <s v="-"/>
    <s v="-"/>
    <x v="0"/>
  </r>
  <r>
    <x v="1165"/>
    <n v="1232"/>
    <x v="0"/>
    <x v="1"/>
    <s v="C/49/S"/>
    <x v="7"/>
    <s v="S"/>
    <x v="0"/>
    <x v="39"/>
    <x v="0"/>
    <x v="0"/>
    <x v="0"/>
    <n v="0"/>
    <n v="0"/>
    <n v="0"/>
    <n v="0"/>
    <s v="Geraing"/>
    <s v="Sarthim Geraing"/>
    <x v="1"/>
  </r>
  <r>
    <x v="1166"/>
    <n v="1232"/>
    <x v="0"/>
    <x v="0"/>
    <s v="C/49/S"/>
    <x v="7"/>
    <s v="S"/>
    <x v="2"/>
    <x v="19"/>
    <x v="0"/>
    <x v="0"/>
    <x v="309"/>
    <n v="0"/>
    <n v="4651"/>
    <n v="661"/>
    <n v="5354"/>
    <s v="Geraing"/>
    <s v="Tope Geraing"/>
    <x v="0"/>
  </r>
  <r>
    <x v="1167"/>
    <n v="1233"/>
    <x v="1"/>
    <x v="1"/>
    <s v="G/184/P"/>
    <x v="3"/>
    <s v="P"/>
    <x v="1"/>
    <x v="15"/>
    <x v="0"/>
    <x v="0"/>
    <x v="0"/>
    <n v="0"/>
    <n v="0"/>
    <n v="0"/>
    <n v="0"/>
    <s v="Burryerson"/>
    <s v="Aarone Burryerson"/>
    <x v="1"/>
  </r>
  <r>
    <x v="1168"/>
    <n v="1234"/>
    <x v="1"/>
    <x v="0"/>
    <s v="F/236/S"/>
    <x v="1"/>
    <s v="S"/>
    <x v="1"/>
    <x v="40"/>
    <x v="0"/>
    <x v="0"/>
    <x v="0"/>
    <n v="1250"/>
    <n v="0"/>
    <n v="0"/>
    <n v="1250"/>
    <s v="Lambles"/>
    <s v="Derina Lambles"/>
    <x v="1"/>
  </r>
  <r>
    <x v="1169"/>
    <n v="1235"/>
    <x v="1"/>
    <x v="0"/>
    <s v="F/237/S"/>
    <x v="1"/>
    <s v="S"/>
    <x v="0"/>
    <x v="25"/>
    <x v="0"/>
    <x v="209"/>
    <x v="398"/>
    <n v="1061"/>
    <n v="27"/>
    <n v="0"/>
    <n v="1508"/>
    <s v="Scottuez"/>
    <s v="Lyn Scottuez"/>
    <x v="1"/>
  </r>
  <r>
    <x v="1170"/>
    <n v="1236"/>
    <x v="1"/>
    <x v="0"/>
    <s v="F/246/P"/>
    <x v="1"/>
    <s v="P"/>
    <x v="2"/>
    <x v="33"/>
    <x v="0"/>
    <x v="215"/>
    <x v="303"/>
    <n v="0"/>
    <n v="1"/>
    <n v="0"/>
    <n v="658"/>
    <s v="Lancock"/>
    <s v="Briany Lancock"/>
    <x v="0"/>
  </r>
  <r>
    <x v="1171"/>
    <n v="1238"/>
    <x v="0"/>
    <x v="0"/>
    <s v="C/50/S"/>
    <x v="7"/>
    <s v="S"/>
    <x v="0"/>
    <x v="6"/>
    <x v="0"/>
    <x v="0"/>
    <x v="192"/>
    <n v="3301"/>
    <n v="831"/>
    <n v="356"/>
    <n v="5514"/>
    <s v="Pronfraked"/>
    <s v="Merops Pronfraked"/>
    <x v="1"/>
  </r>
  <r>
    <x v="1172"/>
    <n v="1238"/>
    <x v="0"/>
    <x v="1"/>
    <s v="B/53/S"/>
    <x v="0"/>
    <s v="S"/>
    <x v="0"/>
    <x v="64"/>
    <x v="0"/>
    <x v="0"/>
    <x v="0"/>
    <n v="0"/>
    <n v="0"/>
    <n v="0"/>
    <n v="0"/>
    <s v="-"/>
    <s v="-"/>
    <x v="1"/>
  </r>
  <r>
    <x v="1173"/>
    <n v="1239"/>
    <x v="1"/>
    <x v="0"/>
    <s v="E/78/P"/>
    <x v="6"/>
    <s v="P"/>
    <x v="1"/>
    <x v="29"/>
    <x v="0"/>
    <x v="366"/>
    <x v="350"/>
    <n v="122"/>
    <n v="40"/>
    <n v="105"/>
    <n v="865"/>
    <s v="Klindsey"/>
    <s v="Guye Klindsey"/>
    <x v="1"/>
  </r>
  <r>
    <x v="1174"/>
    <n v="1240"/>
    <x v="1"/>
    <x v="0"/>
    <s v="F/238/S"/>
    <x v="1"/>
    <s v="S"/>
    <x v="0"/>
    <x v="46"/>
    <x v="0"/>
    <x v="367"/>
    <x v="202"/>
    <n v="0"/>
    <n v="0"/>
    <n v="28"/>
    <n v="1102"/>
    <s v="Bookson"/>
    <s v="Nelsie Bookson"/>
    <x v="1"/>
  </r>
  <r>
    <x v="1175"/>
    <n v="1242"/>
    <x v="0"/>
    <x v="0"/>
    <s v="C/48/P"/>
    <x v="7"/>
    <s v="P"/>
    <x v="2"/>
    <x v="12"/>
    <x v="0"/>
    <x v="0"/>
    <x v="399"/>
    <n v="0"/>
    <n v="115"/>
    <n v="223"/>
    <n v="5015"/>
    <s v="Clugeadry"/>
    <s v="Antonon Clugeadry"/>
    <x v="1"/>
  </r>
  <r>
    <x v="1176"/>
    <n v="1243"/>
    <x v="0"/>
    <x v="0"/>
    <s v="A/9/P"/>
    <x v="2"/>
    <s v="P"/>
    <x v="0"/>
    <x v="54"/>
    <x v="0"/>
    <x v="0"/>
    <x v="400"/>
    <n v="0"/>
    <n v="1374"/>
    <n v="1281"/>
    <n v="6879"/>
    <s v="Drivery"/>
    <s v="Tautrix Drivery"/>
    <x v="0"/>
  </r>
  <r>
    <x v="1177"/>
    <n v="1243"/>
    <x v="0"/>
    <x v="0"/>
    <s v="A/9/P"/>
    <x v="2"/>
    <s v="P"/>
    <x v="0"/>
    <x v="25"/>
    <x v="0"/>
    <x v="368"/>
    <x v="401"/>
    <n v="11"/>
    <n v="371"/>
    <n v="0"/>
    <n v="8619"/>
    <s v="Oderient"/>
    <s v="Geno Oderient"/>
    <x v="0"/>
  </r>
  <r>
    <x v="1178"/>
    <n v="1246"/>
    <x v="1"/>
    <x v="0"/>
    <s v="G/185/P"/>
    <x v="3"/>
    <s v="P"/>
    <x v="0"/>
    <x v="29"/>
    <x v="0"/>
    <x v="0"/>
    <x v="402"/>
    <n v="0"/>
    <n v="565"/>
    <n v="0"/>
    <n v="757"/>
    <s v="Schmondez"/>
    <s v="Valey Schmondez"/>
    <x v="0"/>
  </r>
  <r>
    <x v="1179"/>
    <n v="1248"/>
    <x v="1"/>
    <x v="0"/>
    <s v="F/239/S"/>
    <x v="1"/>
    <s v="S"/>
    <x v="1"/>
    <x v="38"/>
    <x v="0"/>
    <x v="0"/>
    <x v="0"/>
    <n v="0"/>
    <n v="0"/>
    <n v="0"/>
    <n v="0"/>
    <s v="Ewiseston"/>
    <s v="Landa Ewiseston"/>
    <x v="1"/>
  </r>
  <r>
    <x v="1180"/>
    <n v="1250"/>
    <x v="1"/>
    <x v="0"/>
    <s v="F/240/S"/>
    <x v="1"/>
    <s v="S"/>
    <x v="0"/>
    <x v="15"/>
    <x v="0"/>
    <x v="0"/>
    <x v="145"/>
    <n v="0"/>
    <n v="61"/>
    <n v="567"/>
    <n v="645"/>
    <s v="Torrez"/>
    <s v="Dony Torrez"/>
    <x v="0"/>
  </r>
  <r>
    <x v="1181"/>
    <n v="334"/>
    <x v="2"/>
    <x v="0"/>
    <s v="F/62/S"/>
    <x v="1"/>
    <s v="S"/>
    <x v="0"/>
    <x v="19"/>
    <x v="0"/>
    <x v="369"/>
    <x v="91"/>
    <n v="211"/>
    <n v="1476"/>
    <n v="0"/>
    <n v="7404"/>
    <s v="Mushe"/>
    <s v="Unfly Mushe"/>
    <x v="0"/>
  </r>
  <r>
    <x v="1182"/>
    <n v="425"/>
    <x v="2"/>
    <x v="0"/>
    <s v="F/96/P"/>
    <x v="1"/>
    <s v="P"/>
    <x v="0"/>
    <x v="12"/>
    <x v="0"/>
    <x v="370"/>
    <x v="91"/>
    <n v="26"/>
    <n v="34"/>
    <n v="1"/>
    <n v="1157"/>
    <s v="Fiha"/>
    <s v="Blesh Fiha"/>
    <x v="0"/>
  </r>
  <r>
    <x v="1183"/>
    <n v="655"/>
    <x v="2"/>
    <x v="0"/>
    <s v="E/39/P"/>
    <x v="6"/>
    <s v="P"/>
    <x v="0"/>
    <x v="12"/>
    <x v="0"/>
    <x v="371"/>
    <x v="91"/>
    <n v="708"/>
    <n v="0"/>
    <n v="0"/>
    <n v="947"/>
    <s v="Cure"/>
    <s v="Phios Cure"/>
    <x v="1"/>
  </r>
  <r>
    <x v="1184"/>
    <n v="1391"/>
    <x v="2"/>
    <x v="0"/>
    <s v="F/276/P"/>
    <x v="1"/>
    <s v="P"/>
    <x v="3"/>
    <x v="5"/>
    <x v="0"/>
    <x v="372"/>
    <x v="91"/>
    <n v="210"/>
    <n v="0"/>
    <n v="351"/>
    <n v="1048"/>
    <s v="Apie"/>
    <s v="Frunch Apie"/>
    <x v="0"/>
  </r>
  <r>
    <x v="1185"/>
    <n v="1792"/>
    <x v="2"/>
    <x v="0"/>
    <s v="F/352/P"/>
    <x v="1"/>
    <s v="P"/>
    <x v="0"/>
    <x v="73"/>
    <x v="0"/>
    <x v="209"/>
    <x v="91"/>
    <n v="71"/>
    <n v="1208"/>
    <n v="0"/>
    <n v="1308"/>
    <s v="Brazo"/>
    <s v="Duckes Brazo"/>
    <x v="0"/>
  </r>
  <r>
    <x v="1186"/>
    <n v="1258"/>
    <x v="0"/>
    <x v="0"/>
    <s v="A/10/P"/>
    <x v="2"/>
    <s v="P"/>
    <x v="2"/>
    <x v="29"/>
    <x v="0"/>
    <x v="0"/>
    <x v="403"/>
    <n v="289"/>
    <n v="1737"/>
    <n v="4987"/>
    <n v="10641"/>
    <s v="Cowsearney"/>
    <s v="Tauva Cowsearney"/>
    <x v="0"/>
  </r>
  <r>
    <x v="1187"/>
    <n v="1259"/>
    <x v="1"/>
    <x v="0"/>
    <s v="F/243/S"/>
    <x v="1"/>
    <s v="S"/>
    <x v="0"/>
    <x v="43"/>
    <x v="0"/>
    <x v="0"/>
    <x v="0"/>
    <n v="619"/>
    <n v="0"/>
    <n v="142"/>
    <n v="761"/>
    <s v="Mcguirez"/>
    <s v="Eulahy Mcguirez"/>
    <x v="0"/>
  </r>
  <r>
    <x v="1188"/>
    <n v="1260"/>
    <x v="1"/>
    <x v="1"/>
    <s v="G/186/P"/>
    <x v="3"/>
    <s v="P"/>
    <x v="1"/>
    <x v="15"/>
    <x v="0"/>
    <x v="0"/>
    <x v="0"/>
    <n v="0"/>
    <n v="0"/>
    <n v="0"/>
    <n v="0"/>
    <s v="Scotterkins"/>
    <s v="Glena Scotterkins"/>
    <x v="1"/>
  </r>
  <r>
    <x v="1189"/>
    <n v="1261"/>
    <x v="0"/>
    <x v="0"/>
    <s v="C/49/P"/>
    <x v="7"/>
    <s v="P"/>
    <x v="2"/>
    <x v="26"/>
    <x v="0"/>
    <x v="373"/>
    <x v="404"/>
    <n v="0"/>
    <n v="50"/>
    <n v="2313"/>
    <n v="6834"/>
    <s v="Healted"/>
    <s v="Brafirk Healted"/>
    <x v="0"/>
  </r>
  <r>
    <x v="1190"/>
    <n v="2773"/>
    <x v="2"/>
    <x v="0"/>
    <s v="D/94/S"/>
    <x v="5"/>
    <s v="S"/>
    <x v="0"/>
    <x v="36"/>
    <x v="0"/>
    <x v="374"/>
    <x v="91"/>
    <n v="648"/>
    <n v="92"/>
    <n v="0"/>
    <n v="1056"/>
    <s v="Teake"/>
    <s v="Whark Teake"/>
    <x v="0"/>
  </r>
  <r>
    <x v="1191"/>
    <n v="1264"/>
    <x v="1"/>
    <x v="0"/>
    <s v="E/79/P"/>
    <x v="6"/>
    <s v="P"/>
    <x v="0"/>
    <x v="27"/>
    <x v="0"/>
    <x v="0"/>
    <x v="10"/>
    <n v="0"/>
    <n v="51"/>
    <n v="945"/>
    <n v="997"/>
    <s v="Roberrenn"/>
    <s v="Franda Roberrenn"/>
    <x v="0"/>
  </r>
  <r>
    <x v="1192"/>
    <n v="1267"/>
    <x v="1"/>
    <x v="1"/>
    <s v="G/191/S"/>
    <x v="3"/>
    <s v="S"/>
    <x v="1"/>
    <x v="10"/>
    <x v="2"/>
    <x v="0"/>
    <x v="0"/>
    <n v="0"/>
    <n v="0"/>
    <n v="0"/>
    <n v="0"/>
    <s v="Jacostaffey"/>
    <s v="Hencey Jacostaffey"/>
    <x v="1"/>
  </r>
  <r>
    <x v="1193"/>
    <n v="3060"/>
    <x v="2"/>
    <x v="0"/>
    <s v="F/581/S"/>
    <x v="1"/>
    <s v="S"/>
    <x v="0"/>
    <x v="45"/>
    <x v="0"/>
    <x v="375"/>
    <x v="91"/>
    <n v="2"/>
    <n v="0"/>
    <n v="0"/>
    <n v="764"/>
    <s v="Chman"/>
    <s v="Rowl Chman"/>
    <x v="0"/>
  </r>
  <r>
    <x v="1194"/>
    <n v="1271"/>
    <x v="1"/>
    <x v="1"/>
    <s v="G/189/P"/>
    <x v="3"/>
    <s v="P"/>
    <x v="1"/>
    <x v="33"/>
    <x v="0"/>
    <x v="0"/>
    <x v="0"/>
    <n v="0"/>
    <n v="0"/>
    <n v="0"/>
    <n v="0"/>
    <s v="Hubbarrison"/>
    <s v="Melara Hubbarrison"/>
    <x v="0"/>
  </r>
  <r>
    <x v="1195"/>
    <n v="1273"/>
    <x v="1"/>
    <x v="0"/>
    <s v="F/246/S"/>
    <x v="1"/>
    <s v="S"/>
    <x v="0"/>
    <x v="40"/>
    <x v="0"/>
    <x v="0"/>
    <x v="0"/>
    <n v="0"/>
    <n v="759"/>
    <n v="0"/>
    <n v="759"/>
    <s v="Cruzaley"/>
    <s v="Teremy Cruzaley"/>
    <x v="0"/>
  </r>
  <r>
    <x v="1196"/>
    <n v="1274"/>
    <x v="1"/>
    <x v="0"/>
    <s v="F/254/P"/>
    <x v="1"/>
    <s v="P"/>
    <x v="2"/>
    <x v="22"/>
    <x v="0"/>
    <x v="0"/>
    <x v="0"/>
    <n v="591"/>
    <n v="40"/>
    <n v="173"/>
    <n v="804"/>
    <s v="Willangsey"/>
    <s v="Claine Willangsey"/>
    <x v="0"/>
  </r>
  <r>
    <x v="1197"/>
    <n v="1278"/>
    <x v="1"/>
    <x v="1"/>
    <s v="G/190/P"/>
    <x v="3"/>
    <s v="P"/>
    <x v="0"/>
    <x v="29"/>
    <x v="0"/>
    <x v="0"/>
    <x v="0"/>
    <n v="0"/>
    <n v="0"/>
    <n v="0"/>
    <n v="0"/>
    <s v="Howayery"/>
    <s v="Ren Howayery"/>
    <x v="0"/>
  </r>
  <r>
    <x v="1198"/>
    <n v="1279"/>
    <x v="0"/>
    <x v="1"/>
    <s v="C/50/P"/>
    <x v="7"/>
    <s v="P"/>
    <x v="2"/>
    <x v="14"/>
    <x v="0"/>
    <x v="0"/>
    <x v="0"/>
    <n v="0"/>
    <n v="0"/>
    <n v="0"/>
    <n v="0"/>
    <s v="Dynigic"/>
    <s v="Sadark Dynigic"/>
    <x v="1"/>
  </r>
  <r>
    <x v="1199"/>
    <n v="1280"/>
    <x v="1"/>
    <x v="0"/>
    <s v="F/257/P"/>
    <x v="1"/>
    <s v="P"/>
    <x v="1"/>
    <x v="5"/>
    <x v="0"/>
    <x v="0"/>
    <x v="405"/>
    <n v="482"/>
    <n v="0"/>
    <n v="0"/>
    <n v="660"/>
    <s v="Leton"/>
    <s v="Antone Leton"/>
    <x v="1"/>
  </r>
  <r>
    <x v="1200"/>
    <n v="1281"/>
    <x v="1"/>
    <x v="1"/>
    <s v="G/193/S"/>
    <x v="3"/>
    <s v="S"/>
    <x v="0"/>
    <x v="9"/>
    <x v="0"/>
    <x v="0"/>
    <x v="0"/>
    <n v="0"/>
    <n v="0"/>
    <n v="0"/>
    <n v="0"/>
    <s v="Tranciams"/>
    <s v="Andice Tranciams"/>
    <x v="0"/>
  </r>
  <r>
    <x v="1201"/>
    <n v="1282"/>
    <x v="1"/>
    <x v="1"/>
    <s v="G/191/P"/>
    <x v="3"/>
    <s v="P"/>
    <x v="1"/>
    <x v="41"/>
    <x v="2"/>
    <x v="0"/>
    <x v="0"/>
    <n v="0"/>
    <n v="0"/>
    <n v="0"/>
    <n v="0"/>
    <s v="Handertiz"/>
    <s v="Dony Handertiz"/>
    <x v="0"/>
  </r>
  <r>
    <x v="1202"/>
    <n v="1283"/>
    <x v="1"/>
    <x v="0"/>
    <s v="G/194/S"/>
    <x v="3"/>
    <s v="S"/>
    <x v="0"/>
    <x v="43"/>
    <x v="0"/>
    <x v="298"/>
    <x v="0"/>
    <n v="1"/>
    <n v="714"/>
    <n v="0"/>
    <n v="721"/>
    <s v="Burchanez"/>
    <s v="Enrie Burchanez"/>
    <x v="0"/>
  </r>
  <r>
    <x v="1203"/>
    <n v="3332"/>
    <x v="2"/>
    <x v="0"/>
    <s v="D/107/S"/>
    <x v="5"/>
    <s v="S"/>
    <x v="2"/>
    <x v="13"/>
    <x v="2"/>
    <x v="376"/>
    <x v="91"/>
    <n v="830"/>
    <n v="298"/>
    <n v="0"/>
    <n v="1954"/>
    <s v="Flité"/>
    <s v="Blat Flité"/>
    <x v="0"/>
  </r>
  <r>
    <x v="1204"/>
    <n v="1285"/>
    <x v="1"/>
    <x v="0"/>
    <s v="F/258/P"/>
    <x v="1"/>
    <s v="P"/>
    <x v="2"/>
    <x v="39"/>
    <x v="0"/>
    <x v="377"/>
    <x v="159"/>
    <n v="16"/>
    <n v="0"/>
    <n v="0"/>
    <n v="717"/>
    <s v="Weaverays"/>
    <s v="Ricia Weaverays"/>
    <x v="0"/>
  </r>
  <r>
    <x v="1205"/>
    <n v="7884"/>
    <x v="2"/>
    <x v="0"/>
    <s v="E/512/P"/>
    <x v="6"/>
    <s v="P"/>
    <x v="0"/>
    <x v="40"/>
    <x v="0"/>
    <x v="263"/>
    <x v="91"/>
    <n v="465"/>
    <n v="0"/>
    <n v="0"/>
    <n v="2077"/>
    <s v="Cone"/>
    <s v="Grioss Cone"/>
    <x v="0"/>
  </r>
  <r>
    <x v="1206"/>
    <n v="8034"/>
    <x v="2"/>
    <x v="0"/>
    <s v="E/532/S"/>
    <x v="6"/>
    <s v="S"/>
    <x v="3"/>
    <x v="58"/>
    <x v="0"/>
    <x v="378"/>
    <x v="91"/>
    <n v="74"/>
    <n v="0"/>
    <n v="0"/>
    <n v="1298"/>
    <s v="Bost"/>
    <s v="Almone Bost"/>
    <x v="0"/>
  </r>
  <r>
    <x v="1207"/>
    <n v="8736"/>
    <x v="2"/>
    <x v="0"/>
    <s v="F/1800/P"/>
    <x v="1"/>
    <s v="P"/>
    <x v="0"/>
    <x v="28"/>
    <x v="0"/>
    <x v="0"/>
    <x v="91"/>
    <n v="289"/>
    <n v="976"/>
    <n v="0"/>
    <n v="1267"/>
    <s v="Pota"/>
    <s v="Tros Pota"/>
    <x v="1"/>
  </r>
  <r>
    <x v="1208"/>
    <n v="8966"/>
    <x v="2"/>
    <x v="0"/>
    <s v="F/1735/S"/>
    <x v="1"/>
    <s v="S"/>
    <x v="0"/>
    <x v="58"/>
    <x v="0"/>
    <x v="379"/>
    <x v="91"/>
    <n v="8"/>
    <n v="0"/>
    <n v="0"/>
    <n v="1241"/>
    <s v="Bush"/>
    <s v="Dow Bush"/>
    <x v="0"/>
  </r>
  <r>
    <x v="1209"/>
    <n v="1288"/>
    <x v="1"/>
    <x v="0"/>
    <s v="G/192/P"/>
    <x v="3"/>
    <s v="P"/>
    <x v="0"/>
    <x v="1"/>
    <x v="0"/>
    <x v="305"/>
    <x v="0"/>
    <n v="0"/>
    <n v="0"/>
    <n v="0"/>
    <n v="621"/>
    <s v="Flemaney"/>
    <s v="Nance Flemaney"/>
    <x v="0"/>
  </r>
  <r>
    <x v="1210"/>
    <n v="1289"/>
    <x v="1"/>
    <x v="0"/>
    <s v="G/195/S"/>
    <x v="3"/>
    <s v="S"/>
    <x v="0"/>
    <x v="57"/>
    <x v="0"/>
    <x v="0"/>
    <x v="0"/>
    <n v="0"/>
    <n v="0"/>
    <n v="0"/>
    <n v="0"/>
    <s v="Fultz"/>
    <s v="Idace Fultz"/>
    <x v="0"/>
  </r>
  <r>
    <x v="1211"/>
    <n v="1289"/>
    <x v="1"/>
    <x v="0"/>
    <s v="G/195/S"/>
    <x v="3"/>
    <s v="S"/>
    <x v="0"/>
    <x v="41"/>
    <x v="0"/>
    <x v="380"/>
    <x v="0"/>
    <n v="2"/>
    <n v="0"/>
    <n v="19"/>
    <n v="810"/>
    <s v="Fultz"/>
    <s v="Chelsa Fultz"/>
    <x v="0"/>
  </r>
  <r>
    <x v="1212"/>
    <n v="211"/>
    <x v="2"/>
    <x v="0"/>
    <s v="F/44/P"/>
    <x v="1"/>
    <s v="P"/>
    <x v="0"/>
    <x v="19"/>
    <x v="0"/>
    <x v="381"/>
    <x v="10"/>
    <n v="137"/>
    <n v="0"/>
    <n v="0"/>
    <n v="1040"/>
    <s v="Appie"/>
    <s v="Pebuts Appie"/>
    <x v="1"/>
  </r>
  <r>
    <x v="1213"/>
    <n v="1292"/>
    <x v="0"/>
    <x v="0"/>
    <s v="B/55/S"/>
    <x v="0"/>
    <s v="S"/>
    <x v="2"/>
    <x v="14"/>
    <x v="1"/>
    <x v="0"/>
    <x v="406"/>
    <n v="3"/>
    <n v="202"/>
    <n v="3146"/>
    <n v="31074"/>
    <s v="Conale"/>
    <s v="Scharab Conale"/>
    <x v="1"/>
  </r>
  <r>
    <x v="1214"/>
    <n v="1292"/>
    <x v="0"/>
    <x v="0"/>
    <s v="B/55/S"/>
    <x v="0"/>
    <s v="S"/>
    <x v="0"/>
    <x v="26"/>
    <x v="0"/>
    <x v="382"/>
    <x v="269"/>
    <n v="268"/>
    <n v="842"/>
    <n v="13"/>
    <n v="1596"/>
    <s v="Conale"/>
    <s v="Izarino Conale"/>
    <x v="1"/>
  </r>
  <r>
    <x v="1215"/>
    <n v="1293"/>
    <x v="1"/>
    <x v="0"/>
    <s v="F/261/P"/>
    <x v="1"/>
    <s v="P"/>
    <x v="0"/>
    <x v="28"/>
    <x v="0"/>
    <x v="383"/>
    <x v="0"/>
    <n v="0"/>
    <n v="0"/>
    <n v="584"/>
    <n v="797"/>
    <s v="Bertsontry"/>
    <s v="Elany Bertsontry"/>
    <x v="0"/>
  </r>
  <r>
    <x v="1216"/>
    <n v="1294"/>
    <x v="0"/>
    <x v="1"/>
    <s v="A/14/S"/>
    <x v="2"/>
    <s v="S"/>
    <x v="0"/>
    <x v="7"/>
    <x v="0"/>
    <x v="0"/>
    <x v="0"/>
    <n v="0"/>
    <n v="0"/>
    <n v="0"/>
    <n v="0"/>
    <s v="Gulcepusy"/>
    <s v="Aldhib Gulcepusy"/>
    <x v="1"/>
  </r>
  <r>
    <x v="1217"/>
    <n v="1294"/>
    <x v="0"/>
    <x v="1"/>
    <s v="A/14/S"/>
    <x v="2"/>
    <s v="S"/>
    <x v="1"/>
    <x v="29"/>
    <x v="0"/>
    <x v="0"/>
    <x v="0"/>
    <n v="0"/>
    <n v="0"/>
    <n v="0"/>
    <n v="0"/>
    <s v="Plegred"/>
    <s v="Chamak Plegred"/>
    <x v="1"/>
  </r>
  <r>
    <x v="1218"/>
    <n v="1294"/>
    <x v="0"/>
    <x v="0"/>
    <s v="A/14/S"/>
    <x v="2"/>
    <s v="S"/>
    <x v="0"/>
    <x v="7"/>
    <x v="1"/>
    <x v="0"/>
    <x v="0"/>
    <n v="0"/>
    <n v="0"/>
    <n v="0"/>
    <n v="0"/>
    <s v="Gulcepusy"/>
    <s v="Dscheat Gulcepusy"/>
    <x v="0"/>
  </r>
  <r>
    <x v="1219"/>
    <n v="1295"/>
    <x v="1"/>
    <x v="0"/>
    <s v=""/>
    <x v="4"/>
    <s v=""/>
    <x v="0"/>
    <x v="43"/>
    <x v="0"/>
    <x v="384"/>
    <x v="0"/>
    <n v="0"/>
    <n v="719"/>
    <n v="0"/>
    <n v="787"/>
    <s v="Vaught"/>
    <s v="Nica Vaught"/>
    <x v="0"/>
  </r>
  <r>
    <x v="1220"/>
    <n v="1299"/>
    <x v="1"/>
    <x v="0"/>
    <s v="F/250/S"/>
    <x v="1"/>
    <s v="S"/>
    <x v="0"/>
    <x v="15"/>
    <x v="0"/>
    <x v="0"/>
    <x v="0"/>
    <n v="675"/>
    <n v="5"/>
    <n v="0"/>
    <n v="680"/>
    <s v="Moodsey"/>
    <s v="Naomin Moodsey"/>
    <x v="1"/>
  </r>
  <r>
    <x v="1221"/>
    <n v="1300"/>
    <x v="1"/>
    <x v="0"/>
    <s v="F/251/S"/>
    <x v="1"/>
    <s v="S"/>
    <x v="2"/>
    <x v="38"/>
    <x v="0"/>
    <x v="27"/>
    <x v="407"/>
    <n v="1"/>
    <n v="380"/>
    <n v="13"/>
    <n v="694"/>
    <s v="Robins"/>
    <s v="Loria Robins"/>
    <x v="0"/>
  </r>
  <r>
    <x v="1222"/>
    <n v="1263"/>
    <x v="2"/>
    <x v="0"/>
    <s v="F/244/S"/>
    <x v="1"/>
    <s v="S"/>
    <x v="0"/>
    <x v="36"/>
    <x v="0"/>
    <x v="385"/>
    <x v="10"/>
    <n v="66"/>
    <n v="0"/>
    <n v="5"/>
    <n v="1156"/>
    <s v="Vloaf"/>
    <s v="Batses Vloaf"/>
    <x v="0"/>
  </r>
  <r>
    <x v="1223"/>
    <n v="1304"/>
    <x v="1"/>
    <x v="1"/>
    <s v="E/82/P"/>
    <x v="6"/>
    <s v="P"/>
    <x v="2"/>
    <x v="37"/>
    <x v="0"/>
    <x v="0"/>
    <x v="0"/>
    <n v="0"/>
    <n v="0"/>
    <n v="0"/>
    <n v="0"/>
    <s v="Quinnedy"/>
    <s v="Lyde Quinnedy"/>
    <x v="1"/>
  </r>
  <r>
    <x v="1224"/>
    <n v="1304"/>
    <x v="1"/>
    <x v="0"/>
    <s v="E/82/P"/>
    <x v="6"/>
    <s v="P"/>
    <x v="0"/>
    <x v="32"/>
    <x v="0"/>
    <x v="0"/>
    <x v="0"/>
    <n v="0"/>
    <n v="0"/>
    <n v="0"/>
    <n v="0"/>
    <s v="Carrishley"/>
    <s v="Mamina Carrishley"/>
    <x v="0"/>
  </r>
  <r>
    <x v="1225"/>
    <n v="1304"/>
    <x v="1"/>
    <x v="0"/>
    <s v="E/82/P"/>
    <x v="6"/>
    <s v="P"/>
    <x v="0"/>
    <x v="20"/>
    <x v="0"/>
    <x v="0"/>
    <x v="0"/>
    <n v="0"/>
    <n v="0"/>
    <n v="0"/>
    <n v="0"/>
    <s v="Quinnedy"/>
    <s v="Winia Quinnedy"/>
    <x v="0"/>
  </r>
  <r>
    <x v="1226"/>
    <n v="1304"/>
    <x v="1"/>
    <x v="0"/>
    <s v="E/82/P"/>
    <x v="6"/>
    <s v="P"/>
    <x v="0"/>
    <x v="49"/>
    <x v="0"/>
    <x v="0"/>
    <x v="0"/>
    <n v="0"/>
    <n v="0"/>
    <n v="0"/>
    <n v="0"/>
    <s v="Powenoble"/>
    <s v="Sethew Powenoble"/>
    <x v="1"/>
  </r>
  <r>
    <x v="1227"/>
    <n v="1304"/>
    <x v="1"/>
    <x v="1"/>
    <s v="E/82/P"/>
    <x v="6"/>
    <s v="P"/>
    <x v="0"/>
    <x v="12"/>
    <x v="0"/>
    <x v="0"/>
    <x v="0"/>
    <n v="0"/>
    <n v="0"/>
    <n v="0"/>
    <n v="0"/>
    <s v="Powenoble"/>
    <s v="Moniey Powenoble"/>
    <x v="0"/>
  </r>
  <r>
    <x v="1228"/>
    <n v="1304"/>
    <x v="1"/>
    <x v="0"/>
    <s v="E/82/P"/>
    <x v="6"/>
    <s v="P"/>
    <x v="1"/>
    <x v="37"/>
    <x v="0"/>
    <x v="0"/>
    <x v="0"/>
    <n v="0"/>
    <n v="0"/>
    <n v="0"/>
    <n v="0"/>
    <s v="Powenoble"/>
    <s v="Margia Powenoble"/>
    <x v="1"/>
  </r>
  <r>
    <x v="1229"/>
    <n v="1306"/>
    <x v="0"/>
    <x v="0"/>
    <s v="B/56/S"/>
    <x v="0"/>
    <s v="S"/>
    <x v="0"/>
    <x v="5"/>
    <x v="0"/>
    <x v="0"/>
    <x v="408"/>
    <n v="1"/>
    <n v="1010"/>
    <n v="514"/>
    <n v="5388"/>
    <s v="Irintious"/>
    <s v="Zaurah Irintious"/>
    <x v="1"/>
  </r>
  <r>
    <x v="1230"/>
    <n v="1306"/>
    <x v="0"/>
    <x v="0"/>
    <s v="B/56/S"/>
    <x v="0"/>
    <s v="S"/>
    <x v="2"/>
    <x v="56"/>
    <x v="0"/>
    <x v="0"/>
    <x v="0"/>
    <n v="0"/>
    <n v="0"/>
    <n v="0"/>
    <n v="0"/>
    <s v="Irintious"/>
    <s v="Alsham Irintious"/>
    <x v="1"/>
  </r>
  <r>
    <x v="1231"/>
    <n v="1307"/>
    <x v="1"/>
    <x v="1"/>
    <s v="G/193/P"/>
    <x v="3"/>
    <s v="P"/>
    <x v="0"/>
    <x v="15"/>
    <x v="0"/>
    <x v="0"/>
    <x v="0"/>
    <n v="0"/>
    <n v="0"/>
    <n v="0"/>
    <n v="0"/>
    <s v="Norrison"/>
    <s v="Andrey Norrison"/>
    <x v="0"/>
  </r>
  <r>
    <x v="1232"/>
    <n v="1308"/>
    <x v="0"/>
    <x v="1"/>
    <s v=""/>
    <x v="4"/>
    <s v=""/>
    <x v="2"/>
    <x v="46"/>
    <x v="0"/>
    <x v="0"/>
    <x v="0"/>
    <n v="0"/>
    <n v="0"/>
    <n v="0"/>
    <n v="0"/>
    <s v="Plegred"/>
    <s v="Diram Plegred"/>
    <x v="1"/>
  </r>
  <r>
    <x v="1233"/>
    <n v="1308"/>
    <x v="0"/>
    <x v="0"/>
    <s v="E/94/S"/>
    <x v="6"/>
    <s v="S"/>
    <x v="2"/>
    <x v="29"/>
    <x v="0"/>
    <x v="386"/>
    <x v="409"/>
    <n v="0"/>
    <n v="8145"/>
    <n v="2519"/>
    <n v="14242"/>
    <s v="Plegred"/>
    <s v="Tachba Plegred"/>
    <x v="0"/>
  </r>
  <r>
    <x v="1234"/>
    <n v="1308"/>
    <x v="0"/>
    <x v="0"/>
    <s v="E/94/S"/>
    <x v="6"/>
    <s v="S"/>
    <x v="2"/>
    <x v="12"/>
    <x v="0"/>
    <x v="0"/>
    <x v="410"/>
    <n v="0"/>
    <n v="3198"/>
    <n v="6"/>
    <n v="3643"/>
    <s v="Plegred"/>
    <s v="Grafi Plegred"/>
    <x v="0"/>
  </r>
  <r>
    <x v="1235"/>
    <n v="1308"/>
    <x v="0"/>
    <x v="1"/>
    <s v="E/94/S"/>
    <x v="6"/>
    <s v="S"/>
    <x v="2"/>
    <x v="6"/>
    <x v="0"/>
    <x v="0"/>
    <x v="0"/>
    <n v="0"/>
    <n v="0"/>
    <n v="0"/>
    <n v="0"/>
    <s v="Plegred"/>
    <s v="Medib Plegred"/>
    <x v="1"/>
  </r>
  <r>
    <x v="1236"/>
    <n v="1309"/>
    <x v="1"/>
    <x v="0"/>
    <s v="F/264/P"/>
    <x v="1"/>
    <s v="P"/>
    <x v="0"/>
    <x v="43"/>
    <x v="0"/>
    <x v="0"/>
    <x v="260"/>
    <n v="109"/>
    <n v="0"/>
    <n v="671"/>
    <n v="784"/>
    <s v="Gordond"/>
    <s v="Regana Gordond"/>
    <x v="1"/>
  </r>
  <r>
    <x v="1237"/>
    <n v="1310"/>
    <x v="0"/>
    <x v="0"/>
    <s v="C/52/S"/>
    <x v="7"/>
    <s v="S"/>
    <x v="0"/>
    <x v="55"/>
    <x v="0"/>
    <x v="0"/>
    <x v="411"/>
    <n v="1"/>
    <n v="4948"/>
    <n v="53"/>
    <n v="5989"/>
    <s v="Coillery"/>
    <s v="Kitauon Coillery"/>
    <x v="0"/>
  </r>
  <r>
    <x v="1238"/>
    <n v="1467"/>
    <x v="2"/>
    <x v="0"/>
    <s v="E/111/S"/>
    <x v="6"/>
    <s v="S"/>
    <x v="0"/>
    <x v="33"/>
    <x v="0"/>
    <x v="387"/>
    <x v="10"/>
    <n v="0"/>
    <n v="61"/>
    <n v="26"/>
    <n v="982"/>
    <s v="Dillips"/>
    <s v="Russey Dillips"/>
    <x v="0"/>
  </r>
  <r>
    <x v="1239"/>
    <n v="1712"/>
    <x v="2"/>
    <x v="0"/>
    <s v="F/339/P"/>
    <x v="1"/>
    <s v="P"/>
    <x v="0"/>
    <x v="38"/>
    <x v="0"/>
    <x v="211"/>
    <x v="10"/>
    <n v="49"/>
    <n v="2421"/>
    <n v="24"/>
    <n v="2598"/>
    <s v="Pamca"/>
    <s v="Cinets Pamca"/>
    <x v="0"/>
  </r>
  <r>
    <x v="1240"/>
    <n v="2530"/>
    <x v="2"/>
    <x v="0"/>
    <s v="F/488/S"/>
    <x v="1"/>
    <s v="S"/>
    <x v="0"/>
    <x v="36"/>
    <x v="0"/>
    <x v="388"/>
    <x v="10"/>
    <n v="189"/>
    <n v="1"/>
    <n v="0"/>
    <n v="1925"/>
    <s v="Start"/>
    <s v="Sil Start"/>
    <x v="0"/>
  </r>
  <r>
    <x v="1241"/>
    <n v="1312"/>
    <x v="1"/>
    <x v="1"/>
    <s v="G/194/P"/>
    <x v="3"/>
    <s v="P"/>
    <x v="2"/>
    <x v="33"/>
    <x v="0"/>
    <x v="0"/>
    <x v="0"/>
    <n v="0"/>
    <n v="0"/>
    <n v="0"/>
    <n v="0"/>
    <s v="Blandez"/>
    <s v="Darley Blandez"/>
    <x v="1"/>
  </r>
  <r>
    <x v="1242"/>
    <n v="1316"/>
    <x v="0"/>
    <x v="1"/>
    <s v="E/95/S"/>
    <x v="6"/>
    <s v="S"/>
    <x v="0"/>
    <x v="7"/>
    <x v="0"/>
    <x v="0"/>
    <x v="0"/>
    <n v="0"/>
    <n v="0"/>
    <n v="0"/>
    <n v="0"/>
    <s v="Quelfly"/>
    <s v="Sadrus Quelfly"/>
    <x v="1"/>
  </r>
  <r>
    <x v="1243"/>
    <n v="1316"/>
    <x v="0"/>
    <x v="0"/>
    <s v="E/95/S"/>
    <x v="6"/>
    <s v="S"/>
    <x v="2"/>
    <x v="39"/>
    <x v="0"/>
    <x v="0"/>
    <x v="412"/>
    <n v="0"/>
    <n v="4664"/>
    <n v="89"/>
    <n v="5600"/>
    <s v="Quelfly"/>
    <s v="Arion Quelfly"/>
    <x v="0"/>
  </r>
  <r>
    <x v="1244"/>
    <n v="2765"/>
    <x v="2"/>
    <x v="0"/>
    <s v="F/532/S"/>
    <x v="1"/>
    <s v="S"/>
    <x v="0"/>
    <x v="38"/>
    <x v="0"/>
    <x v="389"/>
    <x v="10"/>
    <n v="0"/>
    <n v="0"/>
    <n v="0"/>
    <n v="1503"/>
    <s v="Curie"/>
    <s v="Callix Curie"/>
    <x v="0"/>
  </r>
  <r>
    <x v="1245"/>
    <n v="1322"/>
    <x v="1"/>
    <x v="1"/>
    <s v="G/196/P"/>
    <x v="3"/>
    <s v="P"/>
    <x v="0"/>
    <x v="46"/>
    <x v="0"/>
    <x v="0"/>
    <x v="0"/>
    <n v="0"/>
    <n v="0"/>
    <n v="0"/>
    <n v="0"/>
    <s v="Masquez"/>
    <s v="Tonnie Masquez"/>
    <x v="1"/>
  </r>
  <r>
    <x v="1246"/>
    <n v="1323"/>
    <x v="1"/>
    <x v="1"/>
    <s v="F/267/P"/>
    <x v="1"/>
    <s v="P"/>
    <x v="2"/>
    <x v="40"/>
    <x v="0"/>
    <x v="0"/>
    <x v="0"/>
    <n v="0"/>
    <n v="0"/>
    <n v="0"/>
    <n v="0"/>
    <s v="Gamberson"/>
    <s v="Jilla Gamberson"/>
    <x v="1"/>
  </r>
  <r>
    <x v="1247"/>
    <n v="1324"/>
    <x v="1"/>
    <x v="1"/>
    <s v="G/199/S"/>
    <x v="3"/>
    <s v="S"/>
    <x v="2"/>
    <x v="37"/>
    <x v="0"/>
    <x v="0"/>
    <x v="0"/>
    <n v="0"/>
    <n v="0"/>
    <n v="0"/>
    <n v="0"/>
    <s v="Gilleyons"/>
    <s v="Carona Gilleyons"/>
    <x v="0"/>
  </r>
  <r>
    <x v="1248"/>
    <n v="1324"/>
    <x v="1"/>
    <x v="0"/>
    <s v="G/199/S"/>
    <x v="3"/>
    <s v="S"/>
    <x v="2"/>
    <x v="20"/>
    <x v="0"/>
    <x v="0"/>
    <x v="0"/>
    <n v="0"/>
    <n v="0"/>
    <n v="0"/>
    <n v="0"/>
    <s v="Gilleyons"/>
    <s v="Wen Gilleyons"/>
    <x v="0"/>
  </r>
  <r>
    <x v="1249"/>
    <n v="1324"/>
    <x v="1"/>
    <x v="1"/>
    <s v="G/199/S"/>
    <x v="3"/>
    <s v="S"/>
    <x v="0"/>
    <x v="26"/>
    <x v="0"/>
    <x v="0"/>
    <x v="0"/>
    <n v="0"/>
    <n v="0"/>
    <n v="0"/>
    <n v="0"/>
    <s v="Gilleyons"/>
    <s v="Lewise Gilleyons"/>
    <x v="1"/>
  </r>
  <r>
    <x v="1250"/>
    <n v="1325"/>
    <x v="1"/>
    <x v="1"/>
    <s v="E/97/S"/>
    <x v="6"/>
    <s v="S"/>
    <x v="0"/>
    <x v="16"/>
    <x v="0"/>
    <x v="0"/>
    <x v="0"/>
    <n v="0"/>
    <n v="0"/>
    <n v="0"/>
    <n v="0"/>
    <s v="Barbes"/>
    <s v="Jimen Barbes"/>
    <x v="1"/>
  </r>
  <r>
    <x v="1251"/>
    <n v="1325"/>
    <x v="1"/>
    <x v="0"/>
    <s v="E/97/S"/>
    <x v="6"/>
    <s v="S"/>
    <x v="0"/>
    <x v="1"/>
    <x v="0"/>
    <x v="390"/>
    <x v="413"/>
    <n v="340"/>
    <n v="0"/>
    <n v="336"/>
    <n v="906"/>
    <s v="Barbes"/>
    <s v="Wilmay Barbes"/>
    <x v="0"/>
  </r>
  <r>
    <x v="1252"/>
    <n v="1325"/>
    <x v="1"/>
    <x v="1"/>
    <s v="E/97/S"/>
    <x v="6"/>
    <s v="S"/>
    <x v="0"/>
    <x v="42"/>
    <x v="0"/>
    <x v="0"/>
    <x v="0"/>
    <n v="0"/>
    <n v="0"/>
    <n v="0"/>
    <n v="0"/>
    <s v="Barbes"/>
    <s v="Lilasa Barbes"/>
    <x v="1"/>
  </r>
  <r>
    <x v="1253"/>
    <n v="3096"/>
    <x v="2"/>
    <x v="0"/>
    <s v="D/103/S"/>
    <x v="5"/>
    <s v="S"/>
    <x v="2"/>
    <x v="36"/>
    <x v="0"/>
    <x v="51"/>
    <x v="10"/>
    <n v="633"/>
    <n v="0"/>
    <n v="188"/>
    <n v="827"/>
    <s v="Khaf"/>
    <s v="Seat Khaf"/>
    <x v="1"/>
  </r>
  <r>
    <x v="1254"/>
    <n v="3389"/>
    <x v="2"/>
    <x v="0"/>
    <s v="F/642/S"/>
    <x v="1"/>
    <s v="S"/>
    <x v="0"/>
    <x v="40"/>
    <x v="0"/>
    <x v="391"/>
    <x v="10"/>
    <n v="1264"/>
    <n v="0"/>
    <n v="0"/>
    <n v="1289"/>
    <s v="Bun"/>
    <s v="Hog Bun"/>
    <x v="1"/>
  </r>
  <r>
    <x v="1255"/>
    <n v="1328"/>
    <x v="1"/>
    <x v="1"/>
    <s v="G/198/P"/>
    <x v="3"/>
    <s v="P"/>
    <x v="0"/>
    <x v="6"/>
    <x v="0"/>
    <x v="0"/>
    <x v="0"/>
    <n v="0"/>
    <n v="0"/>
    <n v="0"/>
    <n v="0"/>
    <s v="Rigginsen"/>
    <s v="Joandy Rigginsen"/>
    <x v="0"/>
  </r>
  <r>
    <x v="1256"/>
    <n v="3592"/>
    <x v="2"/>
    <x v="0"/>
    <s v="D/121/P"/>
    <x v="5"/>
    <s v="P"/>
    <x v="1"/>
    <x v="15"/>
    <x v="0"/>
    <x v="392"/>
    <x v="10"/>
    <n v="640"/>
    <n v="15"/>
    <n v="30"/>
    <n v="879"/>
    <s v="Prité"/>
    <s v="Ungles Prité"/>
    <x v="1"/>
  </r>
  <r>
    <x v="1257"/>
    <n v="3817"/>
    <x v="2"/>
    <x v="0"/>
    <s v="E/226/P"/>
    <x v="6"/>
    <s v="P"/>
    <x v="0"/>
    <x v="28"/>
    <x v="0"/>
    <x v="393"/>
    <x v="10"/>
    <n v="921"/>
    <n v="0"/>
    <n v="0"/>
    <n v="1906"/>
    <s v="Reste"/>
    <s v="Poselk Reste"/>
    <x v="0"/>
  </r>
  <r>
    <x v="1258"/>
    <n v="1331"/>
    <x v="1"/>
    <x v="1"/>
    <s v="G/200/S"/>
    <x v="3"/>
    <s v="S"/>
    <x v="1"/>
    <x v="1"/>
    <x v="0"/>
    <x v="0"/>
    <x v="0"/>
    <n v="0"/>
    <n v="0"/>
    <n v="0"/>
    <n v="0"/>
    <s v="Alshipson"/>
    <s v="Cathya Alshipson"/>
    <x v="1"/>
  </r>
  <r>
    <x v="1259"/>
    <n v="1332"/>
    <x v="1"/>
    <x v="0"/>
    <s v="E/98/S"/>
    <x v="6"/>
    <s v="S"/>
    <x v="0"/>
    <x v="19"/>
    <x v="0"/>
    <x v="40"/>
    <x v="0"/>
    <n v="561"/>
    <n v="203"/>
    <n v="0"/>
    <n v="792"/>
    <s v="Hurchez"/>
    <s v="Kayd Hurchez"/>
    <x v="0"/>
  </r>
  <r>
    <x v="1260"/>
    <n v="1333"/>
    <x v="1"/>
    <x v="0"/>
    <s v="F/269/P"/>
    <x v="1"/>
    <s v="P"/>
    <x v="1"/>
    <x v="25"/>
    <x v="0"/>
    <x v="0"/>
    <x v="414"/>
    <n v="0"/>
    <n v="229"/>
    <n v="26"/>
    <n v="741"/>
    <s v="Fryes"/>
    <s v="Elindy Fryes"/>
    <x v="0"/>
  </r>
  <r>
    <x v="1261"/>
    <n v="1335"/>
    <x v="1"/>
    <x v="1"/>
    <s v="G/199/P"/>
    <x v="3"/>
    <s v="P"/>
    <x v="0"/>
    <x v="5"/>
    <x v="0"/>
    <x v="0"/>
    <x v="0"/>
    <n v="0"/>
    <n v="0"/>
    <n v="0"/>
    <n v="0"/>
    <s v="Moodsey"/>
    <s v="Shan Moodsey"/>
    <x v="0"/>
  </r>
  <r>
    <x v="1262"/>
    <n v="1336"/>
    <x v="1"/>
    <x v="1"/>
    <s v="G/201/S"/>
    <x v="3"/>
    <s v="S"/>
    <x v="0"/>
    <x v="30"/>
    <x v="0"/>
    <x v="0"/>
    <x v="0"/>
    <n v="0"/>
    <n v="0"/>
    <n v="0"/>
    <n v="0"/>
    <s v="-"/>
    <s v="-"/>
    <x v="1"/>
  </r>
  <r>
    <x v="1263"/>
    <n v="1337"/>
    <x v="1"/>
    <x v="0"/>
    <s v="F/258/S"/>
    <x v="1"/>
    <s v="S"/>
    <x v="2"/>
    <x v="8"/>
    <x v="0"/>
    <x v="394"/>
    <x v="68"/>
    <n v="0"/>
    <n v="610"/>
    <n v="4"/>
    <n v="1403"/>
    <s v="Shermann"/>
    <s v="Brank Shermann"/>
    <x v="0"/>
  </r>
  <r>
    <x v="1264"/>
    <n v="1340"/>
    <x v="1"/>
    <x v="1"/>
    <s v="G/203/S"/>
    <x v="3"/>
    <s v="S"/>
    <x v="0"/>
    <x v="40"/>
    <x v="0"/>
    <x v="0"/>
    <x v="0"/>
    <n v="0"/>
    <n v="0"/>
    <n v="0"/>
    <n v="0"/>
    <s v="Harrenoldez"/>
    <s v="Pamiea Harrenoldez"/>
    <x v="0"/>
  </r>
  <r>
    <x v="1265"/>
    <n v="1342"/>
    <x v="1"/>
    <x v="0"/>
    <s v="G/200/P"/>
    <x v="3"/>
    <s v="P"/>
    <x v="0"/>
    <x v="10"/>
    <x v="0"/>
    <x v="0"/>
    <x v="214"/>
    <n v="5"/>
    <n v="0"/>
    <n v="761"/>
    <n v="884"/>
    <s v="Mayder"/>
    <s v="Darry Mayder"/>
    <x v="0"/>
  </r>
  <r>
    <x v="1266"/>
    <n v="1345"/>
    <x v="1"/>
    <x v="0"/>
    <s v="F/260/S"/>
    <x v="1"/>
    <s v="S"/>
    <x v="0"/>
    <x v="36"/>
    <x v="0"/>
    <x v="395"/>
    <x v="0"/>
    <n v="18"/>
    <n v="721"/>
    <n v="0"/>
    <n v="1913"/>
    <s v="Flowensley"/>
    <s v="Mistie Flowensley"/>
    <x v="0"/>
  </r>
  <r>
    <x v="1267"/>
    <n v="4191"/>
    <x v="2"/>
    <x v="0"/>
    <s v="D/135/S"/>
    <x v="5"/>
    <s v="S"/>
    <x v="0"/>
    <x v="41"/>
    <x v="0"/>
    <x v="396"/>
    <x v="10"/>
    <n v="236"/>
    <n v="754"/>
    <n v="0"/>
    <n v="1941"/>
    <s v="Dun"/>
    <s v="Oateal Dun"/>
    <x v="0"/>
  </r>
  <r>
    <x v="1268"/>
    <n v="1348"/>
    <x v="0"/>
    <x v="0"/>
    <s v="B/57/S"/>
    <x v="0"/>
    <s v="S"/>
    <x v="0"/>
    <x v="15"/>
    <x v="0"/>
    <x v="0"/>
    <x v="415"/>
    <n v="0"/>
    <n v="369"/>
    <n v="2969"/>
    <n v="4869"/>
    <s v="Balightal"/>
    <s v="Batan Balightal"/>
    <x v="0"/>
  </r>
  <r>
    <x v="1269"/>
    <n v="1348"/>
    <x v="0"/>
    <x v="1"/>
    <s v="B/57/S"/>
    <x v="0"/>
    <s v="S"/>
    <x v="0"/>
    <x v="34"/>
    <x v="0"/>
    <x v="0"/>
    <x v="0"/>
    <n v="0"/>
    <n v="0"/>
    <n v="0"/>
    <n v="0"/>
    <s v="Balightal"/>
    <s v="Aske Balightal"/>
    <x v="1"/>
  </r>
  <r>
    <x v="1270"/>
    <n v="1350"/>
    <x v="1"/>
    <x v="1"/>
    <s v="G/206/S"/>
    <x v="3"/>
    <s v="S"/>
    <x v="2"/>
    <x v="38"/>
    <x v="0"/>
    <x v="0"/>
    <x v="0"/>
    <n v="0"/>
    <n v="0"/>
    <n v="0"/>
    <n v="0"/>
    <s v="Cleang"/>
    <s v="Sharie Cleang"/>
    <x v="1"/>
  </r>
  <r>
    <x v="1271"/>
    <n v="1350"/>
    <x v="1"/>
    <x v="0"/>
    <s v="F/261/S"/>
    <x v="1"/>
    <s v="S"/>
    <x v="0"/>
    <x v="9"/>
    <x v="0"/>
    <x v="397"/>
    <x v="91"/>
    <n v="126"/>
    <n v="460"/>
    <n v="72"/>
    <n v="2149"/>
    <s v="Cleang"/>
    <s v="Isa Cleang"/>
    <x v="0"/>
  </r>
  <r>
    <x v="1272"/>
    <n v="1350"/>
    <x v="1"/>
    <x v="0"/>
    <s v="G/206/S"/>
    <x v="3"/>
    <s v="S"/>
    <x v="1"/>
    <x v="42"/>
    <x v="0"/>
    <x v="398"/>
    <x v="416"/>
    <n v="8"/>
    <n v="202"/>
    <n v="0"/>
    <n v="807"/>
    <s v="Cleang"/>
    <s v="Mamina Cleang"/>
    <x v="0"/>
  </r>
  <r>
    <x v="1273"/>
    <n v="1350"/>
    <x v="1"/>
    <x v="1"/>
    <s v="G/206/S"/>
    <x v="3"/>
    <s v="S"/>
    <x v="1"/>
    <x v="43"/>
    <x v="0"/>
    <x v="0"/>
    <x v="0"/>
    <n v="0"/>
    <n v="0"/>
    <n v="0"/>
    <n v="0"/>
    <s v="Cleang"/>
    <s v="Lulah Cleang"/>
    <x v="0"/>
  </r>
  <r>
    <x v="1274"/>
    <n v="1351"/>
    <x v="1"/>
    <x v="0"/>
    <s v="G/202/P"/>
    <x v="3"/>
    <s v="P"/>
    <x v="0"/>
    <x v="15"/>
    <x v="0"/>
    <x v="0"/>
    <x v="0"/>
    <n v="0"/>
    <n v="0"/>
    <n v="0"/>
    <n v="0"/>
    <s v="-"/>
    <s v="-"/>
    <x v="0"/>
  </r>
  <r>
    <x v="1275"/>
    <n v="5128"/>
    <x v="2"/>
    <x v="0"/>
    <s v="F/1045/P"/>
    <x v="1"/>
    <s v="P"/>
    <x v="0"/>
    <x v="33"/>
    <x v="0"/>
    <x v="0"/>
    <x v="10"/>
    <n v="2832"/>
    <n v="0"/>
    <n v="0"/>
    <n v="2833"/>
    <s v="Frazo"/>
    <s v="Frus Frazo"/>
    <x v="1"/>
  </r>
  <r>
    <x v="1276"/>
    <n v="5465"/>
    <x v="2"/>
    <x v="0"/>
    <s v="F/1132/P"/>
    <x v="1"/>
    <s v="P"/>
    <x v="0"/>
    <x v="38"/>
    <x v="0"/>
    <x v="27"/>
    <x v="10"/>
    <n v="2196"/>
    <n v="372"/>
    <n v="0"/>
    <n v="2570"/>
    <s v="Chité"/>
    <s v="Sugaly Chité"/>
    <x v="0"/>
  </r>
  <r>
    <x v="1277"/>
    <n v="6096"/>
    <x v="2"/>
    <x v="0"/>
    <s v="F/1162/S"/>
    <x v="1"/>
    <s v="S"/>
    <x v="0"/>
    <x v="54"/>
    <x v="0"/>
    <x v="399"/>
    <x v="10"/>
    <n v="1048"/>
    <n v="0"/>
    <n v="0"/>
    <n v="1288"/>
    <s v="Wooes"/>
    <s v="Berk Wooes"/>
    <x v="1"/>
  </r>
  <r>
    <x v="1278"/>
    <n v="6216"/>
    <x v="2"/>
    <x v="0"/>
    <s v="F/1282/P"/>
    <x v="1"/>
    <s v="P"/>
    <x v="0"/>
    <x v="26"/>
    <x v="0"/>
    <x v="391"/>
    <x v="10"/>
    <n v="1167"/>
    <n v="0"/>
    <n v="0"/>
    <n v="1192"/>
    <s v="Perta"/>
    <s v="Wolous Perta"/>
    <x v="1"/>
  </r>
  <r>
    <x v="1279"/>
    <n v="6462"/>
    <x v="2"/>
    <x v="0"/>
    <s v="F/1233/S"/>
    <x v="1"/>
    <s v="S"/>
    <x v="0"/>
    <x v="33"/>
    <x v="0"/>
    <x v="400"/>
    <x v="10"/>
    <n v="1686"/>
    <n v="13"/>
    <n v="0"/>
    <n v="2599"/>
    <s v="Cure"/>
    <s v="Gibers Cure"/>
    <x v="1"/>
  </r>
  <r>
    <x v="1280"/>
    <n v="1355"/>
    <x v="1"/>
    <x v="1"/>
    <s v="G/203/P"/>
    <x v="3"/>
    <s v="P"/>
    <x v="1"/>
    <x v="15"/>
    <x v="0"/>
    <x v="0"/>
    <x v="0"/>
    <n v="0"/>
    <n v="0"/>
    <n v="0"/>
    <n v="0"/>
    <s v="Paynard"/>
    <s v="Timmie Paynard"/>
    <x v="1"/>
  </r>
  <r>
    <x v="1281"/>
    <n v="1356"/>
    <x v="1"/>
    <x v="0"/>
    <s v="G/207/S"/>
    <x v="3"/>
    <s v="S"/>
    <x v="0"/>
    <x v="33"/>
    <x v="0"/>
    <x v="0"/>
    <x v="417"/>
    <n v="0"/>
    <n v="310"/>
    <n v="539"/>
    <n v="888"/>
    <s v="Rothewson"/>
    <s v="Leony Rothewson"/>
    <x v="0"/>
  </r>
  <r>
    <x v="1282"/>
    <n v="6565"/>
    <x v="2"/>
    <x v="0"/>
    <s v="E/437/S"/>
    <x v="6"/>
    <s v="S"/>
    <x v="0"/>
    <x v="46"/>
    <x v="0"/>
    <x v="401"/>
    <x v="10"/>
    <n v="0"/>
    <n v="0"/>
    <n v="25"/>
    <n v="2107"/>
    <s v="Emead"/>
    <s v="Lakes Emead"/>
    <x v="0"/>
  </r>
  <r>
    <x v="1283"/>
    <n v="1360"/>
    <x v="1"/>
    <x v="0"/>
    <s v="E/100/S"/>
    <x v="6"/>
    <s v="S"/>
    <x v="0"/>
    <x v="36"/>
    <x v="0"/>
    <x v="0"/>
    <x v="418"/>
    <n v="0"/>
    <n v="0"/>
    <n v="0"/>
    <n v="997"/>
    <s v="Blandez"/>
    <s v="Terta Blandez"/>
    <x v="1"/>
  </r>
  <r>
    <x v="1284"/>
    <n v="1362"/>
    <x v="1"/>
    <x v="0"/>
    <s v="F/265/S"/>
    <x v="1"/>
    <s v="S"/>
    <x v="0"/>
    <x v="40"/>
    <x v="0"/>
    <x v="0"/>
    <x v="419"/>
    <n v="0"/>
    <n v="119"/>
    <n v="2"/>
    <n v="1389"/>
    <s v="-"/>
    <s v="-"/>
    <x v="0"/>
  </r>
  <r>
    <x v="1285"/>
    <n v="1365"/>
    <x v="0"/>
    <x v="0"/>
    <s v="B/58/S"/>
    <x v="0"/>
    <s v="S"/>
    <x v="2"/>
    <x v="3"/>
    <x v="0"/>
    <x v="220"/>
    <x v="420"/>
    <n v="0"/>
    <n v="3656"/>
    <n v="150"/>
    <n v="6264"/>
    <s v="Exnutch"/>
    <s v="Alkeson Exnutch"/>
    <x v="0"/>
  </r>
  <r>
    <x v="1286"/>
    <n v="1365"/>
    <x v="0"/>
    <x v="1"/>
    <s v="B/58/S"/>
    <x v="0"/>
    <s v="S"/>
    <x v="0"/>
    <x v="28"/>
    <x v="0"/>
    <x v="0"/>
    <x v="0"/>
    <n v="0"/>
    <n v="0"/>
    <n v="0"/>
    <n v="0"/>
    <s v="Exnutch"/>
    <s v="Anchird Exnutch"/>
    <x v="1"/>
  </r>
  <r>
    <x v="1287"/>
    <n v="1366"/>
    <x v="1"/>
    <x v="1"/>
    <s v="G/206/P"/>
    <x v="3"/>
    <s v="P"/>
    <x v="2"/>
    <x v="46"/>
    <x v="0"/>
    <x v="0"/>
    <x v="0"/>
    <n v="0"/>
    <n v="0"/>
    <n v="0"/>
    <n v="0"/>
    <s v="Hestes"/>
    <s v="Searla Hestes"/>
    <x v="1"/>
  </r>
  <r>
    <x v="1288"/>
    <n v="1368"/>
    <x v="1"/>
    <x v="1"/>
    <s v="G/208/P"/>
    <x v="3"/>
    <s v="P"/>
    <x v="0"/>
    <x v="38"/>
    <x v="0"/>
    <x v="0"/>
    <x v="0"/>
    <n v="0"/>
    <n v="0"/>
    <n v="0"/>
    <n v="0"/>
    <s v="Lanks"/>
    <s v="Iandy Lanks"/>
    <x v="0"/>
  </r>
  <r>
    <x v="1289"/>
    <n v="1370"/>
    <x v="1"/>
    <x v="0"/>
    <s v="E/102/S"/>
    <x v="6"/>
    <s v="S"/>
    <x v="0"/>
    <x v="33"/>
    <x v="0"/>
    <x v="402"/>
    <x v="0"/>
    <n v="23"/>
    <n v="3"/>
    <n v="0"/>
    <n v="991"/>
    <s v="Waterson"/>
    <s v="Timmy Waterson"/>
    <x v="0"/>
  </r>
  <r>
    <x v="1290"/>
    <n v="6970"/>
    <x v="2"/>
    <x v="0"/>
    <s v=""/>
    <x v="4"/>
    <s v=""/>
    <x v="0"/>
    <x v="69"/>
    <x v="2"/>
    <x v="403"/>
    <x v="10"/>
    <n v="12"/>
    <n v="0"/>
    <n v="0"/>
    <n v="3371"/>
    <s v="Gin"/>
    <s v="Ret Gin"/>
    <x v="0"/>
  </r>
  <r>
    <x v="1291"/>
    <n v="1375"/>
    <x v="1"/>
    <x v="0"/>
    <s v="G/208/S"/>
    <x v="3"/>
    <s v="S"/>
    <x v="0"/>
    <x v="37"/>
    <x v="0"/>
    <x v="0"/>
    <x v="0"/>
    <n v="0"/>
    <n v="0"/>
    <n v="0"/>
    <n v="0"/>
    <s v="Sykess"/>
    <s v="Aleen Sykess"/>
    <x v="0"/>
  </r>
  <r>
    <x v="1292"/>
    <n v="1375"/>
    <x v="1"/>
    <x v="0"/>
    <s v="F/267/S"/>
    <x v="1"/>
    <s v="S"/>
    <x v="0"/>
    <x v="43"/>
    <x v="0"/>
    <x v="0"/>
    <x v="83"/>
    <n v="946"/>
    <n v="0"/>
    <n v="0"/>
    <n v="949"/>
    <s v="Sykess"/>
    <s v="Gwendy Sykess"/>
    <x v="0"/>
  </r>
  <r>
    <x v="1293"/>
    <n v="1376"/>
    <x v="1"/>
    <x v="1"/>
    <s v="G/211/P"/>
    <x v="3"/>
    <s v="P"/>
    <x v="0"/>
    <x v="54"/>
    <x v="0"/>
    <x v="0"/>
    <x v="0"/>
    <n v="0"/>
    <n v="0"/>
    <n v="0"/>
    <n v="0"/>
    <s v="Delez"/>
    <s v="Karia Delez"/>
    <x v="0"/>
  </r>
  <r>
    <x v="1294"/>
    <n v="1377"/>
    <x v="0"/>
    <x v="0"/>
    <s v="C/52/P"/>
    <x v="7"/>
    <s v="P"/>
    <x v="0"/>
    <x v="26"/>
    <x v="0"/>
    <x v="0"/>
    <x v="421"/>
    <n v="537"/>
    <n v="42"/>
    <n v="144"/>
    <n v="3524"/>
    <s v="Coniple"/>
    <s v="Coxah Coniple"/>
    <x v="1"/>
  </r>
  <r>
    <x v="1295"/>
    <n v="1378"/>
    <x v="1"/>
    <x v="0"/>
    <s v="G/212/P"/>
    <x v="3"/>
    <s v="P"/>
    <x v="0"/>
    <x v="43"/>
    <x v="0"/>
    <x v="404"/>
    <x v="422"/>
    <n v="550"/>
    <n v="0"/>
    <n v="0"/>
    <n v="836"/>
    <s v="Caineson"/>
    <s v="Joyces Caineson"/>
    <x v="0"/>
  </r>
  <r>
    <x v="1296"/>
    <n v="1378"/>
    <x v="1"/>
    <x v="0"/>
    <s v="F/275/P"/>
    <x v="1"/>
    <s v="P"/>
    <x v="0"/>
    <x v="15"/>
    <x v="0"/>
    <x v="405"/>
    <x v="0"/>
    <n v="0"/>
    <n v="0"/>
    <n v="78"/>
    <n v="1004"/>
    <s v="Caineson"/>
    <s v="Ellena Caineson"/>
    <x v="1"/>
  </r>
  <r>
    <x v="1297"/>
    <n v="1379"/>
    <x v="1"/>
    <x v="0"/>
    <s v="F/268/S"/>
    <x v="1"/>
    <s v="S"/>
    <x v="0"/>
    <x v="4"/>
    <x v="0"/>
    <x v="0"/>
    <x v="423"/>
    <n v="0"/>
    <n v="769"/>
    <n v="4"/>
    <n v="803"/>
    <s v="Mcgowaymond"/>
    <s v="Lillen Mcgowaymond"/>
    <x v="0"/>
  </r>
  <r>
    <x v="1298"/>
    <n v="1380"/>
    <x v="0"/>
    <x v="0"/>
    <s v="C/53/S"/>
    <x v="7"/>
    <s v="S"/>
    <x v="2"/>
    <x v="42"/>
    <x v="0"/>
    <x v="0"/>
    <x v="179"/>
    <n v="0"/>
    <n v="2735"/>
    <n v="3604"/>
    <n v="6360"/>
    <s v="Fuleng"/>
    <s v="Quarke Fuleng"/>
    <x v="0"/>
  </r>
  <r>
    <x v="1299"/>
    <n v="1381"/>
    <x v="1"/>
    <x v="1"/>
    <s v="G/209/S"/>
    <x v="3"/>
    <s v="S"/>
    <x v="1"/>
    <x v="28"/>
    <x v="0"/>
    <x v="0"/>
    <x v="0"/>
    <n v="0"/>
    <n v="0"/>
    <n v="0"/>
    <n v="0"/>
    <s v="Hoopez"/>
    <s v="Stevey Hoopez"/>
    <x v="1"/>
  </r>
  <r>
    <x v="1300"/>
    <n v="1382"/>
    <x v="1"/>
    <x v="0"/>
    <s v="E/104/S"/>
    <x v="6"/>
    <s v="S"/>
    <x v="3"/>
    <x v="8"/>
    <x v="0"/>
    <x v="0"/>
    <x v="424"/>
    <n v="429"/>
    <n v="0"/>
    <n v="55"/>
    <n v="1609"/>
    <s v="Daughttley"/>
    <s v="Ritany Daughttley"/>
    <x v="0"/>
  </r>
  <r>
    <x v="1301"/>
    <n v="1383"/>
    <x v="0"/>
    <x v="1"/>
    <s v="D/49/S"/>
    <x v="5"/>
    <s v="S"/>
    <x v="0"/>
    <x v="70"/>
    <x v="0"/>
    <x v="0"/>
    <x v="0"/>
    <n v="0"/>
    <n v="0"/>
    <n v="0"/>
    <n v="0"/>
    <s v="Resendent"/>
    <s v="Rasatik Resendent"/>
    <x v="1"/>
  </r>
  <r>
    <x v="1302"/>
    <n v="1384"/>
    <x v="1"/>
    <x v="0"/>
    <s v="E/105/S"/>
    <x v="6"/>
    <s v="S"/>
    <x v="0"/>
    <x v="30"/>
    <x v="0"/>
    <x v="234"/>
    <x v="0"/>
    <n v="690"/>
    <n v="260"/>
    <n v="5"/>
    <n v="976"/>
    <s v="Mayods"/>
    <s v="Violan Mayods"/>
    <x v="0"/>
  </r>
  <r>
    <x v="1303"/>
    <n v="1384"/>
    <x v="1"/>
    <x v="1"/>
    <s v="G/210/S"/>
    <x v="3"/>
    <s v="S"/>
    <x v="0"/>
    <x v="50"/>
    <x v="0"/>
    <x v="0"/>
    <x v="0"/>
    <n v="0"/>
    <n v="0"/>
    <n v="0"/>
    <n v="0"/>
    <s v="Mayods"/>
    <s v="Berty Mayods"/>
    <x v="0"/>
  </r>
  <r>
    <x v="1304"/>
    <n v="1384"/>
    <x v="1"/>
    <x v="0"/>
    <s v="F/269/S"/>
    <x v="1"/>
    <s v="S"/>
    <x v="0"/>
    <x v="15"/>
    <x v="0"/>
    <x v="0"/>
    <x v="425"/>
    <n v="0"/>
    <n v="0"/>
    <n v="368"/>
    <n v="810"/>
    <s v="Mayods"/>
    <s v="Fredy Mayods"/>
    <x v="1"/>
  </r>
  <r>
    <x v="1305"/>
    <n v="1384"/>
    <x v="1"/>
    <x v="0"/>
    <s v="F/269/S"/>
    <x v="1"/>
    <s v="S"/>
    <x v="0"/>
    <x v="54"/>
    <x v="0"/>
    <x v="140"/>
    <x v="0"/>
    <n v="377"/>
    <n v="2"/>
    <n v="86"/>
    <n v="803"/>
    <s v="Mayods"/>
    <s v="Shard Mayods"/>
    <x v="1"/>
  </r>
  <r>
    <x v="1306"/>
    <n v="1384"/>
    <x v="1"/>
    <x v="0"/>
    <s v="E/105/S"/>
    <x v="6"/>
    <s v="S"/>
    <x v="3"/>
    <x v="43"/>
    <x v="0"/>
    <x v="406"/>
    <x v="395"/>
    <n v="0"/>
    <n v="0"/>
    <n v="0"/>
    <n v="699"/>
    <s v="Mayods"/>
    <s v="Fany Mayods"/>
    <x v="1"/>
  </r>
  <r>
    <x v="1307"/>
    <n v="1385"/>
    <x v="1"/>
    <x v="0"/>
    <s v="G/213/P"/>
    <x v="3"/>
    <s v="P"/>
    <x v="0"/>
    <x v="0"/>
    <x v="0"/>
    <x v="407"/>
    <x v="83"/>
    <n v="0"/>
    <n v="0"/>
    <n v="0"/>
    <n v="708"/>
    <s v="Foxter"/>
    <s v="Alvira Foxter"/>
    <x v="0"/>
  </r>
  <r>
    <x v="1308"/>
    <n v="1386"/>
    <x v="1"/>
    <x v="1"/>
    <s v="G/214/P"/>
    <x v="3"/>
    <s v="P"/>
    <x v="0"/>
    <x v="40"/>
    <x v="0"/>
    <x v="0"/>
    <x v="0"/>
    <n v="0"/>
    <n v="0"/>
    <n v="0"/>
    <n v="0"/>
    <s v="Polliamposs"/>
    <s v="Murie Polliamposs"/>
    <x v="1"/>
  </r>
  <r>
    <x v="1309"/>
    <n v="7085"/>
    <x v="2"/>
    <x v="0"/>
    <s v="F/1466/P"/>
    <x v="1"/>
    <s v="P"/>
    <x v="0"/>
    <x v="23"/>
    <x v="0"/>
    <x v="408"/>
    <x v="10"/>
    <n v="1911"/>
    <n v="0"/>
    <n v="0"/>
    <n v="2365"/>
    <s v="Pread"/>
    <s v="Stech Pread"/>
    <x v="0"/>
  </r>
  <r>
    <x v="1310"/>
    <n v="1389"/>
    <x v="1"/>
    <x v="1"/>
    <s v="G/212/S"/>
    <x v="3"/>
    <s v="S"/>
    <x v="2"/>
    <x v="22"/>
    <x v="0"/>
    <x v="0"/>
    <x v="0"/>
    <n v="0"/>
    <n v="0"/>
    <n v="0"/>
    <n v="0"/>
    <s v="Lowelliott"/>
    <s v="Hatty Lowelliott"/>
    <x v="1"/>
  </r>
  <r>
    <x v="1311"/>
    <n v="1390"/>
    <x v="1"/>
    <x v="1"/>
    <s v="G/215/P"/>
    <x v="3"/>
    <s v="P"/>
    <x v="1"/>
    <x v="17"/>
    <x v="0"/>
    <x v="0"/>
    <x v="0"/>
    <n v="0"/>
    <n v="0"/>
    <n v="0"/>
    <n v="0"/>
    <s v="Meltoney"/>
    <s v="Mathy Meltoney"/>
    <x v="1"/>
  </r>
  <r>
    <x v="1312"/>
    <n v="7249"/>
    <x v="2"/>
    <x v="0"/>
    <s v="E/482/S"/>
    <x v="6"/>
    <s v="S"/>
    <x v="0"/>
    <x v="33"/>
    <x v="0"/>
    <x v="409"/>
    <x v="10"/>
    <n v="0"/>
    <n v="1"/>
    <n v="0"/>
    <n v="1048"/>
    <s v="Burle"/>
    <s v="Poloos Burle"/>
    <x v="0"/>
  </r>
  <r>
    <x v="1313"/>
    <n v="7947"/>
    <x v="2"/>
    <x v="0"/>
    <s v="F/1646/P"/>
    <x v="1"/>
    <s v="P"/>
    <x v="0"/>
    <x v="7"/>
    <x v="0"/>
    <x v="410"/>
    <x v="10"/>
    <n v="57"/>
    <n v="0"/>
    <n v="0"/>
    <n v="1869"/>
    <s v="Shbre"/>
    <s v="Guark Shbre"/>
    <x v="0"/>
  </r>
  <r>
    <x v="1314"/>
    <n v="8053"/>
    <x v="2"/>
    <x v="0"/>
    <s v="F/1663/P"/>
    <x v="1"/>
    <s v="P"/>
    <x v="0"/>
    <x v="19"/>
    <x v="0"/>
    <x v="411"/>
    <x v="10"/>
    <n v="206"/>
    <n v="0"/>
    <n v="0"/>
    <n v="1751"/>
    <s v="Burie"/>
    <s v="Spix Burie"/>
    <x v="0"/>
  </r>
  <r>
    <x v="1315"/>
    <n v="8637"/>
    <x v="2"/>
    <x v="0"/>
    <s v="E/555/P"/>
    <x v="6"/>
    <s v="P"/>
    <x v="0"/>
    <x v="30"/>
    <x v="2"/>
    <x v="412"/>
    <x v="10"/>
    <n v="967"/>
    <n v="0"/>
    <n v="0"/>
    <n v="1298"/>
    <s v="Spien"/>
    <s v="Nakes Spien"/>
    <x v="0"/>
  </r>
  <r>
    <x v="1316"/>
    <n v="8658"/>
    <x v="2"/>
    <x v="0"/>
    <s v="E/568/S"/>
    <x v="6"/>
    <s v="S"/>
    <x v="0"/>
    <x v="18"/>
    <x v="0"/>
    <x v="0"/>
    <x v="10"/>
    <n v="1364"/>
    <n v="226"/>
    <n v="0"/>
    <n v="1591"/>
    <s v="Forne"/>
    <s v="Ney Forne"/>
    <x v="1"/>
  </r>
  <r>
    <x v="1317"/>
    <n v="1395"/>
    <x v="1"/>
    <x v="0"/>
    <s v="G/214/S"/>
    <x v="3"/>
    <s v="S"/>
    <x v="0"/>
    <x v="21"/>
    <x v="0"/>
    <x v="0"/>
    <x v="0"/>
    <n v="0"/>
    <n v="0"/>
    <n v="0"/>
    <n v="0"/>
    <s v="Fryes"/>
    <s v="Willah Fryes"/>
    <x v="1"/>
  </r>
  <r>
    <x v="1318"/>
    <n v="1397"/>
    <x v="1"/>
    <x v="0"/>
    <s v="F/271/S"/>
    <x v="1"/>
    <s v="S"/>
    <x v="0"/>
    <x v="0"/>
    <x v="0"/>
    <x v="109"/>
    <x v="426"/>
    <n v="0"/>
    <n v="489"/>
    <n v="0"/>
    <n v="1065"/>
    <s v="Hodes"/>
    <s v="Hanne Hodes"/>
    <x v="0"/>
  </r>
  <r>
    <x v="1319"/>
    <n v="1398"/>
    <x v="1"/>
    <x v="0"/>
    <s v="G/216/P"/>
    <x v="3"/>
    <s v="P"/>
    <x v="0"/>
    <x v="7"/>
    <x v="0"/>
    <x v="0"/>
    <x v="427"/>
    <n v="334"/>
    <n v="0"/>
    <n v="46"/>
    <n v="888"/>
    <s v="Cookentaney"/>
    <s v="Adria Cookentaney"/>
    <x v="1"/>
  </r>
  <r>
    <x v="1320"/>
    <n v="1399"/>
    <x v="1"/>
    <x v="0"/>
    <s v="F/272/S"/>
    <x v="1"/>
    <s v="S"/>
    <x v="0"/>
    <x v="7"/>
    <x v="0"/>
    <x v="0"/>
    <x v="0"/>
    <n v="529"/>
    <n v="560"/>
    <n v="60"/>
    <n v="1149"/>
    <s v="Popelase"/>
    <s v="Hellia Popelase"/>
    <x v="0"/>
  </r>
  <r>
    <x v="1321"/>
    <n v="1400"/>
    <x v="1"/>
    <x v="1"/>
    <s v="G/217/P"/>
    <x v="3"/>
    <s v="P"/>
    <x v="2"/>
    <x v="9"/>
    <x v="0"/>
    <x v="0"/>
    <x v="0"/>
    <n v="0"/>
    <n v="0"/>
    <n v="0"/>
    <n v="0"/>
    <s v="Colleruces"/>
    <s v="Hanne Colleruces"/>
    <x v="1"/>
  </r>
  <r>
    <x v="1322"/>
    <n v="1401"/>
    <x v="1"/>
    <x v="0"/>
    <s v="G/218/P"/>
    <x v="3"/>
    <s v="P"/>
    <x v="0"/>
    <x v="41"/>
    <x v="0"/>
    <x v="0"/>
    <x v="0"/>
    <n v="599"/>
    <n v="59"/>
    <n v="152"/>
    <n v="810"/>
    <s v="Burtiz"/>
    <s v="Guyne Burtiz"/>
    <x v="0"/>
  </r>
  <r>
    <x v="1323"/>
    <n v="1402"/>
    <x v="1"/>
    <x v="1"/>
    <s v="G/215/S"/>
    <x v="3"/>
    <s v="S"/>
    <x v="1"/>
    <x v="40"/>
    <x v="0"/>
    <x v="0"/>
    <x v="0"/>
    <n v="0"/>
    <n v="0"/>
    <n v="0"/>
    <n v="0"/>
    <s v="Blacks"/>
    <s v="Darlie Blacks"/>
    <x v="1"/>
  </r>
  <r>
    <x v="1324"/>
    <n v="1402"/>
    <x v="1"/>
    <x v="1"/>
    <s v="G/215/S"/>
    <x v="3"/>
    <s v="S"/>
    <x v="2"/>
    <x v="3"/>
    <x v="0"/>
    <x v="0"/>
    <x v="0"/>
    <n v="0"/>
    <n v="0"/>
    <n v="0"/>
    <n v="0"/>
    <s v="Blacks"/>
    <s v="Leony Blacks"/>
    <x v="1"/>
  </r>
  <r>
    <x v="1325"/>
    <n v="1403"/>
    <x v="1"/>
    <x v="0"/>
    <s v="E/86/P"/>
    <x v="6"/>
    <s v="P"/>
    <x v="0"/>
    <x v="41"/>
    <x v="0"/>
    <x v="413"/>
    <x v="0"/>
    <n v="0"/>
    <n v="0"/>
    <n v="0"/>
    <n v="1656"/>
    <s v="Coopelandez"/>
    <s v="Bobbyn Coopelandez"/>
    <x v="0"/>
  </r>
  <r>
    <x v="1326"/>
    <n v="1404"/>
    <x v="0"/>
    <x v="0"/>
    <s v="B/60/S"/>
    <x v="0"/>
    <s v="S"/>
    <x v="0"/>
    <x v="52"/>
    <x v="0"/>
    <x v="27"/>
    <x v="428"/>
    <n v="28"/>
    <n v="78"/>
    <n v="3471"/>
    <n v="4312"/>
    <s v="Mornaned"/>
    <s v="Alaton Mornaned"/>
    <x v="0"/>
  </r>
  <r>
    <x v="1327"/>
    <n v="1404"/>
    <x v="0"/>
    <x v="0"/>
    <s v=""/>
    <x v="4"/>
    <s v=""/>
    <x v="0"/>
    <x v="42"/>
    <x v="0"/>
    <x v="0"/>
    <x v="294"/>
    <n v="0"/>
    <n v="4170"/>
    <n v="13"/>
    <n v="4234"/>
    <s v="Mornaned"/>
    <s v="Arkard Mornaned"/>
    <x v="0"/>
  </r>
  <r>
    <x v="1328"/>
    <n v="8885"/>
    <x v="2"/>
    <x v="0"/>
    <s v="D/269/S"/>
    <x v="5"/>
    <s v="S"/>
    <x v="0"/>
    <x v="19"/>
    <x v="0"/>
    <x v="414"/>
    <x v="10"/>
    <n v="54"/>
    <n v="125"/>
    <n v="0"/>
    <n v="1056"/>
    <s v="Anake"/>
    <s v="Squars Anake"/>
    <x v="0"/>
  </r>
  <r>
    <x v="1329"/>
    <n v="1407"/>
    <x v="1"/>
    <x v="0"/>
    <s v="F/278/P"/>
    <x v="1"/>
    <s v="P"/>
    <x v="0"/>
    <x v="33"/>
    <x v="0"/>
    <x v="144"/>
    <x v="260"/>
    <n v="27"/>
    <n v="8"/>
    <n v="0"/>
    <n v="776"/>
    <s v="Foxter"/>
    <s v="Lerome Foxter"/>
    <x v="0"/>
  </r>
  <r>
    <x v="1330"/>
    <n v="1407"/>
    <x v="1"/>
    <x v="0"/>
    <s v="F/278/P"/>
    <x v="1"/>
    <s v="P"/>
    <x v="1"/>
    <x v="30"/>
    <x v="0"/>
    <x v="8"/>
    <x v="429"/>
    <n v="3"/>
    <n v="401"/>
    <n v="0"/>
    <n v="634"/>
    <s v="Foxter"/>
    <s v="Derina Foxter"/>
    <x v="1"/>
  </r>
  <r>
    <x v="1331"/>
    <n v="1408"/>
    <x v="1"/>
    <x v="0"/>
    <s v="G/216/S"/>
    <x v="3"/>
    <s v="S"/>
    <x v="1"/>
    <x v="6"/>
    <x v="0"/>
    <x v="23"/>
    <x v="430"/>
    <n v="0"/>
    <n v="0"/>
    <n v="0"/>
    <n v="774"/>
    <s v="Fulloydez"/>
    <s v="Prilly Fulloydez"/>
    <x v="0"/>
  </r>
  <r>
    <x v="1332"/>
    <n v="1410"/>
    <x v="1"/>
    <x v="0"/>
    <s v="F/279/P"/>
    <x v="1"/>
    <s v="P"/>
    <x v="0"/>
    <x v="40"/>
    <x v="0"/>
    <x v="0"/>
    <x v="431"/>
    <n v="896"/>
    <n v="0"/>
    <n v="122"/>
    <n v="1585"/>
    <s v="Lerez"/>
    <s v="Evane Lerez"/>
    <x v="0"/>
  </r>
  <r>
    <x v="1333"/>
    <n v="1412"/>
    <x v="1"/>
    <x v="0"/>
    <s v="G/217/S"/>
    <x v="3"/>
    <s v="S"/>
    <x v="2"/>
    <x v="24"/>
    <x v="0"/>
    <x v="0"/>
    <x v="0"/>
    <n v="0"/>
    <n v="0"/>
    <n v="832"/>
    <n v="832"/>
    <s v="Winsley"/>
    <s v="Andona Winsley"/>
    <x v="0"/>
  </r>
  <r>
    <x v="1334"/>
    <n v="1413"/>
    <x v="1"/>
    <x v="1"/>
    <s v="G/218/S"/>
    <x v="3"/>
    <s v="S"/>
    <x v="1"/>
    <x v="41"/>
    <x v="0"/>
    <x v="0"/>
    <x v="0"/>
    <n v="0"/>
    <n v="0"/>
    <n v="0"/>
    <n v="0"/>
    <s v="Nichoan"/>
    <s v="Genee Nichoan"/>
    <x v="0"/>
  </r>
  <r>
    <x v="1335"/>
    <n v="1414"/>
    <x v="1"/>
    <x v="0"/>
    <s v="F/280/P"/>
    <x v="1"/>
    <s v="P"/>
    <x v="0"/>
    <x v="69"/>
    <x v="0"/>
    <x v="415"/>
    <x v="0"/>
    <n v="0"/>
    <n v="0"/>
    <n v="1916"/>
    <n v="2175"/>
    <s v="Kinson"/>
    <s v="Andace Kinson"/>
    <x v="0"/>
  </r>
  <r>
    <x v="1336"/>
    <n v="1415"/>
    <x v="0"/>
    <x v="0"/>
    <s v="D/45/P"/>
    <x v="5"/>
    <s v="P"/>
    <x v="2"/>
    <x v="3"/>
    <x v="0"/>
    <x v="16"/>
    <x v="0"/>
    <n v="2011"/>
    <n v="17"/>
    <n v="32"/>
    <n v="2073"/>
    <s v="Higast"/>
    <s v="Preo Higast"/>
    <x v="1"/>
  </r>
  <r>
    <x v="1337"/>
    <n v="1416"/>
    <x v="1"/>
    <x v="1"/>
    <s v="G/219/P"/>
    <x v="3"/>
    <s v="P"/>
    <x v="0"/>
    <x v="38"/>
    <x v="0"/>
    <x v="0"/>
    <x v="0"/>
    <n v="0"/>
    <n v="0"/>
    <n v="0"/>
    <n v="0"/>
    <s v="Macdonadows"/>
    <s v="Therie Macdonadows"/>
    <x v="0"/>
  </r>
  <r>
    <x v="1338"/>
    <n v="1417"/>
    <x v="0"/>
    <x v="0"/>
    <s v="C/54/S"/>
    <x v="7"/>
    <s v="S"/>
    <x v="0"/>
    <x v="54"/>
    <x v="0"/>
    <x v="0"/>
    <x v="432"/>
    <n v="0"/>
    <n v="1520"/>
    <n v="3358"/>
    <n v="5062"/>
    <s v="Spedlinale"/>
    <s v="Alik Spedlinale"/>
    <x v="0"/>
  </r>
  <r>
    <x v="1339"/>
    <n v="9132"/>
    <x v="2"/>
    <x v="0"/>
    <s v="D/291/P"/>
    <x v="5"/>
    <s v="P"/>
    <x v="0"/>
    <x v="14"/>
    <x v="0"/>
    <x v="359"/>
    <x v="10"/>
    <n v="2"/>
    <n v="0"/>
    <n v="0"/>
    <n v="2578"/>
    <s v="Ancy"/>
    <s v="Macon Ancy"/>
    <x v="0"/>
  </r>
  <r>
    <x v="1340"/>
    <n v="9164"/>
    <x v="2"/>
    <x v="0"/>
    <s v="E/602/S"/>
    <x v="6"/>
    <s v="S"/>
    <x v="0"/>
    <x v="28"/>
    <x v="0"/>
    <x v="416"/>
    <x v="10"/>
    <n v="792"/>
    <n v="11"/>
    <n v="0"/>
    <n v="1378"/>
    <s v="Gread"/>
    <s v="Tundsh Gread"/>
    <x v="0"/>
  </r>
  <r>
    <x v="1341"/>
    <n v="9"/>
    <x v="2"/>
    <x v="0"/>
    <s v="F/1/P"/>
    <x v="1"/>
    <s v="P"/>
    <x v="0"/>
    <x v="25"/>
    <x v="0"/>
    <x v="417"/>
    <x v="0"/>
    <n v="1123"/>
    <n v="0"/>
    <n v="113"/>
    <n v="1309"/>
    <s v="Barne"/>
    <s v="Berers Barne"/>
    <x v="1"/>
  </r>
  <r>
    <x v="1342"/>
    <n v="16"/>
    <x v="2"/>
    <x v="1"/>
    <s v="F/5/P"/>
    <x v="1"/>
    <s v="P"/>
    <x v="0"/>
    <x v="11"/>
    <x v="0"/>
    <x v="0"/>
    <x v="0"/>
    <n v="0"/>
    <n v="0"/>
    <n v="0"/>
    <n v="0"/>
    <s v="Upead"/>
    <s v="Alus Upead"/>
    <x v="1"/>
  </r>
  <r>
    <x v="1343"/>
    <n v="1423"/>
    <x v="0"/>
    <x v="1"/>
    <s v="B/61/S"/>
    <x v="0"/>
    <s v="S"/>
    <x v="0"/>
    <x v="1"/>
    <x v="0"/>
    <x v="0"/>
    <x v="0"/>
    <n v="0"/>
    <n v="0"/>
    <n v="0"/>
    <n v="0"/>
    <s v="Asoppor"/>
    <s v="Seginon Asoppor"/>
    <x v="1"/>
  </r>
  <r>
    <x v="1344"/>
    <n v="1423"/>
    <x v="0"/>
    <x v="1"/>
    <s v="B/61/S"/>
    <x v="0"/>
    <s v="S"/>
    <x v="0"/>
    <x v="0"/>
    <x v="0"/>
    <x v="0"/>
    <x v="0"/>
    <n v="0"/>
    <n v="0"/>
    <n v="0"/>
    <n v="0"/>
    <s v="Asoppor"/>
    <s v="Beneb Asoppor"/>
    <x v="1"/>
  </r>
  <r>
    <x v="1345"/>
    <n v="1423"/>
    <x v="0"/>
    <x v="1"/>
    <s v="B/61/S"/>
    <x v="0"/>
    <s v="S"/>
    <x v="2"/>
    <x v="67"/>
    <x v="0"/>
    <x v="0"/>
    <x v="0"/>
    <n v="0"/>
    <n v="0"/>
    <n v="0"/>
    <n v="0"/>
    <s v="Rodwative"/>
    <s v="Sadra Rodwative"/>
    <x v="1"/>
  </r>
  <r>
    <x v="1346"/>
    <n v="1424"/>
    <x v="0"/>
    <x v="1"/>
    <s v="B/47/P"/>
    <x v="0"/>
    <s v="P"/>
    <x v="0"/>
    <x v="25"/>
    <x v="0"/>
    <x v="0"/>
    <x v="0"/>
    <n v="0"/>
    <n v="0"/>
    <n v="0"/>
    <n v="0"/>
    <s v="Sageng"/>
    <s v="Sarid Sageng"/>
    <x v="1"/>
  </r>
  <r>
    <x v="1347"/>
    <n v="1424"/>
    <x v="0"/>
    <x v="0"/>
    <s v="B/47/P"/>
    <x v="0"/>
    <s v="P"/>
    <x v="2"/>
    <x v="19"/>
    <x v="0"/>
    <x v="418"/>
    <x v="433"/>
    <n v="0"/>
    <n v="0"/>
    <n v="1779"/>
    <n v="6914"/>
    <s v="Sageng"/>
    <s v="Goros Sageng"/>
    <x v="0"/>
  </r>
  <r>
    <x v="1348"/>
    <n v="1424"/>
    <x v="0"/>
    <x v="0"/>
    <s v="B/47/P"/>
    <x v="0"/>
    <s v="P"/>
    <x v="0"/>
    <x v="57"/>
    <x v="0"/>
    <x v="0"/>
    <x v="0"/>
    <n v="0"/>
    <n v="0"/>
    <n v="0"/>
    <n v="0"/>
    <s v="Sageng"/>
    <s v="Elebola Sageng"/>
    <x v="1"/>
  </r>
  <r>
    <x v="1349"/>
    <n v="1424"/>
    <x v="0"/>
    <x v="0"/>
    <s v="B/47/P"/>
    <x v="0"/>
    <s v="P"/>
    <x v="2"/>
    <x v="7"/>
    <x v="0"/>
    <x v="0"/>
    <x v="434"/>
    <n v="0"/>
    <n v="692"/>
    <n v="0"/>
    <n v="5072"/>
    <s v="Sageng"/>
    <s v="Proxima Sageng"/>
    <x v="1"/>
  </r>
  <r>
    <x v="1350"/>
    <n v="1424"/>
    <x v="0"/>
    <x v="1"/>
    <s v="B/47/P"/>
    <x v="0"/>
    <s v="P"/>
    <x v="0"/>
    <x v="8"/>
    <x v="0"/>
    <x v="0"/>
    <x v="0"/>
    <n v="0"/>
    <n v="0"/>
    <n v="0"/>
    <n v="0"/>
    <s v="Sageng"/>
    <s v="Weia Sageng"/>
    <x v="1"/>
  </r>
  <r>
    <x v="1351"/>
    <n v="1425"/>
    <x v="1"/>
    <x v="0"/>
    <s v="F/282/P"/>
    <x v="1"/>
    <s v="P"/>
    <x v="0"/>
    <x v="1"/>
    <x v="0"/>
    <x v="419"/>
    <x v="0"/>
    <n v="0"/>
    <n v="59"/>
    <n v="57"/>
    <n v="827"/>
    <s v="Adavisons"/>
    <s v="Melvia Adavisons"/>
    <x v="0"/>
  </r>
  <r>
    <x v="1352"/>
    <n v="1425"/>
    <x v="1"/>
    <x v="1"/>
    <s v="G/220/P"/>
    <x v="3"/>
    <s v="P"/>
    <x v="0"/>
    <x v="17"/>
    <x v="0"/>
    <x v="0"/>
    <x v="0"/>
    <n v="0"/>
    <n v="0"/>
    <n v="0"/>
    <n v="0"/>
    <s v="Adavisons"/>
    <s v="Mael Adavisons"/>
    <x v="1"/>
  </r>
  <r>
    <x v="1353"/>
    <n v="1425"/>
    <x v="1"/>
    <x v="1"/>
    <s v="G/220/P"/>
    <x v="3"/>
    <s v="P"/>
    <x v="0"/>
    <x v="32"/>
    <x v="0"/>
    <x v="0"/>
    <x v="0"/>
    <n v="0"/>
    <n v="0"/>
    <n v="0"/>
    <n v="0"/>
    <s v="Adavisons"/>
    <s v="Maryne Adavisons"/>
    <x v="1"/>
  </r>
  <r>
    <x v="1354"/>
    <n v="1426"/>
    <x v="0"/>
    <x v="1"/>
    <s v="D/46/P"/>
    <x v="5"/>
    <s v="P"/>
    <x v="2"/>
    <x v="7"/>
    <x v="0"/>
    <x v="0"/>
    <x v="0"/>
    <n v="0"/>
    <n v="0"/>
    <n v="0"/>
    <n v="0"/>
    <s v="Drelcate"/>
    <s v="Duhrid Drelcate"/>
    <x v="1"/>
  </r>
  <r>
    <x v="1355"/>
    <n v="28"/>
    <x v="2"/>
    <x v="0"/>
    <s v="F/8/P"/>
    <x v="1"/>
    <s v="P"/>
    <x v="0"/>
    <x v="26"/>
    <x v="0"/>
    <x v="420"/>
    <x v="0"/>
    <n v="136"/>
    <n v="48"/>
    <n v="0"/>
    <n v="1309"/>
    <s v="Mare"/>
    <s v="Ceros Mare"/>
    <x v="0"/>
  </r>
  <r>
    <x v="1356"/>
    <n v="31"/>
    <x v="2"/>
    <x v="0"/>
    <s v="F/9/P"/>
    <x v="1"/>
    <s v="P"/>
    <x v="0"/>
    <x v="52"/>
    <x v="0"/>
    <x v="421"/>
    <x v="0"/>
    <n v="1411"/>
    <n v="0"/>
    <n v="1229"/>
    <n v="2854"/>
    <s v="Datie"/>
    <s v="Coobix Datie"/>
    <x v="1"/>
  </r>
  <r>
    <x v="1357"/>
    <n v="1428"/>
    <x v="1"/>
    <x v="0"/>
    <s v="E/109/S"/>
    <x v="6"/>
    <s v="S"/>
    <x v="0"/>
    <x v="5"/>
    <x v="0"/>
    <x v="0"/>
    <x v="435"/>
    <n v="128"/>
    <n v="460"/>
    <n v="0"/>
    <n v="788"/>
    <s v="Hanghanson"/>
    <s v="Artis Hanghanson"/>
    <x v="0"/>
  </r>
  <r>
    <x v="1358"/>
    <n v="1430"/>
    <x v="1"/>
    <x v="0"/>
    <s v="F/283/P"/>
    <x v="1"/>
    <s v="P"/>
    <x v="0"/>
    <x v="9"/>
    <x v="0"/>
    <x v="422"/>
    <x v="0"/>
    <n v="2116"/>
    <n v="1"/>
    <n v="8"/>
    <n v="2485"/>
    <s v="Popez"/>
    <s v="Lina Popez"/>
    <x v="0"/>
  </r>
  <r>
    <x v="1359"/>
    <n v="1431"/>
    <x v="1"/>
    <x v="0"/>
    <s v="G/221/P"/>
    <x v="3"/>
    <s v="P"/>
    <x v="0"/>
    <x v="40"/>
    <x v="0"/>
    <x v="0"/>
    <x v="0"/>
    <n v="4"/>
    <n v="0"/>
    <n v="965"/>
    <n v="969"/>
    <s v="Ments"/>
    <s v="Tonioe Ments"/>
    <x v="1"/>
  </r>
  <r>
    <x v="1360"/>
    <n v="1433"/>
    <x v="1"/>
    <x v="1"/>
    <s v="G/219/S"/>
    <x v="3"/>
    <s v="S"/>
    <x v="0"/>
    <x v="27"/>
    <x v="0"/>
    <x v="0"/>
    <x v="0"/>
    <n v="0"/>
    <n v="0"/>
    <n v="0"/>
    <n v="0"/>
    <s v="Noeley"/>
    <s v="Allene Noeley"/>
    <x v="0"/>
  </r>
  <r>
    <x v="1361"/>
    <n v="1434"/>
    <x v="1"/>
    <x v="0"/>
    <s v="G/222/P"/>
    <x v="3"/>
    <s v="P"/>
    <x v="0"/>
    <x v="28"/>
    <x v="0"/>
    <x v="0"/>
    <x v="34"/>
    <n v="331"/>
    <n v="133"/>
    <n v="0"/>
    <n v="722"/>
    <s v="Cartez"/>
    <s v="Dandy Cartez"/>
    <x v="0"/>
  </r>
  <r>
    <x v="1362"/>
    <n v="1434"/>
    <x v="1"/>
    <x v="0"/>
    <s v=""/>
    <x v="4"/>
    <s v=""/>
    <x v="0"/>
    <x v="16"/>
    <x v="0"/>
    <x v="0"/>
    <x v="0"/>
    <n v="0"/>
    <n v="0"/>
    <n v="0"/>
    <n v="0"/>
    <s v="Cartez"/>
    <s v="Hughan Cartez"/>
    <x v="1"/>
  </r>
  <r>
    <x v="1363"/>
    <n v="1434"/>
    <x v="1"/>
    <x v="1"/>
    <s v="G/222/P"/>
    <x v="3"/>
    <s v="P"/>
    <x v="0"/>
    <x v="16"/>
    <x v="0"/>
    <x v="0"/>
    <x v="0"/>
    <n v="0"/>
    <n v="0"/>
    <n v="0"/>
    <n v="0"/>
    <s v="Cartez"/>
    <s v="Emilla Cartez"/>
    <x v="0"/>
  </r>
  <r>
    <x v="1364"/>
    <n v="1435"/>
    <x v="1"/>
    <x v="0"/>
    <s v="G/223/P"/>
    <x v="3"/>
    <s v="P"/>
    <x v="3"/>
    <x v="40"/>
    <x v="0"/>
    <x v="0"/>
    <x v="335"/>
    <n v="26"/>
    <n v="0"/>
    <n v="659"/>
    <n v="705"/>
    <s v="Gilleranks"/>
    <s v="Gabrin Gilleranks"/>
    <x v="0"/>
  </r>
  <r>
    <x v="1365"/>
    <n v="1438"/>
    <x v="1"/>
    <x v="0"/>
    <s v="E/89/P"/>
    <x v="6"/>
    <s v="P"/>
    <x v="0"/>
    <x v="1"/>
    <x v="0"/>
    <x v="423"/>
    <x v="436"/>
    <n v="0"/>
    <n v="195"/>
    <n v="191"/>
    <n v="791"/>
    <s v="Sancasey"/>
    <s v="Anae Sancasey"/>
    <x v="0"/>
  </r>
  <r>
    <x v="1366"/>
    <n v="31"/>
    <x v="2"/>
    <x v="0"/>
    <s v="F/9/P"/>
    <x v="1"/>
    <s v="P"/>
    <x v="0"/>
    <x v="37"/>
    <x v="0"/>
    <x v="0"/>
    <x v="0"/>
    <n v="0"/>
    <n v="0"/>
    <n v="0"/>
    <n v="0"/>
    <s v="Datie"/>
    <s v="Cinets Datie"/>
    <x v="1"/>
  </r>
  <r>
    <x v="1367"/>
    <n v="31"/>
    <x v="2"/>
    <x v="0"/>
    <s v="F/9/P"/>
    <x v="1"/>
    <s v="P"/>
    <x v="0"/>
    <x v="28"/>
    <x v="0"/>
    <x v="0"/>
    <x v="0"/>
    <n v="1750"/>
    <n v="990"/>
    <n v="0"/>
    <n v="2740"/>
    <s v="Datie"/>
    <s v="Dontch Datie"/>
    <x v="1"/>
  </r>
  <r>
    <x v="1368"/>
    <n v="1440"/>
    <x v="1"/>
    <x v="0"/>
    <s v="F/280/S"/>
    <x v="1"/>
    <s v="S"/>
    <x v="0"/>
    <x v="38"/>
    <x v="0"/>
    <x v="0"/>
    <x v="437"/>
    <n v="39"/>
    <n v="11"/>
    <n v="649"/>
    <n v="2525"/>
    <s v="Mcleaney"/>
    <s v="Jerek Mcleaney"/>
    <x v="0"/>
  </r>
  <r>
    <x v="1369"/>
    <n v="1442"/>
    <x v="1"/>
    <x v="1"/>
    <s v="G/220/S"/>
    <x v="3"/>
    <s v="S"/>
    <x v="1"/>
    <x v="45"/>
    <x v="0"/>
    <x v="0"/>
    <x v="0"/>
    <n v="0"/>
    <n v="0"/>
    <n v="0"/>
    <n v="0"/>
    <s v="Pughanders"/>
    <s v="Leenny Pughanders"/>
    <x v="1"/>
  </r>
  <r>
    <x v="1370"/>
    <n v="1443"/>
    <x v="1"/>
    <x v="1"/>
    <s v="G/225/P"/>
    <x v="3"/>
    <s v="P"/>
    <x v="0"/>
    <x v="4"/>
    <x v="0"/>
    <x v="0"/>
    <x v="0"/>
    <n v="0"/>
    <n v="0"/>
    <n v="0"/>
    <n v="0"/>
    <s v="Jimes"/>
    <s v="Anda Jimes"/>
    <x v="1"/>
  </r>
  <r>
    <x v="1371"/>
    <n v="1444"/>
    <x v="0"/>
    <x v="0"/>
    <s v="C/55/S"/>
    <x v="7"/>
    <s v="S"/>
    <x v="0"/>
    <x v="29"/>
    <x v="0"/>
    <x v="58"/>
    <x v="438"/>
    <n v="0"/>
    <n v="1"/>
    <n v="912"/>
    <n v="2211"/>
    <s v="Coarswing"/>
    <s v="Luxion Coarswing"/>
    <x v="1"/>
  </r>
  <r>
    <x v="1372"/>
    <n v="1445"/>
    <x v="1"/>
    <x v="0"/>
    <s v="G/221/S"/>
    <x v="3"/>
    <s v="S"/>
    <x v="1"/>
    <x v="57"/>
    <x v="0"/>
    <x v="0"/>
    <x v="0"/>
    <n v="0"/>
    <n v="0"/>
    <n v="0"/>
    <n v="0"/>
    <s v="Wellenez"/>
    <s v="Walles Wellenez"/>
    <x v="1"/>
  </r>
  <r>
    <x v="1373"/>
    <n v="1447"/>
    <x v="1"/>
    <x v="0"/>
    <s v="G/227/P"/>
    <x v="3"/>
    <s v="P"/>
    <x v="0"/>
    <x v="67"/>
    <x v="0"/>
    <x v="0"/>
    <x v="0"/>
    <n v="0"/>
    <n v="0"/>
    <n v="755"/>
    <n v="755"/>
    <s v="Simson"/>
    <s v="Sadine Simson"/>
    <x v="0"/>
  </r>
  <r>
    <x v="1374"/>
    <n v="1450"/>
    <x v="0"/>
    <x v="1"/>
    <s v="D/53/S"/>
    <x v="5"/>
    <s v="S"/>
    <x v="2"/>
    <x v="26"/>
    <x v="0"/>
    <x v="0"/>
    <x v="0"/>
    <n v="0"/>
    <n v="0"/>
    <n v="0"/>
    <n v="0"/>
    <s v="Ailled"/>
    <s v="Tabih Ailled"/>
    <x v="1"/>
  </r>
  <r>
    <x v="1375"/>
    <n v="1450"/>
    <x v="0"/>
    <x v="0"/>
    <s v="D/53/S"/>
    <x v="5"/>
    <s v="S"/>
    <x v="2"/>
    <x v="29"/>
    <x v="0"/>
    <x v="0"/>
    <x v="439"/>
    <n v="0"/>
    <n v="5467"/>
    <n v="112"/>
    <n v="5717"/>
    <s v="Ailled"/>
    <s v="Cella Ailled"/>
    <x v="0"/>
  </r>
  <r>
    <x v="1376"/>
    <n v="1451"/>
    <x v="0"/>
    <x v="0"/>
    <s v="C/56/S"/>
    <x v="7"/>
    <s v="S"/>
    <x v="2"/>
    <x v="59"/>
    <x v="0"/>
    <x v="424"/>
    <x v="126"/>
    <n v="0"/>
    <n v="3208"/>
    <n v="2485"/>
    <n v="6379"/>
    <s v="Proorbeng"/>
    <s v="Zinor Proorbeng"/>
    <x v="0"/>
  </r>
  <r>
    <x v="1377"/>
    <n v="1451"/>
    <x v="0"/>
    <x v="1"/>
    <s v="C/56/S"/>
    <x v="7"/>
    <s v="S"/>
    <x v="0"/>
    <x v="0"/>
    <x v="0"/>
    <x v="0"/>
    <x v="0"/>
    <n v="0"/>
    <n v="0"/>
    <n v="0"/>
    <n v="0"/>
    <s v="Proorbeng"/>
    <s v="Unukath Proorbeng"/>
    <x v="1"/>
  </r>
  <r>
    <x v="1378"/>
    <n v="1452"/>
    <x v="0"/>
    <x v="0"/>
    <s v="C/53/P"/>
    <x v="7"/>
    <s v="P"/>
    <x v="0"/>
    <x v="33"/>
    <x v="0"/>
    <x v="51"/>
    <x v="440"/>
    <n v="10"/>
    <n v="26"/>
    <n v="3384"/>
    <n v="3676"/>
    <s v="Distured"/>
    <s v="Arkar Distured"/>
    <x v="0"/>
  </r>
  <r>
    <x v="1379"/>
    <n v="1452"/>
    <x v="0"/>
    <x v="1"/>
    <s v=""/>
    <x v="4"/>
    <s v=""/>
    <x v="0"/>
    <x v="74"/>
    <x v="0"/>
    <x v="0"/>
    <x v="0"/>
    <n v="0"/>
    <n v="0"/>
    <n v="0"/>
    <n v="0"/>
    <s v="Distured"/>
    <s v="Gorab Distured"/>
    <x v="1"/>
  </r>
  <r>
    <x v="1380"/>
    <n v="1452"/>
    <x v="0"/>
    <x v="0"/>
    <s v="C/53/P"/>
    <x v="7"/>
    <s v="P"/>
    <x v="2"/>
    <x v="10"/>
    <x v="0"/>
    <x v="0"/>
    <x v="441"/>
    <n v="0"/>
    <n v="51"/>
    <n v="1462"/>
    <n v="3159"/>
    <s v="Distured"/>
    <s v="Alzird Distured"/>
    <x v="0"/>
  </r>
  <r>
    <x v="1381"/>
    <n v="1452"/>
    <x v="0"/>
    <x v="0"/>
    <s v="C/53/P"/>
    <x v="7"/>
    <s v="P"/>
    <x v="0"/>
    <x v="3"/>
    <x v="0"/>
    <x v="0"/>
    <x v="442"/>
    <n v="0"/>
    <n v="6255"/>
    <n v="6"/>
    <n v="7035"/>
    <s v="Distured"/>
    <s v="Hamak Distured"/>
    <x v="0"/>
  </r>
  <r>
    <x v="1382"/>
    <n v="1452"/>
    <x v="0"/>
    <x v="1"/>
    <s v="C/53/P"/>
    <x v="7"/>
    <s v="P"/>
    <x v="2"/>
    <x v="5"/>
    <x v="0"/>
    <x v="0"/>
    <x v="0"/>
    <n v="0"/>
    <n v="0"/>
    <n v="0"/>
    <n v="0"/>
    <s v="Distured"/>
    <s v="Gimph Distured"/>
    <x v="1"/>
  </r>
  <r>
    <x v="1383"/>
    <n v="1453"/>
    <x v="1"/>
    <x v="0"/>
    <s v="G/229/P"/>
    <x v="3"/>
    <s v="P"/>
    <x v="2"/>
    <x v="4"/>
    <x v="2"/>
    <x v="0"/>
    <x v="443"/>
    <n v="32"/>
    <n v="5"/>
    <n v="3404"/>
    <n v="6279"/>
    <s v="Thorney"/>
    <s v="Kimena Thorney"/>
    <x v="0"/>
  </r>
  <r>
    <x v="1384"/>
    <n v="1453"/>
    <x v="1"/>
    <x v="0"/>
    <s v="G/229/P"/>
    <x v="3"/>
    <s v="P"/>
    <x v="0"/>
    <x v="60"/>
    <x v="0"/>
    <x v="29"/>
    <x v="444"/>
    <n v="0"/>
    <n v="0"/>
    <n v="5"/>
    <n v="809"/>
    <s v="Thorney"/>
    <s v="Annon Thorney"/>
    <x v="1"/>
  </r>
  <r>
    <x v="1385"/>
    <n v="1454"/>
    <x v="0"/>
    <x v="0"/>
    <s v="D/54/S"/>
    <x v="5"/>
    <s v="S"/>
    <x v="0"/>
    <x v="12"/>
    <x v="0"/>
    <x v="0"/>
    <x v="445"/>
    <n v="15"/>
    <n v="4060"/>
    <n v="72"/>
    <n v="17708"/>
    <s v="Righturter"/>
    <s v="Canonon Righturter"/>
    <x v="0"/>
  </r>
  <r>
    <x v="1386"/>
    <n v="1455"/>
    <x v="0"/>
    <x v="1"/>
    <s v="B/62/S"/>
    <x v="0"/>
    <s v="S"/>
    <x v="2"/>
    <x v="19"/>
    <x v="0"/>
    <x v="0"/>
    <x v="0"/>
    <n v="0"/>
    <n v="0"/>
    <n v="0"/>
    <n v="0"/>
    <s v="Wassird"/>
    <s v="Markton Wassird"/>
    <x v="1"/>
  </r>
  <r>
    <x v="1387"/>
    <n v="1455"/>
    <x v="0"/>
    <x v="0"/>
    <s v="B/62/S"/>
    <x v="0"/>
    <s v="S"/>
    <x v="0"/>
    <x v="19"/>
    <x v="0"/>
    <x v="0"/>
    <x v="446"/>
    <n v="0"/>
    <n v="16"/>
    <n v="698"/>
    <n v="3223"/>
    <s v="Conaly"/>
    <s v="Teronan Conaly"/>
    <x v="1"/>
  </r>
  <r>
    <x v="1388"/>
    <n v="1455"/>
    <x v="0"/>
    <x v="1"/>
    <s v="B/62/S"/>
    <x v="0"/>
    <s v="S"/>
    <x v="2"/>
    <x v="15"/>
    <x v="0"/>
    <x v="0"/>
    <x v="0"/>
    <n v="0"/>
    <n v="0"/>
    <n v="0"/>
    <n v="0"/>
    <s v="Wassird"/>
    <s v="Rotanin Wassird"/>
    <x v="1"/>
  </r>
  <r>
    <x v="1389"/>
    <n v="1455"/>
    <x v="0"/>
    <x v="0"/>
    <s v="B/62/S"/>
    <x v="0"/>
    <s v="S"/>
    <x v="0"/>
    <x v="6"/>
    <x v="0"/>
    <x v="0"/>
    <x v="447"/>
    <n v="2119"/>
    <n v="10"/>
    <n v="504"/>
    <n v="3166"/>
    <s v="Wassird"/>
    <s v="Rasaleh Wassird"/>
    <x v="1"/>
  </r>
  <r>
    <x v="1390"/>
    <n v="1455"/>
    <x v="0"/>
    <x v="0"/>
    <s v="B/62/S"/>
    <x v="0"/>
    <s v="S"/>
    <x v="2"/>
    <x v="75"/>
    <x v="0"/>
    <x v="0"/>
    <x v="448"/>
    <n v="422"/>
    <n v="16594"/>
    <n v="330"/>
    <n v="20078"/>
    <s v="Wassird"/>
    <s v="Antino Wassird"/>
    <x v="0"/>
  </r>
  <r>
    <x v="1391"/>
    <n v="1457"/>
    <x v="1"/>
    <x v="0"/>
    <s v="E/110/S"/>
    <x v="6"/>
    <s v="S"/>
    <x v="0"/>
    <x v="64"/>
    <x v="0"/>
    <x v="0"/>
    <x v="269"/>
    <n v="3"/>
    <n v="4422"/>
    <n v="0"/>
    <n v="4793"/>
    <s v="Combson"/>
    <s v="Bra Combson"/>
    <x v="0"/>
  </r>
  <r>
    <x v="1392"/>
    <n v="1458"/>
    <x v="1"/>
    <x v="0"/>
    <s v="G/223/S"/>
    <x v="3"/>
    <s v="S"/>
    <x v="0"/>
    <x v="59"/>
    <x v="0"/>
    <x v="0"/>
    <x v="0"/>
    <n v="2020"/>
    <n v="323"/>
    <n v="0"/>
    <n v="2343"/>
    <s v="Mccarveymon"/>
    <s v="Arllia Mccarveymon"/>
    <x v="0"/>
  </r>
  <r>
    <x v="1393"/>
    <n v="1460"/>
    <x v="1"/>
    <x v="0"/>
    <s v="F/285/P"/>
    <x v="1"/>
    <s v="P"/>
    <x v="3"/>
    <x v="43"/>
    <x v="0"/>
    <x v="0"/>
    <x v="396"/>
    <n v="387"/>
    <n v="0"/>
    <n v="0"/>
    <n v="1292"/>
    <s v="Williotters"/>
    <s v="Bony Williotters"/>
    <x v="1"/>
  </r>
  <r>
    <x v="1394"/>
    <n v="1460"/>
    <x v="1"/>
    <x v="1"/>
    <s v="G/230/P"/>
    <x v="3"/>
    <s v="P"/>
    <x v="1"/>
    <x v="45"/>
    <x v="0"/>
    <x v="0"/>
    <x v="0"/>
    <n v="0"/>
    <n v="0"/>
    <n v="0"/>
    <n v="0"/>
    <s v="Williotters"/>
    <s v="Eduana Williotters"/>
    <x v="1"/>
  </r>
  <r>
    <x v="1395"/>
    <n v="1461"/>
    <x v="1"/>
    <x v="1"/>
    <s v="G/224/S"/>
    <x v="3"/>
    <s v="S"/>
    <x v="0"/>
    <x v="34"/>
    <x v="0"/>
    <x v="0"/>
    <x v="0"/>
    <n v="0"/>
    <n v="0"/>
    <n v="0"/>
    <n v="0"/>
    <s v="Gordond"/>
    <s v="Naomin Gordond"/>
    <x v="0"/>
  </r>
  <r>
    <x v="1396"/>
    <n v="1462"/>
    <x v="1"/>
    <x v="1"/>
    <s v="G/231/P"/>
    <x v="3"/>
    <s v="P"/>
    <x v="0"/>
    <x v="29"/>
    <x v="0"/>
    <x v="0"/>
    <x v="0"/>
    <n v="0"/>
    <n v="0"/>
    <n v="0"/>
    <n v="0"/>
    <s v="Webstes"/>
    <s v="Timmie Webstes"/>
    <x v="1"/>
  </r>
  <r>
    <x v="1397"/>
    <n v="1463"/>
    <x v="1"/>
    <x v="0"/>
    <s v="F/282/S"/>
    <x v="1"/>
    <s v="S"/>
    <x v="1"/>
    <x v="40"/>
    <x v="0"/>
    <x v="281"/>
    <x v="449"/>
    <n v="73"/>
    <n v="1"/>
    <n v="1"/>
    <n v="689"/>
    <s v="-"/>
    <s v="-"/>
    <x v="0"/>
  </r>
  <r>
    <x v="1398"/>
    <n v="1465"/>
    <x v="1"/>
    <x v="0"/>
    <s v="G/233/P"/>
    <x v="3"/>
    <s v="P"/>
    <x v="1"/>
    <x v="60"/>
    <x v="0"/>
    <x v="425"/>
    <x v="313"/>
    <n v="0"/>
    <n v="0"/>
    <n v="248"/>
    <n v="891"/>
    <s v="Alfordonard"/>
    <s v="Byrona Alfordonard"/>
    <x v="0"/>
  </r>
  <r>
    <x v="1399"/>
    <n v="45"/>
    <x v="2"/>
    <x v="0"/>
    <s v="F/10/P"/>
    <x v="1"/>
    <s v="P"/>
    <x v="0"/>
    <x v="33"/>
    <x v="0"/>
    <x v="426"/>
    <x v="0"/>
    <n v="180"/>
    <n v="0"/>
    <n v="64"/>
    <n v="1214"/>
    <s v="Chmad"/>
    <s v="Zelowl Chmad"/>
    <x v="0"/>
  </r>
  <r>
    <x v="1400"/>
    <n v="45"/>
    <x v="2"/>
    <x v="1"/>
    <s v="F/10/P"/>
    <x v="1"/>
    <s v="P"/>
    <x v="3"/>
    <x v="43"/>
    <x v="0"/>
    <x v="0"/>
    <x v="0"/>
    <n v="0"/>
    <n v="0"/>
    <n v="0"/>
    <n v="0"/>
    <s v="Chmad"/>
    <s v="Mass Chmad"/>
    <x v="1"/>
  </r>
  <r>
    <x v="1401"/>
    <n v="1478"/>
    <x v="1"/>
    <x v="0"/>
    <s v="F/289/P"/>
    <x v="1"/>
    <s v="P"/>
    <x v="0"/>
    <x v="3"/>
    <x v="0"/>
    <x v="0"/>
    <x v="0"/>
    <n v="0"/>
    <n v="417"/>
    <n v="2372"/>
    <n v="2789"/>
    <s v="-"/>
    <s v="-"/>
    <x v="0"/>
  </r>
  <r>
    <x v="1402"/>
    <n v="1478"/>
    <x v="1"/>
    <x v="0"/>
    <s v="F/289/P"/>
    <x v="1"/>
    <s v="P"/>
    <x v="1"/>
    <x v="0"/>
    <x v="0"/>
    <x v="0"/>
    <x v="450"/>
    <n v="733"/>
    <n v="0"/>
    <n v="701"/>
    <n v="1453"/>
    <s v="Sweene"/>
    <s v="Toniel Sweene"/>
    <x v="0"/>
  </r>
  <r>
    <x v="1403"/>
    <n v="64"/>
    <x v="2"/>
    <x v="1"/>
    <s v="F/14/S"/>
    <x v="1"/>
    <s v="S"/>
    <x v="0"/>
    <x v="24"/>
    <x v="0"/>
    <x v="0"/>
    <x v="0"/>
    <n v="0"/>
    <n v="0"/>
    <n v="0"/>
    <n v="0"/>
    <s v="-"/>
    <s v="-"/>
    <x v="1"/>
  </r>
  <r>
    <x v="1404"/>
    <n v="68"/>
    <x v="2"/>
    <x v="0"/>
    <s v="E/4/S"/>
    <x v="6"/>
    <s v="S"/>
    <x v="0"/>
    <x v="34"/>
    <x v="0"/>
    <x v="427"/>
    <x v="0"/>
    <n v="2"/>
    <n v="253"/>
    <n v="0"/>
    <n v="1048"/>
    <s v="Binie"/>
    <s v="Cinst Binie"/>
    <x v="0"/>
  </r>
  <r>
    <x v="1405"/>
    <n v="1484"/>
    <x v="1"/>
    <x v="0"/>
    <s v="E/93/P"/>
    <x v="6"/>
    <s v="P"/>
    <x v="0"/>
    <x v="4"/>
    <x v="0"/>
    <x v="428"/>
    <x v="10"/>
    <n v="884"/>
    <n v="0"/>
    <n v="0"/>
    <n v="977"/>
    <s v="Roachoanand"/>
    <s v="Lan Roachoanand"/>
    <x v="0"/>
  </r>
  <r>
    <x v="1406"/>
    <n v="76"/>
    <x v="2"/>
    <x v="0"/>
    <s v="F/18/S"/>
    <x v="1"/>
    <s v="S"/>
    <x v="0"/>
    <x v="38"/>
    <x v="0"/>
    <x v="76"/>
    <x v="0"/>
    <n v="1018"/>
    <n v="0"/>
    <n v="0"/>
    <n v="1165"/>
    <s v="Dal"/>
    <s v="Conk Dal"/>
    <x v="1"/>
  </r>
  <r>
    <x v="1407"/>
    <n v="77"/>
    <x v="2"/>
    <x v="0"/>
    <s v="F/15/P"/>
    <x v="1"/>
    <s v="P"/>
    <x v="0"/>
    <x v="7"/>
    <x v="0"/>
    <x v="189"/>
    <x v="0"/>
    <n v="1295"/>
    <n v="0"/>
    <n v="0"/>
    <n v="1309"/>
    <s v="Blité"/>
    <s v="Pon Blité"/>
    <x v="1"/>
  </r>
  <r>
    <x v="1408"/>
    <n v="1489"/>
    <x v="1"/>
    <x v="0"/>
    <s v="G/229/S"/>
    <x v="3"/>
    <s v="S"/>
    <x v="0"/>
    <x v="43"/>
    <x v="0"/>
    <x v="417"/>
    <x v="0"/>
    <n v="0"/>
    <n v="813"/>
    <n v="2"/>
    <n v="888"/>
    <s v="Gallencis"/>
    <s v="Katiey Gallencis"/>
    <x v="0"/>
  </r>
  <r>
    <x v="1409"/>
    <n v="1490"/>
    <x v="0"/>
    <x v="0"/>
    <s v="D/47/P"/>
    <x v="5"/>
    <s v="P"/>
    <x v="2"/>
    <x v="6"/>
    <x v="0"/>
    <x v="0"/>
    <x v="451"/>
    <n v="0"/>
    <n v="3998"/>
    <n v="0"/>
    <n v="4302"/>
    <s v="Crioncery"/>
    <s v="Caphird Crioncery"/>
    <x v="0"/>
  </r>
  <r>
    <x v="1410"/>
    <n v="1491"/>
    <x v="1"/>
    <x v="0"/>
    <s v="G/240/P"/>
    <x v="3"/>
    <s v="P"/>
    <x v="2"/>
    <x v="25"/>
    <x v="0"/>
    <x v="0"/>
    <x v="0"/>
    <n v="0"/>
    <n v="817"/>
    <n v="8"/>
    <n v="825"/>
    <s v="Sosalinson"/>
    <s v="Leneva Sosalinson"/>
    <x v="1"/>
  </r>
  <r>
    <x v="1411"/>
    <n v="1491"/>
    <x v="1"/>
    <x v="0"/>
    <s v="F/292/P"/>
    <x v="1"/>
    <s v="P"/>
    <x v="0"/>
    <x v="35"/>
    <x v="0"/>
    <x v="0"/>
    <x v="294"/>
    <n v="0"/>
    <n v="2"/>
    <n v="706"/>
    <n v="759"/>
    <s v="Sosalinson"/>
    <s v="Tanley Sosalinson"/>
    <x v="0"/>
  </r>
  <r>
    <x v="1412"/>
    <n v="1491"/>
    <x v="1"/>
    <x v="0"/>
    <s v="G/240/P"/>
    <x v="3"/>
    <s v="P"/>
    <x v="0"/>
    <x v="16"/>
    <x v="0"/>
    <x v="0"/>
    <x v="0"/>
    <n v="0"/>
    <n v="0"/>
    <n v="0"/>
    <n v="0"/>
    <s v="-"/>
    <s v="-"/>
    <x v="1"/>
  </r>
  <r>
    <x v="1413"/>
    <n v="1493"/>
    <x v="1"/>
    <x v="0"/>
    <s v="F/285/S"/>
    <x v="1"/>
    <s v="S"/>
    <x v="0"/>
    <x v="22"/>
    <x v="0"/>
    <x v="429"/>
    <x v="0"/>
    <n v="0"/>
    <n v="0"/>
    <n v="713"/>
    <n v="748"/>
    <s v="Hardley"/>
    <s v="Eilace Hardley"/>
    <x v="0"/>
  </r>
  <r>
    <x v="1414"/>
    <n v="1498"/>
    <x v="1"/>
    <x v="0"/>
    <s v="F/295/P"/>
    <x v="1"/>
    <s v="P"/>
    <x v="0"/>
    <x v="29"/>
    <x v="0"/>
    <x v="0"/>
    <x v="452"/>
    <n v="0"/>
    <n v="0"/>
    <n v="153"/>
    <n v="648"/>
    <s v="Talls"/>
    <s v="Karay Talls"/>
    <x v="0"/>
  </r>
  <r>
    <x v="1415"/>
    <n v="1499"/>
    <x v="1"/>
    <x v="0"/>
    <s v="F/287/S"/>
    <x v="1"/>
    <s v="S"/>
    <x v="0"/>
    <x v="33"/>
    <x v="0"/>
    <x v="51"/>
    <x v="0"/>
    <n v="0"/>
    <n v="2"/>
    <n v="1061"/>
    <n v="1068"/>
    <s v="Keithunts"/>
    <s v="Teryla Keithunts"/>
    <x v="0"/>
  </r>
  <r>
    <x v="1416"/>
    <n v="1500"/>
    <x v="1"/>
    <x v="0"/>
    <s v="G/230/S"/>
    <x v="3"/>
    <s v="S"/>
    <x v="0"/>
    <x v="56"/>
    <x v="0"/>
    <x v="0"/>
    <x v="0"/>
    <n v="0"/>
    <n v="0"/>
    <n v="0"/>
    <n v="0"/>
    <s v="Cooperkins"/>
    <s v="Hollie Cooperkins"/>
    <x v="0"/>
  </r>
  <r>
    <x v="1417"/>
    <n v="1500"/>
    <x v="1"/>
    <x v="0"/>
    <s v="G/230/S"/>
    <x v="3"/>
    <s v="S"/>
    <x v="0"/>
    <x v="47"/>
    <x v="0"/>
    <x v="0"/>
    <x v="0"/>
    <n v="0"/>
    <n v="0"/>
    <n v="0"/>
    <n v="0"/>
    <s v="Cooperkins"/>
    <s v="Gerly Cooperkins"/>
    <x v="0"/>
  </r>
  <r>
    <x v="1418"/>
    <n v="1500"/>
    <x v="1"/>
    <x v="0"/>
    <s v="G/230/S"/>
    <x v="3"/>
    <s v="S"/>
    <x v="2"/>
    <x v="30"/>
    <x v="0"/>
    <x v="0"/>
    <x v="292"/>
    <n v="913"/>
    <n v="0"/>
    <n v="55"/>
    <n v="1023"/>
    <s v="Barbes"/>
    <s v="Joandy Barbes"/>
    <x v="1"/>
  </r>
  <r>
    <x v="1419"/>
    <n v="1500"/>
    <x v="1"/>
    <x v="2"/>
    <s v="G/230/S"/>
    <x v="3"/>
    <s v="S"/>
    <x v="2"/>
    <x v="8"/>
    <x v="0"/>
    <x v="0"/>
    <x v="0"/>
    <n v="0"/>
    <n v="0"/>
    <n v="0"/>
    <n v="0"/>
    <s v="Cooperkins"/>
    <s v="Andrey Cooperkins"/>
    <x v="1"/>
  </r>
  <r>
    <x v="1420"/>
    <n v="1500"/>
    <x v="1"/>
    <x v="0"/>
    <s v="F/288/S"/>
    <x v="1"/>
    <s v="S"/>
    <x v="2"/>
    <x v="30"/>
    <x v="0"/>
    <x v="430"/>
    <x v="432"/>
    <n v="0"/>
    <n v="0"/>
    <n v="376"/>
    <n v="879"/>
    <s v="Barbes"/>
    <s v="Irmark Barbes"/>
    <x v="0"/>
  </r>
  <r>
    <x v="1421"/>
    <n v="1500"/>
    <x v="1"/>
    <x v="1"/>
    <s v="G/230/S"/>
    <x v="3"/>
    <s v="S"/>
    <x v="0"/>
    <x v="16"/>
    <x v="0"/>
    <x v="0"/>
    <x v="0"/>
    <n v="0"/>
    <n v="0"/>
    <n v="0"/>
    <n v="0"/>
    <s v="Barbes"/>
    <s v="Bobbyn Barbes"/>
    <x v="1"/>
  </r>
  <r>
    <x v="1422"/>
    <n v="1500"/>
    <x v="1"/>
    <x v="1"/>
    <s v="G/230/S"/>
    <x v="3"/>
    <s v="S"/>
    <x v="0"/>
    <x v="59"/>
    <x v="0"/>
    <x v="0"/>
    <x v="0"/>
    <n v="0"/>
    <n v="0"/>
    <n v="0"/>
    <n v="0"/>
    <s v="Barbes"/>
    <s v="Everly Barbes"/>
    <x v="1"/>
  </r>
  <r>
    <x v="1423"/>
    <n v="1501"/>
    <x v="1"/>
    <x v="0"/>
    <s v="G/243/P"/>
    <x v="3"/>
    <s v="P"/>
    <x v="0"/>
    <x v="60"/>
    <x v="0"/>
    <x v="0"/>
    <x v="453"/>
    <n v="0"/>
    <n v="594"/>
    <n v="0"/>
    <n v="810"/>
    <s v="Fryan"/>
    <s v="Julin Fryan"/>
    <x v="0"/>
  </r>
  <r>
    <x v="1424"/>
    <n v="82"/>
    <x v="2"/>
    <x v="0"/>
    <s v="F/16/P"/>
    <x v="1"/>
    <s v="P"/>
    <x v="0"/>
    <x v="42"/>
    <x v="0"/>
    <x v="431"/>
    <x v="0"/>
    <n v="0"/>
    <n v="0"/>
    <n v="0"/>
    <n v="7406"/>
    <s v="Datte"/>
    <s v="Totse Datte"/>
    <x v="0"/>
  </r>
  <r>
    <x v="1425"/>
    <n v="82"/>
    <x v="2"/>
    <x v="1"/>
    <s v="F/16/P"/>
    <x v="1"/>
    <s v="P"/>
    <x v="0"/>
    <x v="37"/>
    <x v="0"/>
    <x v="0"/>
    <x v="0"/>
    <n v="0"/>
    <n v="0"/>
    <n v="0"/>
    <n v="0"/>
    <s v="Datte"/>
    <s v="Eaturs Datte"/>
    <x v="1"/>
  </r>
  <r>
    <x v="1426"/>
    <n v="1506"/>
    <x v="1"/>
    <x v="0"/>
    <s v="F/298/P"/>
    <x v="1"/>
    <s v="P"/>
    <x v="3"/>
    <x v="43"/>
    <x v="0"/>
    <x v="0"/>
    <x v="370"/>
    <n v="615"/>
    <n v="9"/>
    <n v="0"/>
    <n v="648"/>
    <s v="Vines"/>
    <s v="Bara Vines"/>
    <x v="1"/>
  </r>
  <r>
    <x v="1427"/>
    <n v="1507"/>
    <x v="1"/>
    <x v="0"/>
    <s v="F/289/S"/>
    <x v="1"/>
    <s v="S"/>
    <x v="0"/>
    <x v="26"/>
    <x v="0"/>
    <x v="0"/>
    <x v="0"/>
    <n v="1217"/>
    <n v="2"/>
    <n v="0"/>
    <n v="1219"/>
    <s v="-"/>
    <s v="-"/>
    <x v="1"/>
  </r>
  <r>
    <x v="1428"/>
    <n v="1507"/>
    <x v="1"/>
    <x v="0"/>
    <s v="F/289/S"/>
    <x v="1"/>
    <s v="S"/>
    <x v="0"/>
    <x v="9"/>
    <x v="0"/>
    <x v="27"/>
    <x v="10"/>
    <n v="683"/>
    <n v="419"/>
    <n v="0"/>
    <n v="1104"/>
    <s v="Jeffey"/>
    <s v="Jerek Jeffey"/>
    <x v="0"/>
  </r>
  <r>
    <x v="1429"/>
    <n v="1507"/>
    <x v="1"/>
    <x v="0"/>
    <s v="G/231/S"/>
    <x v="3"/>
    <s v="S"/>
    <x v="0"/>
    <x v="76"/>
    <x v="0"/>
    <x v="0"/>
    <x v="0"/>
    <n v="0"/>
    <n v="441"/>
    <n v="4"/>
    <n v="445"/>
    <s v="Jeffey"/>
    <s v="Anny Jeffey"/>
    <x v="0"/>
  </r>
  <r>
    <x v="1430"/>
    <n v="1507"/>
    <x v="1"/>
    <x v="0"/>
    <s v="F/289/S"/>
    <x v="1"/>
    <s v="S"/>
    <x v="0"/>
    <x v="33"/>
    <x v="0"/>
    <x v="432"/>
    <x v="118"/>
    <n v="0"/>
    <n v="0"/>
    <n v="0"/>
    <n v="888"/>
    <s v="Jeffey"/>
    <s v="Kirky Jeffey"/>
    <x v="0"/>
  </r>
  <r>
    <x v="1431"/>
    <n v="82"/>
    <x v="2"/>
    <x v="0"/>
    <s v="F/16/P"/>
    <x v="1"/>
    <s v="P"/>
    <x v="0"/>
    <x v="57"/>
    <x v="0"/>
    <x v="0"/>
    <x v="0"/>
    <n v="0"/>
    <n v="0"/>
    <n v="0"/>
    <n v="0"/>
    <s v="-"/>
    <s v="-"/>
    <x v="1"/>
  </r>
  <r>
    <x v="1432"/>
    <n v="88"/>
    <x v="2"/>
    <x v="1"/>
    <s v="E/5/S"/>
    <x v="6"/>
    <s v="S"/>
    <x v="1"/>
    <x v="11"/>
    <x v="0"/>
    <x v="0"/>
    <x v="0"/>
    <n v="0"/>
    <n v="0"/>
    <n v="0"/>
    <n v="0"/>
    <s v="Sacre"/>
    <s v="Stmeal Sacre"/>
    <x v="1"/>
  </r>
  <r>
    <x v="1433"/>
    <n v="1511"/>
    <x v="0"/>
    <x v="0"/>
    <s v="B/63/S"/>
    <x v="0"/>
    <s v="S"/>
    <x v="0"/>
    <x v="46"/>
    <x v="0"/>
    <x v="433"/>
    <x v="0"/>
    <n v="0"/>
    <n v="284"/>
    <n v="329"/>
    <n v="1619"/>
    <s v="Spandisket"/>
    <s v="Ancham Spandisket"/>
    <x v="1"/>
  </r>
  <r>
    <x v="1434"/>
    <n v="1511"/>
    <x v="0"/>
    <x v="1"/>
    <s v="B/63/S"/>
    <x v="0"/>
    <s v="S"/>
    <x v="0"/>
    <x v="45"/>
    <x v="0"/>
    <x v="0"/>
    <x v="0"/>
    <n v="0"/>
    <n v="0"/>
    <n v="0"/>
    <n v="0"/>
    <s v="Whealeed"/>
    <s v="Diram Whealeed"/>
    <x v="1"/>
  </r>
  <r>
    <x v="1435"/>
    <n v="1511"/>
    <x v="0"/>
    <x v="0"/>
    <s v="B/63/S"/>
    <x v="0"/>
    <s v="S"/>
    <x v="0"/>
    <x v="39"/>
    <x v="0"/>
    <x v="0"/>
    <x v="454"/>
    <n v="0"/>
    <n v="1966"/>
    <n v="27"/>
    <n v="4338"/>
    <s v="Spandisket"/>
    <s v="Maham Spandisket"/>
    <x v="0"/>
  </r>
  <r>
    <x v="1436"/>
    <n v="1511"/>
    <x v="0"/>
    <x v="0"/>
    <s v="B/63/S"/>
    <x v="0"/>
    <s v="S"/>
    <x v="2"/>
    <x v="14"/>
    <x v="0"/>
    <x v="363"/>
    <x v="455"/>
    <n v="0"/>
    <n v="6431"/>
    <n v="1"/>
    <n v="8618"/>
    <s v="Whealeed"/>
    <s v="Winon Whealeed"/>
    <x v="0"/>
  </r>
  <r>
    <x v="1437"/>
    <n v="1515"/>
    <x v="1"/>
    <x v="0"/>
    <s v="F/293/S"/>
    <x v="1"/>
    <s v="S"/>
    <x v="0"/>
    <x v="41"/>
    <x v="0"/>
    <x v="434"/>
    <x v="0"/>
    <n v="13"/>
    <n v="0"/>
    <n v="0"/>
    <n v="778"/>
    <s v="Oconley"/>
    <s v="Herina Oconley"/>
    <x v="0"/>
  </r>
  <r>
    <x v="1438"/>
    <n v="1520"/>
    <x v="1"/>
    <x v="1"/>
    <s v="G/235/S"/>
    <x v="3"/>
    <s v="S"/>
    <x v="0"/>
    <x v="46"/>
    <x v="0"/>
    <x v="0"/>
    <x v="0"/>
    <n v="0"/>
    <n v="0"/>
    <n v="0"/>
    <n v="0"/>
    <s v="Klindsey"/>
    <s v="Harrie Klindsey"/>
    <x v="1"/>
  </r>
  <r>
    <x v="1439"/>
    <n v="101"/>
    <x v="2"/>
    <x v="1"/>
    <s v=""/>
    <x v="4"/>
    <s v=""/>
    <x v="0"/>
    <x v="14"/>
    <x v="0"/>
    <x v="0"/>
    <x v="0"/>
    <n v="0"/>
    <n v="0"/>
    <n v="0"/>
    <n v="0"/>
    <s v="Trad"/>
    <s v="Book Trad"/>
    <x v="1"/>
  </r>
  <r>
    <x v="1440"/>
    <n v="1523"/>
    <x v="0"/>
    <x v="1"/>
    <s v="B/64/S"/>
    <x v="0"/>
    <s v="S"/>
    <x v="2"/>
    <x v="54"/>
    <x v="0"/>
    <x v="0"/>
    <x v="0"/>
    <n v="0"/>
    <n v="0"/>
    <n v="0"/>
    <n v="0"/>
    <s v="Waring"/>
    <s v="Izares Waring"/>
    <x v="1"/>
  </r>
  <r>
    <x v="1441"/>
    <n v="1523"/>
    <x v="0"/>
    <x v="1"/>
    <s v="B/64/S"/>
    <x v="0"/>
    <s v="S"/>
    <x v="0"/>
    <x v="8"/>
    <x v="0"/>
    <x v="0"/>
    <x v="0"/>
    <n v="0"/>
    <n v="0"/>
    <n v="0"/>
    <n v="0"/>
    <s v="Waring"/>
    <s v="Baton Waring"/>
    <x v="1"/>
  </r>
  <r>
    <x v="1442"/>
    <n v="1524"/>
    <x v="1"/>
    <x v="1"/>
    <s v="G/236/S"/>
    <x v="3"/>
    <s v="S"/>
    <x v="0"/>
    <x v="9"/>
    <x v="0"/>
    <x v="0"/>
    <x v="0"/>
    <n v="0"/>
    <n v="0"/>
    <n v="0"/>
    <n v="0"/>
    <s v="Shawforden"/>
    <s v="Therie Shawforden"/>
    <x v="1"/>
  </r>
  <r>
    <x v="1443"/>
    <n v="115"/>
    <x v="2"/>
    <x v="2"/>
    <s v="F/24/P"/>
    <x v="1"/>
    <s v="P"/>
    <x v="0"/>
    <x v="6"/>
    <x v="0"/>
    <x v="0"/>
    <x v="0"/>
    <n v="0"/>
    <n v="0"/>
    <n v="0"/>
    <n v="0"/>
    <s v="Pead"/>
    <s v="Rohs Pead"/>
    <x v="1"/>
  </r>
  <r>
    <x v="1444"/>
    <n v="1526"/>
    <x v="1"/>
    <x v="0"/>
    <s v="F/300/P"/>
    <x v="1"/>
    <s v="P"/>
    <x v="2"/>
    <x v="40"/>
    <x v="0"/>
    <x v="23"/>
    <x v="0"/>
    <n v="2"/>
    <n v="254"/>
    <n v="521"/>
    <n v="781"/>
    <s v="Sotond"/>
    <s v="Karia Sotond"/>
    <x v="0"/>
  </r>
  <r>
    <x v="1445"/>
    <n v="1527"/>
    <x v="0"/>
    <x v="1"/>
    <s v="D/49/P"/>
    <x v="5"/>
    <s v="P"/>
    <x v="2"/>
    <x v="15"/>
    <x v="0"/>
    <x v="0"/>
    <x v="0"/>
    <n v="0"/>
    <n v="0"/>
    <n v="0"/>
    <n v="0"/>
    <s v="Boderbint"/>
    <s v="Dirius Boderbint"/>
    <x v="1"/>
  </r>
  <r>
    <x v="1446"/>
    <n v="1527"/>
    <x v="0"/>
    <x v="0"/>
    <s v="D/49/P"/>
    <x v="5"/>
    <s v="P"/>
    <x v="0"/>
    <x v="36"/>
    <x v="0"/>
    <x v="0"/>
    <x v="0"/>
    <n v="0"/>
    <n v="0"/>
    <n v="0"/>
    <n v="0"/>
    <s v="Boderbint"/>
    <s v="Anchird Boderbint"/>
    <x v="1"/>
  </r>
  <r>
    <x v="1447"/>
    <n v="120"/>
    <x v="2"/>
    <x v="1"/>
    <s v="F/25/P"/>
    <x v="1"/>
    <s v="P"/>
    <x v="0"/>
    <x v="1"/>
    <x v="0"/>
    <x v="0"/>
    <x v="0"/>
    <n v="0"/>
    <n v="0"/>
    <n v="0"/>
    <n v="0"/>
    <s v="Sacre"/>
    <s v="Bees Sacre"/>
    <x v="1"/>
  </r>
  <r>
    <x v="1448"/>
    <n v="1529"/>
    <x v="0"/>
    <x v="0"/>
    <s v="A/16/S"/>
    <x v="2"/>
    <s v="S"/>
    <x v="1"/>
    <x v="36"/>
    <x v="1"/>
    <x v="0"/>
    <x v="456"/>
    <n v="0"/>
    <n v="45"/>
    <n v="282"/>
    <n v="7396"/>
    <s v="Slable"/>
    <s v="Almino Slable"/>
    <x v="1"/>
  </r>
  <r>
    <x v="1449"/>
    <n v="1529"/>
    <x v="0"/>
    <x v="0"/>
    <s v="A/16/S"/>
    <x v="2"/>
    <s v="S"/>
    <x v="0"/>
    <x v="29"/>
    <x v="0"/>
    <x v="0"/>
    <x v="0"/>
    <n v="0"/>
    <n v="0"/>
    <n v="0"/>
    <n v="0"/>
    <s v="Slable"/>
    <s v="Krab Slable"/>
    <x v="1"/>
  </r>
  <r>
    <x v="1450"/>
    <n v="1531"/>
    <x v="1"/>
    <x v="0"/>
    <s v="G/237/S"/>
    <x v="3"/>
    <s v="S"/>
    <x v="0"/>
    <x v="59"/>
    <x v="0"/>
    <x v="0"/>
    <x v="0"/>
    <n v="533"/>
    <n v="277"/>
    <n v="0"/>
    <n v="810"/>
    <s v="Puckley"/>
    <s v="Kimena Puckley"/>
    <x v="0"/>
  </r>
  <r>
    <x v="1451"/>
    <n v="1532"/>
    <x v="0"/>
    <x v="0"/>
    <s v="B/65/S"/>
    <x v="0"/>
    <s v="S"/>
    <x v="0"/>
    <x v="38"/>
    <x v="0"/>
    <x v="0"/>
    <x v="324"/>
    <n v="0"/>
    <n v="1"/>
    <n v="11378"/>
    <n v="11410"/>
    <s v="Bealvewd"/>
    <s v="Alcorux Bealvewd"/>
    <x v="0"/>
  </r>
  <r>
    <x v="1452"/>
    <n v="1533"/>
    <x v="1"/>
    <x v="0"/>
    <s v="G/244/P"/>
    <x v="3"/>
    <s v="P"/>
    <x v="0"/>
    <x v="70"/>
    <x v="0"/>
    <x v="435"/>
    <x v="0"/>
    <n v="0"/>
    <n v="0"/>
    <n v="1"/>
    <n v="1016"/>
    <s v="Potters"/>
    <s v="Tricky Potters"/>
    <x v="0"/>
  </r>
  <r>
    <x v="1453"/>
    <n v="126"/>
    <x v="2"/>
    <x v="1"/>
    <s v="F/27/S"/>
    <x v="1"/>
    <s v="S"/>
    <x v="0"/>
    <x v="61"/>
    <x v="0"/>
    <x v="0"/>
    <x v="0"/>
    <n v="0"/>
    <n v="0"/>
    <n v="0"/>
    <n v="0"/>
    <s v="Mish"/>
    <s v="Milly Mish"/>
    <x v="1"/>
  </r>
  <r>
    <x v="1454"/>
    <n v="1539"/>
    <x v="0"/>
    <x v="0"/>
    <s v="A/17/S"/>
    <x v="2"/>
    <s v="S"/>
    <x v="2"/>
    <x v="25"/>
    <x v="0"/>
    <x v="436"/>
    <x v="457"/>
    <n v="0"/>
    <n v="21"/>
    <n v="5"/>
    <n v="3862"/>
    <s v="Barmant"/>
    <s v="Alyadum Barmant"/>
    <x v="1"/>
  </r>
  <r>
    <x v="1455"/>
    <n v="1540"/>
    <x v="0"/>
    <x v="0"/>
    <s v="C/55/P"/>
    <x v="7"/>
    <s v="P"/>
    <x v="0"/>
    <x v="25"/>
    <x v="0"/>
    <x v="27"/>
    <x v="458"/>
    <n v="0"/>
    <n v="1440"/>
    <n v="2114"/>
    <n v="4025"/>
    <s v="Clumshangs"/>
    <s v="Shamak Clumshangs"/>
    <x v="0"/>
  </r>
  <r>
    <x v="1456"/>
    <n v="1540"/>
    <x v="0"/>
    <x v="0"/>
    <s v="C/55/P"/>
    <x v="7"/>
    <s v="P"/>
    <x v="0"/>
    <x v="3"/>
    <x v="1"/>
    <x v="0"/>
    <x v="459"/>
    <n v="22"/>
    <n v="0"/>
    <n v="553"/>
    <n v="7714"/>
    <s v="Clumshangs"/>
    <s v="Duhratz Clumshangs"/>
    <x v="1"/>
  </r>
  <r>
    <x v="1457"/>
    <n v="1540"/>
    <x v="0"/>
    <x v="0"/>
    <s v="C/55/P"/>
    <x v="7"/>
    <s v="P"/>
    <x v="0"/>
    <x v="6"/>
    <x v="0"/>
    <x v="0"/>
    <x v="221"/>
    <n v="0"/>
    <n v="3718"/>
    <n v="0"/>
    <n v="3888"/>
    <s v="Clumshangs"/>
    <s v="Bahoton Clumshangs"/>
    <x v="0"/>
  </r>
  <r>
    <x v="1458"/>
    <n v="1541"/>
    <x v="1"/>
    <x v="0"/>
    <s v="F/298/S"/>
    <x v="1"/>
    <s v="S"/>
    <x v="0"/>
    <x v="52"/>
    <x v="0"/>
    <x v="276"/>
    <x v="112"/>
    <n v="0"/>
    <n v="720"/>
    <n v="0"/>
    <n v="739"/>
    <s v="Woody"/>
    <s v="Carma Woody"/>
    <x v="1"/>
  </r>
  <r>
    <x v="1459"/>
    <n v="127"/>
    <x v="2"/>
    <x v="0"/>
    <s v="E/7/S"/>
    <x v="6"/>
    <s v="S"/>
    <x v="0"/>
    <x v="8"/>
    <x v="0"/>
    <x v="437"/>
    <x v="0"/>
    <n v="296"/>
    <n v="0"/>
    <n v="25"/>
    <n v="1022"/>
    <s v="Mesty"/>
    <s v="Miloss Mesty"/>
    <x v="0"/>
  </r>
  <r>
    <x v="1460"/>
    <n v="1543"/>
    <x v="0"/>
    <x v="1"/>
    <s v="C/56/P"/>
    <x v="7"/>
    <s v="P"/>
    <x v="2"/>
    <x v="10"/>
    <x v="0"/>
    <x v="0"/>
    <x v="0"/>
    <n v="0"/>
    <n v="0"/>
    <n v="0"/>
    <n v="0"/>
    <s v="Clidly"/>
    <s v="Izarkab Clidly"/>
    <x v="1"/>
  </r>
  <r>
    <x v="1461"/>
    <n v="1544"/>
    <x v="1"/>
    <x v="0"/>
    <s v="G/245/P"/>
    <x v="3"/>
    <s v="P"/>
    <x v="0"/>
    <x v="33"/>
    <x v="0"/>
    <x v="150"/>
    <x v="0"/>
    <n v="0"/>
    <n v="0"/>
    <n v="800"/>
    <n v="809"/>
    <s v="Ayalazquez"/>
    <s v="Rosiey Ayalazquez"/>
    <x v="0"/>
  </r>
  <r>
    <x v="1462"/>
    <n v="133"/>
    <x v="2"/>
    <x v="1"/>
    <s v="F/29/S"/>
    <x v="1"/>
    <s v="S"/>
    <x v="0"/>
    <x v="43"/>
    <x v="0"/>
    <x v="0"/>
    <x v="0"/>
    <n v="0"/>
    <n v="0"/>
    <n v="0"/>
    <n v="0"/>
    <s v="Blie"/>
    <s v="Flynx Blie"/>
    <x v="1"/>
  </r>
  <r>
    <x v="1463"/>
    <n v="1547"/>
    <x v="1"/>
    <x v="0"/>
    <s v="F/301/S"/>
    <x v="1"/>
    <s v="S"/>
    <x v="0"/>
    <x v="33"/>
    <x v="0"/>
    <x v="438"/>
    <x v="0"/>
    <n v="661"/>
    <n v="32"/>
    <n v="0"/>
    <n v="856"/>
    <s v="Hoppers"/>
    <s v="Aarone Hoppers"/>
    <x v="0"/>
  </r>
  <r>
    <x v="1464"/>
    <n v="1548"/>
    <x v="0"/>
    <x v="1"/>
    <s v="B/50/P"/>
    <x v="0"/>
    <s v="P"/>
    <x v="2"/>
    <x v="27"/>
    <x v="2"/>
    <x v="0"/>
    <x v="0"/>
    <n v="0"/>
    <n v="0"/>
    <n v="0"/>
    <n v="0"/>
    <s v="Unicting"/>
    <s v="Okulk Unicting"/>
    <x v="1"/>
  </r>
  <r>
    <x v="1465"/>
    <n v="1548"/>
    <x v="0"/>
    <x v="1"/>
    <s v="B/50/P"/>
    <x v="0"/>
    <s v="P"/>
    <x v="0"/>
    <x v="41"/>
    <x v="0"/>
    <x v="0"/>
    <x v="0"/>
    <n v="0"/>
    <n v="0"/>
    <n v="0"/>
    <n v="0"/>
    <s v="Stivelte"/>
    <s v="Sarid Stivelte"/>
    <x v="1"/>
  </r>
  <r>
    <x v="1466"/>
    <n v="1550"/>
    <x v="0"/>
    <x v="0"/>
    <s v="C/58/S"/>
    <x v="7"/>
    <s v="S"/>
    <x v="0"/>
    <x v="6"/>
    <x v="0"/>
    <x v="27"/>
    <x v="141"/>
    <n v="0"/>
    <n v="42"/>
    <n v="4030"/>
    <n v="4303"/>
    <s v="Supiensive"/>
    <s v="Marin Supiensive"/>
    <x v="0"/>
  </r>
  <r>
    <x v="1467"/>
    <n v="1550"/>
    <x v="0"/>
    <x v="0"/>
    <s v=""/>
    <x v="4"/>
    <s v=""/>
    <x v="2"/>
    <x v="70"/>
    <x v="1"/>
    <x v="439"/>
    <x v="460"/>
    <n v="0"/>
    <n v="0"/>
    <n v="235"/>
    <n v="7633"/>
    <s v="Supiensive"/>
    <s v="Coxaton Supiensive"/>
    <x v="0"/>
  </r>
  <r>
    <x v="1468"/>
    <n v="1551"/>
    <x v="0"/>
    <x v="0"/>
    <s v="E/96/P"/>
    <x v="6"/>
    <s v="P"/>
    <x v="0"/>
    <x v="29"/>
    <x v="0"/>
    <x v="0"/>
    <x v="36"/>
    <n v="43"/>
    <n v="0"/>
    <n v="1460"/>
    <n v="2879"/>
    <s v="Clidly"/>
    <s v="Skyrmak Clidly"/>
    <x v="1"/>
  </r>
  <r>
    <x v="1469"/>
    <n v="1552"/>
    <x v="1"/>
    <x v="1"/>
    <s v="G/240/S"/>
    <x v="3"/>
    <s v="S"/>
    <x v="0"/>
    <x v="12"/>
    <x v="0"/>
    <x v="0"/>
    <x v="0"/>
    <n v="0"/>
    <n v="0"/>
    <n v="0"/>
    <n v="0"/>
    <s v="Batestonley"/>
    <s v="Millie Batestonley"/>
    <x v="0"/>
  </r>
  <r>
    <x v="1470"/>
    <n v="1555"/>
    <x v="0"/>
    <x v="0"/>
    <s v="A/18/S"/>
    <x v="2"/>
    <s v="S"/>
    <x v="0"/>
    <x v="11"/>
    <x v="0"/>
    <x v="0"/>
    <x v="461"/>
    <n v="0"/>
    <n v="2987"/>
    <n v="0"/>
    <n v="4376"/>
    <s v="Spistory"/>
    <s v="Alcorix Spistory"/>
    <x v="0"/>
  </r>
  <r>
    <x v="1471"/>
    <n v="1558"/>
    <x v="1"/>
    <x v="0"/>
    <s v="G/247/P"/>
    <x v="3"/>
    <s v="P"/>
    <x v="0"/>
    <x v="23"/>
    <x v="0"/>
    <x v="440"/>
    <x v="238"/>
    <n v="0"/>
    <n v="0"/>
    <n v="1"/>
    <n v="893"/>
    <s v="Mcdowns"/>
    <s v="Benja Mcdowns"/>
    <x v="0"/>
  </r>
  <r>
    <x v="1472"/>
    <n v="1560"/>
    <x v="1"/>
    <x v="0"/>
    <s v="G/242/S"/>
    <x v="3"/>
    <s v="S"/>
    <x v="0"/>
    <x v="22"/>
    <x v="0"/>
    <x v="0"/>
    <x v="10"/>
    <n v="45"/>
    <n v="0"/>
    <n v="837"/>
    <n v="883"/>
    <s v="Guezaley"/>
    <s v="Chary Guezaley"/>
    <x v="0"/>
  </r>
  <r>
    <x v="1473"/>
    <n v="1561"/>
    <x v="1"/>
    <x v="0"/>
    <s v="F/305/P"/>
    <x v="1"/>
    <s v="P"/>
    <x v="2"/>
    <x v="1"/>
    <x v="0"/>
    <x v="441"/>
    <x v="0"/>
    <n v="0"/>
    <n v="0"/>
    <n v="1122"/>
    <n v="2152"/>
    <s v="Briggins"/>
    <s v="Kyley Briggins"/>
    <x v="0"/>
  </r>
  <r>
    <x v="1474"/>
    <n v="1562"/>
    <x v="1"/>
    <x v="0"/>
    <s v="F/306/P"/>
    <x v="1"/>
    <s v="P"/>
    <x v="0"/>
    <x v="41"/>
    <x v="0"/>
    <x v="442"/>
    <x v="0"/>
    <n v="332"/>
    <n v="102"/>
    <n v="0"/>
    <n v="775"/>
    <s v="Simmonders"/>
    <s v="Shelle Simmonders"/>
    <x v="0"/>
  </r>
  <r>
    <x v="1475"/>
    <n v="133"/>
    <x v="2"/>
    <x v="0"/>
    <s v="D/5/S"/>
    <x v="5"/>
    <s v="S"/>
    <x v="0"/>
    <x v="39"/>
    <x v="0"/>
    <x v="443"/>
    <x v="0"/>
    <n v="0"/>
    <n v="0"/>
    <n v="0"/>
    <n v="2738"/>
    <s v="Blie"/>
    <s v="Egrasp Blie"/>
    <x v="0"/>
  </r>
  <r>
    <x v="1476"/>
    <n v="1565"/>
    <x v="1"/>
    <x v="0"/>
    <s v="F/304/S"/>
    <x v="1"/>
    <s v="S"/>
    <x v="1"/>
    <x v="4"/>
    <x v="0"/>
    <x v="0"/>
    <x v="462"/>
    <n v="0"/>
    <n v="0"/>
    <n v="766"/>
    <n v="2285"/>
    <s v="Fitzgerson"/>
    <s v="Gordo Fitzgerson"/>
    <x v="0"/>
  </r>
  <r>
    <x v="1477"/>
    <n v="1567"/>
    <x v="0"/>
    <x v="1"/>
    <s v="B/53/P"/>
    <x v="0"/>
    <s v="P"/>
    <x v="0"/>
    <x v="12"/>
    <x v="0"/>
    <x v="0"/>
    <x v="0"/>
    <n v="0"/>
    <n v="0"/>
    <n v="0"/>
    <n v="0"/>
    <s v="Replic"/>
    <s v="Tark Replic"/>
    <x v="1"/>
  </r>
  <r>
    <x v="1478"/>
    <n v="1568"/>
    <x v="1"/>
    <x v="0"/>
    <s v=""/>
    <x v="4"/>
    <s v=""/>
    <x v="0"/>
    <x v="15"/>
    <x v="0"/>
    <x v="326"/>
    <x v="258"/>
    <n v="0"/>
    <n v="9"/>
    <n v="0"/>
    <n v="1127"/>
    <s v="Burchrison"/>
    <s v="Idace Burchrison"/>
    <x v="0"/>
  </r>
  <r>
    <x v="1479"/>
    <n v="1568"/>
    <x v="1"/>
    <x v="1"/>
    <s v="G/248/P"/>
    <x v="3"/>
    <s v="P"/>
    <x v="1"/>
    <x v="41"/>
    <x v="0"/>
    <x v="0"/>
    <x v="0"/>
    <n v="0"/>
    <n v="0"/>
    <n v="0"/>
    <n v="0"/>
    <s v="Burchrison"/>
    <s v="Samany Burchrison"/>
    <x v="1"/>
  </r>
  <r>
    <x v="1480"/>
    <n v="141"/>
    <x v="2"/>
    <x v="0"/>
    <s v="F/30/P"/>
    <x v="1"/>
    <s v="P"/>
    <x v="0"/>
    <x v="14"/>
    <x v="0"/>
    <x v="0"/>
    <x v="0"/>
    <n v="97"/>
    <n v="0"/>
    <n v="0"/>
    <n v="97"/>
    <s v="Harte"/>
    <s v="Pyrohs Harte"/>
    <x v="0"/>
  </r>
  <r>
    <x v="1481"/>
    <n v="1572"/>
    <x v="1"/>
    <x v="0"/>
    <s v="G/249/P"/>
    <x v="3"/>
    <s v="P"/>
    <x v="0"/>
    <x v="6"/>
    <x v="2"/>
    <x v="120"/>
    <x v="145"/>
    <n v="11"/>
    <n v="0"/>
    <n v="0"/>
    <n v="786"/>
    <s v="Shephendry"/>
    <s v="Karie Shephendry"/>
    <x v="0"/>
  </r>
  <r>
    <x v="1482"/>
    <n v="1572"/>
    <x v="1"/>
    <x v="0"/>
    <s v="F/309/P"/>
    <x v="1"/>
    <s v="P"/>
    <x v="0"/>
    <x v="36"/>
    <x v="0"/>
    <x v="23"/>
    <x v="0"/>
    <n v="146"/>
    <n v="723"/>
    <n v="0"/>
    <n v="873"/>
    <s v="Pager"/>
    <s v="Lynnie Pager"/>
    <x v="0"/>
  </r>
  <r>
    <x v="1483"/>
    <n v="148"/>
    <x v="2"/>
    <x v="0"/>
    <s v="F/31/P"/>
    <x v="1"/>
    <s v="P"/>
    <x v="0"/>
    <x v="42"/>
    <x v="0"/>
    <x v="214"/>
    <x v="0"/>
    <n v="10"/>
    <n v="0"/>
    <n v="76"/>
    <n v="1158"/>
    <s v="Pashe"/>
    <s v="Corsh Pashe"/>
    <x v="0"/>
  </r>
  <r>
    <x v="1484"/>
    <n v="165"/>
    <x v="2"/>
    <x v="1"/>
    <s v="F/37/P"/>
    <x v="1"/>
    <s v="P"/>
    <x v="0"/>
    <x v="8"/>
    <x v="2"/>
    <x v="0"/>
    <x v="0"/>
    <n v="0"/>
    <n v="0"/>
    <n v="0"/>
    <n v="0"/>
    <s v="Anche"/>
    <s v="Graven Anche"/>
    <x v="1"/>
  </r>
  <r>
    <x v="1485"/>
    <n v="1577"/>
    <x v="1"/>
    <x v="0"/>
    <s v="F/310/P"/>
    <x v="1"/>
    <s v="P"/>
    <x v="3"/>
    <x v="40"/>
    <x v="0"/>
    <x v="0"/>
    <x v="463"/>
    <n v="0"/>
    <n v="0"/>
    <n v="0"/>
    <n v="169"/>
    <s v="Grahangory"/>
    <s v="Keitha Grahangory"/>
    <x v="1"/>
  </r>
  <r>
    <x v="1486"/>
    <n v="1578"/>
    <x v="1"/>
    <x v="0"/>
    <s v="E/98/P"/>
    <x v="6"/>
    <s v="P"/>
    <x v="0"/>
    <x v="15"/>
    <x v="0"/>
    <x v="0"/>
    <x v="370"/>
    <n v="0"/>
    <n v="176"/>
    <n v="783"/>
    <n v="983"/>
    <s v="Garrincent"/>
    <s v="Everly Garrincent"/>
    <x v="0"/>
  </r>
  <r>
    <x v="1487"/>
    <n v="1579"/>
    <x v="1"/>
    <x v="0"/>
    <s v="F/311/P"/>
    <x v="1"/>
    <s v="P"/>
    <x v="2"/>
    <x v="6"/>
    <x v="0"/>
    <x v="444"/>
    <x v="464"/>
    <n v="0"/>
    <n v="1"/>
    <n v="0"/>
    <n v="2153"/>
    <s v="Pughanders"/>
    <s v="Rankie Pughanders"/>
    <x v="1"/>
  </r>
  <r>
    <x v="1488"/>
    <n v="1580"/>
    <x v="1"/>
    <x v="0"/>
    <s v="G/246/S"/>
    <x v="3"/>
    <s v="S"/>
    <x v="0"/>
    <x v="45"/>
    <x v="0"/>
    <x v="0"/>
    <x v="0"/>
    <n v="8"/>
    <n v="0"/>
    <n v="714"/>
    <n v="722"/>
    <s v="Hinesh"/>
    <s v="Enrie Hinesh"/>
    <x v="0"/>
  </r>
  <r>
    <x v="1489"/>
    <n v="1580"/>
    <x v="1"/>
    <x v="0"/>
    <s v="G/246/S"/>
    <x v="3"/>
    <s v="S"/>
    <x v="0"/>
    <x v="41"/>
    <x v="0"/>
    <x v="445"/>
    <x v="0"/>
    <n v="36"/>
    <n v="0"/>
    <n v="424"/>
    <n v="888"/>
    <s v="Hinesh"/>
    <s v="Janita Hinesh"/>
    <x v="0"/>
  </r>
  <r>
    <x v="1490"/>
    <n v="167"/>
    <x v="2"/>
    <x v="1"/>
    <s v="F/35/S"/>
    <x v="1"/>
    <s v="S"/>
    <x v="0"/>
    <x v="45"/>
    <x v="0"/>
    <x v="0"/>
    <x v="0"/>
    <n v="0"/>
    <n v="0"/>
    <n v="0"/>
    <n v="0"/>
    <s v="Floaf"/>
    <s v="Miten Floaf"/>
    <x v="1"/>
  </r>
  <r>
    <x v="1491"/>
    <n v="167"/>
    <x v="2"/>
    <x v="0"/>
    <s v="F/35/S"/>
    <x v="1"/>
    <s v="S"/>
    <x v="0"/>
    <x v="38"/>
    <x v="0"/>
    <x v="373"/>
    <x v="0"/>
    <n v="48"/>
    <n v="22"/>
    <n v="137"/>
    <n v="1572"/>
    <s v="Floaf"/>
    <s v="Rios Floaf"/>
    <x v="0"/>
  </r>
  <r>
    <x v="1492"/>
    <n v="1584"/>
    <x v="1"/>
    <x v="0"/>
    <s v="F/314/P"/>
    <x v="1"/>
    <s v="P"/>
    <x v="0"/>
    <x v="55"/>
    <x v="0"/>
    <x v="446"/>
    <x v="0"/>
    <n v="0"/>
    <n v="371"/>
    <n v="0"/>
    <n v="804"/>
    <s v="Thony"/>
    <s v="Paulia Thony"/>
    <x v="0"/>
  </r>
  <r>
    <x v="1493"/>
    <n v="1584"/>
    <x v="1"/>
    <x v="1"/>
    <s v="G/251/P"/>
    <x v="3"/>
    <s v="P"/>
    <x v="0"/>
    <x v="16"/>
    <x v="0"/>
    <x v="0"/>
    <x v="0"/>
    <n v="0"/>
    <n v="0"/>
    <n v="0"/>
    <n v="0"/>
    <s v="Thony"/>
    <s v="Ronne Thony"/>
    <x v="0"/>
  </r>
  <r>
    <x v="1494"/>
    <n v="1585"/>
    <x v="1"/>
    <x v="1"/>
    <s v="G/252/P"/>
    <x v="3"/>
    <s v="P"/>
    <x v="0"/>
    <x v="41"/>
    <x v="0"/>
    <x v="0"/>
    <x v="0"/>
    <n v="0"/>
    <n v="0"/>
    <n v="0"/>
    <n v="0"/>
    <s v="Crosarios"/>
    <s v="Salley Crosarios"/>
    <x v="1"/>
  </r>
  <r>
    <x v="1495"/>
    <n v="1588"/>
    <x v="0"/>
    <x v="1"/>
    <s v="E/99/P"/>
    <x v="6"/>
    <s v="P"/>
    <x v="0"/>
    <x v="36"/>
    <x v="0"/>
    <x v="0"/>
    <x v="0"/>
    <n v="0"/>
    <n v="0"/>
    <n v="0"/>
    <n v="0"/>
    <s v="Fullous"/>
    <s v="Errima Fullous"/>
    <x v="1"/>
  </r>
  <r>
    <x v="1496"/>
    <n v="1588"/>
    <x v="0"/>
    <x v="0"/>
    <s v="E/99/P"/>
    <x v="6"/>
    <s v="P"/>
    <x v="2"/>
    <x v="8"/>
    <x v="0"/>
    <x v="0"/>
    <x v="465"/>
    <n v="0"/>
    <n v="724"/>
    <n v="0"/>
    <n v="18118"/>
    <s v="Fullous"/>
    <s v="Hyaduma Fullous"/>
    <x v="1"/>
  </r>
  <r>
    <x v="1497"/>
    <n v="1590"/>
    <x v="0"/>
    <x v="0"/>
    <s v="D/57/S"/>
    <x v="5"/>
    <s v="S"/>
    <x v="0"/>
    <x v="12"/>
    <x v="0"/>
    <x v="0"/>
    <x v="466"/>
    <n v="2"/>
    <n v="12"/>
    <n v="7"/>
    <n v="1357"/>
    <s v="Crakenecal"/>
    <s v="Neutrin Crakenecal"/>
    <x v="1"/>
  </r>
  <r>
    <x v="1498"/>
    <n v="1590"/>
    <x v="0"/>
    <x v="0"/>
    <s v="D/57/S"/>
    <x v="5"/>
    <s v="S"/>
    <x v="2"/>
    <x v="3"/>
    <x v="0"/>
    <x v="0"/>
    <x v="467"/>
    <n v="1"/>
    <n v="33"/>
    <n v="2439"/>
    <n v="2499"/>
    <s v="Crakenecal"/>
    <s v="Ankark Crakenecal"/>
    <x v="0"/>
  </r>
  <r>
    <x v="1499"/>
    <n v="1592"/>
    <x v="0"/>
    <x v="0"/>
    <s v="C/60/S"/>
    <x v="7"/>
    <s v="S"/>
    <x v="0"/>
    <x v="8"/>
    <x v="0"/>
    <x v="447"/>
    <x v="468"/>
    <n v="0"/>
    <n v="320"/>
    <n v="341"/>
    <n v="4587"/>
    <s v="Idivent"/>
    <s v="Ankabih Idivent"/>
    <x v="1"/>
  </r>
  <r>
    <x v="1500"/>
    <n v="1592"/>
    <x v="0"/>
    <x v="0"/>
    <s v="C/60/S"/>
    <x v="7"/>
    <s v="S"/>
    <x v="2"/>
    <x v="52"/>
    <x v="0"/>
    <x v="32"/>
    <x v="469"/>
    <n v="1487"/>
    <n v="0"/>
    <n v="196"/>
    <n v="3826"/>
    <s v="Idivent"/>
    <s v="Arid Idivent"/>
    <x v="1"/>
  </r>
  <r>
    <x v="1501"/>
    <n v="1593"/>
    <x v="1"/>
    <x v="0"/>
    <s v="E/114/S"/>
    <x v="6"/>
    <s v="S"/>
    <x v="0"/>
    <x v="40"/>
    <x v="0"/>
    <x v="51"/>
    <x v="294"/>
    <n v="0"/>
    <n v="732"/>
    <n v="0"/>
    <n v="788"/>
    <s v="Savaraldez"/>
    <s v="Gwendy Savaraldez"/>
    <x v="0"/>
  </r>
  <r>
    <x v="1502"/>
    <n v="1594"/>
    <x v="1"/>
    <x v="0"/>
    <s v="G/253/P"/>
    <x v="3"/>
    <s v="P"/>
    <x v="0"/>
    <x v="34"/>
    <x v="0"/>
    <x v="0"/>
    <x v="83"/>
    <n v="0"/>
    <n v="2"/>
    <n v="923"/>
    <n v="928"/>
    <s v="Delazarson"/>
    <s v="Lis Delazarson"/>
    <x v="1"/>
  </r>
  <r>
    <x v="1503"/>
    <n v="1595"/>
    <x v="0"/>
    <x v="0"/>
    <s v="C/57/P"/>
    <x v="7"/>
    <s v="P"/>
    <x v="2"/>
    <x v="38"/>
    <x v="0"/>
    <x v="0"/>
    <x v="470"/>
    <n v="0"/>
    <n v="0"/>
    <n v="36"/>
    <n v="4378"/>
    <s v="Reming"/>
    <s v="Pharmus Reming"/>
    <x v="1"/>
  </r>
  <r>
    <x v="1504"/>
    <n v="1596"/>
    <x v="0"/>
    <x v="1"/>
    <s v="B/54/P"/>
    <x v="0"/>
    <s v="P"/>
    <x v="0"/>
    <x v="40"/>
    <x v="0"/>
    <x v="0"/>
    <x v="0"/>
    <n v="0"/>
    <n v="0"/>
    <n v="0"/>
    <n v="0"/>
    <s v="Replipent"/>
    <s v="Izarfik Replipent"/>
    <x v="1"/>
  </r>
  <r>
    <x v="1505"/>
    <n v="1597"/>
    <x v="1"/>
    <x v="1"/>
    <s v="G/254/P"/>
    <x v="3"/>
    <s v="P"/>
    <x v="0"/>
    <x v="14"/>
    <x v="0"/>
    <x v="0"/>
    <x v="0"/>
    <n v="0"/>
    <n v="0"/>
    <n v="0"/>
    <n v="0"/>
    <s v="Hahnstonsen"/>
    <s v="Thewis Hahnstonsen"/>
    <x v="1"/>
  </r>
  <r>
    <x v="1506"/>
    <n v="1599"/>
    <x v="0"/>
    <x v="1"/>
    <s v="C/58/P"/>
    <x v="7"/>
    <s v="P"/>
    <x v="0"/>
    <x v="43"/>
    <x v="0"/>
    <x v="0"/>
    <x v="0"/>
    <n v="0"/>
    <n v="0"/>
    <n v="0"/>
    <n v="0"/>
    <s v="Drelcate"/>
    <s v="Giedion Drelcate"/>
    <x v="1"/>
  </r>
  <r>
    <x v="1507"/>
    <n v="1599"/>
    <x v="0"/>
    <x v="1"/>
    <s v="C/58/P"/>
    <x v="7"/>
    <s v="P"/>
    <x v="2"/>
    <x v="70"/>
    <x v="0"/>
    <x v="0"/>
    <x v="0"/>
    <n v="0"/>
    <n v="0"/>
    <n v="0"/>
    <n v="0"/>
    <s v="Drelcate"/>
    <s v="Enifak Drelcate"/>
    <x v="1"/>
  </r>
  <r>
    <x v="1508"/>
    <n v="1601"/>
    <x v="1"/>
    <x v="0"/>
    <s v="G/255/P"/>
    <x v="3"/>
    <s v="P"/>
    <x v="0"/>
    <x v="12"/>
    <x v="0"/>
    <x v="14"/>
    <x v="144"/>
    <n v="0"/>
    <n v="747"/>
    <n v="0"/>
    <n v="774"/>
    <s v="Mulley"/>
    <s v="Elenna Mulley"/>
    <x v="0"/>
  </r>
  <r>
    <x v="1509"/>
    <n v="1602"/>
    <x v="1"/>
    <x v="0"/>
    <s v="F/307/S"/>
    <x v="1"/>
    <s v="S"/>
    <x v="0"/>
    <x v="41"/>
    <x v="0"/>
    <x v="0"/>
    <x v="0"/>
    <n v="0"/>
    <n v="2681"/>
    <n v="55"/>
    <n v="2736"/>
    <s v="Chardsons"/>
    <s v="Vina Chardsons"/>
    <x v="0"/>
  </r>
  <r>
    <x v="1510"/>
    <n v="1603"/>
    <x v="1"/>
    <x v="0"/>
    <s v="F/317/P"/>
    <x v="1"/>
    <s v="P"/>
    <x v="0"/>
    <x v="42"/>
    <x v="0"/>
    <x v="0"/>
    <x v="471"/>
    <n v="0"/>
    <n v="0"/>
    <n v="119"/>
    <n v="713"/>
    <s v="Carreralend"/>
    <s v="Tyle Carreralend"/>
    <x v="0"/>
  </r>
  <r>
    <x v="1511"/>
    <n v="1603"/>
    <x v="1"/>
    <x v="1"/>
    <s v="G/256/P"/>
    <x v="3"/>
    <s v="P"/>
    <x v="0"/>
    <x v="21"/>
    <x v="0"/>
    <x v="0"/>
    <x v="0"/>
    <n v="0"/>
    <n v="0"/>
    <n v="0"/>
    <n v="0"/>
    <s v="Carreralend"/>
    <s v="Card Carreralend"/>
    <x v="1"/>
  </r>
  <r>
    <x v="1512"/>
    <n v="1603"/>
    <x v="1"/>
    <x v="0"/>
    <s v="G/256/P"/>
    <x v="3"/>
    <s v="P"/>
    <x v="2"/>
    <x v="21"/>
    <x v="0"/>
    <x v="0"/>
    <x v="0"/>
    <n v="0"/>
    <n v="0"/>
    <n v="0"/>
    <n v="0"/>
    <s v="Carreralend"/>
    <s v="Dessie Carreralend"/>
    <x v="1"/>
  </r>
  <r>
    <x v="1513"/>
    <n v="1604"/>
    <x v="1"/>
    <x v="0"/>
    <s v="G/257/P"/>
    <x v="3"/>
    <s v="P"/>
    <x v="0"/>
    <x v="1"/>
    <x v="0"/>
    <x v="71"/>
    <x v="83"/>
    <n v="0"/>
    <n v="616"/>
    <n v="161"/>
    <n v="782"/>
    <s v="Rostarks"/>
    <s v="Dellie Rostarks"/>
    <x v="0"/>
  </r>
  <r>
    <x v="1514"/>
    <n v="1606"/>
    <x v="0"/>
    <x v="0"/>
    <s v="E/116/S"/>
    <x v="6"/>
    <s v="S"/>
    <x v="0"/>
    <x v="28"/>
    <x v="0"/>
    <x v="16"/>
    <x v="472"/>
    <n v="0"/>
    <n v="1435"/>
    <n v="22"/>
    <n v="2287"/>
    <s v="Oilloody"/>
    <s v="Furuson Oilloody"/>
    <x v="1"/>
  </r>
  <r>
    <x v="1515"/>
    <n v="1608"/>
    <x v="1"/>
    <x v="0"/>
    <s v="F/319/P"/>
    <x v="1"/>
    <s v="P"/>
    <x v="0"/>
    <x v="1"/>
    <x v="0"/>
    <x v="448"/>
    <x v="473"/>
    <n v="798"/>
    <n v="2"/>
    <n v="0"/>
    <n v="2151"/>
    <s v="Dicksons"/>
    <s v="Glena Dicksons"/>
    <x v="0"/>
  </r>
  <r>
    <x v="1516"/>
    <n v="1611"/>
    <x v="1"/>
    <x v="0"/>
    <s v="G/248/S"/>
    <x v="3"/>
    <s v="S"/>
    <x v="0"/>
    <x v="42"/>
    <x v="0"/>
    <x v="0"/>
    <x v="474"/>
    <n v="0"/>
    <n v="0"/>
    <n v="44"/>
    <n v="909"/>
    <s v="Torrez"/>
    <s v="Lorey Torrez"/>
    <x v="1"/>
  </r>
  <r>
    <x v="1517"/>
    <n v="1612"/>
    <x v="0"/>
    <x v="0"/>
    <s v="E/101/P"/>
    <x v="6"/>
    <s v="P"/>
    <x v="0"/>
    <x v="18"/>
    <x v="0"/>
    <x v="0"/>
    <x v="475"/>
    <n v="0"/>
    <n v="2"/>
    <n v="341"/>
    <n v="4093"/>
    <s v="Entenedy"/>
    <s v="Furuson Entenedy"/>
    <x v="1"/>
  </r>
  <r>
    <x v="1518"/>
    <n v="1612"/>
    <x v="0"/>
    <x v="1"/>
    <s v="E/101/P"/>
    <x v="6"/>
    <s v="P"/>
    <x v="0"/>
    <x v="52"/>
    <x v="0"/>
    <x v="0"/>
    <x v="0"/>
    <n v="0"/>
    <n v="0"/>
    <n v="0"/>
    <n v="0"/>
    <s v="Entenedy"/>
    <s v="Arraid Entenedy"/>
    <x v="1"/>
  </r>
  <r>
    <x v="1519"/>
    <n v="1613"/>
    <x v="1"/>
    <x v="0"/>
    <s v=""/>
    <x v="4"/>
    <s v=""/>
    <x v="2"/>
    <x v="4"/>
    <x v="0"/>
    <x v="449"/>
    <x v="1"/>
    <n v="0"/>
    <n v="0"/>
    <n v="42"/>
    <n v="876"/>
    <s v="Josey"/>
    <s v="Judya Josey"/>
    <x v="0"/>
  </r>
  <r>
    <x v="1520"/>
    <n v="178"/>
    <x v="2"/>
    <x v="0"/>
    <s v="D/6/S"/>
    <x v="5"/>
    <s v="S"/>
    <x v="0"/>
    <x v="22"/>
    <x v="0"/>
    <x v="450"/>
    <x v="0"/>
    <n v="161"/>
    <n v="28"/>
    <n v="119"/>
    <n v="3722"/>
    <s v="Knik"/>
    <s v="Wees Knik"/>
    <x v="0"/>
  </r>
  <r>
    <x v="1521"/>
    <n v="1615"/>
    <x v="1"/>
    <x v="0"/>
    <s v="F/322/P"/>
    <x v="1"/>
    <s v="P"/>
    <x v="0"/>
    <x v="1"/>
    <x v="0"/>
    <x v="0"/>
    <x v="0"/>
    <n v="6"/>
    <n v="685"/>
    <n v="0"/>
    <n v="691"/>
    <s v="Lopelases"/>
    <s v="Kencey Lopelases"/>
    <x v="0"/>
  </r>
  <r>
    <x v="1522"/>
    <n v="1615"/>
    <x v="1"/>
    <x v="1"/>
    <s v="G/259/P"/>
    <x v="3"/>
    <s v="P"/>
    <x v="0"/>
    <x v="22"/>
    <x v="0"/>
    <x v="0"/>
    <x v="0"/>
    <n v="0"/>
    <n v="0"/>
    <n v="0"/>
    <n v="0"/>
    <s v="Harperez"/>
    <s v="Therta Harperez"/>
    <x v="1"/>
  </r>
  <r>
    <x v="1523"/>
    <n v="1615"/>
    <x v="1"/>
    <x v="0"/>
    <s v="G/259/P"/>
    <x v="3"/>
    <s v="P"/>
    <x v="0"/>
    <x v="16"/>
    <x v="0"/>
    <x v="0"/>
    <x v="0"/>
    <n v="0"/>
    <n v="0"/>
    <n v="0"/>
    <n v="0"/>
    <s v="Lopelases"/>
    <s v="Terina Lopelases"/>
    <x v="1"/>
  </r>
  <r>
    <x v="1524"/>
    <n v="193"/>
    <x v="2"/>
    <x v="1"/>
    <s v="F/41/P"/>
    <x v="1"/>
    <s v="P"/>
    <x v="0"/>
    <x v="37"/>
    <x v="0"/>
    <x v="0"/>
    <x v="0"/>
    <n v="0"/>
    <n v="0"/>
    <n v="0"/>
    <n v="0"/>
    <s v="Raf"/>
    <s v="Sps Raf"/>
    <x v="1"/>
  </r>
  <r>
    <x v="1525"/>
    <n v="1619"/>
    <x v="1"/>
    <x v="1"/>
    <s v="G/249/S"/>
    <x v="3"/>
    <s v="S"/>
    <x v="0"/>
    <x v="0"/>
    <x v="0"/>
    <x v="0"/>
    <x v="0"/>
    <n v="0"/>
    <n v="0"/>
    <n v="0"/>
    <n v="0"/>
    <s v="Hinglendez"/>
    <s v="Vanard Hinglendez"/>
    <x v="1"/>
  </r>
  <r>
    <x v="1526"/>
    <n v="1621"/>
    <x v="1"/>
    <x v="0"/>
    <s v="F/308/S"/>
    <x v="1"/>
    <s v="S"/>
    <x v="2"/>
    <x v="36"/>
    <x v="0"/>
    <x v="172"/>
    <x v="0"/>
    <n v="1"/>
    <n v="239"/>
    <n v="8"/>
    <n v="801"/>
    <s v="Dukertyler"/>
    <s v="Jeane Dukertyler"/>
    <x v="1"/>
  </r>
  <r>
    <x v="1527"/>
    <n v="1621"/>
    <x v="1"/>
    <x v="0"/>
    <s v="F/308/S"/>
    <x v="1"/>
    <s v="S"/>
    <x v="1"/>
    <x v="36"/>
    <x v="0"/>
    <x v="161"/>
    <x v="476"/>
    <n v="41"/>
    <n v="0"/>
    <n v="341"/>
    <n v="683"/>
    <s v="Dukertyler"/>
    <s v="Valex Dukertyler"/>
    <x v="0"/>
  </r>
  <r>
    <x v="1528"/>
    <n v="193"/>
    <x v="2"/>
    <x v="0"/>
    <s v="F/41/P"/>
    <x v="1"/>
    <s v="P"/>
    <x v="0"/>
    <x v="40"/>
    <x v="0"/>
    <x v="0"/>
    <x v="0"/>
    <n v="8"/>
    <n v="1072"/>
    <n v="0"/>
    <n v="1080"/>
    <s v="Raf"/>
    <s v="Frook Raf"/>
    <x v="0"/>
  </r>
  <r>
    <x v="1529"/>
    <n v="1624"/>
    <x v="1"/>
    <x v="1"/>
    <s v="G/250/S"/>
    <x v="3"/>
    <s v="S"/>
    <x v="1"/>
    <x v="16"/>
    <x v="0"/>
    <x v="0"/>
    <x v="0"/>
    <n v="0"/>
    <n v="0"/>
    <n v="0"/>
    <n v="0"/>
    <s v="Barbes"/>
    <s v="Joanry Barbes"/>
    <x v="1"/>
  </r>
  <r>
    <x v="1530"/>
    <n v="1624"/>
    <x v="1"/>
    <x v="0"/>
    <s v="G/250/S"/>
    <x v="3"/>
    <s v="S"/>
    <x v="2"/>
    <x v="59"/>
    <x v="0"/>
    <x v="138"/>
    <x v="0"/>
    <n v="62"/>
    <n v="0"/>
    <n v="0"/>
    <n v="674"/>
    <s v="Barbes"/>
    <s v="Dorice Barbes"/>
    <x v="1"/>
  </r>
  <r>
    <x v="1531"/>
    <n v="1624"/>
    <x v="1"/>
    <x v="2"/>
    <s v="G/250/S"/>
    <x v="3"/>
    <s v="S"/>
    <x v="0"/>
    <x v="32"/>
    <x v="0"/>
    <x v="0"/>
    <x v="0"/>
    <n v="0"/>
    <n v="0"/>
    <n v="0"/>
    <n v="0"/>
    <s v="Barbes"/>
    <s v="Eristy Barbes"/>
    <x v="1"/>
  </r>
  <r>
    <x v="1532"/>
    <n v="1625"/>
    <x v="0"/>
    <x v="1"/>
    <s v="C/59/P"/>
    <x v="7"/>
    <s v="P"/>
    <x v="2"/>
    <x v="43"/>
    <x v="0"/>
    <x v="0"/>
    <x v="0"/>
    <n v="0"/>
    <n v="0"/>
    <n v="0"/>
    <n v="0"/>
    <s v="Patimonne"/>
    <s v="Weznif Patimonne"/>
    <x v="1"/>
  </r>
  <r>
    <x v="1533"/>
    <n v="1625"/>
    <x v="0"/>
    <x v="0"/>
    <s v="C/59/P"/>
    <x v="7"/>
    <s v="P"/>
    <x v="0"/>
    <x v="19"/>
    <x v="0"/>
    <x v="0"/>
    <x v="477"/>
    <n v="0"/>
    <n v="2113"/>
    <n v="98"/>
    <n v="3141"/>
    <s v="Patimonne"/>
    <s v="Dabik Patimonne"/>
    <x v="0"/>
  </r>
  <r>
    <x v="1534"/>
    <n v="1626"/>
    <x v="1"/>
    <x v="0"/>
    <s v="F/324/P"/>
    <x v="1"/>
    <s v="P"/>
    <x v="0"/>
    <x v="43"/>
    <x v="0"/>
    <x v="0"/>
    <x v="1"/>
    <n v="0"/>
    <n v="0"/>
    <n v="1"/>
    <n v="10"/>
    <s v="Logannon"/>
    <s v="Raceky Logannon"/>
    <x v="0"/>
  </r>
  <r>
    <x v="1535"/>
    <n v="1628"/>
    <x v="0"/>
    <x v="1"/>
    <s v="B/71/S"/>
    <x v="0"/>
    <s v="S"/>
    <x v="0"/>
    <x v="52"/>
    <x v="0"/>
    <x v="0"/>
    <x v="0"/>
    <n v="0"/>
    <n v="0"/>
    <n v="0"/>
    <n v="0"/>
    <s v="Foraud"/>
    <s v="Zauri Foraud"/>
    <x v="1"/>
  </r>
  <r>
    <x v="1536"/>
    <n v="1630"/>
    <x v="1"/>
    <x v="1"/>
    <s v="G/252/S"/>
    <x v="3"/>
    <s v="S"/>
    <x v="1"/>
    <x v="17"/>
    <x v="0"/>
    <x v="0"/>
    <x v="0"/>
    <n v="0"/>
    <n v="0"/>
    <n v="0"/>
    <n v="0"/>
    <s v="Cofferson"/>
    <s v="Rayne Cofferson"/>
    <x v="1"/>
  </r>
  <r>
    <x v="1537"/>
    <n v="1630"/>
    <x v="1"/>
    <x v="1"/>
    <s v="G/252/S"/>
    <x v="3"/>
    <s v="S"/>
    <x v="0"/>
    <x v="32"/>
    <x v="0"/>
    <x v="0"/>
    <x v="0"/>
    <n v="0"/>
    <n v="0"/>
    <n v="0"/>
    <n v="0"/>
    <s v="Cofferson"/>
    <s v="Shery Cofferson"/>
    <x v="0"/>
  </r>
  <r>
    <x v="1538"/>
    <n v="1630"/>
    <x v="1"/>
    <x v="0"/>
    <s v="F/309/S"/>
    <x v="1"/>
    <s v="S"/>
    <x v="0"/>
    <x v="12"/>
    <x v="0"/>
    <x v="0"/>
    <x v="478"/>
    <n v="11"/>
    <n v="732"/>
    <n v="5"/>
    <n v="775"/>
    <s v="Cofferson"/>
    <s v="Elanda Cofferson"/>
    <x v="0"/>
  </r>
  <r>
    <x v="1539"/>
    <n v="1631"/>
    <x v="1"/>
    <x v="0"/>
    <s v="E/118/S"/>
    <x v="6"/>
    <s v="S"/>
    <x v="0"/>
    <x v="64"/>
    <x v="0"/>
    <x v="212"/>
    <x v="321"/>
    <n v="0"/>
    <n v="0"/>
    <n v="362"/>
    <n v="1609"/>
    <s v="Kennetty"/>
    <s v="Toniel Kennetty"/>
    <x v="0"/>
  </r>
  <r>
    <x v="1540"/>
    <n v="1632"/>
    <x v="0"/>
    <x v="1"/>
    <s v="C/62/S"/>
    <x v="7"/>
    <s v="S"/>
    <x v="0"/>
    <x v="25"/>
    <x v="0"/>
    <x v="0"/>
    <x v="0"/>
    <n v="0"/>
    <n v="0"/>
    <n v="0"/>
    <n v="0"/>
    <s v="Fatted"/>
    <s v="Cella Fatted"/>
    <x v="1"/>
  </r>
  <r>
    <x v="1541"/>
    <n v="1633"/>
    <x v="1"/>
    <x v="1"/>
    <s v="G/261/P"/>
    <x v="3"/>
    <s v="P"/>
    <x v="0"/>
    <x v="32"/>
    <x v="0"/>
    <x v="0"/>
    <x v="0"/>
    <n v="0"/>
    <n v="0"/>
    <n v="0"/>
    <n v="0"/>
    <s v="Thony"/>
    <s v="Ferry Thony"/>
    <x v="1"/>
  </r>
  <r>
    <x v="1542"/>
    <n v="1633"/>
    <x v="1"/>
    <x v="1"/>
    <s v="G/261/P"/>
    <x v="3"/>
    <s v="P"/>
    <x v="0"/>
    <x v="4"/>
    <x v="0"/>
    <x v="0"/>
    <x v="0"/>
    <n v="0"/>
    <n v="0"/>
    <n v="0"/>
    <n v="0"/>
    <s v="Thony"/>
    <s v="Tyrony Thony"/>
    <x v="1"/>
  </r>
  <r>
    <x v="1543"/>
    <n v="1634"/>
    <x v="1"/>
    <x v="1"/>
    <s v="G/253/S"/>
    <x v="3"/>
    <s v="S"/>
    <x v="2"/>
    <x v="36"/>
    <x v="0"/>
    <x v="0"/>
    <x v="0"/>
    <n v="0"/>
    <n v="0"/>
    <n v="0"/>
    <n v="0"/>
    <s v="Conleydenan"/>
    <s v="Armen Conleydenan"/>
    <x v="0"/>
  </r>
  <r>
    <x v="1544"/>
    <n v="1635"/>
    <x v="1"/>
    <x v="0"/>
    <s v="F/325/P"/>
    <x v="1"/>
    <s v="P"/>
    <x v="0"/>
    <x v="15"/>
    <x v="0"/>
    <x v="451"/>
    <x v="0"/>
    <n v="0"/>
    <n v="0"/>
    <n v="1134"/>
    <n v="2434"/>
    <s v="Tuckers"/>
    <s v="Iandy Tuckers"/>
    <x v="0"/>
  </r>
  <r>
    <x v="1545"/>
    <n v="1636"/>
    <x v="1"/>
    <x v="0"/>
    <s v="G/254/S"/>
    <x v="3"/>
    <s v="S"/>
    <x v="0"/>
    <x v="54"/>
    <x v="0"/>
    <x v="242"/>
    <x v="479"/>
    <n v="6"/>
    <n v="71"/>
    <n v="25"/>
    <n v="907"/>
    <s v="Connelson"/>
    <s v="Daisya Connelson"/>
    <x v="0"/>
  </r>
  <r>
    <x v="1546"/>
    <n v="1637"/>
    <x v="1"/>
    <x v="1"/>
    <s v="G/255/S"/>
    <x v="3"/>
    <s v="S"/>
    <x v="0"/>
    <x v="36"/>
    <x v="0"/>
    <x v="0"/>
    <x v="0"/>
    <n v="0"/>
    <n v="0"/>
    <n v="0"/>
    <n v="0"/>
    <s v="Ricews"/>
    <s v="Leony Ricews"/>
    <x v="1"/>
  </r>
  <r>
    <x v="1547"/>
    <n v="1638"/>
    <x v="1"/>
    <x v="0"/>
    <s v="E/119/S"/>
    <x v="6"/>
    <s v="S"/>
    <x v="0"/>
    <x v="43"/>
    <x v="0"/>
    <x v="160"/>
    <x v="0"/>
    <n v="66"/>
    <n v="307"/>
    <n v="0"/>
    <n v="787"/>
    <s v="Ballocks"/>
    <s v="Roydo Ballocks"/>
    <x v="0"/>
  </r>
  <r>
    <x v="1548"/>
    <n v="1640"/>
    <x v="1"/>
    <x v="0"/>
    <s v="G/262/P"/>
    <x v="3"/>
    <s v="P"/>
    <x v="0"/>
    <x v="33"/>
    <x v="0"/>
    <x v="447"/>
    <x v="0"/>
    <n v="1"/>
    <n v="618"/>
    <n v="2"/>
    <n v="926"/>
    <s v="Scotterkins"/>
    <s v="Essara Scotterkins"/>
    <x v="1"/>
  </r>
  <r>
    <x v="1549"/>
    <n v="1644"/>
    <x v="1"/>
    <x v="0"/>
    <s v="F/327/P"/>
    <x v="1"/>
    <s v="P"/>
    <x v="2"/>
    <x v="9"/>
    <x v="0"/>
    <x v="0"/>
    <x v="91"/>
    <n v="0"/>
    <n v="0"/>
    <n v="794"/>
    <n v="796"/>
    <s v="Waltonnedy"/>
    <s v="Lavey Waltonnedy"/>
    <x v="0"/>
  </r>
  <r>
    <x v="1550"/>
    <n v="1645"/>
    <x v="3"/>
    <x v="1"/>
    <s v=""/>
    <x v="4"/>
    <s v=""/>
    <x v="2"/>
    <x v="41"/>
    <x v="0"/>
    <x v="0"/>
    <x v="0"/>
    <n v="0"/>
    <n v="0"/>
    <n v="0"/>
    <n v="0"/>
    <s v="Thonyderson"/>
    <s v="Andace Thonyderson"/>
    <x v="0"/>
  </r>
  <r>
    <x v="1551"/>
    <n v="1646"/>
    <x v="1"/>
    <x v="0"/>
    <s v="G/264/P"/>
    <x v="3"/>
    <s v="P"/>
    <x v="0"/>
    <x v="10"/>
    <x v="0"/>
    <x v="0"/>
    <x v="0"/>
    <n v="885"/>
    <n v="0"/>
    <n v="0"/>
    <n v="885"/>
    <s v="Monroellynn"/>
    <s v="Marily Monroellynn"/>
    <x v="1"/>
  </r>
  <r>
    <x v="1552"/>
    <n v="1647"/>
    <x v="1"/>
    <x v="0"/>
    <s v="F/328/P"/>
    <x v="1"/>
    <s v="P"/>
    <x v="0"/>
    <x v="3"/>
    <x v="0"/>
    <x v="452"/>
    <x v="0"/>
    <n v="10"/>
    <n v="3"/>
    <n v="2"/>
    <n v="969"/>
    <s v="Fisheparks"/>
    <s v="Juanna Fisheparks"/>
    <x v="0"/>
  </r>
  <r>
    <x v="1553"/>
    <n v="1649"/>
    <x v="1"/>
    <x v="1"/>
    <s v="G/265/P"/>
    <x v="3"/>
    <s v="P"/>
    <x v="2"/>
    <x v="9"/>
    <x v="0"/>
    <x v="0"/>
    <x v="0"/>
    <n v="0"/>
    <n v="0"/>
    <n v="0"/>
    <n v="0"/>
    <s v="Hinglendez"/>
    <s v="Diandi Hinglendez"/>
    <x v="0"/>
  </r>
  <r>
    <x v="1554"/>
    <n v="1650"/>
    <x v="1"/>
    <x v="1"/>
    <s v="G/258/S"/>
    <x v="3"/>
    <s v="S"/>
    <x v="2"/>
    <x v="7"/>
    <x v="0"/>
    <x v="0"/>
    <x v="0"/>
    <n v="0"/>
    <n v="0"/>
    <n v="0"/>
    <n v="0"/>
    <s v="Hodes"/>
    <s v="Walla Hodes"/>
    <x v="1"/>
  </r>
  <r>
    <x v="1555"/>
    <n v="1651"/>
    <x v="1"/>
    <x v="1"/>
    <s v="G/266/P"/>
    <x v="3"/>
    <s v="P"/>
    <x v="1"/>
    <x v="26"/>
    <x v="0"/>
    <x v="0"/>
    <x v="0"/>
    <n v="0"/>
    <n v="0"/>
    <n v="0"/>
    <n v="0"/>
    <s v="Wonglasquez"/>
    <s v="Camina Wonglasquez"/>
    <x v="0"/>
  </r>
  <r>
    <x v="1556"/>
    <n v="1651"/>
    <x v="1"/>
    <x v="0"/>
    <s v="G/266/P"/>
    <x v="3"/>
    <s v="P"/>
    <x v="2"/>
    <x v="47"/>
    <x v="0"/>
    <x v="0"/>
    <x v="0"/>
    <n v="0"/>
    <n v="0"/>
    <n v="0"/>
    <n v="0"/>
    <s v="Lynnerett"/>
    <s v="Ebonyd Lynnerett"/>
    <x v="1"/>
  </r>
  <r>
    <x v="1557"/>
    <n v="1651"/>
    <x v="1"/>
    <x v="1"/>
    <s v="G/266/P"/>
    <x v="3"/>
    <s v="P"/>
    <x v="1"/>
    <x v="16"/>
    <x v="0"/>
    <x v="0"/>
    <x v="0"/>
    <n v="0"/>
    <n v="0"/>
    <n v="0"/>
    <n v="0"/>
    <s v="Wonglasquez"/>
    <s v="Deanny Wonglasquez"/>
    <x v="1"/>
  </r>
  <r>
    <x v="1558"/>
    <n v="1653"/>
    <x v="0"/>
    <x v="0"/>
    <s v="A/19/S"/>
    <x v="2"/>
    <s v="S"/>
    <x v="3"/>
    <x v="52"/>
    <x v="0"/>
    <x v="23"/>
    <x v="480"/>
    <n v="830"/>
    <n v="774"/>
    <n v="2"/>
    <n v="2913"/>
    <s v="Oderient"/>
    <s v="Phernar Oderient"/>
    <x v="0"/>
  </r>
  <r>
    <x v="1559"/>
    <n v="1655"/>
    <x v="1"/>
    <x v="0"/>
    <s v=""/>
    <x v="4"/>
    <s v=""/>
    <x v="0"/>
    <x v="7"/>
    <x v="0"/>
    <x v="453"/>
    <x v="0"/>
    <n v="0"/>
    <n v="0"/>
    <n v="5"/>
    <n v="3207"/>
    <s v="Dicksons"/>
    <s v="Karay Dicksons"/>
    <x v="0"/>
  </r>
  <r>
    <x v="1560"/>
    <n v="1655"/>
    <x v="1"/>
    <x v="0"/>
    <s v="F/310/S"/>
    <x v="1"/>
    <s v="S"/>
    <x v="0"/>
    <x v="46"/>
    <x v="0"/>
    <x v="0"/>
    <x v="87"/>
    <n v="0"/>
    <n v="0"/>
    <n v="0"/>
    <n v="807"/>
    <s v="Dicksons"/>
    <s v="Nadie Dicksons"/>
    <x v="1"/>
  </r>
  <r>
    <x v="1561"/>
    <n v="1656"/>
    <x v="1"/>
    <x v="0"/>
    <s v="F/311/S"/>
    <x v="1"/>
    <s v="S"/>
    <x v="0"/>
    <x v="30"/>
    <x v="0"/>
    <x v="27"/>
    <x v="413"/>
    <n v="37"/>
    <n v="0"/>
    <n v="0"/>
    <n v="198"/>
    <s v="Mallerez"/>
    <s v="Keithy Mallerez"/>
    <x v="0"/>
  </r>
  <r>
    <x v="1562"/>
    <n v="1657"/>
    <x v="1"/>
    <x v="0"/>
    <s v="G/267/P"/>
    <x v="3"/>
    <s v="P"/>
    <x v="0"/>
    <x v="33"/>
    <x v="0"/>
    <x v="0"/>
    <x v="0"/>
    <n v="218"/>
    <n v="109"/>
    <n v="5321"/>
    <n v="5648"/>
    <s v="Alest"/>
    <s v="Shally Alest"/>
    <x v="0"/>
  </r>
  <r>
    <x v="1563"/>
    <n v="193"/>
    <x v="2"/>
    <x v="0"/>
    <s v="F/41/P"/>
    <x v="1"/>
    <s v="P"/>
    <x v="0"/>
    <x v="16"/>
    <x v="0"/>
    <x v="0"/>
    <x v="0"/>
    <n v="0"/>
    <n v="0"/>
    <n v="0"/>
    <n v="0"/>
    <s v="Raf"/>
    <s v="Goles Raf"/>
    <x v="1"/>
  </r>
  <r>
    <x v="1564"/>
    <n v="1659"/>
    <x v="1"/>
    <x v="0"/>
    <s v="F/313/S"/>
    <x v="1"/>
    <s v="S"/>
    <x v="0"/>
    <x v="54"/>
    <x v="0"/>
    <x v="0"/>
    <x v="266"/>
    <n v="3"/>
    <n v="0"/>
    <n v="718"/>
    <n v="803"/>
    <s v="Pugherman"/>
    <s v="Rayle Pugherman"/>
    <x v="0"/>
  </r>
  <r>
    <x v="1565"/>
    <n v="1660"/>
    <x v="1"/>
    <x v="0"/>
    <s v="E/122/S"/>
    <x v="6"/>
    <s v="S"/>
    <x v="0"/>
    <x v="28"/>
    <x v="0"/>
    <x v="0"/>
    <x v="10"/>
    <n v="0"/>
    <n v="905"/>
    <n v="0"/>
    <n v="906"/>
    <s v="Cardner"/>
    <s v="Estina Cardner"/>
    <x v="0"/>
  </r>
  <r>
    <x v="1566"/>
    <n v="1661"/>
    <x v="0"/>
    <x v="0"/>
    <s v="A/20/S"/>
    <x v="2"/>
    <s v="S"/>
    <x v="0"/>
    <x v="35"/>
    <x v="0"/>
    <x v="0"/>
    <x v="0"/>
    <n v="0"/>
    <n v="0"/>
    <n v="0"/>
    <n v="0"/>
    <s v="Fringh"/>
    <s v="Arin Fringh"/>
    <x v="0"/>
  </r>
  <r>
    <x v="1567"/>
    <n v="1661"/>
    <x v="0"/>
    <x v="0"/>
    <s v="A/20/S"/>
    <x v="2"/>
    <s v="S"/>
    <x v="0"/>
    <x v="55"/>
    <x v="0"/>
    <x v="0"/>
    <x v="481"/>
    <n v="0"/>
    <n v="2136"/>
    <n v="178"/>
    <n v="2376"/>
    <s v="Earmeter"/>
    <s v="Almino Earmeter"/>
    <x v="0"/>
  </r>
  <r>
    <x v="1568"/>
    <n v="1661"/>
    <x v="0"/>
    <x v="1"/>
    <s v="A/20/S"/>
    <x v="2"/>
    <s v="S"/>
    <x v="0"/>
    <x v="13"/>
    <x v="0"/>
    <x v="0"/>
    <x v="0"/>
    <n v="0"/>
    <n v="0"/>
    <n v="0"/>
    <n v="0"/>
    <s v="Fringh"/>
    <s v="Quarkib Fringh"/>
    <x v="1"/>
  </r>
  <r>
    <x v="1569"/>
    <n v="1661"/>
    <x v="0"/>
    <x v="0"/>
    <s v="A/20/S"/>
    <x v="2"/>
    <s v="S"/>
    <x v="0"/>
    <x v="12"/>
    <x v="0"/>
    <x v="0"/>
    <x v="131"/>
    <n v="0"/>
    <n v="1306"/>
    <n v="0"/>
    <n v="3696"/>
    <s v="Fringh"/>
    <s v="Branev Fringh"/>
    <x v="0"/>
  </r>
  <r>
    <x v="1570"/>
    <n v="1662"/>
    <x v="1"/>
    <x v="0"/>
    <s v="F/314/S"/>
    <x v="1"/>
    <s v="S"/>
    <x v="1"/>
    <x v="28"/>
    <x v="0"/>
    <x v="218"/>
    <x v="0"/>
    <n v="0"/>
    <n v="542"/>
    <n v="0"/>
    <n v="669"/>
    <s v="Sterson"/>
    <s v="Wenise Sterson"/>
    <x v="0"/>
  </r>
  <r>
    <x v="1571"/>
    <n v="1663"/>
    <x v="1"/>
    <x v="1"/>
    <s v="G/268/P"/>
    <x v="3"/>
    <s v="P"/>
    <x v="1"/>
    <x v="39"/>
    <x v="0"/>
    <x v="0"/>
    <x v="0"/>
    <n v="0"/>
    <n v="0"/>
    <n v="0"/>
    <n v="0"/>
    <s v="Villenson"/>
    <s v="Carita Villenson"/>
    <x v="1"/>
  </r>
  <r>
    <x v="1572"/>
    <n v="1666"/>
    <x v="0"/>
    <x v="0"/>
    <s v="D/59/S"/>
    <x v="5"/>
    <s v="S"/>
    <x v="0"/>
    <x v="22"/>
    <x v="0"/>
    <x v="454"/>
    <x v="482"/>
    <n v="2820"/>
    <n v="0"/>
    <n v="86"/>
    <n v="3851"/>
    <s v="Retefule"/>
    <s v="Askedus Retefule"/>
    <x v="1"/>
  </r>
  <r>
    <x v="1573"/>
    <n v="1668"/>
    <x v="1"/>
    <x v="0"/>
    <s v="F/316/S"/>
    <x v="1"/>
    <s v="S"/>
    <x v="0"/>
    <x v="15"/>
    <x v="0"/>
    <x v="71"/>
    <x v="0"/>
    <n v="6"/>
    <n v="101"/>
    <n v="536"/>
    <n v="645"/>
    <s v="Watsongley"/>
    <s v="Millia Watsongley"/>
    <x v="0"/>
  </r>
  <r>
    <x v="1574"/>
    <n v="195"/>
    <x v="2"/>
    <x v="0"/>
    <s v="F/42/P"/>
    <x v="1"/>
    <s v="P"/>
    <x v="0"/>
    <x v="0"/>
    <x v="0"/>
    <x v="455"/>
    <x v="0"/>
    <n v="867"/>
    <n v="0"/>
    <n v="0"/>
    <n v="1273"/>
    <s v="Floaf"/>
    <s v="Bar Floaf"/>
    <x v="1"/>
  </r>
  <r>
    <x v="1575"/>
    <n v="196"/>
    <x v="2"/>
    <x v="0"/>
    <s v="D/5/P"/>
    <x v="5"/>
    <s v="P"/>
    <x v="1"/>
    <x v="36"/>
    <x v="0"/>
    <x v="456"/>
    <x v="0"/>
    <n v="719"/>
    <n v="0"/>
    <n v="7"/>
    <n v="1778"/>
    <s v="Emead"/>
    <s v="Caper Emead"/>
    <x v="0"/>
  </r>
  <r>
    <x v="1576"/>
    <n v="210"/>
    <x v="2"/>
    <x v="1"/>
    <s v="D/6/P"/>
    <x v="5"/>
    <s v="P"/>
    <x v="2"/>
    <x v="1"/>
    <x v="0"/>
    <x v="0"/>
    <x v="0"/>
    <n v="0"/>
    <n v="0"/>
    <n v="0"/>
    <n v="0"/>
    <s v="Inicont"/>
    <s v="Arraid Inicont"/>
    <x v="1"/>
  </r>
  <r>
    <x v="1577"/>
    <n v="1670"/>
    <x v="1"/>
    <x v="0"/>
    <s v="G/269/P"/>
    <x v="3"/>
    <s v="P"/>
    <x v="0"/>
    <x v="18"/>
    <x v="0"/>
    <x v="0"/>
    <x v="483"/>
    <n v="213"/>
    <n v="2"/>
    <n v="1442"/>
    <n v="1724"/>
    <s v="Sancasey"/>
    <s v="Aleen Sancasey"/>
    <x v="0"/>
  </r>
  <r>
    <x v="1578"/>
    <n v="1670"/>
    <x v="1"/>
    <x v="1"/>
    <s v="G/269/P"/>
    <x v="3"/>
    <s v="P"/>
    <x v="0"/>
    <x v="5"/>
    <x v="0"/>
    <x v="0"/>
    <x v="0"/>
    <n v="0"/>
    <n v="0"/>
    <n v="0"/>
    <n v="0"/>
    <s v="Sancasey"/>
    <s v="Jordy Sancasey"/>
    <x v="0"/>
  </r>
  <r>
    <x v="1579"/>
    <n v="1671"/>
    <x v="0"/>
    <x v="0"/>
    <s v="B/73/S"/>
    <x v="0"/>
    <s v="S"/>
    <x v="2"/>
    <x v="34"/>
    <x v="0"/>
    <x v="0"/>
    <x v="484"/>
    <n v="0"/>
    <n v="6704"/>
    <n v="64"/>
    <n v="7627"/>
    <s v="Mosteraked"/>
    <s v="Muonan Mosteraked"/>
    <x v="0"/>
  </r>
  <r>
    <x v="1580"/>
    <n v="1672"/>
    <x v="1"/>
    <x v="0"/>
    <s v="F/318/S"/>
    <x v="1"/>
    <s v="S"/>
    <x v="0"/>
    <x v="19"/>
    <x v="0"/>
    <x v="107"/>
    <x v="0"/>
    <n v="0"/>
    <n v="797"/>
    <n v="0"/>
    <n v="804"/>
    <s v="Solivers"/>
    <s v="Elicia Solivers"/>
    <x v="0"/>
  </r>
  <r>
    <x v="1581"/>
    <n v="1673"/>
    <x v="1"/>
    <x v="0"/>
    <s v="F/330/P"/>
    <x v="1"/>
    <s v="P"/>
    <x v="2"/>
    <x v="4"/>
    <x v="0"/>
    <x v="414"/>
    <x v="0"/>
    <n v="5"/>
    <n v="1"/>
    <n v="16"/>
    <n v="898"/>
    <s v="Perrerojass"/>
    <s v="Benny Perrerojass"/>
    <x v="0"/>
  </r>
  <r>
    <x v="1582"/>
    <n v="1674"/>
    <x v="1"/>
    <x v="1"/>
    <s v="G/260/S"/>
    <x v="3"/>
    <s v="S"/>
    <x v="1"/>
    <x v="28"/>
    <x v="0"/>
    <x v="0"/>
    <x v="0"/>
    <n v="0"/>
    <n v="0"/>
    <n v="0"/>
    <n v="0"/>
    <s v="-"/>
    <s v="-"/>
    <x v="0"/>
  </r>
  <r>
    <x v="1583"/>
    <n v="1676"/>
    <x v="1"/>
    <x v="1"/>
    <s v="G/270/P"/>
    <x v="3"/>
    <s v="P"/>
    <x v="0"/>
    <x v="6"/>
    <x v="0"/>
    <x v="0"/>
    <x v="0"/>
    <n v="0"/>
    <n v="0"/>
    <n v="0"/>
    <n v="0"/>
    <s v="Staffersby"/>
    <s v="Pennie Staffersby"/>
    <x v="0"/>
  </r>
  <r>
    <x v="1584"/>
    <n v="1677"/>
    <x v="1"/>
    <x v="0"/>
    <s v="E/103/P"/>
    <x v="6"/>
    <s v="P"/>
    <x v="0"/>
    <x v="43"/>
    <x v="0"/>
    <x v="51"/>
    <x v="485"/>
    <n v="0"/>
    <n v="0"/>
    <n v="0"/>
    <n v="92"/>
    <s v="Robins"/>
    <s v="Warry Robins"/>
    <x v="0"/>
  </r>
  <r>
    <x v="1585"/>
    <n v="1681"/>
    <x v="1"/>
    <x v="0"/>
    <s v="G/261/S"/>
    <x v="3"/>
    <s v="S"/>
    <x v="0"/>
    <x v="10"/>
    <x v="0"/>
    <x v="27"/>
    <x v="486"/>
    <n v="0"/>
    <n v="793"/>
    <n v="0"/>
    <n v="883"/>
    <s v="Englence"/>
    <s v="Tonia Englence"/>
    <x v="0"/>
  </r>
  <r>
    <x v="1586"/>
    <n v="211"/>
    <x v="2"/>
    <x v="1"/>
    <s v="F/44/P"/>
    <x v="1"/>
    <s v="P"/>
    <x v="0"/>
    <x v="56"/>
    <x v="0"/>
    <x v="0"/>
    <x v="0"/>
    <n v="0"/>
    <n v="0"/>
    <n v="0"/>
    <n v="0"/>
    <s v="Appie"/>
    <s v="Corsh Appie"/>
    <x v="1"/>
  </r>
  <r>
    <x v="1587"/>
    <n v="1685"/>
    <x v="1"/>
    <x v="0"/>
    <s v=""/>
    <x v="4"/>
    <s v=""/>
    <x v="2"/>
    <x v="27"/>
    <x v="0"/>
    <x v="0"/>
    <x v="487"/>
    <n v="91"/>
    <n v="0"/>
    <n v="264"/>
    <n v="615"/>
    <s v="Dillestron"/>
    <s v="Sanda Dillestron"/>
    <x v="0"/>
  </r>
  <r>
    <x v="1588"/>
    <n v="1685"/>
    <x v="1"/>
    <x v="0"/>
    <s v="G/272/P"/>
    <x v="3"/>
    <s v="P"/>
    <x v="2"/>
    <x v="21"/>
    <x v="0"/>
    <x v="0"/>
    <x v="0"/>
    <n v="0"/>
    <n v="0"/>
    <n v="0"/>
    <n v="0"/>
    <s v="Dillestron"/>
    <s v="Vana Dillestron"/>
    <x v="0"/>
  </r>
  <r>
    <x v="1589"/>
    <n v="1685"/>
    <x v="1"/>
    <x v="1"/>
    <s v="G/272/P"/>
    <x v="3"/>
    <s v="P"/>
    <x v="0"/>
    <x v="47"/>
    <x v="0"/>
    <x v="0"/>
    <x v="0"/>
    <n v="0"/>
    <n v="0"/>
    <n v="0"/>
    <n v="0"/>
    <s v="Dillestron"/>
    <s v="Camina Dillestron"/>
    <x v="1"/>
  </r>
  <r>
    <x v="1590"/>
    <n v="211"/>
    <x v="2"/>
    <x v="0"/>
    <s v="F/44/P"/>
    <x v="1"/>
    <s v="P"/>
    <x v="0"/>
    <x v="30"/>
    <x v="0"/>
    <x v="21"/>
    <x v="0"/>
    <n v="307"/>
    <n v="182"/>
    <n v="0"/>
    <n v="1337"/>
    <s v="Date"/>
    <s v="Picers Date"/>
    <x v="0"/>
  </r>
  <r>
    <x v="1591"/>
    <n v="1688"/>
    <x v="1"/>
    <x v="0"/>
    <s v="E/124/S"/>
    <x v="6"/>
    <s v="S"/>
    <x v="0"/>
    <x v="38"/>
    <x v="0"/>
    <x v="339"/>
    <x v="488"/>
    <n v="0"/>
    <n v="0"/>
    <n v="0"/>
    <n v="787"/>
    <s v="Webstenson"/>
    <s v="Tyle Webstenson"/>
    <x v="0"/>
  </r>
  <r>
    <x v="1592"/>
    <n v="1688"/>
    <x v="1"/>
    <x v="1"/>
    <s v=""/>
    <x v="4"/>
    <s v=""/>
    <x v="0"/>
    <x v="21"/>
    <x v="0"/>
    <x v="0"/>
    <x v="0"/>
    <n v="0"/>
    <n v="0"/>
    <n v="0"/>
    <n v="0"/>
    <s v="Webstenson"/>
    <s v="Claura Webstenson"/>
    <x v="0"/>
  </r>
  <r>
    <x v="1593"/>
    <n v="1688"/>
    <x v="1"/>
    <x v="1"/>
    <s v="G/262/S"/>
    <x v="3"/>
    <s v="S"/>
    <x v="0"/>
    <x v="43"/>
    <x v="0"/>
    <x v="0"/>
    <x v="0"/>
    <n v="0"/>
    <n v="0"/>
    <n v="0"/>
    <n v="0"/>
    <s v="Webstenson"/>
    <s v="Line Webstenson"/>
    <x v="1"/>
  </r>
  <r>
    <x v="1594"/>
    <n v="1690"/>
    <x v="1"/>
    <x v="0"/>
    <s v="F/335/P"/>
    <x v="1"/>
    <s v="P"/>
    <x v="0"/>
    <x v="7"/>
    <x v="0"/>
    <x v="0"/>
    <x v="467"/>
    <n v="88"/>
    <n v="5"/>
    <n v="754"/>
    <n v="873"/>
    <s v="Paulllegory"/>
    <s v="Heryle Paulllegory"/>
    <x v="0"/>
  </r>
  <r>
    <x v="1595"/>
    <n v="221"/>
    <x v="2"/>
    <x v="0"/>
    <s v="E/13/S"/>
    <x v="6"/>
    <s v="S"/>
    <x v="2"/>
    <x v="33"/>
    <x v="0"/>
    <x v="457"/>
    <x v="0"/>
    <n v="119"/>
    <n v="0"/>
    <n v="0"/>
    <n v="2356"/>
    <s v="Blan"/>
    <s v="Cowhex Blan"/>
    <x v="0"/>
  </r>
  <r>
    <x v="1596"/>
    <n v="1694"/>
    <x v="1"/>
    <x v="1"/>
    <s v="G/263/S"/>
    <x v="3"/>
    <s v="S"/>
    <x v="1"/>
    <x v="14"/>
    <x v="0"/>
    <x v="0"/>
    <x v="0"/>
    <n v="0"/>
    <n v="0"/>
    <n v="0"/>
    <n v="0"/>
    <s v="Chavezalez"/>
    <s v="Iria Chavezalez"/>
    <x v="1"/>
  </r>
  <r>
    <x v="1597"/>
    <n v="1695"/>
    <x v="1"/>
    <x v="0"/>
    <s v="G/264/S"/>
    <x v="3"/>
    <s v="S"/>
    <x v="0"/>
    <x v="6"/>
    <x v="0"/>
    <x v="92"/>
    <x v="0"/>
    <n v="201"/>
    <n v="2"/>
    <n v="256"/>
    <n v="783"/>
    <s v="Moraleney"/>
    <s v="Fredy Moraleney"/>
    <x v="0"/>
  </r>
  <r>
    <x v="1598"/>
    <n v="1696"/>
    <x v="0"/>
    <x v="0"/>
    <s v="B/55/P"/>
    <x v="0"/>
    <s v="P"/>
    <x v="0"/>
    <x v="26"/>
    <x v="0"/>
    <x v="0"/>
    <x v="345"/>
    <n v="17"/>
    <n v="15331"/>
    <n v="427"/>
    <n v="16535"/>
    <s v="Iderinelay"/>
    <s v="Alam Iderinelay"/>
    <x v="0"/>
  </r>
  <r>
    <x v="1599"/>
    <n v="1697"/>
    <x v="1"/>
    <x v="0"/>
    <s v="G/274/P"/>
    <x v="3"/>
    <s v="P"/>
    <x v="0"/>
    <x v="40"/>
    <x v="2"/>
    <x v="0"/>
    <x v="350"/>
    <n v="0"/>
    <n v="773"/>
    <n v="0"/>
    <n v="786"/>
    <s v="Blainson"/>
    <s v="Hollie Blainson"/>
    <x v="0"/>
  </r>
  <r>
    <x v="1600"/>
    <n v="1698"/>
    <x v="1"/>
    <x v="1"/>
    <s v="E/125/S"/>
    <x v="6"/>
    <s v="S"/>
    <x v="1"/>
    <x v="9"/>
    <x v="0"/>
    <x v="0"/>
    <x v="0"/>
    <n v="0"/>
    <n v="0"/>
    <n v="0"/>
    <n v="0"/>
    <s v="Make"/>
    <s v="Cakes Make"/>
    <x v="1"/>
  </r>
  <r>
    <x v="1601"/>
    <n v="1699"/>
    <x v="1"/>
    <x v="0"/>
    <s v="F/336/P"/>
    <x v="1"/>
    <s v="P"/>
    <x v="2"/>
    <x v="52"/>
    <x v="0"/>
    <x v="0"/>
    <x v="114"/>
    <n v="0"/>
    <n v="0"/>
    <n v="68"/>
    <n v="642"/>
    <s v="Barkeretton"/>
    <s v="Sall Barkeretton"/>
    <x v="1"/>
  </r>
  <r>
    <x v="1602"/>
    <n v="1700"/>
    <x v="0"/>
    <x v="1"/>
    <s v="B/74/S"/>
    <x v="0"/>
    <s v="S"/>
    <x v="0"/>
    <x v="30"/>
    <x v="0"/>
    <x v="0"/>
    <x v="0"/>
    <n v="0"/>
    <n v="0"/>
    <n v="0"/>
    <n v="0"/>
    <s v="Waring"/>
    <s v="Zavior Waring"/>
    <x v="1"/>
  </r>
  <r>
    <x v="1603"/>
    <n v="1700"/>
    <x v="0"/>
    <x v="0"/>
    <s v="B/74/S"/>
    <x v="0"/>
    <s v="S"/>
    <x v="0"/>
    <x v="51"/>
    <x v="0"/>
    <x v="0"/>
    <x v="260"/>
    <n v="0"/>
    <n v="6200"/>
    <n v="622"/>
    <n v="6826"/>
    <s v="Waring"/>
    <s v="Solaron Waring"/>
    <x v="0"/>
  </r>
  <r>
    <x v="1604"/>
    <n v="221"/>
    <x v="2"/>
    <x v="1"/>
    <s v="E/13/S"/>
    <x v="6"/>
    <s v="S"/>
    <x v="0"/>
    <x v="33"/>
    <x v="0"/>
    <x v="0"/>
    <x v="0"/>
    <n v="0"/>
    <n v="0"/>
    <n v="0"/>
    <n v="0"/>
    <s v="Reke"/>
    <s v="Eerch Reke"/>
    <x v="1"/>
  </r>
  <r>
    <x v="1605"/>
    <n v="221"/>
    <x v="2"/>
    <x v="0"/>
    <s v="E/13/S"/>
    <x v="6"/>
    <s v="S"/>
    <x v="0"/>
    <x v="54"/>
    <x v="0"/>
    <x v="458"/>
    <x v="0"/>
    <n v="301"/>
    <n v="43"/>
    <n v="1023"/>
    <n v="2597"/>
    <s v="Reke"/>
    <s v="Panbug Reke"/>
    <x v="0"/>
  </r>
  <r>
    <x v="1606"/>
    <n v="221"/>
    <x v="2"/>
    <x v="0"/>
    <s v="E/13/S"/>
    <x v="6"/>
    <s v="S"/>
    <x v="0"/>
    <x v="4"/>
    <x v="0"/>
    <x v="306"/>
    <x v="0"/>
    <n v="221"/>
    <n v="234"/>
    <n v="0"/>
    <n v="1370"/>
    <s v="Reke"/>
    <s v="Gran Reke"/>
    <x v="0"/>
  </r>
  <r>
    <x v="1607"/>
    <n v="1708"/>
    <x v="1"/>
    <x v="0"/>
    <s v="F/338/P"/>
    <x v="1"/>
    <s v="P"/>
    <x v="1"/>
    <x v="74"/>
    <x v="0"/>
    <x v="0"/>
    <x v="83"/>
    <n v="1"/>
    <n v="2"/>
    <n v="1290"/>
    <n v="1296"/>
    <s v="Hopez"/>
    <s v="Lavey Hopez"/>
    <x v="0"/>
  </r>
  <r>
    <x v="1608"/>
    <n v="221"/>
    <x v="2"/>
    <x v="1"/>
    <s v="E/13/S"/>
    <x v="6"/>
    <s v="S"/>
    <x v="0"/>
    <x v="42"/>
    <x v="0"/>
    <x v="0"/>
    <x v="0"/>
    <n v="0"/>
    <n v="0"/>
    <n v="0"/>
    <n v="0"/>
    <s v="Reke"/>
    <s v="Rohs Reke"/>
    <x v="0"/>
  </r>
  <r>
    <x v="1609"/>
    <n v="222"/>
    <x v="2"/>
    <x v="0"/>
    <s v="F/41/S"/>
    <x v="1"/>
    <s v="S"/>
    <x v="0"/>
    <x v="28"/>
    <x v="0"/>
    <x v="459"/>
    <x v="0"/>
    <n v="0"/>
    <n v="11"/>
    <n v="0"/>
    <n v="1417"/>
    <s v="Perte"/>
    <s v="Gone Perte"/>
    <x v="0"/>
  </r>
  <r>
    <x v="1610"/>
    <n v="222"/>
    <x v="2"/>
    <x v="1"/>
    <s v="F/41/S"/>
    <x v="1"/>
    <s v="S"/>
    <x v="0"/>
    <x v="1"/>
    <x v="0"/>
    <x v="0"/>
    <x v="0"/>
    <n v="0"/>
    <n v="0"/>
    <n v="0"/>
    <n v="0"/>
    <s v="Deva"/>
    <s v="Colf Deva"/>
    <x v="1"/>
  </r>
  <r>
    <x v="1611"/>
    <n v="222"/>
    <x v="2"/>
    <x v="1"/>
    <s v="E/14/S"/>
    <x v="6"/>
    <s v="S"/>
    <x v="0"/>
    <x v="4"/>
    <x v="0"/>
    <x v="0"/>
    <x v="0"/>
    <n v="0"/>
    <n v="0"/>
    <n v="0"/>
    <n v="0"/>
    <s v="Perte"/>
    <s v="Grake Perte"/>
    <x v="1"/>
  </r>
  <r>
    <x v="1612"/>
    <n v="224"/>
    <x v="2"/>
    <x v="0"/>
    <s v="F/42/S"/>
    <x v="1"/>
    <s v="S"/>
    <x v="0"/>
    <x v="25"/>
    <x v="1"/>
    <x v="423"/>
    <x v="0"/>
    <n v="5"/>
    <n v="1634"/>
    <n v="0"/>
    <n v="1820"/>
    <s v="Queen"/>
    <s v="Blues Queen"/>
    <x v="0"/>
  </r>
  <r>
    <x v="1613"/>
    <n v="231"/>
    <x v="2"/>
    <x v="0"/>
    <s v="F/44/S"/>
    <x v="1"/>
    <s v="S"/>
    <x v="0"/>
    <x v="29"/>
    <x v="0"/>
    <x v="460"/>
    <x v="0"/>
    <n v="1"/>
    <n v="1720"/>
    <n v="0"/>
    <n v="1806"/>
    <s v="Nate"/>
    <s v="Krus Nate"/>
    <x v="0"/>
  </r>
  <r>
    <x v="1614"/>
    <n v="233"/>
    <x v="2"/>
    <x v="0"/>
    <s v="F/45/S"/>
    <x v="1"/>
    <s v="S"/>
    <x v="0"/>
    <x v="25"/>
    <x v="0"/>
    <x v="461"/>
    <x v="0"/>
    <n v="256"/>
    <n v="1438"/>
    <n v="0"/>
    <n v="1750"/>
    <s v="Wist"/>
    <s v="Teda Wist"/>
    <x v="0"/>
  </r>
  <r>
    <x v="1615"/>
    <n v="1710"/>
    <x v="1"/>
    <x v="1"/>
    <s v="G/276/P"/>
    <x v="3"/>
    <s v="P"/>
    <x v="1"/>
    <x v="28"/>
    <x v="0"/>
    <x v="0"/>
    <x v="0"/>
    <n v="0"/>
    <n v="0"/>
    <n v="0"/>
    <n v="0"/>
    <s v="Mcgowaymond"/>
    <s v="Andrey Mcgowaymond"/>
    <x v="1"/>
  </r>
  <r>
    <x v="1616"/>
    <n v="1711"/>
    <x v="1"/>
    <x v="0"/>
    <s v="F/327/S"/>
    <x v="1"/>
    <s v="S"/>
    <x v="0"/>
    <x v="27"/>
    <x v="0"/>
    <x v="338"/>
    <x v="489"/>
    <n v="908"/>
    <n v="825"/>
    <n v="0"/>
    <n v="2414"/>
    <s v="-"/>
    <s v="-"/>
    <x v="0"/>
  </r>
  <r>
    <x v="1617"/>
    <n v="239"/>
    <x v="2"/>
    <x v="0"/>
    <s v=""/>
    <x v="4"/>
    <s v=""/>
    <x v="0"/>
    <x v="12"/>
    <x v="0"/>
    <x v="462"/>
    <x v="0"/>
    <n v="0"/>
    <n v="92"/>
    <n v="319"/>
    <n v="1048"/>
    <s v="Resty"/>
    <s v="Diedow Resty"/>
    <x v="0"/>
  </r>
  <r>
    <x v="1618"/>
    <n v="240"/>
    <x v="2"/>
    <x v="1"/>
    <s v="F/52/P"/>
    <x v="1"/>
    <s v="P"/>
    <x v="0"/>
    <x v="8"/>
    <x v="0"/>
    <x v="0"/>
    <x v="0"/>
    <n v="0"/>
    <n v="0"/>
    <n v="0"/>
    <n v="0"/>
    <s v="Crie"/>
    <s v="Puffes Crie"/>
    <x v="1"/>
  </r>
  <r>
    <x v="1619"/>
    <n v="1713"/>
    <x v="1"/>
    <x v="0"/>
    <s v="G/277/P"/>
    <x v="3"/>
    <s v="P"/>
    <x v="0"/>
    <x v="26"/>
    <x v="0"/>
    <x v="65"/>
    <x v="490"/>
    <n v="2"/>
    <n v="0"/>
    <n v="0"/>
    <n v="812"/>
    <s v="Dyers"/>
    <s v="Calvia Dyers"/>
    <x v="0"/>
  </r>
  <r>
    <x v="1620"/>
    <n v="1714"/>
    <x v="1"/>
    <x v="0"/>
    <s v="G/265/S"/>
    <x v="3"/>
    <s v="S"/>
    <x v="0"/>
    <x v="63"/>
    <x v="0"/>
    <x v="0"/>
    <x v="0"/>
    <n v="0"/>
    <n v="0"/>
    <n v="0"/>
    <n v="0"/>
    <s v="Parsoney"/>
    <s v="Lorian Parsoney"/>
    <x v="0"/>
  </r>
  <r>
    <x v="1621"/>
    <n v="1715"/>
    <x v="1"/>
    <x v="1"/>
    <s v="G/266/S"/>
    <x v="3"/>
    <s v="S"/>
    <x v="0"/>
    <x v="30"/>
    <x v="0"/>
    <x v="0"/>
    <x v="0"/>
    <n v="0"/>
    <n v="0"/>
    <n v="0"/>
    <n v="0"/>
    <s v="Mirandry"/>
    <s v="Camily Mirandry"/>
    <x v="0"/>
  </r>
  <r>
    <x v="1622"/>
    <n v="1717"/>
    <x v="1"/>
    <x v="0"/>
    <s v="E/105/P"/>
    <x v="6"/>
    <s v="P"/>
    <x v="0"/>
    <x v="46"/>
    <x v="0"/>
    <x v="463"/>
    <x v="0"/>
    <n v="473"/>
    <n v="236"/>
    <n v="0"/>
    <n v="1522"/>
    <s v="Franankson"/>
    <s v="Alicey Franankson"/>
    <x v="1"/>
  </r>
  <r>
    <x v="1623"/>
    <n v="1717"/>
    <x v="1"/>
    <x v="0"/>
    <s v="E/105/P"/>
    <x v="6"/>
    <s v="P"/>
    <x v="0"/>
    <x v="22"/>
    <x v="0"/>
    <x v="23"/>
    <x v="0"/>
    <n v="0"/>
    <n v="0"/>
    <n v="1679"/>
    <n v="1683"/>
    <s v="Fielsenders"/>
    <s v="Yola Fielsenders"/>
    <x v="0"/>
  </r>
  <r>
    <x v="1624"/>
    <n v="1718"/>
    <x v="1"/>
    <x v="1"/>
    <s v=""/>
    <x v="4"/>
    <s v=""/>
    <x v="0"/>
    <x v="28"/>
    <x v="0"/>
    <x v="0"/>
    <x v="0"/>
    <n v="0"/>
    <n v="0"/>
    <n v="0"/>
    <n v="0"/>
    <s v="Reyervaney"/>
    <s v="Elindy Reyervaney"/>
    <x v="1"/>
  </r>
  <r>
    <x v="1625"/>
    <n v="1719"/>
    <x v="1"/>
    <x v="1"/>
    <s v="G/278/P"/>
    <x v="3"/>
    <s v="P"/>
    <x v="0"/>
    <x v="45"/>
    <x v="0"/>
    <x v="0"/>
    <x v="0"/>
    <n v="0"/>
    <n v="0"/>
    <n v="0"/>
    <n v="0"/>
    <s v="Savaraldez"/>
    <s v="Kerryn Savaraldez"/>
    <x v="0"/>
  </r>
  <r>
    <x v="1626"/>
    <n v="1721"/>
    <x v="1"/>
    <x v="0"/>
    <s v="F/341/P"/>
    <x v="1"/>
    <s v="P"/>
    <x v="0"/>
    <x v="24"/>
    <x v="0"/>
    <x v="464"/>
    <x v="158"/>
    <n v="5"/>
    <n v="0"/>
    <n v="640"/>
    <n v="1001"/>
    <s v="Alest"/>
    <s v="Frandy Alest"/>
    <x v="0"/>
  </r>
  <r>
    <x v="1627"/>
    <n v="1723"/>
    <x v="1"/>
    <x v="0"/>
    <s v="E/128/S"/>
    <x v="6"/>
    <s v="S"/>
    <x v="0"/>
    <x v="24"/>
    <x v="2"/>
    <x v="465"/>
    <x v="0"/>
    <n v="0"/>
    <n v="135"/>
    <n v="0"/>
    <n v="987"/>
    <s v="Holcompson"/>
    <s v="Ivaney Holcompson"/>
    <x v="0"/>
  </r>
  <r>
    <x v="1628"/>
    <n v="1724"/>
    <x v="0"/>
    <x v="0"/>
    <s v="A/21/S"/>
    <x v="2"/>
    <s v="S"/>
    <x v="2"/>
    <x v="67"/>
    <x v="0"/>
    <x v="8"/>
    <x v="491"/>
    <n v="0"/>
    <n v="73"/>
    <n v="31"/>
    <n v="1675"/>
    <s v="Diateous"/>
    <s v="Hekark Diateous"/>
    <x v="1"/>
  </r>
  <r>
    <x v="1629"/>
    <n v="1725"/>
    <x v="1"/>
    <x v="0"/>
    <s v="F/328/S"/>
    <x v="1"/>
    <s v="S"/>
    <x v="0"/>
    <x v="1"/>
    <x v="0"/>
    <x v="0"/>
    <x v="492"/>
    <n v="0"/>
    <n v="0"/>
    <n v="603"/>
    <n v="804"/>
    <s v="Wheelez"/>
    <s v="Breney Wheelez"/>
    <x v="0"/>
  </r>
  <r>
    <x v="1630"/>
    <n v="244"/>
    <x v="2"/>
    <x v="1"/>
    <s v=""/>
    <x v="4"/>
    <s v=""/>
    <x v="0"/>
    <x v="26"/>
    <x v="0"/>
    <x v="0"/>
    <x v="0"/>
    <n v="0"/>
    <n v="0"/>
    <n v="0"/>
    <n v="0"/>
    <s v="Sad"/>
    <s v="Froos Sad"/>
    <x v="1"/>
  </r>
  <r>
    <x v="1631"/>
    <n v="244"/>
    <x v="2"/>
    <x v="1"/>
    <s v="F/47/S"/>
    <x v="1"/>
    <s v="S"/>
    <x v="2"/>
    <x v="9"/>
    <x v="2"/>
    <x v="0"/>
    <x v="0"/>
    <n v="0"/>
    <n v="0"/>
    <n v="0"/>
    <n v="0"/>
    <s v="Sad"/>
    <s v="Tous Sad"/>
    <x v="1"/>
  </r>
  <r>
    <x v="1632"/>
    <n v="1728"/>
    <x v="1"/>
    <x v="0"/>
    <s v="G/280/P"/>
    <x v="3"/>
    <s v="P"/>
    <x v="0"/>
    <x v="22"/>
    <x v="0"/>
    <x v="172"/>
    <x v="0"/>
    <n v="0"/>
    <n v="87"/>
    <n v="243"/>
    <n v="883"/>
    <s v="Bakerson"/>
    <s v="Elle Bakerson"/>
    <x v="0"/>
  </r>
  <r>
    <x v="1633"/>
    <n v="1729"/>
    <x v="1"/>
    <x v="0"/>
    <s v="F/343/P"/>
    <x v="1"/>
    <s v="P"/>
    <x v="0"/>
    <x v="6"/>
    <x v="0"/>
    <x v="234"/>
    <x v="0"/>
    <n v="499"/>
    <n v="568"/>
    <n v="0"/>
    <n v="1088"/>
    <s v="Merce"/>
    <s v="Billya Merce"/>
    <x v="1"/>
  </r>
  <r>
    <x v="1634"/>
    <n v="1730"/>
    <x v="1"/>
    <x v="0"/>
    <s v="E/106/P"/>
    <x v="6"/>
    <s v="P"/>
    <x v="2"/>
    <x v="30"/>
    <x v="0"/>
    <x v="384"/>
    <x v="0"/>
    <n v="0"/>
    <n v="0"/>
    <n v="795"/>
    <n v="863"/>
    <s v="Curton"/>
    <s v="Elson Curton"/>
    <x v="1"/>
  </r>
  <r>
    <x v="1635"/>
    <n v="1731"/>
    <x v="1"/>
    <x v="1"/>
    <s v="G/281/P"/>
    <x v="3"/>
    <s v="P"/>
    <x v="1"/>
    <x v="30"/>
    <x v="0"/>
    <x v="0"/>
    <x v="0"/>
    <n v="0"/>
    <n v="0"/>
    <n v="0"/>
    <n v="0"/>
    <s v="Santry"/>
    <s v="Alfrey Santry"/>
    <x v="1"/>
  </r>
  <r>
    <x v="1636"/>
    <n v="1731"/>
    <x v="1"/>
    <x v="0"/>
    <s v="G/281/P"/>
    <x v="3"/>
    <s v="P"/>
    <x v="2"/>
    <x v="28"/>
    <x v="0"/>
    <x v="27"/>
    <x v="493"/>
    <n v="0"/>
    <n v="0"/>
    <n v="0"/>
    <n v="809"/>
    <s v="Santry"/>
    <s v="Lestie Santry"/>
    <x v="1"/>
  </r>
  <r>
    <x v="1637"/>
    <n v="1733"/>
    <x v="1"/>
    <x v="0"/>
    <s v="F/344/P"/>
    <x v="1"/>
    <s v="P"/>
    <x v="0"/>
    <x v="24"/>
    <x v="0"/>
    <x v="466"/>
    <x v="494"/>
    <n v="0"/>
    <n v="0"/>
    <n v="0"/>
    <n v="1444"/>
    <s v="Chanan"/>
    <s v="Stevey Chanan"/>
    <x v="0"/>
  </r>
  <r>
    <x v="1638"/>
    <n v="1734"/>
    <x v="1"/>
    <x v="1"/>
    <s v="G/283/P"/>
    <x v="3"/>
    <s v="P"/>
    <x v="0"/>
    <x v="29"/>
    <x v="0"/>
    <x v="0"/>
    <x v="0"/>
    <n v="0"/>
    <n v="0"/>
    <n v="0"/>
    <n v="0"/>
    <s v="Patrichane"/>
    <s v="Guadae Patrichane"/>
    <x v="1"/>
  </r>
  <r>
    <x v="1639"/>
    <n v="1736"/>
    <x v="1"/>
    <x v="1"/>
    <s v="G/284/P"/>
    <x v="3"/>
    <s v="P"/>
    <x v="1"/>
    <x v="15"/>
    <x v="0"/>
    <x v="0"/>
    <x v="0"/>
    <n v="0"/>
    <n v="0"/>
    <n v="0"/>
    <n v="0"/>
    <s v="Blancoy"/>
    <s v="Therry Blancoy"/>
    <x v="0"/>
  </r>
  <r>
    <x v="1640"/>
    <n v="1738"/>
    <x v="1"/>
    <x v="0"/>
    <s v="E/129/S"/>
    <x v="6"/>
    <s v="S"/>
    <x v="0"/>
    <x v="41"/>
    <x v="0"/>
    <x v="0"/>
    <x v="0"/>
    <n v="19"/>
    <n v="467"/>
    <n v="0"/>
    <n v="486"/>
    <s v="Sawyerson"/>
    <s v="Rosey Sawyerson"/>
    <x v="0"/>
  </r>
  <r>
    <x v="1641"/>
    <n v="1738"/>
    <x v="1"/>
    <x v="1"/>
    <s v="G/268/S"/>
    <x v="3"/>
    <s v="S"/>
    <x v="2"/>
    <x v="15"/>
    <x v="0"/>
    <x v="0"/>
    <x v="0"/>
    <n v="0"/>
    <n v="0"/>
    <n v="0"/>
    <n v="0"/>
    <s v="Sawyerson"/>
    <s v="Wenny Sawyerson"/>
    <x v="1"/>
  </r>
  <r>
    <x v="1642"/>
    <n v="1739"/>
    <x v="1"/>
    <x v="1"/>
    <s v="G/269/S"/>
    <x v="3"/>
    <s v="S"/>
    <x v="1"/>
    <x v="28"/>
    <x v="0"/>
    <x v="0"/>
    <x v="0"/>
    <n v="0"/>
    <n v="0"/>
    <n v="0"/>
    <n v="0"/>
    <s v="Jarvey"/>
    <s v="Wine Jarvey"/>
    <x v="1"/>
  </r>
  <r>
    <x v="1643"/>
    <n v="1740"/>
    <x v="1"/>
    <x v="0"/>
    <s v="G/270/S"/>
    <x v="3"/>
    <s v="S"/>
    <x v="0"/>
    <x v="15"/>
    <x v="0"/>
    <x v="467"/>
    <x v="350"/>
    <n v="10"/>
    <n v="0"/>
    <n v="0"/>
    <n v="785"/>
    <s v="Torrez"/>
    <s v="Eillis Torrez"/>
    <x v="0"/>
  </r>
  <r>
    <x v="1644"/>
    <n v="246"/>
    <x v="2"/>
    <x v="0"/>
    <s v="D/8/P"/>
    <x v="5"/>
    <s v="P"/>
    <x v="0"/>
    <x v="33"/>
    <x v="0"/>
    <x v="468"/>
    <x v="0"/>
    <n v="287"/>
    <n v="27"/>
    <n v="0"/>
    <n v="3261"/>
    <s v="Sesa"/>
    <s v="Mele Sesa"/>
    <x v="0"/>
  </r>
  <r>
    <x v="1645"/>
    <n v="1745"/>
    <x v="0"/>
    <x v="0"/>
    <s v="E/130/S"/>
    <x v="6"/>
    <s v="S"/>
    <x v="0"/>
    <x v="7"/>
    <x v="0"/>
    <x v="0"/>
    <x v="495"/>
    <n v="0"/>
    <n v="221"/>
    <n v="6064"/>
    <n v="7595"/>
    <s v="-"/>
    <s v="-"/>
    <x v="0"/>
  </r>
  <r>
    <x v="1646"/>
    <n v="257"/>
    <x v="2"/>
    <x v="0"/>
    <s v="F/49/S"/>
    <x v="1"/>
    <s v="S"/>
    <x v="2"/>
    <x v="33"/>
    <x v="0"/>
    <x v="469"/>
    <x v="0"/>
    <n v="0"/>
    <n v="0"/>
    <n v="0"/>
    <n v="1664"/>
    <s v="Berte"/>
    <s v="Errohs Berte"/>
    <x v="0"/>
  </r>
  <r>
    <x v="1647"/>
    <n v="1747"/>
    <x v="1"/>
    <x v="0"/>
    <s v="G/271/S"/>
    <x v="3"/>
    <s v="S"/>
    <x v="2"/>
    <x v="43"/>
    <x v="0"/>
    <x v="0"/>
    <x v="0"/>
    <n v="496"/>
    <n v="13"/>
    <n v="0"/>
    <n v="509"/>
    <s v="Santantines"/>
    <s v="Line Santantines"/>
    <x v="1"/>
  </r>
  <r>
    <x v="1648"/>
    <n v="1748"/>
    <x v="1"/>
    <x v="0"/>
    <s v="G/287/P"/>
    <x v="3"/>
    <s v="P"/>
    <x v="0"/>
    <x v="33"/>
    <x v="0"/>
    <x v="0"/>
    <x v="0"/>
    <n v="0"/>
    <n v="2"/>
    <n v="807"/>
    <n v="809"/>
    <s v="Burchrison"/>
    <s v="Jeresa Burchrison"/>
    <x v="0"/>
  </r>
  <r>
    <x v="1649"/>
    <n v="1748"/>
    <x v="1"/>
    <x v="0"/>
    <s v="G/287/P"/>
    <x v="3"/>
    <s v="P"/>
    <x v="0"/>
    <x v="16"/>
    <x v="0"/>
    <x v="0"/>
    <x v="0"/>
    <n v="0"/>
    <n v="0"/>
    <n v="0"/>
    <n v="0"/>
    <s v="Burchrison"/>
    <s v="Erice Burchrison"/>
    <x v="0"/>
  </r>
  <r>
    <x v="1650"/>
    <n v="1748"/>
    <x v="1"/>
    <x v="0"/>
    <s v="G/287/P"/>
    <x v="3"/>
    <s v="P"/>
    <x v="0"/>
    <x v="32"/>
    <x v="0"/>
    <x v="0"/>
    <x v="0"/>
    <n v="0"/>
    <n v="0"/>
    <n v="0"/>
    <n v="0"/>
    <s v="Burchrison"/>
    <s v="Keithy Burchrison"/>
    <x v="1"/>
  </r>
  <r>
    <x v="1651"/>
    <n v="1749"/>
    <x v="1"/>
    <x v="1"/>
    <s v="G/288/P"/>
    <x v="3"/>
    <s v="P"/>
    <x v="1"/>
    <x v="67"/>
    <x v="0"/>
    <x v="0"/>
    <x v="0"/>
    <n v="0"/>
    <n v="0"/>
    <n v="0"/>
    <n v="0"/>
    <s v="Coley"/>
    <s v="Monald Coley"/>
    <x v="0"/>
  </r>
  <r>
    <x v="1652"/>
    <n v="1752"/>
    <x v="1"/>
    <x v="0"/>
    <s v="F/333/S"/>
    <x v="1"/>
    <s v="S"/>
    <x v="2"/>
    <x v="24"/>
    <x v="0"/>
    <x v="433"/>
    <x v="10"/>
    <n v="0"/>
    <n v="0"/>
    <n v="308"/>
    <n v="1315"/>
    <s v="Chavezalez"/>
    <s v="Dell Chavezalez"/>
    <x v="1"/>
  </r>
  <r>
    <x v="1653"/>
    <n v="1753"/>
    <x v="1"/>
    <x v="1"/>
    <s v="G/272/S"/>
    <x v="3"/>
    <s v="S"/>
    <x v="0"/>
    <x v="1"/>
    <x v="0"/>
    <x v="0"/>
    <x v="0"/>
    <n v="0"/>
    <n v="0"/>
    <n v="0"/>
    <n v="0"/>
    <s v="Moodson"/>
    <s v="Amela Moodson"/>
    <x v="1"/>
  </r>
  <r>
    <x v="1654"/>
    <n v="1755"/>
    <x v="1"/>
    <x v="1"/>
    <s v="G/273/S"/>
    <x v="3"/>
    <s v="S"/>
    <x v="0"/>
    <x v="6"/>
    <x v="0"/>
    <x v="0"/>
    <x v="0"/>
    <n v="0"/>
    <n v="0"/>
    <n v="0"/>
    <n v="0"/>
    <s v="Mulley"/>
    <s v="Leneva Mulley"/>
    <x v="0"/>
  </r>
  <r>
    <x v="1655"/>
    <n v="1757"/>
    <x v="1"/>
    <x v="0"/>
    <s v="F/334/S"/>
    <x v="1"/>
    <s v="S"/>
    <x v="0"/>
    <x v="61"/>
    <x v="0"/>
    <x v="470"/>
    <x v="249"/>
    <n v="0"/>
    <n v="39"/>
    <n v="26"/>
    <n v="900"/>
    <s v="Bradamss"/>
    <s v="Juline Bradamss"/>
    <x v="0"/>
  </r>
  <r>
    <x v="1656"/>
    <n v="1758"/>
    <x v="1"/>
    <x v="0"/>
    <s v="G/274/S"/>
    <x v="3"/>
    <s v="S"/>
    <x v="0"/>
    <x v="31"/>
    <x v="0"/>
    <x v="471"/>
    <x v="0"/>
    <n v="0"/>
    <n v="318"/>
    <n v="3"/>
    <n v="908"/>
    <s v="Fielsenders"/>
    <s v="Maril Fielsenders"/>
    <x v="0"/>
  </r>
  <r>
    <x v="1657"/>
    <n v="1760"/>
    <x v="1"/>
    <x v="0"/>
    <s v="F/336/S"/>
    <x v="1"/>
    <s v="S"/>
    <x v="0"/>
    <x v="53"/>
    <x v="0"/>
    <x v="472"/>
    <x v="179"/>
    <n v="10"/>
    <n v="26"/>
    <n v="4"/>
    <n v="803"/>
    <s v="Cardsay"/>
    <s v="Elicey Cardsay"/>
    <x v="0"/>
  </r>
  <r>
    <x v="1658"/>
    <n v="1761"/>
    <x v="1"/>
    <x v="0"/>
    <s v="F/347/P"/>
    <x v="1"/>
    <s v="P"/>
    <x v="2"/>
    <x v="40"/>
    <x v="0"/>
    <x v="473"/>
    <x v="118"/>
    <n v="17"/>
    <n v="49"/>
    <n v="1"/>
    <n v="702"/>
    <s v="Sweekstarks"/>
    <s v="Ine Sweekstarks"/>
    <x v="0"/>
  </r>
  <r>
    <x v="1659"/>
    <n v="1762"/>
    <x v="1"/>
    <x v="0"/>
    <s v="E/132/S"/>
    <x v="6"/>
    <s v="S"/>
    <x v="1"/>
    <x v="33"/>
    <x v="0"/>
    <x v="474"/>
    <x v="112"/>
    <n v="0"/>
    <n v="20"/>
    <n v="0"/>
    <n v="2427"/>
    <s v="Casez"/>
    <s v="Sylvin Casez"/>
    <x v="1"/>
  </r>
  <r>
    <x v="1660"/>
    <n v="1762"/>
    <x v="1"/>
    <x v="0"/>
    <s v="G/275/S"/>
    <x v="3"/>
    <s v="S"/>
    <x v="3"/>
    <x v="24"/>
    <x v="0"/>
    <x v="475"/>
    <x v="0"/>
    <n v="0"/>
    <n v="174"/>
    <n v="253"/>
    <n v="531"/>
    <s v="Casez"/>
    <s v="Thery Casez"/>
    <x v="0"/>
  </r>
  <r>
    <x v="1661"/>
    <n v="1763"/>
    <x v="0"/>
    <x v="0"/>
    <s v="E/133/S"/>
    <x v="6"/>
    <s v="S"/>
    <x v="0"/>
    <x v="54"/>
    <x v="0"/>
    <x v="0"/>
    <x v="496"/>
    <n v="0"/>
    <n v="59"/>
    <n v="0"/>
    <n v="3299"/>
    <s v="Stering"/>
    <s v="Diskeon Stering"/>
    <x v="1"/>
  </r>
  <r>
    <x v="1662"/>
    <n v="257"/>
    <x v="2"/>
    <x v="1"/>
    <s v="F/49/S"/>
    <x v="1"/>
    <s v="S"/>
    <x v="0"/>
    <x v="62"/>
    <x v="0"/>
    <x v="0"/>
    <x v="0"/>
    <n v="0"/>
    <n v="0"/>
    <n v="0"/>
    <n v="0"/>
    <s v="Berte"/>
    <s v="Squars Berte"/>
    <x v="1"/>
  </r>
  <r>
    <x v="1663"/>
    <n v="333"/>
    <x v="2"/>
    <x v="1"/>
    <s v="F/73/P"/>
    <x v="1"/>
    <s v="P"/>
    <x v="2"/>
    <x v="19"/>
    <x v="0"/>
    <x v="0"/>
    <x v="0"/>
    <n v="0"/>
    <n v="0"/>
    <n v="0"/>
    <n v="0"/>
    <s v="Melie"/>
    <s v="Phios Melie"/>
    <x v="1"/>
  </r>
  <r>
    <x v="1664"/>
    <n v="1766"/>
    <x v="1"/>
    <x v="0"/>
    <s v="F/338/S"/>
    <x v="1"/>
    <s v="S"/>
    <x v="2"/>
    <x v="33"/>
    <x v="0"/>
    <x v="42"/>
    <x v="0"/>
    <n v="0"/>
    <n v="0"/>
    <n v="1333"/>
    <n v="1445"/>
    <s v="Adavisons"/>
    <s v="Ronne Adavisons"/>
    <x v="0"/>
  </r>
  <r>
    <x v="1665"/>
    <n v="1767"/>
    <x v="0"/>
    <x v="1"/>
    <s v="C/65/S"/>
    <x v="7"/>
    <s v="S"/>
    <x v="2"/>
    <x v="9"/>
    <x v="0"/>
    <x v="0"/>
    <x v="0"/>
    <n v="0"/>
    <n v="0"/>
    <n v="0"/>
    <n v="0"/>
    <s v="Gleroling"/>
    <s v="Hekaron Gleroling"/>
    <x v="1"/>
  </r>
  <r>
    <x v="1666"/>
    <n v="1767"/>
    <x v="0"/>
    <x v="0"/>
    <s v="C/65/S"/>
    <x v="7"/>
    <s v="S"/>
    <x v="0"/>
    <x v="53"/>
    <x v="0"/>
    <x v="476"/>
    <x v="93"/>
    <n v="0"/>
    <n v="6"/>
    <n v="1168"/>
    <n v="5633"/>
    <s v="Stewder"/>
    <s v="Decruxa Stewder"/>
    <x v="1"/>
  </r>
  <r>
    <x v="1667"/>
    <n v="1767"/>
    <x v="0"/>
    <x v="0"/>
    <s v="C/65/S"/>
    <x v="7"/>
    <s v="S"/>
    <x v="0"/>
    <x v="25"/>
    <x v="0"/>
    <x v="477"/>
    <x v="497"/>
    <n v="124"/>
    <n v="57"/>
    <n v="42"/>
    <n v="6564"/>
    <s v="Gleroling"/>
    <s v="Coxatik Gleroling"/>
    <x v="1"/>
  </r>
  <r>
    <x v="1668"/>
    <n v="1767"/>
    <x v="0"/>
    <x v="1"/>
    <s v="C/65/S"/>
    <x v="7"/>
    <s v="S"/>
    <x v="0"/>
    <x v="59"/>
    <x v="0"/>
    <x v="0"/>
    <x v="0"/>
    <n v="0"/>
    <n v="0"/>
    <n v="0"/>
    <n v="0"/>
    <s v="Gleroling"/>
    <s v="Coxah Gleroling"/>
    <x v="1"/>
  </r>
  <r>
    <x v="1669"/>
    <n v="1768"/>
    <x v="1"/>
    <x v="0"/>
    <s v="G/276/S"/>
    <x v="3"/>
    <s v="S"/>
    <x v="0"/>
    <x v="34"/>
    <x v="0"/>
    <x v="0"/>
    <x v="370"/>
    <n v="0"/>
    <n v="732"/>
    <n v="0"/>
    <n v="756"/>
    <s v="Beckeey"/>
    <s v="Artis Beckeey"/>
    <x v="0"/>
  </r>
  <r>
    <x v="1670"/>
    <n v="337"/>
    <x v="2"/>
    <x v="1"/>
    <s v="F/63/S"/>
    <x v="1"/>
    <s v="S"/>
    <x v="2"/>
    <x v="37"/>
    <x v="0"/>
    <x v="0"/>
    <x v="0"/>
    <n v="0"/>
    <n v="0"/>
    <n v="0"/>
    <n v="0"/>
    <s v="Perle"/>
    <s v="Guanch Perle"/>
    <x v="1"/>
  </r>
  <r>
    <x v="1671"/>
    <n v="1770"/>
    <x v="0"/>
    <x v="1"/>
    <s v="B/75/S"/>
    <x v="0"/>
    <s v="S"/>
    <x v="2"/>
    <x v="24"/>
    <x v="0"/>
    <x v="0"/>
    <x v="0"/>
    <n v="0"/>
    <n v="0"/>
    <n v="0"/>
    <n v="0"/>
    <s v="Wincer"/>
    <s v="Tauxon Wincer"/>
    <x v="1"/>
  </r>
  <r>
    <x v="1672"/>
    <n v="1771"/>
    <x v="1"/>
    <x v="0"/>
    <s v="G/291/P"/>
    <x v="3"/>
    <s v="P"/>
    <x v="0"/>
    <x v="8"/>
    <x v="0"/>
    <x v="0"/>
    <x v="498"/>
    <n v="436"/>
    <n v="0"/>
    <n v="0"/>
    <n v="774"/>
    <s v="Cardner"/>
    <s v="Antone Cardner"/>
    <x v="1"/>
  </r>
  <r>
    <x v="1673"/>
    <n v="337"/>
    <x v="2"/>
    <x v="0"/>
    <s v="F/63/S"/>
    <x v="1"/>
    <s v="S"/>
    <x v="2"/>
    <x v="16"/>
    <x v="0"/>
    <x v="0"/>
    <x v="0"/>
    <n v="0"/>
    <n v="0"/>
    <n v="0"/>
    <n v="0"/>
    <s v="-"/>
    <s v="-"/>
    <x v="1"/>
  </r>
  <r>
    <x v="1674"/>
    <n v="345"/>
    <x v="2"/>
    <x v="1"/>
    <s v="E/21/S"/>
    <x v="6"/>
    <s v="S"/>
    <x v="0"/>
    <x v="29"/>
    <x v="0"/>
    <x v="0"/>
    <x v="0"/>
    <n v="0"/>
    <n v="0"/>
    <n v="0"/>
    <n v="0"/>
    <s v="Racke"/>
    <s v="Berios Racke"/>
    <x v="0"/>
  </r>
  <r>
    <x v="1675"/>
    <n v="1775"/>
    <x v="1"/>
    <x v="0"/>
    <s v="G/277/S"/>
    <x v="3"/>
    <s v="S"/>
    <x v="0"/>
    <x v="26"/>
    <x v="0"/>
    <x v="0"/>
    <x v="0"/>
    <n v="870"/>
    <n v="0"/>
    <n v="14"/>
    <n v="884"/>
    <s v="Mejiaddox"/>
    <s v="Murie Mejiaddox"/>
    <x v="1"/>
  </r>
  <r>
    <x v="1676"/>
    <n v="1776"/>
    <x v="1"/>
    <x v="0"/>
    <s v="G/278/S"/>
    <x v="3"/>
    <s v="S"/>
    <x v="0"/>
    <x v="33"/>
    <x v="0"/>
    <x v="0"/>
    <x v="0"/>
    <n v="809"/>
    <n v="0"/>
    <n v="0"/>
    <n v="809"/>
    <s v="Wolffy"/>
    <s v="Lynnon Wolffy"/>
    <x v="0"/>
  </r>
  <r>
    <x v="1677"/>
    <n v="1778"/>
    <x v="1"/>
    <x v="1"/>
    <s v="G/279/S"/>
    <x v="3"/>
    <s v="S"/>
    <x v="1"/>
    <x v="24"/>
    <x v="0"/>
    <x v="0"/>
    <x v="0"/>
    <n v="0"/>
    <n v="0"/>
    <n v="0"/>
    <n v="0"/>
    <s v="Adkinson"/>
    <s v="Stanya Adkinson"/>
    <x v="0"/>
  </r>
  <r>
    <x v="1678"/>
    <n v="1779"/>
    <x v="1"/>
    <x v="0"/>
    <s v="F/349/P"/>
    <x v="1"/>
    <s v="P"/>
    <x v="2"/>
    <x v="12"/>
    <x v="0"/>
    <x v="478"/>
    <x v="499"/>
    <n v="0"/>
    <n v="0"/>
    <n v="11"/>
    <n v="778"/>
    <s v="Hermanapp"/>
    <s v="Evan Hermanapp"/>
    <x v="1"/>
  </r>
  <r>
    <x v="1679"/>
    <n v="1781"/>
    <x v="0"/>
    <x v="0"/>
    <s v="C/66/S"/>
    <x v="7"/>
    <s v="S"/>
    <x v="2"/>
    <x v="7"/>
    <x v="0"/>
    <x v="0"/>
    <x v="500"/>
    <n v="0"/>
    <n v="0"/>
    <n v="12"/>
    <n v="11038"/>
    <s v="Brailidy"/>
    <s v="Alballa Brailidy"/>
    <x v="1"/>
  </r>
  <r>
    <x v="1680"/>
    <n v="1782"/>
    <x v="1"/>
    <x v="1"/>
    <s v=""/>
    <x v="4"/>
    <s v=""/>
    <x v="0"/>
    <x v="7"/>
    <x v="0"/>
    <x v="0"/>
    <x v="0"/>
    <n v="0"/>
    <n v="0"/>
    <n v="0"/>
    <n v="0"/>
    <s v="Moodson"/>
    <s v="Stald Moodson"/>
    <x v="0"/>
  </r>
  <r>
    <x v="1681"/>
    <n v="1782"/>
    <x v="1"/>
    <x v="0"/>
    <s v="F/341/S"/>
    <x v="1"/>
    <s v="S"/>
    <x v="0"/>
    <x v="46"/>
    <x v="2"/>
    <x v="479"/>
    <x v="0"/>
    <n v="135"/>
    <n v="73"/>
    <n v="0"/>
    <n v="804"/>
    <s v="Moodson"/>
    <s v="Carold Moodson"/>
    <x v="0"/>
  </r>
  <r>
    <x v="1682"/>
    <n v="1783"/>
    <x v="1"/>
    <x v="0"/>
    <s v="G/281/S"/>
    <x v="3"/>
    <s v="S"/>
    <x v="2"/>
    <x v="42"/>
    <x v="0"/>
    <x v="40"/>
    <x v="0"/>
    <n v="0"/>
    <n v="0"/>
    <n v="591"/>
    <n v="619"/>
    <s v="Garnettiz"/>
    <s v="Carma Garnettiz"/>
    <x v="0"/>
  </r>
  <r>
    <x v="1683"/>
    <n v="1783"/>
    <x v="1"/>
    <x v="1"/>
    <s v="G/281/S"/>
    <x v="3"/>
    <s v="S"/>
    <x v="1"/>
    <x v="33"/>
    <x v="0"/>
    <x v="0"/>
    <x v="0"/>
    <n v="0"/>
    <n v="0"/>
    <n v="0"/>
    <n v="0"/>
    <s v="Garnettiz"/>
    <s v="Francy Garnettiz"/>
    <x v="0"/>
  </r>
  <r>
    <x v="1684"/>
    <n v="347"/>
    <x v="2"/>
    <x v="0"/>
    <s v="F/64/S"/>
    <x v="1"/>
    <s v="S"/>
    <x v="0"/>
    <x v="38"/>
    <x v="0"/>
    <x v="210"/>
    <x v="0"/>
    <n v="1434"/>
    <n v="0"/>
    <n v="0"/>
    <n v="1868"/>
    <s v="Kraie"/>
    <s v="Cousk Kraie"/>
    <x v="0"/>
  </r>
  <r>
    <x v="1685"/>
    <n v="1786"/>
    <x v="1"/>
    <x v="0"/>
    <s v="F/342/S"/>
    <x v="1"/>
    <s v="S"/>
    <x v="0"/>
    <x v="27"/>
    <x v="0"/>
    <x v="40"/>
    <x v="501"/>
    <n v="0"/>
    <n v="34"/>
    <n v="638"/>
    <n v="794"/>
    <s v="Jacostaney"/>
    <s v="Violey Jacostaney"/>
    <x v="0"/>
  </r>
  <r>
    <x v="1686"/>
    <n v="348"/>
    <x v="2"/>
    <x v="0"/>
    <s v=""/>
    <x v="4"/>
    <s v=""/>
    <x v="0"/>
    <x v="39"/>
    <x v="0"/>
    <x v="480"/>
    <x v="0"/>
    <n v="1865"/>
    <n v="0"/>
    <n v="0"/>
    <n v="2385"/>
    <s v="Mane"/>
    <s v="Weet Mane"/>
    <x v="1"/>
  </r>
  <r>
    <x v="1687"/>
    <n v="1796"/>
    <x v="0"/>
    <x v="1"/>
    <s v="C/67/S"/>
    <x v="7"/>
    <s v="S"/>
    <x v="0"/>
    <x v="6"/>
    <x v="2"/>
    <x v="0"/>
    <x v="0"/>
    <n v="0"/>
    <n v="0"/>
    <n v="0"/>
    <n v="0"/>
    <s v="Hariourcal"/>
    <s v="Alcyon Hariourcal"/>
    <x v="1"/>
  </r>
  <r>
    <x v="1688"/>
    <n v="1797"/>
    <x v="0"/>
    <x v="1"/>
    <s v="B/57/P"/>
    <x v="0"/>
    <s v="P"/>
    <x v="2"/>
    <x v="3"/>
    <x v="0"/>
    <x v="0"/>
    <x v="0"/>
    <n v="0"/>
    <n v="0"/>
    <n v="0"/>
    <n v="0"/>
    <s v="Blanspe"/>
    <s v="Dhenar Blanspe"/>
    <x v="1"/>
  </r>
  <r>
    <x v="1689"/>
    <n v="1798"/>
    <x v="1"/>
    <x v="0"/>
    <s v="E/137/S"/>
    <x v="6"/>
    <s v="S"/>
    <x v="0"/>
    <x v="0"/>
    <x v="0"/>
    <x v="27"/>
    <x v="502"/>
    <n v="33"/>
    <n v="376"/>
    <n v="105"/>
    <n v="790"/>
    <s v="Mcfarley"/>
    <s v="Bel Mcfarley"/>
    <x v="0"/>
  </r>
  <r>
    <x v="1690"/>
    <n v="1799"/>
    <x v="1"/>
    <x v="0"/>
    <s v="G/295/P"/>
    <x v="3"/>
    <s v="P"/>
    <x v="0"/>
    <x v="43"/>
    <x v="2"/>
    <x v="51"/>
    <x v="107"/>
    <n v="0"/>
    <n v="84"/>
    <n v="180"/>
    <n v="908"/>
    <s v="Leonaldez"/>
    <s v="Shalle Leonaldez"/>
    <x v="0"/>
  </r>
  <r>
    <x v="1691"/>
    <n v="1800"/>
    <x v="1"/>
    <x v="0"/>
    <s v="G/283/S"/>
    <x v="3"/>
    <s v="S"/>
    <x v="2"/>
    <x v="71"/>
    <x v="0"/>
    <x v="0"/>
    <x v="0"/>
    <n v="0"/>
    <n v="0"/>
    <n v="0"/>
    <n v="0"/>
    <s v="Goffey"/>
    <s v="Jarena Goffey"/>
    <x v="1"/>
  </r>
  <r>
    <x v="1692"/>
    <n v="1800"/>
    <x v="1"/>
    <x v="1"/>
    <s v="G/283/S"/>
    <x v="3"/>
    <s v="S"/>
    <x v="2"/>
    <x v="20"/>
    <x v="0"/>
    <x v="0"/>
    <x v="0"/>
    <n v="0"/>
    <n v="0"/>
    <n v="0"/>
    <n v="0"/>
    <s v="Goffey"/>
    <s v="Nelle Goffey"/>
    <x v="0"/>
  </r>
  <r>
    <x v="1693"/>
    <n v="1800"/>
    <x v="1"/>
    <x v="1"/>
    <s v="G/283/S"/>
    <x v="3"/>
    <s v="S"/>
    <x v="0"/>
    <x v="16"/>
    <x v="0"/>
    <x v="0"/>
    <x v="0"/>
    <n v="0"/>
    <n v="0"/>
    <n v="0"/>
    <n v="0"/>
    <s v="Goffey"/>
    <s v="Vick Goffey"/>
    <x v="0"/>
  </r>
  <r>
    <x v="1694"/>
    <n v="1800"/>
    <x v="1"/>
    <x v="0"/>
    <s v="G/283/S"/>
    <x v="3"/>
    <s v="S"/>
    <x v="0"/>
    <x v="16"/>
    <x v="0"/>
    <x v="0"/>
    <x v="0"/>
    <n v="0"/>
    <n v="0"/>
    <n v="0"/>
    <n v="0"/>
    <s v="Morsentley"/>
    <s v="Annah Morsentley"/>
    <x v="1"/>
  </r>
  <r>
    <x v="1695"/>
    <n v="1800"/>
    <x v="1"/>
    <x v="1"/>
    <s v="G/283/S"/>
    <x v="3"/>
    <s v="S"/>
    <x v="0"/>
    <x v="17"/>
    <x v="0"/>
    <x v="0"/>
    <x v="0"/>
    <n v="0"/>
    <n v="0"/>
    <n v="0"/>
    <n v="0"/>
    <s v="Goffey"/>
    <s v="Wandy Goffey"/>
    <x v="1"/>
  </r>
  <r>
    <x v="1696"/>
    <n v="1802"/>
    <x v="1"/>
    <x v="0"/>
    <s v="E/109/P"/>
    <x v="6"/>
    <s v="P"/>
    <x v="0"/>
    <x v="3"/>
    <x v="0"/>
    <x v="0"/>
    <x v="0"/>
    <n v="2"/>
    <n v="787"/>
    <n v="1"/>
    <n v="790"/>
    <s v="Brantuarez"/>
    <s v="Alley Brantuarez"/>
    <x v="0"/>
  </r>
  <r>
    <x v="1697"/>
    <n v="1803"/>
    <x v="1"/>
    <x v="0"/>
    <s v="F/354/P"/>
    <x v="1"/>
    <s v="P"/>
    <x v="2"/>
    <x v="40"/>
    <x v="0"/>
    <x v="0"/>
    <x v="463"/>
    <n v="0"/>
    <n v="553"/>
    <n v="0"/>
    <n v="722"/>
    <s v="Puckley"/>
    <s v="Nelsie Puckley"/>
    <x v="0"/>
  </r>
  <r>
    <x v="1698"/>
    <n v="352"/>
    <x v="2"/>
    <x v="0"/>
    <s v="F/78/P"/>
    <x v="1"/>
    <s v="P"/>
    <x v="0"/>
    <x v="40"/>
    <x v="0"/>
    <x v="481"/>
    <x v="0"/>
    <n v="2975"/>
    <n v="0"/>
    <n v="0"/>
    <n v="4976"/>
    <s v="Strad"/>
    <s v="Hits Strad"/>
    <x v="0"/>
  </r>
  <r>
    <x v="1699"/>
    <n v="1805"/>
    <x v="1"/>
    <x v="1"/>
    <s v="G/284/S"/>
    <x v="3"/>
    <s v="S"/>
    <x v="0"/>
    <x v="1"/>
    <x v="0"/>
    <x v="0"/>
    <x v="0"/>
    <n v="0"/>
    <n v="0"/>
    <n v="0"/>
    <n v="0"/>
    <s v="Bradlerson"/>
    <s v="Doryn Bradlerson"/>
    <x v="1"/>
  </r>
  <r>
    <x v="1700"/>
    <n v="368"/>
    <x v="2"/>
    <x v="1"/>
    <s v="F/82/P"/>
    <x v="1"/>
    <s v="P"/>
    <x v="0"/>
    <x v="64"/>
    <x v="0"/>
    <x v="0"/>
    <x v="0"/>
    <n v="0"/>
    <n v="0"/>
    <n v="0"/>
    <n v="0"/>
    <s v="Perte"/>
    <s v="Batech Perte"/>
    <x v="1"/>
  </r>
  <r>
    <x v="1701"/>
    <n v="1807"/>
    <x v="0"/>
    <x v="0"/>
    <s v="B/58/P"/>
    <x v="0"/>
    <s v="P"/>
    <x v="2"/>
    <x v="29"/>
    <x v="0"/>
    <x v="0"/>
    <x v="503"/>
    <n v="4"/>
    <n v="140"/>
    <n v="4045"/>
    <n v="7911"/>
    <s v="Ingetrody"/>
    <s v="Ainor Ingetrody"/>
    <x v="0"/>
  </r>
  <r>
    <x v="1702"/>
    <n v="1808"/>
    <x v="1"/>
    <x v="0"/>
    <s v="F/346/S"/>
    <x v="1"/>
    <s v="S"/>
    <x v="0"/>
    <x v="3"/>
    <x v="0"/>
    <x v="0"/>
    <x v="504"/>
    <n v="8"/>
    <n v="2"/>
    <n v="30"/>
    <n v="803"/>
    <s v="Pollarkeeks"/>
    <s v="Rician Pollarkeeks"/>
    <x v="0"/>
  </r>
  <r>
    <x v="1703"/>
    <n v="371"/>
    <x v="2"/>
    <x v="1"/>
    <s v="F/84/P"/>
    <x v="1"/>
    <s v="P"/>
    <x v="0"/>
    <x v="1"/>
    <x v="0"/>
    <x v="0"/>
    <x v="0"/>
    <n v="0"/>
    <n v="0"/>
    <n v="0"/>
    <n v="0"/>
    <s v="Dutte"/>
    <s v="Chrey Dutte"/>
    <x v="1"/>
  </r>
  <r>
    <x v="1704"/>
    <n v="1811"/>
    <x v="1"/>
    <x v="1"/>
    <s v="G/285/S"/>
    <x v="3"/>
    <s v="S"/>
    <x v="1"/>
    <x v="36"/>
    <x v="0"/>
    <x v="0"/>
    <x v="0"/>
    <n v="0"/>
    <n v="0"/>
    <n v="0"/>
    <n v="0"/>
    <s v="Georgasey"/>
    <s v="Gerry Georgasey"/>
    <x v="1"/>
  </r>
  <r>
    <x v="1705"/>
    <n v="1811"/>
    <x v="1"/>
    <x v="0"/>
    <s v="F/347/S"/>
    <x v="1"/>
    <s v="S"/>
    <x v="0"/>
    <x v="34"/>
    <x v="2"/>
    <x v="68"/>
    <x v="335"/>
    <n v="0"/>
    <n v="0"/>
    <n v="0"/>
    <n v="948"/>
    <s v="Georgasey"/>
    <s v="Gerek Georgasey"/>
    <x v="0"/>
  </r>
  <r>
    <x v="1706"/>
    <n v="665"/>
    <x v="2"/>
    <x v="0"/>
    <s v="F/141/P"/>
    <x v="1"/>
    <s v="P"/>
    <x v="0"/>
    <x v="7"/>
    <x v="0"/>
    <x v="0"/>
    <x v="0"/>
    <n v="7104"/>
    <n v="0"/>
    <n v="0"/>
    <n v="7104"/>
    <s v="Winie"/>
    <s v="Cineys Winie"/>
    <x v="1"/>
  </r>
  <r>
    <x v="1707"/>
    <n v="1813"/>
    <x v="1"/>
    <x v="0"/>
    <s v="F/358/P"/>
    <x v="1"/>
    <s v="P"/>
    <x v="2"/>
    <x v="41"/>
    <x v="0"/>
    <x v="0"/>
    <x v="0"/>
    <n v="454"/>
    <n v="0"/>
    <n v="263"/>
    <n v="717"/>
    <s v="Cainghannon"/>
    <s v="Allara Cainghannon"/>
    <x v="0"/>
  </r>
  <r>
    <x v="1708"/>
    <n v="1816"/>
    <x v="0"/>
    <x v="0"/>
    <s v="C/68/S"/>
    <x v="7"/>
    <s v="S"/>
    <x v="0"/>
    <x v="62"/>
    <x v="1"/>
    <x v="482"/>
    <x v="505"/>
    <n v="0"/>
    <n v="360"/>
    <n v="52"/>
    <n v="2943"/>
    <s v="Dicomeng"/>
    <s v="Naosura Dicomeng"/>
    <x v="1"/>
  </r>
  <r>
    <x v="1709"/>
    <n v="1816"/>
    <x v="0"/>
    <x v="0"/>
    <s v="C/68/S"/>
    <x v="7"/>
    <s v="S"/>
    <x v="0"/>
    <x v="54"/>
    <x v="0"/>
    <x v="0"/>
    <x v="506"/>
    <n v="1"/>
    <n v="6"/>
    <n v="23"/>
    <n v="2364"/>
    <s v="Tertchty"/>
    <s v="Shail Tertchty"/>
    <x v="1"/>
  </r>
  <r>
    <x v="1710"/>
    <n v="1817"/>
    <x v="1"/>
    <x v="0"/>
    <s v="F/349/S"/>
    <x v="1"/>
    <s v="S"/>
    <x v="1"/>
    <x v="4"/>
    <x v="0"/>
    <x v="42"/>
    <x v="0"/>
    <n v="38"/>
    <n v="77"/>
    <n v="443"/>
    <n v="670"/>
    <s v="Lanks"/>
    <s v="Marky Lanks"/>
    <x v="0"/>
  </r>
  <r>
    <x v="1711"/>
    <n v="1818"/>
    <x v="1"/>
    <x v="1"/>
    <s v="G/297/P"/>
    <x v="3"/>
    <s v="P"/>
    <x v="0"/>
    <x v="30"/>
    <x v="0"/>
    <x v="0"/>
    <x v="0"/>
    <n v="0"/>
    <n v="0"/>
    <n v="0"/>
    <n v="0"/>
    <s v="Portananney"/>
    <s v="Felia Portananney"/>
    <x v="1"/>
  </r>
  <r>
    <x v="1712"/>
    <n v="1821"/>
    <x v="1"/>
    <x v="0"/>
    <s v="G/298/P"/>
    <x v="3"/>
    <s v="P"/>
    <x v="0"/>
    <x v="6"/>
    <x v="0"/>
    <x v="0"/>
    <x v="260"/>
    <n v="361"/>
    <n v="0"/>
    <n v="19"/>
    <n v="384"/>
    <s v="Cohendright"/>
    <s v="Ronna Cohendright"/>
    <x v="0"/>
  </r>
  <r>
    <x v="1713"/>
    <n v="1822"/>
    <x v="1"/>
    <x v="0"/>
    <s v="G/299/P"/>
    <x v="3"/>
    <s v="P"/>
    <x v="0"/>
    <x v="14"/>
    <x v="0"/>
    <x v="71"/>
    <x v="507"/>
    <n v="0"/>
    <n v="0"/>
    <n v="0"/>
    <n v="813"/>
    <s v="Mirez"/>
    <s v="Charly Mirez"/>
    <x v="1"/>
  </r>
  <r>
    <x v="1714"/>
    <n v="1823"/>
    <x v="3"/>
    <x v="0"/>
    <s v=""/>
    <x v="4"/>
    <s v=""/>
    <x v="0"/>
    <x v="61"/>
    <x v="0"/>
    <x v="483"/>
    <x v="508"/>
    <n v="496"/>
    <n v="182"/>
    <n v="9"/>
    <n v="898"/>
    <s v="Byerson"/>
    <s v="Loree Byerson"/>
    <x v="1"/>
  </r>
  <r>
    <x v="1715"/>
    <n v="1826"/>
    <x v="1"/>
    <x v="0"/>
    <s v="F/351/S"/>
    <x v="1"/>
    <s v="S"/>
    <x v="2"/>
    <x v="4"/>
    <x v="0"/>
    <x v="0"/>
    <x v="129"/>
    <n v="569"/>
    <n v="2"/>
    <n v="0"/>
    <n v="802"/>
    <s v="Lewintos"/>
    <s v="Mollen Lewintos"/>
    <x v="0"/>
  </r>
  <r>
    <x v="1716"/>
    <n v="1827"/>
    <x v="1"/>
    <x v="0"/>
    <s v="F/352/S"/>
    <x v="1"/>
    <s v="S"/>
    <x v="2"/>
    <x v="1"/>
    <x v="0"/>
    <x v="0"/>
    <x v="501"/>
    <n v="1"/>
    <n v="56"/>
    <n v="427"/>
    <n v="578"/>
    <s v="Norrison"/>
    <s v="Chrisa Norrison"/>
    <x v="0"/>
  </r>
  <r>
    <x v="1717"/>
    <n v="1828"/>
    <x v="1"/>
    <x v="0"/>
    <s v="F/361/P"/>
    <x v="1"/>
    <s v="P"/>
    <x v="3"/>
    <x v="43"/>
    <x v="0"/>
    <x v="0"/>
    <x v="509"/>
    <n v="3"/>
    <n v="624"/>
    <n v="254"/>
    <n v="2214"/>
    <s v="Hultz"/>
    <s v="Thelix Hultz"/>
    <x v="1"/>
  </r>
  <r>
    <x v="1718"/>
    <n v="1829"/>
    <x v="0"/>
    <x v="0"/>
    <s v="D/56/P"/>
    <x v="5"/>
    <s v="P"/>
    <x v="2"/>
    <x v="13"/>
    <x v="0"/>
    <x v="0"/>
    <x v="510"/>
    <n v="80"/>
    <n v="123"/>
    <n v="0"/>
    <n v="3781"/>
    <s v="-"/>
    <s v="-"/>
    <x v="1"/>
  </r>
  <r>
    <x v="1719"/>
    <n v="1829"/>
    <x v="0"/>
    <x v="0"/>
    <s v="D/56/P"/>
    <x v="5"/>
    <s v="P"/>
    <x v="0"/>
    <x v="29"/>
    <x v="0"/>
    <x v="27"/>
    <x v="511"/>
    <n v="0"/>
    <n v="2"/>
    <n v="295"/>
    <n v="6696"/>
    <s v="Clumshangs"/>
    <s v="Propsh Clumshangs"/>
    <x v="1"/>
  </r>
  <r>
    <x v="1720"/>
    <n v="1829"/>
    <x v="0"/>
    <x v="0"/>
    <s v="D/56/P"/>
    <x v="5"/>
    <s v="P"/>
    <x v="0"/>
    <x v="15"/>
    <x v="0"/>
    <x v="0"/>
    <x v="512"/>
    <n v="21"/>
    <n v="2204"/>
    <n v="19"/>
    <n v="11126"/>
    <s v="Clumshangs"/>
    <s v="Luxion Clumshangs"/>
    <x v="1"/>
  </r>
  <r>
    <x v="1721"/>
    <n v="1829"/>
    <x v="0"/>
    <x v="0"/>
    <s v="D/56/P"/>
    <x v="5"/>
    <s v="P"/>
    <x v="0"/>
    <x v="7"/>
    <x v="1"/>
    <x v="0"/>
    <x v="513"/>
    <n v="3"/>
    <n v="207"/>
    <n v="1572"/>
    <n v="6206"/>
    <s v="Gloother"/>
    <s v="Hadiram Gloother"/>
    <x v="1"/>
  </r>
  <r>
    <x v="1722"/>
    <n v="1829"/>
    <x v="0"/>
    <x v="1"/>
    <s v="D/56/P"/>
    <x v="5"/>
    <s v="P"/>
    <x v="2"/>
    <x v="40"/>
    <x v="0"/>
    <x v="0"/>
    <x v="0"/>
    <n v="0"/>
    <n v="0"/>
    <n v="0"/>
    <n v="0"/>
    <s v="Persed"/>
    <s v="Atrinon Persed"/>
    <x v="1"/>
  </r>
  <r>
    <x v="1723"/>
    <n v="1829"/>
    <x v="0"/>
    <x v="0"/>
    <s v="D/56/P"/>
    <x v="5"/>
    <s v="P"/>
    <x v="0"/>
    <x v="19"/>
    <x v="0"/>
    <x v="0"/>
    <x v="102"/>
    <n v="0"/>
    <n v="0"/>
    <n v="1955"/>
    <n v="2654"/>
    <s v="Persed"/>
    <s v="Ankark Persed"/>
    <x v="0"/>
  </r>
  <r>
    <x v="1724"/>
    <n v="1831"/>
    <x v="1"/>
    <x v="1"/>
    <s v="G/288/S"/>
    <x v="3"/>
    <s v="S"/>
    <x v="0"/>
    <x v="15"/>
    <x v="0"/>
    <x v="0"/>
    <x v="0"/>
    <n v="0"/>
    <n v="0"/>
    <n v="0"/>
    <n v="0"/>
    <s v="Gordanieves"/>
    <s v="Almary Gordanieves"/>
    <x v="0"/>
  </r>
  <r>
    <x v="1725"/>
    <n v="1833"/>
    <x v="0"/>
    <x v="0"/>
    <s v="C/61/P"/>
    <x v="7"/>
    <s v="P"/>
    <x v="2"/>
    <x v="13"/>
    <x v="0"/>
    <x v="484"/>
    <x v="514"/>
    <n v="0"/>
    <n v="4102"/>
    <n v="521"/>
    <n v="4890"/>
    <s v="Scoudelle"/>
    <s v="Mirark Scoudelle"/>
    <x v="0"/>
  </r>
  <r>
    <x v="1726"/>
    <n v="397"/>
    <x v="2"/>
    <x v="1"/>
    <s v="F/69/S"/>
    <x v="1"/>
    <s v="S"/>
    <x v="0"/>
    <x v="11"/>
    <x v="0"/>
    <x v="0"/>
    <x v="0"/>
    <n v="0"/>
    <n v="0"/>
    <n v="0"/>
    <n v="0"/>
    <s v="Mepie"/>
    <s v="Graw Mepie"/>
    <x v="1"/>
  </r>
  <r>
    <x v="1727"/>
    <n v="1836"/>
    <x v="1"/>
    <x v="0"/>
    <s v="F/362/P"/>
    <x v="1"/>
    <s v="P"/>
    <x v="0"/>
    <x v="40"/>
    <x v="0"/>
    <x v="485"/>
    <x v="515"/>
    <n v="0"/>
    <n v="1"/>
    <n v="0"/>
    <n v="2858"/>
    <s v="Meleon"/>
    <s v="Ronne Meleon"/>
    <x v="1"/>
  </r>
  <r>
    <x v="1728"/>
    <n v="1841"/>
    <x v="1"/>
    <x v="0"/>
    <s v="F/365/P"/>
    <x v="1"/>
    <s v="P"/>
    <x v="0"/>
    <x v="31"/>
    <x v="0"/>
    <x v="486"/>
    <x v="0"/>
    <n v="0"/>
    <n v="0"/>
    <n v="0"/>
    <n v="1104"/>
    <s v="Flynney"/>
    <s v="Ivaney Flynney"/>
    <x v="0"/>
  </r>
  <r>
    <x v="1729"/>
    <n v="1843"/>
    <x v="0"/>
    <x v="0"/>
    <s v="E/112/P"/>
    <x v="6"/>
    <s v="P"/>
    <x v="0"/>
    <x v="59"/>
    <x v="0"/>
    <x v="487"/>
    <x v="33"/>
    <n v="137"/>
    <n v="0"/>
    <n v="194"/>
    <n v="2733"/>
    <s v="Unaasor"/>
    <s v="Saxinon Unaasor"/>
    <x v="0"/>
  </r>
  <r>
    <x v="1730"/>
    <n v="1844"/>
    <x v="1"/>
    <x v="0"/>
    <s v="F/355/S"/>
    <x v="1"/>
    <s v="S"/>
    <x v="1"/>
    <x v="22"/>
    <x v="0"/>
    <x v="0"/>
    <x v="0"/>
    <n v="0"/>
    <n v="0"/>
    <n v="1381"/>
    <n v="1381"/>
    <s v="Stannondez"/>
    <s v="Andan Stannondez"/>
    <x v="0"/>
  </r>
  <r>
    <x v="1731"/>
    <n v="1844"/>
    <x v="1"/>
    <x v="1"/>
    <s v="G/289/S"/>
    <x v="3"/>
    <s v="S"/>
    <x v="0"/>
    <x v="37"/>
    <x v="0"/>
    <x v="0"/>
    <x v="0"/>
    <n v="0"/>
    <n v="0"/>
    <n v="0"/>
    <n v="0"/>
    <s v="Stannondez"/>
    <s v="Garley Stannondez"/>
    <x v="1"/>
  </r>
  <r>
    <x v="1732"/>
    <n v="1844"/>
    <x v="1"/>
    <x v="1"/>
    <s v="G/289/S"/>
    <x v="3"/>
    <s v="S"/>
    <x v="0"/>
    <x v="47"/>
    <x v="0"/>
    <x v="0"/>
    <x v="0"/>
    <n v="0"/>
    <n v="0"/>
    <n v="0"/>
    <n v="0"/>
    <s v="Stannondez"/>
    <s v="Winia Stannondez"/>
    <x v="1"/>
  </r>
  <r>
    <x v="1733"/>
    <n v="1846"/>
    <x v="1"/>
    <x v="0"/>
    <s v="F/366/P"/>
    <x v="1"/>
    <s v="P"/>
    <x v="0"/>
    <x v="28"/>
    <x v="0"/>
    <x v="0"/>
    <x v="0"/>
    <n v="0"/>
    <n v="788"/>
    <n v="16"/>
    <n v="804"/>
    <s v="Mejiamsey"/>
    <s v="Elicia Mejiamsey"/>
    <x v="0"/>
  </r>
  <r>
    <x v="1734"/>
    <n v="1847"/>
    <x v="1"/>
    <x v="0"/>
    <s v="G/290/S"/>
    <x v="3"/>
    <s v="S"/>
    <x v="0"/>
    <x v="69"/>
    <x v="0"/>
    <x v="51"/>
    <x v="147"/>
    <n v="0"/>
    <n v="0"/>
    <n v="123"/>
    <n v="445"/>
    <s v="Tuckers"/>
    <s v="Jaimez Tuckers"/>
    <x v="0"/>
  </r>
  <r>
    <x v="1735"/>
    <n v="1848"/>
    <x v="1"/>
    <x v="0"/>
    <s v="G/291/S"/>
    <x v="3"/>
    <s v="S"/>
    <x v="0"/>
    <x v="34"/>
    <x v="0"/>
    <x v="423"/>
    <x v="0"/>
    <n v="2"/>
    <n v="0"/>
    <n v="663"/>
    <n v="846"/>
    <s v="Gilleranks"/>
    <s v="Hellia Gilleranks"/>
    <x v="0"/>
  </r>
  <r>
    <x v="1736"/>
    <n v="1849"/>
    <x v="1"/>
    <x v="0"/>
    <s v="F/367/P"/>
    <x v="1"/>
    <s v="P"/>
    <x v="0"/>
    <x v="36"/>
    <x v="0"/>
    <x v="169"/>
    <x v="0"/>
    <n v="0"/>
    <n v="1282"/>
    <n v="0"/>
    <n v="1395"/>
    <s v="Sellentry"/>
    <s v="Antone Sellentry"/>
    <x v="0"/>
  </r>
  <r>
    <x v="1737"/>
    <n v="1850"/>
    <x v="1"/>
    <x v="0"/>
    <s v="F/356/S"/>
    <x v="1"/>
    <s v="S"/>
    <x v="1"/>
    <x v="48"/>
    <x v="0"/>
    <x v="0"/>
    <x v="516"/>
    <n v="257"/>
    <n v="0"/>
    <n v="0"/>
    <n v="573"/>
    <s v="Schwardson"/>
    <s v="Troya Schwardson"/>
    <x v="0"/>
  </r>
  <r>
    <x v="1738"/>
    <n v="1850"/>
    <x v="1"/>
    <x v="0"/>
    <s v="F/356/S"/>
    <x v="1"/>
    <s v="S"/>
    <x v="2"/>
    <x v="36"/>
    <x v="0"/>
    <x v="0"/>
    <x v="0"/>
    <n v="1"/>
    <n v="735"/>
    <n v="25"/>
    <n v="761"/>
    <s v="Schwardson"/>
    <s v="Leene Schwardson"/>
    <x v="0"/>
  </r>
  <r>
    <x v="1739"/>
    <n v="1853"/>
    <x v="1"/>
    <x v="1"/>
    <s v="G/302/P"/>
    <x v="3"/>
    <s v="P"/>
    <x v="0"/>
    <x v="9"/>
    <x v="0"/>
    <x v="0"/>
    <x v="0"/>
    <n v="0"/>
    <n v="0"/>
    <n v="0"/>
    <n v="0"/>
    <s v="Webstenson"/>
    <s v="Annez Webstenson"/>
    <x v="1"/>
  </r>
  <r>
    <x v="1740"/>
    <n v="1854"/>
    <x v="0"/>
    <x v="0"/>
    <s v="A/22/S"/>
    <x v="2"/>
    <s v="S"/>
    <x v="2"/>
    <x v="70"/>
    <x v="0"/>
    <x v="0"/>
    <x v="517"/>
    <n v="0"/>
    <n v="0"/>
    <n v="771"/>
    <n v="14298"/>
    <s v="Unprive"/>
    <s v="Gorab Unprive"/>
    <x v="1"/>
  </r>
  <r>
    <x v="1741"/>
    <n v="1855"/>
    <x v="1"/>
    <x v="1"/>
    <s v="G/303/P"/>
    <x v="3"/>
    <s v="P"/>
    <x v="0"/>
    <x v="16"/>
    <x v="0"/>
    <x v="0"/>
    <x v="0"/>
    <n v="0"/>
    <n v="0"/>
    <n v="0"/>
    <n v="0"/>
    <s v="Jenson"/>
    <s v="Ellena Jenson"/>
    <x v="1"/>
  </r>
  <r>
    <x v="1742"/>
    <n v="1855"/>
    <x v="1"/>
    <x v="0"/>
    <s v="E/113/P"/>
    <x v="6"/>
    <s v="P"/>
    <x v="0"/>
    <x v="0"/>
    <x v="0"/>
    <x v="0"/>
    <x v="303"/>
    <n v="864"/>
    <n v="0"/>
    <n v="85"/>
    <n v="992"/>
    <s v="Jenson"/>
    <s v="Mabela Jenson"/>
    <x v="0"/>
  </r>
  <r>
    <x v="1743"/>
    <n v="1856"/>
    <x v="1"/>
    <x v="0"/>
    <s v="F/368/P"/>
    <x v="1"/>
    <s v="P"/>
    <x v="0"/>
    <x v="15"/>
    <x v="0"/>
    <x v="8"/>
    <x v="518"/>
    <n v="0"/>
    <n v="27"/>
    <n v="0"/>
    <n v="745"/>
    <s v="Combson"/>
    <s v="Adriet Combson"/>
    <x v="1"/>
  </r>
  <r>
    <x v="1744"/>
    <n v="401"/>
    <x v="2"/>
    <x v="0"/>
    <s v="D/14/S"/>
    <x v="5"/>
    <s v="S"/>
    <x v="0"/>
    <x v="29"/>
    <x v="1"/>
    <x v="488"/>
    <x v="0"/>
    <n v="0"/>
    <n v="0"/>
    <n v="0"/>
    <n v="1056"/>
    <s v="Pimne"/>
    <s v="Luse Pimne"/>
    <x v="0"/>
  </r>
  <r>
    <x v="1745"/>
    <n v="401"/>
    <x v="2"/>
    <x v="0"/>
    <s v="D/14/S"/>
    <x v="5"/>
    <s v="S"/>
    <x v="0"/>
    <x v="29"/>
    <x v="0"/>
    <x v="157"/>
    <x v="0"/>
    <n v="0"/>
    <n v="13"/>
    <n v="0"/>
    <n v="1783"/>
    <s v="Pimne"/>
    <s v="Parney Pimne"/>
    <x v="0"/>
  </r>
  <r>
    <x v="1746"/>
    <n v="1860"/>
    <x v="0"/>
    <x v="0"/>
    <s v="A/13/P"/>
    <x v="2"/>
    <s v="P"/>
    <x v="0"/>
    <x v="8"/>
    <x v="1"/>
    <x v="0"/>
    <x v="10"/>
    <n v="0"/>
    <n v="0"/>
    <n v="3156"/>
    <n v="3157"/>
    <s v="Headfair"/>
    <s v="Caiah Headfair"/>
    <x v="0"/>
  </r>
  <r>
    <x v="1747"/>
    <n v="1860"/>
    <x v="0"/>
    <x v="0"/>
    <s v="A/13/P"/>
    <x v="2"/>
    <s v="P"/>
    <x v="2"/>
    <x v="8"/>
    <x v="0"/>
    <x v="489"/>
    <x v="519"/>
    <n v="0"/>
    <n v="391"/>
    <n v="318"/>
    <n v="4245"/>
    <s v="Headfair"/>
    <s v="Krazet Headfair"/>
    <x v="0"/>
  </r>
  <r>
    <x v="1748"/>
    <n v="402"/>
    <x v="2"/>
    <x v="1"/>
    <s v="D/15/S"/>
    <x v="5"/>
    <s v="S"/>
    <x v="2"/>
    <x v="25"/>
    <x v="1"/>
    <x v="0"/>
    <x v="0"/>
    <n v="0"/>
    <n v="0"/>
    <n v="0"/>
    <n v="0"/>
    <s v="Sageng"/>
    <s v="Teron Sageng"/>
    <x v="1"/>
  </r>
  <r>
    <x v="1749"/>
    <n v="409"/>
    <x v="2"/>
    <x v="0"/>
    <s v="F/71/S"/>
    <x v="1"/>
    <s v="S"/>
    <x v="0"/>
    <x v="14"/>
    <x v="0"/>
    <x v="0"/>
    <x v="0"/>
    <n v="1116"/>
    <n v="2"/>
    <n v="0"/>
    <n v="1118"/>
    <s v="Iccle"/>
    <s v="Mats Iccle"/>
    <x v="0"/>
  </r>
  <r>
    <x v="1750"/>
    <n v="1863"/>
    <x v="1"/>
    <x v="0"/>
    <s v="F/370/P"/>
    <x v="1"/>
    <s v="P"/>
    <x v="2"/>
    <x v="2"/>
    <x v="0"/>
    <x v="189"/>
    <x v="0"/>
    <n v="1081"/>
    <n v="0"/>
    <n v="0"/>
    <n v="1095"/>
    <s v="Handertiz"/>
    <s v="Bony Handertiz"/>
    <x v="1"/>
  </r>
  <r>
    <x v="1751"/>
    <n v="425"/>
    <x v="2"/>
    <x v="1"/>
    <s v="F/96/P"/>
    <x v="1"/>
    <s v="P"/>
    <x v="0"/>
    <x v="47"/>
    <x v="0"/>
    <x v="0"/>
    <x v="0"/>
    <n v="0"/>
    <n v="0"/>
    <n v="0"/>
    <n v="0"/>
    <s v="Fiha"/>
    <s v="Cowns Fiha"/>
    <x v="1"/>
  </r>
  <r>
    <x v="1752"/>
    <n v="1865"/>
    <x v="1"/>
    <x v="1"/>
    <s v="G/292/S"/>
    <x v="3"/>
    <s v="S"/>
    <x v="0"/>
    <x v="32"/>
    <x v="2"/>
    <x v="0"/>
    <x v="0"/>
    <n v="0"/>
    <n v="0"/>
    <n v="0"/>
    <n v="0"/>
    <s v="Roses"/>
    <s v="Elanda Roses"/>
    <x v="0"/>
  </r>
  <r>
    <x v="1753"/>
    <n v="1865"/>
    <x v="1"/>
    <x v="0"/>
    <s v="G/292/S"/>
    <x v="3"/>
    <s v="S"/>
    <x v="0"/>
    <x v="17"/>
    <x v="0"/>
    <x v="0"/>
    <x v="0"/>
    <n v="0"/>
    <n v="0"/>
    <n v="0"/>
    <n v="0"/>
    <s v="Roses"/>
    <s v="Dandra Roses"/>
    <x v="0"/>
  </r>
  <r>
    <x v="1754"/>
    <n v="1865"/>
    <x v="1"/>
    <x v="0"/>
    <s v="G/292/S"/>
    <x v="3"/>
    <s v="S"/>
    <x v="0"/>
    <x v="57"/>
    <x v="0"/>
    <x v="0"/>
    <x v="0"/>
    <n v="0"/>
    <n v="0"/>
    <n v="0"/>
    <n v="0"/>
    <s v="Owery"/>
    <s v="Idary Owery"/>
    <x v="1"/>
  </r>
  <r>
    <x v="1755"/>
    <n v="1865"/>
    <x v="1"/>
    <x v="0"/>
    <s v="G/292/S"/>
    <x v="3"/>
    <s v="S"/>
    <x v="0"/>
    <x v="21"/>
    <x v="0"/>
    <x v="0"/>
    <x v="0"/>
    <n v="0"/>
    <n v="0"/>
    <n v="0"/>
    <n v="0"/>
    <s v="-"/>
    <s v="-"/>
    <x v="0"/>
  </r>
  <r>
    <x v="1756"/>
    <n v="1865"/>
    <x v="1"/>
    <x v="0"/>
    <s v="G/292/S"/>
    <x v="3"/>
    <s v="S"/>
    <x v="0"/>
    <x v="36"/>
    <x v="0"/>
    <x v="0"/>
    <x v="288"/>
    <n v="0"/>
    <n v="646"/>
    <n v="1115"/>
    <n v="1821"/>
    <s v="Roses"/>
    <s v="Terly Roses"/>
    <x v="0"/>
  </r>
  <r>
    <x v="1757"/>
    <n v="1865"/>
    <x v="1"/>
    <x v="0"/>
    <s v="G/292/S"/>
    <x v="3"/>
    <s v="S"/>
    <x v="0"/>
    <x v="50"/>
    <x v="0"/>
    <x v="0"/>
    <x v="0"/>
    <n v="0"/>
    <n v="0"/>
    <n v="0"/>
    <n v="0"/>
    <s v="Roses"/>
    <s v="Racyle Roses"/>
    <x v="0"/>
  </r>
  <r>
    <x v="1758"/>
    <n v="1866"/>
    <x v="1"/>
    <x v="0"/>
    <s v="F/371/P"/>
    <x v="1"/>
    <s v="P"/>
    <x v="0"/>
    <x v="19"/>
    <x v="0"/>
    <x v="0"/>
    <x v="0"/>
    <n v="0"/>
    <n v="0"/>
    <n v="865"/>
    <n v="865"/>
    <s v="Wolffy"/>
    <s v="Billey Wolffy"/>
    <x v="0"/>
  </r>
  <r>
    <x v="1759"/>
    <n v="425"/>
    <x v="2"/>
    <x v="1"/>
    <s v="F/96/P"/>
    <x v="1"/>
    <s v="P"/>
    <x v="0"/>
    <x v="14"/>
    <x v="0"/>
    <x v="0"/>
    <x v="0"/>
    <n v="0"/>
    <n v="0"/>
    <n v="0"/>
    <n v="0"/>
    <s v="Fiha"/>
    <s v="Ree Fiha"/>
    <x v="1"/>
  </r>
  <r>
    <x v="1760"/>
    <n v="1871"/>
    <x v="0"/>
    <x v="0"/>
    <s v="C/70/S"/>
    <x v="7"/>
    <s v="S"/>
    <x v="0"/>
    <x v="14"/>
    <x v="2"/>
    <x v="0"/>
    <x v="520"/>
    <n v="0"/>
    <n v="172"/>
    <n v="52"/>
    <n v="2207"/>
    <s v="Spedlybood"/>
    <s v="Aston Spedlybood"/>
    <x v="1"/>
  </r>
  <r>
    <x v="1761"/>
    <n v="431"/>
    <x v="2"/>
    <x v="1"/>
    <s v="F/97/P"/>
    <x v="1"/>
    <s v="P"/>
    <x v="0"/>
    <x v="26"/>
    <x v="0"/>
    <x v="0"/>
    <x v="0"/>
    <n v="0"/>
    <n v="0"/>
    <n v="0"/>
    <n v="0"/>
    <s v="Melto"/>
    <s v="Fronch Melto"/>
    <x v="1"/>
  </r>
  <r>
    <x v="1762"/>
    <n v="1873"/>
    <x v="1"/>
    <x v="1"/>
    <s v="G/293/S"/>
    <x v="3"/>
    <s v="S"/>
    <x v="0"/>
    <x v="29"/>
    <x v="0"/>
    <x v="0"/>
    <x v="0"/>
    <n v="0"/>
    <n v="0"/>
    <n v="0"/>
    <n v="0"/>
    <s v="Barrison"/>
    <s v="Shalle Barrison"/>
    <x v="1"/>
  </r>
  <r>
    <x v="1763"/>
    <n v="1874"/>
    <x v="1"/>
    <x v="1"/>
    <s v="G/305/P"/>
    <x v="3"/>
    <s v="P"/>
    <x v="0"/>
    <x v="16"/>
    <x v="0"/>
    <x v="0"/>
    <x v="0"/>
    <n v="0"/>
    <n v="0"/>
    <n v="0"/>
    <n v="0"/>
    <s v="Woodgezalez"/>
    <s v="Armene Woodgezalez"/>
    <x v="0"/>
  </r>
  <r>
    <x v="1764"/>
    <n v="1874"/>
    <x v="1"/>
    <x v="0"/>
    <s v="F/374/P"/>
    <x v="1"/>
    <s v="P"/>
    <x v="1"/>
    <x v="19"/>
    <x v="0"/>
    <x v="0"/>
    <x v="0"/>
    <n v="0"/>
    <n v="486"/>
    <n v="1479"/>
    <n v="1965"/>
    <s v="Woodgezalez"/>
    <s v="Vanley Woodgezalez"/>
    <x v="0"/>
  </r>
  <r>
    <x v="1765"/>
    <n v="1877"/>
    <x v="1"/>
    <x v="0"/>
    <s v="G/306/P"/>
    <x v="3"/>
    <s v="P"/>
    <x v="0"/>
    <x v="12"/>
    <x v="0"/>
    <x v="40"/>
    <x v="130"/>
    <n v="26"/>
    <n v="806"/>
    <n v="3"/>
    <n v="888"/>
    <s v="Ellahan"/>
    <s v="Raque Ellahan"/>
    <x v="0"/>
  </r>
  <r>
    <x v="1766"/>
    <n v="1878"/>
    <x v="1"/>
    <x v="0"/>
    <s v="F/375/P"/>
    <x v="1"/>
    <s v="P"/>
    <x v="0"/>
    <x v="18"/>
    <x v="0"/>
    <x v="0"/>
    <x v="0"/>
    <n v="0"/>
    <n v="724"/>
    <n v="0"/>
    <n v="724"/>
    <s v="Chenson"/>
    <s v="Fanna Chenson"/>
    <x v="0"/>
  </r>
  <r>
    <x v="1767"/>
    <n v="1879"/>
    <x v="0"/>
    <x v="0"/>
    <s v="D/58/P"/>
    <x v="5"/>
    <s v="P"/>
    <x v="0"/>
    <x v="39"/>
    <x v="0"/>
    <x v="0"/>
    <x v="521"/>
    <n v="1789"/>
    <n v="19"/>
    <n v="1009"/>
    <n v="3400"/>
    <s v="Inderly"/>
    <s v="Alhair Inderly"/>
    <x v="0"/>
  </r>
  <r>
    <x v="1768"/>
    <n v="1880"/>
    <x v="1"/>
    <x v="0"/>
    <s v="F/376/P"/>
    <x v="1"/>
    <s v="P"/>
    <x v="2"/>
    <x v="28"/>
    <x v="0"/>
    <x v="490"/>
    <x v="522"/>
    <n v="0"/>
    <n v="0"/>
    <n v="9"/>
    <n v="607"/>
    <s v="Clean"/>
    <s v="Valey Clean"/>
    <x v="0"/>
  </r>
  <r>
    <x v="1769"/>
    <n v="1881"/>
    <x v="1"/>
    <x v="0"/>
    <s v="F/377/P"/>
    <x v="1"/>
    <s v="P"/>
    <x v="0"/>
    <x v="28"/>
    <x v="0"/>
    <x v="491"/>
    <x v="0"/>
    <n v="0"/>
    <n v="86"/>
    <n v="0"/>
    <n v="2301"/>
    <s v="Valey"/>
    <s v="Samie Valey"/>
    <x v="1"/>
  </r>
  <r>
    <x v="1770"/>
    <n v="1882"/>
    <x v="0"/>
    <x v="0"/>
    <s v="C/71/S"/>
    <x v="7"/>
    <s v="S"/>
    <x v="2"/>
    <x v="41"/>
    <x v="0"/>
    <x v="0"/>
    <x v="523"/>
    <n v="72"/>
    <n v="0"/>
    <n v="15"/>
    <n v="16350"/>
    <s v="Antcal"/>
    <s v="Magnon Antcal"/>
    <x v="1"/>
  </r>
  <r>
    <x v="1771"/>
    <n v="1882"/>
    <x v="0"/>
    <x v="1"/>
    <s v=""/>
    <x v="4"/>
    <s v=""/>
    <x v="2"/>
    <x v="30"/>
    <x v="0"/>
    <x v="0"/>
    <x v="0"/>
    <n v="0"/>
    <n v="0"/>
    <n v="0"/>
    <n v="0"/>
    <s v="Antcal"/>
    <s v="Phonons Antcal"/>
    <x v="1"/>
  </r>
  <r>
    <x v="1772"/>
    <n v="434"/>
    <x v="2"/>
    <x v="1"/>
    <s v="F/77/S"/>
    <x v="1"/>
    <s v="S"/>
    <x v="0"/>
    <x v="11"/>
    <x v="0"/>
    <x v="0"/>
    <x v="0"/>
    <n v="0"/>
    <n v="0"/>
    <n v="0"/>
    <n v="0"/>
    <s v="Pread"/>
    <s v="Row Pread"/>
    <x v="1"/>
  </r>
  <r>
    <x v="1773"/>
    <n v="1886"/>
    <x v="1"/>
    <x v="0"/>
    <s v="E/141/S"/>
    <x v="6"/>
    <s v="S"/>
    <x v="0"/>
    <x v="6"/>
    <x v="0"/>
    <x v="0"/>
    <x v="83"/>
    <n v="176"/>
    <n v="611"/>
    <n v="0"/>
    <n v="790"/>
    <s v="Morrows"/>
    <s v="Briane Morrows"/>
    <x v="0"/>
  </r>
  <r>
    <x v="1774"/>
    <n v="1887"/>
    <x v="1"/>
    <x v="0"/>
    <s v="G/295/S"/>
    <x v="3"/>
    <s v="S"/>
    <x v="0"/>
    <x v="8"/>
    <x v="0"/>
    <x v="0"/>
    <x v="262"/>
    <n v="718"/>
    <n v="46"/>
    <n v="0"/>
    <n v="852"/>
    <s v="Pooley"/>
    <s v="Wilmay Pooley"/>
    <x v="0"/>
  </r>
  <r>
    <x v="1775"/>
    <n v="1888"/>
    <x v="1"/>
    <x v="0"/>
    <s v="F/361/S"/>
    <x v="1"/>
    <s v="S"/>
    <x v="0"/>
    <x v="29"/>
    <x v="0"/>
    <x v="127"/>
    <x v="0"/>
    <n v="0"/>
    <n v="728"/>
    <n v="29"/>
    <n v="873"/>
    <s v="Barrelliver"/>
    <s v="Benda Barrelliver"/>
    <x v="1"/>
  </r>
  <r>
    <x v="1776"/>
    <n v="1889"/>
    <x v="1"/>
    <x v="0"/>
    <s v="F/378/P"/>
    <x v="1"/>
    <s v="P"/>
    <x v="0"/>
    <x v="15"/>
    <x v="0"/>
    <x v="0"/>
    <x v="0"/>
    <n v="22"/>
    <n v="0"/>
    <n v="702"/>
    <n v="724"/>
    <s v="Hewson"/>
    <s v="Vandy Hewson"/>
    <x v="0"/>
  </r>
  <r>
    <x v="1777"/>
    <n v="1889"/>
    <x v="1"/>
    <x v="1"/>
    <s v="G/307/P"/>
    <x v="3"/>
    <s v="P"/>
    <x v="0"/>
    <x v="63"/>
    <x v="0"/>
    <x v="0"/>
    <x v="0"/>
    <n v="0"/>
    <n v="0"/>
    <n v="0"/>
    <n v="0"/>
    <s v="Hewson"/>
    <s v="Lerome Hewson"/>
    <x v="0"/>
  </r>
  <r>
    <x v="1778"/>
    <n v="1890"/>
    <x v="1"/>
    <x v="1"/>
    <s v="G/308/P"/>
    <x v="3"/>
    <s v="P"/>
    <x v="2"/>
    <x v="26"/>
    <x v="0"/>
    <x v="0"/>
    <x v="0"/>
    <n v="0"/>
    <n v="0"/>
    <n v="0"/>
    <n v="0"/>
    <s v="Englence"/>
    <s v="Beathy Englence"/>
    <x v="0"/>
  </r>
  <r>
    <x v="1779"/>
    <n v="452"/>
    <x v="2"/>
    <x v="1"/>
    <s v="E/26/S"/>
    <x v="6"/>
    <s v="S"/>
    <x v="0"/>
    <x v="15"/>
    <x v="0"/>
    <x v="0"/>
    <x v="0"/>
    <n v="0"/>
    <n v="0"/>
    <n v="0"/>
    <n v="0"/>
    <s v="Ecart"/>
    <s v="Swafox Ecart"/>
    <x v="1"/>
  </r>
  <r>
    <x v="1780"/>
    <n v="1892"/>
    <x v="0"/>
    <x v="0"/>
    <s v="D/59/P"/>
    <x v="5"/>
    <s v="P"/>
    <x v="0"/>
    <x v="53"/>
    <x v="0"/>
    <x v="51"/>
    <x v="249"/>
    <n v="0"/>
    <n v="309"/>
    <n v="731"/>
    <n v="1854"/>
    <s v="Couseced"/>
    <s v="Coxark Couseced"/>
    <x v="1"/>
  </r>
  <r>
    <x v="1781"/>
    <n v="1892"/>
    <x v="0"/>
    <x v="0"/>
    <s v=""/>
    <x v="4"/>
    <s v=""/>
    <x v="0"/>
    <x v="19"/>
    <x v="0"/>
    <x v="23"/>
    <x v="379"/>
    <n v="0"/>
    <n v="363"/>
    <n v="1107"/>
    <n v="2315"/>
    <s v="Stpingepid"/>
    <s v="Ashira Stpingepid"/>
    <x v="1"/>
  </r>
  <r>
    <x v="1782"/>
    <n v="1892"/>
    <x v="0"/>
    <x v="0"/>
    <s v="D/59/P"/>
    <x v="5"/>
    <s v="P"/>
    <x v="2"/>
    <x v="43"/>
    <x v="0"/>
    <x v="0"/>
    <x v="524"/>
    <n v="158"/>
    <n v="5037"/>
    <n v="44"/>
    <n v="5987"/>
    <s v="Stpingepid"/>
    <s v="Schird Stpingepid"/>
    <x v="0"/>
  </r>
  <r>
    <x v="1783"/>
    <n v="1897"/>
    <x v="0"/>
    <x v="0"/>
    <s v="C/72/S"/>
    <x v="7"/>
    <s v="S"/>
    <x v="2"/>
    <x v="0"/>
    <x v="0"/>
    <x v="0"/>
    <x v="525"/>
    <n v="1"/>
    <n v="78"/>
    <n v="5063"/>
    <n v="15295"/>
    <s v="Gocent"/>
    <s v="Zaurion Gocent"/>
    <x v="1"/>
  </r>
  <r>
    <x v="1784"/>
    <n v="1897"/>
    <x v="0"/>
    <x v="0"/>
    <s v="C/72/S"/>
    <x v="7"/>
    <s v="S"/>
    <x v="0"/>
    <x v="22"/>
    <x v="0"/>
    <x v="0"/>
    <x v="177"/>
    <n v="0"/>
    <n v="1806"/>
    <n v="0"/>
    <n v="2160"/>
    <s v="Gocent"/>
    <s v="Arino Gocent"/>
    <x v="1"/>
  </r>
  <r>
    <x v="1785"/>
    <n v="1898"/>
    <x v="1"/>
    <x v="1"/>
    <s v="G/296/S"/>
    <x v="3"/>
    <s v="S"/>
    <x v="2"/>
    <x v="33"/>
    <x v="0"/>
    <x v="0"/>
    <x v="0"/>
    <n v="0"/>
    <n v="0"/>
    <n v="0"/>
    <n v="0"/>
    <s v="Fishopper"/>
    <s v="Walles Fishopper"/>
    <x v="0"/>
  </r>
  <r>
    <x v="1786"/>
    <n v="1899"/>
    <x v="1"/>
    <x v="0"/>
    <s v="G/297/S"/>
    <x v="3"/>
    <s v="S"/>
    <x v="1"/>
    <x v="36"/>
    <x v="0"/>
    <x v="492"/>
    <x v="169"/>
    <n v="397"/>
    <n v="0"/>
    <n v="0"/>
    <n v="452"/>
    <s v="Curton"/>
    <s v="Sylvin Curton"/>
    <x v="0"/>
  </r>
  <r>
    <x v="1787"/>
    <n v="1901"/>
    <x v="0"/>
    <x v="1"/>
    <s v="A/14/P"/>
    <x v="2"/>
    <s v="P"/>
    <x v="2"/>
    <x v="42"/>
    <x v="0"/>
    <x v="0"/>
    <x v="0"/>
    <n v="0"/>
    <n v="0"/>
    <n v="0"/>
    <n v="0"/>
    <s v="Tractive"/>
    <s v="Castork Tractive"/>
    <x v="1"/>
  </r>
  <r>
    <x v="1788"/>
    <n v="1901"/>
    <x v="0"/>
    <x v="1"/>
    <s v="A/14/P"/>
    <x v="2"/>
    <s v="P"/>
    <x v="2"/>
    <x v="39"/>
    <x v="0"/>
    <x v="0"/>
    <x v="0"/>
    <n v="0"/>
    <n v="0"/>
    <n v="0"/>
    <n v="0"/>
    <s v="Tractive"/>
    <s v="Neshath Tractive"/>
    <x v="1"/>
  </r>
  <r>
    <x v="1789"/>
    <n v="1902"/>
    <x v="1"/>
    <x v="0"/>
    <s v="G/298/S"/>
    <x v="3"/>
    <s v="S"/>
    <x v="0"/>
    <x v="43"/>
    <x v="0"/>
    <x v="4"/>
    <x v="0"/>
    <n v="345"/>
    <n v="1431"/>
    <n v="0"/>
    <n v="1818"/>
    <s v="Carvis"/>
    <s v="Benny Carvis"/>
    <x v="0"/>
  </r>
  <r>
    <x v="1790"/>
    <n v="1903"/>
    <x v="1"/>
    <x v="1"/>
    <s v="G/309/P"/>
    <x v="3"/>
    <s v="P"/>
    <x v="0"/>
    <x v="42"/>
    <x v="0"/>
    <x v="0"/>
    <x v="0"/>
    <n v="0"/>
    <n v="0"/>
    <n v="0"/>
    <n v="0"/>
    <s v="Loway"/>
    <s v="Brina Loway"/>
    <x v="0"/>
  </r>
  <r>
    <x v="1791"/>
    <n v="1905"/>
    <x v="1"/>
    <x v="0"/>
    <s v="F/364/S"/>
    <x v="1"/>
    <s v="S"/>
    <x v="2"/>
    <x v="46"/>
    <x v="0"/>
    <x v="493"/>
    <x v="417"/>
    <n v="0"/>
    <n v="0"/>
    <n v="1225"/>
    <n v="2729"/>
    <s v="Torrez"/>
    <s v="Kimena Torrez"/>
    <x v="0"/>
  </r>
  <r>
    <x v="1792"/>
    <n v="1906"/>
    <x v="1"/>
    <x v="1"/>
    <s v="G/299/S"/>
    <x v="3"/>
    <s v="S"/>
    <x v="0"/>
    <x v="9"/>
    <x v="0"/>
    <x v="0"/>
    <x v="0"/>
    <n v="0"/>
    <n v="0"/>
    <n v="0"/>
    <n v="0"/>
    <s v="Booneid"/>
    <s v="Claura Booneid"/>
    <x v="0"/>
  </r>
  <r>
    <x v="1793"/>
    <n v="1907"/>
    <x v="0"/>
    <x v="0"/>
    <s v="D/60/P"/>
    <x v="5"/>
    <s v="P"/>
    <x v="0"/>
    <x v="53"/>
    <x v="0"/>
    <x v="0"/>
    <x v="526"/>
    <n v="0"/>
    <n v="126"/>
    <n v="247"/>
    <n v="2183"/>
    <s v="Neceriont"/>
    <s v="Axionif Neceriont"/>
    <x v="0"/>
  </r>
  <r>
    <x v="1794"/>
    <n v="463"/>
    <x v="2"/>
    <x v="0"/>
    <s v="F/100/P"/>
    <x v="1"/>
    <s v="P"/>
    <x v="0"/>
    <x v="10"/>
    <x v="0"/>
    <x v="494"/>
    <x v="0"/>
    <n v="257"/>
    <n v="0"/>
    <n v="35"/>
    <n v="1157"/>
    <s v="Staf"/>
    <s v="Grats Staf"/>
    <x v="0"/>
  </r>
  <r>
    <x v="1795"/>
    <n v="1911"/>
    <x v="1"/>
    <x v="0"/>
    <s v="G/300/S"/>
    <x v="3"/>
    <s v="S"/>
    <x v="0"/>
    <x v="59"/>
    <x v="0"/>
    <x v="8"/>
    <x v="527"/>
    <n v="0"/>
    <n v="5"/>
    <n v="90"/>
    <n v="755"/>
    <s v="Cartez"/>
    <s v="Dia Cartez"/>
    <x v="0"/>
  </r>
  <r>
    <x v="1796"/>
    <n v="1915"/>
    <x v="1"/>
    <x v="0"/>
    <s v="E/116/P"/>
    <x v="6"/>
    <s v="P"/>
    <x v="0"/>
    <x v="34"/>
    <x v="0"/>
    <x v="0"/>
    <x v="294"/>
    <n v="0"/>
    <n v="37"/>
    <n v="704"/>
    <n v="792"/>
    <s v="Hurchez"/>
    <s v="Letta Hurchez"/>
    <x v="0"/>
  </r>
  <r>
    <x v="1797"/>
    <n v="1916"/>
    <x v="0"/>
    <x v="1"/>
    <s v="D/61/P"/>
    <x v="5"/>
    <s v="P"/>
    <x v="0"/>
    <x v="24"/>
    <x v="0"/>
    <x v="0"/>
    <x v="0"/>
    <n v="0"/>
    <n v="0"/>
    <n v="0"/>
    <n v="0"/>
    <s v="Castery"/>
    <s v="Cheddin Castery"/>
    <x v="1"/>
  </r>
  <r>
    <x v="1798"/>
    <n v="1916"/>
    <x v="0"/>
    <x v="0"/>
    <s v="D/61/P"/>
    <x v="5"/>
    <s v="P"/>
    <x v="2"/>
    <x v="15"/>
    <x v="0"/>
    <x v="495"/>
    <x v="271"/>
    <n v="0"/>
    <n v="12"/>
    <n v="1514"/>
    <n v="3349"/>
    <s v="-"/>
    <s v="-"/>
    <x v="0"/>
  </r>
  <r>
    <x v="1799"/>
    <n v="1918"/>
    <x v="0"/>
    <x v="1"/>
    <s v="A/23/S"/>
    <x v="2"/>
    <s v="S"/>
    <x v="0"/>
    <x v="16"/>
    <x v="0"/>
    <x v="0"/>
    <x v="0"/>
    <n v="0"/>
    <n v="0"/>
    <n v="0"/>
    <n v="0"/>
    <s v="Assibler"/>
    <s v="Nesham Assibler"/>
    <x v="0"/>
  </r>
  <r>
    <x v="1800"/>
    <n v="1918"/>
    <x v="0"/>
    <x v="1"/>
    <s v="A/23/S"/>
    <x v="2"/>
    <s v="S"/>
    <x v="0"/>
    <x v="58"/>
    <x v="0"/>
    <x v="0"/>
    <x v="0"/>
    <n v="0"/>
    <n v="0"/>
    <n v="0"/>
    <n v="0"/>
    <s v="Assibler"/>
    <s v="Sheleb Assibler"/>
    <x v="1"/>
  </r>
  <r>
    <x v="1801"/>
    <n v="1918"/>
    <x v="0"/>
    <x v="0"/>
    <s v="A/23/S"/>
    <x v="2"/>
    <s v="S"/>
    <x v="0"/>
    <x v="22"/>
    <x v="0"/>
    <x v="274"/>
    <x v="528"/>
    <n v="0"/>
    <n v="1339"/>
    <n v="0"/>
    <n v="3416"/>
    <s v="Assibler"/>
    <s v="Hallux Assibler"/>
    <x v="1"/>
  </r>
  <r>
    <x v="1802"/>
    <n v="470"/>
    <x v="2"/>
    <x v="1"/>
    <s v="F/86/S"/>
    <x v="1"/>
    <s v="S"/>
    <x v="2"/>
    <x v="36"/>
    <x v="0"/>
    <x v="0"/>
    <x v="0"/>
    <n v="0"/>
    <n v="0"/>
    <n v="0"/>
    <n v="0"/>
    <s v="Binie"/>
    <s v="Aptal Binie"/>
    <x v="1"/>
  </r>
  <r>
    <x v="1803"/>
    <n v="1922"/>
    <x v="1"/>
    <x v="1"/>
    <s v="G/303/S"/>
    <x v="3"/>
    <s v="S"/>
    <x v="2"/>
    <x v="40"/>
    <x v="0"/>
    <x v="0"/>
    <x v="0"/>
    <n v="0"/>
    <n v="0"/>
    <n v="0"/>
    <n v="0"/>
    <s v="Hickson"/>
    <s v="Tonald Hickson"/>
    <x v="0"/>
  </r>
  <r>
    <x v="1804"/>
    <n v="1923"/>
    <x v="0"/>
    <x v="0"/>
    <s v="C/65/P"/>
    <x v="7"/>
    <s v="P"/>
    <x v="0"/>
    <x v="60"/>
    <x v="0"/>
    <x v="0"/>
    <x v="529"/>
    <n v="18"/>
    <n v="4"/>
    <n v="872"/>
    <n v="5180"/>
    <s v="Dister"/>
    <s v="Wasaleh Dister"/>
    <x v="1"/>
  </r>
  <r>
    <x v="1805"/>
    <n v="1923"/>
    <x v="0"/>
    <x v="1"/>
    <s v="C/65/P"/>
    <x v="7"/>
    <s v="P"/>
    <x v="2"/>
    <x v="1"/>
    <x v="0"/>
    <x v="0"/>
    <x v="0"/>
    <n v="0"/>
    <n v="0"/>
    <n v="0"/>
    <n v="0"/>
    <s v="Dister"/>
    <s v="Ranan Dister"/>
    <x v="1"/>
  </r>
  <r>
    <x v="1806"/>
    <n v="1925"/>
    <x v="1"/>
    <x v="1"/>
    <s v="G/304/S"/>
    <x v="3"/>
    <s v="S"/>
    <x v="0"/>
    <x v="53"/>
    <x v="0"/>
    <x v="0"/>
    <x v="0"/>
    <n v="0"/>
    <n v="0"/>
    <n v="0"/>
    <n v="0"/>
    <s v="Matts"/>
    <s v="Olgary Matts"/>
    <x v="0"/>
  </r>
  <r>
    <x v="1807"/>
    <n v="1926"/>
    <x v="1"/>
    <x v="1"/>
    <s v="G/305/S"/>
    <x v="3"/>
    <s v="S"/>
    <x v="0"/>
    <x v="28"/>
    <x v="0"/>
    <x v="0"/>
    <x v="0"/>
    <n v="0"/>
    <n v="0"/>
    <n v="0"/>
    <n v="0"/>
    <s v="Conney"/>
    <s v="Billey Conney"/>
    <x v="0"/>
  </r>
  <r>
    <x v="1808"/>
    <n v="476"/>
    <x v="2"/>
    <x v="1"/>
    <s v="F/103/P"/>
    <x v="1"/>
    <s v="P"/>
    <x v="0"/>
    <x v="38"/>
    <x v="0"/>
    <x v="0"/>
    <x v="0"/>
    <n v="0"/>
    <n v="0"/>
    <n v="0"/>
    <n v="0"/>
    <s v="Chiff"/>
    <s v="Book Chiff"/>
    <x v="1"/>
  </r>
  <r>
    <x v="1809"/>
    <n v="1928"/>
    <x v="1"/>
    <x v="0"/>
    <s v="E/144/S"/>
    <x v="6"/>
    <s v="S"/>
    <x v="1"/>
    <x v="33"/>
    <x v="0"/>
    <x v="0"/>
    <x v="0"/>
    <n v="107"/>
    <n v="166"/>
    <n v="388"/>
    <n v="661"/>
    <s v="Anthon"/>
    <s v="Leence Anthon"/>
    <x v="1"/>
  </r>
  <r>
    <x v="1810"/>
    <n v="1931"/>
    <x v="0"/>
    <x v="1"/>
    <s v="C/73/S"/>
    <x v="7"/>
    <s v="S"/>
    <x v="2"/>
    <x v="35"/>
    <x v="0"/>
    <x v="0"/>
    <x v="0"/>
    <n v="0"/>
    <n v="0"/>
    <n v="0"/>
    <n v="0"/>
    <s v="Dressink"/>
    <s v="Kumark Dressink"/>
    <x v="1"/>
  </r>
  <r>
    <x v="1811"/>
    <n v="1933"/>
    <x v="1"/>
    <x v="0"/>
    <s v="E/118/P"/>
    <x v="6"/>
    <s v="P"/>
    <x v="0"/>
    <x v="11"/>
    <x v="0"/>
    <x v="50"/>
    <x v="0"/>
    <n v="0"/>
    <n v="0"/>
    <n v="0"/>
    <n v="10"/>
    <s v="Hammons"/>
    <s v="Timyra Hammons"/>
    <x v="1"/>
  </r>
  <r>
    <x v="1812"/>
    <n v="1935"/>
    <x v="1"/>
    <x v="1"/>
    <s v="G/307/S"/>
    <x v="3"/>
    <s v="S"/>
    <x v="2"/>
    <x v="41"/>
    <x v="0"/>
    <x v="0"/>
    <x v="0"/>
    <n v="0"/>
    <n v="0"/>
    <n v="0"/>
    <n v="0"/>
    <s v="Gallenry"/>
    <s v="Sharie Gallenry"/>
    <x v="0"/>
  </r>
  <r>
    <x v="1813"/>
    <n v="1937"/>
    <x v="1"/>
    <x v="0"/>
    <s v="F/368/S"/>
    <x v="1"/>
    <s v="S"/>
    <x v="0"/>
    <x v="52"/>
    <x v="0"/>
    <x v="107"/>
    <x v="530"/>
    <n v="17"/>
    <n v="0"/>
    <n v="0"/>
    <n v="901"/>
    <s v="Knoxtones"/>
    <s v="Therly Knoxtones"/>
    <x v="0"/>
  </r>
  <r>
    <x v="1814"/>
    <n v="1938"/>
    <x v="1"/>
    <x v="0"/>
    <s v="F/369/S"/>
    <x v="1"/>
    <s v="S"/>
    <x v="0"/>
    <x v="39"/>
    <x v="0"/>
    <x v="0"/>
    <x v="0"/>
    <n v="1508"/>
    <n v="110"/>
    <n v="117"/>
    <n v="1735"/>
    <s v="Charpelaney"/>
    <s v="Gretty Charpelaney"/>
    <x v="1"/>
  </r>
  <r>
    <x v="1815"/>
    <n v="476"/>
    <x v="2"/>
    <x v="1"/>
    <s v="F/103/P"/>
    <x v="1"/>
    <s v="P"/>
    <x v="0"/>
    <x v="71"/>
    <x v="0"/>
    <x v="0"/>
    <x v="0"/>
    <n v="0"/>
    <n v="0"/>
    <n v="0"/>
    <n v="0"/>
    <s v="Chiff"/>
    <s v="Beah Chiff"/>
    <x v="1"/>
  </r>
  <r>
    <x v="1816"/>
    <n v="499"/>
    <x v="2"/>
    <x v="1"/>
    <s v="F/89/S"/>
    <x v="1"/>
    <s v="S"/>
    <x v="2"/>
    <x v="38"/>
    <x v="0"/>
    <x v="0"/>
    <x v="0"/>
    <n v="0"/>
    <n v="0"/>
    <n v="0"/>
    <n v="0"/>
    <s v="Meake"/>
    <s v="Eclass Meake"/>
    <x v="1"/>
  </r>
  <r>
    <x v="1817"/>
    <n v="499"/>
    <x v="2"/>
    <x v="0"/>
    <s v="E/29/S"/>
    <x v="6"/>
    <s v="S"/>
    <x v="0"/>
    <x v="33"/>
    <x v="0"/>
    <x v="0"/>
    <x v="0"/>
    <n v="0"/>
    <n v="0"/>
    <n v="0"/>
    <n v="0"/>
    <s v="Meake"/>
    <s v="Yogark Meake"/>
    <x v="0"/>
  </r>
  <r>
    <x v="1818"/>
    <n v="1941"/>
    <x v="1"/>
    <x v="0"/>
    <s v="F/370/S"/>
    <x v="1"/>
    <s v="S"/>
    <x v="0"/>
    <x v="28"/>
    <x v="0"/>
    <x v="496"/>
    <x v="0"/>
    <n v="0"/>
    <n v="0"/>
    <n v="0"/>
    <n v="717"/>
    <s v="Hendrewsons"/>
    <s v="Man Hendrewsons"/>
    <x v="0"/>
  </r>
  <r>
    <x v="1819"/>
    <n v="1942"/>
    <x v="1"/>
    <x v="0"/>
    <s v="G/312/P"/>
    <x v="3"/>
    <s v="P"/>
    <x v="0"/>
    <x v="52"/>
    <x v="0"/>
    <x v="0"/>
    <x v="531"/>
    <n v="328"/>
    <n v="56"/>
    <n v="0"/>
    <n v="828"/>
    <s v="Gaineyerson"/>
    <s v="Gerly Gaineyerson"/>
    <x v="0"/>
  </r>
  <r>
    <x v="1820"/>
    <n v="1945"/>
    <x v="1"/>
    <x v="0"/>
    <s v="E/120/P"/>
    <x v="6"/>
    <s v="P"/>
    <x v="0"/>
    <x v="24"/>
    <x v="0"/>
    <x v="0"/>
    <x v="0"/>
    <n v="787"/>
    <n v="0"/>
    <n v="0"/>
    <n v="787"/>
    <s v="Guezaley"/>
    <s v="Ambert Guezaley"/>
    <x v="0"/>
  </r>
  <r>
    <x v="1821"/>
    <n v="1946"/>
    <x v="1"/>
    <x v="0"/>
    <s v="G/313/P"/>
    <x v="3"/>
    <s v="P"/>
    <x v="0"/>
    <x v="10"/>
    <x v="0"/>
    <x v="0"/>
    <x v="0"/>
    <n v="53"/>
    <n v="731"/>
    <n v="0"/>
    <n v="784"/>
    <s v="Castannison"/>
    <s v="Rayley Castannison"/>
    <x v="0"/>
  </r>
  <r>
    <x v="1822"/>
    <n v="1947"/>
    <x v="1"/>
    <x v="0"/>
    <s v="F/372/S"/>
    <x v="1"/>
    <s v="S"/>
    <x v="0"/>
    <x v="33"/>
    <x v="0"/>
    <x v="497"/>
    <x v="0"/>
    <n v="0"/>
    <n v="0"/>
    <n v="7"/>
    <n v="949"/>
    <s v="Vandan"/>
    <s v="Lorian Vandan"/>
    <x v="0"/>
  </r>
  <r>
    <x v="1823"/>
    <n v="1950"/>
    <x v="1"/>
    <x v="0"/>
    <s v="F/374/S"/>
    <x v="1"/>
    <s v="S"/>
    <x v="0"/>
    <x v="27"/>
    <x v="0"/>
    <x v="0"/>
    <x v="0"/>
    <n v="0"/>
    <n v="101"/>
    <n v="1357"/>
    <n v="1458"/>
    <s v="Welles"/>
    <s v="Tonyn Welles"/>
    <x v="0"/>
  </r>
  <r>
    <x v="1824"/>
    <n v="1952"/>
    <x v="1"/>
    <x v="0"/>
    <s v="E/121/P"/>
    <x v="6"/>
    <s v="P"/>
    <x v="0"/>
    <x v="40"/>
    <x v="0"/>
    <x v="146"/>
    <x v="0"/>
    <n v="398"/>
    <n v="8"/>
    <n v="0"/>
    <n v="788"/>
    <s v="-"/>
    <s v="-"/>
    <x v="0"/>
  </r>
  <r>
    <x v="1825"/>
    <n v="1953"/>
    <x v="1"/>
    <x v="0"/>
    <s v="F/387/P"/>
    <x v="1"/>
    <s v="P"/>
    <x v="0"/>
    <x v="2"/>
    <x v="0"/>
    <x v="0"/>
    <x v="0"/>
    <n v="0"/>
    <n v="0"/>
    <n v="717"/>
    <n v="717"/>
    <s v="Bradlerson"/>
    <s v="Verney Bradlerson"/>
    <x v="0"/>
  </r>
  <r>
    <x v="1826"/>
    <n v="500"/>
    <x v="2"/>
    <x v="0"/>
    <s v="D/19/P"/>
    <x v="5"/>
    <s v="P"/>
    <x v="2"/>
    <x v="33"/>
    <x v="0"/>
    <x v="498"/>
    <x v="0"/>
    <n v="1749"/>
    <n v="82"/>
    <n v="0"/>
    <n v="2344"/>
    <s v="Cakie"/>
    <s v="Ots Cakie"/>
    <x v="1"/>
  </r>
  <r>
    <x v="1827"/>
    <n v="502"/>
    <x v="2"/>
    <x v="0"/>
    <s v=""/>
    <x v="4"/>
    <s v=""/>
    <x v="0"/>
    <x v="15"/>
    <x v="0"/>
    <x v="50"/>
    <x v="0"/>
    <n v="817"/>
    <n v="471"/>
    <n v="0"/>
    <n v="1298"/>
    <s v="Swell"/>
    <s v="Pigars Swell"/>
    <x v="0"/>
  </r>
  <r>
    <x v="1828"/>
    <n v="1957"/>
    <x v="1"/>
    <x v="1"/>
    <s v="G/309/S"/>
    <x v="3"/>
    <s v="S"/>
    <x v="0"/>
    <x v="36"/>
    <x v="0"/>
    <x v="0"/>
    <x v="0"/>
    <n v="0"/>
    <n v="0"/>
    <n v="0"/>
    <n v="0"/>
    <s v="Maynardner"/>
    <s v="Patoya Maynardner"/>
    <x v="0"/>
  </r>
  <r>
    <x v="1829"/>
    <n v="1959"/>
    <x v="0"/>
    <x v="1"/>
    <s v="C/66/P"/>
    <x v="7"/>
    <s v="P"/>
    <x v="0"/>
    <x v="24"/>
    <x v="0"/>
    <x v="0"/>
    <x v="0"/>
    <n v="0"/>
    <n v="0"/>
    <n v="0"/>
    <n v="0"/>
    <s v="Exibuctich"/>
    <s v="Weion Exibuctich"/>
    <x v="1"/>
  </r>
  <r>
    <x v="1830"/>
    <n v="1959"/>
    <x v="0"/>
    <x v="0"/>
    <s v="C/66/P"/>
    <x v="7"/>
    <s v="P"/>
    <x v="0"/>
    <x v="46"/>
    <x v="0"/>
    <x v="0"/>
    <x v="532"/>
    <n v="0"/>
    <n v="1"/>
    <n v="3822"/>
    <n v="4205"/>
    <s v="-"/>
    <s v="-"/>
    <x v="0"/>
  </r>
  <r>
    <x v="1831"/>
    <n v="1959"/>
    <x v="0"/>
    <x v="0"/>
    <s v="C/66/P"/>
    <x v="7"/>
    <s v="P"/>
    <x v="2"/>
    <x v="19"/>
    <x v="0"/>
    <x v="0"/>
    <x v="533"/>
    <n v="4899"/>
    <n v="393"/>
    <n v="260"/>
    <n v="5985"/>
    <s v="Exibuctich"/>
    <s v="Menchah Exibuctich"/>
    <x v="1"/>
  </r>
  <r>
    <x v="1832"/>
    <n v="1960"/>
    <x v="1"/>
    <x v="1"/>
    <s v="E/122/P"/>
    <x v="6"/>
    <s v="P"/>
    <x v="0"/>
    <x v="39"/>
    <x v="0"/>
    <x v="0"/>
    <x v="0"/>
    <n v="0"/>
    <n v="0"/>
    <n v="0"/>
    <n v="0"/>
    <s v="Lynnerett"/>
    <s v="Deanny Lynnerett"/>
    <x v="1"/>
  </r>
  <r>
    <x v="1833"/>
    <n v="1960"/>
    <x v="1"/>
    <x v="0"/>
    <s v="E/122/P"/>
    <x v="6"/>
    <s v="P"/>
    <x v="1"/>
    <x v="33"/>
    <x v="0"/>
    <x v="0"/>
    <x v="0"/>
    <n v="677"/>
    <n v="4"/>
    <n v="0"/>
    <n v="681"/>
    <s v="Lynnerett"/>
    <s v="Joana Lynnerett"/>
    <x v="1"/>
  </r>
  <r>
    <x v="1834"/>
    <n v="1961"/>
    <x v="1"/>
    <x v="0"/>
    <s v="G/315/P"/>
    <x v="3"/>
    <s v="P"/>
    <x v="0"/>
    <x v="8"/>
    <x v="0"/>
    <x v="499"/>
    <x v="315"/>
    <n v="0"/>
    <n v="6"/>
    <n v="613"/>
    <n v="927"/>
    <s v="Giller"/>
    <s v="Kayne Giller"/>
    <x v="1"/>
  </r>
  <r>
    <x v="1835"/>
    <n v="1962"/>
    <x v="1"/>
    <x v="0"/>
    <s v="F/390/P"/>
    <x v="1"/>
    <s v="P"/>
    <x v="0"/>
    <x v="1"/>
    <x v="0"/>
    <x v="29"/>
    <x v="534"/>
    <n v="94"/>
    <n v="824"/>
    <n v="160"/>
    <n v="1442"/>
    <s v="Buckeenez"/>
    <s v="Verek Buckeenez"/>
    <x v="0"/>
  </r>
  <r>
    <x v="1836"/>
    <n v="1962"/>
    <x v="1"/>
    <x v="0"/>
    <s v="G/316/P"/>
    <x v="3"/>
    <s v="P"/>
    <x v="2"/>
    <x v="37"/>
    <x v="0"/>
    <x v="0"/>
    <x v="0"/>
    <n v="0"/>
    <n v="0"/>
    <n v="0"/>
    <n v="0"/>
    <s v="Buckeenez"/>
    <s v="Jasony Buckeenez"/>
    <x v="0"/>
  </r>
  <r>
    <x v="1837"/>
    <n v="1962"/>
    <x v="1"/>
    <x v="1"/>
    <s v="G/316/P"/>
    <x v="3"/>
    <s v="P"/>
    <x v="0"/>
    <x v="16"/>
    <x v="0"/>
    <x v="0"/>
    <x v="0"/>
    <n v="0"/>
    <n v="0"/>
    <n v="0"/>
    <n v="0"/>
    <s v="Ryanga"/>
    <s v="Dixiel Ryanga"/>
    <x v="1"/>
  </r>
  <r>
    <x v="1838"/>
    <n v="1963"/>
    <x v="1"/>
    <x v="0"/>
    <s v="F/391/P"/>
    <x v="1"/>
    <s v="P"/>
    <x v="0"/>
    <x v="26"/>
    <x v="0"/>
    <x v="0"/>
    <x v="0"/>
    <n v="0"/>
    <n v="1200"/>
    <n v="17"/>
    <n v="1217"/>
    <s v="Fowlaney"/>
    <s v="Aarone Fowlaney"/>
    <x v="0"/>
  </r>
  <r>
    <x v="1839"/>
    <n v="1964"/>
    <x v="0"/>
    <x v="0"/>
    <s v="C/74/S"/>
    <x v="7"/>
    <s v="S"/>
    <x v="0"/>
    <x v="60"/>
    <x v="0"/>
    <x v="0"/>
    <x v="203"/>
    <n v="1"/>
    <n v="375"/>
    <n v="3377"/>
    <n v="4622"/>
    <s v="Righturter"/>
    <s v="Altara Righturter"/>
    <x v="0"/>
  </r>
  <r>
    <x v="1840"/>
    <n v="1967"/>
    <x v="1"/>
    <x v="1"/>
    <s v="G/318/P"/>
    <x v="3"/>
    <s v="P"/>
    <x v="0"/>
    <x v="29"/>
    <x v="2"/>
    <x v="0"/>
    <x v="0"/>
    <n v="0"/>
    <n v="0"/>
    <n v="0"/>
    <n v="0"/>
    <s v="Humphreyes"/>
    <s v="Megany Humphreyes"/>
    <x v="1"/>
  </r>
  <r>
    <x v="1841"/>
    <n v="1968"/>
    <x v="1"/>
    <x v="1"/>
    <s v="G/319/P"/>
    <x v="3"/>
    <s v="P"/>
    <x v="1"/>
    <x v="22"/>
    <x v="0"/>
    <x v="0"/>
    <x v="0"/>
    <n v="0"/>
    <n v="0"/>
    <n v="0"/>
    <n v="0"/>
    <s v="Traverdy"/>
    <s v="Delody Traverdy"/>
    <x v="1"/>
  </r>
  <r>
    <x v="1842"/>
    <n v="1969"/>
    <x v="0"/>
    <x v="0"/>
    <s v="C/75/S"/>
    <x v="7"/>
    <s v="S"/>
    <x v="2"/>
    <x v="38"/>
    <x v="0"/>
    <x v="0"/>
    <x v="535"/>
    <n v="0"/>
    <n v="2448"/>
    <n v="2293"/>
    <n v="25807"/>
    <s v="Sandul"/>
    <s v="Unukath Sandul"/>
    <x v="1"/>
  </r>
  <r>
    <x v="1843"/>
    <n v="1971"/>
    <x v="1"/>
    <x v="0"/>
    <s v="F/375/S"/>
    <x v="1"/>
    <s v="S"/>
    <x v="1"/>
    <x v="48"/>
    <x v="0"/>
    <x v="29"/>
    <x v="0"/>
    <n v="56"/>
    <n v="633"/>
    <n v="0"/>
    <n v="692"/>
    <s v="Irwinson"/>
    <s v="Megany Irwinson"/>
    <x v="0"/>
  </r>
  <r>
    <x v="1844"/>
    <n v="1973"/>
    <x v="0"/>
    <x v="1"/>
    <s v="A/24/S"/>
    <x v="2"/>
    <s v="S"/>
    <x v="2"/>
    <x v="0"/>
    <x v="0"/>
    <x v="0"/>
    <x v="0"/>
    <n v="0"/>
    <n v="0"/>
    <n v="0"/>
    <n v="0"/>
    <s v="Clindy"/>
    <s v="Gomeron Clindy"/>
    <x v="1"/>
  </r>
  <r>
    <x v="1845"/>
    <n v="503"/>
    <x v="2"/>
    <x v="0"/>
    <s v="F/90/S"/>
    <x v="1"/>
    <s v="S"/>
    <x v="0"/>
    <x v="20"/>
    <x v="0"/>
    <x v="0"/>
    <x v="0"/>
    <n v="0"/>
    <n v="0"/>
    <n v="0"/>
    <n v="0"/>
    <s v="Fone"/>
    <s v="Gal Fone"/>
    <x v="1"/>
  </r>
  <r>
    <x v="1846"/>
    <n v="1975"/>
    <x v="1"/>
    <x v="0"/>
    <s v="G/310/S"/>
    <x v="3"/>
    <s v="S"/>
    <x v="0"/>
    <x v="15"/>
    <x v="0"/>
    <x v="0"/>
    <x v="0"/>
    <n v="0"/>
    <n v="10"/>
    <n v="761"/>
    <n v="771"/>
    <s v="Hobbinson"/>
    <s v="Jeandy Hobbinson"/>
    <x v="0"/>
  </r>
  <r>
    <x v="1847"/>
    <n v="1976"/>
    <x v="0"/>
    <x v="0"/>
    <s v="B/82/S"/>
    <x v="0"/>
    <s v="S"/>
    <x v="2"/>
    <x v="40"/>
    <x v="0"/>
    <x v="0"/>
    <x v="536"/>
    <n v="0"/>
    <n v="1"/>
    <n v="2"/>
    <n v="8040"/>
    <s v="Craleve"/>
    <s v="Sadirab Craleve"/>
    <x v="1"/>
  </r>
  <r>
    <x v="1848"/>
    <n v="1976"/>
    <x v="0"/>
    <x v="0"/>
    <s v="B/82/S"/>
    <x v="0"/>
    <s v="S"/>
    <x v="0"/>
    <x v="10"/>
    <x v="0"/>
    <x v="246"/>
    <x v="510"/>
    <n v="0"/>
    <n v="0"/>
    <n v="473"/>
    <n v="4066"/>
    <s v="Lansuffle"/>
    <s v="Alam Lansuffle"/>
    <x v="1"/>
  </r>
  <r>
    <x v="1849"/>
    <n v="1976"/>
    <x v="0"/>
    <x v="1"/>
    <s v="B/82/S"/>
    <x v="0"/>
    <s v="S"/>
    <x v="2"/>
    <x v="6"/>
    <x v="1"/>
    <x v="0"/>
    <x v="0"/>
    <n v="0"/>
    <n v="0"/>
    <n v="0"/>
    <n v="0"/>
    <s v="Lansuffle"/>
    <s v="Cellah Lansuffle"/>
    <x v="1"/>
  </r>
  <r>
    <x v="1850"/>
    <n v="1976"/>
    <x v="0"/>
    <x v="0"/>
    <s v="B/82/S"/>
    <x v="0"/>
    <s v="S"/>
    <x v="0"/>
    <x v="0"/>
    <x v="0"/>
    <x v="27"/>
    <x v="537"/>
    <n v="0"/>
    <n v="3175"/>
    <n v="1"/>
    <n v="6149"/>
    <s v="Lansuffle"/>
    <s v="Zinoth Lansuffle"/>
    <x v="0"/>
  </r>
  <r>
    <x v="1851"/>
    <n v="1976"/>
    <x v="0"/>
    <x v="1"/>
    <s v="B/82/S"/>
    <x v="0"/>
    <s v="S"/>
    <x v="2"/>
    <x v="24"/>
    <x v="0"/>
    <x v="0"/>
    <x v="0"/>
    <n v="0"/>
    <n v="0"/>
    <n v="0"/>
    <n v="0"/>
    <s v="Lansuffle"/>
    <s v="Plas Lansuffle"/>
    <x v="1"/>
  </r>
  <r>
    <x v="1852"/>
    <n v="1976"/>
    <x v="0"/>
    <x v="1"/>
    <s v="B/82/S"/>
    <x v="0"/>
    <s v="S"/>
    <x v="0"/>
    <x v="51"/>
    <x v="0"/>
    <x v="0"/>
    <x v="0"/>
    <n v="0"/>
    <n v="0"/>
    <n v="0"/>
    <n v="0"/>
    <s v="Lansuffle"/>
    <s v="Wasaleh Lansuffle"/>
    <x v="1"/>
  </r>
  <r>
    <x v="1853"/>
    <n v="1976"/>
    <x v="0"/>
    <x v="1"/>
    <s v="B/82/S"/>
    <x v="0"/>
    <s v="S"/>
    <x v="0"/>
    <x v="36"/>
    <x v="0"/>
    <x v="0"/>
    <x v="0"/>
    <n v="0"/>
    <n v="0"/>
    <n v="0"/>
    <n v="0"/>
    <s v="Craleve"/>
    <s v="Alaslon Craleve"/>
    <x v="1"/>
  </r>
  <r>
    <x v="1854"/>
    <n v="503"/>
    <x v="2"/>
    <x v="0"/>
    <s v="F/90/S"/>
    <x v="1"/>
    <s v="S"/>
    <x v="0"/>
    <x v="26"/>
    <x v="0"/>
    <x v="500"/>
    <x v="0"/>
    <n v="47"/>
    <n v="29"/>
    <n v="0"/>
    <n v="1897"/>
    <s v="Fone"/>
    <s v="Torms Fone"/>
    <x v="0"/>
  </r>
  <r>
    <x v="1855"/>
    <n v="1978"/>
    <x v="1"/>
    <x v="1"/>
    <s v="G/311/S"/>
    <x v="3"/>
    <s v="S"/>
    <x v="0"/>
    <x v="43"/>
    <x v="0"/>
    <x v="0"/>
    <x v="0"/>
    <n v="0"/>
    <n v="0"/>
    <n v="0"/>
    <n v="0"/>
    <s v="-"/>
    <s v="-"/>
    <x v="1"/>
  </r>
  <r>
    <x v="1856"/>
    <n v="1979"/>
    <x v="1"/>
    <x v="0"/>
    <s v="F/376/S"/>
    <x v="1"/>
    <s v="S"/>
    <x v="0"/>
    <x v="6"/>
    <x v="0"/>
    <x v="501"/>
    <x v="0"/>
    <n v="693"/>
    <n v="62"/>
    <n v="0"/>
    <n v="1156"/>
    <s v="Moodson"/>
    <s v="Delley Moodson"/>
    <x v="0"/>
  </r>
  <r>
    <x v="1857"/>
    <n v="1980"/>
    <x v="1"/>
    <x v="1"/>
    <s v="G/312/S"/>
    <x v="3"/>
    <s v="S"/>
    <x v="0"/>
    <x v="47"/>
    <x v="0"/>
    <x v="0"/>
    <x v="0"/>
    <n v="0"/>
    <n v="0"/>
    <n v="0"/>
    <n v="0"/>
    <s v="Browlerson"/>
    <s v="Scotte Browlerson"/>
    <x v="1"/>
  </r>
  <r>
    <x v="1858"/>
    <n v="1980"/>
    <x v="1"/>
    <x v="0"/>
    <s v="G/312/S"/>
    <x v="3"/>
    <s v="S"/>
    <x v="0"/>
    <x v="19"/>
    <x v="0"/>
    <x v="502"/>
    <x v="144"/>
    <n v="0"/>
    <n v="0"/>
    <n v="0"/>
    <n v="1439"/>
    <s v="Freevenson"/>
    <s v="Man Freevenson"/>
    <x v="0"/>
  </r>
  <r>
    <x v="1859"/>
    <n v="1980"/>
    <x v="1"/>
    <x v="1"/>
    <s v="G/312/S"/>
    <x v="3"/>
    <s v="S"/>
    <x v="0"/>
    <x v="5"/>
    <x v="0"/>
    <x v="0"/>
    <x v="0"/>
    <n v="0"/>
    <n v="0"/>
    <n v="0"/>
    <n v="0"/>
    <s v="Browlerson"/>
    <s v="Penne Browlerson"/>
    <x v="1"/>
  </r>
  <r>
    <x v="1860"/>
    <n v="1981"/>
    <x v="1"/>
    <x v="0"/>
    <s v="E/124/P"/>
    <x v="6"/>
    <s v="P"/>
    <x v="0"/>
    <x v="38"/>
    <x v="0"/>
    <x v="503"/>
    <x v="538"/>
    <n v="0"/>
    <n v="0"/>
    <n v="198"/>
    <n v="996"/>
    <s v="Cobson"/>
    <s v="Julion Cobson"/>
    <x v="0"/>
  </r>
  <r>
    <x v="1861"/>
    <n v="1983"/>
    <x v="1"/>
    <x v="0"/>
    <s v="G/320/P"/>
    <x v="3"/>
    <s v="P"/>
    <x v="1"/>
    <x v="30"/>
    <x v="0"/>
    <x v="160"/>
    <x v="0"/>
    <n v="139"/>
    <n v="28"/>
    <n v="173"/>
    <n v="754"/>
    <s v="Cooperkins"/>
    <s v="Felia Cooperkins"/>
    <x v="0"/>
  </r>
  <r>
    <x v="1862"/>
    <n v="1984"/>
    <x v="0"/>
    <x v="0"/>
    <s v=""/>
    <x v="4"/>
    <s v=""/>
    <x v="2"/>
    <x v="12"/>
    <x v="0"/>
    <x v="0"/>
    <x v="539"/>
    <n v="0"/>
    <n v="91"/>
    <n v="6"/>
    <n v="3263"/>
    <s v="Wassid"/>
    <s v="Mesath Wassid"/>
    <x v="1"/>
  </r>
  <r>
    <x v="1863"/>
    <n v="506"/>
    <x v="2"/>
    <x v="1"/>
    <s v="F/91/S"/>
    <x v="1"/>
    <s v="S"/>
    <x v="0"/>
    <x v="40"/>
    <x v="0"/>
    <x v="0"/>
    <x v="0"/>
    <n v="0"/>
    <n v="0"/>
    <n v="0"/>
    <n v="0"/>
    <s v="Backe"/>
    <s v="Kad Backe"/>
    <x v="1"/>
  </r>
  <r>
    <x v="1864"/>
    <n v="1988"/>
    <x v="1"/>
    <x v="1"/>
    <s v="G/321/P"/>
    <x v="3"/>
    <s v="P"/>
    <x v="0"/>
    <x v="5"/>
    <x v="0"/>
    <x v="0"/>
    <x v="0"/>
    <n v="0"/>
    <n v="0"/>
    <n v="0"/>
    <n v="0"/>
    <s v="Wallerson"/>
    <s v="Eleaha Wallerson"/>
    <x v="0"/>
  </r>
  <r>
    <x v="1865"/>
    <n v="1991"/>
    <x v="1"/>
    <x v="0"/>
    <s v="F/378/S"/>
    <x v="1"/>
    <s v="S"/>
    <x v="2"/>
    <x v="15"/>
    <x v="2"/>
    <x v="0"/>
    <x v="0"/>
    <n v="30"/>
    <n v="499"/>
    <n v="138"/>
    <n v="667"/>
    <s v="Palmes"/>
    <s v="Leenny Palmes"/>
    <x v="0"/>
  </r>
  <r>
    <x v="1866"/>
    <n v="1991"/>
    <x v="1"/>
    <x v="0"/>
    <s v="E/146/S"/>
    <x v="6"/>
    <s v="S"/>
    <x v="0"/>
    <x v="15"/>
    <x v="0"/>
    <x v="383"/>
    <x v="263"/>
    <n v="352"/>
    <n v="12"/>
    <n v="1"/>
    <n v="663"/>
    <s v="Palmes"/>
    <s v="Aude Palmes"/>
    <x v="1"/>
  </r>
  <r>
    <x v="1867"/>
    <n v="527"/>
    <x v="2"/>
    <x v="1"/>
    <s v="F/93/S"/>
    <x v="1"/>
    <s v="S"/>
    <x v="0"/>
    <x v="10"/>
    <x v="0"/>
    <x v="0"/>
    <x v="0"/>
    <n v="0"/>
    <n v="0"/>
    <n v="0"/>
    <n v="0"/>
    <s v="Stité"/>
    <s v="Llat Stité"/>
    <x v="1"/>
  </r>
  <r>
    <x v="1868"/>
    <n v="1993"/>
    <x v="1"/>
    <x v="0"/>
    <s v="F/380/S"/>
    <x v="1"/>
    <s v="S"/>
    <x v="0"/>
    <x v="14"/>
    <x v="0"/>
    <x v="504"/>
    <x v="0"/>
    <n v="802"/>
    <n v="71"/>
    <n v="0"/>
    <n v="1935"/>
    <s v="Fishopper"/>
    <s v="Lorey Fishopper"/>
    <x v="0"/>
  </r>
  <r>
    <x v="1869"/>
    <n v="1994"/>
    <x v="1"/>
    <x v="0"/>
    <s v="E/125/P"/>
    <x v="6"/>
    <s v="P"/>
    <x v="0"/>
    <x v="30"/>
    <x v="0"/>
    <x v="0"/>
    <x v="0"/>
    <n v="249"/>
    <n v="537"/>
    <n v="5"/>
    <n v="791"/>
    <s v="Pagedy"/>
    <s v="Cary Pagedy"/>
    <x v="1"/>
  </r>
  <r>
    <x v="1870"/>
    <n v="1995"/>
    <x v="1"/>
    <x v="0"/>
    <s v="G/314/S"/>
    <x v="3"/>
    <s v="S"/>
    <x v="1"/>
    <x v="29"/>
    <x v="0"/>
    <x v="505"/>
    <x v="0"/>
    <n v="0"/>
    <n v="274"/>
    <n v="26"/>
    <n v="531"/>
    <s v="Sterreray"/>
    <s v="Gerry Sterreray"/>
    <x v="0"/>
  </r>
  <r>
    <x v="1871"/>
    <n v="1996"/>
    <x v="1"/>
    <x v="0"/>
    <s v="F/381/S"/>
    <x v="1"/>
    <s v="S"/>
    <x v="0"/>
    <x v="24"/>
    <x v="0"/>
    <x v="276"/>
    <x v="130"/>
    <n v="197"/>
    <n v="631"/>
    <n v="0"/>
    <n v="865"/>
    <s v="Fryan"/>
    <s v="Sallie Fryan"/>
    <x v="0"/>
  </r>
  <r>
    <x v="1872"/>
    <n v="1997"/>
    <x v="1"/>
    <x v="0"/>
    <s v="G/315/S"/>
    <x v="3"/>
    <s v="S"/>
    <x v="0"/>
    <x v="42"/>
    <x v="0"/>
    <x v="506"/>
    <x v="540"/>
    <n v="0"/>
    <n v="0"/>
    <n v="0"/>
    <n v="1707"/>
    <s v="Hartley"/>
    <s v="Joyn Hartley"/>
    <x v="1"/>
  </r>
  <r>
    <x v="1873"/>
    <n v="1999"/>
    <x v="1"/>
    <x v="0"/>
    <s v="F/383/S"/>
    <x v="1"/>
    <s v="S"/>
    <x v="0"/>
    <x v="31"/>
    <x v="0"/>
    <x v="507"/>
    <x v="10"/>
    <n v="1"/>
    <n v="496"/>
    <n v="0"/>
    <n v="871"/>
    <s v="Kimons"/>
    <s v="Shelle Kimons"/>
    <x v="0"/>
  </r>
  <r>
    <x v="1874"/>
    <n v="2000"/>
    <x v="0"/>
    <x v="0"/>
    <s v="C/76/S"/>
    <x v="7"/>
    <s v="S"/>
    <x v="2"/>
    <x v="7"/>
    <x v="0"/>
    <x v="51"/>
    <x v="541"/>
    <n v="13"/>
    <n v="0"/>
    <n v="157"/>
    <n v="2851"/>
    <s v="Plattering"/>
    <s v="Weia Plattering"/>
    <x v="1"/>
  </r>
  <r>
    <x v="1875"/>
    <n v="2001"/>
    <x v="1"/>
    <x v="0"/>
    <s v="F/396/P"/>
    <x v="1"/>
    <s v="P"/>
    <x v="0"/>
    <x v="3"/>
    <x v="0"/>
    <x v="508"/>
    <x v="542"/>
    <n v="548"/>
    <n v="59"/>
    <n v="40"/>
    <n v="1514"/>
    <s v="Pittler"/>
    <s v="All Pittler"/>
    <x v="0"/>
  </r>
  <r>
    <x v="1876"/>
    <n v="2003"/>
    <x v="1"/>
    <x v="0"/>
    <s v="G/323/P"/>
    <x v="3"/>
    <s v="P"/>
    <x v="0"/>
    <x v="43"/>
    <x v="2"/>
    <x v="29"/>
    <x v="315"/>
    <n v="20"/>
    <n v="60"/>
    <n v="719"/>
    <n v="808"/>
    <s v="Oconley"/>
    <s v="Viviay Oconley"/>
    <x v="0"/>
  </r>
  <r>
    <x v="1877"/>
    <n v="2006"/>
    <x v="1"/>
    <x v="0"/>
    <s v="F/386/S"/>
    <x v="1"/>
    <s v="S"/>
    <x v="0"/>
    <x v="1"/>
    <x v="0"/>
    <x v="0"/>
    <x v="48"/>
    <n v="0"/>
    <n v="0"/>
    <n v="5"/>
    <n v="861"/>
    <s v="Moorez"/>
    <s v="Eriky Moorez"/>
    <x v="0"/>
  </r>
  <r>
    <x v="1878"/>
    <n v="2006"/>
    <x v="1"/>
    <x v="0"/>
    <s v="G/317/S"/>
    <x v="3"/>
    <s v="S"/>
    <x v="0"/>
    <x v="32"/>
    <x v="0"/>
    <x v="0"/>
    <x v="0"/>
    <n v="0"/>
    <n v="0"/>
    <n v="0"/>
    <n v="0"/>
    <s v="Moorez"/>
    <s v="Crisey Moorez"/>
    <x v="0"/>
  </r>
  <r>
    <x v="1879"/>
    <n v="2006"/>
    <x v="1"/>
    <x v="1"/>
    <s v="G/317/S"/>
    <x v="3"/>
    <s v="S"/>
    <x v="0"/>
    <x v="37"/>
    <x v="0"/>
    <x v="0"/>
    <x v="0"/>
    <n v="0"/>
    <n v="0"/>
    <n v="0"/>
    <n v="0"/>
    <s v="Moorez"/>
    <s v="Joana Moorez"/>
    <x v="0"/>
  </r>
  <r>
    <x v="1880"/>
    <n v="2007"/>
    <x v="0"/>
    <x v="0"/>
    <s v="A/25/S"/>
    <x v="2"/>
    <s v="S"/>
    <x v="2"/>
    <x v="29"/>
    <x v="0"/>
    <x v="0"/>
    <x v="543"/>
    <n v="0"/>
    <n v="5"/>
    <n v="1"/>
    <n v="5740"/>
    <s v="Gocent"/>
    <s v="Aviton Gocent"/>
    <x v="1"/>
  </r>
  <r>
    <x v="1881"/>
    <n v="2009"/>
    <x v="0"/>
    <x v="0"/>
    <s v="B/59/P"/>
    <x v="0"/>
    <s v="P"/>
    <x v="0"/>
    <x v="14"/>
    <x v="0"/>
    <x v="0"/>
    <x v="0"/>
    <n v="0"/>
    <n v="0"/>
    <n v="0"/>
    <n v="0"/>
    <s v="Contery"/>
    <s v="Aldibah Contery"/>
    <x v="0"/>
  </r>
  <r>
    <x v="1882"/>
    <n v="2009"/>
    <x v="0"/>
    <x v="1"/>
    <s v="B/59/P"/>
    <x v="0"/>
    <s v="P"/>
    <x v="0"/>
    <x v="30"/>
    <x v="0"/>
    <x v="0"/>
    <x v="0"/>
    <n v="0"/>
    <n v="0"/>
    <n v="0"/>
    <n v="0"/>
    <s v="Contery"/>
    <s v="Cheliak Contery"/>
    <x v="1"/>
  </r>
  <r>
    <x v="1883"/>
    <n v="2009"/>
    <x v="0"/>
    <x v="1"/>
    <s v="B/59/P"/>
    <x v="0"/>
    <s v="P"/>
    <x v="2"/>
    <x v="46"/>
    <x v="0"/>
    <x v="0"/>
    <x v="0"/>
    <n v="0"/>
    <n v="0"/>
    <n v="0"/>
    <n v="0"/>
    <s v="Contery"/>
    <s v="Gluebah Contery"/>
    <x v="1"/>
  </r>
  <r>
    <x v="1884"/>
    <n v="2010"/>
    <x v="1"/>
    <x v="1"/>
    <s v="G/324/P"/>
    <x v="3"/>
    <s v="P"/>
    <x v="1"/>
    <x v="3"/>
    <x v="0"/>
    <x v="0"/>
    <x v="0"/>
    <n v="0"/>
    <n v="0"/>
    <n v="0"/>
    <n v="0"/>
    <s v="Gregordy"/>
    <s v="Candyn Gregordy"/>
    <x v="1"/>
  </r>
  <r>
    <x v="1885"/>
    <n v="2011"/>
    <x v="1"/>
    <x v="1"/>
    <s v="G/318/S"/>
    <x v="3"/>
    <s v="S"/>
    <x v="1"/>
    <x v="59"/>
    <x v="0"/>
    <x v="0"/>
    <x v="0"/>
    <n v="0"/>
    <n v="0"/>
    <n v="0"/>
    <n v="0"/>
    <s v="Bartines"/>
    <s v="Tonyn Bartines"/>
    <x v="0"/>
  </r>
  <r>
    <x v="1886"/>
    <n v="2012"/>
    <x v="0"/>
    <x v="0"/>
    <s v="B/60/P"/>
    <x v="0"/>
    <s v="P"/>
    <x v="2"/>
    <x v="29"/>
    <x v="1"/>
    <x v="509"/>
    <x v="474"/>
    <n v="0"/>
    <n v="3725"/>
    <n v="5416"/>
    <n v="11256"/>
    <s v="Amincrerus"/>
    <s v="Mirakis Amincrerus"/>
    <x v="0"/>
  </r>
  <r>
    <x v="1887"/>
    <n v="2013"/>
    <x v="1"/>
    <x v="0"/>
    <s v="F/398/P"/>
    <x v="1"/>
    <s v="P"/>
    <x v="0"/>
    <x v="30"/>
    <x v="0"/>
    <x v="0"/>
    <x v="0"/>
    <n v="0"/>
    <n v="0"/>
    <n v="804"/>
    <n v="804"/>
    <s v="Water"/>
    <s v="Emmax Water"/>
    <x v="0"/>
  </r>
  <r>
    <x v="1888"/>
    <n v="2015"/>
    <x v="1"/>
    <x v="0"/>
    <s v="F/387/S"/>
    <x v="1"/>
    <s v="S"/>
    <x v="0"/>
    <x v="43"/>
    <x v="0"/>
    <x v="510"/>
    <x v="338"/>
    <n v="0"/>
    <n v="0"/>
    <n v="671"/>
    <n v="1828"/>
    <s v="Hickett"/>
    <s v="Fayene Hickett"/>
    <x v="1"/>
  </r>
  <r>
    <x v="1889"/>
    <n v="2019"/>
    <x v="0"/>
    <x v="0"/>
    <s v="B/83/S"/>
    <x v="0"/>
    <s v="S"/>
    <x v="2"/>
    <x v="15"/>
    <x v="0"/>
    <x v="0"/>
    <x v="544"/>
    <n v="0"/>
    <n v="1080"/>
    <n v="2"/>
    <n v="6265"/>
    <s v="Oppressive"/>
    <s v="Dirfak Oppressive"/>
    <x v="1"/>
  </r>
  <r>
    <x v="1890"/>
    <n v="2019"/>
    <x v="0"/>
    <x v="0"/>
    <s v="B/83/S"/>
    <x v="0"/>
    <s v="S"/>
    <x v="2"/>
    <x v="28"/>
    <x v="0"/>
    <x v="0"/>
    <x v="332"/>
    <n v="0"/>
    <n v="148"/>
    <n v="7619"/>
    <n v="7929"/>
    <s v="Oppressive"/>
    <s v="Okulus Oppressive"/>
    <x v="0"/>
  </r>
  <r>
    <x v="1891"/>
    <n v="2022"/>
    <x v="1"/>
    <x v="0"/>
    <s v="F/390/S"/>
    <x v="1"/>
    <s v="S"/>
    <x v="1"/>
    <x v="39"/>
    <x v="0"/>
    <x v="0"/>
    <x v="249"/>
    <n v="0"/>
    <n v="86"/>
    <n v="0"/>
    <n v="895"/>
    <s v="Houseson"/>
    <s v="Gracia Houseson"/>
    <x v="0"/>
  </r>
  <r>
    <x v="1892"/>
    <n v="2024"/>
    <x v="1"/>
    <x v="0"/>
    <s v="G/322/S"/>
    <x v="3"/>
    <s v="S"/>
    <x v="0"/>
    <x v="16"/>
    <x v="0"/>
    <x v="0"/>
    <x v="0"/>
    <n v="0"/>
    <n v="0"/>
    <n v="0"/>
    <n v="0"/>
    <s v="Kinson"/>
    <s v="Ellard Kinson"/>
    <x v="1"/>
  </r>
  <r>
    <x v="1893"/>
    <n v="2024"/>
    <x v="1"/>
    <x v="0"/>
    <s v="E/150/S"/>
    <x v="6"/>
    <s v="S"/>
    <x v="2"/>
    <x v="30"/>
    <x v="0"/>
    <x v="103"/>
    <x v="545"/>
    <n v="10"/>
    <n v="51"/>
    <n v="0"/>
    <n v="1640"/>
    <s v="Kinson"/>
    <s v="Ianne Kinson"/>
    <x v="1"/>
  </r>
  <r>
    <x v="1894"/>
    <n v="2026"/>
    <x v="1"/>
    <x v="1"/>
    <s v="G/323/S"/>
    <x v="3"/>
    <s v="S"/>
    <x v="0"/>
    <x v="34"/>
    <x v="0"/>
    <x v="0"/>
    <x v="0"/>
    <n v="0"/>
    <n v="0"/>
    <n v="0"/>
    <n v="0"/>
    <s v="Warrishales"/>
    <s v="Marlly Warrishales"/>
    <x v="1"/>
  </r>
  <r>
    <x v="1895"/>
    <n v="2026"/>
    <x v="1"/>
    <x v="1"/>
    <s v="G/323/S"/>
    <x v="3"/>
    <s v="S"/>
    <x v="1"/>
    <x v="24"/>
    <x v="0"/>
    <x v="0"/>
    <x v="0"/>
    <n v="0"/>
    <n v="0"/>
    <n v="0"/>
    <n v="0"/>
    <s v="Warrishales"/>
    <s v="Franda Warrishales"/>
    <x v="1"/>
  </r>
  <r>
    <x v="1896"/>
    <n v="2026"/>
    <x v="1"/>
    <x v="0"/>
    <s v="G/323/S"/>
    <x v="3"/>
    <s v="S"/>
    <x v="0"/>
    <x v="28"/>
    <x v="0"/>
    <x v="0"/>
    <x v="260"/>
    <n v="429"/>
    <n v="0"/>
    <n v="287"/>
    <n v="720"/>
    <s v="Alldson"/>
    <s v="Heald Alldson"/>
    <x v="0"/>
  </r>
  <r>
    <x v="1897"/>
    <n v="2027"/>
    <x v="1"/>
    <x v="0"/>
    <s v="F/399/P"/>
    <x v="1"/>
    <s v="P"/>
    <x v="2"/>
    <x v="43"/>
    <x v="0"/>
    <x v="117"/>
    <x v="10"/>
    <n v="1051"/>
    <n v="0"/>
    <n v="6"/>
    <n v="1088"/>
    <s v="Oconley"/>
    <s v="Iree Oconley"/>
    <x v="1"/>
  </r>
  <r>
    <x v="1898"/>
    <n v="2028"/>
    <x v="1"/>
    <x v="0"/>
    <s v="F/391/S"/>
    <x v="1"/>
    <s v="S"/>
    <x v="1"/>
    <x v="1"/>
    <x v="0"/>
    <x v="511"/>
    <x v="0"/>
    <n v="0"/>
    <n v="0"/>
    <n v="9"/>
    <n v="671"/>
    <s v="Pooles"/>
    <s v="Louisa Pooles"/>
    <x v="0"/>
  </r>
  <r>
    <x v="1899"/>
    <n v="2029"/>
    <x v="1"/>
    <x v="0"/>
    <s v="F/400/P"/>
    <x v="1"/>
    <s v="P"/>
    <x v="2"/>
    <x v="26"/>
    <x v="0"/>
    <x v="0"/>
    <x v="315"/>
    <n v="730"/>
    <n v="1"/>
    <n v="0"/>
    <n v="737"/>
    <s v="Camerrison"/>
    <s v="Lyne Camerrison"/>
    <x v="0"/>
  </r>
  <r>
    <x v="1900"/>
    <n v="533"/>
    <x v="2"/>
    <x v="0"/>
    <s v="D/21/P"/>
    <x v="5"/>
    <s v="P"/>
    <x v="0"/>
    <x v="3"/>
    <x v="0"/>
    <x v="512"/>
    <x v="0"/>
    <n v="384"/>
    <n v="557"/>
    <n v="0"/>
    <n v="961"/>
    <s v="Stike"/>
    <s v="Tops Stike"/>
    <x v="0"/>
  </r>
  <r>
    <x v="1901"/>
    <n v="2034"/>
    <x v="1"/>
    <x v="0"/>
    <s v="F/393/S"/>
    <x v="1"/>
    <s v="S"/>
    <x v="0"/>
    <x v="42"/>
    <x v="0"/>
    <x v="513"/>
    <x v="277"/>
    <n v="38"/>
    <n v="771"/>
    <n v="0"/>
    <n v="1283"/>
    <s v="Pearsalason"/>
    <s v="Anton Pearsalason"/>
    <x v="0"/>
  </r>
  <r>
    <x v="1902"/>
    <n v="2038"/>
    <x v="1"/>
    <x v="0"/>
    <s v="F/404/P"/>
    <x v="1"/>
    <s v="P"/>
    <x v="0"/>
    <x v="33"/>
    <x v="0"/>
    <x v="298"/>
    <x v="546"/>
    <n v="503"/>
    <n v="0"/>
    <n v="2"/>
    <n v="644"/>
    <s v="Ingston"/>
    <s v="Racyle Ingston"/>
    <x v="0"/>
  </r>
  <r>
    <x v="1903"/>
    <n v="2040"/>
    <x v="0"/>
    <x v="1"/>
    <s v="B/85/S"/>
    <x v="0"/>
    <s v="S"/>
    <x v="0"/>
    <x v="53"/>
    <x v="0"/>
    <x v="0"/>
    <x v="0"/>
    <n v="0"/>
    <n v="0"/>
    <n v="0"/>
    <n v="0"/>
    <s v="Stiven"/>
    <s v="Lesaten Stiven"/>
    <x v="1"/>
  </r>
  <r>
    <x v="1904"/>
    <n v="2040"/>
    <x v="0"/>
    <x v="1"/>
    <s v="B/85/S"/>
    <x v="0"/>
    <s v="S"/>
    <x v="0"/>
    <x v="36"/>
    <x v="0"/>
    <x v="0"/>
    <x v="0"/>
    <n v="0"/>
    <n v="0"/>
    <n v="0"/>
    <n v="0"/>
    <s v="Stiven"/>
    <s v="Alramak Stiven"/>
    <x v="1"/>
  </r>
  <r>
    <x v="1905"/>
    <n v="2041"/>
    <x v="1"/>
    <x v="1"/>
    <s v="G/327/P"/>
    <x v="3"/>
    <s v="P"/>
    <x v="0"/>
    <x v="51"/>
    <x v="0"/>
    <x v="0"/>
    <x v="0"/>
    <n v="0"/>
    <n v="0"/>
    <n v="0"/>
    <n v="0"/>
    <s v="Weavesend"/>
    <s v="Pattin Weavesend"/>
    <x v="1"/>
  </r>
  <r>
    <x v="1906"/>
    <n v="2042"/>
    <x v="1"/>
    <x v="0"/>
    <s v="F/394/S"/>
    <x v="1"/>
    <s v="S"/>
    <x v="0"/>
    <x v="53"/>
    <x v="0"/>
    <x v="0"/>
    <x v="0"/>
    <n v="0"/>
    <n v="785"/>
    <n v="19"/>
    <n v="804"/>
    <s v="Floways"/>
    <s v="Rosiey Floways"/>
    <x v="0"/>
  </r>
  <r>
    <x v="1907"/>
    <n v="540"/>
    <x v="2"/>
    <x v="1"/>
    <s v="F/95/S"/>
    <x v="1"/>
    <s v="S"/>
    <x v="0"/>
    <x v="14"/>
    <x v="0"/>
    <x v="0"/>
    <x v="0"/>
    <n v="0"/>
    <n v="0"/>
    <n v="0"/>
    <n v="0"/>
    <s v="Conie"/>
    <s v="Jell Conie"/>
    <x v="1"/>
  </r>
  <r>
    <x v="1908"/>
    <n v="2044"/>
    <x v="1"/>
    <x v="0"/>
    <s v="F/396/S"/>
    <x v="1"/>
    <s v="S"/>
    <x v="0"/>
    <x v="38"/>
    <x v="2"/>
    <x v="0"/>
    <x v="0"/>
    <n v="634"/>
    <n v="1"/>
    <n v="23"/>
    <n v="658"/>
    <s v="Conleydenan"/>
    <s v="Breney Conleydenan"/>
    <x v="1"/>
  </r>
  <r>
    <x v="1909"/>
    <n v="2045"/>
    <x v="1"/>
    <x v="1"/>
    <s v="G/324/S"/>
    <x v="3"/>
    <s v="S"/>
    <x v="2"/>
    <x v="42"/>
    <x v="0"/>
    <x v="0"/>
    <x v="0"/>
    <n v="0"/>
    <n v="0"/>
    <n v="0"/>
    <n v="0"/>
    <s v="Whitneyes"/>
    <s v="Gaylah Whitneyes"/>
    <x v="1"/>
  </r>
  <r>
    <x v="1910"/>
    <n v="2046"/>
    <x v="1"/>
    <x v="1"/>
    <s v="G/328/P"/>
    <x v="3"/>
    <s v="P"/>
    <x v="2"/>
    <x v="29"/>
    <x v="0"/>
    <x v="0"/>
    <x v="0"/>
    <n v="0"/>
    <n v="0"/>
    <n v="0"/>
    <n v="0"/>
    <s v="Beston"/>
    <s v="Luison Beston"/>
    <x v="0"/>
  </r>
  <r>
    <x v="1911"/>
    <n v="2051"/>
    <x v="1"/>
    <x v="0"/>
    <s v="E/126/P"/>
    <x v="6"/>
    <s v="P"/>
    <x v="0"/>
    <x v="28"/>
    <x v="0"/>
    <x v="71"/>
    <x v="0"/>
    <n v="694"/>
    <n v="0"/>
    <n v="22"/>
    <n v="718"/>
    <s v="-"/>
    <s v="-"/>
    <x v="1"/>
  </r>
  <r>
    <x v="1912"/>
    <n v="549"/>
    <x v="2"/>
    <x v="0"/>
    <s v="D/19/S"/>
    <x v="5"/>
    <s v="S"/>
    <x v="1"/>
    <x v="25"/>
    <x v="0"/>
    <x v="514"/>
    <x v="0"/>
    <n v="0"/>
    <n v="252"/>
    <n v="1"/>
    <n v="919"/>
    <s v="Watte"/>
    <s v="Warets Watte"/>
    <x v="1"/>
  </r>
  <r>
    <x v="1913"/>
    <n v="2053"/>
    <x v="0"/>
    <x v="0"/>
    <s v="C/68/P"/>
    <x v="7"/>
    <s v="P"/>
    <x v="2"/>
    <x v="6"/>
    <x v="0"/>
    <x v="515"/>
    <x v="348"/>
    <n v="13"/>
    <n v="0"/>
    <n v="4724"/>
    <n v="5759"/>
    <s v="Wasede"/>
    <s v="Tabbah Wasede"/>
    <x v="0"/>
  </r>
  <r>
    <x v="1914"/>
    <n v="2054"/>
    <x v="0"/>
    <x v="0"/>
    <s v="C/69/P"/>
    <x v="7"/>
    <s v="P"/>
    <x v="2"/>
    <x v="0"/>
    <x v="0"/>
    <x v="0"/>
    <x v="0"/>
    <n v="0"/>
    <n v="1528"/>
    <n v="1119"/>
    <n v="2647"/>
    <s v="Stivelte"/>
    <s v="Alark Stivelte"/>
    <x v="0"/>
  </r>
  <r>
    <x v="1915"/>
    <n v="2055"/>
    <x v="1"/>
    <x v="0"/>
    <s v="G/330/P"/>
    <x v="3"/>
    <s v="P"/>
    <x v="0"/>
    <x v="34"/>
    <x v="0"/>
    <x v="0"/>
    <x v="0"/>
    <n v="0"/>
    <n v="0"/>
    <n v="0"/>
    <n v="0"/>
    <s v="Woodwinez"/>
    <s v="Belly Woodwinez"/>
    <x v="0"/>
  </r>
  <r>
    <x v="1916"/>
    <n v="2055"/>
    <x v="1"/>
    <x v="0"/>
    <s v="G/330/P"/>
    <x v="3"/>
    <s v="P"/>
    <x v="1"/>
    <x v="25"/>
    <x v="0"/>
    <x v="0"/>
    <x v="388"/>
    <n v="0"/>
    <n v="0"/>
    <n v="642"/>
    <n v="700"/>
    <s v="Woodwinez"/>
    <s v="Sall Woodwinez"/>
    <x v="1"/>
  </r>
  <r>
    <x v="1917"/>
    <n v="2055"/>
    <x v="1"/>
    <x v="1"/>
    <s v="G/330/P"/>
    <x v="3"/>
    <s v="P"/>
    <x v="0"/>
    <x v="36"/>
    <x v="0"/>
    <x v="0"/>
    <x v="0"/>
    <n v="0"/>
    <n v="0"/>
    <n v="0"/>
    <n v="0"/>
    <s v="-"/>
    <s v="-"/>
    <x v="1"/>
  </r>
  <r>
    <x v="1918"/>
    <n v="2055"/>
    <x v="1"/>
    <x v="0"/>
    <s v="G/330/P"/>
    <x v="3"/>
    <s v="P"/>
    <x v="0"/>
    <x v="50"/>
    <x v="0"/>
    <x v="0"/>
    <x v="0"/>
    <n v="0"/>
    <n v="0"/>
    <n v="0"/>
    <n v="0"/>
    <s v="Woodwinez"/>
    <s v="Lesley Woodwinez"/>
    <x v="1"/>
  </r>
  <r>
    <x v="1919"/>
    <n v="2055"/>
    <x v="1"/>
    <x v="1"/>
    <s v="G/330/P"/>
    <x v="3"/>
    <s v="P"/>
    <x v="0"/>
    <x v="47"/>
    <x v="0"/>
    <x v="0"/>
    <x v="0"/>
    <n v="0"/>
    <n v="0"/>
    <n v="0"/>
    <n v="0"/>
    <s v="Woodwinez"/>
    <s v="Harlen Woodwinez"/>
    <x v="1"/>
  </r>
  <r>
    <x v="1920"/>
    <n v="2055"/>
    <x v="1"/>
    <x v="1"/>
    <s v="G/330/P"/>
    <x v="3"/>
    <s v="P"/>
    <x v="0"/>
    <x v="56"/>
    <x v="0"/>
    <x v="0"/>
    <x v="0"/>
    <n v="0"/>
    <n v="0"/>
    <n v="0"/>
    <n v="0"/>
    <s v="Canton"/>
    <s v="Janee Canton"/>
    <x v="0"/>
  </r>
  <r>
    <x v="1921"/>
    <n v="2056"/>
    <x v="1"/>
    <x v="1"/>
    <s v="G/331/P"/>
    <x v="3"/>
    <s v="P"/>
    <x v="0"/>
    <x v="58"/>
    <x v="0"/>
    <x v="0"/>
    <x v="0"/>
    <n v="0"/>
    <n v="0"/>
    <n v="0"/>
    <n v="0"/>
    <s v="Hanghanson"/>
    <s v="Marynk Hanghanson"/>
    <x v="0"/>
  </r>
  <r>
    <x v="1922"/>
    <n v="2056"/>
    <x v="1"/>
    <x v="0"/>
    <s v="F/407/P"/>
    <x v="1"/>
    <s v="P"/>
    <x v="0"/>
    <x v="9"/>
    <x v="0"/>
    <x v="32"/>
    <x v="0"/>
    <n v="0"/>
    <n v="712"/>
    <n v="149"/>
    <n v="877"/>
    <s v="Hanghanson"/>
    <s v="Claura Hanghanson"/>
    <x v="0"/>
  </r>
  <r>
    <x v="1923"/>
    <n v="2056"/>
    <x v="1"/>
    <x v="0"/>
    <s v="F/407/P"/>
    <x v="1"/>
    <s v="P"/>
    <x v="0"/>
    <x v="66"/>
    <x v="0"/>
    <x v="0"/>
    <x v="547"/>
    <n v="0"/>
    <n v="1739"/>
    <n v="13"/>
    <n v="2038"/>
    <s v="Hanghanson"/>
    <s v="Elany Hanghanson"/>
    <x v="0"/>
  </r>
  <r>
    <x v="1924"/>
    <n v="2056"/>
    <x v="1"/>
    <x v="1"/>
    <s v="G/331/P"/>
    <x v="3"/>
    <s v="P"/>
    <x v="1"/>
    <x v="41"/>
    <x v="0"/>
    <x v="0"/>
    <x v="0"/>
    <n v="0"/>
    <n v="0"/>
    <n v="0"/>
    <n v="0"/>
    <s v="Hanghanson"/>
    <s v="Philia Hanghanson"/>
    <x v="1"/>
  </r>
  <r>
    <x v="1925"/>
    <n v="2059"/>
    <x v="1"/>
    <x v="0"/>
    <s v="G/333/P"/>
    <x v="3"/>
    <s v="P"/>
    <x v="0"/>
    <x v="31"/>
    <x v="0"/>
    <x v="71"/>
    <x v="0"/>
    <n v="0"/>
    <n v="0"/>
    <n v="907"/>
    <n v="909"/>
    <s v="Moodmandez"/>
    <s v="Ellena Moodmandez"/>
    <x v="1"/>
  </r>
  <r>
    <x v="1926"/>
    <n v="2060"/>
    <x v="1"/>
    <x v="0"/>
    <s v="G/327/S"/>
    <x v="3"/>
    <s v="S"/>
    <x v="2"/>
    <x v="15"/>
    <x v="0"/>
    <x v="516"/>
    <x v="0"/>
    <n v="0"/>
    <n v="0"/>
    <n v="423"/>
    <n v="1853"/>
    <s v="Baketton"/>
    <s v="Anniey Baketton"/>
    <x v="0"/>
  </r>
  <r>
    <x v="1927"/>
    <n v="2061"/>
    <x v="0"/>
    <x v="0"/>
    <s v="D/65/P"/>
    <x v="5"/>
    <s v="P"/>
    <x v="0"/>
    <x v="10"/>
    <x v="0"/>
    <x v="0"/>
    <x v="548"/>
    <n v="0"/>
    <n v="56"/>
    <n v="327"/>
    <n v="5446"/>
    <s v="Sedece"/>
    <s v="Dscha Sedece"/>
    <x v="1"/>
  </r>
  <r>
    <x v="1928"/>
    <n v="549"/>
    <x v="2"/>
    <x v="1"/>
    <s v="F/98/S"/>
    <x v="1"/>
    <s v="S"/>
    <x v="0"/>
    <x v="26"/>
    <x v="0"/>
    <x v="0"/>
    <x v="0"/>
    <n v="0"/>
    <n v="0"/>
    <n v="0"/>
    <n v="0"/>
    <s v="Watte"/>
    <s v="Guans Watte"/>
    <x v="1"/>
  </r>
  <r>
    <x v="1929"/>
    <n v="2063"/>
    <x v="1"/>
    <x v="1"/>
    <s v="G/328/S"/>
    <x v="3"/>
    <s v="S"/>
    <x v="1"/>
    <x v="22"/>
    <x v="0"/>
    <x v="0"/>
    <x v="0"/>
    <n v="0"/>
    <n v="0"/>
    <n v="0"/>
    <n v="0"/>
    <s v="Leonaldez"/>
    <s v="Mistie Leonaldez"/>
    <x v="0"/>
  </r>
  <r>
    <x v="1930"/>
    <n v="2065"/>
    <x v="1"/>
    <x v="0"/>
    <s v="F/410/P"/>
    <x v="1"/>
    <s v="P"/>
    <x v="0"/>
    <x v="45"/>
    <x v="0"/>
    <x v="276"/>
    <x v="0"/>
    <n v="0"/>
    <n v="0"/>
    <n v="1963"/>
    <n v="1975"/>
    <s v="Jeffey"/>
    <s v="Lavey Jeffey"/>
    <x v="0"/>
  </r>
  <r>
    <x v="1931"/>
    <n v="2066"/>
    <x v="1"/>
    <x v="1"/>
    <s v="G/329/S"/>
    <x v="3"/>
    <s v="S"/>
    <x v="0"/>
    <x v="43"/>
    <x v="0"/>
    <x v="0"/>
    <x v="0"/>
    <n v="0"/>
    <n v="0"/>
    <n v="0"/>
    <n v="0"/>
    <s v="Chapmaney"/>
    <s v="Bryany Chapmaney"/>
    <x v="1"/>
  </r>
  <r>
    <x v="1932"/>
    <n v="2067"/>
    <x v="0"/>
    <x v="1"/>
    <s v="C/70/P"/>
    <x v="7"/>
    <s v="P"/>
    <x v="0"/>
    <x v="29"/>
    <x v="0"/>
    <x v="0"/>
    <x v="0"/>
    <n v="0"/>
    <n v="0"/>
    <n v="0"/>
    <n v="0"/>
    <s v="Sprender"/>
    <s v="Alatrin Sprender"/>
    <x v="1"/>
  </r>
  <r>
    <x v="1933"/>
    <n v="2067"/>
    <x v="0"/>
    <x v="0"/>
    <s v="C/70/P"/>
    <x v="7"/>
    <s v="P"/>
    <x v="0"/>
    <x v="38"/>
    <x v="1"/>
    <x v="0"/>
    <x v="0"/>
    <n v="72"/>
    <n v="668"/>
    <n v="2713"/>
    <n v="3453"/>
    <s v="Sprender"/>
    <s v="Asellan Sprender"/>
    <x v="0"/>
  </r>
  <r>
    <x v="1934"/>
    <n v="2070"/>
    <x v="1"/>
    <x v="0"/>
    <s v="E/127/P"/>
    <x v="6"/>
    <s v="P"/>
    <x v="0"/>
    <x v="30"/>
    <x v="0"/>
    <x v="0"/>
    <x v="10"/>
    <n v="533"/>
    <n v="326"/>
    <n v="0"/>
    <n v="860"/>
    <s v="Gilleyons"/>
    <s v="Sanda Gilleyons"/>
    <x v="1"/>
  </r>
  <r>
    <x v="1935"/>
    <n v="2071"/>
    <x v="0"/>
    <x v="0"/>
    <s v="C/78/S"/>
    <x v="7"/>
    <s v="S"/>
    <x v="2"/>
    <x v="11"/>
    <x v="0"/>
    <x v="0"/>
    <x v="549"/>
    <n v="0"/>
    <n v="3615"/>
    <n v="163"/>
    <n v="7337"/>
    <s v="Subateful"/>
    <s v="Zaninon Subateful"/>
    <x v="0"/>
  </r>
  <r>
    <x v="1936"/>
    <n v="2071"/>
    <x v="0"/>
    <x v="0"/>
    <s v="C/78/S"/>
    <x v="7"/>
    <s v="S"/>
    <x v="2"/>
    <x v="7"/>
    <x v="0"/>
    <x v="517"/>
    <x v="550"/>
    <n v="71"/>
    <n v="283"/>
    <n v="650"/>
    <n v="3577"/>
    <s v="Subateful"/>
    <s v="Alduson Subateful"/>
    <x v="1"/>
  </r>
  <r>
    <x v="1937"/>
    <n v="2073"/>
    <x v="1"/>
    <x v="0"/>
    <s v="F/401/S"/>
    <x v="1"/>
    <s v="S"/>
    <x v="0"/>
    <x v="40"/>
    <x v="0"/>
    <x v="136"/>
    <x v="0"/>
    <n v="7"/>
    <n v="0"/>
    <n v="448"/>
    <n v="632"/>
    <s v="Rivanseney"/>
    <s v="Landa Rivanseney"/>
    <x v="0"/>
  </r>
  <r>
    <x v="1938"/>
    <n v="2074"/>
    <x v="0"/>
    <x v="0"/>
    <s v="D/69/S"/>
    <x v="5"/>
    <s v="S"/>
    <x v="0"/>
    <x v="1"/>
    <x v="0"/>
    <x v="518"/>
    <x v="551"/>
    <n v="0"/>
    <n v="4996"/>
    <n v="729"/>
    <n v="10357"/>
    <s v="Alaring"/>
    <s v="Sadir Alaring"/>
    <x v="0"/>
  </r>
  <r>
    <x v="1939"/>
    <n v="2074"/>
    <x v="0"/>
    <x v="0"/>
    <s v="D/69/S"/>
    <x v="5"/>
    <s v="S"/>
    <x v="0"/>
    <x v="40"/>
    <x v="0"/>
    <x v="150"/>
    <x v="552"/>
    <n v="0"/>
    <n v="0"/>
    <n v="16"/>
    <n v="4106"/>
    <s v="Alaring"/>
    <s v="Mergas Alaring"/>
    <x v="1"/>
  </r>
  <r>
    <x v="1940"/>
    <n v="2075"/>
    <x v="1"/>
    <x v="0"/>
    <s v="F/402/S"/>
    <x v="1"/>
    <s v="S"/>
    <x v="2"/>
    <x v="19"/>
    <x v="0"/>
    <x v="519"/>
    <x v="0"/>
    <n v="0"/>
    <n v="25"/>
    <n v="343"/>
    <n v="638"/>
    <s v="Yatters"/>
    <s v="Janne Yatters"/>
    <x v="0"/>
  </r>
  <r>
    <x v="1941"/>
    <n v="2080"/>
    <x v="1"/>
    <x v="0"/>
    <s v="G/334/P"/>
    <x v="3"/>
    <s v="P"/>
    <x v="0"/>
    <x v="59"/>
    <x v="0"/>
    <x v="520"/>
    <x v="0"/>
    <n v="340"/>
    <n v="52"/>
    <n v="61"/>
    <n v="883"/>
    <s v="Joycerton"/>
    <s v="Henryn Joycerton"/>
    <x v="0"/>
  </r>
  <r>
    <x v="1942"/>
    <n v="2081"/>
    <x v="1"/>
    <x v="0"/>
    <s v="F/411/P"/>
    <x v="1"/>
    <s v="P"/>
    <x v="1"/>
    <x v="30"/>
    <x v="0"/>
    <x v="8"/>
    <x v="553"/>
    <n v="0"/>
    <n v="0"/>
    <n v="0"/>
    <n v="919"/>
    <s v="Moodsey"/>
    <s v="Brie Moodsey"/>
    <x v="1"/>
  </r>
  <r>
    <x v="1943"/>
    <n v="2082"/>
    <x v="1"/>
    <x v="0"/>
    <s v="G/335/P"/>
    <x v="3"/>
    <s v="P"/>
    <x v="0"/>
    <x v="28"/>
    <x v="0"/>
    <x v="0"/>
    <x v="0"/>
    <n v="4"/>
    <n v="35"/>
    <n v="769"/>
    <n v="808"/>
    <s v="Kirks"/>
    <s v="Carlie Kirks"/>
    <x v="0"/>
  </r>
  <r>
    <x v="1944"/>
    <n v="2083"/>
    <x v="1"/>
    <x v="0"/>
    <s v="F/407/S"/>
    <x v="1"/>
    <s v="S"/>
    <x v="0"/>
    <x v="1"/>
    <x v="0"/>
    <x v="118"/>
    <x v="335"/>
    <n v="0"/>
    <n v="68"/>
    <n v="506"/>
    <n v="715"/>
    <s v="Gibbsonton"/>
    <s v="Wen Gibbsonton"/>
    <x v="0"/>
  </r>
  <r>
    <x v="1945"/>
    <n v="2084"/>
    <x v="0"/>
    <x v="0"/>
    <s v="A/16/P"/>
    <x v="2"/>
    <s v="P"/>
    <x v="0"/>
    <x v="46"/>
    <x v="0"/>
    <x v="247"/>
    <x v="206"/>
    <n v="1"/>
    <n v="4759"/>
    <n v="6007"/>
    <n v="10796"/>
    <s v="Boltund"/>
    <s v="Aston Boltund"/>
    <x v="0"/>
  </r>
  <r>
    <x v="1946"/>
    <n v="2084"/>
    <x v="0"/>
    <x v="1"/>
    <s v="A/16/P"/>
    <x v="2"/>
    <s v="P"/>
    <x v="0"/>
    <x v="34"/>
    <x v="0"/>
    <x v="0"/>
    <x v="0"/>
    <n v="0"/>
    <n v="0"/>
    <n v="0"/>
    <n v="0"/>
    <s v="Boltund"/>
    <s v="Dyonon Boltund"/>
    <x v="1"/>
  </r>
  <r>
    <x v="1947"/>
    <n v="2085"/>
    <x v="0"/>
    <x v="0"/>
    <s v="C/72/P"/>
    <x v="7"/>
    <s v="P"/>
    <x v="0"/>
    <x v="22"/>
    <x v="0"/>
    <x v="0"/>
    <x v="554"/>
    <n v="2640"/>
    <n v="6202"/>
    <n v="99"/>
    <n v="9531"/>
    <s v="Unaasor"/>
    <s v="Algedia Unaasor"/>
    <x v="0"/>
  </r>
  <r>
    <x v="1948"/>
    <n v="2086"/>
    <x v="0"/>
    <x v="0"/>
    <s v="A/26/S"/>
    <x v="2"/>
    <s v="S"/>
    <x v="0"/>
    <x v="69"/>
    <x v="0"/>
    <x v="317"/>
    <x v="555"/>
    <n v="0"/>
    <n v="20"/>
    <n v="397"/>
    <n v="4919"/>
    <s v="Wasterivel"/>
    <s v="Marf Wasterivel"/>
    <x v="1"/>
  </r>
  <r>
    <x v="1949"/>
    <n v="2086"/>
    <x v="0"/>
    <x v="0"/>
    <s v="A/26/S"/>
    <x v="2"/>
    <s v="S"/>
    <x v="0"/>
    <x v="43"/>
    <x v="0"/>
    <x v="0"/>
    <x v="556"/>
    <n v="0"/>
    <n v="152"/>
    <n v="556"/>
    <n v="2050"/>
    <s v="Wasterivel"/>
    <s v="Aldera Wasterivel"/>
    <x v="1"/>
  </r>
  <r>
    <x v="1950"/>
    <n v="2087"/>
    <x v="1"/>
    <x v="0"/>
    <s v="F/408/S"/>
    <x v="1"/>
    <s v="S"/>
    <x v="0"/>
    <x v="48"/>
    <x v="0"/>
    <x v="0"/>
    <x v="0"/>
    <n v="872"/>
    <n v="0"/>
    <n v="1"/>
    <n v="873"/>
    <s v="Brownings"/>
    <s v="Olliey Brownings"/>
    <x v="1"/>
  </r>
  <r>
    <x v="1951"/>
    <n v="2088"/>
    <x v="1"/>
    <x v="0"/>
    <s v="F/409/S"/>
    <x v="1"/>
    <s v="S"/>
    <x v="2"/>
    <x v="22"/>
    <x v="0"/>
    <x v="0"/>
    <x v="557"/>
    <n v="0"/>
    <n v="0"/>
    <n v="0"/>
    <n v="717"/>
    <s v="Weaves"/>
    <s v="Eriey Weaves"/>
    <x v="0"/>
  </r>
  <r>
    <x v="1952"/>
    <n v="2088"/>
    <x v="1"/>
    <x v="0"/>
    <s v="G/331/S"/>
    <x v="3"/>
    <s v="S"/>
    <x v="0"/>
    <x v="46"/>
    <x v="0"/>
    <x v="317"/>
    <x v="0"/>
    <n v="1"/>
    <n v="368"/>
    <n v="509"/>
    <n v="929"/>
    <s v="Weaves"/>
    <s v="Len Weaves"/>
    <x v="1"/>
  </r>
  <r>
    <x v="1953"/>
    <n v="2089"/>
    <x v="1"/>
    <x v="0"/>
    <s v="F/412/P"/>
    <x v="1"/>
    <s v="P"/>
    <x v="1"/>
    <x v="33"/>
    <x v="0"/>
    <x v="0"/>
    <x v="91"/>
    <n v="133"/>
    <n v="0"/>
    <n v="549"/>
    <n v="684"/>
    <s v="Sterreray"/>
    <s v="Sonard Sterreray"/>
    <x v="0"/>
  </r>
  <r>
    <x v="1954"/>
    <n v="2090"/>
    <x v="1"/>
    <x v="0"/>
    <s v="F/413/P"/>
    <x v="1"/>
    <s v="P"/>
    <x v="0"/>
    <x v="15"/>
    <x v="0"/>
    <x v="8"/>
    <x v="0"/>
    <n v="801"/>
    <n v="0"/>
    <n v="12"/>
    <n v="821"/>
    <s v="Watkinsley"/>
    <s v="Dia Watkinsley"/>
    <x v="1"/>
  </r>
  <r>
    <x v="1955"/>
    <n v="2091"/>
    <x v="1"/>
    <x v="0"/>
    <s v="F/414/P"/>
    <x v="1"/>
    <s v="P"/>
    <x v="0"/>
    <x v="3"/>
    <x v="0"/>
    <x v="425"/>
    <x v="0"/>
    <n v="0"/>
    <n v="245"/>
    <n v="0"/>
    <n v="601"/>
    <s v="Woodwinez"/>
    <s v="Arlie Woodwinez"/>
    <x v="0"/>
  </r>
  <r>
    <x v="1956"/>
    <n v="565"/>
    <x v="2"/>
    <x v="0"/>
    <s v="F/115/P"/>
    <x v="1"/>
    <s v="P"/>
    <x v="0"/>
    <x v="14"/>
    <x v="0"/>
    <x v="521"/>
    <x v="0"/>
    <n v="612"/>
    <n v="0"/>
    <n v="0"/>
    <n v="1309"/>
    <s v="Ble"/>
    <s v="Cines Ble"/>
    <x v="0"/>
  </r>
  <r>
    <x v="1957"/>
    <n v="566"/>
    <x v="2"/>
    <x v="1"/>
    <s v="E/37/S"/>
    <x v="6"/>
    <s v="S"/>
    <x v="0"/>
    <x v="45"/>
    <x v="0"/>
    <x v="0"/>
    <x v="0"/>
    <n v="0"/>
    <n v="0"/>
    <n v="0"/>
    <n v="0"/>
    <s v="Mish"/>
    <s v="Muls Mish"/>
    <x v="1"/>
  </r>
  <r>
    <x v="1958"/>
    <n v="582"/>
    <x v="2"/>
    <x v="1"/>
    <s v="F/118/P"/>
    <x v="1"/>
    <s v="P"/>
    <x v="0"/>
    <x v="3"/>
    <x v="0"/>
    <x v="0"/>
    <x v="0"/>
    <n v="0"/>
    <n v="0"/>
    <n v="0"/>
    <n v="0"/>
    <s v="Chort"/>
    <s v="Dicks Chort"/>
    <x v="1"/>
  </r>
  <r>
    <x v="1959"/>
    <n v="583"/>
    <x v="2"/>
    <x v="1"/>
    <s v="F/109/S"/>
    <x v="1"/>
    <s v="S"/>
    <x v="0"/>
    <x v="47"/>
    <x v="0"/>
    <x v="0"/>
    <x v="0"/>
    <n v="0"/>
    <n v="0"/>
    <n v="0"/>
    <n v="0"/>
    <s v="Erle"/>
    <s v="Muebix Erle"/>
    <x v="1"/>
  </r>
  <r>
    <x v="1960"/>
    <n v="583"/>
    <x v="2"/>
    <x v="1"/>
    <s v="F/109/S"/>
    <x v="1"/>
    <s v="S"/>
    <x v="0"/>
    <x v="16"/>
    <x v="0"/>
    <x v="0"/>
    <x v="0"/>
    <n v="0"/>
    <n v="0"/>
    <n v="0"/>
    <n v="0"/>
    <s v="Erle"/>
    <s v="Beeres Erle"/>
    <x v="1"/>
  </r>
  <r>
    <x v="1961"/>
    <n v="583"/>
    <x v="2"/>
    <x v="1"/>
    <s v="F/109/S"/>
    <x v="1"/>
    <s v="S"/>
    <x v="0"/>
    <x v="3"/>
    <x v="0"/>
    <x v="0"/>
    <x v="0"/>
    <n v="0"/>
    <n v="0"/>
    <n v="0"/>
    <n v="0"/>
    <s v="Erle"/>
    <s v="Cricks Erle"/>
    <x v="1"/>
  </r>
  <r>
    <x v="1962"/>
    <n v="2095"/>
    <x v="1"/>
    <x v="0"/>
    <s v="F/411/S"/>
    <x v="1"/>
    <s v="S"/>
    <x v="1"/>
    <x v="36"/>
    <x v="0"/>
    <x v="0"/>
    <x v="197"/>
    <n v="0"/>
    <n v="13"/>
    <n v="1344"/>
    <n v="1368"/>
    <s v="Gallencis"/>
    <s v="Mabley Gallencis"/>
    <x v="0"/>
  </r>
  <r>
    <x v="1963"/>
    <n v="585"/>
    <x v="2"/>
    <x v="1"/>
    <s v="F/120/P"/>
    <x v="1"/>
    <s v="P"/>
    <x v="0"/>
    <x v="13"/>
    <x v="0"/>
    <x v="0"/>
    <x v="0"/>
    <n v="0"/>
    <n v="0"/>
    <n v="0"/>
    <n v="0"/>
    <s v="Fone"/>
    <s v="Graven Fone"/>
    <x v="1"/>
  </r>
  <r>
    <x v="1964"/>
    <n v="585"/>
    <x v="2"/>
    <x v="1"/>
    <s v="F/120/P"/>
    <x v="1"/>
    <s v="P"/>
    <x v="0"/>
    <x v="63"/>
    <x v="0"/>
    <x v="0"/>
    <x v="0"/>
    <n v="0"/>
    <n v="0"/>
    <n v="0"/>
    <n v="0"/>
    <s v="Fone"/>
    <s v="Sugard Fone"/>
    <x v="1"/>
  </r>
  <r>
    <x v="1965"/>
    <n v="2097"/>
    <x v="0"/>
    <x v="1"/>
    <s v="B/86/S"/>
    <x v="0"/>
    <s v="S"/>
    <x v="2"/>
    <x v="19"/>
    <x v="0"/>
    <x v="0"/>
    <x v="0"/>
    <n v="0"/>
    <n v="0"/>
    <n v="0"/>
    <n v="0"/>
    <s v="Roftfuling"/>
    <s v="Tetra Roftfuling"/>
    <x v="1"/>
  </r>
  <r>
    <x v="1966"/>
    <n v="585"/>
    <x v="2"/>
    <x v="0"/>
    <s v="D/22/P"/>
    <x v="5"/>
    <s v="P"/>
    <x v="0"/>
    <x v="40"/>
    <x v="0"/>
    <x v="522"/>
    <x v="0"/>
    <n v="1092"/>
    <n v="0"/>
    <n v="0"/>
    <n v="3740"/>
    <s v="Fone"/>
    <s v="Flams Fone"/>
    <x v="0"/>
  </r>
  <r>
    <x v="1967"/>
    <n v="2100"/>
    <x v="1"/>
    <x v="0"/>
    <s v="F/413/S"/>
    <x v="1"/>
    <s v="S"/>
    <x v="1"/>
    <x v="11"/>
    <x v="0"/>
    <x v="0"/>
    <x v="0"/>
    <n v="734"/>
    <n v="3"/>
    <n v="5"/>
    <n v="742"/>
    <s v="Briggins"/>
    <s v="Garyan Briggins"/>
    <x v="1"/>
  </r>
  <r>
    <x v="1968"/>
    <n v="2102"/>
    <x v="0"/>
    <x v="0"/>
    <s v="C/79/S"/>
    <x v="7"/>
    <s v="S"/>
    <x v="0"/>
    <x v="29"/>
    <x v="0"/>
    <x v="523"/>
    <x v="558"/>
    <n v="249"/>
    <n v="2624"/>
    <n v="4538"/>
    <n v="16788"/>
    <s v="Seadler"/>
    <s v="Giedia Seadler"/>
    <x v="0"/>
  </r>
  <r>
    <x v="1969"/>
    <n v="2104"/>
    <x v="1"/>
    <x v="0"/>
    <s v="F/414/S"/>
    <x v="1"/>
    <s v="S"/>
    <x v="0"/>
    <x v="19"/>
    <x v="0"/>
    <x v="524"/>
    <x v="0"/>
    <n v="4"/>
    <n v="0"/>
    <n v="23"/>
    <n v="803"/>
    <s v="Bootez"/>
    <s v="Sonard Bootez"/>
    <x v="0"/>
  </r>
  <r>
    <x v="1970"/>
    <n v="2104"/>
    <x v="1"/>
    <x v="0"/>
    <s v=""/>
    <x v="4"/>
    <s v=""/>
    <x v="0"/>
    <x v="6"/>
    <x v="0"/>
    <x v="0"/>
    <x v="0"/>
    <n v="0"/>
    <n v="0"/>
    <n v="0"/>
    <n v="0"/>
    <s v="Bootez"/>
    <s v="Brinez Bootez"/>
    <x v="0"/>
  </r>
  <r>
    <x v="1971"/>
    <n v="2105"/>
    <x v="1"/>
    <x v="1"/>
    <s v="G/335/S"/>
    <x v="3"/>
    <s v="S"/>
    <x v="2"/>
    <x v="4"/>
    <x v="0"/>
    <x v="0"/>
    <x v="0"/>
    <n v="0"/>
    <n v="0"/>
    <n v="0"/>
    <n v="0"/>
    <s v="Loway"/>
    <s v="Benda Loway"/>
    <x v="0"/>
  </r>
  <r>
    <x v="1972"/>
    <n v="2106"/>
    <x v="1"/>
    <x v="0"/>
    <s v="G/336/S"/>
    <x v="3"/>
    <s v="S"/>
    <x v="2"/>
    <x v="28"/>
    <x v="0"/>
    <x v="27"/>
    <x v="0"/>
    <n v="0"/>
    <n v="4926"/>
    <n v="1"/>
    <n v="4928"/>
    <s v="Calhounez"/>
    <s v="Bertle Calhounez"/>
    <x v="0"/>
  </r>
  <r>
    <x v="1973"/>
    <n v="2107"/>
    <x v="1"/>
    <x v="0"/>
    <s v="G/338/P"/>
    <x v="3"/>
    <s v="P"/>
    <x v="0"/>
    <x v="3"/>
    <x v="0"/>
    <x v="525"/>
    <x v="91"/>
    <n v="1"/>
    <n v="650"/>
    <n v="0"/>
    <n v="888"/>
    <s v="Haynardy"/>
    <s v="Sylvin Haynardy"/>
    <x v="0"/>
  </r>
  <r>
    <x v="1974"/>
    <n v="2110"/>
    <x v="1"/>
    <x v="1"/>
    <s v="G/339/P"/>
    <x v="3"/>
    <s v="P"/>
    <x v="0"/>
    <x v="41"/>
    <x v="0"/>
    <x v="0"/>
    <x v="0"/>
    <n v="0"/>
    <n v="0"/>
    <n v="0"/>
    <n v="0"/>
    <s v="Joynewtonks"/>
    <s v="Ernice Joynewtonks"/>
    <x v="0"/>
  </r>
  <r>
    <x v="1975"/>
    <n v="596"/>
    <x v="2"/>
    <x v="0"/>
    <s v="F/123/P"/>
    <x v="1"/>
    <s v="P"/>
    <x v="0"/>
    <x v="59"/>
    <x v="0"/>
    <x v="234"/>
    <x v="0"/>
    <n v="2155"/>
    <n v="422"/>
    <n v="0"/>
    <n v="2598"/>
    <s v="Gene"/>
    <s v="Ton Gene"/>
    <x v="1"/>
  </r>
  <r>
    <x v="1976"/>
    <n v="599"/>
    <x v="2"/>
    <x v="0"/>
    <s v="F/124/P"/>
    <x v="1"/>
    <s v="P"/>
    <x v="0"/>
    <x v="16"/>
    <x v="0"/>
    <x v="0"/>
    <x v="0"/>
    <n v="0"/>
    <n v="0"/>
    <n v="0"/>
    <n v="0"/>
    <s v="Crité"/>
    <s v="Losp Crité"/>
    <x v="1"/>
  </r>
  <r>
    <x v="1977"/>
    <n v="2114"/>
    <x v="0"/>
    <x v="1"/>
    <s v="B/87/S"/>
    <x v="0"/>
    <s v="S"/>
    <x v="2"/>
    <x v="46"/>
    <x v="0"/>
    <x v="0"/>
    <x v="0"/>
    <n v="0"/>
    <n v="0"/>
    <n v="0"/>
    <n v="0"/>
    <s v="Folhal"/>
    <s v="Gollux Folhal"/>
    <x v="1"/>
  </r>
  <r>
    <x v="1978"/>
    <n v="2115"/>
    <x v="0"/>
    <x v="1"/>
    <s v="D/72/S"/>
    <x v="5"/>
    <s v="S"/>
    <x v="0"/>
    <x v="38"/>
    <x v="0"/>
    <x v="0"/>
    <x v="0"/>
    <n v="0"/>
    <n v="0"/>
    <n v="0"/>
    <n v="0"/>
    <s v="Oinded"/>
    <s v="Schird Oinded"/>
    <x v="1"/>
  </r>
  <r>
    <x v="1979"/>
    <n v="2116"/>
    <x v="1"/>
    <x v="1"/>
    <s v="G/339/S"/>
    <x v="3"/>
    <s v="S"/>
    <x v="0"/>
    <x v="8"/>
    <x v="0"/>
    <x v="0"/>
    <x v="0"/>
    <n v="0"/>
    <n v="0"/>
    <n v="0"/>
    <n v="0"/>
    <s v="Waderoachez"/>
    <s v="Dellie Waderoachez"/>
    <x v="0"/>
  </r>
  <r>
    <x v="1980"/>
    <n v="2117"/>
    <x v="0"/>
    <x v="0"/>
    <s v=""/>
    <x v="4"/>
    <s v=""/>
    <x v="0"/>
    <x v="14"/>
    <x v="0"/>
    <x v="0"/>
    <x v="559"/>
    <n v="0"/>
    <n v="13036"/>
    <n v="267"/>
    <n v="22021"/>
    <s v="Rocketedy"/>
    <s v="Azet Rocketedy"/>
    <x v="0"/>
  </r>
  <r>
    <x v="1981"/>
    <n v="2118"/>
    <x v="1"/>
    <x v="1"/>
    <s v="G/340/P"/>
    <x v="3"/>
    <s v="P"/>
    <x v="1"/>
    <x v="6"/>
    <x v="0"/>
    <x v="0"/>
    <x v="0"/>
    <n v="0"/>
    <n v="0"/>
    <n v="0"/>
    <n v="0"/>
    <s v="Macdonadows"/>
    <s v="Kene Macdonadows"/>
    <x v="0"/>
  </r>
  <r>
    <x v="1982"/>
    <n v="599"/>
    <x v="2"/>
    <x v="0"/>
    <s v="F/124/P"/>
    <x v="1"/>
    <s v="P"/>
    <x v="0"/>
    <x v="32"/>
    <x v="0"/>
    <x v="0"/>
    <x v="0"/>
    <n v="0"/>
    <n v="0"/>
    <n v="0"/>
    <n v="0"/>
    <s v="Crité"/>
    <s v="Bases Crité"/>
    <x v="1"/>
  </r>
  <r>
    <x v="1983"/>
    <n v="2121"/>
    <x v="1"/>
    <x v="1"/>
    <s v="G/341/P"/>
    <x v="3"/>
    <s v="P"/>
    <x v="0"/>
    <x v="40"/>
    <x v="0"/>
    <x v="0"/>
    <x v="0"/>
    <n v="0"/>
    <n v="0"/>
    <n v="0"/>
    <n v="0"/>
    <s v="Peterstarks"/>
    <s v="Timyra Peterstarks"/>
    <x v="0"/>
  </r>
  <r>
    <x v="1984"/>
    <n v="2123"/>
    <x v="1"/>
    <x v="1"/>
    <s v="G/342/P"/>
    <x v="3"/>
    <s v="P"/>
    <x v="1"/>
    <x v="40"/>
    <x v="0"/>
    <x v="0"/>
    <x v="0"/>
    <n v="0"/>
    <n v="0"/>
    <n v="0"/>
    <n v="0"/>
    <s v="Johnsondez"/>
    <s v="Dianya Johnsondez"/>
    <x v="0"/>
  </r>
  <r>
    <x v="1985"/>
    <n v="2123"/>
    <x v="1"/>
    <x v="1"/>
    <s v="G/342/P"/>
    <x v="3"/>
    <s v="P"/>
    <x v="1"/>
    <x v="9"/>
    <x v="0"/>
    <x v="0"/>
    <x v="0"/>
    <n v="0"/>
    <n v="0"/>
    <n v="0"/>
    <n v="0"/>
    <s v="Johnsondez"/>
    <s v="France Johnsondez"/>
    <x v="1"/>
  </r>
  <r>
    <x v="1986"/>
    <n v="2124"/>
    <x v="1"/>
    <x v="0"/>
    <s v="G/341/S"/>
    <x v="3"/>
    <s v="S"/>
    <x v="2"/>
    <x v="33"/>
    <x v="0"/>
    <x v="526"/>
    <x v="0"/>
    <n v="0"/>
    <n v="40"/>
    <n v="0"/>
    <n v="810"/>
    <s v="Litthews"/>
    <s v="Ine Litthews"/>
    <x v="0"/>
  </r>
  <r>
    <x v="1987"/>
    <n v="2125"/>
    <x v="1"/>
    <x v="0"/>
    <s v="G/343/P"/>
    <x v="3"/>
    <s v="P"/>
    <x v="0"/>
    <x v="41"/>
    <x v="0"/>
    <x v="0"/>
    <x v="10"/>
    <n v="0"/>
    <n v="80"/>
    <n v="826"/>
    <n v="907"/>
    <s v="Pagedy"/>
    <s v="Stenny Pagedy"/>
    <x v="0"/>
  </r>
  <r>
    <x v="1988"/>
    <n v="2126"/>
    <x v="1"/>
    <x v="0"/>
    <s v="F/415/S"/>
    <x v="1"/>
    <s v="S"/>
    <x v="0"/>
    <x v="34"/>
    <x v="0"/>
    <x v="496"/>
    <x v="0"/>
    <n v="0"/>
    <n v="0"/>
    <n v="0"/>
    <n v="717"/>
    <s v="Ricews"/>
    <s v="Natha Ricews"/>
    <x v="0"/>
  </r>
  <r>
    <x v="1989"/>
    <n v="2127"/>
    <x v="1"/>
    <x v="0"/>
    <s v="F/419/P"/>
    <x v="1"/>
    <s v="P"/>
    <x v="0"/>
    <x v="43"/>
    <x v="0"/>
    <x v="527"/>
    <x v="481"/>
    <n v="7"/>
    <n v="0"/>
    <n v="0"/>
    <n v="790"/>
    <s v="Bailes"/>
    <s v="Dorice Bailes"/>
    <x v="1"/>
  </r>
  <r>
    <x v="1990"/>
    <n v="2128"/>
    <x v="1"/>
    <x v="0"/>
    <s v="G/344/P"/>
    <x v="3"/>
    <s v="P"/>
    <x v="0"/>
    <x v="15"/>
    <x v="0"/>
    <x v="528"/>
    <x v="0"/>
    <n v="0"/>
    <n v="0"/>
    <n v="185"/>
    <n v="809"/>
    <s v="Sancockett"/>
    <s v="Artis Sancockett"/>
    <x v="0"/>
  </r>
  <r>
    <x v="1991"/>
    <n v="2129"/>
    <x v="1"/>
    <x v="0"/>
    <s v="F/420/P"/>
    <x v="1"/>
    <s v="P"/>
    <x v="0"/>
    <x v="30"/>
    <x v="0"/>
    <x v="529"/>
    <x v="0"/>
    <n v="2"/>
    <n v="20"/>
    <n v="0"/>
    <n v="758"/>
    <s v="Camerrison"/>
    <s v="Rice Camerrison"/>
    <x v="0"/>
  </r>
  <r>
    <x v="1992"/>
    <n v="2130"/>
    <x v="1"/>
    <x v="0"/>
    <s v="F/421/P"/>
    <x v="1"/>
    <s v="P"/>
    <x v="1"/>
    <x v="45"/>
    <x v="0"/>
    <x v="0"/>
    <x v="91"/>
    <n v="480"/>
    <n v="10"/>
    <n v="176"/>
    <n v="668"/>
    <s v="Oneiles"/>
    <s v="Marine Oneiles"/>
    <x v="0"/>
  </r>
  <r>
    <x v="1993"/>
    <n v="2131"/>
    <x v="1"/>
    <x v="0"/>
    <s v="E/128/P"/>
    <x v="6"/>
    <s v="P"/>
    <x v="0"/>
    <x v="6"/>
    <x v="0"/>
    <x v="0"/>
    <x v="0"/>
    <n v="0"/>
    <n v="91"/>
    <n v="900"/>
    <n v="991"/>
    <s v="Mayder"/>
    <s v="Terrie Mayder"/>
    <x v="0"/>
  </r>
  <r>
    <x v="1994"/>
    <n v="599"/>
    <x v="2"/>
    <x v="0"/>
    <s v="F/124/P"/>
    <x v="1"/>
    <s v="P"/>
    <x v="0"/>
    <x v="6"/>
    <x v="0"/>
    <x v="530"/>
    <x v="0"/>
    <n v="46"/>
    <n v="124"/>
    <n v="6"/>
    <n v="1428"/>
    <s v="Crité"/>
    <s v="Apple Crité"/>
    <x v="0"/>
  </r>
  <r>
    <x v="1995"/>
    <n v="599"/>
    <x v="2"/>
    <x v="1"/>
    <s v="F/124/P"/>
    <x v="1"/>
    <s v="P"/>
    <x v="0"/>
    <x v="49"/>
    <x v="0"/>
    <x v="0"/>
    <x v="0"/>
    <n v="0"/>
    <n v="0"/>
    <n v="0"/>
    <n v="0"/>
    <s v="Crité"/>
    <s v="Honjay Crité"/>
    <x v="1"/>
  </r>
  <r>
    <x v="1996"/>
    <n v="602"/>
    <x v="2"/>
    <x v="1"/>
    <s v="F/125/P"/>
    <x v="1"/>
    <s v="P"/>
    <x v="0"/>
    <x v="1"/>
    <x v="0"/>
    <x v="0"/>
    <x v="0"/>
    <n v="0"/>
    <n v="0"/>
    <n v="0"/>
    <n v="0"/>
    <s v="Brine"/>
    <s v="Seats Brine"/>
    <x v="1"/>
  </r>
  <r>
    <x v="1997"/>
    <n v="2135"/>
    <x v="1"/>
    <x v="0"/>
    <s v="E/129/P"/>
    <x v="6"/>
    <s v="P"/>
    <x v="0"/>
    <x v="28"/>
    <x v="0"/>
    <x v="531"/>
    <x v="0"/>
    <n v="0"/>
    <n v="1545"/>
    <n v="0"/>
    <n v="1620"/>
    <s v="Monroellynn"/>
    <s v="Tin Monroellynn"/>
    <x v="0"/>
  </r>
  <r>
    <x v="1998"/>
    <n v="2135"/>
    <x v="1"/>
    <x v="0"/>
    <s v="E/129/P"/>
    <x v="6"/>
    <s v="P"/>
    <x v="0"/>
    <x v="40"/>
    <x v="0"/>
    <x v="532"/>
    <x v="0"/>
    <n v="362"/>
    <n v="0"/>
    <n v="0"/>
    <n v="788"/>
    <s v="Monroellynn"/>
    <s v="Aarone Monroellynn"/>
    <x v="0"/>
  </r>
  <r>
    <x v="1999"/>
    <n v="2136"/>
    <x v="1"/>
    <x v="0"/>
    <s v="G/343/S"/>
    <x v="3"/>
    <s v="S"/>
    <x v="0"/>
    <x v="64"/>
    <x v="0"/>
    <x v="71"/>
    <x v="0"/>
    <n v="17"/>
    <n v="868"/>
    <n v="28"/>
    <n v="915"/>
    <s v="Waltonnedy"/>
    <s v="Sallie Waltonnedy"/>
    <x v="0"/>
  </r>
  <r>
    <x v="2000"/>
    <n v="602"/>
    <x v="2"/>
    <x v="0"/>
    <s v="E/36/P"/>
    <x v="6"/>
    <s v="P"/>
    <x v="0"/>
    <x v="36"/>
    <x v="0"/>
    <x v="0"/>
    <x v="0"/>
    <n v="0"/>
    <n v="0"/>
    <n v="0"/>
    <n v="0"/>
    <s v="Brine"/>
    <s v="Oats Brine"/>
    <x v="0"/>
  </r>
  <r>
    <x v="2001"/>
    <n v="602"/>
    <x v="2"/>
    <x v="1"/>
    <s v="F/125/P"/>
    <x v="1"/>
    <s v="P"/>
    <x v="0"/>
    <x v="33"/>
    <x v="0"/>
    <x v="0"/>
    <x v="0"/>
    <n v="0"/>
    <n v="0"/>
    <n v="0"/>
    <n v="0"/>
    <s v="Brine"/>
    <s v="Rana Brine"/>
    <x v="1"/>
  </r>
  <r>
    <x v="2002"/>
    <n v="609"/>
    <x v="2"/>
    <x v="0"/>
    <s v="F/128/P"/>
    <x v="1"/>
    <s v="P"/>
    <x v="0"/>
    <x v="3"/>
    <x v="0"/>
    <x v="52"/>
    <x v="0"/>
    <n v="0"/>
    <n v="0"/>
    <n v="109"/>
    <n v="258"/>
    <s v="Sacle"/>
    <s v="Guteda Sacle"/>
    <x v="0"/>
  </r>
  <r>
    <x v="2003"/>
    <n v="2138"/>
    <x v="1"/>
    <x v="1"/>
    <s v="G/344/S"/>
    <x v="3"/>
    <s v="S"/>
    <x v="2"/>
    <x v="45"/>
    <x v="2"/>
    <x v="0"/>
    <x v="0"/>
    <n v="0"/>
    <n v="0"/>
    <n v="0"/>
    <n v="0"/>
    <s v="Powery"/>
    <s v="Colly Powery"/>
    <x v="1"/>
  </r>
  <r>
    <x v="2004"/>
    <n v="630"/>
    <x v="2"/>
    <x v="1"/>
    <s v="F/112/S"/>
    <x v="1"/>
    <s v="S"/>
    <x v="0"/>
    <x v="25"/>
    <x v="0"/>
    <x v="0"/>
    <x v="0"/>
    <n v="0"/>
    <n v="0"/>
    <n v="0"/>
    <n v="0"/>
    <s v="Anpie"/>
    <s v="Cord Anpie"/>
    <x v="1"/>
  </r>
  <r>
    <x v="2005"/>
    <n v="2140"/>
    <x v="1"/>
    <x v="0"/>
    <s v="F/424/P"/>
    <x v="1"/>
    <s v="P"/>
    <x v="0"/>
    <x v="41"/>
    <x v="0"/>
    <x v="0"/>
    <x v="0"/>
    <n v="698"/>
    <n v="0"/>
    <n v="0"/>
    <n v="698"/>
    <s v="Drakeekss"/>
    <s v="Andra Drakeekss"/>
    <x v="1"/>
  </r>
  <r>
    <x v="2006"/>
    <n v="2141"/>
    <x v="1"/>
    <x v="0"/>
    <s v="E/130/P"/>
    <x v="6"/>
    <s v="P"/>
    <x v="2"/>
    <x v="77"/>
    <x v="0"/>
    <x v="0"/>
    <x v="0"/>
    <n v="1610"/>
    <n v="0"/>
    <n v="0"/>
    <n v="1610"/>
    <s v="Rivanseney"/>
    <s v="Annaha Rivanseney"/>
    <x v="1"/>
  </r>
  <r>
    <x v="2007"/>
    <n v="631"/>
    <x v="2"/>
    <x v="1"/>
    <s v="F/113/S"/>
    <x v="1"/>
    <s v="S"/>
    <x v="0"/>
    <x v="31"/>
    <x v="0"/>
    <x v="0"/>
    <x v="0"/>
    <n v="0"/>
    <n v="0"/>
    <n v="0"/>
    <n v="0"/>
    <s v="She"/>
    <s v="Croos She"/>
    <x v="1"/>
  </r>
  <r>
    <x v="2008"/>
    <n v="2143"/>
    <x v="1"/>
    <x v="0"/>
    <s v="F/419/S"/>
    <x v="1"/>
    <s v="S"/>
    <x v="0"/>
    <x v="33"/>
    <x v="0"/>
    <x v="0"/>
    <x v="560"/>
    <n v="0"/>
    <n v="1234"/>
    <n v="0"/>
    <n v="2667"/>
    <s v="Miltongson"/>
    <s v="Justie Miltongson"/>
    <x v="0"/>
  </r>
  <r>
    <x v="2009"/>
    <n v="2143"/>
    <x v="1"/>
    <x v="1"/>
    <s v="G/345/S"/>
    <x v="3"/>
    <s v="S"/>
    <x v="0"/>
    <x v="21"/>
    <x v="0"/>
    <x v="0"/>
    <x v="0"/>
    <n v="0"/>
    <n v="0"/>
    <n v="0"/>
    <n v="0"/>
    <s v="Miltongson"/>
    <s v="Thel Miltongson"/>
    <x v="0"/>
  </r>
  <r>
    <x v="2010"/>
    <n v="2144"/>
    <x v="1"/>
    <x v="1"/>
    <s v=""/>
    <x v="4"/>
    <s v=""/>
    <x v="0"/>
    <x v="35"/>
    <x v="0"/>
    <x v="0"/>
    <x v="0"/>
    <n v="0"/>
    <n v="0"/>
    <n v="0"/>
    <n v="0"/>
    <s v="Philliames"/>
    <s v="Helley Philliames"/>
    <x v="0"/>
  </r>
  <r>
    <x v="2011"/>
    <n v="2145"/>
    <x v="1"/>
    <x v="0"/>
    <s v="F/425/P"/>
    <x v="1"/>
    <s v="P"/>
    <x v="0"/>
    <x v="24"/>
    <x v="0"/>
    <x v="0"/>
    <x v="561"/>
    <n v="128"/>
    <n v="0"/>
    <n v="0"/>
    <n v="1079"/>
    <s v="Pecketton"/>
    <s v="Karene Pecketton"/>
    <x v="0"/>
  </r>
  <r>
    <x v="2012"/>
    <n v="633"/>
    <x v="2"/>
    <x v="0"/>
    <s v="D/25/P"/>
    <x v="5"/>
    <s v="P"/>
    <x v="1"/>
    <x v="14"/>
    <x v="1"/>
    <x v="533"/>
    <x v="0"/>
    <n v="0"/>
    <n v="150"/>
    <n v="0"/>
    <n v="779"/>
    <s v="Gread"/>
    <s v="Cakes Gread"/>
    <x v="0"/>
  </r>
  <r>
    <x v="2013"/>
    <n v="2148"/>
    <x v="1"/>
    <x v="0"/>
    <s v="F/420/S"/>
    <x v="1"/>
    <s v="S"/>
    <x v="0"/>
    <x v="45"/>
    <x v="0"/>
    <x v="534"/>
    <x v="562"/>
    <n v="61"/>
    <n v="1"/>
    <n v="7"/>
    <n v="874"/>
    <s v="Grahangory"/>
    <s v="Ellana Grahangory"/>
    <x v="0"/>
  </r>
  <r>
    <x v="2014"/>
    <n v="2149"/>
    <x v="0"/>
    <x v="1"/>
    <s v="B/89/S"/>
    <x v="0"/>
    <s v="S"/>
    <x v="0"/>
    <x v="41"/>
    <x v="0"/>
    <x v="0"/>
    <x v="0"/>
    <n v="0"/>
    <n v="0"/>
    <n v="0"/>
    <n v="0"/>
    <s v="Persed"/>
    <s v="Altares Persed"/>
    <x v="1"/>
  </r>
  <r>
    <x v="2015"/>
    <n v="2150"/>
    <x v="1"/>
    <x v="1"/>
    <s v="G/346/P"/>
    <x v="3"/>
    <s v="P"/>
    <x v="1"/>
    <x v="22"/>
    <x v="0"/>
    <x v="0"/>
    <x v="0"/>
    <n v="0"/>
    <n v="0"/>
    <n v="0"/>
    <n v="0"/>
    <s v="Prickmantes"/>
    <s v="Walley Prickmantes"/>
    <x v="0"/>
  </r>
  <r>
    <x v="2016"/>
    <n v="2152"/>
    <x v="1"/>
    <x v="0"/>
    <s v="F/426/P"/>
    <x v="1"/>
    <s v="P"/>
    <x v="0"/>
    <x v="11"/>
    <x v="0"/>
    <x v="535"/>
    <x v="0"/>
    <n v="0"/>
    <n v="659"/>
    <n v="0"/>
    <n v="2797"/>
    <s v="Bakericks"/>
    <s v="Eulah Bakericks"/>
    <x v="0"/>
  </r>
  <r>
    <x v="2017"/>
    <n v="2153"/>
    <x v="1"/>
    <x v="1"/>
    <s v="G/347/P"/>
    <x v="3"/>
    <s v="P"/>
    <x v="0"/>
    <x v="33"/>
    <x v="0"/>
    <x v="0"/>
    <x v="0"/>
    <n v="0"/>
    <n v="0"/>
    <n v="0"/>
    <n v="0"/>
    <s v="Daviddley"/>
    <s v="Alvia Daviddley"/>
    <x v="0"/>
  </r>
  <r>
    <x v="2018"/>
    <n v="2154"/>
    <x v="1"/>
    <x v="0"/>
    <s v="G/348/P"/>
    <x v="3"/>
    <s v="P"/>
    <x v="0"/>
    <x v="43"/>
    <x v="0"/>
    <x v="205"/>
    <x v="0"/>
    <n v="0"/>
    <n v="550"/>
    <n v="0"/>
    <n v="628"/>
    <s v="Barles"/>
    <s v="Regana Barles"/>
    <x v="0"/>
  </r>
  <r>
    <x v="2019"/>
    <n v="2156"/>
    <x v="1"/>
    <x v="0"/>
    <s v="F/421/S"/>
    <x v="1"/>
    <s v="S"/>
    <x v="0"/>
    <x v="18"/>
    <x v="0"/>
    <x v="536"/>
    <x v="130"/>
    <n v="0"/>
    <n v="849"/>
    <n v="2"/>
    <n v="1527"/>
    <s v="Cofferson"/>
    <s v="Troya Cofferson"/>
    <x v="0"/>
  </r>
  <r>
    <x v="2020"/>
    <n v="2158"/>
    <x v="1"/>
    <x v="0"/>
    <s v="F/423/S"/>
    <x v="1"/>
    <s v="S"/>
    <x v="0"/>
    <x v="33"/>
    <x v="0"/>
    <x v="0"/>
    <x v="563"/>
    <n v="0"/>
    <n v="45"/>
    <n v="0"/>
    <n v="865"/>
    <s v="Moraleney"/>
    <s v="Joyn Moraleney"/>
    <x v="1"/>
  </r>
  <r>
    <x v="2021"/>
    <n v="2159"/>
    <x v="1"/>
    <x v="0"/>
    <s v="F/424/S"/>
    <x v="1"/>
    <s v="S"/>
    <x v="0"/>
    <x v="41"/>
    <x v="0"/>
    <x v="0"/>
    <x v="374"/>
    <n v="2027"/>
    <n v="0"/>
    <n v="0"/>
    <n v="2429"/>
    <s v="Casez"/>
    <s v="Hencey Casez"/>
    <x v="1"/>
  </r>
  <r>
    <x v="2022"/>
    <n v="637"/>
    <x v="2"/>
    <x v="0"/>
    <s v="E/44/S"/>
    <x v="6"/>
    <s v="S"/>
    <x v="0"/>
    <x v="28"/>
    <x v="0"/>
    <x v="0"/>
    <x v="0"/>
    <n v="0"/>
    <n v="0"/>
    <n v="0"/>
    <n v="0"/>
    <s v="Pamca"/>
    <s v="Cowl Pamca"/>
    <x v="0"/>
  </r>
  <r>
    <x v="2023"/>
    <n v="647"/>
    <x v="2"/>
    <x v="1"/>
    <s v="F/115/S"/>
    <x v="1"/>
    <s v="S"/>
    <x v="0"/>
    <x v="21"/>
    <x v="0"/>
    <x v="0"/>
    <x v="0"/>
    <n v="0"/>
    <n v="0"/>
    <n v="0"/>
    <n v="0"/>
    <s v="Deeke"/>
    <s v="Lidex Deeke"/>
    <x v="1"/>
  </r>
  <r>
    <x v="2024"/>
    <n v="647"/>
    <x v="2"/>
    <x v="1"/>
    <s v="F/115/S"/>
    <x v="1"/>
    <s v="S"/>
    <x v="0"/>
    <x v="2"/>
    <x v="0"/>
    <x v="0"/>
    <x v="0"/>
    <n v="0"/>
    <n v="0"/>
    <n v="0"/>
    <n v="0"/>
    <s v="Deeke"/>
    <s v="Anack Deeke"/>
    <x v="1"/>
  </r>
  <r>
    <x v="2025"/>
    <n v="2163"/>
    <x v="1"/>
    <x v="0"/>
    <s v="G/349/P"/>
    <x v="3"/>
    <s v="P"/>
    <x v="0"/>
    <x v="38"/>
    <x v="0"/>
    <x v="0"/>
    <x v="0"/>
    <n v="6"/>
    <n v="745"/>
    <n v="22"/>
    <n v="773"/>
    <s v="Mosepherry"/>
    <s v="Adanne Mosepherry"/>
    <x v="0"/>
  </r>
  <r>
    <x v="2026"/>
    <n v="2164"/>
    <x v="0"/>
    <x v="1"/>
    <s v="B/63/P"/>
    <x v="0"/>
    <s v="P"/>
    <x v="0"/>
    <x v="33"/>
    <x v="2"/>
    <x v="0"/>
    <x v="0"/>
    <n v="0"/>
    <n v="0"/>
    <n v="0"/>
    <n v="0"/>
    <s v="Queldry"/>
    <s v="Coxaton Queldry"/>
    <x v="1"/>
  </r>
  <r>
    <x v="2027"/>
    <n v="2167"/>
    <x v="1"/>
    <x v="0"/>
    <s v="F/431/P"/>
    <x v="1"/>
    <s v="P"/>
    <x v="1"/>
    <x v="28"/>
    <x v="0"/>
    <x v="537"/>
    <x v="564"/>
    <n v="495"/>
    <n v="0"/>
    <n v="0"/>
    <n v="753"/>
    <s v="Mckinn"/>
    <s v="Weney Mckinn"/>
    <x v="0"/>
  </r>
  <r>
    <x v="2028"/>
    <n v="647"/>
    <x v="2"/>
    <x v="0"/>
    <s v="F/115/S"/>
    <x v="1"/>
    <s v="S"/>
    <x v="0"/>
    <x v="3"/>
    <x v="0"/>
    <x v="382"/>
    <x v="0"/>
    <n v="1087"/>
    <n v="0"/>
    <n v="0"/>
    <n v="1192"/>
    <s v="Deeke"/>
    <s v="Oareel Deeke"/>
    <x v="0"/>
  </r>
  <r>
    <x v="2029"/>
    <n v="653"/>
    <x v="2"/>
    <x v="2"/>
    <s v="E/45/S"/>
    <x v="6"/>
    <s v="S"/>
    <x v="0"/>
    <x v="0"/>
    <x v="0"/>
    <x v="0"/>
    <x v="0"/>
    <n v="0"/>
    <n v="0"/>
    <n v="0"/>
    <n v="0"/>
    <s v="Paska"/>
    <s v="Rionk Paska"/>
    <x v="1"/>
  </r>
  <r>
    <x v="2030"/>
    <n v="2171"/>
    <x v="1"/>
    <x v="0"/>
    <s v="F/433/P"/>
    <x v="1"/>
    <s v="P"/>
    <x v="0"/>
    <x v="1"/>
    <x v="0"/>
    <x v="538"/>
    <x v="0"/>
    <n v="7"/>
    <n v="409"/>
    <n v="0"/>
    <n v="804"/>
    <s v="Camerrison"/>
    <s v="Sergia Camerrison"/>
    <x v="0"/>
  </r>
  <r>
    <x v="2031"/>
    <n v="2171"/>
    <x v="1"/>
    <x v="0"/>
    <s v="G/351/P"/>
    <x v="3"/>
    <s v="P"/>
    <x v="0"/>
    <x v="54"/>
    <x v="0"/>
    <x v="71"/>
    <x v="0"/>
    <n v="551"/>
    <n v="5577"/>
    <n v="68"/>
    <n v="6198"/>
    <s v="Camerrison"/>
    <s v="Karene Camerrison"/>
    <x v="0"/>
  </r>
  <r>
    <x v="2032"/>
    <n v="2172"/>
    <x v="1"/>
    <x v="0"/>
    <s v="G/347/S"/>
    <x v="3"/>
    <s v="S"/>
    <x v="1"/>
    <x v="40"/>
    <x v="0"/>
    <x v="0"/>
    <x v="442"/>
    <n v="0"/>
    <n v="0"/>
    <n v="0"/>
    <n v="774"/>
    <s v="Barbes"/>
    <s v="Belly Barbes"/>
    <x v="1"/>
  </r>
  <r>
    <x v="2033"/>
    <n v="2173"/>
    <x v="1"/>
    <x v="1"/>
    <s v="G/352/P"/>
    <x v="3"/>
    <s v="P"/>
    <x v="1"/>
    <x v="38"/>
    <x v="0"/>
    <x v="0"/>
    <x v="0"/>
    <n v="0"/>
    <n v="0"/>
    <n v="0"/>
    <n v="0"/>
    <s v="Landolphrey"/>
    <s v="Vina Landolphrey"/>
    <x v="1"/>
  </r>
  <r>
    <x v="2034"/>
    <n v="2175"/>
    <x v="1"/>
    <x v="1"/>
    <s v="G/348/S"/>
    <x v="3"/>
    <s v="S"/>
    <x v="2"/>
    <x v="2"/>
    <x v="0"/>
    <x v="0"/>
    <x v="0"/>
    <n v="0"/>
    <n v="0"/>
    <n v="0"/>
    <n v="0"/>
    <s v="Callowery"/>
    <s v="Gabria Callowery"/>
    <x v="1"/>
  </r>
  <r>
    <x v="2035"/>
    <n v="665"/>
    <x v="2"/>
    <x v="0"/>
    <s v="F/141/P"/>
    <x v="1"/>
    <s v="P"/>
    <x v="0"/>
    <x v="24"/>
    <x v="0"/>
    <x v="18"/>
    <x v="0"/>
    <n v="2"/>
    <n v="23"/>
    <n v="0"/>
    <n v="1289"/>
    <s v="Winie"/>
    <s v="Lix Winie"/>
    <x v="0"/>
  </r>
  <r>
    <x v="2036"/>
    <n v="2179"/>
    <x v="0"/>
    <x v="0"/>
    <s v="C/80/S"/>
    <x v="7"/>
    <s v="S"/>
    <x v="0"/>
    <x v="29"/>
    <x v="0"/>
    <x v="338"/>
    <x v="565"/>
    <n v="0"/>
    <n v="4488"/>
    <n v="281"/>
    <n v="8791"/>
    <s v="Dianket"/>
    <s v="Eltaird Dianket"/>
    <x v="0"/>
  </r>
  <r>
    <x v="2037"/>
    <n v="2180"/>
    <x v="1"/>
    <x v="0"/>
    <s v="F/428/S"/>
    <x v="1"/>
    <s v="S"/>
    <x v="2"/>
    <x v="1"/>
    <x v="0"/>
    <x v="27"/>
    <x v="0"/>
    <n v="0"/>
    <n v="318"/>
    <n v="247"/>
    <n v="566"/>
    <s v="Masquez"/>
    <s v="Coreen Masquez"/>
    <x v="0"/>
  </r>
  <r>
    <x v="2038"/>
    <n v="2182"/>
    <x v="0"/>
    <x v="0"/>
    <s v="B/64/P"/>
    <x v="0"/>
    <s v="P"/>
    <x v="0"/>
    <x v="14"/>
    <x v="0"/>
    <x v="145"/>
    <x v="566"/>
    <n v="0"/>
    <n v="995"/>
    <n v="1254"/>
    <n v="4230"/>
    <s v="Tiouserful"/>
    <s v="Unukath Tiouserful"/>
    <x v="0"/>
  </r>
  <r>
    <x v="2039"/>
    <n v="682"/>
    <x v="2"/>
    <x v="1"/>
    <s v="F/121/S"/>
    <x v="1"/>
    <s v="S"/>
    <x v="0"/>
    <x v="22"/>
    <x v="0"/>
    <x v="0"/>
    <x v="0"/>
    <n v="0"/>
    <n v="0"/>
    <n v="0"/>
    <n v="0"/>
    <s v="Cla"/>
    <s v="Grany Cla"/>
    <x v="1"/>
  </r>
  <r>
    <x v="2040"/>
    <n v="684"/>
    <x v="2"/>
    <x v="0"/>
    <s v="F/145/P"/>
    <x v="1"/>
    <s v="P"/>
    <x v="0"/>
    <x v="34"/>
    <x v="0"/>
    <x v="0"/>
    <x v="0"/>
    <n v="0"/>
    <n v="0"/>
    <n v="0"/>
    <n v="0"/>
    <s v="Conie"/>
    <s v="Sug Conie"/>
    <x v="1"/>
  </r>
  <r>
    <x v="2041"/>
    <n v="2186"/>
    <x v="1"/>
    <x v="1"/>
    <s v="G/350/S"/>
    <x v="3"/>
    <s v="S"/>
    <x v="0"/>
    <x v="28"/>
    <x v="0"/>
    <x v="0"/>
    <x v="0"/>
    <n v="0"/>
    <n v="0"/>
    <n v="0"/>
    <n v="0"/>
    <s v="Johnsby"/>
    <s v="Ivanne Johnsby"/>
    <x v="0"/>
  </r>
  <r>
    <x v="2042"/>
    <n v="2187"/>
    <x v="1"/>
    <x v="0"/>
    <s v="F/437/P"/>
    <x v="1"/>
    <s v="P"/>
    <x v="0"/>
    <x v="29"/>
    <x v="0"/>
    <x v="0"/>
    <x v="567"/>
    <n v="0"/>
    <n v="1149"/>
    <n v="0"/>
    <n v="1385"/>
    <s v="Wiggson"/>
    <s v="Hary Wiggson"/>
    <x v="0"/>
  </r>
  <r>
    <x v="2043"/>
    <n v="2188"/>
    <x v="1"/>
    <x v="0"/>
    <s v="F/438/P"/>
    <x v="1"/>
    <s v="P"/>
    <x v="2"/>
    <x v="1"/>
    <x v="0"/>
    <x v="0"/>
    <x v="568"/>
    <n v="0"/>
    <n v="207"/>
    <n v="63"/>
    <n v="691"/>
    <s v="Hopez"/>
    <s v="Ollip Hopez"/>
    <x v="0"/>
  </r>
  <r>
    <x v="2044"/>
    <n v="2189"/>
    <x v="1"/>
    <x v="0"/>
    <s v="G/354/P"/>
    <x v="3"/>
    <s v="P"/>
    <x v="0"/>
    <x v="10"/>
    <x v="0"/>
    <x v="0"/>
    <x v="0"/>
    <n v="0"/>
    <n v="628"/>
    <n v="0"/>
    <n v="628"/>
    <s v="Cruzaley"/>
    <s v="Nelly Cruzaley"/>
    <x v="0"/>
  </r>
  <r>
    <x v="2045"/>
    <n v="2190"/>
    <x v="1"/>
    <x v="0"/>
    <s v="F/430/S"/>
    <x v="1"/>
    <s v="S"/>
    <x v="3"/>
    <x v="28"/>
    <x v="0"/>
    <x v="539"/>
    <x v="0"/>
    <n v="446"/>
    <n v="0"/>
    <n v="76"/>
    <n v="2272"/>
    <s v="Barris"/>
    <s v="Allia Barris"/>
    <x v="0"/>
  </r>
  <r>
    <x v="2046"/>
    <n v="684"/>
    <x v="2"/>
    <x v="0"/>
    <s v="F/145/P"/>
    <x v="1"/>
    <s v="P"/>
    <x v="0"/>
    <x v="16"/>
    <x v="0"/>
    <x v="0"/>
    <x v="0"/>
    <n v="0"/>
    <n v="0"/>
    <n v="0"/>
    <n v="0"/>
    <s v="Conie"/>
    <s v="Trohs Conie"/>
    <x v="1"/>
  </r>
  <r>
    <x v="2047"/>
    <n v="2193"/>
    <x v="1"/>
    <x v="0"/>
    <s v="F/439/P"/>
    <x v="1"/>
    <s v="P"/>
    <x v="1"/>
    <x v="36"/>
    <x v="0"/>
    <x v="0"/>
    <x v="0"/>
    <n v="619"/>
    <n v="0"/>
    <n v="70"/>
    <n v="689"/>
    <s v="Singtons"/>
    <s v="Karlen Singtons"/>
    <x v="0"/>
  </r>
  <r>
    <x v="2048"/>
    <n v="2194"/>
    <x v="1"/>
    <x v="1"/>
    <s v="G/352/S"/>
    <x v="3"/>
    <s v="S"/>
    <x v="0"/>
    <x v="26"/>
    <x v="0"/>
    <x v="0"/>
    <x v="0"/>
    <n v="0"/>
    <n v="0"/>
    <n v="0"/>
    <n v="0"/>
    <s v="Blacks"/>
    <s v="Danie Blacks"/>
    <x v="0"/>
  </r>
  <r>
    <x v="2049"/>
    <n v="2195"/>
    <x v="1"/>
    <x v="0"/>
    <s v="F/440/P"/>
    <x v="1"/>
    <s v="P"/>
    <x v="0"/>
    <x v="38"/>
    <x v="0"/>
    <x v="0"/>
    <x v="204"/>
    <n v="119"/>
    <n v="646"/>
    <n v="5"/>
    <n v="1050"/>
    <s v="Coleyanglas"/>
    <s v="Naomie Coleyanglas"/>
    <x v="1"/>
  </r>
  <r>
    <x v="2050"/>
    <n v="2196"/>
    <x v="0"/>
    <x v="0"/>
    <s v="B/65/P"/>
    <x v="0"/>
    <s v="P"/>
    <x v="0"/>
    <x v="52"/>
    <x v="0"/>
    <x v="0"/>
    <x v="321"/>
    <n v="0"/>
    <n v="4027"/>
    <n v="1440"/>
    <n v="5499"/>
    <s v="Veriedeezy"/>
    <s v="Muonin Veriedeezy"/>
    <x v="0"/>
  </r>
  <r>
    <x v="2051"/>
    <n v="2196"/>
    <x v="0"/>
    <x v="0"/>
    <s v="B/65/P"/>
    <x v="0"/>
    <s v="P"/>
    <x v="2"/>
    <x v="6"/>
    <x v="0"/>
    <x v="470"/>
    <x v="569"/>
    <n v="0"/>
    <n v="102"/>
    <n v="0"/>
    <n v="4715"/>
    <s v="Veriedeezy"/>
    <s v="Zinonon Veriedeezy"/>
    <x v="1"/>
  </r>
  <r>
    <x v="2052"/>
    <n v="2196"/>
    <x v="0"/>
    <x v="1"/>
    <s v="B/65/P"/>
    <x v="0"/>
    <s v="P"/>
    <x v="0"/>
    <x v="12"/>
    <x v="0"/>
    <x v="0"/>
    <x v="0"/>
    <n v="0"/>
    <n v="0"/>
    <n v="0"/>
    <n v="0"/>
    <s v="Veriedeezy"/>
    <s v="Genubi Veriedeezy"/>
    <x v="1"/>
  </r>
  <r>
    <x v="2053"/>
    <n v="2196"/>
    <x v="0"/>
    <x v="0"/>
    <s v="B/65/P"/>
    <x v="0"/>
    <s v="P"/>
    <x v="2"/>
    <x v="42"/>
    <x v="0"/>
    <x v="0"/>
    <x v="570"/>
    <n v="0"/>
    <n v="2677"/>
    <n v="283"/>
    <n v="4140"/>
    <s v="Veriedeezy"/>
    <s v="Alrairk Veriedeezy"/>
    <x v="0"/>
  </r>
  <r>
    <x v="2054"/>
    <n v="2198"/>
    <x v="1"/>
    <x v="0"/>
    <s v="E/156/S"/>
    <x v="6"/>
    <s v="S"/>
    <x v="2"/>
    <x v="64"/>
    <x v="0"/>
    <x v="0"/>
    <x v="134"/>
    <n v="902"/>
    <n v="0"/>
    <n v="68"/>
    <n v="1624"/>
    <s v="Franey"/>
    <s v="Joela Franey"/>
    <x v="1"/>
  </r>
  <r>
    <x v="2055"/>
    <n v="684"/>
    <x v="2"/>
    <x v="1"/>
    <s v="F/145/P"/>
    <x v="1"/>
    <s v="P"/>
    <x v="0"/>
    <x v="28"/>
    <x v="0"/>
    <x v="0"/>
    <x v="0"/>
    <n v="0"/>
    <n v="0"/>
    <n v="0"/>
    <n v="0"/>
    <s v="Conie"/>
    <s v="Jack Conie"/>
    <x v="1"/>
  </r>
  <r>
    <x v="2056"/>
    <n v="2201"/>
    <x v="0"/>
    <x v="0"/>
    <s v="D/75/S"/>
    <x v="5"/>
    <s v="S"/>
    <x v="2"/>
    <x v="25"/>
    <x v="0"/>
    <x v="0"/>
    <x v="571"/>
    <n v="13"/>
    <n v="1051"/>
    <n v="0"/>
    <n v="3032"/>
    <s v="Subateful"/>
    <s v="Suhelik Subateful"/>
    <x v="1"/>
  </r>
  <r>
    <x v="2057"/>
    <n v="686"/>
    <x v="2"/>
    <x v="1"/>
    <s v="F/146/P"/>
    <x v="1"/>
    <s v="P"/>
    <x v="0"/>
    <x v="41"/>
    <x v="0"/>
    <x v="0"/>
    <x v="0"/>
    <n v="0"/>
    <n v="0"/>
    <n v="0"/>
    <n v="0"/>
    <s v="Bert"/>
    <s v="Permit Bert"/>
    <x v="1"/>
  </r>
  <r>
    <x v="2058"/>
    <n v="686"/>
    <x v="2"/>
    <x v="0"/>
    <s v="D/30/P"/>
    <x v="5"/>
    <s v="P"/>
    <x v="0"/>
    <x v="19"/>
    <x v="1"/>
    <x v="540"/>
    <x v="0"/>
    <n v="0"/>
    <n v="12"/>
    <n v="0"/>
    <n v="3899"/>
    <s v="Bert"/>
    <s v="Cheat Bert"/>
    <x v="0"/>
  </r>
  <r>
    <x v="2059"/>
    <n v="2204"/>
    <x v="0"/>
    <x v="1"/>
    <s v="B/90/S"/>
    <x v="0"/>
    <s v="S"/>
    <x v="2"/>
    <x v="36"/>
    <x v="0"/>
    <x v="0"/>
    <x v="0"/>
    <n v="0"/>
    <n v="0"/>
    <n v="0"/>
    <n v="0"/>
    <s v="Aillyber"/>
    <s v="Taraid Aillyber"/>
    <x v="1"/>
  </r>
  <r>
    <x v="2060"/>
    <n v="2205"/>
    <x v="1"/>
    <x v="0"/>
    <s v="E/157/S"/>
    <x v="6"/>
    <s v="S"/>
    <x v="0"/>
    <x v="14"/>
    <x v="0"/>
    <x v="0"/>
    <x v="0"/>
    <n v="187"/>
    <n v="602"/>
    <n v="0"/>
    <n v="789"/>
    <s v="Vandan"/>
    <s v="Brance Vandan"/>
    <x v="0"/>
  </r>
  <r>
    <x v="2061"/>
    <n v="2206"/>
    <x v="1"/>
    <x v="0"/>
    <s v="F/432/S"/>
    <x v="1"/>
    <s v="S"/>
    <x v="1"/>
    <x v="45"/>
    <x v="0"/>
    <x v="0"/>
    <x v="68"/>
    <n v="857"/>
    <n v="0"/>
    <n v="72"/>
    <n v="943"/>
    <s v="Callowery"/>
    <s v="Elindy Callowery"/>
    <x v="0"/>
  </r>
  <r>
    <x v="2062"/>
    <n v="2207"/>
    <x v="1"/>
    <x v="0"/>
    <s v="G/354/S"/>
    <x v="3"/>
    <s v="S"/>
    <x v="0"/>
    <x v="28"/>
    <x v="0"/>
    <x v="202"/>
    <x v="0"/>
    <n v="228"/>
    <n v="0"/>
    <n v="0"/>
    <n v="774"/>
    <s v="Hales"/>
    <s v="Andine Hales"/>
    <x v="0"/>
  </r>
  <r>
    <x v="2063"/>
    <n v="2209"/>
    <x v="1"/>
    <x v="0"/>
    <s v="F/433/S"/>
    <x v="1"/>
    <s v="S"/>
    <x v="0"/>
    <x v="19"/>
    <x v="0"/>
    <x v="541"/>
    <x v="335"/>
    <n v="0"/>
    <n v="13"/>
    <n v="0"/>
    <n v="1389"/>
    <s v="-"/>
    <s v="-"/>
    <x v="0"/>
  </r>
  <r>
    <x v="2064"/>
    <n v="2210"/>
    <x v="1"/>
    <x v="1"/>
    <s v="G/355/S"/>
    <x v="3"/>
    <s v="S"/>
    <x v="0"/>
    <x v="4"/>
    <x v="0"/>
    <x v="0"/>
    <x v="0"/>
    <n v="0"/>
    <n v="0"/>
    <n v="0"/>
    <n v="0"/>
    <s v="Hestes"/>
    <s v="Helly Hestes"/>
    <x v="0"/>
  </r>
  <r>
    <x v="2065"/>
    <n v="2211"/>
    <x v="1"/>
    <x v="0"/>
    <s v="F/434/S"/>
    <x v="1"/>
    <s v="S"/>
    <x v="0"/>
    <x v="24"/>
    <x v="0"/>
    <x v="0"/>
    <x v="572"/>
    <n v="0"/>
    <n v="380"/>
    <n v="0"/>
    <n v="2727"/>
    <s v="Hurles"/>
    <s v="Amela Hurles"/>
    <x v="1"/>
  </r>
  <r>
    <x v="2066"/>
    <n v="2212"/>
    <x v="1"/>
    <x v="0"/>
    <s v="F/445/P"/>
    <x v="1"/>
    <s v="P"/>
    <x v="0"/>
    <x v="53"/>
    <x v="0"/>
    <x v="0"/>
    <x v="144"/>
    <n v="0"/>
    <n v="2170"/>
    <n v="0"/>
    <n v="2175"/>
    <s v="Swanardy"/>
    <s v="Ebonyd Swanardy"/>
    <x v="0"/>
  </r>
  <r>
    <x v="2067"/>
    <n v="2215"/>
    <x v="0"/>
    <x v="0"/>
    <s v="A/27/S"/>
    <x v="2"/>
    <s v="S"/>
    <x v="2"/>
    <x v="54"/>
    <x v="1"/>
    <x v="0"/>
    <x v="573"/>
    <n v="0"/>
    <n v="1257"/>
    <n v="6"/>
    <n v="31076"/>
    <s v="Quidedbolt"/>
    <s v="Pulchib Quidedbolt"/>
    <x v="1"/>
  </r>
  <r>
    <x v="2068"/>
    <n v="2215"/>
    <x v="0"/>
    <x v="0"/>
    <s v="A/27/S"/>
    <x v="2"/>
    <s v="S"/>
    <x v="0"/>
    <x v="26"/>
    <x v="0"/>
    <x v="71"/>
    <x v="574"/>
    <n v="33"/>
    <n v="6"/>
    <n v="198"/>
    <n v="2468"/>
    <s v="-"/>
    <s v="-"/>
    <x v="1"/>
  </r>
  <r>
    <x v="2069"/>
    <n v="2215"/>
    <x v="0"/>
    <x v="1"/>
    <s v="A/27/S"/>
    <x v="2"/>
    <s v="S"/>
    <x v="0"/>
    <x v="25"/>
    <x v="0"/>
    <x v="0"/>
    <x v="0"/>
    <n v="0"/>
    <n v="0"/>
    <n v="0"/>
    <n v="0"/>
    <s v="Quidedbolt"/>
    <s v="Grafi Quidedbolt"/>
    <x v="1"/>
  </r>
  <r>
    <x v="2070"/>
    <n v="2215"/>
    <x v="0"/>
    <x v="0"/>
    <s v="A/27/S"/>
    <x v="2"/>
    <s v="S"/>
    <x v="3"/>
    <x v="39"/>
    <x v="0"/>
    <x v="0"/>
    <x v="575"/>
    <n v="0"/>
    <n v="698"/>
    <n v="72"/>
    <n v="3976"/>
    <s v="Ingent"/>
    <s v="Ranons Ingent"/>
    <x v="0"/>
  </r>
  <r>
    <x v="2071"/>
    <n v="2219"/>
    <x v="1"/>
    <x v="1"/>
    <s v=""/>
    <x v="4"/>
    <s v=""/>
    <x v="2"/>
    <x v="41"/>
    <x v="0"/>
    <x v="0"/>
    <x v="0"/>
    <n v="0"/>
    <n v="0"/>
    <n v="0"/>
    <n v="0"/>
    <s v="Woodwin"/>
    <s v="Milda Woodwin"/>
    <x v="1"/>
  </r>
  <r>
    <x v="2072"/>
    <n v="2220"/>
    <x v="1"/>
    <x v="0"/>
    <s v="G/357/S"/>
    <x v="3"/>
    <s v="S"/>
    <x v="0"/>
    <x v="52"/>
    <x v="0"/>
    <x v="0"/>
    <x v="0"/>
    <n v="880"/>
    <n v="0"/>
    <n v="2"/>
    <n v="882"/>
    <s v="Acobsond"/>
    <s v="Ralda Acobsond"/>
    <x v="1"/>
  </r>
  <r>
    <x v="2073"/>
    <n v="2221"/>
    <x v="1"/>
    <x v="1"/>
    <s v="G/355/P"/>
    <x v="3"/>
    <s v="P"/>
    <x v="1"/>
    <x v="19"/>
    <x v="0"/>
    <x v="0"/>
    <x v="0"/>
    <n v="0"/>
    <n v="0"/>
    <n v="0"/>
    <n v="0"/>
    <s v="Fisherry"/>
    <s v="Andrey Fisherry"/>
    <x v="1"/>
  </r>
  <r>
    <x v="2074"/>
    <n v="2223"/>
    <x v="1"/>
    <x v="0"/>
    <s v="G/358/S"/>
    <x v="3"/>
    <s v="S"/>
    <x v="0"/>
    <x v="34"/>
    <x v="0"/>
    <x v="0"/>
    <x v="120"/>
    <n v="0"/>
    <n v="252"/>
    <n v="570"/>
    <n v="908"/>
    <s v="Vanglis"/>
    <s v="Glena Vanglis"/>
    <x v="0"/>
  </r>
  <r>
    <x v="2075"/>
    <n v="2224"/>
    <x v="1"/>
    <x v="0"/>
    <s v="F/435/S"/>
    <x v="1"/>
    <s v="S"/>
    <x v="0"/>
    <x v="9"/>
    <x v="0"/>
    <x v="0"/>
    <x v="576"/>
    <n v="0"/>
    <n v="204"/>
    <n v="0"/>
    <n v="804"/>
    <s v="Polloantes"/>
    <s v="Dessie Polloantes"/>
    <x v="1"/>
  </r>
  <r>
    <x v="2076"/>
    <n v="2225"/>
    <x v="1"/>
    <x v="1"/>
    <s v="G/356/P"/>
    <x v="3"/>
    <s v="P"/>
    <x v="1"/>
    <x v="36"/>
    <x v="0"/>
    <x v="0"/>
    <x v="0"/>
    <n v="0"/>
    <n v="0"/>
    <n v="0"/>
    <n v="0"/>
    <s v="Puckley"/>
    <s v="Willey Puckley"/>
    <x v="0"/>
  </r>
  <r>
    <x v="2077"/>
    <n v="687"/>
    <x v="2"/>
    <x v="0"/>
    <s v="D/23/S"/>
    <x v="5"/>
    <s v="S"/>
    <x v="0"/>
    <x v="43"/>
    <x v="0"/>
    <x v="542"/>
    <x v="0"/>
    <n v="9"/>
    <n v="0"/>
    <n v="213"/>
    <n v="3319"/>
    <s v="Concy"/>
    <s v="Lix Concy"/>
    <x v="0"/>
  </r>
  <r>
    <x v="2078"/>
    <n v="2229"/>
    <x v="1"/>
    <x v="0"/>
    <s v="F/437/S"/>
    <x v="1"/>
    <s v="S"/>
    <x v="0"/>
    <x v="15"/>
    <x v="0"/>
    <x v="13"/>
    <x v="577"/>
    <n v="182"/>
    <n v="26"/>
    <n v="154"/>
    <n v="739"/>
    <s v="Norry"/>
    <s v="Ianya Norry"/>
    <x v="0"/>
  </r>
  <r>
    <x v="2079"/>
    <n v="688"/>
    <x v="2"/>
    <x v="0"/>
    <s v="E/48/S"/>
    <x v="6"/>
    <s v="S"/>
    <x v="0"/>
    <x v="10"/>
    <x v="0"/>
    <x v="543"/>
    <x v="0"/>
    <n v="97"/>
    <n v="41"/>
    <n v="3"/>
    <n v="2114"/>
    <s v="Erpie"/>
    <s v="Goos Erpie"/>
    <x v="0"/>
  </r>
  <r>
    <x v="2080"/>
    <n v="2232"/>
    <x v="1"/>
    <x v="0"/>
    <s v="F/438/S"/>
    <x v="1"/>
    <s v="S"/>
    <x v="2"/>
    <x v="14"/>
    <x v="0"/>
    <x v="0"/>
    <x v="68"/>
    <n v="671"/>
    <n v="1"/>
    <n v="3"/>
    <n v="689"/>
    <s v="Dyers"/>
    <s v="Eriky Dyers"/>
    <x v="0"/>
  </r>
  <r>
    <x v="2081"/>
    <n v="2232"/>
    <x v="1"/>
    <x v="0"/>
    <s v="F/438/S"/>
    <x v="1"/>
    <s v="S"/>
    <x v="0"/>
    <x v="1"/>
    <x v="0"/>
    <x v="0"/>
    <x v="578"/>
    <n v="0"/>
    <n v="140"/>
    <n v="0"/>
    <n v="1360"/>
    <s v="Dyers"/>
    <s v="Adrie Dyers"/>
    <x v="0"/>
  </r>
  <r>
    <x v="2082"/>
    <n v="2233"/>
    <x v="1"/>
    <x v="0"/>
    <s v="G/359/P"/>
    <x v="3"/>
    <s v="P"/>
    <x v="0"/>
    <x v="0"/>
    <x v="0"/>
    <x v="150"/>
    <x v="338"/>
    <n v="0"/>
    <n v="2"/>
    <n v="878"/>
    <n v="907"/>
    <s v="Alfordonard"/>
    <s v="Nelle Alfordonard"/>
    <x v="0"/>
  </r>
  <r>
    <x v="2083"/>
    <n v="690"/>
    <x v="2"/>
    <x v="1"/>
    <s v="F/122/S"/>
    <x v="1"/>
    <s v="S"/>
    <x v="0"/>
    <x v="48"/>
    <x v="0"/>
    <x v="0"/>
    <x v="0"/>
    <n v="0"/>
    <n v="0"/>
    <n v="0"/>
    <n v="0"/>
    <s v="Start"/>
    <s v="Yapich Start"/>
    <x v="1"/>
  </r>
  <r>
    <x v="2084"/>
    <n v="691"/>
    <x v="2"/>
    <x v="0"/>
    <s v="E/49/S"/>
    <x v="6"/>
    <s v="S"/>
    <x v="0"/>
    <x v="43"/>
    <x v="0"/>
    <x v="478"/>
    <x v="0"/>
    <n v="783"/>
    <n v="0"/>
    <n v="0"/>
    <n v="947"/>
    <s v="Potte"/>
    <s v="Bubbix Potte"/>
    <x v="0"/>
  </r>
  <r>
    <x v="2085"/>
    <n v="691"/>
    <x v="2"/>
    <x v="0"/>
    <s v="F/123/S"/>
    <x v="1"/>
    <s v="S"/>
    <x v="0"/>
    <x v="33"/>
    <x v="0"/>
    <x v="544"/>
    <x v="0"/>
    <n v="1952"/>
    <n v="0"/>
    <n v="0"/>
    <n v="2457"/>
    <s v="Potte"/>
    <s v="Fis Potte"/>
    <x v="0"/>
  </r>
  <r>
    <x v="2086"/>
    <n v="691"/>
    <x v="2"/>
    <x v="1"/>
    <s v="E/49/S"/>
    <x v="6"/>
    <s v="S"/>
    <x v="0"/>
    <x v="40"/>
    <x v="0"/>
    <x v="0"/>
    <x v="0"/>
    <n v="0"/>
    <n v="0"/>
    <n v="0"/>
    <n v="0"/>
    <s v="Potte"/>
    <s v="Moss Potte"/>
    <x v="1"/>
  </r>
  <r>
    <x v="2087"/>
    <n v="699"/>
    <x v="2"/>
    <x v="1"/>
    <s v="F/126/S"/>
    <x v="1"/>
    <s v="S"/>
    <x v="3"/>
    <x v="41"/>
    <x v="0"/>
    <x v="0"/>
    <x v="0"/>
    <n v="0"/>
    <n v="0"/>
    <n v="0"/>
    <n v="0"/>
    <s v="Sha"/>
    <s v="Roswal Sha"/>
    <x v="1"/>
  </r>
  <r>
    <x v="2088"/>
    <n v="699"/>
    <x v="2"/>
    <x v="0"/>
    <s v="D/24/S"/>
    <x v="5"/>
    <s v="S"/>
    <x v="2"/>
    <x v="1"/>
    <x v="0"/>
    <x v="545"/>
    <x v="0"/>
    <n v="301"/>
    <n v="8"/>
    <n v="5"/>
    <n v="3012"/>
    <s v="Rhuba"/>
    <s v="Flyros Rhuba"/>
    <x v="0"/>
  </r>
  <r>
    <x v="2089"/>
    <n v="710"/>
    <x v="2"/>
    <x v="0"/>
    <s v="E/42/P"/>
    <x v="6"/>
    <s v="P"/>
    <x v="0"/>
    <x v="40"/>
    <x v="0"/>
    <x v="546"/>
    <x v="0"/>
    <n v="0"/>
    <n v="31"/>
    <n v="349"/>
    <n v="2075"/>
    <s v="Coflé"/>
    <s v="Nute Coflé"/>
    <x v="0"/>
  </r>
  <r>
    <x v="2090"/>
    <n v="2235"/>
    <x v="1"/>
    <x v="0"/>
    <s v="F/449/P"/>
    <x v="1"/>
    <s v="P"/>
    <x v="0"/>
    <x v="38"/>
    <x v="0"/>
    <x v="547"/>
    <x v="579"/>
    <n v="0"/>
    <n v="0"/>
    <n v="0"/>
    <n v="742"/>
    <s v="Tranciams"/>
    <s v="Elica Tranciams"/>
    <x v="0"/>
  </r>
  <r>
    <x v="2091"/>
    <n v="2237"/>
    <x v="0"/>
    <x v="0"/>
    <s v="C/83/S"/>
    <x v="7"/>
    <s v="S"/>
    <x v="2"/>
    <x v="7"/>
    <x v="0"/>
    <x v="0"/>
    <x v="332"/>
    <n v="741"/>
    <n v="3733"/>
    <n v="99"/>
    <n v="4735"/>
    <s v="Fushausive"/>
    <s v="Skatik Fushausive"/>
    <x v="1"/>
  </r>
  <r>
    <x v="2092"/>
    <n v="2237"/>
    <x v="0"/>
    <x v="1"/>
    <s v="C/83/S"/>
    <x v="7"/>
    <s v="S"/>
    <x v="0"/>
    <x v="54"/>
    <x v="0"/>
    <x v="0"/>
    <x v="0"/>
    <n v="0"/>
    <n v="0"/>
    <n v="0"/>
    <n v="0"/>
    <s v="Fushausive"/>
    <s v="Ruchban Fushausive"/>
    <x v="1"/>
  </r>
  <r>
    <x v="2093"/>
    <n v="2238"/>
    <x v="0"/>
    <x v="1"/>
    <s v="A/28/S"/>
    <x v="2"/>
    <s v="S"/>
    <x v="2"/>
    <x v="36"/>
    <x v="0"/>
    <x v="0"/>
    <x v="0"/>
    <n v="0"/>
    <n v="0"/>
    <n v="0"/>
    <n v="0"/>
    <s v="Droning"/>
    <s v="Wasalm Droning"/>
    <x v="1"/>
  </r>
  <r>
    <x v="2094"/>
    <n v="2239"/>
    <x v="1"/>
    <x v="0"/>
    <s v="F/439/S"/>
    <x v="1"/>
    <s v="S"/>
    <x v="1"/>
    <x v="6"/>
    <x v="0"/>
    <x v="548"/>
    <x v="0"/>
    <n v="469"/>
    <n v="0"/>
    <n v="0"/>
    <n v="562"/>
    <s v="Franchaney"/>
    <s v="Kencey Franchaney"/>
    <x v="1"/>
  </r>
  <r>
    <x v="2095"/>
    <n v="2241"/>
    <x v="1"/>
    <x v="0"/>
    <s v="F/451/P"/>
    <x v="1"/>
    <s v="P"/>
    <x v="0"/>
    <x v="38"/>
    <x v="0"/>
    <x v="372"/>
    <x v="580"/>
    <n v="921"/>
    <n v="0"/>
    <n v="1"/>
    <n v="2516"/>
    <s v="Jacostaffey"/>
    <s v="Jacky Jacostaffey"/>
    <x v="0"/>
  </r>
  <r>
    <x v="2096"/>
    <n v="2243"/>
    <x v="1"/>
    <x v="0"/>
    <s v="G/362/P"/>
    <x v="3"/>
    <s v="P"/>
    <x v="0"/>
    <x v="15"/>
    <x v="0"/>
    <x v="537"/>
    <x v="5"/>
    <n v="80"/>
    <n v="47"/>
    <n v="121"/>
    <n v="769"/>
    <s v="Booness"/>
    <s v="Thondy Booness"/>
    <x v="1"/>
  </r>
  <r>
    <x v="2097"/>
    <n v="2251"/>
    <x v="0"/>
    <x v="0"/>
    <s v="A/29/S"/>
    <x v="2"/>
    <s v="S"/>
    <x v="2"/>
    <x v="23"/>
    <x v="0"/>
    <x v="464"/>
    <x v="581"/>
    <n v="756"/>
    <n v="4996"/>
    <n v="85"/>
    <n v="7336"/>
    <s v="Hoodjuded"/>
    <s v="Yilduno Hoodjuded"/>
    <x v="0"/>
  </r>
  <r>
    <x v="2098"/>
    <n v="2251"/>
    <x v="0"/>
    <x v="0"/>
    <s v="A/29/S"/>
    <x v="2"/>
    <s v="S"/>
    <x v="0"/>
    <x v="2"/>
    <x v="0"/>
    <x v="71"/>
    <x v="10"/>
    <n v="14"/>
    <n v="2"/>
    <n v="1153"/>
    <n v="1172"/>
    <s v="Hoodjuded"/>
    <s v="Zaurion Hoodjuded"/>
    <x v="0"/>
  </r>
  <r>
    <x v="2099"/>
    <n v="2252"/>
    <x v="1"/>
    <x v="0"/>
    <s v="G/363/P"/>
    <x v="3"/>
    <s v="P"/>
    <x v="3"/>
    <x v="12"/>
    <x v="0"/>
    <x v="0"/>
    <x v="582"/>
    <n v="0"/>
    <n v="0"/>
    <n v="960"/>
    <n v="2328"/>
    <s v="Willy"/>
    <s v="Ernard Willy"/>
    <x v="0"/>
  </r>
  <r>
    <x v="2100"/>
    <n v="2253"/>
    <x v="1"/>
    <x v="0"/>
    <s v="G/359/S"/>
    <x v="3"/>
    <s v="S"/>
    <x v="0"/>
    <x v="48"/>
    <x v="0"/>
    <x v="437"/>
    <x v="321"/>
    <n v="171"/>
    <n v="8"/>
    <n v="0"/>
    <n v="912"/>
    <s v="Cruzaley"/>
    <s v="Cherry Cruzaley"/>
    <x v="0"/>
  </r>
  <r>
    <x v="2101"/>
    <n v="2254"/>
    <x v="1"/>
    <x v="0"/>
    <s v="F/455/P"/>
    <x v="1"/>
    <s v="P"/>
    <x v="0"/>
    <x v="6"/>
    <x v="0"/>
    <x v="0"/>
    <x v="206"/>
    <n v="0"/>
    <n v="702"/>
    <n v="1"/>
    <n v="713"/>
    <s v="Mcfaddenson"/>
    <s v="Beula Mcfaddenson"/>
    <x v="0"/>
  </r>
  <r>
    <x v="2102"/>
    <n v="2255"/>
    <x v="0"/>
    <x v="1"/>
    <s v="C/75/P"/>
    <x v="7"/>
    <s v="P"/>
    <x v="2"/>
    <x v="5"/>
    <x v="0"/>
    <x v="0"/>
    <x v="0"/>
    <n v="0"/>
    <n v="0"/>
    <n v="0"/>
    <n v="0"/>
    <s v="Spadicage"/>
    <s v="Tabdhib Spadicage"/>
    <x v="1"/>
  </r>
  <r>
    <x v="2103"/>
    <n v="2255"/>
    <x v="0"/>
    <x v="1"/>
    <s v="C/75/P"/>
    <x v="7"/>
    <s v="P"/>
    <x v="0"/>
    <x v="10"/>
    <x v="0"/>
    <x v="0"/>
    <x v="0"/>
    <n v="0"/>
    <n v="0"/>
    <n v="0"/>
    <n v="0"/>
    <s v="Spadicage"/>
    <s v="Polah Spadicage"/>
    <x v="1"/>
  </r>
  <r>
    <x v="2104"/>
    <n v="2256"/>
    <x v="1"/>
    <x v="1"/>
    <s v="G/360/S"/>
    <x v="3"/>
    <s v="S"/>
    <x v="0"/>
    <x v="52"/>
    <x v="0"/>
    <x v="0"/>
    <x v="0"/>
    <n v="0"/>
    <n v="0"/>
    <n v="0"/>
    <n v="0"/>
    <s v="Batestonley"/>
    <s v="Aarone Batestonley"/>
    <x v="1"/>
  </r>
  <r>
    <x v="2105"/>
    <n v="2257"/>
    <x v="0"/>
    <x v="0"/>
    <s v="C/76/P"/>
    <x v="7"/>
    <s v="P"/>
    <x v="0"/>
    <x v="38"/>
    <x v="1"/>
    <x v="0"/>
    <x v="583"/>
    <n v="0"/>
    <n v="80"/>
    <n v="654"/>
    <n v="4075"/>
    <s v="Diateous"/>
    <s v="Atonea Diateous"/>
    <x v="1"/>
  </r>
  <r>
    <x v="2106"/>
    <n v="2257"/>
    <x v="0"/>
    <x v="1"/>
    <s v="B/66/P"/>
    <x v="0"/>
    <s v="P"/>
    <x v="2"/>
    <x v="15"/>
    <x v="0"/>
    <x v="0"/>
    <x v="0"/>
    <n v="0"/>
    <n v="0"/>
    <n v="0"/>
    <n v="0"/>
    <s v="Diateous"/>
    <s v="Nasliak Diateous"/>
    <x v="1"/>
  </r>
  <r>
    <x v="2107"/>
    <n v="2258"/>
    <x v="1"/>
    <x v="1"/>
    <s v="G/364/P"/>
    <x v="3"/>
    <s v="P"/>
    <x v="0"/>
    <x v="59"/>
    <x v="0"/>
    <x v="0"/>
    <x v="0"/>
    <n v="0"/>
    <n v="0"/>
    <n v="0"/>
    <n v="0"/>
    <s v="Leonzaley"/>
    <s v="All Leonzaley"/>
    <x v="1"/>
  </r>
  <r>
    <x v="2108"/>
    <n v="2261"/>
    <x v="1"/>
    <x v="0"/>
    <s v="F/441/S"/>
    <x v="1"/>
    <s v="S"/>
    <x v="0"/>
    <x v="19"/>
    <x v="0"/>
    <x v="0"/>
    <x v="0"/>
    <n v="885"/>
    <n v="0"/>
    <n v="0"/>
    <n v="885"/>
    <s v="Bairdford"/>
    <s v="Millia Bairdford"/>
    <x v="1"/>
  </r>
  <r>
    <x v="2109"/>
    <n v="2262"/>
    <x v="1"/>
    <x v="0"/>
    <s v="G/365/P"/>
    <x v="3"/>
    <s v="P"/>
    <x v="2"/>
    <x v="26"/>
    <x v="0"/>
    <x v="372"/>
    <x v="260"/>
    <n v="136"/>
    <n v="48"/>
    <n v="0"/>
    <n v="673"/>
    <s v="Kimpson"/>
    <s v="Clarry Kimpson"/>
    <x v="0"/>
  </r>
  <r>
    <x v="2110"/>
    <n v="2263"/>
    <x v="1"/>
    <x v="0"/>
    <s v="F/456/P"/>
    <x v="1"/>
    <s v="P"/>
    <x v="0"/>
    <x v="42"/>
    <x v="0"/>
    <x v="0"/>
    <x v="0"/>
    <n v="32"/>
    <n v="772"/>
    <n v="0"/>
    <n v="804"/>
    <s v="Burnewman"/>
    <s v="Andie Burnewman"/>
    <x v="0"/>
  </r>
  <r>
    <x v="2111"/>
    <n v="2264"/>
    <x v="1"/>
    <x v="0"/>
    <s v="F/442/S"/>
    <x v="1"/>
    <s v="S"/>
    <x v="0"/>
    <x v="0"/>
    <x v="0"/>
    <x v="0"/>
    <x v="0"/>
    <n v="13"/>
    <n v="0"/>
    <n v="868"/>
    <n v="881"/>
    <s v="Youngrayes"/>
    <s v="Lanedy Youngrayes"/>
    <x v="1"/>
  </r>
  <r>
    <x v="2112"/>
    <n v="712"/>
    <x v="2"/>
    <x v="0"/>
    <s v="F/150/P"/>
    <x v="1"/>
    <s v="P"/>
    <x v="0"/>
    <x v="28"/>
    <x v="0"/>
    <x v="549"/>
    <x v="0"/>
    <n v="170"/>
    <n v="1132"/>
    <n v="0"/>
    <n v="1759"/>
    <s v="Apeau"/>
    <s v="Pik Apeau"/>
    <x v="0"/>
  </r>
  <r>
    <x v="2113"/>
    <n v="712"/>
    <x v="2"/>
    <x v="2"/>
    <s v="F/150/P"/>
    <x v="1"/>
    <s v="P"/>
    <x v="0"/>
    <x v="37"/>
    <x v="0"/>
    <x v="0"/>
    <x v="0"/>
    <n v="0"/>
    <n v="0"/>
    <n v="0"/>
    <n v="0"/>
    <s v="Apeau"/>
    <s v="Crans Apeau"/>
    <x v="1"/>
  </r>
  <r>
    <x v="2114"/>
    <n v="2268"/>
    <x v="1"/>
    <x v="1"/>
    <s v="G/366/P"/>
    <x v="3"/>
    <s v="P"/>
    <x v="0"/>
    <x v="43"/>
    <x v="0"/>
    <x v="0"/>
    <x v="0"/>
    <n v="0"/>
    <n v="0"/>
    <n v="0"/>
    <n v="0"/>
    <s v="Mcbriggins"/>
    <s v="Camiet Mcbriggins"/>
    <x v="0"/>
  </r>
  <r>
    <x v="2115"/>
    <n v="719"/>
    <x v="2"/>
    <x v="0"/>
    <s v="E/44/P"/>
    <x v="6"/>
    <s v="P"/>
    <x v="0"/>
    <x v="43"/>
    <x v="0"/>
    <x v="0"/>
    <x v="0"/>
    <n v="0"/>
    <n v="0"/>
    <n v="0"/>
    <n v="0"/>
    <s v="Reate"/>
    <s v="Naros Reate"/>
    <x v="0"/>
  </r>
  <r>
    <x v="2116"/>
    <n v="738"/>
    <x v="2"/>
    <x v="2"/>
    <s v="F/157/P"/>
    <x v="1"/>
    <s v="P"/>
    <x v="0"/>
    <x v="52"/>
    <x v="0"/>
    <x v="0"/>
    <x v="0"/>
    <n v="0"/>
    <n v="0"/>
    <n v="0"/>
    <n v="0"/>
    <s v="Pread"/>
    <s v="Ran Pread"/>
    <x v="1"/>
  </r>
  <r>
    <x v="2117"/>
    <n v="2272"/>
    <x v="1"/>
    <x v="0"/>
    <s v="G/367/P"/>
    <x v="3"/>
    <s v="P"/>
    <x v="0"/>
    <x v="47"/>
    <x v="0"/>
    <x v="0"/>
    <x v="0"/>
    <n v="0"/>
    <n v="0"/>
    <n v="0"/>
    <n v="0"/>
    <s v="-"/>
    <s v="-"/>
    <x v="1"/>
  </r>
  <r>
    <x v="2118"/>
    <n v="2272"/>
    <x v="1"/>
    <x v="1"/>
    <s v=""/>
    <x v="4"/>
    <s v=""/>
    <x v="2"/>
    <x v="33"/>
    <x v="0"/>
    <x v="0"/>
    <x v="0"/>
    <n v="0"/>
    <n v="0"/>
    <n v="0"/>
    <n v="0"/>
    <s v="Quinnerettt"/>
    <s v="Mela Quinnerettt"/>
    <x v="1"/>
  </r>
  <r>
    <x v="2119"/>
    <n v="2272"/>
    <x v="1"/>
    <x v="0"/>
    <s v="G/367/P"/>
    <x v="3"/>
    <s v="P"/>
    <x v="0"/>
    <x v="17"/>
    <x v="0"/>
    <x v="0"/>
    <x v="0"/>
    <n v="0"/>
    <n v="0"/>
    <n v="0"/>
    <n v="0"/>
    <s v="Kirks"/>
    <s v="Ricard Kirks"/>
    <x v="1"/>
  </r>
  <r>
    <x v="2120"/>
    <n v="2273"/>
    <x v="1"/>
    <x v="0"/>
    <s v="E/162/S"/>
    <x v="6"/>
    <s v="S"/>
    <x v="0"/>
    <x v="15"/>
    <x v="0"/>
    <x v="0"/>
    <x v="0"/>
    <n v="0"/>
    <n v="10"/>
    <n v="778"/>
    <n v="788"/>
    <s v="Hanner"/>
    <s v="Timmy Hanner"/>
    <x v="0"/>
  </r>
  <r>
    <x v="2121"/>
    <n v="2274"/>
    <x v="0"/>
    <x v="1"/>
    <s v="C/79/P"/>
    <x v="7"/>
    <s v="P"/>
    <x v="2"/>
    <x v="38"/>
    <x v="0"/>
    <x v="0"/>
    <x v="0"/>
    <n v="0"/>
    <n v="0"/>
    <n v="0"/>
    <n v="0"/>
    <s v="Proorbeng"/>
    <s v="Alrairk Proorbeng"/>
    <x v="1"/>
  </r>
  <r>
    <x v="2122"/>
    <n v="2274"/>
    <x v="0"/>
    <x v="1"/>
    <s v="C/79/P"/>
    <x v="7"/>
    <s v="P"/>
    <x v="2"/>
    <x v="7"/>
    <x v="0"/>
    <x v="0"/>
    <x v="0"/>
    <n v="0"/>
    <n v="0"/>
    <n v="0"/>
    <n v="0"/>
    <s v="Shoeweely"/>
    <s v="Mino Shoeweely"/>
    <x v="1"/>
  </r>
  <r>
    <x v="2123"/>
    <n v="757"/>
    <x v="2"/>
    <x v="0"/>
    <s v="D/33/P"/>
    <x v="5"/>
    <s v="P"/>
    <x v="2"/>
    <x v="61"/>
    <x v="0"/>
    <x v="27"/>
    <x v="0"/>
    <n v="5"/>
    <n v="1022"/>
    <n v="151"/>
    <n v="1179"/>
    <s v="Traie"/>
    <s v="Mins Traie"/>
    <x v="0"/>
  </r>
  <r>
    <x v="2124"/>
    <n v="2277"/>
    <x v="1"/>
    <x v="0"/>
    <s v="G/362/S"/>
    <x v="3"/>
    <s v="S"/>
    <x v="0"/>
    <x v="43"/>
    <x v="0"/>
    <x v="470"/>
    <x v="584"/>
    <n v="470"/>
    <n v="0"/>
    <n v="0"/>
    <n v="809"/>
    <s v="Wallerson"/>
    <s v="Diandy Wallerson"/>
    <x v="0"/>
  </r>
  <r>
    <x v="2125"/>
    <n v="2278"/>
    <x v="0"/>
    <x v="1"/>
    <s v="C/80/P"/>
    <x v="7"/>
    <s v="P"/>
    <x v="2"/>
    <x v="41"/>
    <x v="0"/>
    <x v="0"/>
    <x v="0"/>
    <n v="0"/>
    <n v="0"/>
    <n v="0"/>
    <n v="0"/>
    <s v="Crantiale"/>
    <s v="Gemmam Crantiale"/>
    <x v="1"/>
  </r>
  <r>
    <x v="2126"/>
    <n v="2279"/>
    <x v="0"/>
    <x v="0"/>
    <s v="B/91/S"/>
    <x v="0"/>
    <s v="S"/>
    <x v="2"/>
    <x v="52"/>
    <x v="0"/>
    <x v="0"/>
    <x v="236"/>
    <n v="0"/>
    <n v="85"/>
    <n v="3970"/>
    <n v="4195"/>
    <s v="Pippoppere"/>
    <s v="Axionon Pippoppere"/>
    <x v="0"/>
  </r>
  <r>
    <x v="2127"/>
    <n v="2280"/>
    <x v="0"/>
    <x v="0"/>
    <s v="B/92/S"/>
    <x v="0"/>
    <s v="S"/>
    <x v="0"/>
    <x v="41"/>
    <x v="0"/>
    <x v="512"/>
    <x v="585"/>
    <n v="0"/>
    <n v="0"/>
    <n v="11643"/>
    <n v="12727"/>
    <s v="Femoused"/>
    <s v="Lesat Femoused"/>
    <x v="0"/>
  </r>
  <r>
    <x v="2128"/>
    <n v="2281"/>
    <x v="1"/>
    <x v="0"/>
    <s v="E/136/P"/>
    <x v="6"/>
    <s v="P"/>
    <x v="0"/>
    <x v="50"/>
    <x v="0"/>
    <x v="0"/>
    <x v="0"/>
    <n v="0"/>
    <n v="0"/>
    <n v="0"/>
    <n v="0"/>
    <s v="Hoppers"/>
    <s v="Rica Hoppers"/>
    <x v="1"/>
  </r>
  <r>
    <x v="2129"/>
    <n v="2282"/>
    <x v="1"/>
    <x v="0"/>
    <s v="F/461/P"/>
    <x v="1"/>
    <s v="P"/>
    <x v="0"/>
    <x v="28"/>
    <x v="0"/>
    <x v="0"/>
    <x v="586"/>
    <n v="1"/>
    <n v="0"/>
    <n v="378"/>
    <n v="923"/>
    <s v="Burtiz"/>
    <s v="Ellena Burtiz"/>
    <x v="0"/>
  </r>
  <r>
    <x v="2130"/>
    <n v="765"/>
    <x v="2"/>
    <x v="0"/>
    <s v="F/142/S"/>
    <x v="1"/>
    <s v="S"/>
    <x v="1"/>
    <x v="8"/>
    <x v="0"/>
    <x v="550"/>
    <x v="0"/>
    <n v="55"/>
    <n v="12"/>
    <n v="0"/>
    <n v="1315"/>
    <s v="Burle"/>
    <s v="Frus Burle"/>
    <x v="1"/>
  </r>
  <r>
    <x v="2131"/>
    <n v="2287"/>
    <x v="1"/>
    <x v="0"/>
    <s v="F/464/P"/>
    <x v="1"/>
    <s v="P"/>
    <x v="0"/>
    <x v="12"/>
    <x v="0"/>
    <x v="0"/>
    <x v="10"/>
    <n v="0"/>
    <n v="219"/>
    <n v="0"/>
    <n v="220"/>
    <s v="Reyersendry"/>
    <s v="Shally Reyersendry"/>
    <x v="0"/>
  </r>
  <r>
    <x v="2132"/>
    <n v="2288"/>
    <x v="1"/>
    <x v="0"/>
    <s v="E/163/S"/>
    <x v="6"/>
    <s v="S"/>
    <x v="0"/>
    <x v="15"/>
    <x v="0"/>
    <x v="276"/>
    <x v="587"/>
    <n v="802"/>
    <n v="58"/>
    <n v="0"/>
    <n v="1618"/>
    <s v="Figuez"/>
    <s v="Dia Figuez"/>
    <x v="0"/>
  </r>
  <r>
    <x v="2133"/>
    <n v="765"/>
    <x v="2"/>
    <x v="0"/>
    <s v="F/142/S"/>
    <x v="1"/>
    <s v="S"/>
    <x v="0"/>
    <x v="40"/>
    <x v="0"/>
    <x v="551"/>
    <x v="0"/>
    <n v="121"/>
    <n v="0"/>
    <n v="0"/>
    <n v="876"/>
    <s v="Burle"/>
    <s v="Ponts Burle"/>
    <x v="0"/>
  </r>
  <r>
    <x v="2134"/>
    <n v="2291"/>
    <x v="1"/>
    <x v="2"/>
    <s v="G/365/S"/>
    <x v="3"/>
    <s v="S"/>
    <x v="2"/>
    <x v="50"/>
    <x v="0"/>
    <x v="0"/>
    <x v="0"/>
    <n v="0"/>
    <n v="0"/>
    <n v="0"/>
    <n v="0"/>
    <s v="Pittler"/>
    <s v="Patoya Pittler"/>
    <x v="0"/>
  </r>
  <r>
    <x v="2135"/>
    <n v="2291"/>
    <x v="1"/>
    <x v="0"/>
    <s v="G/365/S"/>
    <x v="3"/>
    <s v="S"/>
    <x v="0"/>
    <x v="39"/>
    <x v="0"/>
    <x v="29"/>
    <x v="0"/>
    <n v="435"/>
    <n v="8"/>
    <n v="277"/>
    <n v="723"/>
    <s v="Pittler"/>
    <s v="Nancey Pittler"/>
    <x v="0"/>
  </r>
  <r>
    <x v="2136"/>
    <n v="2291"/>
    <x v="1"/>
    <x v="0"/>
    <s v="F/445/S"/>
    <x v="1"/>
    <s v="S"/>
    <x v="2"/>
    <x v="59"/>
    <x v="0"/>
    <x v="532"/>
    <x v="35"/>
    <n v="0"/>
    <n v="0"/>
    <n v="568"/>
    <n v="1031"/>
    <s v="-"/>
    <s v="-"/>
    <x v="0"/>
  </r>
  <r>
    <x v="2137"/>
    <n v="2295"/>
    <x v="1"/>
    <x v="0"/>
    <s v="F/466/P"/>
    <x v="1"/>
    <s v="P"/>
    <x v="0"/>
    <x v="72"/>
    <x v="0"/>
    <x v="0"/>
    <x v="0"/>
    <n v="1224"/>
    <n v="0"/>
    <n v="1769"/>
    <n v="2993"/>
    <s v="Emenez"/>
    <s v="Melica Emenez"/>
    <x v="0"/>
  </r>
  <r>
    <x v="2138"/>
    <n v="2295"/>
    <x v="1"/>
    <x v="0"/>
    <s v="F/466/P"/>
    <x v="1"/>
    <s v="P"/>
    <x v="0"/>
    <x v="12"/>
    <x v="0"/>
    <x v="0"/>
    <x v="281"/>
    <n v="70"/>
    <n v="360"/>
    <n v="258"/>
    <n v="696"/>
    <s v="Emenez"/>
    <s v="Jillie Emenez"/>
    <x v="0"/>
  </r>
  <r>
    <x v="2139"/>
    <n v="2296"/>
    <x v="1"/>
    <x v="1"/>
    <s v="G/369/P"/>
    <x v="3"/>
    <s v="P"/>
    <x v="0"/>
    <x v="15"/>
    <x v="0"/>
    <x v="0"/>
    <x v="0"/>
    <n v="0"/>
    <n v="0"/>
    <n v="0"/>
    <n v="0"/>
    <s v="Patteraley"/>
    <s v="Kencey Patteraley"/>
    <x v="1"/>
  </r>
  <r>
    <x v="2140"/>
    <n v="2298"/>
    <x v="1"/>
    <x v="0"/>
    <s v="F/467/P"/>
    <x v="1"/>
    <s v="P"/>
    <x v="1"/>
    <x v="3"/>
    <x v="0"/>
    <x v="519"/>
    <x v="160"/>
    <n v="1"/>
    <n v="0"/>
    <n v="5"/>
    <n v="688"/>
    <s v="Fredersend"/>
    <s v="Thery Fredersend"/>
    <x v="0"/>
  </r>
  <r>
    <x v="2141"/>
    <n v="782"/>
    <x v="2"/>
    <x v="1"/>
    <s v="F/163/P"/>
    <x v="1"/>
    <s v="P"/>
    <x v="0"/>
    <x v="67"/>
    <x v="0"/>
    <x v="0"/>
    <x v="0"/>
    <n v="0"/>
    <n v="0"/>
    <n v="0"/>
    <n v="0"/>
    <s v="Walé"/>
    <s v="Clus Walé"/>
    <x v="1"/>
  </r>
  <r>
    <x v="2142"/>
    <n v="2300"/>
    <x v="0"/>
    <x v="0"/>
    <s v="C/81/P"/>
    <x v="7"/>
    <s v="P"/>
    <x v="2"/>
    <x v="43"/>
    <x v="0"/>
    <x v="0"/>
    <x v="0"/>
    <n v="0"/>
    <n v="0"/>
    <n v="8195"/>
    <n v="8195"/>
    <s v="Alcemblery"/>
    <s v="Genubik Alcemblery"/>
    <x v="0"/>
  </r>
  <r>
    <x v="2143"/>
    <n v="2300"/>
    <x v="0"/>
    <x v="0"/>
    <s v="C/81/P"/>
    <x v="7"/>
    <s v="P"/>
    <x v="2"/>
    <x v="10"/>
    <x v="0"/>
    <x v="0"/>
    <x v="70"/>
    <n v="0"/>
    <n v="3028"/>
    <n v="3768"/>
    <n v="6818"/>
    <s v="Alcemblery"/>
    <s v="Arid Alcemblery"/>
    <x v="0"/>
  </r>
  <r>
    <x v="2144"/>
    <n v="2301"/>
    <x v="1"/>
    <x v="0"/>
    <s v="F/449/S"/>
    <x v="1"/>
    <s v="S"/>
    <x v="0"/>
    <x v="40"/>
    <x v="0"/>
    <x v="552"/>
    <x v="0"/>
    <n v="33"/>
    <n v="10"/>
    <n v="0"/>
    <n v="1053"/>
    <s v="Hodgesss"/>
    <s v="Colly Hodgesss"/>
    <x v="1"/>
  </r>
  <r>
    <x v="2145"/>
    <n v="2301"/>
    <x v="1"/>
    <x v="0"/>
    <s v="G/367/S"/>
    <x v="3"/>
    <s v="S"/>
    <x v="2"/>
    <x v="12"/>
    <x v="0"/>
    <x v="553"/>
    <x v="0"/>
    <n v="0"/>
    <n v="1"/>
    <n v="0"/>
    <n v="1509"/>
    <s v="Hodgesss"/>
    <s v="Weslie Hodgesss"/>
    <x v="0"/>
  </r>
  <r>
    <x v="2146"/>
    <n v="2301"/>
    <x v="1"/>
    <x v="0"/>
    <s v="F/449/S"/>
    <x v="1"/>
    <s v="S"/>
    <x v="2"/>
    <x v="1"/>
    <x v="0"/>
    <x v="554"/>
    <x v="0"/>
    <n v="1"/>
    <n v="0"/>
    <n v="0"/>
    <n v="1368"/>
    <s v="Hodgesss"/>
    <s v="Marine Hodgesss"/>
    <x v="0"/>
  </r>
  <r>
    <x v="2147"/>
    <n v="2302"/>
    <x v="0"/>
    <x v="0"/>
    <s v="A/18/P"/>
    <x v="2"/>
    <s v="P"/>
    <x v="0"/>
    <x v="48"/>
    <x v="1"/>
    <x v="0"/>
    <x v="588"/>
    <n v="0"/>
    <n v="4463"/>
    <n v="34"/>
    <n v="7878"/>
    <s v="Dedometeel"/>
    <s v="Sterion Dedometeel"/>
    <x v="0"/>
  </r>
  <r>
    <x v="2148"/>
    <n v="794"/>
    <x v="2"/>
    <x v="2"/>
    <s v="F/144/S"/>
    <x v="1"/>
    <s v="S"/>
    <x v="2"/>
    <x v="43"/>
    <x v="0"/>
    <x v="0"/>
    <x v="0"/>
    <n v="0"/>
    <n v="0"/>
    <n v="0"/>
    <n v="0"/>
    <s v="Dutte"/>
    <s v="Nakes Dutte"/>
    <x v="1"/>
  </r>
  <r>
    <x v="2149"/>
    <n v="2305"/>
    <x v="1"/>
    <x v="1"/>
    <s v="G/368/S"/>
    <x v="3"/>
    <s v="S"/>
    <x v="0"/>
    <x v="62"/>
    <x v="0"/>
    <x v="0"/>
    <x v="0"/>
    <n v="0"/>
    <n v="0"/>
    <n v="0"/>
    <n v="0"/>
    <s v="-"/>
    <s v="-"/>
    <x v="0"/>
  </r>
  <r>
    <x v="2150"/>
    <n v="2306"/>
    <x v="0"/>
    <x v="0"/>
    <s v="C/82/P"/>
    <x v="7"/>
    <s v="P"/>
    <x v="0"/>
    <x v="17"/>
    <x v="0"/>
    <x v="0"/>
    <x v="0"/>
    <n v="0"/>
    <n v="0"/>
    <n v="0"/>
    <n v="0"/>
    <s v="Colensid"/>
    <s v="Batenar Colensid"/>
    <x v="1"/>
  </r>
  <r>
    <x v="2151"/>
    <n v="2306"/>
    <x v="0"/>
    <x v="0"/>
    <s v="C/82/P"/>
    <x v="7"/>
    <s v="P"/>
    <x v="0"/>
    <x v="34"/>
    <x v="0"/>
    <x v="0"/>
    <x v="0"/>
    <n v="0"/>
    <n v="0"/>
    <n v="0"/>
    <n v="0"/>
    <s v="Colensid"/>
    <s v="Gomeron Colensid"/>
    <x v="1"/>
  </r>
  <r>
    <x v="2152"/>
    <n v="2306"/>
    <x v="0"/>
    <x v="0"/>
    <s v="C/82/P"/>
    <x v="7"/>
    <s v="P"/>
    <x v="0"/>
    <x v="15"/>
    <x v="0"/>
    <x v="0"/>
    <x v="589"/>
    <n v="3"/>
    <n v="676"/>
    <n v="2924"/>
    <n v="3900"/>
    <s v="Colensid"/>
    <s v="Asellum Colensid"/>
    <x v="0"/>
  </r>
  <r>
    <x v="2153"/>
    <n v="2306"/>
    <x v="0"/>
    <x v="0"/>
    <s v="C/82/P"/>
    <x v="7"/>
    <s v="P"/>
    <x v="2"/>
    <x v="38"/>
    <x v="0"/>
    <x v="0"/>
    <x v="590"/>
    <n v="0"/>
    <n v="75"/>
    <n v="0"/>
    <n v="12152"/>
    <s v="Ticiontral"/>
    <s v="Izarkab Ticiontral"/>
    <x v="1"/>
  </r>
  <r>
    <x v="2154"/>
    <n v="2306"/>
    <x v="0"/>
    <x v="1"/>
    <s v="C/82/P"/>
    <x v="7"/>
    <s v="P"/>
    <x v="2"/>
    <x v="13"/>
    <x v="0"/>
    <x v="0"/>
    <x v="0"/>
    <n v="0"/>
    <n v="0"/>
    <n v="0"/>
    <n v="0"/>
    <s v="Colensid"/>
    <s v="Bram Colensid"/>
    <x v="1"/>
  </r>
  <r>
    <x v="2155"/>
    <n v="2306"/>
    <x v="0"/>
    <x v="0"/>
    <s v="C/82/P"/>
    <x v="7"/>
    <s v="P"/>
    <x v="2"/>
    <x v="52"/>
    <x v="0"/>
    <x v="555"/>
    <x v="591"/>
    <n v="4"/>
    <n v="24"/>
    <n v="0"/>
    <n v="1776"/>
    <s v="Colensid"/>
    <s v="Luxons Colensid"/>
    <x v="0"/>
  </r>
  <r>
    <x v="2156"/>
    <n v="2308"/>
    <x v="0"/>
    <x v="1"/>
    <s v="D/77/S"/>
    <x v="5"/>
    <s v="S"/>
    <x v="0"/>
    <x v="36"/>
    <x v="0"/>
    <x v="0"/>
    <x v="0"/>
    <n v="0"/>
    <n v="0"/>
    <n v="0"/>
    <n v="0"/>
    <s v="Pringrous"/>
    <s v="Plas Pringrous"/>
    <x v="1"/>
  </r>
  <r>
    <x v="2157"/>
    <n v="2308"/>
    <x v="0"/>
    <x v="0"/>
    <s v="D/77/S"/>
    <x v="5"/>
    <s v="S"/>
    <x v="2"/>
    <x v="18"/>
    <x v="0"/>
    <x v="150"/>
    <x v="592"/>
    <n v="95"/>
    <n v="1249"/>
    <n v="168"/>
    <n v="3947"/>
    <s v="Pringrous"/>
    <s v="Beten Pringrous"/>
    <x v="0"/>
  </r>
  <r>
    <x v="2158"/>
    <n v="2308"/>
    <x v="0"/>
    <x v="0"/>
    <s v="D/77/S"/>
    <x v="5"/>
    <s v="S"/>
    <x v="0"/>
    <x v="3"/>
    <x v="0"/>
    <x v="0"/>
    <x v="593"/>
    <n v="1"/>
    <n v="9124"/>
    <n v="4"/>
    <n v="11141"/>
    <s v="Pringrous"/>
    <s v="Asellum Pringrous"/>
    <x v="0"/>
  </r>
  <r>
    <x v="2159"/>
    <n v="2308"/>
    <x v="0"/>
    <x v="0"/>
    <s v="D/77/S"/>
    <x v="5"/>
    <s v="S"/>
    <x v="0"/>
    <x v="61"/>
    <x v="0"/>
    <x v="0"/>
    <x v="594"/>
    <n v="0"/>
    <n v="599"/>
    <n v="6"/>
    <n v="5320"/>
    <s v="Pringrous"/>
    <s v="Polluma Pringrous"/>
    <x v="1"/>
  </r>
  <r>
    <x v="2160"/>
    <n v="2309"/>
    <x v="1"/>
    <x v="1"/>
    <s v="G/371/P"/>
    <x v="3"/>
    <s v="P"/>
    <x v="1"/>
    <x v="63"/>
    <x v="0"/>
    <x v="0"/>
    <x v="0"/>
    <n v="0"/>
    <n v="0"/>
    <n v="0"/>
    <n v="0"/>
    <s v="Whitledges"/>
    <s v="Feryla Whitledges"/>
    <x v="0"/>
  </r>
  <r>
    <x v="2161"/>
    <n v="2310"/>
    <x v="0"/>
    <x v="1"/>
    <s v="D/68/P"/>
    <x v="5"/>
    <s v="P"/>
    <x v="2"/>
    <x v="62"/>
    <x v="0"/>
    <x v="0"/>
    <x v="0"/>
    <n v="0"/>
    <n v="0"/>
    <n v="0"/>
    <n v="0"/>
    <s v="Holiabler"/>
    <s v="Alaron Holiabler"/>
    <x v="1"/>
  </r>
  <r>
    <x v="2162"/>
    <n v="2310"/>
    <x v="0"/>
    <x v="1"/>
    <s v="D/68/P"/>
    <x v="5"/>
    <s v="P"/>
    <x v="0"/>
    <x v="35"/>
    <x v="0"/>
    <x v="0"/>
    <x v="0"/>
    <n v="0"/>
    <n v="0"/>
    <n v="0"/>
    <n v="0"/>
    <s v="Holiabler"/>
    <s v="Geons Holiabler"/>
    <x v="1"/>
  </r>
  <r>
    <x v="2163"/>
    <n v="2310"/>
    <x v="0"/>
    <x v="0"/>
    <s v="D/68/P"/>
    <x v="5"/>
    <s v="P"/>
    <x v="0"/>
    <x v="67"/>
    <x v="0"/>
    <x v="0"/>
    <x v="595"/>
    <n v="0"/>
    <n v="4085"/>
    <n v="11"/>
    <n v="6306"/>
    <s v="Pleele"/>
    <s v="Elebara Pleele"/>
    <x v="0"/>
  </r>
  <r>
    <x v="2164"/>
    <n v="2310"/>
    <x v="0"/>
    <x v="1"/>
    <s v="D/68/P"/>
    <x v="5"/>
    <s v="P"/>
    <x v="0"/>
    <x v="5"/>
    <x v="0"/>
    <x v="0"/>
    <x v="0"/>
    <n v="0"/>
    <n v="0"/>
    <n v="0"/>
    <n v="0"/>
    <s v="Pleele"/>
    <s v="Enibah Pleele"/>
    <x v="1"/>
  </r>
  <r>
    <x v="2165"/>
    <n v="2311"/>
    <x v="1"/>
    <x v="0"/>
    <s v="G/372/P"/>
    <x v="3"/>
    <s v="P"/>
    <x v="0"/>
    <x v="3"/>
    <x v="0"/>
    <x v="0"/>
    <x v="504"/>
    <n v="1"/>
    <n v="66"/>
    <n v="84"/>
    <n v="914"/>
    <s v="Cabrewsond"/>
    <s v="Elsane Cabrewsond"/>
    <x v="0"/>
  </r>
  <r>
    <x v="2166"/>
    <n v="2312"/>
    <x v="1"/>
    <x v="1"/>
    <s v="G/369/S"/>
    <x v="3"/>
    <s v="S"/>
    <x v="0"/>
    <x v="7"/>
    <x v="0"/>
    <x v="0"/>
    <x v="0"/>
    <n v="0"/>
    <n v="0"/>
    <n v="0"/>
    <n v="0"/>
    <s v="Sykess"/>
    <s v="Billex Sykess"/>
    <x v="0"/>
  </r>
  <r>
    <x v="2167"/>
    <n v="794"/>
    <x v="2"/>
    <x v="1"/>
    <s v="F/144/S"/>
    <x v="1"/>
    <s v="S"/>
    <x v="2"/>
    <x v="38"/>
    <x v="0"/>
    <x v="0"/>
    <x v="0"/>
    <n v="0"/>
    <n v="0"/>
    <n v="0"/>
    <n v="0"/>
    <s v="Dutte"/>
    <s v="Squars Dutte"/>
    <x v="1"/>
  </r>
  <r>
    <x v="2168"/>
    <n v="2314"/>
    <x v="1"/>
    <x v="1"/>
    <s v="G/370/S"/>
    <x v="3"/>
    <s v="S"/>
    <x v="0"/>
    <x v="45"/>
    <x v="0"/>
    <x v="0"/>
    <x v="0"/>
    <n v="0"/>
    <n v="0"/>
    <n v="0"/>
    <n v="0"/>
    <s v="Folemonley"/>
    <s v="Troyce Folemonley"/>
    <x v="0"/>
  </r>
  <r>
    <x v="2169"/>
    <n v="2315"/>
    <x v="0"/>
    <x v="1"/>
    <s v="B/67/P"/>
    <x v="0"/>
    <s v="P"/>
    <x v="2"/>
    <x v="10"/>
    <x v="0"/>
    <x v="0"/>
    <x v="0"/>
    <n v="0"/>
    <n v="0"/>
    <n v="0"/>
    <n v="0"/>
    <s v="Singmage"/>
    <s v="Murzima Singmage"/>
    <x v="1"/>
  </r>
  <r>
    <x v="2170"/>
    <n v="2316"/>
    <x v="1"/>
    <x v="1"/>
    <s v="G/371/S"/>
    <x v="3"/>
    <s v="S"/>
    <x v="1"/>
    <x v="11"/>
    <x v="0"/>
    <x v="0"/>
    <x v="0"/>
    <n v="0"/>
    <n v="0"/>
    <n v="0"/>
    <n v="0"/>
    <s v="Blange"/>
    <s v="Shan Blange"/>
    <x v="1"/>
  </r>
  <r>
    <x v="2171"/>
    <n v="2317"/>
    <x v="1"/>
    <x v="0"/>
    <s v="G/372/S"/>
    <x v="3"/>
    <s v="S"/>
    <x v="0"/>
    <x v="0"/>
    <x v="0"/>
    <x v="0"/>
    <x v="596"/>
    <n v="0"/>
    <n v="454"/>
    <n v="0"/>
    <n v="908"/>
    <s v="Gainebergan"/>
    <s v="Ronia Gainebergan"/>
    <x v="0"/>
  </r>
  <r>
    <x v="2172"/>
    <n v="2318"/>
    <x v="1"/>
    <x v="0"/>
    <s v="F/470/P"/>
    <x v="1"/>
    <s v="P"/>
    <x v="0"/>
    <x v="41"/>
    <x v="0"/>
    <x v="556"/>
    <x v="35"/>
    <n v="626"/>
    <n v="0"/>
    <n v="5"/>
    <n v="796"/>
    <s v="Bradamss"/>
    <s v="Lindy Bradamss"/>
    <x v="0"/>
  </r>
  <r>
    <x v="2173"/>
    <n v="2319"/>
    <x v="1"/>
    <x v="1"/>
    <s v="G/373/P"/>
    <x v="3"/>
    <s v="P"/>
    <x v="1"/>
    <x v="55"/>
    <x v="0"/>
    <x v="0"/>
    <x v="0"/>
    <n v="0"/>
    <n v="0"/>
    <n v="0"/>
    <n v="0"/>
    <s v="Estron"/>
    <s v="Evendy Estron"/>
    <x v="0"/>
  </r>
  <r>
    <x v="2174"/>
    <n v="2320"/>
    <x v="1"/>
    <x v="0"/>
    <s v="F/450/S"/>
    <x v="1"/>
    <s v="S"/>
    <x v="2"/>
    <x v="34"/>
    <x v="0"/>
    <x v="0"/>
    <x v="345"/>
    <n v="0"/>
    <n v="21"/>
    <n v="23"/>
    <n v="804"/>
    <s v="Francock"/>
    <s v="Thel Francock"/>
    <x v="0"/>
  </r>
  <r>
    <x v="2175"/>
    <n v="2321"/>
    <x v="1"/>
    <x v="1"/>
    <s v="G/373/S"/>
    <x v="3"/>
    <s v="S"/>
    <x v="1"/>
    <x v="36"/>
    <x v="0"/>
    <x v="0"/>
    <x v="0"/>
    <n v="0"/>
    <n v="0"/>
    <n v="0"/>
    <n v="0"/>
    <s v="Petermandez"/>
    <s v="Claura Petermandez"/>
    <x v="1"/>
  </r>
  <r>
    <x v="2176"/>
    <n v="2325"/>
    <x v="1"/>
    <x v="1"/>
    <s v="G/374/S"/>
    <x v="3"/>
    <s v="S"/>
    <x v="1"/>
    <x v="15"/>
    <x v="0"/>
    <x v="0"/>
    <x v="0"/>
    <n v="0"/>
    <n v="0"/>
    <n v="0"/>
    <n v="0"/>
    <s v="Hurchez"/>
    <s v="Kimmie Hurchez"/>
    <x v="0"/>
  </r>
  <r>
    <x v="2177"/>
    <n v="2327"/>
    <x v="0"/>
    <x v="0"/>
    <s v="B/68/P"/>
    <x v="0"/>
    <s v="P"/>
    <x v="0"/>
    <x v="25"/>
    <x v="0"/>
    <x v="0"/>
    <x v="597"/>
    <n v="388"/>
    <n v="892"/>
    <n v="2"/>
    <n v="5388"/>
    <s v="Oidederval"/>
    <s v="Alyat Oidederval"/>
    <x v="1"/>
  </r>
  <r>
    <x v="2178"/>
    <n v="798"/>
    <x v="2"/>
    <x v="1"/>
    <s v="F/147/S"/>
    <x v="1"/>
    <s v="S"/>
    <x v="1"/>
    <x v="22"/>
    <x v="0"/>
    <x v="0"/>
    <x v="0"/>
    <n v="0"/>
    <n v="0"/>
    <n v="0"/>
    <n v="0"/>
    <s v="Gelle"/>
    <s v="Ecco Gelle"/>
    <x v="1"/>
  </r>
  <r>
    <x v="2179"/>
    <n v="2332"/>
    <x v="1"/>
    <x v="0"/>
    <s v="F/453/S"/>
    <x v="1"/>
    <s v="S"/>
    <x v="0"/>
    <x v="33"/>
    <x v="0"/>
    <x v="557"/>
    <x v="0"/>
    <n v="20"/>
    <n v="1589"/>
    <n v="0"/>
    <n v="2165"/>
    <s v="Mccarry"/>
    <s v="Cellex Mccarry"/>
    <x v="0"/>
  </r>
  <r>
    <x v="2180"/>
    <n v="802"/>
    <x v="2"/>
    <x v="1"/>
    <s v="F/148/S"/>
    <x v="1"/>
    <s v="S"/>
    <x v="0"/>
    <x v="17"/>
    <x v="0"/>
    <x v="0"/>
    <x v="0"/>
    <n v="0"/>
    <n v="0"/>
    <n v="0"/>
    <n v="0"/>
    <s v="Pimne"/>
    <s v="Plat Pimne"/>
    <x v="1"/>
  </r>
  <r>
    <x v="2181"/>
    <n v="2336"/>
    <x v="0"/>
    <x v="1"/>
    <s v="A/30/S"/>
    <x v="2"/>
    <s v="S"/>
    <x v="2"/>
    <x v="11"/>
    <x v="0"/>
    <x v="0"/>
    <x v="0"/>
    <n v="0"/>
    <n v="0"/>
    <n v="0"/>
    <n v="0"/>
    <s v="Fulatorly"/>
    <s v="Alhail Fulatorly"/>
    <x v="1"/>
  </r>
  <r>
    <x v="2182"/>
    <n v="2336"/>
    <x v="0"/>
    <x v="0"/>
    <s v="A/30/S"/>
    <x v="2"/>
    <s v="S"/>
    <x v="0"/>
    <x v="5"/>
    <x v="1"/>
    <x v="558"/>
    <x v="598"/>
    <n v="17"/>
    <n v="1452"/>
    <n v="3782"/>
    <n v="7570"/>
    <s v="Fulatorly"/>
    <s v="Wezna Fulatorly"/>
    <x v="0"/>
  </r>
  <r>
    <x v="2183"/>
    <n v="2338"/>
    <x v="1"/>
    <x v="1"/>
    <s v="G/376/P"/>
    <x v="3"/>
    <s v="P"/>
    <x v="2"/>
    <x v="38"/>
    <x v="0"/>
    <x v="0"/>
    <x v="0"/>
    <n v="0"/>
    <n v="0"/>
    <n v="0"/>
    <n v="0"/>
    <s v="Moodman"/>
    <s v="Elenay Moodman"/>
    <x v="1"/>
  </r>
  <r>
    <x v="2184"/>
    <n v="2338"/>
    <x v="1"/>
    <x v="0"/>
    <s v="F/474/P"/>
    <x v="1"/>
    <s v="P"/>
    <x v="0"/>
    <x v="6"/>
    <x v="0"/>
    <x v="189"/>
    <x v="0"/>
    <n v="0"/>
    <n v="857"/>
    <n v="0"/>
    <n v="871"/>
    <s v="Moodman"/>
    <s v="Julion Moodman"/>
    <x v="0"/>
  </r>
  <r>
    <x v="2185"/>
    <n v="809"/>
    <x v="2"/>
    <x v="0"/>
    <s v="F/151/S"/>
    <x v="1"/>
    <s v="S"/>
    <x v="0"/>
    <x v="20"/>
    <x v="0"/>
    <x v="0"/>
    <x v="0"/>
    <n v="0"/>
    <n v="0"/>
    <n v="0"/>
    <n v="0"/>
    <s v="Meake"/>
    <s v="Oaters Meake"/>
    <x v="1"/>
  </r>
  <r>
    <x v="2186"/>
    <n v="2340"/>
    <x v="1"/>
    <x v="0"/>
    <s v="F/454/S"/>
    <x v="1"/>
    <s v="S"/>
    <x v="1"/>
    <x v="1"/>
    <x v="0"/>
    <x v="0"/>
    <x v="0"/>
    <n v="648"/>
    <n v="0"/>
    <n v="0"/>
    <n v="648"/>
    <s v="Huntt"/>
    <s v="Karlie Huntt"/>
    <x v="0"/>
  </r>
  <r>
    <x v="2187"/>
    <n v="2341"/>
    <x v="1"/>
    <x v="0"/>
    <s v="F/455/S"/>
    <x v="1"/>
    <s v="S"/>
    <x v="0"/>
    <x v="24"/>
    <x v="0"/>
    <x v="0"/>
    <x v="7"/>
    <n v="0"/>
    <n v="0"/>
    <n v="0"/>
    <n v="785"/>
    <s v="Hubbarnett"/>
    <s v="Karlie Hubbarnett"/>
    <x v="1"/>
  </r>
  <r>
    <x v="2188"/>
    <n v="2345"/>
    <x v="1"/>
    <x v="1"/>
    <s v="G/378/S"/>
    <x v="3"/>
    <s v="S"/>
    <x v="1"/>
    <x v="70"/>
    <x v="0"/>
    <x v="0"/>
    <x v="0"/>
    <n v="0"/>
    <n v="0"/>
    <n v="0"/>
    <n v="0"/>
    <s v="Brightez"/>
    <s v="Evane Brightez"/>
    <x v="0"/>
  </r>
  <r>
    <x v="2189"/>
    <n v="2347"/>
    <x v="1"/>
    <x v="0"/>
    <s v="F/477/P"/>
    <x v="1"/>
    <s v="P"/>
    <x v="2"/>
    <x v="7"/>
    <x v="0"/>
    <x v="559"/>
    <x v="70"/>
    <n v="0"/>
    <n v="0"/>
    <n v="0"/>
    <n v="635"/>
    <s v="Wellierras"/>
    <s v="Evaley Wellierras"/>
    <x v="0"/>
  </r>
  <r>
    <x v="2190"/>
    <n v="2347"/>
    <x v="1"/>
    <x v="1"/>
    <s v="G/377/P"/>
    <x v="3"/>
    <s v="P"/>
    <x v="0"/>
    <x v="56"/>
    <x v="0"/>
    <x v="0"/>
    <x v="0"/>
    <n v="0"/>
    <n v="0"/>
    <n v="0"/>
    <n v="0"/>
    <s v="Wellierras"/>
    <s v="Janne Wellierras"/>
    <x v="1"/>
  </r>
  <r>
    <x v="2191"/>
    <n v="2347"/>
    <x v="1"/>
    <x v="1"/>
    <s v="G/377/P"/>
    <x v="3"/>
    <s v="P"/>
    <x v="0"/>
    <x v="21"/>
    <x v="0"/>
    <x v="0"/>
    <x v="0"/>
    <n v="0"/>
    <n v="0"/>
    <n v="0"/>
    <n v="0"/>
    <s v="Wellierras"/>
    <s v="Ward Wellierras"/>
    <x v="0"/>
  </r>
  <r>
    <x v="2192"/>
    <n v="2347"/>
    <x v="1"/>
    <x v="1"/>
    <s v="G/377/P"/>
    <x v="3"/>
    <s v="P"/>
    <x v="1"/>
    <x v="16"/>
    <x v="0"/>
    <x v="0"/>
    <x v="0"/>
    <n v="0"/>
    <n v="0"/>
    <n v="0"/>
    <n v="0"/>
    <s v="Wellierras"/>
    <s v="Joanry Wellierras"/>
    <x v="1"/>
  </r>
  <r>
    <x v="2193"/>
    <n v="2347"/>
    <x v="1"/>
    <x v="1"/>
    <s v="G/377/P"/>
    <x v="3"/>
    <s v="P"/>
    <x v="2"/>
    <x v="24"/>
    <x v="0"/>
    <x v="0"/>
    <x v="0"/>
    <n v="0"/>
    <n v="0"/>
    <n v="0"/>
    <n v="0"/>
    <s v="Wellierras"/>
    <s v="Lewise Wellierras"/>
    <x v="1"/>
  </r>
  <r>
    <x v="2194"/>
    <n v="2347"/>
    <x v="1"/>
    <x v="0"/>
    <s v="G/377/P"/>
    <x v="3"/>
    <s v="P"/>
    <x v="2"/>
    <x v="14"/>
    <x v="0"/>
    <x v="27"/>
    <x v="0"/>
    <n v="2"/>
    <n v="605"/>
    <n v="0"/>
    <n v="608"/>
    <s v="Wellierras"/>
    <s v="Therry Wellierras"/>
    <x v="0"/>
  </r>
  <r>
    <x v="2195"/>
    <n v="2347"/>
    <x v="1"/>
    <x v="0"/>
    <s v="G/377/P"/>
    <x v="3"/>
    <s v="P"/>
    <x v="0"/>
    <x v="49"/>
    <x v="0"/>
    <x v="0"/>
    <x v="0"/>
    <n v="0"/>
    <n v="0"/>
    <n v="0"/>
    <n v="0"/>
    <s v="Wellierras"/>
    <s v="Fanna Wellierras"/>
    <x v="0"/>
  </r>
  <r>
    <x v="2196"/>
    <n v="2348"/>
    <x v="0"/>
    <x v="0"/>
    <s v="D/78/S"/>
    <x v="5"/>
    <s v="S"/>
    <x v="2"/>
    <x v="5"/>
    <x v="1"/>
    <x v="0"/>
    <x v="599"/>
    <n v="78"/>
    <n v="1418"/>
    <n v="1239"/>
    <n v="3958"/>
    <s v="Alaring"/>
    <s v="Asellux Alaring"/>
    <x v="0"/>
  </r>
  <r>
    <x v="2197"/>
    <n v="2349"/>
    <x v="1"/>
    <x v="0"/>
    <s v="G/379/S"/>
    <x v="3"/>
    <s v="S"/>
    <x v="0"/>
    <x v="8"/>
    <x v="0"/>
    <x v="0"/>
    <x v="600"/>
    <n v="0"/>
    <n v="0"/>
    <n v="185"/>
    <n v="907"/>
    <s v="Brookes"/>
    <s v="All Brookes"/>
    <x v="0"/>
  </r>
  <r>
    <x v="2198"/>
    <n v="2353"/>
    <x v="1"/>
    <x v="0"/>
    <s v="G/380/S"/>
    <x v="3"/>
    <s v="S"/>
    <x v="0"/>
    <x v="29"/>
    <x v="0"/>
    <x v="209"/>
    <x v="601"/>
    <n v="86"/>
    <n v="0"/>
    <n v="0"/>
    <n v="5525"/>
    <s v="Morgerson"/>
    <s v="Janney Morgerson"/>
    <x v="1"/>
  </r>
  <r>
    <x v="2199"/>
    <n v="2353"/>
    <x v="1"/>
    <x v="0"/>
    <s v="F/457/S"/>
    <x v="1"/>
    <s v="S"/>
    <x v="2"/>
    <x v="45"/>
    <x v="0"/>
    <x v="560"/>
    <x v="0"/>
    <n v="0"/>
    <n v="0"/>
    <n v="0"/>
    <n v="880"/>
    <s v="Morgerson"/>
    <s v="Lawren Morgerson"/>
    <x v="0"/>
  </r>
  <r>
    <x v="2200"/>
    <n v="809"/>
    <x v="2"/>
    <x v="0"/>
    <s v="F/151/S"/>
    <x v="1"/>
    <s v="S"/>
    <x v="0"/>
    <x v="42"/>
    <x v="0"/>
    <x v="561"/>
    <x v="0"/>
    <n v="51"/>
    <n v="304"/>
    <n v="0"/>
    <n v="1191"/>
    <s v="Meake"/>
    <s v="Smal Meake"/>
    <x v="0"/>
  </r>
  <r>
    <x v="2201"/>
    <n v="809"/>
    <x v="2"/>
    <x v="0"/>
    <s v="F/151/S"/>
    <x v="1"/>
    <s v="S"/>
    <x v="0"/>
    <x v="16"/>
    <x v="0"/>
    <x v="0"/>
    <x v="0"/>
    <n v="0"/>
    <n v="0"/>
    <n v="0"/>
    <n v="0"/>
    <s v="Meake"/>
    <s v="Wales Meake"/>
    <x v="1"/>
  </r>
  <r>
    <x v="2202"/>
    <n v="811"/>
    <x v="2"/>
    <x v="0"/>
    <s v="F/152/S"/>
    <x v="1"/>
    <s v="S"/>
    <x v="1"/>
    <x v="54"/>
    <x v="0"/>
    <x v="562"/>
    <x v="0"/>
    <n v="0"/>
    <n v="0"/>
    <n v="833"/>
    <n v="2042"/>
    <s v="Knik"/>
    <s v="Ranutz Knik"/>
    <x v="0"/>
  </r>
  <r>
    <x v="2203"/>
    <n v="2357"/>
    <x v="1"/>
    <x v="0"/>
    <s v="E/139/P"/>
    <x v="6"/>
    <s v="P"/>
    <x v="0"/>
    <x v="28"/>
    <x v="0"/>
    <x v="0"/>
    <x v="602"/>
    <n v="994"/>
    <n v="215"/>
    <n v="0"/>
    <n v="1618"/>
    <s v="Whitez"/>
    <s v="Vandy Whitez"/>
    <x v="0"/>
  </r>
  <r>
    <x v="2204"/>
    <n v="2360"/>
    <x v="1"/>
    <x v="1"/>
    <s v="G/379/P"/>
    <x v="3"/>
    <s v="P"/>
    <x v="0"/>
    <x v="1"/>
    <x v="0"/>
    <x v="0"/>
    <x v="0"/>
    <n v="0"/>
    <n v="0"/>
    <n v="0"/>
    <n v="0"/>
    <s v="Boyersons"/>
    <s v="Dorene Boyersons"/>
    <x v="1"/>
  </r>
  <r>
    <x v="2205"/>
    <n v="2361"/>
    <x v="1"/>
    <x v="1"/>
    <s v="G/380/P"/>
    <x v="3"/>
    <s v="P"/>
    <x v="1"/>
    <x v="47"/>
    <x v="0"/>
    <x v="0"/>
    <x v="0"/>
    <n v="0"/>
    <n v="0"/>
    <n v="0"/>
    <n v="0"/>
    <s v="Belley"/>
    <s v="Teryla Belley"/>
    <x v="0"/>
  </r>
  <r>
    <x v="2206"/>
    <n v="2361"/>
    <x v="1"/>
    <x v="0"/>
    <s v="F/481/P"/>
    <x v="1"/>
    <s v="P"/>
    <x v="3"/>
    <x v="19"/>
    <x v="0"/>
    <x v="0"/>
    <x v="0"/>
    <n v="792"/>
    <n v="0"/>
    <n v="0"/>
    <n v="792"/>
    <s v="Belley"/>
    <s v="Megany Belley"/>
    <x v="1"/>
  </r>
  <r>
    <x v="2207"/>
    <n v="2363"/>
    <x v="0"/>
    <x v="0"/>
    <s v="C/85/S"/>
    <x v="7"/>
    <s v="S"/>
    <x v="0"/>
    <x v="7"/>
    <x v="0"/>
    <x v="563"/>
    <x v="603"/>
    <n v="41"/>
    <n v="1"/>
    <n v="462"/>
    <n v="11846"/>
    <s v="Unregul"/>
    <s v="Castab Unregul"/>
    <x v="1"/>
  </r>
  <r>
    <x v="2208"/>
    <n v="2364"/>
    <x v="1"/>
    <x v="0"/>
    <s v="G/381/P"/>
    <x v="3"/>
    <s v="P"/>
    <x v="0"/>
    <x v="5"/>
    <x v="0"/>
    <x v="0"/>
    <x v="260"/>
    <n v="6"/>
    <n v="864"/>
    <n v="33"/>
    <n v="907"/>
    <s v="Roachez"/>
    <s v="Sta Roachez"/>
    <x v="1"/>
  </r>
  <r>
    <x v="2209"/>
    <n v="2365"/>
    <x v="0"/>
    <x v="1"/>
    <s v="D/71/P"/>
    <x v="5"/>
    <s v="P"/>
    <x v="0"/>
    <x v="53"/>
    <x v="0"/>
    <x v="0"/>
    <x v="0"/>
    <n v="0"/>
    <n v="0"/>
    <n v="0"/>
    <n v="0"/>
    <s v="Clunic"/>
    <s v="Spuri Clunic"/>
    <x v="1"/>
  </r>
  <r>
    <x v="2210"/>
    <n v="811"/>
    <x v="2"/>
    <x v="1"/>
    <s v="F/152/S"/>
    <x v="1"/>
    <s v="S"/>
    <x v="0"/>
    <x v="16"/>
    <x v="0"/>
    <x v="0"/>
    <x v="0"/>
    <n v="0"/>
    <n v="0"/>
    <n v="0"/>
    <n v="0"/>
    <s v="Nutte"/>
    <s v="Pan Nutte"/>
    <x v="1"/>
  </r>
  <r>
    <x v="2211"/>
    <n v="2367"/>
    <x v="1"/>
    <x v="0"/>
    <s v="F/483/P"/>
    <x v="1"/>
    <s v="P"/>
    <x v="0"/>
    <x v="43"/>
    <x v="0"/>
    <x v="0"/>
    <x v="0"/>
    <n v="1"/>
    <n v="644"/>
    <n v="0"/>
    <n v="645"/>
    <s v="Brookes"/>
    <s v="Mela Brookes"/>
    <x v="0"/>
  </r>
  <r>
    <x v="2212"/>
    <n v="811"/>
    <x v="2"/>
    <x v="0"/>
    <s v="F/152/S"/>
    <x v="1"/>
    <s v="S"/>
    <x v="0"/>
    <x v="16"/>
    <x v="0"/>
    <x v="0"/>
    <x v="0"/>
    <n v="0"/>
    <n v="0"/>
    <n v="0"/>
    <n v="0"/>
    <s v="Nutte"/>
    <s v="Phams Nutte"/>
    <x v="1"/>
  </r>
  <r>
    <x v="2213"/>
    <n v="2369"/>
    <x v="1"/>
    <x v="0"/>
    <s v="F/484/P"/>
    <x v="1"/>
    <s v="P"/>
    <x v="0"/>
    <x v="29"/>
    <x v="0"/>
    <x v="29"/>
    <x v="0"/>
    <n v="880"/>
    <n v="0"/>
    <n v="40"/>
    <n v="923"/>
    <s v="Youngrayes"/>
    <s v="Netty Youngrayes"/>
    <x v="0"/>
  </r>
  <r>
    <x v="2214"/>
    <n v="2373"/>
    <x v="0"/>
    <x v="0"/>
    <s v="D/81/S"/>
    <x v="5"/>
    <s v="S"/>
    <x v="0"/>
    <x v="39"/>
    <x v="0"/>
    <x v="0"/>
    <x v="604"/>
    <n v="0"/>
    <n v="7818"/>
    <n v="96"/>
    <n v="12670"/>
    <s v="Aneetle"/>
    <s v="Bens Aneetle"/>
    <x v="0"/>
  </r>
  <r>
    <x v="2215"/>
    <n v="813"/>
    <x v="2"/>
    <x v="1"/>
    <s v="F/169/P"/>
    <x v="1"/>
    <s v="P"/>
    <x v="0"/>
    <x v="67"/>
    <x v="0"/>
    <x v="0"/>
    <x v="0"/>
    <n v="0"/>
    <n v="0"/>
    <n v="0"/>
    <n v="0"/>
    <s v="Katte"/>
    <s v="Frouse Katte"/>
    <x v="1"/>
  </r>
  <r>
    <x v="2216"/>
    <n v="2375"/>
    <x v="1"/>
    <x v="0"/>
    <s v="G/383/P"/>
    <x v="3"/>
    <s v="P"/>
    <x v="2"/>
    <x v="15"/>
    <x v="0"/>
    <x v="0"/>
    <x v="0"/>
    <n v="659"/>
    <n v="94"/>
    <n v="0"/>
    <n v="753"/>
    <s v="Franankson"/>
    <s v="Jeroy Franankson"/>
    <x v="1"/>
  </r>
  <r>
    <x v="2217"/>
    <n v="2376"/>
    <x v="1"/>
    <x v="0"/>
    <s v="F/459/S"/>
    <x v="1"/>
    <s v="S"/>
    <x v="2"/>
    <x v="15"/>
    <x v="0"/>
    <x v="0"/>
    <x v="423"/>
    <n v="0"/>
    <n v="0"/>
    <n v="673"/>
    <n v="703"/>
    <s v="Coffmaney"/>
    <s v="Harlos Coffmaney"/>
    <x v="0"/>
  </r>
  <r>
    <x v="2218"/>
    <n v="2377"/>
    <x v="0"/>
    <x v="1"/>
    <s v="C/83/P"/>
    <x v="7"/>
    <s v="P"/>
    <x v="1"/>
    <x v="25"/>
    <x v="0"/>
    <x v="0"/>
    <x v="0"/>
    <n v="0"/>
    <n v="0"/>
    <n v="0"/>
    <n v="0"/>
    <s v="Noxiong"/>
    <s v="Alark Noxiong"/>
    <x v="1"/>
  </r>
  <r>
    <x v="2219"/>
    <n v="2379"/>
    <x v="1"/>
    <x v="0"/>
    <s v="F/487/P"/>
    <x v="1"/>
    <s v="P"/>
    <x v="0"/>
    <x v="8"/>
    <x v="0"/>
    <x v="564"/>
    <x v="0"/>
    <n v="678"/>
    <n v="0"/>
    <n v="0"/>
    <n v="872"/>
    <s v="Grifford"/>
    <s v="Monard Grifford"/>
    <x v="0"/>
  </r>
  <r>
    <x v="2220"/>
    <n v="2382"/>
    <x v="1"/>
    <x v="0"/>
    <s v="F/488/P"/>
    <x v="1"/>
    <s v="P"/>
    <x v="2"/>
    <x v="54"/>
    <x v="0"/>
    <x v="0"/>
    <x v="215"/>
    <n v="0"/>
    <n v="1324"/>
    <n v="0"/>
    <n v="1357"/>
    <s v="-"/>
    <s v="-"/>
    <x v="0"/>
  </r>
  <r>
    <x v="2221"/>
    <n v="2384"/>
    <x v="1"/>
    <x v="1"/>
    <s v="G/383/S"/>
    <x v="3"/>
    <s v="S"/>
    <x v="0"/>
    <x v="55"/>
    <x v="0"/>
    <x v="0"/>
    <x v="0"/>
    <n v="0"/>
    <n v="0"/>
    <n v="0"/>
    <n v="0"/>
    <s v="Cleachrand"/>
    <s v="Paulah Cleachrand"/>
    <x v="0"/>
  </r>
  <r>
    <x v="2222"/>
    <n v="2384"/>
    <x v="1"/>
    <x v="1"/>
    <s v="G/383/S"/>
    <x v="3"/>
    <s v="S"/>
    <x v="1"/>
    <x v="47"/>
    <x v="0"/>
    <x v="0"/>
    <x v="0"/>
    <n v="0"/>
    <n v="0"/>
    <n v="0"/>
    <n v="0"/>
    <s v="Cleachrand"/>
    <s v="Landa Cleachrand"/>
    <x v="0"/>
  </r>
  <r>
    <x v="2223"/>
    <n v="2384"/>
    <x v="1"/>
    <x v="0"/>
    <s v="G/383/S"/>
    <x v="3"/>
    <s v="S"/>
    <x v="2"/>
    <x v="56"/>
    <x v="0"/>
    <x v="0"/>
    <x v="0"/>
    <n v="0"/>
    <n v="0"/>
    <n v="0"/>
    <n v="0"/>
    <s v="Pollarkeeks"/>
    <s v="Cathya Pollarkeeks"/>
    <x v="1"/>
  </r>
  <r>
    <x v="2224"/>
    <n v="2384"/>
    <x v="1"/>
    <x v="0"/>
    <s v="G/383/S"/>
    <x v="3"/>
    <s v="S"/>
    <x v="0"/>
    <x v="32"/>
    <x v="0"/>
    <x v="0"/>
    <x v="0"/>
    <n v="0"/>
    <n v="0"/>
    <n v="0"/>
    <n v="0"/>
    <s v="Cleachrand"/>
    <s v="Loreen Cleachrand"/>
    <x v="1"/>
  </r>
  <r>
    <x v="2225"/>
    <n v="2384"/>
    <x v="1"/>
    <x v="1"/>
    <s v="G/383/S"/>
    <x v="3"/>
    <s v="S"/>
    <x v="0"/>
    <x v="30"/>
    <x v="0"/>
    <x v="0"/>
    <x v="0"/>
    <n v="0"/>
    <n v="0"/>
    <n v="0"/>
    <n v="0"/>
    <s v="Pollarkeeks"/>
    <s v="Ronia Pollarkeeks"/>
    <x v="0"/>
  </r>
  <r>
    <x v="2226"/>
    <n v="2384"/>
    <x v="1"/>
    <x v="2"/>
    <s v="G/383/S"/>
    <x v="3"/>
    <s v="S"/>
    <x v="0"/>
    <x v="29"/>
    <x v="0"/>
    <x v="0"/>
    <x v="0"/>
    <n v="0"/>
    <n v="0"/>
    <n v="0"/>
    <n v="0"/>
    <s v="Cleachrand"/>
    <s v="Lerome Cleachrand"/>
    <x v="0"/>
  </r>
  <r>
    <x v="2227"/>
    <n v="2384"/>
    <x v="3"/>
    <x v="1"/>
    <s v=""/>
    <x v="4"/>
    <s v=""/>
    <x v="0"/>
    <x v="56"/>
    <x v="0"/>
    <x v="0"/>
    <x v="0"/>
    <n v="0"/>
    <n v="0"/>
    <n v="0"/>
    <n v="0"/>
    <s v="Pollarkeeks"/>
    <s v="Neila Pollarkeeks"/>
    <x v="1"/>
  </r>
  <r>
    <x v="2228"/>
    <n v="824"/>
    <x v="2"/>
    <x v="0"/>
    <s v="F/158/S"/>
    <x v="1"/>
    <s v="S"/>
    <x v="0"/>
    <x v="27"/>
    <x v="0"/>
    <x v="163"/>
    <x v="0"/>
    <n v="343"/>
    <n v="55"/>
    <n v="0"/>
    <n v="1213"/>
    <s v="Chpie"/>
    <s v="Teda Chpie"/>
    <x v="0"/>
  </r>
  <r>
    <x v="2229"/>
    <n v="2387"/>
    <x v="1"/>
    <x v="0"/>
    <s v="E/142/P"/>
    <x v="6"/>
    <s v="P"/>
    <x v="0"/>
    <x v="2"/>
    <x v="0"/>
    <x v="0"/>
    <x v="605"/>
    <n v="0"/>
    <n v="690"/>
    <n v="490"/>
    <n v="1580"/>
    <s v="Estiagosen"/>
    <s v="Debony Estiagosen"/>
    <x v="1"/>
  </r>
  <r>
    <x v="2230"/>
    <n v="2389"/>
    <x v="1"/>
    <x v="0"/>
    <s v="G/384/S"/>
    <x v="3"/>
    <s v="S"/>
    <x v="0"/>
    <x v="15"/>
    <x v="0"/>
    <x v="0"/>
    <x v="302"/>
    <n v="0"/>
    <n v="676"/>
    <n v="0"/>
    <n v="722"/>
    <s v="Solon"/>
    <s v="Annon Solon"/>
    <x v="0"/>
  </r>
  <r>
    <x v="2231"/>
    <n v="2390"/>
    <x v="1"/>
    <x v="0"/>
    <s v="G/385/P"/>
    <x v="3"/>
    <s v="P"/>
    <x v="0"/>
    <x v="1"/>
    <x v="0"/>
    <x v="0"/>
    <x v="0"/>
    <n v="0"/>
    <n v="59"/>
    <n v="4120"/>
    <n v="4179"/>
    <s v="Burrilllins"/>
    <s v="Joelan Burrilllins"/>
    <x v="0"/>
  </r>
  <r>
    <x v="2232"/>
    <n v="2391"/>
    <x v="1"/>
    <x v="0"/>
    <s v="E/143/P"/>
    <x v="6"/>
    <s v="P"/>
    <x v="0"/>
    <x v="28"/>
    <x v="0"/>
    <x v="311"/>
    <x v="450"/>
    <n v="0"/>
    <n v="1"/>
    <n v="0"/>
    <n v="788"/>
    <s v="Hendrys"/>
    <s v="Chery Hendrys"/>
    <x v="0"/>
  </r>
  <r>
    <x v="2233"/>
    <n v="2392"/>
    <x v="1"/>
    <x v="1"/>
    <s v="G/386/P"/>
    <x v="3"/>
    <s v="P"/>
    <x v="0"/>
    <x v="12"/>
    <x v="0"/>
    <x v="0"/>
    <x v="0"/>
    <n v="0"/>
    <n v="0"/>
    <n v="0"/>
    <n v="0"/>
    <s v="Salin"/>
    <s v="Isaacy Salin"/>
    <x v="1"/>
  </r>
  <r>
    <x v="2234"/>
    <n v="2395"/>
    <x v="1"/>
    <x v="0"/>
    <s v="G/387/P"/>
    <x v="3"/>
    <s v="P"/>
    <x v="0"/>
    <x v="18"/>
    <x v="0"/>
    <x v="243"/>
    <x v="10"/>
    <n v="0"/>
    <n v="0"/>
    <n v="0"/>
    <n v="713"/>
    <s v="Toddleton"/>
    <s v="Olgary Toddleton"/>
    <x v="0"/>
  </r>
  <r>
    <x v="2235"/>
    <n v="2396"/>
    <x v="1"/>
    <x v="0"/>
    <s v="E/168/S"/>
    <x v="6"/>
    <s v="S"/>
    <x v="0"/>
    <x v="59"/>
    <x v="0"/>
    <x v="0"/>
    <x v="606"/>
    <n v="0"/>
    <n v="287"/>
    <n v="781"/>
    <n v="1625"/>
    <s v="Handertiz"/>
    <s v="Deaney Handertiz"/>
    <x v="0"/>
  </r>
  <r>
    <x v="2236"/>
    <n v="2396"/>
    <x v="1"/>
    <x v="0"/>
    <s v="G/386/S"/>
    <x v="3"/>
    <s v="S"/>
    <x v="0"/>
    <x v="29"/>
    <x v="0"/>
    <x v="565"/>
    <x v="0"/>
    <n v="30"/>
    <n v="0"/>
    <n v="0"/>
    <n v="884"/>
    <s v="Handertiz"/>
    <s v="Sallie Handertiz"/>
    <x v="0"/>
  </r>
  <r>
    <x v="2237"/>
    <n v="2397"/>
    <x v="1"/>
    <x v="0"/>
    <s v="G/387/S"/>
    <x v="3"/>
    <s v="S"/>
    <x v="2"/>
    <x v="39"/>
    <x v="0"/>
    <x v="0"/>
    <x v="607"/>
    <n v="0"/>
    <n v="0"/>
    <n v="0"/>
    <n v="810"/>
    <s v="Raney"/>
    <s v="Elenna Raney"/>
    <x v="0"/>
  </r>
  <r>
    <x v="2238"/>
    <n v="2398"/>
    <x v="1"/>
    <x v="0"/>
    <s v="F/490/P"/>
    <x v="1"/>
    <s v="P"/>
    <x v="0"/>
    <x v="33"/>
    <x v="0"/>
    <x v="0"/>
    <x v="608"/>
    <n v="44"/>
    <n v="0"/>
    <n v="5"/>
    <n v="829"/>
    <s v="Barnolaney"/>
    <s v="Loresa Barnolaney"/>
    <x v="0"/>
  </r>
  <r>
    <x v="2239"/>
    <n v="848"/>
    <x v="2"/>
    <x v="1"/>
    <s v="F/175/P"/>
    <x v="1"/>
    <s v="P"/>
    <x v="0"/>
    <x v="29"/>
    <x v="0"/>
    <x v="0"/>
    <x v="0"/>
    <n v="0"/>
    <n v="0"/>
    <n v="0"/>
    <n v="0"/>
    <s v="Raca"/>
    <s v="Sts Raca"/>
    <x v="1"/>
  </r>
  <r>
    <x v="2240"/>
    <n v="2401"/>
    <x v="1"/>
    <x v="1"/>
    <s v="G/388/P"/>
    <x v="3"/>
    <s v="P"/>
    <x v="1"/>
    <x v="42"/>
    <x v="0"/>
    <x v="0"/>
    <x v="0"/>
    <n v="0"/>
    <n v="0"/>
    <n v="0"/>
    <n v="0"/>
    <s v="Francock"/>
    <s v="Luise Francock"/>
    <x v="1"/>
  </r>
  <r>
    <x v="2241"/>
    <n v="2402"/>
    <x v="1"/>
    <x v="1"/>
    <s v="G/389/P"/>
    <x v="3"/>
    <s v="P"/>
    <x v="0"/>
    <x v="45"/>
    <x v="0"/>
    <x v="0"/>
    <x v="0"/>
    <n v="0"/>
    <n v="0"/>
    <n v="0"/>
    <n v="0"/>
    <s v="Valezaley"/>
    <s v="Glenna Valezaley"/>
    <x v="0"/>
  </r>
  <r>
    <x v="2242"/>
    <n v="2403"/>
    <x v="1"/>
    <x v="0"/>
    <s v="G/388/S"/>
    <x v="3"/>
    <s v="S"/>
    <x v="3"/>
    <x v="36"/>
    <x v="0"/>
    <x v="107"/>
    <x v="0"/>
    <n v="0"/>
    <n v="877"/>
    <n v="0"/>
    <n v="884"/>
    <s v="Frederry"/>
    <s v="Antony Frederry"/>
    <x v="0"/>
  </r>
  <r>
    <x v="2243"/>
    <n v="2404"/>
    <x v="0"/>
    <x v="0"/>
    <s v="C/86/S"/>
    <x v="7"/>
    <s v="S"/>
    <x v="0"/>
    <x v="19"/>
    <x v="0"/>
    <x v="0"/>
    <x v="586"/>
    <n v="7"/>
    <n v="2650"/>
    <n v="1561"/>
    <n v="4762"/>
    <s v="Disheract"/>
    <s v="Scharab Disheract"/>
    <x v="0"/>
  </r>
  <r>
    <x v="2244"/>
    <n v="2404"/>
    <x v="0"/>
    <x v="1"/>
    <s v="C/86/S"/>
    <x v="7"/>
    <s v="S"/>
    <x v="0"/>
    <x v="30"/>
    <x v="0"/>
    <x v="0"/>
    <x v="0"/>
    <n v="0"/>
    <n v="0"/>
    <n v="0"/>
    <n v="0"/>
    <s v="Disheract"/>
    <s v="Alatik Disheract"/>
    <x v="1"/>
  </r>
  <r>
    <x v="2245"/>
    <n v="2404"/>
    <x v="0"/>
    <x v="0"/>
    <s v="C/86/S"/>
    <x v="7"/>
    <s v="S"/>
    <x v="2"/>
    <x v="39"/>
    <x v="0"/>
    <x v="268"/>
    <x v="609"/>
    <n v="130"/>
    <n v="47"/>
    <n v="1171"/>
    <n v="7729"/>
    <s v="Oilpuring"/>
    <s v="Girtan Oilpuring"/>
    <x v="1"/>
  </r>
  <r>
    <x v="2246"/>
    <n v="2404"/>
    <x v="0"/>
    <x v="1"/>
    <s v="C/86/S"/>
    <x v="7"/>
    <s v="S"/>
    <x v="0"/>
    <x v="5"/>
    <x v="0"/>
    <x v="0"/>
    <x v="0"/>
    <n v="0"/>
    <n v="0"/>
    <n v="0"/>
    <n v="0"/>
    <s v="Disheract"/>
    <s v="Dira Disheract"/>
    <x v="1"/>
  </r>
  <r>
    <x v="2247"/>
    <n v="848"/>
    <x v="2"/>
    <x v="1"/>
    <s v="F/175/P"/>
    <x v="1"/>
    <s v="P"/>
    <x v="0"/>
    <x v="9"/>
    <x v="0"/>
    <x v="0"/>
    <x v="0"/>
    <n v="0"/>
    <n v="0"/>
    <n v="0"/>
    <n v="0"/>
    <s v="Raca"/>
    <s v="Monam Raca"/>
    <x v="1"/>
  </r>
  <r>
    <x v="2248"/>
    <n v="2409"/>
    <x v="1"/>
    <x v="0"/>
    <s v="F/492/P"/>
    <x v="1"/>
    <s v="P"/>
    <x v="2"/>
    <x v="15"/>
    <x v="0"/>
    <x v="566"/>
    <x v="610"/>
    <n v="0"/>
    <n v="0"/>
    <n v="3"/>
    <n v="690"/>
    <s v="Pottonalden"/>
    <s v="Briam Pottonalden"/>
    <x v="0"/>
  </r>
  <r>
    <x v="2249"/>
    <n v="2409"/>
    <x v="1"/>
    <x v="1"/>
    <s v="G/390/P"/>
    <x v="3"/>
    <s v="P"/>
    <x v="0"/>
    <x v="15"/>
    <x v="0"/>
    <x v="0"/>
    <x v="0"/>
    <n v="0"/>
    <n v="0"/>
    <n v="0"/>
    <n v="0"/>
    <s v="Pottonalden"/>
    <s v="Eulahy Pottonalden"/>
    <x v="1"/>
  </r>
  <r>
    <x v="2250"/>
    <n v="2410"/>
    <x v="1"/>
    <x v="1"/>
    <s v="G/391/P"/>
    <x v="3"/>
    <s v="P"/>
    <x v="0"/>
    <x v="26"/>
    <x v="0"/>
    <x v="0"/>
    <x v="0"/>
    <n v="0"/>
    <n v="0"/>
    <n v="0"/>
    <n v="0"/>
    <s v="Beckeetter"/>
    <s v="Dia Beckeetter"/>
    <x v="1"/>
  </r>
  <r>
    <x v="2251"/>
    <n v="2411"/>
    <x v="1"/>
    <x v="0"/>
    <s v="F/493/P"/>
    <x v="1"/>
    <s v="P"/>
    <x v="0"/>
    <x v="19"/>
    <x v="0"/>
    <x v="247"/>
    <x v="611"/>
    <n v="17"/>
    <n v="0"/>
    <n v="0"/>
    <n v="2151"/>
    <s v="Howenters"/>
    <s v="Brinez Howenters"/>
    <x v="1"/>
  </r>
  <r>
    <x v="2252"/>
    <n v="2412"/>
    <x v="1"/>
    <x v="1"/>
    <s v="G/392/P"/>
    <x v="3"/>
    <s v="P"/>
    <x v="0"/>
    <x v="1"/>
    <x v="0"/>
    <x v="0"/>
    <x v="0"/>
    <n v="0"/>
    <n v="0"/>
    <n v="0"/>
    <n v="0"/>
    <s v="Bertsontry"/>
    <s v="Rone Bertsontry"/>
    <x v="1"/>
  </r>
  <r>
    <x v="2253"/>
    <n v="2413"/>
    <x v="1"/>
    <x v="1"/>
    <s v="G/390/S"/>
    <x v="3"/>
    <s v="S"/>
    <x v="1"/>
    <x v="41"/>
    <x v="0"/>
    <x v="0"/>
    <x v="0"/>
    <n v="0"/>
    <n v="0"/>
    <n v="0"/>
    <n v="0"/>
    <s v="Barnoldeney"/>
    <s v="Tyrona Barnoldeney"/>
    <x v="1"/>
  </r>
  <r>
    <x v="2254"/>
    <n v="2414"/>
    <x v="0"/>
    <x v="0"/>
    <s v="T/1/P"/>
    <x v="8"/>
    <s v="P"/>
    <x v="0"/>
    <x v="42"/>
    <x v="0"/>
    <x v="0"/>
    <x v="612"/>
    <n v="2"/>
    <n v="3133"/>
    <n v="2447"/>
    <n v="7411"/>
    <s v="Headfair"/>
    <s v="Mergak Headfair"/>
    <x v="0"/>
  </r>
  <r>
    <x v="2255"/>
    <n v="2416"/>
    <x v="1"/>
    <x v="0"/>
    <s v="G/391/S"/>
    <x v="3"/>
    <s v="S"/>
    <x v="0"/>
    <x v="26"/>
    <x v="0"/>
    <x v="150"/>
    <x v="0"/>
    <n v="1079"/>
    <n v="0"/>
    <n v="729"/>
    <n v="1817"/>
    <s v="Nolds"/>
    <s v="Lesley Nolds"/>
    <x v="0"/>
  </r>
  <r>
    <x v="2256"/>
    <n v="2417"/>
    <x v="1"/>
    <x v="0"/>
    <s v="G/393/P"/>
    <x v="3"/>
    <s v="P"/>
    <x v="0"/>
    <x v="25"/>
    <x v="0"/>
    <x v="492"/>
    <x v="324"/>
    <n v="0"/>
    <n v="836"/>
    <n v="9"/>
    <n v="887"/>
    <s v="Mcgowaymond"/>
    <s v="Shanya Mcgowaymond"/>
    <x v="0"/>
  </r>
  <r>
    <x v="2257"/>
    <n v="2419"/>
    <x v="1"/>
    <x v="1"/>
    <s v="G/394/P"/>
    <x v="3"/>
    <s v="P"/>
    <x v="0"/>
    <x v="24"/>
    <x v="0"/>
    <x v="0"/>
    <x v="0"/>
    <n v="0"/>
    <n v="0"/>
    <n v="0"/>
    <n v="0"/>
    <s v="Mclainez"/>
    <s v="Eriney Mclainez"/>
    <x v="1"/>
  </r>
  <r>
    <x v="2258"/>
    <n v="850"/>
    <x v="2"/>
    <x v="1"/>
    <s v="E/62/S"/>
    <x v="6"/>
    <s v="S"/>
    <x v="0"/>
    <x v="48"/>
    <x v="0"/>
    <x v="0"/>
    <x v="0"/>
    <n v="0"/>
    <n v="0"/>
    <n v="0"/>
    <n v="0"/>
    <s v="Nan"/>
    <s v="Koops Nan"/>
    <x v="1"/>
  </r>
  <r>
    <x v="2259"/>
    <n v="2423"/>
    <x v="1"/>
    <x v="1"/>
    <s v="G/395/P"/>
    <x v="3"/>
    <s v="P"/>
    <x v="0"/>
    <x v="28"/>
    <x v="0"/>
    <x v="0"/>
    <x v="0"/>
    <n v="0"/>
    <n v="0"/>
    <n v="0"/>
    <n v="0"/>
    <s v="Boltond"/>
    <s v="Bonya Boltond"/>
    <x v="0"/>
  </r>
  <r>
    <x v="2260"/>
    <n v="2424"/>
    <x v="1"/>
    <x v="0"/>
    <s v="G/393/S"/>
    <x v="3"/>
    <s v="S"/>
    <x v="0"/>
    <x v="10"/>
    <x v="0"/>
    <x v="274"/>
    <x v="613"/>
    <n v="1559"/>
    <n v="0"/>
    <n v="0"/>
    <n v="1816"/>
    <s v="Fishopper"/>
    <s v="Hanna Fishopper"/>
    <x v="1"/>
  </r>
  <r>
    <x v="2261"/>
    <n v="878"/>
    <x v="2"/>
    <x v="0"/>
    <s v="D/31/S"/>
    <x v="5"/>
    <s v="S"/>
    <x v="1"/>
    <x v="12"/>
    <x v="1"/>
    <x v="567"/>
    <x v="0"/>
    <n v="3"/>
    <n v="447"/>
    <n v="0"/>
    <n v="831"/>
    <s v="Bancy"/>
    <s v="Sceres Bancy"/>
    <x v="0"/>
  </r>
  <r>
    <x v="2262"/>
    <n v="890"/>
    <x v="2"/>
    <x v="0"/>
    <s v="F/184/P"/>
    <x v="1"/>
    <s v="P"/>
    <x v="0"/>
    <x v="4"/>
    <x v="0"/>
    <x v="161"/>
    <x v="0"/>
    <n v="338"/>
    <n v="9"/>
    <n v="0"/>
    <n v="519"/>
    <s v="-"/>
    <s v="-"/>
    <x v="0"/>
  </r>
  <r>
    <x v="2263"/>
    <n v="2427"/>
    <x v="0"/>
    <x v="1"/>
    <s v="B/94/S"/>
    <x v="0"/>
    <s v="S"/>
    <x v="0"/>
    <x v="6"/>
    <x v="0"/>
    <x v="0"/>
    <x v="0"/>
    <n v="0"/>
    <n v="0"/>
    <n v="0"/>
    <n v="0"/>
    <s v="Geneltic"/>
    <s v="Marfak Geneltic"/>
    <x v="1"/>
  </r>
  <r>
    <x v="2264"/>
    <n v="2429"/>
    <x v="1"/>
    <x v="0"/>
    <s v="F/497/P"/>
    <x v="1"/>
    <s v="P"/>
    <x v="0"/>
    <x v="30"/>
    <x v="0"/>
    <x v="42"/>
    <x v="99"/>
    <n v="332"/>
    <n v="0"/>
    <n v="606"/>
    <n v="1106"/>
    <s v="Vinozarks"/>
    <s v="Idace Vinozarks"/>
    <x v="0"/>
  </r>
  <r>
    <x v="2265"/>
    <n v="2431"/>
    <x v="1"/>
    <x v="0"/>
    <s v="F/498/P"/>
    <x v="1"/>
    <s v="P"/>
    <x v="0"/>
    <x v="45"/>
    <x v="0"/>
    <x v="0"/>
    <x v="91"/>
    <n v="0"/>
    <n v="566"/>
    <n v="208"/>
    <n v="776"/>
    <s v="Josesh"/>
    <s v="Candy Josesh"/>
    <x v="0"/>
  </r>
  <r>
    <x v="2266"/>
    <n v="2432"/>
    <x v="1"/>
    <x v="0"/>
    <s v="F/499/P"/>
    <x v="1"/>
    <s v="P"/>
    <x v="0"/>
    <x v="43"/>
    <x v="0"/>
    <x v="0"/>
    <x v="0"/>
    <n v="79"/>
    <n v="0"/>
    <n v="0"/>
    <n v="79"/>
    <s v="Anthompson"/>
    <s v="Cellex Anthompson"/>
    <x v="0"/>
  </r>
  <r>
    <x v="2267"/>
    <n v="2433"/>
    <x v="0"/>
    <x v="1"/>
    <s v="C/84/P"/>
    <x v="7"/>
    <s v="P"/>
    <x v="0"/>
    <x v="25"/>
    <x v="0"/>
    <x v="0"/>
    <x v="0"/>
    <n v="0"/>
    <n v="0"/>
    <n v="0"/>
    <n v="0"/>
    <s v="Ametic"/>
    <s v="Keidus Ametic"/>
    <x v="1"/>
  </r>
  <r>
    <x v="2268"/>
    <n v="2435"/>
    <x v="1"/>
    <x v="0"/>
    <s v="F/467/S"/>
    <x v="1"/>
    <s v="S"/>
    <x v="0"/>
    <x v="3"/>
    <x v="0"/>
    <x v="23"/>
    <x v="0"/>
    <n v="28"/>
    <n v="0"/>
    <n v="2757"/>
    <n v="2789"/>
    <s v="Bonder"/>
    <s v="Lynnee Bonder"/>
    <x v="0"/>
  </r>
  <r>
    <x v="2269"/>
    <n v="2436"/>
    <x v="1"/>
    <x v="0"/>
    <s v="F/501/P"/>
    <x v="1"/>
    <s v="P"/>
    <x v="0"/>
    <x v="33"/>
    <x v="0"/>
    <x v="313"/>
    <x v="0"/>
    <n v="0"/>
    <n v="0"/>
    <n v="40"/>
    <n v="799"/>
    <s v="Figuez"/>
    <s v="Gileen Figuez"/>
    <x v="0"/>
  </r>
  <r>
    <x v="2270"/>
    <n v="901"/>
    <x v="2"/>
    <x v="0"/>
    <s v="F/167/S"/>
    <x v="1"/>
    <s v="S"/>
    <x v="0"/>
    <x v="25"/>
    <x v="0"/>
    <x v="248"/>
    <x v="0"/>
    <n v="2552"/>
    <n v="0"/>
    <n v="0"/>
    <n v="2599"/>
    <s v="Porki"/>
    <s v="Grake Porki"/>
    <x v="1"/>
  </r>
  <r>
    <x v="2271"/>
    <n v="2439"/>
    <x v="1"/>
    <x v="0"/>
    <s v="F/504/P"/>
    <x v="1"/>
    <s v="P"/>
    <x v="0"/>
    <x v="1"/>
    <x v="0"/>
    <x v="568"/>
    <x v="363"/>
    <n v="13"/>
    <n v="0"/>
    <n v="0"/>
    <n v="777"/>
    <s v="Bardinard"/>
    <s v="Ninald Bardinard"/>
    <x v="1"/>
  </r>
  <r>
    <x v="2272"/>
    <n v="2441"/>
    <x v="1"/>
    <x v="0"/>
    <s v="F/468/S"/>
    <x v="1"/>
    <s v="S"/>
    <x v="2"/>
    <x v="30"/>
    <x v="0"/>
    <x v="0"/>
    <x v="197"/>
    <n v="493"/>
    <n v="0"/>
    <n v="372"/>
    <n v="876"/>
    <s v="Bowenasey"/>
    <s v="Tamin Bowenasey"/>
    <x v="0"/>
  </r>
  <r>
    <x v="2273"/>
    <n v="905"/>
    <x v="2"/>
    <x v="0"/>
    <s v="D/38/P"/>
    <x v="5"/>
    <s v="P"/>
    <x v="1"/>
    <x v="19"/>
    <x v="0"/>
    <x v="23"/>
    <x v="0"/>
    <n v="421"/>
    <n v="435"/>
    <n v="19"/>
    <n v="879"/>
    <s v="Kin"/>
    <s v="Gicks Kin"/>
    <x v="0"/>
  </r>
  <r>
    <x v="2274"/>
    <n v="2443"/>
    <x v="0"/>
    <x v="0"/>
    <s v="D/72/P"/>
    <x v="5"/>
    <s v="P"/>
    <x v="0"/>
    <x v="14"/>
    <x v="0"/>
    <x v="569"/>
    <x v="568"/>
    <n v="76"/>
    <n v="0"/>
    <n v="0"/>
    <n v="1955"/>
    <s v="-"/>
    <s v="-"/>
    <x v="0"/>
  </r>
  <r>
    <x v="2275"/>
    <n v="2444"/>
    <x v="1"/>
    <x v="0"/>
    <s v="F/506/P"/>
    <x v="1"/>
    <s v="P"/>
    <x v="2"/>
    <x v="26"/>
    <x v="0"/>
    <x v="298"/>
    <x v="567"/>
    <n v="3"/>
    <n v="448"/>
    <n v="54"/>
    <n v="747"/>
    <s v="Pentss"/>
    <s v="Benew Pentss"/>
    <x v="0"/>
  </r>
  <r>
    <x v="2276"/>
    <n v="2445"/>
    <x v="1"/>
    <x v="0"/>
    <s v="E/170/S"/>
    <x v="6"/>
    <s v="S"/>
    <x v="3"/>
    <x v="26"/>
    <x v="0"/>
    <x v="570"/>
    <x v="83"/>
    <n v="27"/>
    <n v="89"/>
    <n v="69"/>
    <n v="790"/>
    <s v="Lerez"/>
    <s v="Sanney Lerez"/>
    <x v="0"/>
  </r>
  <r>
    <x v="2277"/>
    <n v="2446"/>
    <x v="1"/>
    <x v="0"/>
    <s v="F/507/P"/>
    <x v="1"/>
    <s v="P"/>
    <x v="0"/>
    <x v="3"/>
    <x v="0"/>
    <x v="0"/>
    <x v="0"/>
    <n v="661"/>
    <n v="0"/>
    <n v="94"/>
    <n v="755"/>
    <s v="Hoppernardy"/>
    <s v="Lestie Hoppernardy"/>
    <x v="1"/>
  </r>
  <r>
    <x v="2278"/>
    <n v="911"/>
    <x v="2"/>
    <x v="0"/>
    <s v="F/189/P"/>
    <x v="1"/>
    <s v="P"/>
    <x v="0"/>
    <x v="25"/>
    <x v="1"/>
    <x v="571"/>
    <x v="0"/>
    <n v="0"/>
    <n v="136"/>
    <n v="4"/>
    <n v="2632"/>
    <s v="Blate"/>
    <s v="Angars Blate"/>
    <x v="0"/>
  </r>
  <r>
    <x v="2279"/>
    <n v="925"/>
    <x v="2"/>
    <x v="0"/>
    <s v="F/191/P"/>
    <x v="1"/>
    <s v="P"/>
    <x v="0"/>
    <x v="10"/>
    <x v="0"/>
    <x v="572"/>
    <x v="0"/>
    <n v="1626"/>
    <n v="0"/>
    <n v="0"/>
    <n v="2005"/>
    <s v="Kraie"/>
    <s v="Skix Kraie"/>
    <x v="0"/>
  </r>
  <r>
    <x v="2280"/>
    <n v="925"/>
    <x v="2"/>
    <x v="1"/>
    <s v="F/191/P"/>
    <x v="1"/>
    <s v="P"/>
    <x v="0"/>
    <x v="56"/>
    <x v="0"/>
    <x v="0"/>
    <x v="0"/>
    <n v="0"/>
    <n v="0"/>
    <n v="0"/>
    <n v="0"/>
    <s v="Kraie"/>
    <s v="Varkes Kraie"/>
    <x v="1"/>
  </r>
  <r>
    <x v="2281"/>
    <n v="2451"/>
    <x v="1"/>
    <x v="1"/>
    <s v="G/395/S"/>
    <x v="3"/>
    <s v="S"/>
    <x v="1"/>
    <x v="4"/>
    <x v="0"/>
    <x v="0"/>
    <x v="0"/>
    <n v="0"/>
    <n v="0"/>
    <n v="0"/>
    <n v="0"/>
    <s v="Currisones"/>
    <s v="Valey Currisones"/>
    <x v="0"/>
  </r>
  <r>
    <x v="2282"/>
    <n v="2452"/>
    <x v="1"/>
    <x v="0"/>
    <s v="F/470/S"/>
    <x v="1"/>
    <s v="S"/>
    <x v="2"/>
    <x v="42"/>
    <x v="0"/>
    <x v="573"/>
    <x v="91"/>
    <n v="28"/>
    <n v="161"/>
    <n v="0"/>
    <n v="717"/>
    <s v="Wiggs"/>
    <s v="Lorey Wiggs"/>
    <x v="0"/>
  </r>
  <r>
    <x v="2283"/>
    <n v="925"/>
    <x v="2"/>
    <x v="1"/>
    <s v="F/191/P"/>
    <x v="1"/>
    <s v="P"/>
    <x v="0"/>
    <x v="54"/>
    <x v="0"/>
    <x v="0"/>
    <x v="0"/>
    <n v="0"/>
    <n v="0"/>
    <n v="0"/>
    <n v="0"/>
    <s v="Kraie"/>
    <s v="Almone Kraie"/>
    <x v="1"/>
  </r>
  <r>
    <x v="2284"/>
    <n v="2454"/>
    <x v="1"/>
    <x v="0"/>
    <s v="F/510/P"/>
    <x v="1"/>
    <s v="P"/>
    <x v="0"/>
    <x v="43"/>
    <x v="0"/>
    <x v="0"/>
    <x v="0"/>
    <n v="0"/>
    <n v="157"/>
    <n v="644"/>
    <n v="801"/>
    <s v="Monroellynn"/>
    <s v="Jeandy Monroellynn"/>
    <x v="0"/>
  </r>
  <r>
    <x v="2285"/>
    <n v="932"/>
    <x v="2"/>
    <x v="1"/>
    <s v=""/>
    <x v="4"/>
    <s v=""/>
    <x v="0"/>
    <x v="19"/>
    <x v="0"/>
    <x v="0"/>
    <x v="0"/>
    <n v="0"/>
    <n v="0"/>
    <n v="0"/>
    <n v="0"/>
    <s v="Pette"/>
    <s v="Boats Pette"/>
    <x v="1"/>
  </r>
  <r>
    <x v="2286"/>
    <n v="2456"/>
    <x v="1"/>
    <x v="1"/>
    <s v="G/399/P"/>
    <x v="3"/>
    <s v="P"/>
    <x v="1"/>
    <x v="45"/>
    <x v="0"/>
    <x v="0"/>
    <x v="0"/>
    <n v="0"/>
    <n v="0"/>
    <n v="0"/>
    <n v="0"/>
    <s v="Jarvey"/>
    <s v="Dorey Jarvey"/>
    <x v="0"/>
  </r>
  <r>
    <x v="2287"/>
    <n v="2457"/>
    <x v="1"/>
    <x v="1"/>
    <s v="G/400/P"/>
    <x v="3"/>
    <s v="P"/>
    <x v="0"/>
    <x v="4"/>
    <x v="0"/>
    <x v="0"/>
    <x v="0"/>
    <n v="0"/>
    <n v="0"/>
    <n v="0"/>
    <n v="0"/>
    <s v="Raney"/>
    <s v="Brada Raney"/>
    <x v="1"/>
  </r>
  <r>
    <x v="2288"/>
    <n v="2458"/>
    <x v="1"/>
    <x v="0"/>
    <s v="F/511/P"/>
    <x v="1"/>
    <s v="P"/>
    <x v="0"/>
    <x v="33"/>
    <x v="0"/>
    <x v="299"/>
    <x v="614"/>
    <n v="578"/>
    <n v="0"/>
    <n v="0"/>
    <n v="702"/>
    <s v="Mcphernard"/>
    <s v="Rald Mcphernard"/>
    <x v="1"/>
  </r>
  <r>
    <x v="2289"/>
    <n v="2460"/>
    <x v="1"/>
    <x v="1"/>
    <s v="G/402/P"/>
    <x v="3"/>
    <s v="P"/>
    <x v="1"/>
    <x v="7"/>
    <x v="0"/>
    <x v="0"/>
    <x v="0"/>
    <n v="0"/>
    <n v="0"/>
    <n v="0"/>
    <n v="0"/>
    <s v="Solon"/>
    <s v="Man Solon"/>
    <x v="1"/>
  </r>
  <r>
    <x v="2290"/>
    <n v="2461"/>
    <x v="1"/>
    <x v="1"/>
    <s v="G/396/S"/>
    <x v="3"/>
    <s v="S"/>
    <x v="0"/>
    <x v="78"/>
    <x v="0"/>
    <x v="0"/>
    <x v="0"/>
    <n v="0"/>
    <n v="0"/>
    <n v="0"/>
    <n v="0"/>
    <s v="Leeves"/>
    <s v="Idary Leeves"/>
    <x v="0"/>
  </r>
  <r>
    <x v="2291"/>
    <n v="2462"/>
    <x v="1"/>
    <x v="1"/>
    <s v="G/397/S"/>
    <x v="3"/>
    <s v="S"/>
    <x v="1"/>
    <x v="24"/>
    <x v="2"/>
    <x v="0"/>
    <x v="0"/>
    <n v="0"/>
    <n v="0"/>
    <n v="0"/>
    <n v="0"/>
    <s v="Flowensley"/>
    <s v="Yolana Flowensley"/>
    <x v="0"/>
  </r>
  <r>
    <x v="2292"/>
    <n v="2463"/>
    <x v="1"/>
    <x v="0"/>
    <s v="E/171/S"/>
    <x v="6"/>
    <s v="S"/>
    <x v="0"/>
    <x v="13"/>
    <x v="0"/>
    <x v="297"/>
    <x v="0"/>
    <n v="12"/>
    <n v="0"/>
    <n v="0"/>
    <n v="70"/>
    <s v="Johnshines"/>
    <s v="Leondy Johnshines"/>
    <x v="0"/>
  </r>
  <r>
    <x v="2293"/>
    <n v="2466"/>
    <x v="1"/>
    <x v="0"/>
    <s v="F/472/S"/>
    <x v="1"/>
    <s v="S"/>
    <x v="0"/>
    <x v="42"/>
    <x v="0"/>
    <x v="0"/>
    <x v="10"/>
    <n v="61"/>
    <n v="897"/>
    <n v="0"/>
    <n v="959"/>
    <s v="Harmond"/>
    <s v="Carley Harmond"/>
    <x v="0"/>
  </r>
  <r>
    <x v="2294"/>
    <n v="942"/>
    <x v="2"/>
    <x v="0"/>
    <s v="F/196/P"/>
    <x v="1"/>
    <s v="P"/>
    <x v="0"/>
    <x v="41"/>
    <x v="0"/>
    <x v="574"/>
    <x v="0"/>
    <n v="555"/>
    <n v="0"/>
    <n v="0"/>
    <n v="1149"/>
    <s v="Vloaf"/>
    <s v="Triple Vloaf"/>
    <x v="0"/>
  </r>
  <r>
    <x v="2295"/>
    <n v="2470"/>
    <x v="1"/>
    <x v="0"/>
    <s v="G/398/S"/>
    <x v="3"/>
    <s v="S"/>
    <x v="0"/>
    <x v="40"/>
    <x v="0"/>
    <x v="242"/>
    <x v="0"/>
    <n v="0"/>
    <n v="567"/>
    <n v="0"/>
    <n v="706"/>
    <s v="Bookst"/>
    <s v="Mollen Bookst"/>
    <x v="0"/>
  </r>
  <r>
    <x v="2296"/>
    <n v="2470"/>
    <x v="1"/>
    <x v="0"/>
    <s v="G/398/S"/>
    <x v="3"/>
    <s v="S"/>
    <x v="0"/>
    <x v="6"/>
    <x v="0"/>
    <x v="0"/>
    <x v="0"/>
    <n v="0"/>
    <n v="543"/>
    <n v="0"/>
    <n v="543"/>
    <s v="Bookst"/>
    <s v="Nance Bookst"/>
    <x v="0"/>
  </r>
  <r>
    <x v="2297"/>
    <n v="2471"/>
    <x v="1"/>
    <x v="0"/>
    <s v="G/403/P"/>
    <x v="3"/>
    <s v="P"/>
    <x v="0"/>
    <x v="11"/>
    <x v="0"/>
    <x v="0"/>
    <x v="0"/>
    <n v="450"/>
    <n v="94"/>
    <n v="364"/>
    <n v="908"/>
    <s v="Johnsby"/>
    <s v="Brance Johnsby"/>
    <x v="0"/>
  </r>
  <r>
    <x v="2298"/>
    <n v="2472"/>
    <x v="1"/>
    <x v="0"/>
    <s v="E/173/S"/>
    <x v="6"/>
    <s v="S"/>
    <x v="0"/>
    <x v="29"/>
    <x v="0"/>
    <x v="320"/>
    <x v="260"/>
    <n v="30"/>
    <n v="0"/>
    <n v="0"/>
    <n v="790"/>
    <s v="Patrichane"/>
    <s v="Elara Patrichane"/>
    <x v="0"/>
  </r>
  <r>
    <x v="2299"/>
    <n v="952"/>
    <x v="2"/>
    <x v="0"/>
    <s v="F/175/S"/>
    <x v="1"/>
    <s v="S"/>
    <x v="0"/>
    <x v="11"/>
    <x v="0"/>
    <x v="440"/>
    <x v="0"/>
    <n v="1383"/>
    <n v="0"/>
    <n v="0"/>
    <n v="2260"/>
    <s v="Colle"/>
    <s v="Grios Colle"/>
    <x v="0"/>
  </r>
  <r>
    <x v="2300"/>
    <n v="2475"/>
    <x v="0"/>
    <x v="0"/>
    <s v="C/85/P"/>
    <x v="7"/>
    <s v="P"/>
    <x v="0"/>
    <x v="34"/>
    <x v="0"/>
    <x v="0"/>
    <x v="478"/>
    <n v="0"/>
    <n v="3573"/>
    <n v="3643"/>
    <n v="7243"/>
    <s v="Folhal"/>
    <s v="Golaron Folhal"/>
    <x v="0"/>
  </r>
  <r>
    <x v="2301"/>
    <n v="2476"/>
    <x v="1"/>
    <x v="0"/>
    <s v="F/512/P"/>
    <x v="1"/>
    <s v="P"/>
    <x v="0"/>
    <x v="8"/>
    <x v="2"/>
    <x v="0"/>
    <x v="0"/>
    <n v="1"/>
    <n v="0"/>
    <n v="1264"/>
    <n v="1265"/>
    <s v="Arner"/>
    <s v="Luise Arner"/>
    <x v="0"/>
  </r>
  <r>
    <x v="2302"/>
    <n v="2477"/>
    <x v="0"/>
    <x v="1"/>
    <s v="C/86/P"/>
    <x v="7"/>
    <s v="P"/>
    <x v="0"/>
    <x v="33"/>
    <x v="0"/>
    <x v="0"/>
    <x v="0"/>
    <n v="0"/>
    <n v="0"/>
    <n v="0"/>
    <n v="0"/>
    <s v="Suptibler"/>
    <s v="Nunkib Suptibler"/>
    <x v="1"/>
  </r>
  <r>
    <x v="2303"/>
    <n v="2477"/>
    <x v="0"/>
    <x v="1"/>
    <s v="C/86/P"/>
    <x v="7"/>
    <s v="P"/>
    <x v="2"/>
    <x v="53"/>
    <x v="0"/>
    <x v="0"/>
    <x v="0"/>
    <n v="0"/>
    <n v="0"/>
    <n v="0"/>
    <n v="0"/>
    <s v="Suptibler"/>
    <s v="Hasich Suptibler"/>
    <x v="1"/>
  </r>
  <r>
    <x v="2304"/>
    <n v="2478"/>
    <x v="1"/>
    <x v="1"/>
    <s v="G/404/P"/>
    <x v="3"/>
    <s v="P"/>
    <x v="0"/>
    <x v="58"/>
    <x v="0"/>
    <x v="0"/>
    <x v="0"/>
    <n v="0"/>
    <n v="0"/>
    <n v="0"/>
    <n v="0"/>
    <s v="Bardina"/>
    <s v="Analdy Bardina"/>
    <x v="0"/>
  </r>
  <r>
    <x v="2305"/>
    <n v="2479"/>
    <x v="1"/>
    <x v="1"/>
    <s v=""/>
    <x v="4"/>
    <s v=""/>
    <x v="1"/>
    <x v="33"/>
    <x v="0"/>
    <x v="0"/>
    <x v="0"/>
    <n v="0"/>
    <n v="0"/>
    <n v="0"/>
    <n v="0"/>
    <s v="Gordanieves"/>
    <s v="Joela Gordanieves"/>
    <x v="0"/>
  </r>
  <r>
    <x v="2306"/>
    <n v="2480"/>
    <x v="1"/>
    <x v="0"/>
    <s v="F/476/S"/>
    <x v="1"/>
    <s v="S"/>
    <x v="2"/>
    <x v="54"/>
    <x v="0"/>
    <x v="575"/>
    <x v="0"/>
    <n v="0"/>
    <n v="0"/>
    <n v="17"/>
    <n v="699"/>
    <s v="Llovers"/>
    <s v="Allara Llovers"/>
    <x v="0"/>
  </r>
  <r>
    <x v="2307"/>
    <n v="2483"/>
    <x v="1"/>
    <x v="0"/>
    <s v="F/477/S"/>
    <x v="1"/>
    <s v="S"/>
    <x v="2"/>
    <x v="8"/>
    <x v="0"/>
    <x v="576"/>
    <x v="24"/>
    <n v="0"/>
    <n v="0"/>
    <n v="0"/>
    <n v="2789"/>
    <s v="Crayeson"/>
    <s v="Eulah Crayeson"/>
    <x v="0"/>
  </r>
  <r>
    <x v="2308"/>
    <n v="2486"/>
    <x v="1"/>
    <x v="0"/>
    <s v="F/513/P"/>
    <x v="1"/>
    <s v="P"/>
    <x v="0"/>
    <x v="6"/>
    <x v="0"/>
    <x v="327"/>
    <x v="402"/>
    <n v="30"/>
    <n v="0"/>
    <n v="1"/>
    <n v="775"/>
    <s v="Lopelases"/>
    <s v="Marily Lopelases"/>
    <x v="0"/>
  </r>
  <r>
    <x v="2309"/>
    <n v="2486"/>
    <x v="1"/>
    <x v="0"/>
    <s v="F/513/P"/>
    <x v="1"/>
    <s v="P"/>
    <x v="0"/>
    <x v="30"/>
    <x v="0"/>
    <x v="577"/>
    <x v="615"/>
    <n v="54"/>
    <n v="0"/>
    <n v="621"/>
    <n v="1997"/>
    <s v="Lopelases"/>
    <s v="Alber Lopelases"/>
    <x v="0"/>
  </r>
  <r>
    <x v="2310"/>
    <n v="957"/>
    <x v="2"/>
    <x v="1"/>
    <s v="F/201/P"/>
    <x v="1"/>
    <s v="P"/>
    <x v="0"/>
    <x v="54"/>
    <x v="0"/>
    <x v="0"/>
    <x v="0"/>
    <n v="0"/>
    <n v="0"/>
    <n v="0"/>
    <n v="0"/>
    <s v="Hapie"/>
    <s v="Waffs Hapie"/>
    <x v="1"/>
  </r>
  <r>
    <x v="2311"/>
    <n v="2489"/>
    <x v="0"/>
    <x v="1"/>
    <s v="B/72/P"/>
    <x v="0"/>
    <s v="P"/>
    <x v="0"/>
    <x v="38"/>
    <x v="0"/>
    <x v="0"/>
    <x v="0"/>
    <n v="0"/>
    <n v="0"/>
    <n v="0"/>
    <n v="0"/>
    <s v="Purellliss"/>
    <s v="Alraida Purellliss"/>
    <x v="1"/>
  </r>
  <r>
    <x v="2312"/>
    <n v="2491"/>
    <x v="1"/>
    <x v="0"/>
    <s v="G/401/S"/>
    <x v="3"/>
    <s v="S"/>
    <x v="1"/>
    <x v="36"/>
    <x v="0"/>
    <x v="71"/>
    <x v="616"/>
    <n v="552"/>
    <n v="0"/>
    <n v="1391"/>
    <n v="4707"/>
    <s v="Haydenzier"/>
    <s v="Eila Haydenzier"/>
    <x v="0"/>
  </r>
  <r>
    <x v="2313"/>
    <n v="965"/>
    <x v="2"/>
    <x v="0"/>
    <s v="F/178/S"/>
    <x v="1"/>
    <s v="S"/>
    <x v="0"/>
    <x v="43"/>
    <x v="0"/>
    <x v="578"/>
    <x v="0"/>
    <n v="834"/>
    <n v="304"/>
    <n v="0"/>
    <n v="1769"/>
    <s v="Depie"/>
    <s v="Wacks Depie"/>
    <x v="0"/>
  </r>
  <r>
    <x v="2314"/>
    <n v="2496"/>
    <x v="1"/>
    <x v="0"/>
    <s v="F/481/S"/>
    <x v="1"/>
    <s v="S"/>
    <x v="0"/>
    <x v="36"/>
    <x v="0"/>
    <x v="579"/>
    <x v="0"/>
    <n v="0"/>
    <n v="660"/>
    <n v="0"/>
    <n v="724"/>
    <s v="Goody"/>
    <s v="Ireen Goody"/>
    <x v="0"/>
  </r>
  <r>
    <x v="2315"/>
    <n v="2497"/>
    <x v="1"/>
    <x v="0"/>
    <s v=""/>
    <x v="4"/>
    <s v=""/>
    <x v="2"/>
    <x v="39"/>
    <x v="0"/>
    <x v="0"/>
    <x v="0"/>
    <n v="0"/>
    <n v="33"/>
    <n v="619"/>
    <n v="652"/>
    <s v="Foledges"/>
    <s v="Glasey Foledges"/>
    <x v="0"/>
  </r>
  <r>
    <x v="2316"/>
    <n v="2498"/>
    <x v="1"/>
    <x v="0"/>
    <s v="E/176/S"/>
    <x v="6"/>
    <s v="S"/>
    <x v="0"/>
    <x v="9"/>
    <x v="0"/>
    <x v="122"/>
    <x v="0"/>
    <n v="34"/>
    <n v="808"/>
    <n v="0"/>
    <n v="990"/>
    <s v="Kellson"/>
    <s v="Dorice Kellson"/>
    <x v="0"/>
  </r>
  <r>
    <x v="2317"/>
    <n v="2499"/>
    <x v="0"/>
    <x v="1"/>
    <s v="C/89/S"/>
    <x v="7"/>
    <s v="S"/>
    <x v="2"/>
    <x v="38"/>
    <x v="0"/>
    <x v="0"/>
    <x v="0"/>
    <n v="0"/>
    <n v="0"/>
    <n v="0"/>
    <n v="0"/>
    <s v="Valindle"/>
    <s v="Minus Valindle"/>
    <x v="1"/>
  </r>
  <r>
    <x v="2318"/>
    <n v="2500"/>
    <x v="1"/>
    <x v="0"/>
    <s v="G/403/S"/>
    <x v="3"/>
    <s v="S"/>
    <x v="0"/>
    <x v="15"/>
    <x v="0"/>
    <x v="98"/>
    <x v="169"/>
    <n v="0"/>
    <n v="1064"/>
    <n v="418"/>
    <n v="1798"/>
    <s v="Hoppernardy"/>
    <s v="Curtle Hoppernardy"/>
    <x v="0"/>
  </r>
  <r>
    <x v="2319"/>
    <n v="2502"/>
    <x v="1"/>
    <x v="0"/>
    <s v="G/404/S"/>
    <x v="3"/>
    <s v="S"/>
    <x v="0"/>
    <x v="1"/>
    <x v="0"/>
    <x v="580"/>
    <x v="241"/>
    <n v="1"/>
    <n v="0"/>
    <n v="3"/>
    <n v="889"/>
    <s v="Beckerson"/>
    <s v="Karlie Beckerson"/>
    <x v="0"/>
  </r>
  <r>
    <x v="2320"/>
    <n v="969"/>
    <x v="2"/>
    <x v="1"/>
    <s v="F/202/P"/>
    <x v="1"/>
    <s v="P"/>
    <x v="0"/>
    <x v="5"/>
    <x v="0"/>
    <x v="0"/>
    <x v="0"/>
    <n v="0"/>
    <n v="0"/>
    <n v="0"/>
    <n v="0"/>
    <s v="Emone"/>
    <s v="Lar Emone"/>
    <x v="1"/>
  </r>
  <r>
    <x v="2321"/>
    <n v="997"/>
    <x v="2"/>
    <x v="0"/>
    <s v="F/186/S"/>
    <x v="1"/>
    <s v="S"/>
    <x v="0"/>
    <x v="38"/>
    <x v="0"/>
    <x v="581"/>
    <x v="0"/>
    <n v="880"/>
    <n v="22"/>
    <n v="2"/>
    <n v="1157"/>
    <s v="Shpie"/>
    <s v="Berios Shpie"/>
    <x v="0"/>
  </r>
  <r>
    <x v="2322"/>
    <n v="1000"/>
    <x v="2"/>
    <x v="0"/>
    <s v="D/39/P"/>
    <x v="5"/>
    <s v="P"/>
    <x v="3"/>
    <x v="41"/>
    <x v="0"/>
    <x v="582"/>
    <x v="0"/>
    <n v="32"/>
    <n v="0"/>
    <n v="0"/>
    <n v="917"/>
    <s v="Harte"/>
    <s v="Alus Harte"/>
    <x v="0"/>
  </r>
  <r>
    <x v="2323"/>
    <n v="2505"/>
    <x v="1"/>
    <x v="0"/>
    <s v="E/149/P"/>
    <x v="6"/>
    <s v="P"/>
    <x v="0"/>
    <x v="43"/>
    <x v="0"/>
    <x v="0"/>
    <x v="144"/>
    <n v="4"/>
    <n v="541"/>
    <n v="238"/>
    <n v="788"/>
    <s v="Mckinn"/>
    <s v="Hilley Mckinn"/>
    <x v="0"/>
  </r>
  <r>
    <x v="2324"/>
    <n v="2506"/>
    <x v="0"/>
    <x v="0"/>
    <s v="A/19/P"/>
    <x v="2"/>
    <s v="P"/>
    <x v="2"/>
    <x v="22"/>
    <x v="0"/>
    <x v="0"/>
    <x v="283"/>
    <n v="46"/>
    <n v="11001"/>
    <n v="5"/>
    <n v="13558"/>
    <s v="Apenelexy"/>
    <s v="Caphirk Apenelexy"/>
    <x v="0"/>
  </r>
  <r>
    <x v="2325"/>
    <n v="2506"/>
    <x v="0"/>
    <x v="1"/>
    <s v="A/19/P"/>
    <x v="2"/>
    <s v="P"/>
    <x v="2"/>
    <x v="0"/>
    <x v="0"/>
    <x v="0"/>
    <x v="0"/>
    <n v="0"/>
    <n v="0"/>
    <n v="0"/>
    <n v="0"/>
    <s v="Apenelexy"/>
    <s v="Mariton Apenelexy"/>
    <x v="1"/>
  </r>
  <r>
    <x v="2326"/>
    <n v="2506"/>
    <x v="0"/>
    <x v="0"/>
    <s v="A/19/P"/>
    <x v="2"/>
    <s v="P"/>
    <x v="2"/>
    <x v="40"/>
    <x v="0"/>
    <x v="583"/>
    <x v="617"/>
    <n v="0"/>
    <n v="381"/>
    <n v="803"/>
    <n v="3687"/>
    <s v="Apenelexy"/>
    <s v="Alchird Apenelexy"/>
    <x v="0"/>
  </r>
  <r>
    <x v="2327"/>
    <n v="2508"/>
    <x v="0"/>
    <x v="1"/>
    <s v="D/86/S"/>
    <x v="5"/>
    <s v="S"/>
    <x v="2"/>
    <x v="55"/>
    <x v="0"/>
    <x v="0"/>
    <x v="0"/>
    <n v="0"/>
    <n v="0"/>
    <n v="0"/>
    <n v="0"/>
    <s v="Switud"/>
    <s v="Preonon Switud"/>
    <x v="1"/>
  </r>
  <r>
    <x v="2328"/>
    <n v="2508"/>
    <x v="0"/>
    <x v="1"/>
    <s v="D/86/S"/>
    <x v="5"/>
    <s v="S"/>
    <x v="0"/>
    <x v="41"/>
    <x v="0"/>
    <x v="0"/>
    <x v="0"/>
    <n v="0"/>
    <n v="0"/>
    <n v="0"/>
    <n v="0"/>
    <s v="Switud"/>
    <s v="Phacton Switud"/>
    <x v="1"/>
  </r>
  <r>
    <x v="2329"/>
    <n v="2509"/>
    <x v="1"/>
    <x v="0"/>
    <s v="F/483/S"/>
    <x v="1"/>
    <s v="S"/>
    <x v="0"/>
    <x v="26"/>
    <x v="0"/>
    <x v="0"/>
    <x v="1"/>
    <n v="1145"/>
    <n v="0"/>
    <n v="0"/>
    <n v="1154"/>
    <s v="Georgasey"/>
    <s v="Wen Georgasey"/>
    <x v="0"/>
  </r>
  <r>
    <x v="2330"/>
    <n v="1002"/>
    <x v="2"/>
    <x v="0"/>
    <s v="F/187/S"/>
    <x v="1"/>
    <s v="S"/>
    <x v="2"/>
    <x v="47"/>
    <x v="0"/>
    <x v="0"/>
    <x v="0"/>
    <n v="0"/>
    <n v="0"/>
    <n v="0"/>
    <n v="0"/>
    <s v="Leste"/>
    <s v="Caish Leste"/>
    <x v="1"/>
  </r>
  <r>
    <x v="2331"/>
    <n v="2512"/>
    <x v="0"/>
    <x v="0"/>
    <s v="C/91/S"/>
    <x v="7"/>
    <s v="S"/>
    <x v="2"/>
    <x v="3"/>
    <x v="0"/>
    <x v="0"/>
    <x v="618"/>
    <n v="0"/>
    <n v="2788"/>
    <n v="4513"/>
    <n v="16060"/>
    <s v="Parymider"/>
    <s v="Sabiton Parymider"/>
    <x v="0"/>
  </r>
  <r>
    <x v="2332"/>
    <n v="2512"/>
    <x v="0"/>
    <x v="1"/>
    <s v="C/91/S"/>
    <x v="7"/>
    <s v="S"/>
    <x v="2"/>
    <x v="12"/>
    <x v="0"/>
    <x v="0"/>
    <x v="0"/>
    <n v="0"/>
    <n v="0"/>
    <n v="0"/>
    <n v="0"/>
    <s v="Parymider"/>
    <s v="Winork Parymider"/>
    <x v="1"/>
  </r>
  <r>
    <x v="2333"/>
    <n v="2513"/>
    <x v="1"/>
    <x v="0"/>
    <s v=""/>
    <x v="4"/>
    <s v=""/>
    <x v="0"/>
    <x v="7"/>
    <x v="0"/>
    <x v="0"/>
    <x v="292"/>
    <n v="0"/>
    <n v="656"/>
    <n v="0"/>
    <n v="711"/>
    <s v="Mathison"/>
    <s v="Loree Mathison"/>
    <x v="0"/>
  </r>
  <r>
    <x v="2334"/>
    <n v="2515"/>
    <x v="0"/>
    <x v="0"/>
    <s v="B/96/S"/>
    <x v="0"/>
    <s v="S"/>
    <x v="2"/>
    <x v="7"/>
    <x v="1"/>
    <x v="71"/>
    <x v="619"/>
    <n v="0"/>
    <n v="435"/>
    <n v="5872"/>
    <n v="8453"/>
    <s v="Forous"/>
    <s v="Zauri Forous"/>
    <x v="0"/>
  </r>
  <r>
    <x v="2335"/>
    <n v="2515"/>
    <x v="0"/>
    <x v="1"/>
    <s v="B/96/S"/>
    <x v="0"/>
    <s v="S"/>
    <x v="2"/>
    <x v="41"/>
    <x v="0"/>
    <x v="0"/>
    <x v="0"/>
    <n v="0"/>
    <n v="0"/>
    <n v="0"/>
    <n v="0"/>
    <s v="Forous"/>
    <s v="Keidus Forous"/>
    <x v="1"/>
  </r>
  <r>
    <x v="2336"/>
    <n v="2516"/>
    <x v="1"/>
    <x v="0"/>
    <s v="G/406/P"/>
    <x v="3"/>
    <s v="P"/>
    <x v="2"/>
    <x v="19"/>
    <x v="0"/>
    <x v="531"/>
    <x v="145"/>
    <n v="0"/>
    <n v="211"/>
    <n v="506"/>
    <n v="809"/>
    <s v="Romason"/>
    <s v="Enryn Romason"/>
    <x v="0"/>
  </r>
  <r>
    <x v="2337"/>
    <n v="2518"/>
    <x v="0"/>
    <x v="1"/>
    <s v="C/87/P"/>
    <x v="7"/>
    <s v="P"/>
    <x v="0"/>
    <x v="19"/>
    <x v="0"/>
    <x v="0"/>
    <x v="0"/>
    <n v="0"/>
    <n v="0"/>
    <n v="0"/>
    <n v="0"/>
    <s v="Fouseding"/>
    <s v="Minon Fouseding"/>
    <x v="1"/>
  </r>
  <r>
    <x v="2338"/>
    <n v="2518"/>
    <x v="0"/>
    <x v="1"/>
    <s v="C/87/P"/>
    <x v="7"/>
    <s v="P"/>
    <x v="2"/>
    <x v="7"/>
    <x v="0"/>
    <x v="0"/>
    <x v="0"/>
    <n v="0"/>
    <n v="0"/>
    <n v="0"/>
    <n v="0"/>
    <s v="Fouseding"/>
    <s v="Alsafik Fouseding"/>
    <x v="1"/>
  </r>
  <r>
    <x v="2339"/>
    <n v="2519"/>
    <x v="1"/>
    <x v="0"/>
    <s v="F/485/S"/>
    <x v="1"/>
    <s v="S"/>
    <x v="0"/>
    <x v="1"/>
    <x v="0"/>
    <x v="161"/>
    <x v="620"/>
    <n v="344"/>
    <n v="0"/>
    <n v="0"/>
    <n v="1291"/>
    <s v="Whitez"/>
    <s v="Lyde Whitez"/>
    <x v="1"/>
  </r>
  <r>
    <x v="2340"/>
    <n v="2520"/>
    <x v="0"/>
    <x v="0"/>
    <s v="C/88/P"/>
    <x v="7"/>
    <s v="P"/>
    <x v="0"/>
    <x v="67"/>
    <x v="0"/>
    <x v="0"/>
    <x v="621"/>
    <n v="0"/>
    <n v="285"/>
    <n v="1135"/>
    <n v="6827"/>
    <s v="Crantiale"/>
    <s v="Arrai Crantiale"/>
    <x v="0"/>
  </r>
  <r>
    <x v="2341"/>
    <n v="1002"/>
    <x v="2"/>
    <x v="0"/>
    <s v="F/187/S"/>
    <x v="1"/>
    <s v="S"/>
    <x v="0"/>
    <x v="42"/>
    <x v="0"/>
    <x v="584"/>
    <x v="0"/>
    <n v="715"/>
    <n v="0"/>
    <n v="3"/>
    <n v="1768"/>
    <s v="Leste"/>
    <s v="Bun Leste"/>
    <x v="0"/>
  </r>
  <r>
    <x v="2342"/>
    <n v="1002"/>
    <x v="2"/>
    <x v="1"/>
    <s v="F/187/S"/>
    <x v="1"/>
    <s v="S"/>
    <x v="0"/>
    <x v="17"/>
    <x v="0"/>
    <x v="0"/>
    <x v="0"/>
    <n v="0"/>
    <n v="0"/>
    <n v="0"/>
    <n v="0"/>
    <s v="Leste"/>
    <s v="Spuffs Leste"/>
    <x v="1"/>
  </r>
  <r>
    <x v="2343"/>
    <n v="2523"/>
    <x v="0"/>
    <x v="1"/>
    <s v="B/73/P"/>
    <x v="0"/>
    <s v="P"/>
    <x v="2"/>
    <x v="40"/>
    <x v="0"/>
    <x v="0"/>
    <x v="0"/>
    <n v="0"/>
    <n v="0"/>
    <n v="0"/>
    <n v="0"/>
    <s v="Oilpfulle"/>
    <s v="Minopus Oilpfulle"/>
    <x v="1"/>
  </r>
  <r>
    <x v="2344"/>
    <n v="2524"/>
    <x v="0"/>
    <x v="1"/>
    <s v="D/74/P"/>
    <x v="5"/>
    <s v="P"/>
    <x v="2"/>
    <x v="38"/>
    <x v="0"/>
    <x v="0"/>
    <x v="0"/>
    <n v="0"/>
    <n v="0"/>
    <n v="0"/>
    <n v="0"/>
    <s v="Witeronfus"/>
    <s v="Ashir Witeronfus"/>
    <x v="1"/>
  </r>
  <r>
    <x v="2345"/>
    <n v="2526"/>
    <x v="0"/>
    <x v="1"/>
    <s v="B/74/P"/>
    <x v="0"/>
    <s v="P"/>
    <x v="2"/>
    <x v="22"/>
    <x v="0"/>
    <x v="0"/>
    <x v="0"/>
    <n v="0"/>
    <n v="0"/>
    <n v="0"/>
    <n v="0"/>
    <s v="Fatted"/>
    <s v="Chelik Fatted"/>
    <x v="1"/>
  </r>
  <r>
    <x v="2346"/>
    <n v="2527"/>
    <x v="1"/>
    <x v="1"/>
    <s v="G/405/S"/>
    <x v="3"/>
    <s v="S"/>
    <x v="1"/>
    <x v="22"/>
    <x v="2"/>
    <x v="0"/>
    <x v="0"/>
    <n v="0"/>
    <n v="0"/>
    <n v="0"/>
    <n v="0"/>
    <s v="Brownings"/>
    <s v="Dianie Brownings"/>
    <x v="1"/>
  </r>
  <r>
    <x v="2347"/>
    <n v="1014"/>
    <x v="2"/>
    <x v="1"/>
    <s v="F/207/P"/>
    <x v="1"/>
    <s v="P"/>
    <x v="0"/>
    <x v="43"/>
    <x v="0"/>
    <x v="0"/>
    <x v="0"/>
    <n v="0"/>
    <n v="0"/>
    <n v="0"/>
    <n v="0"/>
    <s v="Frasp"/>
    <s v="Ranuts Frasp"/>
    <x v="1"/>
  </r>
  <r>
    <x v="2348"/>
    <n v="1020"/>
    <x v="2"/>
    <x v="1"/>
    <s v="F/208/P"/>
    <x v="1"/>
    <s v="P"/>
    <x v="0"/>
    <x v="36"/>
    <x v="0"/>
    <x v="0"/>
    <x v="0"/>
    <n v="0"/>
    <n v="0"/>
    <n v="0"/>
    <n v="0"/>
    <s v="Wala"/>
    <s v="Appers Wala"/>
    <x v="1"/>
  </r>
  <r>
    <x v="2349"/>
    <n v="2531"/>
    <x v="1"/>
    <x v="1"/>
    <s v="G/407/P"/>
    <x v="3"/>
    <s v="P"/>
    <x v="1"/>
    <x v="36"/>
    <x v="0"/>
    <x v="0"/>
    <x v="0"/>
    <n v="0"/>
    <n v="0"/>
    <n v="0"/>
    <n v="0"/>
    <s v="Danielps"/>
    <s v="Derry Danielps"/>
    <x v="1"/>
  </r>
  <r>
    <x v="2350"/>
    <n v="1027"/>
    <x v="2"/>
    <x v="0"/>
    <s v="F/211/P"/>
    <x v="1"/>
    <s v="P"/>
    <x v="0"/>
    <x v="57"/>
    <x v="0"/>
    <x v="0"/>
    <x v="0"/>
    <n v="0"/>
    <n v="0"/>
    <n v="0"/>
    <n v="0"/>
    <s v="Dal"/>
    <s v="Cort Dal"/>
    <x v="1"/>
  </r>
  <r>
    <x v="2351"/>
    <n v="1027"/>
    <x v="2"/>
    <x v="0"/>
    <s v="F/211/P"/>
    <x v="1"/>
    <s v="P"/>
    <x v="0"/>
    <x v="59"/>
    <x v="0"/>
    <x v="585"/>
    <x v="0"/>
    <n v="81"/>
    <n v="38"/>
    <n v="0"/>
    <n v="1573"/>
    <s v="Dal"/>
    <s v="Anamse Dal"/>
    <x v="0"/>
  </r>
  <r>
    <x v="2352"/>
    <n v="2534"/>
    <x v="0"/>
    <x v="0"/>
    <s v="B/75/P"/>
    <x v="0"/>
    <s v="P"/>
    <x v="2"/>
    <x v="28"/>
    <x v="0"/>
    <x v="0"/>
    <x v="622"/>
    <n v="0"/>
    <n v="0"/>
    <n v="1425"/>
    <n v="2071"/>
    <s v="Sorbitter"/>
    <s v="Dhena Sorbitter"/>
    <x v="0"/>
  </r>
  <r>
    <x v="2353"/>
    <n v="2534"/>
    <x v="0"/>
    <x v="1"/>
    <s v="B/75/P"/>
    <x v="0"/>
    <s v="P"/>
    <x v="2"/>
    <x v="41"/>
    <x v="0"/>
    <x v="0"/>
    <x v="0"/>
    <n v="0"/>
    <n v="0"/>
    <n v="0"/>
    <n v="0"/>
    <s v="Sorbitter"/>
    <s v="Mahamak Sorbitter"/>
    <x v="1"/>
  </r>
  <r>
    <x v="2354"/>
    <n v="2535"/>
    <x v="1"/>
    <x v="1"/>
    <s v="G/409/P"/>
    <x v="3"/>
    <s v="P"/>
    <x v="0"/>
    <x v="7"/>
    <x v="0"/>
    <x v="0"/>
    <x v="0"/>
    <n v="0"/>
    <n v="0"/>
    <n v="0"/>
    <n v="0"/>
    <s v="Bakerson"/>
    <s v="Glene Bakerson"/>
    <x v="0"/>
  </r>
  <r>
    <x v="2355"/>
    <n v="2537"/>
    <x v="1"/>
    <x v="0"/>
    <s v="E/152/P"/>
    <x v="6"/>
    <s v="P"/>
    <x v="1"/>
    <x v="40"/>
    <x v="0"/>
    <x v="0"/>
    <x v="1"/>
    <n v="292"/>
    <n v="35"/>
    <n v="349"/>
    <n v="685"/>
    <s v="Meltoney"/>
    <s v="Dwin Meltoney"/>
    <x v="1"/>
  </r>
  <r>
    <x v="2356"/>
    <n v="1027"/>
    <x v="2"/>
    <x v="0"/>
    <s v="F/211/P"/>
    <x v="1"/>
    <s v="P"/>
    <x v="0"/>
    <x v="14"/>
    <x v="0"/>
    <x v="505"/>
    <x v="0"/>
    <n v="0"/>
    <n v="279"/>
    <n v="9"/>
    <n v="519"/>
    <s v="Dal"/>
    <s v="Basps Dal"/>
    <x v="0"/>
  </r>
  <r>
    <x v="2357"/>
    <n v="2541"/>
    <x v="0"/>
    <x v="0"/>
    <s v="B/77/P"/>
    <x v="0"/>
    <s v="P"/>
    <x v="3"/>
    <x v="5"/>
    <x v="0"/>
    <x v="0"/>
    <x v="623"/>
    <n v="127"/>
    <n v="1555"/>
    <n v="1257"/>
    <n v="4421"/>
    <s v="Frintful"/>
    <s v="Benebah Frintful"/>
    <x v="0"/>
  </r>
  <r>
    <x v="2358"/>
    <n v="1027"/>
    <x v="2"/>
    <x v="0"/>
    <s v="F/211/P"/>
    <x v="1"/>
    <s v="P"/>
    <x v="2"/>
    <x v="47"/>
    <x v="0"/>
    <x v="0"/>
    <x v="0"/>
    <n v="0"/>
    <n v="0"/>
    <n v="0"/>
    <n v="0"/>
    <s v="Dal"/>
    <s v="Trine Dal"/>
    <x v="1"/>
  </r>
  <r>
    <x v="2359"/>
    <n v="2544"/>
    <x v="0"/>
    <x v="0"/>
    <s v="B/97/S"/>
    <x v="0"/>
    <s v="S"/>
    <x v="2"/>
    <x v="50"/>
    <x v="0"/>
    <x v="0"/>
    <x v="0"/>
    <n v="0"/>
    <n v="0"/>
    <n v="0"/>
    <n v="0"/>
    <s v="Sernator"/>
    <s v="Majoth Sernator"/>
    <x v="1"/>
  </r>
  <r>
    <x v="2360"/>
    <n v="2544"/>
    <x v="0"/>
    <x v="0"/>
    <s v="B/97/S"/>
    <x v="0"/>
    <s v="S"/>
    <x v="0"/>
    <x v="42"/>
    <x v="0"/>
    <x v="586"/>
    <x v="624"/>
    <n v="0"/>
    <n v="1899"/>
    <n v="43"/>
    <n v="3895"/>
    <s v="Sernator"/>
    <s v="Alinon Sernator"/>
    <x v="0"/>
  </r>
  <r>
    <x v="2361"/>
    <n v="2545"/>
    <x v="1"/>
    <x v="1"/>
    <s v="G/410/P"/>
    <x v="3"/>
    <s v="P"/>
    <x v="2"/>
    <x v="76"/>
    <x v="0"/>
    <x v="0"/>
    <x v="0"/>
    <n v="0"/>
    <n v="0"/>
    <n v="0"/>
    <n v="0"/>
    <s v="Hoppernardy"/>
    <s v="Joycey Hoppernardy"/>
    <x v="0"/>
  </r>
  <r>
    <x v="2362"/>
    <n v="2546"/>
    <x v="1"/>
    <x v="0"/>
    <s v="F/491/S"/>
    <x v="1"/>
    <s v="S"/>
    <x v="0"/>
    <x v="39"/>
    <x v="0"/>
    <x v="587"/>
    <x v="220"/>
    <n v="24"/>
    <n v="0"/>
    <n v="77"/>
    <n v="828"/>
    <s v="Shawatson"/>
    <s v="Etha Shawatson"/>
    <x v="0"/>
  </r>
  <r>
    <x v="2363"/>
    <n v="2547"/>
    <x v="0"/>
    <x v="0"/>
    <s v=""/>
    <x v="4"/>
    <s v=""/>
    <x v="2"/>
    <x v="12"/>
    <x v="0"/>
    <x v="0"/>
    <x v="258"/>
    <n v="0"/>
    <n v="1402"/>
    <n v="1462"/>
    <n v="2964"/>
    <s v="Sometery"/>
    <s v="Alatrix Sometery"/>
    <x v="0"/>
  </r>
  <r>
    <x v="2364"/>
    <n v="2547"/>
    <x v="0"/>
    <x v="0"/>
    <s v="A/20/P"/>
    <x v="2"/>
    <s v="P"/>
    <x v="2"/>
    <x v="54"/>
    <x v="0"/>
    <x v="0"/>
    <x v="625"/>
    <n v="2"/>
    <n v="2835"/>
    <n v="1514"/>
    <n v="17160"/>
    <s v="Sometery"/>
    <s v="Coxak Sometery"/>
    <x v="1"/>
  </r>
  <r>
    <x v="2365"/>
    <n v="2548"/>
    <x v="1"/>
    <x v="0"/>
    <s v="G/407/S"/>
    <x v="3"/>
    <s v="S"/>
    <x v="0"/>
    <x v="41"/>
    <x v="0"/>
    <x v="465"/>
    <x v="626"/>
    <n v="0"/>
    <n v="7"/>
    <n v="0"/>
    <n v="907"/>
    <s v="Vincenton"/>
    <s v="Emmax Vincenton"/>
    <x v="0"/>
  </r>
  <r>
    <x v="2366"/>
    <n v="1029"/>
    <x v="2"/>
    <x v="1"/>
    <s v="F/212/P"/>
    <x v="1"/>
    <s v="P"/>
    <x v="0"/>
    <x v="29"/>
    <x v="0"/>
    <x v="0"/>
    <x v="0"/>
    <n v="0"/>
    <n v="0"/>
    <n v="0"/>
    <n v="0"/>
    <s v="Racke"/>
    <s v="Crowk Racke"/>
    <x v="1"/>
  </r>
  <r>
    <x v="2367"/>
    <n v="1035"/>
    <x v="2"/>
    <x v="0"/>
    <s v="F/214/P"/>
    <x v="1"/>
    <s v="P"/>
    <x v="2"/>
    <x v="45"/>
    <x v="0"/>
    <x v="23"/>
    <x v="0"/>
    <n v="1973"/>
    <n v="0"/>
    <n v="39"/>
    <n v="2016"/>
    <s v="Bra"/>
    <s v="Nutz Bra"/>
    <x v="1"/>
  </r>
  <r>
    <x v="2368"/>
    <n v="1049"/>
    <x v="2"/>
    <x v="1"/>
    <s v="F/217/P"/>
    <x v="1"/>
    <s v="P"/>
    <x v="2"/>
    <x v="39"/>
    <x v="0"/>
    <x v="0"/>
    <x v="0"/>
    <n v="0"/>
    <n v="0"/>
    <n v="0"/>
    <n v="0"/>
    <s v="Prie"/>
    <s v="Ockies Prie"/>
    <x v="1"/>
  </r>
  <r>
    <x v="2369"/>
    <n v="2550"/>
    <x v="1"/>
    <x v="1"/>
    <s v="G/411/P"/>
    <x v="3"/>
    <s v="P"/>
    <x v="0"/>
    <x v="4"/>
    <x v="0"/>
    <x v="0"/>
    <x v="0"/>
    <n v="0"/>
    <n v="0"/>
    <n v="0"/>
    <n v="0"/>
    <s v="Larlowelley"/>
    <s v="Eliana Larlowelley"/>
    <x v="1"/>
  </r>
  <r>
    <x v="2370"/>
    <n v="2551"/>
    <x v="1"/>
    <x v="0"/>
    <s v="F/523/P"/>
    <x v="1"/>
    <s v="P"/>
    <x v="0"/>
    <x v="25"/>
    <x v="0"/>
    <x v="588"/>
    <x v="627"/>
    <n v="3"/>
    <n v="2"/>
    <n v="324"/>
    <n v="723"/>
    <s v="Gamberson"/>
    <s v="Marlly Gamberson"/>
    <x v="0"/>
  </r>
  <r>
    <x v="2371"/>
    <n v="2552"/>
    <x v="1"/>
    <x v="0"/>
    <s v="F/492/S"/>
    <x v="1"/>
    <s v="S"/>
    <x v="0"/>
    <x v="43"/>
    <x v="0"/>
    <x v="0"/>
    <x v="628"/>
    <n v="4"/>
    <n v="0"/>
    <n v="0"/>
    <n v="1128"/>
    <s v="Vincenton"/>
    <s v="Arlen Vincenton"/>
    <x v="1"/>
  </r>
  <r>
    <x v="2372"/>
    <n v="2552"/>
    <x v="1"/>
    <x v="0"/>
    <s v="G/408/S"/>
    <x v="3"/>
    <s v="S"/>
    <x v="2"/>
    <x v="21"/>
    <x v="0"/>
    <x v="0"/>
    <x v="0"/>
    <n v="0"/>
    <n v="0"/>
    <n v="0"/>
    <n v="0"/>
    <s v="Vincenton"/>
    <s v="Dorice Vincenton"/>
    <x v="1"/>
  </r>
  <r>
    <x v="2373"/>
    <n v="2552"/>
    <x v="1"/>
    <x v="0"/>
    <s v="G/408/S"/>
    <x v="3"/>
    <s v="S"/>
    <x v="2"/>
    <x v="32"/>
    <x v="0"/>
    <x v="0"/>
    <x v="0"/>
    <n v="0"/>
    <n v="0"/>
    <n v="0"/>
    <n v="0"/>
    <s v="Vincenton"/>
    <s v="Teryla Vincenton"/>
    <x v="1"/>
  </r>
  <r>
    <x v="2374"/>
    <n v="2553"/>
    <x v="0"/>
    <x v="1"/>
    <s v="D/87/S"/>
    <x v="5"/>
    <s v="S"/>
    <x v="0"/>
    <x v="29"/>
    <x v="0"/>
    <x v="0"/>
    <x v="0"/>
    <n v="0"/>
    <n v="0"/>
    <n v="0"/>
    <n v="0"/>
    <s v="Obnoftle"/>
    <s v="Grafik Obnoftle"/>
    <x v="1"/>
  </r>
  <r>
    <x v="2375"/>
    <n v="2555"/>
    <x v="0"/>
    <x v="1"/>
    <s v="B/78/P"/>
    <x v="0"/>
    <s v="P"/>
    <x v="2"/>
    <x v="1"/>
    <x v="0"/>
    <x v="0"/>
    <x v="0"/>
    <n v="0"/>
    <n v="0"/>
    <n v="0"/>
    <n v="0"/>
    <s v="Glisormal"/>
    <s v="Branasl Glisormal"/>
    <x v="1"/>
  </r>
  <r>
    <x v="2376"/>
    <n v="2555"/>
    <x v="0"/>
    <x v="1"/>
    <s v="B/78/P"/>
    <x v="0"/>
    <s v="P"/>
    <x v="0"/>
    <x v="10"/>
    <x v="0"/>
    <x v="0"/>
    <x v="0"/>
    <n v="0"/>
    <n v="0"/>
    <n v="0"/>
    <n v="0"/>
    <s v="Glisormal"/>
    <s v="Aldera Glisormal"/>
    <x v="1"/>
  </r>
  <r>
    <x v="2377"/>
    <n v="2557"/>
    <x v="0"/>
    <x v="1"/>
    <s v="C/92/S"/>
    <x v="7"/>
    <s v="S"/>
    <x v="0"/>
    <x v="29"/>
    <x v="0"/>
    <x v="0"/>
    <x v="0"/>
    <n v="0"/>
    <n v="0"/>
    <n v="0"/>
    <n v="0"/>
    <s v="Flesping"/>
    <s v="Nusoton Flesping"/>
    <x v="1"/>
  </r>
  <r>
    <x v="2378"/>
    <n v="1049"/>
    <x v="2"/>
    <x v="1"/>
    <s v="F/217/P"/>
    <x v="1"/>
    <s v="P"/>
    <x v="0"/>
    <x v="14"/>
    <x v="0"/>
    <x v="0"/>
    <x v="0"/>
    <n v="0"/>
    <n v="0"/>
    <n v="0"/>
    <n v="0"/>
    <s v="Prie"/>
    <s v="Yakers Prie"/>
    <x v="1"/>
  </r>
  <r>
    <x v="2379"/>
    <n v="1056"/>
    <x v="2"/>
    <x v="1"/>
    <s v="F/218/P"/>
    <x v="1"/>
    <s v="P"/>
    <x v="2"/>
    <x v="29"/>
    <x v="0"/>
    <x v="0"/>
    <x v="0"/>
    <n v="0"/>
    <n v="0"/>
    <n v="0"/>
    <n v="0"/>
    <s v="Ble"/>
    <s v="Otlios Ble"/>
    <x v="1"/>
  </r>
  <r>
    <x v="2380"/>
    <n v="1065"/>
    <x v="2"/>
    <x v="1"/>
    <s v="F/202/S"/>
    <x v="1"/>
    <s v="S"/>
    <x v="0"/>
    <x v="34"/>
    <x v="2"/>
    <x v="0"/>
    <x v="0"/>
    <n v="0"/>
    <n v="0"/>
    <n v="0"/>
    <n v="0"/>
    <s v="Jaf"/>
    <s v="Chios Jaf"/>
    <x v="1"/>
  </r>
  <r>
    <x v="2381"/>
    <n v="1066"/>
    <x v="2"/>
    <x v="1"/>
    <s v="F/220/P"/>
    <x v="1"/>
    <s v="P"/>
    <x v="0"/>
    <x v="8"/>
    <x v="0"/>
    <x v="0"/>
    <x v="0"/>
    <n v="0"/>
    <n v="0"/>
    <n v="0"/>
    <n v="0"/>
    <s v="Staf"/>
    <s v="Weres Staf"/>
    <x v="1"/>
  </r>
  <r>
    <x v="2382"/>
    <n v="2559"/>
    <x v="0"/>
    <x v="0"/>
    <s v=""/>
    <x v="4"/>
    <s v=""/>
    <x v="0"/>
    <x v="27"/>
    <x v="0"/>
    <x v="0"/>
    <x v="629"/>
    <n v="0"/>
    <n v="2549"/>
    <n v="39"/>
    <n v="4537"/>
    <s v="Clarty"/>
    <s v="Castab Clarty"/>
    <x v="0"/>
  </r>
  <r>
    <x v="2383"/>
    <n v="2560"/>
    <x v="1"/>
    <x v="1"/>
    <s v="G/412/P"/>
    <x v="3"/>
    <s v="P"/>
    <x v="1"/>
    <x v="16"/>
    <x v="0"/>
    <x v="0"/>
    <x v="0"/>
    <n v="0"/>
    <n v="0"/>
    <n v="0"/>
    <n v="0"/>
    <s v="Loway"/>
    <s v="Pennie Loway"/>
    <x v="1"/>
  </r>
  <r>
    <x v="2384"/>
    <n v="2560"/>
    <x v="1"/>
    <x v="0"/>
    <s v="G/412/P"/>
    <x v="3"/>
    <s v="P"/>
    <x v="0"/>
    <x v="33"/>
    <x v="0"/>
    <x v="589"/>
    <x v="0"/>
    <n v="0"/>
    <n v="0"/>
    <n v="0"/>
    <n v="882"/>
    <s v="Loway"/>
    <s v="Herina Loway"/>
    <x v="0"/>
  </r>
  <r>
    <x v="2385"/>
    <n v="2560"/>
    <x v="1"/>
    <x v="0"/>
    <s v="G/412/P"/>
    <x v="3"/>
    <s v="P"/>
    <x v="0"/>
    <x v="37"/>
    <x v="0"/>
    <x v="0"/>
    <x v="0"/>
    <n v="0"/>
    <n v="0"/>
    <n v="0"/>
    <n v="0"/>
    <s v="Loway"/>
    <s v="Ireene Loway"/>
    <x v="0"/>
  </r>
  <r>
    <x v="2386"/>
    <n v="2561"/>
    <x v="1"/>
    <x v="0"/>
    <s v="E/178/S"/>
    <x v="6"/>
    <s v="S"/>
    <x v="0"/>
    <x v="43"/>
    <x v="0"/>
    <x v="564"/>
    <x v="169"/>
    <n v="0"/>
    <n v="549"/>
    <n v="1"/>
    <n v="788"/>
    <s v="Casonston"/>
    <s v="Jerek Casonston"/>
    <x v="0"/>
  </r>
  <r>
    <x v="2387"/>
    <n v="1080"/>
    <x v="2"/>
    <x v="0"/>
    <s v="F/204/S"/>
    <x v="1"/>
    <s v="S"/>
    <x v="0"/>
    <x v="53"/>
    <x v="0"/>
    <x v="424"/>
    <x v="0"/>
    <n v="1108"/>
    <n v="0"/>
    <n v="0"/>
    <n v="1310"/>
    <s v="Parte"/>
    <s v="Ret Parte"/>
    <x v="0"/>
  </r>
  <r>
    <x v="2388"/>
    <n v="1082"/>
    <x v="2"/>
    <x v="0"/>
    <s v="F/205/S"/>
    <x v="1"/>
    <s v="S"/>
    <x v="0"/>
    <x v="3"/>
    <x v="0"/>
    <x v="590"/>
    <x v="0"/>
    <n v="60"/>
    <n v="564"/>
    <n v="0"/>
    <n v="1318"/>
    <s v="Traie"/>
    <s v="Grake Traie"/>
    <x v="0"/>
  </r>
  <r>
    <x v="2389"/>
    <n v="2564"/>
    <x v="0"/>
    <x v="0"/>
    <s v="E/179/S"/>
    <x v="6"/>
    <s v="S"/>
    <x v="0"/>
    <x v="42"/>
    <x v="0"/>
    <x v="71"/>
    <x v="630"/>
    <n v="0"/>
    <n v="89"/>
    <n v="10"/>
    <n v="3125"/>
    <s v="Unrent"/>
    <s v="Acceleb Unrent"/>
    <x v="1"/>
  </r>
  <r>
    <x v="2390"/>
    <n v="1083"/>
    <x v="2"/>
    <x v="1"/>
    <s v="F/206/S"/>
    <x v="1"/>
    <s v="S"/>
    <x v="0"/>
    <x v="38"/>
    <x v="0"/>
    <x v="0"/>
    <x v="0"/>
    <n v="0"/>
    <n v="0"/>
    <n v="0"/>
    <n v="0"/>
    <s v="Sfin"/>
    <s v="Ste Sfin"/>
    <x v="1"/>
  </r>
  <r>
    <x v="2391"/>
    <n v="1083"/>
    <x v="2"/>
    <x v="1"/>
    <s v="F/206/S"/>
    <x v="1"/>
    <s v="S"/>
    <x v="0"/>
    <x v="40"/>
    <x v="0"/>
    <x v="0"/>
    <x v="0"/>
    <n v="0"/>
    <n v="0"/>
    <n v="0"/>
    <n v="0"/>
    <s v="Sfin"/>
    <s v="Pars Sfin"/>
    <x v="1"/>
  </r>
  <r>
    <x v="2392"/>
    <n v="2571"/>
    <x v="1"/>
    <x v="0"/>
    <s v="G/414/P"/>
    <x v="3"/>
    <s v="P"/>
    <x v="0"/>
    <x v="7"/>
    <x v="0"/>
    <x v="473"/>
    <x v="281"/>
    <n v="557"/>
    <n v="0"/>
    <n v="74"/>
    <n v="784"/>
    <s v="Lamberguson"/>
    <s v="Janee Lamberguson"/>
    <x v="1"/>
  </r>
  <r>
    <x v="2393"/>
    <n v="2572"/>
    <x v="0"/>
    <x v="1"/>
    <s v="C/93/S"/>
    <x v="7"/>
    <s v="S"/>
    <x v="2"/>
    <x v="33"/>
    <x v="0"/>
    <x v="0"/>
    <x v="0"/>
    <n v="0"/>
    <n v="0"/>
    <n v="0"/>
    <n v="0"/>
    <s v="Suptibler"/>
    <s v="Sheratz Suptibler"/>
    <x v="1"/>
  </r>
  <r>
    <x v="2394"/>
    <n v="2572"/>
    <x v="0"/>
    <x v="1"/>
    <s v="C/93/S"/>
    <x v="7"/>
    <s v="S"/>
    <x v="2"/>
    <x v="35"/>
    <x v="1"/>
    <x v="0"/>
    <x v="0"/>
    <n v="0"/>
    <n v="0"/>
    <n v="0"/>
    <n v="0"/>
    <s v="Suptibler"/>
    <s v="Spuri Suptibler"/>
    <x v="1"/>
  </r>
  <r>
    <x v="2395"/>
    <n v="2573"/>
    <x v="0"/>
    <x v="1"/>
    <s v="C/90/P"/>
    <x v="7"/>
    <s v="P"/>
    <x v="2"/>
    <x v="7"/>
    <x v="0"/>
    <x v="0"/>
    <x v="0"/>
    <n v="0"/>
    <n v="0"/>
    <n v="0"/>
    <n v="0"/>
    <s v="Supriouse"/>
    <s v="Luxinon Supriouse"/>
    <x v="1"/>
  </r>
  <r>
    <x v="2396"/>
    <n v="2574"/>
    <x v="1"/>
    <x v="0"/>
    <s v="F/496/S"/>
    <x v="1"/>
    <s v="S"/>
    <x v="0"/>
    <x v="42"/>
    <x v="0"/>
    <x v="50"/>
    <x v="631"/>
    <n v="12"/>
    <n v="0"/>
    <n v="478"/>
    <n v="803"/>
    <s v="Sweeton"/>
    <s v="Berta Sweeton"/>
    <x v="0"/>
  </r>
  <r>
    <x v="2397"/>
    <n v="2578"/>
    <x v="1"/>
    <x v="0"/>
    <s v="F/498/S"/>
    <x v="1"/>
    <s v="S"/>
    <x v="0"/>
    <x v="41"/>
    <x v="0"/>
    <x v="591"/>
    <x v="0"/>
    <n v="0"/>
    <n v="1409"/>
    <n v="195"/>
    <n v="2757"/>
    <s v="Nasquez"/>
    <s v="Made Nasquez"/>
    <x v="0"/>
  </r>
  <r>
    <x v="2398"/>
    <n v="2580"/>
    <x v="1"/>
    <x v="0"/>
    <s v="G/412/S"/>
    <x v="3"/>
    <s v="S"/>
    <x v="0"/>
    <x v="1"/>
    <x v="0"/>
    <x v="247"/>
    <x v="632"/>
    <n v="0"/>
    <n v="26"/>
    <n v="0"/>
    <n v="721"/>
    <s v="Pentss"/>
    <s v="Gretty Pentss"/>
    <x v="0"/>
  </r>
  <r>
    <x v="2399"/>
    <n v="2581"/>
    <x v="1"/>
    <x v="0"/>
    <s v="E/156/P"/>
    <x v="6"/>
    <s v="P"/>
    <x v="0"/>
    <x v="28"/>
    <x v="0"/>
    <x v="592"/>
    <x v="335"/>
    <n v="16"/>
    <n v="0"/>
    <n v="254"/>
    <n v="786"/>
    <s v="Conney"/>
    <s v="Eulah Conney"/>
    <x v="0"/>
  </r>
  <r>
    <x v="2400"/>
    <n v="2581"/>
    <x v="1"/>
    <x v="0"/>
    <s v="F/531/P"/>
    <x v="1"/>
    <s v="P"/>
    <x v="0"/>
    <x v="15"/>
    <x v="0"/>
    <x v="470"/>
    <x v="0"/>
    <n v="0"/>
    <n v="0"/>
    <n v="733"/>
    <n v="759"/>
    <s v="Conney"/>
    <s v="Ianya Conney"/>
    <x v="0"/>
  </r>
  <r>
    <x v="2401"/>
    <n v="2582"/>
    <x v="1"/>
    <x v="0"/>
    <s v="G/415/P"/>
    <x v="3"/>
    <s v="P"/>
    <x v="0"/>
    <x v="15"/>
    <x v="0"/>
    <x v="175"/>
    <x v="0"/>
    <n v="46"/>
    <n v="641"/>
    <n v="0"/>
    <n v="785"/>
    <s v="Chardsons"/>
    <s v="Kayd Chardsons"/>
    <x v="0"/>
  </r>
  <r>
    <x v="2402"/>
    <n v="2584"/>
    <x v="1"/>
    <x v="2"/>
    <s v="G/417/P"/>
    <x v="3"/>
    <s v="P"/>
    <x v="1"/>
    <x v="33"/>
    <x v="0"/>
    <x v="0"/>
    <x v="0"/>
    <n v="0"/>
    <n v="0"/>
    <n v="0"/>
    <n v="0"/>
    <s v="Woodwardy"/>
    <s v="Lilace Woodwardy"/>
    <x v="0"/>
  </r>
  <r>
    <x v="2403"/>
    <n v="2588"/>
    <x v="1"/>
    <x v="0"/>
    <s v="G/419/P"/>
    <x v="3"/>
    <s v="P"/>
    <x v="0"/>
    <x v="7"/>
    <x v="0"/>
    <x v="23"/>
    <x v="318"/>
    <n v="743"/>
    <n v="0"/>
    <n v="0"/>
    <n v="913"/>
    <s v="Cardner"/>
    <s v="Lardy Cardner"/>
    <x v="1"/>
  </r>
  <r>
    <x v="2404"/>
    <n v="2589"/>
    <x v="0"/>
    <x v="1"/>
    <s v="C/91/P"/>
    <x v="7"/>
    <s v="P"/>
    <x v="0"/>
    <x v="6"/>
    <x v="0"/>
    <x v="0"/>
    <x v="0"/>
    <n v="0"/>
    <n v="0"/>
    <n v="0"/>
    <n v="0"/>
    <s v="Meteet"/>
    <s v="Alasmon Meteet"/>
    <x v="1"/>
  </r>
  <r>
    <x v="2405"/>
    <n v="2589"/>
    <x v="0"/>
    <x v="1"/>
    <s v="C/91/P"/>
    <x v="7"/>
    <s v="P"/>
    <x v="2"/>
    <x v="53"/>
    <x v="0"/>
    <x v="0"/>
    <x v="0"/>
    <n v="0"/>
    <n v="0"/>
    <n v="0"/>
    <n v="0"/>
    <s v="Meteet"/>
    <s v="Alphact Meteet"/>
    <x v="1"/>
  </r>
  <r>
    <x v="2406"/>
    <n v="2589"/>
    <x v="0"/>
    <x v="0"/>
    <s v="C/91/P"/>
    <x v="7"/>
    <s v="P"/>
    <x v="0"/>
    <x v="6"/>
    <x v="0"/>
    <x v="0"/>
    <x v="633"/>
    <n v="0"/>
    <n v="3508"/>
    <n v="99"/>
    <n v="11757"/>
    <s v="-"/>
    <s v="-"/>
    <x v="0"/>
  </r>
  <r>
    <x v="2407"/>
    <n v="2589"/>
    <x v="0"/>
    <x v="0"/>
    <s v="C/91/P"/>
    <x v="7"/>
    <s v="P"/>
    <x v="0"/>
    <x v="29"/>
    <x v="1"/>
    <x v="0"/>
    <x v="634"/>
    <n v="0"/>
    <n v="673"/>
    <n v="2272"/>
    <n v="3577"/>
    <s v="Meteet"/>
    <s v="Weias Meteet"/>
    <x v="0"/>
  </r>
  <r>
    <x v="2408"/>
    <n v="2589"/>
    <x v="0"/>
    <x v="1"/>
    <s v="C/91/P"/>
    <x v="7"/>
    <s v="P"/>
    <x v="0"/>
    <x v="19"/>
    <x v="0"/>
    <x v="0"/>
    <x v="0"/>
    <n v="0"/>
    <n v="0"/>
    <n v="0"/>
    <n v="0"/>
    <s v="Meteet"/>
    <s v="Duhra Meteet"/>
    <x v="1"/>
  </r>
  <r>
    <x v="2409"/>
    <n v="2590"/>
    <x v="1"/>
    <x v="0"/>
    <s v="G/420/P"/>
    <x v="3"/>
    <s v="P"/>
    <x v="0"/>
    <x v="57"/>
    <x v="0"/>
    <x v="0"/>
    <x v="0"/>
    <n v="0"/>
    <n v="0"/>
    <n v="0"/>
    <n v="0"/>
    <s v="River"/>
    <s v="Jeane River"/>
    <x v="0"/>
  </r>
  <r>
    <x v="2410"/>
    <n v="2590"/>
    <x v="1"/>
    <x v="0"/>
    <s v="G/420/P"/>
    <x v="3"/>
    <s v="P"/>
    <x v="0"/>
    <x v="11"/>
    <x v="0"/>
    <x v="455"/>
    <x v="635"/>
    <n v="285"/>
    <n v="0"/>
    <n v="0"/>
    <n v="839"/>
    <s v="River"/>
    <s v="Benew River"/>
    <x v="0"/>
  </r>
  <r>
    <x v="2411"/>
    <n v="2590"/>
    <x v="1"/>
    <x v="1"/>
    <s v="G/420/P"/>
    <x v="3"/>
    <s v="P"/>
    <x v="1"/>
    <x v="8"/>
    <x v="0"/>
    <x v="0"/>
    <x v="0"/>
    <n v="0"/>
    <n v="0"/>
    <n v="0"/>
    <n v="0"/>
    <s v="River"/>
    <s v="Judya River"/>
    <x v="1"/>
  </r>
  <r>
    <x v="2412"/>
    <n v="2591"/>
    <x v="1"/>
    <x v="0"/>
    <s v="F/499/S"/>
    <x v="1"/>
    <s v="S"/>
    <x v="1"/>
    <x v="41"/>
    <x v="0"/>
    <x v="150"/>
    <x v="636"/>
    <n v="0"/>
    <n v="201"/>
    <n v="7"/>
    <n v="636"/>
    <s v="Coolerson"/>
    <s v="Adammy Coolerson"/>
    <x v="0"/>
  </r>
  <r>
    <x v="2413"/>
    <n v="2591"/>
    <x v="1"/>
    <x v="0"/>
    <s v="G/413/S"/>
    <x v="3"/>
    <s v="S"/>
    <x v="0"/>
    <x v="40"/>
    <x v="0"/>
    <x v="0"/>
    <x v="637"/>
    <n v="0"/>
    <n v="568"/>
    <n v="128"/>
    <n v="817"/>
    <s v="Coolerson"/>
    <s v="Breney Coolerson"/>
    <x v="0"/>
  </r>
  <r>
    <x v="2414"/>
    <n v="1083"/>
    <x v="2"/>
    <x v="0"/>
    <s v="F/206/S"/>
    <x v="1"/>
    <s v="S"/>
    <x v="0"/>
    <x v="41"/>
    <x v="0"/>
    <x v="557"/>
    <x v="0"/>
    <n v="0"/>
    <n v="852"/>
    <n v="6"/>
    <n v="1414"/>
    <s v="Sfin"/>
    <s v="Hion Sfin"/>
    <x v="1"/>
  </r>
  <r>
    <x v="2415"/>
    <n v="1089"/>
    <x v="2"/>
    <x v="1"/>
    <s v="D/41/P"/>
    <x v="5"/>
    <s v="P"/>
    <x v="2"/>
    <x v="3"/>
    <x v="0"/>
    <x v="0"/>
    <x v="0"/>
    <n v="0"/>
    <n v="0"/>
    <n v="0"/>
    <n v="0"/>
    <s v="Pronfraked"/>
    <s v="Sheleon Pronfraked"/>
    <x v="1"/>
  </r>
  <r>
    <x v="2416"/>
    <n v="2593"/>
    <x v="1"/>
    <x v="0"/>
    <s v="G/421/P"/>
    <x v="3"/>
    <s v="P"/>
    <x v="0"/>
    <x v="7"/>
    <x v="0"/>
    <x v="593"/>
    <x v="91"/>
    <n v="13"/>
    <n v="0"/>
    <n v="62"/>
    <n v="881"/>
    <s v="Villenson"/>
    <s v="Terta Villenson"/>
    <x v="0"/>
  </r>
  <r>
    <x v="2417"/>
    <n v="2594"/>
    <x v="0"/>
    <x v="1"/>
    <s v="B/98/S"/>
    <x v="0"/>
    <s v="S"/>
    <x v="0"/>
    <x v="10"/>
    <x v="0"/>
    <x v="0"/>
    <x v="0"/>
    <n v="0"/>
    <n v="0"/>
    <n v="0"/>
    <n v="0"/>
    <s v="Cisorter"/>
    <s v="Neutrix Cisorter"/>
    <x v="1"/>
  </r>
  <r>
    <x v="2418"/>
    <n v="1091"/>
    <x v="2"/>
    <x v="1"/>
    <s v="F/223/P"/>
    <x v="1"/>
    <s v="P"/>
    <x v="0"/>
    <x v="8"/>
    <x v="0"/>
    <x v="0"/>
    <x v="0"/>
    <n v="0"/>
    <n v="0"/>
    <n v="0"/>
    <n v="0"/>
    <s v="Miste"/>
    <s v="Dills Miste"/>
    <x v="1"/>
  </r>
  <r>
    <x v="2419"/>
    <n v="1097"/>
    <x v="2"/>
    <x v="1"/>
    <s v="E/76/S"/>
    <x v="6"/>
    <s v="S"/>
    <x v="0"/>
    <x v="42"/>
    <x v="0"/>
    <x v="0"/>
    <x v="0"/>
    <n v="0"/>
    <n v="0"/>
    <n v="0"/>
    <n v="0"/>
    <s v="Weeke"/>
    <s v="Tundsh Weeke"/>
    <x v="1"/>
  </r>
  <r>
    <x v="2420"/>
    <n v="1100"/>
    <x v="2"/>
    <x v="0"/>
    <s v="F/226/P"/>
    <x v="1"/>
    <s v="P"/>
    <x v="0"/>
    <x v="63"/>
    <x v="0"/>
    <x v="0"/>
    <x v="0"/>
    <n v="0"/>
    <n v="0"/>
    <n v="0"/>
    <n v="0"/>
    <s v="Cuche"/>
    <s v="Jel Cuche"/>
    <x v="1"/>
  </r>
  <r>
    <x v="2421"/>
    <n v="1100"/>
    <x v="2"/>
    <x v="0"/>
    <s v="F/226/P"/>
    <x v="1"/>
    <s v="P"/>
    <x v="0"/>
    <x v="41"/>
    <x v="0"/>
    <x v="594"/>
    <x v="0"/>
    <n v="106"/>
    <n v="1710"/>
    <n v="0"/>
    <n v="2603"/>
    <s v="Cuche"/>
    <s v="Cireal Cuche"/>
    <x v="0"/>
  </r>
  <r>
    <x v="2422"/>
    <n v="1102"/>
    <x v="2"/>
    <x v="0"/>
    <s v="F/227/P"/>
    <x v="1"/>
    <s v="P"/>
    <x v="1"/>
    <x v="0"/>
    <x v="0"/>
    <x v="595"/>
    <x v="0"/>
    <n v="660"/>
    <n v="1"/>
    <n v="781"/>
    <n v="1615"/>
    <s v="Dan"/>
    <s v="Boats Dan"/>
    <x v="0"/>
  </r>
  <r>
    <x v="2423"/>
    <n v="1108"/>
    <x v="2"/>
    <x v="0"/>
    <s v="F/211/S"/>
    <x v="1"/>
    <s v="S"/>
    <x v="0"/>
    <x v="2"/>
    <x v="0"/>
    <x v="48"/>
    <x v="0"/>
    <n v="756"/>
    <n v="246"/>
    <n v="100"/>
    <n v="1157"/>
    <s v="Seen"/>
    <s v="Blesh Seen"/>
    <x v="0"/>
  </r>
  <r>
    <x v="2424"/>
    <n v="1108"/>
    <x v="2"/>
    <x v="1"/>
    <s v="F/211/S"/>
    <x v="1"/>
    <s v="S"/>
    <x v="0"/>
    <x v="63"/>
    <x v="0"/>
    <x v="0"/>
    <x v="0"/>
    <n v="0"/>
    <n v="0"/>
    <n v="0"/>
    <n v="0"/>
    <s v="-"/>
    <s v="-"/>
    <x v="1"/>
  </r>
  <r>
    <x v="2425"/>
    <n v="3172"/>
    <x v="2"/>
    <x v="0"/>
    <s v="F/659/P"/>
    <x v="1"/>
    <s v="P"/>
    <x v="0"/>
    <x v="6"/>
    <x v="0"/>
    <x v="0"/>
    <x v="0"/>
    <n v="1352"/>
    <n v="5"/>
    <n v="0"/>
    <n v="1357"/>
    <s v="Sellahaney"/>
    <s v="Allena Sellahaney"/>
    <x v="0"/>
  </r>
  <r>
    <x v="2426"/>
    <n v="1114"/>
    <x v="2"/>
    <x v="0"/>
    <s v="E/79/S"/>
    <x v="6"/>
    <s v="S"/>
    <x v="0"/>
    <x v="22"/>
    <x v="1"/>
    <x v="596"/>
    <x v="0"/>
    <n v="363"/>
    <n v="0"/>
    <n v="0"/>
    <n v="1299"/>
    <s v="Kidne"/>
    <s v="Jet Kidne"/>
    <x v="0"/>
  </r>
  <r>
    <x v="2427"/>
    <n v="2599"/>
    <x v="1"/>
    <x v="1"/>
    <s v=""/>
    <x v="4"/>
    <s v=""/>
    <x v="0"/>
    <x v="33"/>
    <x v="0"/>
    <x v="0"/>
    <x v="0"/>
    <n v="0"/>
    <n v="0"/>
    <n v="0"/>
    <n v="0"/>
    <s v="Bardinard"/>
    <s v="Hery Bardinard"/>
    <x v="0"/>
  </r>
  <r>
    <x v="2428"/>
    <n v="1114"/>
    <x v="2"/>
    <x v="0"/>
    <s v="E/79/S"/>
    <x v="6"/>
    <s v="S"/>
    <x v="0"/>
    <x v="14"/>
    <x v="0"/>
    <x v="0"/>
    <x v="0"/>
    <n v="0"/>
    <n v="0"/>
    <n v="0"/>
    <n v="0"/>
    <s v="Kidne"/>
    <s v="Apple Kidne"/>
    <x v="0"/>
  </r>
  <r>
    <x v="2429"/>
    <n v="1130"/>
    <x v="2"/>
    <x v="1"/>
    <s v="E/81/S"/>
    <x v="6"/>
    <s v="S"/>
    <x v="0"/>
    <x v="40"/>
    <x v="0"/>
    <x v="0"/>
    <x v="0"/>
    <n v="0"/>
    <n v="0"/>
    <n v="0"/>
    <n v="0"/>
    <s v="Cako"/>
    <s v="Guaney Cako"/>
    <x v="0"/>
  </r>
  <r>
    <x v="2430"/>
    <n v="1133"/>
    <x v="2"/>
    <x v="0"/>
    <s v="E/64/P"/>
    <x v="6"/>
    <s v="P"/>
    <x v="0"/>
    <x v="38"/>
    <x v="0"/>
    <x v="0"/>
    <x v="0"/>
    <n v="0"/>
    <n v="0"/>
    <n v="0"/>
    <n v="0"/>
    <s v="Lake"/>
    <s v="Anes Lake"/>
    <x v="1"/>
  </r>
  <r>
    <x v="2431"/>
    <n v="1152"/>
    <x v="2"/>
    <x v="0"/>
    <s v="F/218/S"/>
    <x v="1"/>
    <s v="S"/>
    <x v="0"/>
    <x v="54"/>
    <x v="0"/>
    <x v="249"/>
    <x v="0"/>
    <n v="1095"/>
    <n v="0"/>
    <n v="4"/>
    <n v="1128"/>
    <s v="Coflé"/>
    <s v="Gral Coflé"/>
    <x v="0"/>
  </r>
  <r>
    <x v="2432"/>
    <n v="1167"/>
    <x v="2"/>
    <x v="1"/>
    <s v="F/236/P"/>
    <x v="1"/>
    <s v="P"/>
    <x v="0"/>
    <x v="7"/>
    <x v="0"/>
    <x v="0"/>
    <x v="0"/>
    <n v="0"/>
    <n v="0"/>
    <n v="0"/>
    <n v="0"/>
    <s v="Terry"/>
    <s v="Sugbix Terry"/>
    <x v="1"/>
  </r>
  <r>
    <x v="2433"/>
    <n v="2606"/>
    <x v="1"/>
    <x v="0"/>
    <s v="F/537/P"/>
    <x v="1"/>
    <s v="P"/>
    <x v="0"/>
    <x v="34"/>
    <x v="0"/>
    <x v="597"/>
    <x v="0"/>
    <n v="0"/>
    <n v="0"/>
    <n v="1"/>
    <n v="901"/>
    <s v="Dawsoncis"/>
    <s v="Garion Dawsoncis"/>
    <x v="0"/>
  </r>
  <r>
    <x v="2434"/>
    <n v="2606"/>
    <x v="1"/>
    <x v="0"/>
    <s v="F/537/P"/>
    <x v="1"/>
    <s v="P"/>
    <x v="0"/>
    <x v="11"/>
    <x v="0"/>
    <x v="50"/>
    <x v="310"/>
    <n v="801"/>
    <n v="73"/>
    <n v="0"/>
    <n v="900"/>
    <s v="Dawsoncis"/>
    <s v="Claura Dawsoncis"/>
    <x v="0"/>
  </r>
  <r>
    <x v="2435"/>
    <n v="2607"/>
    <x v="0"/>
    <x v="1"/>
    <s v="B/99/S"/>
    <x v="0"/>
    <s v="S"/>
    <x v="0"/>
    <x v="60"/>
    <x v="0"/>
    <x v="0"/>
    <x v="0"/>
    <n v="0"/>
    <n v="0"/>
    <n v="0"/>
    <n v="0"/>
    <s v="Brakepined"/>
    <s v="Homamin Brakepined"/>
    <x v="1"/>
  </r>
  <r>
    <x v="2436"/>
    <n v="2607"/>
    <x v="0"/>
    <x v="1"/>
    <s v="B/99/S"/>
    <x v="0"/>
    <s v="S"/>
    <x v="0"/>
    <x v="30"/>
    <x v="0"/>
    <x v="0"/>
    <x v="0"/>
    <n v="0"/>
    <n v="0"/>
    <n v="0"/>
    <n v="0"/>
    <s v="Brakepined"/>
    <s v="Zedark Brakepined"/>
    <x v="1"/>
  </r>
  <r>
    <x v="2437"/>
    <n v="2607"/>
    <x v="0"/>
    <x v="0"/>
    <s v="B/99/S"/>
    <x v="0"/>
    <s v="S"/>
    <x v="2"/>
    <x v="8"/>
    <x v="0"/>
    <x v="0"/>
    <x v="638"/>
    <n v="2"/>
    <n v="445"/>
    <n v="533"/>
    <n v="2451"/>
    <s v="Brakepined"/>
    <s v="Hekaron Brakepined"/>
    <x v="1"/>
  </r>
  <r>
    <x v="2438"/>
    <n v="2607"/>
    <x v="0"/>
    <x v="0"/>
    <s v="B/99/S"/>
    <x v="0"/>
    <s v="S"/>
    <x v="0"/>
    <x v="71"/>
    <x v="0"/>
    <x v="0"/>
    <x v="0"/>
    <n v="0"/>
    <n v="0"/>
    <n v="0"/>
    <n v="0"/>
    <s v="Plattering"/>
    <s v="Ainoxa Plattering"/>
    <x v="1"/>
  </r>
  <r>
    <x v="2439"/>
    <n v="2609"/>
    <x v="1"/>
    <x v="1"/>
    <s v="G/416/S"/>
    <x v="3"/>
    <s v="S"/>
    <x v="1"/>
    <x v="34"/>
    <x v="0"/>
    <x v="0"/>
    <x v="0"/>
    <n v="0"/>
    <n v="0"/>
    <n v="0"/>
    <n v="0"/>
    <s v="Hopez"/>
    <s v="Vana Hopez"/>
    <x v="1"/>
  </r>
  <r>
    <x v="2440"/>
    <n v="2616"/>
    <x v="1"/>
    <x v="0"/>
    <s v="F/541/P"/>
    <x v="1"/>
    <s v="P"/>
    <x v="0"/>
    <x v="30"/>
    <x v="0"/>
    <x v="0"/>
    <x v="639"/>
    <n v="0"/>
    <n v="0"/>
    <n v="218"/>
    <n v="822"/>
    <s v="Gallard"/>
    <s v="Gracia Gallard"/>
    <x v="0"/>
  </r>
  <r>
    <x v="2441"/>
    <n v="2617"/>
    <x v="1"/>
    <x v="0"/>
    <s v="G/424/P"/>
    <x v="3"/>
    <s v="P"/>
    <x v="1"/>
    <x v="25"/>
    <x v="0"/>
    <x v="179"/>
    <x v="0"/>
    <n v="469"/>
    <n v="0"/>
    <n v="0"/>
    <n v="528"/>
    <s v="Peckerson"/>
    <s v="Yolas Peckerson"/>
    <x v="0"/>
  </r>
  <r>
    <x v="2442"/>
    <n v="2618"/>
    <x v="3"/>
    <x v="1"/>
    <s v="E/159/P"/>
    <x v="6"/>
    <s v="P"/>
    <x v="0"/>
    <x v="40"/>
    <x v="0"/>
    <x v="0"/>
    <x v="0"/>
    <n v="0"/>
    <n v="0"/>
    <n v="0"/>
    <n v="0"/>
    <s v="Freednal"/>
    <s v="Rassias Freednal"/>
    <x v="1"/>
  </r>
  <r>
    <x v="2443"/>
    <n v="2619"/>
    <x v="1"/>
    <x v="0"/>
    <s v="F/504/S"/>
    <x v="1"/>
    <s v="S"/>
    <x v="2"/>
    <x v="30"/>
    <x v="0"/>
    <x v="598"/>
    <x v="0"/>
    <n v="0"/>
    <n v="0"/>
    <n v="0"/>
    <n v="2000"/>
    <s v="Chanan"/>
    <s v="Elaney Chanan"/>
    <x v="0"/>
  </r>
  <r>
    <x v="2444"/>
    <n v="2622"/>
    <x v="1"/>
    <x v="0"/>
    <s v="F/505/S"/>
    <x v="1"/>
    <s v="S"/>
    <x v="2"/>
    <x v="10"/>
    <x v="0"/>
    <x v="599"/>
    <x v="0"/>
    <n v="13"/>
    <n v="55"/>
    <n v="0"/>
    <n v="560"/>
    <s v="Coley"/>
    <s v="Tera Coley"/>
    <x v="0"/>
  </r>
  <r>
    <x v="2445"/>
    <n v="2624"/>
    <x v="1"/>
    <x v="0"/>
    <s v="F/542/P"/>
    <x v="1"/>
    <s v="P"/>
    <x v="0"/>
    <x v="24"/>
    <x v="0"/>
    <x v="0"/>
    <x v="0"/>
    <n v="875"/>
    <n v="3"/>
    <n v="0"/>
    <n v="878"/>
    <s v="Armstromez"/>
    <s v="Annard Armstromez"/>
    <x v="0"/>
  </r>
  <r>
    <x v="2446"/>
    <n v="2625"/>
    <x v="1"/>
    <x v="1"/>
    <s v="G/426/P"/>
    <x v="3"/>
    <s v="P"/>
    <x v="0"/>
    <x v="9"/>
    <x v="0"/>
    <x v="0"/>
    <x v="0"/>
    <n v="0"/>
    <n v="0"/>
    <n v="0"/>
    <n v="0"/>
    <s v="Stanleyd"/>
    <s v="Paulie Stanleyd"/>
    <x v="1"/>
  </r>
  <r>
    <x v="2447"/>
    <n v="2625"/>
    <x v="1"/>
    <x v="0"/>
    <s v="E/160/P"/>
    <x v="6"/>
    <s v="P"/>
    <x v="0"/>
    <x v="15"/>
    <x v="0"/>
    <x v="0"/>
    <x v="10"/>
    <n v="271"/>
    <n v="0"/>
    <n v="1348"/>
    <n v="1620"/>
    <s v="Stanleyd"/>
    <s v="Karlie Stanleyd"/>
    <x v="0"/>
  </r>
  <r>
    <x v="2448"/>
    <n v="2626"/>
    <x v="1"/>
    <x v="0"/>
    <s v="F/543/P"/>
    <x v="1"/>
    <s v="P"/>
    <x v="0"/>
    <x v="43"/>
    <x v="0"/>
    <x v="600"/>
    <x v="0"/>
    <n v="479"/>
    <n v="0"/>
    <n v="5"/>
    <n v="716"/>
    <s v="Barks"/>
    <s v="Tarah Barks"/>
    <x v="0"/>
  </r>
  <r>
    <x v="2449"/>
    <n v="2627"/>
    <x v="1"/>
    <x v="0"/>
    <s v="F/544/P"/>
    <x v="1"/>
    <s v="P"/>
    <x v="1"/>
    <x v="46"/>
    <x v="2"/>
    <x v="0"/>
    <x v="640"/>
    <n v="5"/>
    <n v="454"/>
    <n v="1"/>
    <n v="688"/>
    <s v="Kerristicey"/>
    <s v="Idave Kerristicey"/>
    <x v="0"/>
  </r>
  <r>
    <x v="2450"/>
    <n v="2628"/>
    <x v="0"/>
    <x v="1"/>
    <s v="A/21/P"/>
    <x v="2"/>
    <s v="P"/>
    <x v="2"/>
    <x v="36"/>
    <x v="0"/>
    <x v="0"/>
    <x v="0"/>
    <n v="0"/>
    <n v="0"/>
    <n v="0"/>
    <n v="0"/>
    <s v="Amoutake"/>
    <s v="Graviph Amoutake"/>
    <x v="1"/>
  </r>
  <r>
    <x v="2451"/>
    <n v="2628"/>
    <x v="0"/>
    <x v="0"/>
    <s v="A/21/P"/>
    <x v="2"/>
    <s v="P"/>
    <x v="2"/>
    <x v="27"/>
    <x v="0"/>
    <x v="0"/>
    <x v="315"/>
    <n v="0"/>
    <n v="2085"/>
    <n v="67"/>
    <n v="2158"/>
    <s v="Amoutake"/>
    <s v="Sadlam Amoutake"/>
    <x v="0"/>
  </r>
  <r>
    <x v="2452"/>
    <n v="2629"/>
    <x v="1"/>
    <x v="0"/>
    <s v="G/427/P"/>
    <x v="3"/>
    <s v="P"/>
    <x v="0"/>
    <x v="15"/>
    <x v="0"/>
    <x v="601"/>
    <x v="315"/>
    <n v="0"/>
    <n v="17"/>
    <n v="693"/>
    <n v="807"/>
    <s v="Lardsonald"/>
    <s v="Sethew Lardsonald"/>
    <x v="0"/>
  </r>
  <r>
    <x v="2453"/>
    <n v="1169"/>
    <x v="2"/>
    <x v="0"/>
    <s v="F/221/S"/>
    <x v="1"/>
    <s v="S"/>
    <x v="0"/>
    <x v="46"/>
    <x v="0"/>
    <x v="602"/>
    <x v="0"/>
    <n v="9"/>
    <n v="0"/>
    <n v="0"/>
    <n v="2366"/>
    <s v="Sin"/>
    <s v="Tifet Sin"/>
    <x v="0"/>
  </r>
  <r>
    <x v="2454"/>
    <n v="2633"/>
    <x v="1"/>
    <x v="0"/>
    <s v="G/428/P"/>
    <x v="3"/>
    <s v="P"/>
    <x v="2"/>
    <x v="6"/>
    <x v="0"/>
    <x v="0"/>
    <x v="0"/>
    <n v="0"/>
    <n v="0"/>
    <n v="0"/>
    <n v="0"/>
    <s v="Popez"/>
    <s v="Herina Popez"/>
    <x v="0"/>
  </r>
  <r>
    <x v="2455"/>
    <n v="1175"/>
    <x v="2"/>
    <x v="1"/>
    <s v="F/223/S"/>
    <x v="1"/>
    <s v="S"/>
    <x v="0"/>
    <x v="10"/>
    <x v="0"/>
    <x v="0"/>
    <x v="0"/>
    <n v="0"/>
    <n v="0"/>
    <n v="0"/>
    <n v="0"/>
    <s v="Brin"/>
    <s v="Ers Brin"/>
    <x v="1"/>
  </r>
  <r>
    <x v="2456"/>
    <n v="1182"/>
    <x v="2"/>
    <x v="1"/>
    <s v="F/237/P"/>
    <x v="1"/>
    <s v="P"/>
    <x v="2"/>
    <x v="51"/>
    <x v="0"/>
    <x v="0"/>
    <x v="0"/>
    <n v="0"/>
    <n v="0"/>
    <n v="0"/>
    <n v="0"/>
    <s v="Pota"/>
    <s v="Mits Pota"/>
    <x v="1"/>
  </r>
  <r>
    <x v="2457"/>
    <n v="2636"/>
    <x v="1"/>
    <x v="0"/>
    <s v="G/419/S"/>
    <x v="3"/>
    <s v="S"/>
    <x v="0"/>
    <x v="15"/>
    <x v="0"/>
    <x v="0"/>
    <x v="0"/>
    <n v="137"/>
    <n v="671"/>
    <n v="0"/>
    <n v="808"/>
    <s v="Owerson"/>
    <s v="Idave Owerson"/>
    <x v="0"/>
  </r>
  <r>
    <x v="2458"/>
    <n v="2638"/>
    <x v="1"/>
    <x v="0"/>
    <s v="E/181/S"/>
    <x v="6"/>
    <s v="S"/>
    <x v="0"/>
    <x v="6"/>
    <x v="0"/>
    <x v="0"/>
    <x v="128"/>
    <n v="0"/>
    <n v="759"/>
    <n v="0"/>
    <n v="788"/>
    <s v="Mondsey"/>
    <s v="Gerry Mondsey"/>
    <x v="0"/>
  </r>
  <r>
    <x v="2459"/>
    <n v="2640"/>
    <x v="1"/>
    <x v="0"/>
    <s v="F/510/S"/>
    <x v="1"/>
    <s v="S"/>
    <x v="0"/>
    <x v="43"/>
    <x v="0"/>
    <x v="0"/>
    <x v="0"/>
    <n v="0"/>
    <n v="0"/>
    <n v="1051"/>
    <n v="1051"/>
    <s v="Wagnerray"/>
    <s v="Helean Wagnerray"/>
    <x v="0"/>
  </r>
  <r>
    <x v="2460"/>
    <n v="2641"/>
    <x v="1"/>
    <x v="1"/>
    <s v="G/420/S"/>
    <x v="3"/>
    <s v="S"/>
    <x v="1"/>
    <x v="4"/>
    <x v="0"/>
    <x v="0"/>
    <x v="0"/>
    <n v="0"/>
    <n v="0"/>
    <n v="0"/>
    <n v="0"/>
    <s v="Merkins"/>
    <s v="Kendre Merkins"/>
    <x v="0"/>
  </r>
  <r>
    <x v="2461"/>
    <n v="2642"/>
    <x v="1"/>
    <x v="0"/>
    <s v="G/430/P"/>
    <x v="3"/>
    <s v="P"/>
    <x v="0"/>
    <x v="1"/>
    <x v="0"/>
    <x v="0"/>
    <x v="0"/>
    <n v="17"/>
    <n v="0"/>
    <n v="793"/>
    <n v="810"/>
    <s v="Popez"/>
    <s v="Violan Popez"/>
    <x v="0"/>
  </r>
  <r>
    <x v="2462"/>
    <n v="2643"/>
    <x v="1"/>
    <x v="0"/>
    <s v="F/511/S"/>
    <x v="1"/>
    <s v="S"/>
    <x v="1"/>
    <x v="10"/>
    <x v="0"/>
    <x v="79"/>
    <x v="0"/>
    <n v="6"/>
    <n v="739"/>
    <n v="0"/>
    <n v="867"/>
    <s v="Chasey"/>
    <s v="Terta Chasey"/>
    <x v="0"/>
  </r>
  <r>
    <x v="2463"/>
    <n v="2645"/>
    <x v="0"/>
    <x v="0"/>
    <s v="C/95/S"/>
    <x v="7"/>
    <s v="S"/>
    <x v="0"/>
    <x v="31"/>
    <x v="0"/>
    <x v="0"/>
    <x v="641"/>
    <n v="1558"/>
    <n v="3"/>
    <n v="1334"/>
    <n v="3710"/>
    <s v="Fordulgaug"/>
    <s v="Alrais Fordulgaug"/>
    <x v="1"/>
  </r>
  <r>
    <x v="2464"/>
    <n v="2645"/>
    <x v="0"/>
    <x v="0"/>
    <s v="C/95/S"/>
    <x v="7"/>
    <s v="S"/>
    <x v="0"/>
    <x v="42"/>
    <x v="0"/>
    <x v="29"/>
    <x v="642"/>
    <n v="0"/>
    <n v="10860"/>
    <n v="2564"/>
    <n v="15601"/>
    <s v="Improus"/>
    <s v="Tach Improus"/>
    <x v="0"/>
  </r>
  <r>
    <x v="2465"/>
    <n v="2645"/>
    <x v="0"/>
    <x v="1"/>
    <s v="C/95/S"/>
    <x v="7"/>
    <s v="S"/>
    <x v="0"/>
    <x v="9"/>
    <x v="0"/>
    <x v="0"/>
    <x v="0"/>
    <n v="0"/>
    <n v="0"/>
    <n v="0"/>
    <n v="0"/>
    <s v="Improus"/>
    <s v="Mariton Improus"/>
    <x v="1"/>
  </r>
  <r>
    <x v="2466"/>
    <n v="2645"/>
    <x v="0"/>
    <x v="0"/>
    <s v="C/95/S"/>
    <x v="7"/>
    <s v="S"/>
    <x v="2"/>
    <x v="7"/>
    <x v="0"/>
    <x v="0"/>
    <x v="643"/>
    <n v="0"/>
    <n v="839"/>
    <n v="2153"/>
    <n v="6045"/>
    <s v="Improus"/>
    <s v="Meratz Improus"/>
    <x v="1"/>
  </r>
  <r>
    <x v="2467"/>
    <n v="2645"/>
    <x v="0"/>
    <x v="1"/>
    <s v="C/95/S"/>
    <x v="7"/>
    <s v="S"/>
    <x v="2"/>
    <x v="6"/>
    <x v="0"/>
    <x v="0"/>
    <x v="0"/>
    <n v="0"/>
    <n v="0"/>
    <n v="0"/>
    <n v="0"/>
    <s v="Improus"/>
    <s v="Mesonon Improus"/>
    <x v="1"/>
  </r>
  <r>
    <x v="2468"/>
    <n v="2646"/>
    <x v="0"/>
    <x v="0"/>
    <s v="B/80/P"/>
    <x v="0"/>
    <s v="P"/>
    <x v="2"/>
    <x v="3"/>
    <x v="0"/>
    <x v="0"/>
    <x v="547"/>
    <n v="1795"/>
    <n v="712"/>
    <n v="7041"/>
    <n v="9834"/>
    <s v="Roureed"/>
    <s v="Hallah Roureed"/>
    <x v="0"/>
  </r>
  <r>
    <x v="2469"/>
    <n v="2647"/>
    <x v="1"/>
    <x v="0"/>
    <s v="F/547/P"/>
    <x v="1"/>
    <s v="P"/>
    <x v="0"/>
    <x v="1"/>
    <x v="0"/>
    <x v="0"/>
    <x v="0"/>
    <n v="0"/>
    <n v="636"/>
    <n v="68"/>
    <n v="704"/>
    <s v="Johnsby"/>
    <s v="Janney Johnsby"/>
    <x v="0"/>
  </r>
  <r>
    <x v="2470"/>
    <n v="2648"/>
    <x v="1"/>
    <x v="0"/>
    <s v="G/421/S"/>
    <x v="3"/>
    <s v="S"/>
    <x v="0"/>
    <x v="40"/>
    <x v="0"/>
    <x v="84"/>
    <x v="584"/>
    <n v="0"/>
    <n v="6"/>
    <n v="0"/>
    <n v="809"/>
    <s v="Sullones"/>
    <s v="Allena Sullones"/>
    <x v="0"/>
  </r>
  <r>
    <x v="2471"/>
    <n v="1182"/>
    <x v="2"/>
    <x v="0"/>
    <s v="E/70/P"/>
    <x v="6"/>
    <s v="P"/>
    <x v="0"/>
    <x v="1"/>
    <x v="0"/>
    <x v="603"/>
    <x v="0"/>
    <n v="3"/>
    <n v="0"/>
    <n v="7"/>
    <n v="3007"/>
    <s v="Pota"/>
    <s v="Wee Pota"/>
    <x v="1"/>
  </r>
  <r>
    <x v="2472"/>
    <n v="2650"/>
    <x v="1"/>
    <x v="1"/>
    <s v="G/431/P"/>
    <x v="3"/>
    <s v="P"/>
    <x v="0"/>
    <x v="39"/>
    <x v="0"/>
    <x v="0"/>
    <x v="0"/>
    <n v="0"/>
    <n v="0"/>
    <n v="0"/>
    <n v="0"/>
    <s v="Casonston"/>
    <s v="Artis Casonston"/>
    <x v="0"/>
  </r>
  <r>
    <x v="2473"/>
    <n v="2651"/>
    <x v="0"/>
    <x v="1"/>
    <s v="B/100/S"/>
    <x v="0"/>
    <s v="S"/>
    <x v="2"/>
    <x v="5"/>
    <x v="0"/>
    <x v="0"/>
    <x v="0"/>
    <n v="0"/>
    <n v="0"/>
    <n v="0"/>
    <n v="0"/>
    <s v="Geakerat"/>
    <s v="Sarid Geakerat"/>
    <x v="1"/>
  </r>
  <r>
    <x v="2474"/>
    <n v="2652"/>
    <x v="1"/>
    <x v="0"/>
    <s v="F/513/S"/>
    <x v="1"/>
    <s v="S"/>
    <x v="0"/>
    <x v="15"/>
    <x v="0"/>
    <x v="0"/>
    <x v="0"/>
    <n v="670"/>
    <n v="0"/>
    <n v="32"/>
    <n v="702"/>
    <s v="Davispinoz"/>
    <s v="Wally Davispinoz"/>
    <x v="1"/>
  </r>
  <r>
    <x v="2475"/>
    <n v="2655"/>
    <x v="1"/>
    <x v="1"/>
    <s v="G/422/S"/>
    <x v="3"/>
    <s v="S"/>
    <x v="0"/>
    <x v="29"/>
    <x v="0"/>
    <x v="0"/>
    <x v="0"/>
    <n v="0"/>
    <n v="0"/>
    <n v="0"/>
    <n v="0"/>
    <s v="Ballocks"/>
    <s v="Benny Ballocks"/>
    <x v="0"/>
  </r>
  <r>
    <x v="2476"/>
    <n v="2657"/>
    <x v="1"/>
    <x v="0"/>
    <s v="F/514/S"/>
    <x v="1"/>
    <s v="S"/>
    <x v="0"/>
    <x v="28"/>
    <x v="0"/>
    <x v="0"/>
    <x v="478"/>
    <n v="1"/>
    <n v="686"/>
    <n v="1"/>
    <n v="715"/>
    <s v="Gainney"/>
    <s v="Ricard Gainney"/>
    <x v="0"/>
  </r>
  <r>
    <x v="2477"/>
    <n v="2658"/>
    <x v="1"/>
    <x v="0"/>
    <s v="F/549/P"/>
    <x v="1"/>
    <s v="P"/>
    <x v="0"/>
    <x v="33"/>
    <x v="2"/>
    <x v="604"/>
    <x v="644"/>
    <n v="795"/>
    <n v="132"/>
    <n v="0"/>
    <n v="2429"/>
    <s v="Gentledges"/>
    <s v="Craine Gentledges"/>
    <x v="0"/>
  </r>
  <r>
    <x v="2478"/>
    <n v="1185"/>
    <x v="2"/>
    <x v="0"/>
    <s v="E/71/P"/>
    <x v="6"/>
    <s v="P"/>
    <x v="0"/>
    <x v="29"/>
    <x v="0"/>
    <x v="0"/>
    <x v="0"/>
    <n v="0"/>
    <n v="679"/>
    <n v="0"/>
    <n v="679"/>
    <s v="Nutty"/>
    <s v="Alls Nutty"/>
    <x v="0"/>
  </r>
  <r>
    <x v="2479"/>
    <n v="2660"/>
    <x v="1"/>
    <x v="0"/>
    <s v="F/550/P"/>
    <x v="1"/>
    <s v="P"/>
    <x v="0"/>
    <x v="38"/>
    <x v="0"/>
    <x v="0"/>
    <x v="0"/>
    <n v="0"/>
    <n v="2"/>
    <n v="1215"/>
    <n v="1217"/>
    <s v="Avidson"/>
    <s v="Chael Avidson"/>
    <x v="0"/>
  </r>
  <r>
    <x v="2480"/>
    <n v="2661"/>
    <x v="1"/>
    <x v="0"/>
    <s v="F/515/S"/>
    <x v="1"/>
    <s v="S"/>
    <x v="0"/>
    <x v="43"/>
    <x v="0"/>
    <x v="27"/>
    <x v="260"/>
    <n v="0"/>
    <n v="750"/>
    <n v="3"/>
    <n v="758"/>
    <s v="Vandan"/>
    <s v="Leene Vandan"/>
    <x v="0"/>
  </r>
  <r>
    <x v="2481"/>
    <n v="2661"/>
    <x v="1"/>
    <x v="1"/>
    <s v="G/423/S"/>
    <x v="3"/>
    <s v="S"/>
    <x v="0"/>
    <x v="33"/>
    <x v="0"/>
    <x v="0"/>
    <x v="0"/>
    <n v="0"/>
    <n v="0"/>
    <n v="0"/>
    <n v="0"/>
    <s v="Vandan"/>
    <s v="Bara Vandan"/>
    <x v="1"/>
  </r>
  <r>
    <x v="2482"/>
    <n v="1228"/>
    <x v="2"/>
    <x v="1"/>
    <s v=""/>
    <x v="4"/>
    <s v=""/>
    <x v="0"/>
    <x v="33"/>
    <x v="0"/>
    <x v="0"/>
    <x v="0"/>
    <n v="0"/>
    <n v="0"/>
    <n v="0"/>
    <n v="0"/>
    <s v="Purle"/>
    <s v="Snich Purle"/>
    <x v="1"/>
  </r>
  <r>
    <x v="2483"/>
    <n v="2663"/>
    <x v="1"/>
    <x v="0"/>
    <s v="F/552/P"/>
    <x v="1"/>
    <s v="P"/>
    <x v="2"/>
    <x v="45"/>
    <x v="0"/>
    <x v="0"/>
    <x v="0"/>
    <n v="0"/>
    <n v="4"/>
    <n v="811"/>
    <n v="815"/>
    <s v="Douglasen"/>
    <s v="Penne Douglasen"/>
    <x v="1"/>
  </r>
  <r>
    <x v="2484"/>
    <n v="1228"/>
    <x v="2"/>
    <x v="0"/>
    <s v="E/89/S"/>
    <x v="6"/>
    <s v="S"/>
    <x v="0"/>
    <x v="67"/>
    <x v="0"/>
    <x v="11"/>
    <x v="0"/>
    <n v="907"/>
    <n v="0"/>
    <n v="0"/>
    <n v="1049"/>
    <s v="Purle"/>
    <s v="Newtch Purle"/>
    <x v="1"/>
  </r>
  <r>
    <x v="2485"/>
    <n v="1231"/>
    <x v="2"/>
    <x v="1"/>
    <s v="E/77/P"/>
    <x v="6"/>
    <s v="P"/>
    <x v="0"/>
    <x v="54"/>
    <x v="0"/>
    <x v="0"/>
    <x v="0"/>
    <n v="0"/>
    <n v="0"/>
    <n v="0"/>
    <n v="0"/>
    <s v="Emead"/>
    <s v="Marms Emead"/>
    <x v="0"/>
  </r>
  <r>
    <x v="2486"/>
    <n v="1254"/>
    <x v="2"/>
    <x v="0"/>
    <s v="D/44/S"/>
    <x v="5"/>
    <s v="S"/>
    <x v="0"/>
    <x v="48"/>
    <x v="0"/>
    <x v="605"/>
    <x v="0"/>
    <n v="431"/>
    <n v="0"/>
    <n v="47"/>
    <n v="1182"/>
    <s v="Breke"/>
    <s v="Cupers Breke"/>
    <x v="0"/>
  </r>
  <r>
    <x v="2487"/>
    <n v="2668"/>
    <x v="1"/>
    <x v="0"/>
    <s v="F/516/S"/>
    <x v="1"/>
    <s v="S"/>
    <x v="2"/>
    <x v="40"/>
    <x v="0"/>
    <x v="249"/>
    <x v="213"/>
    <n v="1"/>
    <n v="2838"/>
    <n v="0"/>
    <n v="2902"/>
    <s v="Ingston"/>
    <s v="Jacki Ingston"/>
    <x v="0"/>
  </r>
  <r>
    <x v="2488"/>
    <n v="2668"/>
    <x v="1"/>
    <x v="0"/>
    <s v="G/424/S"/>
    <x v="3"/>
    <s v="S"/>
    <x v="2"/>
    <x v="10"/>
    <x v="0"/>
    <x v="0"/>
    <x v="532"/>
    <n v="0"/>
    <n v="87"/>
    <n v="236"/>
    <n v="705"/>
    <s v="Ingston"/>
    <s v="Adamie Ingston"/>
    <x v="0"/>
  </r>
  <r>
    <x v="2489"/>
    <n v="2670"/>
    <x v="1"/>
    <x v="0"/>
    <s v="G/432/P"/>
    <x v="3"/>
    <s v="P"/>
    <x v="0"/>
    <x v="28"/>
    <x v="0"/>
    <x v="23"/>
    <x v="250"/>
    <n v="0"/>
    <n v="15"/>
    <n v="0"/>
    <n v="809"/>
    <s v="Leodger"/>
    <s v="Glenna Leodger"/>
    <x v="0"/>
  </r>
  <r>
    <x v="2490"/>
    <n v="2671"/>
    <x v="1"/>
    <x v="0"/>
    <s v="F/554/P"/>
    <x v="1"/>
    <s v="P"/>
    <x v="2"/>
    <x v="30"/>
    <x v="0"/>
    <x v="0"/>
    <x v="215"/>
    <n v="0"/>
    <n v="56"/>
    <n v="708"/>
    <n v="797"/>
    <s v="Oconley"/>
    <s v="Anae Oconley"/>
    <x v="0"/>
  </r>
  <r>
    <x v="2491"/>
    <n v="2672"/>
    <x v="1"/>
    <x v="0"/>
    <s v="F/555/P"/>
    <x v="1"/>
    <s v="P"/>
    <x v="1"/>
    <x v="33"/>
    <x v="0"/>
    <x v="426"/>
    <x v="0"/>
    <n v="213"/>
    <n v="8"/>
    <n v="86"/>
    <n v="1277"/>
    <s v="Waltonson"/>
    <s v="Lillia Waltonson"/>
    <x v="0"/>
  </r>
  <r>
    <x v="2492"/>
    <n v="2675"/>
    <x v="0"/>
    <x v="0"/>
    <s v="C/97/S"/>
    <x v="7"/>
    <s v="S"/>
    <x v="0"/>
    <x v="3"/>
    <x v="0"/>
    <x v="0"/>
    <x v="645"/>
    <n v="3813"/>
    <n v="0"/>
    <n v="1435"/>
    <n v="6802"/>
    <s v="Iniouser"/>
    <s v="Rassias Iniouser"/>
    <x v="1"/>
  </r>
  <r>
    <x v="2493"/>
    <n v="2676"/>
    <x v="0"/>
    <x v="0"/>
    <s v="B/81/P"/>
    <x v="0"/>
    <s v="P"/>
    <x v="2"/>
    <x v="10"/>
    <x v="0"/>
    <x v="606"/>
    <x v="40"/>
    <n v="1865"/>
    <n v="90"/>
    <n v="0"/>
    <n v="6790"/>
    <s v="Noxiong"/>
    <s v="Halsham Noxiong"/>
    <x v="1"/>
  </r>
  <r>
    <x v="2494"/>
    <n v="2677"/>
    <x v="0"/>
    <x v="0"/>
    <s v="D/90/S"/>
    <x v="5"/>
    <s v="S"/>
    <x v="0"/>
    <x v="27"/>
    <x v="0"/>
    <x v="0"/>
    <x v="193"/>
    <n v="0"/>
    <n v="1367"/>
    <n v="669"/>
    <n v="2338"/>
    <s v="Scerodbox"/>
    <s v="Eleon Scerodbox"/>
    <x v="0"/>
  </r>
  <r>
    <x v="2495"/>
    <n v="2678"/>
    <x v="1"/>
    <x v="0"/>
    <s v="F/517/S"/>
    <x v="1"/>
    <s v="S"/>
    <x v="0"/>
    <x v="33"/>
    <x v="0"/>
    <x v="0"/>
    <x v="646"/>
    <n v="0"/>
    <n v="10"/>
    <n v="0"/>
    <n v="690"/>
    <s v="Sosanturney"/>
    <s v="Gera Sosanturney"/>
    <x v="1"/>
  </r>
  <r>
    <x v="2496"/>
    <n v="2679"/>
    <x v="1"/>
    <x v="1"/>
    <s v="G/426/S"/>
    <x v="3"/>
    <s v="S"/>
    <x v="0"/>
    <x v="34"/>
    <x v="0"/>
    <x v="0"/>
    <x v="0"/>
    <n v="0"/>
    <n v="0"/>
    <n v="0"/>
    <n v="0"/>
    <s v="Boltond"/>
    <s v="Paulas Boltond"/>
    <x v="0"/>
  </r>
  <r>
    <x v="2497"/>
    <n v="2682"/>
    <x v="1"/>
    <x v="0"/>
    <s v="G/434/P"/>
    <x v="3"/>
    <s v="P"/>
    <x v="0"/>
    <x v="14"/>
    <x v="0"/>
    <x v="560"/>
    <x v="0"/>
    <n v="0"/>
    <n v="8"/>
    <n v="0"/>
    <n v="888"/>
    <s v="Whiters"/>
    <s v="Berty Whiters"/>
    <x v="0"/>
  </r>
  <r>
    <x v="2498"/>
    <n v="2683"/>
    <x v="0"/>
    <x v="0"/>
    <s v="A/32/S"/>
    <x v="2"/>
    <s v="S"/>
    <x v="0"/>
    <x v="39"/>
    <x v="0"/>
    <x v="71"/>
    <x v="647"/>
    <n v="0"/>
    <n v="4"/>
    <n v="0"/>
    <n v="1303"/>
    <s v="Parbage"/>
    <s v="Zaninon Parbage"/>
    <x v="1"/>
  </r>
  <r>
    <x v="2499"/>
    <n v="2684"/>
    <x v="0"/>
    <x v="0"/>
    <s v="B/83/P"/>
    <x v="0"/>
    <s v="P"/>
    <x v="0"/>
    <x v="0"/>
    <x v="0"/>
    <x v="0"/>
    <x v="648"/>
    <n v="0"/>
    <n v="13208"/>
    <n v="1515"/>
    <n v="21839"/>
    <s v="Ranaly"/>
    <s v="Navior Ranaly"/>
    <x v="0"/>
  </r>
  <r>
    <x v="2500"/>
    <n v="2685"/>
    <x v="1"/>
    <x v="0"/>
    <s v="G/435/P"/>
    <x v="3"/>
    <s v="P"/>
    <x v="0"/>
    <x v="6"/>
    <x v="0"/>
    <x v="228"/>
    <x v="0"/>
    <n v="0"/>
    <n v="0"/>
    <n v="21"/>
    <n v="907"/>
    <s v="Webstephrey"/>
    <s v="Lilly Webstephrey"/>
    <x v="0"/>
  </r>
  <r>
    <x v="2501"/>
    <n v="2687"/>
    <x v="1"/>
    <x v="0"/>
    <s v="F/556/P"/>
    <x v="1"/>
    <s v="P"/>
    <x v="0"/>
    <x v="27"/>
    <x v="0"/>
    <x v="0"/>
    <x v="649"/>
    <n v="0"/>
    <n v="43"/>
    <n v="0"/>
    <n v="1390"/>
    <s v="Kimons"/>
    <s v="Carry Kimons"/>
    <x v="1"/>
  </r>
  <r>
    <x v="2502"/>
    <n v="9257"/>
    <x v="2"/>
    <x v="0"/>
    <s v="F/1892/P"/>
    <x v="1"/>
    <s v="P"/>
    <x v="0"/>
    <x v="45"/>
    <x v="0"/>
    <x v="5"/>
    <x v="0"/>
    <n v="1085"/>
    <n v="24"/>
    <n v="0"/>
    <n v="1148"/>
    <s v="Apple"/>
    <s v="Ties Apple"/>
    <x v="0"/>
  </r>
  <r>
    <x v="2503"/>
    <n v="2690"/>
    <x v="1"/>
    <x v="0"/>
    <s v="E/185/S"/>
    <x v="6"/>
    <s v="S"/>
    <x v="2"/>
    <x v="38"/>
    <x v="0"/>
    <x v="607"/>
    <x v="650"/>
    <n v="116"/>
    <n v="160"/>
    <n v="0"/>
    <n v="719"/>
    <s v="Stannondez"/>
    <s v="Eduana Stannondez"/>
    <x v="1"/>
  </r>
  <r>
    <x v="2504"/>
    <n v="2691"/>
    <x v="1"/>
    <x v="0"/>
    <s v="F/558/P"/>
    <x v="1"/>
    <s v="P"/>
    <x v="0"/>
    <x v="14"/>
    <x v="0"/>
    <x v="0"/>
    <x v="391"/>
    <n v="1"/>
    <n v="559"/>
    <n v="0"/>
    <n v="803"/>
    <s v="Coxterez"/>
    <s v="Gracey Coxterez"/>
    <x v="0"/>
  </r>
  <r>
    <x v="2505"/>
    <n v="2692"/>
    <x v="1"/>
    <x v="0"/>
    <s v=""/>
    <x v="4"/>
    <s v=""/>
    <x v="0"/>
    <x v="1"/>
    <x v="0"/>
    <x v="0"/>
    <x v="0"/>
    <n v="21"/>
    <n v="0"/>
    <n v="695"/>
    <n v="716"/>
    <s v="Weberts"/>
    <s v="Samie Weberts"/>
    <x v="0"/>
  </r>
  <r>
    <x v="2506"/>
    <n v="2693"/>
    <x v="0"/>
    <x v="0"/>
    <s v="A/22/P"/>
    <x v="2"/>
    <s v="P"/>
    <x v="0"/>
    <x v="55"/>
    <x v="0"/>
    <x v="0"/>
    <x v="651"/>
    <n v="0"/>
    <n v="72"/>
    <n v="1393"/>
    <n v="2979"/>
    <s v="Pentical"/>
    <s v="Krab Pentical"/>
    <x v="0"/>
  </r>
  <r>
    <x v="2507"/>
    <n v="2693"/>
    <x v="0"/>
    <x v="0"/>
    <s v="A/22/P"/>
    <x v="2"/>
    <s v="P"/>
    <x v="2"/>
    <x v="39"/>
    <x v="1"/>
    <x v="492"/>
    <x v="271"/>
    <n v="0"/>
    <n v="210"/>
    <n v="1895"/>
    <n v="2195"/>
    <s v="Geousty"/>
    <s v="Jabbab Geousty"/>
    <x v="0"/>
  </r>
  <r>
    <x v="2508"/>
    <n v="2693"/>
    <x v="0"/>
    <x v="0"/>
    <s v="A/22/P"/>
    <x v="2"/>
    <s v="P"/>
    <x v="0"/>
    <x v="31"/>
    <x v="0"/>
    <x v="0"/>
    <x v="652"/>
    <n v="0"/>
    <n v="263"/>
    <n v="2024"/>
    <n v="3133"/>
    <s v="Geousty"/>
    <s v="Castram Geousty"/>
    <x v="0"/>
  </r>
  <r>
    <x v="2509"/>
    <n v="2693"/>
    <x v="0"/>
    <x v="1"/>
    <s v="A/22/P"/>
    <x v="2"/>
    <s v="P"/>
    <x v="2"/>
    <x v="34"/>
    <x v="0"/>
    <x v="0"/>
    <x v="0"/>
    <n v="0"/>
    <n v="0"/>
    <n v="0"/>
    <n v="0"/>
    <s v="Geousty"/>
    <s v="Mirfark Geousty"/>
    <x v="0"/>
  </r>
  <r>
    <x v="2510"/>
    <n v="1254"/>
    <x v="2"/>
    <x v="0"/>
    <s v="F/241/S"/>
    <x v="1"/>
    <s v="S"/>
    <x v="0"/>
    <x v="38"/>
    <x v="0"/>
    <x v="23"/>
    <x v="0"/>
    <n v="896"/>
    <n v="229"/>
    <n v="0"/>
    <n v="1129"/>
    <s v="Breke"/>
    <s v="Babix Breke"/>
    <x v="0"/>
  </r>
  <r>
    <x v="2511"/>
    <n v="1255"/>
    <x v="2"/>
    <x v="1"/>
    <s v="F/242/S"/>
    <x v="1"/>
    <s v="S"/>
    <x v="0"/>
    <x v="58"/>
    <x v="0"/>
    <x v="0"/>
    <x v="0"/>
    <n v="0"/>
    <n v="0"/>
    <n v="0"/>
    <n v="0"/>
    <s v="Potte"/>
    <s v="Shres Potte"/>
    <x v="1"/>
  </r>
  <r>
    <x v="2512"/>
    <n v="2698"/>
    <x v="0"/>
    <x v="0"/>
    <s v="C/94/P"/>
    <x v="7"/>
    <s v="P"/>
    <x v="0"/>
    <x v="53"/>
    <x v="0"/>
    <x v="0"/>
    <x v="653"/>
    <n v="0"/>
    <n v="153"/>
    <n v="1751"/>
    <n v="4588"/>
    <s v="Sofraten"/>
    <s v="Shelik Sofraten"/>
    <x v="0"/>
  </r>
  <r>
    <x v="2513"/>
    <n v="2700"/>
    <x v="1"/>
    <x v="0"/>
    <s v="F/520/S"/>
    <x v="1"/>
    <s v="S"/>
    <x v="0"/>
    <x v="1"/>
    <x v="0"/>
    <x v="25"/>
    <x v="439"/>
    <n v="1"/>
    <n v="0"/>
    <n v="530"/>
    <n v="714"/>
    <s v="Perkings"/>
    <s v="Daven Perkings"/>
    <x v="0"/>
  </r>
  <r>
    <x v="2514"/>
    <n v="2701"/>
    <x v="1"/>
    <x v="1"/>
    <s v="G/428/S"/>
    <x v="3"/>
    <s v="S"/>
    <x v="1"/>
    <x v="28"/>
    <x v="0"/>
    <x v="0"/>
    <x v="0"/>
    <n v="0"/>
    <n v="0"/>
    <n v="0"/>
    <n v="0"/>
    <s v="Thorney"/>
    <s v="Cliney Thorney"/>
    <x v="1"/>
  </r>
  <r>
    <x v="2515"/>
    <n v="2702"/>
    <x v="1"/>
    <x v="1"/>
    <s v="G/437/P"/>
    <x v="3"/>
    <s v="P"/>
    <x v="0"/>
    <x v="1"/>
    <x v="0"/>
    <x v="0"/>
    <x v="0"/>
    <n v="0"/>
    <n v="0"/>
    <n v="0"/>
    <n v="0"/>
    <s v="Garnettiz"/>
    <s v="Mollen Garnettiz"/>
    <x v="1"/>
  </r>
  <r>
    <x v="2516"/>
    <n v="2703"/>
    <x v="1"/>
    <x v="0"/>
    <s v="G/429/S"/>
    <x v="3"/>
    <s v="S"/>
    <x v="0"/>
    <x v="41"/>
    <x v="0"/>
    <x v="0"/>
    <x v="654"/>
    <n v="0"/>
    <n v="0"/>
    <n v="10"/>
    <n v="627"/>
    <s v="Ashipeck"/>
    <s v="Rena Ashipeck"/>
    <x v="0"/>
  </r>
  <r>
    <x v="2517"/>
    <n v="2704"/>
    <x v="1"/>
    <x v="0"/>
    <s v="F/521/S"/>
    <x v="1"/>
    <s v="S"/>
    <x v="0"/>
    <x v="5"/>
    <x v="0"/>
    <x v="333"/>
    <x v="10"/>
    <n v="348"/>
    <n v="0"/>
    <n v="0"/>
    <n v="1527"/>
    <s v="Shieldson"/>
    <s v="Alfrey Shieldson"/>
    <x v="0"/>
  </r>
  <r>
    <x v="2518"/>
    <n v="2706"/>
    <x v="0"/>
    <x v="1"/>
    <s v="B/102/S"/>
    <x v="0"/>
    <s v="S"/>
    <x v="2"/>
    <x v="38"/>
    <x v="0"/>
    <x v="0"/>
    <x v="0"/>
    <n v="0"/>
    <n v="0"/>
    <n v="0"/>
    <n v="0"/>
    <s v="Ressighty"/>
    <s v="Alchium Ressighty"/>
    <x v="1"/>
  </r>
  <r>
    <x v="2519"/>
    <n v="2707"/>
    <x v="0"/>
    <x v="0"/>
    <s v="B/103/S"/>
    <x v="0"/>
    <s v="S"/>
    <x v="0"/>
    <x v="2"/>
    <x v="0"/>
    <x v="608"/>
    <x v="655"/>
    <n v="0"/>
    <n v="194"/>
    <n v="510"/>
    <n v="3467"/>
    <s v="Belstrut"/>
    <s v="Ziba Belstrut"/>
    <x v="1"/>
  </r>
  <r>
    <x v="2520"/>
    <n v="2707"/>
    <x v="0"/>
    <x v="1"/>
    <s v="B/103/S"/>
    <x v="0"/>
    <s v="S"/>
    <x v="1"/>
    <x v="19"/>
    <x v="0"/>
    <x v="0"/>
    <x v="0"/>
    <n v="0"/>
    <n v="0"/>
    <n v="0"/>
    <n v="0"/>
    <s v="Belstrut"/>
    <s v="Misa Belstrut"/>
    <x v="1"/>
  </r>
  <r>
    <x v="2521"/>
    <n v="2708"/>
    <x v="1"/>
    <x v="0"/>
    <s v="F/522/S"/>
    <x v="1"/>
    <s v="S"/>
    <x v="1"/>
    <x v="40"/>
    <x v="0"/>
    <x v="29"/>
    <x v="656"/>
    <n v="37"/>
    <n v="0"/>
    <n v="12"/>
    <n v="600"/>
    <s v="Cardner"/>
    <s v="Pattin Cardner"/>
    <x v="1"/>
  </r>
  <r>
    <x v="2522"/>
    <n v="1255"/>
    <x v="2"/>
    <x v="1"/>
    <s v="F/242/S"/>
    <x v="1"/>
    <s v="S"/>
    <x v="0"/>
    <x v="24"/>
    <x v="0"/>
    <x v="0"/>
    <x v="0"/>
    <n v="0"/>
    <n v="0"/>
    <n v="0"/>
    <n v="0"/>
    <s v="Potte"/>
    <s v="Razzle Potte"/>
    <x v="1"/>
  </r>
  <r>
    <x v="2523"/>
    <n v="1256"/>
    <x v="2"/>
    <x v="0"/>
    <s v="E/92/S"/>
    <x v="6"/>
    <s v="S"/>
    <x v="0"/>
    <x v="38"/>
    <x v="0"/>
    <x v="609"/>
    <x v="0"/>
    <n v="1"/>
    <n v="10"/>
    <n v="9"/>
    <n v="1297"/>
    <s v="Erpie"/>
    <s v="Hary Erpie"/>
    <x v="0"/>
  </r>
  <r>
    <x v="2524"/>
    <n v="1269"/>
    <x v="2"/>
    <x v="0"/>
    <s v="E/80/P"/>
    <x v="6"/>
    <s v="P"/>
    <x v="0"/>
    <x v="33"/>
    <x v="0"/>
    <x v="610"/>
    <x v="0"/>
    <n v="15"/>
    <n v="0"/>
    <n v="1"/>
    <n v="2082"/>
    <s v="Pane"/>
    <s v="Gorn Pane"/>
    <x v="0"/>
  </r>
  <r>
    <x v="2525"/>
    <n v="1284"/>
    <x v="2"/>
    <x v="1"/>
    <s v="F/247/S"/>
    <x v="1"/>
    <s v="S"/>
    <x v="3"/>
    <x v="34"/>
    <x v="0"/>
    <x v="0"/>
    <x v="0"/>
    <n v="0"/>
    <n v="0"/>
    <n v="0"/>
    <n v="0"/>
    <s v="Knité"/>
    <s v="Hal Knité"/>
    <x v="1"/>
  </r>
  <r>
    <x v="2526"/>
    <n v="2712"/>
    <x v="0"/>
    <x v="1"/>
    <s v="B/105/S"/>
    <x v="0"/>
    <s v="S"/>
    <x v="0"/>
    <x v="5"/>
    <x v="0"/>
    <x v="0"/>
    <x v="0"/>
    <n v="0"/>
    <n v="0"/>
    <n v="0"/>
    <n v="0"/>
    <s v="Doorge"/>
    <s v="Mothab Doorge"/>
    <x v="1"/>
  </r>
  <r>
    <x v="2527"/>
    <n v="2713"/>
    <x v="1"/>
    <x v="1"/>
    <s v="G/438/P"/>
    <x v="3"/>
    <s v="P"/>
    <x v="0"/>
    <x v="28"/>
    <x v="0"/>
    <x v="0"/>
    <x v="0"/>
    <n v="0"/>
    <n v="0"/>
    <n v="0"/>
    <n v="0"/>
    <s v="Cleachrand"/>
    <s v="Tarah Cleachrand"/>
    <x v="1"/>
  </r>
  <r>
    <x v="2528"/>
    <n v="2714"/>
    <x v="1"/>
    <x v="0"/>
    <s v="F/561/P"/>
    <x v="1"/>
    <s v="P"/>
    <x v="2"/>
    <x v="67"/>
    <x v="2"/>
    <x v="201"/>
    <x v="657"/>
    <n v="0"/>
    <n v="0"/>
    <n v="12"/>
    <n v="2057"/>
    <s v="Mcintons"/>
    <s v="Maryn Mcintons"/>
    <x v="0"/>
  </r>
  <r>
    <x v="2529"/>
    <n v="2717"/>
    <x v="1"/>
    <x v="0"/>
    <s v="G/431/S"/>
    <x v="3"/>
    <s v="S"/>
    <x v="0"/>
    <x v="41"/>
    <x v="0"/>
    <x v="290"/>
    <x v="0"/>
    <n v="13"/>
    <n v="191"/>
    <n v="554"/>
    <n v="888"/>
    <s v="Mayder"/>
    <s v="Francy Mayder"/>
    <x v="0"/>
  </r>
  <r>
    <x v="2530"/>
    <n v="2718"/>
    <x v="0"/>
    <x v="1"/>
    <s v="B/106/S"/>
    <x v="0"/>
    <s v="S"/>
    <x v="0"/>
    <x v="79"/>
    <x v="0"/>
    <x v="0"/>
    <x v="0"/>
    <n v="0"/>
    <n v="0"/>
    <n v="0"/>
    <n v="0"/>
    <s v="Supred"/>
    <s v="Quarkab Supred"/>
    <x v="1"/>
  </r>
  <r>
    <x v="2531"/>
    <n v="2720"/>
    <x v="1"/>
    <x v="0"/>
    <s v="G/439/P"/>
    <x v="3"/>
    <s v="P"/>
    <x v="1"/>
    <x v="40"/>
    <x v="0"/>
    <x v="611"/>
    <x v="658"/>
    <n v="1"/>
    <n v="30"/>
    <n v="985"/>
    <n v="3560"/>
    <s v="Beckeey"/>
    <s v="Felice Beckeey"/>
    <x v="0"/>
  </r>
  <r>
    <x v="2532"/>
    <n v="2720"/>
    <x v="1"/>
    <x v="0"/>
    <s v="G/439/P"/>
    <x v="3"/>
    <s v="P"/>
    <x v="0"/>
    <x v="56"/>
    <x v="0"/>
    <x v="0"/>
    <x v="0"/>
    <n v="0"/>
    <n v="0"/>
    <n v="0"/>
    <n v="0"/>
    <s v="Beckeey"/>
    <s v="Rancy Beckeey"/>
    <x v="0"/>
  </r>
  <r>
    <x v="2533"/>
    <n v="2720"/>
    <x v="1"/>
    <x v="1"/>
    <s v="G/439/P"/>
    <x v="3"/>
    <s v="P"/>
    <x v="0"/>
    <x v="17"/>
    <x v="0"/>
    <x v="0"/>
    <x v="0"/>
    <n v="0"/>
    <n v="0"/>
    <n v="0"/>
    <n v="0"/>
    <s v="Beckeey"/>
    <s v="Noria Beckeey"/>
    <x v="1"/>
  </r>
  <r>
    <x v="2534"/>
    <n v="2721"/>
    <x v="1"/>
    <x v="0"/>
    <s v="F/563/P"/>
    <x v="1"/>
    <s v="P"/>
    <x v="1"/>
    <x v="36"/>
    <x v="0"/>
    <x v="234"/>
    <x v="587"/>
    <n v="55"/>
    <n v="0"/>
    <n v="4"/>
    <n v="826"/>
    <s v="Rigginson"/>
    <s v="Jodia Rigginson"/>
    <x v="0"/>
  </r>
  <r>
    <x v="2535"/>
    <n v="1286"/>
    <x v="2"/>
    <x v="1"/>
    <s v="F/248/S"/>
    <x v="1"/>
    <s v="S"/>
    <x v="0"/>
    <x v="20"/>
    <x v="0"/>
    <x v="0"/>
    <x v="0"/>
    <n v="0"/>
    <n v="0"/>
    <n v="0"/>
    <n v="0"/>
    <s v="Fache"/>
    <s v="Jackix Fache"/>
    <x v="1"/>
  </r>
  <r>
    <x v="2536"/>
    <n v="2723"/>
    <x v="0"/>
    <x v="1"/>
    <s v="C/99/S"/>
    <x v="7"/>
    <s v="S"/>
    <x v="0"/>
    <x v="1"/>
    <x v="0"/>
    <x v="0"/>
    <x v="0"/>
    <n v="0"/>
    <n v="0"/>
    <n v="0"/>
    <n v="0"/>
    <s v="Boderbint"/>
    <s v="Bosonan Boderbint"/>
    <x v="1"/>
  </r>
  <r>
    <x v="2537"/>
    <n v="2723"/>
    <x v="0"/>
    <x v="0"/>
    <s v="C/99/S"/>
    <x v="7"/>
    <s v="S"/>
    <x v="0"/>
    <x v="48"/>
    <x v="0"/>
    <x v="0"/>
    <x v="659"/>
    <n v="0"/>
    <n v="0"/>
    <n v="914"/>
    <n v="6790"/>
    <s v="Boderbint"/>
    <s v="Dabiton Boderbint"/>
    <x v="1"/>
  </r>
  <r>
    <x v="2538"/>
    <n v="1287"/>
    <x v="2"/>
    <x v="1"/>
    <s v="F/259/P"/>
    <x v="1"/>
    <s v="P"/>
    <x v="0"/>
    <x v="17"/>
    <x v="0"/>
    <x v="0"/>
    <x v="0"/>
    <n v="0"/>
    <n v="0"/>
    <n v="0"/>
    <n v="0"/>
    <s v="Pimne"/>
    <s v="Wilves Pimne"/>
    <x v="1"/>
  </r>
  <r>
    <x v="2539"/>
    <n v="1287"/>
    <x v="2"/>
    <x v="1"/>
    <s v="F/259/P"/>
    <x v="1"/>
    <s v="P"/>
    <x v="2"/>
    <x v="32"/>
    <x v="0"/>
    <x v="0"/>
    <x v="0"/>
    <n v="0"/>
    <n v="0"/>
    <n v="0"/>
    <n v="0"/>
    <s v="-"/>
    <s v="-"/>
    <x v="1"/>
  </r>
  <r>
    <x v="2540"/>
    <n v="2725"/>
    <x v="1"/>
    <x v="0"/>
    <s v="F/565/P"/>
    <x v="1"/>
    <s v="P"/>
    <x v="0"/>
    <x v="46"/>
    <x v="0"/>
    <x v="0"/>
    <x v="0"/>
    <n v="362"/>
    <n v="272"/>
    <n v="0"/>
    <n v="634"/>
    <s v="Bucknersony"/>
    <s v="Helle Bucknersony"/>
    <x v="0"/>
  </r>
  <r>
    <x v="2541"/>
    <n v="2726"/>
    <x v="1"/>
    <x v="1"/>
    <s v="G/440/P"/>
    <x v="3"/>
    <s v="P"/>
    <x v="0"/>
    <x v="37"/>
    <x v="0"/>
    <x v="0"/>
    <x v="0"/>
    <n v="0"/>
    <n v="0"/>
    <n v="0"/>
    <n v="0"/>
    <s v="Leson"/>
    <s v="Kimmie Leson"/>
    <x v="0"/>
  </r>
  <r>
    <x v="2542"/>
    <n v="2727"/>
    <x v="1"/>
    <x v="0"/>
    <s v="F/525/S"/>
    <x v="1"/>
    <s v="S"/>
    <x v="0"/>
    <x v="25"/>
    <x v="0"/>
    <x v="0"/>
    <x v="1"/>
    <n v="11"/>
    <n v="784"/>
    <n v="63"/>
    <n v="867"/>
    <s v="Hoopez"/>
    <s v="Stany Hoopez"/>
    <x v="0"/>
  </r>
  <r>
    <x v="2543"/>
    <n v="2729"/>
    <x v="1"/>
    <x v="1"/>
    <s v="G/432/S"/>
    <x v="3"/>
    <s v="S"/>
    <x v="0"/>
    <x v="24"/>
    <x v="0"/>
    <x v="0"/>
    <x v="0"/>
    <n v="0"/>
    <n v="0"/>
    <n v="0"/>
    <n v="0"/>
    <s v="Burchrison"/>
    <s v="Jodip Burchrison"/>
    <x v="1"/>
  </r>
  <r>
    <x v="2544"/>
    <n v="2730"/>
    <x v="1"/>
    <x v="1"/>
    <s v="G/433/S"/>
    <x v="3"/>
    <s v="S"/>
    <x v="0"/>
    <x v="58"/>
    <x v="0"/>
    <x v="0"/>
    <x v="0"/>
    <n v="0"/>
    <n v="0"/>
    <n v="0"/>
    <n v="0"/>
    <s v="Douglasen"/>
    <s v="Royce Douglasen"/>
    <x v="1"/>
  </r>
  <r>
    <x v="2545"/>
    <n v="2730"/>
    <x v="1"/>
    <x v="0"/>
    <s v="F/527/S"/>
    <x v="1"/>
    <s v="S"/>
    <x v="0"/>
    <x v="4"/>
    <x v="0"/>
    <x v="0"/>
    <x v="660"/>
    <n v="0"/>
    <n v="1674"/>
    <n v="132"/>
    <n v="2921"/>
    <s v="Douglasen"/>
    <s v="Candra Douglasen"/>
    <x v="0"/>
  </r>
  <r>
    <x v="2546"/>
    <n v="2730"/>
    <x v="1"/>
    <x v="1"/>
    <s v="G/433/S"/>
    <x v="3"/>
    <s v="S"/>
    <x v="0"/>
    <x v="4"/>
    <x v="0"/>
    <x v="0"/>
    <x v="0"/>
    <n v="0"/>
    <n v="0"/>
    <n v="0"/>
    <n v="0"/>
    <s v="Douglasen"/>
    <s v="Elancy Douglasen"/>
    <x v="1"/>
  </r>
  <r>
    <x v="2547"/>
    <n v="2732"/>
    <x v="1"/>
    <x v="1"/>
    <s v="G/435/S"/>
    <x v="3"/>
    <s v="S"/>
    <x v="2"/>
    <x v="4"/>
    <x v="2"/>
    <x v="0"/>
    <x v="0"/>
    <n v="0"/>
    <n v="0"/>
    <n v="0"/>
    <n v="0"/>
    <s v="Hurles"/>
    <s v="Molley Hurles"/>
    <x v="1"/>
  </r>
  <r>
    <x v="2548"/>
    <n v="2732"/>
    <x v="1"/>
    <x v="0"/>
    <s v="G/435/S"/>
    <x v="3"/>
    <s v="S"/>
    <x v="2"/>
    <x v="50"/>
    <x v="0"/>
    <x v="0"/>
    <x v="0"/>
    <n v="0"/>
    <n v="0"/>
    <n v="0"/>
    <n v="0"/>
    <s v="Hurles"/>
    <s v="Jilly Hurles"/>
    <x v="0"/>
  </r>
  <r>
    <x v="2549"/>
    <n v="1287"/>
    <x v="2"/>
    <x v="0"/>
    <s v="F/259/P"/>
    <x v="1"/>
    <s v="P"/>
    <x v="0"/>
    <x v="33"/>
    <x v="0"/>
    <x v="612"/>
    <x v="0"/>
    <n v="1084"/>
    <n v="1"/>
    <n v="43"/>
    <n v="1861"/>
    <s v="Pimne"/>
    <s v="Diles Pimne"/>
    <x v="0"/>
  </r>
  <r>
    <x v="2550"/>
    <n v="1311"/>
    <x v="2"/>
    <x v="0"/>
    <s v="F/265/P"/>
    <x v="1"/>
    <s v="P"/>
    <x v="3"/>
    <x v="17"/>
    <x v="0"/>
    <x v="0"/>
    <x v="0"/>
    <n v="0"/>
    <n v="0"/>
    <n v="0"/>
    <n v="0"/>
    <s v="Make"/>
    <s v="Pios Make"/>
    <x v="1"/>
  </r>
  <r>
    <x v="2551"/>
    <n v="2737"/>
    <x v="0"/>
    <x v="0"/>
    <s v="C/100/S"/>
    <x v="7"/>
    <s v="S"/>
    <x v="2"/>
    <x v="11"/>
    <x v="0"/>
    <x v="0"/>
    <x v="490"/>
    <n v="0"/>
    <n v="281"/>
    <n v="1257"/>
    <n v="2264"/>
    <s v="Forous"/>
    <s v="Naschab Forous"/>
    <x v="1"/>
  </r>
  <r>
    <x v="2552"/>
    <n v="2737"/>
    <x v="0"/>
    <x v="0"/>
    <s v="C/100/S"/>
    <x v="7"/>
    <s v="S"/>
    <x v="0"/>
    <x v="6"/>
    <x v="0"/>
    <x v="613"/>
    <x v="661"/>
    <n v="0"/>
    <n v="0"/>
    <n v="2618"/>
    <n v="6771"/>
    <s v="Arterate"/>
    <s v="Giedia Arterate"/>
    <x v="0"/>
  </r>
  <r>
    <x v="2553"/>
    <n v="1317"/>
    <x v="2"/>
    <x v="0"/>
    <s v="F/266/P"/>
    <x v="1"/>
    <s v="P"/>
    <x v="0"/>
    <x v="36"/>
    <x v="0"/>
    <x v="614"/>
    <x v="0"/>
    <n v="23"/>
    <n v="0"/>
    <n v="67"/>
    <n v="2598"/>
    <s v="Tité"/>
    <s v="Ton Tité"/>
    <x v="0"/>
  </r>
  <r>
    <x v="2554"/>
    <n v="2739"/>
    <x v="1"/>
    <x v="1"/>
    <s v="G/442/P"/>
    <x v="3"/>
    <s v="P"/>
    <x v="1"/>
    <x v="22"/>
    <x v="0"/>
    <x v="0"/>
    <x v="0"/>
    <n v="0"/>
    <n v="0"/>
    <n v="0"/>
    <n v="0"/>
    <s v="Daughessey"/>
    <s v="Heryle Daughessey"/>
    <x v="1"/>
  </r>
  <r>
    <x v="2555"/>
    <n v="2740"/>
    <x v="1"/>
    <x v="0"/>
    <s v="E/163/P"/>
    <x v="6"/>
    <s v="P"/>
    <x v="0"/>
    <x v="43"/>
    <x v="0"/>
    <x v="27"/>
    <x v="376"/>
    <n v="0"/>
    <n v="254"/>
    <n v="107"/>
    <n v="505"/>
    <s v="Leetersoney"/>
    <s v="Garry Leetersoney"/>
    <x v="1"/>
  </r>
  <r>
    <x v="2556"/>
    <n v="1326"/>
    <x v="2"/>
    <x v="0"/>
    <s v="F/257/S"/>
    <x v="1"/>
    <s v="S"/>
    <x v="0"/>
    <x v="29"/>
    <x v="0"/>
    <x v="615"/>
    <x v="0"/>
    <n v="0"/>
    <n v="0"/>
    <n v="1147"/>
    <n v="2597"/>
    <s v="Gelte"/>
    <s v="Wales Gelte"/>
    <x v="0"/>
  </r>
  <r>
    <x v="2557"/>
    <n v="2743"/>
    <x v="1"/>
    <x v="0"/>
    <s v="F/528/S"/>
    <x v="1"/>
    <s v="S"/>
    <x v="0"/>
    <x v="24"/>
    <x v="0"/>
    <x v="616"/>
    <x v="0"/>
    <n v="2"/>
    <n v="0"/>
    <n v="11"/>
    <n v="759"/>
    <s v="Gregordy"/>
    <s v="Nelle Gregordy"/>
    <x v="0"/>
  </r>
  <r>
    <x v="2558"/>
    <n v="1326"/>
    <x v="2"/>
    <x v="0"/>
    <s v="F/257/S"/>
    <x v="1"/>
    <s v="S"/>
    <x v="0"/>
    <x v="43"/>
    <x v="0"/>
    <x v="617"/>
    <x v="0"/>
    <n v="260"/>
    <n v="0"/>
    <n v="0"/>
    <n v="1767"/>
    <s v="Gelte"/>
    <s v="Stote Gelte"/>
    <x v="0"/>
  </r>
  <r>
    <x v="2559"/>
    <n v="1330"/>
    <x v="2"/>
    <x v="0"/>
    <s v="D/46/S"/>
    <x v="5"/>
    <s v="S"/>
    <x v="0"/>
    <x v="52"/>
    <x v="0"/>
    <x v="618"/>
    <x v="0"/>
    <n v="193"/>
    <n v="458"/>
    <n v="0"/>
    <n v="1056"/>
    <s v="Mare"/>
    <s v="Sts Mare"/>
    <x v="0"/>
  </r>
  <r>
    <x v="2560"/>
    <n v="1353"/>
    <x v="2"/>
    <x v="0"/>
    <s v="F/262/S"/>
    <x v="1"/>
    <s v="S"/>
    <x v="0"/>
    <x v="20"/>
    <x v="0"/>
    <x v="0"/>
    <x v="0"/>
    <n v="0"/>
    <n v="0"/>
    <n v="0"/>
    <n v="0"/>
    <s v="Tepie"/>
    <s v="Dontch Tepie"/>
    <x v="1"/>
  </r>
  <r>
    <x v="2561"/>
    <n v="2748"/>
    <x v="1"/>
    <x v="0"/>
    <s v="F/529/S"/>
    <x v="1"/>
    <s v="S"/>
    <x v="2"/>
    <x v="19"/>
    <x v="0"/>
    <x v="483"/>
    <x v="656"/>
    <n v="0"/>
    <n v="0"/>
    <n v="0"/>
    <n v="691"/>
    <s v="Mickersones"/>
    <s v="Kimmie Mickersones"/>
    <x v="1"/>
  </r>
  <r>
    <x v="2562"/>
    <n v="2750"/>
    <x v="1"/>
    <x v="0"/>
    <s v="F/571/P"/>
    <x v="1"/>
    <s v="P"/>
    <x v="0"/>
    <x v="41"/>
    <x v="2"/>
    <x v="90"/>
    <x v="0"/>
    <n v="0"/>
    <n v="179"/>
    <n v="11"/>
    <n v="790"/>
    <s v="Daviddley"/>
    <s v="Timmie Daviddley"/>
    <x v="1"/>
  </r>
  <r>
    <x v="2563"/>
    <n v="1353"/>
    <x v="2"/>
    <x v="0"/>
    <s v="F/262/S"/>
    <x v="1"/>
    <s v="S"/>
    <x v="0"/>
    <x v="0"/>
    <x v="0"/>
    <x v="619"/>
    <x v="0"/>
    <n v="340"/>
    <n v="0"/>
    <n v="723"/>
    <n v="2598"/>
    <s v="Tepie"/>
    <s v="Beant Tepie"/>
    <x v="0"/>
  </r>
  <r>
    <x v="2564"/>
    <n v="2752"/>
    <x v="1"/>
    <x v="0"/>
    <s v="G/444/P"/>
    <x v="3"/>
    <s v="P"/>
    <x v="0"/>
    <x v="49"/>
    <x v="0"/>
    <x v="0"/>
    <x v="0"/>
    <n v="0"/>
    <n v="0"/>
    <n v="0"/>
    <n v="0"/>
    <s v="Ballocks"/>
    <s v="Jarena Ballocks"/>
    <x v="0"/>
  </r>
  <r>
    <x v="2565"/>
    <n v="2752"/>
    <x v="1"/>
    <x v="1"/>
    <s v="G/444/P"/>
    <x v="3"/>
    <s v="P"/>
    <x v="1"/>
    <x v="34"/>
    <x v="0"/>
    <x v="0"/>
    <x v="0"/>
    <n v="0"/>
    <n v="0"/>
    <n v="0"/>
    <n v="0"/>
    <s v="Ballocks"/>
    <s v="Ollip Ballocks"/>
    <x v="0"/>
  </r>
  <r>
    <x v="2566"/>
    <n v="2752"/>
    <x v="1"/>
    <x v="0"/>
    <s v="E/165/P"/>
    <x v="6"/>
    <s v="P"/>
    <x v="0"/>
    <x v="2"/>
    <x v="0"/>
    <x v="0"/>
    <x v="266"/>
    <n v="0"/>
    <n v="758"/>
    <n v="0"/>
    <n v="840"/>
    <s v="Ballocks"/>
    <s v="Thel Ballocks"/>
    <x v="1"/>
  </r>
  <r>
    <x v="2567"/>
    <n v="2753"/>
    <x v="1"/>
    <x v="0"/>
    <s v="E/188/S"/>
    <x v="6"/>
    <s v="S"/>
    <x v="1"/>
    <x v="0"/>
    <x v="0"/>
    <x v="0"/>
    <x v="0"/>
    <n v="0"/>
    <n v="0"/>
    <n v="907"/>
    <n v="907"/>
    <s v="Summington"/>
    <s v="Wandy Summington"/>
    <x v="0"/>
  </r>
  <r>
    <x v="2568"/>
    <n v="2754"/>
    <x v="1"/>
    <x v="0"/>
    <s v="E/166/P"/>
    <x v="6"/>
    <s v="P"/>
    <x v="0"/>
    <x v="45"/>
    <x v="0"/>
    <x v="620"/>
    <x v="10"/>
    <n v="0"/>
    <n v="74"/>
    <n v="0"/>
    <n v="986"/>
    <s v="Santry"/>
    <s v="Heidie Santry"/>
    <x v="0"/>
  </r>
  <r>
    <x v="2569"/>
    <n v="2755"/>
    <x v="0"/>
    <x v="1"/>
    <s v="B/85/P"/>
    <x v="0"/>
    <s v="P"/>
    <x v="2"/>
    <x v="39"/>
    <x v="0"/>
    <x v="0"/>
    <x v="0"/>
    <n v="0"/>
    <n v="0"/>
    <n v="0"/>
    <n v="0"/>
    <s v="Glousspidy"/>
    <s v="Beneba Glousspidy"/>
    <x v="1"/>
  </r>
  <r>
    <x v="2570"/>
    <n v="1353"/>
    <x v="2"/>
    <x v="1"/>
    <s v="F/262/S"/>
    <x v="1"/>
    <s v="S"/>
    <x v="0"/>
    <x v="54"/>
    <x v="0"/>
    <x v="0"/>
    <x v="0"/>
    <n v="0"/>
    <n v="0"/>
    <n v="0"/>
    <n v="0"/>
    <s v="Tepie"/>
    <s v="Cings Tepie"/>
    <x v="1"/>
  </r>
  <r>
    <x v="2571"/>
    <n v="2758"/>
    <x v="1"/>
    <x v="1"/>
    <s v="G/446/P"/>
    <x v="3"/>
    <s v="P"/>
    <x v="1"/>
    <x v="1"/>
    <x v="0"/>
    <x v="0"/>
    <x v="0"/>
    <n v="0"/>
    <n v="0"/>
    <n v="0"/>
    <n v="0"/>
    <s v="Fielson"/>
    <s v="Dennya Fielson"/>
    <x v="1"/>
  </r>
  <r>
    <x v="2572"/>
    <n v="2759"/>
    <x v="1"/>
    <x v="0"/>
    <s v="E/167/P"/>
    <x v="6"/>
    <s v="P"/>
    <x v="0"/>
    <x v="3"/>
    <x v="0"/>
    <x v="0"/>
    <x v="0"/>
    <n v="170"/>
    <n v="14"/>
    <n v="810"/>
    <n v="994"/>
    <s v="Kimons"/>
    <s v="Iree Kimons"/>
    <x v="0"/>
  </r>
  <r>
    <x v="2573"/>
    <n v="2760"/>
    <x v="1"/>
    <x v="2"/>
    <s v="G/438/S"/>
    <x v="3"/>
    <s v="S"/>
    <x v="0"/>
    <x v="41"/>
    <x v="0"/>
    <x v="0"/>
    <x v="0"/>
    <n v="0"/>
    <n v="0"/>
    <n v="0"/>
    <n v="0"/>
    <s v="Rigginsen"/>
    <s v="Matty Rigginsen"/>
    <x v="0"/>
  </r>
  <r>
    <x v="2574"/>
    <n v="2760"/>
    <x v="1"/>
    <x v="1"/>
    <s v="G/438/S"/>
    <x v="3"/>
    <s v="S"/>
    <x v="0"/>
    <x v="37"/>
    <x v="0"/>
    <x v="0"/>
    <x v="0"/>
    <n v="0"/>
    <n v="0"/>
    <n v="0"/>
    <n v="0"/>
    <s v="-"/>
    <s v="-"/>
    <x v="0"/>
  </r>
  <r>
    <x v="2575"/>
    <n v="2760"/>
    <x v="1"/>
    <x v="1"/>
    <s v="G/438/S"/>
    <x v="3"/>
    <s v="S"/>
    <x v="0"/>
    <x v="16"/>
    <x v="0"/>
    <x v="0"/>
    <x v="0"/>
    <n v="0"/>
    <n v="0"/>
    <n v="0"/>
    <n v="0"/>
    <s v="Rigginsen"/>
    <s v="Chery Rigginsen"/>
    <x v="1"/>
  </r>
  <r>
    <x v="2576"/>
    <n v="2762"/>
    <x v="1"/>
    <x v="0"/>
    <s v="G/439/S"/>
    <x v="3"/>
    <s v="S"/>
    <x v="0"/>
    <x v="39"/>
    <x v="0"/>
    <x v="621"/>
    <x v="0"/>
    <n v="260"/>
    <n v="0"/>
    <n v="0"/>
    <n v="885"/>
    <s v="Leonzaley"/>
    <s v="Bobina Leonzaley"/>
    <x v="0"/>
  </r>
  <r>
    <x v="2577"/>
    <n v="2762"/>
    <x v="1"/>
    <x v="0"/>
    <s v="G/439/S"/>
    <x v="3"/>
    <s v="S"/>
    <x v="2"/>
    <x v="24"/>
    <x v="0"/>
    <x v="622"/>
    <x v="0"/>
    <n v="10"/>
    <n v="180"/>
    <n v="0"/>
    <n v="444"/>
    <s v="Leonzaley"/>
    <s v="Paulah Leonzaley"/>
    <x v="0"/>
  </r>
  <r>
    <x v="2578"/>
    <n v="2763"/>
    <x v="1"/>
    <x v="0"/>
    <s v="E/168/P"/>
    <x v="6"/>
    <s v="P"/>
    <x v="0"/>
    <x v="14"/>
    <x v="0"/>
    <x v="601"/>
    <x v="94"/>
    <n v="0"/>
    <n v="0"/>
    <n v="12"/>
    <n v="859"/>
    <s v="Reynoldez"/>
    <s v="Sony Reynoldez"/>
    <x v="1"/>
  </r>
  <r>
    <x v="2579"/>
    <n v="2764"/>
    <x v="1"/>
    <x v="0"/>
    <s v="E/189/S"/>
    <x v="6"/>
    <s v="S"/>
    <x v="0"/>
    <x v="42"/>
    <x v="0"/>
    <x v="0"/>
    <x v="0"/>
    <n v="213"/>
    <n v="166"/>
    <n v="1209"/>
    <n v="1588"/>
    <s v="Reyervaney"/>
    <s v="Racily Reyervaney"/>
    <x v="1"/>
  </r>
  <r>
    <x v="2580"/>
    <n v="1353"/>
    <x v="2"/>
    <x v="0"/>
    <s v="F/262/S"/>
    <x v="1"/>
    <s v="S"/>
    <x v="0"/>
    <x v="16"/>
    <x v="0"/>
    <x v="0"/>
    <x v="0"/>
    <n v="0"/>
    <n v="0"/>
    <n v="0"/>
    <n v="0"/>
    <s v="Tepie"/>
    <s v="Fex Tepie"/>
    <x v="1"/>
  </r>
  <r>
    <x v="2581"/>
    <n v="2768"/>
    <x v="1"/>
    <x v="0"/>
    <s v="F/533/S"/>
    <x v="1"/>
    <s v="S"/>
    <x v="0"/>
    <x v="39"/>
    <x v="0"/>
    <x v="623"/>
    <x v="83"/>
    <n v="0"/>
    <n v="7"/>
    <n v="0"/>
    <n v="133"/>
    <s v="Cartz"/>
    <s v="Herina Cartz"/>
    <x v="1"/>
  </r>
  <r>
    <x v="2582"/>
    <n v="2768"/>
    <x v="1"/>
    <x v="0"/>
    <s v="G/442/S"/>
    <x v="3"/>
    <s v="S"/>
    <x v="0"/>
    <x v="16"/>
    <x v="0"/>
    <x v="0"/>
    <x v="0"/>
    <n v="0"/>
    <n v="0"/>
    <n v="0"/>
    <n v="0"/>
    <s v="Cartz"/>
    <s v="Raceky Cartz"/>
    <x v="0"/>
  </r>
  <r>
    <x v="2583"/>
    <n v="2768"/>
    <x v="1"/>
    <x v="1"/>
    <s v="G/442/S"/>
    <x v="3"/>
    <s v="S"/>
    <x v="0"/>
    <x v="47"/>
    <x v="0"/>
    <x v="0"/>
    <x v="0"/>
    <n v="0"/>
    <n v="0"/>
    <n v="0"/>
    <n v="0"/>
    <s v="Cartz"/>
    <s v="Doryn Cartz"/>
    <x v="0"/>
  </r>
  <r>
    <x v="2584"/>
    <n v="2769"/>
    <x v="1"/>
    <x v="0"/>
    <s v="F/573/P"/>
    <x v="1"/>
    <s v="P"/>
    <x v="1"/>
    <x v="15"/>
    <x v="0"/>
    <x v="0"/>
    <x v="662"/>
    <n v="192"/>
    <n v="0"/>
    <n v="0"/>
    <n v="1029"/>
    <s v="Fishopper"/>
    <s v="Lindy Fishopper"/>
    <x v="0"/>
  </r>
  <r>
    <x v="2585"/>
    <n v="2770"/>
    <x v="1"/>
    <x v="0"/>
    <s v="G/443/S"/>
    <x v="3"/>
    <s v="S"/>
    <x v="0"/>
    <x v="35"/>
    <x v="0"/>
    <x v="0"/>
    <x v="663"/>
    <n v="0"/>
    <n v="96"/>
    <n v="0"/>
    <n v="1817"/>
    <s v="Gainebergan"/>
    <s v="Oraine Gainebergan"/>
    <x v="0"/>
  </r>
  <r>
    <x v="2586"/>
    <n v="2772"/>
    <x v="1"/>
    <x v="0"/>
    <s v="G/444/S"/>
    <x v="3"/>
    <s v="S"/>
    <x v="0"/>
    <x v="40"/>
    <x v="0"/>
    <x v="0"/>
    <x v="0"/>
    <n v="0"/>
    <n v="757"/>
    <n v="0"/>
    <n v="757"/>
    <s v="Meyersones"/>
    <s v="Patoya Meyersones"/>
    <x v="0"/>
  </r>
  <r>
    <x v="2587"/>
    <n v="1357"/>
    <x v="2"/>
    <x v="1"/>
    <s v="D/48/S"/>
    <x v="5"/>
    <s v="S"/>
    <x v="0"/>
    <x v="46"/>
    <x v="0"/>
    <x v="0"/>
    <x v="0"/>
    <n v="0"/>
    <n v="0"/>
    <n v="0"/>
    <n v="0"/>
    <s v="Stre"/>
    <s v="Bet Stre"/>
    <x v="1"/>
  </r>
  <r>
    <x v="2588"/>
    <n v="2774"/>
    <x v="1"/>
    <x v="0"/>
    <s v="F/575/P"/>
    <x v="1"/>
    <s v="P"/>
    <x v="0"/>
    <x v="19"/>
    <x v="0"/>
    <x v="29"/>
    <x v="0"/>
    <n v="3"/>
    <n v="0"/>
    <n v="697"/>
    <n v="703"/>
    <s v="Bushins"/>
    <s v="Coreen Bushins"/>
    <x v="0"/>
  </r>
  <r>
    <x v="2589"/>
    <n v="2774"/>
    <x v="1"/>
    <x v="0"/>
    <s v="F/575/P"/>
    <x v="1"/>
    <s v="P"/>
    <x v="0"/>
    <x v="30"/>
    <x v="0"/>
    <x v="0"/>
    <x v="664"/>
    <n v="31"/>
    <n v="0"/>
    <n v="0"/>
    <n v="1226"/>
    <s v="Mcbriddley"/>
    <s v="Crisey Mcbriddley"/>
    <x v="0"/>
  </r>
  <r>
    <x v="2590"/>
    <n v="2774"/>
    <x v="1"/>
    <x v="0"/>
    <s v="F/575/P"/>
    <x v="1"/>
    <s v="P"/>
    <x v="0"/>
    <x v="45"/>
    <x v="0"/>
    <x v="12"/>
    <x v="260"/>
    <n v="0"/>
    <n v="0"/>
    <n v="551"/>
    <n v="967"/>
    <s v="Bushins"/>
    <s v="Aleroy Bushins"/>
    <x v="0"/>
  </r>
  <r>
    <x v="2591"/>
    <n v="1387"/>
    <x v="2"/>
    <x v="0"/>
    <s v="E/85/P"/>
    <x v="6"/>
    <s v="P"/>
    <x v="0"/>
    <x v="14"/>
    <x v="0"/>
    <x v="624"/>
    <x v="0"/>
    <n v="280"/>
    <n v="0"/>
    <n v="0"/>
    <n v="1368"/>
    <s v="Hacle"/>
    <s v="Trise Hacle"/>
    <x v="0"/>
  </r>
  <r>
    <x v="2592"/>
    <n v="1391"/>
    <x v="2"/>
    <x v="1"/>
    <s v="F/276/P"/>
    <x v="1"/>
    <s v="P"/>
    <x v="0"/>
    <x v="45"/>
    <x v="0"/>
    <x v="0"/>
    <x v="0"/>
    <n v="0"/>
    <n v="0"/>
    <n v="0"/>
    <n v="0"/>
    <s v="Apie"/>
    <s v="Berios Apie"/>
    <x v="1"/>
  </r>
  <r>
    <x v="2593"/>
    <n v="2780"/>
    <x v="1"/>
    <x v="0"/>
    <s v="F/578/P"/>
    <x v="1"/>
    <s v="P"/>
    <x v="0"/>
    <x v="1"/>
    <x v="0"/>
    <x v="189"/>
    <x v="665"/>
    <n v="0"/>
    <n v="0"/>
    <n v="0"/>
    <n v="716"/>
    <s v="Chanan"/>
    <s v="Eilace Chanan"/>
    <x v="0"/>
  </r>
  <r>
    <x v="2594"/>
    <n v="2781"/>
    <x v="1"/>
    <x v="1"/>
    <s v="G/447/P"/>
    <x v="3"/>
    <s v="P"/>
    <x v="0"/>
    <x v="22"/>
    <x v="0"/>
    <x v="0"/>
    <x v="0"/>
    <n v="0"/>
    <n v="0"/>
    <n v="0"/>
    <n v="0"/>
    <s v="Williotters"/>
    <s v="Marice Williotters"/>
    <x v="0"/>
  </r>
  <r>
    <x v="2595"/>
    <n v="2783"/>
    <x v="0"/>
    <x v="1"/>
    <s v="D/83/P"/>
    <x v="5"/>
    <s v="P"/>
    <x v="2"/>
    <x v="33"/>
    <x v="0"/>
    <x v="0"/>
    <x v="0"/>
    <n v="0"/>
    <n v="0"/>
    <n v="0"/>
    <n v="0"/>
    <s v="Emetillove"/>
    <s v="Alteron Emetillove"/>
    <x v="1"/>
  </r>
  <r>
    <x v="2596"/>
    <n v="2783"/>
    <x v="0"/>
    <x v="0"/>
    <s v="D/83/P"/>
    <x v="5"/>
    <s v="P"/>
    <x v="2"/>
    <x v="19"/>
    <x v="0"/>
    <x v="71"/>
    <x v="281"/>
    <n v="0"/>
    <n v="2864"/>
    <n v="155"/>
    <n v="3029"/>
    <s v="Emetillove"/>
    <s v="Gatrin Emetillove"/>
    <x v="0"/>
  </r>
  <r>
    <x v="2597"/>
    <n v="2784"/>
    <x v="1"/>
    <x v="0"/>
    <s v="G/448/P"/>
    <x v="3"/>
    <s v="P"/>
    <x v="0"/>
    <x v="59"/>
    <x v="0"/>
    <x v="0"/>
    <x v="0"/>
    <n v="1661"/>
    <n v="52"/>
    <n v="8"/>
    <n v="1721"/>
    <s v="Walterson"/>
    <s v="Monard Walterson"/>
    <x v="1"/>
  </r>
  <r>
    <x v="2598"/>
    <n v="2785"/>
    <x v="0"/>
    <x v="1"/>
    <s v="C/102/S"/>
    <x v="7"/>
    <s v="S"/>
    <x v="0"/>
    <x v="2"/>
    <x v="0"/>
    <x v="0"/>
    <x v="0"/>
    <n v="0"/>
    <n v="0"/>
    <n v="0"/>
    <n v="0"/>
    <s v="Clindy"/>
    <s v="Wasaleh Clindy"/>
    <x v="1"/>
  </r>
  <r>
    <x v="2599"/>
    <n v="2786"/>
    <x v="1"/>
    <x v="0"/>
    <s v="E/190/S"/>
    <x v="6"/>
    <s v="S"/>
    <x v="1"/>
    <x v="70"/>
    <x v="0"/>
    <x v="0"/>
    <x v="10"/>
    <n v="0"/>
    <n v="195"/>
    <n v="493"/>
    <n v="689"/>
    <s v="Franankson"/>
    <s v="Luise Franankson"/>
    <x v="1"/>
  </r>
  <r>
    <x v="2600"/>
    <n v="2787"/>
    <x v="1"/>
    <x v="0"/>
    <s v="F/535/S"/>
    <x v="1"/>
    <s v="S"/>
    <x v="2"/>
    <x v="33"/>
    <x v="0"/>
    <x v="16"/>
    <x v="0"/>
    <n v="1098"/>
    <n v="64"/>
    <n v="1"/>
    <n v="1176"/>
    <s v="Salez"/>
    <s v="Stelly Salez"/>
    <x v="0"/>
  </r>
  <r>
    <x v="2601"/>
    <n v="2788"/>
    <x v="1"/>
    <x v="1"/>
    <s v="G/449/P"/>
    <x v="3"/>
    <s v="P"/>
    <x v="1"/>
    <x v="38"/>
    <x v="0"/>
    <x v="0"/>
    <x v="0"/>
    <n v="0"/>
    <n v="0"/>
    <n v="0"/>
    <n v="0"/>
    <s v="Ramoran"/>
    <s v="Harlos Ramoran"/>
    <x v="0"/>
  </r>
  <r>
    <x v="2602"/>
    <n v="2789"/>
    <x v="1"/>
    <x v="1"/>
    <s v="G/450/P"/>
    <x v="3"/>
    <s v="P"/>
    <x v="0"/>
    <x v="14"/>
    <x v="0"/>
    <x v="0"/>
    <x v="0"/>
    <n v="0"/>
    <n v="0"/>
    <n v="0"/>
    <n v="0"/>
    <s v="Carverson"/>
    <s v="Idave Carverson"/>
    <x v="0"/>
  </r>
  <r>
    <x v="2603"/>
    <n v="2790"/>
    <x v="0"/>
    <x v="1"/>
    <s v="B/86/P"/>
    <x v="0"/>
    <s v="P"/>
    <x v="2"/>
    <x v="40"/>
    <x v="2"/>
    <x v="0"/>
    <x v="0"/>
    <n v="0"/>
    <n v="0"/>
    <n v="0"/>
    <n v="0"/>
    <s v="Simous"/>
    <s v="Asch Simous"/>
    <x v="1"/>
  </r>
  <r>
    <x v="2604"/>
    <n v="2790"/>
    <x v="0"/>
    <x v="0"/>
    <s v="B/86/P"/>
    <x v="0"/>
    <s v="P"/>
    <x v="2"/>
    <x v="54"/>
    <x v="0"/>
    <x v="0"/>
    <x v="666"/>
    <n v="4333"/>
    <n v="1313"/>
    <n v="51"/>
    <n v="6017"/>
    <s v="Simous"/>
    <s v="Cheliak Simous"/>
    <x v="0"/>
  </r>
  <r>
    <x v="2605"/>
    <n v="2790"/>
    <x v="0"/>
    <x v="0"/>
    <s v="B/86/P"/>
    <x v="0"/>
    <s v="P"/>
    <x v="0"/>
    <x v="19"/>
    <x v="0"/>
    <x v="29"/>
    <x v="667"/>
    <n v="0"/>
    <n v="674"/>
    <n v="731"/>
    <n v="2341"/>
    <s v="Simous"/>
    <s v="Izarino Simous"/>
    <x v="0"/>
  </r>
  <r>
    <x v="2606"/>
    <n v="2790"/>
    <x v="0"/>
    <x v="0"/>
    <s v="B/86/P"/>
    <x v="0"/>
    <s v="P"/>
    <x v="2"/>
    <x v="48"/>
    <x v="0"/>
    <x v="0"/>
    <x v="35"/>
    <n v="0"/>
    <n v="4689"/>
    <n v="0"/>
    <n v="4726"/>
    <s v="Simous"/>
    <s v="Tarrak Simous"/>
    <x v="0"/>
  </r>
  <r>
    <x v="2607"/>
    <n v="2790"/>
    <x v="0"/>
    <x v="0"/>
    <s v="B/86/P"/>
    <x v="0"/>
    <s v="P"/>
    <x v="2"/>
    <x v="26"/>
    <x v="0"/>
    <x v="0"/>
    <x v="668"/>
    <n v="660"/>
    <n v="10"/>
    <n v="266"/>
    <n v="10859"/>
    <s v="Simous"/>
    <s v="Zaninon Simous"/>
    <x v="1"/>
  </r>
  <r>
    <x v="2608"/>
    <n v="2792"/>
    <x v="1"/>
    <x v="1"/>
    <s v="G/446/S"/>
    <x v="3"/>
    <s v="S"/>
    <x v="1"/>
    <x v="39"/>
    <x v="0"/>
    <x v="0"/>
    <x v="0"/>
    <n v="0"/>
    <n v="0"/>
    <n v="0"/>
    <n v="0"/>
    <s v="Figuez"/>
    <s v="Duana Figuez"/>
    <x v="1"/>
  </r>
  <r>
    <x v="2609"/>
    <n v="2793"/>
    <x v="1"/>
    <x v="0"/>
    <s v="E/169/P"/>
    <x v="6"/>
    <s v="P"/>
    <x v="0"/>
    <x v="13"/>
    <x v="0"/>
    <x v="56"/>
    <x v="485"/>
    <n v="0"/>
    <n v="0"/>
    <n v="1"/>
    <n v="872"/>
    <s v="Mcinton"/>
    <s v="Darrie Mcinton"/>
    <x v="1"/>
  </r>
  <r>
    <x v="2610"/>
    <n v="2795"/>
    <x v="0"/>
    <x v="0"/>
    <s v="C/103/S"/>
    <x v="7"/>
    <s v="S"/>
    <x v="0"/>
    <x v="10"/>
    <x v="0"/>
    <x v="50"/>
    <x v="669"/>
    <n v="15"/>
    <n v="3"/>
    <n v="0"/>
    <n v="5687"/>
    <s v="Brantcable"/>
    <s v="Genons Brantcable"/>
    <x v="1"/>
  </r>
  <r>
    <x v="2611"/>
    <n v="2795"/>
    <x v="0"/>
    <x v="0"/>
    <s v="C/103/S"/>
    <x v="7"/>
    <s v="S"/>
    <x v="0"/>
    <x v="42"/>
    <x v="0"/>
    <x v="0"/>
    <x v="670"/>
    <n v="0"/>
    <n v="2622"/>
    <n v="671"/>
    <n v="4095"/>
    <s v="Brantcable"/>
    <s v="Bottom Brantcable"/>
    <x v="0"/>
  </r>
  <r>
    <x v="2612"/>
    <n v="2796"/>
    <x v="1"/>
    <x v="0"/>
    <s v="F/536/S"/>
    <x v="1"/>
    <s v="S"/>
    <x v="2"/>
    <x v="30"/>
    <x v="0"/>
    <x v="0"/>
    <x v="0"/>
    <n v="0"/>
    <n v="863"/>
    <n v="0"/>
    <n v="863"/>
    <s v="-"/>
    <s v="-"/>
    <x v="0"/>
  </r>
  <r>
    <x v="2613"/>
    <n v="2797"/>
    <x v="1"/>
    <x v="0"/>
    <s v="F/580/P"/>
    <x v="1"/>
    <s v="P"/>
    <x v="0"/>
    <x v="15"/>
    <x v="0"/>
    <x v="0"/>
    <x v="0"/>
    <n v="0"/>
    <n v="0"/>
    <n v="1345"/>
    <n v="1345"/>
    <s v="Burchanez"/>
    <s v="Violan Burchanez"/>
    <x v="0"/>
  </r>
  <r>
    <x v="2614"/>
    <n v="2798"/>
    <x v="0"/>
    <x v="0"/>
    <s v="A/23/P"/>
    <x v="2"/>
    <s v="P"/>
    <x v="0"/>
    <x v="12"/>
    <x v="0"/>
    <x v="298"/>
    <x v="671"/>
    <n v="0"/>
    <n v="54"/>
    <n v="3030"/>
    <n v="3527"/>
    <s v="Timleplet"/>
    <s v="Furudra Timleplet"/>
    <x v="0"/>
  </r>
  <r>
    <x v="2615"/>
    <n v="2798"/>
    <x v="0"/>
    <x v="1"/>
    <s v="A/23/P"/>
    <x v="2"/>
    <s v="P"/>
    <x v="2"/>
    <x v="22"/>
    <x v="0"/>
    <x v="0"/>
    <x v="0"/>
    <n v="0"/>
    <n v="0"/>
    <n v="0"/>
    <n v="0"/>
    <s v="Timleplet"/>
    <s v="Menchah Timleplet"/>
    <x v="1"/>
  </r>
  <r>
    <x v="2616"/>
    <n v="2799"/>
    <x v="1"/>
    <x v="0"/>
    <s v="G/447/S"/>
    <x v="3"/>
    <s v="S"/>
    <x v="0"/>
    <x v="33"/>
    <x v="0"/>
    <x v="29"/>
    <x v="0"/>
    <n v="0"/>
    <n v="881"/>
    <n v="0"/>
    <n v="884"/>
    <s v="Barrilloney"/>
    <s v="Idace Barrilloney"/>
    <x v="0"/>
  </r>
  <r>
    <x v="2617"/>
    <n v="2799"/>
    <x v="1"/>
    <x v="1"/>
    <s v="G/447/S"/>
    <x v="3"/>
    <s v="S"/>
    <x v="1"/>
    <x v="40"/>
    <x v="0"/>
    <x v="0"/>
    <x v="0"/>
    <n v="0"/>
    <n v="0"/>
    <n v="0"/>
    <n v="0"/>
    <s v="Barrilloney"/>
    <s v="Sony Barrilloney"/>
    <x v="1"/>
  </r>
  <r>
    <x v="2618"/>
    <n v="2801"/>
    <x v="0"/>
    <x v="0"/>
    <s v="B/87/P"/>
    <x v="0"/>
    <s v="P"/>
    <x v="0"/>
    <x v="38"/>
    <x v="0"/>
    <x v="27"/>
    <x v="672"/>
    <n v="0"/>
    <n v="13104"/>
    <n v="3657"/>
    <n v="17529"/>
    <s v="Frogauded"/>
    <s v="Taurius Frogauded"/>
    <x v="0"/>
  </r>
  <r>
    <x v="2619"/>
    <n v="2802"/>
    <x v="1"/>
    <x v="0"/>
    <s v="F/581/P"/>
    <x v="1"/>
    <s v="P"/>
    <x v="0"/>
    <x v="40"/>
    <x v="0"/>
    <x v="286"/>
    <x v="673"/>
    <n v="0"/>
    <n v="0"/>
    <n v="122"/>
    <n v="2735"/>
    <s v="Chavezalez"/>
    <s v="Evane Chavezalez"/>
    <x v="1"/>
  </r>
  <r>
    <x v="2620"/>
    <n v="2805"/>
    <x v="1"/>
    <x v="0"/>
    <s v="F/582/P"/>
    <x v="1"/>
    <s v="P"/>
    <x v="0"/>
    <x v="43"/>
    <x v="0"/>
    <x v="0"/>
    <x v="0"/>
    <n v="366"/>
    <n v="268"/>
    <n v="0"/>
    <n v="634"/>
    <s v="Blacks"/>
    <s v="Allena Blacks"/>
    <x v="0"/>
  </r>
  <r>
    <x v="2621"/>
    <n v="1393"/>
    <x v="2"/>
    <x v="0"/>
    <s v="F/270/S"/>
    <x v="1"/>
    <s v="S"/>
    <x v="0"/>
    <x v="39"/>
    <x v="0"/>
    <x v="4"/>
    <x v="0"/>
    <n v="212"/>
    <n v="151"/>
    <n v="1853"/>
    <n v="2258"/>
    <s v="Kake"/>
    <s v="Mes Kake"/>
    <x v="0"/>
  </r>
  <r>
    <x v="2622"/>
    <n v="2807"/>
    <x v="1"/>
    <x v="0"/>
    <s v="E/171/P"/>
    <x v="6"/>
    <s v="P"/>
    <x v="0"/>
    <x v="3"/>
    <x v="0"/>
    <x v="0"/>
    <x v="0"/>
    <n v="154"/>
    <n v="22"/>
    <n v="820"/>
    <n v="996"/>
    <s v="Vincenton"/>
    <s v="Rancy Vincenton"/>
    <x v="0"/>
  </r>
  <r>
    <x v="2623"/>
    <n v="2807"/>
    <x v="1"/>
    <x v="1"/>
    <s v="G/452/P"/>
    <x v="3"/>
    <s v="P"/>
    <x v="1"/>
    <x v="1"/>
    <x v="0"/>
    <x v="0"/>
    <x v="0"/>
    <n v="0"/>
    <n v="0"/>
    <n v="0"/>
    <n v="0"/>
    <s v="Vincenton"/>
    <s v="Craine Vincenton"/>
    <x v="0"/>
  </r>
  <r>
    <x v="2624"/>
    <n v="2807"/>
    <x v="1"/>
    <x v="1"/>
    <s v="G/452/P"/>
    <x v="3"/>
    <s v="P"/>
    <x v="0"/>
    <x v="16"/>
    <x v="0"/>
    <x v="0"/>
    <x v="0"/>
    <n v="0"/>
    <n v="0"/>
    <n v="0"/>
    <n v="0"/>
    <s v="Monrad"/>
    <s v="Wenten Monrad"/>
    <x v="1"/>
  </r>
  <r>
    <x v="2625"/>
    <n v="2809"/>
    <x v="1"/>
    <x v="1"/>
    <s v="G/453/P"/>
    <x v="3"/>
    <s v="P"/>
    <x v="0"/>
    <x v="54"/>
    <x v="0"/>
    <x v="0"/>
    <x v="0"/>
    <n v="0"/>
    <n v="0"/>
    <n v="0"/>
    <n v="0"/>
    <s v="Ellahan"/>
    <s v="Dianie Ellahan"/>
    <x v="1"/>
  </r>
  <r>
    <x v="2626"/>
    <n v="2810"/>
    <x v="1"/>
    <x v="1"/>
    <s v="G/454/P"/>
    <x v="3"/>
    <s v="P"/>
    <x v="0"/>
    <x v="43"/>
    <x v="0"/>
    <x v="0"/>
    <x v="0"/>
    <n v="0"/>
    <n v="0"/>
    <n v="0"/>
    <n v="0"/>
    <s v="Jorden"/>
    <s v="Oraine Jorden"/>
    <x v="0"/>
  </r>
  <r>
    <x v="2627"/>
    <n v="2811"/>
    <x v="1"/>
    <x v="0"/>
    <s v="F/537/S"/>
    <x v="1"/>
    <s v="S"/>
    <x v="0"/>
    <x v="5"/>
    <x v="0"/>
    <x v="0"/>
    <x v="0"/>
    <n v="0"/>
    <n v="0"/>
    <n v="871"/>
    <n v="871"/>
    <s v="Charpelaney"/>
    <s v="Chery Charpelaney"/>
    <x v="0"/>
  </r>
  <r>
    <x v="2628"/>
    <n v="1393"/>
    <x v="2"/>
    <x v="0"/>
    <s v="F/270/S"/>
    <x v="1"/>
    <s v="S"/>
    <x v="0"/>
    <x v="43"/>
    <x v="0"/>
    <x v="625"/>
    <x v="0"/>
    <n v="224"/>
    <n v="298"/>
    <n v="19"/>
    <n v="2599"/>
    <s v="-"/>
    <s v="-"/>
    <x v="0"/>
  </r>
  <r>
    <x v="2629"/>
    <n v="2813"/>
    <x v="1"/>
    <x v="1"/>
    <s v="G/449/S"/>
    <x v="3"/>
    <s v="S"/>
    <x v="0"/>
    <x v="9"/>
    <x v="0"/>
    <x v="0"/>
    <x v="0"/>
    <n v="0"/>
    <n v="0"/>
    <n v="0"/>
    <n v="0"/>
    <s v="Bryants"/>
    <s v="Therek Bryants"/>
    <x v="1"/>
  </r>
  <r>
    <x v="2630"/>
    <n v="2814"/>
    <x v="1"/>
    <x v="1"/>
    <s v="G/455/P"/>
    <x v="3"/>
    <s v="P"/>
    <x v="1"/>
    <x v="41"/>
    <x v="0"/>
    <x v="0"/>
    <x v="0"/>
    <n v="0"/>
    <n v="0"/>
    <n v="0"/>
    <n v="0"/>
    <s v="Smalloney"/>
    <s v="Fredy Smalloney"/>
    <x v="1"/>
  </r>
  <r>
    <x v="2631"/>
    <n v="7793"/>
    <x v="1"/>
    <x v="0"/>
    <s v="F/1617/P"/>
    <x v="1"/>
    <s v="P"/>
    <x v="0"/>
    <x v="41"/>
    <x v="0"/>
    <x v="0"/>
    <x v="0"/>
    <n v="0"/>
    <n v="0"/>
    <n v="2141"/>
    <n v="2141"/>
    <s v="Anthompson"/>
    <s v="Isa Anthompson"/>
    <x v="0"/>
  </r>
  <r>
    <x v="2632"/>
    <n v="1406"/>
    <x v="2"/>
    <x v="0"/>
    <s v="E/106/S"/>
    <x v="6"/>
    <s v="S"/>
    <x v="0"/>
    <x v="30"/>
    <x v="0"/>
    <x v="583"/>
    <x v="0"/>
    <n v="1013"/>
    <n v="0"/>
    <n v="0"/>
    <n v="1049"/>
    <s v="Gres"/>
    <s v="Muffs Gres"/>
    <x v="0"/>
  </r>
  <r>
    <x v="2633"/>
    <n v="1419"/>
    <x v="2"/>
    <x v="0"/>
    <s v="F/273/S"/>
    <x v="1"/>
    <s v="S"/>
    <x v="0"/>
    <x v="42"/>
    <x v="0"/>
    <x v="626"/>
    <x v="0"/>
    <n v="1243"/>
    <n v="0"/>
    <n v="0"/>
    <n v="2624"/>
    <s v="Apeau"/>
    <s v="Goles Apeau"/>
    <x v="0"/>
  </r>
  <r>
    <x v="2634"/>
    <n v="1420"/>
    <x v="2"/>
    <x v="1"/>
    <s v="E/108/S"/>
    <x v="6"/>
    <s v="S"/>
    <x v="0"/>
    <x v="34"/>
    <x v="0"/>
    <x v="0"/>
    <x v="0"/>
    <n v="0"/>
    <n v="0"/>
    <n v="0"/>
    <n v="0"/>
    <s v="Shbre"/>
    <s v="Wheard Shbre"/>
    <x v="0"/>
  </r>
  <r>
    <x v="2635"/>
    <n v="2819"/>
    <x v="1"/>
    <x v="0"/>
    <s v="F/586/P"/>
    <x v="1"/>
    <s v="P"/>
    <x v="0"/>
    <x v="22"/>
    <x v="0"/>
    <x v="220"/>
    <x v="463"/>
    <n v="0"/>
    <n v="0"/>
    <n v="470"/>
    <n v="716"/>
    <s v="Ocherman"/>
    <s v="Stal Ocherman"/>
    <x v="0"/>
  </r>
  <r>
    <x v="2636"/>
    <n v="2820"/>
    <x v="1"/>
    <x v="1"/>
    <s v="G/457/P"/>
    <x v="3"/>
    <s v="P"/>
    <x v="0"/>
    <x v="5"/>
    <x v="0"/>
    <x v="0"/>
    <x v="0"/>
    <n v="0"/>
    <n v="0"/>
    <n v="0"/>
    <n v="0"/>
    <s v="Lopelases"/>
    <s v="Valex Lopelases"/>
    <x v="1"/>
  </r>
  <r>
    <x v="2637"/>
    <n v="2821"/>
    <x v="1"/>
    <x v="1"/>
    <s v="G/458/P"/>
    <x v="3"/>
    <s v="P"/>
    <x v="2"/>
    <x v="55"/>
    <x v="0"/>
    <x v="0"/>
    <x v="0"/>
    <n v="0"/>
    <n v="0"/>
    <n v="0"/>
    <n v="0"/>
    <s v="Shephendery"/>
    <s v="Brance Shephendery"/>
    <x v="1"/>
  </r>
  <r>
    <x v="2638"/>
    <n v="2822"/>
    <x v="1"/>
    <x v="1"/>
    <s v="G/450/S"/>
    <x v="3"/>
    <s v="S"/>
    <x v="2"/>
    <x v="47"/>
    <x v="0"/>
    <x v="0"/>
    <x v="0"/>
    <n v="0"/>
    <n v="0"/>
    <n v="0"/>
    <n v="0"/>
    <s v="Harverez"/>
    <s v="Patsya Harverez"/>
    <x v="1"/>
  </r>
  <r>
    <x v="2639"/>
    <n v="2822"/>
    <x v="1"/>
    <x v="2"/>
    <s v="G/450/S"/>
    <x v="3"/>
    <s v="S"/>
    <x v="0"/>
    <x v="63"/>
    <x v="2"/>
    <x v="0"/>
    <x v="0"/>
    <n v="0"/>
    <n v="0"/>
    <n v="0"/>
    <n v="0"/>
    <s v="Harverez"/>
    <s v="Salley Harverez"/>
    <x v="0"/>
  </r>
  <r>
    <x v="2640"/>
    <n v="2822"/>
    <x v="1"/>
    <x v="1"/>
    <s v="G/450/S"/>
    <x v="3"/>
    <s v="S"/>
    <x v="2"/>
    <x v="47"/>
    <x v="0"/>
    <x v="0"/>
    <x v="0"/>
    <n v="0"/>
    <n v="0"/>
    <n v="0"/>
    <n v="0"/>
    <s v="Harverez"/>
    <s v="Rayne Harverez"/>
    <x v="1"/>
  </r>
  <r>
    <x v="2641"/>
    <n v="2822"/>
    <x v="1"/>
    <x v="1"/>
    <s v="G/450/S"/>
    <x v="3"/>
    <s v="S"/>
    <x v="3"/>
    <x v="41"/>
    <x v="0"/>
    <x v="0"/>
    <x v="0"/>
    <n v="0"/>
    <n v="0"/>
    <n v="0"/>
    <n v="0"/>
    <s v="Harverez"/>
    <s v="Annaha Harverez"/>
    <x v="1"/>
  </r>
  <r>
    <x v="2642"/>
    <n v="2822"/>
    <x v="1"/>
    <x v="1"/>
    <s v="G/450/S"/>
    <x v="3"/>
    <s v="S"/>
    <x v="0"/>
    <x v="57"/>
    <x v="0"/>
    <x v="0"/>
    <x v="0"/>
    <n v="0"/>
    <n v="0"/>
    <n v="0"/>
    <n v="0"/>
    <s v="Harverez"/>
    <s v="Melvia Harverez"/>
    <x v="0"/>
  </r>
  <r>
    <x v="2643"/>
    <n v="1421"/>
    <x v="2"/>
    <x v="0"/>
    <s v="F/274/S"/>
    <x v="1"/>
    <s v="S"/>
    <x v="2"/>
    <x v="30"/>
    <x v="0"/>
    <x v="292"/>
    <x v="0"/>
    <n v="243"/>
    <n v="0"/>
    <n v="5"/>
    <n v="1139"/>
    <s v="Cres"/>
    <s v="Ars Cres"/>
    <x v="0"/>
  </r>
  <r>
    <x v="2644"/>
    <n v="2824"/>
    <x v="0"/>
    <x v="1"/>
    <s v="C/104/S"/>
    <x v="7"/>
    <s v="S"/>
    <x v="2"/>
    <x v="8"/>
    <x v="0"/>
    <x v="0"/>
    <x v="0"/>
    <n v="0"/>
    <n v="0"/>
    <n v="0"/>
    <n v="0"/>
    <s v="Rinicapead"/>
    <s v="Shain Rinicapead"/>
    <x v="1"/>
  </r>
  <r>
    <x v="2645"/>
    <n v="1427"/>
    <x v="2"/>
    <x v="1"/>
    <s v="F/275/S"/>
    <x v="1"/>
    <s v="S"/>
    <x v="3"/>
    <x v="59"/>
    <x v="0"/>
    <x v="0"/>
    <x v="0"/>
    <n v="0"/>
    <n v="0"/>
    <n v="0"/>
    <n v="0"/>
    <s v="Pead"/>
    <s v="Jumars Pead"/>
    <x v="1"/>
  </r>
  <r>
    <x v="2646"/>
    <n v="2826"/>
    <x v="0"/>
    <x v="0"/>
    <s v="C/96/P"/>
    <x v="7"/>
    <s v="P"/>
    <x v="2"/>
    <x v="7"/>
    <x v="0"/>
    <x v="627"/>
    <x v="227"/>
    <n v="0"/>
    <n v="18"/>
    <n v="3051"/>
    <n v="4863"/>
    <s v="Pabler"/>
    <s v="Teron Pabler"/>
    <x v="0"/>
  </r>
  <r>
    <x v="2647"/>
    <n v="2826"/>
    <x v="0"/>
    <x v="0"/>
    <s v="C/96/P"/>
    <x v="7"/>
    <s v="P"/>
    <x v="0"/>
    <x v="18"/>
    <x v="0"/>
    <x v="512"/>
    <x v="674"/>
    <n v="174"/>
    <n v="3538"/>
    <n v="2473"/>
    <n v="13012"/>
    <s v="Pabler"/>
    <s v="Terops Pabler"/>
    <x v="0"/>
  </r>
  <r>
    <x v="2648"/>
    <n v="2831"/>
    <x v="0"/>
    <x v="0"/>
    <s v="D/86/P"/>
    <x v="5"/>
    <s v="P"/>
    <x v="0"/>
    <x v="40"/>
    <x v="0"/>
    <x v="0"/>
    <x v="675"/>
    <n v="0"/>
    <n v="495"/>
    <n v="1479"/>
    <n v="2798"/>
    <s v="Fandomatty"/>
    <s v="Weznif Fandomatty"/>
    <x v="1"/>
  </r>
  <r>
    <x v="2649"/>
    <n v="2831"/>
    <x v="0"/>
    <x v="0"/>
    <s v="D/86/P"/>
    <x v="5"/>
    <s v="P"/>
    <x v="0"/>
    <x v="43"/>
    <x v="0"/>
    <x v="0"/>
    <x v="10"/>
    <n v="0"/>
    <n v="2085"/>
    <n v="55"/>
    <n v="2141"/>
    <s v="Impress"/>
    <s v="Naviton Impress"/>
    <x v="0"/>
  </r>
  <r>
    <x v="2650"/>
    <n v="2832"/>
    <x v="1"/>
    <x v="0"/>
    <s v="E/173/P"/>
    <x v="6"/>
    <s v="P"/>
    <x v="0"/>
    <x v="10"/>
    <x v="0"/>
    <x v="0"/>
    <x v="676"/>
    <n v="23"/>
    <n v="0"/>
    <n v="514"/>
    <n v="787"/>
    <s v="-"/>
    <s v="-"/>
    <x v="0"/>
  </r>
  <r>
    <x v="2651"/>
    <n v="2834"/>
    <x v="0"/>
    <x v="0"/>
    <s v="C/105/S"/>
    <x v="7"/>
    <s v="S"/>
    <x v="0"/>
    <x v="46"/>
    <x v="1"/>
    <x v="0"/>
    <x v="197"/>
    <n v="0"/>
    <n v="2205"/>
    <n v="1295"/>
    <n v="3511"/>
    <s v="Coniple"/>
    <s v="Bosonan Coniple"/>
    <x v="1"/>
  </r>
  <r>
    <x v="2652"/>
    <n v="2835"/>
    <x v="0"/>
    <x v="0"/>
    <s v="A/24/P"/>
    <x v="2"/>
    <s v="P"/>
    <x v="2"/>
    <x v="6"/>
    <x v="1"/>
    <x v="0"/>
    <x v="219"/>
    <n v="0"/>
    <n v="548"/>
    <n v="5058"/>
    <n v="5792"/>
    <s v="Unaring"/>
    <s v="Sadirk Unaring"/>
    <x v="0"/>
  </r>
  <r>
    <x v="2653"/>
    <n v="2837"/>
    <x v="1"/>
    <x v="0"/>
    <s v="F/588/P"/>
    <x v="1"/>
    <s v="P"/>
    <x v="1"/>
    <x v="40"/>
    <x v="0"/>
    <x v="0"/>
    <x v="0"/>
    <n v="0"/>
    <n v="3"/>
    <n v="1919"/>
    <n v="1922"/>
    <s v="Mcgoway"/>
    <s v="Sergia Mcgoway"/>
    <x v="0"/>
  </r>
  <r>
    <x v="2654"/>
    <n v="1427"/>
    <x v="2"/>
    <x v="0"/>
    <s v="F/275/S"/>
    <x v="1"/>
    <s v="S"/>
    <x v="0"/>
    <x v="61"/>
    <x v="0"/>
    <x v="112"/>
    <x v="0"/>
    <n v="1721"/>
    <n v="250"/>
    <n v="2"/>
    <n v="2416"/>
    <s v="Pead"/>
    <s v="Hont Pead"/>
    <x v="0"/>
  </r>
  <r>
    <x v="2655"/>
    <n v="2839"/>
    <x v="0"/>
    <x v="0"/>
    <s v="C/107/S"/>
    <x v="7"/>
    <s v="S"/>
    <x v="0"/>
    <x v="27"/>
    <x v="0"/>
    <x v="27"/>
    <x v="677"/>
    <n v="0"/>
    <n v="146"/>
    <n v="0"/>
    <n v="4082"/>
    <s v="Heedry"/>
    <s v="Achib Heedry"/>
    <x v="1"/>
  </r>
  <r>
    <x v="2656"/>
    <n v="2840"/>
    <x v="1"/>
    <x v="0"/>
    <s v="F/540/S"/>
    <x v="1"/>
    <s v="S"/>
    <x v="2"/>
    <x v="5"/>
    <x v="0"/>
    <x v="628"/>
    <x v="0"/>
    <n v="0"/>
    <n v="0"/>
    <n v="20"/>
    <n v="692"/>
    <s v="Hortis"/>
    <s v="Jacky Hortis"/>
    <x v="0"/>
  </r>
  <r>
    <x v="2657"/>
    <n v="1474"/>
    <x v="2"/>
    <x v="1"/>
    <s v="F/287/P"/>
    <x v="1"/>
    <s v="P"/>
    <x v="0"/>
    <x v="25"/>
    <x v="0"/>
    <x v="0"/>
    <x v="0"/>
    <n v="0"/>
    <n v="0"/>
    <n v="0"/>
    <n v="0"/>
    <s v="Melte"/>
    <s v="Morms Melte"/>
    <x v="1"/>
  </r>
  <r>
    <x v="2658"/>
    <n v="2846"/>
    <x v="1"/>
    <x v="1"/>
    <s v="G/452/S"/>
    <x v="3"/>
    <s v="S"/>
    <x v="0"/>
    <x v="7"/>
    <x v="0"/>
    <x v="0"/>
    <x v="0"/>
    <n v="0"/>
    <n v="0"/>
    <n v="0"/>
    <n v="0"/>
    <s v="Lardsonald"/>
    <s v="Margio Lardsonald"/>
    <x v="1"/>
  </r>
  <r>
    <x v="2659"/>
    <n v="2847"/>
    <x v="1"/>
    <x v="1"/>
    <s v="G/464/P"/>
    <x v="3"/>
    <s v="P"/>
    <x v="0"/>
    <x v="45"/>
    <x v="0"/>
    <x v="0"/>
    <x v="0"/>
    <n v="0"/>
    <n v="0"/>
    <n v="0"/>
    <n v="0"/>
    <s v="Cardsay"/>
    <s v="Thery Cardsay"/>
    <x v="1"/>
  </r>
  <r>
    <x v="2660"/>
    <n v="2852"/>
    <x v="1"/>
    <x v="0"/>
    <s v="G/465/P"/>
    <x v="3"/>
    <s v="P"/>
    <x v="3"/>
    <x v="33"/>
    <x v="0"/>
    <x v="47"/>
    <x v="246"/>
    <n v="0"/>
    <n v="461"/>
    <n v="0"/>
    <n v="620"/>
    <s v="Jeffey"/>
    <s v="Guadae Jeffey"/>
    <x v="0"/>
  </r>
  <r>
    <x v="2661"/>
    <n v="2853"/>
    <x v="1"/>
    <x v="0"/>
    <s v="F/544/S"/>
    <x v="1"/>
    <s v="S"/>
    <x v="0"/>
    <x v="28"/>
    <x v="0"/>
    <x v="461"/>
    <x v="678"/>
    <n v="111"/>
    <n v="0"/>
    <n v="0"/>
    <n v="924"/>
    <s v="Browlerson"/>
    <s v="Lonnez Browlerson"/>
    <x v="1"/>
  </r>
  <r>
    <x v="2662"/>
    <n v="2854"/>
    <x v="1"/>
    <x v="0"/>
    <s v="F/591/P"/>
    <x v="1"/>
    <s v="P"/>
    <x v="2"/>
    <x v="9"/>
    <x v="0"/>
    <x v="0"/>
    <x v="0"/>
    <n v="14"/>
    <n v="692"/>
    <n v="809"/>
    <n v="1515"/>
    <s v="Buckentry"/>
    <s v="Phia Buckentry"/>
    <x v="0"/>
  </r>
  <r>
    <x v="2663"/>
    <n v="2856"/>
    <x v="0"/>
    <x v="0"/>
    <s v="C/108/S"/>
    <x v="7"/>
    <s v="S"/>
    <x v="2"/>
    <x v="22"/>
    <x v="0"/>
    <x v="0"/>
    <x v="77"/>
    <n v="0"/>
    <n v="0"/>
    <n v="4168"/>
    <n v="5064"/>
    <s v="Fulous"/>
    <s v="Duhra Fulous"/>
    <x v="0"/>
  </r>
  <r>
    <x v="2664"/>
    <n v="2857"/>
    <x v="1"/>
    <x v="0"/>
    <s v="F/545/S"/>
    <x v="1"/>
    <s v="S"/>
    <x v="1"/>
    <x v="19"/>
    <x v="0"/>
    <x v="578"/>
    <x v="0"/>
    <n v="0"/>
    <n v="40"/>
    <n v="0"/>
    <n v="671"/>
    <s v="Larlowelley"/>
    <s v="Hanry Larlowelley"/>
    <x v="0"/>
  </r>
  <r>
    <x v="2665"/>
    <n v="2858"/>
    <x v="0"/>
    <x v="1"/>
    <s v="C/109/S"/>
    <x v="7"/>
    <s v="S"/>
    <x v="0"/>
    <x v="39"/>
    <x v="0"/>
    <x v="0"/>
    <x v="0"/>
    <n v="0"/>
    <n v="0"/>
    <n v="0"/>
    <n v="0"/>
    <s v="Fictful"/>
    <s v="Iononus Fictful"/>
    <x v="1"/>
  </r>
  <r>
    <x v="2666"/>
    <n v="2858"/>
    <x v="0"/>
    <x v="1"/>
    <s v="C/109/S"/>
    <x v="7"/>
    <s v="S"/>
    <x v="0"/>
    <x v="4"/>
    <x v="0"/>
    <x v="0"/>
    <x v="0"/>
    <n v="0"/>
    <n v="0"/>
    <n v="0"/>
    <n v="0"/>
    <s v="Fictful"/>
    <s v="Mesatik Fictful"/>
    <x v="1"/>
  </r>
  <r>
    <x v="2667"/>
    <n v="2858"/>
    <x v="0"/>
    <x v="1"/>
    <s v="C/109/S"/>
    <x v="7"/>
    <s v="S"/>
    <x v="0"/>
    <x v="46"/>
    <x v="0"/>
    <x v="0"/>
    <x v="0"/>
    <n v="0"/>
    <n v="0"/>
    <n v="0"/>
    <n v="0"/>
    <s v="Fictful"/>
    <s v="Dilath Fictful"/>
    <x v="1"/>
  </r>
  <r>
    <x v="2668"/>
    <n v="2859"/>
    <x v="0"/>
    <x v="1"/>
    <s v="C/98/P"/>
    <x v="7"/>
    <s v="P"/>
    <x v="2"/>
    <x v="34"/>
    <x v="0"/>
    <x v="0"/>
    <x v="0"/>
    <n v="0"/>
    <n v="0"/>
    <n v="0"/>
    <n v="0"/>
    <s v="Excialing"/>
    <s v="Navior Excialing"/>
    <x v="1"/>
  </r>
  <r>
    <x v="2669"/>
    <n v="2860"/>
    <x v="1"/>
    <x v="0"/>
    <s v="F/546/S"/>
    <x v="1"/>
    <s v="S"/>
    <x v="1"/>
    <x v="41"/>
    <x v="0"/>
    <x v="167"/>
    <x v="70"/>
    <n v="77"/>
    <n v="1053"/>
    <n v="0"/>
    <n v="1306"/>
    <s v="Antoshipson"/>
    <s v="Ianna Antoshipson"/>
    <x v="1"/>
  </r>
  <r>
    <x v="2670"/>
    <n v="2861"/>
    <x v="1"/>
    <x v="0"/>
    <s v="F/547/S"/>
    <x v="1"/>
    <s v="S"/>
    <x v="0"/>
    <x v="30"/>
    <x v="0"/>
    <x v="51"/>
    <x v="94"/>
    <n v="0"/>
    <n v="0"/>
    <n v="0"/>
    <n v="761"/>
    <s v="Marson"/>
    <s v="Evaley Marson"/>
    <x v="1"/>
  </r>
  <r>
    <x v="2671"/>
    <n v="1479"/>
    <x v="2"/>
    <x v="1"/>
    <s v="F/290/P"/>
    <x v="1"/>
    <s v="P"/>
    <x v="0"/>
    <x v="18"/>
    <x v="0"/>
    <x v="0"/>
    <x v="0"/>
    <n v="0"/>
    <n v="0"/>
    <n v="0"/>
    <n v="0"/>
    <s v="Erle"/>
    <s v="Clues Erle"/>
    <x v="1"/>
  </r>
  <r>
    <x v="2672"/>
    <n v="2863"/>
    <x v="1"/>
    <x v="0"/>
    <s v="G/466/P"/>
    <x v="3"/>
    <s v="P"/>
    <x v="0"/>
    <x v="38"/>
    <x v="0"/>
    <x v="0"/>
    <x v="91"/>
    <n v="49"/>
    <n v="0"/>
    <n v="801"/>
    <n v="852"/>
    <s v="Thony"/>
    <s v="Therek Thony"/>
    <x v="0"/>
  </r>
  <r>
    <x v="2673"/>
    <n v="1481"/>
    <x v="2"/>
    <x v="0"/>
    <s v="E/91/P"/>
    <x v="6"/>
    <s v="P"/>
    <x v="0"/>
    <x v="38"/>
    <x v="0"/>
    <x v="629"/>
    <x v="0"/>
    <n v="744"/>
    <n v="0"/>
    <n v="0"/>
    <n v="1299"/>
    <s v="Prist"/>
    <s v="Krus Prist"/>
    <x v="0"/>
  </r>
  <r>
    <x v="2674"/>
    <n v="1485"/>
    <x v="2"/>
    <x v="1"/>
    <s v="F/291/P"/>
    <x v="1"/>
    <s v="P"/>
    <x v="0"/>
    <x v="22"/>
    <x v="0"/>
    <x v="0"/>
    <x v="0"/>
    <n v="0"/>
    <n v="0"/>
    <n v="0"/>
    <n v="0"/>
    <s v="Man"/>
    <s v="Hones Man"/>
    <x v="1"/>
  </r>
  <r>
    <x v="2675"/>
    <n v="2866"/>
    <x v="0"/>
    <x v="1"/>
    <s v="C/110/S"/>
    <x v="7"/>
    <s v="S"/>
    <x v="0"/>
    <x v="39"/>
    <x v="1"/>
    <x v="0"/>
    <x v="0"/>
    <n v="0"/>
    <n v="0"/>
    <n v="0"/>
    <n v="0"/>
    <s v="Wheededly"/>
    <s v="Hadirk Wheededly"/>
    <x v="1"/>
  </r>
  <r>
    <x v="2676"/>
    <n v="1488"/>
    <x v="2"/>
    <x v="1"/>
    <s v="E/94/P"/>
    <x v="6"/>
    <s v="P"/>
    <x v="0"/>
    <x v="42"/>
    <x v="0"/>
    <x v="0"/>
    <x v="0"/>
    <n v="0"/>
    <n v="0"/>
    <n v="0"/>
    <n v="0"/>
    <s v="Betie"/>
    <s v="Powhex Betie"/>
    <x v="1"/>
  </r>
  <r>
    <x v="2677"/>
    <n v="1503"/>
    <x v="2"/>
    <x v="0"/>
    <s v="D/48/P"/>
    <x v="5"/>
    <s v="P"/>
    <x v="0"/>
    <x v="8"/>
    <x v="0"/>
    <x v="630"/>
    <x v="0"/>
    <n v="497"/>
    <n v="1"/>
    <n v="0"/>
    <n v="2388"/>
    <s v="Haste"/>
    <s v="Koops Haste"/>
    <x v="0"/>
  </r>
  <r>
    <x v="2678"/>
    <n v="2869"/>
    <x v="1"/>
    <x v="1"/>
    <s v="G/467/P"/>
    <x v="3"/>
    <s v="P"/>
    <x v="1"/>
    <x v="64"/>
    <x v="0"/>
    <x v="0"/>
    <x v="0"/>
    <n v="0"/>
    <n v="0"/>
    <n v="0"/>
    <n v="0"/>
    <s v="Vantonson"/>
    <s v="Anton Vantonson"/>
    <x v="1"/>
  </r>
  <r>
    <x v="2679"/>
    <n v="2870"/>
    <x v="1"/>
    <x v="0"/>
    <s v="G/454/S"/>
    <x v="3"/>
    <s v="S"/>
    <x v="0"/>
    <x v="67"/>
    <x v="0"/>
    <x v="0"/>
    <x v="0"/>
    <n v="1"/>
    <n v="920"/>
    <n v="1"/>
    <n v="922"/>
    <s v="Willynnedy"/>
    <s v="Nancey Willynnedy"/>
    <x v="1"/>
  </r>
  <r>
    <x v="2680"/>
    <n v="2871"/>
    <x v="0"/>
    <x v="1"/>
    <s v="B/88/P"/>
    <x v="0"/>
    <s v="P"/>
    <x v="0"/>
    <x v="30"/>
    <x v="0"/>
    <x v="0"/>
    <x v="0"/>
    <n v="0"/>
    <n v="0"/>
    <n v="0"/>
    <n v="0"/>
    <s v="Unregul"/>
    <s v="Acruxon Unregul"/>
    <x v="1"/>
  </r>
  <r>
    <x v="2681"/>
    <n v="2871"/>
    <x v="0"/>
    <x v="1"/>
    <s v="B/88/P"/>
    <x v="0"/>
    <s v="P"/>
    <x v="0"/>
    <x v="38"/>
    <x v="0"/>
    <x v="0"/>
    <x v="0"/>
    <n v="0"/>
    <n v="0"/>
    <n v="0"/>
    <n v="0"/>
    <s v="Unregul"/>
    <s v="Sarthim Unregul"/>
    <x v="1"/>
  </r>
  <r>
    <x v="2682"/>
    <n v="2872"/>
    <x v="1"/>
    <x v="0"/>
    <s v="G/455/S"/>
    <x v="3"/>
    <s v="S"/>
    <x v="1"/>
    <x v="55"/>
    <x v="0"/>
    <x v="0"/>
    <x v="679"/>
    <n v="0"/>
    <n v="30"/>
    <n v="337"/>
    <n v="1798"/>
    <s v="Leblanchez"/>
    <s v="Jonard Leblanchez"/>
    <x v="1"/>
  </r>
  <r>
    <x v="2683"/>
    <n v="1503"/>
    <x v="2"/>
    <x v="0"/>
    <s v="D/48/P"/>
    <x v="5"/>
    <s v="P"/>
    <x v="0"/>
    <x v="64"/>
    <x v="0"/>
    <x v="631"/>
    <x v="0"/>
    <n v="68"/>
    <n v="0"/>
    <n v="0"/>
    <n v="1182"/>
    <s v="Haste"/>
    <s v="Wat Haste"/>
    <x v="0"/>
  </r>
  <r>
    <x v="2684"/>
    <n v="2875"/>
    <x v="0"/>
    <x v="1"/>
    <s v="B/107/S"/>
    <x v="0"/>
    <s v="S"/>
    <x v="2"/>
    <x v="31"/>
    <x v="0"/>
    <x v="0"/>
    <x v="0"/>
    <n v="0"/>
    <n v="0"/>
    <n v="0"/>
    <n v="0"/>
    <s v="Frolestty"/>
    <s v="Zinonon Frolestty"/>
    <x v="1"/>
  </r>
  <r>
    <x v="2685"/>
    <n v="2876"/>
    <x v="1"/>
    <x v="0"/>
    <s v="G/456/S"/>
    <x v="3"/>
    <s v="S"/>
    <x v="0"/>
    <x v="42"/>
    <x v="0"/>
    <x v="595"/>
    <x v="680"/>
    <n v="0"/>
    <n v="0"/>
    <n v="23"/>
    <n v="852"/>
    <s v="Brenney"/>
    <s v="Andyn Brenney"/>
    <x v="0"/>
  </r>
  <r>
    <x v="2686"/>
    <n v="2877"/>
    <x v="1"/>
    <x v="0"/>
    <s v="F/592/P"/>
    <x v="1"/>
    <s v="P"/>
    <x v="0"/>
    <x v="39"/>
    <x v="0"/>
    <x v="349"/>
    <x v="681"/>
    <n v="7"/>
    <n v="338"/>
    <n v="0"/>
    <n v="803"/>
    <s v="Vinozarks"/>
    <s v="Berly Vinozarks"/>
    <x v="0"/>
  </r>
  <r>
    <x v="2687"/>
    <n v="1509"/>
    <x v="2"/>
    <x v="0"/>
    <s v="E/95/P"/>
    <x v="6"/>
    <s v="P"/>
    <x v="0"/>
    <x v="25"/>
    <x v="2"/>
    <x v="632"/>
    <x v="0"/>
    <n v="58"/>
    <n v="0"/>
    <n v="0"/>
    <n v="1298"/>
    <s v="Dal"/>
    <s v="Sumpix Dal"/>
    <x v="0"/>
  </r>
  <r>
    <x v="2688"/>
    <n v="2880"/>
    <x v="1"/>
    <x v="1"/>
    <s v="G/468/P"/>
    <x v="3"/>
    <s v="P"/>
    <x v="1"/>
    <x v="25"/>
    <x v="0"/>
    <x v="0"/>
    <x v="0"/>
    <n v="0"/>
    <n v="0"/>
    <n v="0"/>
    <n v="0"/>
    <s v="Wooterston"/>
    <s v="Lynnee Wooterston"/>
    <x v="0"/>
  </r>
  <r>
    <x v="2689"/>
    <n v="2881"/>
    <x v="1"/>
    <x v="0"/>
    <s v="G/457/S"/>
    <x v="3"/>
    <s v="S"/>
    <x v="2"/>
    <x v="50"/>
    <x v="0"/>
    <x v="0"/>
    <x v="0"/>
    <n v="0"/>
    <n v="0"/>
    <n v="0"/>
    <n v="0"/>
    <s v="Brightez"/>
    <s v="Walley Brightez"/>
    <x v="0"/>
  </r>
  <r>
    <x v="2690"/>
    <n v="2882"/>
    <x v="1"/>
    <x v="1"/>
    <s v="G/458/S"/>
    <x v="3"/>
    <s v="S"/>
    <x v="0"/>
    <x v="24"/>
    <x v="0"/>
    <x v="0"/>
    <x v="0"/>
    <n v="0"/>
    <n v="0"/>
    <n v="0"/>
    <n v="0"/>
    <s v="Dillips"/>
    <s v="Clarry Dillips"/>
    <x v="0"/>
  </r>
  <r>
    <x v="2691"/>
    <n v="2883"/>
    <x v="1"/>
    <x v="0"/>
    <s v="F/595/P"/>
    <x v="1"/>
    <s v="P"/>
    <x v="0"/>
    <x v="7"/>
    <x v="0"/>
    <x v="0"/>
    <x v="614"/>
    <n v="1282"/>
    <n v="0"/>
    <n v="0"/>
    <n v="1375"/>
    <s v="Hanner"/>
    <s v="Brene Hanner"/>
    <x v="1"/>
  </r>
  <r>
    <x v="2692"/>
    <n v="1510"/>
    <x v="2"/>
    <x v="0"/>
    <s v="F/291/S"/>
    <x v="1"/>
    <s v="S"/>
    <x v="0"/>
    <x v="14"/>
    <x v="0"/>
    <x v="633"/>
    <x v="0"/>
    <n v="1"/>
    <n v="0"/>
    <n v="0"/>
    <n v="1227"/>
    <s v="Swin"/>
    <s v="Yakers Swin"/>
    <x v="0"/>
  </r>
  <r>
    <x v="2693"/>
    <n v="2887"/>
    <x v="1"/>
    <x v="0"/>
    <s v="G/459/S"/>
    <x v="3"/>
    <s v="S"/>
    <x v="0"/>
    <x v="5"/>
    <x v="0"/>
    <x v="0"/>
    <x v="0"/>
    <n v="744"/>
    <n v="62"/>
    <n v="3"/>
    <n v="809"/>
    <s v="Reenez"/>
    <s v="Gabrie Reenez"/>
    <x v="0"/>
  </r>
  <r>
    <x v="2694"/>
    <n v="1521"/>
    <x v="2"/>
    <x v="1"/>
    <s v="F/295/S"/>
    <x v="1"/>
    <s v="S"/>
    <x v="0"/>
    <x v="7"/>
    <x v="0"/>
    <x v="0"/>
    <x v="0"/>
    <n v="0"/>
    <n v="0"/>
    <n v="0"/>
    <n v="0"/>
    <s v="Flité"/>
    <s v="Repart Flité"/>
    <x v="1"/>
  </r>
  <r>
    <x v="2695"/>
    <n v="2890"/>
    <x v="0"/>
    <x v="0"/>
    <s v="B/89/P"/>
    <x v="0"/>
    <s v="P"/>
    <x v="0"/>
    <x v="5"/>
    <x v="0"/>
    <x v="0"/>
    <x v="682"/>
    <n v="0"/>
    <n v="3"/>
    <n v="3447"/>
    <n v="3801"/>
    <s v="Cattyried"/>
    <s v="Jabbab Cattyried"/>
    <x v="0"/>
  </r>
  <r>
    <x v="2696"/>
    <n v="2890"/>
    <x v="0"/>
    <x v="1"/>
    <s v="B/89/P"/>
    <x v="0"/>
    <s v="P"/>
    <x v="0"/>
    <x v="39"/>
    <x v="0"/>
    <x v="0"/>
    <x v="0"/>
    <n v="0"/>
    <n v="0"/>
    <n v="0"/>
    <n v="0"/>
    <s v="Cattyried"/>
    <s v="Suhain Cattyried"/>
    <x v="1"/>
  </r>
  <r>
    <x v="2697"/>
    <n v="2891"/>
    <x v="1"/>
    <x v="0"/>
    <s v="G/460/S"/>
    <x v="3"/>
    <s v="S"/>
    <x v="0"/>
    <x v="41"/>
    <x v="0"/>
    <x v="23"/>
    <x v="683"/>
    <n v="0"/>
    <n v="0"/>
    <n v="1"/>
    <n v="909"/>
    <s v="Ortinericey"/>
    <s v="Gleney Ortinericey"/>
    <x v="0"/>
  </r>
  <r>
    <x v="2698"/>
    <n v="2892"/>
    <x v="1"/>
    <x v="0"/>
    <s v="G/469/P"/>
    <x v="3"/>
    <s v="P"/>
    <x v="1"/>
    <x v="47"/>
    <x v="0"/>
    <x v="0"/>
    <x v="0"/>
    <n v="0"/>
    <n v="0"/>
    <n v="0"/>
    <n v="0"/>
    <s v="Coolerson"/>
    <s v="Glena Coolerson"/>
    <x v="1"/>
  </r>
  <r>
    <x v="2699"/>
    <n v="2892"/>
    <x v="1"/>
    <x v="1"/>
    <s v="G/469/P"/>
    <x v="3"/>
    <s v="P"/>
    <x v="2"/>
    <x v="71"/>
    <x v="0"/>
    <x v="0"/>
    <x v="0"/>
    <n v="0"/>
    <n v="0"/>
    <n v="0"/>
    <n v="0"/>
    <s v="Gallenry"/>
    <s v="Benry Gallenry"/>
    <x v="0"/>
  </r>
  <r>
    <x v="2700"/>
    <n v="2892"/>
    <x v="1"/>
    <x v="1"/>
    <s v="G/469/P"/>
    <x v="3"/>
    <s v="P"/>
    <x v="2"/>
    <x v="16"/>
    <x v="0"/>
    <x v="0"/>
    <x v="0"/>
    <n v="0"/>
    <n v="0"/>
    <n v="0"/>
    <n v="0"/>
    <s v="Gallenry"/>
    <s v="Sharie Gallenry"/>
    <x v="1"/>
  </r>
  <r>
    <x v="2701"/>
    <n v="2892"/>
    <x v="1"/>
    <x v="0"/>
    <s v="F/598/P"/>
    <x v="1"/>
    <s v="P"/>
    <x v="0"/>
    <x v="19"/>
    <x v="0"/>
    <x v="0"/>
    <x v="397"/>
    <n v="0"/>
    <n v="0"/>
    <n v="0"/>
    <n v="1311"/>
    <s v="Coolerson"/>
    <s v="Kendre Coolerson"/>
    <x v="0"/>
  </r>
  <r>
    <x v="2702"/>
    <n v="2892"/>
    <x v="1"/>
    <x v="0"/>
    <s v="G/469/P"/>
    <x v="3"/>
    <s v="P"/>
    <x v="0"/>
    <x v="49"/>
    <x v="0"/>
    <x v="0"/>
    <x v="0"/>
    <n v="0"/>
    <n v="0"/>
    <n v="0"/>
    <n v="0"/>
    <s v="Coolerson"/>
    <s v="Wilmay Coolerson"/>
    <x v="0"/>
  </r>
  <r>
    <x v="2703"/>
    <n v="2893"/>
    <x v="1"/>
    <x v="0"/>
    <s v="G/470/P"/>
    <x v="3"/>
    <s v="P"/>
    <x v="2"/>
    <x v="38"/>
    <x v="0"/>
    <x v="38"/>
    <x v="684"/>
    <n v="779"/>
    <n v="0"/>
    <n v="19"/>
    <n v="1793"/>
    <s v="Beasleyes"/>
    <s v="Verek Beasleyes"/>
    <x v="0"/>
  </r>
  <r>
    <x v="2704"/>
    <n v="2894"/>
    <x v="1"/>
    <x v="0"/>
    <s v="F/599/P"/>
    <x v="1"/>
    <s v="P"/>
    <x v="1"/>
    <x v="1"/>
    <x v="0"/>
    <x v="0"/>
    <x v="0"/>
    <n v="443"/>
    <n v="244"/>
    <n v="1"/>
    <n v="688"/>
    <s v="Hersons"/>
    <s v="Idace Hersons"/>
    <x v="0"/>
  </r>
  <r>
    <x v="2705"/>
    <n v="2897"/>
    <x v="1"/>
    <x v="0"/>
    <s v="G/461/S"/>
    <x v="3"/>
    <s v="S"/>
    <x v="0"/>
    <x v="22"/>
    <x v="0"/>
    <x v="27"/>
    <x v="0"/>
    <n v="288"/>
    <n v="0"/>
    <n v="556"/>
    <n v="845"/>
    <s v="Meadoney"/>
    <s v="Guye Meadoney"/>
    <x v="1"/>
  </r>
  <r>
    <x v="2706"/>
    <n v="1536"/>
    <x v="2"/>
    <x v="1"/>
    <s v="F/297/S"/>
    <x v="1"/>
    <s v="S"/>
    <x v="0"/>
    <x v="33"/>
    <x v="0"/>
    <x v="0"/>
    <x v="0"/>
    <n v="0"/>
    <n v="0"/>
    <n v="0"/>
    <n v="0"/>
    <s v="Nuthe"/>
    <s v="Croo Nuthe"/>
    <x v="1"/>
  </r>
  <r>
    <x v="2707"/>
    <n v="1542"/>
    <x v="2"/>
    <x v="0"/>
    <s v="F/299/S"/>
    <x v="1"/>
    <s v="S"/>
    <x v="0"/>
    <x v="45"/>
    <x v="0"/>
    <x v="634"/>
    <x v="0"/>
    <n v="157"/>
    <n v="20"/>
    <n v="0"/>
    <n v="7349"/>
    <s v="Seche"/>
    <s v="Tot Seche"/>
    <x v="0"/>
  </r>
  <r>
    <x v="2708"/>
    <n v="2901"/>
    <x v="1"/>
    <x v="0"/>
    <s v="F/601/P"/>
    <x v="1"/>
    <s v="P"/>
    <x v="0"/>
    <x v="4"/>
    <x v="0"/>
    <x v="0"/>
    <x v="335"/>
    <n v="0"/>
    <n v="300"/>
    <n v="681"/>
    <n v="1001"/>
    <s v="Vandez"/>
    <s v="Jeanna Vandez"/>
    <x v="0"/>
  </r>
  <r>
    <x v="2709"/>
    <n v="2901"/>
    <x v="1"/>
    <x v="0"/>
    <s v="F/601/P"/>
    <x v="1"/>
    <s v="P"/>
    <x v="1"/>
    <x v="1"/>
    <x v="0"/>
    <x v="0"/>
    <x v="91"/>
    <n v="25"/>
    <n v="0"/>
    <n v="707"/>
    <n v="734"/>
    <s v="Vandez"/>
    <s v="Loisey Vandez"/>
    <x v="1"/>
  </r>
  <r>
    <x v="2710"/>
    <n v="2902"/>
    <x v="1"/>
    <x v="0"/>
    <s v="G/471/P"/>
    <x v="3"/>
    <s v="P"/>
    <x v="0"/>
    <x v="3"/>
    <x v="0"/>
    <x v="623"/>
    <x v="345"/>
    <n v="0"/>
    <n v="0"/>
    <n v="0"/>
    <n v="883"/>
    <s v="Merkins"/>
    <s v="Lyney Merkins"/>
    <x v="0"/>
  </r>
  <r>
    <x v="2711"/>
    <n v="2905"/>
    <x v="1"/>
    <x v="0"/>
    <s v="G/462/S"/>
    <x v="3"/>
    <s v="S"/>
    <x v="2"/>
    <x v="1"/>
    <x v="0"/>
    <x v="185"/>
    <x v="0"/>
    <n v="0"/>
    <n v="0"/>
    <n v="0"/>
    <n v="489"/>
    <s v="Parsoney"/>
    <s v="Lloyde Parsoney"/>
    <x v="0"/>
  </r>
  <r>
    <x v="2712"/>
    <n v="2906"/>
    <x v="1"/>
    <x v="0"/>
    <s v="G/463/S"/>
    <x v="3"/>
    <s v="S"/>
    <x v="3"/>
    <x v="19"/>
    <x v="0"/>
    <x v="27"/>
    <x v="0"/>
    <n v="133"/>
    <n v="104"/>
    <n v="574"/>
    <n v="812"/>
    <s v="Gainebergan"/>
    <s v="Margia Gainebergan"/>
    <x v="0"/>
  </r>
  <r>
    <x v="2713"/>
    <n v="2907"/>
    <x v="1"/>
    <x v="0"/>
    <s v="F/552/S"/>
    <x v="1"/>
    <s v="S"/>
    <x v="0"/>
    <x v="36"/>
    <x v="0"/>
    <x v="0"/>
    <x v="1"/>
    <n v="2005"/>
    <n v="0"/>
    <n v="5"/>
    <n v="2019"/>
    <s v="Weavesend"/>
    <s v="Paulah Weavesend"/>
    <x v="1"/>
  </r>
  <r>
    <x v="2714"/>
    <n v="2908"/>
    <x v="1"/>
    <x v="0"/>
    <s v="G/464/S"/>
    <x v="3"/>
    <s v="S"/>
    <x v="3"/>
    <x v="16"/>
    <x v="0"/>
    <x v="0"/>
    <x v="0"/>
    <n v="0"/>
    <n v="0"/>
    <n v="0"/>
    <n v="0"/>
    <s v="Berreranks"/>
    <s v="Nica Berreranks"/>
    <x v="0"/>
  </r>
  <r>
    <x v="2715"/>
    <n v="3866"/>
    <x v="1"/>
    <x v="0"/>
    <s v="F/797/P"/>
    <x v="1"/>
    <s v="P"/>
    <x v="0"/>
    <x v="26"/>
    <x v="0"/>
    <x v="0"/>
    <x v="0"/>
    <n v="7"/>
    <n v="0"/>
    <n v="963"/>
    <n v="970"/>
    <s v="Hendrys"/>
    <s v="Lis Hendrys"/>
    <x v="0"/>
  </r>
  <r>
    <x v="2716"/>
    <n v="2909"/>
    <x v="1"/>
    <x v="1"/>
    <s v="G/473/P"/>
    <x v="3"/>
    <s v="P"/>
    <x v="2"/>
    <x v="21"/>
    <x v="0"/>
    <x v="0"/>
    <x v="0"/>
    <n v="0"/>
    <n v="0"/>
    <n v="0"/>
    <n v="0"/>
    <s v="Polloantes"/>
    <s v="Eddiey Polloantes"/>
    <x v="0"/>
  </r>
  <r>
    <x v="2717"/>
    <n v="2910"/>
    <x v="1"/>
    <x v="0"/>
    <s v="F/602/P"/>
    <x v="1"/>
    <s v="P"/>
    <x v="1"/>
    <x v="25"/>
    <x v="0"/>
    <x v="0"/>
    <x v="0"/>
    <n v="736"/>
    <n v="0"/>
    <n v="0"/>
    <n v="736"/>
    <s v="Bucknersony"/>
    <s v="Celis Bucknersony"/>
    <x v="0"/>
  </r>
  <r>
    <x v="2718"/>
    <n v="1545"/>
    <x v="2"/>
    <x v="0"/>
    <s v=""/>
    <x v="4"/>
    <s v=""/>
    <x v="0"/>
    <x v="28"/>
    <x v="0"/>
    <x v="635"/>
    <x v="0"/>
    <n v="629"/>
    <n v="67"/>
    <n v="523"/>
    <n v="1425"/>
    <s v="Fiha"/>
    <s v="Hocks Fiha"/>
    <x v="1"/>
  </r>
  <r>
    <x v="2719"/>
    <n v="1564"/>
    <x v="2"/>
    <x v="1"/>
    <s v="F/303/S"/>
    <x v="1"/>
    <s v="S"/>
    <x v="0"/>
    <x v="40"/>
    <x v="0"/>
    <x v="0"/>
    <x v="0"/>
    <n v="0"/>
    <n v="0"/>
    <n v="0"/>
    <n v="0"/>
    <s v="Merie"/>
    <s v="Weers Merie"/>
    <x v="0"/>
  </r>
  <r>
    <x v="2720"/>
    <n v="1569"/>
    <x v="2"/>
    <x v="1"/>
    <s v="F/308/P"/>
    <x v="1"/>
    <s v="P"/>
    <x v="0"/>
    <x v="36"/>
    <x v="0"/>
    <x v="0"/>
    <x v="0"/>
    <n v="0"/>
    <n v="0"/>
    <n v="0"/>
    <n v="0"/>
    <s v="Hac"/>
    <s v="Tors Hac"/>
    <x v="1"/>
  </r>
  <r>
    <x v="2721"/>
    <n v="1573"/>
    <x v="2"/>
    <x v="0"/>
    <s v="D/56/S"/>
    <x v="5"/>
    <s v="S"/>
    <x v="0"/>
    <x v="31"/>
    <x v="0"/>
    <x v="222"/>
    <x v="0"/>
    <n v="82"/>
    <n v="0"/>
    <n v="162"/>
    <n v="1182"/>
    <s v="Butte"/>
    <s v="Lychex Butte"/>
    <x v="0"/>
  </r>
  <r>
    <x v="2722"/>
    <n v="1576"/>
    <x v="2"/>
    <x v="0"/>
    <s v="E/97/P"/>
    <x v="6"/>
    <s v="P"/>
    <x v="0"/>
    <x v="7"/>
    <x v="0"/>
    <x v="636"/>
    <x v="0"/>
    <n v="372"/>
    <n v="0"/>
    <n v="16"/>
    <n v="1029"/>
    <s v="Hapie"/>
    <s v="Oahars Hapie"/>
    <x v="0"/>
  </r>
  <r>
    <x v="2723"/>
    <n v="2920"/>
    <x v="1"/>
    <x v="0"/>
    <s v="F/606/P"/>
    <x v="1"/>
    <s v="P"/>
    <x v="0"/>
    <x v="40"/>
    <x v="0"/>
    <x v="0"/>
    <x v="220"/>
    <n v="569"/>
    <n v="0"/>
    <n v="0"/>
    <n v="748"/>
    <s v="Schwardson"/>
    <s v="Joelan Schwardson"/>
    <x v="1"/>
  </r>
  <r>
    <x v="2724"/>
    <n v="1581"/>
    <x v="2"/>
    <x v="1"/>
    <s v="F/312/P"/>
    <x v="1"/>
    <s v="P"/>
    <x v="0"/>
    <x v="22"/>
    <x v="0"/>
    <x v="0"/>
    <x v="0"/>
    <n v="0"/>
    <n v="0"/>
    <n v="0"/>
    <n v="0"/>
    <s v="Che"/>
    <s v="Cor Che"/>
    <x v="1"/>
  </r>
  <r>
    <x v="2725"/>
    <n v="1581"/>
    <x v="2"/>
    <x v="1"/>
    <s v=""/>
    <x v="4"/>
    <s v=""/>
    <x v="0"/>
    <x v="7"/>
    <x v="0"/>
    <x v="0"/>
    <x v="0"/>
    <n v="0"/>
    <n v="0"/>
    <n v="0"/>
    <n v="0"/>
    <s v="Che"/>
    <s v="Prabon Che"/>
    <x v="1"/>
  </r>
  <r>
    <x v="2726"/>
    <n v="1614"/>
    <x v="2"/>
    <x v="0"/>
    <s v="F/321/P"/>
    <x v="1"/>
    <s v="P"/>
    <x v="0"/>
    <x v="6"/>
    <x v="1"/>
    <x v="637"/>
    <x v="0"/>
    <n v="965"/>
    <n v="35"/>
    <n v="0"/>
    <n v="1432"/>
    <s v="Conie"/>
    <s v="Duckes Conie"/>
    <x v="0"/>
  </r>
  <r>
    <x v="2727"/>
    <n v="1622"/>
    <x v="2"/>
    <x v="1"/>
    <s v="F/323/P"/>
    <x v="1"/>
    <s v="P"/>
    <x v="0"/>
    <x v="8"/>
    <x v="0"/>
    <x v="0"/>
    <x v="0"/>
    <n v="0"/>
    <n v="0"/>
    <n v="0"/>
    <n v="0"/>
    <s v="Sau"/>
    <s v="Jayrin Sau"/>
    <x v="1"/>
  </r>
  <r>
    <x v="2728"/>
    <n v="2928"/>
    <x v="0"/>
    <x v="0"/>
    <s v="B/92/P"/>
    <x v="0"/>
    <s v="P"/>
    <x v="2"/>
    <x v="48"/>
    <x v="1"/>
    <x v="0"/>
    <x v="685"/>
    <n v="2"/>
    <n v="19"/>
    <n v="1618"/>
    <n v="3701"/>
    <s v="Mander"/>
    <s v="Menkibi Mander"/>
    <x v="0"/>
  </r>
  <r>
    <x v="2729"/>
    <n v="2928"/>
    <x v="0"/>
    <x v="1"/>
    <s v="B/92/P"/>
    <x v="0"/>
    <s v="P"/>
    <x v="0"/>
    <x v="27"/>
    <x v="0"/>
    <x v="0"/>
    <x v="0"/>
    <n v="0"/>
    <n v="0"/>
    <n v="0"/>
    <n v="0"/>
    <s v="Caltilter"/>
    <s v="Photope Caltilter"/>
    <x v="1"/>
  </r>
  <r>
    <x v="2730"/>
    <n v="2928"/>
    <x v="0"/>
    <x v="1"/>
    <s v="B/92/P"/>
    <x v="0"/>
    <s v="P"/>
    <x v="0"/>
    <x v="5"/>
    <x v="0"/>
    <x v="0"/>
    <x v="0"/>
    <n v="0"/>
    <n v="0"/>
    <n v="0"/>
    <n v="0"/>
    <s v="Mander"/>
    <s v="Gluinol Mander"/>
    <x v="1"/>
  </r>
  <r>
    <x v="2731"/>
    <n v="2929"/>
    <x v="1"/>
    <x v="1"/>
    <s v="G/467/S"/>
    <x v="3"/>
    <s v="S"/>
    <x v="1"/>
    <x v="13"/>
    <x v="0"/>
    <x v="0"/>
    <x v="0"/>
    <n v="0"/>
    <n v="0"/>
    <n v="0"/>
    <n v="0"/>
    <s v="Mcbritts"/>
    <s v="Alancy Mcbritts"/>
    <x v="1"/>
  </r>
  <r>
    <x v="2732"/>
    <n v="2930"/>
    <x v="1"/>
    <x v="0"/>
    <s v="G/474/P"/>
    <x v="3"/>
    <s v="P"/>
    <x v="0"/>
    <x v="11"/>
    <x v="0"/>
    <x v="0"/>
    <x v="1"/>
    <n v="0"/>
    <n v="857"/>
    <n v="16"/>
    <n v="882"/>
    <s v="Mejiaddox"/>
    <s v="Cary Mejiaddox"/>
    <x v="0"/>
  </r>
  <r>
    <x v="2733"/>
    <n v="2934"/>
    <x v="1"/>
    <x v="0"/>
    <s v="F/557/S"/>
    <x v="1"/>
    <s v="S"/>
    <x v="1"/>
    <x v="28"/>
    <x v="0"/>
    <x v="0"/>
    <x v="686"/>
    <n v="0"/>
    <n v="0"/>
    <n v="0"/>
    <n v="689"/>
    <s v="Moodman"/>
    <s v="Adriet Moodman"/>
    <x v="0"/>
  </r>
  <r>
    <x v="2734"/>
    <n v="2935"/>
    <x v="0"/>
    <x v="0"/>
    <s v="T/2/P"/>
    <x v="8"/>
    <s v="P"/>
    <x v="0"/>
    <x v="3"/>
    <x v="0"/>
    <x v="0"/>
    <x v="325"/>
    <n v="0"/>
    <n v="6841"/>
    <n v="543"/>
    <n v="7412"/>
    <s v="-"/>
    <s v="-"/>
    <x v="0"/>
  </r>
  <r>
    <x v="2735"/>
    <n v="2936"/>
    <x v="1"/>
    <x v="0"/>
    <s v="G/468/S"/>
    <x v="3"/>
    <s v="S"/>
    <x v="0"/>
    <x v="33"/>
    <x v="0"/>
    <x v="246"/>
    <x v="423"/>
    <n v="11"/>
    <n v="2"/>
    <n v="388"/>
    <n v="446"/>
    <s v="Berreranks"/>
    <s v="Jimmyn Berreranks"/>
    <x v="0"/>
  </r>
  <r>
    <x v="2736"/>
    <n v="2938"/>
    <x v="0"/>
    <x v="1"/>
    <s v="C/100/P"/>
    <x v="7"/>
    <s v="P"/>
    <x v="0"/>
    <x v="66"/>
    <x v="0"/>
    <x v="0"/>
    <x v="0"/>
    <n v="0"/>
    <n v="0"/>
    <n v="0"/>
    <n v="0"/>
    <s v="Aroodint"/>
    <s v="Taban Aroodint"/>
    <x v="1"/>
  </r>
  <r>
    <x v="2737"/>
    <n v="2940"/>
    <x v="1"/>
    <x v="0"/>
    <s v="F/615/P"/>
    <x v="1"/>
    <s v="P"/>
    <x v="1"/>
    <x v="40"/>
    <x v="0"/>
    <x v="51"/>
    <x v="687"/>
    <n v="363"/>
    <n v="7"/>
    <n v="0"/>
    <n v="683"/>
    <s v="Casonston"/>
    <s v="Melica Casonston"/>
    <x v="1"/>
  </r>
  <r>
    <x v="2738"/>
    <n v="2941"/>
    <x v="1"/>
    <x v="0"/>
    <s v="G/477/P"/>
    <x v="3"/>
    <s v="P"/>
    <x v="0"/>
    <x v="4"/>
    <x v="2"/>
    <x v="391"/>
    <x v="0"/>
    <n v="13"/>
    <n v="717"/>
    <n v="0"/>
    <n v="754"/>
    <s v="Beasleyes"/>
    <s v="Coreee Beasleyes"/>
    <x v="0"/>
  </r>
  <r>
    <x v="2739"/>
    <n v="2942"/>
    <x v="1"/>
    <x v="0"/>
    <s v="F/558/S"/>
    <x v="1"/>
    <s v="S"/>
    <x v="0"/>
    <x v="8"/>
    <x v="0"/>
    <x v="129"/>
    <x v="169"/>
    <n v="97"/>
    <n v="30"/>
    <n v="510"/>
    <n v="879"/>
    <s v="Watkinsley"/>
    <s v="Tany Watkinsley"/>
    <x v="0"/>
  </r>
  <r>
    <x v="2740"/>
    <n v="2943"/>
    <x v="1"/>
    <x v="1"/>
    <s v="G/478/P"/>
    <x v="3"/>
    <s v="P"/>
    <x v="0"/>
    <x v="15"/>
    <x v="0"/>
    <x v="0"/>
    <x v="0"/>
    <n v="0"/>
    <n v="0"/>
    <n v="0"/>
    <n v="0"/>
    <s v="Belley"/>
    <s v="Allene Belley"/>
    <x v="0"/>
  </r>
  <r>
    <x v="2741"/>
    <n v="2944"/>
    <x v="1"/>
    <x v="0"/>
    <s v="F/559/S"/>
    <x v="1"/>
    <s v="S"/>
    <x v="0"/>
    <x v="27"/>
    <x v="0"/>
    <x v="421"/>
    <x v="83"/>
    <n v="16"/>
    <n v="569"/>
    <n v="0"/>
    <n v="802"/>
    <s v="Nichoan"/>
    <s v="Min Nichoan"/>
    <x v="0"/>
  </r>
  <r>
    <x v="2742"/>
    <n v="2944"/>
    <x v="1"/>
    <x v="0"/>
    <s v="G/469/S"/>
    <x v="3"/>
    <s v="S"/>
    <x v="1"/>
    <x v="37"/>
    <x v="0"/>
    <x v="0"/>
    <x v="0"/>
    <n v="0"/>
    <n v="0"/>
    <n v="0"/>
    <n v="0"/>
    <s v="Nichoan"/>
    <s v="Ernard Nichoan"/>
    <x v="0"/>
  </r>
  <r>
    <x v="2743"/>
    <n v="2944"/>
    <x v="1"/>
    <x v="1"/>
    <s v="G/469/S"/>
    <x v="3"/>
    <s v="S"/>
    <x v="2"/>
    <x v="19"/>
    <x v="0"/>
    <x v="0"/>
    <x v="0"/>
    <n v="0"/>
    <n v="0"/>
    <n v="0"/>
    <n v="0"/>
    <s v="Nichoan"/>
    <s v="Sta Nichoan"/>
    <x v="0"/>
  </r>
  <r>
    <x v="2744"/>
    <n v="2944"/>
    <x v="1"/>
    <x v="0"/>
    <s v="G/469/S"/>
    <x v="3"/>
    <s v="S"/>
    <x v="0"/>
    <x v="16"/>
    <x v="0"/>
    <x v="0"/>
    <x v="0"/>
    <n v="0"/>
    <n v="0"/>
    <n v="0"/>
    <n v="0"/>
    <s v="Nichoan"/>
    <s v="Terta Nichoan"/>
    <x v="1"/>
  </r>
  <r>
    <x v="2745"/>
    <n v="2945"/>
    <x v="1"/>
    <x v="1"/>
    <s v="G/479/P"/>
    <x v="3"/>
    <s v="P"/>
    <x v="2"/>
    <x v="0"/>
    <x v="0"/>
    <x v="0"/>
    <x v="0"/>
    <n v="0"/>
    <n v="0"/>
    <n v="0"/>
    <n v="0"/>
    <s v="Moodsey"/>
    <s v="Jeanie Moodsey"/>
    <x v="1"/>
  </r>
  <r>
    <x v="2746"/>
    <n v="2948"/>
    <x v="0"/>
    <x v="0"/>
    <s v="C/112/S"/>
    <x v="7"/>
    <s v="S"/>
    <x v="0"/>
    <x v="31"/>
    <x v="0"/>
    <x v="0"/>
    <x v="688"/>
    <n v="77"/>
    <n v="577"/>
    <n v="1050"/>
    <n v="3675"/>
    <s v="Prearright"/>
    <s v="Tabiton Prearright"/>
    <x v="1"/>
  </r>
  <r>
    <x v="2747"/>
    <n v="2949"/>
    <x v="1"/>
    <x v="1"/>
    <s v="G/482/P"/>
    <x v="3"/>
    <s v="P"/>
    <x v="0"/>
    <x v="15"/>
    <x v="0"/>
    <x v="0"/>
    <x v="0"/>
    <n v="0"/>
    <n v="0"/>
    <n v="0"/>
    <n v="0"/>
    <s v="Boltertley"/>
    <s v="Florey Boltertley"/>
    <x v="0"/>
  </r>
  <r>
    <x v="2748"/>
    <n v="2950"/>
    <x v="1"/>
    <x v="0"/>
    <s v="F/617/P"/>
    <x v="1"/>
    <s v="P"/>
    <x v="0"/>
    <x v="28"/>
    <x v="0"/>
    <x v="638"/>
    <x v="0"/>
    <n v="374"/>
    <n v="0"/>
    <n v="5"/>
    <n v="689"/>
    <s v="Fielsenders"/>
    <s v="Lawren Fielsenders"/>
    <x v="0"/>
  </r>
  <r>
    <x v="2749"/>
    <n v="2953"/>
    <x v="0"/>
    <x v="0"/>
    <s v="E/179/P"/>
    <x v="6"/>
    <s v="P"/>
    <x v="2"/>
    <x v="36"/>
    <x v="0"/>
    <x v="0"/>
    <x v="689"/>
    <n v="0"/>
    <n v="2"/>
    <n v="0"/>
    <n v="643"/>
    <s v="Solivers"/>
    <s v="Eilan Solivers"/>
    <x v="1"/>
  </r>
  <r>
    <x v="2750"/>
    <n v="2954"/>
    <x v="1"/>
    <x v="0"/>
    <s v="F/619/P"/>
    <x v="1"/>
    <s v="P"/>
    <x v="2"/>
    <x v="41"/>
    <x v="0"/>
    <x v="525"/>
    <x v="0"/>
    <n v="101"/>
    <n v="0"/>
    <n v="316"/>
    <n v="652"/>
    <s v="Gordanieves"/>
    <s v="Karlie Gordanieves"/>
    <x v="1"/>
  </r>
  <r>
    <x v="2751"/>
    <n v="2956"/>
    <x v="1"/>
    <x v="0"/>
    <s v="G/470/S"/>
    <x v="3"/>
    <s v="S"/>
    <x v="1"/>
    <x v="7"/>
    <x v="0"/>
    <x v="29"/>
    <x v="690"/>
    <n v="0"/>
    <n v="0"/>
    <n v="1689"/>
    <n v="1833"/>
    <s v="Houseson"/>
    <s v="Tonnie Houseson"/>
    <x v="0"/>
  </r>
  <r>
    <x v="2752"/>
    <n v="2958"/>
    <x v="1"/>
    <x v="0"/>
    <s v="F/561/S"/>
    <x v="1"/>
    <s v="S"/>
    <x v="0"/>
    <x v="6"/>
    <x v="0"/>
    <x v="639"/>
    <x v="0"/>
    <n v="4"/>
    <n v="107"/>
    <n v="1204"/>
    <n v="3137"/>
    <s v="Parrett"/>
    <s v="Min Parrett"/>
    <x v="0"/>
  </r>
  <r>
    <x v="2753"/>
    <n v="2959"/>
    <x v="1"/>
    <x v="0"/>
    <s v="F/620/P"/>
    <x v="1"/>
    <s v="P"/>
    <x v="1"/>
    <x v="7"/>
    <x v="0"/>
    <x v="27"/>
    <x v="0"/>
    <n v="933"/>
    <n v="614"/>
    <n v="0"/>
    <n v="1548"/>
    <s v="-"/>
    <s v="-"/>
    <x v="0"/>
  </r>
  <r>
    <x v="2754"/>
    <n v="2960"/>
    <x v="1"/>
    <x v="0"/>
    <s v="F/562/S"/>
    <x v="1"/>
    <s v="S"/>
    <x v="0"/>
    <x v="48"/>
    <x v="0"/>
    <x v="0"/>
    <x v="0"/>
    <n v="0"/>
    <n v="0"/>
    <n v="0"/>
    <n v="0"/>
    <s v="Carterson"/>
    <s v="Gracia Carterson"/>
    <x v="0"/>
  </r>
  <r>
    <x v="2755"/>
    <n v="2961"/>
    <x v="1"/>
    <x v="0"/>
    <s v="F/621/P"/>
    <x v="1"/>
    <s v="P"/>
    <x v="0"/>
    <x v="35"/>
    <x v="0"/>
    <x v="0"/>
    <x v="293"/>
    <n v="0"/>
    <n v="724"/>
    <n v="0"/>
    <n v="778"/>
    <s v="Kellynn"/>
    <s v="Evaned Kellynn"/>
    <x v="0"/>
  </r>
  <r>
    <x v="2756"/>
    <n v="1658"/>
    <x v="2"/>
    <x v="0"/>
    <s v="F/312/S"/>
    <x v="1"/>
    <s v="S"/>
    <x v="0"/>
    <x v="34"/>
    <x v="0"/>
    <x v="640"/>
    <x v="0"/>
    <n v="6"/>
    <n v="4"/>
    <n v="0"/>
    <n v="1160"/>
    <s v="Part"/>
    <s v="Sallos Part"/>
    <x v="1"/>
  </r>
  <r>
    <x v="2757"/>
    <n v="2964"/>
    <x v="0"/>
    <x v="0"/>
    <s v="A/35/S"/>
    <x v="2"/>
    <s v="S"/>
    <x v="0"/>
    <x v="6"/>
    <x v="0"/>
    <x v="641"/>
    <x v="691"/>
    <n v="0"/>
    <n v="270"/>
    <n v="636"/>
    <n v="11481"/>
    <s v="Holiabler"/>
    <s v="Izarfik Holiabler"/>
    <x v="0"/>
  </r>
  <r>
    <x v="2758"/>
    <n v="2965"/>
    <x v="1"/>
    <x v="0"/>
    <s v="F/622/P"/>
    <x v="1"/>
    <s v="P"/>
    <x v="0"/>
    <x v="9"/>
    <x v="0"/>
    <x v="0"/>
    <x v="0"/>
    <n v="709"/>
    <n v="258"/>
    <n v="3"/>
    <n v="970"/>
    <s v="Munozanson"/>
    <s v="Amandy Munozanson"/>
    <x v="0"/>
  </r>
  <r>
    <x v="2759"/>
    <n v="2966"/>
    <x v="1"/>
    <x v="0"/>
    <s v="E/181/P"/>
    <x v="6"/>
    <s v="P"/>
    <x v="0"/>
    <x v="33"/>
    <x v="0"/>
    <x v="71"/>
    <x v="692"/>
    <n v="323"/>
    <n v="0"/>
    <n v="84"/>
    <n v="826"/>
    <s v="Avisley"/>
    <s v="Deaney Avisley"/>
    <x v="1"/>
  </r>
  <r>
    <x v="2760"/>
    <n v="2968"/>
    <x v="1"/>
    <x v="1"/>
    <s v="G/485/P"/>
    <x v="3"/>
    <s v="P"/>
    <x v="0"/>
    <x v="26"/>
    <x v="0"/>
    <x v="0"/>
    <x v="0"/>
    <n v="0"/>
    <n v="0"/>
    <n v="0"/>
    <n v="0"/>
    <s v="Sosalinson"/>
    <s v="Evendy Sosalinson"/>
    <x v="1"/>
  </r>
  <r>
    <x v="2761"/>
    <n v="2969"/>
    <x v="1"/>
    <x v="0"/>
    <s v="G/486/P"/>
    <x v="3"/>
    <s v="P"/>
    <x v="3"/>
    <x v="12"/>
    <x v="0"/>
    <x v="642"/>
    <x v="0"/>
    <n v="32"/>
    <n v="38"/>
    <n v="516"/>
    <n v="807"/>
    <s v="Miley"/>
    <s v="Russey Miley"/>
    <x v="0"/>
  </r>
  <r>
    <x v="2762"/>
    <n v="2970"/>
    <x v="1"/>
    <x v="0"/>
    <s v=""/>
    <x v="4"/>
    <s v=""/>
    <x v="0"/>
    <x v="34"/>
    <x v="0"/>
    <x v="643"/>
    <x v="266"/>
    <n v="6"/>
    <n v="0"/>
    <n v="1"/>
    <n v="829"/>
    <s v="Adkinson"/>
    <s v="Dwin Adkinson"/>
    <x v="0"/>
  </r>
  <r>
    <x v="2763"/>
    <n v="2971"/>
    <x v="0"/>
    <x v="0"/>
    <s v="T/3/P"/>
    <x v="8"/>
    <s v="P"/>
    <x v="0"/>
    <x v="22"/>
    <x v="0"/>
    <x v="0"/>
    <x v="693"/>
    <n v="0"/>
    <n v="26"/>
    <n v="3"/>
    <n v="3164"/>
    <s v="Sessiouse"/>
    <s v="Pent Sessiouse"/>
    <x v="1"/>
  </r>
  <r>
    <x v="2764"/>
    <n v="2972"/>
    <x v="1"/>
    <x v="0"/>
    <s v="E/182/P"/>
    <x v="6"/>
    <s v="P"/>
    <x v="0"/>
    <x v="9"/>
    <x v="0"/>
    <x v="0"/>
    <x v="10"/>
    <n v="1441"/>
    <n v="0"/>
    <n v="190"/>
    <n v="1632"/>
    <s v="Yorkland"/>
    <s v="Danna Yorkland"/>
    <x v="1"/>
  </r>
  <r>
    <x v="2765"/>
    <n v="2975"/>
    <x v="1"/>
    <x v="0"/>
    <s v="F/564/S"/>
    <x v="1"/>
    <s v="S"/>
    <x v="1"/>
    <x v="28"/>
    <x v="0"/>
    <x v="0"/>
    <x v="0"/>
    <n v="585"/>
    <n v="0"/>
    <n v="10"/>
    <n v="595"/>
    <s v="Hermanapp"/>
    <s v="Elanda Hermanapp"/>
    <x v="0"/>
  </r>
  <r>
    <x v="2766"/>
    <n v="2979"/>
    <x v="0"/>
    <x v="0"/>
    <s v="B/93/P"/>
    <x v="0"/>
    <s v="P"/>
    <x v="0"/>
    <x v="3"/>
    <x v="0"/>
    <x v="0"/>
    <x v="0"/>
    <n v="0"/>
    <n v="0"/>
    <n v="0"/>
    <n v="0"/>
    <s v="Urablele"/>
    <s v="Sadirux Urablele"/>
    <x v="0"/>
  </r>
  <r>
    <x v="2767"/>
    <n v="2982"/>
    <x v="0"/>
    <x v="1"/>
    <s v="B/111/S"/>
    <x v="0"/>
    <s v="S"/>
    <x v="2"/>
    <x v="3"/>
    <x v="0"/>
    <x v="0"/>
    <x v="0"/>
    <n v="0"/>
    <n v="0"/>
    <n v="0"/>
    <n v="0"/>
    <s v="Unrespery"/>
    <s v="Tarino Unrespery"/>
    <x v="1"/>
  </r>
  <r>
    <x v="2768"/>
    <n v="2983"/>
    <x v="1"/>
    <x v="0"/>
    <s v="E/183/P"/>
    <x v="6"/>
    <s v="P"/>
    <x v="0"/>
    <x v="45"/>
    <x v="0"/>
    <x v="0"/>
    <x v="0"/>
    <n v="31"/>
    <n v="0"/>
    <n v="810"/>
    <n v="841"/>
    <s v="Monsoney"/>
    <s v="Mamina Monsoney"/>
    <x v="1"/>
  </r>
  <r>
    <x v="2769"/>
    <n v="2984"/>
    <x v="0"/>
    <x v="0"/>
    <s v="D/97/S"/>
    <x v="5"/>
    <s v="S"/>
    <x v="0"/>
    <x v="12"/>
    <x v="0"/>
    <x v="0"/>
    <x v="694"/>
    <n v="0"/>
    <n v="4114"/>
    <n v="0"/>
    <n v="4324"/>
    <s v="Healted"/>
    <s v="Teron Healted"/>
    <x v="0"/>
  </r>
  <r>
    <x v="2770"/>
    <n v="1669"/>
    <x v="2"/>
    <x v="0"/>
    <s v="F/317/S"/>
    <x v="1"/>
    <s v="S"/>
    <x v="0"/>
    <x v="14"/>
    <x v="0"/>
    <x v="644"/>
    <x v="0"/>
    <n v="147"/>
    <n v="16"/>
    <n v="0"/>
    <n v="2599"/>
    <s v="Spane"/>
    <s v="Flams Spane"/>
    <x v="0"/>
  </r>
  <r>
    <x v="2771"/>
    <n v="2988"/>
    <x v="0"/>
    <x v="0"/>
    <s v="A/36/S"/>
    <x v="2"/>
    <s v="S"/>
    <x v="2"/>
    <x v="3"/>
    <x v="0"/>
    <x v="645"/>
    <x v="695"/>
    <n v="7"/>
    <n v="308"/>
    <n v="4941"/>
    <n v="6932"/>
    <s v="Cousel"/>
    <s v="Winon Cousel"/>
    <x v="0"/>
  </r>
  <r>
    <x v="2772"/>
    <n v="2990"/>
    <x v="1"/>
    <x v="1"/>
    <s v="G/472/S"/>
    <x v="3"/>
    <s v="S"/>
    <x v="1"/>
    <x v="1"/>
    <x v="0"/>
    <x v="0"/>
    <x v="0"/>
    <n v="0"/>
    <n v="0"/>
    <n v="0"/>
    <n v="0"/>
    <s v="Vandez"/>
    <s v="Gileen Vandez"/>
    <x v="1"/>
  </r>
  <r>
    <x v="2773"/>
    <n v="7336"/>
    <x v="1"/>
    <x v="0"/>
    <s v="F/1411/S"/>
    <x v="1"/>
    <s v="S"/>
    <x v="0"/>
    <x v="29"/>
    <x v="0"/>
    <x v="71"/>
    <x v="0"/>
    <n v="5"/>
    <n v="1"/>
    <n v="962"/>
    <n v="970"/>
    <s v="Lambles"/>
    <s v="Dianie Lambles"/>
    <x v="0"/>
  </r>
  <r>
    <x v="2774"/>
    <n v="2993"/>
    <x v="1"/>
    <x v="0"/>
    <s v="F/571/S"/>
    <x v="1"/>
    <s v="S"/>
    <x v="0"/>
    <x v="1"/>
    <x v="0"/>
    <x v="530"/>
    <x v="315"/>
    <n v="0"/>
    <n v="123"/>
    <n v="706"/>
    <n v="2087"/>
    <s v="Gordanieves"/>
    <s v="Nelly Gordanieves"/>
    <x v="0"/>
  </r>
  <r>
    <x v="2775"/>
    <n v="2994"/>
    <x v="1"/>
    <x v="0"/>
    <s v="E/198/S"/>
    <x v="6"/>
    <s v="S"/>
    <x v="0"/>
    <x v="1"/>
    <x v="0"/>
    <x v="595"/>
    <x v="0"/>
    <n v="14"/>
    <n v="0"/>
    <n v="603"/>
    <n v="790"/>
    <s v="Scottuez"/>
    <s v="Carly Scottuez"/>
    <x v="0"/>
  </r>
  <r>
    <x v="2776"/>
    <n v="2995"/>
    <x v="0"/>
    <x v="1"/>
    <s v="B/94/P"/>
    <x v="0"/>
    <s v="P"/>
    <x v="2"/>
    <x v="6"/>
    <x v="0"/>
    <x v="0"/>
    <x v="0"/>
    <n v="0"/>
    <n v="0"/>
    <n v="0"/>
    <n v="0"/>
    <s v="Roforhauge"/>
    <s v="Minus Roforhauge"/>
    <x v="1"/>
  </r>
  <r>
    <x v="2777"/>
    <n v="2995"/>
    <x v="0"/>
    <x v="1"/>
    <s v="B/94/P"/>
    <x v="0"/>
    <s v="P"/>
    <x v="2"/>
    <x v="46"/>
    <x v="0"/>
    <x v="0"/>
    <x v="0"/>
    <n v="0"/>
    <n v="0"/>
    <n v="0"/>
    <n v="0"/>
    <s v="Roforhauge"/>
    <s v="Marinon Roforhauge"/>
    <x v="1"/>
  </r>
  <r>
    <x v="2778"/>
    <n v="2996"/>
    <x v="1"/>
    <x v="0"/>
    <s v="F/626/P"/>
    <x v="1"/>
    <s v="P"/>
    <x v="2"/>
    <x v="14"/>
    <x v="0"/>
    <x v="0"/>
    <x v="696"/>
    <n v="2"/>
    <n v="4"/>
    <n v="22"/>
    <n v="639"/>
    <s v="-"/>
    <s v="-"/>
    <x v="0"/>
  </r>
  <r>
    <x v="2779"/>
    <n v="2998"/>
    <x v="0"/>
    <x v="0"/>
    <s v="C/113/S"/>
    <x v="7"/>
    <s v="S"/>
    <x v="3"/>
    <x v="52"/>
    <x v="0"/>
    <x v="0"/>
    <x v="697"/>
    <n v="0"/>
    <n v="124"/>
    <n v="300"/>
    <n v="5676"/>
    <s v="Mosteraked"/>
    <s v="Dirfak Mosteraked"/>
    <x v="1"/>
  </r>
  <r>
    <x v="2780"/>
    <n v="3000"/>
    <x v="1"/>
    <x v="0"/>
    <s v="F/627/P"/>
    <x v="1"/>
    <s v="P"/>
    <x v="0"/>
    <x v="43"/>
    <x v="0"/>
    <x v="529"/>
    <x v="0"/>
    <n v="0"/>
    <n v="0"/>
    <n v="1"/>
    <n v="737"/>
    <s v="Spencervan"/>
    <s v="Therta Spencervan"/>
    <x v="0"/>
  </r>
  <r>
    <x v="2781"/>
    <n v="3001"/>
    <x v="0"/>
    <x v="0"/>
    <s v="C/101/P"/>
    <x v="7"/>
    <s v="P"/>
    <x v="2"/>
    <x v="22"/>
    <x v="1"/>
    <x v="0"/>
    <x v="698"/>
    <n v="0"/>
    <n v="425"/>
    <n v="4359"/>
    <n v="6361"/>
    <s v="Shming"/>
    <s v="Phecca Shming"/>
    <x v="0"/>
  </r>
  <r>
    <x v="2782"/>
    <n v="3001"/>
    <x v="0"/>
    <x v="0"/>
    <s v="C/101/P"/>
    <x v="7"/>
    <s v="P"/>
    <x v="2"/>
    <x v="3"/>
    <x v="0"/>
    <x v="0"/>
    <x v="699"/>
    <n v="2280"/>
    <n v="0"/>
    <n v="29"/>
    <n v="3310"/>
    <s v="Shming"/>
    <s v="Dirfak Shming"/>
    <x v="1"/>
  </r>
  <r>
    <x v="2783"/>
    <n v="3003"/>
    <x v="0"/>
    <x v="1"/>
    <s v="C/114/S"/>
    <x v="7"/>
    <s v="S"/>
    <x v="0"/>
    <x v="11"/>
    <x v="0"/>
    <x v="0"/>
    <x v="0"/>
    <n v="0"/>
    <n v="0"/>
    <n v="0"/>
    <n v="0"/>
    <s v="String"/>
    <s v="Ankaan String"/>
    <x v="1"/>
  </r>
  <r>
    <x v="2784"/>
    <n v="3004"/>
    <x v="1"/>
    <x v="1"/>
    <s v="G/473/S"/>
    <x v="3"/>
    <s v="S"/>
    <x v="0"/>
    <x v="17"/>
    <x v="0"/>
    <x v="0"/>
    <x v="0"/>
    <n v="0"/>
    <n v="0"/>
    <n v="0"/>
    <n v="0"/>
    <s v="Clinantones"/>
    <s v="Card Clinantones"/>
    <x v="1"/>
  </r>
  <r>
    <x v="2785"/>
    <n v="3004"/>
    <x v="1"/>
    <x v="0"/>
    <s v="F/572/S"/>
    <x v="1"/>
    <s v="S"/>
    <x v="0"/>
    <x v="25"/>
    <x v="0"/>
    <x v="0"/>
    <x v="700"/>
    <n v="0"/>
    <n v="744"/>
    <n v="0"/>
    <n v="797"/>
    <s v="Clinantones"/>
    <s v="Tin Clinantones"/>
    <x v="0"/>
  </r>
  <r>
    <x v="2786"/>
    <n v="1669"/>
    <x v="2"/>
    <x v="1"/>
    <s v="F/317/S"/>
    <x v="1"/>
    <s v="S"/>
    <x v="0"/>
    <x v="16"/>
    <x v="0"/>
    <x v="0"/>
    <x v="0"/>
    <n v="0"/>
    <n v="0"/>
    <n v="0"/>
    <n v="0"/>
    <s v="Spane"/>
    <s v="Spuffs Spane"/>
    <x v="1"/>
  </r>
  <r>
    <x v="2787"/>
    <n v="3006"/>
    <x v="1"/>
    <x v="0"/>
    <s v="G/474/S"/>
    <x v="3"/>
    <s v="S"/>
    <x v="1"/>
    <x v="43"/>
    <x v="0"/>
    <x v="646"/>
    <x v="0"/>
    <n v="0"/>
    <n v="0"/>
    <n v="732"/>
    <n v="755"/>
    <s v="Wolferguson"/>
    <s v="Race Wolferguson"/>
    <x v="0"/>
  </r>
  <r>
    <x v="2788"/>
    <n v="1669"/>
    <x v="2"/>
    <x v="0"/>
    <s v="F/317/S"/>
    <x v="1"/>
    <s v="S"/>
    <x v="2"/>
    <x v="33"/>
    <x v="0"/>
    <x v="647"/>
    <x v="0"/>
    <n v="881"/>
    <n v="0"/>
    <n v="0"/>
    <n v="2362"/>
    <s v="Perte"/>
    <s v="Pokix Perte"/>
    <x v="0"/>
  </r>
  <r>
    <x v="2789"/>
    <n v="3010"/>
    <x v="0"/>
    <x v="0"/>
    <s v="B/96/P"/>
    <x v="0"/>
    <s v="P"/>
    <x v="0"/>
    <x v="13"/>
    <x v="0"/>
    <x v="0"/>
    <x v="701"/>
    <n v="0"/>
    <n v="7627"/>
    <n v="83"/>
    <n v="16113"/>
    <s v="Praugnox"/>
    <s v="Kraban Praugnox"/>
    <x v="0"/>
  </r>
  <r>
    <x v="2790"/>
    <n v="3012"/>
    <x v="1"/>
    <x v="0"/>
    <s v="G/475/S"/>
    <x v="3"/>
    <s v="S"/>
    <x v="0"/>
    <x v="77"/>
    <x v="0"/>
    <x v="648"/>
    <x v="10"/>
    <n v="0"/>
    <n v="6"/>
    <n v="0"/>
    <n v="1194"/>
    <s v="Bradlerson"/>
    <s v="Thony Bradlerson"/>
    <x v="0"/>
  </r>
  <r>
    <x v="2791"/>
    <n v="8297"/>
    <x v="1"/>
    <x v="0"/>
    <s v="F/1592/S"/>
    <x v="1"/>
    <s v="S"/>
    <x v="0"/>
    <x v="33"/>
    <x v="0"/>
    <x v="51"/>
    <x v="0"/>
    <n v="0"/>
    <n v="22"/>
    <n v="639"/>
    <n v="666"/>
    <s v="Charpelaney"/>
    <s v="Hilley Charpelaney"/>
    <x v="0"/>
  </r>
  <r>
    <x v="2792"/>
    <n v="3014"/>
    <x v="0"/>
    <x v="0"/>
    <s v="C/115/S"/>
    <x v="7"/>
    <s v="S"/>
    <x v="2"/>
    <x v="46"/>
    <x v="0"/>
    <x v="46"/>
    <x v="702"/>
    <n v="0"/>
    <n v="347"/>
    <n v="6237"/>
    <n v="8056"/>
    <s v="Oilpuring"/>
    <s v="Alduson Oilpuring"/>
    <x v="0"/>
  </r>
  <r>
    <x v="2793"/>
    <n v="3015"/>
    <x v="1"/>
    <x v="0"/>
    <s v="E/199/S"/>
    <x v="6"/>
    <s v="S"/>
    <x v="0"/>
    <x v="8"/>
    <x v="0"/>
    <x v="0"/>
    <x v="703"/>
    <n v="0"/>
    <n v="112"/>
    <n v="74"/>
    <n v="1624"/>
    <s v="Pottley"/>
    <s v="Dord Pottley"/>
    <x v="1"/>
  </r>
  <r>
    <x v="2794"/>
    <n v="3018"/>
    <x v="1"/>
    <x v="0"/>
    <s v="F/630/P"/>
    <x v="1"/>
    <s v="P"/>
    <x v="0"/>
    <x v="25"/>
    <x v="0"/>
    <x v="0"/>
    <x v="296"/>
    <n v="2"/>
    <n v="639"/>
    <n v="0"/>
    <n v="690"/>
    <s v="Harry"/>
    <s v="Vanley Harry"/>
    <x v="0"/>
  </r>
  <r>
    <x v="2795"/>
    <n v="1682"/>
    <x v="2"/>
    <x v="1"/>
    <s v="F/331/P"/>
    <x v="1"/>
    <s v="P"/>
    <x v="0"/>
    <x v="22"/>
    <x v="0"/>
    <x v="0"/>
    <x v="0"/>
    <n v="0"/>
    <n v="0"/>
    <n v="0"/>
    <n v="0"/>
    <s v="Watte"/>
    <s v="Miten Watte"/>
    <x v="1"/>
  </r>
  <r>
    <x v="2796"/>
    <n v="3020"/>
    <x v="0"/>
    <x v="0"/>
    <s v="B/112/S"/>
    <x v="0"/>
    <s v="S"/>
    <x v="0"/>
    <x v="12"/>
    <x v="0"/>
    <x v="0"/>
    <x v="453"/>
    <n v="0"/>
    <n v="5391"/>
    <n v="3372"/>
    <n v="8979"/>
    <s v="Monfulewss"/>
    <s v="Tard Monfulewss"/>
    <x v="0"/>
  </r>
  <r>
    <x v="2797"/>
    <n v="3021"/>
    <x v="1"/>
    <x v="0"/>
    <s v="G/476/S"/>
    <x v="3"/>
    <s v="S"/>
    <x v="0"/>
    <x v="14"/>
    <x v="0"/>
    <x v="649"/>
    <x v="10"/>
    <n v="301"/>
    <n v="60"/>
    <n v="4"/>
    <n v="883"/>
    <s v="Spencervan"/>
    <s v="Deanny Spencervan"/>
    <x v="0"/>
  </r>
  <r>
    <x v="2798"/>
    <n v="3021"/>
    <x v="1"/>
    <x v="0"/>
    <s v="F/574/S"/>
    <x v="1"/>
    <s v="S"/>
    <x v="0"/>
    <x v="12"/>
    <x v="0"/>
    <x v="650"/>
    <x v="0"/>
    <n v="6"/>
    <n v="0"/>
    <n v="1637"/>
    <n v="2251"/>
    <s v="Spencervan"/>
    <s v="Billey Spencervan"/>
    <x v="0"/>
  </r>
  <r>
    <x v="2799"/>
    <n v="3022"/>
    <x v="0"/>
    <x v="0"/>
    <s v="C/102/P"/>
    <x v="7"/>
    <s v="P"/>
    <x v="0"/>
    <x v="22"/>
    <x v="0"/>
    <x v="0"/>
    <x v="704"/>
    <n v="270"/>
    <n v="2"/>
    <n v="3510"/>
    <n v="7113"/>
    <s v="Speating"/>
    <s v="Ankab Speating"/>
    <x v="0"/>
  </r>
  <r>
    <x v="2800"/>
    <n v="3022"/>
    <x v="0"/>
    <x v="0"/>
    <s v="C/102/P"/>
    <x v="7"/>
    <s v="P"/>
    <x v="2"/>
    <x v="43"/>
    <x v="0"/>
    <x v="0"/>
    <x v="577"/>
    <n v="0"/>
    <n v="3154"/>
    <n v="312"/>
    <n v="3795"/>
    <s v="Speating"/>
    <s v="Hadirah Speating"/>
    <x v="0"/>
  </r>
  <r>
    <x v="2801"/>
    <n v="1704"/>
    <x v="2"/>
    <x v="0"/>
    <s v="D/60/S"/>
    <x v="5"/>
    <s v="S"/>
    <x v="0"/>
    <x v="45"/>
    <x v="0"/>
    <x v="651"/>
    <x v="0"/>
    <n v="687"/>
    <n v="0"/>
    <n v="3"/>
    <n v="1802"/>
    <s v="Breke"/>
    <s v="Tors Breke"/>
    <x v="0"/>
  </r>
  <r>
    <x v="2802"/>
    <n v="3024"/>
    <x v="1"/>
    <x v="0"/>
    <s v="F/632/P"/>
    <x v="1"/>
    <s v="P"/>
    <x v="0"/>
    <x v="43"/>
    <x v="0"/>
    <x v="0"/>
    <x v="0"/>
    <n v="1752"/>
    <n v="187"/>
    <n v="0"/>
    <n v="1939"/>
    <s v="Barkeretton"/>
    <s v="Jord Barkeretton"/>
    <x v="1"/>
  </r>
  <r>
    <x v="2803"/>
    <n v="3025"/>
    <x v="1"/>
    <x v="0"/>
    <s v="G/477/S"/>
    <x v="3"/>
    <s v="S"/>
    <x v="0"/>
    <x v="14"/>
    <x v="0"/>
    <x v="71"/>
    <x v="705"/>
    <n v="0"/>
    <n v="128"/>
    <n v="9"/>
    <n v="927"/>
    <s v="-"/>
    <s v="-"/>
    <x v="1"/>
  </r>
  <r>
    <x v="2804"/>
    <n v="3025"/>
    <x v="1"/>
    <x v="0"/>
    <s v="G/477/S"/>
    <x v="3"/>
    <s v="S"/>
    <x v="0"/>
    <x v="26"/>
    <x v="0"/>
    <x v="25"/>
    <x v="281"/>
    <n v="0"/>
    <n v="607"/>
    <n v="44"/>
    <n v="704"/>
    <s v="Fisheparks"/>
    <s v="Stald Fisheparks"/>
    <x v="0"/>
  </r>
  <r>
    <x v="2805"/>
    <n v="3026"/>
    <x v="1"/>
    <x v="1"/>
    <s v="G/492/P"/>
    <x v="3"/>
    <s v="P"/>
    <x v="0"/>
    <x v="15"/>
    <x v="0"/>
    <x v="0"/>
    <x v="0"/>
    <n v="0"/>
    <n v="0"/>
    <n v="0"/>
    <n v="0"/>
    <s v="Gambs"/>
    <s v="Artis Gambs"/>
    <x v="0"/>
  </r>
  <r>
    <x v="2806"/>
    <n v="3027"/>
    <x v="1"/>
    <x v="1"/>
    <s v="G/493/P"/>
    <x v="3"/>
    <s v="P"/>
    <x v="0"/>
    <x v="1"/>
    <x v="0"/>
    <x v="0"/>
    <x v="0"/>
    <n v="0"/>
    <n v="0"/>
    <n v="0"/>
    <n v="0"/>
    <s v="Fitzgerson"/>
    <s v="Tracia Fitzgerson"/>
    <x v="0"/>
  </r>
  <r>
    <x v="2807"/>
    <n v="3029"/>
    <x v="0"/>
    <x v="0"/>
    <s v="C/103/P"/>
    <x v="7"/>
    <s v="P"/>
    <x v="2"/>
    <x v="33"/>
    <x v="0"/>
    <x v="0"/>
    <x v="84"/>
    <n v="82"/>
    <n v="360"/>
    <n v="1784"/>
    <n v="3104"/>
    <s v="Disgul"/>
    <s v="Geno Disgul"/>
    <x v="0"/>
  </r>
  <r>
    <x v="2808"/>
    <n v="3029"/>
    <x v="0"/>
    <x v="2"/>
    <s v="C/103/P"/>
    <x v="7"/>
    <s v="P"/>
    <x v="0"/>
    <x v="9"/>
    <x v="0"/>
    <x v="0"/>
    <x v="0"/>
    <n v="0"/>
    <n v="0"/>
    <n v="0"/>
    <n v="0"/>
    <s v="Disgul"/>
    <s v="Charga Disgul"/>
    <x v="1"/>
  </r>
  <r>
    <x v="2809"/>
    <n v="3030"/>
    <x v="0"/>
    <x v="0"/>
    <s v="B/97/P"/>
    <x v="0"/>
    <s v="P"/>
    <x v="2"/>
    <x v="29"/>
    <x v="0"/>
    <x v="652"/>
    <x v="706"/>
    <n v="0"/>
    <n v="48"/>
    <n v="1804"/>
    <n v="5131"/>
    <s v="Alaring"/>
    <s v="Cellum Alaring"/>
    <x v="1"/>
  </r>
  <r>
    <x v="2810"/>
    <n v="3030"/>
    <x v="0"/>
    <x v="1"/>
    <s v="B/97/P"/>
    <x v="0"/>
    <s v="P"/>
    <x v="0"/>
    <x v="15"/>
    <x v="0"/>
    <x v="0"/>
    <x v="0"/>
    <n v="0"/>
    <n v="0"/>
    <n v="0"/>
    <n v="0"/>
    <s v="Alaring"/>
    <s v="Wezena Alaring"/>
    <x v="1"/>
  </r>
  <r>
    <x v="2811"/>
    <n v="3032"/>
    <x v="1"/>
    <x v="0"/>
    <s v="G/478/S"/>
    <x v="3"/>
    <s v="S"/>
    <x v="0"/>
    <x v="56"/>
    <x v="0"/>
    <x v="0"/>
    <x v="0"/>
    <n v="0"/>
    <n v="0"/>
    <n v="0"/>
    <n v="0"/>
    <s v="Wolfernan"/>
    <s v="Raque Wolfernan"/>
    <x v="0"/>
  </r>
  <r>
    <x v="2812"/>
    <n v="3032"/>
    <x v="1"/>
    <x v="1"/>
    <s v="G/478/S"/>
    <x v="3"/>
    <s v="S"/>
    <x v="0"/>
    <x v="32"/>
    <x v="0"/>
    <x v="0"/>
    <x v="0"/>
    <n v="0"/>
    <n v="0"/>
    <n v="0"/>
    <n v="0"/>
    <s v="Wolfernan"/>
    <s v="Loresa Wolfernan"/>
    <x v="0"/>
  </r>
  <r>
    <x v="2813"/>
    <n v="3032"/>
    <x v="1"/>
    <x v="0"/>
    <s v="G/478/S"/>
    <x v="3"/>
    <s v="S"/>
    <x v="0"/>
    <x v="16"/>
    <x v="0"/>
    <x v="0"/>
    <x v="0"/>
    <n v="0"/>
    <n v="0"/>
    <n v="0"/>
    <n v="0"/>
    <s v="Wolfernan"/>
    <s v="Andie Wolfernan"/>
    <x v="0"/>
  </r>
  <r>
    <x v="2814"/>
    <n v="3032"/>
    <x v="1"/>
    <x v="0"/>
    <s v="F/575/S"/>
    <x v="1"/>
    <s v="S"/>
    <x v="0"/>
    <x v="29"/>
    <x v="0"/>
    <x v="358"/>
    <x v="241"/>
    <n v="25"/>
    <n v="643"/>
    <n v="283"/>
    <n v="1442"/>
    <s v="Wolfernan"/>
    <s v="Ritany Wolfernan"/>
    <x v="0"/>
  </r>
  <r>
    <x v="2815"/>
    <n v="3033"/>
    <x v="1"/>
    <x v="0"/>
    <s v="G/479/S"/>
    <x v="3"/>
    <s v="S"/>
    <x v="1"/>
    <x v="33"/>
    <x v="0"/>
    <x v="0"/>
    <x v="478"/>
    <n v="1181"/>
    <n v="0"/>
    <n v="513"/>
    <n v="1721"/>
    <s v="Wagnerray"/>
    <s v="Hardy Wagnerray"/>
    <x v="0"/>
  </r>
  <r>
    <x v="2816"/>
    <n v="3034"/>
    <x v="0"/>
    <x v="0"/>
    <s v=""/>
    <x v="4"/>
    <s v=""/>
    <x v="0"/>
    <x v="46"/>
    <x v="0"/>
    <x v="0"/>
    <x v="0"/>
    <n v="0"/>
    <n v="0"/>
    <n v="0"/>
    <n v="0"/>
    <s v="Noxnuther"/>
    <s v="Dscheat Noxnuther"/>
    <x v="0"/>
  </r>
  <r>
    <x v="2817"/>
    <n v="3036"/>
    <x v="1"/>
    <x v="0"/>
    <s v="F/634/P"/>
    <x v="1"/>
    <s v="P"/>
    <x v="1"/>
    <x v="55"/>
    <x v="0"/>
    <x v="653"/>
    <x v="0"/>
    <n v="1"/>
    <n v="178"/>
    <n v="0"/>
    <n v="685"/>
    <s v="Booneid"/>
    <s v="Penne Booneid"/>
    <x v="0"/>
  </r>
  <r>
    <x v="2818"/>
    <n v="1705"/>
    <x v="2"/>
    <x v="0"/>
    <s v="E/126/S"/>
    <x v="6"/>
    <s v="S"/>
    <x v="0"/>
    <x v="19"/>
    <x v="1"/>
    <x v="0"/>
    <x v="0"/>
    <n v="0"/>
    <n v="0"/>
    <n v="0"/>
    <n v="0"/>
    <s v="Chake"/>
    <s v="Barave Chake"/>
    <x v="0"/>
  </r>
  <r>
    <x v="2819"/>
    <n v="3039"/>
    <x v="0"/>
    <x v="0"/>
    <s v="A/37/S"/>
    <x v="2"/>
    <s v="S"/>
    <x v="0"/>
    <x v="25"/>
    <x v="0"/>
    <x v="0"/>
    <x v="0"/>
    <n v="0"/>
    <n v="0"/>
    <n v="0"/>
    <n v="0"/>
    <s v="Conamminal"/>
    <s v="Acraban Conamminal"/>
    <x v="0"/>
  </r>
  <r>
    <x v="2820"/>
    <n v="1709"/>
    <x v="2"/>
    <x v="0"/>
    <s v="F/326/S"/>
    <x v="1"/>
    <s v="S"/>
    <x v="0"/>
    <x v="40"/>
    <x v="0"/>
    <x v="299"/>
    <x v="0"/>
    <n v="1247"/>
    <n v="0"/>
    <n v="47"/>
    <n v="1325"/>
    <s v="Minen"/>
    <s v="Jurbet Minen"/>
    <x v="0"/>
  </r>
  <r>
    <x v="2821"/>
    <n v="3042"/>
    <x v="1"/>
    <x v="0"/>
    <s v="F/578/S"/>
    <x v="1"/>
    <s v="S"/>
    <x v="0"/>
    <x v="29"/>
    <x v="0"/>
    <x v="0"/>
    <x v="0"/>
    <n v="301"/>
    <n v="0"/>
    <n v="437"/>
    <n v="738"/>
    <s v="Mejiaddox"/>
    <s v="Maya Mejiaddox"/>
    <x v="0"/>
  </r>
  <r>
    <x v="2822"/>
    <n v="3044"/>
    <x v="1"/>
    <x v="0"/>
    <s v="F/636/P"/>
    <x v="1"/>
    <s v="P"/>
    <x v="0"/>
    <x v="78"/>
    <x v="0"/>
    <x v="654"/>
    <x v="707"/>
    <n v="0"/>
    <n v="0"/>
    <n v="0"/>
    <n v="716"/>
    <s v="Fowlesterez"/>
    <s v="Joyces Fowlesterez"/>
    <x v="0"/>
  </r>
  <r>
    <x v="2823"/>
    <n v="3045"/>
    <x v="1"/>
    <x v="1"/>
    <s v="G/480/S"/>
    <x v="3"/>
    <s v="S"/>
    <x v="0"/>
    <x v="33"/>
    <x v="0"/>
    <x v="0"/>
    <x v="0"/>
    <n v="0"/>
    <n v="0"/>
    <n v="0"/>
    <n v="0"/>
    <s v="Hestes"/>
    <s v="Helean Hestes"/>
    <x v="0"/>
  </r>
  <r>
    <x v="2824"/>
    <n v="1709"/>
    <x v="2"/>
    <x v="0"/>
    <s v="D/61/S"/>
    <x v="5"/>
    <s v="S"/>
    <x v="0"/>
    <x v="40"/>
    <x v="0"/>
    <x v="655"/>
    <x v="0"/>
    <n v="89"/>
    <n v="0"/>
    <n v="0"/>
    <n v="2299"/>
    <s v="Minen"/>
    <s v="Bet Minen"/>
    <x v="1"/>
  </r>
  <r>
    <x v="2825"/>
    <n v="1709"/>
    <x v="2"/>
    <x v="0"/>
    <s v=""/>
    <x v="4"/>
    <s v=""/>
    <x v="0"/>
    <x v="8"/>
    <x v="0"/>
    <x v="656"/>
    <x v="0"/>
    <n v="24"/>
    <n v="0"/>
    <n v="1"/>
    <n v="1338"/>
    <s v="Minen"/>
    <s v="Bleark Minen"/>
    <x v="0"/>
  </r>
  <r>
    <x v="2826"/>
    <n v="1709"/>
    <x v="2"/>
    <x v="0"/>
    <s v="E/127/S"/>
    <x v="6"/>
    <s v="S"/>
    <x v="0"/>
    <x v="30"/>
    <x v="0"/>
    <x v="495"/>
    <x v="0"/>
    <n v="136"/>
    <n v="8"/>
    <n v="8"/>
    <n v="1896"/>
    <s v="Minen"/>
    <s v="Donut Minen"/>
    <x v="0"/>
  </r>
  <r>
    <x v="2827"/>
    <n v="3050"/>
    <x v="0"/>
    <x v="0"/>
    <s v="E/191/P"/>
    <x v="6"/>
    <s v="P"/>
    <x v="0"/>
    <x v="36"/>
    <x v="0"/>
    <x v="657"/>
    <x v="708"/>
    <n v="947"/>
    <n v="1"/>
    <n v="276"/>
    <n v="5152"/>
    <s v="Supred"/>
    <s v="Skatik Supred"/>
    <x v="1"/>
  </r>
  <r>
    <x v="2828"/>
    <n v="3053"/>
    <x v="0"/>
    <x v="0"/>
    <s v=""/>
    <x v="4"/>
    <s v=""/>
    <x v="2"/>
    <x v="58"/>
    <x v="0"/>
    <x v="0"/>
    <x v="91"/>
    <n v="0"/>
    <n v="10976"/>
    <n v="810"/>
    <n v="11788"/>
    <s v="Fuelisent"/>
    <s v="Ainor Fuelisent"/>
    <x v="0"/>
  </r>
  <r>
    <x v="2829"/>
    <n v="3054"/>
    <x v="1"/>
    <x v="0"/>
    <s v="F/579/S"/>
    <x v="1"/>
    <s v="S"/>
    <x v="0"/>
    <x v="45"/>
    <x v="0"/>
    <x v="658"/>
    <x v="709"/>
    <n v="0"/>
    <n v="306"/>
    <n v="5"/>
    <n v="966"/>
    <s v="Bootez"/>
    <s v="Celis Bootez"/>
    <x v="0"/>
  </r>
  <r>
    <x v="2830"/>
    <n v="3055"/>
    <x v="1"/>
    <x v="0"/>
    <s v="F/637/P"/>
    <x v="1"/>
    <s v="P"/>
    <x v="0"/>
    <x v="12"/>
    <x v="0"/>
    <x v="355"/>
    <x v="0"/>
    <n v="0"/>
    <n v="41"/>
    <n v="0"/>
    <n v="1127"/>
    <s v="Casentry"/>
    <s v="Inen Casentry"/>
    <x v="0"/>
  </r>
  <r>
    <x v="2831"/>
    <n v="1709"/>
    <x v="2"/>
    <x v="1"/>
    <s v="F/326/S"/>
    <x v="1"/>
    <s v="S"/>
    <x v="0"/>
    <x v="6"/>
    <x v="0"/>
    <x v="0"/>
    <x v="0"/>
    <n v="0"/>
    <n v="0"/>
    <n v="0"/>
    <n v="0"/>
    <s v="Minen"/>
    <s v="Fams Minen"/>
    <x v="1"/>
  </r>
  <r>
    <x v="2832"/>
    <n v="1709"/>
    <x v="2"/>
    <x v="0"/>
    <s v="D/61/S"/>
    <x v="5"/>
    <s v="S"/>
    <x v="0"/>
    <x v="24"/>
    <x v="0"/>
    <x v="659"/>
    <x v="0"/>
    <n v="646"/>
    <n v="20"/>
    <n v="1241"/>
    <n v="3461"/>
    <s v="Minen"/>
    <s v="Tyog Minen"/>
    <x v="0"/>
  </r>
  <r>
    <x v="2833"/>
    <n v="1712"/>
    <x v="2"/>
    <x v="0"/>
    <s v="F/339/P"/>
    <x v="1"/>
    <s v="P"/>
    <x v="0"/>
    <x v="30"/>
    <x v="0"/>
    <x v="242"/>
    <x v="0"/>
    <n v="959"/>
    <n v="21"/>
    <n v="0"/>
    <n v="1119"/>
    <s v="-"/>
    <s v="-"/>
    <x v="0"/>
  </r>
  <r>
    <x v="2834"/>
    <n v="3061"/>
    <x v="1"/>
    <x v="0"/>
    <s v="F/638/P"/>
    <x v="1"/>
    <s v="P"/>
    <x v="0"/>
    <x v="15"/>
    <x v="0"/>
    <x v="660"/>
    <x v="0"/>
    <n v="0"/>
    <n v="65"/>
    <n v="0"/>
    <n v="729"/>
    <s v="Bakericks"/>
    <s v="Mela Bakericks"/>
    <x v="0"/>
  </r>
  <r>
    <x v="2835"/>
    <n v="3061"/>
    <x v="1"/>
    <x v="0"/>
    <s v="G/498/P"/>
    <x v="3"/>
    <s v="P"/>
    <x v="0"/>
    <x v="0"/>
    <x v="0"/>
    <x v="0"/>
    <x v="0"/>
    <n v="0"/>
    <n v="1745"/>
    <n v="72"/>
    <n v="1817"/>
    <s v="Hickley"/>
    <s v="Ritey Hickley"/>
    <x v="0"/>
  </r>
  <r>
    <x v="2836"/>
    <n v="1727"/>
    <x v="2"/>
    <x v="1"/>
    <s v="F/342/P"/>
    <x v="1"/>
    <s v="P"/>
    <x v="3"/>
    <x v="34"/>
    <x v="0"/>
    <x v="0"/>
    <x v="0"/>
    <n v="0"/>
    <n v="0"/>
    <n v="0"/>
    <n v="0"/>
    <s v="Barte"/>
    <s v="Gibil Barte"/>
    <x v="1"/>
  </r>
  <r>
    <x v="2837"/>
    <n v="3063"/>
    <x v="1"/>
    <x v="1"/>
    <s v="G/499/P"/>
    <x v="3"/>
    <s v="P"/>
    <x v="1"/>
    <x v="43"/>
    <x v="0"/>
    <x v="0"/>
    <x v="0"/>
    <n v="0"/>
    <n v="0"/>
    <n v="0"/>
    <n v="0"/>
    <s v="Daughttley"/>
    <s v="Jerrye Daughttley"/>
    <x v="1"/>
  </r>
  <r>
    <x v="2838"/>
    <n v="3063"/>
    <x v="1"/>
    <x v="1"/>
    <s v="G/499/P"/>
    <x v="3"/>
    <s v="P"/>
    <x v="0"/>
    <x v="21"/>
    <x v="0"/>
    <x v="0"/>
    <x v="0"/>
    <n v="0"/>
    <n v="0"/>
    <n v="0"/>
    <n v="0"/>
    <s v="Daughttley"/>
    <s v="Joana Daughttley"/>
    <x v="1"/>
  </r>
  <r>
    <x v="2839"/>
    <n v="3063"/>
    <x v="1"/>
    <x v="0"/>
    <s v="E/192/P"/>
    <x v="6"/>
    <s v="P"/>
    <x v="0"/>
    <x v="43"/>
    <x v="0"/>
    <x v="27"/>
    <x v="0"/>
    <n v="0"/>
    <n v="450"/>
    <n v="254"/>
    <n v="705"/>
    <s v="Daughttley"/>
    <s v="Elina Daughttley"/>
    <x v="0"/>
  </r>
  <r>
    <x v="2840"/>
    <n v="3064"/>
    <x v="1"/>
    <x v="1"/>
    <s v="G/482/S"/>
    <x v="3"/>
    <s v="S"/>
    <x v="0"/>
    <x v="33"/>
    <x v="0"/>
    <x v="0"/>
    <x v="0"/>
    <n v="0"/>
    <n v="0"/>
    <n v="0"/>
    <n v="0"/>
    <s v="Spencervan"/>
    <s v="Thewis Spencervan"/>
    <x v="1"/>
  </r>
  <r>
    <x v="2841"/>
    <n v="3065"/>
    <x v="0"/>
    <x v="0"/>
    <s v="D/94/P"/>
    <x v="5"/>
    <s v="P"/>
    <x v="2"/>
    <x v="12"/>
    <x v="0"/>
    <x v="0"/>
    <x v="710"/>
    <n v="1650"/>
    <n v="356"/>
    <n v="1"/>
    <n v="4072"/>
    <s v="Preeldy"/>
    <s v="Solark Preeldy"/>
    <x v="1"/>
  </r>
  <r>
    <x v="2842"/>
    <n v="3066"/>
    <x v="1"/>
    <x v="0"/>
    <s v="E/193/P"/>
    <x v="6"/>
    <s v="P"/>
    <x v="0"/>
    <x v="8"/>
    <x v="0"/>
    <x v="661"/>
    <x v="0"/>
    <n v="0"/>
    <n v="0"/>
    <n v="0"/>
    <n v="1609"/>
    <s v="Hortis"/>
    <s v="Felia Hortis"/>
    <x v="0"/>
  </r>
  <r>
    <x v="2843"/>
    <n v="3067"/>
    <x v="1"/>
    <x v="1"/>
    <s v="G/483/S"/>
    <x v="3"/>
    <s v="S"/>
    <x v="0"/>
    <x v="15"/>
    <x v="0"/>
    <x v="0"/>
    <x v="0"/>
    <n v="0"/>
    <n v="0"/>
    <n v="0"/>
    <n v="0"/>
    <s v="Dicksons"/>
    <s v="France Dicksons"/>
    <x v="1"/>
  </r>
  <r>
    <x v="2844"/>
    <n v="3068"/>
    <x v="1"/>
    <x v="0"/>
    <s v="G/500/P"/>
    <x v="3"/>
    <s v="P"/>
    <x v="0"/>
    <x v="23"/>
    <x v="0"/>
    <x v="572"/>
    <x v="711"/>
    <n v="0"/>
    <n v="7"/>
    <n v="0"/>
    <n v="839"/>
    <s v="Mcfarley"/>
    <s v="Tyrona Mcfarley"/>
    <x v="0"/>
  </r>
  <r>
    <x v="2845"/>
    <n v="3070"/>
    <x v="1"/>
    <x v="1"/>
    <s v="G/501/P"/>
    <x v="3"/>
    <s v="P"/>
    <x v="0"/>
    <x v="54"/>
    <x v="0"/>
    <x v="0"/>
    <x v="0"/>
    <n v="0"/>
    <n v="0"/>
    <n v="0"/>
    <n v="0"/>
    <s v="Haydenez"/>
    <s v="Bel Haydenez"/>
    <x v="1"/>
  </r>
  <r>
    <x v="2846"/>
    <n v="3071"/>
    <x v="0"/>
    <x v="1"/>
    <s v="B/113/S"/>
    <x v="0"/>
    <s v="S"/>
    <x v="0"/>
    <x v="4"/>
    <x v="0"/>
    <x v="0"/>
    <x v="0"/>
    <n v="0"/>
    <n v="0"/>
    <n v="0"/>
    <n v="0"/>
    <s v="Cracionfic"/>
    <s v="Saiphda Cracionfic"/>
    <x v="1"/>
  </r>
  <r>
    <x v="2847"/>
    <n v="3071"/>
    <x v="0"/>
    <x v="0"/>
    <s v="B/113/S"/>
    <x v="0"/>
    <s v="S"/>
    <x v="0"/>
    <x v="6"/>
    <x v="0"/>
    <x v="0"/>
    <x v="0"/>
    <n v="8"/>
    <n v="21"/>
    <n v="6023"/>
    <n v="6052"/>
    <s v="Cracionfic"/>
    <s v="Alballa Cracionfic"/>
    <x v="0"/>
  </r>
  <r>
    <x v="2848"/>
    <n v="1727"/>
    <x v="2"/>
    <x v="0"/>
    <s v="D/54/P"/>
    <x v="5"/>
    <s v="P"/>
    <x v="2"/>
    <x v="58"/>
    <x v="0"/>
    <x v="662"/>
    <x v="0"/>
    <n v="1061"/>
    <n v="359"/>
    <n v="0"/>
    <n v="2699"/>
    <s v="Barte"/>
    <s v="Emoles Barte"/>
    <x v="0"/>
  </r>
  <r>
    <x v="2849"/>
    <n v="3076"/>
    <x v="1"/>
    <x v="1"/>
    <s v="G/502/P"/>
    <x v="3"/>
    <s v="P"/>
    <x v="1"/>
    <x v="34"/>
    <x v="0"/>
    <x v="0"/>
    <x v="0"/>
    <n v="0"/>
    <n v="0"/>
    <n v="0"/>
    <n v="0"/>
    <s v="Mcfaddenson"/>
    <s v="Jaimez Mcfaddenson"/>
    <x v="1"/>
  </r>
  <r>
    <x v="2850"/>
    <n v="3079"/>
    <x v="1"/>
    <x v="0"/>
    <s v="F/642/P"/>
    <x v="1"/>
    <s v="P"/>
    <x v="2"/>
    <x v="15"/>
    <x v="0"/>
    <x v="429"/>
    <x v="0"/>
    <n v="36"/>
    <n v="581"/>
    <n v="0"/>
    <n v="652"/>
    <s v="Booters"/>
    <s v="Charly Booters"/>
    <x v="0"/>
  </r>
  <r>
    <x v="2851"/>
    <n v="3080"/>
    <x v="1"/>
    <x v="0"/>
    <s v="F/584/S"/>
    <x v="1"/>
    <s v="S"/>
    <x v="0"/>
    <x v="46"/>
    <x v="0"/>
    <x v="0"/>
    <x v="0"/>
    <n v="0"/>
    <n v="822"/>
    <n v="2"/>
    <n v="824"/>
    <s v="Alldson"/>
    <s v="Florey Alldson"/>
    <x v="0"/>
  </r>
  <r>
    <x v="2852"/>
    <n v="3081"/>
    <x v="0"/>
    <x v="0"/>
    <s v="C/118/S"/>
    <x v="7"/>
    <s v="S"/>
    <x v="2"/>
    <x v="53"/>
    <x v="0"/>
    <x v="0"/>
    <x v="712"/>
    <n v="0"/>
    <n v="1784"/>
    <n v="1"/>
    <n v="3332"/>
    <s v="Reedall"/>
    <s v="Gollux Reedall"/>
    <x v="1"/>
  </r>
  <r>
    <x v="2853"/>
    <n v="3081"/>
    <x v="0"/>
    <x v="1"/>
    <s v="C/118/S"/>
    <x v="7"/>
    <s v="S"/>
    <x v="0"/>
    <x v="55"/>
    <x v="0"/>
    <x v="0"/>
    <x v="0"/>
    <n v="0"/>
    <n v="0"/>
    <n v="0"/>
    <n v="0"/>
    <s v="Reedall"/>
    <s v="Sadirak Reedall"/>
    <x v="1"/>
  </r>
  <r>
    <x v="2854"/>
    <n v="3082"/>
    <x v="1"/>
    <x v="0"/>
    <s v="G/503/P"/>
    <x v="3"/>
    <s v="P"/>
    <x v="1"/>
    <x v="24"/>
    <x v="0"/>
    <x v="27"/>
    <x v="423"/>
    <n v="1793"/>
    <n v="0"/>
    <n v="0"/>
    <n v="1824"/>
    <s v="Wilkinner"/>
    <s v="Kayd Wilkinner"/>
    <x v="1"/>
  </r>
  <r>
    <x v="2855"/>
    <n v="3083"/>
    <x v="0"/>
    <x v="0"/>
    <s v="D/100/S"/>
    <x v="5"/>
    <s v="S"/>
    <x v="2"/>
    <x v="40"/>
    <x v="0"/>
    <x v="0"/>
    <x v="136"/>
    <n v="0"/>
    <n v="1497"/>
    <n v="1014"/>
    <n v="3098"/>
    <s v="Bootty"/>
    <s v="Antak Bootty"/>
    <x v="0"/>
  </r>
  <r>
    <x v="2856"/>
    <n v="1746"/>
    <x v="2"/>
    <x v="1"/>
    <s v="F/331/S"/>
    <x v="1"/>
    <s v="S"/>
    <x v="0"/>
    <x v="53"/>
    <x v="0"/>
    <x v="0"/>
    <x v="0"/>
    <n v="0"/>
    <n v="0"/>
    <n v="0"/>
    <n v="0"/>
    <s v="Bache"/>
    <s v="Clers Bache"/>
    <x v="1"/>
  </r>
  <r>
    <x v="2857"/>
    <n v="3085"/>
    <x v="1"/>
    <x v="0"/>
    <s v="G/504/P"/>
    <x v="3"/>
    <s v="P"/>
    <x v="0"/>
    <x v="73"/>
    <x v="0"/>
    <x v="0"/>
    <x v="0"/>
    <n v="0"/>
    <n v="153"/>
    <n v="556"/>
    <n v="709"/>
    <s v="Briggins"/>
    <s v="Coracy Briggins"/>
    <x v="0"/>
  </r>
  <r>
    <x v="2858"/>
    <n v="3087"/>
    <x v="1"/>
    <x v="2"/>
    <s v="G/505/P"/>
    <x v="3"/>
    <s v="P"/>
    <x v="0"/>
    <x v="8"/>
    <x v="0"/>
    <x v="0"/>
    <x v="0"/>
    <n v="0"/>
    <n v="0"/>
    <n v="0"/>
    <n v="0"/>
    <s v="Flyncharlan"/>
    <s v="Chadie Flyncharlan"/>
    <x v="1"/>
  </r>
  <r>
    <x v="2859"/>
    <n v="3088"/>
    <x v="0"/>
    <x v="0"/>
    <s v="A/25/P"/>
    <x v="2"/>
    <s v="P"/>
    <x v="0"/>
    <x v="7"/>
    <x v="0"/>
    <x v="0"/>
    <x v="0"/>
    <n v="0"/>
    <n v="0"/>
    <n v="0"/>
    <n v="0"/>
    <s v="Dishearly"/>
    <s v="Dscha Dishearly"/>
    <x v="0"/>
  </r>
  <r>
    <x v="2860"/>
    <n v="3090"/>
    <x v="0"/>
    <x v="0"/>
    <s v="B/115/S"/>
    <x v="0"/>
    <s v="S"/>
    <x v="0"/>
    <x v="38"/>
    <x v="1"/>
    <x v="0"/>
    <x v="713"/>
    <n v="0"/>
    <n v="820"/>
    <n v="31"/>
    <n v="6864"/>
    <s v="Myling"/>
    <s v="Minoces Myling"/>
    <x v="1"/>
  </r>
  <r>
    <x v="2861"/>
    <n v="3091"/>
    <x v="0"/>
    <x v="0"/>
    <s v=""/>
    <x v="4"/>
    <s v=""/>
    <x v="0"/>
    <x v="9"/>
    <x v="0"/>
    <x v="0"/>
    <x v="714"/>
    <n v="0"/>
    <n v="7860"/>
    <n v="384"/>
    <n v="9190"/>
    <s v="Wingcoling"/>
    <s v="Kitakan Wingcoling"/>
    <x v="0"/>
  </r>
  <r>
    <x v="2862"/>
    <n v="3091"/>
    <x v="0"/>
    <x v="1"/>
    <s v="D/102/S"/>
    <x v="5"/>
    <s v="S"/>
    <x v="0"/>
    <x v="6"/>
    <x v="0"/>
    <x v="0"/>
    <x v="0"/>
    <n v="0"/>
    <n v="0"/>
    <n v="0"/>
    <n v="0"/>
    <s v="Wingcoling"/>
    <s v="Shaiaz Wingcoling"/>
    <x v="1"/>
  </r>
  <r>
    <x v="2863"/>
    <n v="3092"/>
    <x v="1"/>
    <x v="0"/>
    <s v="G/506/P"/>
    <x v="3"/>
    <s v="P"/>
    <x v="0"/>
    <x v="15"/>
    <x v="0"/>
    <x v="0"/>
    <x v="0"/>
    <n v="102"/>
    <n v="43"/>
    <n v="700"/>
    <n v="845"/>
    <s v="Solivers"/>
    <s v="Stace Solivers"/>
    <x v="0"/>
  </r>
  <r>
    <x v="2864"/>
    <n v="1764"/>
    <x v="2"/>
    <x v="1"/>
    <s v="F/337/S"/>
    <x v="1"/>
    <s v="S"/>
    <x v="0"/>
    <x v="67"/>
    <x v="0"/>
    <x v="0"/>
    <x v="0"/>
    <n v="0"/>
    <n v="0"/>
    <n v="0"/>
    <n v="0"/>
    <s v="Laai"/>
    <s v="Gies Laai"/>
    <x v="1"/>
  </r>
  <r>
    <x v="2865"/>
    <n v="1764"/>
    <x v="2"/>
    <x v="0"/>
    <s v="E/134/S"/>
    <x v="6"/>
    <s v="S"/>
    <x v="0"/>
    <x v="41"/>
    <x v="0"/>
    <x v="0"/>
    <x v="0"/>
    <n v="0"/>
    <n v="0"/>
    <n v="0"/>
    <n v="0"/>
    <s v="Laai"/>
    <s v="Cin Laai"/>
    <x v="0"/>
  </r>
  <r>
    <x v="2866"/>
    <n v="1769"/>
    <x v="2"/>
    <x v="1"/>
    <s v="F/339/S"/>
    <x v="1"/>
    <s v="S"/>
    <x v="0"/>
    <x v="2"/>
    <x v="0"/>
    <x v="0"/>
    <x v="0"/>
    <n v="0"/>
    <n v="0"/>
    <n v="0"/>
    <n v="0"/>
    <s v="Sinda"/>
    <s v="Choney Sinda"/>
    <x v="1"/>
  </r>
  <r>
    <x v="2867"/>
    <n v="1772"/>
    <x v="2"/>
    <x v="0"/>
    <s v="F/348/P"/>
    <x v="1"/>
    <s v="P"/>
    <x v="0"/>
    <x v="29"/>
    <x v="0"/>
    <x v="663"/>
    <x v="0"/>
    <n v="49"/>
    <n v="39"/>
    <n v="0"/>
    <n v="1308"/>
    <s v="Butty"/>
    <s v="Cheats Butty"/>
    <x v="0"/>
  </r>
  <r>
    <x v="2868"/>
    <n v="3100"/>
    <x v="1"/>
    <x v="0"/>
    <s v="G/485/S"/>
    <x v="3"/>
    <s v="S"/>
    <x v="0"/>
    <x v="17"/>
    <x v="0"/>
    <x v="0"/>
    <x v="0"/>
    <n v="0"/>
    <n v="0"/>
    <n v="0"/>
    <n v="0"/>
    <s v="Farmonrada"/>
    <s v="Andrey Farmonrada"/>
    <x v="0"/>
  </r>
  <r>
    <x v="2869"/>
    <n v="3100"/>
    <x v="1"/>
    <x v="0"/>
    <s v="F/586/S"/>
    <x v="1"/>
    <s v="S"/>
    <x v="0"/>
    <x v="58"/>
    <x v="0"/>
    <x v="664"/>
    <x v="0"/>
    <n v="0"/>
    <n v="0"/>
    <n v="0"/>
    <n v="809"/>
    <s v="Farmonrada"/>
    <s v="Jord Farmonrada"/>
    <x v="1"/>
  </r>
  <r>
    <x v="2870"/>
    <n v="3100"/>
    <x v="1"/>
    <x v="1"/>
    <s v="G/485/S"/>
    <x v="3"/>
    <s v="S"/>
    <x v="0"/>
    <x v="16"/>
    <x v="0"/>
    <x v="0"/>
    <x v="0"/>
    <n v="0"/>
    <n v="0"/>
    <n v="0"/>
    <n v="0"/>
    <s v="Farmonrada"/>
    <s v="Gordo Farmonrada"/>
    <x v="1"/>
  </r>
  <r>
    <x v="2871"/>
    <n v="3102"/>
    <x v="0"/>
    <x v="1"/>
    <s v="B/101/P"/>
    <x v="0"/>
    <s v="P"/>
    <x v="2"/>
    <x v="29"/>
    <x v="0"/>
    <x v="0"/>
    <x v="0"/>
    <n v="0"/>
    <n v="0"/>
    <n v="0"/>
    <n v="0"/>
    <s v="Mirinanty"/>
    <s v="Tachba Mirinanty"/>
    <x v="1"/>
  </r>
  <r>
    <x v="2872"/>
    <n v="3103"/>
    <x v="0"/>
    <x v="0"/>
    <s v="B/102/P"/>
    <x v="0"/>
    <s v="P"/>
    <x v="0"/>
    <x v="58"/>
    <x v="1"/>
    <x v="0"/>
    <x v="715"/>
    <n v="0"/>
    <n v="1158"/>
    <n v="7979"/>
    <n v="16589"/>
    <s v="Baleful"/>
    <s v="Aldibah Baleful"/>
    <x v="0"/>
  </r>
  <r>
    <x v="2873"/>
    <n v="3104"/>
    <x v="1"/>
    <x v="0"/>
    <s v="G/507/P"/>
    <x v="3"/>
    <s v="P"/>
    <x v="0"/>
    <x v="71"/>
    <x v="0"/>
    <x v="0"/>
    <x v="0"/>
    <n v="0"/>
    <n v="0"/>
    <n v="0"/>
    <n v="0"/>
    <s v="Fowles"/>
    <s v="Shally Fowles"/>
    <x v="1"/>
  </r>
  <r>
    <x v="2874"/>
    <n v="3104"/>
    <x v="1"/>
    <x v="1"/>
    <s v="G/507/P"/>
    <x v="3"/>
    <s v="P"/>
    <x v="0"/>
    <x v="15"/>
    <x v="0"/>
    <x v="0"/>
    <x v="0"/>
    <n v="0"/>
    <n v="0"/>
    <n v="0"/>
    <n v="0"/>
    <s v="Fowles"/>
    <s v="Lorice Fowles"/>
    <x v="1"/>
  </r>
  <r>
    <x v="2875"/>
    <n v="3110"/>
    <x v="1"/>
    <x v="0"/>
    <s v="G/509/P"/>
    <x v="3"/>
    <s v="P"/>
    <x v="0"/>
    <x v="1"/>
    <x v="0"/>
    <x v="480"/>
    <x v="0"/>
    <n v="0"/>
    <n v="195"/>
    <n v="0"/>
    <n v="715"/>
    <s v="Joyneidez"/>
    <s v="Dandra Joyneidez"/>
    <x v="1"/>
  </r>
  <r>
    <x v="2876"/>
    <n v="1774"/>
    <x v="2"/>
    <x v="1"/>
    <s v="E/135/S"/>
    <x v="6"/>
    <s v="S"/>
    <x v="0"/>
    <x v="29"/>
    <x v="0"/>
    <x v="0"/>
    <x v="0"/>
    <n v="0"/>
    <n v="0"/>
    <n v="0"/>
    <n v="0"/>
    <s v="Canie"/>
    <s v="Anakes Canie"/>
    <x v="1"/>
  </r>
  <r>
    <x v="2877"/>
    <n v="3112"/>
    <x v="1"/>
    <x v="1"/>
    <s v="G/488/S"/>
    <x v="3"/>
    <s v="S"/>
    <x v="1"/>
    <x v="24"/>
    <x v="2"/>
    <x v="0"/>
    <x v="0"/>
    <n v="0"/>
    <n v="0"/>
    <n v="0"/>
    <n v="0"/>
    <s v="Romason"/>
    <s v="Billey Romason"/>
    <x v="0"/>
  </r>
  <r>
    <x v="2878"/>
    <n v="1785"/>
    <x v="2"/>
    <x v="1"/>
    <s v="E/107/P"/>
    <x v="6"/>
    <s v="P"/>
    <x v="2"/>
    <x v="14"/>
    <x v="0"/>
    <x v="0"/>
    <x v="0"/>
    <n v="0"/>
    <n v="0"/>
    <n v="0"/>
    <n v="0"/>
    <s v="Kniva"/>
    <s v="Miten Kniva"/>
    <x v="0"/>
  </r>
  <r>
    <x v="2879"/>
    <n v="1804"/>
    <x v="2"/>
    <x v="1"/>
    <s v="F/355/P"/>
    <x v="1"/>
    <s v="P"/>
    <x v="0"/>
    <x v="63"/>
    <x v="0"/>
    <x v="0"/>
    <x v="0"/>
    <n v="0"/>
    <n v="0"/>
    <n v="0"/>
    <n v="0"/>
    <s v="Curle"/>
    <s v="Minies Curle"/>
    <x v="1"/>
  </r>
  <r>
    <x v="2880"/>
    <n v="1806"/>
    <x v="2"/>
    <x v="0"/>
    <s v="E/138/S"/>
    <x v="6"/>
    <s v="S"/>
    <x v="0"/>
    <x v="6"/>
    <x v="0"/>
    <x v="0"/>
    <x v="0"/>
    <n v="0"/>
    <n v="0"/>
    <n v="0"/>
    <n v="0"/>
    <s v="Hotte"/>
    <s v="Goos Hotte"/>
    <x v="0"/>
  </r>
  <r>
    <x v="2881"/>
    <n v="3116"/>
    <x v="1"/>
    <x v="0"/>
    <s v="F/645/P"/>
    <x v="1"/>
    <s v="P"/>
    <x v="0"/>
    <x v="28"/>
    <x v="0"/>
    <x v="218"/>
    <x v="0"/>
    <n v="656"/>
    <n v="0"/>
    <n v="21"/>
    <n v="804"/>
    <s v="Mcguirez"/>
    <s v="Jaye Mcguirez"/>
    <x v="0"/>
  </r>
  <r>
    <x v="2882"/>
    <n v="3117"/>
    <x v="1"/>
    <x v="0"/>
    <s v="F/646/P"/>
    <x v="1"/>
    <s v="P"/>
    <x v="0"/>
    <x v="25"/>
    <x v="0"/>
    <x v="0"/>
    <x v="0"/>
    <n v="47"/>
    <n v="857"/>
    <n v="23"/>
    <n v="927"/>
    <s v="-"/>
    <s v="-"/>
    <x v="0"/>
  </r>
  <r>
    <x v="2883"/>
    <n v="3118"/>
    <x v="1"/>
    <x v="1"/>
    <s v="G/510/P"/>
    <x v="3"/>
    <s v="P"/>
    <x v="0"/>
    <x v="7"/>
    <x v="0"/>
    <x v="0"/>
    <x v="0"/>
    <n v="0"/>
    <n v="0"/>
    <n v="0"/>
    <n v="0"/>
    <s v="Coolez"/>
    <s v="Sus Coolez"/>
    <x v="0"/>
  </r>
  <r>
    <x v="2884"/>
    <n v="3119"/>
    <x v="1"/>
    <x v="0"/>
    <s v="G/490/S"/>
    <x v="3"/>
    <s v="S"/>
    <x v="0"/>
    <x v="68"/>
    <x v="0"/>
    <x v="665"/>
    <x v="0"/>
    <n v="0"/>
    <n v="277"/>
    <n v="0"/>
    <n v="848"/>
    <s v="Hamberterry"/>
    <s v="Jorgie Hamberterry"/>
    <x v="0"/>
  </r>
  <r>
    <x v="2885"/>
    <n v="1810"/>
    <x v="2"/>
    <x v="0"/>
    <s v="F/356/P"/>
    <x v="1"/>
    <s v="P"/>
    <x v="0"/>
    <x v="35"/>
    <x v="0"/>
    <x v="666"/>
    <x v="0"/>
    <n v="2661"/>
    <n v="51"/>
    <n v="0"/>
    <n v="7406"/>
    <s v="Ruité"/>
    <s v="Whee Ruité"/>
    <x v="0"/>
  </r>
  <r>
    <x v="2886"/>
    <n v="1834"/>
    <x v="2"/>
    <x v="0"/>
    <s v="F/354/S"/>
    <x v="1"/>
    <s v="S"/>
    <x v="3"/>
    <x v="6"/>
    <x v="0"/>
    <x v="63"/>
    <x v="0"/>
    <n v="1582"/>
    <n v="0"/>
    <n v="0"/>
    <n v="1599"/>
    <s v="-"/>
    <s v="-"/>
    <x v="1"/>
  </r>
  <r>
    <x v="2887"/>
    <n v="3121"/>
    <x v="1"/>
    <x v="1"/>
    <s v="G/491/S"/>
    <x v="3"/>
    <s v="S"/>
    <x v="1"/>
    <x v="50"/>
    <x v="0"/>
    <x v="0"/>
    <x v="0"/>
    <n v="0"/>
    <n v="0"/>
    <n v="0"/>
    <n v="0"/>
    <s v="Moreman"/>
    <s v="Trice Moreman"/>
    <x v="1"/>
  </r>
  <r>
    <x v="2888"/>
    <n v="3123"/>
    <x v="1"/>
    <x v="1"/>
    <s v="G/511/P"/>
    <x v="3"/>
    <s v="P"/>
    <x v="3"/>
    <x v="30"/>
    <x v="0"/>
    <x v="0"/>
    <x v="0"/>
    <n v="0"/>
    <n v="0"/>
    <n v="0"/>
    <n v="0"/>
    <s v="Prinson"/>
    <s v="Derina Prinson"/>
    <x v="1"/>
  </r>
  <r>
    <x v="2889"/>
    <n v="1857"/>
    <x v="2"/>
    <x v="0"/>
    <s v="D/63/S"/>
    <x v="5"/>
    <s v="S"/>
    <x v="2"/>
    <x v="14"/>
    <x v="0"/>
    <x v="324"/>
    <x v="0"/>
    <n v="657"/>
    <n v="52"/>
    <n v="0"/>
    <n v="829"/>
    <s v="Emone"/>
    <s v="Pios Emone"/>
    <x v="0"/>
  </r>
  <r>
    <x v="2890"/>
    <n v="1859"/>
    <x v="2"/>
    <x v="1"/>
    <s v="F/357/S"/>
    <x v="1"/>
    <s v="S"/>
    <x v="3"/>
    <x v="1"/>
    <x v="0"/>
    <x v="0"/>
    <x v="0"/>
    <n v="0"/>
    <n v="0"/>
    <n v="0"/>
    <n v="0"/>
    <s v="Seen"/>
    <s v="Slix Seen"/>
    <x v="1"/>
  </r>
  <r>
    <x v="2891"/>
    <n v="1861"/>
    <x v="2"/>
    <x v="1"/>
    <s v="F/358/S"/>
    <x v="1"/>
    <s v="S"/>
    <x v="0"/>
    <x v="25"/>
    <x v="0"/>
    <x v="0"/>
    <x v="0"/>
    <n v="0"/>
    <n v="0"/>
    <n v="0"/>
    <n v="0"/>
    <s v="Clake"/>
    <s v="Choney Clake"/>
    <x v="1"/>
  </r>
  <r>
    <x v="2892"/>
    <n v="3126"/>
    <x v="0"/>
    <x v="0"/>
    <s v="B/116/S"/>
    <x v="0"/>
    <s v="S"/>
    <x v="2"/>
    <x v="14"/>
    <x v="0"/>
    <x v="242"/>
    <x v="716"/>
    <n v="13"/>
    <n v="232"/>
    <n v="1140"/>
    <n v="5542"/>
    <s v="Foraud"/>
    <s v="Zedares Foraud"/>
    <x v="1"/>
  </r>
  <r>
    <x v="2893"/>
    <n v="3126"/>
    <x v="0"/>
    <x v="0"/>
    <s v="B/116/S"/>
    <x v="0"/>
    <s v="S"/>
    <x v="0"/>
    <x v="39"/>
    <x v="0"/>
    <x v="0"/>
    <x v="0"/>
    <n v="0"/>
    <n v="0"/>
    <n v="0"/>
    <n v="0"/>
    <s v="Foraud"/>
    <s v="Okulas Foraud"/>
    <x v="1"/>
  </r>
  <r>
    <x v="2894"/>
    <n v="3128"/>
    <x v="1"/>
    <x v="0"/>
    <s v="G/512/P"/>
    <x v="3"/>
    <s v="P"/>
    <x v="2"/>
    <x v="24"/>
    <x v="0"/>
    <x v="64"/>
    <x v="291"/>
    <n v="2646"/>
    <n v="1104"/>
    <n v="312"/>
    <n v="4181"/>
    <s v="Gordond"/>
    <s v="Heila Gordond"/>
    <x v="0"/>
  </r>
  <r>
    <x v="2895"/>
    <n v="1868"/>
    <x v="2"/>
    <x v="1"/>
    <s v="F/372/P"/>
    <x v="1"/>
    <s v="P"/>
    <x v="0"/>
    <x v="51"/>
    <x v="0"/>
    <x v="0"/>
    <x v="0"/>
    <n v="0"/>
    <n v="0"/>
    <n v="0"/>
    <n v="0"/>
    <s v="Fincy"/>
    <s v="Sug Fincy"/>
    <x v="1"/>
  </r>
  <r>
    <x v="2896"/>
    <n v="3131"/>
    <x v="1"/>
    <x v="1"/>
    <s v="G/492/S"/>
    <x v="3"/>
    <s v="S"/>
    <x v="2"/>
    <x v="13"/>
    <x v="0"/>
    <x v="0"/>
    <x v="0"/>
    <n v="0"/>
    <n v="0"/>
    <n v="0"/>
    <n v="0"/>
    <s v="Mckinn"/>
    <s v="Salley Mckinn"/>
    <x v="1"/>
  </r>
  <r>
    <x v="2897"/>
    <n v="3131"/>
    <x v="1"/>
    <x v="1"/>
    <s v="G/492/S"/>
    <x v="3"/>
    <s v="S"/>
    <x v="0"/>
    <x v="33"/>
    <x v="0"/>
    <x v="0"/>
    <x v="0"/>
    <n v="0"/>
    <n v="0"/>
    <n v="0"/>
    <n v="0"/>
    <s v="Griffy"/>
    <s v="Hardy Griffy"/>
    <x v="1"/>
  </r>
  <r>
    <x v="2898"/>
    <n v="3131"/>
    <x v="1"/>
    <x v="1"/>
    <s v="G/492/S"/>
    <x v="3"/>
    <s v="S"/>
    <x v="0"/>
    <x v="32"/>
    <x v="0"/>
    <x v="0"/>
    <x v="0"/>
    <n v="0"/>
    <n v="0"/>
    <n v="0"/>
    <n v="0"/>
    <s v="Griffy"/>
    <s v="Jamela Griffy"/>
    <x v="1"/>
  </r>
  <r>
    <x v="2899"/>
    <n v="1872"/>
    <x v="2"/>
    <x v="1"/>
    <s v="E/139/S"/>
    <x v="6"/>
    <s v="S"/>
    <x v="0"/>
    <x v="36"/>
    <x v="0"/>
    <x v="0"/>
    <x v="0"/>
    <n v="0"/>
    <n v="0"/>
    <n v="0"/>
    <n v="0"/>
    <s v="Wala"/>
    <s v="Stote Wala"/>
    <x v="0"/>
  </r>
  <r>
    <x v="2900"/>
    <n v="3133"/>
    <x v="1"/>
    <x v="0"/>
    <s v="G/513/P"/>
    <x v="3"/>
    <s v="P"/>
    <x v="1"/>
    <x v="14"/>
    <x v="0"/>
    <x v="0"/>
    <x v="236"/>
    <n v="394"/>
    <n v="0"/>
    <n v="0"/>
    <n v="534"/>
    <s v="Chanash"/>
    <s v="Aliey Chanash"/>
    <x v="0"/>
  </r>
  <r>
    <x v="2901"/>
    <n v="3134"/>
    <x v="0"/>
    <x v="0"/>
    <s v="C/119/S"/>
    <x v="7"/>
    <s v="S"/>
    <x v="1"/>
    <x v="23"/>
    <x v="1"/>
    <x v="0"/>
    <x v="717"/>
    <n v="0"/>
    <n v="85"/>
    <n v="1437"/>
    <n v="6035"/>
    <s v="Clughted"/>
    <s v="Enifik Clughted"/>
    <x v="1"/>
  </r>
  <r>
    <x v="2902"/>
    <n v="3136"/>
    <x v="1"/>
    <x v="1"/>
    <s v="G/514/P"/>
    <x v="3"/>
    <s v="P"/>
    <x v="0"/>
    <x v="19"/>
    <x v="0"/>
    <x v="0"/>
    <x v="0"/>
    <n v="0"/>
    <n v="0"/>
    <n v="0"/>
    <n v="0"/>
    <s v="Mcneiderson"/>
    <s v="Feline Mcneiderson"/>
    <x v="1"/>
  </r>
  <r>
    <x v="2903"/>
    <n v="3138"/>
    <x v="1"/>
    <x v="0"/>
    <s v=""/>
    <x v="4"/>
    <s v=""/>
    <x v="0"/>
    <x v="29"/>
    <x v="0"/>
    <x v="0"/>
    <x v="260"/>
    <n v="1604"/>
    <n v="678"/>
    <n v="1681"/>
    <n v="3967"/>
    <s v="Stephendsey"/>
    <s v="Therie Stephendsey"/>
    <x v="0"/>
  </r>
  <r>
    <x v="2904"/>
    <n v="1884"/>
    <x v="2"/>
    <x v="1"/>
    <s v="E/140/S"/>
    <x v="6"/>
    <s v="S"/>
    <x v="0"/>
    <x v="13"/>
    <x v="0"/>
    <x v="0"/>
    <x v="0"/>
    <n v="0"/>
    <n v="0"/>
    <n v="0"/>
    <n v="0"/>
    <s v="Meake"/>
    <s v="Whers Meake"/>
    <x v="0"/>
  </r>
  <r>
    <x v="2905"/>
    <n v="1891"/>
    <x v="2"/>
    <x v="1"/>
    <s v="E/142/S"/>
    <x v="6"/>
    <s v="S"/>
    <x v="0"/>
    <x v="58"/>
    <x v="0"/>
    <x v="0"/>
    <x v="0"/>
    <n v="0"/>
    <n v="0"/>
    <n v="0"/>
    <n v="0"/>
    <s v="-"/>
    <s v="-"/>
    <x v="0"/>
  </r>
  <r>
    <x v="2906"/>
    <n v="1908"/>
    <x v="2"/>
    <x v="0"/>
    <s v="E/115/P"/>
    <x v="6"/>
    <s v="P"/>
    <x v="0"/>
    <x v="41"/>
    <x v="0"/>
    <x v="667"/>
    <x v="0"/>
    <n v="34"/>
    <n v="1095"/>
    <n v="0"/>
    <n v="2347"/>
    <s v="Chcak"/>
    <s v="Herms Chcak"/>
    <x v="0"/>
  </r>
  <r>
    <x v="2907"/>
    <n v="1920"/>
    <x v="2"/>
    <x v="0"/>
    <s v="E/117/P"/>
    <x v="6"/>
    <s v="P"/>
    <x v="0"/>
    <x v="59"/>
    <x v="0"/>
    <x v="668"/>
    <x v="0"/>
    <n v="288"/>
    <n v="0"/>
    <n v="2"/>
    <n v="1021"/>
    <s v="Horte"/>
    <s v="Burbix Horte"/>
    <x v="0"/>
  </r>
  <r>
    <x v="2908"/>
    <n v="1927"/>
    <x v="2"/>
    <x v="0"/>
    <s v="D/66/S"/>
    <x v="5"/>
    <s v="S"/>
    <x v="0"/>
    <x v="31"/>
    <x v="0"/>
    <x v="669"/>
    <x v="0"/>
    <n v="1"/>
    <n v="0"/>
    <n v="284"/>
    <n v="2709"/>
    <s v="Hapie"/>
    <s v="Trohs Hapie"/>
    <x v="0"/>
  </r>
  <r>
    <x v="2909"/>
    <n v="3147"/>
    <x v="1"/>
    <x v="0"/>
    <s v="F/594/S"/>
    <x v="1"/>
    <s v="S"/>
    <x v="0"/>
    <x v="33"/>
    <x v="0"/>
    <x v="63"/>
    <x v="50"/>
    <n v="31"/>
    <n v="257"/>
    <n v="0"/>
    <n v="732"/>
    <s v="Steinardson"/>
    <s v="Colle Steinardson"/>
    <x v="1"/>
  </r>
  <r>
    <x v="2910"/>
    <n v="3149"/>
    <x v="1"/>
    <x v="0"/>
    <s v="G/494/S"/>
    <x v="3"/>
    <s v="S"/>
    <x v="0"/>
    <x v="41"/>
    <x v="0"/>
    <x v="0"/>
    <x v="718"/>
    <n v="79"/>
    <n v="0"/>
    <n v="0"/>
    <n v="809"/>
    <s v="Portananney"/>
    <s v="Natha Portananney"/>
    <x v="1"/>
  </r>
  <r>
    <x v="2911"/>
    <n v="3149"/>
    <x v="1"/>
    <x v="1"/>
    <s v="G/494/S"/>
    <x v="3"/>
    <s v="S"/>
    <x v="0"/>
    <x v="41"/>
    <x v="0"/>
    <x v="0"/>
    <x v="0"/>
    <n v="0"/>
    <n v="0"/>
    <n v="0"/>
    <n v="0"/>
    <s v="Portananney"/>
    <s v="Katen Portananney"/>
    <x v="1"/>
  </r>
  <r>
    <x v="2912"/>
    <n v="3152"/>
    <x v="1"/>
    <x v="1"/>
    <s v="G/496/S"/>
    <x v="3"/>
    <s v="S"/>
    <x v="0"/>
    <x v="9"/>
    <x v="0"/>
    <x v="0"/>
    <x v="0"/>
    <n v="0"/>
    <n v="0"/>
    <n v="0"/>
    <n v="0"/>
    <s v="Greeves"/>
    <s v="Therek Greeves"/>
    <x v="0"/>
  </r>
  <r>
    <x v="2913"/>
    <n v="1939"/>
    <x v="2"/>
    <x v="0"/>
    <s v="F/385/P"/>
    <x v="1"/>
    <s v="P"/>
    <x v="0"/>
    <x v="55"/>
    <x v="1"/>
    <x v="670"/>
    <x v="0"/>
    <n v="295"/>
    <n v="39"/>
    <n v="0"/>
    <n v="1309"/>
    <s v="Burta"/>
    <s v="Wacks Burta"/>
    <x v="0"/>
  </r>
  <r>
    <x v="2914"/>
    <n v="1940"/>
    <x v="2"/>
    <x v="0"/>
    <s v="F/386/P"/>
    <x v="1"/>
    <s v="P"/>
    <x v="0"/>
    <x v="38"/>
    <x v="0"/>
    <x v="324"/>
    <x v="0"/>
    <n v="1476"/>
    <n v="3"/>
    <n v="0"/>
    <n v="1599"/>
    <s v="Bate"/>
    <s v="Wins Bate"/>
    <x v="0"/>
  </r>
  <r>
    <x v="2915"/>
    <n v="3161"/>
    <x v="0"/>
    <x v="0"/>
    <s v="E/208/S"/>
    <x v="6"/>
    <s v="S"/>
    <x v="2"/>
    <x v="35"/>
    <x v="0"/>
    <x v="0"/>
    <x v="719"/>
    <n v="971"/>
    <n v="58"/>
    <n v="4240"/>
    <n v="5592"/>
    <s v="Roustorly"/>
    <s v="Batan Roustorly"/>
    <x v="0"/>
  </r>
  <r>
    <x v="2916"/>
    <n v="3162"/>
    <x v="1"/>
    <x v="0"/>
    <s v="G/500/S"/>
    <x v="3"/>
    <s v="S"/>
    <x v="0"/>
    <x v="16"/>
    <x v="0"/>
    <x v="0"/>
    <x v="0"/>
    <n v="0"/>
    <n v="0"/>
    <n v="0"/>
    <n v="0"/>
    <s v="Kellyons"/>
    <s v="Diandi Kellyons"/>
    <x v="1"/>
  </r>
  <r>
    <x v="2917"/>
    <n v="3162"/>
    <x v="1"/>
    <x v="0"/>
    <s v="F/596/S"/>
    <x v="1"/>
    <s v="S"/>
    <x v="0"/>
    <x v="31"/>
    <x v="0"/>
    <x v="0"/>
    <x v="0"/>
    <n v="5"/>
    <n v="0"/>
    <n v="2409"/>
    <n v="2414"/>
    <s v="Simonson"/>
    <s v="Robyny Simonson"/>
    <x v="0"/>
  </r>
  <r>
    <x v="2918"/>
    <n v="3162"/>
    <x v="1"/>
    <x v="1"/>
    <s v="G/500/S"/>
    <x v="3"/>
    <s v="S"/>
    <x v="0"/>
    <x v="9"/>
    <x v="0"/>
    <x v="0"/>
    <x v="0"/>
    <n v="0"/>
    <n v="0"/>
    <n v="0"/>
    <n v="0"/>
    <s v="Simonson"/>
    <s v="Beula Simonson"/>
    <x v="0"/>
  </r>
  <r>
    <x v="2919"/>
    <n v="1956"/>
    <x v="2"/>
    <x v="0"/>
    <s v="D/68/S"/>
    <x v="5"/>
    <s v="S"/>
    <x v="0"/>
    <x v="12"/>
    <x v="0"/>
    <x v="671"/>
    <x v="0"/>
    <n v="1134"/>
    <n v="0"/>
    <n v="0"/>
    <n v="3899"/>
    <s v="-"/>
    <s v="-"/>
    <x v="0"/>
  </r>
  <r>
    <x v="2920"/>
    <n v="1956"/>
    <x v="2"/>
    <x v="0"/>
    <s v="D/68/S"/>
    <x v="5"/>
    <s v="S"/>
    <x v="1"/>
    <x v="5"/>
    <x v="2"/>
    <x v="672"/>
    <x v="0"/>
    <n v="5"/>
    <n v="0"/>
    <n v="74"/>
    <n v="787"/>
    <s v="Pread"/>
    <s v="Mesh Pread"/>
    <x v="1"/>
  </r>
  <r>
    <x v="2921"/>
    <n v="3164"/>
    <x v="1"/>
    <x v="1"/>
    <s v="G/516/P"/>
    <x v="3"/>
    <s v="P"/>
    <x v="0"/>
    <x v="0"/>
    <x v="2"/>
    <x v="0"/>
    <x v="0"/>
    <n v="0"/>
    <n v="0"/>
    <n v="0"/>
    <n v="0"/>
    <s v="Crayeson"/>
    <s v="Berty Crayeson"/>
    <x v="0"/>
  </r>
  <r>
    <x v="2922"/>
    <n v="1974"/>
    <x v="2"/>
    <x v="0"/>
    <s v="D/63/P"/>
    <x v="5"/>
    <s v="P"/>
    <x v="0"/>
    <x v="54"/>
    <x v="0"/>
    <x v="673"/>
    <x v="0"/>
    <n v="1"/>
    <n v="0"/>
    <n v="18"/>
    <n v="3721"/>
    <s v="Cusa"/>
    <s v="Sugark Cusa"/>
    <x v="0"/>
  </r>
  <r>
    <x v="2923"/>
    <n v="3168"/>
    <x v="1"/>
    <x v="0"/>
    <s v="F/658/P"/>
    <x v="1"/>
    <s v="P"/>
    <x v="0"/>
    <x v="1"/>
    <x v="0"/>
    <x v="0"/>
    <x v="112"/>
    <n v="548"/>
    <n v="4"/>
    <n v="0"/>
    <n v="559"/>
    <s v="Peckerson"/>
    <s v="Jaimez Peckerson"/>
    <x v="1"/>
  </r>
  <r>
    <x v="2924"/>
    <n v="3169"/>
    <x v="1"/>
    <x v="0"/>
    <s v="F/598/S"/>
    <x v="1"/>
    <s v="S"/>
    <x v="0"/>
    <x v="6"/>
    <x v="0"/>
    <x v="674"/>
    <x v="720"/>
    <n v="74"/>
    <n v="0"/>
    <n v="3"/>
    <n v="634"/>
    <s v="Leblanchez"/>
    <s v="Lyn Leblanchez"/>
    <x v="1"/>
  </r>
  <r>
    <x v="2925"/>
    <n v="3171"/>
    <x v="1"/>
    <x v="1"/>
    <s v="G/502/S"/>
    <x v="3"/>
    <s v="S"/>
    <x v="2"/>
    <x v="15"/>
    <x v="0"/>
    <x v="0"/>
    <x v="0"/>
    <n v="0"/>
    <n v="0"/>
    <n v="0"/>
    <n v="0"/>
    <s v="Wellenez"/>
    <s v="Letty Wellenez"/>
    <x v="1"/>
  </r>
  <r>
    <x v="2926"/>
    <n v="6108"/>
    <x v="1"/>
    <x v="0"/>
    <s v="F/1166/S"/>
    <x v="1"/>
    <s v="S"/>
    <x v="0"/>
    <x v="45"/>
    <x v="0"/>
    <x v="635"/>
    <x v="325"/>
    <n v="0"/>
    <n v="1"/>
    <n v="629"/>
    <n v="864"/>
    <s v="-"/>
    <s v="-"/>
    <x v="0"/>
  </r>
  <r>
    <x v="2927"/>
    <n v="1977"/>
    <x v="2"/>
    <x v="1"/>
    <s v="F/393/P"/>
    <x v="1"/>
    <s v="P"/>
    <x v="0"/>
    <x v="8"/>
    <x v="0"/>
    <x v="0"/>
    <x v="0"/>
    <n v="0"/>
    <n v="0"/>
    <n v="0"/>
    <n v="0"/>
    <s v="Paska"/>
    <s v="Froder Paska"/>
    <x v="1"/>
  </r>
  <r>
    <x v="2928"/>
    <n v="1985"/>
    <x v="2"/>
    <x v="1"/>
    <s v="F/394/P"/>
    <x v="1"/>
    <s v="P"/>
    <x v="2"/>
    <x v="43"/>
    <x v="0"/>
    <x v="0"/>
    <x v="0"/>
    <n v="0"/>
    <n v="0"/>
    <n v="0"/>
    <n v="0"/>
    <s v="Facle"/>
    <s v="Apuffs Facle"/>
    <x v="1"/>
  </r>
  <r>
    <x v="2929"/>
    <n v="3175"/>
    <x v="0"/>
    <x v="1"/>
    <s v="B/104/P"/>
    <x v="0"/>
    <s v="P"/>
    <x v="2"/>
    <x v="22"/>
    <x v="0"/>
    <x v="0"/>
    <x v="0"/>
    <n v="0"/>
    <n v="0"/>
    <n v="0"/>
    <n v="0"/>
    <s v="Mosteraked"/>
    <s v="Altardr Mosteraked"/>
    <x v="1"/>
  </r>
  <r>
    <x v="2930"/>
    <n v="3176"/>
    <x v="0"/>
    <x v="0"/>
    <s v="E/196/P"/>
    <x v="6"/>
    <s v="P"/>
    <x v="0"/>
    <x v="80"/>
    <x v="0"/>
    <x v="0"/>
    <x v="721"/>
    <n v="0"/>
    <n v="128"/>
    <n v="1464"/>
    <n v="10624"/>
    <s v="Nateansive"/>
    <s v="Ankalik Nateansive"/>
    <x v="1"/>
  </r>
  <r>
    <x v="2931"/>
    <n v="3179"/>
    <x v="1"/>
    <x v="0"/>
    <s v="F/599/S"/>
    <x v="1"/>
    <s v="S"/>
    <x v="2"/>
    <x v="7"/>
    <x v="0"/>
    <x v="675"/>
    <x v="0"/>
    <n v="0"/>
    <n v="0"/>
    <n v="0"/>
    <n v="2840"/>
    <s v="Saley"/>
    <s v="Therie Saley"/>
    <x v="0"/>
  </r>
  <r>
    <x v="2932"/>
    <n v="3180"/>
    <x v="1"/>
    <x v="0"/>
    <s v="F/663/P"/>
    <x v="1"/>
    <s v="P"/>
    <x v="0"/>
    <x v="15"/>
    <x v="0"/>
    <x v="0"/>
    <x v="10"/>
    <n v="379"/>
    <n v="0"/>
    <n v="336"/>
    <n v="716"/>
    <s v="Lewinez"/>
    <s v="Hery Lewinez"/>
    <x v="0"/>
  </r>
  <r>
    <x v="2933"/>
    <n v="3181"/>
    <x v="1"/>
    <x v="0"/>
    <s v="E/197/P"/>
    <x v="6"/>
    <s v="P"/>
    <x v="0"/>
    <x v="28"/>
    <x v="0"/>
    <x v="23"/>
    <x v="722"/>
    <n v="193"/>
    <n v="241"/>
    <n v="0"/>
    <n v="791"/>
    <s v="Gregordy"/>
    <s v="Tanley Gregordy"/>
    <x v="0"/>
  </r>
  <r>
    <x v="2934"/>
    <n v="3182"/>
    <x v="1"/>
    <x v="0"/>
    <s v="F/600/S"/>
    <x v="1"/>
    <s v="S"/>
    <x v="0"/>
    <x v="41"/>
    <x v="0"/>
    <x v="0"/>
    <x v="0"/>
    <n v="699"/>
    <n v="0"/>
    <n v="0"/>
    <n v="699"/>
    <s v="Welltonces"/>
    <s v="Herita Welltonces"/>
    <x v="1"/>
  </r>
  <r>
    <x v="2935"/>
    <n v="3184"/>
    <x v="0"/>
    <x v="0"/>
    <s v="B/117/S"/>
    <x v="0"/>
    <s v="S"/>
    <x v="2"/>
    <x v="20"/>
    <x v="0"/>
    <x v="0"/>
    <x v="0"/>
    <n v="0"/>
    <n v="0"/>
    <n v="0"/>
    <n v="0"/>
    <s v="Sechausive"/>
    <s v="Arkard Sechausive"/>
    <x v="1"/>
  </r>
  <r>
    <x v="2936"/>
    <n v="3184"/>
    <x v="0"/>
    <x v="1"/>
    <s v="B/117/S"/>
    <x v="0"/>
    <s v="S"/>
    <x v="2"/>
    <x v="10"/>
    <x v="0"/>
    <x v="0"/>
    <x v="0"/>
    <n v="0"/>
    <n v="0"/>
    <n v="0"/>
    <n v="0"/>
    <s v="Sechausive"/>
    <s v="Tarmus Sechausive"/>
    <x v="1"/>
  </r>
  <r>
    <x v="2937"/>
    <n v="3185"/>
    <x v="1"/>
    <x v="0"/>
    <s v="F/601/S"/>
    <x v="1"/>
    <s v="S"/>
    <x v="0"/>
    <x v="26"/>
    <x v="0"/>
    <x v="0"/>
    <x v="705"/>
    <n v="0"/>
    <n v="0"/>
    <n v="1191"/>
    <n v="1979"/>
    <s v="Gardonadox"/>
    <s v="Carley Gardonadox"/>
    <x v="0"/>
  </r>
  <r>
    <x v="2938"/>
    <n v="1992"/>
    <x v="2"/>
    <x v="1"/>
    <s v="F/379/S"/>
    <x v="1"/>
    <s v="S"/>
    <x v="0"/>
    <x v="33"/>
    <x v="0"/>
    <x v="0"/>
    <x v="0"/>
    <n v="0"/>
    <n v="0"/>
    <n v="0"/>
    <n v="0"/>
    <s v="Killé"/>
    <s v="Lucan Killé"/>
    <x v="1"/>
  </r>
  <r>
    <x v="2939"/>
    <n v="2032"/>
    <x v="2"/>
    <x v="1"/>
    <s v="F/402/P"/>
    <x v="1"/>
    <s v="P"/>
    <x v="0"/>
    <x v="6"/>
    <x v="0"/>
    <x v="0"/>
    <x v="0"/>
    <n v="0"/>
    <n v="0"/>
    <n v="0"/>
    <n v="0"/>
    <s v="Shcad"/>
    <s v="Powl Shcad"/>
    <x v="1"/>
  </r>
  <r>
    <x v="2940"/>
    <n v="2043"/>
    <x v="2"/>
    <x v="1"/>
    <s v="F/395/S"/>
    <x v="1"/>
    <s v="S"/>
    <x v="0"/>
    <x v="1"/>
    <x v="0"/>
    <x v="0"/>
    <x v="0"/>
    <n v="0"/>
    <n v="0"/>
    <n v="0"/>
    <n v="0"/>
    <s v="Teake"/>
    <s v="Goles Teake"/>
    <x v="1"/>
  </r>
  <r>
    <x v="2941"/>
    <n v="2062"/>
    <x v="2"/>
    <x v="0"/>
    <s v="F/398/S"/>
    <x v="1"/>
    <s v="S"/>
    <x v="0"/>
    <x v="30"/>
    <x v="0"/>
    <x v="676"/>
    <x v="0"/>
    <n v="753"/>
    <n v="0"/>
    <n v="0"/>
    <n v="1336"/>
    <s v="-"/>
    <s v="-"/>
    <x v="0"/>
  </r>
  <r>
    <x v="2942"/>
    <n v="3192"/>
    <x v="1"/>
    <x v="0"/>
    <s v="F/665/P"/>
    <x v="1"/>
    <s v="P"/>
    <x v="0"/>
    <x v="28"/>
    <x v="0"/>
    <x v="0"/>
    <x v="0"/>
    <n v="147"/>
    <n v="0"/>
    <n v="0"/>
    <n v="147"/>
    <s v="Brenney"/>
    <s v="Dorie Brenney"/>
    <x v="0"/>
  </r>
  <r>
    <x v="2943"/>
    <n v="2092"/>
    <x v="2"/>
    <x v="0"/>
    <s v="D/70/S"/>
    <x v="5"/>
    <s v="S"/>
    <x v="0"/>
    <x v="41"/>
    <x v="0"/>
    <x v="249"/>
    <x v="0"/>
    <n v="2315"/>
    <n v="0"/>
    <n v="1"/>
    <n v="2345"/>
    <s v="Blan"/>
    <s v="Muffs Blan"/>
    <x v="1"/>
  </r>
  <r>
    <x v="2944"/>
    <n v="3195"/>
    <x v="1"/>
    <x v="0"/>
    <s v="G/505/S"/>
    <x v="3"/>
    <s v="S"/>
    <x v="0"/>
    <x v="17"/>
    <x v="0"/>
    <x v="0"/>
    <x v="0"/>
    <n v="0"/>
    <n v="0"/>
    <n v="0"/>
    <n v="0"/>
    <s v="Litthews"/>
    <s v="Rald Litthews"/>
    <x v="0"/>
  </r>
  <r>
    <x v="2945"/>
    <n v="3195"/>
    <x v="1"/>
    <x v="0"/>
    <s v="G/505/S"/>
    <x v="3"/>
    <s v="S"/>
    <x v="1"/>
    <x v="62"/>
    <x v="0"/>
    <x v="0"/>
    <x v="324"/>
    <n v="6"/>
    <n v="223"/>
    <n v="356"/>
    <n v="616"/>
    <s v="Litthews"/>
    <s v="Fredy Litthews"/>
    <x v="0"/>
  </r>
  <r>
    <x v="2946"/>
    <n v="3195"/>
    <x v="1"/>
    <x v="0"/>
    <s v="G/505/S"/>
    <x v="3"/>
    <s v="S"/>
    <x v="2"/>
    <x v="7"/>
    <x v="0"/>
    <x v="0"/>
    <x v="0"/>
    <n v="675"/>
    <n v="31"/>
    <n v="0"/>
    <n v="706"/>
    <s v="Litthews"/>
    <s v="Fery Litthews"/>
    <x v="1"/>
  </r>
  <r>
    <x v="2947"/>
    <n v="3195"/>
    <x v="1"/>
    <x v="0"/>
    <s v="G/505/S"/>
    <x v="3"/>
    <s v="S"/>
    <x v="1"/>
    <x v="56"/>
    <x v="0"/>
    <x v="0"/>
    <x v="0"/>
    <n v="0"/>
    <n v="0"/>
    <n v="0"/>
    <n v="0"/>
    <s v="Litthews"/>
    <s v="Ralda Litthews"/>
    <x v="0"/>
  </r>
  <r>
    <x v="2948"/>
    <n v="3195"/>
    <x v="1"/>
    <x v="0"/>
    <s v=""/>
    <x v="4"/>
    <s v=""/>
    <x v="2"/>
    <x v="16"/>
    <x v="0"/>
    <x v="0"/>
    <x v="0"/>
    <n v="0"/>
    <n v="0"/>
    <n v="0"/>
    <n v="0"/>
    <s v="Litthews"/>
    <s v="Allena Litthews"/>
    <x v="0"/>
  </r>
  <r>
    <x v="2949"/>
    <n v="3195"/>
    <x v="1"/>
    <x v="1"/>
    <s v="G/505/S"/>
    <x v="3"/>
    <s v="S"/>
    <x v="0"/>
    <x v="49"/>
    <x v="0"/>
    <x v="0"/>
    <x v="0"/>
    <n v="0"/>
    <n v="0"/>
    <n v="0"/>
    <n v="0"/>
    <s v="Litthews"/>
    <s v="Violan Litthews"/>
    <x v="0"/>
  </r>
  <r>
    <x v="2950"/>
    <n v="2092"/>
    <x v="2"/>
    <x v="0"/>
    <s v="E/153/S"/>
    <x v="6"/>
    <s v="S"/>
    <x v="0"/>
    <x v="26"/>
    <x v="0"/>
    <x v="202"/>
    <x v="0"/>
    <n v="41"/>
    <n v="710"/>
    <n v="0"/>
    <n v="1297"/>
    <s v="Stpie"/>
    <s v="Wins Stpie"/>
    <x v="0"/>
  </r>
  <r>
    <x v="2951"/>
    <n v="3197"/>
    <x v="1"/>
    <x v="0"/>
    <s v="F/668/P"/>
    <x v="1"/>
    <s v="P"/>
    <x v="2"/>
    <x v="41"/>
    <x v="0"/>
    <x v="0"/>
    <x v="0"/>
    <n v="0"/>
    <n v="588"/>
    <n v="0"/>
    <n v="588"/>
    <s v="Ryanga"/>
    <s v="Molley Ryanga"/>
    <x v="0"/>
  </r>
  <r>
    <x v="2952"/>
    <n v="3200"/>
    <x v="1"/>
    <x v="0"/>
    <s v="F/669/P"/>
    <x v="1"/>
    <s v="P"/>
    <x v="0"/>
    <x v="46"/>
    <x v="0"/>
    <x v="23"/>
    <x v="197"/>
    <n v="669"/>
    <n v="0"/>
    <n v="773"/>
    <n v="1457"/>
    <s v="Flynney"/>
    <s v="Brie Flynney"/>
    <x v="0"/>
  </r>
  <r>
    <x v="2953"/>
    <n v="3201"/>
    <x v="1"/>
    <x v="0"/>
    <s v="F/670/P"/>
    <x v="1"/>
    <s v="P"/>
    <x v="0"/>
    <x v="33"/>
    <x v="0"/>
    <x v="412"/>
    <x v="197"/>
    <n v="0"/>
    <n v="0"/>
    <n v="398"/>
    <n v="739"/>
    <s v="Mcfaddoxter"/>
    <s v="Lynez Mcfaddoxter"/>
    <x v="0"/>
  </r>
  <r>
    <x v="2954"/>
    <n v="3203"/>
    <x v="1"/>
    <x v="1"/>
    <s v="G/506/S"/>
    <x v="3"/>
    <s v="S"/>
    <x v="0"/>
    <x v="1"/>
    <x v="0"/>
    <x v="0"/>
    <x v="0"/>
    <n v="0"/>
    <n v="0"/>
    <n v="0"/>
    <n v="0"/>
    <s v="Hopez"/>
    <s v="Karley Hopez"/>
    <x v="0"/>
  </r>
  <r>
    <x v="2955"/>
    <n v="3204"/>
    <x v="0"/>
    <x v="0"/>
    <s v="A/27/P"/>
    <x v="2"/>
    <s v="P"/>
    <x v="0"/>
    <x v="6"/>
    <x v="0"/>
    <x v="0"/>
    <x v="723"/>
    <n v="7"/>
    <n v="227"/>
    <n v="1457"/>
    <n v="3344"/>
    <s v="Wirdley"/>
    <s v="Sadra Wirdley"/>
    <x v="0"/>
  </r>
  <r>
    <x v="2956"/>
    <n v="3204"/>
    <x v="0"/>
    <x v="0"/>
    <s v="A/27/P"/>
    <x v="2"/>
    <s v="P"/>
    <x v="0"/>
    <x v="52"/>
    <x v="0"/>
    <x v="677"/>
    <x v="724"/>
    <n v="0"/>
    <n v="12"/>
    <n v="196"/>
    <n v="7883"/>
    <s v="Wirdley"/>
    <s v="Alphah Wirdley"/>
    <x v="0"/>
  </r>
  <r>
    <x v="2957"/>
    <n v="3204"/>
    <x v="0"/>
    <x v="0"/>
    <s v="A/27/P"/>
    <x v="2"/>
    <s v="P"/>
    <x v="0"/>
    <x v="59"/>
    <x v="0"/>
    <x v="0"/>
    <x v="240"/>
    <n v="0"/>
    <n v="8873"/>
    <n v="469"/>
    <n v="9473"/>
    <s v="Wirdley"/>
    <s v="Matan Wirdley"/>
    <x v="0"/>
  </r>
  <r>
    <x v="2958"/>
    <n v="3205"/>
    <x v="1"/>
    <x v="1"/>
    <s v="G/507/S"/>
    <x v="3"/>
    <s v="S"/>
    <x v="2"/>
    <x v="31"/>
    <x v="0"/>
    <x v="0"/>
    <x v="0"/>
    <n v="0"/>
    <n v="0"/>
    <n v="0"/>
    <n v="0"/>
    <s v="Dotsondez"/>
    <s v="Denny Dotsondez"/>
    <x v="1"/>
  </r>
  <r>
    <x v="2959"/>
    <n v="3206"/>
    <x v="1"/>
    <x v="0"/>
    <s v="G/520/P"/>
    <x v="3"/>
    <s v="P"/>
    <x v="0"/>
    <x v="53"/>
    <x v="0"/>
    <x v="678"/>
    <x v="0"/>
    <n v="21"/>
    <n v="573"/>
    <n v="0"/>
    <n v="887"/>
    <s v="Gainebergan"/>
    <s v="Gwenda Gainebergan"/>
    <x v="0"/>
  </r>
  <r>
    <x v="2960"/>
    <n v="2092"/>
    <x v="2"/>
    <x v="0"/>
    <s v=""/>
    <x v="4"/>
    <s v=""/>
    <x v="0"/>
    <x v="45"/>
    <x v="2"/>
    <x v="679"/>
    <x v="0"/>
    <n v="1605"/>
    <n v="1266"/>
    <n v="0"/>
    <n v="9597"/>
    <s v="Stpie"/>
    <s v="Cray Stpie"/>
    <x v="0"/>
  </r>
  <r>
    <x v="2961"/>
    <n v="3210"/>
    <x v="0"/>
    <x v="0"/>
    <s v="E/211/S"/>
    <x v="6"/>
    <s v="S"/>
    <x v="2"/>
    <x v="30"/>
    <x v="0"/>
    <x v="680"/>
    <x v="450"/>
    <n v="0"/>
    <n v="0"/>
    <n v="3219"/>
    <n v="3692"/>
    <s v="Heeroling"/>
    <s v="Charda Heeroling"/>
    <x v="0"/>
  </r>
  <r>
    <x v="2962"/>
    <n v="3210"/>
    <x v="0"/>
    <x v="0"/>
    <s v="E/211/S"/>
    <x v="6"/>
    <s v="S"/>
    <x v="2"/>
    <x v="28"/>
    <x v="0"/>
    <x v="492"/>
    <x v="725"/>
    <n v="0"/>
    <n v="3583"/>
    <n v="266"/>
    <n v="4456"/>
    <s v="Clugeadry"/>
    <s v="Aldun Clugeadry"/>
    <x v="0"/>
  </r>
  <r>
    <x v="2963"/>
    <n v="3210"/>
    <x v="0"/>
    <x v="0"/>
    <s v="E/211/S"/>
    <x v="6"/>
    <s v="S"/>
    <x v="0"/>
    <x v="12"/>
    <x v="0"/>
    <x v="244"/>
    <x v="726"/>
    <n v="0"/>
    <n v="1287"/>
    <n v="1229"/>
    <n v="5396"/>
    <s v="Heeroling"/>
    <s v="Axionif Heeroling"/>
    <x v="0"/>
  </r>
  <r>
    <x v="2964"/>
    <n v="3211"/>
    <x v="1"/>
    <x v="0"/>
    <s v="F/673/P"/>
    <x v="1"/>
    <s v="P"/>
    <x v="0"/>
    <x v="1"/>
    <x v="0"/>
    <x v="492"/>
    <x v="0"/>
    <n v="9"/>
    <n v="2645"/>
    <n v="2"/>
    <n v="2667"/>
    <s v="Baldson"/>
    <s v="Stal Baldson"/>
    <x v="0"/>
  </r>
  <r>
    <x v="2965"/>
    <n v="3211"/>
    <x v="1"/>
    <x v="0"/>
    <s v="G/521/P"/>
    <x v="3"/>
    <s v="P"/>
    <x v="2"/>
    <x v="26"/>
    <x v="0"/>
    <x v="681"/>
    <x v="251"/>
    <n v="0"/>
    <n v="0"/>
    <n v="144"/>
    <n v="888"/>
    <s v="Baldson"/>
    <s v="Maura Baldson"/>
    <x v="0"/>
  </r>
  <r>
    <x v="2966"/>
    <n v="3211"/>
    <x v="1"/>
    <x v="0"/>
    <s v="G/521/P"/>
    <x v="3"/>
    <s v="P"/>
    <x v="0"/>
    <x v="16"/>
    <x v="0"/>
    <x v="0"/>
    <x v="0"/>
    <n v="0"/>
    <n v="0"/>
    <n v="0"/>
    <n v="0"/>
    <s v="Baldson"/>
    <s v="Dianya Baldson"/>
    <x v="0"/>
  </r>
  <r>
    <x v="2967"/>
    <n v="3212"/>
    <x v="1"/>
    <x v="0"/>
    <s v="E/212/S"/>
    <x v="6"/>
    <s v="S"/>
    <x v="0"/>
    <x v="1"/>
    <x v="0"/>
    <x v="682"/>
    <x v="727"/>
    <n v="0"/>
    <n v="1225"/>
    <n v="0"/>
    <n v="1669"/>
    <s v="Bellarkerd"/>
    <s v="Philia Bellarkerd"/>
    <x v="0"/>
  </r>
  <r>
    <x v="2968"/>
    <n v="2092"/>
    <x v="2"/>
    <x v="0"/>
    <s v="F/410/S"/>
    <x v="1"/>
    <s v="S"/>
    <x v="0"/>
    <x v="6"/>
    <x v="0"/>
    <x v="683"/>
    <x v="0"/>
    <n v="0"/>
    <n v="0"/>
    <n v="0"/>
    <n v="1751"/>
    <s v="-"/>
    <s v="-"/>
    <x v="0"/>
  </r>
  <r>
    <x v="2969"/>
    <n v="3215"/>
    <x v="1"/>
    <x v="1"/>
    <s v="G/508/S"/>
    <x v="3"/>
    <s v="S"/>
    <x v="0"/>
    <x v="9"/>
    <x v="0"/>
    <x v="0"/>
    <x v="0"/>
    <n v="0"/>
    <n v="0"/>
    <n v="0"/>
    <n v="0"/>
    <s v="Warrison"/>
    <s v="Gretty Warrison"/>
    <x v="1"/>
  </r>
  <r>
    <x v="2970"/>
    <n v="3216"/>
    <x v="1"/>
    <x v="1"/>
    <s v="G/509/S"/>
    <x v="3"/>
    <s v="S"/>
    <x v="0"/>
    <x v="47"/>
    <x v="0"/>
    <x v="0"/>
    <x v="0"/>
    <n v="0"/>
    <n v="0"/>
    <n v="0"/>
    <n v="0"/>
    <s v="Haydenzier"/>
    <s v="Eristy Haydenzier"/>
    <x v="1"/>
  </r>
  <r>
    <x v="2971"/>
    <n v="3216"/>
    <x v="1"/>
    <x v="1"/>
    <s v="G/509/S"/>
    <x v="3"/>
    <s v="S"/>
    <x v="2"/>
    <x v="15"/>
    <x v="0"/>
    <x v="0"/>
    <x v="0"/>
    <n v="0"/>
    <n v="0"/>
    <n v="0"/>
    <n v="0"/>
    <s v="Haydenzier"/>
    <s v="Jennyn Haydenzier"/>
    <x v="1"/>
  </r>
  <r>
    <x v="2972"/>
    <n v="3216"/>
    <x v="1"/>
    <x v="0"/>
    <s v="E/213/S"/>
    <x v="6"/>
    <s v="S"/>
    <x v="0"/>
    <x v="40"/>
    <x v="0"/>
    <x v="0"/>
    <x v="728"/>
    <n v="0"/>
    <n v="36"/>
    <n v="0"/>
    <n v="1609"/>
    <s v="Haydenzier"/>
    <s v="Inerry Haydenzier"/>
    <x v="1"/>
  </r>
  <r>
    <x v="2973"/>
    <n v="2092"/>
    <x v="2"/>
    <x v="0"/>
    <s v="D/70/S"/>
    <x v="5"/>
    <s v="S"/>
    <x v="0"/>
    <x v="15"/>
    <x v="0"/>
    <x v="684"/>
    <x v="0"/>
    <n v="22"/>
    <n v="256"/>
    <n v="0"/>
    <n v="2578"/>
    <s v="Stpie"/>
    <s v="Jur Stpie"/>
    <x v="0"/>
  </r>
  <r>
    <x v="2974"/>
    <n v="3218"/>
    <x v="1"/>
    <x v="0"/>
    <s v="F/606/S"/>
    <x v="1"/>
    <s v="S"/>
    <x v="0"/>
    <x v="39"/>
    <x v="0"/>
    <x v="51"/>
    <x v="729"/>
    <n v="88"/>
    <n v="5"/>
    <n v="1"/>
    <n v="722"/>
    <s v="Bardinard"/>
    <s v="Derine Bardinard"/>
    <x v="1"/>
  </r>
  <r>
    <x v="2975"/>
    <n v="3218"/>
    <x v="1"/>
    <x v="0"/>
    <s v="F/606/S"/>
    <x v="1"/>
    <s v="S"/>
    <x v="2"/>
    <x v="2"/>
    <x v="0"/>
    <x v="685"/>
    <x v="0"/>
    <n v="5"/>
    <n v="517"/>
    <n v="0"/>
    <n v="574"/>
    <s v="Bardinard"/>
    <s v="Lonna Bardinard"/>
    <x v="0"/>
  </r>
  <r>
    <x v="2976"/>
    <n v="3218"/>
    <x v="1"/>
    <x v="0"/>
    <s v="G/510/S"/>
    <x v="3"/>
    <s v="S"/>
    <x v="0"/>
    <x v="17"/>
    <x v="0"/>
    <x v="0"/>
    <x v="0"/>
    <n v="0"/>
    <n v="0"/>
    <n v="0"/>
    <n v="0"/>
    <s v="Bardinard"/>
    <s v="Wena Bardinard"/>
    <x v="0"/>
  </r>
  <r>
    <x v="2977"/>
    <n v="2094"/>
    <x v="2"/>
    <x v="1"/>
    <s v="F/415/P"/>
    <x v="1"/>
    <s v="P"/>
    <x v="0"/>
    <x v="33"/>
    <x v="0"/>
    <x v="0"/>
    <x v="0"/>
    <n v="0"/>
    <n v="0"/>
    <n v="0"/>
    <n v="0"/>
    <s v="Buncy"/>
    <s v="Lles Buncy"/>
    <x v="1"/>
  </r>
  <r>
    <x v="2978"/>
    <n v="3220"/>
    <x v="1"/>
    <x v="0"/>
    <s v="G/522/P"/>
    <x v="3"/>
    <s v="P"/>
    <x v="0"/>
    <x v="3"/>
    <x v="0"/>
    <x v="0"/>
    <x v="0"/>
    <n v="75"/>
    <n v="709"/>
    <n v="0"/>
    <n v="784"/>
    <s v="Meyerthy"/>
    <s v="Jeane Meyerthy"/>
    <x v="0"/>
  </r>
  <r>
    <x v="2979"/>
    <n v="3221"/>
    <x v="1"/>
    <x v="0"/>
    <s v="G/511/S"/>
    <x v="3"/>
    <s v="S"/>
    <x v="1"/>
    <x v="43"/>
    <x v="0"/>
    <x v="0"/>
    <x v="0"/>
    <n v="616"/>
    <n v="0"/>
    <n v="0"/>
    <n v="616"/>
    <s v="Meadoney"/>
    <s v="Brinez Meadoney"/>
    <x v="0"/>
  </r>
  <r>
    <x v="2980"/>
    <n v="3223"/>
    <x v="1"/>
    <x v="0"/>
    <s v="G/523/P"/>
    <x v="3"/>
    <s v="P"/>
    <x v="0"/>
    <x v="34"/>
    <x v="0"/>
    <x v="32"/>
    <x v="0"/>
    <n v="799"/>
    <n v="0"/>
    <n v="37"/>
    <n v="852"/>
    <s v="Prickmantes"/>
    <s v="Elany Prickmantes"/>
    <x v="0"/>
  </r>
  <r>
    <x v="2981"/>
    <n v="3224"/>
    <x v="1"/>
    <x v="0"/>
    <s v="F/607/S"/>
    <x v="1"/>
    <s v="S"/>
    <x v="0"/>
    <x v="3"/>
    <x v="0"/>
    <x v="0"/>
    <x v="76"/>
    <n v="0"/>
    <n v="102"/>
    <n v="0"/>
    <n v="1052"/>
    <s v="Fredersend"/>
    <s v="Ellie Fredersend"/>
    <x v="1"/>
  </r>
  <r>
    <x v="2982"/>
    <n v="3225"/>
    <x v="0"/>
    <x v="1"/>
    <s v="C/120/S"/>
    <x v="7"/>
    <s v="S"/>
    <x v="2"/>
    <x v="30"/>
    <x v="0"/>
    <x v="0"/>
    <x v="0"/>
    <n v="0"/>
    <n v="0"/>
    <n v="0"/>
    <n v="0"/>
    <s v="Surind"/>
    <s v="Minoton Surind"/>
    <x v="1"/>
  </r>
  <r>
    <x v="2983"/>
    <n v="3225"/>
    <x v="0"/>
    <x v="0"/>
    <s v="C/120/S"/>
    <x v="7"/>
    <s v="S"/>
    <x v="0"/>
    <x v="7"/>
    <x v="0"/>
    <x v="0"/>
    <x v="730"/>
    <n v="0"/>
    <n v="68"/>
    <n v="341"/>
    <n v="3690"/>
    <s v="Surind"/>
    <s v="Bosoneb Surind"/>
    <x v="1"/>
  </r>
  <r>
    <x v="2984"/>
    <n v="3227"/>
    <x v="1"/>
    <x v="0"/>
    <s v="G/513/S"/>
    <x v="3"/>
    <s v="S"/>
    <x v="0"/>
    <x v="33"/>
    <x v="0"/>
    <x v="523"/>
    <x v="238"/>
    <n v="407"/>
    <n v="397"/>
    <n v="0"/>
    <n v="882"/>
    <s v="Chardst"/>
    <s v="Eila Chardst"/>
    <x v="0"/>
  </r>
  <r>
    <x v="2985"/>
    <n v="3229"/>
    <x v="0"/>
    <x v="0"/>
    <s v="B/118/S"/>
    <x v="0"/>
    <s v="S"/>
    <x v="0"/>
    <x v="11"/>
    <x v="0"/>
    <x v="29"/>
    <x v="60"/>
    <n v="1100"/>
    <n v="498"/>
    <n v="0"/>
    <n v="3945"/>
    <s v="Chpeng"/>
    <s v="Aino Chpeng"/>
    <x v="1"/>
  </r>
  <r>
    <x v="2986"/>
    <n v="2096"/>
    <x v="2"/>
    <x v="0"/>
    <s v="F/412/S"/>
    <x v="1"/>
    <s v="S"/>
    <x v="0"/>
    <x v="18"/>
    <x v="0"/>
    <x v="686"/>
    <x v="0"/>
    <n v="68"/>
    <n v="0"/>
    <n v="0"/>
    <n v="1692"/>
    <s v="Kinie"/>
    <s v="Weaffs Kinie"/>
    <x v="0"/>
  </r>
  <r>
    <x v="2987"/>
    <n v="2120"/>
    <x v="2"/>
    <x v="0"/>
    <s v="D/73/S"/>
    <x v="5"/>
    <s v="S"/>
    <x v="0"/>
    <x v="18"/>
    <x v="0"/>
    <x v="0"/>
    <x v="0"/>
    <n v="1058"/>
    <n v="0"/>
    <n v="0"/>
    <n v="1058"/>
    <s v="Bla"/>
    <s v="Prah Bla"/>
    <x v="1"/>
  </r>
  <r>
    <x v="2988"/>
    <n v="3235"/>
    <x v="1"/>
    <x v="0"/>
    <s v="F/610/S"/>
    <x v="1"/>
    <s v="S"/>
    <x v="0"/>
    <x v="38"/>
    <x v="0"/>
    <x v="454"/>
    <x v="0"/>
    <n v="1271"/>
    <n v="0"/>
    <n v="71"/>
    <n v="1500"/>
    <s v="Shieldson"/>
    <s v="Stancy Shieldson"/>
    <x v="0"/>
  </r>
  <r>
    <x v="2989"/>
    <n v="3236"/>
    <x v="1"/>
    <x v="1"/>
    <s v="G/524/P"/>
    <x v="3"/>
    <s v="P"/>
    <x v="2"/>
    <x v="17"/>
    <x v="0"/>
    <x v="0"/>
    <x v="0"/>
    <n v="0"/>
    <n v="0"/>
    <n v="0"/>
    <n v="0"/>
    <s v="Woody"/>
    <s v="Garyan Woody"/>
    <x v="1"/>
  </r>
  <r>
    <x v="2990"/>
    <n v="3236"/>
    <x v="1"/>
    <x v="0"/>
    <s v="F/676/P"/>
    <x v="1"/>
    <s v="P"/>
    <x v="0"/>
    <x v="14"/>
    <x v="0"/>
    <x v="687"/>
    <x v="142"/>
    <n v="238"/>
    <n v="0"/>
    <n v="77"/>
    <n v="1448"/>
    <s v="Woody"/>
    <s v="Carlen Woody"/>
    <x v="0"/>
  </r>
  <r>
    <x v="2991"/>
    <n v="3236"/>
    <x v="1"/>
    <x v="0"/>
    <s v="E/200/P"/>
    <x v="6"/>
    <s v="P"/>
    <x v="0"/>
    <x v="41"/>
    <x v="0"/>
    <x v="0"/>
    <x v="423"/>
    <n v="0"/>
    <n v="756"/>
    <n v="5"/>
    <n v="791"/>
    <s v="Woody"/>
    <s v="Anton Woody"/>
    <x v="0"/>
  </r>
  <r>
    <x v="2992"/>
    <n v="2133"/>
    <x v="2"/>
    <x v="0"/>
    <s v="D/74/S"/>
    <x v="5"/>
    <s v="S"/>
    <x v="0"/>
    <x v="34"/>
    <x v="0"/>
    <x v="195"/>
    <x v="0"/>
    <n v="43"/>
    <n v="85"/>
    <n v="0"/>
    <n v="1182"/>
    <s v="Chrie"/>
    <s v="Caish Chrie"/>
    <x v="0"/>
  </r>
  <r>
    <x v="2993"/>
    <n v="2133"/>
    <x v="2"/>
    <x v="1"/>
    <s v="F/416/S"/>
    <x v="1"/>
    <s v="S"/>
    <x v="0"/>
    <x v="4"/>
    <x v="0"/>
    <x v="0"/>
    <x v="0"/>
    <n v="0"/>
    <n v="0"/>
    <n v="0"/>
    <n v="0"/>
    <s v="Chrie"/>
    <s v="Elfs Chrie"/>
    <x v="1"/>
  </r>
  <r>
    <x v="2994"/>
    <n v="2134"/>
    <x v="2"/>
    <x v="0"/>
    <s v="F/422/P"/>
    <x v="1"/>
    <s v="P"/>
    <x v="0"/>
    <x v="28"/>
    <x v="0"/>
    <x v="287"/>
    <x v="0"/>
    <n v="0"/>
    <n v="0"/>
    <n v="3"/>
    <n v="1149"/>
    <s v="Pimne"/>
    <s v="Mes Pimne"/>
    <x v="0"/>
  </r>
  <r>
    <x v="2995"/>
    <n v="2137"/>
    <x v="2"/>
    <x v="1"/>
    <s v="F/423/P"/>
    <x v="1"/>
    <s v="P"/>
    <x v="0"/>
    <x v="38"/>
    <x v="0"/>
    <x v="0"/>
    <x v="0"/>
    <n v="0"/>
    <n v="0"/>
    <n v="0"/>
    <n v="0"/>
    <s v="Ruité"/>
    <s v="Lopedo Ruité"/>
    <x v="1"/>
  </r>
  <r>
    <x v="2996"/>
    <n v="3239"/>
    <x v="1"/>
    <x v="1"/>
    <s v="G/515/S"/>
    <x v="3"/>
    <s v="S"/>
    <x v="0"/>
    <x v="29"/>
    <x v="0"/>
    <x v="0"/>
    <x v="0"/>
    <n v="0"/>
    <n v="0"/>
    <n v="0"/>
    <n v="0"/>
    <s v="Bookerson"/>
    <s v="Stanya Bookerson"/>
    <x v="1"/>
  </r>
  <r>
    <x v="2997"/>
    <n v="3240"/>
    <x v="1"/>
    <x v="0"/>
    <s v="E/216/S"/>
    <x v="6"/>
    <s v="S"/>
    <x v="0"/>
    <x v="30"/>
    <x v="0"/>
    <x v="0"/>
    <x v="532"/>
    <n v="402"/>
    <n v="0"/>
    <n v="7"/>
    <n v="791"/>
    <s v="Vinozarks"/>
    <s v="Sonnie Vinozarks"/>
    <x v="0"/>
  </r>
  <r>
    <x v="2998"/>
    <n v="3241"/>
    <x v="1"/>
    <x v="1"/>
    <s v="G/525/P"/>
    <x v="3"/>
    <s v="P"/>
    <x v="0"/>
    <x v="34"/>
    <x v="0"/>
    <x v="0"/>
    <x v="0"/>
    <n v="0"/>
    <n v="0"/>
    <n v="0"/>
    <n v="0"/>
    <s v="Hickley"/>
    <s v="Benny Hickley"/>
    <x v="0"/>
  </r>
  <r>
    <x v="2999"/>
    <n v="3243"/>
    <x v="1"/>
    <x v="0"/>
    <s v="G/516/S"/>
    <x v="3"/>
    <s v="S"/>
    <x v="2"/>
    <x v="20"/>
    <x v="0"/>
    <x v="0"/>
    <x v="0"/>
    <n v="0"/>
    <n v="0"/>
    <n v="0"/>
    <n v="0"/>
    <s v="Hermanapp"/>
    <s v="Tonald Hermanapp"/>
    <x v="0"/>
  </r>
  <r>
    <x v="3000"/>
    <n v="3247"/>
    <x v="1"/>
    <x v="0"/>
    <s v="E/202/P"/>
    <x v="6"/>
    <s v="P"/>
    <x v="0"/>
    <x v="36"/>
    <x v="0"/>
    <x v="688"/>
    <x v="310"/>
    <n v="0"/>
    <n v="8"/>
    <n v="0"/>
    <n v="788"/>
    <s v="Malliamsey"/>
    <s v="Harvin Malliamsey"/>
    <x v="0"/>
  </r>
  <r>
    <x v="3001"/>
    <n v="3248"/>
    <x v="1"/>
    <x v="0"/>
    <s v="G/526/P"/>
    <x v="3"/>
    <s v="P"/>
    <x v="0"/>
    <x v="33"/>
    <x v="0"/>
    <x v="0"/>
    <x v="0"/>
    <n v="0"/>
    <n v="0"/>
    <n v="0"/>
    <n v="0"/>
    <s v="Baldens"/>
    <s v="Rice Baldens"/>
    <x v="0"/>
  </r>
  <r>
    <x v="3002"/>
    <n v="3252"/>
    <x v="1"/>
    <x v="0"/>
    <s v="F/613/S"/>
    <x v="1"/>
    <s v="S"/>
    <x v="2"/>
    <x v="70"/>
    <x v="0"/>
    <x v="8"/>
    <x v="0"/>
    <n v="236"/>
    <n v="0"/>
    <n v="2049"/>
    <n v="2293"/>
    <s v="Melez"/>
    <s v="Dwin Melez"/>
    <x v="0"/>
  </r>
  <r>
    <x v="3003"/>
    <n v="3253"/>
    <x v="1"/>
    <x v="0"/>
    <s v="G/528/P"/>
    <x v="3"/>
    <s v="P"/>
    <x v="0"/>
    <x v="33"/>
    <x v="0"/>
    <x v="0"/>
    <x v="0"/>
    <n v="687"/>
    <n v="46"/>
    <n v="20"/>
    <n v="753"/>
    <s v="Thorney"/>
    <s v="Lardy Thorney"/>
    <x v="0"/>
  </r>
  <r>
    <x v="3004"/>
    <n v="3254"/>
    <x v="0"/>
    <x v="0"/>
    <s v="C/121/S"/>
    <x v="7"/>
    <s v="S"/>
    <x v="0"/>
    <x v="7"/>
    <x v="0"/>
    <x v="0"/>
    <x v="731"/>
    <n v="0"/>
    <n v="594"/>
    <n v="85"/>
    <n v="3994"/>
    <s v="Igmable"/>
    <s v="Alphein Igmable"/>
    <x v="1"/>
  </r>
  <r>
    <x v="3005"/>
    <n v="3255"/>
    <x v="1"/>
    <x v="1"/>
    <s v="G/517/S"/>
    <x v="3"/>
    <s v="S"/>
    <x v="1"/>
    <x v="28"/>
    <x v="0"/>
    <x v="0"/>
    <x v="0"/>
    <n v="0"/>
    <n v="0"/>
    <n v="0"/>
    <n v="0"/>
    <s v="Morandry"/>
    <s v="Fayel Morandry"/>
    <x v="1"/>
  </r>
  <r>
    <x v="3006"/>
    <n v="3256"/>
    <x v="0"/>
    <x v="1"/>
    <s v="E/217/S"/>
    <x v="6"/>
    <s v="S"/>
    <x v="2"/>
    <x v="48"/>
    <x v="0"/>
    <x v="0"/>
    <x v="0"/>
    <n v="0"/>
    <n v="0"/>
    <n v="0"/>
    <n v="0"/>
    <s v="Myling"/>
    <s v="Ashird Myling"/>
    <x v="1"/>
  </r>
  <r>
    <x v="3007"/>
    <n v="3258"/>
    <x v="1"/>
    <x v="1"/>
    <s v="G/529/P"/>
    <x v="3"/>
    <s v="P"/>
    <x v="0"/>
    <x v="49"/>
    <x v="0"/>
    <x v="0"/>
    <x v="0"/>
    <n v="0"/>
    <n v="0"/>
    <n v="0"/>
    <n v="0"/>
    <s v="Waltonnedy"/>
    <s v="Genee Waltonnedy"/>
    <x v="0"/>
  </r>
  <r>
    <x v="3008"/>
    <n v="3259"/>
    <x v="1"/>
    <x v="0"/>
    <s v="G/530/P"/>
    <x v="3"/>
    <s v="P"/>
    <x v="0"/>
    <x v="28"/>
    <x v="0"/>
    <x v="689"/>
    <x v="0"/>
    <n v="1"/>
    <n v="1372"/>
    <n v="0"/>
    <n v="1881"/>
    <s v="Tranciams"/>
    <s v="Des Tranciams"/>
    <x v="0"/>
  </r>
  <r>
    <x v="3009"/>
    <n v="3260"/>
    <x v="1"/>
    <x v="0"/>
    <s v="F/615/S"/>
    <x v="1"/>
    <s v="S"/>
    <x v="3"/>
    <x v="43"/>
    <x v="0"/>
    <x v="0"/>
    <x v="243"/>
    <n v="0"/>
    <n v="699"/>
    <n v="0"/>
    <n v="864"/>
    <s v="Canton"/>
    <s v="Dell Canton"/>
    <x v="0"/>
  </r>
  <r>
    <x v="3010"/>
    <n v="3262"/>
    <x v="1"/>
    <x v="0"/>
    <s v="F/681/P"/>
    <x v="1"/>
    <s v="P"/>
    <x v="0"/>
    <x v="25"/>
    <x v="0"/>
    <x v="0"/>
    <x v="634"/>
    <n v="0"/>
    <n v="0"/>
    <n v="0"/>
    <n v="632"/>
    <s v="Pottmanley"/>
    <s v="Jodia Pottmanley"/>
    <x v="0"/>
  </r>
  <r>
    <x v="3011"/>
    <n v="2137"/>
    <x v="2"/>
    <x v="0"/>
    <s v="F/423/P"/>
    <x v="1"/>
    <s v="P"/>
    <x v="2"/>
    <x v="47"/>
    <x v="0"/>
    <x v="0"/>
    <x v="0"/>
    <n v="0"/>
    <n v="0"/>
    <n v="0"/>
    <n v="0"/>
    <s v="Queke"/>
    <s v="Stoate Queke"/>
    <x v="1"/>
  </r>
  <r>
    <x v="3012"/>
    <n v="3269"/>
    <x v="0"/>
    <x v="0"/>
    <s v="C/122/S"/>
    <x v="7"/>
    <s v="S"/>
    <x v="2"/>
    <x v="8"/>
    <x v="0"/>
    <x v="690"/>
    <x v="732"/>
    <n v="0"/>
    <n v="893"/>
    <n v="1937"/>
    <n v="7986"/>
    <s v="Spistory"/>
    <s v="Terion Spistory"/>
    <x v="1"/>
  </r>
  <r>
    <x v="3013"/>
    <n v="3270"/>
    <x v="1"/>
    <x v="0"/>
    <s v="G/531/P"/>
    <x v="3"/>
    <s v="P"/>
    <x v="0"/>
    <x v="6"/>
    <x v="0"/>
    <x v="0"/>
    <x v="99"/>
    <n v="322"/>
    <n v="6"/>
    <n v="243"/>
    <n v="627"/>
    <s v="Klindsey"/>
    <s v="Thell Klindsey"/>
    <x v="1"/>
  </r>
  <r>
    <x v="3014"/>
    <n v="3271"/>
    <x v="1"/>
    <x v="1"/>
    <s v="G/532/P"/>
    <x v="3"/>
    <s v="P"/>
    <x v="0"/>
    <x v="27"/>
    <x v="0"/>
    <x v="0"/>
    <x v="0"/>
    <n v="0"/>
    <n v="0"/>
    <n v="0"/>
    <n v="0"/>
    <s v="Micknightt"/>
    <s v="Florey Micknightt"/>
    <x v="0"/>
  </r>
  <r>
    <x v="3015"/>
    <n v="3271"/>
    <x v="1"/>
    <x v="0"/>
    <s v="G/532/P"/>
    <x v="3"/>
    <s v="P"/>
    <x v="2"/>
    <x v="57"/>
    <x v="0"/>
    <x v="0"/>
    <x v="0"/>
    <n v="0"/>
    <n v="0"/>
    <n v="0"/>
    <n v="0"/>
    <s v="Micknightt"/>
    <s v="Alley Micknightt"/>
    <x v="1"/>
  </r>
  <r>
    <x v="3016"/>
    <n v="3272"/>
    <x v="1"/>
    <x v="0"/>
    <s v="G/518/S"/>
    <x v="3"/>
    <s v="S"/>
    <x v="0"/>
    <x v="46"/>
    <x v="0"/>
    <x v="0"/>
    <x v="0"/>
    <n v="895"/>
    <n v="0"/>
    <n v="0"/>
    <n v="895"/>
    <s v="Kellynn"/>
    <s v="Clarry Kellynn"/>
    <x v="1"/>
  </r>
  <r>
    <x v="3017"/>
    <n v="3272"/>
    <x v="1"/>
    <x v="1"/>
    <s v="G/518/S"/>
    <x v="3"/>
    <s v="S"/>
    <x v="2"/>
    <x v="37"/>
    <x v="0"/>
    <x v="0"/>
    <x v="0"/>
    <n v="0"/>
    <n v="0"/>
    <n v="0"/>
    <n v="0"/>
    <s v="Kellynn"/>
    <s v="Eilan Kellynn"/>
    <x v="1"/>
  </r>
  <r>
    <x v="3018"/>
    <n v="3273"/>
    <x v="1"/>
    <x v="1"/>
    <s v="G/519/S"/>
    <x v="3"/>
    <s v="S"/>
    <x v="1"/>
    <x v="43"/>
    <x v="0"/>
    <x v="0"/>
    <x v="0"/>
    <n v="0"/>
    <n v="0"/>
    <n v="0"/>
    <n v="0"/>
    <s v="Wilkinner"/>
    <s v="Lonnez Wilkinner"/>
    <x v="0"/>
  </r>
  <r>
    <x v="3019"/>
    <n v="3274"/>
    <x v="1"/>
    <x v="1"/>
    <s v="G/533/P"/>
    <x v="3"/>
    <s v="P"/>
    <x v="0"/>
    <x v="25"/>
    <x v="0"/>
    <x v="0"/>
    <x v="0"/>
    <n v="0"/>
    <n v="0"/>
    <n v="0"/>
    <n v="0"/>
    <s v="Hahnstoneal"/>
    <s v="Dwigh Hahnstoneal"/>
    <x v="1"/>
  </r>
  <r>
    <x v="3020"/>
    <n v="3274"/>
    <x v="1"/>
    <x v="0"/>
    <s v="G/533/P"/>
    <x v="3"/>
    <s v="P"/>
    <x v="2"/>
    <x v="4"/>
    <x v="0"/>
    <x v="691"/>
    <x v="260"/>
    <n v="0"/>
    <n v="184"/>
    <n v="0"/>
    <n v="1800"/>
    <s v="Hahnstoneal"/>
    <s v="Sallyl Hahnstoneal"/>
    <x v="0"/>
  </r>
  <r>
    <x v="3021"/>
    <n v="3274"/>
    <x v="1"/>
    <x v="0"/>
    <s v="G/533/P"/>
    <x v="3"/>
    <s v="P"/>
    <x v="0"/>
    <x v="51"/>
    <x v="2"/>
    <x v="0"/>
    <x v="0"/>
    <n v="16"/>
    <n v="733"/>
    <n v="159"/>
    <n v="908"/>
    <s v="Hahnstoneal"/>
    <s v="Annaha Hahnstoneal"/>
    <x v="0"/>
  </r>
  <r>
    <x v="3022"/>
    <n v="3275"/>
    <x v="1"/>
    <x v="0"/>
    <s v="F/617/S"/>
    <x v="1"/>
    <s v="S"/>
    <x v="2"/>
    <x v="8"/>
    <x v="0"/>
    <x v="692"/>
    <x v="0"/>
    <n v="341"/>
    <n v="35"/>
    <n v="0"/>
    <n v="632"/>
    <s v="Gibbsonton"/>
    <s v="Darley Gibbsonton"/>
    <x v="1"/>
  </r>
  <r>
    <x v="3023"/>
    <n v="3276"/>
    <x v="0"/>
    <x v="0"/>
    <s v="A/29/P"/>
    <x v="2"/>
    <s v="P"/>
    <x v="0"/>
    <x v="3"/>
    <x v="0"/>
    <x v="512"/>
    <x v="328"/>
    <n v="0"/>
    <n v="121"/>
    <n v="483"/>
    <n v="1277"/>
    <s v="Wirdley"/>
    <s v="Prope Wirdley"/>
    <x v="0"/>
  </r>
  <r>
    <x v="3024"/>
    <n v="3279"/>
    <x v="0"/>
    <x v="0"/>
    <s v="C/123/S"/>
    <x v="7"/>
    <s v="S"/>
    <x v="2"/>
    <x v="49"/>
    <x v="0"/>
    <x v="0"/>
    <x v="0"/>
    <n v="0"/>
    <n v="0"/>
    <n v="0"/>
    <n v="0"/>
    <s v="Whifounrew"/>
    <s v="Mard Whifounrew"/>
    <x v="1"/>
  </r>
  <r>
    <x v="3025"/>
    <n v="3279"/>
    <x v="0"/>
    <x v="1"/>
    <s v="C/123/S"/>
    <x v="7"/>
    <s v="S"/>
    <x v="0"/>
    <x v="33"/>
    <x v="0"/>
    <x v="0"/>
    <x v="0"/>
    <n v="0"/>
    <n v="0"/>
    <n v="0"/>
    <n v="0"/>
    <s v="Whifounrew"/>
    <s v="Grafik Whifounrew"/>
    <x v="1"/>
  </r>
  <r>
    <x v="3026"/>
    <n v="3279"/>
    <x v="0"/>
    <x v="1"/>
    <s v="C/123/S"/>
    <x v="7"/>
    <s v="S"/>
    <x v="0"/>
    <x v="7"/>
    <x v="0"/>
    <x v="0"/>
    <x v="0"/>
    <n v="0"/>
    <n v="0"/>
    <n v="0"/>
    <n v="0"/>
    <s v="Whifounrew"/>
    <s v="Antinon Whifounrew"/>
    <x v="1"/>
  </r>
  <r>
    <x v="3027"/>
    <n v="3279"/>
    <x v="0"/>
    <x v="1"/>
    <s v="C/123/S"/>
    <x v="7"/>
    <s v="S"/>
    <x v="0"/>
    <x v="7"/>
    <x v="0"/>
    <x v="0"/>
    <x v="0"/>
    <n v="0"/>
    <n v="0"/>
    <n v="0"/>
    <n v="0"/>
    <s v="Whifounrew"/>
    <s v="Kabiak Whifounrew"/>
    <x v="1"/>
  </r>
  <r>
    <x v="3028"/>
    <n v="3280"/>
    <x v="1"/>
    <x v="1"/>
    <s v="G/534/P"/>
    <x v="3"/>
    <s v="P"/>
    <x v="1"/>
    <x v="14"/>
    <x v="0"/>
    <x v="0"/>
    <x v="0"/>
    <n v="0"/>
    <n v="0"/>
    <n v="0"/>
    <n v="0"/>
    <s v="Ricks"/>
    <s v="Idace Ricks"/>
    <x v="1"/>
  </r>
  <r>
    <x v="3029"/>
    <n v="3280"/>
    <x v="1"/>
    <x v="0"/>
    <s v="F/684/P"/>
    <x v="1"/>
    <s v="P"/>
    <x v="2"/>
    <x v="25"/>
    <x v="0"/>
    <x v="640"/>
    <x v="492"/>
    <n v="0"/>
    <n v="0"/>
    <n v="8"/>
    <n v="1359"/>
    <s v="Ricks"/>
    <s v="Lilly Ricks"/>
    <x v="0"/>
  </r>
  <r>
    <x v="3030"/>
    <n v="3282"/>
    <x v="0"/>
    <x v="1"/>
    <s v="B/120/S"/>
    <x v="0"/>
    <s v="S"/>
    <x v="2"/>
    <x v="26"/>
    <x v="0"/>
    <x v="0"/>
    <x v="0"/>
    <n v="0"/>
    <n v="0"/>
    <n v="0"/>
    <n v="0"/>
    <s v="Prighty"/>
    <s v="Nasl Prighty"/>
    <x v="1"/>
  </r>
  <r>
    <x v="3031"/>
    <n v="3282"/>
    <x v="0"/>
    <x v="1"/>
    <s v="B/120/S"/>
    <x v="0"/>
    <s v="S"/>
    <x v="0"/>
    <x v="62"/>
    <x v="2"/>
    <x v="0"/>
    <x v="0"/>
    <n v="0"/>
    <n v="0"/>
    <n v="0"/>
    <n v="0"/>
    <s v="Prighty"/>
    <s v="Alzird Prighty"/>
    <x v="1"/>
  </r>
  <r>
    <x v="3032"/>
    <n v="3282"/>
    <x v="0"/>
    <x v="0"/>
    <s v="B/120/S"/>
    <x v="0"/>
    <s v="S"/>
    <x v="0"/>
    <x v="26"/>
    <x v="0"/>
    <x v="0"/>
    <x v="733"/>
    <n v="0"/>
    <n v="85"/>
    <n v="150"/>
    <n v="1675"/>
    <s v="Prighty"/>
    <s v="Sheratz Prighty"/>
    <x v="1"/>
  </r>
  <r>
    <x v="3033"/>
    <n v="3283"/>
    <x v="1"/>
    <x v="0"/>
    <s v="F/619/S"/>
    <x v="1"/>
    <s v="S"/>
    <x v="0"/>
    <x v="26"/>
    <x v="0"/>
    <x v="0"/>
    <x v="310"/>
    <n v="34"/>
    <n v="753"/>
    <n v="1"/>
    <n v="804"/>
    <s v="-"/>
    <s v="-"/>
    <x v="0"/>
  </r>
  <r>
    <x v="3034"/>
    <n v="3283"/>
    <x v="1"/>
    <x v="0"/>
    <s v="F/619/S"/>
    <x v="1"/>
    <s v="S"/>
    <x v="0"/>
    <x v="43"/>
    <x v="0"/>
    <x v="579"/>
    <x v="0"/>
    <n v="453"/>
    <n v="174"/>
    <n v="6"/>
    <n v="697"/>
    <s v="Horthy"/>
    <s v="Allyn Horthy"/>
    <x v="0"/>
  </r>
  <r>
    <x v="3035"/>
    <n v="3283"/>
    <x v="1"/>
    <x v="0"/>
    <s v="G/521/S"/>
    <x v="3"/>
    <s v="S"/>
    <x v="0"/>
    <x v="33"/>
    <x v="0"/>
    <x v="0"/>
    <x v="0"/>
    <n v="0"/>
    <n v="646"/>
    <n v="138"/>
    <n v="784"/>
    <s v="Strongers"/>
    <s v="Byront Strongers"/>
    <x v="0"/>
  </r>
  <r>
    <x v="3036"/>
    <n v="3283"/>
    <x v="1"/>
    <x v="0"/>
    <s v="G/521/S"/>
    <x v="3"/>
    <s v="S"/>
    <x v="0"/>
    <x v="22"/>
    <x v="0"/>
    <x v="0"/>
    <x v="0"/>
    <n v="0"/>
    <n v="846"/>
    <n v="0"/>
    <n v="846"/>
    <s v="Hoopez"/>
    <s v="Brank Hoopez"/>
    <x v="0"/>
  </r>
  <r>
    <x v="3037"/>
    <n v="3284"/>
    <x v="1"/>
    <x v="1"/>
    <s v="G/535/P"/>
    <x v="3"/>
    <s v="P"/>
    <x v="1"/>
    <x v="30"/>
    <x v="0"/>
    <x v="0"/>
    <x v="0"/>
    <n v="0"/>
    <n v="0"/>
    <n v="0"/>
    <n v="0"/>
    <s v="Holsen"/>
    <s v="Kaye Holsen"/>
    <x v="1"/>
  </r>
  <r>
    <x v="3038"/>
    <n v="3284"/>
    <x v="1"/>
    <x v="1"/>
    <s v="G/535/P"/>
    <x v="3"/>
    <s v="P"/>
    <x v="1"/>
    <x v="19"/>
    <x v="0"/>
    <x v="0"/>
    <x v="0"/>
    <n v="0"/>
    <n v="0"/>
    <n v="0"/>
    <n v="0"/>
    <s v="Holsen"/>
    <s v="Olgary Holsen"/>
    <x v="1"/>
  </r>
  <r>
    <x v="3039"/>
    <n v="3287"/>
    <x v="1"/>
    <x v="0"/>
    <s v="G/522/S"/>
    <x v="3"/>
    <s v="S"/>
    <x v="1"/>
    <x v="37"/>
    <x v="0"/>
    <x v="0"/>
    <x v="0"/>
    <n v="0"/>
    <n v="0"/>
    <n v="0"/>
    <n v="0"/>
    <s v="Carlsonney"/>
    <s v="Jeron Carlsonney"/>
    <x v="1"/>
  </r>
  <r>
    <x v="3040"/>
    <n v="3287"/>
    <x v="1"/>
    <x v="0"/>
    <s v=""/>
    <x v="4"/>
    <s v=""/>
    <x v="0"/>
    <x v="15"/>
    <x v="0"/>
    <x v="693"/>
    <x v="91"/>
    <n v="50"/>
    <n v="0"/>
    <n v="0"/>
    <n v="770"/>
    <s v="Carlsonney"/>
    <s v="Jerrye Carlsonney"/>
    <x v="1"/>
  </r>
  <r>
    <x v="3041"/>
    <n v="3287"/>
    <x v="1"/>
    <x v="0"/>
    <s v="F/621/S"/>
    <x v="1"/>
    <s v="S"/>
    <x v="2"/>
    <x v="41"/>
    <x v="0"/>
    <x v="0"/>
    <x v="0"/>
    <n v="14"/>
    <n v="625"/>
    <n v="0"/>
    <n v="639"/>
    <s v="Carlsonney"/>
    <s v="Therie Carlsonney"/>
    <x v="0"/>
  </r>
  <r>
    <x v="3042"/>
    <n v="3289"/>
    <x v="1"/>
    <x v="1"/>
    <s v="G/536/P"/>
    <x v="3"/>
    <s v="P"/>
    <x v="0"/>
    <x v="4"/>
    <x v="0"/>
    <x v="0"/>
    <x v="0"/>
    <n v="0"/>
    <n v="0"/>
    <n v="0"/>
    <n v="0"/>
    <s v="Whitez"/>
    <s v="Jaye Whitez"/>
    <x v="1"/>
  </r>
  <r>
    <x v="3043"/>
    <n v="3292"/>
    <x v="0"/>
    <x v="1"/>
    <s v="B/121/S"/>
    <x v="0"/>
    <s v="S"/>
    <x v="0"/>
    <x v="58"/>
    <x v="0"/>
    <x v="0"/>
    <x v="0"/>
    <n v="0"/>
    <n v="0"/>
    <n v="0"/>
    <n v="0"/>
    <s v="Dianket"/>
    <s v="Sarino Dianket"/>
    <x v="1"/>
  </r>
  <r>
    <x v="3044"/>
    <n v="3292"/>
    <x v="0"/>
    <x v="0"/>
    <s v=""/>
    <x v="4"/>
    <s v=""/>
    <x v="2"/>
    <x v="58"/>
    <x v="0"/>
    <x v="16"/>
    <x v="734"/>
    <n v="0"/>
    <n v="10385"/>
    <n v="299"/>
    <n v="16771"/>
    <s v="Dianket"/>
    <s v="Auvab Dianket"/>
    <x v="0"/>
  </r>
  <r>
    <x v="3045"/>
    <n v="3292"/>
    <x v="0"/>
    <x v="1"/>
    <s v="B/121/S"/>
    <x v="0"/>
    <s v="S"/>
    <x v="2"/>
    <x v="9"/>
    <x v="0"/>
    <x v="0"/>
    <x v="0"/>
    <n v="0"/>
    <n v="0"/>
    <n v="0"/>
    <n v="0"/>
    <s v="Brakepined"/>
    <s v="Coxak Brakepined"/>
    <x v="1"/>
  </r>
  <r>
    <x v="3046"/>
    <n v="3292"/>
    <x v="0"/>
    <x v="0"/>
    <s v="B/121/S"/>
    <x v="0"/>
    <s v="S"/>
    <x v="0"/>
    <x v="36"/>
    <x v="1"/>
    <x v="0"/>
    <x v="0"/>
    <n v="0"/>
    <n v="0"/>
    <n v="0"/>
    <n v="0"/>
    <s v="Discuous"/>
    <s v="Acruxon Discuous"/>
    <x v="1"/>
  </r>
  <r>
    <x v="3047"/>
    <n v="3292"/>
    <x v="0"/>
    <x v="1"/>
    <s v="B/121/S"/>
    <x v="0"/>
    <s v="S"/>
    <x v="0"/>
    <x v="10"/>
    <x v="0"/>
    <x v="0"/>
    <x v="0"/>
    <n v="0"/>
    <n v="0"/>
    <n v="0"/>
    <n v="0"/>
    <s v="Dianket"/>
    <s v="Golaron Dianket"/>
    <x v="1"/>
  </r>
  <r>
    <x v="3048"/>
    <n v="2137"/>
    <x v="2"/>
    <x v="0"/>
    <s v="F/423/P"/>
    <x v="1"/>
    <s v="P"/>
    <x v="2"/>
    <x v="32"/>
    <x v="0"/>
    <x v="0"/>
    <x v="0"/>
    <n v="0"/>
    <n v="0"/>
    <n v="0"/>
    <n v="0"/>
    <s v="Queke"/>
    <s v="Slig Queke"/>
    <x v="1"/>
  </r>
  <r>
    <x v="3049"/>
    <n v="3294"/>
    <x v="1"/>
    <x v="1"/>
    <s v="G/537/P"/>
    <x v="3"/>
    <s v="P"/>
    <x v="1"/>
    <x v="7"/>
    <x v="0"/>
    <x v="0"/>
    <x v="0"/>
    <n v="0"/>
    <n v="0"/>
    <n v="0"/>
    <n v="0"/>
    <s v="Georgasey"/>
    <s v="Shard Georgasey"/>
    <x v="1"/>
  </r>
  <r>
    <x v="3050"/>
    <n v="3294"/>
    <x v="1"/>
    <x v="1"/>
    <s v="G/537/P"/>
    <x v="3"/>
    <s v="P"/>
    <x v="0"/>
    <x v="34"/>
    <x v="0"/>
    <x v="0"/>
    <x v="0"/>
    <n v="0"/>
    <n v="0"/>
    <n v="0"/>
    <n v="0"/>
    <s v="Georgasey"/>
    <s v="Elinda Georgasey"/>
    <x v="0"/>
  </r>
  <r>
    <x v="3051"/>
    <n v="3295"/>
    <x v="1"/>
    <x v="0"/>
    <s v="G/538/P"/>
    <x v="3"/>
    <s v="P"/>
    <x v="2"/>
    <x v="28"/>
    <x v="0"/>
    <x v="694"/>
    <x v="735"/>
    <n v="0"/>
    <n v="866"/>
    <n v="2"/>
    <n v="4393"/>
    <s v="Horndley"/>
    <s v="Nancey Horndley"/>
    <x v="0"/>
  </r>
  <r>
    <x v="3052"/>
    <n v="3296"/>
    <x v="1"/>
    <x v="0"/>
    <s v="F/624/S"/>
    <x v="1"/>
    <s v="S"/>
    <x v="2"/>
    <x v="5"/>
    <x v="0"/>
    <x v="695"/>
    <x v="0"/>
    <n v="101"/>
    <n v="5"/>
    <n v="0"/>
    <n v="738"/>
    <s v="Villenson"/>
    <s v="Ginia Villenson"/>
    <x v="1"/>
  </r>
  <r>
    <x v="3053"/>
    <n v="3297"/>
    <x v="1"/>
    <x v="0"/>
    <s v="F/686/P"/>
    <x v="1"/>
    <s v="P"/>
    <x v="0"/>
    <x v="51"/>
    <x v="0"/>
    <x v="696"/>
    <x v="93"/>
    <n v="8"/>
    <n v="0"/>
    <n v="0"/>
    <n v="1103"/>
    <s v="Carlsonney"/>
    <s v="Trick Carlsonney"/>
    <x v="0"/>
  </r>
  <r>
    <x v="3054"/>
    <n v="3298"/>
    <x v="1"/>
    <x v="0"/>
    <s v="F/687/P"/>
    <x v="1"/>
    <s v="P"/>
    <x v="3"/>
    <x v="38"/>
    <x v="0"/>
    <x v="0"/>
    <x v="0"/>
    <n v="775"/>
    <n v="127"/>
    <n v="0"/>
    <n v="902"/>
    <s v="Fowles"/>
    <s v="Jeanny Fowles"/>
    <x v="1"/>
  </r>
  <r>
    <x v="3055"/>
    <n v="3299"/>
    <x v="1"/>
    <x v="2"/>
    <s v="G/524/S"/>
    <x v="3"/>
    <s v="S"/>
    <x v="0"/>
    <x v="1"/>
    <x v="0"/>
    <x v="0"/>
    <x v="0"/>
    <n v="0"/>
    <n v="0"/>
    <n v="0"/>
    <n v="0"/>
    <s v="Dillestron"/>
    <s v="Verney Dillestron"/>
    <x v="0"/>
  </r>
  <r>
    <x v="3056"/>
    <n v="2139"/>
    <x v="2"/>
    <x v="1"/>
    <s v="F/417/S"/>
    <x v="1"/>
    <s v="S"/>
    <x v="0"/>
    <x v="43"/>
    <x v="0"/>
    <x v="0"/>
    <x v="0"/>
    <n v="0"/>
    <n v="0"/>
    <n v="0"/>
    <n v="0"/>
    <s v="Razo"/>
    <s v="Gibil Razo"/>
    <x v="1"/>
  </r>
  <r>
    <x v="3057"/>
    <n v="2142"/>
    <x v="2"/>
    <x v="1"/>
    <s v="F/418/S"/>
    <x v="1"/>
    <s v="S"/>
    <x v="0"/>
    <x v="0"/>
    <x v="2"/>
    <x v="0"/>
    <x v="0"/>
    <n v="0"/>
    <n v="0"/>
    <n v="0"/>
    <n v="0"/>
    <s v="Pri"/>
    <s v="Tostex Pri"/>
    <x v="1"/>
  </r>
  <r>
    <x v="3058"/>
    <n v="3301"/>
    <x v="1"/>
    <x v="1"/>
    <s v="G/525/S"/>
    <x v="3"/>
    <s v="S"/>
    <x v="2"/>
    <x v="57"/>
    <x v="0"/>
    <x v="0"/>
    <x v="0"/>
    <n v="0"/>
    <n v="0"/>
    <n v="0"/>
    <n v="0"/>
    <s v="Domington"/>
    <s v="Tyle Domington"/>
    <x v="1"/>
  </r>
  <r>
    <x v="3059"/>
    <n v="3301"/>
    <x v="1"/>
    <x v="0"/>
    <s v="G/525/S"/>
    <x v="3"/>
    <s v="S"/>
    <x v="0"/>
    <x v="17"/>
    <x v="0"/>
    <x v="0"/>
    <x v="0"/>
    <n v="0"/>
    <n v="0"/>
    <n v="0"/>
    <n v="0"/>
    <s v="Domington"/>
    <s v="Tonald Domington"/>
    <x v="1"/>
  </r>
  <r>
    <x v="3060"/>
    <n v="3301"/>
    <x v="1"/>
    <x v="0"/>
    <s v="G/525/S"/>
    <x v="3"/>
    <s v="S"/>
    <x v="2"/>
    <x v="16"/>
    <x v="0"/>
    <x v="0"/>
    <x v="0"/>
    <n v="0"/>
    <n v="0"/>
    <n v="0"/>
    <n v="0"/>
    <s v="Domington"/>
    <s v="Yolace Domington"/>
    <x v="1"/>
  </r>
  <r>
    <x v="3061"/>
    <n v="3301"/>
    <x v="1"/>
    <x v="2"/>
    <s v="G/525/S"/>
    <x v="3"/>
    <s v="S"/>
    <x v="0"/>
    <x v="28"/>
    <x v="0"/>
    <x v="0"/>
    <x v="0"/>
    <n v="0"/>
    <n v="0"/>
    <n v="0"/>
    <n v="0"/>
    <s v="Domington"/>
    <s v="Lulah Domington"/>
    <x v="1"/>
  </r>
  <r>
    <x v="3062"/>
    <n v="3304"/>
    <x v="0"/>
    <x v="1"/>
    <s v="D/105/P"/>
    <x v="5"/>
    <s v="P"/>
    <x v="0"/>
    <x v="54"/>
    <x v="0"/>
    <x v="0"/>
    <x v="0"/>
    <n v="0"/>
    <n v="0"/>
    <n v="0"/>
    <n v="0"/>
    <s v="Drayfulery"/>
    <s v="Ashelik Drayfulery"/>
    <x v="1"/>
  </r>
  <r>
    <x v="3063"/>
    <n v="2147"/>
    <x v="2"/>
    <x v="0"/>
    <s v="E/155/S"/>
    <x v="6"/>
    <s v="S"/>
    <x v="0"/>
    <x v="34"/>
    <x v="0"/>
    <x v="287"/>
    <x v="0"/>
    <n v="47"/>
    <n v="0"/>
    <n v="105"/>
    <n v="1298"/>
    <s v="Ban"/>
    <s v="Chon Ban"/>
    <x v="1"/>
  </r>
  <r>
    <x v="3064"/>
    <n v="2161"/>
    <x v="2"/>
    <x v="1"/>
    <s v="F/429/P"/>
    <x v="1"/>
    <s v="P"/>
    <x v="0"/>
    <x v="26"/>
    <x v="0"/>
    <x v="0"/>
    <x v="0"/>
    <n v="0"/>
    <n v="0"/>
    <n v="0"/>
    <n v="0"/>
    <s v="Sidie"/>
    <s v="Poselk Sidie"/>
    <x v="1"/>
  </r>
  <r>
    <x v="3065"/>
    <n v="3308"/>
    <x v="1"/>
    <x v="0"/>
    <s v="F/690/P"/>
    <x v="1"/>
    <s v="P"/>
    <x v="1"/>
    <x v="9"/>
    <x v="0"/>
    <x v="0"/>
    <x v="303"/>
    <n v="504"/>
    <n v="125"/>
    <n v="0"/>
    <n v="672"/>
    <s v="Patthews"/>
    <s v="Rice Patthews"/>
    <x v="0"/>
  </r>
  <r>
    <x v="3066"/>
    <n v="3309"/>
    <x v="1"/>
    <x v="0"/>
    <s v="G/539/P"/>
    <x v="3"/>
    <s v="P"/>
    <x v="0"/>
    <x v="36"/>
    <x v="0"/>
    <x v="0"/>
    <x v="0"/>
    <n v="762"/>
    <n v="0"/>
    <n v="50"/>
    <n v="812"/>
    <s v="Wellenez"/>
    <s v="Rosiey Wellenez"/>
    <x v="0"/>
  </r>
  <r>
    <x v="3067"/>
    <n v="3310"/>
    <x v="0"/>
    <x v="1"/>
    <s v="D/107/P"/>
    <x v="5"/>
    <s v="P"/>
    <x v="0"/>
    <x v="6"/>
    <x v="0"/>
    <x v="0"/>
    <x v="0"/>
    <n v="0"/>
    <n v="0"/>
    <n v="0"/>
    <n v="0"/>
    <s v="Bagint"/>
    <s v="Grafik Bagint"/>
    <x v="1"/>
  </r>
  <r>
    <x v="3068"/>
    <n v="3311"/>
    <x v="0"/>
    <x v="0"/>
    <s v="E/221/S"/>
    <x v="6"/>
    <s v="S"/>
    <x v="0"/>
    <x v="6"/>
    <x v="0"/>
    <x v="0"/>
    <x v="736"/>
    <n v="0"/>
    <n v="476"/>
    <n v="226"/>
    <n v="2340"/>
    <s v="Alenter"/>
    <s v="Neutrin Alenter"/>
    <x v="0"/>
  </r>
  <r>
    <x v="3069"/>
    <n v="3312"/>
    <x v="0"/>
    <x v="0"/>
    <s v="E/203/P"/>
    <x v="6"/>
    <s v="P"/>
    <x v="0"/>
    <x v="29"/>
    <x v="0"/>
    <x v="0"/>
    <x v="737"/>
    <n v="0"/>
    <n v="3725"/>
    <n v="9"/>
    <n v="4810"/>
    <s v="Waring"/>
    <s v="Alathim Waring"/>
    <x v="0"/>
  </r>
  <r>
    <x v="3070"/>
    <n v="3313"/>
    <x v="0"/>
    <x v="1"/>
    <s v="B/122/S"/>
    <x v="0"/>
    <s v="S"/>
    <x v="2"/>
    <x v="18"/>
    <x v="0"/>
    <x v="0"/>
    <x v="0"/>
    <n v="0"/>
    <n v="0"/>
    <n v="0"/>
    <n v="0"/>
    <s v="Cientteng"/>
    <s v="Maasyma Cientteng"/>
    <x v="1"/>
  </r>
  <r>
    <x v="3071"/>
    <n v="3314"/>
    <x v="1"/>
    <x v="0"/>
    <s v="F/626/S"/>
    <x v="1"/>
    <s v="S"/>
    <x v="0"/>
    <x v="43"/>
    <x v="0"/>
    <x v="697"/>
    <x v="0"/>
    <n v="238"/>
    <n v="139"/>
    <n v="8"/>
    <n v="645"/>
    <s v="Hornettoney"/>
    <s v="Maurie Hornettoney"/>
    <x v="0"/>
  </r>
  <r>
    <x v="3072"/>
    <n v="3315"/>
    <x v="1"/>
    <x v="0"/>
    <s v="F/627/S"/>
    <x v="1"/>
    <s v="S"/>
    <x v="0"/>
    <x v="24"/>
    <x v="0"/>
    <x v="50"/>
    <x v="0"/>
    <n v="99"/>
    <n v="0"/>
    <n v="2031"/>
    <n v="2140"/>
    <s v="-"/>
    <s v="-"/>
    <x v="0"/>
  </r>
  <r>
    <x v="3073"/>
    <n v="3317"/>
    <x v="1"/>
    <x v="0"/>
    <s v="G/540/P"/>
    <x v="3"/>
    <s v="P"/>
    <x v="0"/>
    <x v="38"/>
    <x v="0"/>
    <x v="0"/>
    <x v="0"/>
    <n v="0"/>
    <n v="0"/>
    <n v="1765"/>
    <n v="1765"/>
    <s v="Scottney"/>
    <s v="Pamont Scottney"/>
    <x v="0"/>
  </r>
  <r>
    <x v="3074"/>
    <n v="3318"/>
    <x v="0"/>
    <x v="0"/>
    <s v="B/123/S"/>
    <x v="0"/>
    <s v="S"/>
    <x v="0"/>
    <x v="0"/>
    <x v="0"/>
    <x v="0"/>
    <x v="738"/>
    <n v="0"/>
    <n v="22"/>
    <n v="401"/>
    <n v="1380"/>
    <s v="Openduave"/>
    <s v="Acrabih Openduave"/>
    <x v="1"/>
  </r>
  <r>
    <x v="3075"/>
    <n v="3318"/>
    <x v="0"/>
    <x v="1"/>
    <s v="B/123/S"/>
    <x v="0"/>
    <s v="S"/>
    <x v="2"/>
    <x v="25"/>
    <x v="0"/>
    <x v="0"/>
    <x v="0"/>
    <n v="0"/>
    <n v="0"/>
    <n v="0"/>
    <n v="0"/>
    <s v="Openduave"/>
    <s v="Azhab Openduave"/>
    <x v="1"/>
  </r>
  <r>
    <x v="3076"/>
    <n v="3318"/>
    <x v="0"/>
    <x v="0"/>
    <s v="B/123/S"/>
    <x v="0"/>
    <s v="S"/>
    <x v="0"/>
    <x v="56"/>
    <x v="0"/>
    <x v="0"/>
    <x v="0"/>
    <n v="0"/>
    <n v="0"/>
    <n v="0"/>
    <n v="0"/>
    <s v="Openduave"/>
    <s v="Altara Openduave"/>
    <x v="1"/>
  </r>
  <r>
    <x v="3077"/>
    <n v="3318"/>
    <x v="0"/>
    <x v="1"/>
    <s v="B/123/S"/>
    <x v="0"/>
    <s v="S"/>
    <x v="3"/>
    <x v="5"/>
    <x v="0"/>
    <x v="0"/>
    <x v="0"/>
    <n v="0"/>
    <n v="0"/>
    <n v="0"/>
    <n v="0"/>
    <s v="Openduave"/>
    <s v="Diskeh Openduave"/>
    <x v="1"/>
  </r>
  <r>
    <x v="3078"/>
    <n v="3318"/>
    <x v="0"/>
    <x v="1"/>
    <s v="B/123/S"/>
    <x v="0"/>
    <s v="S"/>
    <x v="0"/>
    <x v="39"/>
    <x v="0"/>
    <x v="0"/>
    <x v="0"/>
    <n v="0"/>
    <n v="0"/>
    <n v="0"/>
    <n v="0"/>
    <s v="Openduave"/>
    <s v="Betenar Openduave"/>
    <x v="1"/>
  </r>
  <r>
    <x v="3079"/>
    <n v="3319"/>
    <x v="1"/>
    <x v="0"/>
    <s v="G/541/P"/>
    <x v="3"/>
    <s v="P"/>
    <x v="0"/>
    <x v="35"/>
    <x v="0"/>
    <x v="0"/>
    <x v="739"/>
    <n v="532"/>
    <n v="15"/>
    <n v="26"/>
    <n v="908"/>
    <s v="Wolfaddox"/>
    <s v="Line Wolfaddox"/>
    <x v="0"/>
  </r>
  <r>
    <x v="3080"/>
    <n v="3322"/>
    <x v="1"/>
    <x v="1"/>
    <s v="G/542/P"/>
    <x v="3"/>
    <s v="P"/>
    <x v="0"/>
    <x v="42"/>
    <x v="0"/>
    <x v="0"/>
    <x v="0"/>
    <n v="0"/>
    <n v="0"/>
    <n v="0"/>
    <n v="0"/>
    <s v="Philliames"/>
    <s v="Man Philliames"/>
    <x v="1"/>
  </r>
  <r>
    <x v="3081"/>
    <n v="3323"/>
    <x v="0"/>
    <x v="1"/>
    <s v="C/110/P"/>
    <x v="7"/>
    <s v="P"/>
    <x v="2"/>
    <x v="46"/>
    <x v="0"/>
    <x v="0"/>
    <x v="0"/>
    <n v="0"/>
    <n v="0"/>
    <n v="0"/>
    <n v="0"/>
    <s v="Fliblerolt"/>
    <s v="Shellum Fliblerolt"/>
    <x v="1"/>
  </r>
  <r>
    <x v="3082"/>
    <n v="3323"/>
    <x v="0"/>
    <x v="1"/>
    <s v="C/110/P"/>
    <x v="7"/>
    <s v="P"/>
    <x v="2"/>
    <x v="70"/>
    <x v="0"/>
    <x v="0"/>
    <x v="0"/>
    <n v="0"/>
    <n v="0"/>
    <n v="0"/>
    <n v="0"/>
    <s v="Fliblerolt"/>
    <s v="Jihoton Fliblerolt"/>
    <x v="1"/>
  </r>
  <r>
    <x v="3083"/>
    <n v="2162"/>
    <x v="2"/>
    <x v="1"/>
    <s v="F/425/S"/>
    <x v="1"/>
    <s v="S"/>
    <x v="1"/>
    <x v="38"/>
    <x v="0"/>
    <x v="0"/>
    <x v="0"/>
    <n v="0"/>
    <n v="0"/>
    <n v="0"/>
    <n v="0"/>
    <s v="Graie"/>
    <s v="Ral Graie"/>
    <x v="1"/>
  </r>
  <r>
    <x v="3084"/>
    <n v="2162"/>
    <x v="2"/>
    <x v="0"/>
    <s v="F/425/S"/>
    <x v="1"/>
    <s v="S"/>
    <x v="0"/>
    <x v="16"/>
    <x v="0"/>
    <x v="0"/>
    <x v="0"/>
    <n v="0"/>
    <n v="0"/>
    <n v="0"/>
    <n v="0"/>
    <s v="Graie"/>
    <s v="Hoces Graie"/>
    <x v="1"/>
  </r>
  <r>
    <x v="3085"/>
    <n v="3325"/>
    <x v="1"/>
    <x v="1"/>
    <s v="G/543/P"/>
    <x v="3"/>
    <s v="P"/>
    <x v="1"/>
    <x v="14"/>
    <x v="0"/>
    <x v="0"/>
    <x v="0"/>
    <n v="0"/>
    <n v="0"/>
    <n v="0"/>
    <n v="0"/>
    <s v="Fitzgerson"/>
    <s v="Blanda Fitzgerson"/>
    <x v="1"/>
  </r>
  <r>
    <x v="3086"/>
    <n v="3326"/>
    <x v="1"/>
    <x v="0"/>
    <s v="E/222/S"/>
    <x v="6"/>
    <s v="S"/>
    <x v="0"/>
    <x v="42"/>
    <x v="0"/>
    <x v="0"/>
    <x v="0"/>
    <n v="1519"/>
    <n v="0"/>
    <n v="4"/>
    <n v="1523"/>
    <s v="Llobsoney"/>
    <s v="Bretty Llobsoney"/>
    <x v="0"/>
  </r>
  <r>
    <x v="3087"/>
    <n v="3327"/>
    <x v="1"/>
    <x v="0"/>
    <s v="G/528/S"/>
    <x v="3"/>
    <s v="S"/>
    <x v="0"/>
    <x v="25"/>
    <x v="0"/>
    <x v="0"/>
    <x v="0"/>
    <n v="0"/>
    <n v="0"/>
    <n v="772"/>
    <n v="772"/>
    <s v="Noelan"/>
    <s v="Erice Noelan"/>
    <x v="0"/>
  </r>
  <r>
    <x v="3088"/>
    <n v="3328"/>
    <x v="1"/>
    <x v="0"/>
    <s v="F/691/P"/>
    <x v="1"/>
    <s v="P"/>
    <x v="0"/>
    <x v="10"/>
    <x v="0"/>
    <x v="658"/>
    <x v="0"/>
    <n v="0"/>
    <n v="0"/>
    <n v="323"/>
    <n v="901"/>
    <s v="Yorkland"/>
    <s v="Rena Yorkland"/>
    <x v="0"/>
  </r>
  <r>
    <x v="3089"/>
    <n v="3329"/>
    <x v="1"/>
    <x v="1"/>
    <s v="G/544/P"/>
    <x v="3"/>
    <s v="P"/>
    <x v="0"/>
    <x v="31"/>
    <x v="0"/>
    <x v="0"/>
    <x v="0"/>
    <n v="0"/>
    <n v="0"/>
    <n v="0"/>
    <n v="0"/>
    <s v="Krampbelles"/>
    <s v="Lorie Krampbelles"/>
    <x v="1"/>
  </r>
  <r>
    <x v="3090"/>
    <n v="2168"/>
    <x v="2"/>
    <x v="1"/>
    <s v="F/427/S"/>
    <x v="1"/>
    <s v="S"/>
    <x v="0"/>
    <x v="8"/>
    <x v="0"/>
    <x v="0"/>
    <x v="0"/>
    <n v="0"/>
    <n v="0"/>
    <n v="0"/>
    <n v="0"/>
    <s v="Lacke"/>
    <s v="Fow Lacke"/>
    <x v="1"/>
  </r>
  <r>
    <x v="3091"/>
    <n v="2688"/>
    <x v="1"/>
    <x v="0"/>
    <s v="F/557/P"/>
    <x v="1"/>
    <s v="P"/>
    <x v="0"/>
    <x v="1"/>
    <x v="0"/>
    <x v="16"/>
    <x v="473"/>
    <n v="0"/>
    <n v="0"/>
    <n v="591"/>
    <n v="797"/>
    <s v="Willy"/>
    <s v="Eriky Willy"/>
    <x v="0"/>
  </r>
  <r>
    <x v="3092"/>
    <n v="2168"/>
    <x v="2"/>
    <x v="0"/>
    <s v="F/427/S"/>
    <x v="1"/>
    <s v="S"/>
    <x v="0"/>
    <x v="28"/>
    <x v="0"/>
    <x v="698"/>
    <x v="0"/>
    <n v="991"/>
    <n v="0"/>
    <n v="13"/>
    <n v="1216"/>
    <s v="Lacke"/>
    <s v="Gorice Lacke"/>
    <x v="0"/>
  </r>
  <r>
    <x v="3093"/>
    <n v="2177"/>
    <x v="2"/>
    <x v="1"/>
    <s v="F/435/P"/>
    <x v="1"/>
    <s v="P"/>
    <x v="0"/>
    <x v="70"/>
    <x v="0"/>
    <x v="0"/>
    <x v="0"/>
    <n v="0"/>
    <n v="0"/>
    <n v="0"/>
    <n v="0"/>
    <s v="Colle"/>
    <s v="Clech Colle"/>
    <x v="1"/>
  </r>
  <r>
    <x v="3094"/>
    <n v="2183"/>
    <x v="2"/>
    <x v="0"/>
    <s v="F/429/S"/>
    <x v="1"/>
    <s v="S"/>
    <x v="1"/>
    <x v="59"/>
    <x v="0"/>
    <x v="699"/>
    <x v="0"/>
    <n v="41"/>
    <n v="334"/>
    <n v="251"/>
    <n v="1233"/>
    <s v="Ruity"/>
    <s v="Cheeet Ruity"/>
    <x v="0"/>
  </r>
  <r>
    <x v="3095"/>
    <n v="2191"/>
    <x v="2"/>
    <x v="1"/>
    <s v="F/431/S"/>
    <x v="1"/>
    <s v="S"/>
    <x v="0"/>
    <x v="13"/>
    <x v="0"/>
    <x v="0"/>
    <x v="0"/>
    <n v="0"/>
    <n v="0"/>
    <n v="0"/>
    <n v="0"/>
    <s v="Sidie"/>
    <s v="Barkix Sidie"/>
    <x v="1"/>
  </r>
  <r>
    <x v="3096"/>
    <n v="3337"/>
    <x v="0"/>
    <x v="1"/>
    <s v="B/125/S"/>
    <x v="0"/>
    <s v="S"/>
    <x v="2"/>
    <x v="43"/>
    <x v="0"/>
    <x v="0"/>
    <x v="0"/>
    <n v="0"/>
    <n v="0"/>
    <n v="0"/>
    <n v="0"/>
    <s v="Boltund"/>
    <s v="Stra Boltund"/>
    <x v="1"/>
  </r>
  <r>
    <x v="3097"/>
    <n v="3337"/>
    <x v="0"/>
    <x v="0"/>
    <s v="B/125/S"/>
    <x v="0"/>
    <s v="S"/>
    <x v="0"/>
    <x v="29"/>
    <x v="0"/>
    <x v="0"/>
    <x v="740"/>
    <n v="90"/>
    <n v="7740"/>
    <n v="142"/>
    <n v="8152"/>
    <s v="Resspeding"/>
    <s v="Auvair Resspeding"/>
    <x v="0"/>
  </r>
  <r>
    <x v="3098"/>
    <n v="3337"/>
    <x v="0"/>
    <x v="0"/>
    <s v="B/125/S"/>
    <x v="0"/>
    <s v="S"/>
    <x v="0"/>
    <x v="25"/>
    <x v="0"/>
    <x v="0"/>
    <x v="0"/>
    <n v="7"/>
    <n v="3653"/>
    <n v="226"/>
    <n v="3886"/>
    <s v="Boltund"/>
    <s v="Mesarix Boltund"/>
    <x v="0"/>
  </r>
  <r>
    <x v="3099"/>
    <n v="3338"/>
    <x v="1"/>
    <x v="1"/>
    <s v="G/546/P"/>
    <x v="3"/>
    <s v="P"/>
    <x v="1"/>
    <x v="7"/>
    <x v="0"/>
    <x v="0"/>
    <x v="0"/>
    <n v="0"/>
    <n v="0"/>
    <n v="0"/>
    <n v="0"/>
    <s v="Pentss"/>
    <s v="Melvia Pentss"/>
    <x v="1"/>
  </r>
  <r>
    <x v="3100"/>
    <n v="3339"/>
    <x v="1"/>
    <x v="1"/>
    <s v="G/530/S"/>
    <x v="3"/>
    <s v="S"/>
    <x v="0"/>
    <x v="6"/>
    <x v="0"/>
    <x v="0"/>
    <x v="0"/>
    <n v="0"/>
    <n v="0"/>
    <n v="0"/>
    <n v="0"/>
    <s v="Mondsey"/>
    <s v="Coreee Mondsey"/>
    <x v="0"/>
  </r>
  <r>
    <x v="3101"/>
    <n v="3342"/>
    <x v="1"/>
    <x v="1"/>
    <s v="G/531/S"/>
    <x v="3"/>
    <s v="S"/>
    <x v="0"/>
    <x v="1"/>
    <x v="0"/>
    <x v="0"/>
    <x v="0"/>
    <n v="0"/>
    <n v="0"/>
    <n v="0"/>
    <n v="0"/>
    <s v="Hayder"/>
    <s v="Jordy Hayder"/>
    <x v="1"/>
  </r>
  <r>
    <x v="3102"/>
    <n v="3343"/>
    <x v="1"/>
    <x v="1"/>
    <s v="G/532/S"/>
    <x v="3"/>
    <s v="S"/>
    <x v="2"/>
    <x v="52"/>
    <x v="0"/>
    <x v="0"/>
    <x v="0"/>
    <n v="0"/>
    <n v="0"/>
    <n v="0"/>
    <n v="0"/>
    <s v="Swanardy"/>
    <s v="Ollip Swanardy"/>
    <x v="0"/>
  </r>
  <r>
    <x v="3103"/>
    <n v="3348"/>
    <x v="1"/>
    <x v="0"/>
    <s v="E/225/S"/>
    <x v="6"/>
    <s v="S"/>
    <x v="0"/>
    <x v="25"/>
    <x v="0"/>
    <x v="682"/>
    <x v="130"/>
    <n v="584"/>
    <n v="0"/>
    <n v="0"/>
    <n v="789"/>
    <s v="Bradlerson"/>
    <s v="Julies Bradlerson"/>
    <x v="0"/>
  </r>
  <r>
    <x v="3104"/>
    <n v="3349"/>
    <x v="0"/>
    <x v="1"/>
    <s v="C/111/P"/>
    <x v="7"/>
    <s v="P"/>
    <x v="0"/>
    <x v="73"/>
    <x v="1"/>
    <x v="0"/>
    <x v="0"/>
    <n v="0"/>
    <n v="0"/>
    <n v="0"/>
    <n v="0"/>
    <s v="Brakeril"/>
    <s v="Sargin Brakeril"/>
    <x v="1"/>
  </r>
  <r>
    <x v="3105"/>
    <n v="3350"/>
    <x v="1"/>
    <x v="0"/>
    <s v="F/633/S"/>
    <x v="1"/>
    <s v="S"/>
    <x v="0"/>
    <x v="30"/>
    <x v="0"/>
    <x v="29"/>
    <x v="741"/>
    <n v="0"/>
    <n v="0"/>
    <n v="0"/>
    <n v="2129"/>
    <s v="Josey"/>
    <s v="Dianya Josey"/>
    <x v="1"/>
  </r>
  <r>
    <x v="3106"/>
    <n v="3352"/>
    <x v="1"/>
    <x v="1"/>
    <s v="G/547/P"/>
    <x v="3"/>
    <s v="P"/>
    <x v="1"/>
    <x v="52"/>
    <x v="0"/>
    <x v="0"/>
    <x v="0"/>
    <n v="0"/>
    <n v="0"/>
    <n v="0"/>
    <n v="0"/>
    <s v="Hickson"/>
    <s v="Kelle Hickson"/>
    <x v="0"/>
  </r>
  <r>
    <x v="3107"/>
    <n v="3353"/>
    <x v="0"/>
    <x v="0"/>
    <s v="C/125/S"/>
    <x v="7"/>
    <s v="S"/>
    <x v="0"/>
    <x v="34"/>
    <x v="0"/>
    <x v="0"/>
    <x v="453"/>
    <n v="191"/>
    <n v="12062"/>
    <n v="59"/>
    <n v="12528"/>
    <s v="Reming"/>
    <s v="Toperon Reming"/>
    <x v="0"/>
  </r>
  <r>
    <x v="3108"/>
    <n v="3353"/>
    <x v="0"/>
    <x v="1"/>
    <s v="C/125/S"/>
    <x v="7"/>
    <s v="S"/>
    <x v="2"/>
    <x v="45"/>
    <x v="0"/>
    <x v="0"/>
    <x v="0"/>
    <n v="0"/>
    <n v="0"/>
    <n v="0"/>
    <n v="0"/>
    <s v="Reming"/>
    <s v="Bellah Reming"/>
    <x v="1"/>
  </r>
  <r>
    <x v="3109"/>
    <n v="3353"/>
    <x v="0"/>
    <x v="0"/>
    <s v="C/125/S"/>
    <x v="7"/>
    <s v="S"/>
    <x v="0"/>
    <x v="15"/>
    <x v="0"/>
    <x v="0"/>
    <x v="144"/>
    <n v="0"/>
    <n v="12"/>
    <n v="6111"/>
    <n v="6128"/>
    <s v="Reming"/>
    <s v="Taurion Reming"/>
    <x v="0"/>
  </r>
  <r>
    <x v="3110"/>
    <n v="3353"/>
    <x v="0"/>
    <x v="0"/>
    <s v="C/125/S"/>
    <x v="7"/>
    <s v="S"/>
    <x v="0"/>
    <x v="64"/>
    <x v="0"/>
    <x v="0"/>
    <x v="742"/>
    <n v="0"/>
    <n v="265"/>
    <n v="201"/>
    <n v="4548"/>
    <s v="Conable"/>
    <s v="Almelik Conable"/>
    <x v="1"/>
  </r>
  <r>
    <x v="3111"/>
    <n v="3353"/>
    <x v="0"/>
    <x v="0"/>
    <s v="C/125/S"/>
    <x v="7"/>
    <s v="S"/>
    <x v="2"/>
    <x v="43"/>
    <x v="0"/>
    <x v="0"/>
    <x v="743"/>
    <n v="0"/>
    <n v="11"/>
    <n v="3460"/>
    <n v="7965"/>
    <s v="Reming"/>
    <s v="Ankaan Reming"/>
    <x v="1"/>
  </r>
  <r>
    <x v="3112"/>
    <n v="3353"/>
    <x v="0"/>
    <x v="0"/>
    <s v="C/125/S"/>
    <x v="7"/>
    <s v="S"/>
    <x v="0"/>
    <x v="11"/>
    <x v="0"/>
    <x v="0"/>
    <x v="744"/>
    <n v="0"/>
    <n v="880"/>
    <n v="605"/>
    <n v="3382"/>
    <s v="Reming"/>
    <s v="Hamelik Reming"/>
    <x v="1"/>
  </r>
  <r>
    <x v="3113"/>
    <n v="3357"/>
    <x v="1"/>
    <x v="1"/>
    <s v="G/535/S"/>
    <x v="3"/>
    <s v="S"/>
    <x v="1"/>
    <x v="41"/>
    <x v="0"/>
    <x v="0"/>
    <x v="0"/>
    <n v="0"/>
    <n v="0"/>
    <n v="0"/>
    <n v="0"/>
    <s v="Pollarkeeks"/>
    <s v="Kerrie Pollarkeeks"/>
    <x v="0"/>
  </r>
  <r>
    <x v="3114"/>
    <n v="3359"/>
    <x v="1"/>
    <x v="0"/>
    <s v="G/536/S"/>
    <x v="3"/>
    <s v="S"/>
    <x v="0"/>
    <x v="25"/>
    <x v="0"/>
    <x v="0"/>
    <x v="607"/>
    <n v="0"/>
    <n v="0"/>
    <n v="2"/>
    <n v="812"/>
    <s v="Sweene"/>
    <s v="Essara Sweene"/>
    <x v="0"/>
  </r>
  <r>
    <x v="3115"/>
    <n v="3360"/>
    <x v="0"/>
    <x v="0"/>
    <s v="A/30/P"/>
    <x v="2"/>
    <s v="P"/>
    <x v="0"/>
    <x v="58"/>
    <x v="1"/>
    <x v="0"/>
    <x v="745"/>
    <n v="0"/>
    <n v="1371"/>
    <n v="488"/>
    <n v="3288"/>
    <s v="Brailidy"/>
    <s v="Izares Brailidy"/>
    <x v="1"/>
  </r>
  <r>
    <x v="3116"/>
    <n v="2202"/>
    <x v="2"/>
    <x v="0"/>
    <s v="F/443/P"/>
    <x v="1"/>
    <s v="P"/>
    <x v="0"/>
    <x v="27"/>
    <x v="0"/>
    <x v="700"/>
    <x v="0"/>
    <n v="17"/>
    <n v="0"/>
    <n v="0"/>
    <n v="1688"/>
    <s v="Horte"/>
    <s v="Stmeal Horte"/>
    <x v="0"/>
  </r>
  <r>
    <x v="3117"/>
    <n v="2203"/>
    <x v="2"/>
    <x v="0"/>
    <s v="D/76/S"/>
    <x v="5"/>
    <s v="S"/>
    <x v="0"/>
    <x v="26"/>
    <x v="0"/>
    <x v="701"/>
    <x v="0"/>
    <n v="560"/>
    <n v="0"/>
    <n v="0"/>
    <n v="2579"/>
    <s v="Boyst"/>
    <s v="Guanch Boyst"/>
    <x v="0"/>
  </r>
  <r>
    <x v="3118"/>
    <n v="2228"/>
    <x v="2"/>
    <x v="0"/>
    <s v="E/158/S"/>
    <x v="6"/>
    <s v="S"/>
    <x v="0"/>
    <x v="60"/>
    <x v="0"/>
    <x v="307"/>
    <x v="0"/>
    <n v="1"/>
    <n v="0"/>
    <n v="0"/>
    <n v="1173"/>
    <s v="Rasty"/>
    <s v="Basps Rasty"/>
    <x v="0"/>
  </r>
  <r>
    <x v="3119"/>
    <n v="2234"/>
    <x v="2"/>
    <x v="1"/>
    <s v="F/448/P"/>
    <x v="1"/>
    <s v="P"/>
    <x v="2"/>
    <x v="28"/>
    <x v="0"/>
    <x v="0"/>
    <x v="0"/>
    <n v="0"/>
    <n v="0"/>
    <n v="0"/>
    <n v="0"/>
    <s v="Gen"/>
    <s v="Newtch Gen"/>
    <x v="1"/>
  </r>
  <r>
    <x v="3120"/>
    <n v="3363"/>
    <x v="1"/>
    <x v="0"/>
    <s v="E/205/P"/>
    <x v="6"/>
    <s v="P"/>
    <x v="0"/>
    <x v="28"/>
    <x v="0"/>
    <x v="27"/>
    <x v="746"/>
    <n v="533"/>
    <n v="0"/>
    <n v="1022"/>
    <n v="1608"/>
    <s v="Leeves"/>
    <s v="Caseya Leeves"/>
    <x v="0"/>
  </r>
  <r>
    <x v="3121"/>
    <n v="3363"/>
    <x v="1"/>
    <x v="0"/>
    <s v="G/550/P"/>
    <x v="3"/>
    <s v="P"/>
    <x v="0"/>
    <x v="50"/>
    <x v="0"/>
    <x v="0"/>
    <x v="0"/>
    <n v="0"/>
    <n v="0"/>
    <n v="0"/>
    <n v="0"/>
    <s v="Huffy"/>
    <s v="Elene Huffy"/>
    <x v="1"/>
  </r>
  <r>
    <x v="3122"/>
    <n v="3363"/>
    <x v="1"/>
    <x v="0"/>
    <s v="G/550/P"/>
    <x v="3"/>
    <s v="P"/>
    <x v="1"/>
    <x v="63"/>
    <x v="0"/>
    <x v="0"/>
    <x v="0"/>
    <n v="0"/>
    <n v="0"/>
    <n v="0"/>
    <n v="0"/>
    <s v="Leeves"/>
    <s v="Stelly Leeves"/>
    <x v="0"/>
  </r>
  <r>
    <x v="3123"/>
    <n v="3364"/>
    <x v="0"/>
    <x v="0"/>
    <s v="A/31/P"/>
    <x v="2"/>
    <s v="P"/>
    <x v="2"/>
    <x v="46"/>
    <x v="0"/>
    <x v="0"/>
    <x v="747"/>
    <n v="7"/>
    <n v="5"/>
    <n v="1467"/>
    <n v="1851"/>
    <s v="Oilloody"/>
    <s v="Zinon Oilloody"/>
    <x v="0"/>
  </r>
  <r>
    <x v="3124"/>
    <n v="3365"/>
    <x v="1"/>
    <x v="1"/>
    <s v="G/537/S"/>
    <x v="3"/>
    <s v="S"/>
    <x v="1"/>
    <x v="28"/>
    <x v="0"/>
    <x v="0"/>
    <x v="0"/>
    <n v="0"/>
    <n v="0"/>
    <n v="0"/>
    <n v="0"/>
    <s v="Oneiles"/>
    <s v="Jacki Oneiles"/>
    <x v="1"/>
  </r>
  <r>
    <x v="3125"/>
    <n v="2234"/>
    <x v="2"/>
    <x v="1"/>
    <s v="F/448/P"/>
    <x v="1"/>
    <s v="P"/>
    <x v="2"/>
    <x v="28"/>
    <x v="0"/>
    <x v="0"/>
    <x v="0"/>
    <n v="0"/>
    <n v="0"/>
    <n v="0"/>
    <n v="0"/>
    <s v="Gread"/>
    <s v="Resers Gread"/>
    <x v="1"/>
  </r>
  <r>
    <x v="3126"/>
    <n v="3371"/>
    <x v="1"/>
    <x v="0"/>
    <s v="F/694/P"/>
    <x v="1"/>
    <s v="P"/>
    <x v="0"/>
    <x v="42"/>
    <x v="0"/>
    <x v="0"/>
    <x v="83"/>
    <n v="0"/>
    <n v="898"/>
    <n v="1"/>
    <n v="902"/>
    <s v="Birds"/>
    <s v="Marix Birds"/>
    <x v="0"/>
  </r>
  <r>
    <x v="3127"/>
    <n v="3372"/>
    <x v="1"/>
    <x v="1"/>
    <s v="G/551/P"/>
    <x v="3"/>
    <s v="P"/>
    <x v="1"/>
    <x v="9"/>
    <x v="0"/>
    <x v="0"/>
    <x v="0"/>
    <n v="0"/>
    <n v="0"/>
    <n v="0"/>
    <n v="0"/>
    <s v="Englence"/>
    <s v="Blance Englence"/>
    <x v="1"/>
  </r>
  <r>
    <x v="3128"/>
    <n v="2234"/>
    <x v="2"/>
    <x v="0"/>
    <s v="E/134/P"/>
    <x v="6"/>
    <s v="P"/>
    <x v="0"/>
    <x v="43"/>
    <x v="0"/>
    <x v="0"/>
    <x v="0"/>
    <n v="0"/>
    <n v="0"/>
    <n v="0"/>
    <n v="0"/>
    <s v="Flité"/>
    <s v="Apench Flité"/>
    <x v="0"/>
  </r>
  <r>
    <x v="3129"/>
    <n v="3380"/>
    <x v="1"/>
    <x v="0"/>
    <s v="F/696/P"/>
    <x v="1"/>
    <s v="P"/>
    <x v="2"/>
    <x v="40"/>
    <x v="0"/>
    <x v="660"/>
    <x v="145"/>
    <n v="0"/>
    <n v="0"/>
    <n v="0"/>
    <n v="681"/>
    <s v="Arner"/>
    <s v="Stalie Arner"/>
    <x v="0"/>
  </r>
  <r>
    <x v="3130"/>
    <n v="3381"/>
    <x v="1"/>
    <x v="1"/>
    <s v="G/539/S"/>
    <x v="3"/>
    <s v="S"/>
    <x v="0"/>
    <x v="8"/>
    <x v="0"/>
    <x v="0"/>
    <x v="0"/>
    <n v="0"/>
    <n v="0"/>
    <n v="0"/>
    <n v="0"/>
    <s v="Milton"/>
    <s v="Blanie Milton"/>
    <x v="0"/>
  </r>
  <r>
    <x v="3131"/>
    <n v="3382"/>
    <x v="1"/>
    <x v="0"/>
    <s v="F/697/P"/>
    <x v="1"/>
    <s v="P"/>
    <x v="1"/>
    <x v="70"/>
    <x v="0"/>
    <x v="71"/>
    <x v="338"/>
    <n v="705"/>
    <n v="0"/>
    <n v="1"/>
    <n v="726"/>
    <s v="Rossey"/>
    <s v="Jodia Rossey"/>
    <x v="0"/>
  </r>
  <r>
    <x v="3132"/>
    <n v="3382"/>
    <x v="1"/>
    <x v="1"/>
    <s v="G/553/P"/>
    <x v="3"/>
    <s v="P"/>
    <x v="0"/>
    <x v="35"/>
    <x v="0"/>
    <x v="0"/>
    <x v="0"/>
    <n v="0"/>
    <n v="0"/>
    <n v="0"/>
    <n v="0"/>
    <s v="Rossey"/>
    <s v="Molley Rossey"/>
    <x v="1"/>
  </r>
  <r>
    <x v="3133"/>
    <n v="3383"/>
    <x v="1"/>
    <x v="0"/>
    <s v="F/698/P"/>
    <x v="1"/>
    <s v="P"/>
    <x v="2"/>
    <x v="8"/>
    <x v="0"/>
    <x v="27"/>
    <x v="0"/>
    <n v="37"/>
    <n v="719"/>
    <n v="0"/>
    <n v="757"/>
    <s v="Farleyatton"/>
    <s v="Benry Farleyatton"/>
    <x v="0"/>
  </r>
  <r>
    <x v="3134"/>
    <n v="3384"/>
    <x v="1"/>
    <x v="0"/>
    <s v="F/699/P"/>
    <x v="1"/>
    <s v="P"/>
    <x v="0"/>
    <x v="41"/>
    <x v="0"/>
    <x v="27"/>
    <x v="99"/>
    <n v="0"/>
    <n v="602"/>
    <n v="205"/>
    <n v="864"/>
    <s v="Gilesonston"/>
    <s v="Harlen Gilesonston"/>
    <x v="0"/>
  </r>
  <r>
    <x v="3135"/>
    <n v="3384"/>
    <x v="1"/>
    <x v="0"/>
    <s v="E/207/P"/>
    <x v="6"/>
    <s v="P"/>
    <x v="0"/>
    <x v="36"/>
    <x v="0"/>
    <x v="17"/>
    <x v="302"/>
    <n v="0"/>
    <n v="0"/>
    <n v="843"/>
    <n v="995"/>
    <s v="Pettyreeman"/>
    <s v="Keithy Pettyreeman"/>
    <x v="0"/>
  </r>
  <r>
    <x v="3136"/>
    <n v="3384"/>
    <x v="1"/>
    <x v="1"/>
    <s v="G/554/P"/>
    <x v="3"/>
    <s v="P"/>
    <x v="2"/>
    <x v="28"/>
    <x v="0"/>
    <x v="0"/>
    <x v="0"/>
    <n v="0"/>
    <n v="0"/>
    <n v="0"/>
    <n v="0"/>
    <s v="Pettyreeman"/>
    <s v="Lyney Pettyreeman"/>
    <x v="1"/>
  </r>
  <r>
    <x v="3137"/>
    <n v="2234"/>
    <x v="2"/>
    <x v="0"/>
    <s v="D/66/P"/>
    <x v="5"/>
    <s v="P"/>
    <x v="0"/>
    <x v="14"/>
    <x v="0"/>
    <x v="234"/>
    <x v="0"/>
    <n v="1031"/>
    <n v="0"/>
    <n v="0"/>
    <n v="1052"/>
    <s v="Flité"/>
    <s v="Burs Flité"/>
    <x v="0"/>
  </r>
  <r>
    <x v="3138"/>
    <n v="3387"/>
    <x v="1"/>
    <x v="1"/>
    <s v="G/540/S"/>
    <x v="3"/>
    <s v="S"/>
    <x v="0"/>
    <x v="6"/>
    <x v="0"/>
    <x v="0"/>
    <x v="0"/>
    <n v="0"/>
    <n v="0"/>
    <n v="0"/>
    <n v="0"/>
    <s v="Cainghannon"/>
    <s v="Eline Cainghannon"/>
    <x v="0"/>
  </r>
  <r>
    <x v="3139"/>
    <n v="2234"/>
    <x v="2"/>
    <x v="1"/>
    <s v="F/448/P"/>
    <x v="1"/>
    <s v="P"/>
    <x v="2"/>
    <x v="30"/>
    <x v="0"/>
    <x v="0"/>
    <x v="0"/>
    <n v="0"/>
    <n v="0"/>
    <n v="0"/>
    <n v="0"/>
    <s v="Gen"/>
    <s v="Shood Gen"/>
    <x v="1"/>
  </r>
  <r>
    <x v="3140"/>
    <n v="2234"/>
    <x v="2"/>
    <x v="0"/>
    <s v="F/448/P"/>
    <x v="1"/>
    <s v="P"/>
    <x v="0"/>
    <x v="1"/>
    <x v="0"/>
    <x v="702"/>
    <x v="0"/>
    <n v="61"/>
    <n v="0"/>
    <n v="0"/>
    <n v="2599"/>
    <s v="Gread"/>
    <s v="Sumpid Gread"/>
    <x v="0"/>
  </r>
  <r>
    <x v="3141"/>
    <n v="3391"/>
    <x v="0"/>
    <x v="1"/>
    <s v="B/105/P"/>
    <x v="0"/>
    <s v="P"/>
    <x v="0"/>
    <x v="36"/>
    <x v="0"/>
    <x v="0"/>
    <x v="0"/>
    <n v="0"/>
    <n v="0"/>
    <n v="0"/>
    <n v="0"/>
    <s v="Ennalve"/>
    <s v="Misaleh Ennalve"/>
    <x v="1"/>
  </r>
  <r>
    <x v="3142"/>
    <n v="3391"/>
    <x v="0"/>
    <x v="0"/>
    <s v="B/105/P"/>
    <x v="0"/>
    <s v="P"/>
    <x v="2"/>
    <x v="42"/>
    <x v="0"/>
    <x v="0"/>
    <x v="748"/>
    <n v="0"/>
    <n v="1026"/>
    <n v="636"/>
    <n v="2871"/>
    <s v="Ennalve"/>
    <s v="Seginon Ennalve"/>
    <x v="0"/>
  </r>
  <r>
    <x v="3143"/>
    <n v="3392"/>
    <x v="1"/>
    <x v="0"/>
    <s v="G/541/S"/>
    <x v="3"/>
    <s v="S"/>
    <x v="0"/>
    <x v="28"/>
    <x v="0"/>
    <x v="0"/>
    <x v="417"/>
    <n v="830"/>
    <n v="17"/>
    <n v="0"/>
    <n v="886"/>
    <s v="Gallard"/>
    <s v="Philia Gallard"/>
    <x v="1"/>
  </r>
  <r>
    <x v="3144"/>
    <n v="3392"/>
    <x v="1"/>
    <x v="1"/>
    <s v="G/541/S"/>
    <x v="3"/>
    <s v="S"/>
    <x v="0"/>
    <x v="32"/>
    <x v="0"/>
    <x v="0"/>
    <x v="0"/>
    <n v="0"/>
    <n v="0"/>
    <n v="0"/>
    <n v="0"/>
    <s v="Gallard"/>
    <s v="Jenn Gallard"/>
    <x v="1"/>
  </r>
  <r>
    <x v="3145"/>
    <n v="3392"/>
    <x v="1"/>
    <x v="1"/>
    <s v="G/541/S"/>
    <x v="3"/>
    <s v="S"/>
    <x v="0"/>
    <x v="51"/>
    <x v="0"/>
    <x v="0"/>
    <x v="0"/>
    <n v="0"/>
    <n v="0"/>
    <n v="0"/>
    <n v="0"/>
    <s v="Gallard"/>
    <s v="Ernard Gallard"/>
    <x v="1"/>
  </r>
  <r>
    <x v="3146"/>
    <n v="3392"/>
    <x v="1"/>
    <x v="0"/>
    <s v="G/541/S"/>
    <x v="3"/>
    <s v="S"/>
    <x v="0"/>
    <x v="16"/>
    <x v="0"/>
    <x v="0"/>
    <x v="0"/>
    <n v="0"/>
    <n v="0"/>
    <n v="0"/>
    <n v="0"/>
    <s v="Gallard"/>
    <s v="Coley Gallard"/>
    <x v="1"/>
  </r>
  <r>
    <x v="3147"/>
    <n v="3394"/>
    <x v="1"/>
    <x v="0"/>
    <s v="F/700/P"/>
    <x v="1"/>
    <s v="P"/>
    <x v="1"/>
    <x v="43"/>
    <x v="0"/>
    <x v="0"/>
    <x v="749"/>
    <n v="269"/>
    <n v="0"/>
    <n v="4"/>
    <n v="736"/>
    <s v="Klindsayer"/>
    <s v="Jasony Klindsayer"/>
    <x v="1"/>
  </r>
  <r>
    <x v="3148"/>
    <n v="3395"/>
    <x v="1"/>
    <x v="0"/>
    <s v="G/542/S"/>
    <x v="3"/>
    <s v="S"/>
    <x v="2"/>
    <x v="50"/>
    <x v="0"/>
    <x v="0"/>
    <x v="0"/>
    <n v="0"/>
    <n v="0"/>
    <n v="0"/>
    <n v="0"/>
    <s v="Valezaley"/>
    <s v="Idace Valezaley"/>
    <x v="0"/>
  </r>
  <r>
    <x v="3149"/>
    <n v="3396"/>
    <x v="0"/>
    <x v="1"/>
    <s v="B/106/P"/>
    <x v="0"/>
    <s v="P"/>
    <x v="0"/>
    <x v="40"/>
    <x v="0"/>
    <x v="0"/>
    <x v="0"/>
    <n v="0"/>
    <n v="0"/>
    <n v="0"/>
    <n v="0"/>
    <s v="Mirinanty"/>
    <s v="Acruxon Mirinanty"/>
    <x v="1"/>
  </r>
  <r>
    <x v="3150"/>
    <n v="3397"/>
    <x v="1"/>
    <x v="0"/>
    <s v="G/543/S"/>
    <x v="3"/>
    <s v="S"/>
    <x v="0"/>
    <x v="15"/>
    <x v="0"/>
    <x v="0"/>
    <x v="750"/>
    <n v="0"/>
    <n v="100"/>
    <n v="28"/>
    <n v="397"/>
    <s v="Barkeretton"/>
    <s v="Guyl Barkeretton"/>
    <x v="0"/>
  </r>
  <r>
    <x v="3151"/>
    <n v="3401"/>
    <x v="1"/>
    <x v="0"/>
    <s v="G/545/S"/>
    <x v="3"/>
    <s v="S"/>
    <x v="0"/>
    <x v="41"/>
    <x v="0"/>
    <x v="0"/>
    <x v="0"/>
    <n v="1435"/>
    <n v="0"/>
    <n v="0"/>
    <n v="1435"/>
    <s v="Fisheparks"/>
    <s v="Karene Fisheparks"/>
    <x v="1"/>
  </r>
  <r>
    <x v="3152"/>
    <n v="2266"/>
    <x v="2"/>
    <x v="0"/>
    <s v="F/457/P"/>
    <x v="1"/>
    <s v="P"/>
    <x v="0"/>
    <x v="29"/>
    <x v="0"/>
    <x v="703"/>
    <x v="0"/>
    <n v="185"/>
    <n v="210"/>
    <n v="475"/>
    <n v="1486"/>
    <s v="Conca"/>
    <s v="Dow Conca"/>
    <x v="0"/>
  </r>
  <r>
    <x v="3153"/>
    <n v="3403"/>
    <x v="1"/>
    <x v="0"/>
    <s v="G/556/P"/>
    <x v="3"/>
    <s v="P"/>
    <x v="1"/>
    <x v="12"/>
    <x v="0"/>
    <x v="704"/>
    <x v="319"/>
    <n v="415"/>
    <n v="10"/>
    <n v="0"/>
    <n v="768"/>
    <s v="Wolfaddox"/>
    <s v="Pattin Wolfaddox"/>
    <x v="1"/>
  </r>
  <r>
    <x v="3154"/>
    <n v="3404"/>
    <x v="1"/>
    <x v="1"/>
    <s v="G/557/P"/>
    <x v="3"/>
    <s v="P"/>
    <x v="2"/>
    <x v="1"/>
    <x v="0"/>
    <x v="0"/>
    <x v="0"/>
    <n v="0"/>
    <n v="0"/>
    <n v="0"/>
    <n v="0"/>
    <s v="Briggins"/>
    <s v="Patoya Briggins"/>
    <x v="1"/>
  </r>
  <r>
    <x v="3155"/>
    <n v="3405"/>
    <x v="1"/>
    <x v="1"/>
    <s v="G/546/S"/>
    <x v="3"/>
    <s v="S"/>
    <x v="0"/>
    <x v="22"/>
    <x v="0"/>
    <x v="0"/>
    <x v="0"/>
    <n v="0"/>
    <n v="0"/>
    <n v="0"/>
    <n v="0"/>
    <s v="Bakerson"/>
    <s v="Mathy Bakerson"/>
    <x v="0"/>
  </r>
  <r>
    <x v="3156"/>
    <n v="3405"/>
    <x v="1"/>
    <x v="0"/>
    <s v="G/546/S"/>
    <x v="3"/>
    <s v="S"/>
    <x v="0"/>
    <x v="56"/>
    <x v="0"/>
    <x v="0"/>
    <x v="0"/>
    <n v="0"/>
    <n v="0"/>
    <n v="0"/>
    <n v="0"/>
    <s v="Bakerson"/>
    <s v="Elicia Bakerson"/>
    <x v="1"/>
  </r>
  <r>
    <x v="3157"/>
    <n v="3405"/>
    <x v="1"/>
    <x v="0"/>
    <s v="G/546/S"/>
    <x v="3"/>
    <s v="S"/>
    <x v="2"/>
    <x v="50"/>
    <x v="0"/>
    <x v="0"/>
    <x v="0"/>
    <n v="0"/>
    <n v="0"/>
    <n v="0"/>
    <n v="0"/>
    <s v="Bakerson"/>
    <s v="Lyn Bakerson"/>
    <x v="0"/>
  </r>
  <r>
    <x v="3158"/>
    <n v="3406"/>
    <x v="0"/>
    <x v="0"/>
    <s v="C/112/P"/>
    <x v="7"/>
    <s v="P"/>
    <x v="0"/>
    <x v="18"/>
    <x v="0"/>
    <x v="0"/>
    <x v="650"/>
    <n v="809"/>
    <n v="3668"/>
    <n v="7"/>
    <n v="4588"/>
    <s v="Metiveal"/>
    <s v="Iononus Metiveal"/>
    <x v="0"/>
  </r>
  <r>
    <x v="3159"/>
    <n v="3406"/>
    <x v="0"/>
    <x v="0"/>
    <s v="C/112/P"/>
    <x v="7"/>
    <s v="P"/>
    <x v="0"/>
    <x v="31"/>
    <x v="0"/>
    <x v="0"/>
    <x v="751"/>
    <n v="158"/>
    <n v="4125"/>
    <n v="1984"/>
    <n v="12238"/>
    <s v="Metiveal"/>
    <s v="Dyonevi Metiveal"/>
    <x v="0"/>
  </r>
  <r>
    <x v="3160"/>
    <n v="3408"/>
    <x v="1"/>
    <x v="1"/>
    <s v="G/547/S"/>
    <x v="3"/>
    <s v="S"/>
    <x v="0"/>
    <x v="24"/>
    <x v="0"/>
    <x v="0"/>
    <x v="0"/>
    <n v="0"/>
    <n v="0"/>
    <n v="0"/>
    <n v="0"/>
    <s v="Flynner"/>
    <s v="Jeron Flynner"/>
    <x v="1"/>
  </r>
  <r>
    <x v="3161"/>
    <n v="3409"/>
    <x v="1"/>
    <x v="0"/>
    <s v="F/701/P"/>
    <x v="1"/>
    <s v="P"/>
    <x v="0"/>
    <x v="43"/>
    <x v="0"/>
    <x v="105"/>
    <x v="0"/>
    <n v="0"/>
    <n v="74"/>
    <n v="595"/>
    <n v="759"/>
    <s v="Wheelez"/>
    <s v="Felice Wheelez"/>
    <x v="0"/>
  </r>
  <r>
    <x v="3162"/>
    <n v="3410"/>
    <x v="1"/>
    <x v="1"/>
    <s v="G/558/P"/>
    <x v="3"/>
    <s v="P"/>
    <x v="0"/>
    <x v="4"/>
    <x v="0"/>
    <x v="0"/>
    <x v="0"/>
    <n v="0"/>
    <n v="0"/>
    <n v="0"/>
    <n v="0"/>
    <s v="Moongton"/>
    <s v="Berna Moongton"/>
    <x v="1"/>
  </r>
  <r>
    <x v="3163"/>
    <n v="3412"/>
    <x v="0"/>
    <x v="0"/>
    <s v="B/107/P"/>
    <x v="0"/>
    <s v="P"/>
    <x v="0"/>
    <x v="13"/>
    <x v="0"/>
    <x v="0"/>
    <x v="241"/>
    <n v="0"/>
    <n v="7967"/>
    <n v="15"/>
    <n v="7994"/>
    <s v="Ainserfle"/>
    <s v="Alraixa Ainserfle"/>
    <x v="0"/>
  </r>
  <r>
    <x v="3164"/>
    <n v="3412"/>
    <x v="0"/>
    <x v="1"/>
    <s v="B/107/P"/>
    <x v="0"/>
    <s v="P"/>
    <x v="2"/>
    <x v="36"/>
    <x v="0"/>
    <x v="0"/>
    <x v="0"/>
    <n v="0"/>
    <n v="0"/>
    <n v="0"/>
    <n v="0"/>
    <s v="Ainserfle"/>
    <s v="Bosonon Ainserfle"/>
    <x v="1"/>
  </r>
  <r>
    <x v="3165"/>
    <n v="3412"/>
    <x v="0"/>
    <x v="0"/>
    <s v="B/107/P"/>
    <x v="0"/>
    <s v="P"/>
    <x v="0"/>
    <x v="40"/>
    <x v="0"/>
    <x v="71"/>
    <x v="752"/>
    <n v="0"/>
    <n v="23"/>
    <n v="0"/>
    <n v="6773"/>
    <s v="Ainserfle"/>
    <s v="Batrix Ainserfle"/>
    <x v="1"/>
  </r>
  <r>
    <x v="3166"/>
    <n v="3413"/>
    <x v="1"/>
    <x v="1"/>
    <s v="G/559/P"/>
    <x v="3"/>
    <s v="P"/>
    <x v="1"/>
    <x v="38"/>
    <x v="0"/>
    <x v="0"/>
    <x v="0"/>
    <n v="0"/>
    <n v="0"/>
    <n v="0"/>
    <n v="0"/>
    <s v="Franton"/>
    <s v="Weney Franton"/>
    <x v="0"/>
  </r>
  <r>
    <x v="3167"/>
    <n v="3415"/>
    <x v="1"/>
    <x v="0"/>
    <s v="F/702/P"/>
    <x v="1"/>
    <s v="P"/>
    <x v="0"/>
    <x v="0"/>
    <x v="0"/>
    <x v="544"/>
    <x v="405"/>
    <n v="181"/>
    <n v="0"/>
    <n v="0"/>
    <n v="864"/>
    <s v="Bakerrison"/>
    <s v="Lilace Bakerrison"/>
    <x v="0"/>
  </r>
  <r>
    <x v="3168"/>
    <n v="5359"/>
    <x v="1"/>
    <x v="0"/>
    <s v="F/1099/P"/>
    <x v="1"/>
    <s v="P"/>
    <x v="0"/>
    <x v="38"/>
    <x v="0"/>
    <x v="0"/>
    <x v="208"/>
    <n v="225"/>
    <n v="14"/>
    <n v="519"/>
    <n v="803"/>
    <s v="Hinglendez"/>
    <s v="Adammy Hinglendez"/>
    <x v="0"/>
  </r>
  <r>
    <x v="3169"/>
    <n v="2267"/>
    <x v="2"/>
    <x v="0"/>
    <s v="E/161/S"/>
    <x v="6"/>
    <s v="S"/>
    <x v="0"/>
    <x v="26"/>
    <x v="0"/>
    <x v="705"/>
    <x v="0"/>
    <n v="647"/>
    <n v="81"/>
    <n v="0"/>
    <n v="3046"/>
    <s v="Meake"/>
    <s v="Gratsp Meake"/>
    <x v="1"/>
  </r>
  <r>
    <x v="3170"/>
    <n v="2269"/>
    <x v="2"/>
    <x v="1"/>
    <s v="F/458/P"/>
    <x v="1"/>
    <s v="P"/>
    <x v="0"/>
    <x v="6"/>
    <x v="0"/>
    <x v="0"/>
    <x v="0"/>
    <n v="0"/>
    <n v="0"/>
    <n v="0"/>
    <n v="0"/>
    <s v="Blees"/>
    <s v="Ork Blees"/>
    <x v="1"/>
  </r>
  <r>
    <x v="3171"/>
    <n v="3420"/>
    <x v="1"/>
    <x v="1"/>
    <s v="G/548/S"/>
    <x v="3"/>
    <s v="S"/>
    <x v="0"/>
    <x v="69"/>
    <x v="0"/>
    <x v="0"/>
    <x v="0"/>
    <n v="0"/>
    <n v="0"/>
    <n v="0"/>
    <n v="0"/>
    <s v="Brownings"/>
    <s v="Jilley Brownings"/>
    <x v="0"/>
  </r>
  <r>
    <x v="3172"/>
    <n v="3421"/>
    <x v="1"/>
    <x v="0"/>
    <s v="F/704/P"/>
    <x v="1"/>
    <s v="P"/>
    <x v="1"/>
    <x v="46"/>
    <x v="0"/>
    <x v="246"/>
    <x v="0"/>
    <n v="0"/>
    <n v="670"/>
    <n v="0"/>
    <n v="685"/>
    <s v="Burrilllins"/>
    <s v="Lardy Burrilllins"/>
    <x v="0"/>
  </r>
  <r>
    <x v="3173"/>
    <n v="3422"/>
    <x v="0"/>
    <x v="2"/>
    <s v="E/209/P"/>
    <x v="6"/>
    <s v="P"/>
    <x v="2"/>
    <x v="41"/>
    <x v="0"/>
    <x v="0"/>
    <x v="0"/>
    <n v="0"/>
    <n v="0"/>
    <n v="0"/>
    <n v="0"/>
    <s v="Crakete"/>
    <s v="Anchib Crakete"/>
    <x v="1"/>
  </r>
  <r>
    <x v="3174"/>
    <n v="3422"/>
    <x v="0"/>
    <x v="1"/>
    <s v="E/209/P"/>
    <x v="6"/>
    <s v="P"/>
    <x v="0"/>
    <x v="38"/>
    <x v="0"/>
    <x v="0"/>
    <x v="0"/>
    <n v="0"/>
    <n v="0"/>
    <n v="0"/>
    <n v="0"/>
    <s v="Crakete"/>
    <s v="Atonib Crakete"/>
    <x v="1"/>
  </r>
  <r>
    <x v="3175"/>
    <n v="3423"/>
    <x v="1"/>
    <x v="1"/>
    <s v="G/561/P"/>
    <x v="3"/>
    <s v="P"/>
    <x v="0"/>
    <x v="33"/>
    <x v="2"/>
    <x v="0"/>
    <x v="0"/>
    <n v="0"/>
    <n v="0"/>
    <n v="0"/>
    <n v="0"/>
    <s v="Johnsby"/>
    <s v="Heald Johnsby"/>
    <x v="1"/>
  </r>
  <r>
    <x v="3176"/>
    <n v="3424"/>
    <x v="1"/>
    <x v="0"/>
    <s v="E/233/S"/>
    <x v="6"/>
    <s v="S"/>
    <x v="0"/>
    <x v="12"/>
    <x v="0"/>
    <x v="31"/>
    <x v="0"/>
    <n v="2"/>
    <n v="799"/>
    <n v="0"/>
    <n v="991"/>
    <s v="Carrishley"/>
    <s v="Jillie Carrishley"/>
    <x v="0"/>
  </r>
  <r>
    <x v="3177"/>
    <n v="3425"/>
    <x v="0"/>
    <x v="0"/>
    <s v="E/234/S"/>
    <x v="6"/>
    <s v="S"/>
    <x v="0"/>
    <x v="14"/>
    <x v="0"/>
    <x v="0"/>
    <x v="753"/>
    <n v="0"/>
    <n v="897"/>
    <n v="478"/>
    <n v="2591"/>
    <s v="Spopting"/>
    <s v="Enib Spopting"/>
    <x v="0"/>
  </r>
  <r>
    <x v="3178"/>
    <n v="3426"/>
    <x v="1"/>
    <x v="0"/>
    <s v="G/549/S"/>
    <x v="3"/>
    <s v="S"/>
    <x v="0"/>
    <x v="3"/>
    <x v="0"/>
    <x v="14"/>
    <x v="35"/>
    <n v="415"/>
    <n v="0"/>
    <n v="333"/>
    <n v="807"/>
    <s v="Oconley"/>
    <s v="Garry Oconley"/>
    <x v="0"/>
  </r>
  <r>
    <x v="3179"/>
    <n v="3428"/>
    <x v="0"/>
    <x v="1"/>
    <s v="C/113/P"/>
    <x v="7"/>
    <s v="P"/>
    <x v="2"/>
    <x v="70"/>
    <x v="0"/>
    <x v="0"/>
    <x v="0"/>
    <n v="0"/>
    <n v="0"/>
    <n v="0"/>
    <n v="0"/>
    <s v="Cumpting"/>
    <s v="Betenif Cumpting"/>
    <x v="1"/>
  </r>
  <r>
    <x v="3180"/>
    <n v="3428"/>
    <x v="0"/>
    <x v="0"/>
    <s v="C/113/P"/>
    <x v="7"/>
    <s v="P"/>
    <x v="0"/>
    <x v="38"/>
    <x v="0"/>
    <x v="0"/>
    <x v="754"/>
    <n v="0"/>
    <n v="2"/>
    <n v="3875"/>
    <n v="22358"/>
    <s v="Cumpting"/>
    <s v="Terope Cumpting"/>
    <x v="1"/>
  </r>
  <r>
    <x v="3181"/>
    <n v="3430"/>
    <x v="1"/>
    <x v="0"/>
    <s v="G/551/S"/>
    <x v="3"/>
    <s v="S"/>
    <x v="0"/>
    <x v="68"/>
    <x v="0"/>
    <x v="0"/>
    <x v="473"/>
    <n v="581"/>
    <n v="0"/>
    <n v="0"/>
    <n v="774"/>
    <s v="Bullisey"/>
    <s v="Lewise Bullisey"/>
    <x v="1"/>
  </r>
  <r>
    <x v="3182"/>
    <n v="2270"/>
    <x v="2"/>
    <x v="0"/>
    <s v="F/459/P"/>
    <x v="1"/>
    <s v="P"/>
    <x v="0"/>
    <x v="59"/>
    <x v="0"/>
    <x v="611"/>
    <x v="0"/>
    <n v="1257"/>
    <n v="5"/>
    <n v="0"/>
    <n v="1433"/>
    <s v="Fla"/>
    <s v="Spuffs Fla"/>
    <x v="1"/>
  </r>
  <r>
    <x v="3183"/>
    <n v="3432"/>
    <x v="1"/>
    <x v="0"/>
    <s v="F/706/P"/>
    <x v="1"/>
    <s v="P"/>
    <x v="1"/>
    <x v="40"/>
    <x v="0"/>
    <x v="567"/>
    <x v="0"/>
    <n v="137"/>
    <n v="104"/>
    <n v="8"/>
    <n v="630"/>
    <s v="Miltongson"/>
    <s v="Bettie Miltongson"/>
    <x v="0"/>
  </r>
  <r>
    <x v="3184"/>
    <n v="3433"/>
    <x v="0"/>
    <x v="0"/>
    <s v="C/114/P"/>
    <x v="7"/>
    <s v="P"/>
    <x v="2"/>
    <x v="68"/>
    <x v="0"/>
    <x v="0"/>
    <x v="192"/>
    <n v="0"/>
    <n v="6616"/>
    <n v="119"/>
    <n v="7761"/>
    <s v="Spirfuent"/>
    <s v="Alik Spirfuent"/>
    <x v="0"/>
  </r>
  <r>
    <x v="3185"/>
    <n v="3434"/>
    <x v="1"/>
    <x v="1"/>
    <s v="G/562/P"/>
    <x v="3"/>
    <s v="P"/>
    <x v="0"/>
    <x v="40"/>
    <x v="0"/>
    <x v="0"/>
    <x v="0"/>
    <n v="0"/>
    <n v="0"/>
    <n v="0"/>
    <n v="0"/>
    <s v="Smalloney"/>
    <s v="Millia Smalloney"/>
    <x v="1"/>
  </r>
  <r>
    <x v="3186"/>
    <n v="3437"/>
    <x v="1"/>
    <x v="0"/>
    <s v="G/553/S"/>
    <x v="3"/>
    <s v="S"/>
    <x v="1"/>
    <x v="6"/>
    <x v="0"/>
    <x v="298"/>
    <x v="0"/>
    <n v="400"/>
    <n v="2"/>
    <n v="373"/>
    <n v="781"/>
    <s v="Pager"/>
    <s v="Benew Pager"/>
    <x v="0"/>
  </r>
  <r>
    <x v="3187"/>
    <n v="3437"/>
    <x v="1"/>
    <x v="1"/>
    <s v="G/553/S"/>
    <x v="3"/>
    <s v="S"/>
    <x v="0"/>
    <x v="16"/>
    <x v="0"/>
    <x v="0"/>
    <x v="0"/>
    <n v="0"/>
    <n v="0"/>
    <n v="0"/>
    <n v="0"/>
    <s v="Pager"/>
    <s v="Carly Pager"/>
    <x v="1"/>
  </r>
  <r>
    <x v="3188"/>
    <n v="3438"/>
    <x v="1"/>
    <x v="1"/>
    <s v="G/564/P"/>
    <x v="3"/>
    <s v="P"/>
    <x v="0"/>
    <x v="16"/>
    <x v="0"/>
    <x v="0"/>
    <x v="0"/>
    <n v="0"/>
    <n v="0"/>
    <n v="0"/>
    <n v="0"/>
    <s v="Pottney"/>
    <s v="Shaele Pottney"/>
    <x v="1"/>
  </r>
  <r>
    <x v="3189"/>
    <n v="3438"/>
    <x v="1"/>
    <x v="0"/>
    <s v="F/707/P"/>
    <x v="1"/>
    <s v="P"/>
    <x v="2"/>
    <x v="1"/>
    <x v="0"/>
    <x v="489"/>
    <x v="319"/>
    <n v="1442"/>
    <n v="0"/>
    <n v="0"/>
    <n v="1572"/>
    <s v="Pottney"/>
    <s v="Dary Pottney"/>
    <x v="0"/>
  </r>
  <r>
    <x v="3190"/>
    <n v="3439"/>
    <x v="0"/>
    <x v="1"/>
    <s v="B/130/S"/>
    <x v="0"/>
    <s v="S"/>
    <x v="0"/>
    <x v="7"/>
    <x v="0"/>
    <x v="0"/>
    <x v="0"/>
    <n v="0"/>
    <n v="0"/>
    <n v="0"/>
    <n v="0"/>
    <s v="Modent"/>
    <s v="Alarmus Modent"/>
    <x v="1"/>
  </r>
  <r>
    <x v="3191"/>
    <n v="3439"/>
    <x v="0"/>
    <x v="2"/>
    <s v="B/130/S"/>
    <x v="0"/>
    <s v="S"/>
    <x v="0"/>
    <x v="30"/>
    <x v="0"/>
    <x v="0"/>
    <x v="0"/>
    <n v="0"/>
    <n v="0"/>
    <n v="0"/>
    <n v="0"/>
    <s v="Modent"/>
    <s v="Alrais Modent"/>
    <x v="1"/>
  </r>
  <r>
    <x v="3192"/>
    <n v="3439"/>
    <x v="0"/>
    <x v="1"/>
    <s v="B/130/S"/>
    <x v="0"/>
    <s v="S"/>
    <x v="2"/>
    <x v="6"/>
    <x v="0"/>
    <x v="0"/>
    <x v="0"/>
    <n v="0"/>
    <n v="0"/>
    <n v="0"/>
    <n v="0"/>
    <s v="Modent"/>
    <s v="Saleh Modent"/>
    <x v="1"/>
  </r>
  <r>
    <x v="3193"/>
    <n v="3439"/>
    <x v="0"/>
    <x v="0"/>
    <s v="B/130/S"/>
    <x v="0"/>
    <s v="S"/>
    <x v="0"/>
    <x v="0"/>
    <x v="0"/>
    <x v="0"/>
    <x v="91"/>
    <n v="0"/>
    <n v="909"/>
    <n v="3291"/>
    <n v="4202"/>
    <s v="Modent"/>
    <s v="Cheddin Modent"/>
    <x v="0"/>
  </r>
  <r>
    <x v="3194"/>
    <n v="3440"/>
    <x v="1"/>
    <x v="0"/>
    <s v="G/565/P"/>
    <x v="3"/>
    <s v="P"/>
    <x v="0"/>
    <x v="30"/>
    <x v="0"/>
    <x v="0"/>
    <x v="265"/>
    <n v="0"/>
    <n v="0"/>
    <n v="943"/>
    <n v="1026"/>
    <s v="Bertiz"/>
    <s v="Nice Bertiz"/>
    <x v="0"/>
  </r>
  <r>
    <x v="3195"/>
    <n v="3441"/>
    <x v="1"/>
    <x v="0"/>
    <s v="F/647/S"/>
    <x v="1"/>
    <s v="S"/>
    <x v="2"/>
    <x v="24"/>
    <x v="0"/>
    <x v="706"/>
    <x v="0"/>
    <n v="91"/>
    <n v="198"/>
    <n v="0"/>
    <n v="639"/>
    <s v="Blange"/>
    <s v="Ryany Blange"/>
    <x v="0"/>
  </r>
  <r>
    <x v="3196"/>
    <n v="3442"/>
    <x v="1"/>
    <x v="0"/>
    <s v="F/708/P"/>
    <x v="1"/>
    <s v="P"/>
    <x v="0"/>
    <x v="12"/>
    <x v="0"/>
    <x v="707"/>
    <x v="0"/>
    <n v="26"/>
    <n v="0"/>
    <n v="116"/>
    <n v="645"/>
    <s v="Hornettoney"/>
    <s v="Sanney Hornettoney"/>
    <x v="0"/>
  </r>
  <r>
    <x v="3197"/>
    <n v="3443"/>
    <x v="1"/>
    <x v="0"/>
    <s v="F/648/S"/>
    <x v="1"/>
    <s v="S"/>
    <x v="0"/>
    <x v="22"/>
    <x v="0"/>
    <x v="295"/>
    <x v="0"/>
    <n v="0"/>
    <n v="1"/>
    <n v="29"/>
    <n v="822"/>
    <s v="Poperez"/>
    <s v="Marix Poperez"/>
    <x v="1"/>
  </r>
  <r>
    <x v="3198"/>
    <n v="3444"/>
    <x v="0"/>
    <x v="0"/>
    <s v="B/131/S"/>
    <x v="0"/>
    <s v="S"/>
    <x v="2"/>
    <x v="3"/>
    <x v="0"/>
    <x v="0"/>
    <x v="755"/>
    <n v="0"/>
    <n v="15"/>
    <n v="0"/>
    <n v="27086"/>
    <s v="Scerodbox"/>
    <s v="Ainoxa Scerodbox"/>
    <x v="1"/>
  </r>
  <r>
    <x v="3199"/>
    <n v="3444"/>
    <x v="0"/>
    <x v="1"/>
    <s v="B/131/S"/>
    <x v="0"/>
    <s v="S"/>
    <x v="0"/>
    <x v="4"/>
    <x v="0"/>
    <x v="0"/>
    <x v="0"/>
    <n v="0"/>
    <n v="0"/>
    <n v="0"/>
    <n v="0"/>
    <s v="Scerodbox"/>
    <s v="Antitak Scerodbox"/>
    <x v="1"/>
  </r>
  <r>
    <x v="3200"/>
    <n v="3444"/>
    <x v="0"/>
    <x v="0"/>
    <s v="B/131/S"/>
    <x v="0"/>
    <s v="S"/>
    <x v="0"/>
    <x v="54"/>
    <x v="1"/>
    <x v="0"/>
    <x v="756"/>
    <n v="0"/>
    <n v="945"/>
    <n v="0"/>
    <n v="1594"/>
    <s v="Scerodbox"/>
    <s v="Quarke Scerodbox"/>
    <x v="1"/>
  </r>
  <r>
    <x v="3201"/>
    <n v="3444"/>
    <x v="0"/>
    <x v="0"/>
    <s v="B/131/S"/>
    <x v="0"/>
    <s v="S"/>
    <x v="0"/>
    <x v="21"/>
    <x v="0"/>
    <x v="0"/>
    <x v="0"/>
    <n v="0"/>
    <n v="0"/>
    <n v="0"/>
    <n v="0"/>
    <s v="Scerodbox"/>
    <s v="Wezena Scerodbox"/>
    <x v="1"/>
  </r>
  <r>
    <x v="3202"/>
    <n v="3445"/>
    <x v="1"/>
    <x v="0"/>
    <s v="G/554/S"/>
    <x v="3"/>
    <s v="S"/>
    <x v="0"/>
    <x v="28"/>
    <x v="0"/>
    <x v="27"/>
    <x v="345"/>
    <n v="0"/>
    <n v="21"/>
    <n v="0"/>
    <n v="782"/>
    <s v="Hermanapp"/>
    <s v="Mara Hermanapp"/>
    <x v="0"/>
  </r>
  <r>
    <x v="3203"/>
    <n v="3446"/>
    <x v="1"/>
    <x v="1"/>
    <s v="G/555/S"/>
    <x v="3"/>
    <s v="S"/>
    <x v="1"/>
    <x v="5"/>
    <x v="0"/>
    <x v="0"/>
    <x v="0"/>
    <n v="0"/>
    <n v="0"/>
    <n v="0"/>
    <n v="0"/>
    <s v="Buckleinson"/>
    <s v="Lilasa Buckleinson"/>
    <x v="1"/>
  </r>
  <r>
    <x v="3204"/>
    <n v="3447"/>
    <x v="1"/>
    <x v="0"/>
    <s v="F/649/S"/>
    <x v="1"/>
    <s v="S"/>
    <x v="0"/>
    <x v="42"/>
    <x v="0"/>
    <x v="708"/>
    <x v="0"/>
    <n v="0"/>
    <n v="68"/>
    <n v="1"/>
    <n v="1265"/>
    <s v="Hutchinton"/>
    <s v="Dorie Hutchinton"/>
    <x v="0"/>
  </r>
  <r>
    <x v="3205"/>
    <n v="3449"/>
    <x v="1"/>
    <x v="0"/>
    <s v="G/556/S"/>
    <x v="3"/>
    <s v="S"/>
    <x v="0"/>
    <x v="19"/>
    <x v="0"/>
    <x v="0"/>
    <x v="260"/>
    <n v="0"/>
    <n v="0"/>
    <n v="904"/>
    <n v="908"/>
    <s v="Chardsons"/>
    <s v="Virgie Chardsons"/>
    <x v="0"/>
  </r>
  <r>
    <x v="3206"/>
    <n v="3450"/>
    <x v="0"/>
    <x v="0"/>
    <s v="B/132/S"/>
    <x v="0"/>
    <s v="S"/>
    <x v="2"/>
    <x v="15"/>
    <x v="0"/>
    <x v="0"/>
    <x v="757"/>
    <n v="26"/>
    <n v="2462"/>
    <n v="466"/>
    <n v="7163"/>
    <s v="Knocke"/>
    <s v="Pentard Knocke"/>
    <x v="1"/>
  </r>
  <r>
    <x v="3207"/>
    <n v="3450"/>
    <x v="0"/>
    <x v="0"/>
    <s v="B/132/S"/>
    <x v="0"/>
    <s v="S"/>
    <x v="0"/>
    <x v="33"/>
    <x v="0"/>
    <x v="0"/>
    <x v="758"/>
    <n v="0"/>
    <n v="414"/>
    <n v="558"/>
    <n v="3806"/>
    <s v="Knocke"/>
    <s v="Weion Knocke"/>
    <x v="1"/>
  </r>
  <r>
    <x v="3208"/>
    <n v="3453"/>
    <x v="1"/>
    <x v="1"/>
    <s v="G/567/P"/>
    <x v="3"/>
    <s v="P"/>
    <x v="0"/>
    <x v="33"/>
    <x v="0"/>
    <x v="0"/>
    <x v="0"/>
    <n v="0"/>
    <n v="0"/>
    <n v="0"/>
    <n v="0"/>
    <s v="Hamcmahon"/>
    <s v="Teremy Hamcmahon"/>
    <x v="0"/>
  </r>
  <r>
    <x v="3209"/>
    <n v="3454"/>
    <x v="1"/>
    <x v="1"/>
    <s v="G/568/P"/>
    <x v="3"/>
    <s v="P"/>
    <x v="0"/>
    <x v="33"/>
    <x v="0"/>
    <x v="0"/>
    <x v="0"/>
    <n v="0"/>
    <n v="0"/>
    <n v="0"/>
    <n v="0"/>
    <s v="Byerson"/>
    <s v="Brance Byerson"/>
    <x v="0"/>
  </r>
  <r>
    <x v="3210"/>
    <n v="2275"/>
    <x v="2"/>
    <x v="0"/>
    <s v="F/460/P"/>
    <x v="1"/>
    <s v="P"/>
    <x v="1"/>
    <x v="39"/>
    <x v="0"/>
    <x v="709"/>
    <x v="0"/>
    <n v="670"/>
    <n v="0"/>
    <n v="0"/>
    <n v="911"/>
    <s v="Tirt"/>
    <s v="Mos Tirt"/>
    <x v="0"/>
  </r>
  <r>
    <x v="3211"/>
    <n v="3456"/>
    <x v="1"/>
    <x v="1"/>
    <s v="G/558/S"/>
    <x v="3"/>
    <s v="S"/>
    <x v="1"/>
    <x v="4"/>
    <x v="0"/>
    <x v="0"/>
    <x v="0"/>
    <n v="0"/>
    <n v="0"/>
    <n v="0"/>
    <n v="0"/>
    <s v="Emenez"/>
    <s v="Dord Emenez"/>
    <x v="1"/>
  </r>
  <r>
    <x v="3212"/>
    <n v="2289"/>
    <x v="2"/>
    <x v="0"/>
    <s v="F/465/P"/>
    <x v="1"/>
    <s v="P"/>
    <x v="0"/>
    <x v="12"/>
    <x v="0"/>
    <x v="512"/>
    <x v="0"/>
    <n v="2559"/>
    <n v="20"/>
    <n v="0"/>
    <n v="2599"/>
    <s v="Jaff"/>
    <s v="Hary Jaff"/>
    <x v="1"/>
  </r>
  <r>
    <x v="3213"/>
    <n v="3459"/>
    <x v="1"/>
    <x v="1"/>
    <s v="G/560/S"/>
    <x v="3"/>
    <s v="S"/>
    <x v="0"/>
    <x v="39"/>
    <x v="0"/>
    <x v="0"/>
    <x v="0"/>
    <n v="0"/>
    <n v="0"/>
    <n v="0"/>
    <n v="0"/>
    <s v="Hutchinton"/>
    <s v="Herry Hutchinton"/>
    <x v="1"/>
  </r>
  <r>
    <x v="3214"/>
    <n v="3461"/>
    <x v="1"/>
    <x v="0"/>
    <s v="G/569/P"/>
    <x v="3"/>
    <s v="P"/>
    <x v="1"/>
    <x v="6"/>
    <x v="0"/>
    <x v="43"/>
    <x v="759"/>
    <n v="0"/>
    <n v="0"/>
    <n v="77"/>
    <n v="540"/>
    <s v="Handertiz"/>
    <s v="Samana Handertiz"/>
    <x v="0"/>
  </r>
  <r>
    <x v="3215"/>
    <n v="3462"/>
    <x v="0"/>
    <x v="1"/>
    <s v="C/115/P"/>
    <x v="7"/>
    <s v="P"/>
    <x v="0"/>
    <x v="7"/>
    <x v="2"/>
    <x v="0"/>
    <x v="0"/>
    <n v="0"/>
    <n v="0"/>
    <n v="0"/>
    <n v="0"/>
    <s v="Ingascomet"/>
    <s v="Achib Ingascomet"/>
    <x v="1"/>
  </r>
  <r>
    <x v="3216"/>
    <n v="3464"/>
    <x v="1"/>
    <x v="0"/>
    <s v="G/561/S"/>
    <x v="3"/>
    <s v="S"/>
    <x v="0"/>
    <x v="9"/>
    <x v="0"/>
    <x v="0"/>
    <x v="0"/>
    <n v="533"/>
    <n v="266"/>
    <n v="93"/>
    <n v="892"/>
    <s v="Hardsonerry"/>
    <s v="Murie Hardsonerry"/>
    <x v="0"/>
  </r>
  <r>
    <x v="3217"/>
    <n v="3464"/>
    <x v="1"/>
    <x v="1"/>
    <s v="G/561/S"/>
    <x v="3"/>
    <s v="S"/>
    <x v="0"/>
    <x v="19"/>
    <x v="0"/>
    <x v="0"/>
    <x v="0"/>
    <n v="0"/>
    <n v="0"/>
    <n v="0"/>
    <n v="0"/>
    <s v="Hardsonerry"/>
    <s v="Therek Hardsonerry"/>
    <x v="0"/>
  </r>
  <r>
    <x v="3218"/>
    <n v="2299"/>
    <x v="2"/>
    <x v="0"/>
    <s v="F/448/S"/>
    <x v="1"/>
    <s v="S"/>
    <x v="0"/>
    <x v="8"/>
    <x v="0"/>
    <x v="266"/>
    <x v="0"/>
    <n v="381"/>
    <n v="0"/>
    <n v="62"/>
    <n v="617"/>
    <s v="Ramad"/>
    <s v="Wealke Ramad"/>
    <x v="0"/>
  </r>
  <r>
    <x v="3219"/>
    <n v="3467"/>
    <x v="1"/>
    <x v="0"/>
    <s v="F/712/P"/>
    <x v="1"/>
    <s v="P"/>
    <x v="0"/>
    <x v="27"/>
    <x v="0"/>
    <x v="105"/>
    <x v="0"/>
    <n v="0"/>
    <n v="881"/>
    <n v="0"/>
    <n v="971"/>
    <s v="Webstephrey"/>
    <s v="Feryla Webstephrey"/>
    <x v="0"/>
  </r>
  <r>
    <x v="3220"/>
    <n v="3468"/>
    <x v="1"/>
    <x v="1"/>
    <s v="G/562/S"/>
    <x v="3"/>
    <s v="S"/>
    <x v="0"/>
    <x v="51"/>
    <x v="0"/>
    <x v="0"/>
    <x v="0"/>
    <n v="0"/>
    <n v="0"/>
    <n v="0"/>
    <n v="0"/>
    <s v="Rivanseney"/>
    <s v="Kayne Rivanseney"/>
    <x v="1"/>
  </r>
  <r>
    <x v="3221"/>
    <n v="3469"/>
    <x v="0"/>
    <x v="1"/>
    <s v="B/109/P"/>
    <x v="0"/>
    <s v="P"/>
    <x v="0"/>
    <x v="54"/>
    <x v="0"/>
    <x v="0"/>
    <x v="0"/>
    <n v="0"/>
    <n v="0"/>
    <n v="0"/>
    <n v="0"/>
    <s v="Singmage"/>
    <s v="Caiamin Singmage"/>
    <x v="1"/>
  </r>
  <r>
    <x v="3222"/>
    <n v="3470"/>
    <x v="1"/>
    <x v="1"/>
    <s v="G/563/S"/>
    <x v="3"/>
    <s v="S"/>
    <x v="0"/>
    <x v="34"/>
    <x v="0"/>
    <x v="0"/>
    <x v="0"/>
    <n v="0"/>
    <n v="0"/>
    <n v="0"/>
    <n v="0"/>
    <s v="Byerry"/>
    <s v="Gory Byerry"/>
    <x v="0"/>
  </r>
  <r>
    <x v="3223"/>
    <n v="3470"/>
    <x v="1"/>
    <x v="1"/>
    <s v="G/563/S"/>
    <x v="3"/>
    <s v="S"/>
    <x v="2"/>
    <x v="4"/>
    <x v="0"/>
    <x v="0"/>
    <x v="0"/>
    <n v="0"/>
    <n v="0"/>
    <n v="0"/>
    <n v="0"/>
    <s v="Byerry"/>
    <s v="Carma Byerry"/>
    <x v="1"/>
  </r>
  <r>
    <x v="3224"/>
    <n v="3473"/>
    <x v="1"/>
    <x v="0"/>
    <s v="F/654/S"/>
    <x v="1"/>
    <s v="S"/>
    <x v="0"/>
    <x v="28"/>
    <x v="0"/>
    <x v="0"/>
    <x v="760"/>
    <n v="5"/>
    <n v="25"/>
    <n v="490"/>
    <n v="1400"/>
    <s v="Hurles"/>
    <s v="Elanie Hurles"/>
    <x v="0"/>
  </r>
  <r>
    <x v="3225"/>
    <n v="3474"/>
    <x v="0"/>
    <x v="1"/>
    <s v="B/110/P"/>
    <x v="0"/>
    <s v="P"/>
    <x v="0"/>
    <x v="14"/>
    <x v="0"/>
    <x v="0"/>
    <x v="0"/>
    <n v="0"/>
    <n v="0"/>
    <n v="0"/>
    <n v="0"/>
    <s v="Pasharne"/>
    <s v="Weias Pasharne"/>
    <x v="1"/>
  </r>
  <r>
    <x v="3226"/>
    <n v="3474"/>
    <x v="0"/>
    <x v="0"/>
    <s v="B/110/P"/>
    <x v="0"/>
    <s v="P"/>
    <x v="0"/>
    <x v="22"/>
    <x v="0"/>
    <x v="0"/>
    <x v="75"/>
    <n v="0"/>
    <n v="0"/>
    <n v="1790"/>
    <n v="2742"/>
    <s v="Pasharne"/>
    <s v="Zubeneb Pasharne"/>
    <x v="0"/>
  </r>
  <r>
    <x v="3227"/>
    <n v="3474"/>
    <x v="0"/>
    <x v="1"/>
    <s v="B/110/P"/>
    <x v="0"/>
    <s v="P"/>
    <x v="2"/>
    <x v="67"/>
    <x v="0"/>
    <x v="0"/>
    <x v="0"/>
    <n v="0"/>
    <n v="0"/>
    <n v="0"/>
    <n v="0"/>
    <s v="Pasharne"/>
    <s v="Syrmino Pasharne"/>
    <x v="1"/>
  </r>
  <r>
    <x v="3228"/>
    <n v="3474"/>
    <x v="0"/>
    <x v="1"/>
    <s v="B/110/P"/>
    <x v="0"/>
    <s v="P"/>
    <x v="0"/>
    <x v="41"/>
    <x v="0"/>
    <x v="0"/>
    <x v="0"/>
    <n v="0"/>
    <n v="0"/>
    <n v="0"/>
    <n v="0"/>
    <s v="Pasharne"/>
    <s v="Tachir Pasharne"/>
    <x v="1"/>
  </r>
  <r>
    <x v="3229"/>
    <n v="3475"/>
    <x v="0"/>
    <x v="1"/>
    <s v="C/126/S"/>
    <x v="7"/>
    <s v="S"/>
    <x v="0"/>
    <x v="3"/>
    <x v="0"/>
    <x v="0"/>
    <x v="0"/>
    <n v="0"/>
    <n v="0"/>
    <n v="0"/>
    <n v="0"/>
    <s v="Spoilling"/>
    <s v="Pentard Spoilling"/>
    <x v="1"/>
  </r>
  <r>
    <x v="3230"/>
    <n v="3475"/>
    <x v="0"/>
    <x v="0"/>
    <s v="C/126/S"/>
    <x v="7"/>
    <s v="S"/>
    <x v="0"/>
    <x v="3"/>
    <x v="0"/>
    <x v="0"/>
    <x v="554"/>
    <n v="0"/>
    <n v="3"/>
    <n v="6569"/>
    <n v="7162"/>
    <s v="Spoilling"/>
    <s v="Caphirk Spoilling"/>
    <x v="0"/>
  </r>
  <r>
    <x v="3231"/>
    <n v="3475"/>
    <x v="0"/>
    <x v="0"/>
    <s v="C/126/S"/>
    <x v="7"/>
    <s v="S"/>
    <x v="2"/>
    <x v="18"/>
    <x v="0"/>
    <x v="0"/>
    <x v="761"/>
    <n v="15"/>
    <n v="149"/>
    <n v="178"/>
    <n v="9108"/>
    <s v="Spoilling"/>
    <s v="Zavior Spoilling"/>
    <x v="1"/>
  </r>
  <r>
    <x v="3232"/>
    <n v="3476"/>
    <x v="1"/>
    <x v="2"/>
    <s v="G/571/P"/>
    <x v="3"/>
    <s v="P"/>
    <x v="2"/>
    <x v="32"/>
    <x v="0"/>
    <x v="0"/>
    <x v="0"/>
    <n v="0"/>
    <n v="0"/>
    <n v="0"/>
    <n v="0"/>
    <s v="Joycerton"/>
    <s v="Gabrie Joycerton"/>
    <x v="1"/>
  </r>
  <r>
    <x v="3233"/>
    <n v="3476"/>
    <x v="1"/>
    <x v="0"/>
    <s v="G/571/P"/>
    <x v="3"/>
    <s v="P"/>
    <x v="2"/>
    <x v="16"/>
    <x v="0"/>
    <x v="0"/>
    <x v="0"/>
    <n v="0"/>
    <n v="0"/>
    <n v="0"/>
    <n v="0"/>
    <s v="Burksson"/>
    <s v="Carly Burksson"/>
    <x v="1"/>
  </r>
  <r>
    <x v="3234"/>
    <n v="3476"/>
    <x v="1"/>
    <x v="0"/>
    <s v="G/571/P"/>
    <x v="3"/>
    <s v="P"/>
    <x v="2"/>
    <x v="16"/>
    <x v="0"/>
    <x v="0"/>
    <x v="0"/>
    <n v="0"/>
    <n v="0"/>
    <n v="0"/>
    <n v="0"/>
    <s v="-"/>
    <s v="-"/>
    <x v="1"/>
  </r>
  <r>
    <x v="3235"/>
    <n v="3476"/>
    <x v="1"/>
    <x v="0"/>
    <s v="G/571/P"/>
    <x v="3"/>
    <s v="P"/>
    <x v="0"/>
    <x v="1"/>
    <x v="0"/>
    <x v="27"/>
    <x v="762"/>
    <n v="4"/>
    <n v="0"/>
    <n v="341"/>
    <n v="813"/>
    <s v="Burksson"/>
    <s v="Bonne Burksson"/>
    <x v="0"/>
  </r>
  <r>
    <x v="3236"/>
    <n v="3478"/>
    <x v="0"/>
    <x v="0"/>
    <s v="B/111/P"/>
    <x v="0"/>
    <s v="P"/>
    <x v="0"/>
    <x v="58"/>
    <x v="0"/>
    <x v="0"/>
    <x v="0"/>
    <n v="0"/>
    <n v="0"/>
    <n v="0"/>
    <n v="0"/>
    <s v="Ricete"/>
    <s v="Aldun Ricete"/>
    <x v="0"/>
  </r>
  <r>
    <x v="3237"/>
    <n v="3480"/>
    <x v="1"/>
    <x v="0"/>
    <s v="F/655/S"/>
    <x v="1"/>
    <s v="S"/>
    <x v="1"/>
    <x v="53"/>
    <x v="0"/>
    <x v="118"/>
    <x v="393"/>
    <n v="0"/>
    <n v="10"/>
    <n v="0"/>
    <n v="689"/>
    <s v="Vales"/>
    <s v="Jacky Vales"/>
    <x v="0"/>
  </r>
  <r>
    <x v="3238"/>
    <n v="3483"/>
    <x v="1"/>
    <x v="0"/>
    <s v="F/717/P"/>
    <x v="1"/>
    <s v="P"/>
    <x v="1"/>
    <x v="14"/>
    <x v="0"/>
    <x v="0"/>
    <x v="763"/>
    <n v="1"/>
    <n v="0"/>
    <n v="13"/>
    <n v="641"/>
    <s v="Parsoney"/>
    <s v="Delody Parsoney"/>
    <x v="0"/>
  </r>
  <r>
    <x v="3239"/>
    <n v="3484"/>
    <x v="1"/>
    <x v="1"/>
    <s v="G/573/P"/>
    <x v="3"/>
    <s v="P"/>
    <x v="0"/>
    <x v="36"/>
    <x v="0"/>
    <x v="0"/>
    <x v="0"/>
    <n v="0"/>
    <n v="0"/>
    <n v="0"/>
    <n v="0"/>
    <s v="Kennetty"/>
    <s v="Nelley Kennetty"/>
    <x v="0"/>
  </r>
  <r>
    <x v="3240"/>
    <n v="3484"/>
    <x v="1"/>
    <x v="0"/>
    <s v="F/718/P"/>
    <x v="1"/>
    <s v="P"/>
    <x v="1"/>
    <x v="23"/>
    <x v="0"/>
    <x v="29"/>
    <x v="0"/>
    <n v="2908"/>
    <n v="0"/>
    <n v="0"/>
    <n v="2911"/>
    <s v="Kennetty"/>
    <s v="Tonnie Kennetty"/>
    <x v="1"/>
  </r>
  <r>
    <x v="3241"/>
    <n v="3485"/>
    <x v="0"/>
    <x v="0"/>
    <s v="E/237/S"/>
    <x v="6"/>
    <s v="S"/>
    <x v="0"/>
    <x v="18"/>
    <x v="0"/>
    <x v="0"/>
    <x v="764"/>
    <n v="0"/>
    <n v="166"/>
    <n v="1655"/>
    <n v="3676"/>
    <s v="Oillepint"/>
    <s v="Algenif Oillepint"/>
    <x v="0"/>
  </r>
  <r>
    <x v="3242"/>
    <n v="3485"/>
    <x v="0"/>
    <x v="1"/>
    <s v="E/237/S"/>
    <x v="6"/>
    <s v="S"/>
    <x v="0"/>
    <x v="1"/>
    <x v="0"/>
    <x v="0"/>
    <x v="0"/>
    <n v="0"/>
    <n v="0"/>
    <n v="0"/>
    <n v="0"/>
    <s v="Tradve"/>
    <s v="Ankabih Tradve"/>
    <x v="1"/>
  </r>
  <r>
    <x v="3243"/>
    <n v="3485"/>
    <x v="0"/>
    <x v="0"/>
    <s v="E/237/S"/>
    <x v="6"/>
    <s v="S"/>
    <x v="0"/>
    <x v="3"/>
    <x v="0"/>
    <x v="0"/>
    <x v="765"/>
    <n v="0"/>
    <n v="131"/>
    <n v="0"/>
    <n v="3288"/>
    <s v="Oillepint"/>
    <s v="Hamak Oillepint"/>
    <x v="1"/>
  </r>
  <r>
    <x v="3244"/>
    <n v="3486"/>
    <x v="1"/>
    <x v="0"/>
    <s v="F/656/S"/>
    <x v="1"/>
    <s v="S"/>
    <x v="0"/>
    <x v="28"/>
    <x v="0"/>
    <x v="0"/>
    <x v="766"/>
    <n v="21"/>
    <n v="0"/>
    <n v="5"/>
    <n v="585"/>
    <s v="Whitersone"/>
    <s v="Mabela Whitersone"/>
    <x v="1"/>
  </r>
  <r>
    <x v="3245"/>
    <n v="3487"/>
    <x v="0"/>
    <x v="0"/>
    <s v="A/39/S"/>
    <x v="2"/>
    <s v="S"/>
    <x v="2"/>
    <x v="59"/>
    <x v="0"/>
    <x v="0"/>
    <x v="0"/>
    <n v="0"/>
    <n v="1529"/>
    <n v="3069"/>
    <n v="4598"/>
    <s v="Neceriont"/>
    <s v="Alphah Neceriont"/>
    <x v="0"/>
  </r>
  <r>
    <x v="3246"/>
    <n v="3488"/>
    <x v="0"/>
    <x v="0"/>
    <s v="D/110/P"/>
    <x v="5"/>
    <s v="P"/>
    <x v="0"/>
    <x v="6"/>
    <x v="0"/>
    <x v="0"/>
    <x v="0"/>
    <n v="0"/>
    <n v="0"/>
    <n v="0"/>
    <n v="0"/>
    <s v="Hoorbaring"/>
    <s v="Luxab Hoorbaring"/>
    <x v="0"/>
  </r>
  <r>
    <x v="3247"/>
    <n v="3488"/>
    <x v="0"/>
    <x v="0"/>
    <s v="D/110/P"/>
    <x v="5"/>
    <s v="P"/>
    <x v="0"/>
    <x v="58"/>
    <x v="0"/>
    <x v="298"/>
    <x v="767"/>
    <n v="11"/>
    <n v="1149"/>
    <n v="1"/>
    <n v="3500"/>
    <s v="Hoorbaring"/>
    <s v="Naosura Hoorbaring"/>
    <x v="0"/>
  </r>
  <r>
    <x v="3248"/>
    <n v="2303"/>
    <x v="2"/>
    <x v="0"/>
    <s v="F/468/P"/>
    <x v="1"/>
    <s v="P"/>
    <x v="2"/>
    <x v="58"/>
    <x v="0"/>
    <x v="156"/>
    <x v="0"/>
    <n v="32"/>
    <n v="22"/>
    <n v="0"/>
    <n v="1431"/>
    <s v="Chort"/>
    <s v="Beal Chort"/>
    <x v="1"/>
  </r>
  <r>
    <x v="3249"/>
    <n v="2313"/>
    <x v="2"/>
    <x v="0"/>
    <s v="F/469/P"/>
    <x v="1"/>
    <s v="P"/>
    <x v="0"/>
    <x v="19"/>
    <x v="0"/>
    <x v="373"/>
    <x v="0"/>
    <n v="791"/>
    <n v="210"/>
    <n v="0"/>
    <n v="2366"/>
    <s v="Kart"/>
    <s v="Lish Kart"/>
    <x v="0"/>
  </r>
  <r>
    <x v="3250"/>
    <n v="3490"/>
    <x v="0"/>
    <x v="0"/>
    <s v="D/111/P"/>
    <x v="5"/>
    <s v="P"/>
    <x v="0"/>
    <x v="19"/>
    <x v="0"/>
    <x v="23"/>
    <x v="768"/>
    <n v="0"/>
    <n v="0"/>
    <n v="0"/>
    <n v="3443"/>
    <s v="Sprender"/>
    <s v="Meropus Sprender"/>
    <x v="1"/>
  </r>
  <r>
    <x v="3251"/>
    <n v="3490"/>
    <x v="0"/>
    <x v="0"/>
    <s v="D/111/P"/>
    <x v="5"/>
    <s v="P"/>
    <x v="2"/>
    <x v="43"/>
    <x v="0"/>
    <x v="0"/>
    <x v="649"/>
    <n v="0"/>
    <n v="1756"/>
    <n v="37"/>
    <n v="3140"/>
    <s v="Sprender"/>
    <s v="Shain Sprender"/>
    <x v="1"/>
  </r>
  <r>
    <x v="3252"/>
    <n v="3491"/>
    <x v="1"/>
    <x v="0"/>
    <s v="F/720/P"/>
    <x v="1"/>
    <s v="P"/>
    <x v="0"/>
    <x v="24"/>
    <x v="0"/>
    <x v="0"/>
    <x v="0"/>
    <n v="0"/>
    <n v="6"/>
    <n v="607"/>
    <n v="613"/>
    <s v="Joyneidez"/>
    <s v="Everly Joyneidez"/>
    <x v="0"/>
  </r>
  <r>
    <x v="3253"/>
    <n v="3492"/>
    <x v="1"/>
    <x v="0"/>
    <s v="E/238/S"/>
    <x v="6"/>
    <s v="S"/>
    <x v="0"/>
    <x v="3"/>
    <x v="0"/>
    <x v="103"/>
    <x v="769"/>
    <n v="18"/>
    <n v="96"/>
    <n v="0"/>
    <n v="788"/>
    <s v="Waterson"/>
    <s v="Vina Waterson"/>
    <x v="0"/>
  </r>
  <r>
    <x v="3254"/>
    <n v="3495"/>
    <x v="0"/>
    <x v="0"/>
    <s v="C/127/S"/>
    <x v="7"/>
    <s v="S"/>
    <x v="0"/>
    <x v="52"/>
    <x v="0"/>
    <x v="0"/>
    <x v="770"/>
    <n v="0"/>
    <n v="273"/>
    <n v="80"/>
    <n v="11032"/>
    <s v="Volloor"/>
    <s v="Saiphda Volloor"/>
    <x v="1"/>
  </r>
  <r>
    <x v="3255"/>
    <n v="3495"/>
    <x v="0"/>
    <x v="0"/>
    <s v="C/127/S"/>
    <x v="7"/>
    <s v="S"/>
    <x v="0"/>
    <x v="10"/>
    <x v="0"/>
    <x v="0"/>
    <x v="771"/>
    <n v="0"/>
    <n v="2279"/>
    <n v="587"/>
    <n v="9095"/>
    <s v="Volloor"/>
    <s v="Izaron Volloor"/>
    <x v="1"/>
  </r>
  <r>
    <x v="3256"/>
    <n v="3495"/>
    <x v="0"/>
    <x v="1"/>
    <s v="C/127/S"/>
    <x v="7"/>
    <s v="S"/>
    <x v="2"/>
    <x v="6"/>
    <x v="0"/>
    <x v="0"/>
    <x v="0"/>
    <n v="0"/>
    <n v="0"/>
    <n v="0"/>
    <n v="0"/>
    <s v="Volloor"/>
    <s v="Alsham Volloor"/>
    <x v="1"/>
  </r>
  <r>
    <x v="3257"/>
    <n v="3495"/>
    <x v="0"/>
    <x v="1"/>
    <s v="C/127/S"/>
    <x v="7"/>
    <s v="S"/>
    <x v="0"/>
    <x v="24"/>
    <x v="0"/>
    <x v="0"/>
    <x v="0"/>
    <n v="0"/>
    <n v="0"/>
    <n v="0"/>
    <n v="0"/>
    <s v="Volloor"/>
    <s v="Alatrix Volloor"/>
    <x v="1"/>
  </r>
  <r>
    <x v="3258"/>
    <n v="2329"/>
    <x v="2"/>
    <x v="1"/>
    <s v="F/472/P"/>
    <x v="1"/>
    <s v="P"/>
    <x v="0"/>
    <x v="19"/>
    <x v="0"/>
    <x v="0"/>
    <x v="0"/>
    <n v="0"/>
    <n v="0"/>
    <n v="0"/>
    <n v="0"/>
    <s v="Burry"/>
    <s v="Heersh Burry"/>
    <x v="1"/>
  </r>
  <r>
    <x v="3259"/>
    <n v="2333"/>
    <x v="2"/>
    <x v="0"/>
    <s v="E/137/P"/>
    <x v="6"/>
    <s v="P"/>
    <x v="0"/>
    <x v="4"/>
    <x v="0"/>
    <x v="0"/>
    <x v="0"/>
    <n v="0"/>
    <n v="0"/>
    <n v="0"/>
    <n v="0"/>
    <s v="Fiha"/>
    <s v="Igrish Fiha"/>
    <x v="0"/>
  </r>
  <r>
    <x v="3260"/>
    <n v="2339"/>
    <x v="2"/>
    <x v="0"/>
    <s v="F/475/P"/>
    <x v="1"/>
    <s v="P"/>
    <x v="0"/>
    <x v="59"/>
    <x v="0"/>
    <x v="710"/>
    <x v="0"/>
    <n v="57"/>
    <n v="0"/>
    <n v="0"/>
    <n v="1347"/>
    <s v="Shrie"/>
    <s v="Book Shrie"/>
    <x v="0"/>
  </r>
  <r>
    <x v="3261"/>
    <n v="3499"/>
    <x v="1"/>
    <x v="0"/>
    <s v="G/574/P"/>
    <x v="3"/>
    <s v="P"/>
    <x v="0"/>
    <x v="33"/>
    <x v="0"/>
    <x v="503"/>
    <x v="144"/>
    <n v="674"/>
    <n v="12"/>
    <n v="20"/>
    <n v="907"/>
    <s v="Mccarveymon"/>
    <s v="Francy Mccarveymon"/>
    <x v="0"/>
  </r>
  <r>
    <x v="3262"/>
    <n v="3499"/>
    <x v="1"/>
    <x v="0"/>
    <s v="G/574/P"/>
    <x v="3"/>
    <s v="P"/>
    <x v="0"/>
    <x v="17"/>
    <x v="0"/>
    <x v="0"/>
    <x v="0"/>
    <n v="0"/>
    <n v="0"/>
    <n v="0"/>
    <n v="0"/>
    <s v="Clemondsey"/>
    <s v="Yolace Clemondsey"/>
    <x v="1"/>
  </r>
  <r>
    <x v="3263"/>
    <n v="3499"/>
    <x v="1"/>
    <x v="0"/>
    <s v="F/723/P"/>
    <x v="1"/>
    <s v="P"/>
    <x v="0"/>
    <x v="22"/>
    <x v="0"/>
    <x v="0"/>
    <x v="772"/>
    <n v="23"/>
    <n v="0"/>
    <n v="0"/>
    <n v="1048"/>
    <s v="Clemondsey"/>
    <s v="Mon Clemondsey"/>
    <x v="1"/>
  </r>
  <r>
    <x v="3264"/>
    <n v="3499"/>
    <x v="1"/>
    <x v="0"/>
    <s v="G/574/P"/>
    <x v="3"/>
    <s v="P"/>
    <x v="0"/>
    <x v="16"/>
    <x v="0"/>
    <x v="0"/>
    <x v="0"/>
    <n v="0"/>
    <n v="0"/>
    <n v="0"/>
    <n v="0"/>
    <s v="Mccarveymon"/>
    <s v="Allene Mccarveymon"/>
    <x v="0"/>
  </r>
  <r>
    <x v="3265"/>
    <n v="2356"/>
    <x v="2"/>
    <x v="1"/>
    <s v="D/80/S"/>
    <x v="5"/>
    <s v="S"/>
    <x v="0"/>
    <x v="32"/>
    <x v="0"/>
    <x v="0"/>
    <x v="0"/>
    <n v="0"/>
    <n v="0"/>
    <n v="0"/>
    <n v="0"/>
    <s v="Peane"/>
    <s v="Alls Peane"/>
    <x v="1"/>
  </r>
  <r>
    <x v="3266"/>
    <n v="3504"/>
    <x v="1"/>
    <x v="1"/>
    <s v="G/575/P"/>
    <x v="3"/>
    <s v="P"/>
    <x v="0"/>
    <x v="38"/>
    <x v="0"/>
    <x v="0"/>
    <x v="0"/>
    <n v="0"/>
    <n v="0"/>
    <n v="0"/>
    <n v="0"/>
    <s v="Mcleandez"/>
    <s v="Nicey Mcleandez"/>
    <x v="1"/>
  </r>
  <r>
    <x v="3267"/>
    <n v="3506"/>
    <x v="0"/>
    <x v="1"/>
    <s v="B/113/P"/>
    <x v="0"/>
    <s v="P"/>
    <x v="2"/>
    <x v="13"/>
    <x v="0"/>
    <x v="0"/>
    <x v="0"/>
    <n v="0"/>
    <n v="0"/>
    <n v="0"/>
    <n v="0"/>
    <s v="Hometerval"/>
    <s v="Minoces Hometerval"/>
    <x v="1"/>
  </r>
  <r>
    <x v="3268"/>
    <n v="2356"/>
    <x v="2"/>
    <x v="1"/>
    <s v="D/80/S"/>
    <x v="5"/>
    <s v="S"/>
    <x v="0"/>
    <x v="33"/>
    <x v="0"/>
    <x v="0"/>
    <x v="0"/>
    <n v="0"/>
    <n v="0"/>
    <n v="0"/>
    <n v="0"/>
    <s v="Peane"/>
    <s v="Lios Peane"/>
    <x v="1"/>
  </r>
  <r>
    <x v="3269"/>
    <n v="3512"/>
    <x v="1"/>
    <x v="0"/>
    <s v="F/662/S"/>
    <x v="1"/>
    <s v="S"/>
    <x v="2"/>
    <x v="7"/>
    <x v="0"/>
    <x v="27"/>
    <x v="0"/>
    <n v="857"/>
    <n v="0"/>
    <n v="0"/>
    <n v="858"/>
    <s v="Holcompson"/>
    <s v="Wallyn Holcompson"/>
    <x v="0"/>
  </r>
  <r>
    <x v="3270"/>
    <n v="3514"/>
    <x v="1"/>
    <x v="0"/>
    <s v="G/576/P"/>
    <x v="3"/>
    <s v="P"/>
    <x v="0"/>
    <x v="43"/>
    <x v="0"/>
    <x v="79"/>
    <x v="221"/>
    <n v="52"/>
    <n v="0"/>
    <n v="465"/>
    <n v="809"/>
    <s v="Batestonley"/>
    <s v="Mara Batestonley"/>
    <x v="0"/>
  </r>
  <r>
    <x v="3271"/>
    <n v="2366"/>
    <x v="2"/>
    <x v="1"/>
    <s v="F/482/P"/>
    <x v="1"/>
    <s v="P"/>
    <x v="0"/>
    <x v="8"/>
    <x v="0"/>
    <x v="0"/>
    <x v="0"/>
    <n v="0"/>
    <n v="0"/>
    <n v="0"/>
    <n v="0"/>
    <s v="Raste"/>
    <s v="Almone Raste"/>
    <x v="0"/>
  </r>
  <r>
    <x v="3272"/>
    <n v="2368"/>
    <x v="2"/>
    <x v="0"/>
    <s v="E/141/P"/>
    <x v="6"/>
    <s v="P"/>
    <x v="0"/>
    <x v="15"/>
    <x v="0"/>
    <x v="534"/>
    <x v="0"/>
    <n v="267"/>
    <n v="0"/>
    <n v="108"/>
    <n v="954"/>
    <s v="Potte"/>
    <s v="Prow Potte"/>
    <x v="0"/>
  </r>
  <r>
    <x v="3273"/>
    <n v="3518"/>
    <x v="1"/>
    <x v="1"/>
    <s v="G/566/S"/>
    <x v="3"/>
    <s v="S"/>
    <x v="0"/>
    <x v="6"/>
    <x v="2"/>
    <x v="0"/>
    <x v="0"/>
    <n v="0"/>
    <n v="0"/>
    <n v="0"/>
    <n v="0"/>
    <s v="Hunterton"/>
    <s v="Julion Hunterton"/>
    <x v="1"/>
  </r>
  <r>
    <x v="3274"/>
    <n v="3519"/>
    <x v="1"/>
    <x v="0"/>
    <s v="G/577/P"/>
    <x v="3"/>
    <s v="P"/>
    <x v="0"/>
    <x v="4"/>
    <x v="0"/>
    <x v="0"/>
    <x v="0"/>
    <n v="722"/>
    <n v="0"/>
    <n v="1"/>
    <n v="723"/>
    <s v="Swanardy"/>
    <s v="Gerly Swanardy"/>
    <x v="1"/>
  </r>
  <r>
    <x v="3275"/>
    <n v="3519"/>
    <x v="1"/>
    <x v="1"/>
    <s v="G/577/P"/>
    <x v="3"/>
    <s v="P"/>
    <x v="0"/>
    <x v="16"/>
    <x v="0"/>
    <x v="0"/>
    <x v="0"/>
    <n v="0"/>
    <n v="0"/>
    <n v="0"/>
    <n v="0"/>
    <s v="Swanardy"/>
    <s v="Kenny Swanardy"/>
    <x v="1"/>
  </r>
  <r>
    <x v="3276"/>
    <n v="3519"/>
    <x v="1"/>
    <x v="1"/>
    <s v="G/577/P"/>
    <x v="3"/>
    <s v="P"/>
    <x v="0"/>
    <x v="16"/>
    <x v="0"/>
    <x v="0"/>
    <x v="0"/>
    <n v="0"/>
    <n v="0"/>
    <n v="0"/>
    <n v="0"/>
    <s v="Swanardy"/>
    <s v="Gracia Swanardy"/>
    <x v="1"/>
  </r>
  <r>
    <x v="3277"/>
    <n v="3520"/>
    <x v="1"/>
    <x v="0"/>
    <s v="G/578/P"/>
    <x v="3"/>
    <s v="P"/>
    <x v="0"/>
    <x v="6"/>
    <x v="0"/>
    <x v="0"/>
    <x v="62"/>
    <n v="0"/>
    <n v="0"/>
    <n v="212"/>
    <n v="809"/>
    <s v="Wartyson"/>
    <s v="Lesley Wartyson"/>
    <x v="0"/>
  </r>
  <r>
    <x v="3278"/>
    <n v="3520"/>
    <x v="1"/>
    <x v="1"/>
    <s v=""/>
    <x v="4"/>
    <s v=""/>
    <x v="1"/>
    <x v="45"/>
    <x v="0"/>
    <x v="0"/>
    <x v="0"/>
    <n v="0"/>
    <n v="0"/>
    <n v="0"/>
    <n v="0"/>
    <s v="Wartyson"/>
    <s v="Lyny Wartyson"/>
    <x v="1"/>
  </r>
  <r>
    <x v="3279"/>
    <n v="3521"/>
    <x v="0"/>
    <x v="1"/>
    <s v=""/>
    <x v="4"/>
    <s v=""/>
    <x v="2"/>
    <x v="40"/>
    <x v="0"/>
    <x v="0"/>
    <x v="0"/>
    <n v="0"/>
    <n v="0"/>
    <n v="0"/>
    <n v="0"/>
    <s v="Radisiouss"/>
    <s v="Minoton Radisiouss"/>
    <x v="1"/>
  </r>
  <r>
    <x v="3280"/>
    <n v="3521"/>
    <x v="0"/>
    <x v="1"/>
    <s v="B/135/S"/>
    <x v="0"/>
    <s v="S"/>
    <x v="0"/>
    <x v="74"/>
    <x v="0"/>
    <x v="0"/>
    <x v="0"/>
    <n v="0"/>
    <n v="0"/>
    <n v="0"/>
    <n v="0"/>
    <s v="Radisiouss"/>
    <s v="Atrinon Radisiouss"/>
    <x v="1"/>
  </r>
  <r>
    <x v="3281"/>
    <n v="3013"/>
    <x v="1"/>
    <x v="0"/>
    <s v="F/629/P"/>
    <x v="1"/>
    <s v="P"/>
    <x v="0"/>
    <x v="45"/>
    <x v="0"/>
    <x v="0"/>
    <x v="773"/>
    <n v="0"/>
    <n v="207"/>
    <n v="409"/>
    <n v="872"/>
    <s v="Moongton"/>
    <s v="Morrie Moongton"/>
    <x v="0"/>
  </r>
  <r>
    <x v="3282"/>
    <n v="2374"/>
    <x v="2"/>
    <x v="0"/>
    <s v="E/166/S"/>
    <x v="6"/>
    <s v="S"/>
    <x v="0"/>
    <x v="28"/>
    <x v="0"/>
    <x v="711"/>
    <x v="0"/>
    <n v="1432"/>
    <n v="0"/>
    <n v="0"/>
    <n v="1896"/>
    <s v="Sames"/>
    <s v="Gers Sames"/>
    <x v="1"/>
  </r>
  <r>
    <x v="3283"/>
    <n v="2385"/>
    <x v="2"/>
    <x v="0"/>
    <s v="F/461/S"/>
    <x v="1"/>
    <s v="S"/>
    <x v="0"/>
    <x v="40"/>
    <x v="0"/>
    <x v="712"/>
    <x v="0"/>
    <n v="78"/>
    <n v="0"/>
    <n v="3"/>
    <n v="1854"/>
    <s v="Pité"/>
    <s v="Jacats Pité"/>
    <x v="0"/>
  </r>
  <r>
    <x v="3284"/>
    <n v="3528"/>
    <x v="1"/>
    <x v="0"/>
    <s v="F/666/S"/>
    <x v="1"/>
    <s v="S"/>
    <x v="0"/>
    <x v="40"/>
    <x v="0"/>
    <x v="27"/>
    <x v="0"/>
    <n v="778"/>
    <n v="8"/>
    <n v="0"/>
    <n v="787"/>
    <s v="Rocknight"/>
    <s v="Bryany Rocknight"/>
    <x v="1"/>
  </r>
  <r>
    <x v="3285"/>
    <n v="3530"/>
    <x v="1"/>
    <x v="1"/>
    <s v="G/568/S"/>
    <x v="3"/>
    <s v="S"/>
    <x v="0"/>
    <x v="24"/>
    <x v="0"/>
    <x v="0"/>
    <x v="0"/>
    <n v="0"/>
    <n v="0"/>
    <n v="0"/>
    <n v="0"/>
    <s v="Whitez"/>
    <s v="Besse Whitez"/>
    <x v="1"/>
  </r>
  <r>
    <x v="3286"/>
    <n v="2399"/>
    <x v="2"/>
    <x v="0"/>
    <s v="E/169/S"/>
    <x v="6"/>
    <s v="S"/>
    <x v="0"/>
    <x v="36"/>
    <x v="1"/>
    <x v="565"/>
    <x v="0"/>
    <n v="319"/>
    <n v="0"/>
    <n v="0"/>
    <n v="1173"/>
    <s v="Sin"/>
    <s v="Stisps Sin"/>
    <x v="0"/>
  </r>
  <r>
    <x v="3287"/>
    <n v="2406"/>
    <x v="2"/>
    <x v="1"/>
    <s v="F/465/S"/>
    <x v="1"/>
    <s v="S"/>
    <x v="0"/>
    <x v="41"/>
    <x v="0"/>
    <x v="0"/>
    <x v="0"/>
    <n v="0"/>
    <n v="0"/>
    <n v="0"/>
    <n v="0"/>
    <s v="Pie"/>
    <s v="Cornys Pie"/>
    <x v="1"/>
  </r>
  <r>
    <x v="3288"/>
    <n v="2421"/>
    <x v="2"/>
    <x v="0"/>
    <s v="E/145/P"/>
    <x v="6"/>
    <s v="P"/>
    <x v="0"/>
    <x v="15"/>
    <x v="2"/>
    <x v="0"/>
    <x v="0"/>
    <n v="0"/>
    <n v="0"/>
    <n v="0"/>
    <n v="0"/>
    <s v="Sepie"/>
    <s v="Comats Sepie"/>
    <x v="1"/>
  </r>
  <r>
    <x v="3289"/>
    <n v="3534"/>
    <x v="1"/>
    <x v="0"/>
    <s v="F/732/P"/>
    <x v="1"/>
    <s v="P"/>
    <x v="0"/>
    <x v="40"/>
    <x v="0"/>
    <x v="0"/>
    <x v="423"/>
    <n v="0"/>
    <n v="106"/>
    <n v="566"/>
    <n v="702"/>
    <s v="Scottney"/>
    <s v="Melia Scottney"/>
    <x v="0"/>
  </r>
  <r>
    <x v="3290"/>
    <n v="2426"/>
    <x v="2"/>
    <x v="1"/>
    <s v="F/466/S"/>
    <x v="1"/>
    <s v="S"/>
    <x v="0"/>
    <x v="74"/>
    <x v="0"/>
    <x v="0"/>
    <x v="0"/>
    <n v="0"/>
    <n v="0"/>
    <n v="0"/>
    <n v="0"/>
    <s v="Gine"/>
    <s v="Colatz Gine"/>
    <x v="1"/>
  </r>
  <r>
    <x v="3291"/>
    <n v="2426"/>
    <x v="2"/>
    <x v="1"/>
    <s v="F/466/S"/>
    <x v="1"/>
    <s v="S"/>
    <x v="0"/>
    <x v="41"/>
    <x v="0"/>
    <x v="0"/>
    <x v="0"/>
    <n v="0"/>
    <n v="0"/>
    <n v="0"/>
    <n v="0"/>
    <s v="Gine"/>
    <s v="Kies Gine"/>
    <x v="1"/>
  </r>
  <r>
    <x v="3292"/>
    <n v="3536"/>
    <x v="0"/>
    <x v="1"/>
    <s v="A/40/S"/>
    <x v="2"/>
    <s v="S"/>
    <x v="2"/>
    <x v="7"/>
    <x v="0"/>
    <x v="0"/>
    <x v="0"/>
    <n v="0"/>
    <n v="0"/>
    <n v="0"/>
    <n v="0"/>
    <s v="Ineedeve"/>
    <s v="Zosmas Ineedeve"/>
    <x v="1"/>
  </r>
  <r>
    <x v="3293"/>
    <n v="3537"/>
    <x v="1"/>
    <x v="0"/>
    <s v="F/733/P"/>
    <x v="1"/>
    <s v="P"/>
    <x v="2"/>
    <x v="19"/>
    <x v="0"/>
    <x v="0"/>
    <x v="206"/>
    <n v="0"/>
    <n v="0"/>
    <n v="715"/>
    <n v="725"/>
    <s v="Drakeekss"/>
    <s v="Adriet Drakeekss"/>
    <x v="0"/>
  </r>
  <r>
    <x v="3294"/>
    <n v="3539"/>
    <x v="1"/>
    <x v="0"/>
    <s v="E/239/S"/>
    <x v="6"/>
    <s v="S"/>
    <x v="0"/>
    <x v="14"/>
    <x v="0"/>
    <x v="27"/>
    <x v="323"/>
    <n v="274"/>
    <n v="27"/>
    <n v="376"/>
    <n v="788"/>
    <s v="Edwartizman"/>
    <s v="Olly Edwartizman"/>
    <x v="0"/>
  </r>
  <r>
    <x v="3295"/>
    <n v="3540"/>
    <x v="1"/>
    <x v="1"/>
    <s v="G/579/P"/>
    <x v="3"/>
    <s v="P"/>
    <x v="1"/>
    <x v="9"/>
    <x v="0"/>
    <x v="0"/>
    <x v="0"/>
    <n v="0"/>
    <n v="0"/>
    <n v="0"/>
    <n v="0"/>
    <s v="Buchansen"/>
    <s v="Leonyl Buchansen"/>
    <x v="1"/>
  </r>
  <r>
    <x v="3296"/>
    <n v="2438"/>
    <x v="2"/>
    <x v="1"/>
    <s v="F/503/P"/>
    <x v="1"/>
    <s v="P"/>
    <x v="0"/>
    <x v="40"/>
    <x v="0"/>
    <x v="0"/>
    <x v="0"/>
    <n v="0"/>
    <n v="0"/>
    <n v="0"/>
    <n v="0"/>
    <s v="Stake"/>
    <s v="Totse Stake"/>
    <x v="1"/>
  </r>
  <r>
    <x v="3297"/>
    <n v="3543"/>
    <x v="0"/>
    <x v="0"/>
    <s v="C/116/P"/>
    <x v="7"/>
    <s v="P"/>
    <x v="0"/>
    <x v="0"/>
    <x v="0"/>
    <x v="0"/>
    <x v="726"/>
    <n v="0"/>
    <n v="130"/>
    <n v="139"/>
    <n v="3073"/>
    <s v="Holatirint"/>
    <s v="Astrark Holatirint"/>
    <x v="1"/>
  </r>
  <r>
    <x v="3298"/>
    <n v="3543"/>
    <x v="0"/>
    <x v="1"/>
    <s v="C/116/P"/>
    <x v="7"/>
    <s v="P"/>
    <x v="2"/>
    <x v="30"/>
    <x v="0"/>
    <x v="0"/>
    <x v="0"/>
    <n v="0"/>
    <n v="0"/>
    <n v="0"/>
    <n v="0"/>
    <s v="Holatirint"/>
    <s v="Furudra Holatirint"/>
    <x v="1"/>
  </r>
  <r>
    <x v="3299"/>
    <n v="3543"/>
    <x v="0"/>
    <x v="1"/>
    <s v="C/116/P"/>
    <x v="7"/>
    <s v="P"/>
    <x v="0"/>
    <x v="35"/>
    <x v="0"/>
    <x v="0"/>
    <x v="0"/>
    <n v="0"/>
    <n v="0"/>
    <n v="0"/>
    <n v="0"/>
    <s v="Holatirint"/>
    <s v="Elerops Holatirint"/>
    <x v="1"/>
  </r>
  <r>
    <x v="3300"/>
    <n v="3546"/>
    <x v="1"/>
    <x v="0"/>
    <s v="F/672/S"/>
    <x v="1"/>
    <s v="S"/>
    <x v="0"/>
    <x v="39"/>
    <x v="0"/>
    <x v="0"/>
    <x v="206"/>
    <n v="0"/>
    <n v="0"/>
    <n v="0"/>
    <n v="10"/>
    <s v="Llonovancis"/>
    <s v="Alendy Llonovancis"/>
    <x v="0"/>
  </r>
  <r>
    <x v="3301"/>
    <n v="2442"/>
    <x v="2"/>
    <x v="1"/>
    <s v="F/505/P"/>
    <x v="1"/>
    <s v="P"/>
    <x v="0"/>
    <x v="10"/>
    <x v="2"/>
    <x v="0"/>
    <x v="0"/>
    <n v="0"/>
    <n v="0"/>
    <n v="0"/>
    <n v="0"/>
    <s v="Perie"/>
    <s v="Beals Perie"/>
    <x v="1"/>
  </r>
  <r>
    <x v="3302"/>
    <n v="3548"/>
    <x v="1"/>
    <x v="0"/>
    <s v="G/580/P"/>
    <x v="3"/>
    <s v="P"/>
    <x v="0"/>
    <x v="13"/>
    <x v="0"/>
    <x v="0"/>
    <x v="216"/>
    <n v="0"/>
    <n v="0"/>
    <n v="5"/>
    <n v="1799"/>
    <s v="Haynardy"/>
    <s v="Daley Haynardy"/>
    <x v="1"/>
  </r>
  <r>
    <x v="3303"/>
    <n v="3550"/>
    <x v="1"/>
    <x v="1"/>
    <s v="G/570/S"/>
    <x v="3"/>
    <s v="S"/>
    <x v="0"/>
    <x v="70"/>
    <x v="0"/>
    <x v="0"/>
    <x v="0"/>
    <n v="0"/>
    <n v="0"/>
    <n v="0"/>
    <n v="0"/>
    <s v="Delazarson"/>
    <s v="Monard Delazarson"/>
    <x v="0"/>
  </r>
  <r>
    <x v="3304"/>
    <n v="3550"/>
    <x v="1"/>
    <x v="1"/>
    <s v="G/570/S"/>
    <x v="3"/>
    <s v="S"/>
    <x v="1"/>
    <x v="63"/>
    <x v="0"/>
    <x v="0"/>
    <x v="0"/>
    <n v="0"/>
    <n v="0"/>
    <n v="0"/>
    <n v="0"/>
    <s v="Delazarson"/>
    <s v="Jaye Delazarson"/>
    <x v="0"/>
  </r>
  <r>
    <x v="3305"/>
    <n v="3550"/>
    <x v="1"/>
    <x v="1"/>
    <s v="G/570/S"/>
    <x v="3"/>
    <s v="S"/>
    <x v="0"/>
    <x v="33"/>
    <x v="0"/>
    <x v="0"/>
    <x v="0"/>
    <n v="0"/>
    <n v="0"/>
    <n v="0"/>
    <n v="0"/>
    <s v="Carvis"/>
    <s v="Celina Carvis"/>
    <x v="0"/>
  </r>
  <r>
    <x v="3306"/>
    <n v="3552"/>
    <x v="0"/>
    <x v="0"/>
    <s v="B/136/S"/>
    <x v="0"/>
    <s v="S"/>
    <x v="2"/>
    <x v="53"/>
    <x v="0"/>
    <x v="23"/>
    <x v="774"/>
    <n v="0"/>
    <n v="2581"/>
    <n v="436"/>
    <n v="3238"/>
    <s v="Castery"/>
    <s v="Kitauon Castery"/>
    <x v="0"/>
  </r>
  <r>
    <x v="3307"/>
    <n v="3552"/>
    <x v="0"/>
    <x v="1"/>
    <s v="B/136/S"/>
    <x v="0"/>
    <s v="S"/>
    <x v="0"/>
    <x v="41"/>
    <x v="0"/>
    <x v="0"/>
    <x v="0"/>
    <n v="0"/>
    <n v="0"/>
    <n v="0"/>
    <n v="0"/>
    <s v="Castery"/>
    <s v="Canonon Castery"/>
    <x v="1"/>
  </r>
  <r>
    <x v="3308"/>
    <n v="2449"/>
    <x v="2"/>
    <x v="1"/>
    <s v="F/508/P"/>
    <x v="1"/>
    <s v="P"/>
    <x v="0"/>
    <x v="7"/>
    <x v="0"/>
    <x v="0"/>
    <x v="0"/>
    <n v="0"/>
    <n v="0"/>
    <n v="0"/>
    <n v="0"/>
    <s v="Nacke"/>
    <s v="Hon Nacke"/>
    <x v="1"/>
  </r>
  <r>
    <x v="3309"/>
    <n v="3555"/>
    <x v="1"/>
    <x v="0"/>
    <s v="F/735/P"/>
    <x v="1"/>
    <s v="P"/>
    <x v="0"/>
    <x v="7"/>
    <x v="0"/>
    <x v="713"/>
    <x v="0"/>
    <n v="1"/>
    <n v="258"/>
    <n v="26"/>
    <n v="1051"/>
    <s v="Sykess"/>
    <s v="Gwendy Sykess"/>
    <x v="1"/>
  </r>
  <r>
    <x v="3310"/>
    <n v="3556"/>
    <x v="1"/>
    <x v="1"/>
    <s v="G/572/S"/>
    <x v="3"/>
    <s v="S"/>
    <x v="0"/>
    <x v="41"/>
    <x v="0"/>
    <x v="0"/>
    <x v="0"/>
    <n v="0"/>
    <n v="0"/>
    <n v="0"/>
    <n v="0"/>
    <s v="Clinantones"/>
    <s v="Natha Clinantones"/>
    <x v="1"/>
  </r>
  <r>
    <x v="3311"/>
    <n v="2449"/>
    <x v="2"/>
    <x v="1"/>
    <s v="E/146/P"/>
    <x v="6"/>
    <s v="P"/>
    <x v="0"/>
    <x v="38"/>
    <x v="0"/>
    <x v="0"/>
    <x v="0"/>
    <n v="0"/>
    <n v="0"/>
    <n v="0"/>
    <n v="0"/>
    <s v="Nacke"/>
    <s v="Tark Nacke"/>
    <x v="0"/>
  </r>
  <r>
    <x v="3312"/>
    <n v="2449"/>
    <x v="2"/>
    <x v="1"/>
    <s v="F/508/P"/>
    <x v="1"/>
    <s v="P"/>
    <x v="0"/>
    <x v="21"/>
    <x v="0"/>
    <x v="0"/>
    <x v="0"/>
    <n v="0"/>
    <n v="0"/>
    <n v="0"/>
    <n v="0"/>
    <s v="Nacke"/>
    <s v="Moss Nacke"/>
    <x v="1"/>
  </r>
  <r>
    <x v="3313"/>
    <n v="2453"/>
    <x v="2"/>
    <x v="1"/>
    <s v="E/147/P"/>
    <x v="6"/>
    <s v="P"/>
    <x v="0"/>
    <x v="38"/>
    <x v="0"/>
    <x v="0"/>
    <x v="0"/>
    <n v="0"/>
    <n v="0"/>
    <n v="0"/>
    <n v="0"/>
    <s v="Teake"/>
    <s v="Ter Teake"/>
    <x v="1"/>
  </r>
  <r>
    <x v="3314"/>
    <n v="2455"/>
    <x v="2"/>
    <x v="0"/>
    <s v="F/471/S"/>
    <x v="1"/>
    <s v="S"/>
    <x v="0"/>
    <x v="42"/>
    <x v="0"/>
    <x v="19"/>
    <x v="0"/>
    <n v="1168"/>
    <n v="0"/>
    <n v="275"/>
    <n v="1997"/>
    <s v="Muste"/>
    <s v="Naish Muste"/>
    <x v="0"/>
  </r>
  <r>
    <x v="3315"/>
    <n v="2467"/>
    <x v="2"/>
    <x v="0"/>
    <s v="D/83/S"/>
    <x v="5"/>
    <s v="S"/>
    <x v="0"/>
    <x v="42"/>
    <x v="0"/>
    <x v="714"/>
    <x v="0"/>
    <n v="49"/>
    <n v="0"/>
    <n v="11"/>
    <n v="1059"/>
    <s v="Datty"/>
    <s v="Grake Datty"/>
    <x v="0"/>
  </r>
  <r>
    <x v="3316"/>
    <n v="2474"/>
    <x v="2"/>
    <x v="1"/>
    <s v="F/475/S"/>
    <x v="1"/>
    <s v="S"/>
    <x v="0"/>
    <x v="39"/>
    <x v="0"/>
    <x v="0"/>
    <x v="0"/>
    <n v="0"/>
    <n v="0"/>
    <n v="0"/>
    <n v="0"/>
    <s v="Che"/>
    <s v="Blesh Che"/>
    <x v="1"/>
  </r>
  <r>
    <x v="3317"/>
    <n v="2488"/>
    <x v="2"/>
    <x v="0"/>
    <s v="D/85/S"/>
    <x v="5"/>
    <s v="S"/>
    <x v="0"/>
    <x v="78"/>
    <x v="0"/>
    <x v="715"/>
    <x v="0"/>
    <n v="525"/>
    <n v="0"/>
    <n v="500"/>
    <n v="5508"/>
    <s v="Wate"/>
    <s v="Meal Wate"/>
    <x v="0"/>
  </r>
  <r>
    <x v="3318"/>
    <n v="2492"/>
    <x v="2"/>
    <x v="1"/>
    <s v="F/480/S"/>
    <x v="1"/>
    <s v="S"/>
    <x v="0"/>
    <x v="38"/>
    <x v="0"/>
    <x v="0"/>
    <x v="0"/>
    <n v="0"/>
    <n v="0"/>
    <n v="0"/>
    <n v="0"/>
    <s v="Burry"/>
    <s v="Pebuts Burry"/>
    <x v="1"/>
  </r>
  <r>
    <x v="3319"/>
    <n v="3563"/>
    <x v="1"/>
    <x v="1"/>
    <s v="G/581/P"/>
    <x v="3"/>
    <s v="P"/>
    <x v="0"/>
    <x v="9"/>
    <x v="0"/>
    <x v="0"/>
    <x v="0"/>
    <n v="0"/>
    <n v="0"/>
    <n v="0"/>
    <n v="0"/>
    <s v="Williotters"/>
    <s v="Genee Williotters"/>
    <x v="1"/>
  </r>
  <r>
    <x v="3320"/>
    <n v="3564"/>
    <x v="1"/>
    <x v="1"/>
    <s v="G/582/P"/>
    <x v="3"/>
    <s v="P"/>
    <x v="0"/>
    <x v="1"/>
    <x v="0"/>
    <x v="0"/>
    <x v="0"/>
    <n v="0"/>
    <n v="0"/>
    <n v="0"/>
    <n v="0"/>
    <s v="Kaufmaneyes"/>
    <s v="Leene Kaufmaneyes"/>
    <x v="0"/>
  </r>
  <r>
    <x v="3321"/>
    <n v="3565"/>
    <x v="1"/>
    <x v="1"/>
    <s v="G/583/P"/>
    <x v="3"/>
    <s v="P"/>
    <x v="1"/>
    <x v="6"/>
    <x v="0"/>
    <x v="0"/>
    <x v="0"/>
    <n v="0"/>
    <n v="0"/>
    <n v="0"/>
    <n v="0"/>
    <s v="Vandan"/>
    <s v="Kaye Vandan"/>
    <x v="1"/>
  </r>
  <r>
    <x v="3322"/>
    <n v="3566"/>
    <x v="1"/>
    <x v="0"/>
    <s v="G/573/S"/>
    <x v="3"/>
    <s v="S"/>
    <x v="2"/>
    <x v="43"/>
    <x v="0"/>
    <x v="0"/>
    <x v="775"/>
    <n v="508"/>
    <n v="1"/>
    <n v="0"/>
    <n v="845"/>
    <s v="Bartez"/>
    <s v="Eriey Bartez"/>
    <x v="1"/>
  </r>
  <r>
    <x v="3323"/>
    <n v="3567"/>
    <x v="1"/>
    <x v="0"/>
    <s v="F/739/P"/>
    <x v="1"/>
    <s v="P"/>
    <x v="0"/>
    <x v="28"/>
    <x v="0"/>
    <x v="0"/>
    <x v="0"/>
    <n v="2687"/>
    <n v="35"/>
    <n v="340"/>
    <n v="3062"/>
    <s v="Hestes"/>
    <s v="Toniel Hestes"/>
    <x v="0"/>
  </r>
  <r>
    <x v="3324"/>
    <n v="3568"/>
    <x v="1"/>
    <x v="0"/>
    <s v="F/740/P"/>
    <x v="1"/>
    <s v="P"/>
    <x v="0"/>
    <x v="9"/>
    <x v="0"/>
    <x v="117"/>
    <x v="289"/>
    <n v="0"/>
    <n v="572"/>
    <n v="0"/>
    <n v="661"/>
    <s v="Parklaney"/>
    <s v="Emmax Parklaney"/>
    <x v="0"/>
  </r>
  <r>
    <x v="3325"/>
    <n v="2503"/>
    <x v="2"/>
    <x v="0"/>
    <s v="F/516/P"/>
    <x v="1"/>
    <s v="P"/>
    <x v="0"/>
    <x v="34"/>
    <x v="0"/>
    <x v="41"/>
    <x v="0"/>
    <n v="745"/>
    <n v="232"/>
    <n v="0"/>
    <n v="1288"/>
    <s v="Shrie"/>
    <s v="Froops Shrie"/>
    <x v="0"/>
  </r>
  <r>
    <x v="3326"/>
    <n v="3570"/>
    <x v="1"/>
    <x v="0"/>
    <s v="G/574/S"/>
    <x v="3"/>
    <s v="S"/>
    <x v="1"/>
    <x v="24"/>
    <x v="0"/>
    <x v="460"/>
    <x v="776"/>
    <n v="160"/>
    <n v="5"/>
    <n v="0"/>
    <n v="623"/>
    <s v="Balley"/>
    <s v="Reney Balley"/>
    <x v="1"/>
  </r>
  <r>
    <x v="3327"/>
    <n v="3572"/>
    <x v="1"/>
    <x v="0"/>
    <s v="G/584/P"/>
    <x v="3"/>
    <s v="P"/>
    <x v="0"/>
    <x v="36"/>
    <x v="0"/>
    <x v="247"/>
    <x v="0"/>
    <n v="0"/>
    <n v="1679"/>
    <n v="0"/>
    <n v="1698"/>
    <s v="Bucknersony"/>
    <s v="Coren Bucknersony"/>
    <x v="0"/>
  </r>
  <r>
    <x v="3328"/>
    <n v="3573"/>
    <x v="1"/>
    <x v="0"/>
    <s v="F/673/S"/>
    <x v="1"/>
    <s v="S"/>
    <x v="1"/>
    <x v="1"/>
    <x v="0"/>
    <x v="0"/>
    <x v="215"/>
    <n v="0"/>
    <n v="84"/>
    <n v="1062"/>
    <n v="1179"/>
    <s v="Garnettiz"/>
    <s v="Luzel Garnettiz"/>
    <x v="0"/>
  </r>
  <r>
    <x v="3329"/>
    <n v="3576"/>
    <x v="1"/>
    <x v="0"/>
    <s v="F/742/P"/>
    <x v="1"/>
    <s v="P"/>
    <x v="0"/>
    <x v="15"/>
    <x v="0"/>
    <x v="0"/>
    <x v="260"/>
    <n v="0"/>
    <n v="0"/>
    <n v="1267"/>
    <n v="1271"/>
    <s v="Brenney"/>
    <s v="Ela Brenney"/>
    <x v="1"/>
  </r>
  <r>
    <x v="3330"/>
    <n v="2503"/>
    <x v="2"/>
    <x v="0"/>
    <s v="F/516/P"/>
    <x v="1"/>
    <s v="P"/>
    <x v="0"/>
    <x v="32"/>
    <x v="0"/>
    <x v="0"/>
    <x v="0"/>
    <n v="0"/>
    <n v="0"/>
    <n v="0"/>
    <n v="0"/>
    <s v="Shrie"/>
    <s v="Eet Shrie"/>
    <x v="1"/>
  </r>
  <r>
    <x v="3331"/>
    <n v="2510"/>
    <x v="2"/>
    <x v="0"/>
    <s v="F/517/P"/>
    <x v="1"/>
    <s v="P"/>
    <x v="0"/>
    <x v="7"/>
    <x v="0"/>
    <x v="274"/>
    <x v="0"/>
    <n v="1342"/>
    <n v="91"/>
    <n v="0"/>
    <n v="1467"/>
    <s v="Cusa"/>
    <s v="Dicks Cusa"/>
    <x v="1"/>
  </r>
  <r>
    <x v="3332"/>
    <n v="3579"/>
    <x v="1"/>
    <x v="0"/>
    <s v="F/675/S"/>
    <x v="1"/>
    <s v="S"/>
    <x v="1"/>
    <x v="28"/>
    <x v="0"/>
    <x v="0"/>
    <x v="0"/>
    <n v="1"/>
    <n v="0"/>
    <n v="2260"/>
    <n v="2261"/>
    <s v="Cartez"/>
    <s v="Joycey Cartez"/>
    <x v="0"/>
  </r>
  <r>
    <x v="3333"/>
    <n v="3582"/>
    <x v="1"/>
    <x v="0"/>
    <s v="G/585/P"/>
    <x v="3"/>
    <s v="P"/>
    <x v="0"/>
    <x v="70"/>
    <x v="0"/>
    <x v="716"/>
    <x v="777"/>
    <n v="14"/>
    <n v="450"/>
    <n v="0"/>
    <n v="907"/>
    <s v="Mcgoway"/>
    <s v="Leria Mcgoway"/>
    <x v="1"/>
  </r>
  <r>
    <x v="3334"/>
    <n v="3584"/>
    <x v="1"/>
    <x v="0"/>
    <s v="F/676/S"/>
    <x v="1"/>
    <s v="S"/>
    <x v="0"/>
    <x v="31"/>
    <x v="0"/>
    <x v="4"/>
    <x v="260"/>
    <n v="1215"/>
    <n v="0"/>
    <n v="3"/>
    <n v="1264"/>
    <s v="Leonzaley"/>
    <s v="Gayla Leonzaley"/>
    <x v="1"/>
  </r>
  <r>
    <x v="3335"/>
    <n v="3586"/>
    <x v="1"/>
    <x v="0"/>
    <s v="G/586/P"/>
    <x v="3"/>
    <s v="P"/>
    <x v="0"/>
    <x v="15"/>
    <x v="0"/>
    <x v="0"/>
    <x v="0"/>
    <n v="0"/>
    <n v="739"/>
    <n v="29"/>
    <n v="768"/>
    <s v="Birds"/>
    <s v="Garry Birds"/>
    <x v="0"/>
  </r>
  <r>
    <x v="3336"/>
    <n v="2521"/>
    <x v="2"/>
    <x v="1"/>
    <s v="E/151/P"/>
    <x v="6"/>
    <s v="P"/>
    <x v="0"/>
    <x v="26"/>
    <x v="2"/>
    <x v="0"/>
    <x v="0"/>
    <n v="0"/>
    <n v="0"/>
    <n v="0"/>
    <n v="0"/>
    <s v="Cry"/>
    <s v="Stey Cry"/>
    <x v="0"/>
  </r>
  <r>
    <x v="3337"/>
    <n v="2522"/>
    <x v="2"/>
    <x v="1"/>
    <s v="F/520/P"/>
    <x v="1"/>
    <s v="P"/>
    <x v="0"/>
    <x v="28"/>
    <x v="2"/>
    <x v="0"/>
    <x v="0"/>
    <n v="0"/>
    <n v="0"/>
    <n v="0"/>
    <n v="0"/>
    <s v="Crité"/>
    <s v="Guits Crité"/>
    <x v="1"/>
  </r>
  <r>
    <x v="3338"/>
    <n v="3591"/>
    <x v="1"/>
    <x v="0"/>
    <s v="E/214/P"/>
    <x v="6"/>
    <s v="P"/>
    <x v="0"/>
    <x v="15"/>
    <x v="0"/>
    <x v="0"/>
    <x v="0"/>
    <n v="0"/>
    <n v="0"/>
    <n v="1609"/>
    <n v="1609"/>
    <s v="Serraynardy"/>
    <s v="Elenay Serraynardy"/>
    <x v="0"/>
  </r>
  <r>
    <x v="3339"/>
    <n v="2532"/>
    <x v="2"/>
    <x v="1"/>
    <s v="F/489/S"/>
    <x v="1"/>
    <s v="S"/>
    <x v="0"/>
    <x v="78"/>
    <x v="0"/>
    <x v="0"/>
    <x v="0"/>
    <n v="0"/>
    <n v="0"/>
    <n v="0"/>
    <n v="0"/>
    <s v="Traie"/>
    <s v="Goldch Traie"/>
    <x v="1"/>
  </r>
  <r>
    <x v="3340"/>
    <n v="2540"/>
    <x v="2"/>
    <x v="0"/>
    <s v="E/177/S"/>
    <x v="6"/>
    <s v="S"/>
    <x v="0"/>
    <x v="1"/>
    <x v="0"/>
    <x v="717"/>
    <x v="0"/>
    <n v="451"/>
    <n v="0"/>
    <n v="582"/>
    <n v="1378"/>
    <s v="Chort"/>
    <s v="Weers Chort"/>
    <x v="0"/>
  </r>
  <r>
    <x v="3341"/>
    <n v="3594"/>
    <x v="1"/>
    <x v="1"/>
    <s v="G/588/P"/>
    <x v="3"/>
    <s v="P"/>
    <x v="1"/>
    <x v="51"/>
    <x v="0"/>
    <x v="0"/>
    <x v="0"/>
    <n v="0"/>
    <n v="0"/>
    <n v="0"/>
    <n v="0"/>
    <s v="Kirks"/>
    <s v="Amyra Kirks"/>
    <x v="1"/>
  </r>
  <r>
    <x v="3342"/>
    <n v="3595"/>
    <x v="0"/>
    <x v="1"/>
    <s v="B/139/S"/>
    <x v="0"/>
    <s v="S"/>
    <x v="0"/>
    <x v="46"/>
    <x v="0"/>
    <x v="0"/>
    <x v="0"/>
    <n v="0"/>
    <n v="0"/>
    <n v="0"/>
    <n v="0"/>
    <s v="Modomel"/>
    <s v="Shamark Modomel"/>
    <x v="1"/>
  </r>
  <r>
    <x v="3343"/>
    <n v="2542"/>
    <x v="2"/>
    <x v="0"/>
    <s v="E/153/P"/>
    <x v="6"/>
    <s v="P"/>
    <x v="0"/>
    <x v="19"/>
    <x v="0"/>
    <x v="718"/>
    <x v="0"/>
    <n v="28"/>
    <n v="117"/>
    <n v="41"/>
    <n v="1020"/>
    <s v="Dutte"/>
    <s v="Quid Dutte"/>
    <x v="0"/>
  </r>
  <r>
    <x v="3344"/>
    <n v="3597"/>
    <x v="1"/>
    <x v="0"/>
    <s v="G/589/P"/>
    <x v="3"/>
    <s v="P"/>
    <x v="0"/>
    <x v="36"/>
    <x v="0"/>
    <x v="0"/>
    <x v="778"/>
    <n v="89"/>
    <n v="12"/>
    <n v="0"/>
    <n v="914"/>
    <s v="Parrett"/>
    <s v="Loise Parrett"/>
    <x v="0"/>
  </r>
  <r>
    <x v="3345"/>
    <n v="3598"/>
    <x v="1"/>
    <x v="0"/>
    <s v=""/>
    <x v="4"/>
    <s v=""/>
    <x v="2"/>
    <x v="43"/>
    <x v="0"/>
    <x v="703"/>
    <x v="0"/>
    <n v="46"/>
    <n v="0"/>
    <n v="14"/>
    <n v="676"/>
    <s v="Olivasquez"/>
    <s v="Dony Olivasquez"/>
    <x v="0"/>
  </r>
  <r>
    <x v="3346"/>
    <n v="3600"/>
    <x v="1"/>
    <x v="1"/>
    <s v="G/580/S"/>
    <x v="3"/>
    <s v="S"/>
    <x v="0"/>
    <x v="1"/>
    <x v="0"/>
    <x v="0"/>
    <x v="0"/>
    <n v="0"/>
    <n v="0"/>
    <n v="0"/>
    <n v="0"/>
    <s v="Lardy"/>
    <s v="Anda Lardy"/>
    <x v="1"/>
  </r>
  <r>
    <x v="3347"/>
    <n v="2549"/>
    <x v="2"/>
    <x v="0"/>
    <s v="F/522/P"/>
    <x v="1"/>
    <s v="P"/>
    <x v="0"/>
    <x v="23"/>
    <x v="0"/>
    <x v="719"/>
    <x v="0"/>
    <n v="23"/>
    <n v="2"/>
    <n v="12"/>
    <n v="1700"/>
    <s v="Prin"/>
    <s v="Wafox Prin"/>
    <x v="0"/>
  </r>
  <r>
    <x v="3348"/>
    <n v="3605"/>
    <x v="1"/>
    <x v="1"/>
    <s v="G/592/P"/>
    <x v="3"/>
    <s v="P"/>
    <x v="2"/>
    <x v="14"/>
    <x v="0"/>
    <x v="0"/>
    <x v="0"/>
    <n v="0"/>
    <n v="0"/>
    <n v="0"/>
    <n v="0"/>
    <s v="Alldson"/>
    <s v="Joyces Alldson"/>
    <x v="1"/>
  </r>
  <r>
    <x v="3349"/>
    <n v="3606"/>
    <x v="1"/>
    <x v="1"/>
    <s v="G/593/P"/>
    <x v="3"/>
    <s v="P"/>
    <x v="0"/>
    <x v="59"/>
    <x v="0"/>
    <x v="0"/>
    <x v="0"/>
    <n v="0"/>
    <n v="0"/>
    <n v="0"/>
    <n v="0"/>
    <s v="Daughttley"/>
    <s v="Blance Daughttley"/>
    <x v="0"/>
  </r>
  <r>
    <x v="3350"/>
    <n v="2549"/>
    <x v="2"/>
    <x v="0"/>
    <s v="F/522/P"/>
    <x v="1"/>
    <s v="P"/>
    <x v="0"/>
    <x v="16"/>
    <x v="0"/>
    <x v="0"/>
    <x v="0"/>
    <n v="0"/>
    <n v="0"/>
    <n v="0"/>
    <n v="0"/>
    <s v="Prin"/>
    <s v="Rios Prin"/>
    <x v="1"/>
  </r>
  <r>
    <x v="3351"/>
    <n v="3608"/>
    <x v="0"/>
    <x v="1"/>
    <s v="D/122/P"/>
    <x v="5"/>
    <s v="P"/>
    <x v="2"/>
    <x v="30"/>
    <x v="0"/>
    <x v="0"/>
    <x v="0"/>
    <n v="0"/>
    <n v="0"/>
    <n v="0"/>
    <n v="0"/>
    <s v="Mormonized"/>
    <s v="Zosmas Mormonized"/>
    <x v="1"/>
  </r>
  <r>
    <x v="3352"/>
    <n v="3608"/>
    <x v="0"/>
    <x v="1"/>
    <s v="D/122/P"/>
    <x v="5"/>
    <s v="P"/>
    <x v="0"/>
    <x v="4"/>
    <x v="0"/>
    <x v="0"/>
    <x v="0"/>
    <n v="0"/>
    <n v="0"/>
    <n v="0"/>
    <n v="0"/>
    <s v="Mormonized"/>
    <s v="Alhail Mormonized"/>
    <x v="1"/>
  </r>
  <r>
    <x v="3353"/>
    <n v="3608"/>
    <x v="0"/>
    <x v="2"/>
    <s v="D/122/P"/>
    <x v="5"/>
    <s v="P"/>
    <x v="0"/>
    <x v="55"/>
    <x v="0"/>
    <x v="0"/>
    <x v="0"/>
    <n v="0"/>
    <n v="0"/>
    <n v="0"/>
    <n v="0"/>
    <s v="Mormonized"/>
    <s v="Skyrmak Mormonized"/>
    <x v="1"/>
  </r>
  <r>
    <x v="3354"/>
    <n v="3609"/>
    <x v="0"/>
    <x v="0"/>
    <s v="C/118/P"/>
    <x v="7"/>
    <s v="P"/>
    <x v="2"/>
    <x v="7"/>
    <x v="0"/>
    <x v="51"/>
    <x v="779"/>
    <n v="0"/>
    <n v="3340"/>
    <n v="0"/>
    <n v="5397"/>
    <s v="Fralledic"/>
    <s v="Grumak Fralledic"/>
    <x v="0"/>
  </r>
  <r>
    <x v="3355"/>
    <n v="3609"/>
    <x v="0"/>
    <x v="0"/>
    <s v="C/118/P"/>
    <x v="7"/>
    <s v="P"/>
    <x v="0"/>
    <x v="38"/>
    <x v="0"/>
    <x v="0"/>
    <x v="780"/>
    <n v="0"/>
    <n v="8"/>
    <n v="1622"/>
    <n v="1955"/>
    <s v="Fralledic"/>
    <s v="Mesaton Fralledic"/>
    <x v="0"/>
  </r>
  <r>
    <x v="3356"/>
    <n v="3609"/>
    <x v="0"/>
    <x v="2"/>
    <s v="C/118/P"/>
    <x v="7"/>
    <s v="P"/>
    <x v="2"/>
    <x v="7"/>
    <x v="0"/>
    <x v="0"/>
    <x v="0"/>
    <n v="0"/>
    <n v="0"/>
    <n v="0"/>
    <n v="0"/>
    <s v="Fralledic"/>
    <s v="Eltais Fralledic"/>
    <x v="1"/>
  </r>
  <r>
    <x v="3357"/>
    <n v="3609"/>
    <x v="0"/>
    <x v="1"/>
    <s v="C/118/P"/>
    <x v="7"/>
    <s v="P"/>
    <x v="2"/>
    <x v="6"/>
    <x v="0"/>
    <x v="0"/>
    <x v="0"/>
    <n v="0"/>
    <n v="0"/>
    <n v="0"/>
    <n v="0"/>
    <s v="Fralledic"/>
    <s v="Fomalik Fralledic"/>
    <x v="1"/>
  </r>
  <r>
    <x v="3358"/>
    <n v="3610"/>
    <x v="1"/>
    <x v="1"/>
    <s v="G/582/S"/>
    <x v="3"/>
    <s v="S"/>
    <x v="3"/>
    <x v="30"/>
    <x v="0"/>
    <x v="0"/>
    <x v="0"/>
    <n v="0"/>
    <n v="0"/>
    <n v="0"/>
    <n v="0"/>
    <s v="Buckleinson"/>
    <s v="Hencey Buckleinson"/>
    <x v="1"/>
  </r>
  <r>
    <x v="3359"/>
    <n v="3610"/>
    <x v="1"/>
    <x v="0"/>
    <s v="F/680/S"/>
    <x v="1"/>
    <s v="S"/>
    <x v="0"/>
    <x v="39"/>
    <x v="0"/>
    <x v="51"/>
    <x v="0"/>
    <n v="896"/>
    <n v="0"/>
    <n v="1"/>
    <n v="902"/>
    <s v="Buckleinson"/>
    <s v="Darrie Buckleinson"/>
    <x v="1"/>
  </r>
  <r>
    <x v="3360"/>
    <n v="3612"/>
    <x v="1"/>
    <x v="0"/>
    <s v="E/241/S"/>
    <x v="6"/>
    <s v="S"/>
    <x v="0"/>
    <x v="1"/>
    <x v="0"/>
    <x v="27"/>
    <x v="250"/>
    <n v="0"/>
    <n v="0"/>
    <n v="0"/>
    <n v="791"/>
    <s v="Midtt"/>
    <s v="Branda Midtt"/>
    <x v="1"/>
  </r>
  <r>
    <x v="3361"/>
    <n v="3613"/>
    <x v="1"/>
    <x v="0"/>
    <s v="F/748/P"/>
    <x v="1"/>
    <s v="P"/>
    <x v="0"/>
    <x v="41"/>
    <x v="0"/>
    <x v="0"/>
    <x v="781"/>
    <n v="0"/>
    <n v="0"/>
    <n v="0"/>
    <n v="733"/>
    <s v="Lewintos"/>
    <s v="Bethew Lewintos"/>
    <x v="1"/>
  </r>
  <r>
    <x v="3362"/>
    <n v="3614"/>
    <x v="1"/>
    <x v="0"/>
    <s v="F/749/P"/>
    <x v="1"/>
    <s v="P"/>
    <x v="0"/>
    <x v="28"/>
    <x v="0"/>
    <x v="71"/>
    <x v="0"/>
    <n v="7"/>
    <n v="2"/>
    <n v="547"/>
    <n v="558"/>
    <s v="Quinnerry"/>
    <s v="Eduard Quinnerry"/>
    <x v="0"/>
  </r>
  <r>
    <x v="3363"/>
    <n v="3615"/>
    <x v="1"/>
    <x v="0"/>
    <s v="G/583/S"/>
    <x v="3"/>
    <s v="S"/>
    <x v="2"/>
    <x v="20"/>
    <x v="0"/>
    <x v="0"/>
    <x v="0"/>
    <n v="0"/>
    <n v="0"/>
    <n v="0"/>
    <n v="0"/>
    <s v="Greenez"/>
    <s v="Kurta Greenez"/>
    <x v="0"/>
  </r>
  <r>
    <x v="3364"/>
    <n v="3615"/>
    <x v="1"/>
    <x v="0"/>
    <s v="F/682/S"/>
    <x v="1"/>
    <s v="S"/>
    <x v="0"/>
    <x v="34"/>
    <x v="0"/>
    <x v="71"/>
    <x v="782"/>
    <n v="5"/>
    <n v="0"/>
    <n v="0"/>
    <n v="760"/>
    <s v="Greenez"/>
    <s v="Loree Greenez"/>
    <x v="1"/>
  </r>
  <r>
    <x v="3365"/>
    <n v="3616"/>
    <x v="1"/>
    <x v="1"/>
    <s v="G/584/S"/>
    <x v="3"/>
    <s v="S"/>
    <x v="2"/>
    <x v="40"/>
    <x v="0"/>
    <x v="0"/>
    <x v="0"/>
    <n v="0"/>
    <n v="0"/>
    <n v="0"/>
    <n v="0"/>
    <s v="Horners"/>
    <s v="Cliney Horners"/>
    <x v="1"/>
  </r>
  <r>
    <x v="3366"/>
    <n v="3619"/>
    <x v="0"/>
    <x v="0"/>
    <s v="B/114/P"/>
    <x v="0"/>
    <s v="P"/>
    <x v="0"/>
    <x v="39"/>
    <x v="0"/>
    <x v="2"/>
    <x v="91"/>
    <n v="0"/>
    <n v="14"/>
    <n v="16337"/>
    <n v="16396"/>
    <s v="Roureed"/>
    <s v="Tauva Roureed"/>
    <x v="0"/>
  </r>
  <r>
    <x v="3367"/>
    <n v="3620"/>
    <x v="0"/>
    <x v="1"/>
    <s v="B/115/P"/>
    <x v="0"/>
    <s v="P"/>
    <x v="2"/>
    <x v="38"/>
    <x v="0"/>
    <x v="0"/>
    <x v="0"/>
    <n v="0"/>
    <n v="0"/>
    <n v="0"/>
    <n v="0"/>
    <s v="Trantermle"/>
    <s v="Mergas Trantermle"/>
    <x v="1"/>
  </r>
  <r>
    <x v="3368"/>
    <n v="3622"/>
    <x v="0"/>
    <x v="1"/>
    <s v="C/119/P"/>
    <x v="7"/>
    <s v="P"/>
    <x v="2"/>
    <x v="48"/>
    <x v="0"/>
    <x v="0"/>
    <x v="0"/>
    <n v="0"/>
    <n v="0"/>
    <n v="0"/>
    <n v="0"/>
    <s v="Honatte"/>
    <s v="Hadlam Honatte"/>
    <x v="1"/>
  </r>
  <r>
    <x v="3369"/>
    <n v="3622"/>
    <x v="0"/>
    <x v="0"/>
    <s v="C/119/P"/>
    <x v="7"/>
    <s v="P"/>
    <x v="2"/>
    <x v="22"/>
    <x v="0"/>
    <x v="0"/>
    <x v="783"/>
    <n v="0"/>
    <n v="1486"/>
    <n v="1157"/>
    <n v="6099"/>
    <s v="Honatte"/>
    <s v="Taux Honatte"/>
    <x v="0"/>
  </r>
  <r>
    <x v="3370"/>
    <n v="3624"/>
    <x v="1"/>
    <x v="0"/>
    <s v="G/594/P"/>
    <x v="3"/>
    <s v="P"/>
    <x v="0"/>
    <x v="19"/>
    <x v="0"/>
    <x v="0"/>
    <x v="0"/>
    <n v="0"/>
    <n v="0"/>
    <n v="0"/>
    <n v="0"/>
    <s v="Tranklinay"/>
    <s v="Dawne Tranklinay"/>
    <x v="0"/>
  </r>
  <r>
    <x v="3371"/>
    <n v="3625"/>
    <x v="1"/>
    <x v="0"/>
    <s v="E/216/P"/>
    <x v="6"/>
    <s v="P"/>
    <x v="0"/>
    <x v="12"/>
    <x v="0"/>
    <x v="0"/>
    <x v="766"/>
    <n v="366"/>
    <n v="0"/>
    <n v="62"/>
    <n v="987"/>
    <s v="Sterreray"/>
    <s v="Clarry Sterreray"/>
    <x v="1"/>
  </r>
  <r>
    <x v="3372"/>
    <n v="3626"/>
    <x v="1"/>
    <x v="1"/>
    <s v="G/586/S"/>
    <x v="3"/>
    <s v="S"/>
    <x v="0"/>
    <x v="39"/>
    <x v="0"/>
    <x v="0"/>
    <x v="0"/>
    <n v="0"/>
    <n v="0"/>
    <n v="0"/>
    <n v="0"/>
    <s v="Patthews"/>
    <s v="Wine Patthews"/>
    <x v="1"/>
  </r>
  <r>
    <x v="3373"/>
    <n v="3628"/>
    <x v="1"/>
    <x v="0"/>
    <s v="F/752/P"/>
    <x v="1"/>
    <s v="P"/>
    <x v="2"/>
    <x v="41"/>
    <x v="0"/>
    <x v="4"/>
    <x v="257"/>
    <n v="0"/>
    <n v="498"/>
    <n v="0"/>
    <n v="643"/>
    <s v="Hammonton"/>
    <s v="Vanez Hammonton"/>
    <x v="0"/>
  </r>
  <r>
    <x v="3374"/>
    <n v="2549"/>
    <x v="2"/>
    <x v="0"/>
    <s v="F/522/P"/>
    <x v="1"/>
    <s v="P"/>
    <x v="0"/>
    <x v="31"/>
    <x v="0"/>
    <x v="720"/>
    <x v="0"/>
    <n v="7"/>
    <n v="1"/>
    <n v="0"/>
    <n v="1289"/>
    <s v="Prin"/>
    <s v="Oafron Prin"/>
    <x v="0"/>
  </r>
  <r>
    <x v="3375"/>
    <n v="3630"/>
    <x v="1"/>
    <x v="0"/>
    <s v="F/754/P"/>
    <x v="1"/>
    <s v="P"/>
    <x v="1"/>
    <x v="64"/>
    <x v="0"/>
    <x v="0"/>
    <x v="10"/>
    <n v="276"/>
    <n v="410"/>
    <n v="54"/>
    <n v="741"/>
    <s v="Micknightt"/>
    <s v="Darry Micknightt"/>
    <x v="0"/>
  </r>
  <r>
    <x v="3376"/>
    <n v="3631"/>
    <x v="1"/>
    <x v="0"/>
    <s v="F/755/P"/>
    <x v="1"/>
    <s v="P"/>
    <x v="0"/>
    <x v="43"/>
    <x v="0"/>
    <x v="0"/>
    <x v="0"/>
    <n v="0"/>
    <n v="484"/>
    <n v="344"/>
    <n v="828"/>
    <s v="Bardsey"/>
    <s v="Chael Bardsey"/>
    <x v="0"/>
  </r>
  <r>
    <x v="3377"/>
    <n v="3634"/>
    <x v="1"/>
    <x v="0"/>
    <s v="E/242/S"/>
    <x v="6"/>
    <s v="S"/>
    <x v="0"/>
    <x v="19"/>
    <x v="0"/>
    <x v="721"/>
    <x v="784"/>
    <n v="0"/>
    <n v="0"/>
    <n v="1"/>
    <n v="718"/>
    <s v="Merce"/>
    <s v="Greggy Merce"/>
    <x v="1"/>
  </r>
  <r>
    <x v="3378"/>
    <n v="2558"/>
    <x v="2"/>
    <x v="0"/>
    <s v="F/525/P"/>
    <x v="1"/>
    <s v="P"/>
    <x v="0"/>
    <x v="47"/>
    <x v="0"/>
    <x v="0"/>
    <x v="0"/>
    <n v="0"/>
    <n v="0"/>
    <n v="0"/>
    <n v="0"/>
    <s v="Katte"/>
    <s v="Chios Katte"/>
    <x v="1"/>
  </r>
  <r>
    <x v="3379"/>
    <n v="3639"/>
    <x v="0"/>
    <x v="0"/>
    <s v="B/140/S"/>
    <x v="0"/>
    <s v="S"/>
    <x v="0"/>
    <x v="19"/>
    <x v="0"/>
    <x v="722"/>
    <x v="785"/>
    <n v="9"/>
    <n v="1"/>
    <n v="1"/>
    <n v="5287"/>
    <s v="Contery"/>
    <s v="Mardach Contery"/>
    <x v="1"/>
  </r>
  <r>
    <x v="3380"/>
    <n v="3640"/>
    <x v="1"/>
    <x v="0"/>
    <s v="E/244/S"/>
    <x v="6"/>
    <s v="S"/>
    <x v="2"/>
    <x v="22"/>
    <x v="0"/>
    <x v="0"/>
    <x v="122"/>
    <n v="0"/>
    <n v="49"/>
    <n v="876"/>
    <n v="1620"/>
    <s v="Schwardson"/>
    <s v="Belly Schwardson"/>
    <x v="0"/>
  </r>
  <r>
    <x v="3381"/>
    <n v="3640"/>
    <x v="1"/>
    <x v="1"/>
    <s v="G/589/S"/>
    <x v="3"/>
    <s v="S"/>
    <x v="0"/>
    <x v="54"/>
    <x v="0"/>
    <x v="0"/>
    <x v="0"/>
    <n v="0"/>
    <n v="0"/>
    <n v="0"/>
    <n v="0"/>
    <s v="Schwardson"/>
    <s v="Troya Schwardson"/>
    <x v="0"/>
  </r>
  <r>
    <x v="3382"/>
    <n v="3641"/>
    <x v="1"/>
    <x v="1"/>
    <s v="G/595/P"/>
    <x v="3"/>
    <s v="P"/>
    <x v="1"/>
    <x v="40"/>
    <x v="0"/>
    <x v="0"/>
    <x v="0"/>
    <n v="0"/>
    <n v="0"/>
    <n v="0"/>
    <n v="0"/>
    <s v="Pacerty"/>
    <s v="Erick Pacerty"/>
    <x v="1"/>
  </r>
  <r>
    <x v="3383"/>
    <n v="3641"/>
    <x v="1"/>
    <x v="0"/>
    <s v="G/595/P"/>
    <x v="3"/>
    <s v="P"/>
    <x v="0"/>
    <x v="13"/>
    <x v="0"/>
    <x v="0"/>
    <x v="0"/>
    <n v="1"/>
    <n v="0"/>
    <n v="0"/>
    <n v="1"/>
    <s v="Powery"/>
    <s v="Lilasa Powery"/>
    <x v="0"/>
  </r>
  <r>
    <x v="3384"/>
    <n v="3641"/>
    <x v="1"/>
    <x v="0"/>
    <s v=""/>
    <x v="4"/>
    <s v=""/>
    <x v="0"/>
    <x v="16"/>
    <x v="0"/>
    <x v="0"/>
    <x v="0"/>
    <n v="0"/>
    <n v="0"/>
    <n v="0"/>
    <n v="0"/>
    <s v="Powery"/>
    <s v="Mathy Powery"/>
    <x v="1"/>
  </r>
  <r>
    <x v="3385"/>
    <n v="3642"/>
    <x v="1"/>
    <x v="0"/>
    <s v="F/757/P"/>
    <x v="1"/>
    <s v="P"/>
    <x v="0"/>
    <x v="59"/>
    <x v="0"/>
    <x v="382"/>
    <x v="739"/>
    <n v="0"/>
    <n v="72"/>
    <n v="388"/>
    <n v="900"/>
    <s v="Rodricker"/>
    <s v="Tricky Rodricker"/>
    <x v="0"/>
  </r>
  <r>
    <x v="3386"/>
    <n v="2558"/>
    <x v="2"/>
    <x v="2"/>
    <s v="F/525/P"/>
    <x v="1"/>
    <s v="P"/>
    <x v="0"/>
    <x v="25"/>
    <x v="0"/>
    <x v="0"/>
    <x v="0"/>
    <n v="0"/>
    <n v="0"/>
    <n v="0"/>
    <n v="0"/>
    <s v="Katte"/>
    <s v="Sups Katte"/>
    <x v="1"/>
  </r>
  <r>
    <x v="3387"/>
    <n v="2558"/>
    <x v="2"/>
    <x v="0"/>
    <s v="F/525/P"/>
    <x v="1"/>
    <s v="P"/>
    <x v="0"/>
    <x v="31"/>
    <x v="0"/>
    <x v="723"/>
    <x v="0"/>
    <n v="922"/>
    <n v="0"/>
    <n v="0"/>
    <n v="1325"/>
    <s v="Katte"/>
    <s v="Wor Katte"/>
    <x v="1"/>
  </r>
  <r>
    <x v="3388"/>
    <n v="2558"/>
    <x v="2"/>
    <x v="1"/>
    <s v="F/525/P"/>
    <x v="1"/>
    <s v="P"/>
    <x v="0"/>
    <x v="16"/>
    <x v="0"/>
    <x v="0"/>
    <x v="0"/>
    <n v="0"/>
    <n v="0"/>
    <n v="0"/>
    <n v="0"/>
    <s v="Katte"/>
    <s v="Barave Katte"/>
    <x v="1"/>
  </r>
  <r>
    <x v="3389"/>
    <n v="2562"/>
    <x v="2"/>
    <x v="1"/>
    <s v="F/526/P"/>
    <x v="1"/>
    <s v="P"/>
    <x v="0"/>
    <x v="1"/>
    <x v="0"/>
    <x v="0"/>
    <x v="0"/>
    <n v="0"/>
    <n v="0"/>
    <n v="0"/>
    <n v="0"/>
    <s v="Brele"/>
    <s v="Con Brele"/>
    <x v="1"/>
  </r>
  <r>
    <x v="3390"/>
    <n v="2562"/>
    <x v="2"/>
    <x v="0"/>
    <s v="F/526/P"/>
    <x v="1"/>
    <s v="P"/>
    <x v="0"/>
    <x v="28"/>
    <x v="0"/>
    <x v="724"/>
    <x v="0"/>
    <n v="96"/>
    <n v="0"/>
    <n v="0"/>
    <n v="2598"/>
    <s v="Brele"/>
    <s v="Snoles Brele"/>
    <x v="0"/>
  </r>
  <r>
    <x v="3391"/>
    <n v="2565"/>
    <x v="2"/>
    <x v="1"/>
    <s v="F/527/P"/>
    <x v="1"/>
    <s v="P"/>
    <x v="0"/>
    <x v="30"/>
    <x v="0"/>
    <x v="0"/>
    <x v="0"/>
    <n v="0"/>
    <n v="0"/>
    <n v="0"/>
    <n v="0"/>
    <s v="Lepie"/>
    <s v="Miloss Lepie"/>
    <x v="1"/>
  </r>
  <r>
    <x v="3392"/>
    <n v="3647"/>
    <x v="0"/>
    <x v="1"/>
    <s v="C/132/S"/>
    <x v="7"/>
    <s v="S"/>
    <x v="2"/>
    <x v="15"/>
    <x v="0"/>
    <x v="0"/>
    <x v="0"/>
    <n v="0"/>
    <n v="0"/>
    <n v="0"/>
    <n v="0"/>
    <s v="Dedinder"/>
    <s v="Mirara Dedinder"/>
    <x v="1"/>
  </r>
  <r>
    <x v="3393"/>
    <n v="3648"/>
    <x v="1"/>
    <x v="0"/>
    <s v="F/687/S"/>
    <x v="1"/>
    <s v="S"/>
    <x v="1"/>
    <x v="0"/>
    <x v="0"/>
    <x v="0"/>
    <x v="0"/>
    <n v="0"/>
    <n v="1144"/>
    <n v="0"/>
    <n v="1144"/>
    <s v="Mcculley"/>
    <s v="Tany Mcculley"/>
    <x v="0"/>
  </r>
  <r>
    <x v="3394"/>
    <n v="3650"/>
    <x v="1"/>
    <x v="1"/>
    <s v="G/596/P"/>
    <x v="3"/>
    <s v="P"/>
    <x v="0"/>
    <x v="12"/>
    <x v="0"/>
    <x v="0"/>
    <x v="0"/>
    <n v="0"/>
    <n v="0"/>
    <n v="0"/>
    <n v="0"/>
    <s v="Keithunts"/>
    <s v="Darrie Keithunts"/>
    <x v="1"/>
  </r>
  <r>
    <x v="3395"/>
    <n v="3652"/>
    <x v="1"/>
    <x v="1"/>
    <s v="G/591/S"/>
    <x v="3"/>
    <s v="S"/>
    <x v="0"/>
    <x v="7"/>
    <x v="0"/>
    <x v="0"/>
    <x v="0"/>
    <n v="0"/>
    <n v="0"/>
    <n v="0"/>
    <n v="0"/>
    <s v="Frandriquez"/>
    <s v="Lina Frandriquez"/>
    <x v="0"/>
  </r>
  <r>
    <x v="3396"/>
    <n v="3653"/>
    <x v="1"/>
    <x v="0"/>
    <s v="G/592/S"/>
    <x v="3"/>
    <s v="S"/>
    <x v="0"/>
    <x v="19"/>
    <x v="0"/>
    <x v="54"/>
    <x v="0"/>
    <n v="444"/>
    <n v="366"/>
    <n v="0"/>
    <n v="907"/>
    <s v="Thonyderson"/>
    <s v="Ally Thonyderson"/>
    <x v="0"/>
  </r>
  <r>
    <x v="3397"/>
    <n v="3654"/>
    <x v="1"/>
    <x v="0"/>
    <s v="F/689/S"/>
    <x v="1"/>
    <s v="S"/>
    <x v="2"/>
    <x v="9"/>
    <x v="0"/>
    <x v="27"/>
    <x v="0"/>
    <n v="827"/>
    <n v="0"/>
    <n v="3"/>
    <n v="831"/>
    <s v="Coolerson"/>
    <s v="Lorie Coolerson"/>
    <x v="0"/>
  </r>
  <r>
    <x v="3398"/>
    <n v="3654"/>
    <x v="1"/>
    <x v="0"/>
    <s v="F/689/S"/>
    <x v="1"/>
    <s v="S"/>
    <x v="0"/>
    <x v="24"/>
    <x v="0"/>
    <x v="0"/>
    <x v="162"/>
    <n v="0"/>
    <n v="467"/>
    <n v="0"/>
    <n v="865"/>
    <s v="Coolerson"/>
    <s v="Sha Coolerson"/>
    <x v="0"/>
  </r>
  <r>
    <x v="3399"/>
    <n v="3655"/>
    <x v="1"/>
    <x v="0"/>
    <s v="F/690/S"/>
    <x v="1"/>
    <s v="S"/>
    <x v="0"/>
    <x v="30"/>
    <x v="0"/>
    <x v="0"/>
    <x v="786"/>
    <n v="0"/>
    <n v="3003"/>
    <n v="0"/>
    <n v="3435"/>
    <s v="Moreman"/>
    <s v="Deandy Moreman"/>
    <x v="0"/>
  </r>
  <r>
    <x v="3400"/>
    <n v="3658"/>
    <x v="1"/>
    <x v="1"/>
    <s v="G/593/S"/>
    <x v="3"/>
    <s v="S"/>
    <x v="0"/>
    <x v="32"/>
    <x v="0"/>
    <x v="0"/>
    <x v="0"/>
    <n v="0"/>
    <n v="0"/>
    <n v="0"/>
    <n v="0"/>
    <s v="Daughttley"/>
    <s v="Kelle Daughttley"/>
    <x v="1"/>
  </r>
  <r>
    <x v="3401"/>
    <n v="3658"/>
    <x v="1"/>
    <x v="0"/>
    <s v="E/245/S"/>
    <x v="6"/>
    <s v="S"/>
    <x v="0"/>
    <x v="1"/>
    <x v="0"/>
    <x v="29"/>
    <x v="787"/>
    <n v="335"/>
    <n v="0"/>
    <n v="4"/>
    <n v="2395"/>
    <s v="Daughttley"/>
    <s v="Vin Daughttley"/>
    <x v="1"/>
  </r>
  <r>
    <x v="3402"/>
    <n v="3660"/>
    <x v="1"/>
    <x v="0"/>
    <s v="G/594/S"/>
    <x v="3"/>
    <s v="S"/>
    <x v="0"/>
    <x v="34"/>
    <x v="0"/>
    <x v="4"/>
    <x v="0"/>
    <n v="671"/>
    <n v="71"/>
    <n v="0"/>
    <n v="784"/>
    <s v="Chroeders"/>
    <s v="Rhonya Chroeders"/>
    <x v="0"/>
  </r>
  <r>
    <x v="3403"/>
    <n v="3662"/>
    <x v="0"/>
    <x v="0"/>
    <s v="B/142/S"/>
    <x v="0"/>
    <s v="S"/>
    <x v="2"/>
    <x v="15"/>
    <x v="0"/>
    <x v="0"/>
    <x v="788"/>
    <n v="2233"/>
    <n v="1"/>
    <n v="800"/>
    <n v="3205"/>
    <s v="Poselfle"/>
    <s v="Menkibi Poselfle"/>
    <x v="1"/>
  </r>
  <r>
    <x v="3404"/>
    <n v="3662"/>
    <x v="0"/>
    <x v="1"/>
    <s v="B/142/S"/>
    <x v="0"/>
    <s v="S"/>
    <x v="2"/>
    <x v="22"/>
    <x v="0"/>
    <x v="0"/>
    <x v="0"/>
    <n v="0"/>
    <n v="0"/>
    <n v="0"/>
    <n v="0"/>
    <s v="Poselfle"/>
    <s v="Betenar Poselfle"/>
    <x v="1"/>
  </r>
  <r>
    <x v="3405"/>
    <n v="2565"/>
    <x v="2"/>
    <x v="0"/>
    <s v="E/155/P"/>
    <x v="6"/>
    <s v="P"/>
    <x v="0"/>
    <x v="25"/>
    <x v="0"/>
    <x v="725"/>
    <x v="0"/>
    <n v="138"/>
    <n v="0"/>
    <n v="624"/>
    <n v="1360"/>
    <s v="Lepie"/>
    <s v="Koops Lepie"/>
    <x v="0"/>
  </r>
  <r>
    <x v="3406"/>
    <n v="3665"/>
    <x v="1"/>
    <x v="1"/>
    <s v="G/595/S"/>
    <x v="3"/>
    <s v="S"/>
    <x v="2"/>
    <x v="19"/>
    <x v="0"/>
    <x v="0"/>
    <x v="0"/>
    <n v="0"/>
    <n v="0"/>
    <n v="0"/>
    <n v="0"/>
    <s v="Hendrewsons"/>
    <s v="Rickie Hendrewsons"/>
    <x v="1"/>
  </r>
  <r>
    <x v="3407"/>
    <n v="3667"/>
    <x v="0"/>
    <x v="1"/>
    <s v="A/42/S"/>
    <x v="2"/>
    <s v="S"/>
    <x v="2"/>
    <x v="6"/>
    <x v="0"/>
    <x v="0"/>
    <x v="0"/>
    <n v="0"/>
    <n v="0"/>
    <n v="0"/>
    <n v="0"/>
    <s v="Bewarsecal"/>
    <s v="Marinon Bewarsecal"/>
    <x v="1"/>
  </r>
  <r>
    <x v="3408"/>
    <n v="3668"/>
    <x v="0"/>
    <x v="1"/>
    <s v="C/120/P"/>
    <x v="7"/>
    <s v="P"/>
    <x v="2"/>
    <x v="54"/>
    <x v="0"/>
    <x v="0"/>
    <x v="0"/>
    <n v="0"/>
    <n v="0"/>
    <n v="0"/>
    <n v="0"/>
    <s v="Crakenecal"/>
    <s v="Beide Crakenecal"/>
    <x v="1"/>
  </r>
  <r>
    <x v="3409"/>
    <n v="3671"/>
    <x v="1"/>
    <x v="0"/>
    <s v="E/246/S"/>
    <x v="6"/>
    <s v="S"/>
    <x v="0"/>
    <x v="53"/>
    <x v="0"/>
    <x v="2"/>
    <x v="789"/>
    <n v="1"/>
    <n v="85"/>
    <n v="0"/>
    <n v="790"/>
    <s v="Avidson"/>
    <s v="Deany Avidson"/>
    <x v="0"/>
  </r>
  <r>
    <x v="3410"/>
    <n v="3674"/>
    <x v="1"/>
    <x v="0"/>
    <s v="G/600/S"/>
    <x v="3"/>
    <s v="S"/>
    <x v="2"/>
    <x v="10"/>
    <x v="0"/>
    <x v="600"/>
    <x v="790"/>
    <n v="1"/>
    <n v="218"/>
    <n v="0"/>
    <n v="908"/>
    <s v="Buchansen"/>
    <s v="Ebonya Buchansen"/>
    <x v="1"/>
  </r>
  <r>
    <x v="3411"/>
    <n v="3677"/>
    <x v="1"/>
    <x v="0"/>
    <s v="F/694/S"/>
    <x v="1"/>
    <s v="S"/>
    <x v="1"/>
    <x v="1"/>
    <x v="0"/>
    <x v="382"/>
    <x v="0"/>
    <n v="37"/>
    <n v="518"/>
    <n v="0"/>
    <n v="660"/>
    <s v="Valezaley"/>
    <s v="Glenna Valezaley"/>
    <x v="0"/>
  </r>
  <r>
    <x v="3412"/>
    <n v="3678"/>
    <x v="1"/>
    <x v="0"/>
    <s v="E/247/S"/>
    <x v="6"/>
    <s v="S"/>
    <x v="0"/>
    <x v="1"/>
    <x v="0"/>
    <x v="0"/>
    <x v="0"/>
    <n v="788"/>
    <n v="0"/>
    <n v="3"/>
    <n v="791"/>
    <s v="Bellarkerd"/>
    <s v="Anny Bellarkerd"/>
    <x v="1"/>
  </r>
  <r>
    <x v="3413"/>
    <n v="3679"/>
    <x v="0"/>
    <x v="0"/>
    <s v="B/116/P"/>
    <x v="0"/>
    <s v="P"/>
    <x v="0"/>
    <x v="11"/>
    <x v="0"/>
    <x v="0"/>
    <x v="0"/>
    <n v="0"/>
    <n v="0"/>
    <n v="0"/>
    <n v="0"/>
    <s v="Dervalt"/>
    <s v="Diphah Dervalt"/>
    <x v="0"/>
  </r>
  <r>
    <x v="3414"/>
    <n v="3680"/>
    <x v="0"/>
    <x v="0"/>
    <s v="C/121/P"/>
    <x v="7"/>
    <s v="P"/>
    <x v="2"/>
    <x v="8"/>
    <x v="0"/>
    <x v="0"/>
    <x v="339"/>
    <n v="0"/>
    <n v="1792"/>
    <n v="2891"/>
    <n v="5071"/>
    <s v="Platch"/>
    <s v="Weias Platch"/>
    <x v="0"/>
  </r>
  <r>
    <x v="3415"/>
    <n v="3680"/>
    <x v="0"/>
    <x v="1"/>
    <s v="C/121/P"/>
    <x v="7"/>
    <s v="P"/>
    <x v="2"/>
    <x v="40"/>
    <x v="0"/>
    <x v="0"/>
    <x v="0"/>
    <n v="0"/>
    <n v="0"/>
    <n v="0"/>
    <n v="0"/>
    <s v="-"/>
    <s v="-"/>
    <x v="1"/>
  </r>
  <r>
    <x v="3416"/>
    <n v="3681"/>
    <x v="0"/>
    <x v="1"/>
    <s v="B/144/S"/>
    <x v="0"/>
    <s v="S"/>
    <x v="2"/>
    <x v="40"/>
    <x v="0"/>
    <x v="0"/>
    <x v="0"/>
    <n v="0"/>
    <n v="0"/>
    <n v="0"/>
    <n v="0"/>
    <s v="Irived"/>
    <s v="Tarrak Irived"/>
    <x v="1"/>
  </r>
  <r>
    <x v="3417"/>
    <n v="3681"/>
    <x v="0"/>
    <x v="0"/>
    <s v="B/144/S"/>
    <x v="0"/>
    <s v="S"/>
    <x v="0"/>
    <x v="33"/>
    <x v="0"/>
    <x v="23"/>
    <x v="0"/>
    <n v="137"/>
    <n v="1640"/>
    <n v="455"/>
    <n v="2236"/>
    <s v="Irived"/>
    <s v="Giedir Irived"/>
    <x v="0"/>
  </r>
  <r>
    <x v="3418"/>
    <n v="2592"/>
    <x v="2"/>
    <x v="0"/>
    <s v="D/75/P"/>
    <x v="5"/>
    <s v="P"/>
    <x v="0"/>
    <x v="19"/>
    <x v="1"/>
    <x v="726"/>
    <x v="0"/>
    <n v="0"/>
    <n v="58"/>
    <n v="0"/>
    <n v="861"/>
    <s v="Flé"/>
    <s v="Conk Flé"/>
    <x v="0"/>
  </r>
  <r>
    <x v="3419"/>
    <n v="3686"/>
    <x v="1"/>
    <x v="0"/>
    <s v="F/696/S"/>
    <x v="1"/>
    <s v="S"/>
    <x v="0"/>
    <x v="1"/>
    <x v="0"/>
    <x v="721"/>
    <x v="326"/>
    <n v="0"/>
    <n v="330"/>
    <n v="64"/>
    <n v="703"/>
    <s v="Hineyley"/>
    <s v="Meremy Hineyley"/>
    <x v="0"/>
  </r>
  <r>
    <x v="3420"/>
    <n v="2595"/>
    <x v="2"/>
    <x v="0"/>
    <s v="F/533/P"/>
    <x v="1"/>
    <s v="P"/>
    <x v="2"/>
    <x v="16"/>
    <x v="0"/>
    <x v="0"/>
    <x v="0"/>
    <n v="0"/>
    <n v="0"/>
    <n v="0"/>
    <n v="0"/>
    <s v="Cakie"/>
    <s v="Lies Cakie"/>
    <x v="1"/>
  </r>
  <r>
    <x v="3421"/>
    <n v="2595"/>
    <x v="2"/>
    <x v="2"/>
    <s v="F/533/P"/>
    <x v="1"/>
    <s v="P"/>
    <x v="0"/>
    <x v="32"/>
    <x v="0"/>
    <x v="0"/>
    <x v="0"/>
    <n v="0"/>
    <n v="0"/>
    <n v="0"/>
    <n v="0"/>
    <s v="Cakie"/>
    <s v="Ban Cakie"/>
    <x v="1"/>
  </r>
  <r>
    <x v="3422"/>
    <n v="2595"/>
    <x v="2"/>
    <x v="0"/>
    <s v="F/533/P"/>
    <x v="1"/>
    <s v="P"/>
    <x v="0"/>
    <x v="57"/>
    <x v="0"/>
    <x v="0"/>
    <x v="0"/>
    <n v="0"/>
    <n v="0"/>
    <n v="0"/>
    <n v="0"/>
    <s v="Fle"/>
    <s v="Treynx Fle"/>
    <x v="1"/>
  </r>
  <r>
    <x v="3423"/>
    <n v="3690"/>
    <x v="1"/>
    <x v="0"/>
    <s v="F/762/P"/>
    <x v="1"/>
    <s v="P"/>
    <x v="0"/>
    <x v="8"/>
    <x v="0"/>
    <x v="0"/>
    <x v="423"/>
    <n v="357"/>
    <n v="435"/>
    <n v="0"/>
    <n v="822"/>
    <s v="Fowlesterez"/>
    <s v="Lestie Fowlesterez"/>
    <x v="1"/>
  </r>
  <r>
    <x v="3424"/>
    <n v="2596"/>
    <x v="2"/>
    <x v="0"/>
    <s v="D/77/P"/>
    <x v="5"/>
    <s v="P"/>
    <x v="0"/>
    <x v="28"/>
    <x v="0"/>
    <x v="179"/>
    <x v="0"/>
    <n v="1646"/>
    <n v="1657"/>
    <n v="0"/>
    <n v="3362"/>
    <s v="Stpie"/>
    <s v="Pon Stpie"/>
    <x v="0"/>
  </r>
  <r>
    <x v="3425"/>
    <n v="3692"/>
    <x v="1"/>
    <x v="0"/>
    <s v="G/598/P"/>
    <x v="3"/>
    <s v="P"/>
    <x v="0"/>
    <x v="6"/>
    <x v="0"/>
    <x v="727"/>
    <x v="288"/>
    <n v="0"/>
    <n v="16"/>
    <n v="3"/>
    <n v="887"/>
    <s v="Mcmahoney"/>
    <s v="Kell Mcmahoney"/>
    <x v="0"/>
  </r>
  <r>
    <x v="3426"/>
    <n v="3693"/>
    <x v="1"/>
    <x v="1"/>
    <s v="G/603/S"/>
    <x v="3"/>
    <s v="S"/>
    <x v="0"/>
    <x v="6"/>
    <x v="0"/>
    <x v="0"/>
    <x v="0"/>
    <n v="0"/>
    <n v="0"/>
    <n v="0"/>
    <n v="0"/>
    <s v="Sandry"/>
    <s v="Warry Sandry"/>
    <x v="1"/>
  </r>
  <r>
    <x v="3427"/>
    <n v="3699"/>
    <x v="0"/>
    <x v="1"/>
    <s v="C/123/P"/>
    <x v="7"/>
    <s v="P"/>
    <x v="2"/>
    <x v="25"/>
    <x v="0"/>
    <x v="0"/>
    <x v="0"/>
    <n v="0"/>
    <n v="0"/>
    <n v="0"/>
    <n v="0"/>
    <s v="Tronsive"/>
    <s v="Golaron Tronsive"/>
    <x v="1"/>
  </r>
  <r>
    <x v="3428"/>
    <n v="3699"/>
    <x v="0"/>
    <x v="0"/>
    <s v="C/123/P"/>
    <x v="7"/>
    <s v="P"/>
    <x v="2"/>
    <x v="36"/>
    <x v="2"/>
    <x v="0"/>
    <x v="791"/>
    <n v="0"/>
    <n v="241"/>
    <n v="2102"/>
    <n v="19775"/>
    <s v="Tronsive"/>
    <s v="Gorab Tronsive"/>
    <x v="1"/>
  </r>
  <r>
    <x v="3429"/>
    <n v="3699"/>
    <x v="0"/>
    <x v="1"/>
    <s v="C/123/P"/>
    <x v="7"/>
    <s v="P"/>
    <x v="2"/>
    <x v="29"/>
    <x v="0"/>
    <x v="0"/>
    <x v="0"/>
    <n v="0"/>
    <n v="0"/>
    <n v="0"/>
    <n v="0"/>
    <s v="Tronsive"/>
    <s v="Dabiton Tronsive"/>
    <x v="1"/>
  </r>
  <r>
    <x v="3430"/>
    <n v="3699"/>
    <x v="0"/>
    <x v="0"/>
    <s v="C/123/P"/>
    <x v="7"/>
    <s v="P"/>
    <x v="0"/>
    <x v="55"/>
    <x v="0"/>
    <x v="0"/>
    <x v="792"/>
    <n v="13"/>
    <n v="195"/>
    <n v="3874"/>
    <n v="7941"/>
    <s v="Tronsive"/>
    <s v="Azhah Tronsive"/>
    <x v="0"/>
  </r>
  <r>
    <x v="3431"/>
    <n v="3700"/>
    <x v="1"/>
    <x v="0"/>
    <s v="F/767/P"/>
    <x v="1"/>
    <s v="P"/>
    <x v="0"/>
    <x v="40"/>
    <x v="0"/>
    <x v="297"/>
    <x v="793"/>
    <n v="15"/>
    <n v="0"/>
    <n v="180"/>
    <n v="649"/>
    <s v="Midtt"/>
    <s v="Coreee Midtt"/>
    <x v="0"/>
  </r>
  <r>
    <x v="3432"/>
    <n v="2596"/>
    <x v="2"/>
    <x v="1"/>
    <s v="F/534/P"/>
    <x v="1"/>
    <s v="P"/>
    <x v="0"/>
    <x v="28"/>
    <x v="0"/>
    <x v="0"/>
    <x v="0"/>
    <n v="0"/>
    <n v="0"/>
    <n v="0"/>
    <n v="0"/>
    <s v="Kniva"/>
    <s v="Carde Kniva"/>
    <x v="1"/>
  </r>
  <r>
    <x v="3433"/>
    <n v="6356"/>
    <x v="1"/>
    <x v="0"/>
    <s v="F/1316/P"/>
    <x v="1"/>
    <s v="P"/>
    <x v="0"/>
    <x v="5"/>
    <x v="0"/>
    <x v="0"/>
    <x v="0"/>
    <n v="0"/>
    <n v="729"/>
    <n v="397"/>
    <n v="1126"/>
    <s v="Currisones"/>
    <s v="Almara Currisones"/>
    <x v="1"/>
  </r>
  <r>
    <x v="3434"/>
    <n v="2597"/>
    <x v="2"/>
    <x v="1"/>
    <s v="F/500/S"/>
    <x v="1"/>
    <s v="S"/>
    <x v="0"/>
    <x v="36"/>
    <x v="0"/>
    <x v="0"/>
    <x v="0"/>
    <n v="0"/>
    <n v="0"/>
    <n v="0"/>
    <n v="0"/>
    <s v="Jamai"/>
    <s v="Want Jamai"/>
    <x v="1"/>
  </r>
  <r>
    <x v="3435"/>
    <n v="3704"/>
    <x v="1"/>
    <x v="0"/>
    <s v="F/699/S"/>
    <x v="1"/>
    <s v="S"/>
    <x v="0"/>
    <x v="33"/>
    <x v="0"/>
    <x v="324"/>
    <x v="165"/>
    <n v="0"/>
    <n v="0"/>
    <n v="0"/>
    <n v="355"/>
    <s v="Loway"/>
    <s v="Dia Loway"/>
    <x v="0"/>
  </r>
  <r>
    <x v="3436"/>
    <n v="3705"/>
    <x v="1"/>
    <x v="0"/>
    <s v="F/769/P"/>
    <x v="1"/>
    <s v="P"/>
    <x v="0"/>
    <x v="43"/>
    <x v="0"/>
    <x v="588"/>
    <x v="10"/>
    <n v="28"/>
    <n v="207"/>
    <n v="119"/>
    <n v="593"/>
    <s v="Hubert"/>
    <s v="Murie Hubert"/>
    <x v="0"/>
  </r>
  <r>
    <x v="3437"/>
    <n v="2598"/>
    <x v="2"/>
    <x v="0"/>
    <s v="F/535/P"/>
    <x v="1"/>
    <s v="P"/>
    <x v="0"/>
    <x v="12"/>
    <x v="0"/>
    <x v="209"/>
    <x v="0"/>
    <n v="1131"/>
    <n v="0"/>
    <n v="1318"/>
    <n v="2476"/>
    <s v="Scake"/>
    <s v="Babix Scake"/>
    <x v="0"/>
  </r>
  <r>
    <x v="3438"/>
    <n v="2601"/>
    <x v="2"/>
    <x v="1"/>
    <s v="F/536/P"/>
    <x v="1"/>
    <s v="P"/>
    <x v="0"/>
    <x v="1"/>
    <x v="0"/>
    <x v="0"/>
    <x v="0"/>
    <n v="0"/>
    <n v="0"/>
    <n v="0"/>
    <n v="0"/>
    <s v="Jamai"/>
    <s v="Ries Jamai"/>
    <x v="1"/>
  </r>
  <r>
    <x v="3439"/>
    <n v="3707"/>
    <x v="1"/>
    <x v="0"/>
    <s v="G/604/S"/>
    <x v="3"/>
    <s v="S"/>
    <x v="0"/>
    <x v="41"/>
    <x v="0"/>
    <x v="728"/>
    <x v="700"/>
    <n v="8"/>
    <n v="47"/>
    <n v="39"/>
    <n v="769"/>
    <s v="Delangleton"/>
    <s v="Marvey Delangleton"/>
    <x v="0"/>
  </r>
  <r>
    <x v="3440"/>
    <n v="3707"/>
    <x v="1"/>
    <x v="0"/>
    <s v="G/604/S"/>
    <x v="3"/>
    <s v="S"/>
    <x v="3"/>
    <x v="15"/>
    <x v="0"/>
    <x v="0"/>
    <x v="0"/>
    <n v="889"/>
    <n v="0"/>
    <n v="0"/>
    <n v="889"/>
    <s v="Delangleton"/>
    <s v="Willey Delangleton"/>
    <x v="1"/>
  </r>
  <r>
    <x v="3441"/>
    <n v="3708"/>
    <x v="1"/>
    <x v="1"/>
    <s v="G/600/P"/>
    <x v="3"/>
    <s v="P"/>
    <x v="2"/>
    <x v="34"/>
    <x v="0"/>
    <x v="0"/>
    <x v="0"/>
    <n v="0"/>
    <n v="0"/>
    <n v="0"/>
    <n v="0"/>
    <s v="Trankliney"/>
    <s v="Deandy Trankliney"/>
    <x v="1"/>
  </r>
  <r>
    <x v="3442"/>
    <n v="3710"/>
    <x v="1"/>
    <x v="0"/>
    <s v="G/601/P"/>
    <x v="3"/>
    <s v="P"/>
    <x v="2"/>
    <x v="8"/>
    <x v="0"/>
    <x v="637"/>
    <x v="0"/>
    <n v="377"/>
    <n v="0"/>
    <n v="0"/>
    <n v="809"/>
    <s v="Loverceson"/>
    <s v="Brie Loverceson"/>
    <x v="0"/>
  </r>
  <r>
    <x v="3443"/>
    <n v="3710"/>
    <x v="1"/>
    <x v="0"/>
    <s v="G/601/P"/>
    <x v="3"/>
    <s v="P"/>
    <x v="0"/>
    <x v="57"/>
    <x v="0"/>
    <x v="0"/>
    <x v="0"/>
    <n v="0"/>
    <n v="0"/>
    <n v="0"/>
    <n v="0"/>
    <s v="Loverceson"/>
    <s v="Deanny Loverceson"/>
    <x v="0"/>
  </r>
  <r>
    <x v="3444"/>
    <n v="3710"/>
    <x v="1"/>
    <x v="1"/>
    <s v="G/601/P"/>
    <x v="3"/>
    <s v="P"/>
    <x v="2"/>
    <x v="63"/>
    <x v="0"/>
    <x v="0"/>
    <x v="0"/>
    <n v="0"/>
    <n v="0"/>
    <n v="0"/>
    <n v="0"/>
    <s v="Loverceson"/>
    <s v="Rossie Loverceson"/>
    <x v="0"/>
  </r>
  <r>
    <x v="3445"/>
    <n v="2602"/>
    <x v="2"/>
    <x v="1"/>
    <s v="E/158/P"/>
    <x v="6"/>
    <s v="P"/>
    <x v="0"/>
    <x v="10"/>
    <x v="0"/>
    <x v="0"/>
    <x v="0"/>
    <n v="0"/>
    <n v="0"/>
    <n v="0"/>
    <n v="0"/>
    <s v="Seche"/>
    <s v="Oakes Seche"/>
    <x v="0"/>
  </r>
  <r>
    <x v="3446"/>
    <n v="2602"/>
    <x v="2"/>
    <x v="0"/>
    <s v="E/158/P"/>
    <x v="6"/>
    <s v="P"/>
    <x v="2"/>
    <x v="16"/>
    <x v="0"/>
    <x v="0"/>
    <x v="0"/>
    <n v="0"/>
    <n v="0"/>
    <n v="0"/>
    <n v="0"/>
    <s v="Chnik"/>
    <s v="Aptal Chnik"/>
    <x v="1"/>
  </r>
  <r>
    <x v="3447"/>
    <n v="2602"/>
    <x v="2"/>
    <x v="1"/>
    <s v="E/158/P"/>
    <x v="6"/>
    <s v="P"/>
    <x v="0"/>
    <x v="36"/>
    <x v="0"/>
    <x v="0"/>
    <x v="0"/>
    <n v="0"/>
    <n v="0"/>
    <n v="0"/>
    <n v="0"/>
    <s v="Seche"/>
    <s v="Unch Seche"/>
    <x v="0"/>
  </r>
  <r>
    <x v="3448"/>
    <n v="3713"/>
    <x v="0"/>
    <x v="1"/>
    <s v="C/133/S"/>
    <x v="7"/>
    <s v="S"/>
    <x v="0"/>
    <x v="35"/>
    <x v="0"/>
    <x v="0"/>
    <x v="0"/>
    <n v="0"/>
    <n v="0"/>
    <n v="0"/>
    <n v="0"/>
    <s v="Trattle"/>
    <s v="Alraida Trattle"/>
    <x v="1"/>
  </r>
  <r>
    <x v="3449"/>
    <n v="3713"/>
    <x v="0"/>
    <x v="1"/>
    <s v="C/133/S"/>
    <x v="7"/>
    <s v="S"/>
    <x v="2"/>
    <x v="0"/>
    <x v="0"/>
    <x v="0"/>
    <x v="0"/>
    <n v="0"/>
    <n v="0"/>
    <n v="0"/>
    <n v="0"/>
    <s v="Trattle"/>
    <s v="Zosmark Trattle"/>
    <x v="1"/>
  </r>
  <r>
    <x v="3450"/>
    <n v="3713"/>
    <x v="0"/>
    <x v="1"/>
    <s v="C/133/S"/>
    <x v="7"/>
    <s v="S"/>
    <x v="0"/>
    <x v="41"/>
    <x v="0"/>
    <x v="0"/>
    <x v="0"/>
    <n v="0"/>
    <n v="0"/>
    <n v="0"/>
    <n v="0"/>
    <s v="Trattle"/>
    <s v="Gollux Trattle"/>
    <x v="1"/>
  </r>
  <r>
    <x v="3451"/>
    <n v="2605"/>
    <x v="2"/>
    <x v="1"/>
    <s v="D/88/S"/>
    <x v="5"/>
    <s v="S"/>
    <x v="2"/>
    <x v="26"/>
    <x v="0"/>
    <x v="0"/>
    <x v="0"/>
    <n v="0"/>
    <n v="0"/>
    <n v="0"/>
    <n v="0"/>
    <s v="Cone"/>
    <s v="Vere Cone"/>
    <x v="1"/>
  </r>
  <r>
    <x v="3452"/>
    <n v="2631"/>
    <x v="2"/>
    <x v="1"/>
    <s v="F/545/P"/>
    <x v="1"/>
    <s v="P"/>
    <x v="2"/>
    <x v="53"/>
    <x v="0"/>
    <x v="0"/>
    <x v="0"/>
    <n v="0"/>
    <n v="0"/>
    <n v="0"/>
    <n v="0"/>
    <s v="Queke"/>
    <s v="Sealfs Queke"/>
    <x v="1"/>
  </r>
  <r>
    <x v="3453"/>
    <n v="3715"/>
    <x v="1"/>
    <x v="1"/>
    <s v="G/602/P"/>
    <x v="3"/>
    <s v="P"/>
    <x v="1"/>
    <x v="37"/>
    <x v="0"/>
    <x v="0"/>
    <x v="0"/>
    <n v="0"/>
    <n v="0"/>
    <n v="0"/>
    <n v="0"/>
    <s v="Hubbarton"/>
    <s v="Jasony Hubbarton"/>
    <x v="0"/>
  </r>
  <r>
    <x v="3454"/>
    <n v="3715"/>
    <x v="1"/>
    <x v="1"/>
    <s v="G/602/P"/>
    <x v="3"/>
    <s v="P"/>
    <x v="0"/>
    <x v="17"/>
    <x v="0"/>
    <x v="0"/>
    <x v="0"/>
    <n v="0"/>
    <n v="0"/>
    <n v="0"/>
    <n v="0"/>
    <s v="Hubbarton"/>
    <s v="Tamie Hubbarton"/>
    <x v="0"/>
  </r>
  <r>
    <x v="3455"/>
    <n v="3715"/>
    <x v="1"/>
    <x v="0"/>
    <s v="G/602/P"/>
    <x v="3"/>
    <s v="P"/>
    <x v="0"/>
    <x v="37"/>
    <x v="0"/>
    <x v="0"/>
    <x v="0"/>
    <n v="0"/>
    <n v="0"/>
    <n v="0"/>
    <n v="0"/>
    <s v="Hubbarton"/>
    <s v="Vane Hubbarton"/>
    <x v="1"/>
  </r>
  <r>
    <x v="3456"/>
    <n v="3715"/>
    <x v="1"/>
    <x v="1"/>
    <s v="G/602/P"/>
    <x v="3"/>
    <s v="P"/>
    <x v="0"/>
    <x v="4"/>
    <x v="0"/>
    <x v="0"/>
    <x v="0"/>
    <n v="0"/>
    <n v="0"/>
    <n v="0"/>
    <n v="0"/>
    <s v="Hubbarton"/>
    <s v="Hen Hubbarton"/>
    <x v="0"/>
  </r>
  <r>
    <x v="3457"/>
    <n v="3716"/>
    <x v="1"/>
    <x v="0"/>
    <s v="G/603/P"/>
    <x v="3"/>
    <s v="P"/>
    <x v="0"/>
    <x v="41"/>
    <x v="0"/>
    <x v="286"/>
    <x v="91"/>
    <n v="1769"/>
    <n v="1"/>
    <n v="2"/>
    <n v="1792"/>
    <s v="Batestonley"/>
    <s v="Fredy Batestonley"/>
    <x v="1"/>
  </r>
  <r>
    <x v="3458"/>
    <n v="2634"/>
    <x v="2"/>
    <x v="1"/>
    <s v="F/508/S"/>
    <x v="1"/>
    <s v="S"/>
    <x v="0"/>
    <x v="0"/>
    <x v="0"/>
    <x v="0"/>
    <x v="0"/>
    <n v="0"/>
    <n v="0"/>
    <n v="0"/>
    <n v="0"/>
    <s v="Pine"/>
    <s v="Apies Pine"/>
    <x v="1"/>
  </r>
  <r>
    <x v="3459"/>
    <n v="2635"/>
    <x v="2"/>
    <x v="0"/>
    <s v="D/78/P"/>
    <x v="5"/>
    <s v="P"/>
    <x v="0"/>
    <x v="41"/>
    <x v="0"/>
    <x v="729"/>
    <x v="0"/>
    <n v="29"/>
    <n v="72"/>
    <n v="0"/>
    <n v="1968"/>
    <s v="Babre"/>
    <s v="Oafron Babre"/>
    <x v="1"/>
  </r>
  <r>
    <x v="3460"/>
    <n v="3724"/>
    <x v="1"/>
    <x v="1"/>
    <s v="G/609/S"/>
    <x v="3"/>
    <s v="S"/>
    <x v="0"/>
    <x v="1"/>
    <x v="0"/>
    <x v="0"/>
    <x v="0"/>
    <n v="0"/>
    <n v="0"/>
    <n v="0"/>
    <n v="0"/>
    <s v="Mcdowns"/>
    <s v="Yvonna Mcdowns"/>
    <x v="1"/>
  </r>
  <r>
    <x v="3461"/>
    <n v="3726"/>
    <x v="1"/>
    <x v="1"/>
    <s v="G/604/P"/>
    <x v="3"/>
    <s v="P"/>
    <x v="0"/>
    <x v="8"/>
    <x v="0"/>
    <x v="0"/>
    <x v="0"/>
    <n v="0"/>
    <n v="0"/>
    <n v="0"/>
    <n v="0"/>
    <s v="Bardina"/>
    <s v="Brence Bardina"/>
    <x v="1"/>
  </r>
  <r>
    <x v="3462"/>
    <n v="3728"/>
    <x v="1"/>
    <x v="1"/>
    <s v="G/612/S"/>
    <x v="3"/>
    <s v="S"/>
    <x v="1"/>
    <x v="4"/>
    <x v="0"/>
    <x v="0"/>
    <x v="0"/>
    <n v="0"/>
    <n v="0"/>
    <n v="0"/>
    <n v="0"/>
    <s v="Roachoanand"/>
    <s v="Dianya Roachoanand"/>
    <x v="1"/>
  </r>
  <r>
    <x v="3463"/>
    <n v="3729"/>
    <x v="1"/>
    <x v="1"/>
    <s v="G/605/P"/>
    <x v="3"/>
    <s v="P"/>
    <x v="1"/>
    <x v="46"/>
    <x v="0"/>
    <x v="0"/>
    <x v="0"/>
    <n v="0"/>
    <n v="0"/>
    <n v="0"/>
    <n v="0"/>
    <s v="-"/>
    <s v="-"/>
    <x v="1"/>
  </r>
  <r>
    <x v="3464"/>
    <n v="3732"/>
    <x v="0"/>
    <x v="1"/>
    <s v="A/43/S"/>
    <x v="2"/>
    <s v="S"/>
    <x v="2"/>
    <x v="63"/>
    <x v="0"/>
    <x v="0"/>
    <x v="0"/>
    <n v="0"/>
    <n v="0"/>
    <n v="0"/>
    <n v="0"/>
    <s v="Scoudelle"/>
    <s v="Sheleon Scoudelle"/>
    <x v="1"/>
  </r>
  <r>
    <x v="3465"/>
    <n v="3732"/>
    <x v="0"/>
    <x v="0"/>
    <s v="A/43/S"/>
    <x v="2"/>
    <s v="S"/>
    <x v="0"/>
    <x v="19"/>
    <x v="0"/>
    <x v="0"/>
    <x v="794"/>
    <n v="0"/>
    <n v="2989"/>
    <n v="8735"/>
    <n v="20168"/>
    <s v="-"/>
    <s v="-"/>
    <x v="0"/>
  </r>
  <r>
    <x v="3466"/>
    <n v="3732"/>
    <x v="0"/>
    <x v="1"/>
    <s v="A/43/S"/>
    <x v="2"/>
    <s v="S"/>
    <x v="0"/>
    <x v="14"/>
    <x v="0"/>
    <x v="0"/>
    <x v="0"/>
    <n v="0"/>
    <n v="0"/>
    <n v="0"/>
    <n v="0"/>
    <s v="Scoudelle"/>
    <s v="Luxonon Scoudelle"/>
    <x v="1"/>
  </r>
  <r>
    <x v="3467"/>
    <n v="3732"/>
    <x v="0"/>
    <x v="0"/>
    <s v="A/43/S"/>
    <x v="2"/>
    <s v="S"/>
    <x v="2"/>
    <x v="38"/>
    <x v="0"/>
    <x v="730"/>
    <x v="795"/>
    <n v="0"/>
    <n v="173"/>
    <n v="71"/>
    <n v="4172"/>
    <s v="Scoudelle"/>
    <s v="Duhra Scoudelle"/>
    <x v="0"/>
  </r>
  <r>
    <x v="3468"/>
    <n v="3733"/>
    <x v="0"/>
    <x v="0"/>
    <s v="D/118/S"/>
    <x v="5"/>
    <s v="S"/>
    <x v="0"/>
    <x v="10"/>
    <x v="1"/>
    <x v="0"/>
    <x v="260"/>
    <n v="0"/>
    <n v="685"/>
    <n v="1779"/>
    <n v="2468"/>
    <s v="Semootor"/>
    <s v="Dilatik Semootor"/>
    <x v="0"/>
  </r>
  <r>
    <x v="3469"/>
    <n v="3734"/>
    <x v="1"/>
    <x v="1"/>
    <s v="G/606/P"/>
    <x v="3"/>
    <s v="P"/>
    <x v="1"/>
    <x v="24"/>
    <x v="0"/>
    <x v="0"/>
    <x v="0"/>
    <n v="0"/>
    <n v="0"/>
    <n v="0"/>
    <n v="0"/>
    <s v="Bairdford"/>
    <s v="Mollen Bairdford"/>
    <x v="1"/>
  </r>
  <r>
    <x v="3470"/>
    <n v="3735"/>
    <x v="0"/>
    <x v="0"/>
    <s v="D/119/S"/>
    <x v="5"/>
    <s v="S"/>
    <x v="0"/>
    <x v="26"/>
    <x v="0"/>
    <x v="71"/>
    <x v="796"/>
    <n v="0"/>
    <n v="3"/>
    <n v="346"/>
    <n v="4197"/>
    <s v="Reeddommy"/>
    <s v="Zedarga Reeddommy"/>
    <x v="1"/>
  </r>
  <r>
    <x v="3471"/>
    <n v="3735"/>
    <x v="0"/>
    <x v="0"/>
    <s v="D/119/S"/>
    <x v="5"/>
    <s v="S"/>
    <x v="2"/>
    <x v="29"/>
    <x v="0"/>
    <x v="0"/>
    <x v="482"/>
    <n v="116"/>
    <n v="1924"/>
    <n v="2"/>
    <n v="2829"/>
    <s v="Reeddommy"/>
    <s v="Shail Reeddommy"/>
    <x v="0"/>
  </r>
  <r>
    <x v="3472"/>
    <n v="3736"/>
    <x v="0"/>
    <x v="0"/>
    <s v="B/145/S"/>
    <x v="0"/>
    <s v="S"/>
    <x v="0"/>
    <x v="64"/>
    <x v="0"/>
    <x v="6"/>
    <x v="797"/>
    <n v="0"/>
    <n v="20"/>
    <n v="533"/>
    <n v="6074"/>
    <s v="Amincrerus"/>
    <s v="Genif Amincrerus"/>
    <x v="1"/>
  </r>
  <r>
    <x v="3473"/>
    <n v="3737"/>
    <x v="1"/>
    <x v="0"/>
    <s v="G/614/S"/>
    <x v="3"/>
    <s v="S"/>
    <x v="0"/>
    <x v="13"/>
    <x v="0"/>
    <x v="0"/>
    <x v="0"/>
    <n v="632"/>
    <n v="250"/>
    <n v="0"/>
    <n v="882"/>
    <s v="Bucklandez"/>
    <s v="Ryany Bucklandez"/>
    <x v="0"/>
  </r>
  <r>
    <x v="3474"/>
    <n v="3737"/>
    <x v="1"/>
    <x v="1"/>
    <s v="G/614/S"/>
    <x v="3"/>
    <s v="S"/>
    <x v="2"/>
    <x v="30"/>
    <x v="0"/>
    <x v="0"/>
    <x v="0"/>
    <n v="0"/>
    <n v="0"/>
    <n v="0"/>
    <n v="0"/>
    <s v="Bucklandez"/>
    <s v="Ellana Bucklandez"/>
    <x v="1"/>
  </r>
  <r>
    <x v="3475"/>
    <n v="3739"/>
    <x v="1"/>
    <x v="0"/>
    <s v="G/615/S"/>
    <x v="3"/>
    <s v="S"/>
    <x v="0"/>
    <x v="43"/>
    <x v="0"/>
    <x v="0"/>
    <x v="798"/>
    <n v="2"/>
    <n v="76"/>
    <n v="418"/>
    <n v="808"/>
    <s v="Johnsby"/>
    <s v="Francy Johnsby"/>
    <x v="0"/>
  </r>
  <r>
    <x v="3476"/>
    <n v="3741"/>
    <x v="0"/>
    <x v="1"/>
    <s v="B/117/P"/>
    <x v="0"/>
    <s v="P"/>
    <x v="0"/>
    <x v="19"/>
    <x v="0"/>
    <x v="0"/>
    <x v="0"/>
    <n v="0"/>
    <n v="0"/>
    <n v="0"/>
    <n v="0"/>
    <s v="Pulgaly"/>
    <s v="Tabik Pulgaly"/>
    <x v="1"/>
  </r>
  <r>
    <x v="3477"/>
    <n v="3742"/>
    <x v="1"/>
    <x v="1"/>
    <s v="G/607/P"/>
    <x v="3"/>
    <s v="P"/>
    <x v="2"/>
    <x v="37"/>
    <x v="0"/>
    <x v="0"/>
    <x v="0"/>
    <n v="0"/>
    <n v="0"/>
    <n v="0"/>
    <n v="0"/>
    <s v="Hickett"/>
    <s v="Luzel Hickett"/>
    <x v="0"/>
  </r>
  <r>
    <x v="3478"/>
    <n v="3742"/>
    <x v="1"/>
    <x v="1"/>
    <s v="G/607/P"/>
    <x v="3"/>
    <s v="P"/>
    <x v="0"/>
    <x v="1"/>
    <x v="0"/>
    <x v="0"/>
    <x v="0"/>
    <n v="0"/>
    <n v="0"/>
    <n v="0"/>
    <n v="0"/>
    <s v="Hickett"/>
    <s v="Paulia Hickett"/>
    <x v="1"/>
  </r>
  <r>
    <x v="3479"/>
    <n v="3743"/>
    <x v="1"/>
    <x v="0"/>
    <s v="G/616/S"/>
    <x v="3"/>
    <s v="S"/>
    <x v="0"/>
    <x v="43"/>
    <x v="0"/>
    <x v="0"/>
    <x v="799"/>
    <n v="5"/>
    <n v="55"/>
    <n v="0"/>
    <n v="887"/>
    <s v="Jenningley"/>
    <s v="Lyny Jenningley"/>
    <x v="0"/>
  </r>
  <r>
    <x v="3480"/>
    <n v="2649"/>
    <x v="2"/>
    <x v="0"/>
    <s v="D/79/P"/>
    <x v="5"/>
    <s v="P"/>
    <x v="0"/>
    <x v="4"/>
    <x v="0"/>
    <x v="145"/>
    <x v="0"/>
    <n v="1994"/>
    <n v="0"/>
    <n v="677"/>
    <n v="2717"/>
    <s v="Giba"/>
    <s v="Swoass Giba"/>
    <x v="0"/>
  </r>
  <r>
    <x v="3481"/>
    <n v="3745"/>
    <x v="1"/>
    <x v="0"/>
    <s v="G/608/P"/>
    <x v="3"/>
    <s v="P"/>
    <x v="0"/>
    <x v="43"/>
    <x v="0"/>
    <x v="0"/>
    <x v="91"/>
    <n v="14"/>
    <n v="755"/>
    <n v="0"/>
    <n v="771"/>
    <s v="Mckinsond"/>
    <s v="Ellena Mckinsond"/>
    <x v="0"/>
  </r>
  <r>
    <x v="3482"/>
    <n v="3747"/>
    <x v="0"/>
    <x v="0"/>
    <s v="B/118/P"/>
    <x v="0"/>
    <s v="P"/>
    <x v="0"/>
    <x v="0"/>
    <x v="0"/>
    <x v="0"/>
    <x v="800"/>
    <n v="0"/>
    <n v="234"/>
    <n v="237"/>
    <n v="3047"/>
    <s v="Entratable"/>
    <s v="Achium Entratable"/>
    <x v="0"/>
  </r>
  <r>
    <x v="3483"/>
    <n v="3747"/>
    <x v="0"/>
    <x v="1"/>
    <s v="B/118/P"/>
    <x v="0"/>
    <s v="P"/>
    <x v="0"/>
    <x v="6"/>
    <x v="0"/>
    <x v="0"/>
    <x v="0"/>
    <n v="0"/>
    <n v="0"/>
    <n v="0"/>
    <n v="0"/>
    <s v="Brakebarne"/>
    <s v="Lesat Brakebarne"/>
    <x v="1"/>
  </r>
  <r>
    <x v="3484"/>
    <n v="3747"/>
    <x v="0"/>
    <x v="0"/>
    <s v="B/118/P"/>
    <x v="0"/>
    <s v="P"/>
    <x v="0"/>
    <x v="70"/>
    <x v="0"/>
    <x v="0"/>
    <x v="801"/>
    <n v="0"/>
    <n v="193"/>
    <n v="5563"/>
    <n v="9133"/>
    <s v="Brakebarne"/>
    <s v="Dsch Brakebarne"/>
    <x v="0"/>
  </r>
  <r>
    <x v="3485"/>
    <n v="3747"/>
    <x v="0"/>
    <x v="1"/>
    <s v="B/118/P"/>
    <x v="0"/>
    <s v="P"/>
    <x v="2"/>
    <x v="41"/>
    <x v="0"/>
    <x v="0"/>
    <x v="0"/>
    <n v="0"/>
    <n v="0"/>
    <n v="0"/>
    <n v="0"/>
    <s v="Ambleetive"/>
    <s v="Tabiton Ambleetive"/>
    <x v="1"/>
  </r>
  <r>
    <x v="3486"/>
    <n v="2659"/>
    <x v="2"/>
    <x v="0"/>
    <s v="E/182/S"/>
    <x v="6"/>
    <s v="S"/>
    <x v="0"/>
    <x v="9"/>
    <x v="0"/>
    <x v="0"/>
    <x v="0"/>
    <n v="0"/>
    <n v="0"/>
    <n v="0"/>
    <n v="0"/>
    <s v="Gelie"/>
    <s v="Luse Gelie"/>
    <x v="1"/>
  </r>
  <r>
    <x v="3487"/>
    <n v="3749"/>
    <x v="0"/>
    <x v="1"/>
    <s v="B/119/P"/>
    <x v="0"/>
    <s v="P"/>
    <x v="2"/>
    <x v="11"/>
    <x v="0"/>
    <x v="0"/>
    <x v="0"/>
    <n v="0"/>
    <n v="0"/>
    <n v="0"/>
    <n v="0"/>
    <s v="Fordulgaug"/>
    <s v="Enibik Fordulgaug"/>
    <x v="1"/>
  </r>
  <r>
    <x v="3488"/>
    <n v="3749"/>
    <x v="0"/>
    <x v="1"/>
    <s v="B/119/P"/>
    <x v="0"/>
    <s v="P"/>
    <x v="0"/>
    <x v="25"/>
    <x v="0"/>
    <x v="0"/>
    <x v="0"/>
    <n v="0"/>
    <n v="0"/>
    <n v="0"/>
    <n v="0"/>
    <s v="Fordulgaug"/>
    <s v="Gimpus Fordulgaug"/>
    <x v="1"/>
  </r>
  <r>
    <x v="3489"/>
    <n v="3750"/>
    <x v="1"/>
    <x v="0"/>
    <s v="F/775/P"/>
    <x v="1"/>
    <s v="P"/>
    <x v="0"/>
    <x v="41"/>
    <x v="0"/>
    <x v="579"/>
    <x v="0"/>
    <n v="3"/>
    <n v="3440"/>
    <n v="5"/>
    <n v="3512"/>
    <s v="Mayods"/>
    <s v="Antone Mayods"/>
    <x v="0"/>
  </r>
  <r>
    <x v="3490"/>
    <n v="3750"/>
    <x v="1"/>
    <x v="0"/>
    <s v="G/610/P"/>
    <x v="3"/>
    <s v="P"/>
    <x v="0"/>
    <x v="13"/>
    <x v="0"/>
    <x v="645"/>
    <x v="0"/>
    <n v="0"/>
    <n v="0"/>
    <n v="297"/>
    <n v="693"/>
    <s v="Mayods"/>
    <s v="Leony Mayods"/>
    <x v="0"/>
  </r>
  <r>
    <x v="3491"/>
    <n v="3751"/>
    <x v="1"/>
    <x v="0"/>
    <s v=""/>
    <x v="4"/>
    <s v=""/>
    <x v="0"/>
    <x v="1"/>
    <x v="0"/>
    <x v="0"/>
    <x v="802"/>
    <n v="594"/>
    <n v="35"/>
    <n v="658"/>
    <n v="1561"/>
    <s v="Ericksonga"/>
    <s v="Ambert Ericksonga"/>
    <x v="1"/>
  </r>
  <r>
    <x v="3492"/>
    <n v="3752"/>
    <x v="0"/>
    <x v="0"/>
    <s v="D/120/S"/>
    <x v="5"/>
    <s v="S"/>
    <x v="0"/>
    <x v="58"/>
    <x v="0"/>
    <x v="0"/>
    <x v="144"/>
    <n v="0"/>
    <n v="108"/>
    <n v="1788"/>
    <n v="1901"/>
    <s v="Femoused"/>
    <s v="Tarrak Femoused"/>
    <x v="0"/>
  </r>
  <r>
    <x v="3493"/>
    <n v="3753"/>
    <x v="1"/>
    <x v="0"/>
    <s v="F/776/P"/>
    <x v="1"/>
    <s v="P"/>
    <x v="2"/>
    <x v="31"/>
    <x v="0"/>
    <x v="0"/>
    <x v="803"/>
    <n v="131"/>
    <n v="63"/>
    <n v="3"/>
    <n v="716"/>
    <s v="-"/>
    <s v="-"/>
    <x v="0"/>
  </r>
  <r>
    <x v="3494"/>
    <n v="3754"/>
    <x v="1"/>
    <x v="1"/>
    <s v="G/611/P"/>
    <x v="3"/>
    <s v="P"/>
    <x v="0"/>
    <x v="26"/>
    <x v="0"/>
    <x v="0"/>
    <x v="0"/>
    <n v="0"/>
    <n v="0"/>
    <n v="0"/>
    <n v="0"/>
    <s v="Sterson"/>
    <s v="Naomin Sterson"/>
    <x v="1"/>
  </r>
  <r>
    <x v="3495"/>
    <n v="3755"/>
    <x v="1"/>
    <x v="1"/>
    <s v=""/>
    <x v="4"/>
    <s v=""/>
    <x v="0"/>
    <x v="1"/>
    <x v="0"/>
    <x v="0"/>
    <x v="0"/>
    <n v="0"/>
    <n v="0"/>
    <n v="0"/>
    <n v="0"/>
    <s v="Gallencis"/>
    <s v="Stendy Gallencis"/>
    <x v="0"/>
  </r>
  <r>
    <x v="3496"/>
    <n v="3755"/>
    <x v="1"/>
    <x v="1"/>
    <s v="G/612/P"/>
    <x v="3"/>
    <s v="P"/>
    <x v="1"/>
    <x v="57"/>
    <x v="0"/>
    <x v="0"/>
    <x v="0"/>
    <n v="0"/>
    <n v="0"/>
    <n v="0"/>
    <n v="0"/>
    <s v="-"/>
    <s v="-"/>
    <x v="0"/>
  </r>
  <r>
    <x v="3497"/>
    <n v="2664"/>
    <x v="2"/>
    <x v="1"/>
    <s v="E/183/S"/>
    <x v="6"/>
    <s v="S"/>
    <x v="1"/>
    <x v="44"/>
    <x v="0"/>
    <x v="0"/>
    <x v="0"/>
    <n v="0"/>
    <n v="0"/>
    <n v="0"/>
    <n v="0"/>
    <s v="Swin"/>
    <s v="Kris Swin"/>
    <x v="1"/>
  </r>
  <r>
    <x v="3498"/>
    <n v="3757"/>
    <x v="1"/>
    <x v="1"/>
    <s v="G/617/S"/>
    <x v="3"/>
    <s v="S"/>
    <x v="0"/>
    <x v="22"/>
    <x v="0"/>
    <x v="0"/>
    <x v="0"/>
    <n v="0"/>
    <n v="0"/>
    <n v="0"/>
    <n v="0"/>
    <s v="Hubbarrison"/>
    <s v="Loresa Hubbarrison"/>
    <x v="1"/>
  </r>
  <r>
    <x v="3499"/>
    <n v="3758"/>
    <x v="1"/>
    <x v="0"/>
    <s v="G/618/S"/>
    <x v="3"/>
    <s v="S"/>
    <x v="0"/>
    <x v="41"/>
    <x v="0"/>
    <x v="567"/>
    <x v="260"/>
    <n v="0"/>
    <n v="0"/>
    <n v="368"/>
    <n v="753"/>
    <s v="Litthews"/>
    <s v="Ianya Litthews"/>
    <x v="0"/>
  </r>
  <r>
    <x v="3500"/>
    <n v="3758"/>
    <x v="1"/>
    <x v="1"/>
    <s v="G/618/S"/>
    <x v="3"/>
    <s v="S"/>
    <x v="1"/>
    <x v="40"/>
    <x v="0"/>
    <x v="0"/>
    <x v="0"/>
    <n v="0"/>
    <n v="0"/>
    <n v="0"/>
    <n v="0"/>
    <s v="Litthews"/>
    <s v="Oraine Litthews"/>
    <x v="1"/>
  </r>
  <r>
    <x v="3501"/>
    <n v="3759"/>
    <x v="1"/>
    <x v="1"/>
    <s v="G/619/S"/>
    <x v="3"/>
    <s v="S"/>
    <x v="0"/>
    <x v="6"/>
    <x v="0"/>
    <x v="0"/>
    <x v="0"/>
    <n v="0"/>
    <n v="0"/>
    <n v="0"/>
    <n v="0"/>
    <s v="Hendrys"/>
    <s v="Elene Hendrys"/>
    <x v="1"/>
  </r>
  <r>
    <x v="3502"/>
    <n v="3760"/>
    <x v="1"/>
    <x v="1"/>
    <s v="G/613/P"/>
    <x v="3"/>
    <s v="P"/>
    <x v="1"/>
    <x v="33"/>
    <x v="0"/>
    <x v="0"/>
    <x v="0"/>
    <n v="0"/>
    <n v="0"/>
    <n v="0"/>
    <n v="0"/>
    <s v="Kennetty"/>
    <s v="Paulia Kennetty"/>
    <x v="1"/>
  </r>
  <r>
    <x v="3503"/>
    <n v="3761"/>
    <x v="0"/>
    <x v="0"/>
    <s v="E/222/P"/>
    <x v="6"/>
    <s v="P"/>
    <x v="2"/>
    <x v="11"/>
    <x v="0"/>
    <x v="376"/>
    <x v="804"/>
    <n v="385"/>
    <n v="19"/>
    <n v="1113"/>
    <n v="4537"/>
    <s v="Stingive"/>
    <s v="Nuscham Stingive"/>
    <x v="1"/>
  </r>
  <r>
    <x v="3504"/>
    <n v="2666"/>
    <x v="2"/>
    <x v="1"/>
    <s v="E/184/S"/>
    <x v="6"/>
    <s v="S"/>
    <x v="0"/>
    <x v="7"/>
    <x v="0"/>
    <x v="0"/>
    <x v="0"/>
    <n v="0"/>
    <n v="0"/>
    <n v="0"/>
    <n v="0"/>
    <s v="Curle"/>
    <s v="Rank Curle"/>
    <x v="0"/>
  </r>
  <r>
    <x v="3505"/>
    <n v="3767"/>
    <x v="0"/>
    <x v="0"/>
    <s v="B/146/S"/>
    <x v="0"/>
    <s v="S"/>
    <x v="2"/>
    <x v="5"/>
    <x v="0"/>
    <x v="0"/>
    <x v="204"/>
    <n v="112"/>
    <n v="0"/>
    <n v="9244"/>
    <n v="9636"/>
    <s v="Alenat"/>
    <s v="Sadaton Alenat"/>
    <x v="0"/>
  </r>
  <r>
    <x v="3506"/>
    <n v="3768"/>
    <x v="1"/>
    <x v="0"/>
    <s v="F/710/S"/>
    <x v="1"/>
    <s v="S"/>
    <x v="0"/>
    <x v="28"/>
    <x v="0"/>
    <x v="0"/>
    <x v="0"/>
    <n v="717"/>
    <n v="0"/>
    <n v="0"/>
    <n v="717"/>
    <s v="Rushing"/>
    <s v="Jonaye Rushing"/>
    <x v="1"/>
  </r>
  <r>
    <x v="3507"/>
    <n v="2666"/>
    <x v="2"/>
    <x v="0"/>
    <s v="E/184/S"/>
    <x v="6"/>
    <s v="S"/>
    <x v="2"/>
    <x v="41"/>
    <x v="0"/>
    <x v="731"/>
    <x v="0"/>
    <n v="260"/>
    <n v="0"/>
    <n v="0"/>
    <n v="2134"/>
    <s v="Curle"/>
    <s v="All Curle"/>
    <x v="0"/>
  </r>
  <r>
    <x v="3508"/>
    <n v="3770"/>
    <x v="1"/>
    <x v="1"/>
    <s v="G/615/P"/>
    <x v="3"/>
    <s v="P"/>
    <x v="0"/>
    <x v="4"/>
    <x v="0"/>
    <x v="0"/>
    <x v="0"/>
    <n v="0"/>
    <n v="0"/>
    <n v="0"/>
    <n v="0"/>
    <s v="Anthompson"/>
    <s v="Deandy Anthompson"/>
    <x v="1"/>
  </r>
  <r>
    <x v="3509"/>
    <n v="3771"/>
    <x v="0"/>
    <x v="0"/>
    <s v="B/120/P"/>
    <x v="0"/>
    <s v="P"/>
    <x v="0"/>
    <x v="7"/>
    <x v="0"/>
    <x v="732"/>
    <x v="805"/>
    <n v="0"/>
    <n v="4494"/>
    <n v="4269"/>
    <n v="9671"/>
    <s v="Pinoffent"/>
    <s v="Mesarid Pinoffent"/>
    <x v="0"/>
  </r>
  <r>
    <x v="3510"/>
    <n v="3772"/>
    <x v="1"/>
    <x v="0"/>
    <s v="G/616/P"/>
    <x v="3"/>
    <s v="P"/>
    <x v="2"/>
    <x v="57"/>
    <x v="0"/>
    <x v="0"/>
    <x v="0"/>
    <n v="0"/>
    <n v="0"/>
    <n v="0"/>
    <n v="0"/>
    <s v="Castron"/>
    <s v="Tarah Castron"/>
    <x v="1"/>
  </r>
  <r>
    <x v="3511"/>
    <n v="3772"/>
    <x v="1"/>
    <x v="0"/>
    <s v="F/777/P"/>
    <x v="1"/>
    <s v="P"/>
    <x v="0"/>
    <x v="28"/>
    <x v="0"/>
    <x v="0"/>
    <x v="0"/>
    <n v="422"/>
    <n v="0"/>
    <n v="0"/>
    <n v="422"/>
    <s v="Castron"/>
    <s v="Tany Castron"/>
    <x v="1"/>
  </r>
  <r>
    <x v="3512"/>
    <n v="3773"/>
    <x v="1"/>
    <x v="0"/>
    <s v="F/711/S"/>
    <x v="1"/>
    <s v="S"/>
    <x v="1"/>
    <x v="15"/>
    <x v="0"/>
    <x v="71"/>
    <x v="806"/>
    <n v="348"/>
    <n v="2"/>
    <n v="0"/>
    <n v="609"/>
    <s v="Prestonard"/>
    <s v="Ivanna Prestonard"/>
    <x v="1"/>
  </r>
  <r>
    <x v="3513"/>
    <n v="3773"/>
    <x v="1"/>
    <x v="0"/>
    <s v="F/711/S"/>
    <x v="1"/>
    <s v="S"/>
    <x v="0"/>
    <x v="42"/>
    <x v="0"/>
    <x v="48"/>
    <x v="0"/>
    <n v="1503"/>
    <n v="0"/>
    <n v="0"/>
    <n v="1558"/>
    <s v="Prestonard"/>
    <s v="Joeula Prestonard"/>
    <x v="1"/>
  </r>
  <r>
    <x v="3514"/>
    <n v="3773"/>
    <x v="1"/>
    <x v="0"/>
    <s v="F/711/S"/>
    <x v="1"/>
    <s v="S"/>
    <x v="1"/>
    <x v="40"/>
    <x v="0"/>
    <x v="0"/>
    <x v="807"/>
    <n v="44"/>
    <n v="0"/>
    <n v="661"/>
    <n v="1257"/>
    <s v="Prestonard"/>
    <s v="Wena Prestonard"/>
    <x v="1"/>
  </r>
  <r>
    <x v="3515"/>
    <n v="3774"/>
    <x v="1"/>
    <x v="0"/>
    <s v="F/778/P"/>
    <x v="1"/>
    <s v="P"/>
    <x v="0"/>
    <x v="29"/>
    <x v="0"/>
    <x v="498"/>
    <x v="0"/>
    <n v="0"/>
    <n v="0"/>
    <n v="317"/>
    <n v="830"/>
    <s v="Willy"/>
    <s v="Wayney Willy"/>
    <x v="0"/>
  </r>
  <r>
    <x v="3516"/>
    <n v="3774"/>
    <x v="1"/>
    <x v="1"/>
    <s v="G/617/P"/>
    <x v="3"/>
    <s v="P"/>
    <x v="0"/>
    <x v="41"/>
    <x v="0"/>
    <x v="0"/>
    <x v="0"/>
    <n v="0"/>
    <n v="0"/>
    <n v="0"/>
    <n v="0"/>
    <s v="Willy"/>
    <s v="Nelly Willy"/>
    <x v="0"/>
  </r>
  <r>
    <x v="3517"/>
    <n v="3774"/>
    <x v="1"/>
    <x v="0"/>
    <s v="F/778/P"/>
    <x v="1"/>
    <s v="P"/>
    <x v="0"/>
    <x v="8"/>
    <x v="0"/>
    <x v="568"/>
    <x v="808"/>
    <n v="394"/>
    <n v="9"/>
    <n v="56"/>
    <n v="803"/>
    <s v="Willy"/>
    <s v="Dorah Willy"/>
    <x v="0"/>
  </r>
  <r>
    <x v="3518"/>
    <n v="2695"/>
    <x v="2"/>
    <x v="0"/>
    <s v="E/186/S"/>
    <x v="6"/>
    <s v="S"/>
    <x v="0"/>
    <x v="41"/>
    <x v="0"/>
    <x v="207"/>
    <x v="0"/>
    <n v="4"/>
    <n v="4"/>
    <n v="0"/>
    <n v="955"/>
    <s v="Stike"/>
    <s v="Honey Stike"/>
    <x v="0"/>
  </r>
  <r>
    <x v="3519"/>
    <n v="2709"/>
    <x v="2"/>
    <x v="1"/>
    <s v="F/523/S"/>
    <x v="1"/>
    <s v="S"/>
    <x v="0"/>
    <x v="47"/>
    <x v="0"/>
    <x v="0"/>
    <x v="0"/>
    <n v="0"/>
    <n v="0"/>
    <n v="0"/>
    <n v="0"/>
    <s v="Welto"/>
    <s v="Pies Welto"/>
    <x v="1"/>
  </r>
  <r>
    <x v="3520"/>
    <n v="3776"/>
    <x v="0"/>
    <x v="0"/>
    <s v="C/134/S"/>
    <x v="7"/>
    <s v="S"/>
    <x v="0"/>
    <x v="19"/>
    <x v="0"/>
    <x v="71"/>
    <x v="809"/>
    <n v="4509"/>
    <n v="1433"/>
    <n v="9"/>
    <n v="6360"/>
    <s v="Gearitte"/>
    <s v="Sinon Gearitte"/>
    <x v="1"/>
  </r>
  <r>
    <x v="3521"/>
    <n v="3777"/>
    <x v="0"/>
    <x v="1"/>
    <s v="B/147/S"/>
    <x v="0"/>
    <s v="S"/>
    <x v="2"/>
    <x v="8"/>
    <x v="0"/>
    <x v="0"/>
    <x v="0"/>
    <n v="0"/>
    <n v="0"/>
    <n v="0"/>
    <n v="0"/>
    <s v="Clunic"/>
    <s v="Mareson Clunic"/>
    <x v="1"/>
  </r>
  <r>
    <x v="3522"/>
    <n v="3778"/>
    <x v="1"/>
    <x v="0"/>
    <s v="F/713/S"/>
    <x v="1"/>
    <s v="S"/>
    <x v="0"/>
    <x v="13"/>
    <x v="0"/>
    <x v="0"/>
    <x v="179"/>
    <n v="0"/>
    <n v="0"/>
    <n v="786"/>
    <n v="807"/>
    <s v="Morrencis"/>
    <s v="Geneen Morrencis"/>
    <x v="1"/>
  </r>
  <r>
    <x v="3523"/>
    <n v="3779"/>
    <x v="1"/>
    <x v="0"/>
    <s v="F/714/S"/>
    <x v="1"/>
    <s v="S"/>
    <x v="0"/>
    <x v="1"/>
    <x v="0"/>
    <x v="27"/>
    <x v="810"/>
    <n v="13"/>
    <n v="10"/>
    <n v="0"/>
    <n v="701"/>
    <s v="Tranciams"/>
    <s v="Ambert Tranciams"/>
    <x v="1"/>
  </r>
  <r>
    <x v="3524"/>
    <n v="3781"/>
    <x v="0"/>
    <x v="0"/>
    <s v="A/44/S"/>
    <x v="2"/>
    <s v="S"/>
    <x v="0"/>
    <x v="22"/>
    <x v="0"/>
    <x v="733"/>
    <x v="811"/>
    <n v="0"/>
    <n v="27"/>
    <n v="321"/>
    <n v="2129"/>
    <s v="Spirfuent"/>
    <s v="Sabit Spirfuent"/>
    <x v="0"/>
  </r>
  <r>
    <x v="3525"/>
    <n v="3783"/>
    <x v="1"/>
    <x v="0"/>
    <s v="F/780/P"/>
    <x v="1"/>
    <s v="P"/>
    <x v="2"/>
    <x v="27"/>
    <x v="0"/>
    <x v="258"/>
    <x v="0"/>
    <n v="1"/>
    <n v="0"/>
    <n v="1103"/>
    <n v="1287"/>
    <s v="Wolffy"/>
    <s v="Hilly Wolffy"/>
    <x v="0"/>
  </r>
  <r>
    <x v="3526"/>
    <n v="3784"/>
    <x v="1"/>
    <x v="0"/>
    <s v="G/618/P"/>
    <x v="3"/>
    <s v="P"/>
    <x v="0"/>
    <x v="80"/>
    <x v="0"/>
    <x v="0"/>
    <x v="0"/>
    <n v="131"/>
    <n v="3981"/>
    <n v="108"/>
    <n v="4220"/>
    <s v="Morrencis"/>
    <s v="Ale Morrencis"/>
    <x v="0"/>
  </r>
  <r>
    <x v="3527"/>
    <n v="3785"/>
    <x v="1"/>
    <x v="1"/>
    <s v="G/619/P"/>
    <x v="3"/>
    <s v="P"/>
    <x v="0"/>
    <x v="15"/>
    <x v="0"/>
    <x v="0"/>
    <x v="0"/>
    <n v="0"/>
    <n v="0"/>
    <n v="0"/>
    <n v="0"/>
    <s v="Hanner"/>
    <s v="Viviay Hanner"/>
    <x v="0"/>
  </r>
  <r>
    <x v="3528"/>
    <n v="2709"/>
    <x v="2"/>
    <x v="0"/>
    <s v="F/523/S"/>
    <x v="1"/>
    <s v="S"/>
    <x v="0"/>
    <x v="16"/>
    <x v="0"/>
    <x v="0"/>
    <x v="0"/>
    <n v="0"/>
    <n v="0"/>
    <n v="0"/>
    <n v="0"/>
    <s v="Welto"/>
    <s v="Relix Welto"/>
    <x v="1"/>
  </r>
  <r>
    <x v="3529"/>
    <n v="2709"/>
    <x v="2"/>
    <x v="0"/>
    <s v="F/523/S"/>
    <x v="1"/>
    <s v="S"/>
    <x v="3"/>
    <x v="3"/>
    <x v="0"/>
    <x v="734"/>
    <x v="0"/>
    <n v="381"/>
    <n v="1622"/>
    <n v="0"/>
    <n v="2364"/>
    <s v="Welto"/>
    <s v="Rana Welto"/>
    <x v="0"/>
  </r>
  <r>
    <x v="3530"/>
    <n v="2709"/>
    <x v="2"/>
    <x v="0"/>
    <s v="F/523/S"/>
    <x v="1"/>
    <s v="S"/>
    <x v="0"/>
    <x v="71"/>
    <x v="2"/>
    <x v="0"/>
    <x v="0"/>
    <n v="0"/>
    <n v="0"/>
    <n v="0"/>
    <n v="0"/>
    <s v="Ble"/>
    <s v="Worms Ble"/>
    <x v="1"/>
  </r>
  <r>
    <x v="3531"/>
    <n v="2722"/>
    <x v="2"/>
    <x v="1"/>
    <s v="D/93/S"/>
    <x v="5"/>
    <s v="S"/>
    <x v="2"/>
    <x v="36"/>
    <x v="0"/>
    <x v="0"/>
    <x v="0"/>
    <n v="0"/>
    <n v="0"/>
    <n v="0"/>
    <n v="0"/>
    <s v="Sutte"/>
    <s v="Frunch Sutte"/>
    <x v="1"/>
  </r>
  <r>
    <x v="3532"/>
    <n v="2724"/>
    <x v="2"/>
    <x v="1"/>
    <s v="F/564/P"/>
    <x v="1"/>
    <s v="P"/>
    <x v="2"/>
    <x v="30"/>
    <x v="0"/>
    <x v="0"/>
    <x v="0"/>
    <n v="0"/>
    <n v="0"/>
    <n v="0"/>
    <n v="0"/>
    <s v="Merte"/>
    <s v="Swack Merte"/>
    <x v="1"/>
  </r>
  <r>
    <x v="3533"/>
    <n v="2724"/>
    <x v="2"/>
    <x v="0"/>
    <s v="F/564/P"/>
    <x v="1"/>
    <s v="P"/>
    <x v="0"/>
    <x v="13"/>
    <x v="0"/>
    <x v="735"/>
    <x v="0"/>
    <n v="38"/>
    <n v="48"/>
    <n v="0"/>
    <n v="1286"/>
    <s v="Merte"/>
    <s v="Manth Merte"/>
    <x v="0"/>
  </r>
  <r>
    <x v="3534"/>
    <n v="3789"/>
    <x v="1"/>
    <x v="1"/>
    <s v="G/620/S"/>
    <x v="3"/>
    <s v="S"/>
    <x v="0"/>
    <x v="24"/>
    <x v="0"/>
    <x v="0"/>
    <x v="0"/>
    <n v="0"/>
    <n v="0"/>
    <n v="0"/>
    <n v="0"/>
    <s v="Popelazquez"/>
    <s v="Juane Popelazquez"/>
    <x v="1"/>
  </r>
  <r>
    <x v="3535"/>
    <n v="3790"/>
    <x v="1"/>
    <x v="1"/>
    <s v="G/620/P"/>
    <x v="3"/>
    <s v="P"/>
    <x v="0"/>
    <x v="45"/>
    <x v="0"/>
    <x v="0"/>
    <x v="0"/>
    <n v="0"/>
    <n v="0"/>
    <n v="0"/>
    <n v="0"/>
    <s v="Meyersones"/>
    <s v="Trick Meyersones"/>
    <x v="1"/>
  </r>
  <r>
    <x v="3536"/>
    <n v="3793"/>
    <x v="1"/>
    <x v="1"/>
    <s v="G/622/S"/>
    <x v="3"/>
    <s v="S"/>
    <x v="2"/>
    <x v="40"/>
    <x v="0"/>
    <x v="0"/>
    <x v="0"/>
    <n v="0"/>
    <n v="0"/>
    <n v="0"/>
    <n v="0"/>
    <s v="Moodsey"/>
    <s v="Troyra Moodsey"/>
    <x v="1"/>
  </r>
  <r>
    <x v="3537"/>
    <n v="3795"/>
    <x v="0"/>
    <x v="1"/>
    <s v="C/136/S"/>
    <x v="7"/>
    <s v="S"/>
    <x v="2"/>
    <x v="34"/>
    <x v="0"/>
    <x v="0"/>
    <x v="0"/>
    <n v="0"/>
    <n v="0"/>
    <n v="0"/>
    <n v="0"/>
    <s v="Clinarfork"/>
    <s v="Muonus Clinarfork"/>
    <x v="1"/>
  </r>
  <r>
    <x v="3538"/>
    <n v="3796"/>
    <x v="0"/>
    <x v="0"/>
    <s v="B/121/P"/>
    <x v="0"/>
    <s v="P"/>
    <x v="2"/>
    <x v="3"/>
    <x v="0"/>
    <x v="105"/>
    <x v="812"/>
    <n v="0"/>
    <n v="27"/>
    <n v="703"/>
    <n v="27650"/>
    <s v="Semageary"/>
    <s v="Dhena Semageary"/>
    <x v="1"/>
  </r>
  <r>
    <x v="3539"/>
    <n v="3797"/>
    <x v="0"/>
    <x v="0"/>
    <s v="B/122/P"/>
    <x v="0"/>
    <s v="P"/>
    <x v="0"/>
    <x v="6"/>
    <x v="0"/>
    <x v="0"/>
    <x v="0"/>
    <n v="0"/>
    <n v="0"/>
    <n v="0"/>
    <n v="0"/>
    <s v="Couseced"/>
    <s v="Kleeiak Couseced"/>
    <x v="0"/>
  </r>
  <r>
    <x v="3540"/>
    <n v="3798"/>
    <x v="0"/>
    <x v="1"/>
    <s v="E/253/S"/>
    <x v="6"/>
    <s v="S"/>
    <x v="0"/>
    <x v="61"/>
    <x v="0"/>
    <x v="0"/>
    <x v="0"/>
    <n v="0"/>
    <n v="0"/>
    <n v="0"/>
    <n v="0"/>
    <s v="Exibuctich"/>
    <s v="Castra Exibuctich"/>
    <x v="1"/>
  </r>
  <r>
    <x v="3541"/>
    <n v="3801"/>
    <x v="1"/>
    <x v="0"/>
    <s v="G/622/P"/>
    <x v="3"/>
    <s v="P"/>
    <x v="2"/>
    <x v="38"/>
    <x v="0"/>
    <x v="0"/>
    <x v="0"/>
    <n v="0"/>
    <n v="36"/>
    <n v="437"/>
    <n v="473"/>
    <s v="Leblanchez"/>
    <s v="Mayne Leblanchez"/>
    <x v="0"/>
  </r>
  <r>
    <x v="3542"/>
    <n v="2734"/>
    <x v="2"/>
    <x v="0"/>
    <s v="F/567/P"/>
    <x v="1"/>
    <s v="P"/>
    <x v="0"/>
    <x v="20"/>
    <x v="0"/>
    <x v="0"/>
    <x v="0"/>
    <n v="0"/>
    <n v="0"/>
    <n v="0"/>
    <n v="0"/>
    <s v="Wate"/>
    <s v="Eggies Wate"/>
    <x v="1"/>
  </r>
  <r>
    <x v="3543"/>
    <n v="3804"/>
    <x v="1"/>
    <x v="0"/>
    <s v="F/783/P"/>
    <x v="1"/>
    <s v="P"/>
    <x v="0"/>
    <x v="41"/>
    <x v="0"/>
    <x v="0"/>
    <x v="145"/>
    <n v="0"/>
    <n v="0"/>
    <n v="784"/>
    <n v="801"/>
    <s v="Harry"/>
    <s v="Vivia Harry"/>
    <x v="0"/>
  </r>
  <r>
    <x v="3544"/>
    <n v="3805"/>
    <x v="1"/>
    <x v="0"/>
    <s v="F/784/P"/>
    <x v="1"/>
    <s v="P"/>
    <x v="0"/>
    <x v="39"/>
    <x v="0"/>
    <x v="736"/>
    <x v="0"/>
    <n v="114"/>
    <n v="0"/>
    <n v="0"/>
    <n v="471"/>
    <s v="Pacerty"/>
    <s v="Frandy Pacerty"/>
    <x v="0"/>
  </r>
  <r>
    <x v="3545"/>
    <n v="3807"/>
    <x v="1"/>
    <x v="1"/>
    <s v="G/623/S"/>
    <x v="3"/>
    <s v="S"/>
    <x v="0"/>
    <x v="41"/>
    <x v="0"/>
    <x v="0"/>
    <x v="0"/>
    <n v="0"/>
    <n v="0"/>
    <n v="0"/>
    <n v="0"/>
    <s v="Barnolaney"/>
    <s v="Benew Barnolaney"/>
    <x v="1"/>
  </r>
  <r>
    <x v="3546"/>
    <n v="3810"/>
    <x v="1"/>
    <x v="0"/>
    <s v="G/624/S"/>
    <x v="3"/>
    <s v="S"/>
    <x v="0"/>
    <x v="27"/>
    <x v="0"/>
    <x v="455"/>
    <x v="0"/>
    <n v="53"/>
    <n v="0"/>
    <n v="350"/>
    <n v="809"/>
    <s v="Trankliney"/>
    <s v="Tera Trankliney"/>
    <x v="0"/>
  </r>
  <r>
    <x v="3547"/>
    <n v="2738"/>
    <x v="2"/>
    <x v="0"/>
    <s v="E/187/S"/>
    <x v="6"/>
    <s v="S"/>
    <x v="0"/>
    <x v="19"/>
    <x v="0"/>
    <x v="260"/>
    <x v="0"/>
    <n v="0"/>
    <n v="0"/>
    <n v="0"/>
    <n v="1049"/>
    <s v="Ses"/>
    <s v="Tyog Ses"/>
    <x v="0"/>
  </r>
  <r>
    <x v="3548"/>
    <n v="2741"/>
    <x v="2"/>
    <x v="0"/>
    <s v="E/164/P"/>
    <x v="6"/>
    <s v="P"/>
    <x v="0"/>
    <x v="26"/>
    <x v="0"/>
    <x v="737"/>
    <x v="0"/>
    <n v="133"/>
    <n v="2"/>
    <n v="692"/>
    <n v="1298"/>
    <s v="Cake"/>
    <s v="Jackix Cake"/>
    <x v="0"/>
  </r>
  <r>
    <x v="3549"/>
    <n v="3812"/>
    <x v="1"/>
    <x v="0"/>
    <s v="F/717/S"/>
    <x v="1"/>
    <s v="S"/>
    <x v="0"/>
    <x v="41"/>
    <x v="0"/>
    <x v="189"/>
    <x v="813"/>
    <n v="11"/>
    <n v="17"/>
    <n v="0"/>
    <n v="693"/>
    <s v="Floways"/>
    <s v="Sonnie Floways"/>
    <x v="0"/>
  </r>
  <r>
    <x v="3550"/>
    <n v="3814"/>
    <x v="0"/>
    <x v="1"/>
    <s v="D/129/P"/>
    <x v="5"/>
    <s v="P"/>
    <x v="0"/>
    <x v="55"/>
    <x v="0"/>
    <x v="0"/>
    <x v="0"/>
    <n v="0"/>
    <n v="0"/>
    <n v="0"/>
    <n v="0"/>
    <s v="Calazy"/>
    <s v="Etair Calazy"/>
    <x v="1"/>
  </r>
  <r>
    <x v="3551"/>
    <n v="3815"/>
    <x v="1"/>
    <x v="0"/>
    <s v="F/787/P"/>
    <x v="1"/>
    <s v="P"/>
    <x v="0"/>
    <x v="40"/>
    <x v="0"/>
    <x v="0"/>
    <x v="0"/>
    <n v="0"/>
    <n v="724"/>
    <n v="80"/>
    <n v="804"/>
    <s v="Patteraley"/>
    <s v="Tarah Patteraley"/>
    <x v="0"/>
  </r>
  <r>
    <x v="3552"/>
    <n v="3816"/>
    <x v="1"/>
    <x v="0"/>
    <s v="E/225/P"/>
    <x v="6"/>
    <s v="P"/>
    <x v="0"/>
    <x v="1"/>
    <x v="0"/>
    <x v="297"/>
    <x v="0"/>
    <n v="4"/>
    <n v="789"/>
    <n v="54"/>
    <n v="905"/>
    <s v="Carterson"/>
    <s v="Scotte Carterson"/>
    <x v="0"/>
  </r>
  <r>
    <x v="3553"/>
    <n v="2745"/>
    <x v="2"/>
    <x v="0"/>
    <s v="F/568/P"/>
    <x v="1"/>
    <s v="P"/>
    <x v="3"/>
    <x v="14"/>
    <x v="0"/>
    <x v="738"/>
    <x v="0"/>
    <n v="310"/>
    <n v="0"/>
    <n v="0"/>
    <n v="1821"/>
    <s v="Pre"/>
    <s v="Libers Pre"/>
    <x v="0"/>
  </r>
  <r>
    <x v="3554"/>
    <n v="3818"/>
    <x v="1"/>
    <x v="0"/>
    <s v=""/>
    <x v="4"/>
    <s v=""/>
    <x v="0"/>
    <x v="25"/>
    <x v="0"/>
    <x v="0"/>
    <x v="576"/>
    <n v="80"/>
    <n v="0"/>
    <n v="18"/>
    <n v="698"/>
    <s v="Hoodgers"/>
    <s v="Rankie Hoodgers"/>
    <x v="0"/>
  </r>
  <r>
    <x v="3555"/>
    <n v="2746"/>
    <x v="2"/>
    <x v="0"/>
    <s v="F/569/P"/>
    <x v="1"/>
    <s v="P"/>
    <x v="0"/>
    <x v="58"/>
    <x v="0"/>
    <x v="120"/>
    <x v="0"/>
    <n v="356"/>
    <n v="5"/>
    <n v="0"/>
    <n v="1119"/>
    <s v="Wala"/>
    <s v="Apix Wala"/>
    <x v="0"/>
  </r>
  <r>
    <x v="3556"/>
    <n v="3821"/>
    <x v="1"/>
    <x v="0"/>
    <s v=""/>
    <x v="4"/>
    <s v=""/>
    <x v="1"/>
    <x v="34"/>
    <x v="0"/>
    <x v="0"/>
    <x v="91"/>
    <n v="0"/>
    <n v="0"/>
    <n v="867"/>
    <n v="869"/>
    <s v="Mcphernard"/>
    <s v="Violan Mcphernard"/>
    <x v="0"/>
  </r>
  <r>
    <x v="3557"/>
    <n v="3822"/>
    <x v="1"/>
    <x v="0"/>
    <s v="F/718/S"/>
    <x v="1"/>
    <s v="S"/>
    <x v="1"/>
    <x v="54"/>
    <x v="0"/>
    <x v="0"/>
    <x v="253"/>
    <n v="0"/>
    <n v="104"/>
    <n v="486"/>
    <n v="712"/>
    <s v="Mcinton"/>
    <s v="Lyny Mcinton"/>
    <x v="0"/>
  </r>
  <r>
    <x v="3558"/>
    <n v="2747"/>
    <x v="2"/>
    <x v="2"/>
    <s v="F/570/P"/>
    <x v="1"/>
    <s v="P"/>
    <x v="0"/>
    <x v="18"/>
    <x v="2"/>
    <x v="0"/>
    <x v="0"/>
    <n v="0"/>
    <n v="0"/>
    <n v="0"/>
    <n v="0"/>
    <s v="Chrie"/>
    <s v="Stisps Chrie"/>
    <x v="1"/>
  </r>
  <r>
    <x v="3559"/>
    <n v="3824"/>
    <x v="1"/>
    <x v="0"/>
    <s v="G/625/S"/>
    <x v="3"/>
    <s v="S"/>
    <x v="1"/>
    <x v="18"/>
    <x v="0"/>
    <x v="0"/>
    <x v="294"/>
    <n v="101"/>
    <n v="50"/>
    <n v="0"/>
    <n v="202"/>
    <s v="Mclardson"/>
    <s v="Byront Mclardson"/>
    <x v="1"/>
  </r>
  <r>
    <x v="3560"/>
    <n v="3826"/>
    <x v="1"/>
    <x v="0"/>
    <s v="G/626/S"/>
    <x v="3"/>
    <s v="S"/>
    <x v="0"/>
    <x v="41"/>
    <x v="0"/>
    <x v="0"/>
    <x v="0"/>
    <n v="0"/>
    <n v="1565"/>
    <n v="224"/>
    <n v="1789"/>
    <s v="Navages"/>
    <s v="Fanna Navages"/>
    <x v="0"/>
  </r>
  <r>
    <x v="3561"/>
    <n v="3830"/>
    <x v="1"/>
    <x v="0"/>
    <s v="G/627/S"/>
    <x v="3"/>
    <s v="S"/>
    <x v="2"/>
    <x v="10"/>
    <x v="0"/>
    <x v="361"/>
    <x v="0"/>
    <n v="242"/>
    <n v="393"/>
    <n v="0"/>
    <n v="706"/>
    <s v="Powery"/>
    <s v="Racey Powery"/>
    <x v="0"/>
  </r>
  <r>
    <x v="3562"/>
    <n v="2751"/>
    <x v="2"/>
    <x v="1"/>
    <s v="F/530/S"/>
    <x v="1"/>
    <s v="S"/>
    <x v="3"/>
    <x v="54"/>
    <x v="0"/>
    <x v="0"/>
    <x v="0"/>
    <n v="0"/>
    <n v="0"/>
    <n v="0"/>
    <n v="0"/>
    <s v="Must"/>
    <s v="Permit Must"/>
    <x v="1"/>
  </r>
  <r>
    <x v="3563"/>
    <n v="3832"/>
    <x v="1"/>
    <x v="0"/>
    <s v="G/627/P"/>
    <x v="3"/>
    <s v="P"/>
    <x v="0"/>
    <x v="46"/>
    <x v="0"/>
    <x v="739"/>
    <x v="814"/>
    <n v="1564"/>
    <n v="5"/>
    <n v="0"/>
    <n v="3570"/>
    <s v="Litthews"/>
    <s v="Bonyam Litthews"/>
    <x v="0"/>
  </r>
  <r>
    <x v="3564"/>
    <n v="3835"/>
    <x v="1"/>
    <x v="0"/>
    <s v="E/255/S"/>
    <x v="6"/>
    <s v="S"/>
    <x v="1"/>
    <x v="60"/>
    <x v="0"/>
    <x v="27"/>
    <x v="815"/>
    <n v="0"/>
    <n v="0"/>
    <n v="8"/>
    <n v="906"/>
    <s v="Tersony"/>
    <s v="Berna Tersony"/>
    <x v="0"/>
  </r>
  <r>
    <x v="3565"/>
    <n v="2756"/>
    <x v="2"/>
    <x v="0"/>
    <s v="F/572/P"/>
    <x v="1"/>
    <s v="P"/>
    <x v="2"/>
    <x v="40"/>
    <x v="0"/>
    <x v="581"/>
    <x v="0"/>
    <n v="0"/>
    <n v="888"/>
    <n v="0"/>
    <n v="1141"/>
    <s v="Corte"/>
    <s v="Guink Corte"/>
    <x v="0"/>
  </r>
  <r>
    <x v="3566"/>
    <n v="3838"/>
    <x v="1"/>
    <x v="0"/>
    <s v="E/227/P"/>
    <x v="6"/>
    <s v="P"/>
    <x v="0"/>
    <x v="33"/>
    <x v="0"/>
    <x v="40"/>
    <x v="816"/>
    <n v="0"/>
    <n v="0"/>
    <n v="236"/>
    <n v="844"/>
    <s v="Estiagosen"/>
    <s v="Billya Estiagosen"/>
    <x v="1"/>
  </r>
  <r>
    <x v="3567"/>
    <n v="2778"/>
    <x v="2"/>
    <x v="0"/>
    <s v="D/82/P"/>
    <x v="5"/>
    <s v="P"/>
    <x v="0"/>
    <x v="8"/>
    <x v="2"/>
    <x v="740"/>
    <x v="0"/>
    <n v="414"/>
    <n v="0"/>
    <n v="0"/>
    <n v="2715"/>
    <s v="Fisty"/>
    <s v="Gorice Fisty"/>
    <x v="1"/>
  </r>
  <r>
    <x v="3568"/>
    <n v="2778"/>
    <x v="2"/>
    <x v="1"/>
    <s v="F/576/P"/>
    <x v="1"/>
    <s v="P"/>
    <x v="2"/>
    <x v="70"/>
    <x v="0"/>
    <x v="0"/>
    <x v="0"/>
    <n v="0"/>
    <n v="0"/>
    <n v="0"/>
    <n v="0"/>
    <s v="Fisty"/>
    <s v="Yogal Fisty"/>
    <x v="1"/>
  </r>
  <r>
    <x v="3569"/>
    <n v="3842"/>
    <x v="1"/>
    <x v="0"/>
    <s v="F/794/P"/>
    <x v="1"/>
    <s v="P"/>
    <x v="2"/>
    <x v="54"/>
    <x v="0"/>
    <x v="741"/>
    <x v="486"/>
    <n v="44"/>
    <n v="0"/>
    <n v="252"/>
    <n v="697"/>
    <s v="Vinston"/>
    <s v="Lynnee Vinston"/>
    <x v="0"/>
  </r>
  <r>
    <x v="3570"/>
    <n v="3846"/>
    <x v="1"/>
    <x v="1"/>
    <s v="G/630/P"/>
    <x v="3"/>
    <s v="P"/>
    <x v="0"/>
    <x v="24"/>
    <x v="0"/>
    <x v="0"/>
    <x v="0"/>
    <n v="0"/>
    <n v="0"/>
    <n v="0"/>
    <n v="0"/>
    <s v="Hahnstonsen"/>
    <s v="Tracia Hahnstonsen"/>
    <x v="1"/>
  </r>
  <r>
    <x v="3571"/>
    <n v="3847"/>
    <x v="0"/>
    <x v="0"/>
    <s v="C/126/P"/>
    <x v="7"/>
    <s v="P"/>
    <x v="0"/>
    <x v="39"/>
    <x v="0"/>
    <x v="105"/>
    <x v="817"/>
    <n v="0"/>
    <n v="15"/>
    <n v="1244"/>
    <n v="3399"/>
    <s v="Reshory"/>
    <s v="Gatrino Reshory"/>
    <x v="0"/>
  </r>
  <r>
    <x v="3572"/>
    <n v="3848"/>
    <x v="1"/>
    <x v="0"/>
    <s v="F/795/P"/>
    <x v="1"/>
    <s v="P"/>
    <x v="0"/>
    <x v="1"/>
    <x v="0"/>
    <x v="23"/>
    <x v="353"/>
    <n v="0"/>
    <n v="0"/>
    <n v="428"/>
    <n v="746"/>
    <s v="Jacostaney"/>
    <s v="Warry Jacostaney"/>
    <x v="0"/>
  </r>
  <r>
    <x v="3573"/>
    <n v="3849"/>
    <x v="1"/>
    <x v="0"/>
    <s v="G/631/P"/>
    <x v="3"/>
    <s v="P"/>
    <x v="0"/>
    <x v="38"/>
    <x v="0"/>
    <x v="0"/>
    <x v="818"/>
    <n v="0"/>
    <n v="79"/>
    <n v="421"/>
    <n v="753"/>
    <s v="Santry"/>
    <s v="Timmy Santry"/>
    <x v="0"/>
  </r>
  <r>
    <x v="3574"/>
    <n v="3850"/>
    <x v="0"/>
    <x v="0"/>
    <s v="C/137/S"/>
    <x v="7"/>
    <s v="S"/>
    <x v="2"/>
    <x v="1"/>
    <x v="0"/>
    <x v="537"/>
    <x v="806"/>
    <n v="0"/>
    <n v="54"/>
    <n v="4184"/>
    <n v="4533"/>
    <s v="Unteckery"/>
    <s v="Keidhma Unteckery"/>
    <x v="0"/>
  </r>
  <r>
    <x v="3575"/>
    <n v="3850"/>
    <x v="0"/>
    <x v="1"/>
    <s v="C/137/S"/>
    <x v="7"/>
    <s v="S"/>
    <x v="2"/>
    <x v="43"/>
    <x v="0"/>
    <x v="0"/>
    <x v="0"/>
    <n v="0"/>
    <n v="0"/>
    <n v="0"/>
    <n v="0"/>
    <s v="Unteckery"/>
    <s v="Astula Unteckery"/>
    <x v="1"/>
  </r>
  <r>
    <x v="3576"/>
    <n v="3850"/>
    <x v="0"/>
    <x v="0"/>
    <s v="C/137/S"/>
    <x v="7"/>
    <s v="S"/>
    <x v="0"/>
    <x v="36"/>
    <x v="0"/>
    <x v="0"/>
    <x v="819"/>
    <n v="0"/>
    <n v="36"/>
    <n v="1"/>
    <n v="6167"/>
    <s v="Unteckery"/>
    <s v="Achib Unteckery"/>
    <x v="1"/>
  </r>
  <r>
    <x v="3577"/>
    <n v="3850"/>
    <x v="0"/>
    <x v="1"/>
    <s v="C/137/S"/>
    <x v="7"/>
    <s v="S"/>
    <x v="2"/>
    <x v="0"/>
    <x v="0"/>
    <x v="0"/>
    <x v="0"/>
    <n v="0"/>
    <n v="0"/>
    <n v="0"/>
    <n v="0"/>
    <s v="Unteckery"/>
    <s v="Alchium Unteckery"/>
    <x v="1"/>
  </r>
  <r>
    <x v="3578"/>
    <n v="3850"/>
    <x v="0"/>
    <x v="1"/>
    <s v="C/137/S"/>
    <x v="7"/>
    <s v="S"/>
    <x v="0"/>
    <x v="24"/>
    <x v="0"/>
    <x v="0"/>
    <x v="0"/>
    <n v="0"/>
    <n v="0"/>
    <n v="0"/>
    <n v="0"/>
    <s v="Unteckery"/>
    <s v="Thallah Unteckery"/>
    <x v="1"/>
  </r>
  <r>
    <x v="3579"/>
    <n v="3850"/>
    <x v="0"/>
    <x v="0"/>
    <s v="C/137/S"/>
    <x v="7"/>
    <s v="S"/>
    <x v="0"/>
    <x v="14"/>
    <x v="0"/>
    <x v="0"/>
    <x v="820"/>
    <n v="0"/>
    <n v="97"/>
    <n v="1678"/>
    <n v="3340"/>
    <s v="Unteckery"/>
    <s v="Sabiark Unteckery"/>
    <x v="1"/>
  </r>
  <r>
    <x v="3580"/>
    <n v="3850"/>
    <x v="0"/>
    <x v="1"/>
    <s v="C/137/S"/>
    <x v="7"/>
    <s v="S"/>
    <x v="2"/>
    <x v="36"/>
    <x v="0"/>
    <x v="0"/>
    <x v="0"/>
    <n v="0"/>
    <n v="0"/>
    <n v="0"/>
    <n v="0"/>
    <s v="Chuble"/>
    <s v="Azharga Chuble"/>
    <x v="1"/>
  </r>
  <r>
    <x v="3581"/>
    <n v="3851"/>
    <x v="0"/>
    <x v="0"/>
    <s v="C/127/P"/>
    <x v="7"/>
    <s v="P"/>
    <x v="0"/>
    <x v="55"/>
    <x v="0"/>
    <x v="742"/>
    <x v="821"/>
    <n v="0"/>
    <n v="1589"/>
    <n v="305"/>
    <n v="6514"/>
    <s v="Namsheary"/>
    <s v="Alino Namsheary"/>
    <x v="0"/>
  </r>
  <r>
    <x v="3582"/>
    <n v="2806"/>
    <x v="2"/>
    <x v="0"/>
    <s v="D/95/S"/>
    <x v="5"/>
    <s v="S"/>
    <x v="0"/>
    <x v="7"/>
    <x v="0"/>
    <x v="235"/>
    <x v="0"/>
    <n v="64"/>
    <n v="170"/>
    <n v="0"/>
    <n v="1182"/>
    <s v="Gene"/>
    <s v="Boon Gene"/>
    <x v="0"/>
  </r>
  <r>
    <x v="3583"/>
    <n v="3853"/>
    <x v="1"/>
    <x v="0"/>
    <s v="F/725/S"/>
    <x v="1"/>
    <s v="S"/>
    <x v="1"/>
    <x v="41"/>
    <x v="0"/>
    <x v="32"/>
    <x v="315"/>
    <n v="735"/>
    <n v="0"/>
    <n v="0"/>
    <n v="757"/>
    <s v="Herreras"/>
    <s v="Jeane Herreras"/>
    <x v="1"/>
  </r>
  <r>
    <x v="3584"/>
    <n v="3854"/>
    <x v="1"/>
    <x v="1"/>
    <s v="G/632/P"/>
    <x v="3"/>
    <s v="P"/>
    <x v="0"/>
    <x v="3"/>
    <x v="0"/>
    <x v="0"/>
    <x v="0"/>
    <n v="0"/>
    <n v="0"/>
    <n v="0"/>
    <n v="0"/>
    <s v="Carsoning"/>
    <s v="Racey Carsoning"/>
    <x v="1"/>
  </r>
  <r>
    <x v="3585"/>
    <n v="3856"/>
    <x v="1"/>
    <x v="0"/>
    <s v="F/726/S"/>
    <x v="1"/>
    <s v="S"/>
    <x v="3"/>
    <x v="40"/>
    <x v="0"/>
    <x v="607"/>
    <x v="822"/>
    <n v="7"/>
    <n v="0"/>
    <n v="0"/>
    <n v="1100"/>
    <s v="Alvasquez"/>
    <s v="Ward Alvasquez"/>
    <x v="1"/>
  </r>
  <r>
    <x v="3586"/>
    <n v="3857"/>
    <x v="0"/>
    <x v="1"/>
    <s v="E/230/P"/>
    <x v="6"/>
    <s v="P"/>
    <x v="2"/>
    <x v="10"/>
    <x v="0"/>
    <x v="0"/>
    <x v="0"/>
    <n v="0"/>
    <n v="0"/>
    <n v="0"/>
    <n v="0"/>
    <s v="Dreamspric"/>
    <s v="Eltard Dreamspric"/>
    <x v="1"/>
  </r>
  <r>
    <x v="3587"/>
    <n v="2812"/>
    <x v="2"/>
    <x v="0"/>
    <s v="F/538/S"/>
    <x v="1"/>
    <s v="S"/>
    <x v="2"/>
    <x v="26"/>
    <x v="0"/>
    <x v="726"/>
    <x v="0"/>
    <n v="384"/>
    <n v="120"/>
    <n v="0"/>
    <n v="1307"/>
    <s v="Grean"/>
    <s v="Hock Grean"/>
    <x v="1"/>
  </r>
  <r>
    <x v="3588"/>
    <n v="2818"/>
    <x v="2"/>
    <x v="0"/>
    <s v="F/585/P"/>
    <x v="1"/>
    <s v="P"/>
    <x v="0"/>
    <x v="16"/>
    <x v="0"/>
    <x v="0"/>
    <x v="0"/>
    <n v="0"/>
    <n v="0"/>
    <n v="0"/>
    <n v="0"/>
    <s v="Betie"/>
    <s v="Krus Betie"/>
    <x v="1"/>
  </r>
  <r>
    <x v="3589"/>
    <n v="2818"/>
    <x v="2"/>
    <x v="1"/>
    <s v="F/585/P"/>
    <x v="1"/>
    <s v="P"/>
    <x v="2"/>
    <x v="32"/>
    <x v="0"/>
    <x v="0"/>
    <x v="0"/>
    <n v="0"/>
    <n v="0"/>
    <n v="0"/>
    <n v="0"/>
    <s v="Betie"/>
    <s v="Corse Betie"/>
    <x v="1"/>
  </r>
  <r>
    <x v="3590"/>
    <n v="2818"/>
    <x v="2"/>
    <x v="0"/>
    <s v="F/585/P"/>
    <x v="1"/>
    <s v="P"/>
    <x v="0"/>
    <x v="1"/>
    <x v="0"/>
    <x v="743"/>
    <x v="0"/>
    <n v="981"/>
    <n v="2"/>
    <n v="0"/>
    <n v="1148"/>
    <s v="Betie"/>
    <s v="Wifel Betie"/>
    <x v="1"/>
  </r>
  <r>
    <x v="3591"/>
    <n v="2823"/>
    <x v="2"/>
    <x v="1"/>
    <s v="F/587/P"/>
    <x v="1"/>
    <s v="P"/>
    <x v="0"/>
    <x v="33"/>
    <x v="0"/>
    <x v="0"/>
    <x v="0"/>
    <n v="0"/>
    <n v="0"/>
    <n v="0"/>
    <n v="0"/>
    <s v="Parté"/>
    <s v="Smark Parté"/>
    <x v="1"/>
  </r>
  <r>
    <x v="3592"/>
    <n v="2825"/>
    <x v="2"/>
    <x v="2"/>
    <s v="F/539/S"/>
    <x v="1"/>
    <s v="S"/>
    <x v="0"/>
    <x v="52"/>
    <x v="0"/>
    <x v="0"/>
    <x v="0"/>
    <n v="0"/>
    <n v="0"/>
    <n v="0"/>
    <n v="0"/>
    <s v="Sake"/>
    <s v="Popow Sake"/>
    <x v="1"/>
  </r>
  <r>
    <x v="3593"/>
    <n v="2838"/>
    <x v="2"/>
    <x v="0"/>
    <s v="E/174/P"/>
    <x v="6"/>
    <s v="P"/>
    <x v="0"/>
    <x v="15"/>
    <x v="0"/>
    <x v="0"/>
    <x v="0"/>
    <n v="0"/>
    <n v="0"/>
    <n v="0"/>
    <n v="0"/>
    <s v="Cure"/>
    <s v="Whee Cure"/>
    <x v="0"/>
  </r>
  <r>
    <x v="3594"/>
    <n v="3864"/>
    <x v="0"/>
    <x v="1"/>
    <s v="D/125/S"/>
    <x v="5"/>
    <s v="S"/>
    <x v="0"/>
    <x v="34"/>
    <x v="0"/>
    <x v="0"/>
    <x v="0"/>
    <n v="0"/>
    <n v="0"/>
    <n v="0"/>
    <n v="0"/>
    <s v="Dertering"/>
    <s v="Ionium Dertering"/>
    <x v="1"/>
  </r>
  <r>
    <x v="3595"/>
    <n v="6405"/>
    <x v="1"/>
    <x v="0"/>
    <s v="F/1224/S"/>
    <x v="1"/>
    <s v="S"/>
    <x v="1"/>
    <x v="43"/>
    <x v="0"/>
    <x v="436"/>
    <x v="0"/>
    <n v="0"/>
    <n v="42"/>
    <n v="986"/>
    <n v="1082"/>
    <s v="Toddleton"/>
    <s v="Rayne Toddleton"/>
    <x v="0"/>
  </r>
  <r>
    <x v="3596"/>
    <n v="3867"/>
    <x v="1"/>
    <x v="0"/>
    <s v="F/798/P"/>
    <x v="1"/>
    <s v="P"/>
    <x v="0"/>
    <x v="35"/>
    <x v="0"/>
    <x v="29"/>
    <x v="0"/>
    <n v="768"/>
    <n v="0"/>
    <n v="0"/>
    <n v="771"/>
    <s v="Guerson"/>
    <s v="Tyle Guerson"/>
    <x v="1"/>
  </r>
  <r>
    <x v="3597"/>
    <n v="3868"/>
    <x v="1"/>
    <x v="0"/>
    <s v="F/731/S"/>
    <x v="1"/>
    <s v="S"/>
    <x v="0"/>
    <x v="60"/>
    <x v="0"/>
    <x v="744"/>
    <x v="0"/>
    <n v="0"/>
    <n v="0"/>
    <n v="1"/>
    <n v="1541"/>
    <s v="Braymon"/>
    <s v="Brie Braymon"/>
    <x v="0"/>
  </r>
  <r>
    <x v="3598"/>
    <n v="3868"/>
    <x v="1"/>
    <x v="0"/>
    <s v="G/630/S"/>
    <x v="3"/>
    <s v="S"/>
    <x v="0"/>
    <x v="49"/>
    <x v="0"/>
    <x v="0"/>
    <x v="0"/>
    <n v="0"/>
    <n v="0"/>
    <n v="0"/>
    <n v="0"/>
    <s v="Braymon"/>
    <s v="Thell Braymon"/>
    <x v="1"/>
  </r>
  <r>
    <x v="3599"/>
    <n v="3868"/>
    <x v="1"/>
    <x v="0"/>
    <s v="G/630/S"/>
    <x v="3"/>
    <s v="S"/>
    <x v="3"/>
    <x v="49"/>
    <x v="0"/>
    <x v="0"/>
    <x v="0"/>
    <n v="0"/>
    <n v="0"/>
    <n v="0"/>
    <n v="0"/>
    <s v="Braymon"/>
    <s v="Joanry Braymon"/>
    <x v="0"/>
  </r>
  <r>
    <x v="3600"/>
    <n v="3868"/>
    <x v="1"/>
    <x v="0"/>
    <s v="G/630/S"/>
    <x v="3"/>
    <s v="S"/>
    <x v="0"/>
    <x v="16"/>
    <x v="0"/>
    <x v="0"/>
    <x v="0"/>
    <n v="0"/>
    <n v="0"/>
    <n v="0"/>
    <n v="0"/>
    <s v="Braymon"/>
    <s v="Harrie Braymon"/>
    <x v="1"/>
  </r>
  <r>
    <x v="3601"/>
    <n v="3868"/>
    <x v="1"/>
    <x v="0"/>
    <s v="F/731/S"/>
    <x v="1"/>
    <s v="S"/>
    <x v="2"/>
    <x v="4"/>
    <x v="0"/>
    <x v="0"/>
    <x v="0"/>
    <n v="623"/>
    <n v="40"/>
    <n v="209"/>
    <n v="872"/>
    <s v="Braymon"/>
    <s v="Darry Braymon"/>
    <x v="1"/>
  </r>
  <r>
    <x v="3602"/>
    <n v="3868"/>
    <x v="1"/>
    <x v="1"/>
    <s v="G/630/S"/>
    <x v="3"/>
    <s v="S"/>
    <x v="0"/>
    <x v="42"/>
    <x v="0"/>
    <x v="0"/>
    <x v="0"/>
    <n v="0"/>
    <n v="0"/>
    <n v="0"/>
    <n v="0"/>
    <s v="Braymon"/>
    <s v="Line Braymon"/>
    <x v="1"/>
  </r>
  <r>
    <x v="3603"/>
    <n v="3868"/>
    <x v="1"/>
    <x v="1"/>
    <s v="G/630/S"/>
    <x v="3"/>
    <s v="S"/>
    <x v="0"/>
    <x v="49"/>
    <x v="0"/>
    <x v="0"/>
    <x v="0"/>
    <n v="0"/>
    <n v="0"/>
    <n v="0"/>
    <n v="0"/>
    <s v="Braymon"/>
    <s v="Hene Braymon"/>
    <x v="0"/>
  </r>
  <r>
    <x v="3604"/>
    <n v="3870"/>
    <x v="0"/>
    <x v="1"/>
    <s v="B/148/S"/>
    <x v="0"/>
    <s v="S"/>
    <x v="2"/>
    <x v="15"/>
    <x v="0"/>
    <x v="0"/>
    <x v="0"/>
    <n v="0"/>
    <n v="0"/>
    <n v="0"/>
    <n v="0"/>
    <s v="Gemoserad"/>
    <s v="Izarino Gemoserad"/>
    <x v="1"/>
  </r>
  <r>
    <x v="3605"/>
    <n v="3871"/>
    <x v="0"/>
    <x v="1"/>
    <s v="B/149/S"/>
    <x v="0"/>
    <s v="S"/>
    <x v="2"/>
    <x v="52"/>
    <x v="0"/>
    <x v="0"/>
    <x v="0"/>
    <n v="0"/>
    <n v="0"/>
    <n v="0"/>
    <n v="0"/>
    <s v="Flourbent"/>
    <s v="Megrezn Flourbent"/>
    <x v="1"/>
  </r>
  <r>
    <x v="3606"/>
    <n v="2843"/>
    <x v="2"/>
    <x v="0"/>
    <s v="E/175/P"/>
    <x v="6"/>
    <s v="P"/>
    <x v="0"/>
    <x v="53"/>
    <x v="0"/>
    <x v="736"/>
    <x v="0"/>
    <n v="657"/>
    <n v="0"/>
    <n v="0"/>
    <n v="1014"/>
    <s v="Terte"/>
    <s v="Apsps Terte"/>
    <x v="0"/>
  </r>
  <r>
    <x v="3607"/>
    <n v="3873"/>
    <x v="1"/>
    <x v="0"/>
    <s v="F/800/P"/>
    <x v="1"/>
    <s v="P"/>
    <x v="0"/>
    <x v="19"/>
    <x v="0"/>
    <x v="745"/>
    <x v="0"/>
    <n v="31"/>
    <n v="4"/>
    <n v="11"/>
    <n v="2524"/>
    <s v="Pearsalason"/>
    <s v="Violey Pearsalason"/>
    <x v="0"/>
  </r>
  <r>
    <x v="3608"/>
    <n v="3874"/>
    <x v="1"/>
    <x v="0"/>
    <s v="G/631/S"/>
    <x v="3"/>
    <s v="S"/>
    <x v="0"/>
    <x v="34"/>
    <x v="0"/>
    <x v="43"/>
    <x v="823"/>
    <n v="0"/>
    <n v="0"/>
    <n v="479"/>
    <n v="783"/>
    <s v="Lambleyoun"/>
    <s v="Clindy Lambleyoun"/>
    <x v="0"/>
  </r>
  <r>
    <x v="3609"/>
    <n v="3874"/>
    <x v="1"/>
    <x v="0"/>
    <s v="E/258/S"/>
    <x v="6"/>
    <s v="S"/>
    <x v="0"/>
    <x v="15"/>
    <x v="0"/>
    <x v="454"/>
    <x v="824"/>
    <n v="1189"/>
    <n v="845"/>
    <n v="96"/>
    <n v="3844"/>
    <s v="Lambleyoun"/>
    <s v="Frandy Lambleyoun"/>
    <x v="1"/>
  </r>
  <r>
    <x v="3610"/>
    <n v="3875"/>
    <x v="1"/>
    <x v="0"/>
    <s v="E/232/P"/>
    <x v="6"/>
    <s v="P"/>
    <x v="0"/>
    <x v="43"/>
    <x v="0"/>
    <x v="0"/>
    <x v="0"/>
    <n v="3"/>
    <n v="785"/>
    <n v="0"/>
    <n v="788"/>
    <s v="Garzaley"/>
    <s v="Teremy Garzaley"/>
    <x v="0"/>
  </r>
  <r>
    <x v="3611"/>
    <n v="2862"/>
    <x v="2"/>
    <x v="1"/>
    <s v="E/193/S"/>
    <x v="6"/>
    <s v="S"/>
    <x v="0"/>
    <x v="25"/>
    <x v="0"/>
    <x v="0"/>
    <x v="0"/>
    <n v="0"/>
    <n v="0"/>
    <n v="0"/>
    <n v="0"/>
    <s v="Gooki"/>
    <s v="Cowlat Gooki"/>
    <x v="1"/>
  </r>
  <r>
    <x v="3612"/>
    <n v="3883"/>
    <x v="0"/>
    <x v="1"/>
    <s v="B/150/S"/>
    <x v="0"/>
    <s v="S"/>
    <x v="2"/>
    <x v="30"/>
    <x v="0"/>
    <x v="0"/>
    <x v="0"/>
    <n v="0"/>
    <n v="0"/>
    <n v="0"/>
    <n v="0"/>
    <s v="Unreezy"/>
    <s v="Mergas Unreezy"/>
    <x v="1"/>
  </r>
  <r>
    <x v="3613"/>
    <n v="3883"/>
    <x v="0"/>
    <x v="0"/>
    <s v="B/150/S"/>
    <x v="0"/>
    <s v="S"/>
    <x v="0"/>
    <x v="22"/>
    <x v="0"/>
    <x v="0"/>
    <x v="825"/>
    <n v="0"/>
    <n v="4"/>
    <n v="2325"/>
    <n v="5389"/>
    <s v="Unreezy"/>
    <s v="Mesarga Unreezy"/>
    <x v="0"/>
  </r>
  <r>
    <x v="3614"/>
    <n v="3883"/>
    <x v="0"/>
    <x v="1"/>
    <s v="B/150/S"/>
    <x v="0"/>
    <s v="S"/>
    <x v="2"/>
    <x v="45"/>
    <x v="0"/>
    <x v="0"/>
    <x v="0"/>
    <n v="0"/>
    <n v="0"/>
    <n v="0"/>
    <n v="0"/>
    <s v="Unreezy"/>
    <s v="Dira Unreezy"/>
    <x v="1"/>
  </r>
  <r>
    <x v="3615"/>
    <n v="3886"/>
    <x v="1"/>
    <x v="1"/>
    <s v="G/633/P"/>
    <x v="3"/>
    <s v="P"/>
    <x v="1"/>
    <x v="39"/>
    <x v="0"/>
    <x v="0"/>
    <x v="0"/>
    <n v="0"/>
    <n v="0"/>
    <n v="0"/>
    <n v="0"/>
    <s v="Moreman"/>
    <s v="Nicey Moreman"/>
    <x v="1"/>
  </r>
  <r>
    <x v="3616"/>
    <n v="3888"/>
    <x v="1"/>
    <x v="0"/>
    <s v="G/633/S"/>
    <x v="3"/>
    <s v="S"/>
    <x v="3"/>
    <x v="16"/>
    <x v="0"/>
    <x v="0"/>
    <x v="0"/>
    <n v="0"/>
    <n v="0"/>
    <n v="0"/>
    <n v="0"/>
    <s v="-"/>
    <s v="-"/>
    <x v="1"/>
  </r>
  <r>
    <x v="3617"/>
    <n v="3890"/>
    <x v="1"/>
    <x v="1"/>
    <s v="G/634/S"/>
    <x v="3"/>
    <s v="S"/>
    <x v="0"/>
    <x v="33"/>
    <x v="0"/>
    <x v="0"/>
    <x v="0"/>
    <n v="0"/>
    <n v="0"/>
    <n v="0"/>
    <n v="0"/>
    <s v="Weissey"/>
    <s v="Dorie Weissey"/>
    <x v="1"/>
  </r>
  <r>
    <x v="3618"/>
    <n v="3894"/>
    <x v="1"/>
    <x v="0"/>
    <s v="F/735/S"/>
    <x v="1"/>
    <s v="S"/>
    <x v="1"/>
    <x v="41"/>
    <x v="0"/>
    <x v="0"/>
    <x v="284"/>
    <n v="0"/>
    <n v="0"/>
    <n v="84"/>
    <n v="609"/>
    <s v="Vinozarks"/>
    <s v="Stald Vinozarks"/>
    <x v="1"/>
  </r>
  <r>
    <x v="3619"/>
    <n v="2865"/>
    <x v="2"/>
    <x v="0"/>
    <s v="D/88/P"/>
    <x v="5"/>
    <s v="P"/>
    <x v="0"/>
    <x v="70"/>
    <x v="0"/>
    <x v="480"/>
    <x v="0"/>
    <n v="442"/>
    <n v="0"/>
    <n v="0"/>
    <n v="962"/>
    <s v="Corie"/>
    <s v="Hammet Corie"/>
    <x v="1"/>
  </r>
  <r>
    <x v="3620"/>
    <n v="2867"/>
    <x v="2"/>
    <x v="0"/>
    <s v="D/89/P"/>
    <x v="5"/>
    <s v="P"/>
    <x v="0"/>
    <x v="54"/>
    <x v="0"/>
    <x v="361"/>
    <x v="0"/>
    <n v="1617"/>
    <n v="31"/>
    <n v="0"/>
    <n v="1719"/>
    <s v="Bane"/>
    <s v="Smats Bane"/>
    <x v="0"/>
  </r>
  <r>
    <x v="3621"/>
    <n v="2873"/>
    <x v="2"/>
    <x v="0"/>
    <s v="E/194/S"/>
    <x v="6"/>
    <s v="S"/>
    <x v="2"/>
    <x v="0"/>
    <x v="0"/>
    <x v="746"/>
    <x v="0"/>
    <n v="23"/>
    <n v="0"/>
    <n v="0"/>
    <n v="2150"/>
    <s v="Birte"/>
    <s v="Alls Birte"/>
    <x v="0"/>
  </r>
  <r>
    <x v="3622"/>
    <n v="3896"/>
    <x v="0"/>
    <x v="0"/>
    <s v="C/140/S"/>
    <x v="7"/>
    <s v="S"/>
    <x v="2"/>
    <x v="41"/>
    <x v="0"/>
    <x v="0"/>
    <x v="826"/>
    <n v="0"/>
    <n v="2241"/>
    <n v="0"/>
    <n v="6628"/>
    <s v="Preeldy"/>
    <s v="Ainoxa Preeldy"/>
    <x v="1"/>
  </r>
  <r>
    <x v="3623"/>
    <n v="3897"/>
    <x v="1"/>
    <x v="1"/>
    <s v="G/635/P"/>
    <x v="3"/>
    <s v="P"/>
    <x v="0"/>
    <x v="36"/>
    <x v="0"/>
    <x v="0"/>
    <x v="0"/>
    <n v="0"/>
    <n v="0"/>
    <n v="0"/>
    <n v="0"/>
    <s v="Peckers"/>
    <s v="Elson Peckers"/>
    <x v="0"/>
  </r>
  <r>
    <x v="3624"/>
    <n v="3898"/>
    <x v="1"/>
    <x v="1"/>
    <s v="G/636/S"/>
    <x v="3"/>
    <s v="S"/>
    <x v="0"/>
    <x v="9"/>
    <x v="0"/>
    <x v="0"/>
    <x v="0"/>
    <n v="0"/>
    <n v="0"/>
    <n v="0"/>
    <n v="0"/>
    <s v="Vinston"/>
    <s v="Moniey Vinston"/>
    <x v="1"/>
  </r>
  <r>
    <x v="3625"/>
    <n v="3899"/>
    <x v="0"/>
    <x v="1"/>
    <s v="E/234/P"/>
    <x v="6"/>
    <s v="P"/>
    <x v="0"/>
    <x v="40"/>
    <x v="0"/>
    <x v="0"/>
    <x v="0"/>
    <n v="0"/>
    <n v="0"/>
    <n v="0"/>
    <n v="0"/>
    <s v="Ingwhed"/>
    <s v="Kaffias Ingwhed"/>
    <x v="1"/>
  </r>
  <r>
    <x v="3626"/>
    <n v="3903"/>
    <x v="1"/>
    <x v="0"/>
    <s v="G/636/P"/>
    <x v="3"/>
    <s v="P"/>
    <x v="2"/>
    <x v="37"/>
    <x v="0"/>
    <x v="0"/>
    <x v="0"/>
    <n v="0"/>
    <n v="0"/>
    <n v="0"/>
    <n v="0"/>
    <s v="Doughan"/>
    <s v="Glendy Doughan"/>
    <x v="0"/>
  </r>
  <r>
    <x v="3627"/>
    <n v="3903"/>
    <x v="1"/>
    <x v="1"/>
    <s v="G/636/P"/>
    <x v="3"/>
    <s v="P"/>
    <x v="0"/>
    <x v="17"/>
    <x v="0"/>
    <x v="0"/>
    <x v="0"/>
    <n v="0"/>
    <n v="0"/>
    <n v="0"/>
    <n v="0"/>
    <s v="Booness"/>
    <s v="Anton Booness"/>
    <x v="0"/>
  </r>
  <r>
    <x v="3628"/>
    <n v="3903"/>
    <x v="1"/>
    <x v="1"/>
    <s v="G/636/P"/>
    <x v="3"/>
    <s v="P"/>
    <x v="2"/>
    <x v="21"/>
    <x v="0"/>
    <x v="0"/>
    <x v="0"/>
    <n v="0"/>
    <n v="0"/>
    <n v="0"/>
    <n v="0"/>
    <s v="-"/>
    <s v="-"/>
    <x v="1"/>
  </r>
  <r>
    <x v="3629"/>
    <n v="3903"/>
    <x v="1"/>
    <x v="0"/>
    <s v="G/636/P"/>
    <x v="3"/>
    <s v="P"/>
    <x v="1"/>
    <x v="50"/>
    <x v="0"/>
    <x v="0"/>
    <x v="0"/>
    <n v="0"/>
    <n v="0"/>
    <n v="0"/>
    <n v="0"/>
    <s v="Emenez"/>
    <s v="Deanne Emenez"/>
    <x v="0"/>
  </r>
  <r>
    <x v="3630"/>
    <n v="3903"/>
    <x v="1"/>
    <x v="0"/>
    <s v="F/804/P"/>
    <x v="1"/>
    <s v="P"/>
    <x v="0"/>
    <x v="35"/>
    <x v="0"/>
    <x v="747"/>
    <x v="0"/>
    <n v="0"/>
    <n v="3"/>
    <n v="0"/>
    <n v="970"/>
    <s v="Doughan"/>
    <s v="Tricky Doughan"/>
    <x v="0"/>
  </r>
  <r>
    <x v="3631"/>
    <n v="3903"/>
    <x v="1"/>
    <x v="1"/>
    <s v="G/636/P"/>
    <x v="3"/>
    <s v="P"/>
    <x v="2"/>
    <x v="32"/>
    <x v="0"/>
    <x v="0"/>
    <x v="0"/>
    <n v="0"/>
    <n v="0"/>
    <n v="0"/>
    <n v="0"/>
    <s v="Doughan"/>
    <s v="Iandy Doughan"/>
    <x v="1"/>
  </r>
  <r>
    <x v="3632"/>
    <n v="3904"/>
    <x v="1"/>
    <x v="0"/>
    <s v="G/637/S"/>
    <x v="3"/>
    <s v="S"/>
    <x v="0"/>
    <x v="69"/>
    <x v="0"/>
    <x v="0"/>
    <x v="0"/>
    <n v="0"/>
    <n v="0"/>
    <n v="909"/>
    <n v="909"/>
    <s v="Charpelaney"/>
    <s v="Joanie Charpelaney"/>
    <x v="0"/>
  </r>
  <r>
    <x v="3633"/>
    <n v="3907"/>
    <x v="1"/>
    <x v="1"/>
    <s v="G/639/S"/>
    <x v="3"/>
    <s v="S"/>
    <x v="0"/>
    <x v="39"/>
    <x v="0"/>
    <x v="0"/>
    <x v="0"/>
    <n v="0"/>
    <n v="0"/>
    <n v="0"/>
    <n v="0"/>
    <s v="Richan"/>
    <s v="Scotty Richan"/>
    <x v="1"/>
  </r>
  <r>
    <x v="3634"/>
    <n v="3909"/>
    <x v="0"/>
    <x v="1"/>
    <s v="C/141/S"/>
    <x v="7"/>
    <s v="S"/>
    <x v="0"/>
    <x v="36"/>
    <x v="0"/>
    <x v="0"/>
    <x v="0"/>
    <n v="0"/>
    <n v="0"/>
    <n v="0"/>
    <n v="0"/>
    <s v="Scoudelle"/>
    <s v="Alcorix Scoudelle"/>
    <x v="1"/>
  </r>
  <r>
    <x v="3635"/>
    <n v="6031"/>
    <x v="1"/>
    <x v="0"/>
    <s v="F/1146/S"/>
    <x v="1"/>
    <s v="S"/>
    <x v="0"/>
    <x v="58"/>
    <x v="0"/>
    <x v="0"/>
    <x v="827"/>
    <n v="0"/>
    <n v="0"/>
    <n v="395"/>
    <n v="1040"/>
    <s v="Alshipson"/>
    <s v="Bobara Alshipson"/>
    <x v="1"/>
  </r>
  <r>
    <x v="3636"/>
    <n v="3911"/>
    <x v="1"/>
    <x v="0"/>
    <s v="E/260/S"/>
    <x v="6"/>
    <s v="S"/>
    <x v="0"/>
    <x v="28"/>
    <x v="0"/>
    <x v="150"/>
    <x v="0"/>
    <n v="1462"/>
    <n v="94"/>
    <n v="54"/>
    <n v="1619"/>
    <s v="Pentss"/>
    <s v="France Pentss"/>
    <x v="1"/>
  </r>
  <r>
    <x v="3637"/>
    <n v="3911"/>
    <x v="1"/>
    <x v="1"/>
    <s v="G/640/S"/>
    <x v="3"/>
    <s v="S"/>
    <x v="1"/>
    <x v="41"/>
    <x v="0"/>
    <x v="0"/>
    <x v="0"/>
    <n v="0"/>
    <n v="0"/>
    <n v="0"/>
    <n v="0"/>
    <s v="-"/>
    <s v="-"/>
    <x v="1"/>
  </r>
  <r>
    <x v="3638"/>
    <n v="3912"/>
    <x v="1"/>
    <x v="0"/>
    <s v="F/737/S"/>
    <x v="1"/>
    <s v="S"/>
    <x v="0"/>
    <x v="24"/>
    <x v="0"/>
    <x v="748"/>
    <x v="325"/>
    <n v="496"/>
    <n v="20"/>
    <n v="49"/>
    <n v="902"/>
    <s v="Cartiz"/>
    <s v="Carona Cartiz"/>
    <x v="1"/>
  </r>
  <r>
    <x v="3639"/>
    <n v="3913"/>
    <x v="1"/>
    <x v="0"/>
    <s v="F/738/S"/>
    <x v="1"/>
    <s v="S"/>
    <x v="3"/>
    <x v="40"/>
    <x v="0"/>
    <x v="0"/>
    <x v="614"/>
    <n v="1"/>
    <n v="0"/>
    <n v="542"/>
    <n v="636"/>
    <s v="Waterson"/>
    <s v="Catha Waterson"/>
    <x v="0"/>
  </r>
  <r>
    <x v="3640"/>
    <n v="3913"/>
    <x v="1"/>
    <x v="0"/>
    <s v="F/738/S"/>
    <x v="1"/>
    <s v="S"/>
    <x v="1"/>
    <x v="19"/>
    <x v="0"/>
    <x v="0"/>
    <x v="91"/>
    <n v="553"/>
    <n v="44"/>
    <n v="0"/>
    <n v="599"/>
    <s v="Waterson"/>
    <s v="Ermank Waterson"/>
    <x v="0"/>
  </r>
  <r>
    <x v="3641"/>
    <n v="3915"/>
    <x v="1"/>
    <x v="1"/>
    <s v="G/641/S"/>
    <x v="3"/>
    <s v="S"/>
    <x v="0"/>
    <x v="3"/>
    <x v="0"/>
    <x v="0"/>
    <x v="0"/>
    <n v="0"/>
    <n v="0"/>
    <n v="0"/>
    <n v="0"/>
    <s v="Mayods"/>
    <s v="Leondy Mayods"/>
    <x v="1"/>
  </r>
  <r>
    <x v="3642"/>
    <n v="3916"/>
    <x v="0"/>
    <x v="0"/>
    <s v="D/128/S"/>
    <x v="5"/>
    <s v="S"/>
    <x v="0"/>
    <x v="9"/>
    <x v="0"/>
    <x v="71"/>
    <x v="828"/>
    <n v="0"/>
    <n v="578"/>
    <n v="214"/>
    <n v="1675"/>
    <s v="Ciplanke"/>
    <s v="Cellus Ciplanke"/>
    <x v="0"/>
  </r>
  <r>
    <x v="3643"/>
    <n v="3916"/>
    <x v="0"/>
    <x v="1"/>
    <s v="D/128/S"/>
    <x v="5"/>
    <s v="S"/>
    <x v="2"/>
    <x v="31"/>
    <x v="0"/>
    <x v="0"/>
    <x v="0"/>
    <n v="0"/>
    <n v="0"/>
    <n v="0"/>
    <n v="0"/>
    <s v="Ciplanke"/>
    <s v="Alhenah Ciplanke"/>
    <x v="1"/>
  </r>
  <r>
    <x v="3644"/>
    <n v="3917"/>
    <x v="0"/>
    <x v="0"/>
    <s v="B/124/P"/>
    <x v="0"/>
    <s v="P"/>
    <x v="0"/>
    <x v="29"/>
    <x v="0"/>
    <x v="0"/>
    <x v="829"/>
    <n v="0"/>
    <n v="49"/>
    <n v="2264"/>
    <n v="3003"/>
    <s v="Esseal"/>
    <s v="Shabih Esseal"/>
    <x v="0"/>
  </r>
  <r>
    <x v="3645"/>
    <n v="3919"/>
    <x v="1"/>
    <x v="0"/>
    <s v="F/806/P"/>
    <x v="1"/>
    <s v="P"/>
    <x v="0"/>
    <x v="33"/>
    <x v="0"/>
    <x v="0"/>
    <x v="0"/>
    <n v="0"/>
    <n v="65"/>
    <n v="480"/>
    <n v="545"/>
    <s v="Blace"/>
    <s v="Vina Blace"/>
    <x v="0"/>
  </r>
  <r>
    <x v="3646"/>
    <n v="3921"/>
    <x v="1"/>
    <x v="0"/>
    <s v="E/262/S"/>
    <x v="6"/>
    <s v="S"/>
    <x v="0"/>
    <x v="6"/>
    <x v="0"/>
    <x v="429"/>
    <x v="309"/>
    <n v="711"/>
    <n v="0"/>
    <n v="0"/>
    <n v="788"/>
    <s v="Kramosley"/>
    <s v="Felice Kramosley"/>
    <x v="1"/>
  </r>
  <r>
    <x v="3647"/>
    <n v="3922"/>
    <x v="1"/>
    <x v="1"/>
    <s v="G/641/P"/>
    <x v="3"/>
    <s v="P"/>
    <x v="1"/>
    <x v="3"/>
    <x v="0"/>
    <x v="0"/>
    <x v="0"/>
    <n v="0"/>
    <n v="0"/>
    <n v="0"/>
    <n v="0"/>
    <s v="Bardsey"/>
    <s v="Melica Bardsey"/>
    <x v="1"/>
  </r>
  <r>
    <x v="3648"/>
    <n v="3923"/>
    <x v="1"/>
    <x v="0"/>
    <s v="F/808/P"/>
    <x v="1"/>
    <s v="P"/>
    <x v="0"/>
    <x v="41"/>
    <x v="0"/>
    <x v="489"/>
    <x v="0"/>
    <n v="0"/>
    <n v="13"/>
    <n v="622"/>
    <n v="730"/>
    <s v="Cofferson"/>
    <s v="Jenne Cofferson"/>
    <x v="0"/>
  </r>
  <r>
    <x v="3649"/>
    <n v="3923"/>
    <x v="1"/>
    <x v="1"/>
    <s v="G/642/P"/>
    <x v="3"/>
    <s v="P"/>
    <x v="0"/>
    <x v="49"/>
    <x v="0"/>
    <x v="0"/>
    <x v="0"/>
    <n v="0"/>
    <n v="0"/>
    <n v="0"/>
    <n v="0"/>
    <s v="Cofferson"/>
    <s v="Isaacy Cofferson"/>
    <x v="1"/>
  </r>
  <r>
    <x v="3650"/>
    <n v="3923"/>
    <x v="1"/>
    <x v="1"/>
    <s v="G/642/P"/>
    <x v="3"/>
    <s v="P"/>
    <x v="2"/>
    <x v="16"/>
    <x v="0"/>
    <x v="0"/>
    <x v="0"/>
    <n v="0"/>
    <n v="0"/>
    <n v="0"/>
    <n v="0"/>
    <s v="Cofferson"/>
    <s v="Kaye Cofferson"/>
    <x v="1"/>
  </r>
  <r>
    <x v="3651"/>
    <n v="3924"/>
    <x v="1"/>
    <x v="0"/>
    <s v="E/263/S"/>
    <x v="6"/>
    <s v="S"/>
    <x v="2"/>
    <x v="43"/>
    <x v="0"/>
    <x v="0"/>
    <x v="299"/>
    <n v="0"/>
    <n v="263"/>
    <n v="384"/>
    <n v="694"/>
    <s v="Reenon"/>
    <s v="Nance Reenon"/>
    <x v="1"/>
  </r>
  <r>
    <x v="3652"/>
    <n v="3926"/>
    <x v="1"/>
    <x v="0"/>
    <s v="F/810/P"/>
    <x v="1"/>
    <s v="P"/>
    <x v="0"/>
    <x v="41"/>
    <x v="0"/>
    <x v="749"/>
    <x v="0"/>
    <n v="0"/>
    <n v="0"/>
    <n v="0"/>
    <n v="716"/>
    <s v="Fowlesterez"/>
    <s v="Wine Fowlesterez"/>
    <x v="0"/>
  </r>
  <r>
    <x v="3653"/>
    <n v="3927"/>
    <x v="0"/>
    <x v="0"/>
    <s v="C/142/S"/>
    <x v="7"/>
    <s v="S"/>
    <x v="2"/>
    <x v="22"/>
    <x v="0"/>
    <x v="48"/>
    <x v="830"/>
    <n v="0"/>
    <n v="650"/>
    <n v="10786"/>
    <n v="12749"/>
    <s v="Tionstious"/>
    <s v="Skyrmak Tionstious"/>
    <x v="0"/>
  </r>
  <r>
    <x v="3654"/>
    <n v="3927"/>
    <x v="0"/>
    <x v="0"/>
    <s v="C/142/S"/>
    <x v="7"/>
    <s v="S"/>
    <x v="2"/>
    <x v="42"/>
    <x v="0"/>
    <x v="0"/>
    <x v="117"/>
    <n v="0"/>
    <n v="1313"/>
    <n v="1148"/>
    <n v="3710"/>
    <s v="Tionstious"/>
    <s v="Alar Tionstious"/>
    <x v="1"/>
  </r>
  <r>
    <x v="3655"/>
    <n v="3928"/>
    <x v="0"/>
    <x v="0"/>
    <s v="E/264/S"/>
    <x v="6"/>
    <s v="S"/>
    <x v="3"/>
    <x v="7"/>
    <x v="0"/>
    <x v="29"/>
    <x v="831"/>
    <n v="0"/>
    <n v="1250"/>
    <n v="1148"/>
    <n v="3701"/>
    <s v="Witeronfus"/>
    <s v="Anchird Witeronfus"/>
    <x v="0"/>
  </r>
  <r>
    <x v="3656"/>
    <n v="3928"/>
    <x v="0"/>
    <x v="1"/>
    <s v="E/264/S"/>
    <x v="6"/>
    <s v="S"/>
    <x v="2"/>
    <x v="12"/>
    <x v="0"/>
    <x v="0"/>
    <x v="0"/>
    <n v="0"/>
    <n v="0"/>
    <n v="0"/>
    <n v="0"/>
    <s v="Witeronfus"/>
    <s v="Alrak Witeronfus"/>
    <x v="1"/>
  </r>
  <r>
    <x v="3657"/>
    <n v="3930"/>
    <x v="1"/>
    <x v="0"/>
    <s v="F/740/S"/>
    <x v="1"/>
    <s v="S"/>
    <x v="2"/>
    <x v="19"/>
    <x v="0"/>
    <x v="0"/>
    <x v="0"/>
    <n v="0"/>
    <n v="1819"/>
    <n v="1"/>
    <n v="1820"/>
    <s v="Mcguirez"/>
    <s v="Dell Mcguirez"/>
    <x v="0"/>
  </r>
  <r>
    <x v="3658"/>
    <n v="3931"/>
    <x v="1"/>
    <x v="0"/>
    <s v="F/811/P"/>
    <x v="1"/>
    <s v="P"/>
    <x v="2"/>
    <x v="42"/>
    <x v="0"/>
    <x v="0"/>
    <x v="823"/>
    <n v="0"/>
    <n v="481"/>
    <n v="2"/>
    <n v="701"/>
    <s v="Sandry"/>
    <s v="Denis Sandry"/>
    <x v="0"/>
  </r>
  <r>
    <x v="3659"/>
    <n v="2878"/>
    <x v="2"/>
    <x v="0"/>
    <s v="F/593/P"/>
    <x v="1"/>
    <s v="P"/>
    <x v="0"/>
    <x v="42"/>
    <x v="0"/>
    <x v="103"/>
    <x v="0"/>
    <n v="3648"/>
    <n v="0"/>
    <n v="9"/>
    <n v="3701"/>
    <s v="Ancy"/>
    <s v="Grey Ancy"/>
    <x v="1"/>
  </r>
  <r>
    <x v="3660"/>
    <n v="2884"/>
    <x v="2"/>
    <x v="0"/>
    <s v="D/90/P"/>
    <x v="5"/>
    <s v="P"/>
    <x v="0"/>
    <x v="12"/>
    <x v="0"/>
    <x v="750"/>
    <x v="0"/>
    <n v="0"/>
    <n v="0"/>
    <n v="0"/>
    <n v="912"/>
    <s v="Erle"/>
    <s v="Coats Erle"/>
    <x v="0"/>
  </r>
  <r>
    <x v="3661"/>
    <n v="3933"/>
    <x v="1"/>
    <x v="1"/>
    <s v="G/642/S"/>
    <x v="3"/>
    <s v="S"/>
    <x v="2"/>
    <x v="10"/>
    <x v="0"/>
    <x v="0"/>
    <x v="0"/>
    <n v="0"/>
    <n v="0"/>
    <n v="0"/>
    <n v="0"/>
    <s v="Coleyanglas"/>
    <s v="Gileen Coleyanglas"/>
    <x v="1"/>
  </r>
  <r>
    <x v="3662"/>
    <n v="3935"/>
    <x v="1"/>
    <x v="1"/>
    <s v="G/643/S"/>
    <x v="3"/>
    <s v="S"/>
    <x v="1"/>
    <x v="41"/>
    <x v="0"/>
    <x v="0"/>
    <x v="0"/>
    <n v="0"/>
    <n v="0"/>
    <n v="0"/>
    <n v="0"/>
    <s v="Mccarveymon"/>
    <s v="Walla Mccarveymon"/>
    <x v="0"/>
  </r>
  <r>
    <x v="3663"/>
    <n v="3936"/>
    <x v="1"/>
    <x v="0"/>
    <s v="G/644/S"/>
    <x v="3"/>
    <s v="S"/>
    <x v="0"/>
    <x v="1"/>
    <x v="0"/>
    <x v="751"/>
    <x v="0"/>
    <n v="0"/>
    <n v="0"/>
    <n v="0"/>
    <n v="3537"/>
    <s v="Sancasey"/>
    <s v="Carley Sancasey"/>
    <x v="0"/>
  </r>
  <r>
    <x v="3664"/>
    <n v="3937"/>
    <x v="1"/>
    <x v="0"/>
    <s v="F/742/S"/>
    <x v="1"/>
    <s v="S"/>
    <x v="0"/>
    <x v="1"/>
    <x v="0"/>
    <x v="25"/>
    <x v="795"/>
    <n v="5"/>
    <n v="7"/>
    <n v="0"/>
    <n v="645"/>
    <s v="Rossey"/>
    <s v="Vanie Rossey"/>
    <x v="1"/>
  </r>
  <r>
    <x v="3665"/>
    <n v="2888"/>
    <x v="2"/>
    <x v="0"/>
    <s v="F/597/P"/>
    <x v="1"/>
    <s v="P"/>
    <x v="0"/>
    <x v="44"/>
    <x v="1"/>
    <x v="752"/>
    <x v="0"/>
    <n v="1698"/>
    <n v="0"/>
    <n v="0"/>
    <n v="2599"/>
    <s v="Gele"/>
    <s v="Kad Gele"/>
    <x v="0"/>
  </r>
  <r>
    <x v="3666"/>
    <n v="2899"/>
    <x v="2"/>
    <x v="0"/>
    <s v="F/600/P"/>
    <x v="1"/>
    <s v="P"/>
    <x v="0"/>
    <x v="7"/>
    <x v="0"/>
    <x v="753"/>
    <x v="0"/>
    <n v="0"/>
    <n v="970"/>
    <n v="0"/>
    <n v="1493"/>
    <s v="Buth"/>
    <s v="Monch Buth"/>
    <x v="0"/>
  </r>
  <r>
    <x v="3667"/>
    <n v="2900"/>
    <x v="2"/>
    <x v="1"/>
    <s v=""/>
    <x v="4"/>
    <s v=""/>
    <x v="0"/>
    <x v="6"/>
    <x v="0"/>
    <x v="0"/>
    <x v="0"/>
    <n v="0"/>
    <n v="0"/>
    <n v="0"/>
    <n v="0"/>
    <s v="Snoff"/>
    <s v="Corse Snoff"/>
    <x v="1"/>
  </r>
  <r>
    <x v="3668"/>
    <n v="3939"/>
    <x v="1"/>
    <x v="0"/>
    <s v="E/237/P"/>
    <x v="6"/>
    <s v="P"/>
    <x v="0"/>
    <x v="12"/>
    <x v="0"/>
    <x v="754"/>
    <x v="0"/>
    <n v="840"/>
    <n v="1"/>
    <n v="5"/>
    <n v="1618"/>
    <s v="Alberts"/>
    <s v="Eriana Alberts"/>
    <x v="0"/>
  </r>
  <r>
    <x v="3669"/>
    <n v="2912"/>
    <x v="2"/>
    <x v="1"/>
    <s v="E/178/P"/>
    <x v="6"/>
    <s v="P"/>
    <x v="0"/>
    <x v="10"/>
    <x v="0"/>
    <x v="0"/>
    <x v="0"/>
    <n v="0"/>
    <n v="0"/>
    <n v="0"/>
    <n v="0"/>
    <s v="Kine"/>
    <s v="Beeres Kine"/>
    <x v="0"/>
  </r>
  <r>
    <x v="3670"/>
    <n v="3941"/>
    <x v="1"/>
    <x v="1"/>
    <s v="G/643/P"/>
    <x v="3"/>
    <s v="P"/>
    <x v="0"/>
    <x v="31"/>
    <x v="0"/>
    <x v="0"/>
    <x v="0"/>
    <n v="0"/>
    <n v="0"/>
    <n v="0"/>
    <n v="0"/>
    <s v="Mejiaddox"/>
    <s v="Adanne Mejiaddox"/>
    <x v="0"/>
  </r>
  <r>
    <x v="3671"/>
    <n v="3942"/>
    <x v="1"/>
    <x v="1"/>
    <s v="G/645/S"/>
    <x v="3"/>
    <s v="S"/>
    <x v="1"/>
    <x v="28"/>
    <x v="0"/>
    <x v="0"/>
    <x v="0"/>
    <n v="0"/>
    <n v="0"/>
    <n v="0"/>
    <n v="0"/>
    <s v="Grahangory"/>
    <s v="Floyde Grahangory"/>
    <x v="0"/>
  </r>
  <r>
    <x v="3672"/>
    <n v="2919"/>
    <x v="2"/>
    <x v="0"/>
    <s v="F/555/S"/>
    <x v="1"/>
    <s v="S"/>
    <x v="0"/>
    <x v="16"/>
    <x v="0"/>
    <x v="0"/>
    <x v="0"/>
    <n v="0"/>
    <n v="0"/>
    <n v="0"/>
    <n v="0"/>
    <s v="Kra"/>
    <s v="Soyos Kra"/>
    <x v="1"/>
  </r>
  <r>
    <x v="3673"/>
    <n v="3945"/>
    <x v="1"/>
    <x v="1"/>
    <s v="G/644/P"/>
    <x v="3"/>
    <s v="P"/>
    <x v="0"/>
    <x v="7"/>
    <x v="0"/>
    <x v="0"/>
    <x v="0"/>
    <n v="0"/>
    <n v="0"/>
    <n v="0"/>
    <n v="0"/>
    <s v="Lambles"/>
    <s v="Ivanne Lambles"/>
    <x v="0"/>
  </r>
  <r>
    <x v="3674"/>
    <n v="2919"/>
    <x v="2"/>
    <x v="1"/>
    <s v="F/555/S"/>
    <x v="1"/>
    <s v="S"/>
    <x v="0"/>
    <x v="50"/>
    <x v="0"/>
    <x v="0"/>
    <x v="0"/>
    <n v="0"/>
    <n v="0"/>
    <n v="0"/>
    <n v="0"/>
    <s v="Kra"/>
    <s v="Stmeal Kra"/>
    <x v="1"/>
  </r>
  <r>
    <x v="3675"/>
    <n v="3948"/>
    <x v="1"/>
    <x v="0"/>
    <s v="F/814/P"/>
    <x v="1"/>
    <s v="P"/>
    <x v="0"/>
    <x v="41"/>
    <x v="0"/>
    <x v="755"/>
    <x v="0"/>
    <n v="477"/>
    <n v="50"/>
    <n v="5"/>
    <n v="857"/>
    <s v="Castron"/>
    <s v="Erick Castron"/>
    <x v="0"/>
  </r>
  <r>
    <x v="3676"/>
    <n v="3949"/>
    <x v="1"/>
    <x v="0"/>
    <s v="E/238/P"/>
    <x v="6"/>
    <s v="P"/>
    <x v="0"/>
    <x v="9"/>
    <x v="0"/>
    <x v="756"/>
    <x v="0"/>
    <n v="1"/>
    <n v="4"/>
    <n v="1"/>
    <n v="787"/>
    <s v="Burraymons"/>
    <s v="Denis Burraymons"/>
    <x v="0"/>
  </r>
  <r>
    <x v="3677"/>
    <n v="3950"/>
    <x v="0"/>
    <x v="0"/>
    <s v="C/143/S"/>
    <x v="7"/>
    <s v="S"/>
    <x v="0"/>
    <x v="19"/>
    <x v="0"/>
    <x v="757"/>
    <x v="832"/>
    <n v="15"/>
    <n v="203"/>
    <n v="15"/>
    <n v="14864"/>
    <s v="Steary"/>
    <s v="Mirara Steary"/>
    <x v="1"/>
  </r>
  <r>
    <x v="3678"/>
    <n v="3952"/>
    <x v="1"/>
    <x v="0"/>
    <s v="F/746/S"/>
    <x v="1"/>
    <s v="S"/>
    <x v="0"/>
    <x v="27"/>
    <x v="0"/>
    <x v="0"/>
    <x v="0"/>
    <n v="0"/>
    <n v="544"/>
    <n v="12"/>
    <n v="556"/>
    <s v="Rodricker"/>
    <s v="Earlie Rodricker"/>
    <x v="0"/>
  </r>
  <r>
    <x v="3679"/>
    <n v="3954"/>
    <x v="1"/>
    <x v="1"/>
    <s v="G/647/S"/>
    <x v="3"/>
    <s v="S"/>
    <x v="0"/>
    <x v="11"/>
    <x v="0"/>
    <x v="0"/>
    <x v="0"/>
    <n v="0"/>
    <n v="0"/>
    <n v="0"/>
    <n v="0"/>
    <s v="Blacks"/>
    <s v="Arlen Blacks"/>
    <x v="0"/>
  </r>
  <r>
    <x v="3680"/>
    <n v="3955"/>
    <x v="1"/>
    <x v="1"/>
    <s v="G/648/S"/>
    <x v="3"/>
    <s v="S"/>
    <x v="0"/>
    <x v="11"/>
    <x v="0"/>
    <x v="0"/>
    <x v="0"/>
    <n v="0"/>
    <n v="0"/>
    <n v="0"/>
    <n v="0"/>
    <s v="Gamberson"/>
    <s v="Morrie Gamberson"/>
    <x v="1"/>
  </r>
  <r>
    <x v="3681"/>
    <n v="2925"/>
    <x v="2"/>
    <x v="1"/>
    <s v="F/609/P"/>
    <x v="1"/>
    <s v="P"/>
    <x v="2"/>
    <x v="40"/>
    <x v="0"/>
    <x v="0"/>
    <x v="0"/>
    <n v="0"/>
    <n v="0"/>
    <n v="0"/>
    <n v="0"/>
    <s v="Minen"/>
    <s v="Goleer Minen"/>
    <x v="1"/>
  </r>
  <r>
    <x v="3682"/>
    <n v="3959"/>
    <x v="1"/>
    <x v="0"/>
    <s v="G/646/P"/>
    <x v="3"/>
    <s v="P"/>
    <x v="0"/>
    <x v="33"/>
    <x v="0"/>
    <x v="0"/>
    <x v="270"/>
    <n v="255"/>
    <n v="0"/>
    <n v="5190"/>
    <n v="5525"/>
    <s v="Sullones"/>
    <s v="Leahy Sullones"/>
    <x v="0"/>
  </r>
  <r>
    <x v="3683"/>
    <n v="3959"/>
    <x v="1"/>
    <x v="0"/>
    <s v="F/817/P"/>
    <x v="1"/>
    <s v="P"/>
    <x v="0"/>
    <x v="7"/>
    <x v="0"/>
    <x v="758"/>
    <x v="0"/>
    <n v="0"/>
    <n v="0"/>
    <n v="20"/>
    <n v="673"/>
    <s v="Sullones"/>
    <s v="Elanie Sullones"/>
    <x v="0"/>
  </r>
  <r>
    <x v="3684"/>
    <n v="3959"/>
    <x v="1"/>
    <x v="1"/>
    <s v="G/646/P"/>
    <x v="3"/>
    <s v="P"/>
    <x v="2"/>
    <x v="16"/>
    <x v="0"/>
    <x v="0"/>
    <x v="0"/>
    <n v="0"/>
    <n v="0"/>
    <n v="0"/>
    <n v="0"/>
    <s v="Sullones"/>
    <s v="Maya Sullones"/>
    <x v="1"/>
  </r>
  <r>
    <x v="3685"/>
    <n v="3960"/>
    <x v="1"/>
    <x v="0"/>
    <s v="F/748/S"/>
    <x v="1"/>
    <s v="S"/>
    <x v="0"/>
    <x v="59"/>
    <x v="0"/>
    <x v="0"/>
    <x v="0"/>
    <n v="0"/>
    <n v="0"/>
    <n v="880"/>
    <n v="880"/>
    <s v="Herreras"/>
    <s v="Shanie Herreras"/>
    <x v="0"/>
  </r>
  <r>
    <x v="3686"/>
    <n v="2927"/>
    <x v="2"/>
    <x v="1"/>
    <s v="F/611/P"/>
    <x v="1"/>
    <s v="P"/>
    <x v="2"/>
    <x v="54"/>
    <x v="0"/>
    <x v="0"/>
    <x v="0"/>
    <n v="0"/>
    <n v="0"/>
    <n v="0"/>
    <n v="0"/>
    <s v="Panad"/>
    <s v="Caw Panad"/>
    <x v="1"/>
  </r>
  <r>
    <x v="3687"/>
    <n v="3962"/>
    <x v="1"/>
    <x v="2"/>
    <s v="G/647/P"/>
    <x v="3"/>
    <s v="P"/>
    <x v="2"/>
    <x v="45"/>
    <x v="0"/>
    <x v="0"/>
    <x v="0"/>
    <n v="0"/>
    <n v="0"/>
    <n v="0"/>
    <n v="0"/>
    <s v="Guerson"/>
    <s v="Hughy Guerson"/>
    <x v="1"/>
  </r>
  <r>
    <x v="3688"/>
    <n v="3962"/>
    <x v="1"/>
    <x v="0"/>
    <s v="E/239/P"/>
    <x v="6"/>
    <s v="P"/>
    <x v="1"/>
    <x v="31"/>
    <x v="0"/>
    <x v="0"/>
    <x v="833"/>
    <n v="0"/>
    <n v="0"/>
    <n v="446"/>
    <n v="1649"/>
    <s v="Guerson"/>
    <s v="Brance Guerson"/>
    <x v="0"/>
  </r>
  <r>
    <x v="3689"/>
    <n v="3963"/>
    <x v="1"/>
    <x v="2"/>
    <s v="G/648/P"/>
    <x v="3"/>
    <s v="P"/>
    <x v="1"/>
    <x v="28"/>
    <x v="0"/>
    <x v="0"/>
    <x v="0"/>
    <n v="0"/>
    <n v="0"/>
    <n v="0"/>
    <n v="0"/>
    <s v="Bradlerson"/>
    <s v="Cassa Bradlerson"/>
    <x v="1"/>
  </r>
  <r>
    <x v="3690"/>
    <n v="3964"/>
    <x v="1"/>
    <x v="1"/>
    <s v="G/650/S"/>
    <x v="3"/>
    <s v="S"/>
    <x v="0"/>
    <x v="33"/>
    <x v="0"/>
    <x v="0"/>
    <x v="0"/>
    <n v="0"/>
    <n v="0"/>
    <n v="0"/>
    <n v="0"/>
    <s v="Chanan"/>
    <s v="Estina Chanan"/>
    <x v="1"/>
  </r>
  <r>
    <x v="3691"/>
    <n v="3966"/>
    <x v="1"/>
    <x v="0"/>
    <s v="F/818/P"/>
    <x v="1"/>
    <s v="P"/>
    <x v="0"/>
    <x v="18"/>
    <x v="0"/>
    <x v="92"/>
    <x v="502"/>
    <n v="0"/>
    <n v="0"/>
    <n v="0"/>
    <n v="599"/>
    <s v="Kerristicey"/>
    <s v="Lillia Kerristicey"/>
    <x v="0"/>
  </r>
  <r>
    <x v="3692"/>
    <n v="3966"/>
    <x v="1"/>
    <x v="0"/>
    <s v="G/649/P"/>
    <x v="3"/>
    <s v="P"/>
    <x v="0"/>
    <x v="38"/>
    <x v="0"/>
    <x v="0"/>
    <x v="0"/>
    <n v="1020"/>
    <n v="0"/>
    <n v="0"/>
    <n v="1020"/>
    <s v="Kerristicey"/>
    <s v="Fanna Kerristicey"/>
    <x v="1"/>
  </r>
  <r>
    <x v="3693"/>
    <n v="3966"/>
    <x v="1"/>
    <x v="0"/>
    <s v="G/649/P"/>
    <x v="3"/>
    <s v="P"/>
    <x v="0"/>
    <x v="16"/>
    <x v="0"/>
    <x v="0"/>
    <x v="0"/>
    <n v="0"/>
    <n v="0"/>
    <n v="0"/>
    <n v="0"/>
    <s v="Kerristicey"/>
    <s v="Adriet Kerristicey"/>
    <x v="1"/>
  </r>
  <r>
    <x v="3694"/>
    <n v="2962"/>
    <x v="2"/>
    <x v="0"/>
    <s v="E/180/P"/>
    <x v="6"/>
    <s v="P"/>
    <x v="0"/>
    <x v="36"/>
    <x v="0"/>
    <x v="759"/>
    <x v="0"/>
    <n v="132"/>
    <n v="0"/>
    <n v="0"/>
    <n v="1360"/>
    <s v="Backe"/>
    <s v="Cints Backe"/>
    <x v="0"/>
  </r>
  <r>
    <x v="3695"/>
    <n v="3968"/>
    <x v="1"/>
    <x v="1"/>
    <s v="G/650/P"/>
    <x v="3"/>
    <s v="P"/>
    <x v="0"/>
    <x v="30"/>
    <x v="0"/>
    <x v="0"/>
    <x v="0"/>
    <n v="0"/>
    <n v="0"/>
    <n v="0"/>
    <n v="0"/>
    <s v="Briggins"/>
    <s v="Louisa Briggins"/>
    <x v="0"/>
  </r>
  <r>
    <x v="3696"/>
    <n v="2986"/>
    <x v="2"/>
    <x v="0"/>
    <s v="E/197/S"/>
    <x v="6"/>
    <s v="S"/>
    <x v="0"/>
    <x v="24"/>
    <x v="0"/>
    <x v="760"/>
    <x v="0"/>
    <n v="2516"/>
    <n v="0"/>
    <n v="1370"/>
    <n v="9597"/>
    <s v="Dutty"/>
    <s v="Swaffs Dutty"/>
    <x v="0"/>
  </r>
  <r>
    <x v="3697"/>
    <n v="3971"/>
    <x v="1"/>
    <x v="0"/>
    <s v="G/651/P"/>
    <x v="3"/>
    <s v="P"/>
    <x v="0"/>
    <x v="5"/>
    <x v="0"/>
    <x v="5"/>
    <x v="834"/>
    <n v="0"/>
    <n v="7"/>
    <n v="41"/>
    <n v="908"/>
    <s v="Brighttt"/>
    <s v="Joanry Brighttt"/>
    <x v="0"/>
  </r>
  <r>
    <x v="3698"/>
    <n v="3973"/>
    <x v="0"/>
    <x v="1"/>
    <s v="E/240/P"/>
    <x v="6"/>
    <s v="P"/>
    <x v="3"/>
    <x v="19"/>
    <x v="0"/>
    <x v="0"/>
    <x v="0"/>
    <n v="0"/>
    <n v="0"/>
    <n v="0"/>
    <n v="0"/>
    <s v="Reedectied"/>
    <s v="Astorux Reedectied"/>
    <x v="1"/>
  </r>
  <r>
    <x v="3699"/>
    <n v="3974"/>
    <x v="1"/>
    <x v="0"/>
    <s v="F/752/S"/>
    <x v="1"/>
    <s v="S"/>
    <x v="0"/>
    <x v="43"/>
    <x v="0"/>
    <x v="0"/>
    <x v="0"/>
    <n v="5"/>
    <n v="756"/>
    <n v="0"/>
    <n v="761"/>
    <s v="Davens"/>
    <s v="Karia Davens"/>
    <x v="1"/>
  </r>
  <r>
    <x v="3700"/>
    <n v="3974"/>
    <x v="1"/>
    <x v="1"/>
    <s v="G/652/S"/>
    <x v="3"/>
    <s v="S"/>
    <x v="0"/>
    <x v="47"/>
    <x v="0"/>
    <x v="0"/>
    <x v="0"/>
    <n v="0"/>
    <n v="0"/>
    <n v="0"/>
    <n v="0"/>
    <s v="Davens"/>
    <s v="Janee Davens"/>
    <x v="1"/>
  </r>
  <r>
    <x v="3701"/>
    <n v="3976"/>
    <x v="0"/>
    <x v="0"/>
    <s v=""/>
    <x v="4"/>
    <s v=""/>
    <x v="0"/>
    <x v="19"/>
    <x v="0"/>
    <x v="0"/>
    <x v="835"/>
    <n v="0"/>
    <n v="58"/>
    <n v="1"/>
    <n v="7223"/>
    <s v="Patoetic"/>
    <s v="Thab Patoetic"/>
    <x v="1"/>
  </r>
  <r>
    <x v="3702"/>
    <n v="3977"/>
    <x v="1"/>
    <x v="0"/>
    <s v="E/241/P"/>
    <x v="6"/>
    <s v="P"/>
    <x v="0"/>
    <x v="43"/>
    <x v="0"/>
    <x v="145"/>
    <x v="0"/>
    <n v="675"/>
    <n v="0"/>
    <n v="0"/>
    <n v="721"/>
    <s v="Quinnedy"/>
    <s v="Tyrony Quinnedy"/>
    <x v="1"/>
  </r>
  <r>
    <x v="3703"/>
    <n v="3980"/>
    <x v="1"/>
    <x v="1"/>
    <s v="G/653/P"/>
    <x v="3"/>
    <s v="P"/>
    <x v="0"/>
    <x v="15"/>
    <x v="0"/>
    <x v="0"/>
    <x v="0"/>
    <n v="0"/>
    <n v="0"/>
    <n v="0"/>
    <n v="0"/>
    <s v="Garrincent"/>
    <s v="Hencey Garrincent"/>
    <x v="1"/>
  </r>
  <r>
    <x v="3704"/>
    <n v="3981"/>
    <x v="1"/>
    <x v="0"/>
    <s v=""/>
    <x v="4"/>
    <s v=""/>
    <x v="1"/>
    <x v="3"/>
    <x v="0"/>
    <x v="761"/>
    <x v="836"/>
    <n v="33"/>
    <n v="0"/>
    <n v="0"/>
    <n v="703"/>
    <s v="Carvis"/>
    <s v="Pamont Carvis"/>
    <x v="0"/>
  </r>
  <r>
    <x v="3705"/>
    <n v="3984"/>
    <x v="1"/>
    <x v="1"/>
    <s v="G/654/S"/>
    <x v="3"/>
    <s v="S"/>
    <x v="1"/>
    <x v="34"/>
    <x v="0"/>
    <x v="0"/>
    <x v="0"/>
    <n v="0"/>
    <n v="0"/>
    <n v="0"/>
    <n v="0"/>
    <s v="Wilsoney"/>
    <s v="Regory Wilsoney"/>
    <x v="1"/>
  </r>
  <r>
    <x v="3706"/>
    <n v="3985"/>
    <x v="1"/>
    <x v="0"/>
    <s v="G/654/P"/>
    <x v="3"/>
    <s v="P"/>
    <x v="0"/>
    <x v="53"/>
    <x v="0"/>
    <x v="762"/>
    <x v="0"/>
    <n v="0"/>
    <n v="11"/>
    <n v="170"/>
    <n v="848"/>
    <s v="Hahnstoneal"/>
    <s v="Leneva Hahnstoneal"/>
    <x v="0"/>
  </r>
  <r>
    <x v="3707"/>
    <n v="3005"/>
    <x v="2"/>
    <x v="1"/>
    <s v="F/573/S"/>
    <x v="1"/>
    <s v="S"/>
    <x v="0"/>
    <x v="74"/>
    <x v="0"/>
    <x v="0"/>
    <x v="0"/>
    <n v="0"/>
    <n v="0"/>
    <n v="0"/>
    <n v="0"/>
    <s v="Fisun"/>
    <s v="Stmeal Fisun"/>
    <x v="1"/>
  </r>
  <r>
    <x v="3708"/>
    <n v="3009"/>
    <x v="2"/>
    <x v="1"/>
    <s v="E/185/P"/>
    <x v="6"/>
    <s v="P"/>
    <x v="1"/>
    <x v="31"/>
    <x v="0"/>
    <x v="0"/>
    <x v="0"/>
    <n v="0"/>
    <n v="0"/>
    <n v="0"/>
    <n v="0"/>
    <s v="Chcak"/>
    <s v="Blakes Chcak"/>
    <x v="1"/>
  </r>
  <r>
    <x v="3709"/>
    <n v="3987"/>
    <x v="1"/>
    <x v="0"/>
    <s v="F/822/P"/>
    <x v="1"/>
    <s v="P"/>
    <x v="0"/>
    <x v="30"/>
    <x v="0"/>
    <x v="211"/>
    <x v="837"/>
    <n v="0"/>
    <n v="16"/>
    <n v="0"/>
    <n v="2302"/>
    <s v="Briggston"/>
    <s v="Irmark Briggston"/>
    <x v="1"/>
  </r>
  <r>
    <x v="3710"/>
    <n v="3019"/>
    <x v="2"/>
    <x v="0"/>
    <s v="E/187/P"/>
    <x v="6"/>
    <s v="P"/>
    <x v="0"/>
    <x v="27"/>
    <x v="0"/>
    <x v="763"/>
    <x v="0"/>
    <n v="234"/>
    <n v="157"/>
    <n v="64"/>
    <n v="2099"/>
    <s v="Peake"/>
    <s v="Yakers Peake"/>
    <x v="0"/>
  </r>
  <r>
    <x v="3711"/>
    <n v="3991"/>
    <x v="1"/>
    <x v="0"/>
    <s v="F/823/P"/>
    <x v="1"/>
    <s v="P"/>
    <x v="0"/>
    <x v="5"/>
    <x v="0"/>
    <x v="764"/>
    <x v="83"/>
    <n v="0"/>
    <n v="1"/>
    <n v="0"/>
    <n v="1262"/>
    <s v="Joycerton"/>
    <s v="Elle Joycerton"/>
    <x v="0"/>
  </r>
  <r>
    <x v="3712"/>
    <n v="3992"/>
    <x v="1"/>
    <x v="0"/>
    <s v="F/756/S"/>
    <x v="1"/>
    <s v="S"/>
    <x v="1"/>
    <x v="27"/>
    <x v="0"/>
    <x v="0"/>
    <x v="0"/>
    <n v="10"/>
    <n v="1098"/>
    <n v="0"/>
    <n v="1108"/>
    <s v="Barrelliver"/>
    <s v="Sta Barrelliver"/>
    <x v="0"/>
  </r>
  <r>
    <x v="3713"/>
    <n v="3994"/>
    <x v="0"/>
    <x v="1"/>
    <s v="B/152/S"/>
    <x v="0"/>
    <s v="S"/>
    <x v="0"/>
    <x v="19"/>
    <x v="0"/>
    <x v="0"/>
    <x v="0"/>
    <n v="0"/>
    <n v="0"/>
    <n v="0"/>
    <n v="0"/>
    <s v="Unretereng"/>
    <s v="Challa Unretereng"/>
    <x v="1"/>
  </r>
  <r>
    <x v="3714"/>
    <n v="3995"/>
    <x v="1"/>
    <x v="0"/>
    <s v="G/655/P"/>
    <x v="3"/>
    <s v="P"/>
    <x v="0"/>
    <x v="32"/>
    <x v="0"/>
    <x v="0"/>
    <x v="0"/>
    <n v="0"/>
    <n v="0"/>
    <n v="0"/>
    <n v="0"/>
    <s v="Casonston"/>
    <s v="Ale Casonston"/>
    <x v="0"/>
  </r>
  <r>
    <x v="3715"/>
    <n v="3995"/>
    <x v="1"/>
    <x v="0"/>
    <s v="F/825/P"/>
    <x v="1"/>
    <s v="P"/>
    <x v="1"/>
    <x v="46"/>
    <x v="0"/>
    <x v="0"/>
    <x v="0"/>
    <n v="310"/>
    <n v="1"/>
    <n v="421"/>
    <n v="732"/>
    <s v="Casonston"/>
    <s v="Charly Casonston"/>
    <x v="0"/>
  </r>
  <r>
    <x v="3716"/>
    <n v="3995"/>
    <x v="1"/>
    <x v="0"/>
    <s v="G/655/P"/>
    <x v="3"/>
    <s v="P"/>
    <x v="2"/>
    <x v="38"/>
    <x v="0"/>
    <x v="0"/>
    <x v="0"/>
    <n v="2"/>
    <n v="0"/>
    <n v="808"/>
    <n v="810"/>
    <s v="Casonston"/>
    <s v="Colle Casonston"/>
    <x v="0"/>
  </r>
  <r>
    <x v="3717"/>
    <n v="3995"/>
    <x v="1"/>
    <x v="0"/>
    <s v="G/655/P"/>
    <x v="3"/>
    <s v="P"/>
    <x v="0"/>
    <x v="57"/>
    <x v="0"/>
    <x v="0"/>
    <x v="0"/>
    <n v="0"/>
    <n v="0"/>
    <n v="0"/>
    <n v="0"/>
    <s v="Casonston"/>
    <s v="Evey Casonston"/>
    <x v="0"/>
  </r>
  <r>
    <x v="3718"/>
    <n v="3995"/>
    <x v="1"/>
    <x v="0"/>
    <s v="G/655/P"/>
    <x v="3"/>
    <s v="P"/>
    <x v="0"/>
    <x v="47"/>
    <x v="0"/>
    <x v="0"/>
    <x v="0"/>
    <n v="0"/>
    <n v="0"/>
    <n v="0"/>
    <n v="0"/>
    <s v="Casonston"/>
    <s v="Ericky Casonston"/>
    <x v="0"/>
  </r>
  <r>
    <x v="3719"/>
    <n v="3995"/>
    <x v="1"/>
    <x v="0"/>
    <s v="G/655/P"/>
    <x v="3"/>
    <s v="P"/>
    <x v="2"/>
    <x v="56"/>
    <x v="0"/>
    <x v="0"/>
    <x v="0"/>
    <n v="0"/>
    <n v="0"/>
    <n v="0"/>
    <n v="0"/>
    <s v="Casonston"/>
    <s v="Karah Casonston"/>
    <x v="1"/>
  </r>
  <r>
    <x v="3720"/>
    <n v="3996"/>
    <x v="1"/>
    <x v="0"/>
    <s v="F/826/P"/>
    <x v="1"/>
    <s v="P"/>
    <x v="1"/>
    <x v="1"/>
    <x v="0"/>
    <x v="32"/>
    <x v="0"/>
    <n v="1136"/>
    <n v="0"/>
    <n v="40"/>
    <n v="1192"/>
    <s v="Meyersones"/>
    <s v="Willy Meyersones"/>
    <x v="1"/>
  </r>
  <r>
    <x v="3721"/>
    <n v="3997"/>
    <x v="1"/>
    <x v="0"/>
    <s v="G/657/S"/>
    <x v="3"/>
    <s v="S"/>
    <x v="2"/>
    <x v="36"/>
    <x v="0"/>
    <x v="0"/>
    <x v="265"/>
    <n v="0"/>
    <n v="439"/>
    <n v="0"/>
    <n v="522"/>
    <s v="Yanton"/>
    <s v="Aliedy Yanton"/>
    <x v="0"/>
  </r>
  <r>
    <x v="3722"/>
    <n v="3998"/>
    <x v="0"/>
    <x v="0"/>
    <s v="C/129/P"/>
    <x v="7"/>
    <s v="P"/>
    <x v="2"/>
    <x v="7"/>
    <x v="0"/>
    <x v="62"/>
    <x v="838"/>
    <n v="0"/>
    <n v="2"/>
    <n v="1598"/>
    <n v="6515"/>
    <s v="Iniouser"/>
    <s v="Batan Iniouser"/>
    <x v="1"/>
  </r>
  <r>
    <x v="3723"/>
    <n v="3999"/>
    <x v="1"/>
    <x v="0"/>
    <s v="G/656/P"/>
    <x v="3"/>
    <s v="P"/>
    <x v="0"/>
    <x v="36"/>
    <x v="0"/>
    <x v="0"/>
    <x v="839"/>
    <n v="0"/>
    <n v="0"/>
    <n v="0"/>
    <n v="1017"/>
    <s v="Hayerson"/>
    <s v="Genee Hayerson"/>
    <x v="0"/>
  </r>
  <r>
    <x v="3724"/>
    <n v="4000"/>
    <x v="1"/>
    <x v="1"/>
    <s v="G/658/S"/>
    <x v="3"/>
    <s v="S"/>
    <x v="0"/>
    <x v="38"/>
    <x v="0"/>
    <x v="0"/>
    <x v="0"/>
    <n v="0"/>
    <n v="0"/>
    <n v="0"/>
    <n v="0"/>
    <s v="Burraymons"/>
    <s v="Hanry Burraymons"/>
    <x v="1"/>
  </r>
  <r>
    <x v="3725"/>
    <n v="4000"/>
    <x v="1"/>
    <x v="0"/>
    <s v="F/757/S"/>
    <x v="1"/>
    <s v="S"/>
    <x v="0"/>
    <x v="36"/>
    <x v="0"/>
    <x v="512"/>
    <x v="0"/>
    <n v="424"/>
    <n v="0"/>
    <n v="359"/>
    <n v="803"/>
    <s v="Burraymons"/>
    <s v="Vivia Burraymons"/>
    <x v="0"/>
  </r>
  <r>
    <x v="3726"/>
    <n v="4000"/>
    <x v="1"/>
    <x v="1"/>
    <s v="G/658/S"/>
    <x v="3"/>
    <s v="S"/>
    <x v="0"/>
    <x v="16"/>
    <x v="0"/>
    <x v="0"/>
    <x v="0"/>
    <n v="0"/>
    <n v="0"/>
    <n v="0"/>
    <n v="0"/>
    <s v="Burraymons"/>
    <s v="Samie Burraymons"/>
    <x v="1"/>
  </r>
  <r>
    <x v="3727"/>
    <n v="4001"/>
    <x v="1"/>
    <x v="0"/>
    <s v="F/758/S"/>
    <x v="1"/>
    <s v="S"/>
    <x v="0"/>
    <x v="2"/>
    <x v="0"/>
    <x v="0"/>
    <x v="0"/>
    <n v="970"/>
    <n v="0"/>
    <n v="0"/>
    <n v="970"/>
    <s v="Lowelliott"/>
    <s v="Terina Lowelliott"/>
    <x v="1"/>
  </r>
  <r>
    <x v="3728"/>
    <n v="4001"/>
    <x v="1"/>
    <x v="1"/>
    <s v="G/659/S"/>
    <x v="3"/>
    <s v="S"/>
    <x v="0"/>
    <x v="47"/>
    <x v="0"/>
    <x v="0"/>
    <x v="0"/>
    <n v="0"/>
    <n v="0"/>
    <n v="0"/>
    <n v="0"/>
    <s v="Lowelliott"/>
    <s v="Loresa Lowelliott"/>
    <x v="1"/>
  </r>
  <r>
    <x v="3729"/>
    <n v="4001"/>
    <x v="1"/>
    <x v="1"/>
    <s v="G/659/S"/>
    <x v="3"/>
    <s v="S"/>
    <x v="1"/>
    <x v="32"/>
    <x v="0"/>
    <x v="0"/>
    <x v="0"/>
    <n v="0"/>
    <n v="0"/>
    <n v="0"/>
    <n v="0"/>
    <s v="Lowelliott"/>
    <s v="Leahy Lowelliott"/>
    <x v="1"/>
  </r>
  <r>
    <x v="3730"/>
    <n v="4001"/>
    <x v="1"/>
    <x v="1"/>
    <s v="G/659/S"/>
    <x v="3"/>
    <s v="S"/>
    <x v="2"/>
    <x v="37"/>
    <x v="0"/>
    <x v="0"/>
    <x v="0"/>
    <n v="0"/>
    <n v="0"/>
    <n v="0"/>
    <n v="0"/>
    <s v="Lowelliott"/>
    <s v="Carley Lowelliott"/>
    <x v="0"/>
  </r>
  <r>
    <x v="3731"/>
    <n v="4001"/>
    <x v="1"/>
    <x v="0"/>
    <s v="F/758/S"/>
    <x v="1"/>
    <s v="S"/>
    <x v="3"/>
    <x v="10"/>
    <x v="0"/>
    <x v="0"/>
    <x v="412"/>
    <n v="14"/>
    <n v="0"/>
    <n v="0"/>
    <n v="861"/>
    <s v="Lowelliott"/>
    <s v="Brancy Lowelliott"/>
    <x v="1"/>
  </r>
  <r>
    <x v="3732"/>
    <n v="4001"/>
    <x v="1"/>
    <x v="0"/>
    <s v="G/659/S"/>
    <x v="3"/>
    <s v="S"/>
    <x v="2"/>
    <x v="63"/>
    <x v="0"/>
    <x v="0"/>
    <x v="0"/>
    <n v="0"/>
    <n v="0"/>
    <n v="0"/>
    <n v="0"/>
    <s v="Warrishales"/>
    <s v="Garry Warrishales"/>
    <x v="1"/>
  </r>
  <r>
    <x v="3733"/>
    <n v="4001"/>
    <x v="1"/>
    <x v="0"/>
    <s v="G/659/S"/>
    <x v="3"/>
    <s v="S"/>
    <x v="0"/>
    <x v="47"/>
    <x v="2"/>
    <x v="0"/>
    <x v="0"/>
    <n v="0"/>
    <n v="0"/>
    <n v="0"/>
    <n v="0"/>
    <s v="Lowelliott"/>
    <s v="Everly Lowelliott"/>
    <x v="0"/>
  </r>
  <r>
    <x v="3734"/>
    <n v="3023"/>
    <x v="2"/>
    <x v="1"/>
    <s v="F/631/P"/>
    <x v="1"/>
    <s v="P"/>
    <x v="0"/>
    <x v="3"/>
    <x v="0"/>
    <x v="0"/>
    <x v="0"/>
    <n v="0"/>
    <n v="0"/>
    <n v="0"/>
    <n v="0"/>
    <s v="Blane"/>
    <s v="Panter Blane"/>
    <x v="1"/>
  </r>
  <r>
    <x v="3735"/>
    <n v="4003"/>
    <x v="1"/>
    <x v="0"/>
    <s v="F/827/P"/>
    <x v="1"/>
    <s v="P"/>
    <x v="0"/>
    <x v="15"/>
    <x v="0"/>
    <x v="765"/>
    <x v="0"/>
    <n v="0"/>
    <n v="0"/>
    <n v="0"/>
    <n v="1417"/>
    <s v="-"/>
    <s v="-"/>
    <x v="1"/>
  </r>
  <r>
    <x v="3736"/>
    <n v="4005"/>
    <x v="1"/>
    <x v="0"/>
    <s v="G/657/P"/>
    <x v="3"/>
    <s v="P"/>
    <x v="0"/>
    <x v="57"/>
    <x v="0"/>
    <x v="0"/>
    <x v="0"/>
    <n v="0"/>
    <n v="0"/>
    <n v="0"/>
    <n v="0"/>
    <s v="Castannison"/>
    <s v="Jonaye Castannison"/>
    <x v="1"/>
  </r>
  <r>
    <x v="3737"/>
    <n v="4005"/>
    <x v="1"/>
    <x v="0"/>
    <s v="G/657/P"/>
    <x v="3"/>
    <s v="P"/>
    <x v="0"/>
    <x v="30"/>
    <x v="0"/>
    <x v="29"/>
    <x v="265"/>
    <n v="927"/>
    <n v="0"/>
    <n v="1"/>
    <n v="1014"/>
    <s v="Castannison"/>
    <s v="Aarone Castannison"/>
    <x v="1"/>
  </r>
  <r>
    <x v="3738"/>
    <n v="4005"/>
    <x v="1"/>
    <x v="0"/>
    <s v="G/657/P"/>
    <x v="3"/>
    <s v="P"/>
    <x v="0"/>
    <x v="32"/>
    <x v="0"/>
    <x v="0"/>
    <x v="0"/>
    <n v="0"/>
    <n v="0"/>
    <n v="0"/>
    <n v="0"/>
    <s v="Castannison"/>
    <s v="Cliney Castannison"/>
    <x v="0"/>
  </r>
  <r>
    <x v="3739"/>
    <n v="4005"/>
    <x v="1"/>
    <x v="1"/>
    <s v=""/>
    <x v="4"/>
    <s v=""/>
    <x v="0"/>
    <x v="71"/>
    <x v="0"/>
    <x v="0"/>
    <x v="0"/>
    <n v="0"/>
    <n v="0"/>
    <n v="0"/>
    <n v="0"/>
    <s v="Spentley"/>
    <s v="Dia Spentley"/>
    <x v="0"/>
  </r>
  <r>
    <x v="3740"/>
    <n v="4005"/>
    <x v="1"/>
    <x v="1"/>
    <s v="G/657/P"/>
    <x v="3"/>
    <s v="P"/>
    <x v="1"/>
    <x v="46"/>
    <x v="0"/>
    <x v="0"/>
    <x v="0"/>
    <n v="0"/>
    <n v="0"/>
    <n v="0"/>
    <n v="0"/>
    <s v="River"/>
    <s v="Lorian River"/>
    <x v="1"/>
  </r>
  <r>
    <x v="3741"/>
    <n v="4005"/>
    <x v="1"/>
    <x v="0"/>
    <s v="F/829/P"/>
    <x v="1"/>
    <s v="P"/>
    <x v="1"/>
    <x v="4"/>
    <x v="0"/>
    <x v="23"/>
    <x v="0"/>
    <n v="2278"/>
    <n v="2"/>
    <n v="0"/>
    <n v="2284"/>
    <s v="River"/>
    <s v="Son River"/>
    <x v="1"/>
  </r>
  <r>
    <x v="3742"/>
    <n v="4005"/>
    <x v="1"/>
    <x v="1"/>
    <s v="G/657/P"/>
    <x v="3"/>
    <s v="P"/>
    <x v="0"/>
    <x v="54"/>
    <x v="0"/>
    <x v="0"/>
    <x v="0"/>
    <n v="0"/>
    <n v="0"/>
    <n v="0"/>
    <n v="0"/>
    <s v="Castannison"/>
    <s v="Bobina Castannison"/>
    <x v="1"/>
  </r>
  <r>
    <x v="3743"/>
    <n v="4005"/>
    <x v="1"/>
    <x v="1"/>
    <s v="G/657/P"/>
    <x v="3"/>
    <s v="P"/>
    <x v="0"/>
    <x v="57"/>
    <x v="0"/>
    <x v="0"/>
    <x v="0"/>
    <n v="0"/>
    <n v="0"/>
    <n v="0"/>
    <n v="0"/>
    <s v="-"/>
    <s v="-"/>
    <x v="0"/>
  </r>
  <r>
    <x v="3744"/>
    <n v="4006"/>
    <x v="1"/>
    <x v="1"/>
    <s v="G/660/S"/>
    <x v="3"/>
    <s v="S"/>
    <x v="2"/>
    <x v="9"/>
    <x v="2"/>
    <x v="0"/>
    <x v="0"/>
    <n v="0"/>
    <n v="0"/>
    <n v="0"/>
    <n v="0"/>
    <s v="Wolfaddox"/>
    <s v="Hilly Wolfaddox"/>
    <x v="1"/>
  </r>
  <r>
    <x v="3745"/>
    <n v="4006"/>
    <x v="1"/>
    <x v="1"/>
    <s v="G/660/S"/>
    <x v="3"/>
    <s v="S"/>
    <x v="0"/>
    <x v="37"/>
    <x v="0"/>
    <x v="0"/>
    <x v="0"/>
    <n v="0"/>
    <n v="0"/>
    <n v="0"/>
    <n v="0"/>
    <s v="Wolfaddox"/>
    <s v="Becca Wolfaddox"/>
    <x v="1"/>
  </r>
  <r>
    <x v="3746"/>
    <n v="4006"/>
    <x v="1"/>
    <x v="0"/>
    <s v="F/759/S"/>
    <x v="1"/>
    <s v="S"/>
    <x v="1"/>
    <x v="67"/>
    <x v="0"/>
    <x v="761"/>
    <x v="0"/>
    <n v="126"/>
    <n v="0"/>
    <n v="158"/>
    <n v="684"/>
    <s v="Wolfaddox"/>
    <s v="Vick Wolfaddox"/>
    <x v="1"/>
  </r>
  <r>
    <x v="3747"/>
    <n v="4006"/>
    <x v="1"/>
    <x v="0"/>
    <s v="G/660/S"/>
    <x v="3"/>
    <s v="S"/>
    <x v="0"/>
    <x v="11"/>
    <x v="0"/>
    <x v="766"/>
    <x v="0"/>
    <n v="4"/>
    <n v="0"/>
    <n v="5"/>
    <n v="1805"/>
    <s v="Wolfaddox"/>
    <s v="Kariel Wolfaddox"/>
    <x v="0"/>
  </r>
  <r>
    <x v="3748"/>
    <n v="4006"/>
    <x v="1"/>
    <x v="0"/>
    <s v="F/759/S"/>
    <x v="1"/>
    <s v="S"/>
    <x v="2"/>
    <x v="58"/>
    <x v="0"/>
    <x v="0"/>
    <x v="840"/>
    <n v="0"/>
    <n v="0"/>
    <n v="0"/>
    <n v="704"/>
    <s v="Wolfaddox"/>
    <s v="Evaned Wolfaddox"/>
    <x v="1"/>
  </r>
  <r>
    <x v="3749"/>
    <n v="3038"/>
    <x v="2"/>
    <x v="0"/>
    <s v="F/576/S"/>
    <x v="1"/>
    <s v="S"/>
    <x v="0"/>
    <x v="8"/>
    <x v="2"/>
    <x v="759"/>
    <x v="0"/>
    <n v="0"/>
    <n v="0"/>
    <n v="0"/>
    <n v="1228"/>
    <s v="Porté"/>
    <s v="Cink Porté"/>
    <x v="0"/>
  </r>
  <r>
    <x v="3750"/>
    <n v="4009"/>
    <x v="1"/>
    <x v="0"/>
    <s v=""/>
    <x v="4"/>
    <s v=""/>
    <x v="2"/>
    <x v="27"/>
    <x v="0"/>
    <x v="8"/>
    <x v="0"/>
    <n v="206"/>
    <n v="1247"/>
    <n v="14"/>
    <n v="1475"/>
    <s v="Belley"/>
    <s v="Luisy Belley"/>
    <x v="1"/>
  </r>
  <r>
    <x v="3751"/>
    <n v="4010"/>
    <x v="1"/>
    <x v="1"/>
    <s v="G/658/P"/>
    <x v="3"/>
    <s v="P"/>
    <x v="0"/>
    <x v="22"/>
    <x v="0"/>
    <x v="0"/>
    <x v="0"/>
    <n v="0"/>
    <n v="0"/>
    <n v="0"/>
    <n v="0"/>
    <s v="Sweeton"/>
    <s v="Florey Sweeton"/>
    <x v="0"/>
  </r>
  <r>
    <x v="3752"/>
    <n v="3040"/>
    <x v="2"/>
    <x v="0"/>
    <s v="F/577/S"/>
    <x v="1"/>
    <s v="S"/>
    <x v="0"/>
    <x v="25"/>
    <x v="0"/>
    <x v="767"/>
    <x v="0"/>
    <n v="2"/>
    <n v="5"/>
    <n v="0"/>
    <n v="2623"/>
    <s v="Purle"/>
    <s v="Nilly Purle"/>
    <x v="0"/>
  </r>
  <r>
    <x v="3753"/>
    <n v="4014"/>
    <x v="0"/>
    <x v="0"/>
    <s v="B/125/P"/>
    <x v="0"/>
    <s v="P"/>
    <x v="0"/>
    <x v="42"/>
    <x v="0"/>
    <x v="0"/>
    <x v="841"/>
    <n v="1"/>
    <n v="1193"/>
    <n v="3039"/>
    <n v="4689"/>
    <s v="Metful"/>
    <s v="Hekabih Metful"/>
    <x v="0"/>
  </r>
  <r>
    <x v="3754"/>
    <n v="4014"/>
    <x v="0"/>
    <x v="0"/>
    <s v="B/125/P"/>
    <x v="0"/>
    <s v="P"/>
    <x v="2"/>
    <x v="7"/>
    <x v="0"/>
    <x v="0"/>
    <x v="842"/>
    <n v="0"/>
    <n v="750"/>
    <n v="2368"/>
    <n v="6356"/>
    <s v="-"/>
    <s v="-"/>
    <x v="0"/>
  </r>
  <r>
    <x v="3755"/>
    <n v="4016"/>
    <x v="1"/>
    <x v="0"/>
    <s v="E/268/S"/>
    <x v="6"/>
    <s v="S"/>
    <x v="2"/>
    <x v="10"/>
    <x v="0"/>
    <x v="748"/>
    <x v="843"/>
    <n v="0"/>
    <n v="0"/>
    <n v="55"/>
    <n v="906"/>
    <s v="Mclainez"/>
    <s v="Dorene Mclainez"/>
    <x v="0"/>
  </r>
  <r>
    <x v="3756"/>
    <n v="3047"/>
    <x v="2"/>
    <x v="1"/>
    <s v="E/190/P"/>
    <x v="6"/>
    <s v="P"/>
    <x v="1"/>
    <x v="30"/>
    <x v="0"/>
    <x v="0"/>
    <x v="0"/>
    <n v="0"/>
    <n v="0"/>
    <n v="0"/>
    <n v="0"/>
    <s v="Quart"/>
    <s v="Jack Quart"/>
    <x v="1"/>
  </r>
  <r>
    <x v="3757"/>
    <n v="3047"/>
    <x v="2"/>
    <x v="0"/>
    <s v="E/190/P"/>
    <x v="6"/>
    <s v="P"/>
    <x v="0"/>
    <x v="4"/>
    <x v="0"/>
    <x v="329"/>
    <x v="0"/>
    <n v="6"/>
    <n v="48"/>
    <n v="0"/>
    <n v="1049"/>
    <s v="Quart"/>
    <s v="Wafros Quart"/>
    <x v="0"/>
  </r>
  <r>
    <x v="3758"/>
    <n v="3048"/>
    <x v="2"/>
    <x v="1"/>
    <s v="E/200/S"/>
    <x v="6"/>
    <s v="S"/>
    <x v="0"/>
    <x v="36"/>
    <x v="0"/>
    <x v="0"/>
    <x v="0"/>
    <n v="0"/>
    <n v="0"/>
    <n v="0"/>
    <n v="0"/>
    <s v="Canie"/>
    <s v="Mitch Canie"/>
    <x v="0"/>
  </r>
  <r>
    <x v="3759"/>
    <n v="3060"/>
    <x v="2"/>
    <x v="0"/>
    <s v="D/98/S"/>
    <x v="5"/>
    <s v="S"/>
    <x v="0"/>
    <x v="11"/>
    <x v="0"/>
    <x v="768"/>
    <x v="0"/>
    <n v="10"/>
    <n v="0"/>
    <n v="0"/>
    <n v="3319"/>
    <s v="Chman"/>
    <s v="Duckes Chman"/>
    <x v="0"/>
  </r>
  <r>
    <x v="3760"/>
    <n v="3060"/>
    <x v="2"/>
    <x v="2"/>
    <s v="E/201/S"/>
    <x v="6"/>
    <s v="S"/>
    <x v="0"/>
    <x v="31"/>
    <x v="0"/>
    <x v="0"/>
    <x v="0"/>
    <n v="0"/>
    <n v="0"/>
    <n v="0"/>
    <n v="0"/>
    <s v="Chman"/>
    <s v="Torms Chman"/>
    <x v="0"/>
  </r>
  <r>
    <x v="3761"/>
    <n v="4018"/>
    <x v="1"/>
    <x v="0"/>
    <s v="F/762/S"/>
    <x v="1"/>
    <s v="S"/>
    <x v="0"/>
    <x v="28"/>
    <x v="0"/>
    <x v="0"/>
    <x v="10"/>
    <n v="0"/>
    <n v="20"/>
    <n v="42"/>
    <n v="63"/>
    <s v="Bears"/>
    <s v="Jacky Bears"/>
    <x v="0"/>
  </r>
  <r>
    <x v="3762"/>
    <n v="4019"/>
    <x v="1"/>
    <x v="0"/>
    <s v="E/245/P"/>
    <x v="6"/>
    <s v="P"/>
    <x v="2"/>
    <x v="67"/>
    <x v="0"/>
    <x v="769"/>
    <x v="759"/>
    <n v="5"/>
    <n v="0"/>
    <n v="0"/>
    <n v="640"/>
    <s v="Lerez"/>
    <s v="Jimen Lerez"/>
    <x v="1"/>
  </r>
  <r>
    <x v="3763"/>
    <n v="4020"/>
    <x v="0"/>
    <x v="0"/>
    <s v="B/126/P"/>
    <x v="0"/>
    <s v="P"/>
    <x v="2"/>
    <x v="12"/>
    <x v="0"/>
    <x v="770"/>
    <x v="844"/>
    <n v="0"/>
    <n v="416"/>
    <n v="4174"/>
    <n v="12558"/>
    <s v="-"/>
    <s v="-"/>
    <x v="0"/>
  </r>
  <r>
    <x v="3764"/>
    <n v="3062"/>
    <x v="2"/>
    <x v="0"/>
    <s v="D/99/S"/>
    <x v="5"/>
    <s v="S"/>
    <x v="0"/>
    <x v="8"/>
    <x v="0"/>
    <x v="771"/>
    <x v="0"/>
    <n v="31"/>
    <n v="0"/>
    <n v="36"/>
    <n v="808"/>
    <s v="Frasp"/>
    <s v="Hion Frasp"/>
    <x v="0"/>
  </r>
  <r>
    <x v="3765"/>
    <n v="4022"/>
    <x v="1"/>
    <x v="0"/>
    <s v="F/833/P"/>
    <x v="1"/>
    <s v="P"/>
    <x v="1"/>
    <x v="12"/>
    <x v="0"/>
    <x v="23"/>
    <x v="0"/>
    <n v="223"/>
    <n v="512"/>
    <n v="1"/>
    <n v="740"/>
    <s v="Hubbarrison"/>
    <s v="Lavey Hubbarrison"/>
    <x v="0"/>
  </r>
  <r>
    <x v="3766"/>
    <n v="4023"/>
    <x v="1"/>
    <x v="0"/>
    <s v="E/246/P"/>
    <x v="6"/>
    <s v="P"/>
    <x v="0"/>
    <x v="38"/>
    <x v="0"/>
    <x v="27"/>
    <x v="176"/>
    <n v="757"/>
    <n v="0"/>
    <n v="0"/>
    <n v="1113"/>
    <s v="Torrez"/>
    <s v="Franda Torrez"/>
    <x v="0"/>
  </r>
  <r>
    <x v="3767"/>
    <n v="4026"/>
    <x v="0"/>
    <x v="1"/>
    <s v="B/154/S"/>
    <x v="0"/>
    <s v="S"/>
    <x v="2"/>
    <x v="42"/>
    <x v="0"/>
    <x v="0"/>
    <x v="0"/>
    <n v="0"/>
    <n v="0"/>
    <n v="0"/>
    <n v="0"/>
    <s v="Chsere"/>
    <s v="Azham Chsere"/>
    <x v="1"/>
  </r>
  <r>
    <x v="3768"/>
    <n v="4027"/>
    <x v="1"/>
    <x v="1"/>
    <s v="G/659/P"/>
    <x v="3"/>
    <s v="P"/>
    <x v="1"/>
    <x v="19"/>
    <x v="0"/>
    <x v="0"/>
    <x v="0"/>
    <n v="0"/>
    <n v="0"/>
    <n v="0"/>
    <n v="0"/>
    <s v="Patthews"/>
    <s v="Benry Patthews"/>
    <x v="1"/>
  </r>
  <r>
    <x v="3769"/>
    <n v="4030"/>
    <x v="1"/>
    <x v="0"/>
    <s v="G/661/S"/>
    <x v="3"/>
    <s v="S"/>
    <x v="0"/>
    <x v="37"/>
    <x v="0"/>
    <x v="0"/>
    <x v="0"/>
    <n v="0"/>
    <n v="0"/>
    <n v="0"/>
    <n v="0"/>
    <s v="Flowensley"/>
    <s v="Evaley Flowensley"/>
    <x v="1"/>
  </r>
  <r>
    <x v="3770"/>
    <n v="4030"/>
    <x v="1"/>
    <x v="1"/>
    <s v=""/>
    <x v="4"/>
    <s v=""/>
    <x v="0"/>
    <x v="20"/>
    <x v="0"/>
    <x v="0"/>
    <x v="0"/>
    <n v="0"/>
    <n v="0"/>
    <n v="0"/>
    <n v="0"/>
    <s v="Carpennels"/>
    <s v="Luise Carpennels"/>
    <x v="0"/>
  </r>
  <r>
    <x v="3771"/>
    <n v="4030"/>
    <x v="1"/>
    <x v="0"/>
    <s v="G/661/S"/>
    <x v="3"/>
    <s v="S"/>
    <x v="0"/>
    <x v="16"/>
    <x v="0"/>
    <x v="0"/>
    <x v="0"/>
    <n v="0"/>
    <n v="0"/>
    <n v="0"/>
    <n v="0"/>
    <s v="Carpennels"/>
    <s v="Gleney Carpennels"/>
    <x v="0"/>
  </r>
  <r>
    <x v="3772"/>
    <n v="4030"/>
    <x v="1"/>
    <x v="1"/>
    <s v="G/661/S"/>
    <x v="3"/>
    <s v="S"/>
    <x v="0"/>
    <x v="33"/>
    <x v="0"/>
    <x v="0"/>
    <x v="0"/>
    <n v="0"/>
    <n v="0"/>
    <n v="0"/>
    <n v="0"/>
    <s v="Carpennels"/>
    <s v="Beula Carpennels"/>
    <x v="0"/>
  </r>
  <r>
    <x v="3773"/>
    <n v="4030"/>
    <x v="1"/>
    <x v="0"/>
    <s v="G/661/S"/>
    <x v="3"/>
    <s v="S"/>
    <x v="0"/>
    <x v="57"/>
    <x v="0"/>
    <x v="0"/>
    <x v="0"/>
    <n v="0"/>
    <n v="0"/>
    <n v="0"/>
    <n v="0"/>
    <s v="Carpennels"/>
    <s v="Terina Carpennels"/>
    <x v="0"/>
  </r>
  <r>
    <x v="3774"/>
    <n v="4031"/>
    <x v="0"/>
    <x v="1"/>
    <s v="C/131/P"/>
    <x v="7"/>
    <s v="P"/>
    <x v="2"/>
    <x v="34"/>
    <x v="0"/>
    <x v="0"/>
    <x v="0"/>
    <n v="0"/>
    <n v="0"/>
    <n v="0"/>
    <n v="0"/>
    <s v="Listive"/>
    <s v="Algeno Listive"/>
    <x v="1"/>
  </r>
  <r>
    <x v="3775"/>
    <n v="4031"/>
    <x v="0"/>
    <x v="1"/>
    <s v="C/131/P"/>
    <x v="7"/>
    <s v="P"/>
    <x v="0"/>
    <x v="38"/>
    <x v="0"/>
    <x v="0"/>
    <x v="0"/>
    <n v="0"/>
    <n v="0"/>
    <n v="0"/>
    <n v="0"/>
    <s v="Listive"/>
    <s v="Krabik Listive"/>
    <x v="1"/>
  </r>
  <r>
    <x v="3776"/>
    <n v="4032"/>
    <x v="1"/>
    <x v="2"/>
    <s v="G/661/P"/>
    <x v="3"/>
    <s v="P"/>
    <x v="1"/>
    <x v="45"/>
    <x v="0"/>
    <x v="0"/>
    <x v="0"/>
    <n v="0"/>
    <n v="0"/>
    <n v="0"/>
    <n v="0"/>
    <s v="Waltonnedy"/>
    <s v="Deaney Waltonnedy"/>
    <x v="1"/>
  </r>
  <r>
    <x v="3777"/>
    <n v="4033"/>
    <x v="0"/>
    <x v="0"/>
    <s v="C/144/S"/>
    <x v="7"/>
    <s v="S"/>
    <x v="2"/>
    <x v="18"/>
    <x v="0"/>
    <x v="772"/>
    <x v="845"/>
    <n v="0"/>
    <n v="2456"/>
    <n v="47"/>
    <n v="11695"/>
    <s v="Windend"/>
    <s v="Shaton Windend"/>
    <x v="1"/>
  </r>
  <r>
    <x v="3778"/>
    <n v="3073"/>
    <x v="2"/>
    <x v="1"/>
    <s v="F/640/P"/>
    <x v="1"/>
    <s v="P"/>
    <x v="0"/>
    <x v="39"/>
    <x v="0"/>
    <x v="0"/>
    <x v="0"/>
    <n v="0"/>
    <n v="0"/>
    <n v="0"/>
    <n v="0"/>
    <s v="Shbre"/>
    <s v="Krios Shbre"/>
    <x v="1"/>
  </r>
  <r>
    <x v="3779"/>
    <n v="4035"/>
    <x v="1"/>
    <x v="1"/>
    <s v="G/662/P"/>
    <x v="3"/>
    <s v="P"/>
    <x v="2"/>
    <x v="33"/>
    <x v="0"/>
    <x v="0"/>
    <x v="0"/>
    <n v="0"/>
    <n v="0"/>
    <n v="0"/>
    <n v="0"/>
    <s v="Bryants"/>
    <s v="Pamiea Bryants"/>
    <x v="1"/>
  </r>
  <r>
    <x v="3780"/>
    <n v="4036"/>
    <x v="1"/>
    <x v="0"/>
    <s v="G/662/S"/>
    <x v="3"/>
    <s v="S"/>
    <x v="0"/>
    <x v="15"/>
    <x v="0"/>
    <x v="107"/>
    <x v="287"/>
    <n v="110"/>
    <n v="708"/>
    <n v="0"/>
    <n v="886"/>
    <s v="Evedorsen"/>
    <s v="Jodia Evedorsen"/>
    <x v="0"/>
  </r>
  <r>
    <x v="3781"/>
    <n v="4037"/>
    <x v="1"/>
    <x v="1"/>
    <s v="G/663/S"/>
    <x v="3"/>
    <s v="S"/>
    <x v="1"/>
    <x v="9"/>
    <x v="0"/>
    <x v="0"/>
    <x v="0"/>
    <n v="0"/>
    <n v="0"/>
    <n v="0"/>
    <n v="0"/>
    <s v="Gardsondez"/>
    <s v="Luisy Gardsondez"/>
    <x v="1"/>
  </r>
  <r>
    <x v="3782"/>
    <n v="4038"/>
    <x v="1"/>
    <x v="1"/>
    <s v="G/664/S"/>
    <x v="3"/>
    <s v="S"/>
    <x v="1"/>
    <x v="1"/>
    <x v="0"/>
    <x v="0"/>
    <x v="0"/>
    <n v="0"/>
    <n v="0"/>
    <n v="0"/>
    <n v="0"/>
    <s v="Reenez"/>
    <s v="Elice Reenez"/>
    <x v="0"/>
  </r>
  <r>
    <x v="3783"/>
    <n v="4039"/>
    <x v="1"/>
    <x v="0"/>
    <s v="F/764/S"/>
    <x v="1"/>
    <s v="S"/>
    <x v="0"/>
    <x v="1"/>
    <x v="0"/>
    <x v="116"/>
    <x v="0"/>
    <n v="4"/>
    <n v="49"/>
    <n v="11"/>
    <n v="778"/>
    <s v="Tersimpson"/>
    <s v="Race Tersimpson"/>
    <x v="0"/>
  </r>
  <r>
    <x v="3784"/>
    <n v="4040"/>
    <x v="1"/>
    <x v="1"/>
    <s v="G/663/P"/>
    <x v="3"/>
    <s v="P"/>
    <x v="0"/>
    <x v="10"/>
    <x v="0"/>
    <x v="0"/>
    <x v="0"/>
    <n v="0"/>
    <n v="0"/>
    <n v="0"/>
    <n v="0"/>
    <s v="Micknightt"/>
    <s v="Brance Micknightt"/>
    <x v="0"/>
  </r>
  <r>
    <x v="3785"/>
    <n v="4042"/>
    <x v="0"/>
    <x v="0"/>
    <s v="A/46/S"/>
    <x v="2"/>
    <s v="S"/>
    <x v="0"/>
    <x v="17"/>
    <x v="0"/>
    <x v="0"/>
    <x v="0"/>
    <n v="0"/>
    <n v="0"/>
    <n v="0"/>
    <n v="0"/>
    <s v="Stewder"/>
    <s v="Mesatz Stewder"/>
    <x v="1"/>
  </r>
  <r>
    <x v="3786"/>
    <n v="4042"/>
    <x v="0"/>
    <x v="1"/>
    <s v="A/46/S"/>
    <x v="2"/>
    <s v="S"/>
    <x v="2"/>
    <x v="34"/>
    <x v="0"/>
    <x v="0"/>
    <x v="0"/>
    <n v="0"/>
    <n v="0"/>
    <n v="0"/>
    <n v="0"/>
    <s v="Stewder"/>
    <s v="Etair Stewder"/>
    <x v="1"/>
  </r>
  <r>
    <x v="3787"/>
    <n v="4042"/>
    <x v="0"/>
    <x v="1"/>
    <s v="A/46/S"/>
    <x v="2"/>
    <s v="S"/>
    <x v="2"/>
    <x v="6"/>
    <x v="0"/>
    <x v="0"/>
    <x v="0"/>
    <n v="0"/>
    <n v="0"/>
    <n v="0"/>
    <n v="0"/>
    <s v="Stewder"/>
    <s v="Canon Stewder"/>
    <x v="1"/>
  </r>
  <r>
    <x v="3788"/>
    <n v="4043"/>
    <x v="1"/>
    <x v="0"/>
    <s v="E/248/P"/>
    <x v="6"/>
    <s v="P"/>
    <x v="0"/>
    <x v="34"/>
    <x v="0"/>
    <x v="0"/>
    <x v="0"/>
    <n v="0"/>
    <n v="32"/>
    <n v="1577"/>
    <n v="1609"/>
    <s v="Mirandry"/>
    <s v="Marvey Mirandry"/>
    <x v="0"/>
  </r>
  <r>
    <x v="3789"/>
    <n v="3084"/>
    <x v="2"/>
    <x v="1"/>
    <s v="D/101/S"/>
    <x v="5"/>
    <s v="S"/>
    <x v="2"/>
    <x v="62"/>
    <x v="0"/>
    <x v="0"/>
    <x v="0"/>
    <n v="0"/>
    <n v="0"/>
    <n v="0"/>
    <n v="0"/>
    <s v="Flell"/>
    <s v="Bakix Flell"/>
    <x v="1"/>
  </r>
  <r>
    <x v="3790"/>
    <n v="3093"/>
    <x v="2"/>
    <x v="0"/>
    <s v="E/194/P"/>
    <x v="6"/>
    <s v="P"/>
    <x v="2"/>
    <x v="15"/>
    <x v="0"/>
    <x v="773"/>
    <x v="0"/>
    <n v="1349"/>
    <n v="121"/>
    <n v="0"/>
    <n v="3699"/>
    <s v="Terte"/>
    <s v="Berk Terte"/>
    <x v="1"/>
  </r>
  <r>
    <x v="3791"/>
    <n v="3099"/>
    <x v="2"/>
    <x v="1"/>
    <s v="E/203/S"/>
    <x v="6"/>
    <s v="S"/>
    <x v="0"/>
    <x v="38"/>
    <x v="0"/>
    <x v="0"/>
    <x v="0"/>
    <n v="0"/>
    <n v="0"/>
    <n v="0"/>
    <n v="0"/>
    <s v="Bine"/>
    <s v="Chones Bine"/>
    <x v="1"/>
  </r>
  <r>
    <x v="3792"/>
    <n v="3111"/>
    <x v="2"/>
    <x v="0"/>
    <s v="D/95/P"/>
    <x v="5"/>
    <s v="P"/>
    <x v="0"/>
    <x v="15"/>
    <x v="0"/>
    <x v="774"/>
    <x v="0"/>
    <n v="0"/>
    <n v="9"/>
    <n v="0"/>
    <n v="1182"/>
    <s v="Ramad"/>
    <s v="Goles Ramad"/>
    <x v="0"/>
  </r>
  <r>
    <x v="3793"/>
    <n v="4046"/>
    <x v="1"/>
    <x v="1"/>
    <s v="G/664/P"/>
    <x v="3"/>
    <s v="P"/>
    <x v="1"/>
    <x v="9"/>
    <x v="0"/>
    <x v="0"/>
    <x v="0"/>
    <n v="0"/>
    <n v="0"/>
    <n v="0"/>
    <n v="0"/>
    <s v="Santantines"/>
    <s v="Elina Santantines"/>
    <x v="1"/>
  </r>
  <r>
    <x v="3794"/>
    <n v="4047"/>
    <x v="1"/>
    <x v="1"/>
    <s v="G/666/S"/>
    <x v="3"/>
    <s v="S"/>
    <x v="0"/>
    <x v="19"/>
    <x v="0"/>
    <x v="0"/>
    <x v="0"/>
    <n v="0"/>
    <n v="0"/>
    <n v="0"/>
    <n v="0"/>
    <s v="Rivanseney"/>
    <s v="Ivanne Rivanseney"/>
    <x v="1"/>
  </r>
  <r>
    <x v="3795"/>
    <n v="4049"/>
    <x v="0"/>
    <x v="1"/>
    <s v="A/47/S"/>
    <x v="2"/>
    <s v="S"/>
    <x v="2"/>
    <x v="36"/>
    <x v="0"/>
    <x v="0"/>
    <x v="0"/>
    <n v="0"/>
    <n v="0"/>
    <n v="0"/>
    <n v="0"/>
    <s v="Pokematic"/>
    <s v="Schyon Pokematic"/>
    <x v="0"/>
  </r>
  <r>
    <x v="3796"/>
    <n v="4050"/>
    <x v="0"/>
    <x v="0"/>
    <s v="A/35/P"/>
    <x v="2"/>
    <s v="P"/>
    <x v="2"/>
    <x v="39"/>
    <x v="0"/>
    <x v="0"/>
    <x v="846"/>
    <n v="0"/>
    <n v="2067"/>
    <n v="10173"/>
    <n v="13542"/>
    <s v="Dissper"/>
    <s v="Decruxa Dissper"/>
    <x v="0"/>
  </r>
  <r>
    <x v="3797"/>
    <n v="4053"/>
    <x v="1"/>
    <x v="1"/>
    <s v="G/668/S"/>
    <x v="3"/>
    <s v="S"/>
    <x v="0"/>
    <x v="15"/>
    <x v="0"/>
    <x v="0"/>
    <x v="0"/>
    <n v="0"/>
    <n v="0"/>
    <n v="0"/>
    <n v="0"/>
    <s v="Midtt"/>
    <s v="Leondy Midtt"/>
    <x v="1"/>
  </r>
  <r>
    <x v="3798"/>
    <n v="4055"/>
    <x v="1"/>
    <x v="0"/>
    <s v="F/836/P"/>
    <x v="1"/>
    <s v="P"/>
    <x v="0"/>
    <x v="33"/>
    <x v="0"/>
    <x v="29"/>
    <x v="213"/>
    <n v="600"/>
    <n v="0"/>
    <n v="8"/>
    <n v="645"/>
    <s v="Mirandry"/>
    <s v="Milda Mirandry"/>
    <x v="0"/>
  </r>
  <r>
    <x v="3799"/>
    <n v="4058"/>
    <x v="1"/>
    <x v="0"/>
    <s v="G/669/S"/>
    <x v="3"/>
    <s v="S"/>
    <x v="0"/>
    <x v="39"/>
    <x v="0"/>
    <x v="338"/>
    <x v="425"/>
    <n v="0"/>
    <n v="2"/>
    <n v="1"/>
    <n v="882"/>
    <s v="Hinesh"/>
    <s v="Nance Hinesh"/>
    <x v="0"/>
  </r>
  <r>
    <x v="3800"/>
    <n v="4060"/>
    <x v="1"/>
    <x v="0"/>
    <s v="F/838/P"/>
    <x v="1"/>
    <s v="P"/>
    <x v="0"/>
    <x v="48"/>
    <x v="0"/>
    <x v="560"/>
    <x v="91"/>
    <n v="531"/>
    <n v="2"/>
    <n v="0"/>
    <n v="1415"/>
    <s v="Barrelliver"/>
    <s v="Lerome Barrelliver"/>
    <x v="0"/>
  </r>
  <r>
    <x v="3801"/>
    <n v="3113"/>
    <x v="2"/>
    <x v="1"/>
    <s v="D/96/P"/>
    <x v="5"/>
    <s v="P"/>
    <x v="0"/>
    <x v="33"/>
    <x v="0"/>
    <x v="0"/>
    <x v="0"/>
    <n v="0"/>
    <n v="0"/>
    <n v="0"/>
    <n v="0"/>
    <s v="Lake"/>
    <s v="Sceros Lake"/>
    <x v="1"/>
  </r>
  <r>
    <x v="3802"/>
    <n v="3113"/>
    <x v="2"/>
    <x v="1"/>
    <s v="D/96/P"/>
    <x v="5"/>
    <s v="P"/>
    <x v="2"/>
    <x v="35"/>
    <x v="0"/>
    <x v="0"/>
    <x v="0"/>
    <n v="0"/>
    <n v="0"/>
    <n v="0"/>
    <n v="0"/>
    <s v="Lake"/>
    <s v="Eloos Lake"/>
    <x v="1"/>
  </r>
  <r>
    <x v="3803"/>
    <n v="3114"/>
    <x v="2"/>
    <x v="0"/>
    <s v="D/97/P"/>
    <x v="5"/>
    <s v="P"/>
    <x v="0"/>
    <x v="53"/>
    <x v="0"/>
    <x v="775"/>
    <x v="0"/>
    <n v="155"/>
    <n v="26"/>
    <n v="0"/>
    <n v="1779"/>
    <s v="Sad"/>
    <s v="Yapich Sad"/>
    <x v="0"/>
  </r>
  <r>
    <x v="3804"/>
    <n v="4063"/>
    <x v="1"/>
    <x v="1"/>
    <s v="G/670/S"/>
    <x v="3"/>
    <s v="S"/>
    <x v="0"/>
    <x v="42"/>
    <x v="0"/>
    <x v="0"/>
    <x v="0"/>
    <n v="0"/>
    <n v="0"/>
    <n v="0"/>
    <n v="0"/>
    <s v="Mcfaddennon"/>
    <s v="Anda Mcfaddennon"/>
    <x v="1"/>
  </r>
  <r>
    <x v="3805"/>
    <n v="4064"/>
    <x v="1"/>
    <x v="0"/>
    <s v="F/767/S"/>
    <x v="1"/>
    <s v="S"/>
    <x v="0"/>
    <x v="52"/>
    <x v="0"/>
    <x v="776"/>
    <x v="847"/>
    <n v="0"/>
    <n v="0"/>
    <n v="0"/>
    <n v="2416"/>
    <s v="Dillips"/>
    <s v="Jennya Dillips"/>
    <x v="1"/>
  </r>
  <r>
    <x v="3806"/>
    <n v="4065"/>
    <x v="1"/>
    <x v="0"/>
    <s v="G/665/P"/>
    <x v="3"/>
    <s v="P"/>
    <x v="0"/>
    <x v="36"/>
    <x v="0"/>
    <x v="337"/>
    <x v="10"/>
    <n v="360"/>
    <n v="0"/>
    <n v="0"/>
    <n v="1700"/>
    <s v="Olshaffey"/>
    <s v="Doryn Olshaffey"/>
    <x v="0"/>
  </r>
  <r>
    <x v="3807"/>
    <n v="4066"/>
    <x v="0"/>
    <x v="0"/>
    <s v="B/155/S"/>
    <x v="0"/>
    <s v="S"/>
    <x v="2"/>
    <x v="41"/>
    <x v="0"/>
    <x v="0"/>
    <x v="423"/>
    <n v="0"/>
    <n v="67"/>
    <n v="2790"/>
    <n v="2887"/>
    <s v="Objeciane"/>
    <s v="Taurius Objeciane"/>
    <x v="0"/>
  </r>
  <r>
    <x v="3808"/>
    <n v="4066"/>
    <x v="0"/>
    <x v="1"/>
    <s v="B/155/S"/>
    <x v="0"/>
    <s v="S"/>
    <x v="0"/>
    <x v="15"/>
    <x v="0"/>
    <x v="0"/>
    <x v="0"/>
    <n v="0"/>
    <n v="0"/>
    <n v="0"/>
    <n v="0"/>
    <s v="Objeciane"/>
    <s v="Diramak Objeciane"/>
    <x v="1"/>
  </r>
  <r>
    <x v="3809"/>
    <n v="4068"/>
    <x v="0"/>
    <x v="0"/>
    <s v="D/131/S"/>
    <x v="5"/>
    <s v="S"/>
    <x v="0"/>
    <x v="38"/>
    <x v="0"/>
    <x v="0"/>
    <x v="848"/>
    <n v="0"/>
    <n v="148"/>
    <n v="2181"/>
    <n v="3710"/>
    <s v="Pirejus"/>
    <s v="Dnocese Pirejus"/>
    <x v="0"/>
  </r>
  <r>
    <x v="3810"/>
    <n v="4069"/>
    <x v="1"/>
    <x v="0"/>
    <s v="F/768/S"/>
    <x v="1"/>
    <s v="S"/>
    <x v="2"/>
    <x v="1"/>
    <x v="0"/>
    <x v="0"/>
    <x v="0"/>
    <n v="2433"/>
    <n v="0"/>
    <n v="53"/>
    <n v="2486"/>
    <s v="Chenson"/>
    <s v="Hen Chenson"/>
    <x v="1"/>
  </r>
  <r>
    <x v="3811"/>
    <n v="4071"/>
    <x v="0"/>
    <x v="1"/>
    <s v="B/127/P"/>
    <x v="0"/>
    <s v="P"/>
    <x v="3"/>
    <x v="34"/>
    <x v="0"/>
    <x v="0"/>
    <x v="0"/>
    <n v="0"/>
    <n v="0"/>
    <n v="0"/>
    <n v="0"/>
    <s v="Watuald"/>
    <s v="Alurope Watuald"/>
    <x v="1"/>
  </r>
  <r>
    <x v="3812"/>
    <n v="4071"/>
    <x v="0"/>
    <x v="1"/>
    <s v="B/127/P"/>
    <x v="0"/>
    <s v="P"/>
    <x v="2"/>
    <x v="15"/>
    <x v="0"/>
    <x v="0"/>
    <x v="0"/>
    <n v="0"/>
    <n v="0"/>
    <n v="0"/>
    <n v="0"/>
    <s v="Watuald"/>
    <s v="Tachir Watuald"/>
    <x v="1"/>
  </r>
  <r>
    <x v="3813"/>
    <n v="4072"/>
    <x v="1"/>
    <x v="1"/>
    <s v="G/671/S"/>
    <x v="3"/>
    <s v="S"/>
    <x v="0"/>
    <x v="62"/>
    <x v="0"/>
    <x v="0"/>
    <x v="0"/>
    <n v="0"/>
    <n v="0"/>
    <n v="0"/>
    <n v="0"/>
    <s v="Chasey"/>
    <s v="Mael Chasey"/>
    <x v="1"/>
  </r>
  <r>
    <x v="3814"/>
    <n v="4075"/>
    <x v="0"/>
    <x v="0"/>
    <s v="C/145/S"/>
    <x v="7"/>
    <s v="S"/>
    <x v="0"/>
    <x v="22"/>
    <x v="0"/>
    <x v="777"/>
    <x v="849"/>
    <n v="0"/>
    <n v="7561"/>
    <n v="12"/>
    <n v="10750"/>
    <s v="Nateansive"/>
    <s v="Anchira Nateansive"/>
    <x v="0"/>
  </r>
  <r>
    <x v="3815"/>
    <n v="4076"/>
    <x v="1"/>
    <x v="0"/>
    <s v="E/250/P"/>
    <x v="6"/>
    <s v="P"/>
    <x v="0"/>
    <x v="40"/>
    <x v="0"/>
    <x v="778"/>
    <x v="0"/>
    <n v="1"/>
    <n v="0"/>
    <n v="2"/>
    <n v="1619"/>
    <s v="Guezaley"/>
    <s v="Lonnez Guezaley"/>
    <x v="0"/>
  </r>
  <r>
    <x v="3816"/>
    <n v="4078"/>
    <x v="1"/>
    <x v="1"/>
    <s v="G/667/P"/>
    <x v="3"/>
    <s v="P"/>
    <x v="0"/>
    <x v="33"/>
    <x v="0"/>
    <x v="0"/>
    <x v="0"/>
    <n v="0"/>
    <n v="0"/>
    <n v="0"/>
    <n v="0"/>
    <s v="Coley"/>
    <s v="Kris Coley"/>
    <x v="0"/>
  </r>
  <r>
    <x v="3817"/>
    <n v="3120"/>
    <x v="2"/>
    <x v="1"/>
    <s v="E/204/S"/>
    <x v="6"/>
    <s v="S"/>
    <x v="0"/>
    <x v="36"/>
    <x v="0"/>
    <x v="0"/>
    <x v="0"/>
    <n v="0"/>
    <n v="0"/>
    <n v="0"/>
    <n v="0"/>
    <s v="Rhuba"/>
    <s v="Rionk Rhuba"/>
    <x v="1"/>
  </r>
  <r>
    <x v="3818"/>
    <n v="4080"/>
    <x v="1"/>
    <x v="0"/>
    <s v="F/839/P"/>
    <x v="1"/>
    <s v="P"/>
    <x v="2"/>
    <x v="28"/>
    <x v="0"/>
    <x v="7"/>
    <x v="0"/>
    <n v="10"/>
    <n v="0"/>
    <n v="0"/>
    <n v="729"/>
    <s v="Sancasey"/>
    <s v="Carry Sancasey"/>
    <x v="0"/>
  </r>
  <r>
    <x v="3819"/>
    <n v="4081"/>
    <x v="1"/>
    <x v="0"/>
    <s v="G/668/P"/>
    <x v="3"/>
    <s v="P"/>
    <x v="2"/>
    <x v="53"/>
    <x v="0"/>
    <x v="779"/>
    <x v="850"/>
    <n v="195"/>
    <n v="31"/>
    <n v="0"/>
    <n v="809"/>
    <s v="Penashley"/>
    <s v="Patoya Penashley"/>
    <x v="0"/>
  </r>
  <r>
    <x v="3820"/>
    <n v="3124"/>
    <x v="2"/>
    <x v="1"/>
    <s v="F/648/P"/>
    <x v="1"/>
    <s v="P"/>
    <x v="0"/>
    <x v="71"/>
    <x v="0"/>
    <x v="0"/>
    <x v="0"/>
    <n v="0"/>
    <n v="0"/>
    <n v="0"/>
    <n v="0"/>
    <s v="Hapie"/>
    <s v="Stax Hapie"/>
    <x v="1"/>
  </r>
  <r>
    <x v="3821"/>
    <n v="4083"/>
    <x v="0"/>
    <x v="0"/>
    <s v="C/146/S"/>
    <x v="7"/>
    <s v="S"/>
    <x v="0"/>
    <x v="33"/>
    <x v="0"/>
    <x v="0"/>
    <x v="851"/>
    <n v="1828"/>
    <n v="7"/>
    <n v="35"/>
    <n v="8060"/>
    <s v="Clarty"/>
    <s v="Tauvaah Clarty"/>
    <x v="1"/>
  </r>
  <r>
    <x v="3822"/>
    <n v="4084"/>
    <x v="0"/>
    <x v="0"/>
    <s v="D/132/S"/>
    <x v="5"/>
    <s v="S"/>
    <x v="0"/>
    <x v="6"/>
    <x v="0"/>
    <x v="0"/>
    <x v="852"/>
    <n v="0"/>
    <n v="0"/>
    <n v="766"/>
    <n v="2315"/>
    <s v="Rentruing"/>
    <s v="Arix Rentruing"/>
    <x v="1"/>
  </r>
  <r>
    <x v="3823"/>
    <n v="4089"/>
    <x v="0"/>
    <x v="0"/>
    <s v="A/48/S"/>
    <x v="2"/>
    <s v="S"/>
    <x v="0"/>
    <x v="39"/>
    <x v="0"/>
    <x v="0"/>
    <x v="853"/>
    <n v="0"/>
    <n v="1097"/>
    <n v="144"/>
    <n v="3418"/>
    <s v="Tachor"/>
    <s v="Mothab Tachor"/>
    <x v="1"/>
  </r>
  <r>
    <x v="3824"/>
    <n v="3124"/>
    <x v="2"/>
    <x v="1"/>
    <s v="F/648/P"/>
    <x v="1"/>
    <s v="P"/>
    <x v="0"/>
    <x v="59"/>
    <x v="0"/>
    <x v="0"/>
    <x v="0"/>
    <n v="0"/>
    <n v="0"/>
    <n v="0"/>
    <n v="0"/>
    <s v="Hapie"/>
    <s v="Wal Hapie"/>
    <x v="1"/>
  </r>
  <r>
    <x v="3825"/>
    <n v="4091"/>
    <x v="1"/>
    <x v="0"/>
    <s v="F/772/S"/>
    <x v="1"/>
    <s v="S"/>
    <x v="0"/>
    <x v="6"/>
    <x v="0"/>
    <x v="0"/>
    <x v="854"/>
    <n v="1"/>
    <n v="0"/>
    <n v="58"/>
    <n v="645"/>
    <s v="Pecketton"/>
    <s v="Ginald Pecketton"/>
    <x v="1"/>
  </r>
  <r>
    <x v="3826"/>
    <n v="4093"/>
    <x v="1"/>
    <x v="0"/>
    <s v="F/841/P"/>
    <x v="1"/>
    <s v="P"/>
    <x v="0"/>
    <x v="1"/>
    <x v="0"/>
    <x v="0"/>
    <x v="335"/>
    <n v="0"/>
    <n v="14"/>
    <n v="659"/>
    <n v="693"/>
    <s v="Valexandez"/>
    <s v="Lynnie Valexandez"/>
    <x v="0"/>
  </r>
  <r>
    <x v="3827"/>
    <n v="4095"/>
    <x v="1"/>
    <x v="0"/>
    <s v="G/671/P"/>
    <x v="3"/>
    <s v="P"/>
    <x v="2"/>
    <x v="9"/>
    <x v="0"/>
    <x v="718"/>
    <x v="855"/>
    <n v="3"/>
    <n v="183"/>
    <n v="208"/>
    <n v="2308"/>
    <s v="Romez"/>
    <s v="Deaney Romez"/>
    <x v="0"/>
  </r>
  <r>
    <x v="3828"/>
    <n v="3130"/>
    <x v="2"/>
    <x v="0"/>
    <s v="F/588/S"/>
    <x v="1"/>
    <s v="S"/>
    <x v="0"/>
    <x v="22"/>
    <x v="0"/>
    <x v="228"/>
    <x v="0"/>
    <n v="618"/>
    <n v="0"/>
    <n v="0"/>
    <n v="1504"/>
    <s v="Frasp"/>
    <s v="Mall Frasp"/>
    <x v="0"/>
  </r>
  <r>
    <x v="3829"/>
    <n v="4097"/>
    <x v="1"/>
    <x v="0"/>
    <s v="E/253/P"/>
    <x v="6"/>
    <s v="P"/>
    <x v="0"/>
    <x v="24"/>
    <x v="0"/>
    <x v="0"/>
    <x v="856"/>
    <n v="123"/>
    <n v="0"/>
    <n v="20"/>
    <n v="983"/>
    <s v="Weavesend"/>
    <s v="Belly Weavesend"/>
    <x v="0"/>
  </r>
  <r>
    <x v="3830"/>
    <n v="4098"/>
    <x v="1"/>
    <x v="1"/>
    <s v="G/672/P"/>
    <x v="3"/>
    <s v="P"/>
    <x v="0"/>
    <x v="29"/>
    <x v="0"/>
    <x v="0"/>
    <x v="0"/>
    <n v="0"/>
    <n v="0"/>
    <n v="0"/>
    <n v="0"/>
    <s v="Vanglis"/>
    <s v="Rena Vanglis"/>
    <x v="0"/>
  </r>
  <r>
    <x v="3831"/>
    <n v="4099"/>
    <x v="1"/>
    <x v="1"/>
    <s v="G/673/P"/>
    <x v="3"/>
    <s v="P"/>
    <x v="0"/>
    <x v="34"/>
    <x v="0"/>
    <x v="0"/>
    <x v="0"/>
    <n v="0"/>
    <n v="0"/>
    <n v="0"/>
    <n v="0"/>
    <s v="Fryersonis"/>
    <s v="Willey Fryersonis"/>
    <x v="1"/>
  </r>
  <r>
    <x v="3832"/>
    <n v="3132"/>
    <x v="2"/>
    <x v="1"/>
    <s v="F/649/P"/>
    <x v="1"/>
    <s v="P"/>
    <x v="0"/>
    <x v="14"/>
    <x v="0"/>
    <x v="0"/>
    <x v="0"/>
    <n v="0"/>
    <n v="0"/>
    <n v="0"/>
    <n v="0"/>
    <s v="Meake"/>
    <s v="Sce Meake"/>
    <x v="1"/>
  </r>
  <r>
    <x v="3833"/>
    <n v="4102"/>
    <x v="0"/>
    <x v="1"/>
    <s v="B/128/P"/>
    <x v="0"/>
    <s v="P"/>
    <x v="0"/>
    <x v="13"/>
    <x v="0"/>
    <x v="0"/>
    <x v="0"/>
    <n v="0"/>
    <n v="0"/>
    <n v="0"/>
    <n v="0"/>
    <s v="Whetedy"/>
    <s v="Brark Whetedy"/>
    <x v="1"/>
  </r>
  <r>
    <x v="3834"/>
    <n v="4103"/>
    <x v="1"/>
    <x v="1"/>
    <s v="G/674/P"/>
    <x v="3"/>
    <s v="P"/>
    <x v="0"/>
    <x v="14"/>
    <x v="0"/>
    <x v="0"/>
    <x v="0"/>
    <n v="0"/>
    <n v="0"/>
    <n v="0"/>
    <n v="0"/>
    <s v="Sterreray"/>
    <s v="Ally Sterreray"/>
    <x v="0"/>
  </r>
  <r>
    <x v="3835"/>
    <n v="4104"/>
    <x v="1"/>
    <x v="0"/>
    <s v="G/675/P"/>
    <x v="3"/>
    <s v="P"/>
    <x v="0"/>
    <x v="54"/>
    <x v="0"/>
    <x v="780"/>
    <x v="0"/>
    <n v="0"/>
    <n v="0"/>
    <n v="0"/>
    <n v="1025"/>
    <s v="Gallard"/>
    <s v="Ritany Gallard"/>
    <x v="0"/>
  </r>
  <r>
    <x v="3836"/>
    <n v="4106"/>
    <x v="1"/>
    <x v="0"/>
    <s v="G/675/S"/>
    <x v="3"/>
    <s v="S"/>
    <x v="0"/>
    <x v="26"/>
    <x v="0"/>
    <x v="0"/>
    <x v="857"/>
    <n v="78"/>
    <n v="0"/>
    <n v="0"/>
    <n v="909"/>
    <s v="Harmond"/>
    <s v="Leneva Harmond"/>
    <x v="1"/>
  </r>
  <r>
    <x v="3837"/>
    <n v="4107"/>
    <x v="1"/>
    <x v="0"/>
    <s v="G/676/S"/>
    <x v="3"/>
    <s v="S"/>
    <x v="0"/>
    <x v="40"/>
    <x v="0"/>
    <x v="0"/>
    <x v="0"/>
    <n v="489"/>
    <n v="5"/>
    <n v="276"/>
    <n v="770"/>
    <s v="Rocholton"/>
    <s v="Bobbyn Rocholton"/>
    <x v="0"/>
  </r>
  <r>
    <x v="3838"/>
    <n v="4108"/>
    <x v="0"/>
    <x v="1"/>
    <s v="B/158/S"/>
    <x v="0"/>
    <s v="S"/>
    <x v="2"/>
    <x v="13"/>
    <x v="0"/>
    <x v="0"/>
    <x v="0"/>
    <n v="0"/>
    <n v="0"/>
    <n v="0"/>
    <n v="0"/>
    <s v="Aroodint"/>
    <s v="Tarino Aroodint"/>
    <x v="1"/>
  </r>
  <r>
    <x v="3839"/>
    <n v="4108"/>
    <x v="0"/>
    <x v="0"/>
    <s v="B/158/S"/>
    <x v="0"/>
    <s v="S"/>
    <x v="0"/>
    <x v="52"/>
    <x v="0"/>
    <x v="209"/>
    <x v="858"/>
    <n v="538"/>
    <n v="18"/>
    <n v="0"/>
    <n v="3234"/>
    <s v="Aroodint"/>
    <s v="Tachium Aroodint"/>
    <x v="1"/>
  </r>
  <r>
    <x v="3840"/>
    <n v="4109"/>
    <x v="1"/>
    <x v="0"/>
    <s v="F/843/P"/>
    <x v="1"/>
    <s v="P"/>
    <x v="0"/>
    <x v="43"/>
    <x v="0"/>
    <x v="781"/>
    <x v="859"/>
    <n v="0"/>
    <n v="97"/>
    <n v="0"/>
    <n v="665"/>
    <s v="Beangley"/>
    <s v="Karlie Beangley"/>
    <x v="1"/>
  </r>
  <r>
    <x v="3841"/>
    <n v="4110"/>
    <x v="1"/>
    <x v="0"/>
    <s v="E/255/P"/>
    <x v="6"/>
    <s v="P"/>
    <x v="0"/>
    <x v="36"/>
    <x v="0"/>
    <x v="0"/>
    <x v="307"/>
    <n v="0"/>
    <n v="847"/>
    <n v="112"/>
    <n v="997"/>
    <s v="Rosargas"/>
    <s v="Son Rosargas"/>
    <x v="0"/>
  </r>
  <r>
    <x v="3842"/>
    <n v="4112"/>
    <x v="1"/>
    <x v="1"/>
    <s v="G/678/S"/>
    <x v="3"/>
    <s v="S"/>
    <x v="0"/>
    <x v="7"/>
    <x v="0"/>
    <x v="0"/>
    <x v="0"/>
    <n v="0"/>
    <n v="0"/>
    <n v="0"/>
    <n v="0"/>
    <s v="Rasmussony"/>
    <s v="Shany Rasmussony"/>
    <x v="1"/>
  </r>
  <r>
    <x v="3843"/>
    <n v="4113"/>
    <x v="0"/>
    <x v="1"/>
    <s v="B/129/P"/>
    <x v="0"/>
    <s v="P"/>
    <x v="2"/>
    <x v="4"/>
    <x v="0"/>
    <x v="0"/>
    <x v="0"/>
    <n v="0"/>
    <n v="0"/>
    <n v="0"/>
    <n v="0"/>
    <s v="Bradiary"/>
    <s v="Taraid Bradiary"/>
    <x v="1"/>
  </r>
  <r>
    <x v="3844"/>
    <n v="4113"/>
    <x v="0"/>
    <x v="0"/>
    <s v="B/129/P"/>
    <x v="0"/>
    <s v="P"/>
    <x v="0"/>
    <x v="11"/>
    <x v="0"/>
    <x v="0"/>
    <x v="860"/>
    <n v="0"/>
    <n v="166"/>
    <n v="1"/>
    <n v="2691"/>
    <s v="Bradiary"/>
    <s v="Coxak Bradiary"/>
    <x v="1"/>
  </r>
  <r>
    <x v="3845"/>
    <n v="3140"/>
    <x v="2"/>
    <x v="0"/>
    <s v="E/206/S"/>
    <x v="6"/>
    <s v="S"/>
    <x v="0"/>
    <x v="6"/>
    <x v="0"/>
    <x v="750"/>
    <x v="0"/>
    <n v="43"/>
    <n v="0"/>
    <n v="0"/>
    <n v="955"/>
    <s v="Dan"/>
    <s v="Eang Dan"/>
    <x v="0"/>
  </r>
  <r>
    <x v="3846"/>
    <n v="4115"/>
    <x v="1"/>
    <x v="1"/>
    <s v="G/679/S"/>
    <x v="3"/>
    <s v="S"/>
    <x v="1"/>
    <x v="43"/>
    <x v="0"/>
    <x v="0"/>
    <x v="0"/>
    <n v="0"/>
    <n v="0"/>
    <n v="0"/>
    <n v="0"/>
    <s v="Wagnerray"/>
    <s v="Jenne Wagnerray"/>
    <x v="0"/>
  </r>
  <r>
    <x v="3847"/>
    <n v="4116"/>
    <x v="1"/>
    <x v="0"/>
    <s v="F/774/S"/>
    <x v="1"/>
    <s v="S"/>
    <x v="0"/>
    <x v="33"/>
    <x v="0"/>
    <x v="73"/>
    <x v="0"/>
    <n v="736"/>
    <n v="0"/>
    <n v="0"/>
    <n v="776"/>
    <s v="Torrez"/>
    <s v="Ryany Torrez"/>
    <x v="1"/>
  </r>
  <r>
    <x v="3848"/>
    <n v="4120"/>
    <x v="1"/>
    <x v="1"/>
    <s v="G/680/S"/>
    <x v="3"/>
    <s v="S"/>
    <x v="1"/>
    <x v="34"/>
    <x v="0"/>
    <x v="0"/>
    <x v="0"/>
    <n v="0"/>
    <n v="0"/>
    <n v="0"/>
    <n v="0"/>
    <s v="Pentss"/>
    <s v="Aleroy Pentss"/>
    <x v="0"/>
  </r>
  <r>
    <x v="3849"/>
    <n v="4125"/>
    <x v="1"/>
    <x v="1"/>
    <s v="G/677/P"/>
    <x v="3"/>
    <s v="P"/>
    <x v="1"/>
    <x v="15"/>
    <x v="0"/>
    <x v="0"/>
    <x v="0"/>
    <n v="0"/>
    <n v="0"/>
    <n v="0"/>
    <n v="0"/>
    <s v="Watkinsley"/>
    <s v="Jorgie Watkinsley"/>
    <x v="1"/>
  </r>
  <r>
    <x v="3850"/>
    <n v="4127"/>
    <x v="0"/>
    <x v="2"/>
    <s v="B/130/P"/>
    <x v="0"/>
    <s v="P"/>
    <x v="0"/>
    <x v="40"/>
    <x v="0"/>
    <x v="0"/>
    <x v="0"/>
    <n v="0"/>
    <n v="0"/>
    <n v="0"/>
    <n v="0"/>
    <s v="Ainserfle"/>
    <s v="Dsch Ainserfle"/>
    <x v="1"/>
  </r>
  <r>
    <x v="3851"/>
    <n v="3142"/>
    <x v="2"/>
    <x v="0"/>
    <s v="F/591/S"/>
    <x v="1"/>
    <s v="S"/>
    <x v="0"/>
    <x v="25"/>
    <x v="0"/>
    <x v="782"/>
    <x v="0"/>
    <n v="71"/>
    <n v="0"/>
    <n v="0"/>
    <n v="1158"/>
    <s v="Cla"/>
    <s v="Fres Cla"/>
    <x v="0"/>
  </r>
  <r>
    <x v="3852"/>
    <n v="3143"/>
    <x v="2"/>
    <x v="1"/>
    <s v="F/592/S"/>
    <x v="1"/>
    <s v="S"/>
    <x v="2"/>
    <x v="1"/>
    <x v="0"/>
    <x v="0"/>
    <x v="0"/>
    <n v="0"/>
    <n v="0"/>
    <n v="0"/>
    <n v="0"/>
    <s v="Blane"/>
    <s v="Dous Blane"/>
    <x v="1"/>
  </r>
  <r>
    <x v="3853"/>
    <n v="3145"/>
    <x v="2"/>
    <x v="1"/>
    <s v="F/652/P"/>
    <x v="1"/>
    <s v="P"/>
    <x v="0"/>
    <x v="18"/>
    <x v="0"/>
    <x v="0"/>
    <x v="0"/>
    <n v="0"/>
    <n v="0"/>
    <n v="0"/>
    <n v="0"/>
    <s v="Gency"/>
    <s v="Spies Gency"/>
    <x v="1"/>
  </r>
  <r>
    <x v="3854"/>
    <n v="4129"/>
    <x v="1"/>
    <x v="0"/>
    <s v="F/847/P"/>
    <x v="1"/>
    <s v="P"/>
    <x v="0"/>
    <x v="40"/>
    <x v="0"/>
    <x v="246"/>
    <x v="10"/>
    <n v="777"/>
    <n v="3"/>
    <n v="3"/>
    <n v="799"/>
    <s v="Matts"/>
    <s v="Kyley Matts"/>
    <x v="0"/>
  </r>
  <r>
    <x v="3855"/>
    <n v="3158"/>
    <x v="2"/>
    <x v="0"/>
    <s v="D/100/P"/>
    <x v="5"/>
    <s v="P"/>
    <x v="0"/>
    <x v="33"/>
    <x v="0"/>
    <x v="617"/>
    <x v="0"/>
    <n v="3"/>
    <n v="2"/>
    <n v="1196"/>
    <n v="2708"/>
    <s v="Banie"/>
    <s v="Pech Banie"/>
    <x v="0"/>
  </r>
  <r>
    <x v="3856"/>
    <n v="4131"/>
    <x v="0"/>
    <x v="1"/>
    <s v="C/147/S"/>
    <x v="7"/>
    <s v="S"/>
    <x v="0"/>
    <x v="10"/>
    <x v="0"/>
    <x v="0"/>
    <x v="0"/>
    <n v="0"/>
    <n v="0"/>
    <n v="0"/>
    <n v="0"/>
    <s v="Pokematic"/>
    <s v="Achium Pokematic"/>
    <x v="1"/>
  </r>
  <r>
    <x v="3857"/>
    <n v="4132"/>
    <x v="1"/>
    <x v="1"/>
    <s v="G/678/P"/>
    <x v="3"/>
    <s v="P"/>
    <x v="2"/>
    <x v="41"/>
    <x v="0"/>
    <x v="0"/>
    <x v="0"/>
    <n v="0"/>
    <n v="0"/>
    <n v="0"/>
    <n v="0"/>
    <s v="Norry"/>
    <s v="Curtle Norry"/>
    <x v="0"/>
  </r>
  <r>
    <x v="3858"/>
    <n v="4134"/>
    <x v="3"/>
    <x v="1"/>
    <s v=""/>
    <x v="4"/>
    <s v=""/>
    <x v="0"/>
    <x v="46"/>
    <x v="0"/>
    <x v="0"/>
    <x v="0"/>
    <n v="0"/>
    <n v="0"/>
    <n v="0"/>
    <n v="0"/>
    <s v="Datty"/>
    <s v="Cird Datty"/>
    <x v="1"/>
  </r>
  <r>
    <x v="3859"/>
    <n v="3159"/>
    <x v="2"/>
    <x v="1"/>
    <s v="F/654/P"/>
    <x v="1"/>
    <s v="P"/>
    <x v="2"/>
    <x v="36"/>
    <x v="0"/>
    <x v="0"/>
    <x v="0"/>
    <n v="0"/>
    <n v="0"/>
    <n v="0"/>
    <n v="0"/>
    <s v="Melte"/>
    <s v="Eggers Melte"/>
    <x v="1"/>
  </r>
  <r>
    <x v="3860"/>
    <n v="4137"/>
    <x v="1"/>
    <x v="0"/>
    <s v="F/778/S"/>
    <x v="1"/>
    <s v="S"/>
    <x v="2"/>
    <x v="0"/>
    <x v="0"/>
    <x v="660"/>
    <x v="0"/>
    <n v="0"/>
    <n v="40"/>
    <n v="0"/>
    <n v="704"/>
    <s v="Rocknight"/>
    <s v="Lonna Rocknight"/>
    <x v="0"/>
  </r>
  <r>
    <x v="3861"/>
    <n v="4140"/>
    <x v="1"/>
    <x v="0"/>
    <s v="F/851/P"/>
    <x v="1"/>
    <s v="P"/>
    <x v="1"/>
    <x v="40"/>
    <x v="0"/>
    <x v="73"/>
    <x v="238"/>
    <n v="30"/>
    <n v="0"/>
    <n v="637"/>
    <n v="722"/>
    <s v="Fitzgerson"/>
    <s v="Shan Fitzgerson"/>
    <x v="0"/>
  </r>
  <r>
    <x v="3862"/>
    <n v="4141"/>
    <x v="1"/>
    <x v="0"/>
    <s v="G/679/P"/>
    <x v="3"/>
    <s v="P"/>
    <x v="0"/>
    <x v="56"/>
    <x v="0"/>
    <x v="0"/>
    <x v="0"/>
    <n v="0"/>
    <n v="0"/>
    <n v="0"/>
    <n v="0"/>
    <s v="Philliames"/>
    <s v="Rhonya Philliames"/>
    <x v="0"/>
  </r>
  <r>
    <x v="3863"/>
    <n v="4142"/>
    <x v="0"/>
    <x v="1"/>
    <s v="C/148/S"/>
    <x v="7"/>
    <s v="S"/>
    <x v="0"/>
    <x v="26"/>
    <x v="0"/>
    <x v="0"/>
    <x v="0"/>
    <n v="0"/>
    <n v="0"/>
    <n v="0"/>
    <n v="0"/>
    <s v="Deryplinet"/>
    <s v="Maiah Deryplinet"/>
    <x v="1"/>
  </r>
  <r>
    <x v="3864"/>
    <n v="3163"/>
    <x v="2"/>
    <x v="0"/>
    <s v="F/656/P"/>
    <x v="1"/>
    <s v="P"/>
    <x v="0"/>
    <x v="45"/>
    <x v="0"/>
    <x v="783"/>
    <x v="0"/>
    <n v="142"/>
    <n v="295"/>
    <n v="0"/>
    <n v="1444"/>
    <s v="Vlart"/>
    <s v="Crin Vlart"/>
    <x v="0"/>
  </r>
  <r>
    <x v="3865"/>
    <n v="4144"/>
    <x v="1"/>
    <x v="0"/>
    <s v="E/259/P"/>
    <x v="6"/>
    <s v="P"/>
    <x v="0"/>
    <x v="39"/>
    <x v="0"/>
    <x v="247"/>
    <x v="861"/>
    <n v="0"/>
    <n v="5"/>
    <n v="290"/>
    <n v="790"/>
    <s v="Guerson"/>
    <s v="Edgary Guerson"/>
    <x v="0"/>
  </r>
  <r>
    <x v="3866"/>
    <n v="4145"/>
    <x v="1"/>
    <x v="0"/>
    <s v="F/852/P"/>
    <x v="1"/>
    <s v="P"/>
    <x v="1"/>
    <x v="45"/>
    <x v="0"/>
    <x v="32"/>
    <x v="0"/>
    <n v="87"/>
    <n v="544"/>
    <n v="0"/>
    <n v="647"/>
    <s v="Herry"/>
    <s v="Juaney Herry"/>
    <x v="0"/>
  </r>
  <r>
    <x v="3867"/>
    <n v="4147"/>
    <x v="0"/>
    <x v="0"/>
    <s v="C/149/S"/>
    <x v="7"/>
    <s v="S"/>
    <x v="0"/>
    <x v="48"/>
    <x v="0"/>
    <x v="0"/>
    <x v="0"/>
    <n v="0"/>
    <n v="3200"/>
    <n v="0"/>
    <n v="3200"/>
    <s v="Lendly"/>
    <s v="Caphact Lendly"/>
    <x v="1"/>
  </r>
  <r>
    <x v="3868"/>
    <n v="4147"/>
    <x v="0"/>
    <x v="1"/>
    <s v="C/149/S"/>
    <x v="7"/>
    <s v="S"/>
    <x v="0"/>
    <x v="11"/>
    <x v="0"/>
    <x v="0"/>
    <x v="0"/>
    <n v="0"/>
    <n v="0"/>
    <n v="0"/>
    <n v="0"/>
    <s v="Lendly"/>
    <s v="Acrabik Lendly"/>
    <x v="1"/>
  </r>
  <r>
    <x v="3869"/>
    <n v="4149"/>
    <x v="1"/>
    <x v="0"/>
    <s v="G/682/P"/>
    <x v="3"/>
    <s v="P"/>
    <x v="2"/>
    <x v="3"/>
    <x v="2"/>
    <x v="0"/>
    <x v="0"/>
    <n v="589"/>
    <n v="2"/>
    <n v="255"/>
    <n v="846"/>
    <s v="Saundez"/>
    <s v="Benew Saundez"/>
    <x v="1"/>
  </r>
  <r>
    <x v="3870"/>
    <n v="4150"/>
    <x v="1"/>
    <x v="0"/>
    <s v="F/780/S"/>
    <x v="1"/>
    <s v="S"/>
    <x v="0"/>
    <x v="59"/>
    <x v="0"/>
    <x v="0"/>
    <x v="862"/>
    <n v="0"/>
    <n v="0"/>
    <n v="0"/>
    <n v="1029"/>
    <s v="Weaves"/>
    <s v="Hanne Weaves"/>
    <x v="1"/>
  </r>
  <r>
    <x v="3871"/>
    <n v="4151"/>
    <x v="1"/>
    <x v="1"/>
    <s v="G/683/P"/>
    <x v="3"/>
    <s v="P"/>
    <x v="2"/>
    <x v="24"/>
    <x v="0"/>
    <x v="0"/>
    <x v="0"/>
    <n v="0"/>
    <n v="0"/>
    <n v="0"/>
    <n v="0"/>
    <s v="Loverceson"/>
    <s v="Juliey Loverceson"/>
    <x v="1"/>
  </r>
  <r>
    <x v="3872"/>
    <n v="4152"/>
    <x v="1"/>
    <x v="0"/>
    <s v="F/853/P"/>
    <x v="1"/>
    <s v="P"/>
    <x v="0"/>
    <x v="8"/>
    <x v="0"/>
    <x v="62"/>
    <x v="0"/>
    <n v="0"/>
    <n v="545"/>
    <n v="0"/>
    <n v="634"/>
    <s v="Wonglasquez"/>
    <s v="Natha Wonglasquez"/>
    <x v="0"/>
  </r>
  <r>
    <x v="3873"/>
    <n v="3163"/>
    <x v="2"/>
    <x v="0"/>
    <s v="F/656/P"/>
    <x v="1"/>
    <s v="P"/>
    <x v="2"/>
    <x v="26"/>
    <x v="0"/>
    <x v="23"/>
    <x v="0"/>
    <n v="1834"/>
    <n v="1"/>
    <n v="66"/>
    <n v="1905"/>
    <s v="Vlart"/>
    <s v="Hammet Vlart"/>
    <x v="0"/>
  </r>
  <r>
    <x v="3874"/>
    <n v="4156"/>
    <x v="1"/>
    <x v="1"/>
    <s v="G/684/P"/>
    <x v="3"/>
    <s v="P"/>
    <x v="2"/>
    <x v="24"/>
    <x v="2"/>
    <x v="0"/>
    <x v="0"/>
    <n v="0"/>
    <n v="0"/>
    <n v="0"/>
    <n v="0"/>
    <s v="Watkinsley"/>
    <s v="Millia Watkinsley"/>
    <x v="0"/>
  </r>
  <r>
    <x v="3875"/>
    <n v="4158"/>
    <x v="1"/>
    <x v="0"/>
    <s v="E/273/S"/>
    <x v="6"/>
    <s v="S"/>
    <x v="0"/>
    <x v="38"/>
    <x v="0"/>
    <x v="0"/>
    <x v="0"/>
    <n v="580"/>
    <n v="211"/>
    <n v="0"/>
    <n v="791"/>
    <s v="Noeley"/>
    <s v="Doryn Noeley"/>
    <x v="0"/>
  </r>
  <r>
    <x v="3876"/>
    <n v="4159"/>
    <x v="1"/>
    <x v="0"/>
    <s v="F/782/S"/>
    <x v="1"/>
    <s v="S"/>
    <x v="0"/>
    <x v="24"/>
    <x v="0"/>
    <x v="0"/>
    <x v="91"/>
    <n v="15"/>
    <n v="5"/>
    <n v="842"/>
    <n v="864"/>
    <s v="Harperez"/>
    <s v="Hilley Harperez"/>
    <x v="0"/>
  </r>
  <r>
    <x v="3877"/>
    <n v="3166"/>
    <x v="2"/>
    <x v="1"/>
    <s v="F/657/P"/>
    <x v="1"/>
    <s v="P"/>
    <x v="0"/>
    <x v="34"/>
    <x v="0"/>
    <x v="0"/>
    <x v="0"/>
    <n v="0"/>
    <n v="0"/>
    <n v="0"/>
    <n v="0"/>
    <s v="Cheen"/>
    <s v="Morms Cheen"/>
    <x v="1"/>
  </r>
  <r>
    <x v="3878"/>
    <n v="4163"/>
    <x v="1"/>
    <x v="1"/>
    <s v="G/683/S"/>
    <x v="3"/>
    <s v="S"/>
    <x v="2"/>
    <x v="4"/>
    <x v="0"/>
    <x v="0"/>
    <x v="0"/>
    <n v="0"/>
    <n v="0"/>
    <n v="0"/>
    <n v="0"/>
    <s v="Woodwinton"/>
    <s v="Lyne Woodwinton"/>
    <x v="1"/>
  </r>
  <r>
    <x v="3879"/>
    <n v="4165"/>
    <x v="1"/>
    <x v="0"/>
    <s v="G/685/P"/>
    <x v="3"/>
    <s v="P"/>
    <x v="0"/>
    <x v="12"/>
    <x v="0"/>
    <x v="784"/>
    <x v="0"/>
    <n v="703"/>
    <n v="5"/>
    <n v="0"/>
    <n v="954"/>
    <s v="Logannon"/>
    <s v="Kendy Logannon"/>
    <x v="1"/>
  </r>
  <r>
    <x v="3880"/>
    <n v="4166"/>
    <x v="0"/>
    <x v="1"/>
    <s v="B/132/P"/>
    <x v="0"/>
    <s v="P"/>
    <x v="2"/>
    <x v="11"/>
    <x v="0"/>
    <x v="0"/>
    <x v="0"/>
    <n v="0"/>
    <n v="0"/>
    <n v="0"/>
    <n v="0"/>
    <s v="Stacketent"/>
    <s v="Thabius Stacketent"/>
    <x v="1"/>
  </r>
  <r>
    <x v="3881"/>
    <n v="4166"/>
    <x v="0"/>
    <x v="0"/>
    <s v="B/132/P"/>
    <x v="0"/>
    <s v="P"/>
    <x v="2"/>
    <x v="2"/>
    <x v="1"/>
    <x v="0"/>
    <x v="863"/>
    <n v="3627"/>
    <n v="122"/>
    <n v="30"/>
    <n v="4058"/>
    <s v="Stacketent"/>
    <s v="Ionan Stacketent"/>
    <x v="1"/>
  </r>
  <r>
    <x v="3882"/>
    <n v="4167"/>
    <x v="1"/>
    <x v="0"/>
    <s v=""/>
    <x v="4"/>
    <s v=""/>
    <x v="1"/>
    <x v="34"/>
    <x v="2"/>
    <x v="0"/>
    <x v="864"/>
    <n v="0"/>
    <n v="0"/>
    <n v="334"/>
    <n v="774"/>
    <s v="Deckerson"/>
    <s v="Ninaha Deckerson"/>
    <x v="0"/>
  </r>
  <r>
    <x v="3883"/>
    <n v="4168"/>
    <x v="1"/>
    <x v="0"/>
    <s v="F/855/P"/>
    <x v="1"/>
    <s v="P"/>
    <x v="0"/>
    <x v="22"/>
    <x v="0"/>
    <x v="0"/>
    <x v="338"/>
    <n v="30"/>
    <n v="0"/>
    <n v="832"/>
    <n v="880"/>
    <s v="Deckerson"/>
    <s v="Eriky Deckerson"/>
    <x v="0"/>
  </r>
  <r>
    <x v="3884"/>
    <n v="4168"/>
    <x v="1"/>
    <x v="0"/>
    <s v="E/260/P"/>
    <x v="6"/>
    <s v="P"/>
    <x v="0"/>
    <x v="7"/>
    <x v="0"/>
    <x v="0"/>
    <x v="865"/>
    <n v="6"/>
    <n v="0"/>
    <n v="542"/>
    <n v="789"/>
    <s v="Deckerson"/>
    <s v="Elina Deckerson"/>
    <x v="0"/>
  </r>
  <r>
    <x v="3885"/>
    <n v="4169"/>
    <x v="0"/>
    <x v="1"/>
    <s v="D/140/P"/>
    <x v="5"/>
    <s v="P"/>
    <x v="0"/>
    <x v="52"/>
    <x v="0"/>
    <x v="0"/>
    <x v="0"/>
    <n v="0"/>
    <n v="0"/>
    <n v="0"/>
    <n v="0"/>
    <s v="Susent"/>
    <s v="Avijava Susent"/>
    <x v="1"/>
  </r>
  <r>
    <x v="3886"/>
    <n v="4169"/>
    <x v="0"/>
    <x v="0"/>
    <s v="D/140/P"/>
    <x v="5"/>
    <s v="P"/>
    <x v="0"/>
    <x v="54"/>
    <x v="0"/>
    <x v="0"/>
    <x v="866"/>
    <n v="0"/>
    <n v="2"/>
    <n v="16"/>
    <n v="1580"/>
    <s v="Susent"/>
    <s v="Acruxon Susent"/>
    <x v="1"/>
  </r>
  <r>
    <x v="3887"/>
    <n v="4170"/>
    <x v="0"/>
    <x v="1"/>
    <s v="B/133/P"/>
    <x v="0"/>
    <s v="P"/>
    <x v="0"/>
    <x v="7"/>
    <x v="0"/>
    <x v="0"/>
    <x v="0"/>
    <n v="0"/>
    <n v="0"/>
    <n v="0"/>
    <n v="0"/>
    <s v="Pirejus"/>
    <s v="Sarich Pirejus"/>
    <x v="1"/>
  </r>
  <r>
    <x v="3888"/>
    <n v="4171"/>
    <x v="1"/>
    <x v="1"/>
    <s v="G/686/P"/>
    <x v="3"/>
    <s v="P"/>
    <x v="0"/>
    <x v="40"/>
    <x v="0"/>
    <x v="0"/>
    <x v="0"/>
    <n v="0"/>
    <n v="0"/>
    <n v="0"/>
    <n v="0"/>
    <s v="Mclardson"/>
    <s v="Candyn Mclardson"/>
    <x v="0"/>
  </r>
  <r>
    <x v="3889"/>
    <n v="3174"/>
    <x v="2"/>
    <x v="0"/>
    <s v="D/101/P"/>
    <x v="5"/>
    <s v="P"/>
    <x v="3"/>
    <x v="43"/>
    <x v="0"/>
    <x v="785"/>
    <x v="0"/>
    <n v="1632"/>
    <n v="3"/>
    <n v="0"/>
    <n v="1790"/>
    <s v="Homin"/>
    <s v="Berios Homin"/>
    <x v="1"/>
  </r>
  <r>
    <x v="3890"/>
    <n v="3174"/>
    <x v="2"/>
    <x v="1"/>
    <s v="F/660/P"/>
    <x v="1"/>
    <s v="P"/>
    <x v="0"/>
    <x v="22"/>
    <x v="0"/>
    <x v="0"/>
    <x v="0"/>
    <n v="0"/>
    <n v="0"/>
    <n v="0"/>
    <n v="0"/>
    <s v="Homin"/>
    <s v="Life Homin"/>
    <x v="1"/>
  </r>
  <r>
    <x v="3891"/>
    <n v="3188"/>
    <x v="2"/>
    <x v="1"/>
    <s v="E/209/S"/>
    <x v="6"/>
    <s v="S"/>
    <x v="2"/>
    <x v="14"/>
    <x v="0"/>
    <x v="0"/>
    <x v="0"/>
    <n v="0"/>
    <n v="0"/>
    <n v="0"/>
    <n v="0"/>
    <s v="Reau"/>
    <s v="Mass Reau"/>
    <x v="0"/>
  </r>
  <r>
    <x v="3892"/>
    <n v="3189"/>
    <x v="2"/>
    <x v="1"/>
    <s v="D/102/P"/>
    <x v="5"/>
    <s v="P"/>
    <x v="2"/>
    <x v="46"/>
    <x v="0"/>
    <x v="0"/>
    <x v="0"/>
    <n v="0"/>
    <n v="0"/>
    <n v="0"/>
    <n v="0"/>
    <s v="Che"/>
    <s v="Weers Che"/>
    <x v="1"/>
  </r>
  <r>
    <x v="3893"/>
    <n v="3189"/>
    <x v="2"/>
    <x v="0"/>
    <s v="D/102/P"/>
    <x v="5"/>
    <s v="P"/>
    <x v="0"/>
    <x v="36"/>
    <x v="0"/>
    <x v="786"/>
    <x v="0"/>
    <n v="0"/>
    <n v="0"/>
    <n v="0"/>
    <n v="1299"/>
    <s v="Che"/>
    <s v="Womel Che"/>
    <x v="0"/>
  </r>
  <r>
    <x v="3894"/>
    <n v="3191"/>
    <x v="2"/>
    <x v="1"/>
    <s v="F/603/S"/>
    <x v="1"/>
    <s v="S"/>
    <x v="0"/>
    <x v="66"/>
    <x v="0"/>
    <x v="0"/>
    <x v="0"/>
    <n v="0"/>
    <n v="0"/>
    <n v="0"/>
    <n v="0"/>
    <s v="Sin"/>
    <s v="Fex Sin"/>
    <x v="1"/>
  </r>
  <r>
    <x v="3895"/>
    <n v="3193"/>
    <x v="2"/>
    <x v="0"/>
    <s v="F/666/P"/>
    <x v="1"/>
    <s v="P"/>
    <x v="0"/>
    <x v="38"/>
    <x v="1"/>
    <x v="748"/>
    <x v="0"/>
    <n v="849"/>
    <n v="0"/>
    <n v="0"/>
    <n v="1158"/>
    <s v="Mushe"/>
    <s v="Golve Mushe"/>
    <x v="1"/>
  </r>
  <r>
    <x v="3896"/>
    <n v="4173"/>
    <x v="1"/>
    <x v="0"/>
    <s v="E/261/P"/>
    <x v="6"/>
    <s v="P"/>
    <x v="0"/>
    <x v="38"/>
    <x v="0"/>
    <x v="0"/>
    <x v="0"/>
    <n v="0"/>
    <n v="658"/>
    <n v="133"/>
    <n v="791"/>
    <s v="Meleon"/>
    <s v="Genee Meleon"/>
    <x v="0"/>
  </r>
  <r>
    <x v="3897"/>
    <n v="4174"/>
    <x v="1"/>
    <x v="0"/>
    <s v="F/857/P"/>
    <x v="1"/>
    <s v="P"/>
    <x v="0"/>
    <x v="52"/>
    <x v="0"/>
    <x v="179"/>
    <x v="10"/>
    <n v="327"/>
    <n v="557"/>
    <n v="0"/>
    <n v="944"/>
    <s v="Armstromez"/>
    <s v="Coren Armstromez"/>
    <x v="0"/>
  </r>
  <r>
    <x v="3898"/>
    <n v="4175"/>
    <x v="1"/>
    <x v="0"/>
    <s v="F/858/P"/>
    <x v="1"/>
    <s v="P"/>
    <x v="2"/>
    <x v="12"/>
    <x v="0"/>
    <x v="0"/>
    <x v="486"/>
    <n v="15"/>
    <n v="20"/>
    <n v="592"/>
    <n v="716"/>
    <s v="Burnerez"/>
    <s v="Thery Burnerez"/>
    <x v="0"/>
  </r>
  <r>
    <x v="3899"/>
    <n v="3196"/>
    <x v="2"/>
    <x v="0"/>
    <s v="F/667/P"/>
    <x v="1"/>
    <s v="P"/>
    <x v="0"/>
    <x v="22"/>
    <x v="0"/>
    <x v="409"/>
    <x v="0"/>
    <n v="1553"/>
    <n v="0"/>
    <n v="0"/>
    <n v="2599"/>
    <s v="Chate"/>
    <s v="Flats Chate"/>
    <x v="0"/>
  </r>
  <r>
    <x v="3900"/>
    <n v="3209"/>
    <x v="2"/>
    <x v="1"/>
    <s v="F/672/P"/>
    <x v="1"/>
    <s v="P"/>
    <x v="0"/>
    <x v="20"/>
    <x v="0"/>
    <x v="0"/>
    <x v="0"/>
    <n v="0"/>
    <n v="0"/>
    <n v="0"/>
    <n v="0"/>
    <s v="Nutca"/>
    <s v="Ech Nutca"/>
    <x v="1"/>
  </r>
  <r>
    <x v="3901"/>
    <n v="3213"/>
    <x v="2"/>
    <x v="0"/>
    <s v="D/103/P"/>
    <x v="5"/>
    <s v="P"/>
    <x v="0"/>
    <x v="15"/>
    <x v="0"/>
    <x v="787"/>
    <x v="0"/>
    <n v="726"/>
    <n v="325"/>
    <n v="0"/>
    <n v="1766"/>
    <s v="Surry"/>
    <s v="Lucan Surry"/>
    <x v="0"/>
  </r>
  <r>
    <x v="3902"/>
    <n v="3219"/>
    <x v="2"/>
    <x v="1"/>
    <s v="E/214/S"/>
    <x v="6"/>
    <s v="S"/>
    <x v="0"/>
    <x v="0"/>
    <x v="0"/>
    <x v="0"/>
    <x v="0"/>
    <n v="0"/>
    <n v="0"/>
    <n v="0"/>
    <n v="0"/>
    <s v="Paska"/>
    <s v="Vuls Paska"/>
    <x v="0"/>
  </r>
  <r>
    <x v="3903"/>
    <n v="3230"/>
    <x v="2"/>
    <x v="1"/>
    <s v="F/674/P"/>
    <x v="1"/>
    <s v="P"/>
    <x v="0"/>
    <x v="23"/>
    <x v="0"/>
    <x v="0"/>
    <x v="0"/>
    <n v="0"/>
    <n v="0"/>
    <n v="0"/>
    <n v="0"/>
    <s v="Sache"/>
    <s v="Healls Sache"/>
    <x v="1"/>
  </r>
  <r>
    <x v="3904"/>
    <n v="3232"/>
    <x v="2"/>
    <x v="1"/>
    <s v="F/609/S"/>
    <x v="1"/>
    <s v="S"/>
    <x v="0"/>
    <x v="26"/>
    <x v="0"/>
    <x v="0"/>
    <x v="0"/>
    <n v="0"/>
    <n v="0"/>
    <n v="0"/>
    <n v="0"/>
    <s v="Burte"/>
    <s v="Munda Burte"/>
    <x v="1"/>
  </r>
  <r>
    <x v="3905"/>
    <n v="3237"/>
    <x v="2"/>
    <x v="0"/>
    <s v="D/104/P"/>
    <x v="5"/>
    <s v="P"/>
    <x v="0"/>
    <x v="33"/>
    <x v="0"/>
    <x v="788"/>
    <x v="0"/>
    <n v="80"/>
    <n v="589"/>
    <n v="0"/>
    <n v="1766"/>
    <s v="Lapie"/>
    <s v="Graw Lapie"/>
    <x v="0"/>
  </r>
  <r>
    <x v="3906"/>
    <n v="4177"/>
    <x v="0"/>
    <x v="1"/>
    <s v="B/161/S"/>
    <x v="0"/>
    <s v="S"/>
    <x v="0"/>
    <x v="25"/>
    <x v="0"/>
    <x v="0"/>
    <x v="0"/>
    <n v="0"/>
    <n v="0"/>
    <n v="0"/>
    <n v="0"/>
    <s v="Witalnerod"/>
    <s v="Mesatik Witalnerod"/>
    <x v="1"/>
  </r>
  <r>
    <x v="3907"/>
    <n v="4177"/>
    <x v="0"/>
    <x v="1"/>
    <s v="B/161/S"/>
    <x v="0"/>
    <s v="S"/>
    <x v="2"/>
    <x v="34"/>
    <x v="0"/>
    <x v="0"/>
    <x v="0"/>
    <n v="0"/>
    <n v="0"/>
    <n v="0"/>
    <n v="0"/>
    <s v="Foraud"/>
    <s v="Wezno Foraud"/>
    <x v="1"/>
  </r>
  <r>
    <x v="3908"/>
    <n v="4177"/>
    <x v="0"/>
    <x v="0"/>
    <s v="B/161/S"/>
    <x v="0"/>
    <s v="S"/>
    <x v="2"/>
    <x v="5"/>
    <x v="0"/>
    <x v="583"/>
    <x v="795"/>
    <n v="0"/>
    <n v="1675"/>
    <n v="3597"/>
    <n v="5896"/>
    <s v="Foraud"/>
    <s v="Wasath Foraud"/>
    <x v="0"/>
  </r>
  <r>
    <x v="3909"/>
    <n v="4178"/>
    <x v="1"/>
    <x v="0"/>
    <s v="G/687/P"/>
    <x v="3"/>
    <s v="P"/>
    <x v="0"/>
    <x v="43"/>
    <x v="0"/>
    <x v="0"/>
    <x v="0"/>
    <n v="4"/>
    <n v="6"/>
    <n v="773"/>
    <n v="783"/>
    <s v="Sweenez"/>
    <s v="Almara Sweenez"/>
    <x v="0"/>
  </r>
  <r>
    <x v="3910"/>
    <n v="4179"/>
    <x v="0"/>
    <x v="0"/>
    <s v="A/50/S"/>
    <x v="2"/>
    <s v="S"/>
    <x v="0"/>
    <x v="29"/>
    <x v="1"/>
    <x v="0"/>
    <x v="867"/>
    <n v="183"/>
    <n v="91"/>
    <n v="0"/>
    <n v="1446"/>
    <s v="-"/>
    <s v="-"/>
    <x v="1"/>
  </r>
  <r>
    <x v="3911"/>
    <n v="4179"/>
    <x v="0"/>
    <x v="1"/>
    <s v="A/50/S"/>
    <x v="2"/>
    <s v="S"/>
    <x v="0"/>
    <x v="40"/>
    <x v="0"/>
    <x v="0"/>
    <x v="0"/>
    <n v="0"/>
    <n v="0"/>
    <n v="0"/>
    <n v="0"/>
    <s v="Pleele"/>
    <s v="Alrais Pleele"/>
    <x v="1"/>
  </r>
  <r>
    <x v="3912"/>
    <n v="4181"/>
    <x v="0"/>
    <x v="0"/>
    <s v="C/133/P"/>
    <x v="7"/>
    <s v="P"/>
    <x v="0"/>
    <x v="32"/>
    <x v="0"/>
    <x v="0"/>
    <x v="0"/>
    <n v="0"/>
    <n v="0"/>
    <n v="0"/>
    <n v="0"/>
    <s v="Frattyring"/>
    <s v="Okulas Frattyring"/>
    <x v="1"/>
  </r>
  <r>
    <x v="3913"/>
    <n v="4181"/>
    <x v="0"/>
    <x v="0"/>
    <s v="C/133/P"/>
    <x v="7"/>
    <s v="P"/>
    <x v="3"/>
    <x v="16"/>
    <x v="0"/>
    <x v="0"/>
    <x v="0"/>
    <n v="0"/>
    <n v="0"/>
    <n v="0"/>
    <n v="0"/>
    <s v="Frattyring"/>
    <s v="Meron Frattyring"/>
    <x v="1"/>
  </r>
  <r>
    <x v="3914"/>
    <n v="4181"/>
    <x v="0"/>
    <x v="1"/>
    <s v=""/>
    <x v="4"/>
    <s v=""/>
    <x v="0"/>
    <x v="30"/>
    <x v="0"/>
    <x v="0"/>
    <x v="0"/>
    <n v="0"/>
    <n v="0"/>
    <n v="0"/>
    <n v="0"/>
    <s v="Frattyring"/>
    <s v="Terope Frattyring"/>
    <x v="1"/>
  </r>
  <r>
    <x v="3915"/>
    <n v="4181"/>
    <x v="0"/>
    <x v="1"/>
    <s v="C/133/P"/>
    <x v="7"/>
    <s v="P"/>
    <x v="0"/>
    <x v="5"/>
    <x v="0"/>
    <x v="0"/>
    <x v="0"/>
    <n v="0"/>
    <n v="0"/>
    <n v="0"/>
    <n v="0"/>
    <s v="Frattyring"/>
    <s v="Ashir Frattyring"/>
    <x v="1"/>
  </r>
  <r>
    <x v="3916"/>
    <n v="4181"/>
    <x v="0"/>
    <x v="0"/>
    <s v="C/133/P"/>
    <x v="7"/>
    <s v="P"/>
    <x v="2"/>
    <x v="14"/>
    <x v="0"/>
    <x v="71"/>
    <x v="868"/>
    <n v="0"/>
    <n v="4840"/>
    <n v="14485"/>
    <n v="28074"/>
    <s v="Frattyring"/>
    <s v="Wezena Frattyring"/>
    <x v="0"/>
  </r>
  <r>
    <x v="3917"/>
    <n v="4181"/>
    <x v="0"/>
    <x v="0"/>
    <s v="C/133/P"/>
    <x v="7"/>
    <s v="P"/>
    <x v="2"/>
    <x v="54"/>
    <x v="1"/>
    <x v="0"/>
    <x v="869"/>
    <n v="0"/>
    <n v="1022"/>
    <n v="1562"/>
    <n v="12047"/>
    <s v="Frattyring"/>
    <s v="Ranan Frattyring"/>
    <x v="1"/>
  </r>
  <r>
    <x v="3918"/>
    <n v="4182"/>
    <x v="0"/>
    <x v="0"/>
    <s v="A/51/S"/>
    <x v="2"/>
    <s v="S"/>
    <x v="2"/>
    <x v="3"/>
    <x v="0"/>
    <x v="0"/>
    <x v="870"/>
    <n v="0"/>
    <n v="1817"/>
    <n v="182"/>
    <n v="4019"/>
    <s v="Tabloory"/>
    <s v="Maiamak Tabloory"/>
    <x v="0"/>
  </r>
  <r>
    <x v="3919"/>
    <n v="4182"/>
    <x v="0"/>
    <x v="0"/>
    <s v="A/51/S"/>
    <x v="2"/>
    <s v="S"/>
    <x v="0"/>
    <x v="26"/>
    <x v="0"/>
    <x v="0"/>
    <x v="336"/>
    <n v="0"/>
    <n v="3975"/>
    <n v="186"/>
    <n v="4285"/>
    <s v="-"/>
    <s v="-"/>
    <x v="0"/>
  </r>
  <r>
    <x v="3920"/>
    <n v="4182"/>
    <x v="0"/>
    <x v="0"/>
    <s v="A/51/S"/>
    <x v="2"/>
    <s v="S"/>
    <x v="2"/>
    <x v="26"/>
    <x v="1"/>
    <x v="0"/>
    <x v="871"/>
    <n v="0"/>
    <n v="26"/>
    <n v="4376"/>
    <n v="7574"/>
    <s v="Tabloory"/>
    <s v="Alathim Tabloory"/>
    <x v="0"/>
  </r>
  <r>
    <x v="3921"/>
    <n v="4183"/>
    <x v="1"/>
    <x v="0"/>
    <s v="F/784/S"/>
    <x v="1"/>
    <s v="S"/>
    <x v="0"/>
    <x v="39"/>
    <x v="0"/>
    <x v="554"/>
    <x v="494"/>
    <n v="0"/>
    <n v="0"/>
    <n v="77"/>
    <n v="1552"/>
    <s v="Bootez"/>
    <s v="Heald Bootez"/>
    <x v="0"/>
  </r>
  <r>
    <x v="3922"/>
    <n v="4184"/>
    <x v="1"/>
    <x v="0"/>
    <s v="F/860/P"/>
    <x v="1"/>
    <s v="P"/>
    <x v="2"/>
    <x v="43"/>
    <x v="0"/>
    <x v="250"/>
    <x v="0"/>
    <n v="353"/>
    <n v="0"/>
    <n v="8"/>
    <n v="919"/>
    <s v="Wilsoney"/>
    <s v="Thel Wilsoney"/>
    <x v="0"/>
  </r>
  <r>
    <x v="3923"/>
    <n v="4185"/>
    <x v="1"/>
    <x v="0"/>
    <s v="G/688/P"/>
    <x v="3"/>
    <s v="P"/>
    <x v="0"/>
    <x v="1"/>
    <x v="0"/>
    <x v="0"/>
    <x v="872"/>
    <n v="0"/>
    <n v="0"/>
    <n v="0"/>
    <n v="1725"/>
    <s v="Waderoachez"/>
    <s v="Coreee Waderoachez"/>
    <x v="1"/>
  </r>
  <r>
    <x v="3924"/>
    <n v="4186"/>
    <x v="1"/>
    <x v="1"/>
    <s v="G/685/S"/>
    <x v="3"/>
    <s v="S"/>
    <x v="2"/>
    <x v="30"/>
    <x v="0"/>
    <x v="0"/>
    <x v="0"/>
    <n v="0"/>
    <n v="0"/>
    <n v="0"/>
    <n v="0"/>
    <s v="Dickley"/>
    <s v="Clard Dickley"/>
    <x v="1"/>
  </r>
  <r>
    <x v="3925"/>
    <n v="4188"/>
    <x v="1"/>
    <x v="0"/>
    <s v="F/861/P"/>
    <x v="1"/>
    <s v="P"/>
    <x v="0"/>
    <x v="40"/>
    <x v="0"/>
    <x v="609"/>
    <x v="100"/>
    <n v="0"/>
    <n v="240"/>
    <n v="598"/>
    <n v="2199"/>
    <s v="Fowlesterez"/>
    <s v="Lis Fowlesterez"/>
    <x v="1"/>
  </r>
  <r>
    <x v="3926"/>
    <n v="4189"/>
    <x v="1"/>
    <x v="0"/>
    <s v="G/686/S"/>
    <x v="3"/>
    <s v="S"/>
    <x v="2"/>
    <x v="30"/>
    <x v="0"/>
    <x v="250"/>
    <x v="0"/>
    <n v="3"/>
    <n v="0"/>
    <n v="1226"/>
    <n v="1787"/>
    <s v="Petermandez"/>
    <s v="Wayney Petermandez"/>
    <x v="0"/>
  </r>
  <r>
    <x v="3927"/>
    <n v="3237"/>
    <x v="2"/>
    <x v="0"/>
    <s v="F/677/P"/>
    <x v="1"/>
    <s v="P"/>
    <x v="0"/>
    <x v="21"/>
    <x v="0"/>
    <x v="0"/>
    <x v="0"/>
    <n v="0"/>
    <n v="0"/>
    <n v="0"/>
    <n v="0"/>
    <s v="Lapie"/>
    <s v="Chrets Lapie"/>
    <x v="1"/>
  </r>
  <r>
    <x v="3928"/>
    <n v="3237"/>
    <x v="2"/>
    <x v="0"/>
    <s v="D/104/P"/>
    <x v="5"/>
    <s v="P"/>
    <x v="0"/>
    <x v="15"/>
    <x v="0"/>
    <x v="789"/>
    <x v="0"/>
    <n v="599"/>
    <n v="117"/>
    <n v="0"/>
    <n v="3362"/>
    <s v="Lapie"/>
    <s v="Mon Lapie"/>
    <x v="0"/>
  </r>
  <r>
    <x v="3929"/>
    <n v="4196"/>
    <x v="1"/>
    <x v="1"/>
    <s v="G/688/S"/>
    <x v="3"/>
    <s v="S"/>
    <x v="0"/>
    <x v="45"/>
    <x v="0"/>
    <x v="0"/>
    <x v="0"/>
    <n v="0"/>
    <n v="0"/>
    <n v="0"/>
    <n v="0"/>
    <s v="Jacostaney"/>
    <s v="Antony Jacostaney"/>
    <x v="1"/>
  </r>
  <r>
    <x v="3930"/>
    <n v="4197"/>
    <x v="1"/>
    <x v="0"/>
    <s v="F/786/S"/>
    <x v="1"/>
    <s v="S"/>
    <x v="0"/>
    <x v="77"/>
    <x v="0"/>
    <x v="67"/>
    <x v="873"/>
    <n v="0"/>
    <n v="17"/>
    <n v="0"/>
    <n v="3176"/>
    <s v="Cooks"/>
    <s v="Stanya Cooks"/>
    <x v="1"/>
  </r>
  <r>
    <x v="3931"/>
    <n v="4197"/>
    <x v="1"/>
    <x v="0"/>
    <s v="F/786/S"/>
    <x v="1"/>
    <s v="S"/>
    <x v="0"/>
    <x v="38"/>
    <x v="0"/>
    <x v="0"/>
    <x v="874"/>
    <n v="0"/>
    <n v="128"/>
    <n v="363"/>
    <n v="1358"/>
    <s v="Cooks"/>
    <s v="Stald Cooks"/>
    <x v="1"/>
  </r>
  <r>
    <x v="3932"/>
    <n v="4197"/>
    <x v="1"/>
    <x v="0"/>
    <s v="G/689/S"/>
    <x v="3"/>
    <s v="S"/>
    <x v="0"/>
    <x v="43"/>
    <x v="0"/>
    <x v="790"/>
    <x v="0"/>
    <n v="4"/>
    <n v="0"/>
    <n v="82"/>
    <n v="1706"/>
    <s v="Cooks"/>
    <s v="Harrie Cooks"/>
    <x v="0"/>
  </r>
  <r>
    <x v="3933"/>
    <n v="4199"/>
    <x v="1"/>
    <x v="0"/>
    <s v="F/787/S"/>
    <x v="1"/>
    <s v="S"/>
    <x v="0"/>
    <x v="31"/>
    <x v="0"/>
    <x v="0"/>
    <x v="875"/>
    <n v="703"/>
    <n v="1"/>
    <n v="0"/>
    <n v="902"/>
    <s v="Howenters"/>
    <s v="Milly Howenters"/>
    <x v="1"/>
  </r>
  <r>
    <x v="3934"/>
    <n v="3238"/>
    <x v="2"/>
    <x v="1"/>
    <s v="E/215/S"/>
    <x v="6"/>
    <s v="S"/>
    <x v="0"/>
    <x v="6"/>
    <x v="0"/>
    <x v="0"/>
    <x v="0"/>
    <n v="0"/>
    <n v="0"/>
    <n v="0"/>
    <n v="0"/>
    <s v="Reste"/>
    <s v="Walles Reste"/>
    <x v="0"/>
  </r>
  <r>
    <x v="3935"/>
    <n v="4204"/>
    <x v="1"/>
    <x v="1"/>
    <s v="G/691/P"/>
    <x v="3"/>
    <s v="P"/>
    <x v="1"/>
    <x v="40"/>
    <x v="0"/>
    <x v="0"/>
    <x v="0"/>
    <n v="0"/>
    <n v="0"/>
    <n v="0"/>
    <n v="0"/>
    <s v="Avisnydes"/>
    <s v="Nandy Avisnydes"/>
    <x v="1"/>
  </r>
  <r>
    <x v="3936"/>
    <n v="4204"/>
    <x v="1"/>
    <x v="0"/>
    <s v="G/691/P"/>
    <x v="3"/>
    <s v="P"/>
    <x v="0"/>
    <x v="21"/>
    <x v="0"/>
    <x v="0"/>
    <x v="0"/>
    <n v="0"/>
    <n v="0"/>
    <n v="0"/>
    <n v="0"/>
    <s v="Avisnydes"/>
    <s v="Rald Avisnydes"/>
    <x v="0"/>
  </r>
  <r>
    <x v="3937"/>
    <n v="4204"/>
    <x v="1"/>
    <x v="1"/>
    <s v="G/691/P"/>
    <x v="3"/>
    <s v="P"/>
    <x v="0"/>
    <x v="71"/>
    <x v="0"/>
    <x v="0"/>
    <x v="0"/>
    <n v="0"/>
    <n v="0"/>
    <n v="0"/>
    <n v="0"/>
    <s v="Avisnydes"/>
    <s v="Gailya Avisnydes"/>
    <x v="1"/>
  </r>
  <r>
    <x v="3938"/>
    <n v="4205"/>
    <x v="1"/>
    <x v="0"/>
    <s v="F/789/S"/>
    <x v="1"/>
    <s v="S"/>
    <x v="0"/>
    <x v="12"/>
    <x v="0"/>
    <x v="0"/>
    <x v="876"/>
    <n v="0"/>
    <n v="58"/>
    <n v="441"/>
    <n v="1385"/>
    <s v="Dillips"/>
    <s v="Ebonya Dillips"/>
    <x v="0"/>
  </r>
  <r>
    <x v="3939"/>
    <n v="4206"/>
    <x v="1"/>
    <x v="0"/>
    <s v="F/865/P"/>
    <x v="1"/>
    <s v="P"/>
    <x v="0"/>
    <x v="15"/>
    <x v="0"/>
    <x v="0"/>
    <x v="350"/>
    <n v="524"/>
    <n v="7"/>
    <n v="0"/>
    <n v="544"/>
    <s v="Bucknersony"/>
    <s v="Analdy Bucknersony"/>
    <x v="0"/>
  </r>
  <r>
    <x v="3940"/>
    <n v="4207"/>
    <x v="0"/>
    <x v="1"/>
    <s v="B/163/S"/>
    <x v="0"/>
    <s v="S"/>
    <x v="0"/>
    <x v="36"/>
    <x v="0"/>
    <x v="0"/>
    <x v="0"/>
    <n v="0"/>
    <n v="0"/>
    <n v="0"/>
    <n v="0"/>
    <s v="Perable"/>
    <s v="Scepton Perable"/>
    <x v="1"/>
  </r>
  <r>
    <x v="3941"/>
    <n v="4207"/>
    <x v="0"/>
    <x v="1"/>
    <s v="B/163/S"/>
    <x v="0"/>
    <s v="S"/>
    <x v="2"/>
    <x v="59"/>
    <x v="0"/>
    <x v="0"/>
    <x v="0"/>
    <n v="0"/>
    <n v="0"/>
    <n v="0"/>
    <n v="0"/>
    <s v="Perable"/>
    <s v="Astonon Perable"/>
    <x v="1"/>
  </r>
  <r>
    <x v="3942"/>
    <n v="3268"/>
    <x v="2"/>
    <x v="0"/>
    <s v="E/219/S"/>
    <x v="6"/>
    <s v="S"/>
    <x v="0"/>
    <x v="15"/>
    <x v="0"/>
    <x v="0"/>
    <x v="0"/>
    <n v="0"/>
    <n v="0"/>
    <n v="0"/>
    <n v="0"/>
    <s v="Ses"/>
    <s v="Rosts Ses"/>
    <x v="0"/>
  </r>
  <r>
    <x v="3943"/>
    <n v="4210"/>
    <x v="0"/>
    <x v="1"/>
    <s v="C/151/S"/>
    <x v="7"/>
    <s v="S"/>
    <x v="2"/>
    <x v="53"/>
    <x v="0"/>
    <x v="0"/>
    <x v="0"/>
    <n v="0"/>
    <n v="0"/>
    <n v="0"/>
    <n v="0"/>
    <s v="Siccertful"/>
    <s v="Diph Siccertful"/>
    <x v="1"/>
  </r>
  <r>
    <x v="3944"/>
    <n v="4210"/>
    <x v="0"/>
    <x v="1"/>
    <s v="C/151/S"/>
    <x v="7"/>
    <s v="S"/>
    <x v="2"/>
    <x v="7"/>
    <x v="0"/>
    <x v="0"/>
    <x v="0"/>
    <n v="0"/>
    <n v="0"/>
    <n v="0"/>
    <n v="0"/>
    <s v="Siccertful"/>
    <s v="Naosura Siccertful"/>
    <x v="1"/>
  </r>
  <r>
    <x v="3945"/>
    <n v="4211"/>
    <x v="0"/>
    <x v="1"/>
    <s v="C/134/P"/>
    <x v="7"/>
    <s v="P"/>
    <x v="0"/>
    <x v="6"/>
    <x v="0"/>
    <x v="0"/>
    <x v="0"/>
    <n v="0"/>
    <n v="0"/>
    <n v="0"/>
    <n v="0"/>
    <s v="Covale"/>
    <s v="Sulabik Covale"/>
    <x v="1"/>
  </r>
  <r>
    <x v="3946"/>
    <n v="4212"/>
    <x v="1"/>
    <x v="1"/>
    <s v="G/690/S"/>
    <x v="3"/>
    <s v="S"/>
    <x v="0"/>
    <x v="7"/>
    <x v="0"/>
    <x v="0"/>
    <x v="0"/>
    <n v="0"/>
    <n v="0"/>
    <n v="0"/>
    <n v="0"/>
    <s v="Yanton"/>
    <s v="Kenny Yanton"/>
    <x v="1"/>
  </r>
  <r>
    <x v="3947"/>
    <n v="4213"/>
    <x v="1"/>
    <x v="0"/>
    <s v="G/691/S"/>
    <x v="3"/>
    <s v="S"/>
    <x v="1"/>
    <x v="40"/>
    <x v="0"/>
    <x v="23"/>
    <x v="57"/>
    <n v="142"/>
    <n v="0"/>
    <n v="196"/>
    <n v="499"/>
    <s v="Morrodgers"/>
    <s v="Fayen Morrodgers"/>
    <x v="0"/>
  </r>
  <r>
    <x v="3948"/>
    <n v="4214"/>
    <x v="0"/>
    <x v="0"/>
    <s v="E/262/P"/>
    <x v="6"/>
    <s v="P"/>
    <x v="0"/>
    <x v="40"/>
    <x v="0"/>
    <x v="29"/>
    <x v="877"/>
    <n v="0"/>
    <n v="4280"/>
    <n v="0"/>
    <n v="4626"/>
    <s v="Freptic"/>
    <s v="Chellus Freptic"/>
    <x v="0"/>
  </r>
  <r>
    <x v="3949"/>
    <n v="3300"/>
    <x v="2"/>
    <x v="1"/>
    <s v="F/688/P"/>
    <x v="1"/>
    <s v="P"/>
    <x v="3"/>
    <x v="22"/>
    <x v="0"/>
    <x v="0"/>
    <x v="0"/>
    <n v="0"/>
    <n v="0"/>
    <n v="0"/>
    <n v="0"/>
    <s v="Fla"/>
    <s v="Fis Fla"/>
    <x v="1"/>
  </r>
  <r>
    <x v="3950"/>
    <n v="4216"/>
    <x v="0"/>
    <x v="1"/>
    <s v="B/134/P"/>
    <x v="0"/>
    <s v="P"/>
    <x v="0"/>
    <x v="69"/>
    <x v="0"/>
    <x v="0"/>
    <x v="0"/>
    <n v="0"/>
    <n v="0"/>
    <n v="0"/>
    <n v="0"/>
    <s v="Dratembid"/>
    <s v="Rotan Dratembid"/>
    <x v="1"/>
  </r>
  <r>
    <x v="3951"/>
    <n v="4216"/>
    <x v="0"/>
    <x v="1"/>
    <s v="B/134/P"/>
    <x v="0"/>
    <s v="P"/>
    <x v="0"/>
    <x v="28"/>
    <x v="0"/>
    <x v="0"/>
    <x v="0"/>
    <n v="0"/>
    <n v="0"/>
    <n v="0"/>
    <n v="0"/>
    <s v="Dratembid"/>
    <s v="Sabiark Dratembid"/>
    <x v="1"/>
  </r>
  <r>
    <x v="3952"/>
    <n v="3300"/>
    <x v="2"/>
    <x v="0"/>
    <s v="F/688/P"/>
    <x v="1"/>
    <s v="P"/>
    <x v="0"/>
    <x v="52"/>
    <x v="0"/>
    <x v="791"/>
    <x v="0"/>
    <n v="117"/>
    <n v="1147"/>
    <n v="132"/>
    <n v="1774"/>
    <s v="Fla"/>
    <s v="Quan Fla"/>
    <x v="0"/>
  </r>
  <r>
    <x v="3953"/>
    <n v="3305"/>
    <x v="2"/>
    <x v="1"/>
    <s v="D/106/P"/>
    <x v="5"/>
    <s v="P"/>
    <x v="0"/>
    <x v="8"/>
    <x v="0"/>
    <x v="0"/>
    <x v="0"/>
    <n v="0"/>
    <n v="0"/>
    <n v="0"/>
    <n v="0"/>
    <s v="Jaff"/>
    <s v="Swink Jaff"/>
    <x v="0"/>
  </r>
  <r>
    <x v="3954"/>
    <n v="3324"/>
    <x v="2"/>
    <x v="1"/>
    <s v="F/630/S"/>
    <x v="1"/>
    <s v="S"/>
    <x v="0"/>
    <x v="14"/>
    <x v="0"/>
    <x v="0"/>
    <x v="0"/>
    <n v="0"/>
    <n v="0"/>
    <n v="0"/>
    <n v="0"/>
    <s v="Buche"/>
    <s v="Yalmon Buche"/>
    <x v="1"/>
  </r>
  <r>
    <x v="3955"/>
    <n v="3324"/>
    <x v="2"/>
    <x v="1"/>
    <s v="F/630/S"/>
    <x v="1"/>
    <s v="S"/>
    <x v="0"/>
    <x v="9"/>
    <x v="0"/>
    <x v="0"/>
    <x v="0"/>
    <n v="0"/>
    <n v="0"/>
    <n v="0"/>
    <n v="0"/>
    <s v="Buche"/>
    <s v="Guink Buche"/>
    <x v="1"/>
  </r>
  <r>
    <x v="3956"/>
    <n v="3330"/>
    <x v="2"/>
    <x v="0"/>
    <s v="F/692/P"/>
    <x v="1"/>
    <s v="P"/>
    <x v="0"/>
    <x v="42"/>
    <x v="0"/>
    <x v="310"/>
    <x v="0"/>
    <n v="29"/>
    <n v="4"/>
    <n v="102"/>
    <n v="1768"/>
    <s v="Sin"/>
    <s v="Hits Sin"/>
    <x v="0"/>
  </r>
  <r>
    <x v="3957"/>
    <n v="4220"/>
    <x v="1"/>
    <x v="0"/>
    <s v="E/263/P"/>
    <x v="6"/>
    <s v="P"/>
    <x v="0"/>
    <x v="14"/>
    <x v="0"/>
    <x v="172"/>
    <x v="436"/>
    <n v="9"/>
    <n v="1"/>
    <n v="0"/>
    <n v="787"/>
    <s v="Acobson"/>
    <s v="Tine Acobson"/>
    <x v="0"/>
  </r>
  <r>
    <x v="3958"/>
    <n v="4221"/>
    <x v="1"/>
    <x v="0"/>
    <s v="F/869/P"/>
    <x v="1"/>
    <s v="P"/>
    <x v="0"/>
    <x v="45"/>
    <x v="0"/>
    <x v="209"/>
    <x v="878"/>
    <n v="1080"/>
    <n v="0"/>
    <n v="0"/>
    <n v="1188"/>
    <s v="Alshipson"/>
    <s v="Eduana Alshipson"/>
    <x v="1"/>
  </r>
  <r>
    <x v="3959"/>
    <n v="4222"/>
    <x v="1"/>
    <x v="0"/>
    <s v="G/692/P"/>
    <x v="3"/>
    <s v="P"/>
    <x v="0"/>
    <x v="19"/>
    <x v="0"/>
    <x v="506"/>
    <x v="0"/>
    <n v="167"/>
    <n v="608"/>
    <n v="0"/>
    <n v="812"/>
    <s v="Clean"/>
    <s v="Beula Clean"/>
    <x v="0"/>
  </r>
  <r>
    <x v="3960"/>
    <n v="4222"/>
    <x v="1"/>
    <x v="0"/>
    <s v="E/264/P"/>
    <x v="6"/>
    <s v="P"/>
    <x v="0"/>
    <x v="7"/>
    <x v="0"/>
    <x v="0"/>
    <x v="700"/>
    <n v="0"/>
    <n v="732"/>
    <n v="6"/>
    <n v="791"/>
    <s v="Clean"/>
    <s v="Patha Clean"/>
    <x v="0"/>
  </r>
  <r>
    <x v="3961"/>
    <n v="3332"/>
    <x v="2"/>
    <x v="1"/>
    <s v="D/107/S"/>
    <x v="5"/>
    <s v="S"/>
    <x v="0"/>
    <x v="12"/>
    <x v="0"/>
    <x v="0"/>
    <x v="0"/>
    <n v="0"/>
    <n v="0"/>
    <n v="0"/>
    <n v="0"/>
    <s v="Flate"/>
    <s v="Plat Flate"/>
    <x v="1"/>
  </r>
  <r>
    <x v="3962"/>
    <n v="3332"/>
    <x v="2"/>
    <x v="1"/>
    <s v="D/107/S"/>
    <x v="5"/>
    <s v="S"/>
    <x v="2"/>
    <x v="30"/>
    <x v="0"/>
    <x v="0"/>
    <x v="0"/>
    <n v="0"/>
    <n v="0"/>
    <n v="0"/>
    <n v="0"/>
    <s v="Flate"/>
    <s v="Kadown Flate"/>
    <x v="1"/>
  </r>
  <r>
    <x v="3963"/>
    <n v="3336"/>
    <x v="2"/>
    <x v="1"/>
    <s v="F/693/P"/>
    <x v="1"/>
    <s v="P"/>
    <x v="0"/>
    <x v="62"/>
    <x v="0"/>
    <x v="0"/>
    <x v="0"/>
    <n v="0"/>
    <n v="0"/>
    <n v="0"/>
    <n v="0"/>
    <s v="Tirt"/>
    <s v="Heat Tirt"/>
    <x v="1"/>
  </r>
  <r>
    <x v="3964"/>
    <n v="4229"/>
    <x v="1"/>
    <x v="0"/>
    <s v="F/872/P"/>
    <x v="1"/>
    <s v="P"/>
    <x v="2"/>
    <x v="45"/>
    <x v="0"/>
    <x v="455"/>
    <x v="0"/>
    <n v="1670"/>
    <n v="0"/>
    <n v="427"/>
    <n v="2503"/>
    <s v="-"/>
    <s v="-"/>
    <x v="0"/>
  </r>
  <r>
    <x v="3965"/>
    <n v="4230"/>
    <x v="1"/>
    <x v="0"/>
    <s v="F/873/P"/>
    <x v="1"/>
    <s v="P"/>
    <x v="0"/>
    <x v="33"/>
    <x v="0"/>
    <x v="0"/>
    <x v="0"/>
    <n v="23"/>
    <n v="820"/>
    <n v="22"/>
    <n v="865"/>
    <s v="Wilkinner"/>
    <s v="Shaele Wilkinner"/>
    <x v="0"/>
  </r>
  <r>
    <x v="3966"/>
    <n v="4231"/>
    <x v="1"/>
    <x v="0"/>
    <s v="F/791/S"/>
    <x v="1"/>
    <s v="S"/>
    <x v="2"/>
    <x v="1"/>
    <x v="0"/>
    <x v="0"/>
    <x v="0"/>
    <n v="1435"/>
    <n v="10"/>
    <n v="0"/>
    <n v="1445"/>
    <s v="Scottuez"/>
    <s v="Therly Scottuez"/>
    <x v="1"/>
  </r>
  <r>
    <x v="3967"/>
    <n v="4232"/>
    <x v="0"/>
    <x v="0"/>
    <s v="B/164/S"/>
    <x v="0"/>
    <s v="S"/>
    <x v="0"/>
    <x v="52"/>
    <x v="0"/>
    <x v="0"/>
    <x v="879"/>
    <n v="0"/>
    <n v="173"/>
    <n v="43"/>
    <n v="5199"/>
    <s v="Comessic"/>
    <s v="Coxah Comessic"/>
    <x v="1"/>
  </r>
  <r>
    <x v="3968"/>
    <n v="4233"/>
    <x v="0"/>
    <x v="0"/>
    <s v="B/135/P"/>
    <x v="0"/>
    <s v="P"/>
    <x v="0"/>
    <x v="38"/>
    <x v="0"/>
    <x v="0"/>
    <x v="880"/>
    <n v="76"/>
    <n v="184"/>
    <n v="3932"/>
    <n v="4336"/>
    <s v="Parbage"/>
    <s v="Tark Parbage"/>
    <x v="0"/>
  </r>
  <r>
    <x v="3969"/>
    <n v="4237"/>
    <x v="1"/>
    <x v="0"/>
    <s v="E/277/S"/>
    <x v="6"/>
    <s v="S"/>
    <x v="0"/>
    <x v="41"/>
    <x v="0"/>
    <x v="0"/>
    <x v="0"/>
    <n v="774"/>
    <n v="0"/>
    <n v="13"/>
    <n v="787"/>
    <s v="Mirezavis"/>
    <s v="Kerryn Mirezavis"/>
    <x v="1"/>
  </r>
  <r>
    <x v="3970"/>
    <n v="4238"/>
    <x v="0"/>
    <x v="1"/>
    <s v="B/165/S"/>
    <x v="0"/>
    <s v="S"/>
    <x v="2"/>
    <x v="39"/>
    <x v="0"/>
    <x v="0"/>
    <x v="0"/>
    <n v="0"/>
    <n v="0"/>
    <n v="0"/>
    <n v="0"/>
    <s v="Calian"/>
    <s v="Ainkard Calian"/>
    <x v="1"/>
  </r>
  <r>
    <x v="3971"/>
    <n v="4239"/>
    <x v="1"/>
    <x v="0"/>
    <s v="F/875/P"/>
    <x v="1"/>
    <s v="P"/>
    <x v="0"/>
    <x v="66"/>
    <x v="0"/>
    <x v="0"/>
    <x v="10"/>
    <n v="223"/>
    <n v="580"/>
    <n v="0"/>
    <n v="804"/>
    <s v="Alest"/>
    <s v="Bethew Alest"/>
    <x v="0"/>
  </r>
  <r>
    <x v="3972"/>
    <n v="4240"/>
    <x v="0"/>
    <x v="2"/>
    <s v="C/152/S"/>
    <x v="7"/>
    <s v="S"/>
    <x v="0"/>
    <x v="14"/>
    <x v="0"/>
    <x v="0"/>
    <x v="0"/>
    <n v="0"/>
    <n v="0"/>
    <n v="0"/>
    <n v="0"/>
    <s v="Roustorly"/>
    <s v="Sadiram Roustorly"/>
    <x v="1"/>
  </r>
  <r>
    <x v="3973"/>
    <n v="3361"/>
    <x v="2"/>
    <x v="1"/>
    <s v="F/635/S"/>
    <x v="1"/>
    <s v="S"/>
    <x v="0"/>
    <x v="36"/>
    <x v="0"/>
    <x v="0"/>
    <x v="0"/>
    <n v="0"/>
    <n v="0"/>
    <n v="0"/>
    <n v="0"/>
    <s v="Sinda"/>
    <s v="Ming Sinda"/>
    <x v="1"/>
  </r>
  <r>
    <x v="3974"/>
    <n v="3361"/>
    <x v="2"/>
    <x v="1"/>
    <s v="F/635/S"/>
    <x v="1"/>
    <s v="S"/>
    <x v="0"/>
    <x v="49"/>
    <x v="0"/>
    <x v="0"/>
    <x v="0"/>
    <n v="0"/>
    <n v="0"/>
    <n v="0"/>
    <n v="0"/>
    <s v="Sinda"/>
    <s v="Bet Sinda"/>
    <x v="1"/>
  </r>
  <r>
    <x v="3975"/>
    <n v="4244"/>
    <x v="1"/>
    <x v="0"/>
    <s v="F/794/S"/>
    <x v="1"/>
    <s v="S"/>
    <x v="0"/>
    <x v="30"/>
    <x v="0"/>
    <x v="0"/>
    <x v="881"/>
    <n v="0"/>
    <n v="66"/>
    <n v="449"/>
    <n v="1143"/>
    <s v="Weaverays"/>
    <s v="Yvetta Weaverays"/>
    <x v="1"/>
  </r>
  <r>
    <x v="3976"/>
    <n v="4245"/>
    <x v="1"/>
    <x v="1"/>
    <s v="G/695/S"/>
    <x v="3"/>
    <s v="S"/>
    <x v="0"/>
    <x v="45"/>
    <x v="0"/>
    <x v="0"/>
    <x v="0"/>
    <n v="0"/>
    <n v="0"/>
    <n v="0"/>
    <n v="0"/>
    <s v="Ingston"/>
    <s v="Chery Ingston"/>
    <x v="1"/>
  </r>
  <r>
    <x v="3977"/>
    <n v="4246"/>
    <x v="1"/>
    <x v="0"/>
    <s v="G/693/P"/>
    <x v="3"/>
    <s v="P"/>
    <x v="0"/>
    <x v="29"/>
    <x v="0"/>
    <x v="0"/>
    <x v="206"/>
    <n v="0"/>
    <n v="3840"/>
    <n v="329"/>
    <n v="4179"/>
    <s v="Hamberterry"/>
    <s v="Isaacy Hamberterry"/>
    <x v="0"/>
  </r>
  <r>
    <x v="3978"/>
    <n v="4249"/>
    <x v="0"/>
    <x v="0"/>
    <s v="B/166/S"/>
    <x v="0"/>
    <s v="S"/>
    <x v="0"/>
    <x v="2"/>
    <x v="0"/>
    <x v="0"/>
    <x v="882"/>
    <n v="0"/>
    <n v="101"/>
    <n v="387"/>
    <n v="3434"/>
    <s v="Inghting"/>
    <s v="Nusoton Inghting"/>
    <x v="1"/>
  </r>
  <r>
    <x v="3979"/>
    <n v="4249"/>
    <x v="0"/>
    <x v="1"/>
    <s v="B/166/S"/>
    <x v="0"/>
    <s v="S"/>
    <x v="0"/>
    <x v="26"/>
    <x v="0"/>
    <x v="0"/>
    <x v="0"/>
    <n v="0"/>
    <n v="0"/>
    <n v="0"/>
    <n v="0"/>
    <s v="Inghting"/>
    <s v="Alatrin Inghting"/>
    <x v="1"/>
  </r>
  <r>
    <x v="3980"/>
    <n v="4249"/>
    <x v="0"/>
    <x v="0"/>
    <s v="B/166/S"/>
    <x v="0"/>
    <s v="S"/>
    <x v="2"/>
    <x v="28"/>
    <x v="0"/>
    <x v="194"/>
    <x v="883"/>
    <n v="323"/>
    <n v="284"/>
    <n v="315"/>
    <n v="2822"/>
    <s v="Inghting"/>
    <s v="Aviton Inghting"/>
    <x v="1"/>
  </r>
  <r>
    <x v="3981"/>
    <n v="4251"/>
    <x v="1"/>
    <x v="0"/>
    <s v="F/879/P"/>
    <x v="1"/>
    <s v="P"/>
    <x v="0"/>
    <x v="19"/>
    <x v="0"/>
    <x v="787"/>
    <x v="0"/>
    <n v="0"/>
    <n v="698"/>
    <n v="106"/>
    <n v="1519"/>
    <s v="Connelson"/>
    <s v="Dorice Connelson"/>
    <x v="0"/>
  </r>
  <r>
    <x v="3982"/>
    <n v="4252"/>
    <x v="1"/>
    <x v="0"/>
    <s v="F/795/S"/>
    <x v="1"/>
    <s v="S"/>
    <x v="0"/>
    <x v="24"/>
    <x v="0"/>
    <x v="792"/>
    <x v="10"/>
    <n v="1132"/>
    <n v="192"/>
    <n v="33"/>
    <n v="1514"/>
    <s v="Knoxtones"/>
    <s v="Annon Knoxtones"/>
    <x v="1"/>
  </r>
  <r>
    <x v="3983"/>
    <n v="4253"/>
    <x v="1"/>
    <x v="0"/>
    <s v="G/696/P"/>
    <x v="3"/>
    <s v="P"/>
    <x v="0"/>
    <x v="29"/>
    <x v="0"/>
    <x v="793"/>
    <x v="0"/>
    <n v="242"/>
    <n v="0"/>
    <n v="79"/>
    <n v="809"/>
    <s v="Gallandez"/>
    <s v="Ivanne Gallandez"/>
    <x v="0"/>
  </r>
  <r>
    <x v="3984"/>
    <n v="4254"/>
    <x v="0"/>
    <x v="0"/>
    <s v="B/136/P"/>
    <x v="0"/>
    <s v="P"/>
    <x v="2"/>
    <x v="3"/>
    <x v="0"/>
    <x v="794"/>
    <x v="884"/>
    <n v="23"/>
    <n v="3013"/>
    <n v="303"/>
    <n v="18233"/>
    <s v="Idercaling"/>
    <s v="Alasmon Idercaling"/>
    <x v="0"/>
  </r>
  <r>
    <x v="3985"/>
    <n v="4254"/>
    <x v="0"/>
    <x v="1"/>
    <s v="B/136/P"/>
    <x v="0"/>
    <s v="P"/>
    <x v="0"/>
    <x v="36"/>
    <x v="0"/>
    <x v="0"/>
    <x v="0"/>
    <n v="0"/>
    <n v="0"/>
    <n v="0"/>
    <n v="0"/>
    <s v="Idercaling"/>
    <s v="Gomeron Idercaling"/>
    <x v="1"/>
  </r>
  <r>
    <x v="3986"/>
    <n v="4254"/>
    <x v="0"/>
    <x v="0"/>
    <s v="B/136/P"/>
    <x v="0"/>
    <s v="P"/>
    <x v="0"/>
    <x v="23"/>
    <x v="0"/>
    <x v="0"/>
    <x v="70"/>
    <n v="0"/>
    <n v="3314"/>
    <n v="22"/>
    <n v="3358"/>
    <s v="Idercaling"/>
    <s v="Grasath Idercaling"/>
    <x v="0"/>
  </r>
  <r>
    <x v="3987"/>
    <n v="4255"/>
    <x v="1"/>
    <x v="1"/>
    <s v="G/697/P"/>
    <x v="3"/>
    <s v="P"/>
    <x v="1"/>
    <x v="54"/>
    <x v="0"/>
    <x v="0"/>
    <x v="0"/>
    <n v="0"/>
    <n v="0"/>
    <n v="0"/>
    <n v="0"/>
    <s v="Hornettoney"/>
    <s v="Stenny Hornettoney"/>
    <x v="1"/>
  </r>
  <r>
    <x v="3988"/>
    <n v="4256"/>
    <x v="1"/>
    <x v="0"/>
    <s v="F/880/P"/>
    <x v="1"/>
    <s v="P"/>
    <x v="0"/>
    <x v="38"/>
    <x v="0"/>
    <x v="298"/>
    <x v="0"/>
    <n v="0"/>
    <n v="768"/>
    <n v="1141"/>
    <n v="1915"/>
    <s v="Garnes"/>
    <s v="Armen Garnes"/>
    <x v="0"/>
  </r>
  <r>
    <x v="3989"/>
    <n v="4256"/>
    <x v="1"/>
    <x v="1"/>
    <s v="G/698/P"/>
    <x v="3"/>
    <s v="P"/>
    <x v="0"/>
    <x v="41"/>
    <x v="0"/>
    <x v="0"/>
    <x v="0"/>
    <n v="0"/>
    <n v="0"/>
    <n v="0"/>
    <n v="0"/>
    <s v="Garnes"/>
    <s v="Crisey Garnes"/>
    <x v="0"/>
  </r>
  <r>
    <x v="3990"/>
    <n v="4256"/>
    <x v="1"/>
    <x v="1"/>
    <s v="G/698/P"/>
    <x v="3"/>
    <s v="P"/>
    <x v="0"/>
    <x v="38"/>
    <x v="0"/>
    <x v="0"/>
    <x v="0"/>
    <n v="0"/>
    <n v="0"/>
    <n v="0"/>
    <n v="0"/>
    <s v="Garnes"/>
    <s v="Hencey Garnes"/>
    <x v="1"/>
  </r>
  <r>
    <x v="3991"/>
    <n v="4256"/>
    <x v="1"/>
    <x v="0"/>
    <s v="F/880/P"/>
    <x v="1"/>
    <s v="P"/>
    <x v="0"/>
    <x v="43"/>
    <x v="0"/>
    <x v="665"/>
    <x v="0"/>
    <n v="0"/>
    <n v="97"/>
    <n v="813"/>
    <n v="1481"/>
    <s v="Garnes"/>
    <s v="Bra Garnes"/>
    <x v="1"/>
  </r>
  <r>
    <x v="3992"/>
    <n v="4256"/>
    <x v="1"/>
    <x v="0"/>
    <s v="G/698/P"/>
    <x v="3"/>
    <s v="P"/>
    <x v="0"/>
    <x v="12"/>
    <x v="0"/>
    <x v="0"/>
    <x v="0"/>
    <n v="115"/>
    <n v="671"/>
    <n v="0"/>
    <n v="786"/>
    <s v="Wooterston"/>
    <s v="Elicia Wooterston"/>
    <x v="0"/>
  </r>
  <r>
    <x v="3993"/>
    <n v="4256"/>
    <x v="1"/>
    <x v="1"/>
    <s v="G/698/P"/>
    <x v="3"/>
    <s v="P"/>
    <x v="0"/>
    <x v="1"/>
    <x v="0"/>
    <x v="0"/>
    <x v="0"/>
    <n v="0"/>
    <n v="0"/>
    <n v="0"/>
    <n v="0"/>
    <s v="Garnes"/>
    <s v="Everly Garnes"/>
    <x v="0"/>
  </r>
  <r>
    <x v="3994"/>
    <n v="4256"/>
    <x v="1"/>
    <x v="0"/>
    <s v="G/698/P"/>
    <x v="3"/>
    <s v="P"/>
    <x v="0"/>
    <x v="19"/>
    <x v="0"/>
    <x v="16"/>
    <x v="0"/>
    <n v="664"/>
    <n v="74"/>
    <n v="101"/>
    <n v="852"/>
    <s v="Garnes"/>
    <s v="Elanda Garnes"/>
    <x v="0"/>
  </r>
  <r>
    <x v="3995"/>
    <n v="4256"/>
    <x v="1"/>
    <x v="0"/>
    <s v="F/880/P"/>
    <x v="1"/>
    <s v="P"/>
    <x v="2"/>
    <x v="5"/>
    <x v="0"/>
    <x v="0"/>
    <x v="0"/>
    <n v="608"/>
    <n v="0"/>
    <n v="91"/>
    <n v="699"/>
    <s v="Garnes"/>
    <s v="Gerte Garnes"/>
    <x v="0"/>
  </r>
  <r>
    <x v="3996"/>
    <n v="4257"/>
    <x v="1"/>
    <x v="0"/>
    <s v="F/881/P"/>
    <x v="1"/>
    <s v="P"/>
    <x v="0"/>
    <x v="43"/>
    <x v="0"/>
    <x v="0"/>
    <x v="885"/>
    <n v="882"/>
    <n v="2"/>
    <n v="293"/>
    <n v="1442"/>
    <s v="Serraynardy"/>
    <s v="Jeanie Serraynardy"/>
    <x v="0"/>
  </r>
  <r>
    <x v="3997"/>
    <n v="4258"/>
    <x v="0"/>
    <x v="0"/>
    <s v="A/37/P"/>
    <x v="2"/>
    <s v="P"/>
    <x v="0"/>
    <x v="0"/>
    <x v="0"/>
    <x v="0"/>
    <x v="210"/>
    <n v="0"/>
    <n v="1254"/>
    <n v="197"/>
    <n v="1717"/>
    <s v="Perneernal"/>
    <s v="Misa Perneernal"/>
    <x v="0"/>
  </r>
  <r>
    <x v="3998"/>
    <n v="4258"/>
    <x v="0"/>
    <x v="0"/>
    <s v="A/37/P"/>
    <x v="2"/>
    <s v="P"/>
    <x v="0"/>
    <x v="60"/>
    <x v="0"/>
    <x v="0"/>
    <x v="118"/>
    <n v="1"/>
    <n v="2882"/>
    <n v="18"/>
    <n v="3391"/>
    <s v="Perneernal"/>
    <s v="Asteron Perneernal"/>
    <x v="0"/>
  </r>
  <r>
    <x v="3999"/>
    <n v="4258"/>
    <x v="0"/>
    <x v="0"/>
    <s v="A/37/P"/>
    <x v="2"/>
    <s v="P"/>
    <x v="0"/>
    <x v="0"/>
    <x v="0"/>
    <x v="150"/>
    <x v="886"/>
    <n v="0"/>
    <n v="0"/>
    <n v="146"/>
    <n v="1680"/>
    <s v="Perneernal"/>
    <s v="Menkark Perneernal"/>
    <x v="0"/>
  </r>
  <r>
    <x v="4000"/>
    <n v="3361"/>
    <x v="2"/>
    <x v="1"/>
    <s v="F/635/S"/>
    <x v="1"/>
    <s v="S"/>
    <x v="0"/>
    <x v="41"/>
    <x v="0"/>
    <x v="0"/>
    <x v="0"/>
    <n v="0"/>
    <n v="0"/>
    <n v="0"/>
    <n v="0"/>
    <s v="Razo"/>
    <s v="Bakix Razo"/>
    <x v="1"/>
  </r>
  <r>
    <x v="4001"/>
    <n v="4260"/>
    <x v="1"/>
    <x v="1"/>
    <s v="G/696/S"/>
    <x v="3"/>
    <s v="S"/>
    <x v="0"/>
    <x v="38"/>
    <x v="0"/>
    <x v="0"/>
    <x v="0"/>
    <n v="0"/>
    <n v="0"/>
    <n v="0"/>
    <n v="0"/>
    <s v="Kaney"/>
    <s v="Chelly Kaney"/>
    <x v="1"/>
  </r>
  <r>
    <x v="4002"/>
    <n v="3361"/>
    <x v="2"/>
    <x v="0"/>
    <s v="D/108/S"/>
    <x v="5"/>
    <s v="S"/>
    <x v="1"/>
    <x v="6"/>
    <x v="0"/>
    <x v="496"/>
    <x v="0"/>
    <n v="84"/>
    <n v="0"/>
    <n v="0"/>
    <n v="801"/>
    <s v="Sinda"/>
    <s v="Blers Sinda"/>
    <x v="0"/>
  </r>
  <r>
    <x v="4003"/>
    <n v="4262"/>
    <x v="0"/>
    <x v="1"/>
    <s v="C/135/P"/>
    <x v="7"/>
    <s v="P"/>
    <x v="0"/>
    <x v="15"/>
    <x v="0"/>
    <x v="0"/>
    <x v="0"/>
    <n v="0"/>
    <n v="0"/>
    <n v="0"/>
    <n v="0"/>
    <s v="Derterval"/>
    <s v="Ankabih Derterval"/>
    <x v="1"/>
  </r>
  <r>
    <x v="4004"/>
    <n v="4262"/>
    <x v="0"/>
    <x v="0"/>
    <s v="C/135/P"/>
    <x v="7"/>
    <s v="P"/>
    <x v="2"/>
    <x v="6"/>
    <x v="0"/>
    <x v="27"/>
    <x v="41"/>
    <n v="4790"/>
    <n v="270"/>
    <n v="5116"/>
    <n v="11446"/>
    <s v="Derterval"/>
    <s v="Weid Derterval"/>
    <x v="0"/>
  </r>
  <r>
    <x v="4005"/>
    <n v="4264"/>
    <x v="1"/>
    <x v="0"/>
    <s v="F/797/S"/>
    <x v="1"/>
    <s v="S"/>
    <x v="0"/>
    <x v="1"/>
    <x v="0"/>
    <x v="0"/>
    <x v="0"/>
    <n v="0"/>
    <n v="0"/>
    <n v="1300"/>
    <n v="1300"/>
    <s v="Houseson"/>
    <s v="Bland Houseson"/>
    <x v="0"/>
  </r>
  <r>
    <x v="4006"/>
    <n v="4266"/>
    <x v="1"/>
    <x v="1"/>
    <s v="G/697/S"/>
    <x v="3"/>
    <s v="S"/>
    <x v="1"/>
    <x v="41"/>
    <x v="0"/>
    <x v="0"/>
    <x v="0"/>
    <n v="0"/>
    <n v="0"/>
    <n v="0"/>
    <n v="0"/>
    <s v="Beston"/>
    <s v="Vin Beston"/>
    <x v="1"/>
  </r>
  <r>
    <x v="4007"/>
    <n v="4267"/>
    <x v="1"/>
    <x v="1"/>
    <s v="G/700/P"/>
    <x v="3"/>
    <s v="P"/>
    <x v="0"/>
    <x v="45"/>
    <x v="0"/>
    <x v="0"/>
    <x v="0"/>
    <n v="0"/>
    <n v="0"/>
    <n v="0"/>
    <n v="0"/>
    <s v="Nichaner"/>
    <s v="Vana Nichaner"/>
    <x v="1"/>
  </r>
  <r>
    <x v="4008"/>
    <n v="4267"/>
    <x v="1"/>
    <x v="0"/>
    <s v="F/883/P"/>
    <x v="1"/>
    <s v="P"/>
    <x v="0"/>
    <x v="25"/>
    <x v="0"/>
    <x v="0"/>
    <x v="0"/>
    <n v="1020"/>
    <n v="0"/>
    <n v="0"/>
    <n v="1020"/>
    <s v="Nichaner"/>
    <s v="Glene Nichaner"/>
    <x v="1"/>
  </r>
  <r>
    <x v="4009"/>
    <n v="4270"/>
    <x v="0"/>
    <x v="0"/>
    <s v=""/>
    <x v="4"/>
    <s v=""/>
    <x v="2"/>
    <x v="29"/>
    <x v="0"/>
    <x v="391"/>
    <x v="887"/>
    <n v="98"/>
    <n v="0"/>
    <n v="5361"/>
    <n v="8041"/>
    <s v="Bagetvable"/>
    <s v="Genubia Bagetvable"/>
    <x v="0"/>
  </r>
  <r>
    <x v="4010"/>
    <n v="4271"/>
    <x v="0"/>
    <x v="1"/>
    <s v="A/38/P"/>
    <x v="2"/>
    <s v="P"/>
    <x v="0"/>
    <x v="36"/>
    <x v="0"/>
    <x v="0"/>
    <x v="0"/>
    <n v="0"/>
    <n v="0"/>
    <n v="0"/>
    <n v="0"/>
    <s v="Dissper"/>
    <s v="Tabih Dissper"/>
    <x v="1"/>
  </r>
  <r>
    <x v="4011"/>
    <n v="4272"/>
    <x v="1"/>
    <x v="0"/>
    <s v="F/799/S"/>
    <x v="1"/>
    <s v="S"/>
    <x v="0"/>
    <x v="31"/>
    <x v="0"/>
    <x v="0"/>
    <x v="888"/>
    <n v="1"/>
    <n v="0"/>
    <n v="553"/>
    <n v="806"/>
    <s v="Stroyledgez"/>
    <s v="Dandra Stroyledgez"/>
    <x v="1"/>
  </r>
  <r>
    <x v="4012"/>
    <n v="4273"/>
    <x v="1"/>
    <x v="0"/>
    <s v="F/884/P"/>
    <x v="1"/>
    <s v="P"/>
    <x v="1"/>
    <x v="43"/>
    <x v="0"/>
    <x v="0"/>
    <x v="91"/>
    <n v="0"/>
    <n v="669"/>
    <n v="0"/>
    <n v="671"/>
    <s v="Hurchanney"/>
    <s v="Raulia Hurchanney"/>
    <x v="0"/>
  </r>
  <r>
    <x v="4013"/>
    <n v="4274"/>
    <x v="1"/>
    <x v="0"/>
    <s v="G/698/S"/>
    <x v="3"/>
    <s v="S"/>
    <x v="0"/>
    <x v="1"/>
    <x v="0"/>
    <x v="0"/>
    <x v="557"/>
    <n v="222"/>
    <n v="8"/>
    <n v="1"/>
    <n v="948"/>
    <s v="Kellyons"/>
    <s v="Evey Kellyons"/>
    <x v="1"/>
  </r>
  <r>
    <x v="4014"/>
    <n v="4278"/>
    <x v="0"/>
    <x v="0"/>
    <s v="C/154/S"/>
    <x v="7"/>
    <s v="S"/>
    <x v="0"/>
    <x v="25"/>
    <x v="0"/>
    <x v="501"/>
    <x v="889"/>
    <n v="5"/>
    <n v="422"/>
    <n v="62"/>
    <n v="4614"/>
    <s v="Mander"/>
    <s v="Auvara Mander"/>
    <x v="1"/>
  </r>
  <r>
    <x v="4015"/>
    <n v="3370"/>
    <x v="2"/>
    <x v="0"/>
    <s v="D/109/S"/>
    <x v="5"/>
    <s v="S"/>
    <x v="0"/>
    <x v="41"/>
    <x v="0"/>
    <x v="795"/>
    <x v="0"/>
    <n v="46"/>
    <n v="0"/>
    <n v="0"/>
    <n v="2578"/>
    <s v="Port"/>
    <s v="Par Port"/>
    <x v="0"/>
  </r>
  <r>
    <x v="4016"/>
    <n v="3377"/>
    <x v="2"/>
    <x v="1"/>
    <s v="F/638/S"/>
    <x v="1"/>
    <s v="S"/>
    <x v="0"/>
    <x v="3"/>
    <x v="0"/>
    <x v="0"/>
    <x v="0"/>
    <n v="0"/>
    <n v="0"/>
    <n v="0"/>
    <n v="0"/>
    <s v="Merie"/>
    <s v="Ran Merie"/>
    <x v="1"/>
  </r>
  <r>
    <x v="4017"/>
    <n v="4291"/>
    <x v="1"/>
    <x v="1"/>
    <s v="G/701/S"/>
    <x v="3"/>
    <s v="S"/>
    <x v="0"/>
    <x v="39"/>
    <x v="0"/>
    <x v="0"/>
    <x v="0"/>
    <n v="0"/>
    <n v="0"/>
    <n v="0"/>
    <n v="0"/>
    <s v="Briggins"/>
    <s v="Anthia Briggins"/>
    <x v="0"/>
  </r>
  <r>
    <x v="4018"/>
    <n v="4292"/>
    <x v="0"/>
    <x v="0"/>
    <s v="A/52/S"/>
    <x v="2"/>
    <s v="S"/>
    <x v="2"/>
    <x v="7"/>
    <x v="0"/>
    <x v="0"/>
    <x v="324"/>
    <n v="0"/>
    <n v="1283"/>
    <n v="871"/>
    <n v="2185"/>
    <s v="Disight"/>
    <s v="Hadiram Disight"/>
    <x v="1"/>
  </r>
  <r>
    <x v="4019"/>
    <n v="4293"/>
    <x v="1"/>
    <x v="0"/>
    <s v="F/801/S"/>
    <x v="1"/>
    <s v="S"/>
    <x v="0"/>
    <x v="58"/>
    <x v="0"/>
    <x v="0"/>
    <x v="766"/>
    <n v="0"/>
    <n v="0"/>
    <n v="0"/>
    <n v="559"/>
    <s v="Carsoning"/>
    <s v="Willy Carsoning"/>
    <x v="1"/>
  </r>
  <r>
    <x v="4020"/>
    <n v="4294"/>
    <x v="1"/>
    <x v="0"/>
    <s v="G/702/S"/>
    <x v="3"/>
    <s v="S"/>
    <x v="0"/>
    <x v="19"/>
    <x v="0"/>
    <x v="289"/>
    <x v="890"/>
    <n v="13"/>
    <n v="0"/>
    <n v="0"/>
    <n v="750"/>
    <s v="Charpelaney"/>
    <s v="Gayla Charpelaney"/>
    <x v="1"/>
  </r>
  <r>
    <x v="4021"/>
    <n v="3386"/>
    <x v="2"/>
    <x v="1"/>
    <s v="F/641/S"/>
    <x v="1"/>
    <s v="S"/>
    <x v="0"/>
    <x v="5"/>
    <x v="0"/>
    <x v="0"/>
    <x v="0"/>
    <n v="0"/>
    <n v="0"/>
    <n v="0"/>
    <n v="0"/>
    <s v="Datie"/>
    <s v="Peefox Datie"/>
    <x v="1"/>
  </r>
  <r>
    <x v="4022"/>
    <n v="3390"/>
    <x v="2"/>
    <x v="1"/>
    <s v="F/643/S"/>
    <x v="1"/>
    <s v="S"/>
    <x v="0"/>
    <x v="0"/>
    <x v="0"/>
    <x v="0"/>
    <x v="0"/>
    <n v="0"/>
    <n v="0"/>
    <n v="0"/>
    <n v="0"/>
    <s v="Mane"/>
    <s v="Stech Mane"/>
    <x v="1"/>
  </r>
  <r>
    <x v="4023"/>
    <n v="4296"/>
    <x v="1"/>
    <x v="1"/>
    <s v="G/703/S"/>
    <x v="3"/>
    <s v="S"/>
    <x v="0"/>
    <x v="8"/>
    <x v="0"/>
    <x v="0"/>
    <x v="0"/>
    <n v="0"/>
    <n v="0"/>
    <n v="0"/>
    <n v="0"/>
    <s v="Whitersone"/>
    <s v="Eriney Whitersone"/>
    <x v="0"/>
  </r>
  <r>
    <x v="4024"/>
    <n v="4297"/>
    <x v="0"/>
    <x v="0"/>
    <s v="B/138/P"/>
    <x v="0"/>
    <s v="P"/>
    <x v="2"/>
    <x v="54"/>
    <x v="0"/>
    <x v="189"/>
    <x v="891"/>
    <n v="81"/>
    <n v="604"/>
    <n v="2936"/>
    <n v="10412"/>
    <s v="Taketiatim"/>
    <s v="Asellan Taketiatim"/>
    <x v="0"/>
  </r>
  <r>
    <x v="4025"/>
    <n v="4300"/>
    <x v="1"/>
    <x v="1"/>
    <s v="G/704/S"/>
    <x v="3"/>
    <s v="S"/>
    <x v="1"/>
    <x v="4"/>
    <x v="0"/>
    <x v="0"/>
    <x v="0"/>
    <n v="0"/>
    <n v="0"/>
    <n v="0"/>
    <n v="0"/>
    <s v="Loway"/>
    <s v="Felia Loway"/>
    <x v="1"/>
  </r>
  <r>
    <x v="4026"/>
    <n v="4301"/>
    <x v="0"/>
    <x v="1"/>
    <s v="E/269/P"/>
    <x v="6"/>
    <s v="P"/>
    <x v="2"/>
    <x v="3"/>
    <x v="0"/>
    <x v="0"/>
    <x v="0"/>
    <n v="0"/>
    <n v="0"/>
    <n v="0"/>
    <n v="0"/>
    <s v="Brakeded"/>
    <s v="Terops Brakeded"/>
    <x v="1"/>
  </r>
  <r>
    <x v="4027"/>
    <n v="4302"/>
    <x v="1"/>
    <x v="1"/>
    <s v="G/706/P"/>
    <x v="3"/>
    <s v="P"/>
    <x v="2"/>
    <x v="50"/>
    <x v="0"/>
    <x v="0"/>
    <x v="0"/>
    <n v="0"/>
    <n v="0"/>
    <n v="0"/>
    <n v="0"/>
    <s v="Chaellerty"/>
    <s v="Sethew Chaellerty"/>
    <x v="1"/>
  </r>
  <r>
    <x v="4028"/>
    <n v="4303"/>
    <x v="1"/>
    <x v="0"/>
    <s v="F/803/S"/>
    <x v="1"/>
    <s v="S"/>
    <x v="2"/>
    <x v="24"/>
    <x v="0"/>
    <x v="583"/>
    <x v="379"/>
    <n v="0"/>
    <n v="0"/>
    <n v="0"/>
    <n v="877"/>
    <s v="Dayers"/>
    <s v="Adamy Dayers"/>
    <x v="1"/>
  </r>
  <r>
    <x v="4029"/>
    <n v="4303"/>
    <x v="1"/>
    <x v="0"/>
    <s v="G/705/S"/>
    <x v="3"/>
    <s v="S"/>
    <x v="0"/>
    <x v="22"/>
    <x v="0"/>
    <x v="0"/>
    <x v="892"/>
    <n v="84"/>
    <n v="267"/>
    <n v="0"/>
    <n v="1019"/>
    <s v="Popelase"/>
    <s v="Wally Popelase"/>
    <x v="0"/>
  </r>
  <r>
    <x v="4030"/>
    <n v="4305"/>
    <x v="1"/>
    <x v="0"/>
    <s v="F/893/P"/>
    <x v="1"/>
    <s v="P"/>
    <x v="0"/>
    <x v="35"/>
    <x v="0"/>
    <x v="0"/>
    <x v="893"/>
    <n v="12"/>
    <n v="3"/>
    <n v="35"/>
    <n v="829"/>
    <s v="Conney"/>
    <s v="Evenna Conney"/>
    <x v="0"/>
  </r>
  <r>
    <x v="4031"/>
    <n v="4305"/>
    <x v="1"/>
    <x v="1"/>
    <s v="G/707/P"/>
    <x v="3"/>
    <s v="P"/>
    <x v="1"/>
    <x v="32"/>
    <x v="0"/>
    <x v="0"/>
    <x v="0"/>
    <n v="0"/>
    <n v="0"/>
    <n v="0"/>
    <n v="0"/>
    <s v="Conney"/>
    <s v="Wally Conney"/>
    <x v="1"/>
  </r>
  <r>
    <x v="4032"/>
    <n v="4305"/>
    <x v="1"/>
    <x v="1"/>
    <s v="G/707/P"/>
    <x v="3"/>
    <s v="P"/>
    <x v="1"/>
    <x v="33"/>
    <x v="0"/>
    <x v="0"/>
    <x v="0"/>
    <n v="0"/>
    <n v="0"/>
    <n v="0"/>
    <n v="0"/>
    <s v="Carezquez"/>
    <s v="Noria Carezquez"/>
    <x v="1"/>
  </r>
  <r>
    <x v="4033"/>
    <n v="3402"/>
    <x v="2"/>
    <x v="0"/>
    <s v="E/231/S"/>
    <x v="6"/>
    <s v="S"/>
    <x v="0"/>
    <x v="33"/>
    <x v="0"/>
    <x v="71"/>
    <x v="0"/>
    <n v="898"/>
    <n v="148"/>
    <n v="0"/>
    <n v="1048"/>
    <s v="Ban"/>
    <s v="Toal Ban"/>
    <x v="0"/>
  </r>
  <r>
    <x v="4034"/>
    <n v="4309"/>
    <x v="1"/>
    <x v="0"/>
    <s v="E/270/P"/>
    <x v="6"/>
    <s v="P"/>
    <x v="0"/>
    <x v="12"/>
    <x v="0"/>
    <x v="0"/>
    <x v="0"/>
    <n v="785"/>
    <n v="3"/>
    <n v="0"/>
    <n v="788"/>
    <s v="Whitledges"/>
    <s v="Coracy Whitledges"/>
    <x v="0"/>
  </r>
  <r>
    <x v="4035"/>
    <n v="4309"/>
    <x v="1"/>
    <x v="0"/>
    <s v="G/709/P"/>
    <x v="3"/>
    <s v="P"/>
    <x v="0"/>
    <x v="50"/>
    <x v="0"/>
    <x v="0"/>
    <x v="0"/>
    <n v="0"/>
    <n v="0"/>
    <n v="0"/>
    <n v="0"/>
    <s v="Whitledges"/>
    <s v="Carlie Whitledges"/>
    <x v="1"/>
  </r>
  <r>
    <x v="4036"/>
    <n v="4311"/>
    <x v="1"/>
    <x v="0"/>
    <s v="F/807/S"/>
    <x v="1"/>
    <s v="S"/>
    <x v="0"/>
    <x v="15"/>
    <x v="0"/>
    <x v="796"/>
    <x v="894"/>
    <n v="364"/>
    <n v="0"/>
    <n v="0"/>
    <n v="1448"/>
    <s v="Stannondez"/>
    <s v="Delley Stannondez"/>
    <x v="0"/>
  </r>
  <r>
    <x v="4037"/>
    <n v="4312"/>
    <x v="0"/>
    <x v="0"/>
    <s v="B/139/P"/>
    <x v="0"/>
    <s v="P"/>
    <x v="0"/>
    <x v="6"/>
    <x v="0"/>
    <x v="0"/>
    <x v="895"/>
    <n v="0"/>
    <n v="0"/>
    <n v="7629"/>
    <n v="7766"/>
    <s v="Sobvisted"/>
    <s v="Weionan Sobvisted"/>
    <x v="0"/>
  </r>
  <r>
    <x v="4038"/>
    <n v="4315"/>
    <x v="1"/>
    <x v="0"/>
    <s v="E/272/P"/>
    <x v="6"/>
    <s v="P"/>
    <x v="0"/>
    <x v="15"/>
    <x v="0"/>
    <x v="0"/>
    <x v="83"/>
    <n v="486"/>
    <n v="0"/>
    <n v="228"/>
    <n v="717"/>
    <s v="Hammonton"/>
    <s v="Clarry Hammonton"/>
    <x v="1"/>
  </r>
  <r>
    <x v="4039"/>
    <n v="4315"/>
    <x v="1"/>
    <x v="2"/>
    <s v="G/710/P"/>
    <x v="3"/>
    <s v="P"/>
    <x v="0"/>
    <x v="28"/>
    <x v="0"/>
    <x v="0"/>
    <x v="0"/>
    <n v="0"/>
    <n v="0"/>
    <n v="0"/>
    <n v="0"/>
    <s v="Hammonton"/>
    <s v="Monard Hammonton"/>
    <x v="1"/>
  </r>
  <r>
    <x v="4040"/>
    <n v="4316"/>
    <x v="1"/>
    <x v="0"/>
    <s v="F/894/P"/>
    <x v="1"/>
    <s v="P"/>
    <x v="1"/>
    <x v="34"/>
    <x v="0"/>
    <x v="0"/>
    <x v="70"/>
    <n v="0"/>
    <n v="1156"/>
    <n v="0"/>
    <n v="1178"/>
    <s v="Cleang"/>
    <s v="Marace Cleang"/>
    <x v="0"/>
  </r>
  <r>
    <x v="4041"/>
    <n v="3418"/>
    <x v="2"/>
    <x v="1"/>
    <s v="F/646/S"/>
    <x v="1"/>
    <s v="S"/>
    <x v="0"/>
    <x v="79"/>
    <x v="0"/>
    <x v="0"/>
    <x v="0"/>
    <n v="0"/>
    <n v="0"/>
    <n v="0"/>
    <n v="0"/>
    <s v="Meake"/>
    <s v="Berers Meake"/>
    <x v="1"/>
  </r>
  <r>
    <x v="4042"/>
    <n v="3419"/>
    <x v="2"/>
    <x v="0"/>
    <s v="D/108/P"/>
    <x v="5"/>
    <s v="P"/>
    <x v="0"/>
    <x v="52"/>
    <x v="0"/>
    <x v="797"/>
    <x v="0"/>
    <n v="117"/>
    <n v="0"/>
    <n v="0"/>
    <n v="2384"/>
    <s v="Danad"/>
    <s v="Blus Danad"/>
    <x v="0"/>
  </r>
  <r>
    <x v="4043"/>
    <n v="4319"/>
    <x v="1"/>
    <x v="0"/>
    <s v="G/711/P"/>
    <x v="3"/>
    <s v="P"/>
    <x v="0"/>
    <x v="13"/>
    <x v="0"/>
    <x v="71"/>
    <x v="0"/>
    <n v="83"/>
    <n v="589"/>
    <n v="233"/>
    <n v="907"/>
    <s v="Nobleyes"/>
    <s v="Kimmie Nobleyes"/>
    <x v="0"/>
  </r>
  <r>
    <x v="4044"/>
    <n v="4320"/>
    <x v="1"/>
    <x v="0"/>
    <s v="E/273/P"/>
    <x v="6"/>
    <s v="P"/>
    <x v="0"/>
    <x v="1"/>
    <x v="0"/>
    <x v="267"/>
    <x v="0"/>
    <n v="0"/>
    <n v="7"/>
    <n v="0"/>
    <n v="793"/>
    <s v="Bellarkerd"/>
    <s v="Annez Bellarkerd"/>
    <x v="0"/>
  </r>
  <r>
    <x v="4045"/>
    <n v="3431"/>
    <x v="2"/>
    <x v="1"/>
    <s v="F/705/P"/>
    <x v="1"/>
    <s v="P"/>
    <x v="0"/>
    <x v="34"/>
    <x v="0"/>
    <x v="0"/>
    <x v="0"/>
    <n v="0"/>
    <n v="0"/>
    <n v="0"/>
    <n v="0"/>
    <s v="Datte"/>
    <s v="Tig Datte"/>
    <x v="1"/>
  </r>
  <r>
    <x v="4046"/>
    <n v="3455"/>
    <x v="2"/>
    <x v="1"/>
    <s v="F/709/P"/>
    <x v="1"/>
    <s v="P"/>
    <x v="0"/>
    <x v="45"/>
    <x v="0"/>
    <x v="0"/>
    <x v="0"/>
    <n v="0"/>
    <n v="0"/>
    <n v="0"/>
    <n v="0"/>
    <s v="Gelte"/>
    <s v="Cruis Gelte"/>
    <x v="1"/>
  </r>
  <r>
    <x v="4047"/>
    <n v="3458"/>
    <x v="2"/>
    <x v="1"/>
    <s v="F/710/P"/>
    <x v="1"/>
    <s v="P"/>
    <x v="2"/>
    <x v="39"/>
    <x v="0"/>
    <x v="0"/>
    <x v="0"/>
    <n v="0"/>
    <n v="0"/>
    <n v="0"/>
    <n v="0"/>
    <s v="Madan"/>
    <s v="Vitax Madan"/>
    <x v="1"/>
  </r>
  <r>
    <x v="4048"/>
    <n v="3465"/>
    <x v="2"/>
    <x v="0"/>
    <s v="F/711/P"/>
    <x v="1"/>
    <s v="P"/>
    <x v="0"/>
    <x v="43"/>
    <x v="0"/>
    <x v="653"/>
    <x v="0"/>
    <n v="395"/>
    <n v="159"/>
    <n v="229"/>
    <n v="1289"/>
    <s v="Flaie"/>
    <s v="Mone Flaie"/>
    <x v="0"/>
  </r>
  <r>
    <x v="4049"/>
    <n v="4327"/>
    <x v="1"/>
    <x v="0"/>
    <s v="F/811/S"/>
    <x v="1"/>
    <s v="S"/>
    <x v="0"/>
    <x v="28"/>
    <x v="0"/>
    <x v="0"/>
    <x v="896"/>
    <n v="712"/>
    <n v="0"/>
    <n v="0"/>
    <n v="899"/>
    <s v="Douglasen"/>
    <s v="Dellia Douglasen"/>
    <x v="1"/>
  </r>
  <r>
    <x v="4050"/>
    <n v="4329"/>
    <x v="1"/>
    <x v="0"/>
    <s v="F/812/S"/>
    <x v="1"/>
    <s v="S"/>
    <x v="3"/>
    <x v="15"/>
    <x v="0"/>
    <x v="5"/>
    <x v="0"/>
    <n v="63"/>
    <n v="3"/>
    <n v="654"/>
    <n v="759"/>
    <s v="Benderez"/>
    <s v="Colly Benderez"/>
    <x v="0"/>
  </r>
  <r>
    <x v="4051"/>
    <n v="3489"/>
    <x v="2"/>
    <x v="0"/>
    <s v="F/719/P"/>
    <x v="1"/>
    <s v="P"/>
    <x v="0"/>
    <x v="7"/>
    <x v="0"/>
    <x v="798"/>
    <x v="0"/>
    <n v="693"/>
    <n v="944"/>
    <n v="0"/>
    <n v="1911"/>
    <s v="Onpie"/>
    <s v="Munda Onpie"/>
    <x v="0"/>
  </r>
  <r>
    <x v="4052"/>
    <n v="4332"/>
    <x v="1"/>
    <x v="1"/>
    <s v="G/707/S"/>
    <x v="3"/>
    <s v="S"/>
    <x v="2"/>
    <x v="30"/>
    <x v="0"/>
    <x v="0"/>
    <x v="0"/>
    <n v="0"/>
    <n v="0"/>
    <n v="0"/>
    <n v="0"/>
    <s v="Dukertyler"/>
    <s v="Tammyl Dukertyler"/>
    <x v="1"/>
  </r>
  <r>
    <x v="4053"/>
    <n v="4333"/>
    <x v="0"/>
    <x v="0"/>
    <s v="B/141/P"/>
    <x v="0"/>
    <s v="P"/>
    <x v="2"/>
    <x v="7"/>
    <x v="0"/>
    <x v="0"/>
    <x v="897"/>
    <n v="0"/>
    <n v="2143"/>
    <n v="27"/>
    <n v="5515"/>
    <s v="Excionging"/>
    <s v="Sadach Excionging"/>
    <x v="0"/>
  </r>
  <r>
    <x v="4054"/>
    <n v="4334"/>
    <x v="0"/>
    <x v="1"/>
    <s v="A/53/S"/>
    <x v="2"/>
    <s v="S"/>
    <x v="0"/>
    <x v="52"/>
    <x v="0"/>
    <x v="0"/>
    <x v="0"/>
    <n v="0"/>
    <n v="0"/>
    <n v="0"/>
    <n v="0"/>
    <s v="Trupistic"/>
    <s v="Shamak Trupistic"/>
    <x v="1"/>
  </r>
  <r>
    <x v="4055"/>
    <n v="3489"/>
    <x v="2"/>
    <x v="1"/>
    <s v="F/719/P"/>
    <x v="1"/>
    <s v="P"/>
    <x v="0"/>
    <x v="0"/>
    <x v="0"/>
    <x v="0"/>
    <x v="0"/>
    <n v="0"/>
    <n v="0"/>
    <n v="0"/>
    <n v="0"/>
    <s v="Onpie"/>
    <s v="Swal Onpie"/>
    <x v="1"/>
  </r>
  <r>
    <x v="4056"/>
    <n v="4336"/>
    <x v="0"/>
    <x v="0"/>
    <s v="C/155/S"/>
    <x v="7"/>
    <s v="S"/>
    <x v="0"/>
    <x v="19"/>
    <x v="1"/>
    <x v="799"/>
    <x v="898"/>
    <n v="257"/>
    <n v="843"/>
    <n v="0"/>
    <n v="2785"/>
    <s v="Gloother"/>
    <s v="Zedasim Gloother"/>
    <x v="1"/>
  </r>
  <r>
    <x v="4057"/>
    <n v="4336"/>
    <x v="0"/>
    <x v="1"/>
    <s v="C/155/S"/>
    <x v="7"/>
    <s v="S"/>
    <x v="0"/>
    <x v="9"/>
    <x v="0"/>
    <x v="0"/>
    <x v="0"/>
    <n v="0"/>
    <n v="0"/>
    <n v="0"/>
    <n v="0"/>
    <s v="Gloother"/>
    <s v="Terope Gloother"/>
    <x v="1"/>
  </r>
  <r>
    <x v="4058"/>
    <n v="4336"/>
    <x v="0"/>
    <x v="0"/>
    <s v=""/>
    <x v="4"/>
    <s v=""/>
    <x v="0"/>
    <x v="39"/>
    <x v="0"/>
    <x v="0"/>
    <x v="899"/>
    <n v="0"/>
    <n v="1301"/>
    <n v="830"/>
    <n v="2694"/>
    <s v="Gloother"/>
    <s v="Ziba Gloother"/>
    <x v="1"/>
  </r>
  <r>
    <x v="4059"/>
    <n v="4336"/>
    <x v="0"/>
    <x v="0"/>
    <s v="C/155/S"/>
    <x v="7"/>
    <s v="S"/>
    <x v="2"/>
    <x v="46"/>
    <x v="0"/>
    <x v="800"/>
    <x v="0"/>
    <n v="4874"/>
    <n v="3131"/>
    <n v="498"/>
    <n v="10823"/>
    <s v="Gloother"/>
    <s v="Krazet Gloother"/>
    <x v="1"/>
  </r>
  <r>
    <x v="4060"/>
    <n v="3496"/>
    <x v="2"/>
    <x v="1"/>
    <s v="F/722/P"/>
    <x v="1"/>
    <s v="P"/>
    <x v="0"/>
    <x v="34"/>
    <x v="0"/>
    <x v="0"/>
    <x v="0"/>
    <n v="0"/>
    <n v="0"/>
    <n v="0"/>
    <n v="0"/>
    <s v="Bate"/>
    <s v="Squars Bate"/>
    <x v="1"/>
  </r>
  <r>
    <x v="4061"/>
    <n v="4338"/>
    <x v="0"/>
    <x v="0"/>
    <s v="C/156/S"/>
    <x v="7"/>
    <s v="S"/>
    <x v="0"/>
    <x v="27"/>
    <x v="0"/>
    <x v="0"/>
    <x v="0"/>
    <n v="0"/>
    <n v="0"/>
    <n v="0"/>
    <n v="0"/>
    <s v="Gealloyalt"/>
    <s v="Leshmet Gealloyalt"/>
    <x v="1"/>
  </r>
  <r>
    <x v="4062"/>
    <n v="4338"/>
    <x v="0"/>
    <x v="0"/>
    <s v="C/156/S"/>
    <x v="7"/>
    <s v="S"/>
    <x v="0"/>
    <x v="54"/>
    <x v="0"/>
    <x v="0"/>
    <x v="900"/>
    <n v="0"/>
    <n v="2740"/>
    <n v="293"/>
    <n v="3578"/>
    <s v="Aroodint"/>
    <s v="Halsham Aroodint"/>
    <x v="1"/>
  </r>
  <r>
    <x v="4063"/>
    <n v="4338"/>
    <x v="0"/>
    <x v="0"/>
    <s v="C/156/S"/>
    <x v="7"/>
    <s v="S"/>
    <x v="2"/>
    <x v="5"/>
    <x v="0"/>
    <x v="0"/>
    <x v="901"/>
    <n v="0"/>
    <n v="22"/>
    <n v="584"/>
    <n v="14807"/>
    <s v="Gealloyalt"/>
    <s v="Kleeiak Gealloyalt"/>
    <x v="1"/>
  </r>
  <r>
    <x v="4064"/>
    <n v="3496"/>
    <x v="2"/>
    <x v="0"/>
    <s v="F/722/P"/>
    <x v="1"/>
    <s v="P"/>
    <x v="0"/>
    <x v="38"/>
    <x v="0"/>
    <x v="801"/>
    <x v="0"/>
    <n v="1231"/>
    <n v="0"/>
    <n v="1"/>
    <n v="1774"/>
    <s v="-"/>
    <s v="-"/>
    <x v="0"/>
  </r>
  <r>
    <x v="4065"/>
    <n v="4340"/>
    <x v="1"/>
    <x v="0"/>
    <s v="F/815/S"/>
    <x v="1"/>
    <s v="S"/>
    <x v="0"/>
    <x v="15"/>
    <x v="0"/>
    <x v="0"/>
    <x v="0"/>
    <n v="945"/>
    <n v="0"/>
    <n v="4"/>
    <n v="949"/>
    <s v="Georgasey"/>
    <s v="Pamiea Georgasey"/>
    <x v="1"/>
  </r>
  <r>
    <x v="4066"/>
    <n v="4343"/>
    <x v="1"/>
    <x v="1"/>
    <s v="G/708/S"/>
    <x v="3"/>
    <s v="S"/>
    <x v="1"/>
    <x v="45"/>
    <x v="0"/>
    <x v="0"/>
    <x v="0"/>
    <n v="0"/>
    <n v="0"/>
    <n v="0"/>
    <n v="0"/>
    <s v="-"/>
    <s v="-"/>
    <x v="1"/>
  </r>
  <r>
    <x v="4067"/>
    <n v="4344"/>
    <x v="1"/>
    <x v="0"/>
    <s v="F/816/S"/>
    <x v="1"/>
    <s v="S"/>
    <x v="0"/>
    <x v="41"/>
    <x v="0"/>
    <x v="0"/>
    <x v="319"/>
    <n v="661"/>
    <n v="0"/>
    <n v="63"/>
    <n v="759"/>
    <s v="Hammonton"/>
    <s v="Roydo Hammonton"/>
    <x v="1"/>
  </r>
  <r>
    <x v="4068"/>
    <n v="4345"/>
    <x v="1"/>
    <x v="0"/>
    <s v="G/717/P"/>
    <x v="3"/>
    <s v="P"/>
    <x v="0"/>
    <x v="7"/>
    <x v="0"/>
    <x v="0"/>
    <x v="424"/>
    <n v="3"/>
    <n v="562"/>
    <n v="7"/>
    <n v="1697"/>
    <s v="Sancockett"/>
    <s v="Lelah Sancockett"/>
    <x v="0"/>
  </r>
  <r>
    <x v="4069"/>
    <n v="4346"/>
    <x v="1"/>
    <x v="0"/>
    <s v="E/274/P"/>
    <x v="6"/>
    <s v="P"/>
    <x v="2"/>
    <x v="15"/>
    <x v="0"/>
    <x v="802"/>
    <x v="91"/>
    <n v="232"/>
    <n v="0"/>
    <n v="59"/>
    <n v="722"/>
    <s v="Burchanez"/>
    <s v="Vanez Burchanez"/>
    <x v="1"/>
  </r>
  <r>
    <x v="4070"/>
    <n v="4347"/>
    <x v="1"/>
    <x v="0"/>
    <s v="G/718/P"/>
    <x v="3"/>
    <s v="P"/>
    <x v="0"/>
    <x v="53"/>
    <x v="0"/>
    <x v="803"/>
    <x v="0"/>
    <n v="408"/>
    <n v="0"/>
    <n v="0"/>
    <n v="852"/>
    <s v="Saundez"/>
    <s v="Trick Saundez"/>
    <x v="0"/>
  </r>
  <r>
    <x v="4071"/>
    <n v="4348"/>
    <x v="0"/>
    <x v="1"/>
    <s v="B/142/P"/>
    <x v="0"/>
    <s v="P"/>
    <x v="0"/>
    <x v="52"/>
    <x v="1"/>
    <x v="0"/>
    <x v="0"/>
    <n v="0"/>
    <n v="0"/>
    <n v="0"/>
    <n v="0"/>
    <s v="Conate"/>
    <s v="Krazet Conate"/>
    <x v="1"/>
  </r>
  <r>
    <x v="4072"/>
    <n v="3497"/>
    <x v="2"/>
    <x v="0"/>
    <s v="D/113/P"/>
    <x v="5"/>
    <s v="P"/>
    <x v="0"/>
    <x v="22"/>
    <x v="1"/>
    <x v="101"/>
    <x v="0"/>
    <n v="991"/>
    <n v="0"/>
    <n v="0"/>
    <n v="1057"/>
    <s v="Nad"/>
    <s v="Stsan Nad"/>
    <x v="0"/>
  </r>
  <r>
    <x v="4073"/>
    <n v="4350"/>
    <x v="1"/>
    <x v="1"/>
    <s v="G/709/S"/>
    <x v="3"/>
    <s v="S"/>
    <x v="0"/>
    <x v="33"/>
    <x v="0"/>
    <x v="0"/>
    <x v="0"/>
    <n v="0"/>
    <n v="0"/>
    <n v="0"/>
    <n v="0"/>
    <s v="Robersondez"/>
    <s v="Rence Robersondez"/>
    <x v="1"/>
  </r>
  <r>
    <x v="4074"/>
    <n v="4350"/>
    <x v="1"/>
    <x v="0"/>
    <s v="G/709/S"/>
    <x v="3"/>
    <s v="S"/>
    <x v="1"/>
    <x v="0"/>
    <x v="0"/>
    <x v="0"/>
    <x v="0"/>
    <n v="1"/>
    <n v="0"/>
    <n v="2330"/>
    <n v="2331"/>
    <s v="Strongers"/>
    <s v="Darrie Strongers"/>
    <x v="0"/>
  </r>
  <r>
    <x v="4075"/>
    <n v="4351"/>
    <x v="1"/>
    <x v="0"/>
    <s v="F/895/P"/>
    <x v="1"/>
    <s v="P"/>
    <x v="3"/>
    <x v="33"/>
    <x v="2"/>
    <x v="636"/>
    <x v="0"/>
    <n v="409"/>
    <n v="0"/>
    <n v="0"/>
    <n v="1050"/>
    <s v="Carezquez"/>
    <s v="Timmy Carezquez"/>
    <x v="0"/>
  </r>
  <r>
    <x v="4076"/>
    <n v="4352"/>
    <x v="0"/>
    <x v="0"/>
    <s v="C/157/S"/>
    <x v="7"/>
    <s v="S"/>
    <x v="0"/>
    <x v="12"/>
    <x v="0"/>
    <x v="47"/>
    <x v="902"/>
    <n v="17"/>
    <n v="4"/>
    <n v="1384"/>
    <n v="4922"/>
    <s v="Trupistic"/>
    <s v="Alaton Trupistic"/>
    <x v="1"/>
  </r>
  <r>
    <x v="4077"/>
    <n v="4352"/>
    <x v="0"/>
    <x v="0"/>
    <s v="C/157/S"/>
    <x v="7"/>
    <s v="S"/>
    <x v="0"/>
    <x v="14"/>
    <x v="0"/>
    <x v="14"/>
    <x v="903"/>
    <n v="2"/>
    <n v="124"/>
    <n v="1"/>
    <n v="10174"/>
    <s v="Trupistic"/>
    <s v="Arino Trupistic"/>
    <x v="1"/>
  </r>
  <r>
    <x v="4078"/>
    <n v="4354"/>
    <x v="1"/>
    <x v="0"/>
    <s v="E/276/P"/>
    <x v="6"/>
    <s v="P"/>
    <x v="0"/>
    <x v="40"/>
    <x v="0"/>
    <x v="804"/>
    <x v="10"/>
    <n v="0"/>
    <n v="0"/>
    <n v="249"/>
    <n v="365"/>
    <s v="Greeves"/>
    <s v="Millie Greeves"/>
    <x v="0"/>
  </r>
  <r>
    <x v="4079"/>
    <n v="4356"/>
    <x v="0"/>
    <x v="1"/>
    <s v="B/167/S"/>
    <x v="0"/>
    <s v="S"/>
    <x v="2"/>
    <x v="7"/>
    <x v="0"/>
    <x v="0"/>
    <x v="0"/>
    <n v="0"/>
    <n v="0"/>
    <n v="0"/>
    <n v="0"/>
    <s v="Brantcable"/>
    <s v="Dabik Brantcable"/>
    <x v="1"/>
  </r>
  <r>
    <x v="4080"/>
    <n v="3501"/>
    <x v="2"/>
    <x v="0"/>
    <s v=""/>
    <x v="4"/>
    <s v=""/>
    <x v="0"/>
    <x v="25"/>
    <x v="0"/>
    <x v="805"/>
    <x v="0"/>
    <n v="1103"/>
    <n v="9"/>
    <n v="0"/>
    <n v="2384"/>
    <s v="Paste"/>
    <s v="Swaffs Paste"/>
    <x v="0"/>
  </r>
  <r>
    <x v="4081"/>
    <n v="4358"/>
    <x v="1"/>
    <x v="0"/>
    <s v="F/818/S"/>
    <x v="1"/>
    <s v="S"/>
    <x v="1"/>
    <x v="28"/>
    <x v="0"/>
    <x v="0"/>
    <x v="904"/>
    <n v="108"/>
    <n v="0"/>
    <n v="230"/>
    <n v="610"/>
    <s v="Waltonnedy"/>
    <s v="Tonioe Waltonnedy"/>
    <x v="1"/>
  </r>
  <r>
    <x v="4082"/>
    <n v="4359"/>
    <x v="0"/>
    <x v="0"/>
    <s v="C/137/P"/>
    <x v="7"/>
    <s v="P"/>
    <x v="0"/>
    <x v="7"/>
    <x v="0"/>
    <x v="29"/>
    <x v="469"/>
    <n v="0"/>
    <n v="696"/>
    <n v="10"/>
    <n v="2836"/>
    <s v="-"/>
    <s v="-"/>
    <x v="0"/>
  </r>
  <r>
    <x v="4083"/>
    <n v="4359"/>
    <x v="0"/>
    <x v="0"/>
    <s v="C/137/P"/>
    <x v="7"/>
    <s v="P"/>
    <x v="2"/>
    <x v="46"/>
    <x v="0"/>
    <x v="0"/>
    <x v="905"/>
    <n v="0"/>
    <n v="425"/>
    <n v="155"/>
    <n v="18267"/>
    <s v="Sebleve"/>
    <s v="Strali Sebleve"/>
    <x v="1"/>
  </r>
  <r>
    <x v="4084"/>
    <n v="4359"/>
    <x v="0"/>
    <x v="0"/>
    <s v="C/137/P"/>
    <x v="7"/>
    <s v="P"/>
    <x v="2"/>
    <x v="48"/>
    <x v="0"/>
    <x v="0"/>
    <x v="906"/>
    <n v="0"/>
    <n v="0"/>
    <n v="1768"/>
    <n v="3600"/>
    <s v="Sebleve"/>
    <s v="Meisa Sebleve"/>
    <x v="0"/>
  </r>
  <r>
    <x v="4085"/>
    <n v="3511"/>
    <x v="2"/>
    <x v="0"/>
    <s v="F/661/S"/>
    <x v="1"/>
    <s v="S"/>
    <x v="2"/>
    <x v="15"/>
    <x v="0"/>
    <x v="806"/>
    <x v="0"/>
    <n v="1763"/>
    <n v="0"/>
    <n v="1014"/>
    <n v="2901"/>
    <s v="Horte"/>
    <s v="Basps Horte"/>
    <x v="0"/>
  </r>
  <r>
    <x v="4086"/>
    <n v="4361"/>
    <x v="1"/>
    <x v="0"/>
    <s v="F/819/S"/>
    <x v="1"/>
    <s v="S"/>
    <x v="2"/>
    <x v="38"/>
    <x v="0"/>
    <x v="0"/>
    <x v="68"/>
    <n v="0"/>
    <n v="734"/>
    <n v="331"/>
    <n v="1079"/>
    <s v="Coopezmaney"/>
    <s v="Carona Coopezmaney"/>
    <x v="1"/>
  </r>
  <r>
    <x v="4087"/>
    <n v="4362"/>
    <x v="0"/>
    <x v="0"/>
    <s v="B/168/S"/>
    <x v="0"/>
    <s v="S"/>
    <x v="0"/>
    <x v="26"/>
    <x v="0"/>
    <x v="0"/>
    <x v="907"/>
    <n v="0"/>
    <n v="0"/>
    <n v="1651"/>
    <n v="3598"/>
    <s v="Freednal"/>
    <s v="Altar Freednal"/>
    <x v="1"/>
  </r>
  <r>
    <x v="4088"/>
    <n v="4364"/>
    <x v="1"/>
    <x v="1"/>
    <s v="G/720/P"/>
    <x v="3"/>
    <s v="P"/>
    <x v="1"/>
    <x v="36"/>
    <x v="0"/>
    <x v="0"/>
    <x v="0"/>
    <n v="0"/>
    <n v="0"/>
    <n v="0"/>
    <n v="0"/>
    <s v="Dawsoncis"/>
    <s v="Dixiel Dawsoncis"/>
    <x v="1"/>
  </r>
  <r>
    <x v="4089"/>
    <n v="2908"/>
    <x v="1"/>
    <x v="0"/>
    <s v="F/553/S"/>
    <x v="1"/>
    <s v="S"/>
    <x v="0"/>
    <x v="45"/>
    <x v="0"/>
    <x v="807"/>
    <x v="91"/>
    <n v="0"/>
    <n v="124"/>
    <n v="143"/>
    <n v="918"/>
    <s v="Berreranks"/>
    <s v="Benda Berreranks"/>
    <x v="0"/>
  </r>
  <r>
    <x v="4090"/>
    <n v="4366"/>
    <x v="1"/>
    <x v="0"/>
    <s v="F/899/P"/>
    <x v="1"/>
    <s v="P"/>
    <x v="1"/>
    <x v="24"/>
    <x v="0"/>
    <x v="0"/>
    <x v="0"/>
    <n v="873"/>
    <n v="0"/>
    <n v="5"/>
    <n v="878"/>
    <s v="Ricks"/>
    <s v="Philda Ricks"/>
    <x v="1"/>
  </r>
  <r>
    <x v="4091"/>
    <n v="4367"/>
    <x v="1"/>
    <x v="1"/>
    <s v="G/710/S"/>
    <x v="3"/>
    <s v="S"/>
    <x v="2"/>
    <x v="12"/>
    <x v="0"/>
    <x v="0"/>
    <x v="0"/>
    <n v="0"/>
    <n v="0"/>
    <n v="0"/>
    <n v="0"/>
    <s v="Masquez"/>
    <s v="Raceky Masquez"/>
    <x v="1"/>
  </r>
  <r>
    <x v="4092"/>
    <n v="3515"/>
    <x v="2"/>
    <x v="1"/>
    <s v="F/725/P"/>
    <x v="1"/>
    <s v="P"/>
    <x v="0"/>
    <x v="12"/>
    <x v="0"/>
    <x v="0"/>
    <x v="0"/>
    <n v="0"/>
    <n v="0"/>
    <n v="0"/>
    <n v="0"/>
    <s v="Purte"/>
    <s v="Repart Purte"/>
    <x v="0"/>
  </r>
  <r>
    <x v="4093"/>
    <n v="4369"/>
    <x v="1"/>
    <x v="0"/>
    <s v="F/820/S"/>
    <x v="1"/>
    <s v="S"/>
    <x v="0"/>
    <x v="43"/>
    <x v="0"/>
    <x v="173"/>
    <x v="0"/>
    <n v="0"/>
    <n v="0"/>
    <n v="0"/>
    <n v="857"/>
    <s v="Benderez"/>
    <s v="Ermank Benderez"/>
    <x v="0"/>
  </r>
  <r>
    <x v="4094"/>
    <n v="4370"/>
    <x v="1"/>
    <x v="0"/>
    <s v=""/>
    <x v="4"/>
    <s v=""/>
    <x v="0"/>
    <x v="33"/>
    <x v="0"/>
    <x v="29"/>
    <x v="10"/>
    <n v="0"/>
    <n v="1494"/>
    <n v="110"/>
    <n v="1608"/>
    <s v="Vandan"/>
    <s v="Estina Vandan"/>
    <x v="0"/>
  </r>
  <r>
    <x v="4095"/>
    <n v="4371"/>
    <x v="0"/>
    <x v="0"/>
    <s v="C/158/S"/>
    <x v="7"/>
    <s v="S"/>
    <x v="0"/>
    <x v="38"/>
    <x v="0"/>
    <x v="0"/>
    <x v="908"/>
    <n v="0"/>
    <n v="0"/>
    <n v="986"/>
    <n v="3703"/>
    <s v="Shricatory"/>
    <s v="Mesatz Shricatory"/>
    <x v="1"/>
  </r>
  <r>
    <x v="4096"/>
    <n v="4371"/>
    <x v="0"/>
    <x v="0"/>
    <s v="C/158/S"/>
    <x v="7"/>
    <s v="S"/>
    <x v="2"/>
    <x v="0"/>
    <x v="0"/>
    <x v="17"/>
    <x v="391"/>
    <n v="126"/>
    <n v="7"/>
    <n v="4967"/>
    <n v="5449"/>
    <s v="Shricatory"/>
    <s v="Taurak Shricatory"/>
    <x v="0"/>
  </r>
  <r>
    <x v="4097"/>
    <n v="4371"/>
    <x v="0"/>
    <x v="1"/>
    <s v="C/158/S"/>
    <x v="7"/>
    <s v="S"/>
    <x v="0"/>
    <x v="15"/>
    <x v="0"/>
    <x v="0"/>
    <x v="0"/>
    <n v="0"/>
    <n v="0"/>
    <n v="0"/>
    <n v="0"/>
    <s v="Shricatory"/>
    <s v="Ranon Shricatory"/>
    <x v="1"/>
  </r>
  <r>
    <x v="4098"/>
    <n v="4371"/>
    <x v="0"/>
    <x v="0"/>
    <s v="C/158/S"/>
    <x v="7"/>
    <s v="S"/>
    <x v="0"/>
    <x v="36"/>
    <x v="0"/>
    <x v="0"/>
    <x v="909"/>
    <n v="4285"/>
    <n v="812"/>
    <n v="360"/>
    <n v="9841"/>
    <s v="Shricatory"/>
    <s v="Canonon Shricatory"/>
    <x v="1"/>
  </r>
  <r>
    <x v="4099"/>
    <n v="4371"/>
    <x v="0"/>
    <x v="0"/>
    <s v="C/158/S"/>
    <x v="7"/>
    <s v="S"/>
    <x v="2"/>
    <x v="10"/>
    <x v="0"/>
    <x v="0"/>
    <x v="910"/>
    <n v="0"/>
    <n v="288"/>
    <n v="2275"/>
    <n v="9784"/>
    <s v="Tionstious"/>
    <s v="Spurim Tionstious"/>
    <x v="1"/>
  </r>
  <r>
    <x v="4100"/>
    <n v="3515"/>
    <x v="2"/>
    <x v="1"/>
    <s v="F/725/P"/>
    <x v="1"/>
    <s v="P"/>
    <x v="0"/>
    <x v="59"/>
    <x v="0"/>
    <x v="0"/>
    <x v="0"/>
    <n v="0"/>
    <n v="0"/>
    <n v="0"/>
    <n v="0"/>
    <s v="Purte"/>
    <s v="Crans Purte"/>
    <x v="1"/>
  </r>
  <r>
    <x v="4101"/>
    <n v="3525"/>
    <x v="2"/>
    <x v="1"/>
    <s v="F/727/P"/>
    <x v="1"/>
    <s v="P"/>
    <x v="0"/>
    <x v="46"/>
    <x v="0"/>
    <x v="0"/>
    <x v="0"/>
    <n v="0"/>
    <n v="0"/>
    <n v="0"/>
    <n v="0"/>
    <s v="Shrie"/>
    <s v="Honda Shrie"/>
    <x v="1"/>
  </r>
  <r>
    <x v="4102"/>
    <n v="4373"/>
    <x v="1"/>
    <x v="0"/>
    <s v="F/822/S"/>
    <x v="1"/>
    <s v="S"/>
    <x v="1"/>
    <x v="39"/>
    <x v="0"/>
    <x v="808"/>
    <x v="0"/>
    <n v="2"/>
    <n v="0"/>
    <n v="0"/>
    <n v="737"/>
    <s v="Mejiarkerox"/>
    <s v="Russey Mejiarkerox"/>
    <x v="0"/>
  </r>
  <r>
    <x v="4103"/>
    <n v="4376"/>
    <x v="1"/>
    <x v="0"/>
    <s v="E/284/S"/>
    <x v="6"/>
    <s v="S"/>
    <x v="1"/>
    <x v="26"/>
    <x v="0"/>
    <x v="0"/>
    <x v="911"/>
    <n v="3"/>
    <n v="0"/>
    <n v="452"/>
    <n v="623"/>
    <s v="Brownson"/>
    <s v="Karley Brownson"/>
    <x v="1"/>
  </r>
  <r>
    <x v="4104"/>
    <n v="4382"/>
    <x v="1"/>
    <x v="0"/>
    <s v="F/901/P"/>
    <x v="1"/>
    <s v="P"/>
    <x v="1"/>
    <x v="40"/>
    <x v="0"/>
    <x v="363"/>
    <x v="501"/>
    <n v="0"/>
    <n v="0"/>
    <n v="445"/>
    <n v="604"/>
    <s v="Alentonway"/>
    <s v="Nicey Alentonway"/>
    <x v="1"/>
  </r>
  <r>
    <x v="4105"/>
    <n v="4383"/>
    <x v="0"/>
    <x v="0"/>
    <s v="B/169/S"/>
    <x v="0"/>
    <s v="S"/>
    <x v="0"/>
    <x v="55"/>
    <x v="0"/>
    <x v="0"/>
    <x v="0"/>
    <n v="0"/>
    <n v="0"/>
    <n v="0"/>
    <n v="0"/>
    <s v="Dingauge"/>
    <s v="Sheratz Dingauge"/>
    <x v="1"/>
  </r>
  <r>
    <x v="4106"/>
    <n v="4386"/>
    <x v="0"/>
    <x v="0"/>
    <s v="B/170/S"/>
    <x v="0"/>
    <s v="S"/>
    <x v="0"/>
    <x v="48"/>
    <x v="0"/>
    <x v="0"/>
    <x v="0"/>
    <n v="0"/>
    <n v="0"/>
    <n v="0"/>
    <n v="0"/>
    <s v="-"/>
    <s v="-"/>
    <x v="1"/>
  </r>
  <r>
    <x v="4107"/>
    <n v="4386"/>
    <x v="0"/>
    <x v="0"/>
    <s v="B/170/S"/>
    <x v="0"/>
    <s v="S"/>
    <x v="0"/>
    <x v="27"/>
    <x v="0"/>
    <x v="0"/>
    <x v="912"/>
    <n v="885"/>
    <n v="0"/>
    <n v="363"/>
    <n v="17703"/>
    <s v="Conachets"/>
    <s v="Thaldah Conachets"/>
    <x v="1"/>
  </r>
  <r>
    <x v="4108"/>
    <n v="3527"/>
    <x v="2"/>
    <x v="0"/>
    <s v="F/729/P"/>
    <x v="1"/>
    <s v="P"/>
    <x v="0"/>
    <x v="41"/>
    <x v="1"/>
    <x v="612"/>
    <x v="0"/>
    <n v="688"/>
    <n v="1"/>
    <n v="0"/>
    <n v="1422"/>
    <s v="Terte"/>
    <s v="Cindee Terte"/>
    <x v="0"/>
  </r>
  <r>
    <x v="4109"/>
    <n v="4388"/>
    <x v="0"/>
    <x v="0"/>
    <s v="B/171/S"/>
    <x v="0"/>
    <s v="S"/>
    <x v="0"/>
    <x v="3"/>
    <x v="0"/>
    <x v="0"/>
    <x v="0"/>
    <n v="0"/>
    <n v="0"/>
    <n v="0"/>
    <n v="0"/>
    <s v="-"/>
    <s v="-"/>
    <x v="1"/>
  </r>
  <r>
    <x v="4110"/>
    <n v="3531"/>
    <x v="2"/>
    <x v="0"/>
    <s v="F/731/P"/>
    <x v="1"/>
    <s v="P"/>
    <x v="2"/>
    <x v="7"/>
    <x v="0"/>
    <x v="664"/>
    <x v="0"/>
    <n v="31"/>
    <n v="733"/>
    <n v="0"/>
    <n v="1573"/>
    <s v="Erflé"/>
    <s v="Chtios Erflé"/>
    <x v="0"/>
  </r>
  <r>
    <x v="4111"/>
    <n v="3531"/>
    <x v="2"/>
    <x v="1"/>
    <s v="F/731/P"/>
    <x v="1"/>
    <s v="P"/>
    <x v="0"/>
    <x v="11"/>
    <x v="2"/>
    <x v="0"/>
    <x v="0"/>
    <n v="0"/>
    <n v="0"/>
    <n v="0"/>
    <n v="0"/>
    <s v="Erflé"/>
    <s v="Cinda Erflé"/>
    <x v="1"/>
  </r>
  <r>
    <x v="4112"/>
    <n v="3535"/>
    <x v="2"/>
    <x v="0"/>
    <s v=""/>
    <x v="4"/>
    <s v=""/>
    <x v="0"/>
    <x v="39"/>
    <x v="0"/>
    <x v="809"/>
    <x v="0"/>
    <n v="7"/>
    <n v="18"/>
    <n v="0"/>
    <n v="1329"/>
    <s v="Porki"/>
    <s v="Clow Porki"/>
    <x v="0"/>
  </r>
  <r>
    <x v="4113"/>
    <n v="4391"/>
    <x v="1"/>
    <x v="0"/>
    <s v="F/904/P"/>
    <x v="1"/>
    <s v="P"/>
    <x v="0"/>
    <x v="13"/>
    <x v="0"/>
    <x v="810"/>
    <x v="0"/>
    <n v="0"/>
    <n v="393"/>
    <n v="10"/>
    <n v="786"/>
    <s v="Larks"/>
    <s v="Gerek Larks"/>
    <x v="1"/>
  </r>
  <r>
    <x v="4114"/>
    <n v="4392"/>
    <x v="1"/>
    <x v="0"/>
    <s v="G/714/S"/>
    <x v="3"/>
    <s v="S"/>
    <x v="2"/>
    <x v="45"/>
    <x v="0"/>
    <x v="537"/>
    <x v="0"/>
    <n v="0"/>
    <n v="733"/>
    <n v="0"/>
    <n v="771"/>
    <s v="Steeletters"/>
    <s v="Regana Steeletters"/>
    <x v="0"/>
  </r>
  <r>
    <x v="4115"/>
    <n v="4393"/>
    <x v="1"/>
    <x v="1"/>
    <s v="G/722/P"/>
    <x v="3"/>
    <s v="P"/>
    <x v="0"/>
    <x v="63"/>
    <x v="0"/>
    <x v="0"/>
    <x v="0"/>
    <n v="0"/>
    <n v="0"/>
    <n v="0"/>
    <n v="0"/>
    <s v="Cookson"/>
    <s v="Annah Cookson"/>
    <x v="0"/>
  </r>
  <r>
    <x v="4116"/>
    <n v="4393"/>
    <x v="1"/>
    <x v="0"/>
    <s v="E/278/P"/>
    <x v="6"/>
    <s v="P"/>
    <x v="0"/>
    <x v="41"/>
    <x v="0"/>
    <x v="811"/>
    <x v="0"/>
    <n v="34"/>
    <n v="0"/>
    <n v="0"/>
    <n v="788"/>
    <s v="Cookson"/>
    <s v="Thell Cookson"/>
    <x v="0"/>
  </r>
  <r>
    <x v="4117"/>
    <n v="4395"/>
    <x v="1"/>
    <x v="0"/>
    <s v="F/905/P"/>
    <x v="1"/>
    <s v="P"/>
    <x v="0"/>
    <x v="40"/>
    <x v="0"/>
    <x v="0"/>
    <x v="0"/>
    <n v="206"/>
    <n v="681"/>
    <n v="31"/>
    <n v="918"/>
    <s v="Mcfarley"/>
    <s v="Fayel Mcfarley"/>
    <x v="0"/>
  </r>
  <r>
    <x v="4118"/>
    <n v="4396"/>
    <x v="1"/>
    <x v="0"/>
    <s v="G/715/S"/>
    <x v="3"/>
    <s v="S"/>
    <x v="0"/>
    <x v="40"/>
    <x v="0"/>
    <x v="0"/>
    <x v="33"/>
    <n v="11"/>
    <n v="646"/>
    <n v="0"/>
    <n v="810"/>
    <s v="Milton"/>
    <s v="Sallie Milton"/>
    <x v="0"/>
  </r>
  <r>
    <x v="4119"/>
    <n v="4397"/>
    <x v="1"/>
    <x v="1"/>
    <s v=""/>
    <x v="4"/>
    <s v=""/>
    <x v="1"/>
    <x v="8"/>
    <x v="0"/>
    <x v="0"/>
    <x v="0"/>
    <n v="0"/>
    <n v="0"/>
    <n v="0"/>
    <n v="0"/>
    <s v="Foledges"/>
    <s v="Meline Foledges"/>
    <x v="1"/>
  </r>
  <r>
    <x v="4120"/>
    <n v="4399"/>
    <x v="1"/>
    <x v="0"/>
    <s v="G/724/P"/>
    <x v="3"/>
    <s v="P"/>
    <x v="0"/>
    <x v="36"/>
    <x v="0"/>
    <x v="812"/>
    <x v="83"/>
    <n v="640"/>
    <n v="0"/>
    <n v="100"/>
    <n v="884"/>
    <s v="Wolferton"/>
    <s v="All Wolferton"/>
    <x v="0"/>
  </r>
  <r>
    <x v="4121"/>
    <n v="3535"/>
    <x v="2"/>
    <x v="1"/>
    <s v="F/668/S"/>
    <x v="1"/>
    <s v="S"/>
    <x v="0"/>
    <x v="36"/>
    <x v="0"/>
    <x v="0"/>
    <x v="0"/>
    <n v="0"/>
    <n v="0"/>
    <n v="0"/>
    <n v="0"/>
    <s v="Porki"/>
    <s v="Grake Porki"/>
    <x v="1"/>
  </r>
  <r>
    <x v="4122"/>
    <n v="3542"/>
    <x v="2"/>
    <x v="1"/>
    <s v="F/669/S"/>
    <x v="1"/>
    <s v="S"/>
    <x v="0"/>
    <x v="14"/>
    <x v="0"/>
    <x v="0"/>
    <x v="0"/>
    <n v="0"/>
    <n v="0"/>
    <n v="0"/>
    <n v="0"/>
    <s v="Derry"/>
    <s v="Beres Derry"/>
    <x v="1"/>
  </r>
  <r>
    <x v="4123"/>
    <n v="3547"/>
    <x v="2"/>
    <x v="0"/>
    <s v="D/112/S"/>
    <x v="5"/>
    <s v="S"/>
    <x v="2"/>
    <x v="33"/>
    <x v="0"/>
    <x v="813"/>
    <x v="0"/>
    <n v="1820"/>
    <n v="0"/>
    <n v="0"/>
    <n v="2919"/>
    <s v="Canie"/>
    <s v="Smarve Canie"/>
    <x v="0"/>
  </r>
  <r>
    <x v="4124"/>
    <n v="4401"/>
    <x v="1"/>
    <x v="2"/>
    <s v="G/716/S"/>
    <x v="3"/>
    <s v="S"/>
    <x v="2"/>
    <x v="4"/>
    <x v="0"/>
    <x v="0"/>
    <x v="0"/>
    <n v="0"/>
    <n v="0"/>
    <n v="0"/>
    <n v="0"/>
    <s v="Loverthyo"/>
    <s v="Tonyan Loverthyo"/>
    <x v="1"/>
  </r>
  <r>
    <x v="4125"/>
    <n v="4401"/>
    <x v="1"/>
    <x v="1"/>
    <s v="G/716/S"/>
    <x v="3"/>
    <s v="S"/>
    <x v="1"/>
    <x v="41"/>
    <x v="0"/>
    <x v="0"/>
    <x v="0"/>
    <n v="0"/>
    <n v="0"/>
    <n v="0"/>
    <n v="0"/>
    <s v="Loverthyo"/>
    <s v="Eriana Loverthyo"/>
    <x v="1"/>
  </r>
  <r>
    <x v="4126"/>
    <n v="4402"/>
    <x v="1"/>
    <x v="1"/>
    <s v="G/725/P"/>
    <x v="3"/>
    <s v="P"/>
    <x v="1"/>
    <x v="19"/>
    <x v="0"/>
    <x v="0"/>
    <x v="0"/>
    <n v="0"/>
    <n v="0"/>
    <n v="0"/>
    <n v="0"/>
    <s v="Waderoachez"/>
    <s v="Louisy Waderoachez"/>
    <x v="0"/>
  </r>
  <r>
    <x v="4127"/>
    <n v="4403"/>
    <x v="1"/>
    <x v="0"/>
    <s v="F/831/S"/>
    <x v="1"/>
    <s v="S"/>
    <x v="0"/>
    <x v="31"/>
    <x v="0"/>
    <x v="814"/>
    <x v="913"/>
    <n v="0"/>
    <n v="6"/>
    <n v="394"/>
    <n v="1469"/>
    <s v="Peter"/>
    <s v="Lina Peter"/>
    <x v="0"/>
  </r>
  <r>
    <x v="4128"/>
    <n v="4403"/>
    <x v="1"/>
    <x v="0"/>
    <s v="G/717/S"/>
    <x v="3"/>
    <s v="S"/>
    <x v="3"/>
    <x v="54"/>
    <x v="0"/>
    <x v="107"/>
    <x v="0"/>
    <n v="297"/>
    <n v="108"/>
    <n v="361"/>
    <n v="773"/>
    <s v="Peter"/>
    <s v="Kylen Peter"/>
    <x v="0"/>
  </r>
  <r>
    <x v="4129"/>
    <n v="4404"/>
    <x v="1"/>
    <x v="0"/>
    <s v="G/726/P"/>
    <x v="3"/>
    <s v="P"/>
    <x v="0"/>
    <x v="22"/>
    <x v="0"/>
    <x v="0"/>
    <x v="91"/>
    <n v="404"/>
    <n v="121"/>
    <n v="0"/>
    <n v="527"/>
    <s v="Scotterkins"/>
    <s v="Lis Scotterkins"/>
    <x v="0"/>
  </r>
  <r>
    <x v="4130"/>
    <n v="4405"/>
    <x v="0"/>
    <x v="1"/>
    <s v="C/159/S"/>
    <x v="7"/>
    <s v="S"/>
    <x v="0"/>
    <x v="38"/>
    <x v="0"/>
    <x v="0"/>
    <x v="0"/>
    <n v="0"/>
    <n v="0"/>
    <n v="0"/>
    <n v="0"/>
    <s v="Unkepery"/>
    <s v="Wezna Unkepery"/>
    <x v="1"/>
  </r>
  <r>
    <x v="4131"/>
    <n v="4407"/>
    <x v="1"/>
    <x v="1"/>
    <s v="G/719/S"/>
    <x v="3"/>
    <s v="S"/>
    <x v="0"/>
    <x v="31"/>
    <x v="0"/>
    <x v="0"/>
    <x v="0"/>
    <n v="0"/>
    <n v="0"/>
    <n v="0"/>
    <n v="0"/>
    <s v="Mejiarkerox"/>
    <s v="Ericky Mejiarkerox"/>
    <x v="1"/>
  </r>
  <r>
    <x v="4132"/>
    <n v="3553"/>
    <x v="2"/>
    <x v="0"/>
    <s v=""/>
    <x v="4"/>
    <s v=""/>
    <x v="0"/>
    <x v="7"/>
    <x v="0"/>
    <x v="29"/>
    <x v="0"/>
    <n v="0"/>
    <n v="327"/>
    <n v="2054"/>
    <n v="2384"/>
    <s v="Maie"/>
    <s v="Wafox Maie"/>
    <x v="0"/>
  </r>
  <r>
    <x v="4133"/>
    <n v="4409"/>
    <x v="0"/>
    <x v="0"/>
    <s v="C/160/S"/>
    <x v="7"/>
    <s v="S"/>
    <x v="0"/>
    <x v="53"/>
    <x v="0"/>
    <x v="0"/>
    <x v="472"/>
    <n v="388"/>
    <n v="78"/>
    <n v="693"/>
    <n v="1976"/>
    <s v="Regmansidy"/>
    <s v="Proxima Regmansidy"/>
    <x v="1"/>
  </r>
  <r>
    <x v="4134"/>
    <n v="4410"/>
    <x v="1"/>
    <x v="0"/>
    <s v="G/720/S"/>
    <x v="3"/>
    <s v="S"/>
    <x v="0"/>
    <x v="40"/>
    <x v="0"/>
    <x v="209"/>
    <x v="0"/>
    <n v="32"/>
    <n v="725"/>
    <n v="0"/>
    <n v="784"/>
    <s v="Wolffy"/>
    <s v="Deandy Wolffy"/>
    <x v="0"/>
  </r>
  <r>
    <x v="4135"/>
    <n v="4411"/>
    <x v="1"/>
    <x v="0"/>
    <s v="G/721/S"/>
    <x v="3"/>
    <s v="S"/>
    <x v="1"/>
    <x v="12"/>
    <x v="0"/>
    <x v="787"/>
    <x v="0"/>
    <n v="54"/>
    <n v="0"/>
    <n v="0"/>
    <n v="769"/>
    <s v="Parsoney"/>
    <s v="Alendy Parsoney"/>
    <x v="1"/>
  </r>
  <r>
    <x v="4136"/>
    <n v="4413"/>
    <x v="1"/>
    <x v="0"/>
    <s v="G/722/S"/>
    <x v="3"/>
    <s v="S"/>
    <x v="0"/>
    <x v="3"/>
    <x v="0"/>
    <x v="0"/>
    <x v="0"/>
    <n v="232"/>
    <n v="0"/>
    <n v="622"/>
    <n v="854"/>
    <s v="Sweekstarks"/>
    <s v="Loria Sweekstarks"/>
    <x v="0"/>
  </r>
  <r>
    <x v="4137"/>
    <n v="3558"/>
    <x v="2"/>
    <x v="0"/>
    <s v="D/115/P"/>
    <x v="5"/>
    <s v="P"/>
    <x v="0"/>
    <x v="12"/>
    <x v="0"/>
    <x v="205"/>
    <x v="0"/>
    <n v="0"/>
    <n v="2948"/>
    <n v="0"/>
    <n v="3026"/>
    <s v="Manie"/>
    <s v="Row Manie"/>
    <x v="0"/>
  </r>
  <r>
    <x v="4138"/>
    <n v="4416"/>
    <x v="0"/>
    <x v="1"/>
    <s v="B/143/P"/>
    <x v="0"/>
    <s v="P"/>
    <x v="2"/>
    <x v="52"/>
    <x v="0"/>
    <x v="0"/>
    <x v="0"/>
    <n v="0"/>
    <n v="0"/>
    <n v="0"/>
    <n v="0"/>
    <s v="Prearright"/>
    <s v="Alramak Prearright"/>
    <x v="1"/>
  </r>
  <r>
    <x v="4139"/>
    <n v="4422"/>
    <x v="0"/>
    <x v="1"/>
    <s v="B/172/S"/>
    <x v="0"/>
    <s v="S"/>
    <x v="0"/>
    <x v="45"/>
    <x v="0"/>
    <x v="0"/>
    <x v="0"/>
    <n v="0"/>
    <n v="0"/>
    <n v="0"/>
    <n v="0"/>
    <s v="Dinsprody"/>
    <s v="Glueba Dinsprody"/>
    <x v="1"/>
  </r>
  <r>
    <x v="4140"/>
    <n v="4422"/>
    <x v="0"/>
    <x v="0"/>
    <s v="B/172/S"/>
    <x v="0"/>
    <s v="S"/>
    <x v="0"/>
    <x v="19"/>
    <x v="0"/>
    <x v="0"/>
    <x v="914"/>
    <n v="0"/>
    <n v="1366"/>
    <n v="89"/>
    <n v="7793"/>
    <s v="Dinsprody"/>
    <s v="Ranark Dinsprody"/>
    <x v="1"/>
  </r>
  <r>
    <x v="4141"/>
    <n v="3558"/>
    <x v="2"/>
    <x v="1"/>
    <s v="F/737/P"/>
    <x v="1"/>
    <s v="P"/>
    <x v="0"/>
    <x v="43"/>
    <x v="0"/>
    <x v="0"/>
    <x v="0"/>
    <n v="0"/>
    <n v="0"/>
    <n v="0"/>
    <n v="0"/>
    <s v="Manie"/>
    <s v="Rose Manie"/>
    <x v="1"/>
  </r>
  <r>
    <x v="4142"/>
    <n v="3559"/>
    <x v="2"/>
    <x v="0"/>
    <s v="D/116/P"/>
    <x v="5"/>
    <s v="P"/>
    <x v="0"/>
    <x v="38"/>
    <x v="0"/>
    <x v="815"/>
    <x v="0"/>
    <n v="65"/>
    <n v="812"/>
    <n v="55"/>
    <n v="1181"/>
    <s v="Jaflé"/>
    <s v="Sug Jaflé"/>
    <x v="0"/>
  </r>
  <r>
    <x v="4143"/>
    <n v="4427"/>
    <x v="0"/>
    <x v="0"/>
    <s v="D/141/S"/>
    <x v="5"/>
    <s v="S"/>
    <x v="2"/>
    <x v="0"/>
    <x v="0"/>
    <x v="29"/>
    <x v="265"/>
    <n v="0"/>
    <n v="805"/>
    <n v="2983"/>
    <n v="3874"/>
    <s v="Dedentive"/>
    <s v="Coxaron Dedentive"/>
    <x v="0"/>
  </r>
  <r>
    <x v="4144"/>
    <n v="4427"/>
    <x v="0"/>
    <x v="0"/>
    <s v="D/141/S"/>
    <x v="5"/>
    <s v="S"/>
    <x v="0"/>
    <x v="14"/>
    <x v="0"/>
    <x v="0"/>
    <x v="302"/>
    <n v="0"/>
    <n v="209"/>
    <n v="2908"/>
    <n v="3163"/>
    <s v="Dedentive"/>
    <s v="Cheleon Dedentive"/>
    <x v="0"/>
  </r>
  <r>
    <x v="4145"/>
    <n v="4428"/>
    <x v="0"/>
    <x v="0"/>
    <s v="C/162/S"/>
    <x v="7"/>
    <s v="S"/>
    <x v="2"/>
    <x v="19"/>
    <x v="0"/>
    <x v="0"/>
    <x v="915"/>
    <n v="12"/>
    <n v="795"/>
    <n v="402"/>
    <n v="12626"/>
    <s v="Ambleeve"/>
    <s v="Ranopus Ambleeve"/>
    <x v="1"/>
  </r>
  <r>
    <x v="4146"/>
    <n v="3560"/>
    <x v="2"/>
    <x v="0"/>
    <s v="D/117/P"/>
    <x v="5"/>
    <s v="P"/>
    <x v="1"/>
    <x v="12"/>
    <x v="0"/>
    <x v="29"/>
    <x v="0"/>
    <n v="800"/>
    <n v="76"/>
    <n v="0"/>
    <n v="879"/>
    <s v="Chité"/>
    <s v="Weessh Chité"/>
    <x v="1"/>
  </r>
  <r>
    <x v="4147"/>
    <n v="4430"/>
    <x v="1"/>
    <x v="0"/>
    <s v="F/836/S"/>
    <x v="1"/>
    <s v="S"/>
    <x v="1"/>
    <x v="41"/>
    <x v="0"/>
    <x v="0"/>
    <x v="91"/>
    <n v="1513"/>
    <n v="0"/>
    <n v="0"/>
    <n v="1515"/>
    <s v="Robins"/>
    <s v="Ireen Robins"/>
    <x v="1"/>
  </r>
  <r>
    <x v="4148"/>
    <n v="4431"/>
    <x v="1"/>
    <x v="0"/>
    <s v="G/727/P"/>
    <x v="3"/>
    <s v="P"/>
    <x v="2"/>
    <x v="22"/>
    <x v="0"/>
    <x v="8"/>
    <x v="0"/>
    <n v="1414"/>
    <n v="10"/>
    <n v="3"/>
    <n v="1435"/>
    <s v="Kenzierry"/>
    <s v="Ryany Kenzierry"/>
    <x v="0"/>
  </r>
  <r>
    <x v="4149"/>
    <n v="4432"/>
    <x v="1"/>
    <x v="1"/>
    <s v="G/728/P"/>
    <x v="3"/>
    <s v="P"/>
    <x v="0"/>
    <x v="53"/>
    <x v="0"/>
    <x v="0"/>
    <x v="0"/>
    <n v="0"/>
    <n v="0"/>
    <n v="0"/>
    <n v="0"/>
    <s v="Loway"/>
    <s v="Robyna Loway"/>
    <x v="0"/>
  </r>
  <r>
    <x v="4150"/>
    <n v="4433"/>
    <x v="1"/>
    <x v="1"/>
    <s v="G/729/P"/>
    <x v="3"/>
    <s v="P"/>
    <x v="1"/>
    <x v="33"/>
    <x v="0"/>
    <x v="0"/>
    <x v="0"/>
    <n v="0"/>
    <n v="0"/>
    <n v="0"/>
    <n v="0"/>
    <s v="Guerson"/>
    <s v="Eriney Guerson"/>
    <x v="0"/>
  </r>
  <r>
    <x v="4151"/>
    <n v="4436"/>
    <x v="1"/>
    <x v="1"/>
    <s v="G/730/P"/>
    <x v="3"/>
    <s v="P"/>
    <x v="1"/>
    <x v="15"/>
    <x v="0"/>
    <x v="0"/>
    <x v="0"/>
    <n v="0"/>
    <n v="0"/>
    <n v="0"/>
    <n v="0"/>
    <s v="Jacobbinson"/>
    <s v="Lardy Jacobbinson"/>
    <x v="1"/>
  </r>
  <r>
    <x v="4152"/>
    <n v="4437"/>
    <x v="1"/>
    <x v="1"/>
    <s v="G/725/S"/>
    <x v="3"/>
    <s v="S"/>
    <x v="0"/>
    <x v="28"/>
    <x v="0"/>
    <x v="0"/>
    <x v="0"/>
    <n v="0"/>
    <n v="0"/>
    <n v="0"/>
    <n v="0"/>
    <s v="Cartz"/>
    <s v="Idacey Cartz"/>
    <x v="1"/>
  </r>
  <r>
    <x v="4153"/>
    <n v="3561"/>
    <x v="2"/>
    <x v="1"/>
    <s v="F/738/P"/>
    <x v="1"/>
    <s v="P"/>
    <x v="0"/>
    <x v="26"/>
    <x v="0"/>
    <x v="0"/>
    <x v="0"/>
    <n v="0"/>
    <n v="0"/>
    <n v="0"/>
    <n v="0"/>
    <s v="Oncy"/>
    <s v="Skies Oncy"/>
    <x v="1"/>
  </r>
  <r>
    <x v="4154"/>
    <n v="4440"/>
    <x v="1"/>
    <x v="0"/>
    <s v="F/911/P"/>
    <x v="1"/>
    <s v="P"/>
    <x v="0"/>
    <x v="40"/>
    <x v="0"/>
    <x v="0"/>
    <x v="916"/>
    <n v="0"/>
    <n v="0"/>
    <n v="71"/>
    <n v="353"/>
    <s v="Sweett"/>
    <s v="Aarone Sweett"/>
    <x v="1"/>
  </r>
  <r>
    <x v="4155"/>
    <n v="4441"/>
    <x v="0"/>
    <x v="1"/>
    <s v="B/144/P"/>
    <x v="0"/>
    <s v="P"/>
    <x v="2"/>
    <x v="14"/>
    <x v="1"/>
    <x v="0"/>
    <x v="0"/>
    <n v="0"/>
    <n v="0"/>
    <n v="0"/>
    <n v="0"/>
    <s v="Clinarfork"/>
    <s v="Kabiton Clinarfork"/>
    <x v="1"/>
  </r>
  <r>
    <x v="4156"/>
    <n v="4441"/>
    <x v="0"/>
    <x v="1"/>
    <s v="B/144/P"/>
    <x v="0"/>
    <s v="P"/>
    <x v="0"/>
    <x v="0"/>
    <x v="0"/>
    <x v="0"/>
    <x v="0"/>
    <n v="0"/>
    <n v="0"/>
    <n v="0"/>
    <n v="0"/>
    <s v="-"/>
    <s v="-"/>
    <x v="1"/>
  </r>
  <r>
    <x v="4157"/>
    <n v="4441"/>
    <x v="0"/>
    <x v="0"/>
    <s v="B/144/P"/>
    <x v="0"/>
    <s v="P"/>
    <x v="2"/>
    <x v="53"/>
    <x v="0"/>
    <x v="0"/>
    <x v="917"/>
    <n v="0"/>
    <n v="1"/>
    <n v="267"/>
    <n v="4826"/>
    <s v="Clinarfork"/>
    <s v="Weias Clinarfork"/>
    <x v="1"/>
  </r>
  <r>
    <x v="4158"/>
    <n v="4444"/>
    <x v="1"/>
    <x v="0"/>
    <s v="E/291/S"/>
    <x v="6"/>
    <s v="S"/>
    <x v="0"/>
    <x v="46"/>
    <x v="0"/>
    <x v="0"/>
    <x v="918"/>
    <n v="0"/>
    <n v="0"/>
    <n v="89"/>
    <n v="990"/>
    <s v="Salez"/>
    <s v="Kenny Salez"/>
    <x v="0"/>
  </r>
  <r>
    <x v="4159"/>
    <n v="4445"/>
    <x v="1"/>
    <x v="0"/>
    <s v="F/912/P"/>
    <x v="1"/>
    <s v="P"/>
    <x v="0"/>
    <x v="7"/>
    <x v="0"/>
    <x v="8"/>
    <x v="0"/>
    <n v="77"/>
    <n v="560"/>
    <n v="0"/>
    <n v="645"/>
    <s v="Bardson"/>
    <s v="Naomie Bardson"/>
    <x v="0"/>
  </r>
  <r>
    <x v="4160"/>
    <n v="4446"/>
    <x v="0"/>
    <x v="0"/>
    <s v="B/175/S"/>
    <x v="0"/>
    <s v="S"/>
    <x v="0"/>
    <x v="22"/>
    <x v="0"/>
    <x v="71"/>
    <x v="919"/>
    <n v="771"/>
    <n v="3094"/>
    <n v="448"/>
    <n v="4429"/>
    <s v="Chocaters"/>
    <s v="Asellan Chocaters"/>
    <x v="0"/>
  </r>
  <r>
    <x v="4161"/>
    <n v="4446"/>
    <x v="0"/>
    <x v="0"/>
    <s v="B/175/S"/>
    <x v="0"/>
    <s v="S"/>
    <x v="0"/>
    <x v="12"/>
    <x v="0"/>
    <x v="0"/>
    <x v="920"/>
    <n v="33"/>
    <n v="7113"/>
    <n v="1"/>
    <n v="10750"/>
    <s v="Chocaters"/>
    <s v="Fomamak Chocaters"/>
    <x v="0"/>
  </r>
  <r>
    <x v="4162"/>
    <n v="4446"/>
    <x v="0"/>
    <x v="1"/>
    <s v="B/175/S"/>
    <x v="0"/>
    <s v="S"/>
    <x v="2"/>
    <x v="67"/>
    <x v="0"/>
    <x v="0"/>
    <x v="0"/>
    <n v="0"/>
    <n v="0"/>
    <n v="0"/>
    <n v="0"/>
    <s v="Chocaters"/>
    <s v="Wasaton Chocaters"/>
    <x v="1"/>
  </r>
  <r>
    <x v="4163"/>
    <n v="4446"/>
    <x v="0"/>
    <x v="0"/>
    <s v="B/175/S"/>
    <x v="0"/>
    <s v="S"/>
    <x v="2"/>
    <x v="54"/>
    <x v="0"/>
    <x v="429"/>
    <x v="921"/>
    <n v="0"/>
    <n v="180"/>
    <n v="160"/>
    <n v="6478"/>
    <s v="Chocaters"/>
    <s v="Grum Chocaters"/>
    <x v="1"/>
  </r>
  <r>
    <x v="4164"/>
    <n v="4446"/>
    <x v="0"/>
    <x v="0"/>
    <s v="B/175/S"/>
    <x v="0"/>
    <s v="S"/>
    <x v="0"/>
    <x v="3"/>
    <x v="0"/>
    <x v="0"/>
    <x v="922"/>
    <n v="0"/>
    <n v="0"/>
    <n v="2260"/>
    <n v="6277"/>
    <s v="Chocaters"/>
    <s v="Phah Chocaters"/>
    <x v="1"/>
  </r>
  <r>
    <x v="4165"/>
    <n v="4447"/>
    <x v="1"/>
    <x v="1"/>
    <s v=""/>
    <x v="4"/>
    <s v=""/>
    <x v="0"/>
    <x v="48"/>
    <x v="0"/>
    <x v="0"/>
    <x v="0"/>
    <n v="0"/>
    <n v="0"/>
    <n v="0"/>
    <n v="0"/>
    <s v="Briggins"/>
    <s v="Lyny Briggins"/>
    <x v="1"/>
  </r>
  <r>
    <x v="4166"/>
    <n v="4448"/>
    <x v="1"/>
    <x v="0"/>
    <s v="F/913/P"/>
    <x v="1"/>
    <s v="P"/>
    <x v="0"/>
    <x v="46"/>
    <x v="0"/>
    <x v="0"/>
    <x v="0"/>
    <n v="2414"/>
    <n v="0"/>
    <n v="0"/>
    <n v="2414"/>
    <s v="Flowensley"/>
    <s v="Elody Flowensley"/>
    <x v="1"/>
  </r>
  <r>
    <x v="4167"/>
    <n v="3561"/>
    <x v="2"/>
    <x v="0"/>
    <s v="D/118/P"/>
    <x v="5"/>
    <s v="P"/>
    <x v="0"/>
    <x v="30"/>
    <x v="0"/>
    <x v="816"/>
    <x v="0"/>
    <n v="1777"/>
    <n v="0"/>
    <n v="0"/>
    <n v="3394"/>
    <s v="Stpie"/>
    <s v="Wase Stpie"/>
    <x v="1"/>
  </r>
  <r>
    <x v="4168"/>
    <n v="4450"/>
    <x v="0"/>
    <x v="1"/>
    <s v="C/140/P"/>
    <x v="7"/>
    <s v="P"/>
    <x v="2"/>
    <x v="6"/>
    <x v="0"/>
    <x v="0"/>
    <x v="0"/>
    <n v="0"/>
    <n v="0"/>
    <n v="0"/>
    <n v="0"/>
    <s v="Clugete"/>
    <s v="Zaurah Clugete"/>
    <x v="1"/>
  </r>
  <r>
    <x v="4169"/>
    <n v="4450"/>
    <x v="0"/>
    <x v="0"/>
    <s v="C/140/P"/>
    <x v="7"/>
    <s v="P"/>
    <x v="2"/>
    <x v="69"/>
    <x v="0"/>
    <x v="0"/>
    <x v="923"/>
    <n v="0"/>
    <n v="6"/>
    <n v="0"/>
    <n v="7200"/>
    <s v="Clugete"/>
    <s v="Ranons Clugete"/>
    <x v="1"/>
  </r>
  <r>
    <x v="4170"/>
    <n v="4450"/>
    <x v="0"/>
    <x v="1"/>
    <s v="C/140/P"/>
    <x v="7"/>
    <s v="P"/>
    <x v="2"/>
    <x v="15"/>
    <x v="0"/>
    <x v="0"/>
    <x v="0"/>
    <n v="0"/>
    <n v="0"/>
    <n v="0"/>
    <n v="0"/>
    <s v="Clugete"/>
    <s v="Genons Clugete"/>
    <x v="1"/>
  </r>
  <r>
    <x v="4171"/>
    <n v="4450"/>
    <x v="0"/>
    <x v="0"/>
    <s v="C/140/P"/>
    <x v="7"/>
    <s v="P"/>
    <x v="0"/>
    <x v="7"/>
    <x v="0"/>
    <x v="0"/>
    <x v="924"/>
    <n v="0"/>
    <n v="31"/>
    <n v="3263"/>
    <n v="6921"/>
    <s v="Clugete"/>
    <s v="Altar Clugete"/>
    <x v="0"/>
  </r>
  <r>
    <x v="4172"/>
    <n v="1812"/>
    <x v="1"/>
    <x v="0"/>
    <s v="F/357/P"/>
    <x v="1"/>
    <s v="P"/>
    <x v="0"/>
    <x v="36"/>
    <x v="0"/>
    <x v="150"/>
    <x v="86"/>
    <n v="73"/>
    <n v="12"/>
    <n v="57"/>
    <n v="1003"/>
    <s v="Hickson"/>
    <s v="Agnesa Hickson"/>
    <x v="1"/>
  </r>
  <r>
    <x v="4173"/>
    <n v="4452"/>
    <x v="1"/>
    <x v="1"/>
    <s v="G/727/S"/>
    <x v="3"/>
    <s v="S"/>
    <x v="0"/>
    <x v="29"/>
    <x v="2"/>
    <x v="0"/>
    <x v="0"/>
    <n v="0"/>
    <n v="0"/>
    <n v="0"/>
    <n v="0"/>
    <s v="Blace"/>
    <s v="Lison Blace"/>
    <x v="1"/>
  </r>
  <r>
    <x v="4174"/>
    <n v="4453"/>
    <x v="0"/>
    <x v="0"/>
    <s v="D/149/P"/>
    <x v="5"/>
    <s v="P"/>
    <x v="0"/>
    <x v="7"/>
    <x v="0"/>
    <x v="0"/>
    <x v="925"/>
    <n v="0"/>
    <n v="134"/>
    <n v="307"/>
    <n v="3001"/>
    <s v="Inguel"/>
    <s v="Azhasim Inguel"/>
    <x v="0"/>
  </r>
  <r>
    <x v="4175"/>
    <n v="4456"/>
    <x v="1"/>
    <x v="0"/>
    <s v="F/916/P"/>
    <x v="1"/>
    <s v="P"/>
    <x v="0"/>
    <x v="40"/>
    <x v="0"/>
    <x v="0"/>
    <x v="206"/>
    <n v="159"/>
    <n v="0"/>
    <n v="125"/>
    <n v="294"/>
    <s v="Wagnerray"/>
    <s v="Arl Wagnerray"/>
    <x v="1"/>
  </r>
  <r>
    <x v="4176"/>
    <n v="4457"/>
    <x v="1"/>
    <x v="0"/>
    <s v="F/917/P"/>
    <x v="1"/>
    <s v="P"/>
    <x v="0"/>
    <x v="1"/>
    <x v="0"/>
    <x v="817"/>
    <x v="0"/>
    <n v="51"/>
    <n v="2"/>
    <n v="4"/>
    <n v="755"/>
    <s v="Nguerrettye"/>
    <s v="Milyn Nguerrettye"/>
    <x v="1"/>
  </r>
  <r>
    <x v="4177"/>
    <n v="4459"/>
    <x v="1"/>
    <x v="1"/>
    <s v="G/733/P"/>
    <x v="3"/>
    <s v="P"/>
    <x v="1"/>
    <x v="4"/>
    <x v="0"/>
    <x v="0"/>
    <x v="0"/>
    <n v="0"/>
    <n v="0"/>
    <n v="0"/>
    <n v="0"/>
    <s v="Jacostarks"/>
    <s v="Arlen Jacostarks"/>
    <x v="1"/>
  </r>
  <r>
    <x v="4178"/>
    <n v="3562"/>
    <x v="2"/>
    <x v="0"/>
    <s v="D/119/P"/>
    <x v="5"/>
    <s v="P"/>
    <x v="2"/>
    <x v="31"/>
    <x v="0"/>
    <x v="189"/>
    <x v="0"/>
    <n v="0"/>
    <n v="3778"/>
    <n v="1"/>
    <n v="3793"/>
    <s v="Nad"/>
    <s v="Mats Nad"/>
    <x v="0"/>
  </r>
  <r>
    <x v="4179"/>
    <n v="4462"/>
    <x v="1"/>
    <x v="0"/>
    <s v="F/918/P"/>
    <x v="1"/>
    <s v="P"/>
    <x v="0"/>
    <x v="28"/>
    <x v="0"/>
    <x v="513"/>
    <x v="709"/>
    <n v="311"/>
    <n v="0"/>
    <n v="16"/>
    <n v="803"/>
    <s v="Bullerson"/>
    <s v="Gillie Bullerson"/>
    <x v="0"/>
  </r>
  <r>
    <x v="4180"/>
    <n v="4463"/>
    <x v="0"/>
    <x v="1"/>
    <s v="B/145/P"/>
    <x v="0"/>
    <s v="P"/>
    <x v="3"/>
    <x v="19"/>
    <x v="0"/>
    <x v="0"/>
    <x v="0"/>
    <n v="0"/>
    <n v="0"/>
    <n v="0"/>
    <n v="0"/>
    <s v="Boltund"/>
    <s v="Maiam Boltund"/>
    <x v="1"/>
  </r>
  <r>
    <x v="4181"/>
    <n v="4463"/>
    <x v="0"/>
    <x v="1"/>
    <s v="B/145/P"/>
    <x v="0"/>
    <s v="P"/>
    <x v="0"/>
    <x v="19"/>
    <x v="0"/>
    <x v="0"/>
    <x v="0"/>
    <n v="0"/>
    <n v="0"/>
    <n v="0"/>
    <n v="0"/>
    <s v="Boltund"/>
    <s v="Ionium Boltund"/>
    <x v="1"/>
  </r>
  <r>
    <x v="4182"/>
    <n v="4464"/>
    <x v="1"/>
    <x v="0"/>
    <s v="G/728/S"/>
    <x v="3"/>
    <s v="S"/>
    <x v="0"/>
    <x v="33"/>
    <x v="0"/>
    <x v="0"/>
    <x v="0"/>
    <n v="0"/>
    <n v="0"/>
    <n v="0"/>
    <n v="0"/>
    <s v="Morrodgers"/>
    <s v="Sharie Morrodgers"/>
    <x v="0"/>
  </r>
  <r>
    <x v="4183"/>
    <n v="4465"/>
    <x v="0"/>
    <x v="1"/>
    <s v="A/54/S"/>
    <x v="2"/>
    <s v="S"/>
    <x v="0"/>
    <x v="37"/>
    <x v="0"/>
    <x v="0"/>
    <x v="0"/>
    <n v="0"/>
    <n v="0"/>
    <n v="0"/>
    <n v="0"/>
    <s v="Diabysid"/>
    <s v="Aldhib Diabysid"/>
    <x v="0"/>
  </r>
  <r>
    <x v="4184"/>
    <n v="4465"/>
    <x v="0"/>
    <x v="0"/>
    <s v="A/54/S"/>
    <x v="2"/>
    <s v="S"/>
    <x v="0"/>
    <x v="26"/>
    <x v="0"/>
    <x v="299"/>
    <x v="276"/>
    <n v="0"/>
    <n v="1353"/>
    <n v="1713"/>
    <n v="3173"/>
    <s v="Diabysid"/>
    <s v="Terons Diabysid"/>
    <x v="0"/>
  </r>
  <r>
    <x v="4185"/>
    <n v="4465"/>
    <x v="0"/>
    <x v="0"/>
    <s v="A/54/S"/>
    <x v="2"/>
    <s v="S"/>
    <x v="0"/>
    <x v="7"/>
    <x v="0"/>
    <x v="0"/>
    <x v="926"/>
    <n v="0"/>
    <n v="1"/>
    <n v="4560"/>
    <n v="6444"/>
    <s v="Diabysid"/>
    <s v="Gemmark Diabysid"/>
    <x v="0"/>
  </r>
  <r>
    <x v="4186"/>
    <n v="4466"/>
    <x v="0"/>
    <x v="0"/>
    <s v="A/40/P"/>
    <x v="2"/>
    <s v="P"/>
    <x v="2"/>
    <x v="14"/>
    <x v="1"/>
    <x v="0"/>
    <x v="927"/>
    <n v="0"/>
    <n v="51"/>
    <n v="2141"/>
    <n v="4653"/>
    <s v="Crakete"/>
    <s v="Ainkard Crakete"/>
    <x v="0"/>
  </r>
  <r>
    <x v="4187"/>
    <n v="4467"/>
    <x v="1"/>
    <x v="0"/>
    <s v="F/919/P"/>
    <x v="1"/>
    <s v="P"/>
    <x v="0"/>
    <x v="40"/>
    <x v="0"/>
    <x v="583"/>
    <x v="338"/>
    <n v="670"/>
    <n v="0"/>
    <n v="32"/>
    <n v="756"/>
    <s v="Hopperett"/>
    <s v="Moniey Hopperett"/>
    <x v="1"/>
  </r>
  <r>
    <x v="4188"/>
    <n v="4469"/>
    <x v="0"/>
    <x v="1"/>
    <s v="B/146/P"/>
    <x v="0"/>
    <s v="P"/>
    <x v="0"/>
    <x v="6"/>
    <x v="0"/>
    <x v="0"/>
    <x v="0"/>
    <n v="0"/>
    <n v="0"/>
    <n v="0"/>
    <n v="0"/>
    <s v="Brakeded"/>
    <s v="Dabik Brakeded"/>
    <x v="1"/>
  </r>
  <r>
    <x v="4189"/>
    <n v="4469"/>
    <x v="0"/>
    <x v="0"/>
    <s v="B/146/P"/>
    <x v="0"/>
    <s v="P"/>
    <x v="2"/>
    <x v="26"/>
    <x v="0"/>
    <x v="0"/>
    <x v="417"/>
    <n v="327"/>
    <n v="4643"/>
    <n v="85"/>
    <n v="5094"/>
    <s v="Windend"/>
    <s v="Coxan Windend"/>
    <x v="0"/>
  </r>
  <r>
    <x v="4190"/>
    <n v="4470"/>
    <x v="1"/>
    <x v="0"/>
    <s v="F/839/S"/>
    <x v="1"/>
    <s v="S"/>
    <x v="0"/>
    <x v="7"/>
    <x v="0"/>
    <x v="818"/>
    <x v="0"/>
    <n v="5"/>
    <n v="0"/>
    <n v="0"/>
    <n v="1554"/>
    <s v="Baketton"/>
    <s v="Emmax Baketton"/>
    <x v="0"/>
  </r>
  <r>
    <x v="4191"/>
    <n v="4472"/>
    <x v="1"/>
    <x v="0"/>
    <s v="G/734/P"/>
    <x v="3"/>
    <s v="P"/>
    <x v="1"/>
    <x v="1"/>
    <x v="0"/>
    <x v="0"/>
    <x v="210"/>
    <n v="1455"/>
    <n v="59"/>
    <n v="0"/>
    <n v="1780"/>
    <s v="Bartez"/>
    <s v="Colly Bartez"/>
    <x v="0"/>
  </r>
  <r>
    <x v="4192"/>
    <n v="4472"/>
    <x v="1"/>
    <x v="0"/>
    <s v="F/920/P"/>
    <x v="1"/>
    <s v="P"/>
    <x v="0"/>
    <x v="38"/>
    <x v="0"/>
    <x v="819"/>
    <x v="0"/>
    <n v="638"/>
    <n v="0"/>
    <n v="0"/>
    <n v="748"/>
    <s v="Bartez"/>
    <s v="Kerrie Bartez"/>
    <x v="0"/>
  </r>
  <r>
    <x v="4193"/>
    <n v="3569"/>
    <x v="2"/>
    <x v="1"/>
    <s v="F/741/P"/>
    <x v="1"/>
    <s v="P"/>
    <x v="0"/>
    <x v="43"/>
    <x v="0"/>
    <x v="0"/>
    <x v="0"/>
    <n v="0"/>
    <n v="0"/>
    <n v="0"/>
    <n v="0"/>
    <s v="Bine"/>
    <s v="Prah Bine"/>
    <x v="1"/>
  </r>
  <r>
    <x v="4194"/>
    <n v="3578"/>
    <x v="2"/>
    <x v="1"/>
    <s v=""/>
    <x v="4"/>
    <s v=""/>
    <x v="2"/>
    <x v="40"/>
    <x v="0"/>
    <x v="0"/>
    <x v="0"/>
    <n v="0"/>
    <n v="0"/>
    <n v="0"/>
    <n v="0"/>
    <s v="Hac"/>
    <s v="Clers Hac"/>
    <x v="1"/>
  </r>
  <r>
    <x v="4195"/>
    <n v="4474"/>
    <x v="1"/>
    <x v="1"/>
    <s v="G/730/S"/>
    <x v="3"/>
    <s v="S"/>
    <x v="0"/>
    <x v="37"/>
    <x v="0"/>
    <x v="0"/>
    <x v="0"/>
    <n v="0"/>
    <n v="0"/>
    <n v="0"/>
    <n v="0"/>
    <s v="Tuckers"/>
    <s v="Helley Tuckers"/>
    <x v="1"/>
  </r>
  <r>
    <x v="4196"/>
    <n v="4474"/>
    <x v="1"/>
    <x v="1"/>
    <s v="G/730/S"/>
    <x v="3"/>
    <s v="S"/>
    <x v="0"/>
    <x v="1"/>
    <x v="0"/>
    <x v="0"/>
    <x v="0"/>
    <n v="0"/>
    <n v="0"/>
    <n v="0"/>
    <n v="0"/>
    <s v="Garden"/>
    <s v="Stancy Garden"/>
    <x v="1"/>
  </r>
  <r>
    <x v="4197"/>
    <n v="4474"/>
    <x v="1"/>
    <x v="1"/>
    <s v="G/730/S"/>
    <x v="3"/>
    <s v="S"/>
    <x v="0"/>
    <x v="37"/>
    <x v="0"/>
    <x v="0"/>
    <x v="0"/>
    <n v="0"/>
    <n v="0"/>
    <n v="0"/>
    <n v="0"/>
    <s v="Tuckers"/>
    <s v="Carita Tuckers"/>
    <x v="1"/>
  </r>
  <r>
    <x v="4198"/>
    <n v="4475"/>
    <x v="0"/>
    <x v="0"/>
    <s v="A/55/S"/>
    <x v="2"/>
    <s v="S"/>
    <x v="0"/>
    <x v="53"/>
    <x v="1"/>
    <x v="16"/>
    <x v="212"/>
    <n v="0"/>
    <n v="161"/>
    <n v="2355"/>
    <n v="2768"/>
    <s v="Fairdised"/>
    <s v="Wasaton Fairdised"/>
    <x v="0"/>
  </r>
  <r>
    <x v="4199"/>
    <n v="4475"/>
    <x v="0"/>
    <x v="1"/>
    <s v="A/55/S"/>
    <x v="2"/>
    <s v="S"/>
    <x v="2"/>
    <x v="38"/>
    <x v="0"/>
    <x v="0"/>
    <x v="0"/>
    <n v="0"/>
    <n v="0"/>
    <n v="0"/>
    <n v="0"/>
    <s v="Fairdised"/>
    <s v="Nesham Fairdised"/>
    <x v="1"/>
  </r>
  <r>
    <x v="4200"/>
    <n v="4476"/>
    <x v="1"/>
    <x v="0"/>
    <s v="F/921/P"/>
    <x v="1"/>
    <s v="P"/>
    <x v="0"/>
    <x v="6"/>
    <x v="0"/>
    <x v="820"/>
    <x v="0"/>
    <n v="0"/>
    <n v="187"/>
    <n v="100"/>
    <n v="1457"/>
    <s v="Miranciash"/>
    <s v="Brancy Miranciash"/>
    <x v="0"/>
  </r>
  <r>
    <x v="4201"/>
    <n v="4477"/>
    <x v="1"/>
    <x v="0"/>
    <s v="G/731/S"/>
    <x v="3"/>
    <s v="S"/>
    <x v="2"/>
    <x v="14"/>
    <x v="0"/>
    <x v="646"/>
    <x v="0"/>
    <n v="0"/>
    <n v="0"/>
    <n v="17"/>
    <n v="40"/>
    <s v="Scheron"/>
    <s v="Thel Scheron"/>
    <x v="0"/>
  </r>
  <r>
    <x v="4202"/>
    <n v="3588"/>
    <x v="2"/>
    <x v="0"/>
    <s v="D/120/P"/>
    <x v="5"/>
    <s v="P"/>
    <x v="0"/>
    <x v="8"/>
    <x v="0"/>
    <x v="821"/>
    <x v="0"/>
    <n v="459"/>
    <n v="22"/>
    <n v="0"/>
    <n v="1057"/>
    <s v="Concy"/>
    <s v="Frunad Concy"/>
    <x v="0"/>
  </r>
  <r>
    <x v="4203"/>
    <n v="4482"/>
    <x v="1"/>
    <x v="0"/>
    <s v="G/732/S"/>
    <x v="3"/>
    <s v="S"/>
    <x v="2"/>
    <x v="32"/>
    <x v="0"/>
    <x v="0"/>
    <x v="0"/>
    <n v="0"/>
    <n v="0"/>
    <n v="0"/>
    <n v="0"/>
    <s v="Bartines"/>
    <s v="Eillis Bartines"/>
    <x v="0"/>
  </r>
  <r>
    <x v="4204"/>
    <n v="4482"/>
    <x v="1"/>
    <x v="0"/>
    <s v="G/732/S"/>
    <x v="3"/>
    <s v="S"/>
    <x v="0"/>
    <x v="49"/>
    <x v="0"/>
    <x v="0"/>
    <x v="0"/>
    <n v="0"/>
    <n v="0"/>
    <n v="0"/>
    <n v="0"/>
    <s v="Anthompson"/>
    <s v="Idave Anthompson"/>
    <x v="1"/>
  </r>
  <r>
    <x v="4205"/>
    <n v="4482"/>
    <x v="1"/>
    <x v="0"/>
    <s v="G/732/S"/>
    <x v="3"/>
    <s v="S"/>
    <x v="0"/>
    <x v="16"/>
    <x v="0"/>
    <x v="0"/>
    <x v="0"/>
    <n v="0"/>
    <n v="0"/>
    <n v="0"/>
    <n v="0"/>
    <s v="Bartines"/>
    <s v="Ally Bartines"/>
    <x v="1"/>
  </r>
  <r>
    <x v="4206"/>
    <n v="4482"/>
    <x v="1"/>
    <x v="1"/>
    <s v="G/732/S"/>
    <x v="3"/>
    <s v="S"/>
    <x v="0"/>
    <x v="8"/>
    <x v="0"/>
    <x v="0"/>
    <x v="0"/>
    <n v="0"/>
    <n v="0"/>
    <n v="0"/>
    <n v="0"/>
    <s v="Bartines"/>
    <s v="Evan Bartines"/>
    <x v="0"/>
  </r>
  <r>
    <x v="4207"/>
    <n v="4482"/>
    <x v="1"/>
    <x v="1"/>
    <s v="G/732/S"/>
    <x v="3"/>
    <s v="S"/>
    <x v="0"/>
    <x v="47"/>
    <x v="0"/>
    <x v="0"/>
    <x v="0"/>
    <n v="0"/>
    <n v="0"/>
    <n v="0"/>
    <n v="0"/>
    <s v="Bartines"/>
    <s v="Allia Bartines"/>
    <x v="1"/>
  </r>
  <r>
    <x v="4208"/>
    <n v="3588"/>
    <x v="2"/>
    <x v="0"/>
    <s v="D/120/P"/>
    <x v="5"/>
    <s v="P"/>
    <x v="0"/>
    <x v="46"/>
    <x v="0"/>
    <x v="594"/>
    <x v="0"/>
    <n v="88"/>
    <n v="0"/>
    <n v="0"/>
    <n v="875"/>
    <s v="Concy"/>
    <s v="Terry Concy"/>
    <x v="0"/>
  </r>
  <r>
    <x v="4209"/>
    <n v="3596"/>
    <x v="2"/>
    <x v="0"/>
    <s v="F/745/P"/>
    <x v="1"/>
    <s v="P"/>
    <x v="0"/>
    <x v="57"/>
    <x v="0"/>
    <x v="0"/>
    <x v="0"/>
    <n v="0"/>
    <n v="0"/>
    <n v="0"/>
    <n v="0"/>
    <s v="Erry"/>
    <s v="Sweal Erry"/>
    <x v="1"/>
  </r>
  <r>
    <x v="4210"/>
    <n v="3602"/>
    <x v="2"/>
    <x v="2"/>
    <s v="F/678/S"/>
    <x v="1"/>
    <s v="S"/>
    <x v="0"/>
    <x v="56"/>
    <x v="0"/>
    <x v="0"/>
    <x v="0"/>
    <n v="0"/>
    <n v="0"/>
    <n v="0"/>
    <n v="0"/>
    <s v="Vicke"/>
    <s v="Dakes Vicke"/>
    <x v="1"/>
  </r>
  <r>
    <x v="4211"/>
    <n v="3607"/>
    <x v="2"/>
    <x v="1"/>
    <s v="F/747/P"/>
    <x v="1"/>
    <s v="P"/>
    <x v="3"/>
    <x v="14"/>
    <x v="0"/>
    <x v="0"/>
    <x v="0"/>
    <n v="0"/>
    <n v="0"/>
    <n v="0"/>
    <n v="0"/>
    <s v="Dal"/>
    <s v="Komos Dal"/>
    <x v="1"/>
  </r>
  <r>
    <x v="4212"/>
    <n v="4486"/>
    <x v="1"/>
    <x v="1"/>
    <s v="G/733/S"/>
    <x v="3"/>
    <s v="S"/>
    <x v="0"/>
    <x v="6"/>
    <x v="0"/>
    <x v="0"/>
    <x v="0"/>
    <n v="0"/>
    <n v="0"/>
    <n v="0"/>
    <n v="0"/>
    <s v="Mccarry"/>
    <s v="Janne Mccarry"/>
    <x v="1"/>
  </r>
  <r>
    <x v="4213"/>
    <n v="4487"/>
    <x v="1"/>
    <x v="0"/>
    <s v="G/735/P"/>
    <x v="3"/>
    <s v="P"/>
    <x v="0"/>
    <x v="0"/>
    <x v="0"/>
    <x v="0"/>
    <x v="83"/>
    <n v="0"/>
    <n v="802"/>
    <n v="49"/>
    <n v="854"/>
    <s v="Buckleinson"/>
    <s v="Tine Buckleinson"/>
    <x v="0"/>
  </r>
  <r>
    <x v="4214"/>
    <n v="4490"/>
    <x v="0"/>
    <x v="0"/>
    <s v="D/143/S"/>
    <x v="5"/>
    <s v="S"/>
    <x v="2"/>
    <x v="10"/>
    <x v="0"/>
    <x v="0"/>
    <x v="928"/>
    <n v="1339"/>
    <n v="92"/>
    <n v="264"/>
    <n v="2032"/>
    <s v="Idlatchse"/>
    <s v="Sadir Idlatchse"/>
    <x v="0"/>
  </r>
  <r>
    <x v="4215"/>
    <n v="4491"/>
    <x v="0"/>
    <x v="0"/>
    <s v="B/148/P"/>
    <x v="0"/>
    <s v="P"/>
    <x v="0"/>
    <x v="39"/>
    <x v="0"/>
    <x v="0"/>
    <x v="929"/>
    <n v="1"/>
    <n v="16"/>
    <n v="2825"/>
    <n v="3855"/>
    <s v="Filerst"/>
    <s v="Solark Filerst"/>
    <x v="0"/>
  </r>
  <r>
    <x v="4216"/>
    <n v="4492"/>
    <x v="1"/>
    <x v="1"/>
    <s v="G/736/P"/>
    <x v="3"/>
    <s v="P"/>
    <x v="0"/>
    <x v="59"/>
    <x v="0"/>
    <x v="0"/>
    <x v="0"/>
    <n v="0"/>
    <n v="0"/>
    <n v="0"/>
    <n v="0"/>
    <s v="Nolds"/>
    <s v="Ricke Nolds"/>
    <x v="1"/>
  </r>
  <r>
    <x v="4217"/>
    <n v="4493"/>
    <x v="1"/>
    <x v="0"/>
    <s v="F/845/S"/>
    <x v="1"/>
    <s v="S"/>
    <x v="0"/>
    <x v="6"/>
    <x v="0"/>
    <x v="4"/>
    <x v="279"/>
    <n v="895"/>
    <n v="407"/>
    <n v="0"/>
    <n v="1409"/>
    <s v="Coolez"/>
    <s v="Sus Coolez"/>
    <x v="1"/>
  </r>
  <r>
    <x v="4218"/>
    <n v="3629"/>
    <x v="2"/>
    <x v="1"/>
    <s v="F/753/P"/>
    <x v="1"/>
    <s v="P"/>
    <x v="0"/>
    <x v="7"/>
    <x v="0"/>
    <x v="0"/>
    <x v="0"/>
    <n v="0"/>
    <n v="0"/>
    <n v="0"/>
    <n v="0"/>
    <s v="Butte"/>
    <s v="Healls Butte"/>
    <x v="1"/>
  </r>
  <r>
    <x v="4219"/>
    <n v="4496"/>
    <x v="1"/>
    <x v="0"/>
    <s v="F/924/P"/>
    <x v="1"/>
    <s v="P"/>
    <x v="2"/>
    <x v="28"/>
    <x v="0"/>
    <x v="0"/>
    <x v="930"/>
    <n v="7"/>
    <n v="0"/>
    <n v="67"/>
    <n v="3154"/>
    <s v="Simsey"/>
    <s v="Frey Simsey"/>
    <x v="1"/>
  </r>
  <r>
    <x v="4220"/>
    <n v="4497"/>
    <x v="1"/>
    <x v="1"/>
    <s v="G/737/P"/>
    <x v="3"/>
    <s v="P"/>
    <x v="0"/>
    <x v="8"/>
    <x v="0"/>
    <x v="0"/>
    <x v="0"/>
    <n v="0"/>
    <n v="0"/>
    <n v="0"/>
    <n v="0"/>
    <s v="Loway"/>
    <s v="Rician Loway"/>
    <x v="0"/>
  </r>
  <r>
    <x v="4221"/>
    <n v="4498"/>
    <x v="1"/>
    <x v="0"/>
    <s v="G/734/S"/>
    <x v="3"/>
    <s v="S"/>
    <x v="2"/>
    <x v="56"/>
    <x v="0"/>
    <x v="0"/>
    <x v="0"/>
    <n v="0"/>
    <n v="0"/>
    <n v="0"/>
    <n v="0"/>
    <s v="Munozanson"/>
    <s v="Valex Munozanson"/>
    <x v="0"/>
  </r>
  <r>
    <x v="4222"/>
    <n v="4498"/>
    <x v="1"/>
    <x v="1"/>
    <s v="G/734/S"/>
    <x v="3"/>
    <s v="S"/>
    <x v="1"/>
    <x v="9"/>
    <x v="0"/>
    <x v="0"/>
    <x v="0"/>
    <n v="0"/>
    <n v="0"/>
    <n v="0"/>
    <n v="0"/>
    <s v="Beckeetter"/>
    <s v="Loise Beckeetter"/>
    <x v="0"/>
  </r>
  <r>
    <x v="4223"/>
    <n v="4498"/>
    <x v="1"/>
    <x v="1"/>
    <s v="G/734/S"/>
    <x v="3"/>
    <s v="S"/>
    <x v="1"/>
    <x v="32"/>
    <x v="0"/>
    <x v="0"/>
    <x v="0"/>
    <n v="0"/>
    <n v="0"/>
    <n v="0"/>
    <n v="0"/>
    <s v="Beckeetter"/>
    <s v="Lorie Beckeetter"/>
    <x v="1"/>
  </r>
  <r>
    <x v="4224"/>
    <n v="4498"/>
    <x v="1"/>
    <x v="0"/>
    <s v="G/734/S"/>
    <x v="3"/>
    <s v="S"/>
    <x v="0"/>
    <x v="56"/>
    <x v="0"/>
    <x v="0"/>
    <x v="0"/>
    <n v="0"/>
    <n v="0"/>
    <n v="0"/>
    <n v="0"/>
    <s v="Munozanson"/>
    <s v="Dandy Munozanson"/>
    <x v="0"/>
  </r>
  <r>
    <x v="4225"/>
    <n v="4498"/>
    <x v="1"/>
    <x v="1"/>
    <s v="G/734/S"/>
    <x v="3"/>
    <s v="S"/>
    <x v="0"/>
    <x v="14"/>
    <x v="0"/>
    <x v="0"/>
    <x v="0"/>
    <n v="0"/>
    <n v="0"/>
    <n v="0"/>
    <n v="0"/>
    <s v="Beckeetter"/>
    <s v="Karay Beckeetter"/>
    <x v="1"/>
  </r>
  <r>
    <x v="4226"/>
    <n v="4498"/>
    <x v="1"/>
    <x v="0"/>
    <s v="G/734/S"/>
    <x v="3"/>
    <s v="S"/>
    <x v="0"/>
    <x v="24"/>
    <x v="0"/>
    <x v="0"/>
    <x v="931"/>
    <n v="0"/>
    <n v="0"/>
    <n v="0"/>
    <n v="893"/>
    <s v="Munozanson"/>
    <s v="Line Munozanson"/>
    <x v="1"/>
  </r>
  <r>
    <x v="4227"/>
    <n v="4498"/>
    <x v="1"/>
    <x v="0"/>
    <s v="G/734/S"/>
    <x v="3"/>
    <s v="S"/>
    <x v="0"/>
    <x v="0"/>
    <x v="0"/>
    <x v="0"/>
    <x v="91"/>
    <n v="0"/>
    <n v="69"/>
    <n v="836"/>
    <n v="907"/>
    <s v="Mallerez"/>
    <s v="Dary Mallerez"/>
    <x v="0"/>
  </r>
  <r>
    <x v="4228"/>
    <n v="4498"/>
    <x v="1"/>
    <x v="0"/>
    <s v="G/734/S"/>
    <x v="3"/>
    <s v="S"/>
    <x v="0"/>
    <x v="21"/>
    <x v="0"/>
    <x v="0"/>
    <x v="0"/>
    <n v="0"/>
    <n v="0"/>
    <n v="0"/>
    <n v="0"/>
    <s v="Munozanson"/>
    <s v="Kendy Munozanson"/>
    <x v="0"/>
  </r>
  <r>
    <x v="4229"/>
    <n v="4500"/>
    <x v="1"/>
    <x v="0"/>
    <s v="F/847/S"/>
    <x v="1"/>
    <s v="S"/>
    <x v="0"/>
    <x v="1"/>
    <x v="0"/>
    <x v="822"/>
    <x v="0"/>
    <n v="129"/>
    <n v="504"/>
    <n v="0"/>
    <n v="716"/>
    <s v="Mcdanield"/>
    <s v="Gaylah Mcdanield"/>
    <x v="0"/>
  </r>
  <r>
    <x v="4230"/>
    <n v="4501"/>
    <x v="1"/>
    <x v="1"/>
    <s v="G/735/S"/>
    <x v="3"/>
    <s v="S"/>
    <x v="0"/>
    <x v="15"/>
    <x v="0"/>
    <x v="0"/>
    <x v="0"/>
    <n v="0"/>
    <n v="0"/>
    <n v="0"/>
    <n v="0"/>
    <s v="Castannison"/>
    <s v="Eilace Castannison"/>
    <x v="1"/>
  </r>
  <r>
    <x v="4231"/>
    <n v="3636"/>
    <x v="2"/>
    <x v="0"/>
    <s v="D/123/P"/>
    <x v="5"/>
    <s v="P"/>
    <x v="0"/>
    <x v="12"/>
    <x v="0"/>
    <x v="823"/>
    <x v="0"/>
    <n v="1"/>
    <n v="111"/>
    <n v="408"/>
    <n v="1800"/>
    <s v="Anche"/>
    <s v="Wor Anche"/>
    <x v="0"/>
  </r>
  <r>
    <x v="4232"/>
    <n v="4505"/>
    <x v="0"/>
    <x v="0"/>
    <s v="C/165/S"/>
    <x v="7"/>
    <s v="S"/>
    <x v="2"/>
    <x v="70"/>
    <x v="0"/>
    <x v="0"/>
    <x v="932"/>
    <n v="49"/>
    <n v="39"/>
    <n v="2376"/>
    <n v="3328"/>
    <s v="Wirdley"/>
    <s v="Erraid Wirdley"/>
    <x v="1"/>
  </r>
  <r>
    <x v="4233"/>
    <n v="4505"/>
    <x v="0"/>
    <x v="0"/>
    <s v="C/165/S"/>
    <x v="7"/>
    <s v="S"/>
    <x v="0"/>
    <x v="46"/>
    <x v="0"/>
    <x v="71"/>
    <x v="276"/>
    <n v="0"/>
    <n v="201"/>
    <n v="0"/>
    <n v="279"/>
    <s v="Wirdley"/>
    <s v="Dabik Wirdley"/>
    <x v="0"/>
  </r>
  <r>
    <x v="4234"/>
    <n v="3644"/>
    <x v="2"/>
    <x v="1"/>
    <s v="F/686/S"/>
    <x v="1"/>
    <s v="S"/>
    <x v="0"/>
    <x v="39"/>
    <x v="0"/>
    <x v="0"/>
    <x v="0"/>
    <n v="0"/>
    <n v="0"/>
    <n v="0"/>
    <n v="0"/>
    <s v="Bun"/>
    <s v="Carde Bun"/>
    <x v="1"/>
  </r>
  <r>
    <x v="4235"/>
    <n v="3645"/>
    <x v="2"/>
    <x v="1"/>
    <s v="D/124/P"/>
    <x v="5"/>
    <s v="P"/>
    <x v="0"/>
    <x v="42"/>
    <x v="0"/>
    <x v="0"/>
    <x v="0"/>
    <n v="0"/>
    <n v="0"/>
    <n v="0"/>
    <n v="0"/>
    <s v="Pepie"/>
    <s v="Masal Pepie"/>
    <x v="1"/>
  </r>
  <r>
    <x v="4236"/>
    <n v="3645"/>
    <x v="2"/>
    <x v="1"/>
    <s v="D/124/P"/>
    <x v="5"/>
    <s v="P"/>
    <x v="0"/>
    <x v="34"/>
    <x v="0"/>
    <x v="0"/>
    <x v="0"/>
    <n v="0"/>
    <n v="0"/>
    <n v="0"/>
    <n v="0"/>
    <s v="Pepie"/>
    <s v="Skies Pepie"/>
    <x v="1"/>
  </r>
  <r>
    <x v="4237"/>
    <n v="3645"/>
    <x v="2"/>
    <x v="1"/>
    <s v="D/124/P"/>
    <x v="5"/>
    <s v="P"/>
    <x v="0"/>
    <x v="4"/>
    <x v="0"/>
    <x v="0"/>
    <x v="0"/>
    <n v="0"/>
    <n v="0"/>
    <n v="0"/>
    <n v="0"/>
    <s v="Pepie"/>
    <s v="Oats Pepie"/>
    <x v="1"/>
  </r>
  <r>
    <x v="4238"/>
    <n v="3645"/>
    <x v="2"/>
    <x v="1"/>
    <s v="D/124/P"/>
    <x v="5"/>
    <s v="P"/>
    <x v="0"/>
    <x v="26"/>
    <x v="0"/>
    <x v="0"/>
    <x v="0"/>
    <n v="0"/>
    <n v="0"/>
    <n v="0"/>
    <n v="0"/>
    <s v="Pepie"/>
    <s v="Tifet Pepie"/>
    <x v="1"/>
  </r>
  <r>
    <x v="4239"/>
    <n v="3645"/>
    <x v="2"/>
    <x v="1"/>
    <s v="D/124/P"/>
    <x v="5"/>
    <s v="P"/>
    <x v="0"/>
    <x v="46"/>
    <x v="0"/>
    <x v="0"/>
    <x v="0"/>
    <n v="0"/>
    <n v="0"/>
    <n v="0"/>
    <n v="0"/>
    <s v="Pepie"/>
    <s v="Dills Pepie"/>
    <x v="1"/>
  </r>
  <r>
    <x v="4240"/>
    <n v="3664"/>
    <x v="2"/>
    <x v="1"/>
    <s v="F/691/S"/>
    <x v="1"/>
    <s v="S"/>
    <x v="0"/>
    <x v="29"/>
    <x v="0"/>
    <x v="0"/>
    <x v="0"/>
    <n v="0"/>
    <n v="0"/>
    <n v="0"/>
    <n v="0"/>
    <s v="Forne"/>
    <s v="Colax Forne"/>
    <x v="1"/>
  </r>
  <r>
    <x v="4241"/>
    <n v="4510"/>
    <x v="0"/>
    <x v="0"/>
    <s v="B/177/S"/>
    <x v="0"/>
    <s v="S"/>
    <x v="0"/>
    <x v="55"/>
    <x v="0"/>
    <x v="0"/>
    <x v="0"/>
    <n v="0"/>
    <n v="0"/>
    <n v="0"/>
    <n v="0"/>
    <s v="Siviothy"/>
    <s v="Gluinom Siviothy"/>
    <x v="1"/>
  </r>
  <r>
    <x v="4242"/>
    <n v="4511"/>
    <x v="0"/>
    <x v="1"/>
    <s v="B/178/S"/>
    <x v="0"/>
    <s v="S"/>
    <x v="0"/>
    <x v="36"/>
    <x v="0"/>
    <x v="0"/>
    <x v="0"/>
    <n v="0"/>
    <n v="0"/>
    <n v="0"/>
    <n v="0"/>
    <s v="Crueld"/>
    <s v="Gemmark Crueld"/>
    <x v="1"/>
  </r>
  <r>
    <x v="4243"/>
    <n v="4511"/>
    <x v="0"/>
    <x v="1"/>
    <s v="B/178/S"/>
    <x v="0"/>
    <s v="S"/>
    <x v="2"/>
    <x v="13"/>
    <x v="0"/>
    <x v="0"/>
    <x v="0"/>
    <n v="0"/>
    <n v="0"/>
    <n v="0"/>
    <n v="0"/>
    <s v="Crueld"/>
    <s v="Atrino Crueld"/>
    <x v="1"/>
  </r>
  <r>
    <x v="4244"/>
    <n v="3682"/>
    <x v="2"/>
    <x v="1"/>
    <s v="F/761/P"/>
    <x v="1"/>
    <s v="P"/>
    <x v="0"/>
    <x v="43"/>
    <x v="0"/>
    <x v="0"/>
    <x v="0"/>
    <n v="0"/>
    <n v="0"/>
    <n v="0"/>
    <n v="0"/>
    <s v="Ica"/>
    <s v="Wealke Ica"/>
    <x v="1"/>
  </r>
  <r>
    <x v="4245"/>
    <n v="4514"/>
    <x v="1"/>
    <x v="1"/>
    <s v="G/736/S"/>
    <x v="3"/>
    <s v="S"/>
    <x v="0"/>
    <x v="4"/>
    <x v="0"/>
    <x v="0"/>
    <x v="0"/>
    <n v="0"/>
    <n v="0"/>
    <n v="0"/>
    <n v="0"/>
    <s v="Cleman"/>
    <s v="Jacque Cleman"/>
    <x v="1"/>
  </r>
  <r>
    <x v="4246"/>
    <n v="4515"/>
    <x v="1"/>
    <x v="0"/>
    <s v="G/739/P"/>
    <x v="3"/>
    <s v="P"/>
    <x v="0"/>
    <x v="16"/>
    <x v="0"/>
    <x v="0"/>
    <x v="0"/>
    <n v="0"/>
    <n v="0"/>
    <n v="0"/>
    <n v="0"/>
    <s v="Fryersonis"/>
    <s v="Lynnie Fryersonis"/>
    <x v="0"/>
  </r>
  <r>
    <x v="4247"/>
    <n v="4515"/>
    <x v="1"/>
    <x v="0"/>
    <s v="G/739/P"/>
    <x v="3"/>
    <s v="P"/>
    <x v="2"/>
    <x v="24"/>
    <x v="0"/>
    <x v="298"/>
    <x v="933"/>
    <n v="2184"/>
    <n v="0"/>
    <n v="0"/>
    <n v="3930"/>
    <s v="Fryersonis"/>
    <s v="Samie Fryersonis"/>
    <x v="1"/>
  </r>
  <r>
    <x v="4248"/>
    <n v="4516"/>
    <x v="1"/>
    <x v="0"/>
    <s v="F/848/S"/>
    <x v="1"/>
    <s v="S"/>
    <x v="2"/>
    <x v="12"/>
    <x v="0"/>
    <x v="532"/>
    <x v="0"/>
    <n v="2"/>
    <n v="194"/>
    <n v="308"/>
    <n v="930"/>
    <s v="Cleminglas"/>
    <s v="Marky Cleminglas"/>
    <x v="0"/>
  </r>
  <r>
    <x v="4249"/>
    <n v="4517"/>
    <x v="1"/>
    <x v="0"/>
    <s v="F/849/S"/>
    <x v="1"/>
    <s v="S"/>
    <x v="0"/>
    <x v="12"/>
    <x v="0"/>
    <x v="824"/>
    <x v="0"/>
    <n v="234"/>
    <n v="19"/>
    <n v="1290"/>
    <n v="1995"/>
    <s v="Mcleandez"/>
    <s v="Bara Mcleandez"/>
    <x v="0"/>
  </r>
  <r>
    <x v="4250"/>
    <n v="4518"/>
    <x v="1"/>
    <x v="0"/>
    <s v="G/740/P"/>
    <x v="3"/>
    <s v="P"/>
    <x v="0"/>
    <x v="18"/>
    <x v="0"/>
    <x v="825"/>
    <x v="10"/>
    <n v="690"/>
    <n v="292"/>
    <n v="13"/>
    <n v="1816"/>
    <s v="Juartis"/>
    <s v="Dennya Juartis"/>
    <x v="0"/>
  </r>
  <r>
    <x v="4251"/>
    <n v="4521"/>
    <x v="1"/>
    <x v="0"/>
    <s v="F/929/P"/>
    <x v="1"/>
    <s v="P"/>
    <x v="0"/>
    <x v="41"/>
    <x v="0"/>
    <x v="27"/>
    <x v="10"/>
    <n v="0"/>
    <n v="0"/>
    <n v="746"/>
    <n v="748"/>
    <s v="Oneidson"/>
    <s v="Jessa Oneidson"/>
    <x v="0"/>
  </r>
  <r>
    <x v="4252"/>
    <n v="4522"/>
    <x v="1"/>
    <x v="0"/>
    <s v="F/850/S"/>
    <x v="1"/>
    <s v="S"/>
    <x v="0"/>
    <x v="36"/>
    <x v="0"/>
    <x v="826"/>
    <x v="321"/>
    <n v="0"/>
    <n v="137"/>
    <n v="633"/>
    <n v="903"/>
    <s v="Stephend"/>
    <s v="Belix Stephend"/>
    <x v="1"/>
  </r>
  <r>
    <x v="4253"/>
    <n v="4524"/>
    <x v="1"/>
    <x v="0"/>
    <s v="F/930/P"/>
    <x v="1"/>
    <s v="P"/>
    <x v="1"/>
    <x v="34"/>
    <x v="2"/>
    <x v="0"/>
    <x v="934"/>
    <n v="2048"/>
    <n v="2"/>
    <n v="0"/>
    <n v="2166"/>
    <s v="Fulloydez"/>
    <s v="Briane Fulloydez"/>
    <x v="1"/>
  </r>
  <r>
    <x v="4254"/>
    <n v="4529"/>
    <x v="1"/>
    <x v="0"/>
    <s v="G/738/S"/>
    <x v="3"/>
    <s v="S"/>
    <x v="2"/>
    <x v="26"/>
    <x v="0"/>
    <x v="470"/>
    <x v="850"/>
    <n v="3"/>
    <n v="117"/>
    <n v="555"/>
    <n v="833"/>
    <s v="Oneiles"/>
    <s v="Terald Oneiles"/>
    <x v="0"/>
  </r>
  <r>
    <x v="4255"/>
    <n v="4530"/>
    <x v="1"/>
    <x v="0"/>
    <s v="F/933/P"/>
    <x v="1"/>
    <s v="P"/>
    <x v="0"/>
    <x v="28"/>
    <x v="0"/>
    <x v="150"/>
    <x v="0"/>
    <n v="157"/>
    <n v="525"/>
    <n v="0"/>
    <n v="691"/>
    <s v="Leonaldez"/>
    <s v="Fanna Leonaldez"/>
    <x v="0"/>
  </r>
  <r>
    <x v="4256"/>
    <n v="4531"/>
    <x v="0"/>
    <x v="1"/>
    <s v="C/142/P"/>
    <x v="7"/>
    <s v="P"/>
    <x v="0"/>
    <x v="48"/>
    <x v="0"/>
    <x v="0"/>
    <x v="0"/>
    <n v="0"/>
    <n v="0"/>
    <n v="0"/>
    <n v="0"/>
    <s v="Stelative"/>
    <s v="Thabius Stelative"/>
    <x v="1"/>
  </r>
  <r>
    <x v="4257"/>
    <n v="4532"/>
    <x v="1"/>
    <x v="1"/>
    <s v="G/739/S"/>
    <x v="3"/>
    <s v="S"/>
    <x v="0"/>
    <x v="29"/>
    <x v="0"/>
    <x v="0"/>
    <x v="0"/>
    <n v="0"/>
    <n v="0"/>
    <n v="0"/>
    <n v="0"/>
    <s v="Serraynardy"/>
    <s v="Lynez Serraynardy"/>
    <x v="1"/>
  </r>
  <r>
    <x v="4258"/>
    <n v="4533"/>
    <x v="0"/>
    <x v="1"/>
    <s v="B/149/P"/>
    <x v="0"/>
    <s v="P"/>
    <x v="0"/>
    <x v="12"/>
    <x v="0"/>
    <x v="0"/>
    <x v="0"/>
    <n v="0"/>
    <n v="0"/>
    <n v="0"/>
    <n v="0"/>
    <s v="Anindery"/>
    <s v="Sino Anindery"/>
    <x v="1"/>
  </r>
  <r>
    <x v="4259"/>
    <n v="4534"/>
    <x v="1"/>
    <x v="0"/>
    <s v="F/851/S"/>
    <x v="1"/>
    <s v="S"/>
    <x v="2"/>
    <x v="29"/>
    <x v="0"/>
    <x v="33"/>
    <x v="422"/>
    <n v="553"/>
    <n v="1"/>
    <n v="0"/>
    <n v="655"/>
    <s v="Floydendley"/>
    <s v="Carry Floydendley"/>
    <x v="1"/>
  </r>
  <r>
    <x v="4260"/>
    <n v="4535"/>
    <x v="1"/>
    <x v="0"/>
    <s v="F/934/P"/>
    <x v="1"/>
    <s v="P"/>
    <x v="0"/>
    <x v="28"/>
    <x v="0"/>
    <x v="578"/>
    <x v="614"/>
    <n v="0"/>
    <n v="0"/>
    <n v="0"/>
    <n v="724"/>
    <s v="Cardners"/>
    <s v="Randa Cardners"/>
    <x v="0"/>
  </r>
  <r>
    <x v="4261"/>
    <n v="4535"/>
    <x v="1"/>
    <x v="0"/>
    <s v="G/742/P"/>
    <x v="3"/>
    <s v="P"/>
    <x v="0"/>
    <x v="28"/>
    <x v="0"/>
    <x v="721"/>
    <x v="0"/>
    <n v="796"/>
    <n v="44"/>
    <n v="44"/>
    <n v="909"/>
    <s v="Cardners"/>
    <s v="Jerrye Cardners"/>
    <x v="0"/>
  </r>
  <r>
    <x v="4262"/>
    <n v="4537"/>
    <x v="1"/>
    <x v="0"/>
    <s v="F/852/S"/>
    <x v="1"/>
    <s v="S"/>
    <x v="0"/>
    <x v="1"/>
    <x v="0"/>
    <x v="0"/>
    <x v="935"/>
    <n v="0"/>
    <n v="0"/>
    <n v="1560"/>
    <n v="2151"/>
    <s v="Mccard"/>
    <s v="Josey Mccard"/>
    <x v="0"/>
  </r>
  <r>
    <x v="4263"/>
    <n v="4538"/>
    <x v="1"/>
    <x v="0"/>
    <s v="F/935/P"/>
    <x v="1"/>
    <s v="P"/>
    <x v="0"/>
    <x v="5"/>
    <x v="0"/>
    <x v="0"/>
    <x v="637"/>
    <n v="0"/>
    <n v="748"/>
    <n v="0"/>
    <n v="869"/>
    <s v="Hammons"/>
    <s v="Karia Hammons"/>
    <x v="0"/>
  </r>
  <r>
    <x v="4264"/>
    <n v="4539"/>
    <x v="1"/>
    <x v="0"/>
    <s v="G/740/S"/>
    <x v="3"/>
    <s v="S"/>
    <x v="2"/>
    <x v="16"/>
    <x v="0"/>
    <x v="0"/>
    <x v="0"/>
    <n v="0"/>
    <n v="0"/>
    <n v="0"/>
    <n v="0"/>
    <s v="Carterson"/>
    <s v="Sanda Carterson"/>
    <x v="1"/>
  </r>
  <r>
    <x v="4265"/>
    <n v="4539"/>
    <x v="1"/>
    <x v="1"/>
    <s v="G/740/S"/>
    <x v="3"/>
    <s v="S"/>
    <x v="0"/>
    <x v="24"/>
    <x v="0"/>
    <x v="0"/>
    <x v="0"/>
    <n v="0"/>
    <n v="0"/>
    <n v="0"/>
    <n v="0"/>
    <s v="Carterson"/>
    <s v="Arla Carterson"/>
    <x v="1"/>
  </r>
  <r>
    <x v="4266"/>
    <n v="4542"/>
    <x v="0"/>
    <x v="1"/>
    <s v="B/150/P"/>
    <x v="0"/>
    <s v="P"/>
    <x v="0"/>
    <x v="43"/>
    <x v="0"/>
    <x v="0"/>
    <x v="0"/>
    <n v="0"/>
    <n v="0"/>
    <n v="0"/>
    <n v="0"/>
    <s v="Sterve"/>
    <s v="Coxak Sterve"/>
    <x v="1"/>
  </r>
  <r>
    <x v="4267"/>
    <n v="4542"/>
    <x v="0"/>
    <x v="1"/>
    <s v="B/150/P"/>
    <x v="0"/>
    <s v="P"/>
    <x v="2"/>
    <x v="28"/>
    <x v="0"/>
    <x v="0"/>
    <x v="0"/>
    <n v="0"/>
    <n v="0"/>
    <n v="0"/>
    <n v="0"/>
    <s v="Stracary"/>
    <s v="Arrai Stracary"/>
    <x v="1"/>
  </r>
  <r>
    <x v="4268"/>
    <n v="3688"/>
    <x v="2"/>
    <x v="0"/>
    <s v="F/697/S"/>
    <x v="1"/>
    <s v="S"/>
    <x v="2"/>
    <x v="37"/>
    <x v="0"/>
    <x v="0"/>
    <x v="0"/>
    <n v="0"/>
    <n v="0"/>
    <n v="0"/>
    <n v="0"/>
    <s v="Onbre"/>
    <s v="Tark Onbre"/>
    <x v="1"/>
  </r>
  <r>
    <x v="4269"/>
    <n v="4544"/>
    <x v="1"/>
    <x v="1"/>
    <s v="G/743/P"/>
    <x v="3"/>
    <s v="P"/>
    <x v="0"/>
    <x v="10"/>
    <x v="0"/>
    <x v="0"/>
    <x v="0"/>
    <n v="0"/>
    <n v="0"/>
    <n v="0"/>
    <n v="0"/>
    <s v="Pottney"/>
    <s v="Regana Pottney"/>
    <x v="1"/>
  </r>
  <r>
    <x v="4270"/>
    <n v="4546"/>
    <x v="1"/>
    <x v="2"/>
    <s v="G/744/P"/>
    <x v="3"/>
    <s v="P"/>
    <x v="1"/>
    <x v="30"/>
    <x v="0"/>
    <x v="0"/>
    <x v="0"/>
    <n v="0"/>
    <n v="0"/>
    <n v="0"/>
    <n v="0"/>
    <s v="Bailes"/>
    <s v="Kenda Bailes"/>
    <x v="1"/>
  </r>
  <r>
    <x v="4271"/>
    <n v="4547"/>
    <x v="1"/>
    <x v="0"/>
    <s v="E/297/S"/>
    <x v="6"/>
    <s v="S"/>
    <x v="0"/>
    <x v="28"/>
    <x v="0"/>
    <x v="0"/>
    <x v="130"/>
    <n v="0"/>
    <n v="0"/>
    <n v="803"/>
    <n v="828"/>
    <s v="Navages"/>
    <s v="Warry Navages"/>
    <x v="1"/>
  </r>
  <r>
    <x v="4272"/>
    <n v="4549"/>
    <x v="1"/>
    <x v="0"/>
    <s v="E/298/S"/>
    <x v="6"/>
    <s v="S"/>
    <x v="0"/>
    <x v="42"/>
    <x v="0"/>
    <x v="0"/>
    <x v="10"/>
    <n v="0"/>
    <n v="17"/>
    <n v="1601"/>
    <n v="1619"/>
    <s v="Woody"/>
    <s v="Leria Woody"/>
    <x v="0"/>
  </r>
  <r>
    <x v="4273"/>
    <n v="4550"/>
    <x v="1"/>
    <x v="0"/>
    <s v="F/853/S"/>
    <x v="1"/>
    <s v="S"/>
    <x v="0"/>
    <x v="7"/>
    <x v="0"/>
    <x v="0"/>
    <x v="740"/>
    <n v="516"/>
    <n v="0"/>
    <n v="0"/>
    <n v="696"/>
    <s v="Sotond"/>
    <s v="Ebonyd Sotond"/>
    <x v="1"/>
  </r>
  <r>
    <x v="4274"/>
    <n v="3688"/>
    <x v="2"/>
    <x v="0"/>
    <s v="F/697/S"/>
    <x v="1"/>
    <s v="S"/>
    <x v="0"/>
    <x v="16"/>
    <x v="0"/>
    <x v="0"/>
    <x v="0"/>
    <n v="0"/>
    <n v="0"/>
    <n v="0"/>
    <n v="0"/>
    <s v="Onbre"/>
    <s v="Pants Onbre"/>
    <x v="1"/>
  </r>
  <r>
    <x v="4275"/>
    <n v="4553"/>
    <x v="0"/>
    <x v="0"/>
    <s v="C/143/P"/>
    <x v="7"/>
    <s v="P"/>
    <x v="1"/>
    <x v="31"/>
    <x v="1"/>
    <x v="0"/>
    <x v="936"/>
    <n v="0"/>
    <n v="278"/>
    <n v="5353"/>
    <n v="5733"/>
    <s v="Watuald"/>
    <s v="Auvam Watuald"/>
    <x v="0"/>
  </r>
  <r>
    <x v="4276"/>
    <n v="4555"/>
    <x v="1"/>
    <x v="0"/>
    <s v="G/743/S"/>
    <x v="3"/>
    <s v="S"/>
    <x v="0"/>
    <x v="33"/>
    <x v="0"/>
    <x v="249"/>
    <x v="478"/>
    <n v="47"/>
    <n v="694"/>
    <n v="11"/>
    <n v="808"/>
    <s v="Wiggs"/>
    <s v="Claine Wiggs"/>
    <x v="0"/>
  </r>
  <r>
    <x v="4277"/>
    <n v="4557"/>
    <x v="1"/>
    <x v="0"/>
    <s v="E/286/P"/>
    <x v="6"/>
    <s v="P"/>
    <x v="0"/>
    <x v="30"/>
    <x v="0"/>
    <x v="0"/>
    <x v="680"/>
    <n v="295"/>
    <n v="0"/>
    <n v="35"/>
    <n v="986"/>
    <s v="Mirez"/>
    <s v="Dwin Mirez"/>
    <x v="0"/>
  </r>
  <r>
    <x v="4278"/>
    <n v="4558"/>
    <x v="0"/>
    <x v="0"/>
    <s v="C/167/S"/>
    <x v="7"/>
    <s v="S"/>
    <x v="2"/>
    <x v="48"/>
    <x v="0"/>
    <x v="0"/>
    <x v="766"/>
    <n v="0"/>
    <n v="15238"/>
    <n v="2799"/>
    <n v="18596"/>
    <s v="Baleful"/>
    <s v="Wezna Baleful"/>
    <x v="0"/>
  </r>
  <r>
    <x v="4279"/>
    <n v="4559"/>
    <x v="1"/>
    <x v="0"/>
    <s v="F/854/S"/>
    <x v="1"/>
    <s v="S"/>
    <x v="0"/>
    <x v="36"/>
    <x v="0"/>
    <x v="0"/>
    <x v="937"/>
    <n v="0"/>
    <n v="0"/>
    <n v="549"/>
    <n v="754"/>
    <s v="Rasmussony"/>
    <s v="Elene Rasmussony"/>
    <x v="1"/>
  </r>
  <r>
    <x v="4280"/>
    <n v="4560"/>
    <x v="1"/>
    <x v="0"/>
    <s v="G/744/S"/>
    <x v="3"/>
    <s v="S"/>
    <x v="0"/>
    <x v="34"/>
    <x v="0"/>
    <x v="0"/>
    <x v="291"/>
    <n v="851"/>
    <n v="0"/>
    <n v="0"/>
    <n v="908"/>
    <s v="Monsoney"/>
    <s v="Daven Monsoney"/>
    <x v="1"/>
  </r>
  <r>
    <x v="4281"/>
    <n v="4561"/>
    <x v="0"/>
    <x v="0"/>
    <s v="C/168/S"/>
    <x v="7"/>
    <s v="S"/>
    <x v="2"/>
    <x v="11"/>
    <x v="0"/>
    <x v="0"/>
    <x v="938"/>
    <n v="0"/>
    <n v="1940"/>
    <n v="4195"/>
    <n v="6631"/>
    <s v="Unhearfus"/>
    <s v="Alrair Unhearfus"/>
    <x v="0"/>
  </r>
  <r>
    <x v="4282"/>
    <n v="4562"/>
    <x v="0"/>
    <x v="1"/>
    <s v="B/180/S"/>
    <x v="0"/>
    <s v="S"/>
    <x v="0"/>
    <x v="14"/>
    <x v="0"/>
    <x v="0"/>
    <x v="0"/>
    <n v="0"/>
    <n v="0"/>
    <n v="0"/>
    <n v="0"/>
    <s v="Reedall"/>
    <s v="Shaton Reedall"/>
    <x v="1"/>
  </r>
  <r>
    <x v="4283"/>
    <n v="4563"/>
    <x v="0"/>
    <x v="1"/>
    <s v="C/169/S"/>
    <x v="7"/>
    <s v="S"/>
    <x v="2"/>
    <x v="43"/>
    <x v="0"/>
    <x v="0"/>
    <x v="0"/>
    <n v="0"/>
    <n v="0"/>
    <n v="0"/>
    <n v="0"/>
    <s v="Switud"/>
    <s v="Altanin Switud"/>
    <x v="1"/>
  </r>
  <r>
    <x v="4284"/>
    <n v="4564"/>
    <x v="1"/>
    <x v="0"/>
    <s v="G/745/P"/>
    <x v="3"/>
    <s v="P"/>
    <x v="0"/>
    <x v="29"/>
    <x v="0"/>
    <x v="0"/>
    <x v="303"/>
    <n v="0"/>
    <n v="0"/>
    <n v="6"/>
    <n v="49"/>
    <s v="Merkins"/>
    <s v="Tera Merkins"/>
    <x v="0"/>
  </r>
  <r>
    <x v="4285"/>
    <n v="4565"/>
    <x v="1"/>
    <x v="0"/>
    <s v="G/746/P"/>
    <x v="3"/>
    <s v="P"/>
    <x v="0"/>
    <x v="1"/>
    <x v="0"/>
    <x v="827"/>
    <x v="939"/>
    <n v="0"/>
    <n v="0"/>
    <n v="16"/>
    <n v="704"/>
    <s v="Patteraley"/>
    <s v="Paulie Patteraley"/>
    <x v="0"/>
  </r>
  <r>
    <x v="4286"/>
    <n v="4567"/>
    <x v="1"/>
    <x v="0"/>
    <s v="F/939/P"/>
    <x v="1"/>
    <s v="P"/>
    <x v="0"/>
    <x v="34"/>
    <x v="0"/>
    <x v="0"/>
    <x v="335"/>
    <n v="38"/>
    <n v="359"/>
    <n v="516"/>
    <n v="933"/>
    <s v="Flemaney"/>
    <s v="Marine Flemaney"/>
    <x v="0"/>
  </r>
  <r>
    <x v="4287"/>
    <n v="3688"/>
    <x v="2"/>
    <x v="1"/>
    <s v="F/697/S"/>
    <x v="1"/>
    <s v="S"/>
    <x v="0"/>
    <x v="28"/>
    <x v="0"/>
    <x v="0"/>
    <x v="0"/>
    <n v="0"/>
    <n v="0"/>
    <n v="0"/>
    <n v="0"/>
    <s v="Onbre"/>
    <s v="Donut Onbre"/>
    <x v="1"/>
  </r>
  <r>
    <x v="4288"/>
    <n v="4569"/>
    <x v="0"/>
    <x v="1"/>
    <s v="B/151/P"/>
    <x v="0"/>
    <s v="P"/>
    <x v="2"/>
    <x v="19"/>
    <x v="0"/>
    <x v="0"/>
    <x v="0"/>
    <n v="0"/>
    <n v="0"/>
    <n v="0"/>
    <n v="0"/>
    <s v="Honchoe"/>
    <s v="Wasatan Honchoe"/>
    <x v="1"/>
  </r>
  <r>
    <x v="4289"/>
    <n v="4569"/>
    <x v="0"/>
    <x v="0"/>
    <s v="B/151/P"/>
    <x v="0"/>
    <s v="P"/>
    <x v="2"/>
    <x v="12"/>
    <x v="0"/>
    <x v="0"/>
    <x v="940"/>
    <n v="7"/>
    <n v="4098"/>
    <n v="89"/>
    <n v="6429"/>
    <s v="Honchoe"/>
    <s v="Aldah Honchoe"/>
    <x v="0"/>
  </r>
  <r>
    <x v="4290"/>
    <n v="4570"/>
    <x v="0"/>
    <x v="1"/>
    <s v="C/170/S"/>
    <x v="7"/>
    <s v="S"/>
    <x v="0"/>
    <x v="51"/>
    <x v="0"/>
    <x v="0"/>
    <x v="0"/>
    <n v="0"/>
    <n v="0"/>
    <n v="0"/>
    <n v="0"/>
    <s v="-"/>
    <s v="-"/>
    <x v="1"/>
  </r>
  <r>
    <x v="4291"/>
    <n v="4571"/>
    <x v="1"/>
    <x v="1"/>
    <s v="G/745/S"/>
    <x v="3"/>
    <s v="S"/>
    <x v="0"/>
    <x v="1"/>
    <x v="0"/>
    <x v="0"/>
    <x v="0"/>
    <n v="0"/>
    <n v="0"/>
    <n v="0"/>
    <n v="0"/>
    <s v="Crosbornes"/>
    <s v="Ricia Crosbornes"/>
    <x v="1"/>
  </r>
  <r>
    <x v="4292"/>
    <n v="4572"/>
    <x v="1"/>
    <x v="0"/>
    <s v="G/746/S"/>
    <x v="3"/>
    <s v="S"/>
    <x v="2"/>
    <x v="40"/>
    <x v="0"/>
    <x v="4"/>
    <x v="0"/>
    <n v="0"/>
    <n v="765"/>
    <n v="2"/>
    <n v="809"/>
    <s v="Gouldensen"/>
    <s v="Fery Gouldensen"/>
    <x v="0"/>
  </r>
  <r>
    <x v="4293"/>
    <n v="4573"/>
    <x v="1"/>
    <x v="0"/>
    <s v="F/856/S"/>
    <x v="1"/>
    <s v="S"/>
    <x v="0"/>
    <x v="15"/>
    <x v="0"/>
    <x v="828"/>
    <x v="208"/>
    <n v="16"/>
    <n v="7"/>
    <n v="4"/>
    <n v="758"/>
    <s v="Stannondez"/>
    <s v="Yolana Stannondez"/>
    <x v="1"/>
  </r>
  <r>
    <x v="4294"/>
    <n v="3691"/>
    <x v="2"/>
    <x v="0"/>
    <s v="F/763/P"/>
    <x v="1"/>
    <s v="P"/>
    <x v="0"/>
    <x v="10"/>
    <x v="0"/>
    <x v="829"/>
    <x v="0"/>
    <n v="4"/>
    <n v="359"/>
    <n v="0"/>
    <n v="1767"/>
    <s v="Cotte"/>
    <s v="Lig Cotte"/>
    <x v="0"/>
  </r>
  <r>
    <x v="4295"/>
    <n v="4575"/>
    <x v="1"/>
    <x v="0"/>
    <s v="F/941/P"/>
    <x v="1"/>
    <s v="P"/>
    <x v="0"/>
    <x v="33"/>
    <x v="0"/>
    <x v="29"/>
    <x v="279"/>
    <n v="253"/>
    <n v="475"/>
    <n v="0"/>
    <n v="796"/>
    <s v="Solon"/>
    <s v="Kris Solon"/>
    <x v="0"/>
  </r>
  <r>
    <x v="4296"/>
    <n v="4576"/>
    <x v="1"/>
    <x v="0"/>
    <s v="F/942/P"/>
    <x v="1"/>
    <s v="P"/>
    <x v="0"/>
    <x v="12"/>
    <x v="0"/>
    <x v="830"/>
    <x v="941"/>
    <n v="0"/>
    <n v="3"/>
    <n v="13"/>
    <n v="1553"/>
    <s v="Cartz"/>
    <s v="Fayene Cartz"/>
    <x v="0"/>
  </r>
  <r>
    <x v="4297"/>
    <n v="3702"/>
    <x v="2"/>
    <x v="1"/>
    <s v="E/220/P"/>
    <x v="6"/>
    <s v="P"/>
    <x v="0"/>
    <x v="25"/>
    <x v="0"/>
    <x v="0"/>
    <x v="0"/>
    <n v="0"/>
    <n v="0"/>
    <n v="0"/>
    <n v="0"/>
    <s v="Ramad"/>
    <s v="Tors Ramad"/>
    <x v="0"/>
  </r>
  <r>
    <x v="4298"/>
    <n v="3706"/>
    <x v="2"/>
    <x v="0"/>
    <s v="F/770/P"/>
    <x v="1"/>
    <s v="P"/>
    <x v="0"/>
    <x v="4"/>
    <x v="0"/>
    <x v="831"/>
    <x v="0"/>
    <n v="246"/>
    <n v="370"/>
    <n v="0"/>
    <n v="1040"/>
    <s v="Kidie"/>
    <s v="Nilly Kidie"/>
    <x v="0"/>
  </r>
  <r>
    <x v="4299"/>
    <n v="4581"/>
    <x v="0"/>
    <x v="0"/>
    <s v="B/181/S"/>
    <x v="0"/>
    <s v="S"/>
    <x v="0"/>
    <x v="3"/>
    <x v="0"/>
    <x v="0"/>
    <x v="942"/>
    <n v="0"/>
    <n v="209"/>
    <n v="954"/>
    <n v="5755"/>
    <s v="Entedraved"/>
    <s v="Skatzn Entedraved"/>
    <x v="1"/>
  </r>
  <r>
    <x v="4300"/>
    <n v="4581"/>
    <x v="0"/>
    <x v="0"/>
    <s v="B/181/S"/>
    <x v="0"/>
    <s v="S"/>
    <x v="2"/>
    <x v="12"/>
    <x v="0"/>
    <x v="0"/>
    <x v="943"/>
    <n v="0"/>
    <n v="204"/>
    <n v="76"/>
    <n v="2617"/>
    <s v="Entedraved"/>
    <s v="Neutrin Entedraved"/>
    <x v="1"/>
  </r>
  <r>
    <x v="4301"/>
    <n v="4585"/>
    <x v="0"/>
    <x v="0"/>
    <s v="B/182/S"/>
    <x v="0"/>
    <s v="S"/>
    <x v="2"/>
    <x v="25"/>
    <x v="0"/>
    <x v="0"/>
    <x v="944"/>
    <n v="0"/>
    <n v="5492"/>
    <n v="1924"/>
    <n v="7570"/>
    <s v="Wasterivel"/>
    <s v="Skatz Wasterivel"/>
    <x v="0"/>
  </r>
  <r>
    <x v="4302"/>
    <n v="3706"/>
    <x v="2"/>
    <x v="0"/>
    <s v="F/770/P"/>
    <x v="1"/>
    <s v="P"/>
    <x v="0"/>
    <x v="41"/>
    <x v="0"/>
    <x v="353"/>
    <x v="0"/>
    <n v="980"/>
    <n v="1"/>
    <n v="0"/>
    <n v="1112"/>
    <s v="Kidie"/>
    <s v="Honda Kidie"/>
    <x v="1"/>
  </r>
  <r>
    <x v="4303"/>
    <n v="4587"/>
    <x v="0"/>
    <x v="0"/>
    <s v="A/42/P"/>
    <x v="2"/>
    <s v="P"/>
    <x v="0"/>
    <x v="34"/>
    <x v="0"/>
    <x v="0"/>
    <x v="945"/>
    <n v="0"/>
    <n v="1635"/>
    <n v="4899"/>
    <n v="10554"/>
    <s v="Assibler"/>
    <s v="Asellux Assibler"/>
    <x v="0"/>
  </r>
  <r>
    <x v="4304"/>
    <n v="4591"/>
    <x v="0"/>
    <x v="1"/>
    <s v="E/287/P"/>
    <x v="6"/>
    <s v="P"/>
    <x v="2"/>
    <x v="10"/>
    <x v="0"/>
    <x v="0"/>
    <x v="0"/>
    <n v="0"/>
    <n v="0"/>
    <n v="0"/>
    <n v="0"/>
    <s v="Coictrazy"/>
    <s v="Hadyon Coictrazy"/>
    <x v="1"/>
  </r>
  <r>
    <x v="4305"/>
    <n v="3711"/>
    <x v="2"/>
    <x v="1"/>
    <s v="F/700/S"/>
    <x v="1"/>
    <s v="S"/>
    <x v="0"/>
    <x v="46"/>
    <x v="0"/>
    <x v="0"/>
    <x v="0"/>
    <n v="0"/>
    <n v="0"/>
    <n v="0"/>
    <n v="0"/>
    <s v="Quart"/>
    <s v="Coyal Quart"/>
    <x v="1"/>
  </r>
  <r>
    <x v="4306"/>
    <n v="3711"/>
    <x v="2"/>
    <x v="0"/>
    <s v="F/700/S"/>
    <x v="1"/>
    <s v="S"/>
    <x v="0"/>
    <x v="14"/>
    <x v="0"/>
    <x v="832"/>
    <x v="0"/>
    <n v="232"/>
    <n v="0"/>
    <n v="0"/>
    <n v="3703"/>
    <s v="Quart"/>
    <s v="Poot Quart"/>
    <x v="0"/>
  </r>
  <r>
    <x v="4307"/>
    <n v="3711"/>
    <x v="2"/>
    <x v="1"/>
    <s v="F/700/S"/>
    <x v="1"/>
    <s v="S"/>
    <x v="0"/>
    <x v="49"/>
    <x v="0"/>
    <x v="0"/>
    <x v="0"/>
    <n v="0"/>
    <n v="0"/>
    <n v="0"/>
    <n v="0"/>
    <s v="Quart"/>
    <s v="Nios Quart"/>
    <x v="1"/>
  </r>
  <r>
    <x v="4308"/>
    <n v="3719"/>
    <x v="2"/>
    <x v="0"/>
    <s v=""/>
    <x v="4"/>
    <s v=""/>
    <x v="0"/>
    <x v="7"/>
    <x v="1"/>
    <x v="833"/>
    <x v="0"/>
    <n v="2509"/>
    <n v="0"/>
    <n v="0"/>
    <n v="3702"/>
    <s v="Mone"/>
    <s v="Spros Mone"/>
    <x v="0"/>
  </r>
  <r>
    <x v="4309"/>
    <n v="4593"/>
    <x v="1"/>
    <x v="0"/>
    <s v="G/750/S"/>
    <x v="3"/>
    <s v="S"/>
    <x v="0"/>
    <x v="29"/>
    <x v="0"/>
    <x v="27"/>
    <x v="946"/>
    <n v="0"/>
    <n v="10"/>
    <n v="0"/>
    <n v="808"/>
    <s v="Pugherman"/>
    <s v="Toddie Pugherman"/>
    <x v="1"/>
  </r>
  <r>
    <x v="4310"/>
    <n v="4594"/>
    <x v="0"/>
    <x v="0"/>
    <s v="C/144/P"/>
    <x v="7"/>
    <s v="P"/>
    <x v="0"/>
    <x v="51"/>
    <x v="0"/>
    <x v="220"/>
    <x v="947"/>
    <n v="0"/>
    <n v="3001"/>
    <n v="127"/>
    <n v="5629"/>
    <s v="Folhal"/>
    <s v="Tabius Folhal"/>
    <x v="0"/>
  </r>
  <r>
    <x v="4311"/>
    <n v="4594"/>
    <x v="0"/>
    <x v="0"/>
    <s v="C/144/P"/>
    <x v="7"/>
    <s v="P"/>
    <x v="0"/>
    <x v="14"/>
    <x v="0"/>
    <x v="0"/>
    <x v="948"/>
    <n v="217"/>
    <n v="625"/>
    <n v="20336"/>
    <n v="27848"/>
    <s v="Folhal"/>
    <s v="Tabiton Folhal"/>
    <x v="0"/>
  </r>
  <r>
    <x v="4312"/>
    <n v="4594"/>
    <x v="0"/>
    <x v="0"/>
    <s v="C/144/P"/>
    <x v="7"/>
    <s v="P"/>
    <x v="0"/>
    <x v="38"/>
    <x v="0"/>
    <x v="799"/>
    <x v="949"/>
    <n v="0"/>
    <n v="54"/>
    <n v="77"/>
    <n v="3200"/>
    <s v="Folhal"/>
    <s v="Minoton Folhal"/>
    <x v="1"/>
  </r>
  <r>
    <x v="4313"/>
    <n v="4594"/>
    <x v="0"/>
    <x v="0"/>
    <s v="C/144/P"/>
    <x v="7"/>
    <s v="P"/>
    <x v="0"/>
    <x v="34"/>
    <x v="0"/>
    <x v="0"/>
    <x v="950"/>
    <n v="0"/>
    <n v="6167"/>
    <n v="5308"/>
    <n v="15991"/>
    <s v="Coudered"/>
    <s v="Furus Coudered"/>
    <x v="0"/>
  </r>
  <r>
    <x v="4314"/>
    <n v="4595"/>
    <x v="0"/>
    <x v="1"/>
    <s v="C/145/P"/>
    <x v="7"/>
    <s v="P"/>
    <x v="0"/>
    <x v="36"/>
    <x v="0"/>
    <x v="0"/>
    <x v="0"/>
    <n v="0"/>
    <n v="0"/>
    <n v="0"/>
    <n v="0"/>
    <s v="Swingse"/>
    <s v="Alarion Swingse"/>
    <x v="1"/>
  </r>
  <r>
    <x v="4315"/>
    <n v="4596"/>
    <x v="1"/>
    <x v="1"/>
    <s v="G/751/S"/>
    <x v="3"/>
    <s v="S"/>
    <x v="0"/>
    <x v="7"/>
    <x v="0"/>
    <x v="0"/>
    <x v="0"/>
    <n v="0"/>
    <n v="0"/>
    <n v="0"/>
    <n v="0"/>
    <s v="Booneid"/>
    <s v="Ale Booneid"/>
    <x v="1"/>
  </r>
  <r>
    <x v="4316"/>
    <n v="4597"/>
    <x v="1"/>
    <x v="1"/>
    <s v="G/748/P"/>
    <x v="3"/>
    <s v="P"/>
    <x v="0"/>
    <x v="25"/>
    <x v="0"/>
    <x v="0"/>
    <x v="0"/>
    <n v="0"/>
    <n v="0"/>
    <n v="0"/>
    <n v="0"/>
    <s v="Weavesend"/>
    <s v="Kayd Weavesend"/>
    <x v="1"/>
  </r>
  <r>
    <x v="4317"/>
    <n v="4602"/>
    <x v="1"/>
    <x v="0"/>
    <s v="F/945/P"/>
    <x v="1"/>
    <s v="P"/>
    <x v="2"/>
    <x v="39"/>
    <x v="0"/>
    <x v="0"/>
    <x v="0"/>
    <n v="0"/>
    <n v="725"/>
    <n v="2"/>
    <n v="727"/>
    <s v="Whitakers"/>
    <s v="Jerek Whitakers"/>
    <x v="0"/>
  </r>
  <r>
    <x v="4318"/>
    <n v="4603"/>
    <x v="0"/>
    <x v="0"/>
    <s v="C/171/S"/>
    <x v="7"/>
    <s v="S"/>
    <x v="2"/>
    <x v="6"/>
    <x v="0"/>
    <x v="0"/>
    <x v="951"/>
    <n v="47"/>
    <n v="19"/>
    <n v="229"/>
    <n v="3888"/>
    <s v="Namsheary"/>
    <s v="Hamakan Namsheary"/>
    <x v="1"/>
  </r>
  <r>
    <x v="4319"/>
    <n v="4603"/>
    <x v="0"/>
    <x v="0"/>
    <s v="C/171/S"/>
    <x v="7"/>
    <s v="S"/>
    <x v="0"/>
    <x v="39"/>
    <x v="0"/>
    <x v="27"/>
    <x v="952"/>
    <n v="343"/>
    <n v="277"/>
    <n v="12682"/>
    <n v="18537"/>
    <s v="Namsheary"/>
    <s v="Kabih Namsheary"/>
    <x v="0"/>
  </r>
  <r>
    <x v="4320"/>
    <n v="4604"/>
    <x v="1"/>
    <x v="0"/>
    <s v="G/753/S"/>
    <x v="3"/>
    <s v="S"/>
    <x v="0"/>
    <x v="12"/>
    <x v="0"/>
    <x v="834"/>
    <x v="953"/>
    <n v="10"/>
    <n v="81"/>
    <n v="0"/>
    <n v="1792"/>
    <s v="Wonglasquez"/>
    <s v="Tancis Wonglasquez"/>
    <x v="0"/>
  </r>
  <r>
    <x v="4321"/>
    <n v="4605"/>
    <x v="1"/>
    <x v="0"/>
    <s v="G/750/P"/>
    <x v="3"/>
    <s v="P"/>
    <x v="0"/>
    <x v="11"/>
    <x v="0"/>
    <x v="0"/>
    <x v="0"/>
    <n v="0"/>
    <n v="774"/>
    <n v="0"/>
    <n v="774"/>
    <s v="Loway"/>
    <s v="Agnesa Loway"/>
    <x v="0"/>
  </r>
  <r>
    <x v="4322"/>
    <n v="4606"/>
    <x v="0"/>
    <x v="0"/>
    <s v="C/172/S"/>
    <x v="7"/>
    <s v="S"/>
    <x v="0"/>
    <x v="15"/>
    <x v="0"/>
    <x v="743"/>
    <x v="158"/>
    <n v="0"/>
    <n v="3044"/>
    <n v="556"/>
    <n v="3801"/>
    <s v="Pumpeshaft"/>
    <s v="Props Pumpeshaft"/>
    <x v="0"/>
  </r>
  <r>
    <x v="4323"/>
    <n v="4606"/>
    <x v="0"/>
    <x v="0"/>
    <s v="C/172/S"/>
    <x v="7"/>
    <s v="S"/>
    <x v="2"/>
    <x v="1"/>
    <x v="0"/>
    <x v="721"/>
    <x v="954"/>
    <n v="0"/>
    <n v="6075"/>
    <n v="179"/>
    <n v="9570"/>
    <s v="Pumpeshaft"/>
    <s v="Gatrino Pumpeshaft"/>
    <x v="0"/>
  </r>
  <r>
    <x v="4324"/>
    <n v="4607"/>
    <x v="1"/>
    <x v="0"/>
    <s v="G/751/P"/>
    <x v="3"/>
    <s v="P"/>
    <x v="1"/>
    <x v="40"/>
    <x v="0"/>
    <x v="0"/>
    <x v="439"/>
    <n v="4"/>
    <n v="412"/>
    <n v="220"/>
    <n v="774"/>
    <s v="Hoppers"/>
    <s v="Ronard Hoppers"/>
    <x v="0"/>
  </r>
  <r>
    <x v="4325"/>
    <n v="4608"/>
    <x v="1"/>
    <x v="0"/>
    <s v="F/864/S"/>
    <x v="1"/>
    <s v="S"/>
    <x v="2"/>
    <x v="14"/>
    <x v="0"/>
    <x v="71"/>
    <x v="335"/>
    <n v="1"/>
    <n v="1026"/>
    <n v="2"/>
    <n v="1051"/>
    <s v="Maystuarey"/>
    <s v="Colle Maystuarey"/>
    <x v="1"/>
  </r>
  <r>
    <x v="4326"/>
    <n v="4609"/>
    <x v="0"/>
    <x v="0"/>
    <s v="C/173/S"/>
    <x v="7"/>
    <s v="S"/>
    <x v="0"/>
    <x v="12"/>
    <x v="0"/>
    <x v="27"/>
    <x v="955"/>
    <n v="0"/>
    <n v="0"/>
    <n v="7087"/>
    <n v="7565"/>
    <s v="Amblereld"/>
    <s v="Algork Amblereld"/>
    <x v="0"/>
  </r>
  <r>
    <x v="4327"/>
    <n v="4610"/>
    <x v="1"/>
    <x v="0"/>
    <s v="G/752/P"/>
    <x v="3"/>
    <s v="P"/>
    <x v="0"/>
    <x v="7"/>
    <x v="0"/>
    <x v="51"/>
    <x v="0"/>
    <n v="0"/>
    <n v="1014"/>
    <n v="0"/>
    <n v="1019"/>
    <s v="Alfordonard"/>
    <s v="Enryn Alfordonard"/>
    <x v="0"/>
  </r>
  <r>
    <x v="4328"/>
    <n v="4611"/>
    <x v="1"/>
    <x v="1"/>
    <s v="G/754/S"/>
    <x v="3"/>
    <s v="S"/>
    <x v="0"/>
    <x v="40"/>
    <x v="0"/>
    <x v="0"/>
    <x v="0"/>
    <n v="0"/>
    <n v="0"/>
    <n v="0"/>
    <n v="0"/>
    <s v="Hickson"/>
    <s v="Ronard Hickson"/>
    <x v="1"/>
  </r>
  <r>
    <x v="4329"/>
    <n v="4612"/>
    <x v="1"/>
    <x v="0"/>
    <s v="G/755/S"/>
    <x v="3"/>
    <s v="S"/>
    <x v="2"/>
    <x v="9"/>
    <x v="0"/>
    <x v="0"/>
    <x v="318"/>
    <n v="603"/>
    <n v="1"/>
    <n v="0"/>
    <n v="770"/>
    <s v="Wilsoney"/>
    <s v="Essara Wilsoney"/>
    <x v="1"/>
  </r>
  <r>
    <x v="4330"/>
    <n v="4613"/>
    <x v="0"/>
    <x v="1"/>
    <s v="B/152/P"/>
    <x v="0"/>
    <s v="P"/>
    <x v="0"/>
    <x v="46"/>
    <x v="0"/>
    <x v="0"/>
    <x v="0"/>
    <n v="0"/>
    <n v="0"/>
    <n v="0"/>
    <n v="0"/>
    <s v="Inghtal"/>
    <s v="Tabdhib Inghtal"/>
    <x v="1"/>
  </r>
  <r>
    <x v="4331"/>
    <n v="3719"/>
    <x v="2"/>
    <x v="1"/>
    <s v="F/704/S"/>
    <x v="1"/>
    <s v="S"/>
    <x v="0"/>
    <x v="11"/>
    <x v="0"/>
    <x v="0"/>
    <x v="0"/>
    <n v="0"/>
    <n v="0"/>
    <n v="0"/>
    <n v="0"/>
    <s v="Mone"/>
    <s v="Gocock Mone"/>
    <x v="1"/>
  </r>
  <r>
    <x v="4332"/>
    <n v="4617"/>
    <x v="1"/>
    <x v="0"/>
    <s v="F/866/S"/>
    <x v="1"/>
    <s v="S"/>
    <x v="0"/>
    <x v="70"/>
    <x v="0"/>
    <x v="247"/>
    <x v="878"/>
    <n v="85"/>
    <n v="768"/>
    <n v="489"/>
    <n v="1442"/>
    <s v="Toddleton"/>
    <s v="Joycey Toddleton"/>
    <x v="0"/>
  </r>
  <r>
    <x v="4333"/>
    <n v="4620"/>
    <x v="1"/>
    <x v="1"/>
    <s v="G/757/S"/>
    <x v="3"/>
    <s v="S"/>
    <x v="0"/>
    <x v="59"/>
    <x v="0"/>
    <x v="0"/>
    <x v="0"/>
    <n v="0"/>
    <n v="0"/>
    <n v="0"/>
    <n v="0"/>
    <s v="Heney"/>
    <s v="Evey Heney"/>
    <x v="0"/>
  </r>
  <r>
    <x v="4334"/>
    <n v="3748"/>
    <x v="2"/>
    <x v="1"/>
    <s v="F/774/P"/>
    <x v="1"/>
    <s v="P"/>
    <x v="0"/>
    <x v="34"/>
    <x v="0"/>
    <x v="0"/>
    <x v="0"/>
    <n v="0"/>
    <n v="0"/>
    <n v="0"/>
    <n v="0"/>
    <s v="Gin"/>
    <s v="Pot Gin"/>
    <x v="1"/>
  </r>
  <r>
    <x v="4335"/>
    <n v="4622"/>
    <x v="1"/>
    <x v="1"/>
    <s v="G/753/P"/>
    <x v="3"/>
    <s v="P"/>
    <x v="2"/>
    <x v="36"/>
    <x v="0"/>
    <x v="0"/>
    <x v="0"/>
    <n v="0"/>
    <n v="0"/>
    <n v="0"/>
    <n v="0"/>
    <s v="Humphreyes"/>
    <s v="Viviay Humphreyes"/>
    <x v="1"/>
  </r>
  <r>
    <x v="4336"/>
    <n v="4623"/>
    <x v="0"/>
    <x v="0"/>
    <s v="C/146/P"/>
    <x v="7"/>
    <s v="P"/>
    <x v="1"/>
    <x v="10"/>
    <x v="1"/>
    <x v="0"/>
    <x v="0"/>
    <n v="21"/>
    <n v="7"/>
    <n v="16"/>
    <n v="44"/>
    <s v="Repumparte"/>
    <s v="Sadrix Repumparte"/>
    <x v="1"/>
  </r>
  <r>
    <x v="4337"/>
    <n v="3756"/>
    <x v="2"/>
    <x v="1"/>
    <s v="F/707/S"/>
    <x v="1"/>
    <s v="S"/>
    <x v="0"/>
    <x v="41"/>
    <x v="0"/>
    <x v="0"/>
    <x v="0"/>
    <n v="0"/>
    <n v="0"/>
    <n v="0"/>
    <n v="0"/>
    <s v="Snoaf"/>
    <s v="Blus Snoaf"/>
    <x v="1"/>
  </r>
  <r>
    <x v="4338"/>
    <n v="4625"/>
    <x v="0"/>
    <x v="0"/>
    <s v="B/183/S"/>
    <x v="0"/>
    <s v="S"/>
    <x v="0"/>
    <x v="14"/>
    <x v="0"/>
    <x v="0"/>
    <x v="956"/>
    <n v="1"/>
    <n v="1"/>
    <n v="0"/>
    <n v="2522"/>
    <s v="Ineedeve"/>
    <s v="Mothab Ineedeve"/>
    <x v="1"/>
  </r>
  <r>
    <x v="4339"/>
    <n v="4625"/>
    <x v="0"/>
    <x v="1"/>
    <s v="B/183/S"/>
    <x v="0"/>
    <s v="S"/>
    <x v="2"/>
    <x v="1"/>
    <x v="0"/>
    <x v="0"/>
    <x v="0"/>
    <n v="0"/>
    <n v="0"/>
    <n v="0"/>
    <n v="0"/>
    <s v="Ineedeve"/>
    <s v="Naosa Ineedeve"/>
    <x v="1"/>
  </r>
  <r>
    <x v="4340"/>
    <n v="4625"/>
    <x v="0"/>
    <x v="0"/>
    <s v=""/>
    <x v="4"/>
    <s v=""/>
    <x v="0"/>
    <x v="58"/>
    <x v="0"/>
    <x v="0"/>
    <x v="957"/>
    <n v="111"/>
    <n v="51"/>
    <n v="18"/>
    <n v="3455"/>
    <s v="Ineedeve"/>
    <s v="Shaton Ineedeve"/>
    <x v="1"/>
  </r>
  <r>
    <x v="4341"/>
    <n v="4625"/>
    <x v="0"/>
    <x v="1"/>
    <s v="B/183/S"/>
    <x v="0"/>
    <s v="S"/>
    <x v="2"/>
    <x v="36"/>
    <x v="0"/>
    <x v="0"/>
    <x v="0"/>
    <n v="0"/>
    <n v="0"/>
    <n v="0"/>
    <n v="0"/>
    <s v="Ineedeve"/>
    <s v="Auvara Ineedeve"/>
    <x v="1"/>
  </r>
  <r>
    <x v="4342"/>
    <n v="4625"/>
    <x v="0"/>
    <x v="1"/>
    <s v="B/183/S"/>
    <x v="0"/>
    <s v="S"/>
    <x v="0"/>
    <x v="30"/>
    <x v="0"/>
    <x v="0"/>
    <x v="0"/>
    <n v="0"/>
    <n v="0"/>
    <n v="0"/>
    <n v="0"/>
    <s v="Ineedeve"/>
    <s v="Azharga Ineedeve"/>
    <x v="1"/>
  </r>
  <r>
    <x v="4343"/>
    <n v="4625"/>
    <x v="0"/>
    <x v="0"/>
    <s v="B/183/S"/>
    <x v="0"/>
    <s v="S"/>
    <x v="0"/>
    <x v="38"/>
    <x v="0"/>
    <x v="0"/>
    <x v="711"/>
    <n v="137"/>
    <n v="1331"/>
    <n v="1660"/>
    <n v="3581"/>
    <s v="Ineedeve"/>
    <s v="Sabih Ineedeve"/>
    <x v="0"/>
  </r>
  <r>
    <x v="4344"/>
    <n v="4625"/>
    <x v="0"/>
    <x v="1"/>
    <s v="B/183/S"/>
    <x v="0"/>
    <s v="S"/>
    <x v="2"/>
    <x v="19"/>
    <x v="0"/>
    <x v="0"/>
    <x v="0"/>
    <n v="0"/>
    <n v="0"/>
    <n v="0"/>
    <n v="0"/>
    <s v="Ineedeve"/>
    <s v="Sadiram Ineedeve"/>
    <x v="1"/>
  </r>
  <r>
    <x v="4345"/>
    <n v="4628"/>
    <x v="0"/>
    <x v="0"/>
    <s v="C/175/S"/>
    <x v="7"/>
    <s v="S"/>
    <x v="0"/>
    <x v="11"/>
    <x v="0"/>
    <x v="0"/>
    <x v="958"/>
    <n v="465"/>
    <n v="14"/>
    <n v="610"/>
    <n v="8573"/>
    <s v="Freednal"/>
    <s v="Murzima Freednal"/>
    <x v="1"/>
  </r>
  <r>
    <x v="4346"/>
    <n v="4630"/>
    <x v="1"/>
    <x v="0"/>
    <s v="F/870/S"/>
    <x v="1"/>
    <s v="S"/>
    <x v="1"/>
    <x v="7"/>
    <x v="0"/>
    <x v="0"/>
    <x v="338"/>
    <n v="0"/>
    <n v="0"/>
    <n v="674"/>
    <n v="692"/>
    <s v="Dukertyler"/>
    <s v="Jona Dukertyler"/>
    <x v="1"/>
  </r>
  <r>
    <x v="4347"/>
    <n v="4631"/>
    <x v="0"/>
    <x v="1"/>
    <s v="C/147/P"/>
    <x v="7"/>
    <s v="P"/>
    <x v="2"/>
    <x v="36"/>
    <x v="0"/>
    <x v="0"/>
    <x v="0"/>
    <n v="0"/>
    <n v="0"/>
    <n v="0"/>
    <n v="0"/>
    <s v="Calazy"/>
    <s v="Asellum Calazy"/>
    <x v="1"/>
  </r>
  <r>
    <x v="4348"/>
    <n v="4632"/>
    <x v="0"/>
    <x v="1"/>
    <s v="C/176/S"/>
    <x v="7"/>
    <s v="S"/>
    <x v="0"/>
    <x v="55"/>
    <x v="0"/>
    <x v="0"/>
    <x v="0"/>
    <n v="0"/>
    <n v="0"/>
    <n v="0"/>
    <n v="0"/>
    <s v="Dightent"/>
    <s v="Bellus Dightent"/>
    <x v="1"/>
  </r>
  <r>
    <x v="4349"/>
    <n v="4632"/>
    <x v="0"/>
    <x v="1"/>
    <s v="C/176/S"/>
    <x v="7"/>
    <s v="S"/>
    <x v="0"/>
    <x v="66"/>
    <x v="0"/>
    <x v="0"/>
    <x v="0"/>
    <n v="0"/>
    <n v="0"/>
    <n v="0"/>
    <n v="0"/>
    <s v="Dightent"/>
    <s v="Azhasim Dightent"/>
    <x v="1"/>
  </r>
  <r>
    <x v="4350"/>
    <n v="4632"/>
    <x v="0"/>
    <x v="0"/>
    <s v="C/176/S"/>
    <x v="7"/>
    <s v="S"/>
    <x v="2"/>
    <x v="6"/>
    <x v="0"/>
    <x v="0"/>
    <x v="959"/>
    <n v="28"/>
    <n v="10941"/>
    <n v="26"/>
    <n v="11426"/>
    <s v="Dightent"/>
    <s v="Cellus Dightent"/>
    <x v="0"/>
  </r>
  <r>
    <x v="4351"/>
    <n v="4632"/>
    <x v="0"/>
    <x v="0"/>
    <s v="C/176/S"/>
    <x v="7"/>
    <s v="S"/>
    <x v="0"/>
    <x v="58"/>
    <x v="0"/>
    <x v="71"/>
    <x v="960"/>
    <n v="0"/>
    <n v="2144"/>
    <n v="1804"/>
    <n v="4314"/>
    <s v="Syncepul"/>
    <s v="Alraium Syncepul"/>
    <x v="0"/>
  </r>
  <r>
    <x v="4352"/>
    <n v="4632"/>
    <x v="0"/>
    <x v="0"/>
    <s v="C/176/S"/>
    <x v="7"/>
    <s v="S"/>
    <x v="3"/>
    <x v="39"/>
    <x v="0"/>
    <x v="0"/>
    <x v="961"/>
    <n v="0"/>
    <n v="5270"/>
    <n v="22"/>
    <n v="5843"/>
    <s v="Dightent"/>
    <s v="Ankabih Dightent"/>
    <x v="0"/>
  </r>
  <r>
    <x v="4353"/>
    <n v="4633"/>
    <x v="1"/>
    <x v="0"/>
    <s v="G/754/P"/>
    <x v="3"/>
    <s v="P"/>
    <x v="1"/>
    <x v="54"/>
    <x v="0"/>
    <x v="680"/>
    <x v="589"/>
    <n v="0"/>
    <n v="2"/>
    <n v="0"/>
    <n v="753"/>
    <s v="Gallard"/>
    <s v="Glenna Gallard"/>
    <x v="0"/>
  </r>
  <r>
    <x v="4354"/>
    <n v="4634"/>
    <x v="1"/>
    <x v="0"/>
    <s v="E/299/S"/>
    <x v="6"/>
    <s v="S"/>
    <x v="0"/>
    <x v="9"/>
    <x v="0"/>
    <x v="835"/>
    <x v="0"/>
    <n v="392"/>
    <n v="0"/>
    <n v="0"/>
    <n v="906"/>
    <s v="Gilleyons"/>
    <s v="Elindy Gilleyons"/>
    <x v="0"/>
  </r>
  <r>
    <x v="4355"/>
    <n v="4635"/>
    <x v="1"/>
    <x v="1"/>
    <s v="G/755/P"/>
    <x v="3"/>
    <s v="P"/>
    <x v="1"/>
    <x v="4"/>
    <x v="0"/>
    <x v="0"/>
    <x v="0"/>
    <n v="0"/>
    <n v="0"/>
    <n v="0"/>
    <n v="0"/>
    <s v="Pearsalason"/>
    <s v="Delley Pearsalason"/>
    <x v="1"/>
  </r>
  <r>
    <x v="4356"/>
    <n v="3765"/>
    <x v="2"/>
    <x v="1"/>
    <s v="F/709/S"/>
    <x v="1"/>
    <s v="S"/>
    <x v="0"/>
    <x v="1"/>
    <x v="0"/>
    <x v="0"/>
    <x v="0"/>
    <n v="0"/>
    <n v="0"/>
    <n v="0"/>
    <n v="0"/>
    <s v="Cle"/>
    <s v="Jayrin Cle"/>
    <x v="1"/>
  </r>
  <r>
    <x v="4357"/>
    <n v="4638"/>
    <x v="0"/>
    <x v="0"/>
    <s v="B/153/P"/>
    <x v="0"/>
    <s v="P"/>
    <x v="0"/>
    <x v="23"/>
    <x v="1"/>
    <x v="0"/>
    <x v="962"/>
    <n v="0"/>
    <n v="1742"/>
    <n v="0"/>
    <n v="3375"/>
    <s v="Asticit"/>
    <s v="Salas Asticit"/>
    <x v="1"/>
  </r>
  <r>
    <x v="4358"/>
    <n v="4640"/>
    <x v="1"/>
    <x v="0"/>
    <s v="G/760/S"/>
    <x v="3"/>
    <s v="S"/>
    <x v="2"/>
    <x v="6"/>
    <x v="0"/>
    <x v="836"/>
    <x v="100"/>
    <n v="0"/>
    <n v="0"/>
    <n v="131"/>
    <n v="810"/>
    <s v="Englas"/>
    <s v="Sharie Englas"/>
    <x v="1"/>
  </r>
  <r>
    <x v="4359"/>
    <n v="4641"/>
    <x v="1"/>
    <x v="0"/>
    <s v="F/871/S"/>
    <x v="1"/>
    <s v="S"/>
    <x v="0"/>
    <x v="11"/>
    <x v="0"/>
    <x v="363"/>
    <x v="963"/>
    <n v="3"/>
    <n v="713"/>
    <n v="27"/>
    <n v="871"/>
    <s v="Peter"/>
    <s v="Vanie Peter"/>
    <x v="0"/>
  </r>
  <r>
    <x v="4360"/>
    <n v="4642"/>
    <x v="0"/>
    <x v="0"/>
    <s v="C/178/S"/>
    <x v="7"/>
    <s v="S"/>
    <x v="0"/>
    <x v="54"/>
    <x v="0"/>
    <x v="0"/>
    <x v="160"/>
    <n v="0"/>
    <n v="4030"/>
    <n v="0"/>
    <n v="4442"/>
    <s v="Cluted"/>
    <s v="Sadach Cluted"/>
    <x v="0"/>
  </r>
  <r>
    <x v="4361"/>
    <n v="4643"/>
    <x v="1"/>
    <x v="0"/>
    <s v="F/947/P"/>
    <x v="1"/>
    <s v="P"/>
    <x v="0"/>
    <x v="39"/>
    <x v="0"/>
    <x v="0"/>
    <x v="964"/>
    <n v="0"/>
    <n v="0"/>
    <n v="0"/>
    <n v="724"/>
    <s v="Goodson"/>
    <s v="Sandie Goodson"/>
    <x v="1"/>
  </r>
  <r>
    <x v="4362"/>
    <n v="4644"/>
    <x v="1"/>
    <x v="0"/>
    <s v="F/872/S"/>
    <x v="1"/>
    <s v="S"/>
    <x v="2"/>
    <x v="45"/>
    <x v="0"/>
    <x v="8"/>
    <x v="965"/>
    <n v="1445"/>
    <n v="250"/>
    <n v="8"/>
    <n v="3096"/>
    <s v="Fultz"/>
    <s v="Juliey Fultz"/>
    <x v="1"/>
  </r>
  <r>
    <x v="4363"/>
    <n v="4645"/>
    <x v="0"/>
    <x v="0"/>
    <s v="B/184/S"/>
    <x v="0"/>
    <s v="S"/>
    <x v="0"/>
    <x v="13"/>
    <x v="0"/>
    <x v="0"/>
    <x v="966"/>
    <n v="0"/>
    <n v="1"/>
    <n v="2"/>
    <n v="9636"/>
    <s v="Bacistion"/>
    <s v="Aton Bacistion"/>
    <x v="1"/>
  </r>
  <r>
    <x v="4364"/>
    <n v="4645"/>
    <x v="0"/>
    <x v="1"/>
    <s v="B/184/S"/>
    <x v="0"/>
    <s v="S"/>
    <x v="0"/>
    <x v="34"/>
    <x v="0"/>
    <x v="0"/>
    <x v="0"/>
    <n v="0"/>
    <n v="0"/>
    <n v="0"/>
    <n v="0"/>
    <s v="Bacistion"/>
    <s v="Okula Bacistion"/>
    <x v="1"/>
  </r>
  <r>
    <x v="4365"/>
    <n v="4646"/>
    <x v="1"/>
    <x v="0"/>
    <s v="F/873/S"/>
    <x v="1"/>
    <s v="S"/>
    <x v="1"/>
    <x v="15"/>
    <x v="0"/>
    <x v="812"/>
    <x v="310"/>
    <n v="0"/>
    <n v="177"/>
    <n v="336"/>
    <n v="670"/>
    <s v="Mcgoway"/>
    <s v="Pennie Mcgoway"/>
    <x v="1"/>
  </r>
  <r>
    <x v="4366"/>
    <n v="3331"/>
    <x v="2"/>
    <x v="0"/>
    <s v="F/631/S"/>
    <x v="1"/>
    <s v="S"/>
    <x v="0"/>
    <x v="46"/>
    <x v="0"/>
    <x v="514"/>
    <x v="260"/>
    <n v="83"/>
    <n v="0"/>
    <n v="50"/>
    <n v="803"/>
    <s v="-"/>
    <s v="-"/>
    <x v="1"/>
  </r>
  <r>
    <x v="4367"/>
    <n v="4649"/>
    <x v="1"/>
    <x v="0"/>
    <s v="E/290/P"/>
    <x v="6"/>
    <s v="P"/>
    <x v="0"/>
    <x v="11"/>
    <x v="0"/>
    <x v="837"/>
    <x v="562"/>
    <n v="0"/>
    <n v="0"/>
    <n v="0"/>
    <n v="1625"/>
    <s v="Prickmantes"/>
    <s v="Erina Prickmantes"/>
    <x v="0"/>
  </r>
  <r>
    <x v="4368"/>
    <n v="4650"/>
    <x v="1"/>
    <x v="0"/>
    <s v="G/762/S"/>
    <x v="3"/>
    <s v="S"/>
    <x v="0"/>
    <x v="42"/>
    <x v="0"/>
    <x v="65"/>
    <x v="719"/>
    <n v="0"/>
    <n v="1251"/>
    <n v="120"/>
    <n v="1778"/>
    <s v="Kramosley"/>
    <s v="Eddiey Kramosley"/>
    <x v="0"/>
  </r>
  <r>
    <x v="4369"/>
    <n v="4651"/>
    <x v="0"/>
    <x v="0"/>
    <s v="C/179/S"/>
    <x v="7"/>
    <s v="S"/>
    <x v="0"/>
    <x v="3"/>
    <x v="0"/>
    <x v="0"/>
    <x v="967"/>
    <n v="0"/>
    <n v="902"/>
    <n v="405"/>
    <n v="8346"/>
    <s v="Dectory"/>
    <s v="Aludram Dectory"/>
    <x v="1"/>
  </r>
  <r>
    <x v="4370"/>
    <n v="4652"/>
    <x v="1"/>
    <x v="0"/>
    <s v=""/>
    <x v="4"/>
    <s v=""/>
    <x v="0"/>
    <x v="38"/>
    <x v="0"/>
    <x v="0"/>
    <x v="486"/>
    <n v="874"/>
    <n v="34"/>
    <n v="0"/>
    <n v="997"/>
    <s v="Robins"/>
    <s v="Sta Robins"/>
    <x v="1"/>
  </r>
  <r>
    <x v="4371"/>
    <n v="4653"/>
    <x v="1"/>
    <x v="0"/>
    <s v="E/302/S"/>
    <x v="6"/>
    <s v="S"/>
    <x v="3"/>
    <x v="52"/>
    <x v="0"/>
    <x v="0"/>
    <x v="968"/>
    <n v="0"/>
    <n v="380"/>
    <n v="38"/>
    <n v="788"/>
    <s v="Fowlaney"/>
    <s v="Claine Fowlaney"/>
    <x v="0"/>
  </r>
  <r>
    <x v="4372"/>
    <n v="4654"/>
    <x v="0"/>
    <x v="1"/>
    <s v="E/291/P"/>
    <x v="6"/>
    <s v="P"/>
    <x v="0"/>
    <x v="28"/>
    <x v="0"/>
    <x v="0"/>
    <x v="0"/>
    <n v="0"/>
    <n v="0"/>
    <n v="0"/>
    <n v="0"/>
    <s v="Witeronfus"/>
    <s v="Hamelik Witeronfus"/>
    <x v="1"/>
  </r>
  <r>
    <x v="4373"/>
    <n v="4655"/>
    <x v="0"/>
    <x v="1"/>
    <s v="B/154/P"/>
    <x v="0"/>
    <s v="P"/>
    <x v="2"/>
    <x v="25"/>
    <x v="0"/>
    <x v="0"/>
    <x v="0"/>
    <n v="0"/>
    <n v="0"/>
    <n v="0"/>
    <n v="0"/>
    <s v="Seflock"/>
    <s v="Ainkard Seflock"/>
    <x v="1"/>
  </r>
  <r>
    <x v="4374"/>
    <n v="4655"/>
    <x v="0"/>
    <x v="1"/>
    <s v="B/154/P"/>
    <x v="0"/>
    <s v="P"/>
    <x v="0"/>
    <x v="48"/>
    <x v="0"/>
    <x v="0"/>
    <x v="0"/>
    <n v="0"/>
    <n v="0"/>
    <n v="0"/>
    <n v="0"/>
    <s v="Seflock"/>
    <s v="Rotan Seflock"/>
    <x v="1"/>
  </r>
  <r>
    <x v="4375"/>
    <n v="4656"/>
    <x v="1"/>
    <x v="0"/>
    <s v="F/875/S"/>
    <x v="1"/>
    <s v="S"/>
    <x v="0"/>
    <x v="40"/>
    <x v="0"/>
    <x v="0"/>
    <x v="424"/>
    <n v="0"/>
    <n v="0"/>
    <n v="993"/>
    <n v="2118"/>
    <s v="Miranciash"/>
    <s v="Alvira Miranciash"/>
    <x v="0"/>
  </r>
  <r>
    <x v="4376"/>
    <n v="4656"/>
    <x v="1"/>
    <x v="0"/>
    <s v="G/763/S"/>
    <x v="3"/>
    <s v="S"/>
    <x v="0"/>
    <x v="49"/>
    <x v="0"/>
    <x v="0"/>
    <x v="0"/>
    <n v="0"/>
    <n v="0"/>
    <n v="0"/>
    <n v="0"/>
    <s v="Miranciash"/>
    <s v="Vanney Miranciash"/>
    <x v="0"/>
  </r>
  <r>
    <x v="4377"/>
    <n v="4657"/>
    <x v="1"/>
    <x v="0"/>
    <s v="G/756/P"/>
    <x v="3"/>
    <s v="P"/>
    <x v="0"/>
    <x v="30"/>
    <x v="0"/>
    <x v="838"/>
    <x v="0"/>
    <n v="477"/>
    <n v="0"/>
    <n v="0"/>
    <n v="849"/>
    <s v="Jacostarks"/>
    <s v="Prilly Jacostarks"/>
    <x v="0"/>
  </r>
  <r>
    <x v="4378"/>
    <n v="4658"/>
    <x v="0"/>
    <x v="0"/>
    <s v="D/147/S"/>
    <x v="5"/>
    <s v="S"/>
    <x v="0"/>
    <x v="6"/>
    <x v="0"/>
    <x v="0"/>
    <x v="969"/>
    <n v="0"/>
    <n v="1821"/>
    <n v="1508"/>
    <n v="4152"/>
    <s v="Bradiary"/>
    <s v="Taurah Bradiary"/>
    <x v="0"/>
  </r>
  <r>
    <x v="4379"/>
    <n v="4658"/>
    <x v="0"/>
    <x v="0"/>
    <s v="D/147/S"/>
    <x v="5"/>
    <s v="S"/>
    <x v="0"/>
    <x v="22"/>
    <x v="0"/>
    <x v="0"/>
    <x v="614"/>
    <n v="0"/>
    <n v="0"/>
    <n v="7303"/>
    <n v="7396"/>
    <s v="Bradiary"/>
    <s v="Ruchban Bradiary"/>
    <x v="0"/>
  </r>
  <r>
    <x v="4380"/>
    <n v="4659"/>
    <x v="1"/>
    <x v="0"/>
    <s v="F/876/S"/>
    <x v="1"/>
    <s v="S"/>
    <x v="0"/>
    <x v="1"/>
    <x v="0"/>
    <x v="839"/>
    <x v="0"/>
    <n v="0"/>
    <n v="0"/>
    <n v="0"/>
    <n v="703"/>
    <s v="Hayerson"/>
    <s v="Mael Hayerson"/>
    <x v="0"/>
  </r>
  <r>
    <x v="4381"/>
    <n v="4661"/>
    <x v="1"/>
    <x v="0"/>
    <s v="F/948/P"/>
    <x v="1"/>
    <s v="P"/>
    <x v="3"/>
    <x v="29"/>
    <x v="0"/>
    <x v="220"/>
    <x v="970"/>
    <n v="5"/>
    <n v="117"/>
    <n v="1"/>
    <n v="2525"/>
    <s v="Moodman"/>
    <s v="Mamina Moodman"/>
    <x v="1"/>
  </r>
  <r>
    <x v="4382"/>
    <n v="4661"/>
    <x v="1"/>
    <x v="1"/>
    <s v="G/757/P"/>
    <x v="3"/>
    <s v="P"/>
    <x v="2"/>
    <x v="37"/>
    <x v="0"/>
    <x v="0"/>
    <x v="0"/>
    <n v="0"/>
    <n v="0"/>
    <n v="0"/>
    <n v="0"/>
    <s v="Moodman"/>
    <s v="Sharie Moodman"/>
    <x v="0"/>
  </r>
  <r>
    <x v="4383"/>
    <n v="4661"/>
    <x v="1"/>
    <x v="1"/>
    <s v="G/757/P"/>
    <x v="3"/>
    <s v="P"/>
    <x v="0"/>
    <x v="32"/>
    <x v="0"/>
    <x v="0"/>
    <x v="0"/>
    <n v="0"/>
    <n v="0"/>
    <n v="0"/>
    <n v="0"/>
    <s v="Walston"/>
    <s v="Fery Walston"/>
    <x v="1"/>
  </r>
  <r>
    <x v="4384"/>
    <n v="4661"/>
    <x v="1"/>
    <x v="1"/>
    <s v="G/757/P"/>
    <x v="3"/>
    <s v="P"/>
    <x v="0"/>
    <x v="49"/>
    <x v="0"/>
    <x v="0"/>
    <x v="0"/>
    <n v="0"/>
    <n v="0"/>
    <n v="0"/>
    <n v="0"/>
    <s v="Moodman"/>
    <s v="Denne Moodman"/>
    <x v="0"/>
  </r>
  <r>
    <x v="4385"/>
    <n v="4661"/>
    <x v="1"/>
    <x v="0"/>
    <s v="F/948/P"/>
    <x v="1"/>
    <s v="P"/>
    <x v="0"/>
    <x v="29"/>
    <x v="0"/>
    <x v="0"/>
    <x v="0"/>
    <n v="3"/>
    <n v="3434"/>
    <n v="0"/>
    <n v="3437"/>
    <s v="Mayson"/>
    <s v="Lison Mayson"/>
    <x v="0"/>
  </r>
  <r>
    <x v="4386"/>
    <n v="4661"/>
    <x v="1"/>
    <x v="1"/>
    <s v="G/757/P"/>
    <x v="3"/>
    <s v="P"/>
    <x v="0"/>
    <x v="63"/>
    <x v="0"/>
    <x v="0"/>
    <x v="0"/>
    <n v="0"/>
    <n v="0"/>
    <n v="0"/>
    <n v="0"/>
    <s v="Moodman"/>
    <s v="Idace Moodman"/>
    <x v="0"/>
  </r>
  <r>
    <x v="4387"/>
    <n v="4661"/>
    <x v="1"/>
    <x v="0"/>
    <s v="G/757/P"/>
    <x v="3"/>
    <s v="P"/>
    <x v="0"/>
    <x v="37"/>
    <x v="2"/>
    <x v="0"/>
    <x v="0"/>
    <n v="0"/>
    <n v="0"/>
    <n v="0"/>
    <n v="0"/>
    <s v="Moodman"/>
    <s v="Ianna Moodman"/>
    <x v="0"/>
  </r>
  <r>
    <x v="4388"/>
    <n v="4662"/>
    <x v="0"/>
    <x v="0"/>
    <s v="C/148/P"/>
    <x v="7"/>
    <s v="P"/>
    <x v="0"/>
    <x v="25"/>
    <x v="0"/>
    <x v="25"/>
    <x v="78"/>
    <n v="0"/>
    <n v="0"/>
    <n v="6803"/>
    <n v="7833"/>
    <s v="Uningably"/>
    <s v="Dirk Uningably"/>
    <x v="0"/>
  </r>
  <r>
    <x v="4389"/>
    <n v="4662"/>
    <x v="0"/>
    <x v="1"/>
    <s v="C/148/P"/>
    <x v="7"/>
    <s v="P"/>
    <x v="3"/>
    <x v="70"/>
    <x v="0"/>
    <x v="0"/>
    <x v="0"/>
    <n v="0"/>
    <n v="0"/>
    <n v="0"/>
    <n v="0"/>
    <s v="Uningably"/>
    <s v="Batares Uningably"/>
    <x v="1"/>
  </r>
  <r>
    <x v="4390"/>
    <n v="4662"/>
    <x v="0"/>
    <x v="0"/>
    <s v=""/>
    <x v="4"/>
    <s v=""/>
    <x v="0"/>
    <x v="59"/>
    <x v="0"/>
    <x v="0"/>
    <x v="971"/>
    <n v="0"/>
    <n v="1"/>
    <n v="312"/>
    <n v="4169"/>
    <s v="Ingwhed"/>
    <s v="Dyonium Ingwhed"/>
    <x v="1"/>
  </r>
  <r>
    <x v="4391"/>
    <n v="4663"/>
    <x v="1"/>
    <x v="1"/>
    <s v="G/765/S"/>
    <x v="3"/>
    <s v="S"/>
    <x v="0"/>
    <x v="37"/>
    <x v="0"/>
    <x v="0"/>
    <x v="0"/>
    <n v="0"/>
    <n v="0"/>
    <n v="0"/>
    <n v="0"/>
    <s v="Cartez"/>
    <s v="Lonna Cartez"/>
    <x v="1"/>
  </r>
  <r>
    <x v="4392"/>
    <n v="4663"/>
    <x v="1"/>
    <x v="1"/>
    <s v="G/765/S"/>
    <x v="3"/>
    <s v="S"/>
    <x v="0"/>
    <x v="17"/>
    <x v="0"/>
    <x v="0"/>
    <x v="0"/>
    <n v="0"/>
    <n v="0"/>
    <n v="0"/>
    <n v="0"/>
    <s v="Cartez"/>
    <s v="Dia Cartez"/>
    <x v="1"/>
  </r>
  <r>
    <x v="4393"/>
    <n v="4663"/>
    <x v="1"/>
    <x v="1"/>
    <s v="G/765/S"/>
    <x v="3"/>
    <s v="S"/>
    <x v="0"/>
    <x v="56"/>
    <x v="0"/>
    <x v="0"/>
    <x v="0"/>
    <n v="0"/>
    <n v="0"/>
    <n v="0"/>
    <n v="0"/>
    <s v="Roachoanand"/>
    <s v="Nelsie Roachoanand"/>
    <x v="1"/>
  </r>
  <r>
    <x v="4394"/>
    <n v="4663"/>
    <x v="1"/>
    <x v="0"/>
    <s v="G/765/S"/>
    <x v="3"/>
    <s v="S"/>
    <x v="2"/>
    <x v="47"/>
    <x v="0"/>
    <x v="0"/>
    <x v="0"/>
    <n v="0"/>
    <n v="0"/>
    <n v="0"/>
    <n v="0"/>
    <s v="Cartez"/>
    <s v="Isa Cartez"/>
    <x v="1"/>
  </r>
  <r>
    <x v="4395"/>
    <n v="4663"/>
    <x v="1"/>
    <x v="1"/>
    <s v="G/765/S"/>
    <x v="3"/>
    <s v="S"/>
    <x v="0"/>
    <x v="3"/>
    <x v="0"/>
    <x v="0"/>
    <x v="0"/>
    <n v="0"/>
    <n v="0"/>
    <n v="0"/>
    <n v="0"/>
    <s v="Cartez"/>
    <s v="Eilace Cartez"/>
    <x v="1"/>
  </r>
  <r>
    <x v="4396"/>
    <n v="4663"/>
    <x v="1"/>
    <x v="1"/>
    <s v="G/765/S"/>
    <x v="3"/>
    <s v="S"/>
    <x v="2"/>
    <x v="47"/>
    <x v="0"/>
    <x v="0"/>
    <x v="0"/>
    <n v="0"/>
    <n v="0"/>
    <n v="0"/>
    <n v="0"/>
    <s v="Cartez"/>
    <s v="Bobina Cartez"/>
    <x v="1"/>
  </r>
  <r>
    <x v="4397"/>
    <n v="4664"/>
    <x v="1"/>
    <x v="0"/>
    <s v="E/303/S"/>
    <x v="6"/>
    <s v="S"/>
    <x v="0"/>
    <x v="22"/>
    <x v="0"/>
    <x v="325"/>
    <x v="972"/>
    <n v="3"/>
    <n v="33"/>
    <n v="0"/>
    <n v="994"/>
    <s v="Braymon"/>
    <s v="Weney Braymon"/>
    <x v="0"/>
  </r>
  <r>
    <x v="4398"/>
    <n v="4665"/>
    <x v="1"/>
    <x v="1"/>
    <s v="G/758/P"/>
    <x v="3"/>
    <s v="P"/>
    <x v="1"/>
    <x v="33"/>
    <x v="0"/>
    <x v="0"/>
    <x v="0"/>
    <n v="0"/>
    <n v="0"/>
    <n v="0"/>
    <n v="0"/>
    <s v="Rickson"/>
    <s v="Bettie Rickson"/>
    <x v="0"/>
  </r>
  <r>
    <x v="4399"/>
    <n v="4667"/>
    <x v="1"/>
    <x v="1"/>
    <s v=""/>
    <x v="4"/>
    <s v=""/>
    <x v="0"/>
    <x v="54"/>
    <x v="0"/>
    <x v="0"/>
    <x v="0"/>
    <n v="0"/>
    <n v="0"/>
    <n v="0"/>
    <n v="0"/>
    <s v="Sextones"/>
    <s v="Dian Sextones"/>
    <x v="1"/>
  </r>
  <r>
    <x v="4400"/>
    <n v="4668"/>
    <x v="0"/>
    <x v="1"/>
    <s v="C/180/S"/>
    <x v="7"/>
    <s v="S"/>
    <x v="2"/>
    <x v="51"/>
    <x v="0"/>
    <x v="0"/>
    <x v="0"/>
    <n v="0"/>
    <n v="0"/>
    <n v="0"/>
    <n v="0"/>
    <s v="Scerodbox"/>
    <s v="Syrmion Scerodbox"/>
    <x v="1"/>
  </r>
  <r>
    <x v="4401"/>
    <n v="4668"/>
    <x v="0"/>
    <x v="1"/>
    <s v="C/180/S"/>
    <x v="7"/>
    <s v="S"/>
    <x v="2"/>
    <x v="38"/>
    <x v="1"/>
    <x v="0"/>
    <x v="0"/>
    <n v="0"/>
    <n v="0"/>
    <n v="0"/>
    <n v="0"/>
    <s v="Scerodbox"/>
    <s v="Sadrus Scerodbox"/>
    <x v="1"/>
  </r>
  <r>
    <x v="4402"/>
    <n v="4672"/>
    <x v="1"/>
    <x v="1"/>
    <s v="G/759/P"/>
    <x v="3"/>
    <s v="P"/>
    <x v="2"/>
    <x v="54"/>
    <x v="0"/>
    <x v="0"/>
    <x v="0"/>
    <n v="0"/>
    <n v="0"/>
    <n v="0"/>
    <n v="0"/>
    <s v="Byerson"/>
    <s v="Billey Byerson"/>
    <x v="0"/>
  </r>
  <r>
    <x v="4403"/>
    <n v="4673"/>
    <x v="1"/>
    <x v="0"/>
    <s v="F/950/P"/>
    <x v="1"/>
    <s v="P"/>
    <x v="3"/>
    <x v="43"/>
    <x v="0"/>
    <x v="429"/>
    <x v="91"/>
    <n v="481"/>
    <n v="121"/>
    <n v="0"/>
    <n v="639"/>
    <s v="Dicksons"/>
    <s v="Willy Dicksons"/>
    <x v="0"/>
  </r>
  <r>
    <x v="4404"/>
    <n v="4676"/>
    <x v="1"/>
    <x v="0"/>
    <s v="G/760/P"/>
    <x v="3"/>
    <s v="P"/>
    <x v="0"/>
    <x v="42"/>
    <x v="0"/>
    <x v="0"/>
    <x v="0"/>
    <n v="1677"/>
    <n v="65"/>
    <n v="62"/>
    <n v="1804"/>
    <s v="Campson"/>
    <s v="Andie Campson"/>
    <x v="1"/>
  </r>
  <r>
    <x v="4405"/>
    <n v="4677"/>
    <x v="0"/>
    <x v="0"/>
    <s v="C/150/P"/>
    <x v="7"/>
    <s v="P"/>
    <x v="2"/>
    <x v="29"/>
    <x v="0"/>
    <x v="0"/>
    <x v="973"/>
    <n v="0"/>
    <n v="544"/>
    <n v="1272"/>
    <n v="5882"/>
    <s v="Obeaded"/>
    <s v="Skatzn Obeaded"/>
    <x v="0"/>
  </r>
  <r>
    <x v="4406"/>
    <n v="4678"/>
    <x v="1"/>
    <x v="0"/>
    <s v="F/951/P"/>
    <x v="1"/>
    <s v="P"/>
    <x v="0"/>
    <x v="22"/>
    <x v="0"/>
    <x v="258"/>
    <x v="974"/>
    <n v="0"/>
    <n v="110"/>
    <n v="374"/>
    <n v="870"/>
    <s v="Mcleaney"/>
    <s v="Sonnie Mcleaney"/>
    <x v="0"/>
  </r>
  <r>
    <x v="4407"/>
    <n v="4679"/>
    <x v="0"/>
    <x v="0"/>
    <s v="C/181/S"/>
    <x v="7"/>
    <s v="S"/>
    <x v="0"/>
    <x v="60"/>
    <x v="0"/>
    <x v="0"/>
    <x v="975"/>
    <n v="1"/>
    <n v="1006"/>
    <n v="2084"/>
    <n v="7670"/>
    <s v="Iniouser"/>
    <s v="Zaviton Iniouser"/>
    <x v="1"/>
  </r>
  <r>
    <x v="4408"/>
    <n v="3769"/>
    <x v="2"/>
    <x v="0"/>
    <s v="E/251/S"/>
    <x v="6"/>
    <s v="S"/>
    <x v="0"/>
    <x v="52"/>
    <x v="0"/>
    <x v="284"/>
    <x v="0"/>
    <n v="258"/>
    <n v="4"/>
    <n v="0"/>
    <n v="1299"/>
    <s v="Stead"/>
    <s v="Guar Stead"/>
    <x v="0"/>
  </r>
  <r>
    <x v="4409"/>
    <n v="3775"/>
    <x v="2"/>
    <x v="1"/>
    <s v="F/712/S"/>
    <x v="1"/>
    <s v="S"/>
    <x v="0"/>
    <x v="42"/>
    <x v="0"/>
    <x v="0"/>
    <x v="0"/>
    <n v="0"/>
    <n v="0"/>
    <n v="0"/>
    <n v="0"/>
    <s v="Buche"/>
    <s v="Coate Buche"/>
    <x v="1"/>
  </r>
  <r>
    <x v="4410"/>
    <n v="3775"/>
    <x v="2"/>
    <x v="1"/>
    <s v="F/712/S"/>
    <x v="1"/>
    <s v="S"/>
    <x v="0"/>
    <x v="59"/>
    <x v="0"/>
    <x v="0"/>
    <x v="0"/>
    <n v="0"/>
    <n v="0"/>
    <n v="0"/>
    <n v="0"/>
    <s v="Killé"/>
    <s v="Colax Killé"/>
    <x v="1"/>
  </r>
  <r>
    <x v="4411"/>
    <n v="3786"/>
    <x v="2"/>
    <x v="0"/>
    <s v="E/252/S"/>
    <x v="6"/>
    <s v="S"/>
    <x v="0"/>
    <x v="22"/>
    <x v="1"/>
    <x v="0"/>
    <x v="0"/>
    <n v="1355"/>
    <n v="0"/>
    <n v="0"/>
    <n v="1355"/>
    <s v="Birt"/>
    <s v="Fispot Birt"/>
    <x v="0"/>
  </r>
  <r>
    <x v="4412"/>
    <n v="3787"/>
    <x v="2"/>
    <x v="1"/>
    <s v="F/716/S"/>
    <x v="1"/>
    <s v="S"/>
    <x v="0"/>
    <x v="31"/>
    <x v="0"/>
    <x v="0"/>
    <x v="0"/>
    <n v="0"/>
    <n v="0"/>
    <n v="0"/>
    <n v="0"/>
    <s v="Prie"/>
    <s v="Sugard Prie"/>
    <x v="1"/>
  </r>
  <r>
    <x v="4413"/>
    <n v="4686"/>
    <x v="1"/>
    <x v="0"/>
    <s v="G/768/S"/>
    <x v="3"/>
    <s v="S"/>
    <x v="0"/>
    <x v="22"/>
    <x v="0"/>
    <x v="0"/>
    <x v="124"/>
    <n v="615"/>
    <n v="0"/>
    <n v="0"/>
    <n v="787"/>
    <s v="Russon"/>
    <s v="Fany Russon"/>
    <x v="1"/>
  </r>
  <r>
    <x v="4414"/>
    <n v="4689"/>
    <x v="0"/>
    <x v="0"/>
    <s v="C/182/S"/>
    <x v="7"/>
    <s v="S"/>
    <x v="0"/>
    <x v="7"/>
    <x v="1"/>
    <x v="0"/>
    <x v="976"/>
    <n v="0"/>
    <n v="1404"/>
    <n v="366"/>
    <n v="4889"/>
    <s v="Persoffly"/>
    <s v="Stra Persoffly"/>
    <x v="1"/>
  </r>
  <r>
    <x v="4415"/>
    <n v="4690"/>
    <x v="0"/>
    <x v="1"/>
    <s v="B/156/P"/>
    <x v="0"/>
    <s v="P"/>
    <x v="0"/>
    <x v="8"/>
    <x v="0"/>
    <x v="0"/>
    <x v="0"/>
    <n v="0"/>
    <n v="0"/>
    <n v="0"/>
    <n v="0"/>
    <s v="Dishocatal"/>
    <s v="Mediah Dishocatal"/>
    <x v="1"/>
  </r>
  <r>
    <x v="4416"/>
    <n v="4690"/>
    <x v="0"/>
    <x v="0"/>
    <s v=""/>
    <x v="4"/>
    <s v=""/>
    <x v="0"/>
    <x v="38"/>
    <x v="0"/>
    <x v="840"/>
    <x v="977"/>
    <n v="0"/>
    <n v="1"/>
    <n v="0"/>
    <n v="15815"/>
    <s v="Dishocatal"/>
    <s v="Tope Dishocatal"/>
    <x v="0"/>
  </r>
  <r>
    <x v="4417"/>
    <n v="4691"/>
    <x v="1"/>
    <x v="0"/>
    <s v="G/769/S"/>
    <x v="3"/>
    <s v="S"/>
    <x v="0"/>
    <x v="24"/>
    <x v="0"/>
    <x v="0"/>
    <x v="112"/>
    <n v="0"/>
    <n v="749"/>
    <n v="0"/>
    <n v="756"/>
    <s v="Buckentry"/>
    <s v="Fayey Buckentry"/>
    <x v="0"/>
  </r>
  <r>
    <x v="4418"/>
    <n v="4693"/>
    <x v="0"/>
    <x v="0"/>
    <s v="B/186/S"/>
    <x v="0"/>
    <s v="S"/>
    <x v="0"/>
    <x v="19"/>
    <x v="1"/>
    <x v="0"/>
    <x v="978"/>
    <n v="0"/>
    <n v="2052"/>
    <n v="3687"/>
    <n v="6659"/>
    <s v="Rewmid"/>
    <s v="Atrino Rewmid"/>
    <x v="0"/>
  </r>
  <r>
    <x v="4419"/>
    <n v="4693"/>
    <x v="0"/>
    <x v="1"/>
    <s v="B/186/S"/>
    <x v="0"/>
    <s v="S"/>
    <x v="2"/>
    <x v="69"/>
    <x v="0"/>
    <x v="0"/>
    <x v="0"/>
    <n v="0"/>
    <n v="0"/>
    <n v="0"/>
    <n v="0"/>
    <s v="Rewmid"/>
    <s v="Schird Rewmid"/>
    <x v="1"/>
  </r>
  <r>
    <x v="4420"/>
    <n v="4694"/>
    <x v="1"/>
    <x v="0"/>
    <s v="F/881/S"/>
    <x v="1"/>
    <s v="S"/>
    <x v="2"/>
    <x v="38"/>
    <x v="0"/>
    <x v="0"/>
    <x v="769"/>
    <n v="0"/>
    <n v="71"/>
    <n v="0"/>
    <n v="701"/>
    <s v="Freder"/>
    <s v="Stald Freder"/>
    <x v="1"/>
  </r>
  <r>
    <x v="4421"/>
    <n v="3787"/>
    <x v="2"/>
    <x v="0"/>
    <s v="F/716/S"/>
    <x v="1"/>
    <s v="S"/>
    <x v="0"/>
    <x v="21"/>
    <x v="0"/>
    <x v="0"/>
    <x v="0"/>
    <n v="0"/>
    <n v="0"/>
    <n v="0"/>
    <n v="0"/>
    <s v="Prie"/>
    <s v="Smals Prie"/>
    <x v="1"/>
  </r>
  <r>
    <x v="4422"/>
    <n v="3788"/>
    <x v="2"/>
    <x v="0"/>
    <s v="D/127/P"/>
    <x v="5"/>
    <s v="P"/>
    <x v="0"/>
    <x v="36"/>
    <x v="0"/>
    <x v="841"/>
    <x v="0"/>
    <n v="284"/>
    <n v="0"/>
    <n v="0"/>
    <n v="803"/>
    <s v="Sesa"/>
    <s v="Pikes Sesa"/>
    <x v="0"/>
  </r>
  <r>
    <x v="4423"/>
    <n v="3803"/>
    <x v="2"/>
    <x v="0"/>
    <s v="F/782/P"/>
    <x v="1"/>
    <s v="P"/>
    <x v="0"/>
    <x v="3"/>
    <x v="0"/>
    <x v="721"/>
    <x v="0"/>
    <n v="1376"/>
    <n v="604"/>
    <n v="0"/>
    <n v="2005"/>
    <s v="Welte"/>
    <s v="Sts Welte"/>
    <x v="0"/>
  </r>
  <r>
    <x v="4424"/>
    <n v="3811"/>
    <x v="2"/>
    <x v="1"/>
    <s v="F/786/P"/>
    <x v="1"/>
    <s v="P"/>
    <x v="0"/>
    <x v="48"/>
    <x v="0"/>
    <x v="0"/>
    <x v="0"/>
    <n v="0"/>
    <n v="0"/>
    <n v="0"/>
    <n v="0"/>
    <s v="Frasp"/>
    <s v="Fisps Frasp"/>
    <x v="1"/>
  </r>
  <r>
    <x v="4425"/>
    <n v="4699"/>
    <x v="1"/>
    <x v="0"/>
    <s v="F/955/P"/>
    <x v="1"/>
    <s v="P"/>
    <x v="2"/>
    <x v="62"/>
    <x v="0"/>
    <x v="0"/>
    <x v="0"/>
    <n v="0"/>
    <n v="0"/>
    <n v="0"/>
    <n v="0"/>
    <s v="Roses"/>
    <s v="Tammyl Roses"/>
    <x v="0"/>
  </r>
  <r>
    <x v="4426"/>
    <n v="4704"/>
    <x v="0"/>
    <x v="0"/>
    <s v="D/156/P"/>
    <x v="5"/>
    <s v="P"/>
    <x v="2"/>
    <x v="29"/>
    <x v="0"/>
    <x v="842"/>
    <x v="169"/>
    <n v="2"/>
    <n v="2956"/>
    <n v="2311"/>
    <n v="6131"/>
    <s v="Grentual"/>
    <s v="Grafi Grentual"/>
    <x v="0"/>
  </r>
  <r>
    <x v="4427"/>
    <n v="4706"/>
    <x v="1"/>
    <x v="1"/>
    <s v="G/762/P"/>
    <x v="3"/>
    <s v="P"/>
    <x v="0"/>
    <x v="29"/>
    <x v="0"/>
    <x v="0"/>
    <x v="0"/>
    <n v="0"/>
    <n v="0"/>
    <n v="0"/>
    <n v="0"/>
    <s v="Medington"/>
    <s v="Andra Medington"/>
    <x v="0"/>
  </r>
  <r>
    <x v="4428"/>
    <n v="4706"/>
    <x v="1"/>
    <x v="1"/>
    <s v="G/762/P"/>
    <x v="3"/>
    <s v="P"/>
    <x v="0"/>
    <x v="46"/>
    <x v="0"/>
    <x v="0"/>
    <x v="0"/>
    <n v="0"/>
    <n v="0"/>
    <n v="0"/>
    <n v="0"/>
    <s v="Medington"/>
    <s v="Verney Medington"/>
    <x v="1"/>
  </r>
  <r>
    <x v="4429"/>
    <n v="3811"/>
    <x v="2"/>
    <x v="0"/>
    <s v="D/128/P"/>
    <x v="5"/>
    <s v="P"/>
    <x v="0"/>
    <x v="3"/>
    <x v="0"/>
    <x v="843"/>
    <x v="0"/>
    <n v="13"/>
    <n v="15"/>
    <n v="0"/>
    <n v="3389"/>
    <s v="Frasp"/>
    <s v="Sters Frasp"/>
    <x v="0"/>
  </r>
  <r>
    <x v="4430"/>
    <n v="4709"/>
    <x v="1"/>
    <x v="0"/>
    <s v="F/957/P"/>
    <x v="1"/>
    <s v="P"/>
    <x v="2"/>
    <x v="22"/>
    <x v="0"/>
    <x v="844"/>
    <x v="0"/>
    <n v="103"/>
    <n v="0"/>
    <n v="0"/>
    <n v="2717"/>
    <s v="Morelly"/>
    <s v="Terrie Morelly"/>
    <x v="0"/>
  </r>
  <r>
    <x v="4431"/>
    <n v="3820"/>
    <x v="2"/>
    <x v="1"/>
    <s v="F/790/P"/>
    <x v="1"/>
    <s v="P"/>
    <x v="0"/>
    <x v="33"/>
    <x v="0"/>
    <x v="0"/>
    <x v="0"/>
    <n v="0"/>
    <n v="0"/>
    <n v="0"/>
    <n v="0"/>
    <s v="Ecre"/>
    <s v="Unchal Ecre"/>
    <x v="1"/>
  </r>
  <r>
    <x v="4432"/>
    <n v="3823"/>
    <x v="2"/>
    <x v="0"/>
    <s v="F/719/S"/>
    <x v="1"/>
    <s v="S"/>
    <x v="0"/>
    <x v="38"/>
    <x v="0"/>
    <x v="301"/>
    <x v="0"/>
    <n v="0"/>
    <n v="0"/>
    <n v="0"/>
    <n v="1192"/>
    <s v="Spore"/>
    <s v="Crisp Spore"/>
    <x v="1"/>
  </r>
  <r>
    <x v="4433"/>
    <n v="3831"/>
    <x v="2"/>
    <x v="0"/>
    <s v="D/123/S"/>
    <x v="5"/>
    <s v="S"/>
    <x v="0"/>
    <x v="73"/>
    <x v="0"/>
    <x v="845"/>
    <x v="0"/>
    <n v="190"/>
    <n v="68"/>
    <n v="0"/>
    <n v="1057"/>
    <s v="Nan"/>
    <s v="Pikes Nan"/>
    <x v="0"/>
  </r>
  <r>
    <x v="4434"/>
    <n v="4712"/>
    <x v="1"/>
    <x v="1"/>
    <s v="G/764/P"/>
    <x v="3"/>
    <s v="P"/>
    <x v="1"/>
    <x v="64"/>
    <x v="0"/>
    <x v="0"/>
    <x v="0"/>
    <n v="0"/>
    <n v="0"/>
    <n v="0"/>
    <n v="0"/>
    <s v="Vinozarks"/>
    <s v="Nichad Vinozarks"/>
    <x v="1"/>
  </r>
  <r>
    <x v="4435"/>
    <n v="4713"/>
    <x v="1"/>
    <x v="0"/>
    <s v="F/885/S"/>
    <x v="1"/>
    <s v="S"/>
    <x v="0"/>
    <x v="28"/>
    <x v="0"/>
    <x v="0"/>
    <x v="0"/>
    <n v="111"/>
    <n v="39"/>
    <n v="1094"/>
    <n v="1244"/>
    <s v="Flemaney"/>
    <s v="Lorian Flemaney"/>
    <x v="0"/>
  </r>
  <r>
    <x v="4436"/>
    <n v="4714"/>
    <x v="1"/>
    <x v="1"/>
    <s v="G/765/P"/>
    <x v="3"/>
    <s v="P"/>
    <x v="0"/>
    <x v="1"/>
    <x v="0"/>
    <x v="0"/>
    <x v="0"/>
    <n v="0"/>
    <n v="0"/>
    <n v="0"/>
    <n v="0"/>
    <s v="Mayson"/>
    <s v="Roydo Mayson"/>
    <x v="0"/>
  </r>
  <r>
    <x v="4437"/>
    <n v="4717"/>
    <x v="1"/>
    <x v="1"/>
    <s v="G/766/P"/>
    <x v="3"/>
    <s v="P"/>
    <x v="0"/>
    <x v="4"/>
    <x v="0"/>
    <x v="0"/>
    <x v="0"/>
    <n v="0"/>
    <n v="0"/>
    <n v="0"/>
    <n v="0"/>
    <s v="Hayder"/>
    <s v="Jerrye Hayder"/>
    <x v="0"/>
  </r>
  <r>
    <x v="4438"/>
    <n v="3836"/>
    <x v="2"/>
    <x v="0"/>
    <s v="F/723/S"/>
    <x v="1"/>
    <s v="S"/>
    <x v="0"/>
    <x v="33"/>
    <x v="0"/>
    <x v="846"/>
    <x v="0"/>
    <n v="91"/>
    <n v="0"/>
    <n v="0"/>
    <n v="1151"/>
    <s v="-"/>
    <s v="-"/>
    <x v="1"/>
  </r>
  <r>
    <x v="4439"/>
    <n v="4720"/>
    <x v="1"/>
    <x v="0"/>
    <s v="F/887/S"/>
    <x v="1"/>
    <s v="S"/>
    <x v="0"/>
    <x v="33"/>
    <x v="0"/>
    <x v="0"/>
    <x v="979"/>
    <n v="51"/>
    <n v="131"/>
    <n v="1"/>
    <n v="864"/>
    <s v="Lardy"/>
    <s v="Maya Lardy"/>
    <x v="1"/>
  </r>
  <r>
    <x v="4440"/>
    <n v="4721"/>
    <x v="1"/>
    <x v="1"/>
    <s v="G/771/S"/>
    <x v="3"/>
    <s v="S"/>
    <x v="0"/>
    <x v="40"/>
    <x v="0"/>
    <x v="0"/>
    <x v="0"/>
    <n v="0"/>
    <n v="0"/>
    <n v="0"/>
    <n v="0"/>
    <s v="Santry"/>
    <s v="Alancy Santry"/>
    <x v="1"/>
  </r>
  <r>
    <x v="4441"/>
    <n v="4723"/>
    <x v="1"/>
    <x v="0"/>
    <s v="F/888/S"/>
    <x v="1"/>
    <s v="S"/>
    <x v="2"/>
    <x v="30"/>
    <x v="0"/>
    <x v="0"/>
    <x v="980"/>
    <n v="0"/>
    <n v="0"/>
    <n v="502"/>
    <n v="764"/>
    <s v="Savaraldez"/>
    <s v="Myrace Savaraldez"/>
    <x v="1"/>
  </r>
  <r>
    <x v="4442"/>
    <n v="4723"/>
    <x v="1"/>
    <x v="0"/>
    <s v="F/888/S"/>
    <x v="1"/>
    <s v="S"/>
    <x v="1"/>
    <x v="1"/>
    <x v="0"/>
    <x v="167"/>
    <x v="112"/>
    <n v="241"/>
    <n v="213"/>
    <n v="453"/>
    <n v="1068"/>
    <s v="Savaraldez"/>
    <s v="Gabrin Savaraldez"/>
    <x v="0"/>
  </r>
  <r>
    <x v="4443"/>
    <n v="4725"/>
    <x v="1"/>
    <x v="0"/>
    <s v="G/767/P"/>
    <x v="3"/>
    <s v="P"/>
    <x v="2"/>
    <x v="38"/>
    <x v="0"/>
    <x v="847"/>
    <x v="0"/>
    <n v="0"/>
    <n v="0"/>
    <n v="23"/>
    <n v="889"/>
    <s v="Georgasey"/>
    <s v="Leony Georgasey"/>
    <x v="0"/>
  </r>
  <r>
    <x v="4444"/>
    <n v="4726"/>
    <x v="0"/>
    <x v="0"/>
    <s v="C/187/S"/>
    <x v="7"/>
    <s v="S"/>
    <x v="0"/>
    <x v="6"/>
    <x v="0"/>
    <x v="0"/>
    <x v="981"/>
    <n v="0"/>
    <n v="1777"/>
    <n v="0"/>
    <n v="3687"/>
    <s v="Inghtal"/>
    <s v="Eltais Inghtal"/>
    <x v="1"/>
  </r>
  <r>
    <x v="4445"/>
    <n v="4726"/>
    <x v="0"/>
    <x v="0"/>
    <s v="C/187/S"/>
    <x v="7"/>
    <s v="S"/>
    <x v="2"/>
    <x v="6"/>
    <x v="0"/>
    <x v="0"/>
    <x v="982"/>
    <n v="0"/>
    <n v="4"/>
    <n v="1960"/>
    <n v="5416"/>
    <s v="Praugnox"/>
    <s v="Korneb Praugnox"/>
    <x v="1"/>
  </r>
  <r>
    <x v="4446"/>
    <n v="4726"/>
    <x v="0"/>
    <x v="0"/>
    <s v="C/187/S"/>
    <x v="7"/>
    <s v="S"/>
    <x v="0"/>
    <x v="28"/>
    <x v="0"/>
    <x v="0"/>
    <x v="83"/>
    <n v="0"/>
    <n v="1271"/>
    <n v="2630"/>
    <n v="3904"/>
    <s v="-"/>
    <s v="-"/>
    <x v="1"/>
  </r>
  <r>
    <x v="4447"/>
    <n v="4726"/>
    <x v="0"/>
    <x v="1"/>
    <s v="C/187/S"/>
    <x v="7"/>
    <s v="S"/>
    <x v="0"/>
    <x v="7"/>
    <x v="0"/>
    <x v="0"/>
    <x v="0"/>
    <n v="0"/>
    <n v="0"/>
    <n v="0"/>
    <n v="0"/>
    <s v="Praugnox"/>
    <s v="Hekabih Praugnox"/>
    <x v="1"/>
  </r>
  <r>
    <x v="4448"/>
    <n v="4726"/>
    <x v="0"/>
    <x v="0"/>
    <s v="C/187/S"/>
    <x v="7"/>
    <s v="S"/>
    <x v="0"/>
    <x v="12"/>
    <x v="0"/>
    <x v="8"/>
    <x v="179"/>
    <n v="0"/>
    <n v="56"/>
    <n v="2167"/>
    <n v="2252"/>
    <s v="Inghtal"/>
    <s v="Arraiam Inghtal"/>
    <x v="1"/>
  </r>
  <r>
    <x v="4449"/>
    <n v="3852"/>
    <x v="2"/>
    <x v="1"/>
    <s v="F/796/P"/>
    <x v="1"/>
    <s v="P"/>
    <x v="0"/>
    <x v="34"/>
    <x v="0"/>
    <x v="0"/>
    <x v="0"/>
    <n v="0"/>
    <n v="0"/>
    <n v="0"/>
    <n v="0"/>
    <s v="Tepie"/>
    <s v="Tive Tepie"/>
    <x v="1"/>
  </r>
  <r>
    <x v="4450"/>
    <n v="3862"/>
    <x v="2"/>
    <x v="1"/>
    <s v="F/729/S"/>
    <x v="1"/>
    <s v="S"/>
    <x v="2"/>
    <x v="22"/>
    <x v="0"/>
    <x v="0"/>
    <x v="0"/>
    <n v="0"/>
    <n v="0"/>
    <n v="0"/>
    <n v="0"/>
    <s v="Paie"/>
    <s v="Rohs Paie"/>
    <x v="1"/>
  </r>
  <r>
    <x v="4451"/>
    <n v="4730"/>
    <x v="0"/>
    <x v="0"/>
    <s v="B/158/P"/>
    <x v="0"/>
    <s v="P"/>
    <x v="3"/>
    <x v="53"/>
    <x v="0"/>
    <x v="0"/>
    <x v="983"/>
    <n v="0"/>
    <n v="40"/>
    <n v="6178"/>
    <n v="7556"/>
    <s v="Earmeter"/>
    <s v="Tabiton Earmeter"/>
    <x v="0"/>
  </r>
  <r>
    <x v="4452"/>
    <n v="4732"/>
    <x v="0"/>
    <x v="1"/>
    <s v="C/151/P"/>
    <x v="7"/>
    <s v="P"/>
    <x v="0"/>
    <x v="32"/>
    <x v="0"/>
    <x v="0"/>
    <x v="0"/>
    <n v="0"/>
    <n v="0"/>
    <n v="0"/>
    <n v="0"/>
    <s v="Slavested"/>
    <s v="Thabius Slavested"/>
    <x v="1"/>
  </r>
  <r>
    <x v="4453"/>
    <n v="4732"/>
    <x v="0"/>
    <x v="1"/>
    <s v="C/151/P"/>
    <x v="7"/>
    <s v="P"/>
    <x v="0"/>
    <x v="25"/>
    <x v="0"/>
    <x v="0"/>
    <x v="0"/>
    <n v="0"/>
    <n v="0"/>
    <n v="0"/>
    <n v="0"/>
    <s v="Slavested"/>
    <s v="Hallux Slavested"/>
    <x v="1"/>
  </r>
  <r>
    <x v="4454"/>
    <n v="4732"/>
    <x v="0"/>
    <x v="0"/>
    <s v="C/151/P"/>
    <x v="7"/>
    <s v="P"/>
    <x v="0"/>
    <x v="5"/>
    <x v="0"/>
    <x v="0"/>
    <x v="0"/>
    <n v="0"/>
    <n v="0"/>
    <n v="0"/>
    <n v="0"/>
    <s v="Slavested"/>
    <s v="Okula Slavested"/>
    <x v="1"/>
  </r>
  <r>
    <x v="4455"/>
    <n v="4733"/>
    <x v="1"/>
    <x v="0"/>
    <s v="E/294/P"/>
    <x v="6"/>
    <s v="P"/>
    <x v="0"/>
    <x v="28"/>
    <x v="0"/>
    <x v="848"/>
    <x v="0"/>
    <n v="4581"/>
    <n v="105"/>
    <n v="0"/>
    <n v="5648"/>
    <s v="Corman"/>
    <s v="Sonald Corman"/>
    <x v="1"/>
  </r>
  <r>
    <x v="4456"/>
    <n v="3862"/>
    <x v="2"/>
    <x v="0"/>
    <s v="E/256/S"/>
    <x v="6"/>
    <s v="S"/>
    <x v="0"/>
    <x v="33"/>
    <x v="0"/>
    <x v="849"/>
    <x v="0"/>
    <n v="597"/>
    <n v="0"/>
    <n v="0"/>
    <n v="3224"/>
    <s v="Ple"/>
    <s v="Blakes Ple"/>
    <x v="1"/>
  </r>
  <r>
    <x v="4457"/>
    <n v="3862"/>
    <x v="2"/>
    <x v="1"/>
    <s v="E/256/S"/>
    <x v="6"/>
    <s v="S"/>
    <x v="0"/>
    <x v="14"/>
    <x v="0"/>
    <x v="0"/>
    <x v="0"/>
    <n v="0"/>
    <n v="0"/>
    <n v="0"/>
    <n v="0"/>
    <s v="-"/>
    <s v="-"/>
    <x v="0"/>
  </r>
  <r>
    <x v="4458"/>
    <n v="4739"/>
    <x v="1"/>
    <x v="0"/>
    <s v="G/773/S"/>
    <x v="3"/>
    <s v="S"/>
    <x v="0"/>
    <x v="15"/>
    <x v="0"/>
    <x v="506"/>
    <x v="83"/>
    <n v="0"/>
    <n v="305"/>
    <n v="581"/>
    <n v="926"/>
    <s v="Marson"/>
    <s v="Mon Marson"/>
    <x v="1"/>
  </r>
  <r>
    <x v="4459"/>
    <n v="3862"/>
    <x v="2"/>
    <x v="0"/>
    <s v="D/124/S"/>
    <x v="5"/>
    <s v="S"/>
    <x v="0"/>
    <x v="45"/>
    <x v="0"/>
    <x v="850"/>
    <x v="0"/>
    <n v="1883"/>
    <n v="0"/>
    <n v="505"/>
    <n v="3362"/>
    <s v="Cako"/>
    <s v="Herms Cako"/>
    <x v="0"/>
  </r>
  <r>
    <x v="4460"/>
    <n v="3862"/>
    <x v="2"/>
    <x v="0"/>
    <s v="D/124/S"/>
    <x v="5"/>
    <s v="S"/>
    <x v="0"/>
    <x v="41"/>
    <x v="0"/>
    <x v="276"/>
    <x v="0"/>
    <n v="1105"/>
    <n v="658"/>
    <n v="16"/>
    <n v="1791"/>
    <s v="Ple"/>
    <s v="Chex Ple"/>
    <x v="0"/>
  </r>
  <r>
    <x v="4461"/>
    <n v="3872"/>
    <x v="2"/>
    <x v="1"/>
    <s v="F/799/P"/>
    <x v="1"/>
    <s v="P"/>
    <x v="0"/>
    <x v="29"/>
    <x v="0"/>
    <x v="0"/>
    <x v="0"/>
    <n v="0"/>
    <n v="0"/>
    <n v="0"/>
    <n v="0"/>
    <s v="Quart"/>
    <s v="Cupers Quart"/>
    <x v="1"/>
  </r>
  <r>
    <x v="4462"/>
    <n v="4743"/>
    <x v="0"/>
    <x v="0"/>
    <s v="E/306/S"/>
    <x v="6"/>
    <s v="S"/>
    <x v="0"/>
    <x v="22"/>
    <x v="0"/>
    <x v="0"/>
    <x v="984"/>
    <n v="0"/>
    <n v="13"/>
    <n v="302"/>
    <n v="4819"/>
    <s v="Ametic"/>
    <s v="Suhaion Ametic"/>
    <x v="1"/>
  </r>
  <r>
    <x v="4463"/>
    <n v="4744"/>
    <x v="0"/>
    <x v="0"/>
    <s v="C/152/P"/>
    <x v="7"/>
    <s v="P"/>
    <x v="0"/>
    <x v="10"/>
    <x v="0"/>
    <x v="0"/>
    <x v="626"/>
    <n v="2067"/>
    <n v="3"/>
    <n v="6"/>
    <n v="2124"/>
    <s v="Ingent"/>
    <s v="Alino Ingent"/>
    <x v="1"/>
  </r>
  <r>
    <x v="4464"/>
    <n v="4744"/>
    <x v="0"/>
    <x v="1"/>
    <s v="C/152/P"/>
    <x v="7"/>
    <s v="P"/>
    <x v="2"/>
    <x v="10"/>
    <x v="0"/>
    <x v="0"/>
    <x v="0"/>
    <n v="0"/>
    <n v="0"/>
    <n v="0"/>
    <n v="0"/>
    <s v="Ingent"/>
    <s v="Sulaton Ingent"/>
    <x v="1"/>
  </r>
  <r>
    <x v="4465"/>
    <n v="4746"/>
    <x v="1"/>
    <x v="0"/>
    <s v="G/775/S"/>
    <x v="3"/>
    <s v="S"/>
    <x v="0"/>
    <x v="34"/>
    <x v="0"/>
    <x v="851"/>
    <x v="281"/>
    <n v="337"/>
    <n v="0"/>
    <n v="0"/>
    <n v="627"/>
    <s v="Joynewtonks"/>
    <s v="Eristy Joynewtonks"/>
    <x v="0"/>
  </r>
  <r>
    <x v="4466"/>
    <n v="3879"/>
    <x v="2"/>
    <x v="0"/>
    <s v="F/801/P"/>
    <x v="1"/>
    <s v="P"/>
    <x v="2"/>
    <x v="14"/>
    <x v="0"/>
    <x v="852"/>
    <x v="0"/>
    <n v="70"/>
    <n v="595"/>
    <n v="0"/>
    <n v="1461"/>
    <s v="Nache"/>
    <s v="Spies Nache"/>
    <x v="0"/>
  </r>
  <r>
    <x v="4467"/>
    <n v="4750"/>
    <x v="0"/>
    <x v="0"/>
    <s v="A/57/S"/>
    <x v="2"/>
    <s v="S"/>
    <x v="0"/>
    <x v="7"/>
    <x v="0"/>
    <x v="0"/>
    <x v="610"/>
    <n v="118"/>
    <n v="14"/>
    <n v="1647"/>
    <n v="2174"/>
    <s v="Asolipery"/>
    <s v="Sheratz Asolipery"/>
    <x v="0"/>
  </r>
  <r>
    <x v="4468"/>
    <n v="4750"/>
    <x v="0"/>
    <x v="0"/>
    <s v="A/57/S"/>
    <x v="2"/>
    <s v="S"/>
    <x v="0"/>
    <x v="14"/>
    <x v="0"/>
    <x v="0"/>
    <x v="985"/>
    <n v="0"/>
    <n v="1795"/>
    <n v="588"/>
    <n v="3765"/>
    <s v="Asolipery"/>
    <s v="Hekab Asolipery"/>
    <x v="0"/>
  </r>
  <r>
    <x v="4469"/>
    <n v="3895"/>
    <x v="2"/>
    <x v="1"/>
    <s v="E/233/P"/>
    <x v="6"/>
    <s v="P"/>
    <x v="0"/>
    <x v="39"/>
    <x v="0"/>
    <x v="0"/>
    <x v="0"/>
    <n v="0"/>
    <n v="0"/>
    <n v="0"/>
    <n v="0"/>
    <s v="Anpie"/>
    <s v="Wolous Anpie"/>
    <x v="0"/>
  </r>
  <r>
    <x v="4470"/>
    <n v="3895"/>
    <x v="2"/>
    <x v="0"/>
    <s v="E/233/P"/>
    <x v="6"/>
    <s v="P"/>
    <x v="0"/>
    <x v="38"/>
    <x v="0"/>
    <x v="853"/>
    <x v="0"/>
    <n v="4"/>
    <n v="0"/>
    <n v="1"/>
    <n v="852"/>
    <s v="Anpie"/>
    <s v="Swal Anpie"/>
    <x v="0"/>
  </r>
  <r>
    <x v="4471"/>
    <n v="4754"/>
    <x v="1"/>
    <x v="0"/>
    <s v="E/307/S"/>
    <x v="6"/>
    <s v="S"/>
    <x v="2"/>
    <x v="29"/>
    <x v="0"/>
    <x v="721"/>
    <x v="986"/>
    <n v="198"/>
    <n v="2"/>
    <n v="321"/>
    <n v="791"/>
    <s v="Milton"/>
    <s v="Lorian Milton"/>
    <x v="0"/>
  </r>
  <r>
    <x v="4472"/>
    <n v="3895"/>
    <x v="2"/>
    <x v="0"/>
    <s v="E/233/P"/>
    <x v="6"/>
    <s v="P"/>
    <x v="0"/>
    <x v="63"/>
    <x v="0"/>
    <x v="0"/>
    <x v="0"/>
    <n v="0"/>
    <n v="0"/>
    <n v="0"/>
    <n v="0"/>
    <s v="Anpie"/>
    <s v="Cranch Anpie"/>
    <x v="1"/>
  </r>
  <r>
    <x v="4473"/>
    <n v="4756"/>
    <x v="0"/>
    <x v="1"/>
    <s v="C/188/S"/>
    <x v="7"/>
    <s v="S"/>
    <x v="2"/>
    <x v="5"/>
    <x v="2"/>
    <x v="0"/>
    <x v="0"/>
    <n v="0"/>
    <n v="0"/>
    <n v="0"/>
    <n v="0"/>
    <s v="Gealloyalt"/>
    <s v="Maasyma Gealloyalt"/>
    <x v="1"/>
  </r>
  <r>
    <x v="4474"/>
    <n v="4756"/>
    <x v="0"/>
    <x v="1"/>
    <s v="C/188/S"/>
    <x v="7"/>
    <s v="S"/>
    <x v="2"/>
    <x v="48"/>
    <x v="0"/>
    <x v="0"/>
    <x v="0"/>
    <n v="0"/>
    <n v="0"/>
    <n v="0"/>
    <n v="0"/>
    <s v="Gealloyalt"/>
    <s v="Beidus Gealloyalt"/>
    <x v="1"/>
  </r>
  <r>
    <x v="4475"/>
    <n v="4757"/>
    <x v="1"/>
    <x v="0"/>
    <s v="F/896/S"/>
    <x v="1"/>
    <s v="S"/>
    <x v="0"/>
    <x v="1"/>
    <x v="0"/>
    <x v="854"/>
    <x v="0"/>
    <n v="476"/>
    <n v="1810"/>
    <n v="53"/>
    <n v="2524"/>
    <s v="Mirandry"/>
    <s v="Tanley Mirandry"/>
    <x v="0"/>
  </r>
  <r>
    <x v="4476"/>
    <n v="4758"/>
    <x v="1"/>
    <x v="0"/>
    <s v="F/966/P"/>
    <x v="1"/>
    <s v="P"/>
    <x v="0"/>
    <x v="5"/>
    <x v="0"/>
    <x v="855"/>
    <x v="0"/>
    <n v="0"/>
    <n v="0"/>
    <n v="623"/>
    <n v="871"/>
    <s v="Woody"/>
    <s v="Luzel Woody"/>
    <x v="0"/>
  </r>
  <r>
    <x v="4477"/>
    <n v="4759"/>
    <x v="1"/>
    <x v="0"/>
    <s v="F/897/S"/>
    <x v="1"/>
    <s v="S"/>
    <x v="0"/>
    <x v="36"/>
    <x v="0"/>
    <x v="0"/>
    <x v="83"/>
    <n v="23"/>
    <n v="693"/>
    <n v="0"/>
    <n v="719"/>
    <s v="Davens"/>
    <s v="Heila Davens"/>
    <x v="0"/>
  </r>
  <r>
    <x v="4478"/>
    <n v="3932"/>
    <x v="2"/>
    <x v="0"/>
    <s v="E/265/S"/>
    <x v="6"/>
    <s v="S"/>
    <x v="0"/>
    <x v="41"/>
    <x v="0"/>
    <x v="856"/>
    <x v="0"/>
    <n v="2316"/>
    <n v="0"/>
    <n v="23"/>
    <n v="2998"/>
    <s v="Vlate"/>
    <s v="Cint Vlate"/>
    <x v="1"/>
  </r>
  <r>
    <x v="4479"/>
    <n v="3932"/>
    <x v="2"/>
    <x v="0"/>
    <s v="D/129/S"/>
    <x v="5"/>
    <s v="S"/>
    <x v="2"/>
    <x v="10"/>
    <x v="0"/>
    <x v="71"/>
    <x v="0"/>
    <n v="805"/>
    <n v="29"/>
    <n v="0"/>
    <n v="836"/>
    <s v="Vlate"/>
    <s v="Fal Vlate"/>
    <x v="1"/>
  </r>
  <r>
    <x v="4480"/>
    <n v="4764"/>
    <x v="1"/>
    <x v="0"/>
    <s v="E/308/S"/>
    <x v="6"/>
    <s v="S"/>
    <x v="0"/>
    <x v="15"/>
    <x v="0"/>
    <x v="0"/>
    <x v="987"/>
    <n v="121"/>
    <n v="0"/>
    <n v="56"/>
    <n v="846"/>
    <s v="Bookerson"/>
    <s v="Faithy Bookerson"/>
    <x v="1"/>
  </r>
  <r>
    <x v="4481"/>
    <n v="4769"/>
    <x v="1"/>
    <x v="1"/>
    <s v="G/776/S"/>
    <x v="3"/>
    <s v="S"/>
    <x v="0"/>
    <x v="15"/>
    <x v="0"/>
    <x v="0"/>
    <x v="0"/>
    <n v="0"/>
    <n v="0"/>
    <n v="0"/>
    <n v="0"/>
    <s v="Moodman"/>
    <s v="Dawne Moodman"/>
    <x v="1"/>
  </r>
  <r>
    <x v="4482"/>
    <n v="4770"/>
    <x v="1"/>
    <x v="0"/>
    <s v="F/900/S"/>
    <x v="1"/>
    <s v="S"/>
    <x v="2"/>
    <x v="15"/>
    <x v="0"/>
    <x v="0"/>
    <x v="988"/>
    <n v="2"/>
    <n v="8"/>
    <n v="74"/>
    <n v="593"/>
    <s v="Stantiagord"/>
    <s v="Elany Stantiagord"/>
    <x v="1"/>
  </r>
  <r>
    <x v="4483"/>
    <n v="4770"/>
    <x v="1"/>
    <x v="1"/>
    <s v="F/900/S"/>
    <x v="1"/>
    <s v="S"/>
    <x v="1"/>
    <x v="41"/>
    <x v="0"/>
    <x v="0"/>
    <x v="0"/>
    <n v="0"/>
    <n v="0"/>
    <n v="0"/>
    <n v="0"/>
    <s v="Stantiagord"/>
    <s v="Joyn Stantiagord"/>
    <x v="1"/>
  </r>
  <r>
    <x v="4484"/>
    <n v="4772"/>
    <x v="1"/>
    <x v="0"/>
    <s v="F/971/P"/>
    <x v="1"/>
    <s v="P"/>
    <x v="2"/>
    <x v="15"/>
    <x v="0"/>
    <x v="692"/>
    <x v="0"/>
    <n v="0"/>
    <n v="0"/>
    <n v="373"/>
    <n v="629"/>
    <s v="Shephendry"/>
    <s v="Coley Shephendry"/>
    <x v="0"/>
  </r>
  <r>
    <x v="4485"/>
    <n v="4773"/>
    <x v="1"/>
    <x v="0"/>
    <s v="G/777/S"/>
    <x v="3"/>
    <s v="S"/>
    <x v="3"/>
    <x v="58"/>
    <x v="0"/>
    <x v="857"/>
    <x v="893"/>
    <n v="0"/>
    <n v="0"/>
    <n v="0"/>
    <n v="1714"/>
    <s v="Sancasey"/>
    <s v="Therta Sancasey"/>
    <x v="1"/>
  </r>
  <r>
    <x v="4486"/>
    <n v="3938"/>
    <x v="2"/>
    <x v="1"/>
    <s v="F/743/S"/>
    <x v="1"/>
    <s v="S"/>
    <x v="3"/>
    <x v="35"/>
    <x v="0"/>
    <x v="0"/>
    <x v="0"/>
    <n v="0"/>
    <n v="0"/>
    <n v="0"/>
    <n v="0"/>
    <s v="-"/>
    <s v="-"/>
    <x v="1"/>
  </r>
  <r>
    <x v="4487"/>
    <n v="3938"/>
    <x v="2"/>
    <x v="1"/>
    <s v="F/743/S"/>
    <x v="1"/>
    <s v="S"/>
    <x v="0"/>
    <x v="37"/>
    <x v="0"/>
    <x v="0"/>
    <x v="0"/>
    <n v="0"/>
    <n v="0"/>
    <n v="0"/>
    <n v="0"/>
    <s v="Flité"/>
    <s v="Dies Flité"/>
    <x v="1"/>
  </r>
  <r>
    <x v="4488"/>
    <n v="3938"/>
    <x v="2"/>
    <x v="1"/>
    <s v="F/743/S"/>
    <x v="1"/>
    <s v="S"/>
    <x v="0"/>
    <x v="71"/>
    <x v="0"/>
    <x v="0"/>
    <x v="0"/>
    <n v="0"/>
    <n v="0"/>
    <n v="0"/>
    <n v="0"/>
    <s v="Flité"/>
    <s v="Gut Flité"/>
    <x v="1"/>
  </r>
  <r>
    <x v="4489"/>
    <n v="3940"/>
    <x v="2"/>
    <x v="0"/>
    <s v="D/132/P"/>
    <x v="5"/>
    <s v="P"/>
    <x v="0"/>
    <x v="62"/>
    <x v="1"/>
    <x v="858"/>
    <x v="0"/>
    <n v="0"/>
    <n v="0"/>
    <n v="0"/>
    <n v="2739"/>
    <s v="Apie"/>
    <s v="Trisp Apie"/>
    <x v="0"/>
  </r>
  <r>
    <x v="4490"/>
    <n v="4775"/>
    <x v="1"/>
    <x v="0"/>
    <s v="G/778/S"/>
    <x v="3"/>
    <s v="S"/>
    <x v="0"/>
    <x v="15"/>
    <x v="0"/>
    <x v="623"/>
    <x v="10"/>
    <n v="660"/>
    <n v="0"/>
    <n v="0"/>
    <n v="784"/>
    <s v="Fultz"/>
    <s v="Willy Fultz"/>
    <x v="1"/>
  </r>
  <r>
    <x v="4491"/>
    <n v="4777"/>
    <x v="1"/>
    <x v="1"/>
    <s v="G/779/S"/>
    <x v="3"/>
    <s v="S"/>
    <x v="0"/>
    <x v="14"/>
    <x v="0"/>
    <x v="0"/>
    <x v="0"/>
    <n v="0"/>
    <n v="0"/>
    <n v="0"/>
    <n v="0"/>
    <s v="Munozaley"/>
    <s v="Chary Munozaley"/>
    <x v="1"/>
  </r>
  <r>
    <x v="4492"/>
    <n v="4778"/>
    <x v="0"/>
    <x v="0"/>
    <s v="A/58/S"/>
    <x v="2"/>
    <s v="S"/>
    <x v="0"/>
    <x v="14"/>
    <x v="0"/>
    <x v="164"/>
    <x v="989"/>
    <n v="0"/>
    <n v="228"/>
    <n v="6"/>
    <n v="2083"/>
    <s v="Skenginne"/>
    <s v="Furus Skenginne"/>
    <x v="0"/>
  </r>
  <r>
    <x v="4493"/>
    <n v="3944"/>
    <x v="2"/>
    <x v="0"/>
    <s v="F/745/S"/>
    <x v="1"/>
    <s v="S"/>
    <x v="0"/>
    <x v="7"/>
    <x v="0"/>
    <x v="533"/>
    <x v="0"/>
    <n v="659"/>
    <n v="607"/>
    <n v="0"/>
    <n v="1895"/>
    <s v="Stike"/>
    <s v="Crin Stike"/>
    <x v="0"/>
  </r>
  <r>
    <x v="4494"/>
    <n v="3946"/>
    <x v="2"/>
    <x v="0"/>
    <s v="F/812/P"/>
    <x v="1"/>
    <s v="P"/>
    <x v="0"/>
    <x v="12"/>
    <x v="0"/>
    <x v="189"/>
    <x v="0"/>
    <n v="91"/>
    <n v="1203"/>
    <n v="0"/>
    <n v="1308"/>
    <s v="Parta"/>
    <s v="Lles Parta"/>
    <x v="0"/>
  </r>
  <r>
    <x v="4495"/>
    <n v="4782"/>
    <x v="0"/>
    <x v="1"/>
    <s v=""/>
    <x v="4"/>
    <s v=""/>
    <x v="2"/>
    <x v="40"/>
    <x v="0"/>
    <x v="0"/>
    <x v="0"/>
    <n v="0"/>
    <n v="0"/>
    <n v="0"/>
    <n v="0"/>
    <s v="Maxled"/>
    <s v="Sabiton Maxled"/>
    <x v="1"/>
  </r>
  <r>
    <x v="4496"/>
    <n v="4782"/>
    <x v="0"/>
    <x v="0"/>
    <s v="C/189/S"/>
    <x v="7"/>
    <s v="S"/>
    <x v="0"/>
    <x v="70"/>
    <x v="0"/>
    <x v="58"/>
    <x v="990"/>
    <n v="0"/>
    <n v="2998"/>
    <n v="4334"/>
    <n v="18934"/>
    <s v="Maxled"/>
    <s v="Errak Maxled"/>
    <x v="0"/>
  </r>
  <r>
    <x v="4497"/>
    <n v="4782"/>
    <x v="0"/>
    <x v="0"/>
    <s v="C/189/S"/>
    <x v="7"/>
    <s v="S"/>
    <x v="2"/>
    <x v="25"/>
    <x v="0"/>
    <x v="0"/>
    <x v="15"/>
    <n v="0"/>
    <n v="3873"/>
    <n v="240"/>
    <n v="4338"/>
    <s v="Maxled"/>
    <s v="Algenif Maxled"/>
    <x v="0"/>
  </r>
  <r>
    <x v="4498"/>
    <n v="4782"/>
    <x v="0"/>
    <x v="1"/>
    <s v="C/189/S"/>
    <x v="7"/>
    <s v="S"/>
    <x v="2"/>
    <x v="38"/>
    <x v="0"/>
    <x v="0"/>
    <x v="0"/>
    <n v="0"/>
    <n v="0"/>
    <n v="0"/>
    <n v="0"/>
    <s v="Slable"/>
    <s v="Hadirk Slable"/>
    <x v="1"/>
  </r>
  <r>
    <x v="4499"/>
    <n v="4782"/>
    <x v="0"/>
    <x v="0"/>
    <s v="C/189/S"/>
    <x v="7"/>
    <s v="S"/>
    <x v="2"/>
    <x v="13"/>
    <x v="0"/>
    <x v="0"/>
    <x v="991"/>
    <n v="929"/>
    <n v="10887"/>
    <n v="0"/>
    <n v="12158"/>
    <s v="Maxled"/>
    <s v="Alrairk Maxled"/>
    <x v="0"/>
  </r>
  <r>
    <x v="4500"/>
    <n v="4783"/>
    <x v="0"/>
    <x v="0"/>
    <s v="A/43/P"/>
    <x v="2"/>
    <s v="P"/>
    <x v="0"/>
    <x v="12"/>
    <x v="0"/>
    <x v="859"/>
    <x v="992"/>
    <n v="0"/>
    <n v="1318"/>
    <n v="1866"/>
    <n v="12902"/>
    <s v="Wheededly"/>
    <s v="Hamelik Wheededly"/>
    <x v="1"/>
  </r>
  <r>
    <x v="4501"/>
    <n v="3961"/>
    <x v="2"/>
    <x v="1"/>
    <s v="F/749/S"/>
    <x v="1"/>
    <s v="S"/>
    <x v="0"/>
    <x v="54"/>
    <x v="0"/>
    <x v="0"/>
    <x v="0"/>
    <n v="0"/>
    <n v="0"/>
    <n v="0"/>
    <n v="0"/>
    <s v="Peake"/>
    <s v="Wheals Peake"/>
    <x v="1"/>
  </r>
  <r>
    <x v="4502"/>
    <n v="4785"/>
    <x v="0"/>
    <x v="1"/>
    <s v="B/159/P"/>
    <x v="0"/>
    <s v="P"/>
    <x v="2"/>
    <x v="19"/>
    <x v="0"/>
    <x v="0"/>
    <x v="0"/>
    <n v="0"/>
    <n v="0"/>
    <n v="0"/>
    <n v="0"/>
    <s v="-"/>
    <s v="-"/>
    <x v="1"/>
  </r>
  <r>
    <x v="4503"/>
    <n v="4786"/>
    <x v="0"/>
    <x v="1"/>
    <s v="B/160/P"/>
    <x v="0"/>
    <s v="P"/>
    <x v="0"/>
    <x v="59"/>
    <x v="1"/>
    <x v="0"/>
    <x v="0"/>
    <n v="0"/>
    <n v="0"/>
    <n v="0"/>
    <n v="0"/>
    <s v="Dratembid"/>
    <s v="Enibah Dratembid"/>
    <x v="1"/>
  </r>
  <r>
    <x v="4504"/>
    <n v="4787"/>
    <x v="1"/>
    <x v="0"/>
    <s v="G/780/S"/>
    <x v="3"/>
    <s v="S"/>
    <x v="0"/>
    <x v="43"/>
    <x v="0"/>
    <x v="71"/>
    <x v="0"/>
    <n v="0"/>
    <n v="9"/>
    <n v="754"/>
    <n v="765"/>
    <s v="Lancock"/>
    <s v="Milyla Lancock"/>
    <x v="0"/>
  </r>
  <r>
    <x v="4505"/>
    <n v="4788"/>
    <x v="1"/>
    <x v="0"/>
    <s v="F/904/S"/>
    <x v="1"/>
    <s v="S"/>
    <x v="0"/>
    <x v="15"/>
    <x v="0"/>
    <x v="0"/>
    <x v="0"/>
    <n v="0"/>
    <n v="778"/>
    <n v="0"/>
    <n v="778"/>
    <s v="Swanardy"/>
    <s v="Bobara Swanardy"/>
    <x v="0"/>
  </r>
  <r>
    <x v="4506"/>
    <n v="4790"/>
    <x v="0"/>
    <x v="0"/>
    <s v="B/189/S"/>
    <x v="0"/>
    <s v="S"/>
    <x v="3"/>
    <x v="48"/>
    <x v="1"/>
    <x v="0"/>
    <x v="993"/>
    <n v="0"/>
    <n v="0"/>
    <n v="1666"/>
    <n v="4519"/>
    <s v="Mirinanty"/>
    <s v="Alarkab Mirinanty"/>
    <x v="0"/>
  </r>
  <r>
    <x v="4507"/>
    <n v="4791"/>
    <x v="1"/>
    <x v="0"/>
    <s v="G/781/S"/>
    <x v="3"/>
    <s v="S"/>
    <x v="0"/>
    <x v="26"/>
    <x v="0"/>
    <x v="523"/>
    <x v="994"/>
    <n v="9"/>
    <n v="253"/>
    <n v="42"/>
    <n v="1706"/>
    <s v="Morrodgers"/>
    <s v="Louisy Morrodgers"/>
    <x v="1"/>
  </r>
  <r>
    <x v="4508"/>
    <n v="4792"/>
    <x v="1"/>
    <x v="1"/>
    <s v="G/782/S"/>
    <x v="3"/>
    <s v="S"/>
    <x v="0"/>
    <x v="41"/>
    <x v="0"/>
    <x v="0"/>
    <x v="0"/>
    <n v="0"/>
    <n v="0"/>
    <n v="0"/>
    <n v="0"/>
    <s v="Drakeekss"/>
    <s v="Stace Drakeekss"/>
    <x v="1"/>
  </r>
  <r>
    <x v="4509"/>
    <n v="4793"/>
    <x v="0"/>
    <x v="0"/>
    <s v="E/310/S"/>
    <x v="6"/>
    <s v="S"/>
    <x v="2"/>
    <x v="39"/>
    <x v="0"/>
    <x v="16"/>
    <x v="995"/>
    <n v="1"/>
    <n v="1439"/>
    <n v="1955"/>
    <n v="4888"/>
    <s v="Brailidy"/>
    <s v="Enifark Brailidy"/>
    <x v="0"/>
  </r>
  <r>
    <x v="4510"/>
    <n v="4793"/>
    <x v="0"/>
    <x v="0"/>
    <s v="E/310/S"/>
    <x v="6"/>
    <s v="S"/>
    <x v="0"/>
    <x v="28"/>
    <x v="0"/>
    <x v="0"/>
    <x v="996"/>
    <n v="3783"/>
    <n v="161"/>
    <n v="0"/>
    <n v="5075"/>
    <s v="Brailidy"/>
    <s v="Chargin Brailidy"/>
    <x v="1"/>
  </r>
  <r>
    <x v="4511"/>
    <n v="4794"/>
    <x v="1"/>
    <x v="0"/>
    <s v="F/974/P"/>
    <x v="1"/>
    <s v="P"/>
    <x v="0"/>
    <x v="60"/>
    <x v="0"/>
    <x v="0"/>
    <x v="650"/>
    <n v="0"/>
    <n v="599"/>
    <n v="0"/>
    <n v="703"/>
    <s v="Hortis"/>
    <s v="Dia Hortis"/>
    <x v="0"/>
  </r>
  <r>
    <x v="4512"/>
    <n v="4795"/>
    <x v="1"/>
    <x v="0"/>
    <s v="F/905/S"/>
    <x v="1"/>
    <s v="S"/>
    <x v="0"/>
    <x v="53"/>
    <x v="0"/>
    <x v="860"/>
    <x v="997"/>
    <n v="0"/>
    <n v="18"/>
    <n v="40"/>
    <n v="902"/>
    <s v="Simstravery"/>
    <s v="Ton Simstravery"/>
    <x v="1"/>
  </r>
  <r>
    <x v="4513"/>
    <n v="3970"/>
    <x v="2"/>
    <x v="0"/>
    <s v="F/751/S"/>
    <x v="1"/>
    <s v="S"/>
    <x v="0"/>
    <x v="40"/>
    <x v="0"/>
    <x v="861"/>
    <x v="0"/>
    <n v="764"/>
    <n v="0"/>
    <n v="0"/>
    <n v="1119"/>
    <s v="Blake"/>
    <s v="Cowl Blake"/>
    <x v="1"/>
  </r>
  <r>
    <x v="4514"/>
    <n v="3986"/>
    <x v="2"/>
    <x v="0"/>
    <s v="F/755/S"/>
    <x v="1"/>
    <s v="S"/>
    <x v="0"/>
    <x v="48"/>
    <x v="0"/>
    <x v="862"/>
    <x v="0"/>
    <n v="1"/>
    <n v="4"/>
    <n v="0"/>
    <n v="1222"/>
    <s v="Pine"/>
    <s v="Poot Pine"/>
    <x v="0"/>
  </r>
  <r>
    <x v="4515"/>
    <n v="4797"/>
    <x v="1"/>
    <x v="1"/>
    <s v="G/783/S"/>
    <x v="3"/>
    <s v="S"/>
    <x v="1"/>
    <x v="4"/>
    <x v="0"/>
    <x v="0"/>
    <x v="0"/>
    <n v="0"/>
    <n v="0"/>
    <n v="0"/>
    <n v="0"/>
    <s v="Hendrewsons"/>
    <s v="Aude Hendrewsons"/>
    <x v="1"/>
  </r>
  <r>
    <x v="4516"/>
    <n v="3986"/>
    <x v="2"/>
    <x v="0"/>
    <s v="F/755/S"/>
    <x v="1"/>
    <s v="S"/>
    <x v="0"/>
    <x v="26"/>
    <x v="0"/>
    <x v="863"/>
    <x v="0"/>
    <n v="150"/>
    <n v="0"/>
    <n v="0"/>
    <n v="1598"/>
    <s v="Pine"/>
    <s v="Crowls Pine"/>
    <x v="0"/>
  </r>
  <r>
    <x v="4517"/>
    <n v="3988"/>
    <x v="2"/>
    <x v="0"/>
    <s v="D/134/P"/>
    <x v="5"/>
    <s v="P"/>
    <x v="0"/>
    <x v="6"/>
    <x v="0"/>
    <x v="864"/>
    <x v="0"/>
    <n v="80"/>
    <n v="7"/>
    <n v="0"/>
    <n v="1719"/>
    <s v="Soun"/>
    <s v="Beal Soun"/>
    <x v="0"/>
  </r>
  <r>
    <x v="4518"/>
    <n v="4002"/>
    <x v="2"/>
    <x v="1"/>
    <s v="E/242/P"/>
    <x v="6"/>
    <s v="P"/>
    <x v="0"/>
    <x v="59"/>
    <x v="0"/>
    <x v="0"/>
    <x v="0"/>
    <n v="0"/>
    <n v="0"/>
    <n v="0"/>
    <n v="0"/>
    <s v="Must"/>
    <s v="Trohs Must"/>
    <x v="0"/>
  </r>
  <r>
    <x v="4519"/>
    <n v="4801"/>
    <x v="1"/>
    <x v="1"/>
    <s v="G/773/P"/>
    <x v="3"/>
    <s v="P"/>
    <x v="0"/>
    <x v="20"/>
    <x v="0"/>
    <x v="0"/>
    <x v="0"/>
    <n v="0"/>
    <n v="0"/>
    <n v="0"/>
    <n v="0"/>
    <s v="Brooke"/>
    <s v="Vana Brooke"/>
    <x v="0"/>
  </r>
  <r>
    <x v="4520"/>
    <n v="4803"/>
    <x v="1"/>
    <x v="0"/>
    <s v="F/977/P"/>
    <x v="1"/>
    <s v="P"/>
    <x v="0"/>
    <x v="31"/>
    <x v="0"/>
    <x v="865"/>
    <x v="338"/>
    <n v="0"/>
    <n v="0"/>
    <n v="0"/>
    <n v="1046"/>
    <s v="Foxter"/>
    <s v="Evaned Foxter"/>
    <x v="0"/>
  </r>
  <r>
    <x v="4521"/>
    <n v="4804"/>
    <x v="1"/>
    <x v="0"/>
    <s v="F/906/S"/>
    <x v="1"/>
    <s v="S"/>
    <x v="0"/>
    <x v="41"/>
    <x v="0"/>
    <x v="39"/>
    <x v="471"/>
    <n v="2"/>
    <n v="493"/>
    <n v="62"/>
    <n v="1362"/>
    <s v="Thorney"/>
    <s v="Dorene Thorney"/>
    <x v="1"/>
  </r>
  <r>
    <x v="4522"/>
    <n v="4804"/>
    <x v="1"/>
    <x v="0"/>
    <s v="G/785/S"/>
    <x v="3"/>
    <s v="S"/>
    <x v="0"/>
    <x v="21"/>
    <x v="0"/>
    <x v="0"/>
    <x v="0"/>
    <n v="0"/>
    <n v="0"/>
    <n v="0"/>
    <n v="0"/>
    <s v="Thorney"/>
    <s v="Hanne Thorney"/>
    <x v="1"/>
  </r>
  <r>
    <x v="4523"/>
    <n v="4804"/>
    <x v="1"/>
    <x v="1"/>
    <s v="G/785/S"/>
    <x v="3"/>
    <s v="S"/>
    <x v="0"/>
    <x v="17"/>
    <x v="0"/>
    <x v="0"/>
    <x v="0"/>
    <n v="0"/>
    <n v="0"/>
    <n v="0"/>
    <n v="0"/>
    <s v="Peckers"/>
    <s v="Veroy Peckers"/>
    <x v="1"/>
  </r>
  <r>
    <x v="4524"/>
    <n v="4807"/>
    <x v="1"/>
    <x v="0"/>
    <s v="G/776/P"/>
    <x v="3"/>
    <s v="P"/>
    <x v="0"/>
    <x v="5"/>
    <x v="0"/>
    <x v="14"/>
    <x v="10"/>
    <n v="0"/>
    <n v="864"/>
    <n v="0"/>
    <n v="887"/>
    <s v="Miley"/>
    <s v="Elinda Miley"/>
    <x v="0"/>
  </r>
  <r>
    <x v="4525"/>
    <n v="4008"/>
    <x v="2"/>
    <x v="1"/>
    <s v="F/760/S"/>
    <x v="1"/>
    <s v="S"/>
    <x v="0"/>
    <x v="3"/>
    <x v="0"/>
    <x v="0"/>
    <x v="0"/>
    <n v="0"/>
    <n v="0"/>
    <n v="0"/>
    <n v="0"/>
    <s v="Cha"/>
    <s v="Anamse Cha"/>
    <x v="1"/>
  </r>
  <r>
    <x v="4526"/>
    <n v="4810"/>
    <x v="1"/>
    <x v="0"/>
    <s v=""/>
    <x v="4"/>
    <s v=""/>
    <x v="1"/>
    <x v="28"/>
    <x v="0"/>
    <x v="117"/>
    <x v="260"/>
    <n v="0"/>
    <n v="321"/>
    <n v="451"/>
    <n v="806"/>
    <s v="Blacks"/>
    <s v="Lulard Blacks"/>
    <x v="0"/>
  </r>
  <r>
    <x v="4527"/>
    <n v="4813"/>
    <x v="0"/>
    <x v="0"/>
    <s v="C/190/S"/>
    <x v="7"/>
    <s v="S"/>
    <x v="2"/>
    <x v="18"/>
    <x v="0"/>
    <x v="0"/>
    <x v="998"/>
    <n v="2"/>
    <n v="0"/>
    <n v="98"/>
    <n v="7862"/>
    <s v="Exhaftearm"/>
    <s v="Ruchbia Exhaftearm"/>
    <x v="1"/>
  </r>
  <r>
    <x v="4528"/>
    <n v="4814"/>
    <x v="1"/>
    <x v="1"/>
    <s v="G/788/S"/>
    <x v="3"/>
    <s v="S"/>
    <x v="2"/>
    <x v="15"/>
    <x v="0"/>
    <x v="0"/>
    <x v="0"/>
    <n v="0"/>
    <n v="0"/>
    <n v="0"/>
    <n v="0"/>
    <s v="Lunapperts"/>
    <s v="Walla Lunapperts"/>
    <x v="1"/>
  </r>
  <r>
    <x v="4529"/>
    <n v="4815"/>
    <x v="1"/>
    <x v="0"/>
    <s v="F/907/S"/>
    <x v="1"/>
    <s v="S"/>
    <x v="2"/>
    <x v="33"/>
    <x v="0"/>
    <x v="866"/>
    <x v="1"/>
    <n v="0"/>
    <n v="0"/>
    <n v="30"/>
    <n v="603"/>
    <s v="Hultz"/>
    <s v="Amandy Hultz"/>
    <x v="1"/>
  </r>
  <r>
    <x v="4530"/>
    <n v="4013"/>
    <x v="2"/>
    <x v="0"/>
    <s v="E/243/P"/>
    <x v="6"/>
    <s v="P"/>
    <x v="0"/>
    <x v="9"/>
    <x v="0"/>
    <x v="204"/>
    <x v="0"/>
    <n v="0"/>
    <n v="315"/>
    <n v="172"/>
    <n v="947"/>
    <s v="Emead"/>
    <s v="Coos Emead"/>
    <x v="0"/>
  </r>
  <r>
    <x v="4531"/>
    <n v="4017"/>
    <x v="2"/>
    <x v="0"/>
    <s v="E/269/S"/>
    <x v="6"/>
    <s v="S"/>
    <x v="0"/>
    <x v="33"/>
    <x v="2"/>
    <x v="0"/>
    <x v="0"/>
    <n v="0"/>
    <n v="0"/>
    <n v="0"/>
    <n v="0"/>
    <s v="Mele"/>
    <s v="Frouse Mele"/>
    <x v="0"/>
  </r>
  <r>
    <x v="4532"/>
    <n v="4017"/>
    <x v="2"/>
    <x v="1"/>
    <s v="F/761/S"/>
    <x v="1"/>
    <s v="S"/>
    <x v="0"/>
    <x v="29"/>
    <x v="0"/>
    <x v="0"/>
    <x v="0"/>
    <n v="0"/>
    <n v="0"/>
    <n v="0"/>
    <n v="0"/>
    <s v="Mele"/>
    <s v="Tibers Mele"/>
    <x v="1"/>
  </r>
  <r>
    <x v="4533"/>
    <n v="4017"/>
    <x v="2"/>
    <x v="1"/>
    <s v="F/761/S"/>
    <x v="1"/>
    <s v="S"/>
    <x v="0"/>
    <x v="34"/>
    <x v="0"/>
    <x v="0"/>
    <x v="0"/>
    <n v="0"/>
    <n v="0"/>
    <n v="0"/>
    <n v="0"/>
    <s v="Mele"/>
    <s v="Chrice Mele"/>
    <x v="1"/>
  </r>
  <r>
    <x v="4534"/>
    <n v="4017"/>
    <x v="2"/>
    <x v="1"/>
    <s v="E/269/S"/>
    <x v="6"/>
    <s v="S"/>
    <x v="0"/>
    <x v="6"/>
    <x v="0"/>
    <x v="0"/>
    <x v="0"/>
    <n v="0"/>
    <n v="0"/>
    <n v="0"/>
    <n v="0"/>
    <s v="Mele"/>
    <s v="Tights Mele"/>
    <x v="0"/>
  </r>
  <r>
    <x v="4535"/>
    <n v="8281"/>
    <x v="1"/>
    <x v="0"/>
    <s v="F/1704/P"/>
    <x v="1"/>
    <s v="P"/>
    <x v="0"/>
    <x v="11"/>
    <x v="0"/>
    <x v="0"/>
    <x v="10"/>
    <n v="233"/>
    <n v="453"/>
    <n v="17"/>
    <n v="704"/>
    <s v="Cooks"/>
    <s v="Iandy Cooks"/>
    <x v="0"/>
  </r>
  <r>
    <x v="4536"/>
    <n v="4017"/>
    <x v="2"/>
    <x v="0"/>
    <s v="F/761/S"/>
    <x v="1"/>
    <s v="S"/>
    <x v="0"/>
    <x v="40"/>
    <x v="0"/>
    <x v="867"/>
    <x v="0"/>
    <n v="134"/>
    <n v="0"/>
    <n v="421"/>
    <n v="1486"/>
    <s v="Gene"/>
    <s v="Hog Gene"/>
    <x v="0"/>
  </r>
  <r>
    <x v="4537"/>
    <n v="4823"/>
    <x v="1"/>
    <x v="0"/>
    <s v="G/777/P"/>
    <x v="3"/>
    <s v="P"/>
    <x v="0"/>
    <x v="33"/>
    <x v="0"/>
    <x v="573"/>
    <x v="0"/>
    <n v="0"/>
    <n v="258"/>
    <n v="0"/>
    <n v="784"/>
    <s v="Thonyderson"/>
    <s v="Adrie Thonyderson"/>
    <x v="0"/>
  </r>
  <r>
    <x v="4538"/>
    <n v="4827"/>
    <x v="1"/>
    <x v="1"/>
    <s v="G/789/S"/>
    <x v="3"/>
    <s v="S"/>
    <x v="1"/>
    <x v="29"/>
    <x v="2"/>
    <x v="0"/>
    <x v="0"/>
    <n v="0"/>
    <n v="0"/>
    <n v="0"/>
    <n v="0"/>
    <s v="Deckerson"/>
    <s v="Wandy Deckerson"/>
    <x v="1"/>
  </r>
  <r>
    <x v="4539"/>
    <n v="4828"/>
    <x v="1"/>
    <x v="0"/>
    <s v="G/778/P"/>
    <x v="3"/>
    <s v="P"/>
    <x v="2"/>
    <x v="9"/>
    <x v="0"/>
    <x v="868"/>
    <x v="169"/>
    <n v="0"/>
    <n v="0"/>
    <n v="512"/>
    <n v="919"/>
    <s v="-"/>
    <s v="-"/>
    <x v="1"/>
  </r>
  <r>
    <x v="4540"/>
    <n v="4021"/>
    <x v="2"/>
    <x v="0"/>
    <s v="F/832/P"/>
    <x v="1"/>
    <s v="P"/>
    <x v="0"/>
    <x v="25"/>
    <x v="0"/>
    <x v="869"/>
    <x v="0"/>
    <n v="662"/>
    <n v="0"/>
    <n v="0"/>
    <n v="2505"/>
    <s v="Buth"/>
    <s v="Flys Buth"/>
    <x v="0"/>
  </r>
  <r>
    <x v="4541"/>
    <n v="4830"/>
    <x v="1"/>
    <x v="0"/>
    <s v="F/983/P"/>
    <x v="1"/>
    <s v="P"/>
    <x v="0"/>
    <x v="15"/>
    <x v="0"/>
    <x v="0"/>
    <x v="0"/>
    <n v="0"/>
    <n v="19"/>
    <n v="785"/>
    <n v="804"/>
    <s v="Kirks"/>
    <s v="Ginald Kirks"/>
    <x v="0"/>
  </r>
  <r>
    <x v="4542"/>
    <n v="4034"/>
    <x v="2"/>
    <x v="1"/>
    <s v="E/247/P"/>
    <x v="6"/>
    <s v="P"/>
    <x v="0"/>
    <x v="22"/>
    <x v="0"/>
    <x v="0"/>
    <x v="0"/>
    <n v="0"/>
    <n v="0"/>
    <n v="0"/>
    <n v="0"/>
    <s v="Kité"/>
    <s v="Froon Kité"/>
    <x v="0"/>
  </r>
  <r>
    <x v="4543"/>
    <n v="4832"/>
    <x v="1"/>
    <x v="0"/>
    <s v="E/301/P"/>
    <x v="6"/>
    <s v="P"/>
    <x v="3"/>
    <x v="12"/>
    <x v="0"/>
    <x v="801"/>
    <x v="864"/>
    <n v="1"/>
    <n v="0"/>
    <n v="0"/>
    <n v="983"/>
    <s v="Estron"/>
    <s v="Erman Estron"/>
    <x v="0"/>
  </r>
  <r>
    <x v="4544"/>
    <n v="4044"/>
    <x v="2"/>
    <x v="0"/>
    <s v="F/765/S"/>
    <x v="1"/>
    <s v="S"/>
    <x v="0"/>
    <x v="25"/>
    <x v="0"/>
    <x v="870"/>
    <x v="0"/>
    <n v="736"/>
    <n v="118"/>
    <n v="0"/>
    <n v="1390"/>
    <s v="Can"/>
    <s v="Jackix Can"/>
    <x v="0"/>
  </r>
  <r>
    <x v="4545"/>
    <n v="4044"/>
    <x v="2"/>
    <x v="0"/>
    <s v="F/765/S"/>
    <x v="1"/>
    <s v="S"/>
    <x v="0"/>
    <x v="37"/>
    <x v="0"/>
    <x v="0"/>
    <x v="0"/>
    <n v="0"/>
    <n v="0"/>
    <n v="0"/>
    <n v="0"/>
    <s v="-"/>
    <s v="-"/>
    <x v="1"/>
  </r>
  <r>
    <x v="4546"/>
    <n v="4837"/>
    <x v="1"/>
    <x v="0"/>
    <s v="F/912/S"/>
    <x v="1"/>
    <s v="S"/>
    <x v="0"/>
    <x v="33"/>
    <x v="2"/>
    <x v="0"/>
    <x v="875"/>
    <n v="559"/>
    <n v="19"/>
    <n v="44"/>
    <n v="820"/>
    <s v="Jarvey"/>
    <s v="Jorgie Jarvey"/>
    <x v="1"/>
  </r>
  <r>
    <x v="4547"/>
    <n v="4838"/>
    <x v="1"/>
    <x v="0"/>
    <s v="F/913/S"/>
    <x v="1"/>
    <s v="S"/>
    <x v="0"/>
    <x v="58"/>
    <x v="0"/>
    <x v="27"/>
    <x v="350"/>
    <n v="3"/>
    <n v="0"/>
    <n v="700"/>
    <n v="717"/>
    <s v="Mcphernard"/>
    <s v="Andine Mcphernard"/>
    <x v="0"/>
  </r>
  <r>
    <x v="4548"/>
    <n v="5406"/>
    <x v="1"/>
    <x v="0"/>
    <s v="F/1035/S"/>
    <x v="1"/>
    <s v="S"/>
    <x v="1"/>
    <x v="15"/>
    <x v="0"/>
    <x v="71"/>
    <x v="302"/>
    <n v="0"/>
    <n v="483"/>
    <n v="67"/>
    <n v="598"/>
    <s v="Langatein"/>
    <s v="Shally Langatein"/>
    <x v="0"/>
  </r>
  <r>
    <x v="4549"/>
    <n v="4841"/>
    <x v="0"/>
    <x v="1"/>
    <s v="B/192/S"/>
    <x v="0"/>
    <s v="S"/>
    <x v="2"/>
    <x v="67"/>
    <x v="0"/>
    <x v="0"/>
    <x v="0"/>
    <n v="0"/>
    <n v="0"/>
    <n v="0"/>
    <n v="0"/>
    <s v="Prefule"/>
    <s v="Mahamak Prefule"/>
    <x v="1"/>
  </r>
  <r>
    <x v="4550"/>
    <n v="4841"/>
    <x v="0"/>
    <x v="0"/>
    <s v="B/192/S"/>
    <x v="0"/>
    <s v="S"/>
    <x v="0"/>
    <x v="33"/>
    <x v="0"/>
    <x v="276"/>
    <x v="764"/>
    <n v="0"/>
    <n v="1381"/>
    <n v="358"/>
    <n v="3606"/>
    <s v="Prefule"/>
    <s v="Plas Prefule"/>
    <x v="0"/>
  </r>
  <r>
    <x v="4551"/>
    <n v="4841"/>
    <x v="0"/>
    <x v="0"/>
    <s v="B/192/S"/>
    <x v="0"/>
    <s v="S"/>
    <x v="0"/>
    <x v="36"/>
    <x v="0"/>
    <x v="234"/>
    <x v="999"/>
    <n v="0"/>
    <n v="1966"/>
    <n v="12708"/>
    <n v="16843"/>
    <s v="Prefule"/>
    <s v="Cellus Prefule"/>
    <x v="0"/>
  </r>
  <r>
    <x v="4552"/>
    <n v="4044"/>
    <x v="2"/>
    <x v="1"/>
    <s v="F/765/S"/>
    <x v="1"/>
    <s v="S"/>
    <x v="0"/>
    <x v="20"/>
    <x v="0"/>
    <x v="0"/>
    <x v="0"/>
    <n v="0"/>
    <n v="0"/>
    <n v="0"/>
    <n v="0"/>
    <s v="Can"/>
    <s v="Rowls Can"/>
    <x v="1"/>
  </r>
  <r>
    <x v="4553"/>
    <n v="4845"/>
    <x v="0"/>
    <x v="1"/>
    <s v="E/302/P"/>
    <x v="6"/>
    <s v="P"/>
    <x v="2"/>
    <x v="39"/>
    <x v="0"/>
    <x v="0"/>
    <x v="0"/>
    <n v="0"/>
    <n v="0"/>
    <n v="0"/>
    <n v="0"/>
    <s v="Whealeed"/>
    <s v="Furudra Whealeed"/>
    <x v="1"/>
  </r>
  <r>
    <x v="4554"/>
    <n v="4846"/>
    <x v="1"/>
    <x v="0"/>
    <s v="E/314/S"/>
    <x v="6"/>
    <s v="S"/>
    <x v="0"/>
    <x v="22"/>
    <x v="0"/>
    <x v="871"/>
    <x v="83"/>
    <n v="0"/>
    <n v="624"/>
    <n v="0"/>
    <n v="788"/>
    <s v="Canields"/>
    <s v="Sonnie Canields"/>
    <x v="0"/>
  </r>
  <r>
    <x v="4555"/>
    <n v="4846"/>
    <x v="1"/>
    <x v="1"/>
    <s v="G/791/S"/>
    <x v="3"/>
    <s v="S"/>
    <x v="0"/>
    <x v="16"/>
    <x v="0"/>
    <x v="0"/>
    <x v="0"/>
    <n v="0"/>
    <n v="0"/>
    <n v="0"/>
    <n v="0"/>
    <s v="Canields"/>
    <s v="Isa Canields"/>
    <x v="1"/>
  </r>
  <r>
    <x v="4556"/>
    <n v="4847"/>
    <x v="1"/>
    <x v="0"/>
    <s v="F/917/S"/>
    <x v="1"/>
    <s v="S"/>
    <x v="0"/>
    <x v="43"/>
    <x v="0"/>
    <x v="0"/>
    <x v="0"/>
    <n v="699"/>
    <n v="18"/>
    <n v="86"/>
    <n v="803"/>
    <s v="Domington"/>
    <s v="Blancy Domington"/>
    <x v="1"/>
  </r>
  <r>
    <x v="4557"/>
    <n v="4848"/>
    <x v="1"/>
    <x v="0"/>
    <s v="F/986/P"/>
    <x v="1"/>
    <s v="P"/>
    <x v="0"/>
    <x v="29"/>
    <x v="0"/>
    <x v="122"/>
    <x v="0"/>
    <n v="0"/>
    <n v="619"/>
    <n v="34"/>
    <n v="801"/>
    <s v="Griffince"/>
    <s v="Nathy Griffince"/>
    <x v="1"/>
  </r>
  <r>
    <x v="4558"/>
    <n v="4850"/>
    <x v="1"/>
    <x v="0"/>
    <s v="G/792/S"/>
    <x v="3"/>
    <s v="S"/>
    <x v="0"/>
    <x v="40"/>
    <x v="0"/>
    <x v="189"/>
    <x v="0"/>
    <n v="437"/>
    <n v="103"/>
    <n v="333"/>
    <n v="887"/>
    <s v="Shieldson"/>
    <s v="Tyrony Shieldson"/>
    <x v="1"/>
  </r>
  <r>
    <x v="4559"/>
    <n v="4850"/>
    <x v="1"/>
    <x v="0"/>
    <s v="G/792/S"/>
    <x v="3"/>
    <s v="S"/>
    <x v="0"/>
    <x v="31"/>
    <x v="0"/>
    <x v="412"/>
    <x v="919"/>
    <n v="0"/>
    <n v="2"/>
    <n v="0"/>
    <n v="446"/>
    <s v="Shieldson"/>
    <s v="Billya Shieldson"/>
    <x v="1"/>
  </r>
  <r>
    <x v="4560"/>
    <n v="4851"/>
    <x v="1"/>
    <x v="0"/>
    <s v="F/918/S"/>
    <x v="1"/>
    <s v="S"/>
    <x v="1"/>
    <x v="5"/>
    <x v="2"/>
    <x v="0"/>
    <x v="749"/>
    <n v="1"/>
    <n v="172"/>
    <n v="0"/>
    <n v="636"/>
    <s v="Gamberson"/>
    <s v="Guadae Gamberson"/>
    <x v="1"/>
  </r>
  <r>
    <x v="4561"/>
    <n v="4853"/>
    <x v="0"/>
    <x v="0"/>
    <s v="C/153/P"/>
    <x v="7"/>
    <s v="P"/>
    <x v="0"/>
    <x v="29"/>
    <x v="0"/>
    <x v="872"/>
    <x v="157"/>
    <n v="10"/>
    <n v="157"/>
    <n v="12"/>
    <n v="4922"/>
    <s v="Inkcablel"/>
    <s v="Gimpus Inkcablel"/>
    <x v="0"/>
  </r>
  <r>
    <x v="4562"/>
    <n v="4856"/>
    <x v="1"/>
    <x v="0"/>
    <s v="F/920/S"/>
    <x v="1"/>
    <s v="S"/>
    <x v="0"/>
    <x v="0"/>
    <x v="0"/>
    <x v="276"/>
    <x v="281"/>
    <n v="0"/>
    <n v="4"/>
    <n v="753"/>
    <n v="777"/>
    <s v="Sullones"/>
    <s v="Geneen Sullones"/>
    <x v="1"/>
  </r>
  <r>
    <x v="4563"/>
    <n v="4857"/>
    <x v="1"/>
    <x v="0"/>
    <s v="G/782/P"/>
    <x v="3"/>
    <s v="P"/>
    <x v="2"/>
    <x v="43"/>
    <x v="0"/>
    <x v="873"/>
    <x v="0"/>
    <n v="0"/>
    <n v="0"/>
    <n v="0"/>
    <n v="423"/>
    <s v="Bushins"/>
    <s v="Elanda Bushins"/>
    <x v="0"/>
  </r>
  <r>
    <x v="4564"/>
    <n v="4862"/>
    <x v="1"/>
    <x v="0"/>
    <s v="G/783/P"/>
    <x v="3"/>
    <s v="P"/>
    <x v="0"/>
    <x v="1"/>
    <x v="0"/>
    <x v="0"/>
    <x v="1000"/>
    <n v="17"/>
    <n v="0"/>
    <n v="0"/>
    <n v="888"/>
    <s v="Cruzaley"/>
    <s v="Jone Cruzaley"/>
    <x v="0"/>
  </r>
  <r>
    <x v="4565"/>
    <n v="4863"/>
    <x v="0"/>
    <x v="0"/>
    <s v="T/2/S"/>
    <x v="8"/>
    <s v="S"/>
    <x v="0"/>
    <x v="12"/>
    <x v="0"/>
    <x v="874"/>
    <x v="104"/>
    <n v="0"/>
    <n v="28"/>
    <n v="1362"/>
    <n v="3778"/>
    <s v="Unsible"/>
    <s v="Phacton Unsible"/>
    <x v="0"/>
  </r>
  <r>
    <x v="4566"/>
    <n v="4864"/>
    <x v="1"/>
    <x v="0"/>
    <s v="G/784/P"/>
    <x v="3"/>
    <s v="P"/>
    <x v="2"/>
    <x v="1"/>
    <x v="0"/>
    <x v="0"/>
    <x v="0"/>
    <n v="0"/>
    <n v="734"/>
    <n v="21"/>
    <n v="755"/>
    <s v="-"/>
    <s v="-"/>
    <x v="0"/>
  </r>
  <r>
    <x v="4567"/>
    <n v="4866"/>
    <x v="1"/>
    <x v="0"/>
    <s v="F/922/S"/>
    <x v="1"/>
    <s v="S"/>
    <x v="0"/>
    <x v="30"/>
    <x v="0"/>
    <x v="0"/>
    <x v="0"/>
    <n v="1875"/>
    <n v="142"/>
    <n v="2"/>
    <n v="2019"/>
    <s v="Hoodgers"/>
    <s v="Lewise Hoodgers"/>
    <x v="1"/>
  </r>
  <r>
    <x v="4568"/>
    <n v="4868"/>
    <x v="1"/>
    <x v="0"/>
    <s v="E/304/P"/>
    <x v="6"/>
    <s v="P"/>
    <x v="0"/>
    <x v="30"/>
    <x v="0"/>
    <x v="0"/>
    <x v="620"/>
    <n v="0"/>
    <n v="13"/>
    <n v="0"/>
    <n v="788"/>
    <s v="Rocholton"/>
    <s v="Rona Rocholton"/>
    <x v="1"/>
  </r>
  <r>
    <x v="4569"/>
    <n v="4870"/>
    <x v="1"/>
    <x v="0"/>
    <s v="G/785/P"/>
    <x v="3"/>
    <s v="P"/>
    <x v="2"/>
    <x v="9"/>
    <x v="0"/>
    <x v="8"/>
    <x v="0"/>
    <n v="0"/>
    <n v="0"/>
    <n v="176"/>
    <n v="184"/>
    <s v="Weaves"/>
    <s v="Ambert Weaves"/>
    <x v="0"/>
  </r>
  <r>
    <x v="4570"/>
    <n v="4871"/>
    <x v="1"/>
    <x v="0"/>
    <s v="F/990/P"/>
    <x v="1"/>
    <s v="P"/>
    <x v="1"/>
    <x v="45"/>
    <x v="0"/>
    <x v="0"/>
    <x v="696"/>
    <n v="0"/>
    <n v="0"/>
    <n v="0"/>
    <n v="611"/>
    <s v="Mccarry"/>
    <s v="Anniey Mccarry"/>
    <x v="0"/>
  </r>
  <r>
    <x v="4571"/>
    <n v="4873"/>
    <x v="0"/>
    <x v="0"/>
    <s v="C/191/S"/>
    <x v="7"/>
    <s v="S"/>
    <x v="2"/>
    <x v="8"/>
    <x v="0"/>
    <x v="0"/>
    <x v="1001"/>
    <n v="0"/>
    <n v="0"/>
    <n v="3880"/>
    <n v="5015"/>
    <s v="Excialing"/>
    <s v="Misa Excialing"/>
    <x v="1"/>
  </r>
  <r>
    <x v="4572"/>
    <n v="4045"/>
    <x v="2"/>
    <x v="0"/>
    <s v="D/135/P"/>
    <x v="5"/>
    <s v="P"/>
    <x v="0"/>
    <x v="18"/>
    <x v="0"/>
    <x v="765"/>
    <x v="0"/>
    <n v="531"/>
    <n v="1348"/>
    <n v="192"/>
    <n v="3488"/>
    <s v="Wist"/>
    <s v="Pars Wist"/>
    <x v="0"/>
  </r>
  <r>
    <x v="4573"/>
    <n v="4061"/>
    <x v="2"/>
    <x v="0"/>
    <s v="D/130/S"/>
    <x v="5"/>
    <s v="S"/>
    <x v="0"/>
    <x v="29"/>
    <x v="0"/>
    <x v="875"/>
    <x v="0"/>
    <n v="378"/>
    <n v="0"/>
    <n v="155"/>
    <n v="2384"/>
    <s v="Kashe"/>
    <s v="Jack Kashe"/>
    <x v="0"/>
  </r>
  <r>
    <x v="4574"/>
    <n v="4875"/>
    <x v="1"/>
    <x v="0"/>
    <s v="F/926/S"/>
    <x v="1"/>
    <s v="S"/>
    <x v="0"/>
    <x v="33"/>
    <x v="0"/>
    <x v="876"/>
    <x v="281"/>
    <n v="89"/>
    <n v="21"/>
    <n v="0"/>
    <n v="647"/>
    <s v="Morrows"/>
    <s v="Willey Morrows"/>
    <x v="1"/>
  </r>
  <r>
    <x v="4575"/>
    <n v="4061"/>
    <x v="2"/>
    <x v="1"/>
    <s v="F/766/S"/>
    <x v="1"/>
    <s v="S"/>
    <x v="0"/>
    <x v="16"/>
    <x v="0"/>
    <x v="0"/>
    <x v="0"/>
    <n v="0"/>
    <n v="0"/>
    <n v="0"/>
    <n v="0"/>
    <s v="Kashe"/>
    <s v="Graw Kashe"/>
    <x v="1"/>
  </r>
  <r>
    <x v="4576"/>
    <n v="4061"/>
    <x v="2"/>
    <x v="1"/>
    <s v="F/766/S"/>
    <x v="1"/>
    <s v="S"/>
    <x v="0"/>
    <x v="17"/>
    <x v="0"/>
    <x v="0"/>
    <x v="0"/>
    <n v="0"/>
    <n v="0"/>
    <n v="0"/>
    <n v="0"/>
    <s v="-"/>
    <s v="-"/>
    <x v="1"/>
  </r>
  <r>
    <x v="4577"/>
    <n v="4879"/>
    <x v="1"/>
    <x v="0"/>
    <s v="G/786/P"/>
    <x v="3"/>
    <s v="P"/>
    <x v="0"/>
    <x v="28"/>
    <x v="0"/>
    <x v="877"/>
    <x v="0"/>
    <n v="31"/>
    <n v="12"/>
    <n v="483"/>
    <n v="888"/>
    <s v="Hebernandry"/>
    <s v="Emilla Hebernandry"/>
    <x v="0"/>
  </r>
  <r>
    <x v="4578"/>
    <n v="4880"/>
    <x v="1"/>
    <x v="0"/>
    <s v="G/787/P"/>
    <x v="3"/>
    <s v="P"/>
    <x v="2"/>
    <x v="15"/>
    <x v="0"/>
    <x v="182"/>
    <x v="83"/>
    <n v="0"/>
    <n v="1305"/>
    <n v="0"/>
    <n v="1434"/>
    <s v="Alberts"/>
    <s v="Yvonna Alberts"/>
    <x v="0"/>
  </r>
  <r>
    <x v="4579"/>
    <n v="4079"/>
    <x v="2"/>
    <x v="0"/>
    <s v="F/771/S"/>
    <x v="1"/>
    <s v="S"/>
    <x v="2"/>
    <x v="31"/>
    <x v="0"/>
    <x v="878"/>
    <x v="0"/>
    <n v="1"/>
    <n v="0"/>
    <n v="6"/>
    <n v="1687"/>
    <s v="Upead"/>
    <s v="Koops Upead"/>
    <x v="0"/>
  </r>
  <r>
    <x v="4580"/>
    <n v="4882"/>
    <x v="0"/>
    <x v="0"/>
    <s v="B/193/S"/>
    <x v="0"/>
    <s v="S"/>
    <x v="0"/>
    <x v="34"/>
    <x v="0"/>
    <x v="150"/>
    <x v="1002"/>
    <n v="0"/>
    <n v="20"/>
    <n v="1837"/>
    <n v="3897"/>
    <s v="Switmorary"/>
    <s v="Tabdhib Switmorary"/>
    <x v="0"/>
  </r>
  <r>
    <x v="4581"/>
    <n v="4883"/>
    <x v="1"/>
    <x v="1"/>
    <s v="G/788/P"/>
    <x v="3"/>
    <s v="P"/>
    <x v="0"/>
    <x v="22"/>
    <x v="0"/>
    <x v="0"/>
    <x v="0"/>
    <n v="0"/>
    <n v="0"/>
    <n v="0"/>
    <n v="0"/>
    <s v="Carrishley"/>
    <s v="Darley Carrishley"/>
    <x v="1"/>
  </r>
  <r>
    <x v="4582"/>
    <n v="4082"/>
    <x v="2"/>
    <x v="0"/>
    <s v="E/252/P"/>
    <x v="6"/>
    <s v="P"/>
    <x v="0"/>
    <x v="15"/>
    <x v="0"/>
    <x v="0"/>
    <x v="0"/>
    <n v="0"/>
    <n v="0"/>
    <n v="0"/>
    <n v="0"/>
    <s v="Cres"/>
    <s v="Gray Cres"/>
    <x v="0"/>
  </r>
  <r>
    <x v="4583"/>
    <n v="4090"/>
    <x v="2"/>
    <x v="0"/>
    <s v="D/133/S"/>
    <x v="5"/>
    <s v="S"/>
    <x v="0"/>
    <x v="59"/>
    <x v="0"/>
    <x v="568"/>
    <x v="0"/>
    <n v="1546"/>
    <n v="3"/>
    <n v="2"/>
    <n v="1778"/>
    <s v="Ruica"/>
    <s v="Honjay Ruica"/>
    <x v="1"/>
  </r>
  <r>
    <x v="4584"/>
    <n v="4886"/>
    <x v="1"/>
    <x v="0"/>
    <s v="F/931/S"/>
    <x v="1"/>
    <s v="S"/>
    <x v="0"/>
    <x v="41"/>
    <x v="0"/>
    <x v="0"/>
    <x v="0"/>
    <n v="1770"/>
    <n v="1284"/>
    <n v="8"/>
    <n v="3062"/>
    <s v="Simonsents"/>
    <s v="Carita Simonsents"/>
    <x v="0"/>
  </r>
  <r>
    <x v="4585"/>
    <n v="4887"/>
    <x v="1"/>
    <x v="0"/>
    <s v="F/991/P"/>
    <x v="1"/>
    <s v="P"/>
    <x v="0"/>
    <x v="28"/>
    <x v="0"/>
    <x v="0"/>
    <x v="1003"/>
    <n v="868"/>
    <n v="405"/>
    <n v="0"/>
    <n v="1527"/>
    <s v="Thomason"/>
    <s v="Debora Thomason"/>
    <x v="1"/>
  </r>
  <r>
    <x v="4586"/>
    <n v="4888"/>
    <x v="0"/>
    <x v="1"/>
    <s v="C/192/S"/>
    <x v="7"/>
    <s v="S"/>
    <x v="0"/>
    <x v="7"/>
    <x v="0"/>
    <x v="0"/>
    <x v="0"/>
    <n v="0"/>
    <n v="0"/>
    <n v="0"/>
    <n v="0"/>
    <s v="Tairbatic"/>
    <s v="Mark Tairbatic"/>
    <x v="1"/>
  </r>
  <r>
    <x v="4587"/>
    <n v="4889"/>
    <x v="1"/>
    <x v="0"/>
    <s v="G/794/S"/>
    <x v="3"/>
    <s v="S"/>
    <x v="1"/>
    <x v="55"/>
    <x v="0"/>
    <x v="798"/>
    <x v="281"/>
    <n v="0"/>
    <n v="19"/>
    <n v="466"/>
    <n v="767"/>
    <s v="Mullericer"/>
    <s v="Thewis Mullericer"/>
    <x v="0"/>
  </r>
  <r>
    <x v="4588"/>
    <n v="4890"/>
    <x v="1"/>
    <x v="0"/>
    <s v="G/795/S"/>
    <x v="3"/>
    <s v="S"/>
    <x v="2"/>
    <x v="20"/>
    <x v="0"/>
    <x v="0"/>
    <x v="0"/>
    <n v="0"/>
    <n v="0"/>
    <n v="0"/>
    <n v="0"/>
    <s v="Browlerson"/>
    <s v="Rone Browlerson"/>
    <x v="1"/>
  </r>
  <r>
    <x v="4589"/>
    <n v="4890"/>
    <x v="1"/>
    <x v="0"/>
    <s v="F/932/S"/>
    <x v="1"/>
    <s v="S"/>
    <x v="0"/>
    <x v="40"/>
    <x v="0"/>
    <x v="0"/>
    <x v="0"/>
    <n v="874"/>
    <n v="0"/>
    <n v="0"/>
    <n v="874"/>
    <s v="Browlerson"/>
    <s v="Cline Browlerson"/>
    <x v="1"/>
  </r>
  <r>
    <x v="4590"/>
    <n v="4891"/>
    <x v="0"/>
    <x v="1"/>
    <s v="B/194/S"/>
    <x v="0"/>
    <s v="S"/>
    <x v="0"/>
    <x v="15"/>
    <x v="0"/>
    <x v="0"/>
    <x v="0"/>
    <n v="0"/>
    <n v="0"/>
    <n v="0"/>
    <n v="0"/>
    <s v="Ambleetive"/>
    <s v="Cella Ambleetive"/>
    <x v="1"/>
  </r>
  <r>
    <x v="4591"/>
    <n v="4891"/>
    <x v="0"/>
    <x v="1"/>
    <s v="B/194/S"/>
    <x v="0"/>
    <s v="S"/>
    <x v="2"/>
    <x v="1"/>
    <x v="0"/>
    <x v="0"/>
    <x v="0"/>
    <n v="0"/>
    <n v="0"/>
    <n v="0"/>
    <n v="0"/>
    <s v="Heeroling"/>
    <s v="Weion Heeroling"/>
    <x v="1"/>
  </r>
  <r>
    <x v="4592"/>
    <n v="4892"/>
    <x v="1"/>
    <x v="0"/>
    <s v="G/796/S"/>
    <x v="3"/>
    <s v="S"/>
    <x v="0"/>
    <x v="58"/>
    <x v="0"/>
    <x v="103"/>
    <x v="0"/>
    <n v="0"/>
    <n v="42"/>
    <n v="1731"/>
    <n v="1817"/>
    <s v="Colomonson"/>
    <s v="Branda Colomonson"/>
    <x v="0"/>
  </r>
  <r>
    <x v="4593"/>
    <n v="4893"/>
    <x v="1"/>
    <x v="1"/>
    <s v="G/797/S"/>
    <x v="3"/>
    <s v="S"/>
    <x v="2"/>
    <x v="14"/>
    <x v="0"/>
    <x v="0"/>
    <x v="0"/>
    <n v="0"/>
    <n v="0"/>
    <n v="0"/>
    <n v="0"/>
    <s v="Singlents"/>
    <s v="Joya Singlents"/>
    <x v="1"/>
  </r>
  <r>
    <x v="4594"/>
    <n v="4895"/>
    <x v="1"/>
    <x v="1"/>
    <s v="G/789/P"/>
    <x v="3"/>
    <s v="P"/>
    <x v="2"/>
    <x v="24"/>
    <x v="0"/>
    <x v="0"/>
    <x v="0"/>
    <n v="0"/>
    <n v="0"/>
    <n v="0"/>
    <n v="0"/>
    <s v="Mcleaney"/>
    <s v="Eriana Mcleaney"/>
    <x v="1"/>
  </r>
  <r>
    <x v="4595"/>
    <n v="4896"/>
    <x v="1"/>
    <x v="0"/>
    <s v="F/992/P"/>
    <x v="1"/>
    <s v="P"/>
    <x v="0"/>
    <x v="46"/>
    <x v="0"/>
    <x v="94"/>
    <x v="1004"/>
    <n v="0"/>
    <n v="0"/>
    <n v="0"/>
    <n v="1108"/>
    <s v="Jimes"/>
    <s v="Vana Jimes"/>
    <x v="0"/>
  </r>
  <r>
    <x v="4596"/>
    <n v="4897"/>
    <x v="1"/>
    <x v="0"/>
    <s v="F/993/P"/>
    <x v="1"/>
    <s v="P"/>
    <x v="0"/>
    <x v="41"/>
    <x v="0"/>
    <x v="0"/>
    <x v="0"/>
    <n v="31"/>
    <n v="2121"/>
    <n v="0"/>
    <n v="2152"/>
    <s v="Weavesend"/>
    <s v="Trice Weavesend"/>
    <x v="0"/>
  </r>
  <r>
    <x v="4597"/>
    <n v="4898"/>
    <x v="1"/>
    <x v="0"/>
    <s v="F/933/S"/>
    <x v="1"/>
    <s v="S"/>
    <x v="0"/>
    <x v="7"/>
    <x v="0"/>
    <x v="879"/>
    <x v="10"/>
    <n v="32"/>
    <n v="71"/>
    <n v="140"/>
    <n v="891"/>
    <s v="Bertsontry"/>
    <s v="Lorian Bertsontry"/>
    <x v="1"/>
  </r>
  <r>
    <x v="4598"/>
    <n v="4899"/>
    <x v="1"/>
    <x v="1"/>
    <s v="G/799/S"/>
    <x v="3"/>
    <s v="S"/>
    <x v="0"/>
    <x v="46"/>
    <x v="0"/>
    <x v="0"/>
    <x v="0"/>
    <n v="0"/>
    <n v="0"/>
    <n v="0"/>
    <n v="0"/>
    <s v="Leonzaley"/>
    <s v="Elicia Leonzaley"/>
    <x v="1"/>
  </r>
  <r>
    <x v="4599"/>
    <n v="4899"/>
    <x v="1"/>
    <x v="0"/>
    <s v="G/799/S"/>
    <x v="3"/>
    <s v="S"/>
    <x v="1"/>
    <x v="25"/>
    <x v="0"/>
    <x v="8"/>
    <x v="829"/>
    <n v="3"/>
    <n v="5"/>
    <n v="0"/>
    <n v="706"/>
    <s v="Leonzaley"/>
    <s v="Adamie Leonzaley"/>
    <x v="1"/>
  </r>
  <r>
    <x v="4600"/>
    <n v="4900"/>
    <x v="1"/>
    <x v="0"/>
    <s v="F/994/P"/>
    <x v="1"/>
    <s v="P"/>
    <x v="1"/>
    <x v="8"/>
    <x v="0"/>
    <x v="0"/>
    <x v="0"/>
    <n v="2"/>
    <n v="672"/>
    <n v="10"/>
    <n v="684"/>
    <s v="Gaington"/>
    <s v="Idace Gaington"/>
    <x v="0"/>
  </r>
  <r>
    <x v="4601"/>
    <n v="4901"/>
    <x v="1"/>
    <x v="0"/>
    <s v="G/790/P"/>
    <x v="3"/>
    <s v="P"/>
    <x v="0"/>
    <x v="58"/>
    <x v="0"/>
    <x v="0"/>
    <x v="662"/>
    <n v="1"/>
    <n v="2"/>
    <n v="8"/>
    <n v="848"/>
    <s v="Baldson"/>
    <s v="Nichad Baldson"/>
    <x v="0"/>
  </r>
  <r>
    <x v="4602"/>
    <n v="4901"/>
    <x v="1"/>
    <x v="0"/>
    <s v="E/305/P"/>
    <x v="6"/>
    <s v="P"/>
    <x v="0"/>
    <x v="10"/>
    <x v="0"/>
    <x v="115"/>
    <x v="130"/>
    <n v="276"/>
    <n v="0"/>
    <n v="0"/>
    <n v="996"/>
    <s v="Baldson"/>
    <s v="Benny Baldson"/>
    <x v="0"/>
  </r>
  <r>
    <x v="4603"/>
    <n v="4902"/>
    <x v="1"/>
    <x v="1"/>
    <s v="G/791/P"/>
    <x v="3"/>
    <s v="P"/>
    <x v="0"/>
    <x v="59"/>
    <x v="0"/>
    <x v="0"/>
    <x v="0"/>
    <n v="0"/>
    <n v="0"/>
    <n v="0"/>
    <n v="0"/>
    <s v="Whiters"/>
    <s v="Dennie Whiters"/>
    <x v="0"/>
  </r>
  <r>
    <x v="4604"/>
    <n v="4903"/>
    <x v="1"/>
    <x v="0"/>
    <s v="F/995/P"/>
    <x v="1"/>
    <s v="P"/>
    <x v="2"/>
    <x v="40"/>
    <x v="0"/>
    <x v="64"/>
    <x v="0"/>
    <n v="0"/>
    <n v="1"/>
    <n v="2203"/>
    <n v="2266"/>
    <s v="Moodman"/>
    <s v="Arla Moodman"/>
    <x v="0"/>
  </r>
  <r>
    <x v="4605"/>
    <n v="4904"/>
    <x v="1"/>
    <x v="0"/>
    <s v="E/317/S"/>
    <x v="6"/>
    <s v="S"/>
    <x v="0"/>
    <x v="5"/>
    <x v="0"/>
    <x v="71"/>
    <x v="0"/>
    <n v="0"/>
    <n v="788"/>
    <n v="0"/>
    <n v="790"/>
    <s v="Willynnedy"/>
    <s v="Tamin Willynnedy"/>
    <x v="0"/>
  </r>
  <r>
    <x v="4606"/>
    <n v="4909"/>
    <x v="1"/>
    <x v="0"/>
    <s v="F/997/P"/>
    <x v="1"/>
    <s v="P"/>
    <x v="2"/>
    <x v="67"/>
    <x v="0"/>
    <x v="204"/>
    <x v="707"/>
    <n v="0"/>
    <n v="1"/>
    <n v="0"/>
    <n v="600"/>
    <s v="Franey"/>
    <s v="Evane Franey"/>
    <x v="0"/>
  </r>
  <r>
    <x v="4607"/>
    <n v="4910"/>
    <x v="0"/>
    <x v="0"/>
    <s v="E/306/P"/>
    <x v="6"/>
    <s v="P"/>
    <x v="0"/>
    <x v="42"/>
    <x v="0"/>
    <x v="0"/>
    <x v="1005"/>
    <n v="0"/>
    <n v="2711"/>
    <n v="691"/>
    <n v="4732"/>
    <s v="Dratembid"/>
    <s v="Tetraix Dratembid"/>
    <x v="0"/>
  </r>
  <r>
    <x v="4608"/>
    <n v="4911"/>
    <x v="1"/>
    <x v="0"/>
    <s v="F/998/P"/>
    <x v="1"/>
    <s v="P"/>
    <x v="0"/>
    <x v="41"/>
    <x v="0"/>
    <x v="0"/>
    <x v="0"/>
    <n v="0"/>
    <n v="702"/>
    <n v="0"/>
    <n v="702"/>
    <s v="Hughriend"/>
    <s v="Adriet Hughriend"/>
    <x v="0"/>
  </r>
  <r>
    <x v="4609"/>
    <n v="4096"/>
    <x v="2"/>
    <x v="0"/>
    <s v="F/842/P"/>
    <x v="1"/>
    <s v="P"/>
    <x v="0"/>
    <x v="59"/>
    <x v="0"/>
    <x v="880"/>
    <x v="0"/>
    <n v="128"/>
    <n v="3"/>
    <n v="41"/>
    <n v="1121"/>
    <s v="Vicke"/>
    <s v="Stote Vicke"/>
    <x v="1"/>
  </r>
  <r>
    <x v="4610"/>
    <n v="4114"/>
    <x v="2"/>
    <x v="1"/>
    <s v="E/270/S"/>
    <x v="6"/>
    <s v="S"/>
    <x v="0"/>
    <x v="14"/>
    <x v="0"/>
    <x v="0"/>
    <x v="0"/>
    <n v="0"/>
    <n v="0"/>
    <n v="0"/>
    <n v="0"/>
    <s v="Porté"/>
    <s v="Rowls Porté"/>
    <x v="1"/>
  </r>
  <r>
    <x v="4611"/>
    <n v="4128"/>
    <x v="2"/>
    <x v="0"/>
    <s v="F/846/P"/>
    <x v="1"/>
    <s v="P"/>
    <x v="0"/>
    <x v="48"/>
    <x v="1"/>
    <x v="881"/>
    <x v="0"/>
    <n v="1144"/>
    <n v="8"/>
    <n v="23"/>
    <n v="1286"/>
    <s v="Pare"/>
    <s v="Ors Pare"/>
    <x v="0"/>
  </r>
  <r>
    <x v="4612"/>
    <n v="4915"/>
    <x v="1"/>
    <x v="1"/>
    <s v="G/793/P"/>
    <x v="3"/>
    <s v="P"/>
    <x v="1"/>
    <x v="18"/>
    <x v="0"/>
    <x v="0"/>
    <x v="0"/>
    <n v="0"/>
    <n v="0"/>
    <n v="0"/>
    <n v="0"/>
    <s v="Lamberguson"/>
    <s v="Mon Lamberguson"/>
    <x v="0"/>
  </r>
  <r>
    <x v="4613"/>
    <n v="4128"/>
    <x v="2"/>
    <x v="0"/>
    <s v="F/846/P"/>
    <x v="1"/>
    <s v="P"/>
    <x v="0"/>
    <x v="16"/>
    <x v="0"/>
    <x v="0"/>
    <x v="0"/>
    <n v="0"/>
    <n v="0"/>
    <n v="0"/>
    <n v="0"/>
    <s v="Pare"/>
    <s v="Aars Pare"/>
    <x v="1"/>
  </r>
  <r>
    <x v="4614"/>
    <n v="4917"/>
    <x v="0"/>
    <x v="0"/>
    <s v="B/195/S"/>
    <x v="0"/>
    <s v="S"/>
    <x v="2"/>
    <x v="39"/>
    <x v="1"/>
    <x v="27"/>
    <x v="1006"/>
    <n v="1"/>
    <n v="1679"/>
    <n v="27"/>
    <n v="11737"/>
    <s v="Neceriont"/>
    <s v="Brab Neceriont"/>
    <x v="1"/>
  </r>
  <r>
    <x v="4615"/>
    <n v="4918"/>
    <x v="1"/>
    <x v="1"/>
    <s v="G/794/P"/>
    <x v="3"/>
    <s v="P"/>
    <x v="2"/>
    <x v="67"/>
    <x v="0"/>
    <x v="0"/>
    <x v="0"/>
    <n v="0"/>
    <n v="0"/>
    <n v="0"/>
    <n v="0"/>
    <s v="Ryanga"/>
    <s v="Andyn Ryanga"/>
    <x v="1"/>
  </r>
  <r>
    <x v="4616"/>
    <n v="4920"/>
    <x v="1"/>
    <x v="1"/>
    <s v="G/802/S"/>
    <x v="3"/>
    <s v="S"/>
    <x v="2"/>
    <x v="1"/>
    <x v="0"/>
    <x v="0"/>
    <x v="0"/>
    <n v="0"/>
    <n v="0"/>
    <n v="0"/>
    <n v="0"/>
    <s v="Booneid"/>
    <s v="Chary Booneid"/>
    <x v="1"/>
  </r>
  <r>
    <x v="4617"/>
    <n v="4128"/>
    <x v="2"/>
    <x v="1"/>
    <s v="F/846/P"/>
    <x v="1"/>
    <s v="P"/>
    <x v="0"/>
    <x v="32"/>
    <x v="0"/>
    <x v="0"/>
    <x v="0"/>
    <n v="0"/>
    <n v="0"/>
    <n v="0"/>
    <n v="0"/>
    <s v="Pare"/>
    <s v="Guanch Pare"/>
    <x v="1"/>
  </r>
  <r>
    <x v="4618"/>
    <n v="4130"/>
    <x v="2"/>
    <x v="1"/>
    <s v=""/>
    <x v="4"/>
    <s v=""/>
    <x v="0"/>
    <x v="43"/>
    <x v="0"/>
    <x v="0"/>
    <x v="0"/>
    <n v="0"/>
    <n v="0"/>
    <n v="0"/>
    <n v="0"/>
    <s v="Merte"/>
    <s v="Forms Merte"/>
    <x v="1"/>
  </r>
  <r>
    <x v="4619"/>
    <n v="4135"/>
    <x v="2"/>
    <x v="0"/>
    <s v="F/777/S"/>
    <x v="1"/>
    <s v="S"/>
    <x v="0"/>
    <x v="2"/>
    <x v="0"/>
    <x v="882"/>
    <x v="0"/>
    <n v="22"/>
    <n v="1493"/>
    <n v="0"/>
    <n v="2365"/>
    <s v="Merte"/>
    <s v="Cakers Merte"/>
    <x v="0"/>
  </r>
  <r>
    <x v="4620"/>
    <n v="4143"/>
    <x v="2"/>
    <x v="1"/>
    <s v="E/258/P"/>
    <x v="6"/>
    <s v="P"/>
    <x v="0"/>
    <x v="19"/>
    <x v="0"/>
    <x v="0"/>
    <x v="0"/>
    <n v="0"/>
    <n v="0"/>
    <n v="0"/>
    <n v="0"/>
    <s v="Buncy"/>
    <s v="Heales Buncy"/>
    <x v="0"/>
  </r>
  <r>
    <x v="4621"/>
    <n v="4154"/>
    <x v="2"/>
    <x v="1"/>
    <s v="F/781/S"/>
    <x v="1"/>
    <s v="S"/>
    <x v="0"/>
    <x v="40"/>
    <x v="0"/>
    <x v="0"/>
    <x v="0"/>
    <n v="0"/>
    <n v="0"/>
    <n v="0"/>
    <n v="0"/>
    <s v="Gelte"/>
    <s v="Beant Gelte"/>
    <x v="1"/>
  </r>
  <r>
    <x v="4622"/>
    <n v="4160"/>
    <x v="2"/>
    <x v="0"/>
    <s v="F/783/S"/>
    <x v="1"/>
    <s v="S"/>
    <x v="0"/>
    <x v="38"/>
    <x v="1"/>
    <x v="830"/>
    <x v="0"/>
    <n v="991"/>
    <n v="46"/>
    <n v="0"/>
    <n v="1698"/>
    <s v="-"/>
    <s v="-"/>
    <x v="1"/>
  </r>
  <r>
    <x v="4623"/>
    <n v="4172"/>
    <x v="2"/>
    <x v="1"/>
    <s v="F/856/P"/>
    <x v="1"/>
    <s v="P"/>
    <x v="0"/>
    <x v="1"/>
    <x v="0"/>
    <x v="0"/>
    <x v="0"/>
    <n v="0"/>
    <n v="0"/>
    <n v="0"/>
    <n v="0"/>
    <s v="Flell"/>
    <s v="Peefox Flell"/>
    <x v="1"/>
  </r>
  <r>
    <x v="4624"/>
    <n v="4172"/>
    <x v="2"/>
    <x v="0"/>
    <s v="F/856/P"/>
    <x v="1"/>
    <s v="P"/>
    <x v="0"/>
    <x v="2"/>
    <x v="0"/>
    <x v="276"/>
    <x v="0"/>
    <n v="186"/>
    <n v="2436"/>
    <n v="4"/>
    <n v="2638"/>
    <s v="Flell"/>
    <s v="Cinkes Flell"/>
    <x v="0"/>
  </r>
  <r>
    <x v="4625"/>
    <n v="4172"/>
    <x v="2"/>
    <x v="0"/>
    <s v="F/856/P"/>
    <x v="1"/>
    <s v="P"/>
    <x v="2"/>
    <x v="1"/>
    <x v="0"/>
    <x v="883"/>
    <x v="0"/>
    <n v="50"/>
    <n v="0"/>
    <n v="0"/>
    <n v="1413"/>
    <s v="Facle"/>
    <s v="Puffs Facle"/>
    <x v="0"/>
  </r>
  <r>
    <x v="4626"/>
    <n v="4172"/>
    <x v="2"/>
    <x v="0"/>
    <s v="F/856/P"/>
    <x v="1"/>
    <s v="P"/>
    <x v="0"/>
    <x v="35"/>
    <x v="0"/>
    <x v="556"/>
    <x v="0"/>
    <n v="959"/>
    <n v="0"/>
    <n v="42"/>
    <n v="1129"/>
    <s v="Flell"/>
    <s v="Barks Flell"/>
    <x v="0"/>
  </r>
  <r>
    <x v="4627"/>
    <n v="4930"/>
    <x v="0"/>
    <x v="1"/>
    <s v="B/161/P"/>
    <x v="0"/>
    <s v="P"/>
    <x v="3"/>
    <x v="52"/>
    <x v="0"/>
    <x v="0"/>
    <x v="0"/>
    <n v="0"/>
    <n v="0"/>
    <n v="0"/>
    <n v="0"/>
    <s v="Alenter"/>
    <s v="Alar Alenter"/>
    <x v="1"/>
  </r>
  <r>
    <x v="4628"/>
    <n v="4930"/>
    <x v="0"/>
    <x v="0"/>
    <s v="B/161/P"/>
    <x v="0"/>
    <s v="P"/>
    <x v="0"/>
    <x v="27"/>
    <x v="0"/>
    <x v="0"/>
    <x v="119"/>
    <n v="106"/>
    <n v="0"/>
    <n v="0"/>
    <n v="3677"/>
    <s v="Alenter"/>
    <s v="Achium Alenter"/>
    <x v="1"/>
  </r>
  <r>
    <x v="4629"/>
    <n v="4172"/>
    <x v="2"/>
    <x v="1"/>
    <s v="F/856/P"/>
    <x v="1"/>
    <s v="P"/>
    <x v="0"/>
    <x v="24"/>
    <x v="0"/>
    <x v="0"/>
    <x v="0"/>
    <n v="0"/>
    <n v="0"/>
    <n v="0"/>
    <n v="0"/>
    <s v="Flell"/>
    <s v="Fruik Flell"/>
    <x v="1"/>
  </r>
  <r>
    <x v="4630"/>
    <n v="4176"/>
    <x v="2"/>
    <x v="1"/>
    <s v="F/859/P"/>
    <x v="1"/>
    <s v="P"/>
    <x v="0"/>
    <x v="0"/>
    <x v="0"/>
    <x v="0"/>
    <x v="0"/>
    <n v="0"/>
    <n v="0"/>
    <n v="0"/>
    <n v="0"/>
    <s v="Fla"/>
    <s v="Rants Fla"/>
    <x v="1"/>
  </r>
  <r>
    <x v="4631"/>
    <n v="4176"/>
    <x v="2"/>
    <x v="1"/>
    <s v="F/859/P"/>
    <x v="1"/>
    <s v="P"/>
    <x v="0"/>
    <x v="28"/>
    <x v="0"/>
    <x v="0"/>
    <x v="0"/>
    <n v="0"/>
    <n v="0"/>
    <n v="0"/>
    <n v="0"/>
    <s v="Opité"/>
    <s v="Lidex Opité"/>
    <x v="1"/>
  </r>
  <r>
    <x v="4632"/>
    <n v="2817"/>
    <x v="2"/>
    <x v="0"/>
    <s v="F/584/P"/>
    <x v="1"/>
    <s v="P"/>
    <x v="0"/>
    <x v="36"/>
    <x v="0"/>
    <x v="371"/>
    <x v="0"/>
    <n v="910"/>
    <n v="0"/>
    <n v="12"/>
    <n v="1159"/>
    <s v="Sutty"/>
    <s v="Sealfs Sutty"/>
    <x v="0"/>
  </r>
  <r>
    <x v="4633"/>
    <n v="4176"/>
    <x v="2"/>
    <x v="0"/>
    <s v="F/859/P"/>
    <x v="1"/>
    <s v="P"/>
    <x v="0"/>
    <x v="28"/>
    <x v="0"/>
    <x v="375"/>
    <x v="0"/>
    <n v="742"/>
    <n v="352"/>
    <n v="0"/>
    <n v="1854"/>
    <s v="Opité"/>
    <s v="Shood Opité"/>
    <x v="1"/>
  </r>
  <r>
    <x v="4634"/>
    <n v="4176"/>
    <x v="2"/>
    <x v="0"/>
    <s v="D/142/P"/>
    <x v="5"/>
    <s v="P"/>
    <x v="0"/>
    <x v="59"/>
    <x v="0"/>
    <x v="111"/>
    <x v="0"/>
    <n v="418"/>
    <n v="480"/>
    <n v="36"/>
    <n v="1181"/>
    <s v="Fla"/>
    <s v="Risps Fla"/>
    <x v="0"/>
  </r>
  <r>
    <x v="4635"/>
    <n v="4934"/>
    <x v="1"/>
    <x v="0"/>
    <s v="F/1006/P"/>
    <x v="1"/>
    <s v="P"/>
    <x v="0"/>
    <x v="14"/>
    <x v="0"/>
    <x v="153"/>
    <x v="335"/>
    <n v="0"/>
    <n v="1027"/>
    <n v="199"/>
    <n v="1456"/>
    <s v="Hammonton"/>
    <s v="Raulia Hammonton"/>
    <x v="0"/>
  </r>
  <r>
    <x v="4636"/>
    <n v="4937"/>
    <x v="1"/>
    <x v="0"/>
    <s v="G/803/S"/>
    <x v="3"/>
    <s v="S"/>
    <x v="0"/>
    <x v="10"/>
    <x v="0"/>
    <x v="884"/>
    <x v="531"/>
    <n v="0"/>
    <n v="22"/>
    <n v="0"/>
    <n v="1708"/>
    <s v="Simonddler"/>
    <s v="Besse Simonddler"/>
    <x v="0"/>
  </r>
  <r>
    <x v="4637"/>
    <n v="4938"/>
    <x v="1"/>
    <x v="0"/>
    <s v="G/804/S"/>
    <x v="3"/>
    <s v="S"/>
    <x v="2"/>
    <x v="28"/>
    <x v="0"/>
    <x v="0"/>
    <x v="0"/>
    <n v="847"/>
    <n v="0"/>
    <n v="0"/>
    <n v="847"/>
    <s v="Traverdy"/>
    <s v="Lynnee Traverdy"/>
    <x v="1"/>
  </r>
  <r>
    <x v="4638"/>
    <n v="4939"/>
    <x v="1"/>
    <x v="0"/>
    <s v="F/1007/P"/>
    <x v="1"/>
    <s v="P"/>
    <x v="0"/>
    <x v="43"/>
    <x v="0"/>
    <x v="0"/>
    <x v="1007"/>
    <n v="0"/>
    <n v="0"/>
    <n v="0"/>
    <n v="2077"/>
    <s v="Bryangton"/>
    <s v="Lonnis Bryangton"/>
    <x v="1"/>
  </r>
  <r>
    <x v="4639"/>
    <n v="4940"/>
    <x v="1"/>
    <x v="1"/>
    <s v="G/805/S"/>
    <x v="3"/>
    <s v="S"/>
    <x v="3"/>
    <x v="43"/>
    <x v="0"/>
    <x v="0"/>
    <x v="0"/>
    <n v="0"/>
    <n v="0"/>
    <n v="0"/>
    <n v="0"/>
    <s v="Vantonson"/>
    <s v="Dony Vantonson"/>
    <x v="1"/>
  </r>
  <r>
    <x v="4640"/>
    <n v="4176"/>
    <x v="2"/>
    <x v="1"/>
    <s v="F/859/P"/>
    <x v="1"/>
    <s v="P"/>
    <x v="0"/>
    <x v="45"/>
    <x v="0"/>
    <x v="0"/>
    <x v="0"/>
    <n v="0"/>
    <n v="0"/>
    <n v="0"/>
    <n v="0"/>
    <s v="Fla"/>
    <s v="Wafros Fla"/>
    <x v="1"/>
  </r>
  <r>
    <x v="4641"/>
    <n v="4942"/>
    <x v="1"/>
    <x v="1"/>
    <s v="G/806/S"/>
    <x v="3"/>
    <s v="S"/>
    <x v="0"/>
    <x v="47"/>
    <x v="2"/>
    <x v="0"/>
    <x v="0"/>
    <n v="0"/>
    <n v="0"/>
    <n v="0"/>
    <n v="0"/>
    <s v="Reenon"/>
    <s v="Lis Reenon"/>
    <x v="1"/>
  </r>
  <r>
    <x v="4642"/>
    <n v="4942"/>
    <x v="1"/>
    <x v="1"/>
    <s v="G/806/S"/>
    <x v="3"/>
    <s v="S"/>
    <x v="0"/>
    <x v="39"/>
    <x v="0"/>
    <x v="0"/>
    <x v="0"/>
    <n v="0"/>
    <n v="0"/>
    <n v="0"/>
    <n v="0"/>
    <s v="Reenon"/>
    <s v="Coreee Reenon"/>
    <x v="1"/>
  </r>
  <r>
    <x v="4643"/>
    <n v="4194"/>
    <x v="2"/>
    <x v="1"/>
    <s v="F/862/P"/>
    <x v="1"/>
    <s v="P"/>
    <x v="2"/>
    <x v="10"/>
    <x v="0"/>
    <x v="0"/>
    <x v="0"/>
    <n v="0"/>
    <n v="0"/>
    <n v="0"/>
    <n v="0"/>
    <s v="Kité"/>
    <s v="Oaters Kité"/>
    <x v="1"/>
  </r>
  <r>
    <x v="4644"/>
    <n v="4944"/>
    <x v="0"/>
    <x v="0"/>
    <s v="A/60/S"/>
    <x v="2"/>
    <s v="S"/>
    <x v="2"/>
    <x v="34"/>
    <x v="0"/>
    <x v="201"/>
    <x v="1008"/>
    <n v="2"/>
    <n v="2"/>
    <n v="0"/>
    <n v="2444"/>
    <s v="Ainserfle"/>
    <s v="Hadirah Ainserfle"/>
    <x v="1"/>
  </r>
  <r>
    <x v="4645"/>
    <n v="4944"/>
    <x v="0"/>
    <x v="0"/>
    <s v="A/60/S"/>
    <x v="2"/>
    <s v="S"/>
    <x v="2"/>
    <x v="2"/>
    <x v="0"/>
    <x v="0"/>
    <x v="1009"/>
    <n v="0"/>
    <n v="737"/>
    <n v="2193"/>
    <n v="6378"/>
    <s v="Ainserfle"/>
    <s v="Sular Ainserfle"/>
    <x v="0"/>
  </r>
  <r>
    <x v="4646"/>
    <n v="4944"/>
    <x v="0"/>
    <x v="0"/>
    <s v="A/60/S"/>
    <x v="2"/>
    <s v="S"/>
    <x v="0"/>
    <x v="35"/>
    <x v="0"/>
    <x v="885"/>
    <x v="1010"/>
    <n v="0"/>
    <n v="334"/>
    <n v="1539"/>
    <n v="3776"/>
    <s v="Ainserfle"/>
    <s v="Luxonon Ainserfle"/>
    <x v="0"/>
  </r>
  <r>
    <x v="4647"/>
    <n v="4945"/>
    <x v="1"/>
    <x v="1"/>
    <s v="G/798/P"/>
    <x v="3"/>
    <s v="P"/>
    <x v="1"/>
    <x v="38"/>
    <x v="0"/>
    <x v="0"/>
    <x v="0"/>
    <n v="0"/>
    <n v="0"/>
    <n v="0"/>
    <n v="0"/>
    <s v="Bartins"/>
    <s v="Eline Bartins"/>
    <x v="1"/>
  </r>
  <r>
    <x v="4648"/>
    <n v="4946"/>
    <x v="1"/>
    <x v="1"/>
    <s v="G/799/P"/>
    <x v="3"/>
    <s v="P"/>
    <x v="0"/>
    <x v="36"/>
    <x v="0"/>
    <x v="0"/>
    <x v="0"/>
    <n v="0"/>
    <n v="0"/>
    <n v="0"/>
    <n v="0"/>
    <s v="Kiddley"/>
    <s v="Helley Kiddley"/>
    <x v="0"/>
  </r>
  <r>
    <x v="4649"/>
    <n v="4950"/>
    <x v="1"/>
    <x v="1"/>
    <s v="G/800/P"/>
    <x v="3"/>
    <s v="P"/>
    <x v="1"/>
    <x v="0"/>
    <x v="0"/>
    <x v="0"/>
    <x v="0"/>
    <n v="0"/>
    <n v="0"/>
    <n v="0"/>
    <n v="0"/>
    <s v="Wheelez"/>
    <s v="Eulahy Wheelez"/>
    <x v="0"/>
  </r>
  <r>
    <x v="4650"/>
    <n v="4203"/>
    <x v="2"/>
    <x v="0"/>
    <s v="D/143/P"/>
    <x v="5"/>
    <s v="P"/>
    <x v="0"/>
    <x v="46"/>
    <x v="0"/>
    <x v="0"/>
    <x v="0"/>
    <n v="1"/>
    <n v="293"/>
    <n v="667"/>
    <n v="961"/>
    <s v="Flé"/>
    <s v="Cors Flé"/>
    <x v="0"/>
  </r>
  <r>
    <x v="4651"/>
    <n v="4208"/>
    <x v="2"/>
    <x v="0"/>
    <s v="D/144/P"/>
    <x v="5"/>
    <s v="P"/>
    <x v="2"/>
    <x v="12"/>
    <x v="0"/>
    <x v="886"/>
    <x v="0"/>
    <n v="455"/>
    <n v="2"/>
    <n v="0"/>
    <n v="783"/>
    <s v="Jaff"/>
    <s v="Aarjel Jaff"/>
    <x v="0"/>
  </r>
  <r>
    <x v="4652"/>
    <n v="4954"/>
    <x v="1"/>
    <x v="0"/>
    <s v="G/808/S"/>
    <x v="3"/>
    <s v="S"/>
    <x v="0"/>
    <x v="1"/>
    <x v="0"/>
    <x v="29"/>
    <x v="1011"/>
    <n v="687"/>
    <n v="50"/>
    <n v="0"/>
    <n v="1758"/>
    <s v="Roses"/>
    <s v="Joanny Roses"/>
    <x v="1"/>
  </r>
  <r>
    <x v="4653"/>
    <n v="4956"/>
    <x v="1"/>
    <x v="1"/>
    <s v="G/809/S"/>
    <x v="3"/>
    <s v="S"/>
    <x v="0"/>
    <x v="43"/>
    <x v="0"/>
    <x v="0"/>
    <x v="0"/>
    <n v="0"/>
    <n v="0"/>
    <n v="0"/>
    <n v="0"/>
    <s v="Mcphernard"/>
    <s v="Walla Mcphernard"/>
    <x v="1"/>
  </r>
  <r>
    <x v="4654"/>
    <n v="4958"/>
    <x v="1"/>
    <x v="0"/>
    <s v="G/810/S"/>
    <x v="3"/>
    <s v="S"/>
    <x v="0"/>
    <x v="25"/>
    <x v="0"/>
    <x v="0"/>
    <x v="165"/>
    <n v="0"/>
    <n v="474"/>
    <n v="0"/>
    <n v="709"/>
    <s v="Flemaney"/>
    <s v="Ivanna Flemaney"/>
    <x v="0"/>
  </r>
  <r>
    <x v="4655"/>
    <n v="4215"/>
    <x v="2"/>
    <x v="0"/>
    <s v="D/145/P"/>
    <x v="5"/>
    <s v="P"/>
    <x v="0"/>
    <x v="10"/>
    <x v="1"/>
    <x v="887"/>
    <x v="0"/>
    <n v="14"/>
    <n v="0"/>
    <n v="0"/>
    <n v="1006"/>
    <s v="Floaf"/>
    <s v="Gocock Floaf"/>
    <x v="0"/>
  </r>
  <r>
    <x v="4656"/>
    <n v="4963"/>
    <x v="1"/>
    <x v="1"/>
    <s v="G/811/S"/>
    <x v="3"/>
    <s v="S"/>
    <x v="0"/>
    <x v="64"/>
    <x v="0"/>
    <x v="0"/>
    <x v="0"/>
    <n v="0"/>
    <n v="0"/>
    <n v="0"/>
    <n v="0"/>
    <s v="Woodwardy"/>
    <s v="Carold Woodwardy"/>
    <x v="1"/>
  </r>
  <r>
    <x v="4657"/>
    <n v="4218"/>
    <x v="2"/>
    <x v="1"/>
    <s v="F/867/P"/>
    <x v="1"/>
    <s v="P"/>
    <x v="0"/>
    <x v="19"/>
    <x v="0"/>
    <x v="0"/>
    <x v="0"/>
    <n v="0"/>
    <n v="0"/>
    <n v="0"/>
    <n v="0"/>
    <s v="Tert"/>
    <s v="Gops Tert"/>
    <x v="1"/>
  </r>
  <r>
    <x v="4658"/>
    <n v="4965"/>
    <x v="1"/>
    <x v="0"/>
    <s v="E/308/P"/>
    <x v="6"/>
    <s v="P"/>
    <x v="0"/>
    <x v="33"/>
    <x v="0"/>
    <x v="549"/>
    <x v="271"/>
    <n v="1134"/>
    <n v="0"/>
    <n v="0"/>
    <n v="1670"/>
    <s v="Corman"/>
    <s v="Calvia Corman"/>
    <x v="0"/>
  </r>
  <r>
    <x v="4659"/>
    <n v="4970"/>
    <x v="1"/>
    <x v="0"/>
    <s v="F/943/S"/>
    <x v="1"/>
    <s v="S"/>
    <x v="1"/>
    <x v="6"/>
    <x v="0"/>
    <x v="0"/>
    <x v="1"/>
    <n v="0"/>
    <n v="0"/>
    <n v="1376"/>
    <n v="1385"/>
    <s v="Wilderssen"/>
    <s v="Andary Wilderssen"/>
    <x v="0"/>
  </r>
  <r>
    <x v="4660"/>
    <n v="4972"/>
    <x v="0"/>
    <x v="0"/>
    <s v="B/162/P"/>
    <x v="0"/>
    <s v="P"/>
    <x v="2"/>
    <x v="8"/>
    <x v="0"/>
    <x v="888"/>
    <x v="1012"/>
    <n v="2750"/>
    <n v="0"/>
    <n v="79"/>
    <n v="4635"/>
    <s v="Blentrary"/>
    <s v="Beneba Blentrary"/>
    <x v="1"/>
  </r>
  <r>
    <x v="4661"/>
    <n v="4973"/>
    <x v="1"/>
    <x v="0"/>
    <s v="E/309/P"/>
    <x v="6"/>
    <s v="P"/>
    <x v="0"/>
    <x v="26"/>
    <x v="0"/>
    <x v="889"/>
    <x v="0"/>
    <n v="1"/>
    <n v="0"/>
    <n v="39"/>
    <n v="997"/>
    <s v="Stephendsey"/>
    <s v="Paulie Stephendsey"/>
    <x v="0"/>
  </r>
  <r>
    <x v="4662"/>
    <n v="4973"/>
    <x v="1"/>
    <x v="1"/>
    <s v="G/803/P"/>
    <x v="3"/>
    <s v="P"/>
    <x v="2"/>
    <x v="47"/>
    <x v="0"/>
    <x v="0"/>
    <x v="0"/>
    <n v="0"/>
    <n v="0"/>
    <n v="0"/>
    <n v="0"/>
    <s v="Stephendsey"/>
    <s v="Brence Stephendsey"/>
    <x v="1"/>
  </r>
  <r>
    <x v="4663"/>
    <n v="4974"/>
    <x v="0"/>
    <x v="0"/>
    <s v="A/44/P"/>
    <x v="2"/>
    <s v="P"/>
    <x v="0"/>
    <x v="35"/>
    <x v="0"/>
    <x v="0"/>
    <x v="206"/>
    <n v="0"/>
    <n v="9319"/>
    <n v="1225"/>
    <n v="10554"/>
    <s v="Vendeck"/>
    <s v="Thabih Vendeck"/>
    <x v="0"/>
  </r>
  <r>
    <x v="4664"/>
    <n v="4974"/>
    <x v="0"/>
    <x v="1"/>
    <s v=""/>
    <x v="4"/>
    <s v=""/>
    <x v="2"/>
    <x v="11"/>
    <x v="0"/>
    <x v="0"/>
    <x v="0"/>
    <n v="0"/>
    <n v="0"/>
    <n v="0"/>
    <n v="0"/>
    <s v="Vendeck"/>
    <s v="Lesat Vendeck"/>
    <x v="1"/>
  </r>
  <r>
    <x v="4665"/>
    <n v="4975"/>
    <x v="1"/>
    <x v="1"/>
    <s v="G/813/S"/>
    <x v="3"/>
    <s v="S"/>
    <x v="1"/>
    <x v="36"/>
    <x v="0"/>
    <x v="0"/>
    <x v="0"/>
    <n v="0"/>
    <n v="0"/>
    <n v="0"/>
    <n v="0"/>
    <s v="Wartyson"/>
    <s v="Olgary Wartyson"/>
    <x v="1"/>
  </r>
  <r>
    <x v="4666"/>
    <n v="4975"/>
    <x v="1"/>
    <x v="0"/>
    <s v="G/813/S"/>
    <x v="3"/>
    <s v="S"/>
    <x v="0"/>
    <x v="71"/>
    <x v="0"/>
    <x v="0"/>
    <x v="0"/>
    <n v="0"/>
    <n v="0"/>
    <n v="0"/>
    <n v="0"/>
    <s v="Wartyson"/>
    <s v="Gerly Wartyson"/>
    <x v="1"/>
  </r>
  <r>
    <x v="4667"/>
    <n v="4975"/>
    <x v="1"/>
    <x v="1"/>
    <s v="G/813/S"/>
    <x v="3"/>
    <s v="S"/>
    <x v="1"/>
    <x v="37"/>
    <x v="0"/>
    <x v="0"/>
    <x v="0"/>
    <n v="0"/>
    <n v="0"/>
    <n v="0"/>
    <n v="0"/>
    <s v="Wartyson"/>
    <s v="Celis Wartyson"/>
    <x v="1"/>
  </r>
  <r>
    <x v="4668"/>
    <n v="4977"/>
    <x v="1"/>
    <x v="0"/>
    <s v="F/945/S"/>
    <x v="1"/>
    <s v="S"/>
    <x v="0"/>
    <x v="59"/>
    <x v="0"/>
    <x v="0"/>
    <x v="260"/>
    <n v="834"/>
    <n v="0"/>
    <n v="32"/>
    <n v="870"/>
    <s v="Merce"/>
    <s v="Kylen Merce"/>
    <x v="1"/>
  </r>
  <r>
    <x v="4669"/>
    <n v="4977"/>
    <x v="1"/>
    <x v="0"/>
    <s v="F/945/S"/>
    <x v="1"/>
    <s v="S"/>
    <x v="0"/>
    <x v="25"/>
    <x v="0"/>
    <x v="890"/>
    <x v="1013"/>
    <n v="9"/>
    <n v="0"/>
    <n v="103"/>
    <n v="2993"/>
    <s v="Merce"/>
    <s v="Nicey Merce"/>
    <x v="0"/>
  </r>
  <r>
    <x v="4670"/>
    <n v="4978"/>
    <x v="1"/>
    <x v="0"/>
    <s v="F/1015/P"/>
    <x v="1"/>
    <s v="P"/>
    <x v="0"/>
    <x v="28"/>
    <x v="0"/>
    <x v="0"/>
    <x v="1014"/>
    <n v="287"/>
    <n v="0"/>
    <n v="0"/>
    <n v="645"/>
    <s v="Hortis"/>
    <s v="Floyde Hortis"/>
    <x v="0"/>
  </r>
  <r>
    <x v="4671"/>
    <n v="4979"/>
    <x v="1"/>
    <x v="1"/>
    <s v="G/804/P"/>
    <x v="3"/>
    <s v="P"/>
    <x v="1"/>
    <x v="1"/>
    <x v="0"/>
    <x v="0"/>
    <x v="0"/>
    <n v="0"/>
    <n v="0"/>
    <n v="0"/>
    <n v="0"/>
    <s v="Mckinn"/>
    <s v="Arllia Mckinn"/>
    <x v="0"/>
  </r>
  <r>
    <x v="4672"/>
    <n v="4980"/>
    <x v="1"/>
    <x v="0"/>
    <s v="G/805/P"/>
    <x v="3"/>
    <s v="P"/>
    <x v="0"/>
    <x v="7"/>
    <x v="0"/>
    <x v="0"/>
    <x v="0"/>
    <n v="0"/>
    <n v="882"/>
    <n v="0"/>
    <n v="882"/>
    <s v="Potterry"/>
    <s v="Lelah Potterry"/>
    <x v="0"/>
  </r>
  <r>
    <x v="4673"/>
    <n v="4980"/>
    <x v="1"/>
    <x v="0"/>
    <s v="G/805/P"/>
    <x v="3"/>
    <s v="P"/>
    <x v="3"/>
    <x v="71"/>
    <x v="0"/>
    <x v="0"/>
    <x v="0"/>
    <n v="0"/>
    <n v="0"/>
    <n v="0"/>
    <n v="0"/>
    <s v="Potterry"/>
    <s v="Sanney Potterry"/>
    <x v="0"/>
  </r>
  <r>
    <x v="4674"/>
    <n v="4980"/>
    <x v="1"/>
    <x v="0"/>
    <s v="G/805/P"/>
    <x v="3"/>
    <s v="P"/>
    <x v="0"/>
    <x v="56"/>
    <x v="0"/>
    <x v="0"/>
    <x v="0"/>
    <n v="0"/>
    <n v="0"/>
    <n v="0"/>
    <n v="0"/>
    <s v="-"/>
    <s v="-"/>
    <x v="0"/>
  </r>
  <r>
    <x v="4675"/>
    <n v="4981"/>
    <x v="1"/>
    <x v="0"/>
    <s v="F/946/S"/>
    <x v="1"/>
    <s v="S"/>
    <x v="0"/>
    <x v="4"/>
    <x v="0"/>
    <x v="0"/>
    <x v="1015"/>
    <n v="0"/>
    <n v="0"/>
    <n v="7"/>
    <n v="776"/>
    <s v="Brenney"/>
    <s v="Davis Brenney"/>
    <x v="1"/>
  </r>
  <r>
    <x v="4676"/>
    <n v="4981"/>
    <x v="1"/>
    <x v="2"/>
    <s v="G/814/S"/>
    <x v="3"/>
    <s v="S"/>
    <x v="1"/>
    <x v="19"/>
    <x v="0"/>
    <x v="0"/>
    <x v="0"/>
    <n v="0"/>
    <n v="0"/>
    <n v="0"/>
    <n v="0"/>
    <s v="Connon"/>
    <s v="Millia Connon"/>
    <x v="1"/>
  </r>
  <r>
    <x v="4677"/>
    <n v="4981"/>
    <x v="1"/>
    <x v="0"/>
    <s v="G/814/S"/>
    <x v="3"/>
    <s v="S"/>
    <x v="0"/>
    <x v="1"/>
    <x v="0"/>
    <x v="187"/>
    <x v="0"/>
    <n v="0"/>
    <n v="0"/>
    <n v="179"/>
    <n v="709"/>
    <s v="Brenney"/>
    <s v="Brank Brenney"/>
    <x v="0"/>
  </r>
  <r>
    <x v="4678"/>
    <n v="4983"/>
    <x v="1"/>
    <x v="0"/>
    <s v="F/1016/P"/>
    <x v="1"/>
    <s v="P"/>
    <x v="0"/>
    <x v="15"/>
    <x v="0"/>
    <x v="70"/>
    <x v="0"/>
    <n v="214"/>
    <n v="445"/>
    <n v="0"/>
    <n v="720"/>
    <s v="Mcbriguez"/>
    <s v="Mabley Mcbriguez"/>
    <x v="1"/>
  </r>
  <r>
    <x v="4679"/>
    <n v="4987"/>
    <x v="1"/>
    <x v="0"/>
    <s v="G/816/S"/>
    <x v="3"/>
    <s v="S"/>
    <x v="0"/>
    <x v="33"/>
    <x v="0"/>
    <x v="583"/>
    <x v="332"/>
    <n v="0"/>
    <n v="588"/>
    <n v="0"/>
    <n v="786"/>
    <s v="Popelacruz"/>
    <s v="Fayene Popelacruz"/>
    <x v="1"/>
  </r>
  <r>
    <x v="4680"/>
    <n v="4989"/>
    <x v="1"/>
    <x v="0"/>
    <s v="E/310/P"/>
    <x v="6"/>
    <s v="P"/>
    <x v="0"/>
    <x v="22"/>
    <x v="0"/>
    <x v="0"/>
    <x v="10"/>
    <n v="0"/>
    <n v="786"/>
    <n v="0"/>
    <n v="787"/>
    <s v="Johnshines"/>
    <s v="Inette Johnshines"/>
    <x v="0"/>
  </r>
  <r>
    <x v="4681"/>
    <n v="4990"/>
    <x v="0"/>
    <x v="1"/>
    <s v="B/164/P"/>
    <x v="0"/>
    <s v="P"/>
    <x v="0"/>
    <x v="8"/>
    <x v="0"/>
    <x v="0"/>
    <x v="0"/>
    <n v="0"/>
    <n v="0"/>
    <n v="0"/>
    <n v="0"/>
    <s v="Listive"/>
    <s v="Nasliak Listive"/>
    <x v="0"/>
  </r>
  <r>
    <x v="4682"/>
    <n v="4991"/>
    <x v="1"/>
    <x v="0"/>
    <s v="G/806/P"/>
    <x v="3"/>
    <s v="P"/>
    <x v="0"/>
    <x v="65"/>
    <x v="0"/>
    <x v="67"/>
    <x v="0"/>
    <n v="0"/>
    <n v="200"/>
    <n v="5"/>
    <n v="815"/>
    <s v="Pentss"/>
    <s v="Rickie Pentss"/>
    <x v="0"/>
  </r>
  <r>
    <x v="4683"/>
    <n v="4992"/>
    <x v="1"/>
    <x v="0"/>
    <s v="F/1018/P"/>
    <x v="1"/>
    <s v="P"/>
    <x v="1"/>
    <x v="15"/>
    <x v="0"/>
    <x v="358"/>
    <x v="213"/>
    <n v="0"/>
    <n v="29"/>
    <n v="4"/>
    <n v="546"/>
    <s v="Sextones"/>
    <s v="Dandra Sextones"/>
    <x v="0"/>
  </r>
  <r>
    <x v="4684"/>
    <n v="4995"/>
    <x v="1"/>
    <x v="0"/>
    <s v="G/807/P"/>
    <x v="3"/>
    <s v="P"/>
    <x v="2"/>
    <x v="42"/>
    <x v="0"/>
    <x v="891"/>
    <x v="916"/>
    <n v="0"/>
    <n v="0"/>
    <n v="0"/>
    <n v="924"/>
    <s v="Cardners"/>
    <s v="Timmy Cardners"/>
    <x v="1"/>
  </r>
  <r>
    <x v="4685"/>
    <n v="4218"/>
    <x v="2"/>
    <x v="0"/>
    <s v="F/867/P"/>
    <x v="1"/>
    <s v="P"/>
    <x v="0"/>
    <x v="29"/>
    <x v="0"/>
    <x v="94"/>
    <x v="0"/>
    <n v="2310"/>
    <n v="0"/>
    <n v="0"/>
    <n v="2486"/>
    <s v="Tert"/>
    <s v="Relix Tert"/>
    <x v="1"/>
  </r>
  <r>
    <x v="4686"/>
    <n v="4997"/>
    <x v="0"/>
    <x v="1"/>
    <s v="C/156/P"/>
    <x v="7"/>
    <s v="P"/>
    <x v="0"/>
    <x v="58"/>
    <x v="0"/>
    <x v="0"/>
    <x v="0"/>
    <n v="0"/>
    <n v="0"/>
    <n v="0"/>
    <n v="0"/>
    <s v="Disgul"/>
    <s v="Diphah Disgul"/>
    <x v="1"/>
  </r>
  <r>
    <x v="4687"/>
    <n v="4998"/>
    <x v="1"/>
    <x v="1"/>
    <s v="G/818/S"/>
    <x v="3"/>
    <s v="S"/>
    <x v="0"/>
    <x v="26"/>
    <x v="0"/>
    <x v="0"/>
    <x v="0"/>
    <n v="0"/>
    <n v="0"/>
    <n v="0"/>
    <n v="0"/>
    <s v="Willy"/>
    <s v="Lison Willy"/>
    <x v="1"/>
  </r>
  <r>
    <x v="4688"/>
    <n v="4999"/>
    <x v="1"/>
    <x v="0"/>
    <s v="F/950/S"/>
    <x v="1"/>
    <s v="S"/>
    <x v="0"/>
    <x v="29"/>
    <x v="0"/>
    <x v="892"/>
    <x v="0"/>
    <n v="0"/>
    <n v="0"/>
    <n v="794"/>
    <n v="1914"/>
    <s v="Mckins"/>
    <s v="Chelly Mckins"/>
    <x v="0"/>
  </r>
  <r>
    <x v="4689"/>
    <n v="5000"/>
    <x v="1"/>
    <x v="1"/>
    <s v="G/808/P"/>
    <x v="3"/>
    <s v="P"/>
    <x v="0"/>
    <x v="8"/>
    <x v="0"/>
    <x v="0"/>
    <x v="0"/>
    <n v="0"/>
    <n v="0"/>
    <n v="0"/>
    <n v="0"/>
    <s v="Barrison"/>
    <s v="Courta Barrison"/>
    <x v="1"/>
  </r>
  <r>
    <x v="4690"/>
    <n v="5003"/>
    <x v="1"/>
    <x v="1"/>
    <s v="G/809/P"/>
    <x v="3"/>
    <s v="P"/>
    <x v="0"/>
    <x v="41"/>
    <x v="0"/>
    <x v="0"/>
    <x v="0"/>
    <n v="0"/>
    <n v="0"/>
    <n v="0"/>
    <n v="0"/>
    <s v="Bulliamoses"/>
    <s v="Dessie Bulliamoses"/>
    <x v="0"/>
  </r>
  <r>
    <x v="4691"/>
    <n v="5004"/>
    <x v="0"/>
    <x v="1"/>
    <s v="B/165/P"/>
    <x v="0"/>
    <s v="P"/>
    <x v="0"/>
    <x v="38"/>
    <x v="0"/>
    <x v="0"/>
    <x v="0"/>
    <n v="0"/>
    <n v="0"/>
    <n v="0"/>
    <n v="0"/>
    <s v="Gloyanthy"/>
    <s v="Mediah Gloyanthy"/>
    <x v="1"/>
  </r>
  <r>
    <x v="4692"/>
    <n v="5005"/>
    <x v="1"/>
    <x v="0"/>
    <s v="F/1019/P"/>
    <x v="1"/>
    <s v="P"/>
    <x v="0"/>
    <x v="59"/>
    <x v="0"/>
    <x v="347"/>
    <x v="324"/>
    <n v="0"/>
    <n v="49"/>
    <n v="2"/>
    <n v="901"/>
    <s v="Daughtson"/>
    <s v="Rayley Daughtson"/>
    <x v="0"/>
  </r>
  <r>
    <x v="4693"/>
    <n v="5006"/>
    <x v="0"/>
    <x v="1"/>
    <s v="B/166/P"/>
    <x v="0"/>
    <s v="P"/>
    <x v="0"/>
    <x v="24"/>
    <x v="0"/>
    <x v="0"/>
    <x v="0"/>
    <n v="0"/>
    <n v="0"/>
    <n v="0"/>
    <n v="0"/>
    <s v="Stingive"/>
    <s v="Kochard Stingive"/>
    <x v="1"/>
  </r>
  <r>
    <x v="4694"/>
    <n v="5006"/>
    <x v="0"/>
    <x v="1"/>
    <s v="B/166/P"/>
    <x v="0"/>
    <s v="P"/>
    <x v="2"/>
    <x v="5"/>
    <x v="0"/>
    <x v="0"/>
    <x v="0"/>
    <n v="0"/>
    <n v="0"/>
    <n v="0"/>
    <n v="0"/>
    <s v="Stingive"/>
    <s v="Alyat Stingive"/>
    <x v="1"/>
  </r>
  <r>
    <x v="4695"/>
    <n v="5006"/>
    <x v="0"/>
    <x v="0"/>
    <s v="B/166/P"/>
    <x v="0"/>
    <s v="P"/>
    <x v="0"/>
    <x v="28"/>
    <x v="0"/>
    <x v="0"/>
    <x v="81"/>
    <n v="0"/>
    <n v="5"/>
    <n v="3283"/>
    <n v="3507"/>
    <s v="Stingive"/>
    <s v="Alark Stingive"/>
    <x v="0"/>
  </r>
  <r>
    <x v="4696"/>
    <n v="4219"/>
    <x v="2"/>
    <x v="1"/>
    <s v="F/868/P"/>
    <x v="1"/>
    <s v="P"/>
    <x v="0"/>
    <x v="47"/>
    <x v="0"/>
    <x v="0"/>
    <x v="0"/>
    <n v="0"/>
    <n v="0"/>
    <n v="0"/>
    <n v="0"/>
    <s v="Min"/>
    <s v="Unfly Min"/>
    <x v="1"/>
  </r>
  <r>
    <x v="4697"/>
    <n v="4219"/>
    <x v="2"/>
    <x v="0"/>
    <s v="F/868/P"/>
    <x v="1"/>
    <s v="P"/>
    <x v="0"/>
    <x v="46"/>
    <x v="0"/>
    <x v="893"/>
    <x v="0"/>
    <n v="0"/>
    <n v="0"/>
    <n v="0"/>
    <n v="1268"/>
    <s v="Min"/>
    <s v="Sies Min"/>
    <x v="0"/>
  </r>
  <r>
    <x v="4698"/>
    <n v="4223"/>
    <x v="2"/>
    <x v="0"/>
    <s v="E/275/S"/>
    <x v="6"/>
    <s v="S"/>
    <x v="2"/>
    <x v="1"/>
    <x v="0"/>
    <x v="80"/>
    <x v="0"/>
    <n v="0"/>
    <n v="196"/>
    <n v="0"/>
    <n v="665"/>
    <s v="Grean"/>
    <s v="Dous Grean"/>
    <x v="1"/>
  </r>
  <r>
    <x v="4699"/>
    <n v="4225"/>
    <x v="2"/>
    <x v="1"/>
    <s v="E/266/P"/>
    <x v="6"/>
    <s v="P"/>
    <x v="0"/>
    <x v="15"/>
    <x v="0"/>
    <x v="0"/>
    <x v="0"/>
    <n v="0"/>
    <n v="0"/>
    <n v="0"/>
    <n v="0"/>
    <s v="Melie"/>
    <s v="Chid Melie"/>
    <x v="0"/>
  </r>
  <r>
    <x v="4700"/>
    <n v="5012"/>
    <x v="1"/>
    <x v="1"/>
    <s v="G/811/P"/>
    <x v="3"/>
    <s v="P"/>
    <x v="2"/>
    <x v="1"/>
    <x v="0"/>
    <x v="0"/>
    <x v="0"/>
    <n v="0"/>
    <n v="0"/>
    <n v="0"/>
    <n v="0"/>
    <s v="Joynewtonks"/>
    <s v="Benny Joynewtonks"/>
    <x v="1"/>
  </r>
  <r>
    <x v="4701"/>
    <n v="5013"/>
    <x v="1"/>
    <x v="0"/>
    <s v="F/953/S"/>
    <x v="1"/>
    <s v="S"/>
    <x v="0"/>
    <x v="40"/>
    <x v="0"/>
    <x v="0"/>
    <x v="0"/>
    <n v="2102"/>
    <n v="0"/>
    <n v="0"/>
    <n v="2102"/>
    <s v="Wagnerray"/>
    <s v="Kaye Wagnerray"/>
    <x v="1"/>
  </r>
  <r>
    <x v="4702"/>
    <n v="5014"/>
    <x v="0"/>
    <x v="0"/>
    <s v="D/162/P"/>
    <x v="5"/>
    <s v="P"/>
    <x v="0"/>
    <x v="6"/>
    <x v="0"/>
    <x v="121"/>
    <x v="0"/>
    <n v="973"/>
    <n v="484"/>
    <n v="0"/>
    <n v="2788"/>
    <s v="Porté"/>
    <s v="Quan Porté"/>
    <x v="0"/>
  </r>
  <r>
    <x v="4703"/>
    <n v="4242"/>
    <x v="2"/>
    <x v="1"/>
    <s v="F/877/P"/>
    <x v="1"/>
    <s v="P"/>
    <x v="0"/>
    <x v="7"/>
    <x v="0"/>
    <x v="0"/>
    <x v="0"/>
    <n v="0"/>
    <n v="0"/>
    <n v="0"/>
    <n v="0"/>
    <s v="Ecate"/>
    <s v="Bix Ecate"/>
    <x v="1"/>
  </r>
  <r>
    <x v="4704"/>
    <n v="5015"/>
    <x v="0"/>
    <x v="0"/>
    <s v="C/194/S"/>
    <x v="7"/>
    <s v="S"/>
    <x v="2"/>
    <x v="8"/>
    <x v="0"/>
    <x v="436"/>
    <x v="116"/>
    <n v="12"/>
    <n v="6691"/>
    <n v="253"/>
    <n v="7503"/>
    <s v="Lowerrudy"/>
    <s v="Geno Lowerrudy"/>
    <x v="0"/>
  </r>
  <r>
    <x v="4705"/>
    <n v="4259"/>
    <x v="2"/>
    <x v="1"/>
    <s v="F/796/S"/>
    <x v="1"/>
    <s v="S"/>
    <x v="0"/>
    <x v="54"/>
    <x v="0"/>
    <x v="0"/>
    <x v="0"/>
    <n v="0"/>
    <n v="0"/>
    <n v="0"/>
    <n v="0"/>
    <s v="Raste"/>
    <s v="Rispid Raste"/>
    <x v="1"/>
  </r>
  <r>
    <x v="4706"/>
    <n v="4280"/>
    <x v="2"/>
    <x v="0"/>
    <s v="E/267/P"/>
    <x v="6"/>
    <s v="P"/>
    <x v="0"/>
    <x v="1"/>
    <x v="0"/>
    <x v="0"/>
    <x v="0"/>
    <n v="0"/>
    <n v="0"/>
    <n v="0"/>
    <n v="0"/>
    <s v="Icake"/>
    <s v="Lidenx Icake"/>
    <x v="0"/>
  </r>
  <r>
    <x v="4707"/>
    <n v="5018"/>
    <x v="1"/>
    <x v="1"/>
    <s v="G/812/P"/>
    <x v="3"/>
    <s v="P"/>
    <x v="0"/>
    <x v="45"/>
    <x v="0"/>
    <x v="0"/>
    <x v="0"/>
    <n v="0"/>
    <n v="0"/>
    <n v="0"/>
    <n v="0"/>
    <s v="Pooles"/>
    <s v="Shanie Pooles"/>
    <x v="1"/>
  </r>
  <r>
    <x v="4708"/>
    <n v="5019"/>
    <x v="1"/>
    <x v="0"/>
    <s v="F/955/S"/>
    <x v="1"/>
    <s v="S"/>
    <x v="0"/>
    <x v="24"/>
    <x v="0"/>
    <x v="0"/>
    <x v="0"/>
    <n v="19"/>
    <n v="352"/>
    <n v="326"/>
    <n v="697"/>
    <s v="Hebernandry"/>
    <s v="Olly Hebernandry"/>
    <x v="0"/>
  </r>
  <r>
    <x v="4709"/>
    <n v="5020"/>
    <x v="1"/>
    <x v="0"/>
    <s v="F/956/S"/>
    <x v="1"/>
    <s v="S"/>
    <x v="1"/>
    <x v="41"/>
    <x v="0"/>
    <x v="894"/>
    <x v="450"/>
    <n v="0"/>
    <n v="0"/>
    <n v="4"/>
    <n v="671"/>
    <s v="Anthompson"/>
    <s v="Annon Anthompson"/>
    <x v="1"/>
  </r>
  <r>
    <x v="4710"/>
    <n v="5021"/>
    <x v="0"/>
    <x v="0"/>
    <s v="B/167/P"/>
    <x v="0"/>
    <s v="P"/>
    <x v="0"/>
    <x v="54"/>
    <x v="0"/>
    <x v="23"/>
    <x v="1016"/>
    <n v="0"/>
    <n v="251"/>
    <n v="213"/>
    <n v="5087"/>
    <s v="Fulacid"/>
    <s v="Celavar Fulacid"/>
    <x v="1"/>
  </r>
  <r>
    <x v="4711"/>
    <n v="5023"/>
    <x v="1"/>
    <x v="0"/>
    <s v="G/813/P"/>
    <x v="3"/>
    <s v="P"/>
    <x v="2"/>
    <x v="39"/>
    <x v="0"/>
    <x v="0"/>
    <x v="0"/>
    <n v="0"/>
    <n v="474"/>
    <n v="12"/>
    <n v="486"/>
    <s v="Griffy"/>
    <s v="Briney Griffy"/>
    <x v="0"/>
  </r>
  <r>
    <x v="4712"/>
    <n v="5025"/>
    <x v="1"/>
    <x v="0"/>
    <s v="F/1024/P"/>
    <x v="1"/>
    <s v="P"/>
    <x v="0"/>
    <x v="3"/>
    <x v="0"/>
    <x v="895"/>
    <x v="295"/>
    <n v="0"/>
    <n v="9"/>
    <n v="0"/>
    <n v="1101"/>
    <s v="Arner"/>
    <s v="Ronard Arner"/>
    <x v="0"/>
  </r>
  <r>
    <x v="4713"/>
    <n v="5027"/>
    <x v="1"/>
    <x v="0"/>
    <s v="E/321/S"/>
    <x v="6"/>
    <s v="S"/>
    <x v="2"/>
    <x v="54"/>
    <x v="0"/>
    <x v="23"/>
    <x v="1017"/>
    <n v="0"/>
    <n v="51"/>
    <n v="0"/>
    <n v="792"/>
    <s v="Kiddley"/>
    <s v="Noria Kiddley"/>
    <x v="0"/>
  </r>
  <r>
    <x v="4714"/>
    <n v="5028"/>
    <x v="0"/>
    <x v="0"/>
    <s v="A/61/S"/>
    <x v="2"/>
    <s v="S"/>
    <x v="2"/>
    <x v="52"/>
    <x v="0"/>
    <x v="896"/>
    <x v="338"/>
    <n v="0"/>
    <n v="89"/>
    <n v="4411"/>
    <n v="6422"/>
    <s v="Plattering"/>
    <s v="Enifak Plattering"/>
    <x v="0"/>
  </r>
  <r>
    <x v="4715"/>
    <n v="5032"/>
    <x v="0"/>
    <x v="1"/>
    <s v="E/322/S"/>
    <x v="6"/>
    <s v="S"/>
    <x v="0"/>
    <x v="25"/>
    <x v="0"/>
    <x v="0"/>
    <x v="0"/>
    <n v="0"/>
    <n v="0"/>
    <n v="0"/>
    <n v="0"/>
    <s v="Dicely"/>
    <s v="Kochard Dicely"/>
    <x v="1"/>
  </r>
  <r>
    <x v="4716"/>
    <n v="5034"/>
    <x v="1"/>
    <x v="0"/>
    <s v="G/824/S"/>
    <x v="3"/>
    <s v="S"/>
    <x v="0"/>
    <x v="39"/>
    <x v="0"/>
    <x v="0"/>
    <x v="746"/>
    <n v="8"/>
    <n v="0"/>
    <n v="4160"/>
    <n v="4220"/>
    <s v="Sellahaney"/>
    <s v="Briany Sellahaney"/>
    <x v="0"/>
  </r>
  <r>
    <x v="4717"/>
    <n v="5035"/>
    <x v="1"/>
    <x v="1"/>
    <s v="G/825/S"/>
    <x v="3"/>
    <s v="S"/>
    <x v="0"/>
    <x v="45"/>
    <x v="0"/>
    <x v="0"/>
    <x v="0"/>
    <n v="0"/>
    <n v="0"/>
    <n v="0"/>
    <n v="0"/>
    <s v="Coolerson"/>
    <s v="Sethew Coolerson"/>
    <x v="1"/>
  </r>
  <r>
    <x v="4718"/>
    <n v="5036"/>
    <x v="1"/>
    <x v="1"/>
    <s v="G/814/P"/>
    <x v="3"/>
    <s v="P"/>
    <x v="1"/>
    <x v="10"/>
    <x v="0"/>
    <x v="0"/>
    <x v="0"/>
    <n v="0"/>
    <n v="0"/>
    <n v="0"/>
    <n v="0"/>
    <s v="Walterson"/>
    <s v="Robyny Walterson"/>
    <x v="0"/>
  </r>
  <r>
    <x v="4719"/>
    <n v="5036"/>
    <x v="1"/>
    <x v="0"/>
    <s v="G/814/P"/>
    <x v="3"/>
    <s v="P"/>
    <x v="0"/>
    <x v="1"/>
    <x v="0"/>
    <x v="51"/>
    <x v="10"/>
    <n v="7"/>
    <n v="0"/>
    <n v="895"/>
    <n v="908"/>
    <s v="Walterson"/>
    <s v="Eleah Walterson"/>
    <x v="0"/>
  </r>
  <r>
    <x v="4720"/>
    <n v="4289"/>
    <x v="2"/>
    <x v="1"/>
    <s v="F/890/P"/>
    <x v="1"/>
    <s v="P"/>
    <x v="0"/>
    <x v="25"/>
    <x v="0"/>
    <x v="0"/>
    <x v="0"/>
    <n v="0"/>
    <n v="0"/>
    <n v="0"/>
    <n v="0"/>
    <s v="Perta"/>
    <s v="Lidex Perta"/>
    <x v="1"/>
  </r>
  <r>
    <x v="4721"/>
    <n v="4295"/>
    <x v="2"/>
    <x v="0"/>
    <s v="D/147/P"/>
    <x v="5"/>
    <s v="P"/>
    <x v="2"/>
    <x v="40"/>
    <x v="0"/>
    <x v="113"/>
    <x v="0"/>
    <n v="2716"/>
    <n v="0"/>
    <n v="0"/>
    <n v="2765"/>
    <s v="Manda"/>
    <s v="Sweal Manda"/>
    <x v="1"/>
  </r>
  <r>
    <x v="4722"/>
    <n v="4295"/>
    <x v="2"/>
    <x v="1"/>
    <s v=""/>
    <x v="4"/>
    <s v=""/>
    <x v="0"/>
    <x v="25"/>
    <x v="0"/>
    <x v="0"/>
    <x v="0"/>
    <n v="0"/>
    <n v="0"/>
    <n v="0"/>
    <n v="0"/>
    <s v="Manda"/>
    <s v="Rowne Manda"/>
    <x v="1"/>
  </r>
  <r>
    <x v="4723"/>
    <n v="4306"/>
    <x v="2"/>
    <x v="0"/>
    <s v="F/805/S"/>
    <x v="1"/>
    <s v="S"/>
    <x v="2"/>
    <x v="15"/>
    <x v="0"/>
    <x v="897"/>
    <x v="0"/>
    <n v="235"/>
    <n v="0"/>
    <n v="0"/>
    <n v="1606"/>
    <s v="Terry"/>
    <s v="Ber Terry"/>
    <x v="1"/>
  </r>
  <r>
    <x v="4724"/>
    <n v="5040"/>
    <x v="0"/>
    <x v="0"/>
    <s v="C/195/S"/>
    <x v="7"/>
    <s v="S"/>
    <x v="0"/>
    <x v="6"/>
    <x v="0"/>
    <x v="0"/>
    <x v="179"/>
    <n v="10424"/>
    <n v="1373"/>
    <n v="7218"/>
    <n v="19036"/>
    <s v="Dynigic"/>
    <s v="Enibik Dynigic"/>
    <x v="0"/>
  </r>
  <r>
    <x v="4725"/>
    <n v="5040"/>
    <x v="0"/>
    <x v="0"/>
    <s v="C/195/S"/>
    <x v="7"/>
    <s v="S"/>
    <x v="2"/>
    <x v="0"/>
    <x v="0"/>
    <x v="50"/>
    <x v="1018"/>
    <n v="0"/>
    <n v="6216"/>
    <n v="101"/>
    <n v="6526"/>
    <s v="Dynigic"/>
    <s v="Alsha Dynigic"/>
    <x v="0"/>
  </r>
  <r>
    <x v="4726"/>
    <n v="5042"/>
    <x v="1"/>
    <x v="0"/>
    <s v="F/1026/P"/>
    <x v="1"/>
    <s v="P"/>
    <x v="0"/>
    <x v="41"/>
    <x v="0"/>
    <x v="8"/>
    <x v="10"/>
    <n v="4"/>
    <n v="419"/>
    <n v="304"/>
    <n v="736"/>
    <s v="Estiagosen"/>
    <s v="Lorice Estiagosen"/>
    <x v="1"/>
  </r>
  <r>
    <x v="4727"/>
    <n v="5044"/>
    <x v="1"/>
    <x v="0"/>
    <s v="G/826/S"/>
    <x v="3"/>
    <s v="S"/>
    <x v="0"/>
    <x v="40"/>
    <x v="0"/>
    <x v="0"/>
    <x v="1019"/>
    <n v="142"/>
    <n v="0"/>
    <n v="261"/>
    <n v="784"/>
    <s v="Palmes"/>
    <s v="Sanya Palmes"/>
    <x v="0"/>
  </r>
  <r>
    <x v="4728"/>
    <n v="5044"/>
    <x v="1"/>
    <x v="1"/>
    <s v="G/826/S"/>
    <x v="3"/>
    <s v="S"/>
    <x v="1"/>
    <x v="19"/>
    <x v="0"/>
    <x v="0"/>
    <x v="0"/>
    <n v="0"/>
    <n v="0"/>
    <n v="0"/>
    <n v="0"/>
    <s v="-"/>
    <s v="-"/>
    <x v="1"/>
  </r>
  <r>
    <x v="4729"/>
    <n v="5048"/>
    <x v="1"/>
    <x v="0"/>
    <s v=""/>
    <x v="4"/>
    <s v=""/>
    <x v="0"/>
    <x v="22"/>
    <x v="0"/>
    <x v="0"/>
    <x v="0"/>
    <n v="0"/>
    <n v="0"/>
    <n v="0"/>
    <n v="0"/>
    <s v="Moodson"/>
    <s v="Lerion Moodson"/>
    <x v="1"/>
  </r>
  <r>
    <x v="4730"/>
    <n v="5050"/>
    <x v="1"/>
    <x v="0"/>
    <s v="F/1028/P"/>
    <x v="1"/>
    <s v="P"/>
    <x v="0"/>
    <x v="14"/>
    <x v="0"/>
    <x v="446"/>
    <x v="171"/>
    <n v="238"/>
    <n v="86"/>
    <n v="0"/>
    <n v="868"/>
    <s v="Wolfernan"/>
    <s v="Loree Wolfernan"/>
    <x v="0"/>
  </r>
  <r>
    <x v="4731"/>
    <n v="4317"/>
    <x v="2"/>
    <x v="0"/>
    <s v="D/139/S"/>
    <x v="5"/>
    <s v="S"/>
    <x v="0"/>
    <x v="1"/>
    <x v="0"/>
    <x v="898"/>
    <x v="0"/>
    <n v="2140"/>
    <n v="0"/>
    <n v="0"/>
    <n v="2579"/>
    <s v="Prine"/>
    <s v="Babix Prine"/>
    <x v="1"/>
  </r>
  <r>
    <x v="4732"/>
    <n v="4318"/>
    <x v="2"/>
    <x v="1"/>
    <s v="F/808/S"/>
    <x v="1"/>
    <s v="S"/>
    <x v="0"/>
    <x v="36"/>
    <x v="0"/>
    <x v="0"/>
    <x v="0"/>
    <n v="0"/>
    <n v="0"/>
    <n v="0"/>
    <n v="0"/>
    <s v="Flate"/>
    <s v="Oalls Flate"/>
    <x v="1"/>
  </r>
  <r>
    <x v="4733"/>
    <n v="4324"/>
    <x v="2"/>
    <x v="0"/>
    <s v="F/810/S"/>
    <x v="1"/>
    <s v="S"/>
    <x v="2"/>
    <x v="47"/>
    <x v="0"/>
    <x v="0"/>
    <x v="0"/>
    <n v="0"/>
    <n v="0"/>
    <n v="0"/>
    <n v="0"/>
    <s v="Krake"/>
    <s v="Gran Krake"/>
    <x v="1"/>
  </r>
  <r>
    <x v="4734"/>
    <n v="5057"/>
    <x v="1"/>
    <x v="1"/>
    <s v="G/816/P"/>
    <x v="3"/>
    <s v="P"/>
    <x v="2"/>
    <x v="24"/>
    <x v="0"/>
    <x v="0"/>
    <x v="0"/>
    <n v="0"/>
    <n v="0"/>
    <n v="0"/>
    <n v="0"/>
    <s v="Simmonders"/>
    <s v="Idave Simmonders"/>
    <x v="1"/>
  </r>
  <r>
    <x v="4735"/>
    <n v="4324"/>
    <x v="2"/>
    <x v="1"/>
    <s v="F/810/S"/>
    <x v="1"/>
    <s v="S"/>
    <x v="0"/>
    <x v="1"/>
    <x v="0"/>
    <x v="0"/>
    <x v="0"/>
    <n v="0"/>
    <n v="0"/>
    <n v="0"/>
    <n v="0"/>
    <s v="Krake"/>
    <s v="Wheal Krake"/>
    <x v="1"/>
  </r>
  <r>
    <x v="4736"/>
    <n v="4324"/>
    <x v="2"/>
    <x v="0"/>
    <s v="F/810/S"/>
    <x v="1"/>
    <s v="S"/>
    <x v="0"/>
    <x v="36"/>
    <x v="0"/>
    <x v="12"/>
    <x v="0"/>
    <n v="567"/>
    <n v="775"/>
    <n v="0"/>
    <n v="1754"/>
    <s v="Krake"/>
    <s v="Oareel Krake"/>
    <x v="0"/>
  </r>
  <r>
    <x v="4737"/>
    <n v="4324"/>
    <x v="2"/>
    <x v="1"/>
    <s v="F/810/S"/>
    <x v="1"/>
    <s v="S"/>
    <x v="2"/>
    <x v="17"/>
    <x v="0"/>
    <x v="0"/>
    <x v="0"/>
    <n v="0"/>
    <n v="0"/>
    <n v="0"/>
    <n v="0"/>
    <s v="Brie"/>
    <s v="Trion Brie"/>
    <x v="1"/>
  </r>
  <r>
    <x v="4738"/>
    <n v="5059"/>
    <x v="1"/>
    <x v="0"/>
    <s v="F/1030/P"/>
    <x v="1"/>
    <s v="P"/>
    <x v="2"/>
    <x v="33"/>
    <x v="0"/>
    <x v="125"/>
    <x v="0"/>
    <n v="0"/>
    <n v="0"/>
    <n v="0"/>
    <n v="639"/>
    <s v="Ryanga"/>
    <s v="Nancis Ryanga"/>
    <x v="0"/>
  </r>
  <r>
    <x v="4739"/>
    <n v="5060"/>
    <x v="0"/>
    <x v="1"/>
    <s v="C/157/P"/>
    <x v="7"/>
    <s v="P"/>
    <x v="2"/>
    <x v="54"/>
    <x v="0"/>
    <x v="0"/>
    <x v="0"/>
    <n v="0"/>
    <n v="0"/>
    <n v="0"/>
    <n v="0"/>
    <s v="Honatte"/>
    <s v="Algork Honatte"/>
    <x v="1"/>
  </r>
  <r>
    <x v="4740"/>
    <n v="5060"/>
    <x v="0"/>
    <x v="1"/>
    <s v="C/157/P"/>
    <x v="7"/>
    <s v="P"/>
    <x v="0"/>
    <x v="9"/>
    <x v="0"/>
    <x v="0"/>
    <x v="0"/>
    <n v="0"/>
    <n v="0"/>
    <n v="0"/>
    <n v="0"/>
    <s v="Honatte"/>
    <s v="Instan Honatte"/>
    <x v="1"/>
  </r>
  <r>
    <x v="4741"/>
    <n v="5060"/>
    <x v="0"/>
    <x v="0"/>
    <s v="C/157/P"/>
    <x v="7"/>
    <s v="P"/>
    <x v="2"/>
    <x v="38"/>
    <x v="0"/>
    <x v="0"/>
    <x v="874"/>
    <n v="0"/>
    <n v="20"/>
    <n v="1371"/>
    <n v="2258"/>
    <s v="Honatte"/>
    <s v="Segino Honatte"/>
    <x v="0"/>
  </r>
  <r>
    <x v="4742"/>
    <n v="5060"/>
    <x v="0"/>
    <x v="0"/>
    <s v="C/157/P"/>
    <x v="7"/>
    <s v="P"/>
    <x v="2"/>
    <x v="19"/>
    <x v="1"/>
    <x v="187"/>
    <x v="69"/>
    <n v="0"/>
    <n v="0"/>
    <n v="9129"/>
    <n v="10077"/>
    <s v="Honatte"/>
    <s v="Alhaino Honatte"/>
    <x v="0"/>
  </r>
  <r>
    <x v="4743"/>
    <n v="5061"/>
    <x v="0"/>
    <x v="1"/>
    <s v="C/196/S"/>
    <x v="7"/>
    <s v="S"/>
    <x v="0"/>
    <x v="36"/>
    <x v="0"/>
    <x v="0"/>
    <x v="0"/>
    <n v="0"/>
    <n v="0"/>
    <n v="0"/>
    <n v="0"/>
    <s v="Patoetic"/>
    <s v="Furudah Patoetic"/>
    <x v="1"/>
  </r>
  <r>
    <x v="4744"/>
    <n v="5061"/>
    <x v="0"/>
    <x v="0"/>
    <s v="C/196/S"/>
    <x v="7"/>
    <s v="S"/>
    <x v="0"/>
    <x v="48"/>
    <x v="0"/>
    <x v="0"/>
    <x v="1020"/>
    <n v="0"/>
    <n v="56"/>
    <n v="118"/>
    <n v="8420"/>
    <s v="Patoetic"/>
    <s v="Mediton Patoetic"/>
    <x v="1"/>
  </r>
  <r>
    <x v="4745"/>
    <n v="5062"/>
    <x v="1"/>
    <x v="0"/>
    <s v="E/325/S"/>
    <x v="6"/>
    <s v="S"/>
    <x v="3"/>
    <x v="59"/>
    <x v="0"/>
    <x v="899"/>
    <x v="0"/>
    <n v="20"/>
    <n v="0"/>
    <n v="5"/>
    <n v="996"/>
    <s v="Bushallert"/>
    <s v="Sallie Bushallert"/>
    <x v="0"/>
  </r>
  <r>
    <x v="4746"/>
    <n v="5063"/>
    <x v="1"/>
    <x v="0"/>
    <s v="G/830/S"/>
    <x v="3"/>
    <s v="S"/>
    <x v="0"/>
    <x v="41"/>
    <x v="0"/>
    <x v="0"/>
    <x v="1021"/>
    <n v="16"/>
    <n v="0"/>
    <n v="0"/>
    <n v="810"/>
    <s v="Solinez"/>
    <s v="Kennie Solinez"/>
    <x v="1"/>
  </r>
  <r>
    <x v="4747"/>
    <n v="5064"/>
    <x v="0"/>
    <x v="0"/>
    <s v="A/62/S"/>
    <x v="2"/>
    <s v="S"/>
    <x v="2"/>
    <x v="15"/>
    <x v="0"/>
    <x v="900"/>
    <x v="266"/>
    <n v="0"/>
    <n v="3025"/>
    <n v="2406"/>
    <n v="7474"/>
    <s v="Gocent"/>
    <s v="Alraiam Gocent"/>
    <x v="0"/>
  </r>
  <r>
    <x v="4748"/>
    <n v="5065"/>
    <x v="0"/>
    <x v="1"/>
    <s v="E/326/S"/>
    <x v="6"/>
    <s v="S"/>
    <x v="2"/>
    <x v="19"/>
    <x v="0"/>
    <x v="0"/>
    <x v="0"/>
    <n v="0"/>
    <n v="0"/>
    <n v="0"/>
    <n v="0"/>
    <s v="Crueld"/>
    <s v="Asellan Crueld"/>
    <x v="1"/>
  </r>
  <r>
    <x v="4749"/>
    <n v="5065"/>
    <x v="0"/>
    <x v="0"/>
    <s v="E/326/S"/>
    <x v="6"/>
    <s v="S"/>
    <x v="2"/>
    <x v="6"/>
    <x v="0"/>
    <x v="901"/>
    <x v="855"/>
    <n v="0"/>
    <n v="2011"/>
    <n v="0"/>
    <n v="3697"/>
    <s v="-"/>
    <s v="-"/>
    <x v="0"/>
  </r>
  <r>
    <x v="4750"/>
    <n v="5067"/>
    <x v="1"/>
    <x v="0"/>
    <s v="F/964/S"/>
    <x v="1"/>
    <s v="S"/>
    <x v="2"/>
    <x v="39"/>
    <x v="0"/>
    <x v="0"/>
    <x v="1022"/>
    <n v="0"/>
    <n v="344"/>
    <n v="0"/>
    <n v="2152"/>
    <s v="Wolfernan"/>
    <s v="Kerryn Wolfernan"/>
    <x v="1"/>
  </r>
  <r>
    <x v="4751"/>
    <n v="5068"/>
    <x v="1"/>
    <x v="2"/>
    <s v="E/314/P"/>
    <x v="6"/>
    <s v="P"/>
    <x v="0"/>
    <x v="43"/>
    <x v="0"/>
    <x v="0"/>
    <x v="0"/>
    <n v="0"/>
    <n v="0"/>
    <n v="0"/>
    <n v="0"/>
    <s v="Polliamposs"/>
    <s v="Nadie Polliamposs"/>
    <x v="1"/>
  </r>
  <r>
    <x v="4752"/>
    <n v="5069"/>
    <x v="1"/>
    <x v="0"/>
    <s v="F/965/S"/>
    <x v="1"/>
    <s v="S"/>
    <x v="1"/>
    <x v="35"/>
    <x v="0"/>
    <x v="902"/>
    <x v="0"/>
    <n v="69"/>
    <n v="1"/>
    <n v="0"/>
    <n v="1379"/>
    <s v="Hurchez"/>
    <s v="Andary Hurchez"/>
    <x v="0"/>
  </r>
  <r>
    <x v="4753"/>
    <n v="5070"/>
    <x v="1"/>
    <x v="0"/>
    <s v="F/966/S"/>
    <x v="1"/>
    <s v="S"/>
    <x v="3"/>
    <x v="28"/>
    <x v="2"/>
    <x v="801"/>
    <x v="140"/>
    <n v="0"/>
    <n v="5"/>
    <n v="0"/>
    <n v="722"/>
    <s v="Collinson"/>
    <s v="Lillia Collinson"/>
    <x v="1"/>
  </r>
  <r>
    <x v="4754"/>
    <n v="5072"/>
    <x v="1"/>
    <x v="0"/>
    <s v="G/817/P"/>
    <x v="3"/>
    <s v="P"/>
    <x v="0"/>
    <x v="20"/>
    <x v="0"/>
    <x v="0"/>
    <x v="0"/>
    <n v="0"/>
    <n v="0"/>
    <n v="0"/>
    <n v="0"/>
    <s v="Saley"/>
    <s v="Brina Saley"/>
    <x v="0"/>
  </r>
  <r>
    <x v="4755"/>
    <n v="5072"/>
    <x v="1"/>
    <x v="1"/>
    <s v="G/817/P"/>
    <x v="3"/>
    <s v="P"/>
    <x v="1"/>
    <x v="9"/>
    <x v="0"/>
    <x v="0"/>
    <x v="0"/>
    <n v="0"/>
    <n v="0"/>
    <n v="0"/>
    <n v="0"/>
    <s v="Saley"/>
    <s v="Melica Saley"/>
    <x v="0"/>
  </r>
  <r>
    <x v="4756"/>
    <n v="4330"/>
    <x v="2"/>
    <x v="0"/>
    <s v="D/140/S"/>
    <x v="5"/>
    <s v="S"/>
    <x v="2"/>
    <x v="7"/>
    <x v="0"/>
    <x v="903"/>
    <x v="0"/>
    <n v="754"/>
    <n v="0"/>
    <n v="0"/>
    <n v="1181"/>
    <s v="Gene"/>
    <s v="Alles Gene"/>
    <x v="1"/>
  </r>
  <r>
    <x v="4757"/>
    <n v="4335"/>
    <x v="2"/>
    <x v="1"/>
    <s v="E/281/S"/>
    <x v="6"/>
    <s v="S"/>
    <x v="0"/>
    <x v="10"/>
    <x v="0"/>
    <x v="0"/>
    <x v="0"/>
    <n v="0"/>
    <n v="0"/>
    <n v="0"/>
    <n v="0"/>
    <s v="Paska"/>
    <s v="Oareel Paska"/>
    <x v="0"/>
  </r>
  <r>
    <x v="4758"/>
    <n v="5076"/>
    <x v="1"/>
    <x v="0"/>
    <s v="G/818/P"/>
    <x v="3"/>
    <s v="P"/>
    <x v="0"/>
    <x v="45"/>
    <x v="0"/>
    <x v="0"/>
    <x v="0"/>
    <n v="60"/>
    <n v="1"/>
    <n v="5147"/>
    <n v="5208"/>
    <s v="Wolferguson"/>
    <s v="Alicey Wolferguson"/>
    <x v="0"/>
  </r>
  <r>
    <x v="4759"/>
    <n v="5080"/>
    <x v="1"/>
    <x v="0"/>
    <s v="F/969/S"/>
    <x v="1"/>
    <s v="S"/>
    <x v="3"/>
    <x v="33"/>
    <x v="0"/>
    <x v="27"/>
    <x v="0"/>
    <n v="143"/>
    <n v="558"/>
    <n v="1"/>
    <n v="703"/>
    <s v="Buckeelez"/>
    <s v="Herina Buckeelez"/>
    <x v="0"/>
  </r>
  <r>
    <x v="4760"/>
    <n v="5083"/>
    <x v="1"/>
    <x v="1"/>
    <s v="G/820/P"/>
    <x v="3"/>
    <s v="P"/>
    <x v="0"/>
    <x v="15"/>
    <x v="0"/>
    <x v="0"/>
    <x v="0"/>
    <n v="0"/>
    <n v="0"/>
    <n v="0"/>
    <n v="0"/>
    <s v="Pooles"/>
    <s v="Cary Pooles"/>
    <x v="0"/>
  </r>
  <r>
    <x v="4761"/>
    <n v="5084"/>
    <x v="0"/>
    <x v="1"/>
    <s v="E/315/P"/>
    <x v="6"/>
    <s v="P"/>
    <x v="0"/>
    <x v="19"/>
    <x v="0"/>
    <x v="0"/>
    <x v="0"/>
    <n v="0"/>
    <n v="0"/>
    <n v="0"/>
    <n v="0"/>
    <s v="Fuelightic"/>
    <s v="Askedus Fuelightic"/>
    <x v="0"/>
  </r>
  <r>
    <x v="4762"/>
    <n v="5084"/>
    <x v="0"/>
    <x v="0"/>
    <s v="E/315/P"/>
    <x v="6"/>
    <s v="P"/>
    <x v="0"/>
    <x v="25"/>
    <x v="0"/>
    <x v="904"/>
    <x v="779"/>
    <n v="1919"/>
    <n v="7352"/>
    <n v="754"/>
    <n v="20228"/>
    <s v="Fuelightic"/>
    <s v="Batrix Fuelightic"/>
    <x v="0"/>
  </r>
  <r>
    <x v="4763"/>
    <n v="5085"/>
    <x v="1"/>
    <x v="0"/>
    <s v="F/970/S"/>
    <x v="1"/>
    <s v="S"/>
    <x v="0"/>
    <x v="28"/>
    <x v="0"/>
    <x v="0"/>
    <x v="238"/>
    <n v="455"/>
    <n v="95"/>
    <n v="0"/>
    <n v="565"/>
    <s v="Grahangory"/>
    <s v="Alie Grahangory"/>
    <x v="1"/>
  </r>
  <r>
    <x v="4764"/>
    <n v="4337"/>
    <x v="2"/>
    <x v="0"/>
    <s v="F/813/S"/>
    <x v="1"/>
    <s v="S"/>
    <x v="0"/>
    <x v="18"/>
    <x v="0"/>
    <x v="14"/>
    <x v="0"/>
    <n v="1129"/>
    <n v="0"/>
    <n v="77"/>
    <n v="1228"/>
    <s v="Gele"/>
    <s v="Book Gele"/>
    <x v="1"/>
  </r>
  <r>
    <x v="4765"/>
    <n v="5088"/>
    <x v="1"/>
    <x v="0"/>
    <s v="F/972/S"/>
    <x v="1"/>
    <s v="S"/>
    <x v="2"/>
    <x v="15"/>
    <x v="0"/>
    <x v="0"/>
    <x v="0"/>
    <n v="0"/>
    <n v="1600"/>
    <n v="168"/>
    <n v="1768"/>
    <s v="Horndley"/>
    <s v="Jonard Horndley"/>
    <x v="1"/>
  </r>
  <r>
    <x v="4766"/>
    <n v="5089"/>
    <x v="0"/>
    <x v="0"/>
    <s v="B/170/P"/>
    <x v="0"/>
    <s v="P"/>
    <x v="0"/>
    <x v="0"/>
    <x v="0"/>
    <x v="905"/>
    <x v="1023"/>
    <n v="0"/>
    <n v="1483"/>
    <n v="611"/>
    <n v="8050"/>
    <s v="Aivering"/>
    <s v="Alrakan Aivering"/>
    <x v="0"/>
  </r>
  <r>
    <x v="4767"/>
    <n v="5089"/>
    <x v="0"/>
    <x v="0"/>
    <s v="B/170/P"/>
    <x v="0"/>
    <s v="P"/>
    <x v="0"/>
    <x v="43"/>
    <x v="0"/>
    <x v="0"/>
    <x v="475"/>
    <n v="0"/>
    <n v="0"/>
    <n v="41"/>
    <n v="3791"/>
    <s v="Aivering"/>
    <s v="Celeon Aivering"/>
    <x v="1"/>
  </r>
  <r>
    <x v="4768"/>
    <n v="5090"/>
    <x v="1"/>
    <x v="2"/>
    <s v="G/821/P"/>
    <x v="3"/>
    <s v="P"/>
    <x v="0"/>
    <x v="16"/>
    <x v="0"/>
    <x v="0"/>
    <x v="0"/>
    <n v="0"/>
    <n v="0"/>
    <n v="0"/>
    <n v="0"/>
    <s v="-"/>
    <s v="-"/>
    <x v="0"/>
  </r>
  <r>
    <x v="4769"/>
    <n v="5090"/>
    <x v="1"/>
    <x v="1"/>
    <s v="G/821/P"/>
    <x v="3"/>
    <s v="P"/>
    <x v="0"/>
    <x v="16"/>
    <x v="0"/>
    <x v="0"/>
    <x v="0"/>
    <n v="0"/>
    <n v="0"/>
    <n v="0"/>
    <n v="0"/>
    <s v="Willy"/>
    <s v="Luzel Willy"/>
    <x v="0"/>
  </r>
  <r>
    <x v="4770"/>
    <n v="5090"/>
    <x v="1"/>
    <x v="0"/>
    <s v="G/821/P"/>
    <x v="3"/>
    <s v="P"/>
    <x v="1"/>
    <x v="71"/>
    <x v="0"/>
    <x v="0"/>
    <x v="0"/>
    <n v="0"/>
    <n v="0"/>
    <n v="0"/>
    <n v="0"/>
    <s v="Willy"/>
    <s v="Joyton Willy"/>
    <x v="1"/>
  </r>
  <r>
    <x v="4771"/>
    <n v="5090"/>
    <x v="1"/>
    <x v="1"/>
    <s v="G/821/P"/>
    <x v="3"/>
    <s v="P"/>
    <x v="0"/>
    <x v="21"/>
    <x v="0"/>
    <x v="0"/>
    <x v="0"/>
    <n v="0"/>
    <n v="0"/>
    <n v="0"/>
    <n v="0"/>
    <s v="Willy"/>
    <s v="Adamy Willy"/>
    <x v="0"/>
  </r>
  <r>
    <x v="4772"/>
    <n v="5090"/>
    <x v="1"/>
    <x v="0"/>
    <s v="E/316/P"/>
    <x v="6"/>
    <s v="P"/>
    <x v="1"/>
    <x v="25"/>
    <x v="0"/>
    <x v="427"/>
    <x v="0"/>
    <n v="0"/>
    <n v="0"/>
    <n v="0"/>
    <n v="793"/>
    <s v="Willy"/>
    <s v="Annya Willy"/>
    <x v="0"/>
  </r>
  <r>
    <x v="4773"/>
    <n v="5090"/>
    <x v="1"/>
    <x v="0"/>
    <s v="G/821/P"/>
    <x v="3"/>
    <s v="P"/>
    <x v="3"/>
    <x v="56"/>
    <x v="0"/>
    <x v="0"/>
    <x v="0"/>
    <n v="0"/>
    <n v="0"/>
    <n v="0"/>
    <n v="0"/>
    <s v="Willy"/>
    <s v="Scotte Willy"/>
    <x v="1"/>
  </r>
  <r>
    <x v="4774"/>
    <n v="5091"/>
    <x v="1"/>
    <x v="0"/>
    <s v="F/973/S"/>
    <x v="1"/>
    <s v="S"/>
    <x v="2"/>
    <x v="41"/>
    <x v="0"/>
    <x v="171"/>
    <x v="289"/>
    <n v="95"/>
    <n v="1109"/>
    <n v="330"/>
    <n v="3064"/>
    <s v="-"/>
    <s v="-"/>
    <x v="0"/>
  </r>
  <r>
    <x v="4775"/>
    <n v="5093"/>
    <x v="0"/>
    <x v="0"/>
    <s v="C/158/P"/>
    <x v="7"/>
    <s v="P"/>
    <x v="2"/>
    <x v="18"/>
    <x v="1"/>
    <x v="150"/>
    <x v="220"/>
    <n v="0"/>
    <n v="3"/>
    <n v="7865"/>
    <n v="8056"/>
    <s v="Cluthosexy"/>
    <s v="Wasalam Cluthosexy"/>
    <x v="0"/>
  </r>
  <r>
    <x v="4776"/>
    <n v="4339"/>
    <x v="2"/>
    <x v="0"/>
    <s v="F/814/S"/>
    <x v="1"/>
    <s v="S"/>
    <x v="0"/>
    <x v="52"/>
    <x v="0"/>
    <x v="906"/>
    <x v="0"/>
    <n v="95"/>
    <n v="0"/>
    <n v="120"/>
    <n v="2259"/>
    <s v="Reste"/>
    <s v="Ranch Reste"/>
    <x v="0"/>
  </r>
  <r>
    <x v="4777"/>
    <n v="5097"/>
    <x v="1"/>
    <x v="1"/>
    <s v="G/823/P"/>
    <x v="3"/>
    <s v="P"/>
    <x v="2"/>
    <x v="21"/>
    <x v="0"/>
    <x v="0"/>
    <x v="0"/>
    <n v="0"/>
    <n v="0"/>
    <n v="0"/>
    <n v="0"/>
    <s v="Peterstarks"/>
    <s v="Hughan Peterstarks"/>
    <x v="1"/>
  </r>
  <r>
    <x v="4778"/>
    <n v="5097"/>
    <x v="1"/>
    <x v="0"/>
    <s v="G/823/P"/>
    <x v="3"/>
    <s v="P"/>
    <x v="0"/>
    <x v="36"/>
    <x v="0"/>
    <x v="0"/>
    <x v="1024"/>
    <n v="671"/>
    <n v="0"/>
    <n v="0"/>
    <n v="852"/>
    <s v="Peterstarks"/>
    <s v="Nandy Peterstarks"/>
    <x v="1"/>
  </r>
  <r>
    <x v="4779"/>
    <n v="5097"/>
    <x v="1"/>
    <x v="0"/>
    <s v="F/1039/P"/>
    <x v="1"/>
    <s v="P"/>
    <x v="2"/>
    <x v="27"/>
    <x v="0"/>
    <x v="298"/>
    <x v="0"/>
    <n v="706"/>
    <n v="0"/>
    <n v="0"/>
    <n v="712"/>
    <s v="Peterstarks"/>
    <s v="Eulahy Peterstarks"/>
    <x v="1"/>
  </r>
  <r>
    <x v="4780"/>
    <n v="5103"/>
    <x v="0"/>
    <x v="1"/>
    <s v="E/317/P"/>
    <x v="6"/>
    <s v="P"/>
    <x v="0"/>
    <x v="35"/>
    <x v="0"/>
    <x v="0"/>
    <x v="0"/>
    <n v="0"/>
    <n v="0"/>
    <n v="0"/>
    <n v="0"/>
    <s v="Poless"/>
    <s v="Proxima Poless"/>
    <x v="1"/>
  </r>
  <r>
    <x v="4781"/>
    <n v="5104"/>
    <x v="1"/>
    <x v="0"/>
    <s v="G/833/S"/>
    <x v="3"/>
    <s v="S"/>
    <x v="3"/>
    <x v="14"/>
    <x v="0"/>
    <x v="721"/>
    <x v="1025"/>
    <n v="0"/>
    <n v="16"/>
    <n v="0"/>
    <n v="753"/>
    <s v="Waltonnedy"/>
    <s v="Keitha Waltonnedy"/>
    <x v="1"/>
  </r>
  <r>
    <x v="4782"/>
    <n v="5105"/>
    <x v="1"/>
    <x v="1"/>
    <s v=""/>
    <x v="4"/>
    <s v=""/>
    <x v="1"/>
    <x v="4"/>
    <x v="0"/>
    <x v="0"/>
    <x v="0"/>
    <n v="0"/>
    <n v="0"/>
    <n v="0"/>
    <n v="0"/>
    <s v="Sullones"/>
    <s v="Holey Sullones"/>
    <x v="1"/>
  </r>
  <r>
    <x v="4783"/>
    <n v="5106"/>
    <x v="1"/>
    <x v="1"/>
    <s v="G/834/S"/>
    <x v="3"/>
    <s v="S"/>
    <x v="0"/>
    <x v="19"/>
    <x v="0"/>
    <x v="0"/>
    <x v="0"/>
    <n v="0"/>
    <n v="0"/>
    <n v="0"/>
    <n v="0"/>
    <s v="Barrez"/>
    <s v="Helle Barrez"/>
    <x v="1"/>
  </r>
  <r>
    <x v="4784"/>
    <n v="5108"/>
    <x v="1"/>
    <x v="1"/>
    <s v="G/825/P"/>
    <x v="3"/>
    <s v="P"/>
    <x v="1"/>
    <x v="30"/>
    <x v="0"/>
    <x v="0"/>
    <x v="0"/>
    <n v="0"/>
    <n v="0"/>
    <n v="0"/>
    <n v="0"/>
    <s v="Hughriend"/>
    <s v="Louisy Hughriend"/>
    <x v="1"/>
  </r>
  <r>
    <x v="4785"/>
    <n v="5109"/>
    <x v="1"/>
    <x v="0"/>
    <s v="G/835/S"/>
    <x v="3"/>
    <s v="S"/>
    <x v="1"/>
    <x v="52"/>
    <x v="0"/>
    <x v="822"/>
    <x v="10"/>
    <n v="0"/>
    <n v="654"/>
    <n v="3"/>
    <n v="741"/>
    <s v="Joycerton"/>
    <s v="Hilia Joycerton"/>
    <x v="1"/>
  </r>
  <r>
    <x v="4786"/>
    <n v="5111"/>
    <x v="0"/>
    <x v="0"/>
    <s v="B/171/P"/>
    <x v="0"/>
    <s v="P"/>
    <x v="0"/>
    <x v="36"/>
    <x v="0"/>
    <x v="0"/>
    <x v="83"/>
    <n v="0"/>
    <n v="763"/>
    <n v="3541"/>
    <n v="4307"/>
    <s v="Unkcatted"/>
    <s v="Sarid Unkcatted"/>
    <x v="0"/>
  </r>
  <r>
    <x v="4787"/>
    <n v="5111"/>
    <x v="0"/>
    <x v="0"/>
    <s v="B/171/P"/>
    <x v="0"/>
    <s v="P"/>
    <x v="0"/>
    <x v="7"/>
    <x v="0"/>
    <x v="249"/>
    <x v="1026"/>
    <n v="0"/>
    <n v="712"/>
    <n v="4360"/>
    <n v="5495"/>
    <s v="Unkcatted"/>
    <s v="Aske Unkcatted"/>
    <x v="0"/>
  </r>
  <r>
    <x v="4788"/>
    <n v="5111"/>
    <x v="0"/>
    <x v="0"/>
    <s v="B/171/P"/>
    <x v="0"/>
    <s v="P"/>
    <x v="0"/>
    <x v="25"/>
    <x v="0"/>
    <x v="0"/>
    <x v="636"/>
    <n v="0"/>
    <n v="1984"/>
    <n v="521"/>
    <n v="2924"/>
    <s v="Unkcatted"/>
    <s v="Mino Unkcatted"/>
    <x v="0"/>
  </r>
  <r>
    <x v="4789"/>
    <n v="5112"/>
    <x v="0"/>
    <x v="1"/>
    <s v="C/198/S"/>
    <x v="7"/>
    <s v="S"/>
    <x v="2"/>
    <x v="35"/>
    <x v="0"/>
    <x v="0"/>
    <x v="0"/>
    <n v="0"/>
    <n v="0"/>
    <n v="0"/>
    <n v="0"/>
    <s v="Spadicage"/>
    <s v="Chainon Spadicage"/>
    <x v="1"/>
  </r>
  <r>
    <x v="4790"/>
    <n v="5112"/>
    <x v="0"/>
    <x v="1"/>
    <s v="C/198/S"/>
    <x v="7"/>
    <s v="S"/>
    <x v="2"/>
    <x v="36"/>
    <x v="0"/>
    <x v="0"/>
    <x v="0"/>
    <n v="0"/>
    <n v="0"/>
    <n v="0"/>
    <n v="0"/>
    <s v="Ainatint"/>
    <s v="Achiram Ainatint"/>
    <x v="1"/>
  </r>
  <r>
    <x v="4791"/>
    <n v="5112"/>
    <x v="0"/>
    <x v="1"/>
    <s v="C/198/S"/>
    <x v="7"/>
    <s v="S"/>
    <x v="0"/>
    <x v="45"/>
    <x v="0"/>
    <x v="0"/>
    <x v="0"/>
    <n v="0"/>
    <n v="0"/>
    <n v="0"/>
    <n v="0"/>
    <s v="Opshaft"/>
    <s v="Sadaton Opshaft"/>
    <x v="1"/>
  </r>
  <r>
    <x v="4792"/>
    <n v="5115"/>
    <x v="0"/>
    <x v="1"/>
    <s v="C/199/S"/>
    <x v="7"/>
    <s v="S"/>
    <x v="0"/>
    <x v="54"/>
    <x v="0"/>
    <x v="0"/>
    <x v="0"/>
    <n v="0"/>
    <n v="0"/>
    <n v="0"/>
    <n v="0"/>
    <s v="Whibid"/>
    <s v="Diason Whibid"/>
    <x v="1"/>
  </r>
  <r>
    <x v="4793"/>
    <n v="5115"/>
    <x v="0"/>
    <x v="1"/>
    <s v="C/199/S"/>
    <x v="7"/>
    <s v="S"/>
    <x v="2"/>
    <x v="7"/>
    <x v="0"/>
    <x v="0"/>
    <x v="0"/>
    <n v="0"/>
    <n v="0"/>
    <n v="0"/>
    <n v="0"/>
    <s v="Whibid"/>
    <s v="Megrezn Whibid"/>
    <x v="1"/>
  </r>
  <r>
    <x v="4794"/>
    <n v="4349"/>
    <x v="2"/>
    <x v="0"/>
    <s v="E/275/P"/>
    <x v="6"/>
    <s v="P"/>
    <x v="0"/>
    <x v="31"/>
    <x v="0"/>
    <x v="907"/>
    <x v="0"/>
    <n v="155"/>
    <n v="4"/>
    <n v="337"/>
    <n v="1298"/>
    <s v="Rapie"/>
    <s v="Shams Rapie"/>
    <x v="0"/>
  </r>
  <r>
    <x v="4795"/>
    <n v="4357"/>
    <x v="2"/>
    <x v="0"/>
    <s v="D/148/P"/>
    <x v="5"/>
    <s v="P"/>
    <x v="0"/>
    <x v="40"/>
    <x v="0"/>
    <x v="102"/>
    <x v="0"/>
    <n v="949"/>
    <n v="206"/>
    <n v="2071"/>
    <n v="3344"/>
    <s v="Ses"/>
    <s v="Fles Ses"/>
    <x v="0"/>
  </r>
  <r>
    <x v="4796"/>
    <n v="4360"/>
    <x v="2"/>
    <x v="1"/>
    <s v="F/896/P"/>
    <x v="1"/>
    <s v="P"/>
    <x v="0"/>
    <x v="41"/>
    <x v="0"/>
    <x v="0"/>
    <x v="0"/>
    <n v="0"/>
    <n v="0"/>
    <n v="0"/>
    <n v="0"/>
    <s v="Crie"/>
    <s v="Possh Crie"/>
    <x v="1"/>
  </r>
  <r>
    <x v="4797"/>
    <n v="5122"/>
    <x v="1"/>
    <x v="0"/>
    <s v="F/981/S"/>
    <x v="1"/>
    <s v="S"/>
    <x v="0"/>
    <x v="1"/>
    <x v="0"/>
    <x v="0"/>
    <x v="1027"/>
    <n v="321"/>
    <n v="0"/>
    <n v="90"/>
    <n v="875"/>
    <s v="Knoxtones"/>
    <s v="Line Knoxtones"/>
    <x v="1"/>
  </r>
  <r>
    <x v="4798"/>
    <n v="5124"/>
    <x v="1"/>
    <x v="0"/>
    <s v="F/1044/P"/>
    <x v="1"/>
    <s v="P"/>
    <x v="3"/>
    <x v="54"/>
    <x v="0"/>
    <x v="692"/>
    <x v="255"/>
    <n v="0"/>
    <n v="340"/>
    <n v="0"/>
    <n v="705"/>
    <s v="Greeves"/>
    <s v="Kimmie Greeves"/>
    <x v="0"/>
  </r>
  <r>
    <x v="4799"/>
    <n v="5125"/>
    <x v="1"/>
    <x v="0"/>
    <s v="F/982/S"/>
    <x v="1"/>
    <s v="S"/>
    <x v="2"/>
    <x v="19"/>
    <x v="0"/>
    <x v="0"/>
    <x v="0"/>
    <n v="22"/>
    <n v="738"/>
    <n v="0"/>
    <n v="760"/>
    <s v="Rocknight"/>
    <s v="Timmie Rocknight"/>
    <x v="0"/>
  </r>
  <r>
    <x v="4800"/>
    <n v="5126"/>
    <x v="0"/>
    <x v="1"/>
    <s v="C/200/S"/>
    <x v="7"/>
    <s v="S"/>
    <x v="2"/>
    <x v="67"/>
    <x v="0"/>
    <x v="0"/>
    <x v="0"/>
    <n v="0"/>
    <n v="0"/>
    <n v="0"/>
    <n v="0"/>
    <s v="Unaring"/>
    <s v="Isotone Unaring"/>
    <x v="1"/>
  </r>
  <r>
    <x v="4801"/>
    <n v="5127"/>
    <x v="1"/>
    <x v="0"/>
    <s v="G/837/S"/>
    <x v="3"/>
    <s v="S"/>
    <x v="0"/>
    <x v="14"/>
    <x v="0"/>
    <x v="0"/>
    <x v="1028"/>
    <n v="0"/>
    <n v="0"/>
    <n v="213"/>
    <n v="892"/>
    <s v="Yanton"/>
    <s v="Leneva Yanton"/>
    <x v="1"/>
  </r>
  <r>
    <x v="4802"/>
    <n v="5127"/>
    <x v="1"/>
    <x v="0"/>
    <s v="F/983/S"/>
    <x v="1"/>
    <s v="S"/>
    <x v="0"/>
    <x v="4"/>
    <x v="0"/>
    <x v="2"/>
    <x v="0"/>
    <n v="0"/>
    <n v="1893"/>
    <n v="119"/>
    <n v="2055"/>
    <s v="Yanton"/>
    <s v="Faithy Yanton"/>
    <x v="0"/>
  </r>
  <r>
    <x v="4803"/>
    <n v="4368"/>
    <x v="2"/>
    <x v="1"/>
    <s v="F/900/P"/>
    <x v="1"/>
    <s v="P"/>
    <x v="2"/>
    <x v="25"/>
    <x v="0"/>
    <x v="0"/>
    <x v="0"/>
    <n v="0"/>
    <n v="0"/>
    <n v="0"/>
    <n v="0"/>
    <s v="Flate"/>
    <s v="Smats Flate"/>
    <x v="1"/>
  </r>
  <r>
    <x v="4804"/>
    <n v="4372"/>
    <x v="2"/>
    <x v="1"/>
    <s v="F/821/S"/>
    <x v="1"/>
    <s v="S"/>
    <x v="0"/>
    <x v="48"/>
    <x v="0"/>
    <x v="0"/>
    <x v="0"/>
    <n v="0"/>
    <n v="0"/>
    <n v="0"/>
    <n v="0"/>
    <s v="Birt"/>
    <s v="Halesh Birt"/>
    <x v="1"/>
  </r>
  <r>
    <x v="4805"/>
    <n v="5129"/>
    <x v="1"/>
    <x v="1"/>
    <s v="G/827/P"/>
    <x v="3"/>
    <s v="P"/>
    <x v="0"/>
    <x v="38"/>
    <x v="0"/>
    <x v="0"/>
    <x v="0"/>
    <n v="0"/>
    <n v="0"/>
    <n v="0"/>
    <n v="0"/>
    <s v="Savaraldez"/>
    <s v="Anthia Savaraldez"/>
    <x v="1"/>
  </r>
  <r>
    <x v="4806"/>
    <n v="5130"/>
    <x v="1"/>
    <x v="1"/>
    <s v="G/838/S"/>
    <x v="3"/>
    <s v="S"/>
    <x v="0"/>
    <x v="12"/>
    <x v="0"/>
    <x v="0"/>
    <x v="0"/>
    <n v="0"/>
    <n v="0"/>
    <n v="0"/>
    <n v="0"/>
    <s v="Klindsayer"/>
    <s v="Timmy Klindsayer"/>
    <x v="1"/>
  </r>
  <r>
    <x v="4807"/>
    <n v="5132"/>
    <x v="1"/>
    <x v="0"/>
    <s v="G/828/P"/>
    <x v="3"/>
    <s v="P"/>
    <x v="0"/>
    <x v="42"/>
    <x v="0"/>
    <x v="908"/>
    <x v="955"/>
    <n v="0"/>
    <n v="0"/>
    <n v="0"/>
    <n v="5526"/>
    <s v="Ellson"/>
    <s v="Veremy Ellson"/>
    <x v="0"/>
  </r>
  <r>
    <x v="4808"/>
    <n v="5133"/>
    <x v="1"/>
    <x v="0"/>
    <s v="G/829/P"/>
    <x v="3"/>
    <s v="P"/>
    <x v="2"/>
    <x v="39"/>
    <x v="0"/>
    <x v="0"/>
    <x v="0"/>
    <n v="846"/>
    <n v="0"/>
    <n v="0"/>
    <n v="846"/>
    <s v="Litthews"/>
    <s v="Benry Litthews"/>
    <x v="1"/>
  </r>
  <r>
    <x v="4809"/>
    <n v="5133"/>
    <x v="1"/>
    <x v="1"/>
    <s v="G/829/P"/>
    <x v="3"/>
    <s v="P"/>
    <x v="1"/>
    <x v="1"/>
    <x v="0"/>
    <x v="0"/>
    <x v="0"/>
    <n v="0"/>
    <n v="0"/>
    <n v="0"/>
    <n v="0"/>
    <s v="Litthews"/>
    <s v="Hene Litthews"/>
    <x v="0"/>
  </r>
  <r>
    <x v="4810"/>
    <n v="5133"/>
    <x v="1"/>
    <x v="1"/>
    <s v="G/829/P"/>
    <x v="3"/>
    <s v="P"/>
    <x v="1"/>
    <x v="34"/>
    <x v="0"/>
    <x v="0"/>
    <x v="0"/>
    <n v="0"/>
    <n v="0"/>
    <n v="0"/>
    <n v="0"/>
    <s v="Litthews"/>
    <s v="Lina Litthews"/>
    <x v="1"/>
  </r>
  <r>
    <x v="4811"/>
    <n v="5133"/>
    <x v="1"/>
    <x v="0"/>
    <s v="F/1046/P"/>
    <x v="1"/>
    <s v="P"/>
    <x v="2"/>
    <x v="43"/>
    <x v="0"/>
    <x v="909"/>
    <x v="0"/>
    <n v="505"/>
    <n v="48"/>
    <n v="0"/>
    <n v="660"/>
    <s v="Litthews"/>
    <s v="Done Litthews"/>
    <x v="0"/>
  </r>
  <r>
    <x v="4812"/>
    <n v="5133"/>
    <x v="1"/>
    <x v="0"/>
    <s v="F/1046/P"/>
    <x v="1"/>
    <s v="P"/>
    <x v="0"/>
    <x v="6"/>
    <x v="0"/>
    <x v="0"/>
    <x v="598"/>
    <n v="13"/>
    <n v="10"/>
    <n v="15"/>
    <n v="948"/>
    <s v="Pugherman"/>
    <s v="Lynnon Pugherman"/>
    <x v="0"/>
  </r>
  <r>
    <x v="4813"/>
    <n v="5133"/>
    <x v="1"/>
    <x v="1"/>
    <s v="G/829/P"/>
    <x v="3"/>
    <s v="P"/>
    <x v="2"/>
    <x v="43"/>
    <x v="0"/>
    <x v="0"/>
    <x v="0"/>
    <n v="0"/>
    <n v="0"/>
    <n v="0"/>
    <n v="0"/>
    <s v="Josey"/>
    <s v="Shanya Josey"/>
    <x v="1"/>
  </r>
  <r>
    <x v="4814"/>
    <n v="5133"/>
    <x v="1"/>
    <x v="0"/>
    <s v="F/1046/P"/>
    <x v="1"/>
    <s v="P"/>
    <x v="0"/>
    <x v="6"/>
    <x v="0"/>
    <x v="910"/>
    <x v="10"/>
    <n v="0"/>
    <n v="0"/>
    <n v="0"/>
    <n v="1529"/>
    <s v="-"/>
    <s v="-"/>
    <x v="0"/>
  </r>
  <r>
    <x v="4815"/>
    <n v="5133"/>
    <x v="1"/>
    <x v="0"/>
    <s v="F/1046/P"/>
    <x v="1"/>
    <s v="P"/>
    <x v="0"/>
    <x v="8"/>
    <x v="0"/>
    <x v="0"/>
    <x v="934"/>
    <n v="51"/>
    <n v="0"/>
    <n v="701"/>
    <n v="868"/>
    <s v="Josey"/>
    <s v="Lawren Josey"/>
    <x v="0"/>
  </r>
  <r>
    <x v="4816"/>
    <n v="5136"/>
    <x v="1"/>
    <x v="0"/>
    <s v="F/984/S"/>
    <x v="1"/>
    <s v="S"/>
    <x v="2"/>
    <x v="1"/>
    <x v="0"/>
    <x v="0"/>
    <x v="0"/>
    <n v="0"/>
    <n v="704"/>
    <n v="0"/>
    <n v="704"/>
    <s v="Currisones"/>
    <s v="Eulah Currisones"/>
    <x v="0"/>
  </r>
  <r>
    <x v="4817"/>
    <n v="5137"/>
    <x v="1"/>
    <x v="0"/>
    <s v="G/839/S"/>
    <x v="3"/>
    <s v="S"/>
    <x v="0"/>
    <x v="49"/>
    <x v="0"/>
    <x v="0"/>
    <x v="0"/>
    <n v="0"/>
    <n v="0"/>
    <n v="0"/>
    <n v="0"/>
    <s v="Llobsoney"/>
    <s v="Milyn Llobsoney"/>
    <x v="1"/>
  </r>
  <r>
    <x v="4818"/>
    <n v="5138"/>
    <x v="0"/>
    <x v="0"/>
    <s v="A/47/P"/>
    <x v="2"/>
    <s v="P"/>
    <x v="2"/>
    <x v="46"/>
    <x v="0"/>
    <x v="0"/>
    <x v="1029"/>
    <n v="0"/>
    <n v="322"/>
    <n v="0"/>
    <n v="4137"/>
    <s v="Shming"/>
    <s v="Brakis Shming"/>
    <x v="1"/>
  </r>
  <r>
    <x v="4819"/>
    <n v="5140"/>
    <x v="1"/>
    <x v="1"/>
    <s v="G/840/S"/>
    <x v="3"/>
    <s v="S"/>
    <x v="1"/>
    <x v="40"/>
    <x v="0"/>
    <x v="0"/>
    <x v="0"/>
    <n v="0"/>
    <n v="0"/>
    <n v="0"/>
    <n v="0"/>
    <s v="Pughanders"/>
    <s v="Elancy Pughanders"/>
    <x v="1"/>
  </r>
  <r>
    <x v="4820"/>
    <n v="4372"/>
    <x v="2"/>
    <x v="0"/>
    <s v="E/283/S"/>
    <x v="6"/>
    <s v="S"/>
    <x v="0"/>
    <x v="42"/>
    <x v="0"/>
    <x v="452"/>
    <x v="0"/>
    <n v="1"/>
    <n v="0"/>
    <n v="0"/>
    <n v="955"/>
    <s v="Sache"/>
    <s v="Boats Sache"/>
    <x v="0"/>
  </r>
  <r>
    <x v="4821"/>
    <n v="4387"/>
    <x v="2"/>
    <x v="0"/>
    <s v="F/902/P"/>
    <x v="1"/>
    <s v="P"/>
    <x v="1"/>
    <x v="25"/>
    <x v="0"/>
    <x v="75"/>
    <x v="0"/>
    <n v="441"/>
    <n v="18"/>
    <n v="0"/>
    <n v="651"/>
    <s v="Wala"/>
    <s v="Apix Wala"/>
    <x v="0"/>
  </r>
  <r>
    <x v="4822"/>
    <n v="4390"/>
    <x v="2"/>
    <x v="1"/>
    <s v="F/903/P"/>
    <x v="1"/>
    <s v="P"/>
    <x v="0"/>
    <x v="57"/>
    <x v="0"/>
    <x v="0"/>
    <x v="0"/>
    <n v="0"/>
    <n v="0"/>
    <n v="0"/>
    <n v="0"/>
    <s v="Vloaf"/>
    <s v="Jayrin Vloaf"/>
    <x v="1"/>
  </r>
  <r>
    <x v="4823"/>
    <n v="4390"/>
    <x v="2"/>
    <x v="1"/>
    <s v="F/903/P"/>
    <x v="1"/>
    <s v="P"/>
    <x v="0"/>
    <x v="5"/>
    <x v="0"/>
    <x v="0"/>
    <x v="0"/>
    <n v="0"/>
    <n v="0"/>
    <n v="0"/>
    <n v="0"/>
    <s v="Vloaf"/>
    <s v="Grawk Vloaf"/>
    <x v="1"/>
  </r>
  <r>
    <x v="4824"/>
    <n v="5144"/>
    <x v="1"/>
    <x v="1"/>
    <s v="G/830/P"/>
    <x v="3"/>
    <s v="P"/>
    <x v="0"/>
    <x v="43"/>
    <x v="2"/>
    <x v="0"/>
    <x v="0"/>
    <n v="0"/>
    <n v="0"/>
    <n v="0"/>
    <n v="0"/>
    <s v="-"/>
    <s v="-"/>
    <x v="1"/>
  </r>
  <r>
    <x v="4825"/>
    <n v="5145"/>
    <x v="1"/>
    <x v="1"/>
    <s v="G/841/S"/>
    <x v="3"/>
    <s v="S"/>
    <x v="0"/>
    <x v="41"/>
    <x v="0"/>
    <x v="0"/>
    <x v="0"/>
    <n v="0"/>
    <n v="0"/>
    <n v="0"/>
    <n v="0"/>
    <s v="Mathison"/>
    <s v="Shaele Mathison"/>
    <x v="1"/>
  </r>
  <r>
    <x v="4826"/>
    <n v="5146"/>
    <x v="1"/>
    <x v="0"/>
    <s v="F/986/S"/>
    <x v="1"/>
    <s v="S"/>
    <x v="2"/>
    <x v="6"/>
    <x v="0"/>
    <x v="107"/>
    <x v="1030"/>
    <n v="0"/>
    <n v="38"/>
    <n v="0"/>
    <n v="796"/>
    <s v="Cainghannon"/>
    <s v="Maura Cainghannon"/>
    <x v="1"/>
  </r>
  <r>
    <x v="4827"/>
    <n v="5148"/>
    <x v="1"/>
    <x v="0"/>
    <s v="F/1051/P"/>
    <x v="1"/>
    <s v="P"/>
    <x v="0"/>
    <x v="45"/>
    <x v="0"/>
    <x v="0"/>
    <x v="963"/>
    <n v="54"/>
    <n v="20"/>
    <n v="916"/>
    <n v="1053"/>
    <s v="Canields"/>
    <s v="Garyan Canields"/>
    <x v="0"/>
  </r>
  <r>
    <x v="4828"/>
    <n v="5148"/>
    <x v="1"/>
    <x v="1"/>
    <s v="G/831/P"/>
    <x v="3"/>
    <s v="P"/>
    <x v="0"/>
    <x v="4"/>
    <x v="0"/>
    <x v="0"/>
    <x v="0"/>
    <n v="0"/>
    <n v="0"/>
    <n v="0"/>
    <n v="0"/>
    <s v="Moodsey"/>
    <s v="Jeanny Moodsey"/>
    <x v="1"/>
  </r>
  <r>
    <x v="4829"/>
    <n v="4390"/>
    <x v="2"/>
    <x v="0"/>
    <s v="F/903/P"/>
    <x v="1"/>
    <s v="P"/>
    <x v="0"/>
    <x v="38"/>
    <x v="0"/>
    <x v="279"/>
    <x v="0"/>
    <n v="61"/>
    <n v="289"/>
    <n v="0"/>
    <n v="1225"/>
    <s v="Vloaf"/>
    <s v="Rants Vloaf"/>
    <x v="0"/>
  </r>
  <r>
    <x v="4830"/>
    <n v="5152"/>
    <x v="0"/>
    <x v="0"/>
    <s v="B/199/S"/>
    <x v="0"/>
    <s v="S"/>
    <x v="0"/>
    <x v="46"/>
    <x v="0"/>
    <x v="0"/>
    <x v="1031"/>
    <n v="10"/>
    <n v="2787"/>
    <n v="52"/>
    <n v="3402"/>
    <s v="Aillyber"/>
    <s v="Porrimp Aillyber"/>
    <x v="0"/>
  </r>
  <r>
    <x v="4831"/>
    <n v="4400"/>
    <x v="2"/>
    <x v="0"/>
    <s v="E/285/S"/>
    <x v="6"/>
    <s v="S"/>
    <x v="0"/>
    <x v="25"/>
    <x v="0"/>
    <x v="911"/>
    <x v="0"/>
    <n v="610"/>
    <n v="0"/>
    <n v="0"/>
    <n v="1299"/>
    <s v="Sepie"/>
    <s v="Gibers Sepie"/>
    <x v="0"/>
  </r>
  <r>
    <x v="4832"/>
    <n v="5156"/>
    <x v="0"/>
    <x v="1"/>
    <s v="B/200/S"/>
    <x v="0"/>
    <s v="S"/>
    <x v="2"/>
    <x v="33"/>
    <x v="0"/>
    <x v="0"/>
    <x v="0"/>
    <n v="0"/>
    <n v="0"/>
    <n v="0"/>
    <n v="0"/>
    <s v="Traild"/>
    <s v="Sabiark Traild"/>
    <x v="1"/>
  </r>
  <r>
    <x v="4833"/>
    <n v="5156"/>
    <x v="0"/>
    <x v="0"/>
    <s v="B/200/S"/>
    <x v="0"/>
    <s v="S"/>
    <x v="0"/>
    <x v="19"/>
    <x v="0"/>
    <x v="0"/>
    <x v="1032"/>
    <n v="227"/>
    <n v="1"/>
    <n v="1415"/>
    <n v="5841"/>
    <s v="Traild"/>
    <s v="Atonon Traild"/>
    <x v="1"/>
  </r>
  <r>
    <x v="4834"/>
    <n v="5157"/>
    <x v="1"/>
    <x v="0"/>
    <s v="G/844/S"/>
    <x v="3"/>
    <s v="S"/>
    <x v="0"/>
    <x v="46"/>
    <x v="0"/>
    <x v="912"/>
    <x v="241"/>
    <n v="2"/>
    <n v="0"/>
    <n v="79"/>
    <n v="907"/>
    <s v="Gardsondez"/>
    <s v="Melia Gardsondez"/>
    <x v="1"/>
  </r>
  <r>
    <x v="4835"/>
    <n v="5158"/>
    <x v="1"/>
    <x v="0"/>
    <s v="F/1054/P"/>
    <x v="1"/>
    <s v="P"/>
    <x v="0"/>
    <x v="4"/>
    <x v="0"/>
    <x v="0"/>
    <x v="10"/>
    <n v="0"/>
    <n v="0"/>
    <n v="61"/>
    <n v="62"/>
    <s v="Jacostaney"/>
    <s v="Willah Jacostaney"/>
    <x v="0"/>
  </r>
  <r>
    <x v="4836"/>
    <n v="5160"/>
    <x v="1"/>
    <x v="0"/>
    <s v="G/832/P"/>
    <x v="3"/>
    <s v="P"/>
    <x v="0"/>
    <x v="12"/>
    <x v="0"/>
    <x v="913"/>
    <x v="0"/>
    <n v="0"/>
    <n v="156"/>
    <n v="0"/>
    <n v="888"/>
    <s v="Hayersents"/>
    <s v="Ricke Hayersents"/>
    <x v="0"/>
  </r>
  <r>
    <x v="4837"/>
    <n v="4400"/>
    <x v="2"/>
    <x v="0"/>
    <s v="F/830/S"/>
    <x v="1"/>
    <s v="S"/>
    <x v="2"/>
    <x v="16"/>
    <x v="0"/>
    <x v="0"/>
    <x v="0"/>
    <n v="0"/>
    <n v="0"/>
    <n v="0"/>
    <n v="0"/>
    <s v="Sepie"/>
    <s v="Conk Sepie"/>
    <x v="1"/>
  </r>
  <r>
    <x v="4838"/>
    <n v="4400"/>
    <x v="2"/>
    <x v="1"/>
    <s v="F/830/S"/>
    <x v="1"/>
    <s v="S"/>
    <x v="3"/>
    <x v="63"/>
    <x v="0"/>
    <x v="0"/>
    <x v="0"/>
    <n v="0"/>
    <n v="0"/>
    <n v="0"/>
    <n v="0"/>
    <s v="Sepie"/>
    <s v="Flyros Sepie"/>
    <x v="1"/>
  </r>
  <r>
    <x v="4839"/>
    <n v="4408"/>
    <x v="2"/>
    <x v="1"/>
    <s v="F/906/P"/>
    <x v="1"/>
    <s v="P"/>
    <x v="0"/>
    <x v="72"/>
    <x v="0"/>
    <x v="0"/>
    <x v="0"/>
    <n v="0"/>
    <n v="0"/>
    <n v="0"/>
    <n v="0"/>
    <s v="Knike"/>
    <s v="Pich Knike"/>
    <x v="1"/>
  </r>
  <r>
    <x v="4840"/>
    <n v="5163"/>
    <x v="1"/>
    <x v="1"/>
    <s v="E/322/P"/>
    <x v="6"/>
    <s v="P"/>
    <x v="0"/>
    <x v="29"/>
    <x v="0"/>
    <x v="0"/>
    <x v="0"/>
    <n v="0"/>
    <n v="0"/>
    <n v="0"/>
    <n v="0"/>
    <s v="Beckeey"/>
    <s v="Ellie Beckeey"/>
    <x v="1"/>
  </r>
  <r>
    <x v="4841"/>
    <n v="5163"/>
    <x v="1"/>
    <x v="0"/>
    <s v="E/322/P"/>
    <x v="6"/>
    <s v="P"/>
    <x v="0"/>
    <x v="46"/>
    <x v="0"/>
    <x v="914"/>
    <x v="0"/>
    <n v="713"/>
    <n v="0"/>
    <n v="0"/>
    <n v="864"/>
    <s v="Hewson"/>
    <s v="Jillie Hewson"/>
    <x v="1"/>
  </r>
  <r>
    <x v="4842"/>
    <n v="5165"/>
    <x v="1"/>
    <x v="0"/>
    <s v="F/989/S"/>
    <x v="1"/>
    <s v="S"/>
    <x v="0"/>
    <x v="60"/>
    <x v="0"/>
    <x v="0"/>
    <x v="98"/>
    <n v="94"/>
    <n v="0"/>
    <n v="270"/>
    <n v="645"/>
    <s v="Collinson"/>
    <s v="Alancy Collinson"/>
    <x v="1"/>
  </r>
  <r>
    <x v="4843"/>
    <n v="4424"/>
    <x v="2"/>
    <x v="0"/>
    <s v="E/287/S"/>
    <x v="6"/>
    <s v="S"/>
    <x v="0"/>
    <x v="43"/>
    <x v="0"/>
    <x v="117"/>
    <x v="0"/>
    <n v="42"/>
    <n v="3565"/>
    <n v="7"/>
    <n v="3644"/>
    <s v="Pien"/>
    <s v="Kohs Pien"/>
    <x v="0"/>
  </r>
  <r>
    <x v="4844"/>
    <n v="5167"/>
    <x v="1"/>
    <x v="0"/>
    <s v="F/990/S"/>
    <x v="1"/>
    <s v="S"/>
    <x v="0"/>
    <x v="52"/>
    <x v="0"/>
    <x v="27"/>
    <x v="145"/>
    <n v="0"/>
    <n v="1069"/>
    <n v="0"/>
    <n v="1087"/>
    <s v="Crayeson"/>
    <s v="Joana Crayeson"/>
    <x v="0"/>
  </r>
  <r>
    <x v="4845"/>
    <n v="5170"/>
    <x v="1"/>
    <x v="0"/>
    <s v="F/1056/P"/>
    <x v="1"/>
    <s v="P"/>
    <x v="2"/>
    <x v="40"/>
    <x v="0"/>
    <x v="0"/>
    <x v="351"/>
    <n v="392"/>
    <n v="9"/>
    <n v="13"/>
    <n v="720"/>
    <s v="Hurchez"/>
    <s v="Jeandy Hurchez"/>
    <x v="0"/>
  </r>
  <r>
    <x v="4846"/>
    <n v="5171"/>
    <x v="1"/>
    <x v="0"/>
    <s v="F/991/S"/>
    <x v="1"/>
    <s v="S"/>
    <x v="0"/>
    <x v="40"/>
    <x v="0"/>
    <x v="0"/>
    <x v="112"/>
    <n v="0"/>
    <n v="190"/>
    <n v="501"/>
    <n v="698"/>
    <s v="Estiagosen"/>
    <s v="Julin Estiagosen"/>
    <x v="0"/>
  </r>
  <r>
    <x v="4847"/>
    <n v="4426"/>
    <x v="2"/>
    <x v="1"/>
    <s v="F/835/S"/>
    <x v="1"/>
    <s v="S"/>
    <x v="0"/>
    <x v="29"/>
    <x v="0"/>
    <x v="0"/>
    <x v="0"/>
    <n v="0"/>
    <n v="0"/>
    <n v="0"/>
    <n v="0"/>
    <s v="Fonie"/>
    <s v="Hinnan Fonie"/>
    <x v="1"/>
  </r>
  <r>
    <x v="4848"/>
    <n v="5174"/>
    <x v="0"/>
    <x v="1"/>
    <s v="C/159/P"/>
    <x v="7"/>
    <s v="P"/>
    <x v="2"/>
    <x v="5"/>
    <x v="0"/>
    <x v="0"/>
    <x v="0"/>
    <n v="0"/>
    <n v="0"/>
    <n v="0"/>
    <n v="0"/>
    <s v="Alenter"/>
    <s v="Hekark Alenter"/>
    <x v="1"/>
  </r>
  <r>
    <x v="4849"/>
    <n v="5174"/>
    <x v="0"/>
    <x v="0"/>
    <s v="C/159/P"/>
    <x v="7"/>
    <s v="P"/>
    <x v="0"/>
    <x v="19"/>
    <x v="0"/>
    <x v="298"/>
    <x v="144"/>
    <n v="0"/>
    <n v="6235"/>
    <n v="434"/>
    <n v="6680"/>
    <s v="Alenter"/>
    <s v="Mesarid Alenter"/>
    <x v="0"/>
  </r>
  <r>
    <x v="4850"/>
    <n v="5175"/>
    <x v="1"/>
    <x v="0"/>
    <s v="G/834/P"/>
    <x v="3"/>
    <s v="P"/>
    <x v="0"/>
    <x v="33"/>
    <x v="0"/>
    <x v="915"/>
    <x v="0"/>
    <n v="0"/>
    <n v="148"/>
    <n v="53"/>
    <n v="783"/>
    <s v="Maystuarey"/>
    <s v="Andice Maystuarey"/>
    <x v="0"/>
  </r>
  <r>
    <x v="4851"/>
    <n v="5176"/>
    <x v="1"/>
    <x v="0"/>
    <s v="E/323/P"/>
    <x v="6"/>
    <s v="P"/>
    <x v="0"/>
    <x v="40"/>
    <x v="0"/>
    <x v="821"/>
    <x v="1033"/>
    <n v="0"/>
    <n v="0"/>
    <n v="9"/>
    <n v="792"/>
    <s v="Sawyerson"/>
    <s v="Helle Sawyerson"/>
    <x v="0"/>
  </r>
  <r>
    <x v="4852"/>
    <n v="5177"/>
    <x v="0"/>
    <x v="0"/>
    <s v="B/201/S"/>
    <x v="0"/>
    <s v="S"/>
    <x v="0"/>
    <x v="6"/>
    <x v="1"/>
    <x v="0"/>
    <x v="0"/>
    <n v="0"/>
    <n v="0"/>
    <n v="0"/>
    <n v="0"/>
    <s v="Gealably"/>
    <s v="Aldebah Gealably"/>
    <x v="1"/>
  </r>
  <r>
    <x v="4853"/>
    <n v="5179"/>
    <x v="0"/>
    <x v="1"/>
    <s v="C/160/P"/>
    <x v="7"/>
    <s v="P"/>
    <x v="2"/>
    <x v="52"/>
    <x v="0"/>
    <x v="0"/>
    <x v="0"/>
    <n v="0"/>
    <n v="0"/>
    <n v="0"/>
    <n v="0"/>
    <s v="Aillyber"/>
    <s v="Nesch Aillyber"/>
    <x v="1"/>
  </r>
  <r>
    <x v="4854"/>
    <n v="5180"/>
    <x v="1"/>
    <x v="1"/>
    <s v="G/835/P"/>
    <x v="3"/>
    <s v="P"/>
    <x v="1"/>
    <x v="28"/>
    <x v="0"/>
    <x v="0"/>
    <x v="0"/>
    <n v="0"/>
    <n v="0"/>
    <n v="0"/>
    <n v="0"/>
    <s v="Gillock"/>
    <s v="Felia Gillock"/>
    <x v="1"/>
  </r>
  <r>
    <x v="4855"/>
    <n v="5181"/>
    <x v="0"/>
    <x v="2"/>
    <s v="B/175/P"/>
    <x v="0"/>
    <s v="P"/>
    <x v="0"/>
    <x v="13"/>
    <x v="0"/>
    <x v="0"/>
    <x v="0"/>
    <n v="0"/>
    <n v="0"/>
    <n v="0"/>
    <n v="0"/>
    <s v="Motled"/>
    <s v="Minkark Motled"/>
    <x v="1"/>
  </r>
  <r>
    <x v="4856"/>
    <n v="5182"/>
    <x v="1"/>
    <x v="1"/>
    <s v="G/836/P"/>
    <x v="3"/>
    <s v="P"/>
    <x v="0"/>
    <x v="32"/>
    <x v="0"/>
    <x v="0"/>
    <x v="0"/>
    <n v="0"/>
    <n v="0"/>
    <n v="0"/>
    <n v="0"/>
    <s v="Georgasey"/>
    <s v="Crisey Georgasey"/>
    <x v="1"/>
  </r>
  <r>
    <x v="4857"/>
    <n v="5182"/>
    <x v="1"/>
    <x v="0"/>
    <s v="G/836/P"/>
    <x v="3"/>
    <s v="P"/>
    <x v="0"/>
    <x v="36"/>
    <x v="0"/>
    <x v="916"/>
    <x v="0"/>
    <n v="81"/>
    <n v="3"/>
    <n v="298"/>
    <n v="704"/>
    <s v="Georgasey"/>
    <s v="Berna Georgasey"/>
    <x v="1"/>
  </r>
  <r>
    <x v="4858"/>
    <n v="5184"/>
    <x v="1"/>
    <x v="0"/>
    <s v="G/837/P"/>
    <x v="3"/>
    <s v="P"/>
    <x v="0"/>
    <x v="16"/>
    <x v="0"/>
    <x v="0"/>
    <x v="0"/>
    <n v="0"/>
    <n v="0"/>
    <n v="0"/>
    <n v="0"/>
    <s v="Folemonley"/>
    <s v="Joelan Folemonley"/>
    <x v="1"/>
  </r>
  <r>
    <x v="4859"/>
    <n v="4438"/>
    <x v="2"/>
    <x v="0"/>
    <s v="F/910/P"/>
    <x v="1"/>
    <s v="P"/>
    <x v="0"/>
    <x v="39"/>
    <x v="0"/>
    <x v="527"/>
    <x v="0"/>
    <n v="471"/>
    <n v="0"/>
    <n v="0"/>
    <n v="1192"/>
    <s v="Wate"/>
    <s v="Salros Wate"/>
    <x v="0"/>
  </r>
  <r>
    <x v="4860"/>
    <n v="5186"/>
    <x v="1"/>
    <x v="0"/>
    <s v="F/1058/P"/>
    <x v="1"/>
    <s v="P"/>
    <x v="0"/>
    <x v="33"/>
    <x v="0"/>
    <x v="586"/>
    <x v="813"/>
    <n v="2"/>
    <n v="29"/>
    <n v="0"/>
    <n v="723"/>
    <s v="Harry"/>
    <s v="Monah Harry"/>
    <x v="0"/>
  </r>
  <r>
    <x v="4861"/>
    <n v="4449"/>
    <x v="2"/>
    <x v="0"/>
    <s v="D/142/S"/>
    <x v="5"/>
    <s v="S"/>
    <x v="0"/>
    <x v="26"/>
    <x v="0"/>
    <x v="290"/>
    <x v="0"/>
    <n v="870"/>
    <n v="31"/>
    <n v="26"/>
    <n v="1057"/>
    <s v="Cla"/>
    <s v="Tyog Cla"/>
    <x v="1"/>
  </r>
  <r>
    <x v="4862"/>
    <n v="5188"/>
    <x v="1"/>
    <x v="0"/>
    <s v="G/838/P"/>
    <x v="3"/>
    <s v="P"/>
    <x v="0"/>
    <x v="10"/>
    <x v="0"/>
    <x v="0"/>
    <x v="413"/>
    <n v="0"/>
    <n v="611"/>
    <n v="44"/>
    <n v="815"/>
    <s v="Bootez"/>
    <s v="Chesty Bootez"/>
    <x v="0"/>
  </r>
  <r>
    <x v="4863"/>
    <n v="5188"/>
    <x v="1"/>
    <x v="1"/>
    <s v="G/838/P"/>
    <x v="3"/>
    <s v="P"/>
    <x v="0"/>
    <x v="49"/>
    <x v="0"/>
    <x v="0"/>
    <x v="0"/>
    <n v="0"/>
    <n v="0"/>
    <n v="0"/>
    <n v="0"/>
    <s v="Hessey"/>
    <s v="Elindy Hessey"/>
    <x v="1"/>
  </r>
  <r>
    <x v="4864"/>
    <n v="5188"/>
    <x v="1"/>
    <x v="1"/>
    <s v="G/838/P"/>
    <x v="3"/>
    <s v="P"/>
    <x v="0"/>
    <x v="71"/>
    <x v="0"/>
    <x v="0"/>
    <x v="0"/>
    <n v="0"/>
    <n v="0"/>
    <n v="0"/>
    <n v="0"/>
    <s v="Bootez"/>
    <s v="Wally Bootez"/>
    <x v="0"/>
  </r>
  <r>
    <x v="4865"/>
    <n v="5190"/>
    <x v="1"/>
    <x v="0"/>
    <s v="F/994/S"/>
    <x v="1"/>
    <s v="S"/>
    <x v="0"/>
    <x v="45"/>
    <x v="0"/>
    <x v="0"/>
    <x v="0"/>
    <n v="0"/>
    <n v="0"/>
    <n v="1513"/>
    <n v="1513"/>
    <s v="Barrilloney"/>
    <s v="Jillie Barrilloney"/>
    <x v="0"/>
  </r>
  <r>
    <x v="4866"/>
    <n v="4461"/>
    <x v="2"/>
    <x v="1"/>
    <s v="F/838/S"/>
    <x v="1"/>
    <s v="S"/>
    <x v="0"/>
    <x v="41"/>
    <x v="0"/>
    <x v="0"/>
    <x v="0"/>
    <n v="0"/>
    <n v="0"/>
    <n v="0"/>
    <n v="0"/>
    <s v="Mellé"/>
    <s v="Annams Mellé"/>
    <x v="1"/>
  </r>
  <r>
    <x v="4867"/>
    <n v="5193"/>
    <x v="0"/>
    <x v="0"/>
    <s v="C/202/S"/>
    <x v="7"/>
    <s v="S"/>
    <x v="0"/>
    <x v="10"/>
    <x v="0"/>
    <x v="0"/>
    <x v="1034"/>
    <n v="0"/>
    <n v="2433"/>
    <n v="647"/>
    <n v="3994"/>
    <s v="Craing"/>
    <s v="Betenar Craing"/>
    <x v="1"/>
  </r>
  <r>
    <x v="4868"/>
    <n v="5194"/>
    <x v="0"/>
    <x v="1"/>
    <s v="B/176/P"/>
    <x v="0"/>
    <s v="P"/>
    <x v="0"/>
    <x v="41"/>
    <x v="0"/>
    <x v="0"/>
    <x v="0"/>
    <n v="0"/>
    <n v="0"/>
    <n v="0"/>
    <n v="0"/>
    <s v="Ainatint"/>
    <s v="Sabi Ainatint"/>
    <x v="1"/>
  </r>
  <r>
    <x v="4869"/>
    <n v="5194"/>
    <x v="0"/>
    <x v="1"/>
    <s v="B/176/P"/>
    <x v="0"/>
    <s v="P"/>
    <x v="2"/>
    <x v="4"/>
    <x v="0"/>
    <x v="0"/>
    <x v="0"/>
    <n v="0"/>
    <n v="0"/>
    <n v="0"/>
    <n v="0"/>
    <s v="Ainatint"/>
    <s v="Astonon Ainatint"/>
    <x v="1"/>
  </r>
  <r>
    <x v="4870"/>
    <n v="5196"/>
    <x v="1"/>
    <x v="1"/>
    <s v="G/839/P"/>
    <x v="3"/>
    <s v="P"/>
    <x v="0"/>
    <x v="26"/>
    <x v="0"/>
    <x v="0"/>
    <x v="0"/>
    <n v="0"/>
    <n v="0"/>
    <n v="0"/>
    <n v="0"/>
    <s v="Haynard"/>
    <s v="Gracey Haynard"/>
    <x v="1"/>
  </r>
  <r>
    <x v="4871"/>
    <n v="5196"/>
    <x v="1"/>
    <x v="1"/>
    <s v="G/839/P"/>
    <x v="3"/>
    <s v="P"/>
    <x v="0"/>
    <x v="16"/>
    <x v="0"/>
    <x v="0"/>
    <x v="0"/>
    <n v="0"/>
    <n v="0"/>
    <n v="0"/>
    <n v="0"/>
    <s v="Haynard"/>
    <s v="Jenn Haynard"/>
    <x v="0"/>
  </r>
  <r>
    <x v="4872"/>
    <n v="5197"/>
    <x v="1"/>
    <x v="0"/>
    <s v="E/325/P"/>
    <x v="6"/>
    <s v="P"/>
    <x v="3"/>
    <x v="28"/>
    <x v="0"/>
    <x v="0"/>
    <x v="260"/>
    <n v="761"/>
    <n v="22"/>
    <n v="1"/>
    <n v="788"/>
    <s v="Fowlaney"/>
    <s v="Rician Fowlaney"/>
    <x v="1"/>
  </r>
  <r>
    <x v="4873"/>
    <n v="4473"/>
    <x v="2"/>
    <x v="0"/>
    <s v="E/292/S"/>
    <x v="6"/>
    <s v="S"/>
    <x v="0"/>
    <x v="38"/>
    <x v="0"/>
    <x v="917"/>
    <x v="0"/>
    <n v="26"/>
    <n v="1"/>
    <n v="0"/>
    <n v="1021"/>
    <s v="Welte"/>
    <s v="Terek Welte"/>
    <x v="0"/>
  </r>
  <r>
    <x v="4874"/>
    <n v="5199"/>
    <x v="0"/>
    <x v="0"/>
    <s v="D/158/S"/>
    <x v="5"/>
    <s v="S"/>
    <x v="0"/>
    <x v="8"/>
    <x v="0"/>
    <x v="0"/>
    <x v="1035"/>
    <n v="3415"/>
    <n v="0"/>
    <n v="1"/>
    <n v="4141"/>
    <s v="Cuplial"/>
    <s v="Luxonon Cuplial"/>
    <x v="0"/>
  </r>
  <r>
    <x v="4875"/>
    <n v="5201"/>
    <x v="1"/>
    <x v="0"/>
    <s v="F/1060/P"/>
    <x v="1"/>
    <s v="P"/>
    <x v="0"/>
    <x v="33"/>
    <x v="0"/>
    <x v="900"/>
    <x v="259"/>
    <n v="0"/>
    <n v="54"/>
    <n v="40"/>
    <n v="2151"/>
    <s v="Daughtson"/>
    <s v="Melara Daughtson"/>
    <x v="0"/>
  </r>
  <r>
    <x v="4876"/>
    <n v="5202"/>
    <x v="1"/>
    <x v="1"/>
    <s v="G/840/P"/>
    <x v="3"/>
    <s v="P"/>
    <x v="0"/>
    <x v="9"/>
    <x v="0"/>
    <x v="0"/>
    <x v="0"/>
    <n v="0"/>
    <n v="0"/>
    <n v="0"/>
    <n v="0"/>
    <s v="Berges"/>
    <s v="Jeret Berges"/>
    <x v="1"/>
  </r>
  <r>
    <x v="4877"/>
    <n v="5204"/>
    <x v="1"/>
    <x v="0"/>
    <s v="F/1061/P"/>
    <x v="1"/>
    <s v="P"/>
    <x v="1"/>
    <x v="59"/>
    <x v="0"/>
    <x v="0"/>
    <x v="33"/>
    <n v="0"/>
    <n v="0"/>
    <n v="397"/>
    <n v="550"/>
    <s v="Hughriend"/>
    <s v="Jodip Hughriend"/>
    <x v="0"/>
  </r>
  <r>
    <x v="4878"/>
    <n v="5205"/>
    <x v="1"/>
    <x v="0"/>
    <s v="F/997/S"/>
    <x v="1"/>
    <s v="S"/>
    <x v="0"/>
    <x v="15"/>
    <x v="0"/>
    <x v="918"/>
    <x v="0"/>
    <n v="0"/>
    <n v="107"/>
    <n v="1132"/>
    <n v="1500"/>
    <s v="Roachez"/>
    <s v="Mabley Roachez"/>
    <x v="0"/>
  </r>
  <r>
    <x v="4879"/>
    <n v="5205"/>
    <x v="1"/>
    <x v="0"/>
    <s v="G/845/S"/>
    <x v="3"/>
    <s v="S"/>
    <x v="0"/>
    <x v="37"/>
    <x v="0"/>
    <x v="0"/>
    <x v="0"/>
    <n v="0"/>
    <n v="0"/>
    <n v="0"/>
    <n v="0"/>
    <s v="Roachez"/>
    <s v="Juanna Roachez"/>
    <x v="1"/>
  </r>
  <r>
    <x v="4880"/>
    <n v="5205"/>
    <x v="1"/>
    <x v="2"/>
    <s v="G/845/S"/>
    <x v="3"/>
    <s v="S"/>
    <x v="0"/>
    <x v="47"/>
    <x v="0"/>
    <x v="0"/>
    <x v="0"/>
    <n v="0"/>
    <n v="0"/>
    <n v="0"/>
    <n v="0"/>
    <s v="Roachez"/>
    <s v="Dorene Roachez"/>
    <x v="1"/>
  </r>
  <r>
    <x v="4881"/>
    <n v="5206"/>
    <x v="1"/>
    <x v="1"/>
    <s v="G/841/P"/>
    <x v="3"/>
    <s v="P"/>
    <x v="2"/>
    <x v="7"/>
    <x v="0"/>
    <x v="0"/>
    <x v="0"/>
    <n v="0"/>
    <n v="0"/>
    <n v="0"/>
    <n v="0"/>
    <s v="Briggston"/>
    <s v="Alley Briggston"/>
    <x v="1"/>
  </r>
  <r>
    <x v="4882"/>
    <n v="5206"/>
    <x v="1"/>
    <x v="0"/>
    <s v="F/1062/P"/>
    <x v="1"/>
    <s v="P"/>
    <x v="1"/>
    <x v="62"/>
    <x v="0"/>
    <x v="0"/>
    <x v="0"/>
    <n v="789"/>
    <n v="283"/>
    <n v="3"/>
    <n v="1075"/>
    <s v="Briggston"/>
    <s v="Myrace Briggston"/>
    <x v="0"/>
  </r>
  <r>
    <x v="4883"/>
    <n v="5206"/>
    <x v="1"/>
    <x v="0"/>
    <s v="G/841/P"/>
    <x v="3"/>
    <s v="P"/>
    <x v="1"/>
    <x v="13"/>
    <x v="0"/>
    <x v="0"/>
    <x v="91"/>
    <n v="72"/>
    <n v="554"/>
    <n v="143"/>
    <n v="771"/>
    <s v="Briggston"/>
    <s v="Ericia Briggston"/>
    <x v="0"/>
  </r>
  <r>
    <x v="4884"/>
    <n v="5207"/>
    <x v="1"/>
    <x v="0"/>
    <s v="E/331/S"/>
    <x v="6"/>
    <s v="S"/>
    <x v="2"/>
    <x v="41"/>
    <x v="0"/>
    <x v="317"/>
    <x v="1036"/>
    <n v="1"/>
    <n v="0"/>
    <n v="436"/>
    <n v="827"/>
    <s v="Chanan"/>
    <s v="Bonyan Chanan"/>
    <x v="1"/>
  </r>
  <r>
    <x v="4885"/>
    <n v="5207"/>
    <x v="1"/>
    <x v="0"/>
    <s v="F/998/S"/>
    <x v="1"/>
    <s v="S"/>
    <x v="0"/>
    <x v="14"/>
    <x v="0"/>
    <x v="181"/>
    <x v="0"/>
    <n v="0"/>
    <n v="0"/>
    <n v="21"/>
    <n v="1385"/>
    <s v="Chanan"/>
    <s v="Rossie Chanan"/>
    <x v="0"/>
  </r>
  <r>
    <x v="4886"/>
    <n v="5208"/>
    <x v="0"/>
    <x v="1"/>
    <s v="C/163/P"/>
    <x v="7"/>
    <s v="P"/>
    <x v="2"/>
    <x v="6"/>
    <x v="0"/>
    <x v="0"/>
    <x v="0"/>
    <n v="0"/>
    <n v="0"/>
    <n v="0"/>
    <n v="0"/>
    <s v="Unressind"/>
    <s v="Sadalm Unressind"/>
    <x v="1"/>
  </r>
  <r>
    <x v="4887"/>
    <n v="5208"/>
    <x v="0"/>
    <x v="0"/>
    <s v="C/163/P"/>
    <x v="7"/>
    <s v="P"/>
    <x v="2"/>
    <x v="54"/>
    <x v="0"/>
    <x v="496"/>
    <x v="689"/>
    <n v="2"/>
    <n v="1559"/>
    <n v="4828"/>
    <n v="7747"/>
    <s v="Unressind"/>
    <s v="Alcorix Unressind"/>
    <x v="0"/>
  </r>
  <r>
    <x v="4888"/>
    <n v="5209"/>
    <x v="1"/>
    <x v="0"/>
    <s v="F/999/S"/>
    <x v="1"/>
    <s v="S"/>
    <x v="0"/>
    <x v="6"/>
    <x v="0"/>
    <x v="919"/>
    <x v="0"/>
    <n v="382"/>
    <n v="166"/>
    <n v="0"/>
    <n v="716"/>
    <s v="Lambleyoun"/>
    <s v="Eriky Lambleyoun"/>
    <x v="1"/>
  </r>
  <r>
    <x v="4889"/>
    <n v="5210"/>
    <x v="1"/>
    <x v="0"/>
    <s v="F/1063/P"/>
    <x v="1"/>
    <s v="P"/>
    <x v="0"/>
    <x v="19"/>
    <x v="0"/>
    <x v="0"/>
    <x v="303"/>
    <n v="693"/>
    <n v="0"/>
    <n v="0"/>
    <n v="736"/>
    <s v="-"/>
    <s v="-"/>
    <x v="1"/>
  </r>
  <r>
    <x v="4890"/>
    <n v="5211"/>
    <x v="1"/>
    <x v="0"/>
    <s v="E/332/S"/>
    <x v="6"/>
    <s v="S"/>
    <x v="0"/>
    <x v="1"/>
    <x v="0"/>
    <x v="514"/>
    <x v="1037"/>
    <n v="1"/>
    <n v="0"/>
    <n v="0"/>
    <n v="1605"/>
    <s v="Barrelliver"/>
    <s v="Hen Barrelliver"/>
    <x v="0"/>
  </r>
  <r>
    <x v="4891"/>
    <n v="5213"/>
    <x v="1"/>
    <x v="0"/>
    <s v="F/1064/P"/>
    <x v="1"/>
    <s v="P"/>
    <x v="0"/>
    <x v="36"/>
    <x v="0"/>
    <x v="50"/>
    <x v="0"/>
    <n v="908"/>
    <n v="5"/>
    <n v="0"/>
    <n v="923"/>
    <s v="Pottley"/>
    <s v="Nathy Pottley"/>
    <x v="1"/>
  </r>
  <r>
    <x v="4892"/>
    <n v="5214"/>
    <x v="1"/>
    <x v="0"/>
    <s v="G/842/P"/>
    <x v="3"/>
    <s v="P"/>
    <x v="2"/>
    <x v="16"/>
    <x v="0"/>
    <x v="0"/>
    <x v="0"/>
    <n v="0"/>
    <n v="0"/>
    <n v="0"/>
    <n v="0"/>
    <s v="Hersons"/>
    <s v="Antony Hersons"/>
    <x v="0"/>
  </r>
  <r>
    <x v="4893"/>
    <n v="5216"/>
    <x v="1"/>
    <x v="1"/>
    <s v="G/843/P"/>
    <x v="3"/>
    <s v="P"/>
    <x v="0"/>
    <x v="29"/>
    <x v="0"/>
    <x v="0"/>
    <x v="0"/>
    <n v="0"/>
    <n v="0"/>
    <n v="0"/>
    <n v="0"/>
    <s v="Hardson"/>
    <s v="Clard Hardson"/>
    <x v="0"/>
  </r>
  <r>
    <x v="4894"/>
    <n v="5217"/>
    <x v="0"/>
    <x v="1"/>
    <s v="B/177/P"/>
    <x v="0"/>
    <s v="P"/>
    <x v="2"/>
    <x v="41"/>
    <x v="0"/>
    <x v="0"/>
    <x v="0"/>
    <n v="0"/>
    <n v="0"/>
    <n v="0"/>
    <n v="0"/>
    <s v="Briouse"/>
    <s v="Sitron Briouse"/>
    <x v="1"/>
  </r>
  <r>
    <x v="4895"/>
    <n v="5217"/>
    <x v="0"/>
    <x v="1"/>
    <s v="B/177/P"/>
    <x v="0"/>
    <s v="P"/>
    <x v="2"/>
    <x v="25"/>
    <x v="0"/>
    <x v="0"/>
    <x v="0"/>
    <n v="0"/>
    <n v="0"/>
    <n v="0"/>
    <n v="0"/>
    <s v="Wingcoling"/>
    <s v="Canon Wingcoling"/>
    <x v="1"/>
  </r>
  <r>
    <x v="4896"/>
    <n v="5218"/>
    <x v="1"/>
    <x v="0"/>
    <s v="F/1000/S"/>
    <x v="1"/>
    <s v="S"/>
    <x v="0"/>
    <x v="7"/>
    <x v="0"/>
    <x v="0"/>
    <x v="0"/>
    <n v="0"/>
    <n v="525"/>
    <n v="1889"/>
    <n v="2414"/>
    <s v="Powery"/>
    <s v="Leony Powery"/>
    <x v="0"/>
  </r>
  <r>
    <x v="4897"/>
    <n v="4479"/>
    <x v="2"/>
    <x v="0"/>
    <s v="D/150/P"/>
    <x v="5"/>
    <s v="P"/>
    <x v="0"/>
    <x v="7"/>
    <x v="0"/>
    <x v="920"/>
    <x v="0"/>
    <n v="0"/>
    <n v="13"/>
    <n v="2"/>
    <n v="3574"/>
    <s v="Sidie"/>
    <s v="Zelowl Sidie"/>
    <x v="0"/>
  </r>
  <r>
    <x v="4898"/>
    <n v="5221"/>
    <x v="1"/>
    <x v="0"/>
    <s v="F/1065/P"/>
    <x v="1"/>
    <s v="P"/>
    <x v="0"/>
    <x v="36"/>
    <x v="0"/>
    <x v="0"/>
    <x v="1038"/>
    <n v="8"/>
    <n v="153"/>
    <n v="0"/>
    <n v="689"/>
    <s v="Herreras"/>
    <s v="Jilla Herreras"/>
    <x v="0"/>
  </r>
  <r>
    <x v="4899"/>
    <n v="4483"/>
    <x v="2"/>
    <x v="0"/>
    <s v="D/151/P"/>
    <x v="5"/>
    <s v="P"/>
    <x v="0"/>
    <x v="36"/>
    <x v="0"/>
    <x v="921"/>
    <x v="0"/>
    <n v="161"/>
    <n v="239"/>
    <n v="28"/>
    <n v="2384"/>
    <s v="Tepie"/>
    <s v="Price Tepie"/>
    <x v="0"/>
  </r>
  <r>
    <x v="4900"/>
    <n v="4483"/>
    <x v="2"/>
    <x v="0"/>
    <s v="D/151/P"/>
    <x v="5"/>
    <s v="P"/>
    <x v="0"/>
    <x v="60"/>
    <x v="0"/>
    <x v="922"/>
    <x v="0"/>
    <n v="60"/>
    <n v="2"/>
    <n v="0"/>
    <n v="3149"/>
    <s v="Tepie"/>
    <s v="Fowoos Tepie"/>
    <x v="0"/>
  </r>
  <r>
    <x v="4901"/>
    <n v="4485"/>
    <x v="2"/>
    <x v="1"/>
    <s v="F/922/P"/>
    <x v="1"/>
    <s v="P"/>
    <x v="0"/>
    <x v="10"/>
    <x v="0"/>
    <x v="0"/>
    <x v="0"/>
    <n v="0"/>
    <n v="0"/>
    <n v="0"/>
    <n v="0"/>
    <s v="Tirte"/>
    <s v="Rooses Tirte"/>
    <x v="1"/>
  </r>
  <r>
    <x v="4902"/>
    <n v="5224"/>
    <x v="1"/>
    <x v="0"/>
    <s v="F/1003/S"/>
    <x v="1"/>
    <s v="S"/>
    <x v="0"/>
    <x v="1"/>
    <x v="0"/>
    <x v="0"/>
    <x v="0"/>
    <n v="56"/>
    <n v="564"/>
    <n v="880"/>
    <n v="1500"/>
    <s v="Mckinn"/>
    <s v="Diandy Mckinn"/>
    <x v="0"/>
  </r>
  <r>
    <x v="4903"/>
    <n v="4485"/>
    <x v="2"/>
    <x v="0"/>
    <s v="F/922/P"/>
    <x v="1"/>
    <s v="P"/>
    <x v="0"/>
    <x v="8"/>
    <x v="0"/>
    <x v="923"/>
    <x v="0"/>
    <n v="1742"/>
    <n v="740"/>
    <n v="0"/>
    <n v="3701"/>
    <s v="Tirte"/>
    <s v="Mos Tirte"/>
    <x v="0"/>
  </r>
  <r>
    <x v="4904"/>
    <n v="5226"/>
    <x v="1"/>
    <x v="1"/>
    <s v="G/848/S"/>
    <x v="3"/>
    <s v="S"/>
    <x v="1"/>
    <x v="1"/>
    <x v="0"/>
    <x v="0"/>
    <x v="0"/>
    <n v="0"/>
    <n v="0"/>
    <n v="0"/>
    <n v="0"/>
    <s v="Hahnstoneal"/>
    <s v="Joyn Hahnstoneal"/>
    <x v="1"/>
  </r>
  <r>
    <x v="4905"/>
    <n v="5227"/>
    <x v="1"/>
    <x v="1"/>
    <s v="G/849/S"/>
    <x v="3"/>
    <s v="S"/>
    <x v="0"/>
    <x v="45"/>
    <x v="0"/>
    <x v="0"/>
    <x v="0"/>
    <n v="0"/>
    <n v="0"/>
    <n v="0"/>
    <n v="0"/>
    <s v="Morrencis"/>
    <s v="Darlie Morrencis"/>
    <x v="1"/>
  </r>
  <r>
    <x v="4906"/>
    <n v="5229"/>
    <x v="1"/>
    <x v="0"/>
    <s v="E/335/S"/>
    <x v="6"/>
    <s v="S"/>
    <x v="3"/>
    <x v="4"/>
    <x v="0"/>
    <x v="0"/>
    <x v="0"/>
    <n v="19"/>
    <n v="971"/>
    <n v="0"/>
    <n v="990"/>
    <s v="Balley"/>
    <s v="Allene Balley"/>
    <x v="0"/>
  </r>
  <r>
    <x v="4907"/>
    <n v="4494"/>
    <x v="2"/>
    <x v="1"/>
    <s v="F/846/S"/>
    <x v="1"/>
    <s v="S"/>
    <x v="0"/>
    <x v="7"/>
    <x v="0"/>
    <x v="0"/>
    <x v="0"/>
    <n v="0"/>
    <n v="0"/>
    <n v="0"/>
    <n v="0"/>
    <s v="Weeke"/>
    <s v="Labix Weeke"/>
    <x v="1"/>
  </r>
  <r>
    <x v="4908"/>
    <n v="4502"/>
    <x v="2"/>
    <x v="1"/>
    <s v="E/281/P"/>
    <x v="6"/>
    <s v="P"/>
    <x v="0"/>
    <x v="6"/>
    <x v="0"/>
    <x v="0"/>
    <x v="0"/>
    <n v="0"/>
    <n v="0"/>
    <n v="0"/>
    <n v="0"/>
    <s v="Jamai"/>
    <s v="Triple Jamai"/>
    <x v="0"/>
  </r>
  <r>
    <x v="4909"/>
    <n v="5235"/>
    <x v="1"/>
    <x v="0"/>
    <s v="G/844/P"/>
    <x v="3"/>
    <s v="P"/>
    <x v="0"/>
    <x v="19"/>
    <x v="0"/>
    <x v="117"/>
    <x v="0"/>
    <n v="605"/>
    <n v="267"/>
    <n v="6"/>
    <n v="908"/>
    <s v="Olivasquez"/>
    <s v="Allyn Olivasquez"/>
    <x v="0"/>
  </r>
  <r>
    <x v="4910"/>
    <n v="5236"/>
    <x v="1"/>
    <x v="0"/>
    <s v="E/326/P"/>
    <x v="6"/>
    <s v="P"/>
    <x v="0"/>
    <x v="59"/>
    <x v="0"/>
    <x v="27"/>
    <x v="0"/>
    <n v="898"/>
    <n v="0"/>
    <n v="96"/>
    <n v="995"/>
    <s v="Lardsonald"/>
    <s v="Juanna Lardsonald"/>
    <x v="1"/>
  </r>
  <r>
    <x v="4911"/>
    <n v="5238"/>
    <x v="1"/>
    <x v="1"/>
    <s v="G/845/P"/>
    <x v="3"/>
    <s v="P"/>
    <x v="1"/>
    <x v="45"/>
    <x v="0"/>
    <x v="0"/>
    <x v="0"/>
    <n v="0"/>
    <n v="0"/>
    <n v="0"/>
    <n v="0"/>
    <s v="Blainson"/>
    <s v="Gailia Blainson"/>
    <x v="0"/>
  </r>
  <r>
    <x v="4912"/>
    <n v="5239"/>
    <x v="1"/>
    <x v="1"/>
    <s v="G/852/S"/>
    <x v="3"/>
    <s v="S"/>
    <x v="0"/>
    <x v="15"/>
    <x v="0"/>
    <x v="0"/>
    <x v="0"/>
    <n v="0"/>
    <n v="0"/>
    <n v="0"/>
    <n v="0"/>
    <s v="Beckeetter"/>
    <s v="Jeroy Beckeetter"/>
    <x v="1"/>
  </r>
  <r>
    <x v="4913"/>
    <n v="5240"/>
    <x v="1"/>
    <x v="1"/>
    <s v="G/853/S"/>
    <x v="3"/>
    <s v="S"/>
    <x v="0"/>
    <x v="19"/>
    <x v="0"/>
    <x v="0"/>
    <x v="0"/>
    <n v="0"/>
    <n v="0"/>
    <n v="0"/>
    <n v="0"/>
    <s v="Melez"/>
    <s v="Loisey Melez"/>
    <x v="1"/>
  </r>
  <r>
    <x v="4914"/>
    <n v="5242"/>
    <x v="1"/>
    <x v="1"/>
    <s v="G/854/S"/>
    <x v="3"/>
    <s v="S"/>
    <x v="0"/>
    <x v="59"/>
    <x v="0"/>
    <x v="0"/>
    <x v="0"/>
    <n v="0"/>
    <n v="0"/>
    <n v="0"/>
    <n v="0"/>
    <s v="Ellahan"/>
    <s v="Briney Ellahan"/>
    <x v="1"/>
  </r>
  <r>
    <x v="4915"/>
    <n v="5243"/>
    <x v="1"/>
    <x v="0"/>
    <s v="F/1005/S"/>
    <x v="1"/>
    <s v="S"/>
    <x v="0"/>
    <x v="1"/>
    <x v="0"/>
    <x v="379"/>
    <x v="0"/>
    <n v="0"/>
    <n v="1"/>
    <n v="3"/>
    <n v="1235"/>
    <s v="Mclardson"/>
    <s v="Lanedy Mclardson"/>
    <x v="1"/>
  </r>
  <r>
    <x v="4916"/>
    <n v="5243"/>
    <x v="1"/>
    <x v="1"/>
    <s v="G/855/S"/>
    <x v="3"/>
    <s v="S"/>
    <x v="0"/>
    <x v="3"/>
    <x v="0"/>
    <x v="0"/>
    <x v="0"/>
    <n v="0"/>
    <n v="0"/>
    <n v="0"/>
    <n v="0"/>
    <s v="Melez"/>
    <s v="Dont Melez"/>
    <x v="1"/>
  </r>
  <r>
    <x v="4917"/>
    <n v="4506"/>
    <x v="2"/>
    <x v="0"/>
    <s v="E/294/S"/>
    <x v="6"/>
    <s v="S"/>
    <x v="0"/>
    <x v="43"/>
    <x v="0"/>
    <x v="924"/>
    <x v="0"/>
    <n v="889"/>
    <n v="0"/>
    <n v="0"/>
    <n v="1049"/>
    <s v="Kashe"/>
    <s v="Bees Kashe"/>
    <x v="0"/>
  </r>
  <r>
    <x v="4918"/>
    <n v="5246"/>
    <x v="1"/>
    <x v="1"/>
    <s v="G/847/P"/>
    <x v="3"/>
    <s v="P"/>
    <x v="0"/>
    <x v="55"/>
    <x v="0"/>
    <x v="0"/>
    <x v="0"/>
    <n v="0"/>
    <n v="0"/>
    <n v="0"/>
    <n v="0"/>
    <s v="Drakeekss"/>
    <s v="Glene Drakeekss"/>
    <x v="1"/>
  </r>
  <r>
    <x v="4919"/>
    <n v="5246"/>
    <x v="1"/>
    <x v="0"/>
    <s v="F/1070/P"/>
    <x v="1"/>
    <s v="P"/>
    <x v="0"/>
    <x v="34"/>
    <x v="0"/>
    <x v="0"/>
    <x v="350"/>
    <n v="643"/>
    <n v="47"/>
    <n v="0"/>
    <n v="703"/>
    <s v="Drakeekss"/>
    <s v="Jodia Drakeekss"/>
    <x v="1"/>
  </r>
  <r>
    <x v="4920"/>
    <n v="5247"/>
    <x v="1"/>
    <x v="0"/>
    <s v="G/848/P"/>
    <x v="3"/>
    <s v="P"/>
    <x v="0"/>
    <x v="22"/>
    <x v="0"/>
    <x v="298"/>
    <x v="1039"/>
    <n v="0"/>
    <n v="0"/>
    <n v="0"/>
    <n v="2330"/>
    <s v="Yorkland"/>
    <s v="Roydo Yorkland"/>
    <x v="1"/>
  </r>
  <r>
    <x v="4921"/>
    <n v="5248"/>
    <x v="1"/>
    <x v="0"/>
    <s v="G/856/S"/>
    <x v="3"/>
    <s v="S"/>
    <x v="0"/>
    <x v="7"/>
    <x v="0"/>
    <x v="699"/>
    <x v="0"/>
    <n v="0"/>
    <n v="227"/>
    <n v="0"/>
    <n v="834"/>
    <s v="Batestonley"/>
    <s v="Tinez Batestonley"/>
    <x v="1"/>
  </r>
  <r>
    <x v="4922"/>
    <n v="4508"/>
    <x v="2"/>
    <x v="0"/>
    <s v="F/926/P"/>
    <x v="1"/>
    <s v="P"/>
    <x v="2"/>
    <x v="48"/>
    <x v="0"/>
    <x v="446"/>
    <x v="0"/>
    <n v="867"/>
    <n v="19"/>
    <n v="1"/>
    <n v="1320"/>
    <s v="Pepie"/>
    <s v="Bants Pepie"/>
    <x v="0"/>
  </r>
  <r>
    <x v="4923"/>
    <n v="4508"/>
    <x v="2"/>
    <x v="0"/>
    <s v="F/926/P"/>
    <x v="1"/>
    <s v="P"/>
    <x v="0"/>
    <x v="36"/>
    <x v="0"/>
    <x v="925"/>
    <x v="0"/>
    <n v="8"/>
    <n v="0"/>
    <n v="0"/>
    <n v="1348"/>
    <s v="Pepie"/>
    <s v="Cornys Pepie"/>
    <x v="0"/>
  </r>
  <r>
    <x v="4924"/>
    <n v="4509"/>
    <x v="2"/>
    <x v="0"/>
    <s v="E/295/S"/>
    <x v="6"/>
    <s v="S"/>
    <x v="0"/>
    <x v="13"/>
    <x v="0"/>
    <x v="926"/>
    <x v="0"/>
    <n v="877"/>
    <n v="0"/>
    <n v="0"/>
    <n v="1014"/>
    <s v="Sopie"/>
    <s v="Cats Sopie"/>
    <x v="1"/>
  </r>
  <r>
    <x v="4925"/>
    <n v="5252"/>
    <x v="1"/>
    <x v="0"/>
    <s v="F/1008/S"/>
    <x v="1"/>
    <s v="S"/>
    <x v="0"/>
    <x v="8"/>
    <x v="0"/>
    <x v="424"/>
    <x v="1040"/>
    <n v="60"/>
    <n v="0"/>
    <n v="0"/>
    <n v="1571"/>
    <s v="Langatein"/>
    <s v="Elanie Langatein"/>
    <x v="1"/>
  </r>
  <r>
    <x v="4926"/>
    <n v="5253"/>
    <x v="1"/>
    <x v="0"/>
    <s v="F/1009/S"/>
    <x v="1"/>
    <s v="S"/>
    <x v="0"/>
    <x v="1"/>
    <x v="0"/>
    <x v="927"/>
    <x v="285"/>
    <n v="413"/>
    <n v="35"/>
    <n v="0"/>
    <n v="802"/>
    <s v="Ashipeck"/>
    <s v="Annard Ashipeck"/>
    <x v="1"/>
  </r>
  <r>
    <x v="4927"/>
    <n v="5254"/>
    <x v="0"/>
    <x v="1"/>
    <s v="B/202/S"/>
    <x v="0"/>
    <s v="S"/>
    <x v="0"/>
    <x v="14"/>
    <x v="0"/>
    <x v="0"/>
    <x v="0"/>
    <n v="0"/>
    <n v="0"/>
    <n v="0"/>
    <n v="0"/>
    <s v="Pressive"/>
    <s v="Celeon Pressive"/>
    <x v="1"/>
  </r>
  <r>
    <x v="4928"/>
    <n v="5254"/>
    <x v="0"/>
    <x v="1"/>
    <s v="B/202/S"/>
    <x v="0"/>
    <s v="S"/>
    <x v="0"/>
    <x v="4"/>
    <x v="0"/>
    <x v="0"/>
    <x v="0"/>
    <n v="0"/>
    <n v="0"/>
    <n v="0"/>
    <n v="0"/>
    <s v="Pickleve"/>
    <s v="Photons Pickleve"/>
    <x v="1"/>
  </r>
  <r>
    <x v="4929"/>
    <n v="5254"/>
    <x v="0"/>
    <x v="1"/>
    <s v=""/>
    <x v="4"/>
    <s v=""/>
    <x v="0"/>
    <x v="7"/>
    <x v="0"/>
    <x v="0"/>
    <x v="0"/>
    <n v="0"/>
    <n v="0"/>
    <n v="0"/>
    <n v="0"/>
    <s v="Pressive"/>
    <s v="Sargah Pressive"/>
    <x v="1"/>
  </r>
  <r>
    <x v="4930"/>
    <n v="5254"/>
    <x v="0"/>
    <x v="0"/>
    <s v="B/202/S"/>
    <x v="0"/>
    <s v="S"/>
    <x v="2"/>
    <x v="57"/>
    <x v="0"/>
    <x v="0"/>
    <x v="0"/>
    <n v="0"/>
    <n v="0"/>
    <n v="0"/>
    <n v="0"/>
    <s v="Pressive"/>
    <s v="Sceleon Pressive"/>
    <x v="1"/>
  </r>
  <r>
    <x v="4931"/>
    <n v="4509"/>
    <x v="2"/>
    <x v="0"/>
    <s v="D/144/S"/>
    <x v="5"/>
    <s v="S"/>
    <x v="1"/>
    <x v="54"/>
    <x v="0"/>
    <x v="0"/>
    <x v="0"/>
    <n v="1127"/>
    <n v="8"/>
    <n v="0"/>
    <n v="1135"/>
    <s v="Sopie"/>
    <s v="Sunk Sopie"/>
    <x v="1"/>
  </r>
  <r>
    <x v="4932"/>
    <n v="4509"/>
    <x v="2"/>
    <x v="0"/>
    <s v="D/144/S"/>
    <x v="5"/>
    <s v="S"/>
    <x v="0"/>
    <x v="45"/>
    <x v="0"/>
    <x v="209"/>
    <x v="0"/>
    <n v="3246"/>
    <n v="0"/>
    <n v="0"/>
    <n v="3273"/>
    <s v="Sopie"/>
    <s v="Ecco Sopie"/>
    <x v="1"/>
  </r>
  <r>
    <x v="4933"/>
    <n v="5257"/>
    <x v="0"/>
    <x v="0"/>
    <s v="B/178/P"/>
    <x v="0"/>
    <s v="P"/>
    <x v="2"/>
    <x v="26"/>
    <x v="0"/>
    <x v="0"/>
    <x v="699"/>
    <n v="0"/>
    <n v="2393"/>
    <n v="0"/>
    <n v="3394"/>
    <s v="Opshaft"/>
    <s v="Dnocese Opshaft"/>
    <x v="0"/>
  </r>
  <r>
    <x v="4934"/>
    <n v="5258"/>
    <x v="0"/>
    <x v="0"/>
    <s v="C/204/S"/>
    <x v="7"/>
    <s v="S"/>
    <x v="0"/>
    <x v="74"/>
    <x v="0"/>
    <x v="709"/>
    <x v="1041"/>
    <n v="0"/>
    <n v="2290"/>
    <n v="2"/>
    <n v="3598"/>
    <s v="Taptiritty"/>
    <s v="Alrair Taptiritty"/>
    <x v="1"/>
  </r>
  <r>
    <x v="4935"/>
    <n v="5260"/>
    <x v="1"/>
    <x v="1"/>
    <s v="G/849/P"/>
    <x v="3"/>
    <s v="P"/>
    <x v="2"/>
    <x v="30"/>
    <x v="0"/>
    <x v="0"/>
    <x v="0"/>
    <n v="0"/>
    <n v="0"/>
    <n v="0"/>
    <n v="0"/>
    <s v="Fulloydez"/>
    <s v="Racy Fulloydez"/>
    <x v="1"/>
  </r>
  <r>
    <x v="4936"/>
    <n v="5262"/>
    <x v="1"/>
    <x v="1"/>
    <s v="G/850/P"/>
    <x v="3"/>
    <s v="P"/>
    <x v="0"/>
    <x v="9"/>
    <x v="0"/>
    <x v="0"/>
    <x v="0"/>
    <n v="0"/>
    <n v="0"/>
    <n v="0"/>
    <n v="0"/>
    <s v="Rilley"/>
    <s v="Adanne Rilley"/>
    <x v="1"/>
  </r>
  <r>
    <x v="4937"/>
    <n v="5264"/>
    <x v="1"/>
    <x v="1"/>
    <s v="G/858/S"/>
    <x v="3"/>
    <s v="S"/>
    <x v="0"/>
    <x v="33"/>
    <x v="0"/>
    <x v="0"/>
    <x v="0"/>
    <n v="0"/>
    <n v="0"/>
    <n v="0"/>
    <n v="0"/>
    <s v="Vinozarks"/>
    <s v="Joyces Vinozarks"/>
    <x v="1"/>
  </r>
  <r>
    <x v="4938"/>
    <n v="5264"/>
    <x v="1"/>
    <x v="0"/>
    <s v="F/1012/S"/>
    <x v="1"/>
    <s v="S"/>
    <x v="2"/>
    <x v="12"/>
    <x v="0"/>
    <x v="0"/>
    <x v="0"/>
    <n v="163"/>
    <n v="0"/>
    <n v="486"/>
    <n v="649"/>
    <s v="Vinozarks"/>
    <s v="Marina Vinozarks"/>
    <x v="1"/>
  </r>
  <r>
    <x v="4939"/>
    <n v="5265"/>
    <x v="1"/>
    <x v="0"/>
    <s v="F/1073/P"/>
    <x v="1"/>
    <s v="P"/>
    <x v="0"/>
    <x v="24"/>
    <x v="0"/>
    <x v="0"/>
    <x v="605"/>
    <n v="0"/>
    <n v="0"/>
    <n v="702"/>
    <n v="1102"/>
    <s v="Ashipson"/>
    <s v="Tonyn Ashipson"/>
    <x v="0"/>
  </r>
  <r>
    <x v="4940"/>
    <n v="5266"/>
    <x v="0"/>
    <x v="0"/>
    <s v="A/64/S"/>
    <x v="2"/>
    <s v="S"/>
    <x v="2"/>
    <x v="28"/>
    <x v="0"/>
    <x v="0"/>
    <x v="1042"/>
    <n v="0"/>
    <n v="1866"/>
    <n v="217"/>
    <n v="2373"/>
    <s v="Poselfle"/>
    <s v="Alhair Poselfle"/>
    <x v="0"/>
  </r>
  <r>
    <x v="4941"/>
    <n v="5266"/>
    <x v="0"/>
    <x v="0"/>
    <s v="C/205/S"/>
    <x v="7"/>
    <s v="S"/>
    <x v="2"/>
    <x v="39"/>
    <x v="1"/>
    <x v="16"/>
    <x v="217"/>
    <n v="3"/>
    <n v="0"/>
    <n v="12323"/>
    <n v="12535"/>
    <s v="Poselfle"/>
    <s v="Sinon Poselfle"/>
    <x v="0"/>
  </r>
  <r>
    <x v="4942"/>
    <n v="5268"/>
    <x v="1"/>
    <x v="0"/>
    <s v="F/1013/S"/>
    <x v="1"/>
    <s v="S"/>
    <x v="0"/>
    <x v="9"/>
    <x v="0"/>
    <x v="0"/>
    <x v="99"/>
    <n v="0"/>
    <n v="0"/>
    <n v="2"/>
    <n v="58"/>
    <s v="Flynney"/>
    <s v="Bony Flynney"/>
    <x v="1"/>
  </r>
  <r>
    <x v="4943"/>
    <n v="5269"/>
    <x v="1"/>
    <x v="0"/>
    <s v="E/336/S"/>
    <x v="6"/>
    <s v="S"/>
    <x v="0"/>
    <x v="33"/>
    <x v="0"/>
    <x v="537"/>
    <x v="10"/>
    <n v="591"/>
    <n v="1"/>
    <n v="31"/>
    <n v="662"/>
    <s v="Ewisentley"/>
    <s v="Mollen Ewisentley"/>
    <x v="1"/>
  </r>
  <r>
    <x v="4944"/>
    <n v="5271"/>
    <x v="1"/>
    <x v="0"/>
    <s v="F/1075/P"/>
    <x v="1"/>
    <s v="P"/>
    <x v="0"/>
    <x v="7"/>
    <x v="0"/>
    <x v="62"/>
    <x v="83"/>
    <n v="571"/>
    <n v="258"/>
    <n v="0"/>
    <n v="921"/>
    <s v="Thony"/>
    <s v="Kimmie Thony"/>
    <x v="0"/>
  </r>
  <r>
    <x v="4945"/>
    <n v="4543"/>
    <x v="2"/>
    <x v="0"/>
    <s v="F/936/P"/>
    <x v="1"/>
    <s v="P"/>
    <x v="1"/>
    <x v="28"/>
    <x v="1"/>
    <x v="189"/>
    <x v="0"/>
    <n v="59"/>
    <n v="1777"/>
    <n v="0"/>
    <n v="1850"/>
    <s v="Winie"/>
    <s v="Quakes Winie"/>
    <x v="0"/>
  </r>
  <r>
    <x v="4946"/>
    <n v="5273"/>
    <x v="1"/>
    <x v="0"/>
    <s v="F/1077/P"/>
    <x v="1"/>
    <s v="P"/>
    <x v="0"/>
    <x v="6"/>
    <x v="0"/>
    <x v="0"/>
    <x v="0"/>
    <n v="827"/>
    <n v="1"/>
    <n v="0"/>
    <n v="828"/>
    <s v="Gallenry"/>
    <s v="Leony Gallenry"/>
    <x v="0"/>
  </r>
  <r>
    <x v="4947"/>
    <n v="5274"/>
    <x v="1"/>
    <x v="0"/>
    <s v="F/1078/P"/>
    <x v="1"/>
    <s v="P"/>
    <x v="0"/>
    <x v="36"/>
    <x v="0"/>
    <x v="511"/>
    <x v="213"/>
    <n v="0"/>
    <n v="79"/>
    <n v="148"/>
    <n v="923"/>
    <s v="Hineyley"/>
    <s v="Weney Hineyley"/>
    <x v="0"/>
  </r>
  <r>
    <x v="4948"/>
    <n v="5275"/>
    <x v="1"/>
    <x v="0"/>
    <s v="F/1014/S"/>
    <x v="1"/>
    <s v="S"/>
    <x v="0"/>
    <x v="19"/>
    <x v="0"/>
    <x v="0"/>
    <x v="206"/>
    <n v="0"/>
    <n v="594"/>
    <n v="120"/>
    <n v="724"/>
    <s v="Buckentry"/>
    <s v="Jerek Buckentry"/>
    <x v="0"/>
  </r>
  <r>
    <x v="4949"/>
    <n v="5276"/>
    <x v="0"/>
    <x v="0"/>
    <s v="B/179/P"/>
    <x v="0"/>
    <s v="P"/>
    <x v="2"/>
    <x v="0"/>
    <x v="1"/>
    <x v="0"/>
    <x v="1043"/>
    <n v="0"/>
    <n v="5"/>
    <n v="1968"/>
    <n v="4841"/>
    <s v="Poustive"/>
    <s v="Neutrak Poustive"/>
    <x v="1"/>
  </r>
  <r>
    <x v="4950"/>
    <n v="5277"/>
    <x v="1"/>
    <x v="0"/>
    <s v="F/1079/P"/>
    <x v="1"/>
    <s v="P"/>
    <x v="0"/>
    <x v="41"/>
    <x v="0"/>
    <x v="0"/>
    <x v="0"/>
    <n v="0"/>
    <n v="87"/>
    <n v="1232"/>
    <n v="1319"/>
    <s v="Morandry"/>
    <s v="Besse Morandry"/>
    <x v="1"/>
  </r>
  <r>
    <x v="4951"/>
    <n v="5278"/>
    <x v="0"/>
    <x v="1"/>
    <s v="B/203/S"/>
    <x v="0"/>
    <s v="S"/>
    <x v="2"/>
    <x v="12"/>
    <x v="0"/>
    <x v="0"/>
    <x v="0"/>
    <n v="0"/>
    <n v="0"/>
    <n v="0"/>
    <n v="0"/>
    <s v="Subateful"/>
    <s v="Menkin Subateful"/>
    <x v="1"/>
  </r>
  <r>
    <x v="4952"/>
    <n v="5279"/>
    <x v="1"/>
    <x v="0"/>
    <s v="G/852/P"/>
    <x v="3"/>
    <s v="P"/>
    <x v="0"/>
    <x v="7"/>
    <x v="0"/>
    <x v="928"/>
    <x v="0"/>
    <n v="0"/>
    <n v="0"/>
    <n v="307"/>
    <n v="774"/>
    <s v="Flynnis"/>
    <s v="Antony Flynnis"/>
    <x v="0"/>
  </r>
  <r>
    <x v="4953"/>
    <n v="5280"/>
    <x v="1"/>
    <x v="0"/>
    <s v="F/1015/S"/>
    <x v="1"/>
    <s v="S"/>
    <x v="0"/>
    <x v="41"/>
    <x v="0"/>
    <x v="0"/>
    <x v="0"/>
    <n v="2728"/>
    <n v="0"/>
    <n v="0"/>
    <n v="2728"/>
    <s v="Simpsonks"/>
    <s v="Elanda Simpsonks"/>
    <x v="1"/>
  </r>
  <r>
    <x v="4954"/>
    <n v="5281"/>
    <x v="1"/>
    <x v="0"/>
    <s v="F/1080/P"/>
    <x v="1"/>
    <s v="P"/>
    <x v="0"/>
    <x v="29"/>
    <x v="0"/>
    <x v="0"/>
    <x v="315"/>
    <n v="621"/>
    <n v="0"/>
    <n v="433"/>
    <n v="1060"/>
    <s v="Haynard"/>
    <s v="Emmax Haynard"/>
    <x v="0"/>
  </r>
  <r>
    <x v="4955"/>
    <n v="5282"/>
    <x v="1"/>
    <x v="0"/>
    <s v="E/337/S"/>
    <x v="6"/>
    <s v="S"/>
    <x v="0"/>
    <x v="8"/>
    <x v="0"/>
    <x v="429"/>
    <x v="0"/>
    <n v="14"/>
    <n v="0"/>
    <n v="816"/>
    <n v="865"/>
    <s v="Torrez"/>
    <s v="Florey Torrez"/>
    <x v="1"/>
  </r>
  <r>
    <x v="4956"/>
    <n v="5282"/>
    <x v="1"/>
    <x v="0"/>
    <s v="F/1016/S"/>
    <x v="1"/>
    <s v="S"/>
    <x v="0"/>
    <x v="6"/>
    <x v="0"/>
    <x v="0"/>
    <x v="217"/>
    <n v="0"/>
    <n v="0"/>
    <n v="487"/>
    <n v="683"/>
    <s v="Torrez"/>
    <s v="Eulah Torrez"/>
    <x v="1"/>
  </r>
  <r>
    <x v="4957"/>
    <n v="5282"/>
    <x v="1"/>
    <x v="1"/>
    <s v="G/860/S"/>
    <x v="3"/>
    <s v="S"/>
    <x v="2"/>
    <x v="16"/>
    <x v="0"/>
    <x v="0"/>
    <x v="0"/>
    <n v="0"/>
    <n v="0"/>
    <n v="0"/>
    <n v="0"/>
    <s v="Torrez"/>
    <s v="Kenda Torrez"/>
    <x v="1"/>
  </r>
  <r>
    <x v="4958"/>
    <n v="5287"/>
    <x v="1"/>
    <x v="0"/>
    <s v="G/861/S"/>
    <x v="3"/>
    <s v="S"/>
    <x v="1"/>
    <x v="42"/>
    <x v="0"/>
    <x v="0"/>
    <x v="0"/>
    <n v="0"/>
    <n v="214"/>
    <n v="50"/>
    <n v="264"/>
    <s v="Webstephrey"/>
    <s v="Shanya Webstephrey"/>
    <x v="1"/>
  </r>
  <r>
    <x v="4959"/>
    <n v="5288"/>
    <x v="1"/>
    <x v="0"/>
    <s v="F/1081/P"/>
    <x v="1"/>
    <s v="P"/>
    <x v="3"/>
    <x v="39"/>
    <x v="0"/>
    <x v="27"/>
    <x v="95"/>
    <n v="3"/>
    <n v="0"/>
    <n v="57"/>
    <n v="777"/>
    <s v="Masquez"/>
    <s v="Thell Masquez"/>
    <x v="1"/>
  </r>
  <r>
    <x v="4960"/>
    <n v="5290"/>
    <x v="1"/>
    <x v="0"/>
    <s v="F/1083/P"/>
    <x v="1"/>
    <s v="P"/>
    <x v="0"/>
    <x v="14"/>
    <x v="0"/>
    <x v="929"/>
    <x v="91"/>
    <n v="0"/>
    <n v="0"/>
    <n v="1"/>
    <n v="1180"/>
    <s v="Patthews"/>
    <s v="Bretty Patthews"/>
    <x v="0"/>
  </r>
  <r>
    <x v="4961"/>
    <n v="5291"/>
    <x v="1"/>
    <x v="0"/>
    <s v="G/854/P"/>
    <x v="3"/>
    <s v="P"/>
    <x v="2"/>
    <x v="38"/>
    <x v="0"/>
    <x v="930"/>
    <x v="112"/>
    <n v="0"/>
    <n v="4"/>
    <n v="53"/>
    <n v="3969"/>
    <s v="Gaington"/>
    <s v="Luisy Gaington"/>
    <x v="0"/>
  </r>
  <r>
    <x v="4962"/>
    <n v="5292"/>
    <x v="0"/>
    <x v="0"/>
    <s v="C/206/S"/>
    <x v="7"/>
    <s v="S"/>
    <x v="0"/>
    <x v="36"/>
    <x v="0"/>
    <x v="0"/>
    <x v="1044"/>
    <n v="0"/>
    <n v="175"/>
    <n v="60"/>
    <n v="4548"/>
    <s v="Galoquid"/>
    <s v="Celavar Galoquid"/>
    <x v="1"/>
  </r>
  <r>
    <x v="4963"/>
    <n v="5297"/>
    <x v="1"/>
    <x v="1"/>
    <s v="G/856/P"/>
    <x v="3"/>
    <s v="P"/>
    <x v="0"/>
    <x v="25"/>
    <x v="0"/>
    <x v="0"/>
    <x v="0"/>
    <n v="0"/>
    <n v="0"/>
    <n v="0"/>
    <n v="0"/>
    <s v="Bushallert"/>
    <s v="Candra Bushallert"/>
    <x v="1"/>
  </r>
  <r>
    <x v="4964"/>
    <n v="5298"/>
    <x v="1"/>
    <x v="1"/>
    <s v="G/862/S"/>
    <x v="3"/>
    <s v="S"/>
    <x v="0"/>
    <x v="9"/>
    <x v="0"/>
    <x v="0"/>
    <x v="0"/>
    <n v="0"/>
    <n v="0"/>
    <n v="0"/>
    <n v="0"/>
    <s v="Sweett"/>
    <s v="Rician Sweett"/>
    <x v="1"/>
  </r>
  <r>
    <x v="4965"/>
    <n v="5299"/>
    <x v="1"/>
    <x v="1"/>
    <s v="G/863/S"/>
    <x v="3"/>
    <s v="S"/>
    <x v="0"/>
    <x v="4"/>
    <x v="0"/>
    <x v="0"/>
    <x v="0"/>
    <n v="0"/>
    <n v="0"/>
    <n v="0"/>
    <n v="0"/>
    <s v="Coopezmaney"/>
    <s v="Brina Coopezmaney"/>
    <x v="1"/>
  </r>
  <r>
    <x v="4966"/>
    <n v="5300"/>
    <x v="1"/>
    <x v="1"/>
    <s v="G/864/S"/>
    <x v="3"/>
    <s v="S"/>
    <x v="2"/>
    <x v="27"/>
    <x v="0"/>
    <x v="0"/>
    <x v="0"/>
    <n v="0"/>
    <n v="0"/>
    <n v="0"/>
    <n v="0"/>
    <s v="Klindsayer"/>
    <s v="Healle Klindsayer"/>
    <x v="1"/>
  </r>
  <r>
    <x v="4967"/>
    <n v="5301"/>
    <x v="0"/>
    <x v="1"/>
    <s v="B/181/P"/>
    <x v="0"/>
    <s v="P"/>
    <x v="0"/>
    <x v="33"/>
    <x v="0"/>
    <x v="0"/>
    <x v="0"/>
    <n v="0"/>
    <n v="0"/>
    <n v="0"/>
    <n v="0"/>
    <s v="Pretive"/>
    <s v="Altara Pretive"/>
    <x v="1"/>
  </r>
  <r>
    <x v="4968"/>
    <n v="5301"/>
    <x v="0"/>
    <x v="1"/>
    <s v="B/181/P"/>
    <x v="0"/>
    <s v="P"/>
    <x v="2"/>
    <x v="14"/>
    <x v="0"/>
    <x v="0"/>
    <x v="0"/>
    <n v="0"/>
    <n v="0"/>
    <n v="0"/>
    <n v="0"/>
    <s v="Pretive"/>
    <s v="Sadares Pretive"/>
    <x v="1"/>
  </r>
  <r>
    <x v="4969"/>
    <n v="5303"/>
    <x v="1"/>
    <x v="0"/>
    <s v=""/>
    <x v="4"/>
    <s v=""/>
    <x v="0"/>
    <x v="49"/>
    <x v="0"/>
    <x v="0"/>
    <x v="0"/>
    <n v="0"/>
    <n v="0"/>
    <n v="0"/>
    <n v="0"/>
    <s v="Hoffergess"/>
    <s v="Patoya Hoffergess"/>
    <x v="0"/>
  </r>
  <r>
    <x v="4970"/>
    <n v="5303"/>
    <x v="1"/>
    <x v="0"/>
    <s v="G/857/P"/>
    <x v="3"/>
    <s v="P"/>
    <x v="0"/>
    <x v="21"/>
    <x v="0"/>
    <x v="0"/>
    <x v="0"/>
    <n v="0"/>
    <n v="0"/>
    <n v="0"/>
    <n v="0"/>
    <s v="Hoffergess"/>
    <s v="Loree Hoffergess"/>
    <x v="1"/>
  </r>
  <r>
    <x v="4971"/>
    <n v="5303"/>
    <x v="1"/>
    <x v="0"/>
    <s v="G/857/P"/>
    <x v="3"/>
    <s v="P"/>
    <x v="0"/>
    <x v="47"/>
    <x v="0"/>
    <x v="0"/>
    <x v="0"/>
    <n v="0"/>
    <n v="0"/>
    <n v="0"/>
    <n v="0"/>
    <s v="Lambleyoun"/>
    <s v="Jimmyn Lambleyoun"/>
    <x v="1"/>
  </r>
  <r>
    <x v="4972"/>
    <n v="5303"/>
    <x v="1"/>
    <x v="1"/>
    <s v="G/857/P"/>
    <x v="3"/>
    <s v="P"/>
    <x v="0"/>
    <x v="37"/>
    <x v="0"/>
    <x v="0"/>
    <x v="0"/>
    <n v="0"/>
    <n v="0"/>
    <n v="0"/>
    <n v="0"/>
    <s v="Lambleyoun"/>
    <s v="Yvonna Lambleyoun"/>
    <x v="1"/>
  </r>
  <r>
    <x v="4973"/>
    <n v="5303"/>
    <x v="1"/>
    <x v="0"/>
    <s v="G/857/P"/>
    <x v="3"/>
    <s v="P"/>
    <x v="2"/>
    <x v="21"/>
    <x v="0"/>
    <x v="0"/>
    <x v="0"/>
    <n v="0"/>
    <n v="0"/>
    <n v="0"/>
    <n v="0"/>
    <s v="Lambleyoun"/>
    <s v="Ronia Lambleyoun"/>
    <x v="0"/>
  </r>
  <r>
    <x v="4974"/>
    <n v="4568"/>
    <x v="2"/>
    <x v="0"/>
    <s v="F/940/P"/>
    <x v="1"/>
    <s v="P"/>
    <x v="0"/>
    <x v="42"/>
    <x v="0"/>
    <x v="931"/>
    <x v="0"/>
    <n v="36"/>
    <n v="0"/>
    <n v="1825"/>
    <n v="5963"/>
    <s v="Pamca"/>
    <s v="Ples Pamca"/>
    <x v="0"/>
  </r>
  <r>
    <x v="4975"/>
    <n v="4577"/>
    <x v="2"/>
    <x v="0"/>
    <s v="F/858/S"/>
    <x v="1"/>
    <s v="S"/>
    <x v="0"/>
    <x v="30"/>
    <x v="0"/>
    <x v="932"/>
    <x v="0"/>
    <n v="2179"/>
    <n v="0"/>
    <n v="0"/>
    <n v="2429"/>
    <s v="Kha"/>
    <s v="Oss Kha"/>
    <x v="1"/>
  </r>
  <r>
    <x v="4976"/>
    <n v="5305"/>
    <x v="1"/>
    <x v="0"/>
    <s v="F/1084/P"/>
    <x v="1"/>
    <s v="P"/>
    <x v="0"/>
    <x v="40"/>
    <x v="0"/>
    <x v="0"/>
    <x v="1045"/>
    <n v="0"/>
    <n v="6"/>
    <n v="0"/>
    <n v="2897"/>
    <s v="Simmonders"/>
    <s v="Elindy Simmonders"/>
    <x v="1"/>
  </r>
  <r>
    <x v="4977"/>
    <n v="5307"/>
    <x v="0"/>
    <x v="1"/>
    <s v="B/204/S"/>
    <x v="0"/>
    <s v="S"/>
    <x v="0"/>
    <x v="45"/>
    <x v="0"/>
    <x v="0"/>
    <x v="0"/>
    <n v="0"/>
    <n v="0"/>
    <n v="0"/>
    <n v="0"/>
    <s v="Fuelisent"/>
    <s v="Mirark Fuelisent"/>
    <x v="1"/>
  </r>
  <r>
    <x v="4978"/>
    <n v="4580"/>
    <x v="2"/>
    <x v="1"/>
    <s v="F/860/S"/>
    <x v="1"/>
    <s v="S"/>
    <x v="0"/>
    <x v="8"/>
    <x v="0"/>
    <x v="0"/>
    <x v="0"/>
    <n v="0"/>
    <n v="0"/>
    <n v="0"/>
    <n v="0"/>
    <s v="Buko"/>
    <s v="Mocake Buko"/>
    <x v="1"/>
  </r>
  <r>
    <x v="4979"/>
    <n v="5312"/>
    <x v="0"/>
    <x v="1"/>
    <s v="B/182/P"/>
    <x v="0"/>
    <s v="P"/>
    <x v="0"/>
    <x v="38"/>
    <x v="0"/>
    <x v="0"/>
    <x v="0"/>
    <n v="0"/>
    <n v="0"/>
    <n v="0"/>
    <n v="0"/>
    <s v="Prefule"/>
    <s v="Sulaton Prefule"/>
    <x v="1"/>
  </r>
  <r>
    <x v="4980"/>
    <n v="5313"/>
    <x v="1"/>
    <x v="0"/>
    <s v="F/1085/P"/>
    <x v="1"/>
    <s v="P"/>
    <x v="0"/>
    <x v="40"/>
    <x v="0"/>
    <x v="0"/>
    <x v="1046"/>
    <n v="0"/>
    <n v="61"/>
    <n v="0"/>
    <n v="552"/>
    <s v="Guezaley"/>
    <s v="Tracia Guezaley"/>
    <x v="1"/>
  </r>
  <r>
    <x v="4981"/>
    <n v="5314"/>
    <x v="0"/>
    <x v="0"/>
    <s v="C/208/S"/>
    <x v="7"/>
    <s v="S"/>
    <x v="0"/>
    <x v="36"/>
    <x v="2"/>
    <x v="0"/>
    <x v="1047"/>
    <n v="0"/>
    <n v="0"/>
    <n v="168"/>
    <n v="3793"/>
    <s v="Arible"/>
    <s v="Skatik Arible"/>
    <x v="1"/>
  </r>
  <r>
    <x v="4982"/>
    <n v="5315"/>
    <x v="1"/>
    <x v="0"/>
    <s v="F/1086/P"/>
    <x v="1"/>
    <s v="P"/>
    <x v="0"/>
    <x v="41"/>
    <x v="0"/>
    <x v="680"/>
    <x v="0"/>
    <n v="0"/>
    <n v="324"/>
    <n v="0"/>
    <n v="778"/>
    <s v="Toddleton"/>
    <s v="Gwendy Toddleton"/>
    <x v="0"/>
  </r>
  <r>
    <x v="4983"/>
    <n v="4586"/>
    <x v="2"/>
    <x v="0"/>
    <s v="F/943/P"/>
    <x v="1"/>
    <s v="P"/>
    <x v="2"/>
    <x v="14"/>
    <x v="0"/>
    <x v="14"/>
    <x v="0"/>
    <n v="0"/>
    <n v="1"/>
    <n v="524"/>
    <n v="547"/>
    <s v="Emead"/>
    <s v="Goats Emead"/>
    <x v="0"/>
  </r>
  <r>
    <x v="4984"/>
    <n v="5320"/>
    <x v="0"/>
    <x v="1"/>
    <s v="E/330/P"/>
    <x v="6"/>
    <s v="P"/>
    <x v="2"/>
    <x v="14"/>
    <x v="0"/>
    <x v="0"/>
    <x v="0"/>
    <n v="0"/>
    <n v="0"/>
    <n v="0"/>
    <n v="0"/>
    <s v="Callower"/>
    <s v="Errima Callower"/>
    <x v="1"/>
  </r>
  <r>
    <x v="4985"/>
    <n v="5320"/>
    <x v="0"/>
    <x v="0"/>
    <s v="E/330/P"/>
    <x v="6"/>
    <s v="P"/>
    <x v="0"/>
    <x v="25"/>
    <x v="0"/>
    <x v="0"/>
    <x v="1048"/>
    <n v="0"/>
    <n v="94"/>
    <n v="356"/>
    <n v="1751"/>
    <s v="Opshoent"/>
    <s v="Hallah Opshoent"/>
    <x v="0"/>
  </r>
  <r>
    <x v="4986"/>
    <n v="4592"/>
    <x v="2"/>
    <x v="0"/>
    <s v="F/862/S"/>
    <x v="1"/>
    <s v="S"/>
    <x v="0"/>
    <x v="49"/>
    <x v="0"/>
    <x v="0"/>
    <x v="0"/>
    <n v="0"/>
    <n v="0"/>
    <n v="0"/>
    <n v="0"/>
    <s v="Carté"/>
    <s v="Crunch Carté"/>
    <x v="1"/>
  </r>
  <r>
    <x v="4987"/>
    <n v="4592"/>
    <x v="2"/>
    <x v="1"/>
    <s v="F/862/S"/>
    <x v="1"/>
    <s v="S"/>
    <x v="0"/>
    <x v="36"/>
    <x v="0"/>
    <x v="0"/>
    <x v="0"/>
    <n v="0"/>
    <n v="0"/>
    <n v="0"/>
    <n v="0"/>
    <s v="Carté"/>
    <s v="Eal Carté"/>
    <x v="1"/>
  </r>
  <r>
    <x v="4988"/>
    <n v="5325"/>
    <x v="1"/>
    <x v="0"/>
    <s v="F/1023/S"/>
    <x v="1"/>
    <s v="S"/>
    <x v="1"/>
    <x v="33"/>
    <x v="0"/>
    <x v="265"/>
    <x v="144"/>
    <n v="0"/>
    <n v="1"/>
    <n v="0"/>
    <n v="757"/>
    <s v="Blandez"/>
    <s v="Wandy Blandez"/>
    <x v="1"/>
  </r>
  <r>
    <x v="4989"/>
    <n v="4592"/>
    <x v="2"/>
    <x v="1"/>
    <s v="F/862/S"/>
    <x v="1"/>
    <s v="S"/>
    <x v="3"/>
    <x v="19"/>
    <x v="0"/>
    <x v="0"/>
    <x v="0"/>
    <n v="0"/>
    <n v="0"/>
    <n v="0"/>
    <n v="0"/>
    <s v="Carté"/>
    <s v="Phios Carté"/>
    <x v="1"/>
  </r>
  <r>
    <x v="4990"/>
    <n v="5327"/>
    <x v="0"/>
    <x v="0"/>
    <s v="B/183/P"/>
    <x v="0"/>
    <s v="P"/>
    <x v="0"/>
    <x v="22"/>
    <x v="0"/>
    <x v="0"/>
    <x v="0"/>
    <n v="0"/>
    <n v="0"/>
    <n v="0"/>
    <n v="0"/>
    <s v="Ticiay"/>
    <s v="Furudra Ticiay"/>
    <x v="0"/>
  </r>
  <r>
    <x v="4991"/>
    <n v="5330"/>
    <x v="1"/>
    <x v="0"/>
    <s v="F/1094/P"/>
    <x v="1"/>
    <s v="P"/>
    <x v="0"/>
    <x v="28"/>
    <x v="0"/>
    <x v="0"/>
    <x v="0"/>
    <n v="708"/>
    <n v="101"/>
    <n v="0"/>
    <n v="809"/>
    <s v="Oconley"/>
    <s v="Race Oconley"/>
    <x v="1"/>
  </r>
  <r>
    <x v="4992"/>
    <n v="5331"/>
    <x v="1"/>
    <x v="0"/>
    <s v="F/1095/P"/>
    <x v="1"/>
    <s v="P"/>
    <x v="0"/>
    <x v="40"/>
    <x v="0"/>
    <x v="0"/>
    <x v="10"/>
    <n v="292"/>
    <n v="0"/>
    <n v="340"/>
    <n v="633"/>
    <s v="Woodgezalez"/>
    <s v="Coreen Woodgezalez"/>
    <x v="0"/>
  </r>
  <r>
    <x v="4993"/>
    <n v="5333"/>
    <x v="1"/>
    <x v="0"/>
    <s v="G/862/P"/>
    <x v="3"/>
    <s v="P"/>
    <x v="0"/>
    <x v="13"/>
    <x v="0"/>
    <x v="162"/>
    <x v="0"/>
    <n v="39"/>
    <n v="0"/>
    <n v="5"/>
    <n v="500"/>
    <s v="Andley"/>
    <s v="Vane Andley"/>
    <x v="1"/>
  </r>
  <r>
    <x v="4994"/>
    <n v="5334"/>
    <x v="1"/>
    <x v="1"/>
    <s v="G/867/S"/>
    <x v="3"/>
    <s v="S"/>
    <x v="2"/>
    <x v="24"/>
    <x v="0"/>
    <x v="0"/>
    <x v="0"/>
    <n v="0"/>
    <n v="0"/>
    <n v="0"/>
    <n v="0"/>
    <s v="Connon"/>
    <s v="Besse Connon"/>
    <x v="1"/>
  </r>
  <r>
    <x v="4995"/>
    <n v="5334"/>
    <x v="1"/>
    <x v="0"/>
    <s v="G/867/S"/>
    <x v="3"/>
    <s v="S"/>
    <x v="0"/>
    <x v="29"/>
    <x v="0"/>
    <x v="0"/>
    <x v="1049"/>
    <n v="39"/>
    <n v="0"/>
    <n v="10"/>
    <n v="723"/>
    <s v="Connon"/>
    <s v="Therly Connon"/>
    <x v="1"/>
  </r>
  <r>
    <x v="4996"/>
    <n v="4592"/>
    <x v="2"/>
    <x v="1"/>
    <s v="F/862/S"/>
    <x v="1"/>
    <s v="S"/>
    <x v="0"/>
    <x v="17"/>
    <x v="0"/>
    <x v="0"/>
    <x v="0"/>
    <n v="0"/>
    <n v="0"/>
    <n v="0"/>
    <n v="0"/>
    <s v="Carté"/>
    <s v="Pil Carté"/>
    <x v="1"/>
  </r>
  <r>
    <x v="4997"/>
    <n v="5340"/>
    <x v="1"/>
    <x v="0"/>
    <s v="G/868/S"/>
    <x v="3"/>
    <s v="S"/>
    <x v="0"/>
    <x v="39"/>
    <x v="0"/>
    <x v="0"/>
    <x v="0"/>
    <n v="33"/>
    <n v="677"/>
    <n v="0"/>
    <n v="710"/>
    <s v="Carsoning"/>
    <s v="Cassa Carsoning"/>
    <x v="0"/>
  </r>
  <r>
    <x v="4998"/>
    <n v="5341"/>
    <x v="1"/>
    <x v="1"/>
    <s v="G/869/S"/>
    <x v="3"/>
    <s v="S"/>
    <x v="0"/>
    <x v="28"/>
    <x v="0"/>
    <x v="0"/>
    <x v="0"/>
    <n v="0"/>
    <n v="0"/>
    <n v="0"/>
    <n v="0"/>
    <s v="Greenez"/>
    <s v="Jessa Greenez"/>
    <x v="1"/>
  </r>
  <r>
    <x v="4999"/>
    <n v="4615"/>
    <x v="2"/>
    <x v="0"/>
    <s v="F/865/S"/>
    <x v="1"/>
    <s v="S"/>
    <x v="0"/>
    <x v="42"/>
    <x v="0"/>
    <x v="583"/>
    <x v="0"/>
    <n v="2554"/>
    <n v="0"/>
    <n v="9"/>
    <n v="2599"/>
    <s v="Fla"/>
    <s v="Chon Fla"/>
    <x v="1"/>
  </r>
  <r>
    <x v="5000"/>
    <n v="5344"/>
    <x v="0"/>
    <x v="0"/>
    <s v="C/168/P"/>
    <x v="7"/>
    <s v="P"/>
    <x v="2"/>
    <x v="22"/>
    <x v="0"/>
    <x v="0"/>
    <x v="410"/>
    <n v="0"/>
    <n v="434"/>
    <n v="10074"/>
    <n v="10947"/>
    <s v="Prieress"/>
    <s v="Sargin Prieress"/>
    <x v="0"/>
  </r>
  <r>
    <x v="5001"/>
    <n v="5344"/>
    <x v="0"/>
    <x v="1"/>
    <s v="C/168/P"/>
    <x v="7"/>
    <s v="P"/>
    <x v="2"/>
    <x v="22"/>
    <x v="0"/>
    <x v="0"/>
    <x v="0"/>
    <n v="0"/>
    <n v="0"/>
    <n v="0"/>
    <n v="0"/>
    <s v="Prieress"/>
    <s v="Dyonon Prieress"/>
    <x v="1"/>
  </r>
  <r>
    <x v="5002"/>
    <n v="4624"/>
    <x v="2"/>
    <x v="0"/>
    <s v="F/868/S"/>
    <x v="1"/>
    <s v="S"/>
    <x v="0"/>
    <x v="2"/>
    <x v="0"/>
    <x v="254"/>
    <x v="0"/>
    <n v="66"/>
    <n v="36"/>
    <n v="0"/>
    <n v="1348"/>
    <s v="Gelle"/>
    <s v="Giamon Gelle"/>
    <x v="0"/>
  </r>
  <r>
    <x v="5003"/>
    <n v="4637"/>
    <x v="2"/>
    <x v="0"/>
    <s v=""/>
    <x v="4"/>
    <s v=""/>
    <x v="0"/>
    <x v="1"/>
    <x v="0"/>
    <x v="628"/>
    <x v="0"/>
    <n v="501"/>
    <n v="0"/>
    <n v="0"/>
    <n v="1173"/>
    <s v="Ches"/>
    <s v="Tark Ches"/>
    <x v="0"/>
  </r>
  <r>
    <x v="5004"/>
    <n v="5346"/>
    <x v="1"/>
    <x v="0"/>
    <s v="E/334/P"/>
    <x v="6"/>
    <s v="P"/>
    <x v="0"/>
    <x v="33"/>
    <x v="0"/>
    <x v="506"/>
    <x v="0"/>
    <n v="31"/>
    <n v="696"/>
    <n v="63"/>
    <n v="827"/>
    <s v="Kaney"/>
    <s v="Tera Kaney"/>
    <x v="1"/>
  </r>
  <r>
    <x v="5005"/>
    <n v="5347"/>
    <x v="0"/>
    <x v="0"/>
    <s v="C/169/P"/>
    <x v="7"/>
    <s v="P"/>
    <x v="0"/>
    <x v="41"/>
    <x v="0"/>
    <x v="0"/>
    <x v="1050"/>
    <n v="0"/>
    <n v="287"/>
    <n v="3491"/>
    <n v="7548"/>
    <s v="Caljoiry"/>
    <s v="Anton Caljoiry"/>
    <x v="0"/>
  </r>
  <r>
    <x v="5006"/>
    <n v="4680"/>
    <x v="2"/>
    <x v="0"/>
    <s v="D/155/P"/>
    <x v="5"/>
    <s v="P"/>
    <x v="0"/>
    <x v="30"/>
    <x v="0"/>
    <x v="0"/>
    <x v="0"/>
    <n v="38"/>
    <n v="0"/>
    <n v="2"/>
    <n v="40"/>
    <s v="Colte"/>
    <s v="Dakes Colte"/>
    <x v="0"/>
  </r>
  <r>
    <x v="5007"/>
    <n v="5350"/>
    <x v="0"/>
    <x v="0"/>
    <s v="C/170/P"/>
    <x v="7"/>
    <s v="P"/>
    <x v="0"/>
    <x v="8"/>
    <x v="0"/>
    <x v="721"/>
    <x v="1051"/>
    <n v="0"/>
    <n v="3198"/>
    <n v="459"/>
    <n v="4548"/>
    <s v="Foraud"/>
    <s v="Atinon Foraud"/>
    <x v="0"/>
  </r>
  <r>
    <x v="5008"/>
    <n v="4680"/>
    <x v="2"/>
    <x v="1"/>
    <s v="F/952/P"/>
    <x v="1"/>
    <s v="P"/>
    <x v="0"/>
    <x v="37"/>
    <x v="0"/>
    <x v="0"/>
    <x v="0"/>
    <n v="0"/>
    <n v="0"/>
    <n v="0"/>
    <n v="0"/>
    <s v="Colte"/>
    <s v="Watros Colte"/>
    <x v="1"/>
  </r>
  <r>
    <x v="5009"/>
    <n v="5353"/>
    <x v="0"/>
    <x v="1"/>
    <s v="B/205/S"/>
    <x v="0"/>
    <s v="S"/>
    <x v="2"/>
    <x v="45"/>
    <x v="0"/>
    <x v="0"/>
    <x v="0"/>
    <n v="0"/>
    <n v="0"/>
    <n v="0"/>
    <n v="0"/>
    <s v="Reelest"/>
    <s v="Ranan Reelest"/>
    <x v="1"/>
  </r>
  <r>
    <x v="5010"/>
    <n v="5353"/>
    <x v="0"/>
    <x v="0"/>
    <s v="B/205/S"/>
    <x v="0"/>
    <s v="S"/>
    <x v="0"/>
    <x v="0"/>
    <x v="0"/>
    <x v="2"/>
    <x v="1052"/>
    <n v="144"/>
    <n v="0"/>
    <n v="118"/>
    <n v="9670"/>
    <s v="Reelest"/>
    <s v="Weidus Reelest"/>
    <x v="1"/>
  </r>
  <r>
    <x v="5011"/>
    <n v="4680"/>
    <x v="2"/>
    <x v="2"/>
    <s v="F/952/P"/>
    <x v="1"/>
    <s v="P"/>
    <x v="0"/>
    <x v="43"/>
    <x v="0"/>
    <x v="0"/>
    <x v="0"/>
    <n v="0"/>
    <n v="0"/>
    <n v="0"/>
    <n v="0"/>
    <s v="-"/>
    <s v="-"/>
    <x v="1"/>
  </r>
  <r>
    <x v="5012"/>
    <n v="4684"/>
    <x v="2"/>
    <x v="0"/>
    <s v="F/878/S"/>
    <x v="1"/>
    <s v="S"/>
    <x v="0"/>
    <x v="53"/>
    <x v="0"/>
    <x v="933"/>
    <x v="0"/>
    <n v="796"/>
    <n v="107"/>
    <n v="0"/>
    <n v="1128"/>
    <s v="Tirte"/>
    <s v="Halesh Tirte"/>
    <x v="1"/>
  </r>
  <r>
    <x v="5013"/>
    <n v="5355"/>
    <x v="1"/>
    <x v="0"/>
    <s v="F/1098/P"/>
    <x v="1"/>
    <s v="P"/>
    <x v="0"/>
    <x v="38"/>
    <x v="0"/>
    <x v="0"/>
    <x v="1053"/>
    <n v="0"/>
    <n v="101"/>
    <n v="9"/>
    <n v="796"/>
    <s v="Deckley"/>
    <s v="Kerrie Deckley"/>
    <x v="1"/>
  </r>
  <r>
    <x v="5014"/>
    <n v="5355"/>
    <x v="1"/>
    <x v="1"/>
    <s v="G/865/P"/>
    <x v="3"/>
    <s v="P"/>
    <x v="0"/>
    <x v="33"/>
    <x v="0"/>
    <x v="0"/>
    <x v="0"/>
    <n v="0"/>
    <n v="0"/>
    <n v="0"/>
    <n v="0"/>
    <s v="Deckley"/>
    <s v="Verly Deckley"/>
    <x v="1"/>
  </r>
  <r>
    <x v="5015"/>
    <n v="5356"/>
    <x v="1"/>
    <x v="0"/>
    <s v="E/340/S"/>
    <x v="6"/>
    <s v="S"/>
    <x v="0"/>
    <x v="19"/>
    <x v="0"/>
    <x v="0"/>
    <x v="321"/>
    <n v="0"/>
    <n v="4517"/>
    <n v="0"/>
    <n v="4549"/>
    <s v="Winsley"/>
    <s v="Julies Winsley"/>
    <x v="0"/>
  </r>
  <r>
    <x v="5016"/>
    <n v="8587"/>
    <x v="2"/>
    <x v="0"/>
    <s v="F/1763/P"/>
    <x v="1"/>
    <s v="P"/>
    <x v="0"/>
    <x v="36"/>
    <x v="0"/>
    <x v="462"/>
    <x v="0"/>
    <n v="89"/>
    <n v="312"/>
    <n v="2"/>
    <n v="1040"/>
    <s v="Fielsenders"/>
    <s v="Ronard Fielsenders"/>
    <x v="0"/>
  </r>
  <r>
    <x v="5017"/>
    <n v="4695"/>
    <x v="2"/>
    <x v="0"/>
    <s v="F/882/S"/>
    <x v="1"/>
    <s v="S"/>
    <x v="0"/>
    <x v="16"/>
    <x v="0"/>
    <x v="0"/>
    <x v="0"/>
    <n v="0"/>
    <n v="0"/>
    <n v="0"/>
    <n v="0"/>
    <s v="Snoff"/>
    <s v="Cobix Snoff"/>
    <x v="1"/>
  </r>
  <r>
    <x v="5018"/>
    <n v="5361"/>
    <x v="1"/>
    <x v="0"/>
    <s v="F/1101/P"/>
    <x v="1"/>
    <s v="P"/>
    <x v="1"/>
    <x v="41"/>
    <x v="0"/>
    <x v="0"/>
    <x v="0"/>
    <n v="0"/>
    <n v="150"/>
    <n v="0"/>
    <n v="150"/>
    <s v="Brantuarez"/>
    <s v="Elica Brantuarez"/>
    <x v="1"/>
  </r>
  <r>
    <x v="5019"/>
    <n v="5362"/>
    <x v="0"/>
    <x v="1"/>
    <s v="E/336/P"/>
    <x v="6"/>
    <s v="P"/>
    <x v="2"/>
    <x v="8"/>
    <x v="0"/>
    <x v="0"/>
    <x v="0"/>
    <n v="0"/>
    <n v="0"/>
    <n v="0"/>
    <n v="0"/>
    <s v="Prearright"/>
    <s v="Meratz Prearright"/>
    <x v="1"/>
  </r>
  <r>
    <x v="5020"/>
    <n v="4695"/>
    <x v="2"/>
    <x v="0"/>
    <s v="F/882/S"/>
    <x v="1"/>
    <s v="S"/>
    <x v="0"/>
    <x v="33"/>
    <x v="0"/>
    <x v="934"/>
    <x v="0"/>
    <n v="1"/>
    <n v="0"/>
    <n v="0"/>
    <n v="3149"/>
    <s v="Snoff"/>
    <s v="Wifts Snoff"/>
    <x v="0"/>
  </r>
  <r>
    <x v="5021"/>
    <n v="5365"/>
    <x v="1"/>
    <x v="0"/>
    <s v="E/337/P"/>
    <x v="6"/>
    <s v="P"/>
    <x v="0"/>
    <x v="62"/>
    <x v="0"/>
    <x v="935"/>
    <x v="700"/>
    <n v="0"/>
    <n v="0"/>
    <n v="0"/>
    <n v="996"/>
    <s v="Whiters"/>
    <s v="Pristy Whiters"/>
    <x v="0"/>
  </r>
  <r>
    <x v="5022"/>
    <n v="5366"/>
    <x v="0"/>
    <x v="1"/>
    <s v="E/338/P"/>
    <x v="6"/>
    <s v="P"/>
    <x v="0"/>
    <x v="14"/>
    <x v="0"/>
    <x v="0"/>
    <x v="0"/>
    <n v="0"/>
    <n v="0"/>
    <n v="0"/>
    <n v="0"/>
    <s v="Calved"/>
    <s v="Asellan Calved"/>
    <x v="1"/>
  </r>
  <r>
    <x v="5023"/>
    <n v="5367"/>
    <x v="0"/>
    <x v="1"/>
    <s v="C/209/S"/>
    <x v="7"/>
    <s v="S"/>
    <x v="0"/>
    <x v="32"/>
    <x v="0"/>
    <x v="0"/>
    <x v="0"/>
    <n v="0"/>
    <n v="0"/>
    <n v="0"/>
    <n v="0"/>
    <s v="Fruidy"/>
    <s v="Mesonon Fruidy"/>
    <x v="1"/>
  </r>
  <r>
    <x v="5024"/>
    <n v="5367"/>
    <x v="0"/>
    <x v="0"/>
    <s v="C/209/S"/>
    <x v="7"/>
    <s v="S"/>
    <x v="0"/>
    <x v="10"/>
    <x v="0"/>
    <x v="0"/>
    <x v="1054"/>
    <n v="0"/>
    <n v="102"/>
    <n v="1469"/>
    <n v="4766"/>
    <s v="Fruidy"/>
    <s v="Dnocese Fruidy"/>
    <x v="1"/>
  </r>
  <r>
    <x v="5025"/>
    <n v="5367"/>
    <x v="0"/>
    <x v="0"/>
    <s v="C/209/S"/>
    <x v="7"/>
    <s v="S"/>
    <x v="2"/>
    <x v="59"/>
    <x v="0"/>
    <x v="0"/>
    <x v="1055"/>
    <n v="0"/>
    <n v="1010"/>
    <n v="160"/>
    <n v="9391"/>
    <s v="Fruidy"/>
    <s v="Anyonon Fruidy"/>
    <x v="1"/>
  </r>
  <r>
    <x v="5026"/>
    <n v="5368"/>
    <x v="1"/>
    <x v="0"/>
    <s v="G/870/S"/>
    <x v="3"/>
    <s v="S"/>
    <x v="0"/>
    <x v="41"/>
    <x v="0"/>
    <x v="0"/>
    <x v="0"/>
    <n v="55"/>
    <n v="2288"/>
    <n v="1"/>
    <n v="2344"/>
    <s v="-"/>
    <s v="-"/>
    <x v="0"/>
  </r>
  <r>
    <x v="5027"/>
    <n v="4695"/>
    <x v="2"/>
    <x v="1"/>
    <s v="F/882/S"/>
    <x v="1"/>
    <s v="S"/>
    <x v="0"/>
    <x v="43"/>
    <x v="0"/>
    <x v="0"/>
    <x v="0"/>
    <n v="0"/>
    <n v="0"/>
    <n v="0"/>
    <n v="0"/>
    <s v="Snoff"/>
    <s v="Whex Snoff"/>
    <x v="1"/>
  </r>
  <r>
    <x v="5028"/>
    <n v="5374"/>
    <x v="1"/>
    <x v="0"/>
    <s v="F/1029/S"/>
    <x v="1"/>
    <s v="S"/>
    <x v="3"/>
    <x v="19"/>
    <x v="0"/>
    <x v="0"/>
    <x v="287"/>
    <n v="942"/>
    <n v="2"/>
    <n v="0"/>
    <n v="1005"/>
    <s v="Loverthyo"/>
    <s v="Candyn Loverthyo"/>
    <x v="1"/>
  </r>
  <r>
    <x v="5029"/>
    <n v="5375"/>
    <x v="0"/>
    <x v="1"/>
    <s v="C/210/S"/>
    <x v="7"/>
    <s v="S"/>
    <x v="0"/>
    <x v="45"/>
    <x v="0"/>
    <x v="0"/>
    <x v="0"/>
    <n v="0"/>
    <n v="0"/>
    <n v="0"/>
    <n v="0"/>
    <s v="Tramsor"/>
    <s v="Scharab Tramsor"/>
    <x v="1"/>
  </r>
  <r>
    <x v="5030"/>
    <n v="5375"/>
    <x v="0"/>
    <x v="1"/>
    <s v="C/210/S"/>
    <x v="7"/>
    <s v="S"/>
    <x v="0"/>
    <x v="6"/>
    <x v="0"/>
    <x v="0"/>
    <x v="0"/>
    <n v="0"/>
    <n v="0"/>
    <n v="0"/>
    <n v="0"/>
    <s v="Tramsor"/>
    <s v="Quarke Tramsor"/>
    <x v="1"/>
  </r>
  <r>
    <x v="5031"/>
    <n v="5378"/>
    <x v="0"/>
    <x v="0"/>
    <s v="C/173/P"/>
    <x v="7"/>
    <s v="P"/>
    <x v="0"/>
    <x v="29"/>
    <x v="0"/>
    <x v="0"/>
    <x v="161"/>
    <n v="0"/>
    <n v="1202"/>
    <n v="5558"/>
    <n v="6855"/>
    <s v="Alenter"/>
    <s v="Cellum Alenter"/>
    <x v="0"/>
  </r>
  <r>
    <x v="5032"/>
    <n v="5379"/>
    <x v="1"/>
    <x v="0"/>
    <s v="F/1030/S"/>
    <x v="1"/>
    <s v="S"/>
    <x v="0"/>
    <x v="42"/>
    <x v="0"/>
    <x v="0"/>
    <x v="0"/>
    <n v="8"/>
    <n v="3409"/>
    <n v="0"/>
    <n v="3417"/>
    <s v="Meyersones"/>
    <s v="Kyley Meyersones"/>
    <x v="0"/>
  </r>
  <r>
    <x v="5033"/>
    <n v="4696"/>
    <x v="2"/>
    <x v="1"/>
    <s v="F/883/S"/>
    <x v="1"/>
    <s v="S"/>
    <x v="0"/>
    <x v="0"/>
    <x v="0"/>
    <x v="0"/>
    <x v="0"/>
    <n v="0"/>
    <n v="0"/>
    <n v="0"/>
    <n v="0"/>
    <s v="Bre"/>
    <s v="Gice Bre"/>
    <x v="1"/>
  </r>
  <r>
    <x v="5034"/>
    <n v="5383"/>
    <x v="1"/>
    <x v="0"/>
    <s v="F/1105/P"/>
    <x v="1"/>
    <s v="P"/>
    <x v="2"/>
    <x v="40"/>
    <x v="0"/>
    <x v="581"/>
    <x v="0"/>
    <n v="1175"/>
    <n v="3"/>
    <n v="0"/>
    <n v="1431"/>
    <s v="Foxter"/>
    <s v="Kyley Foxter"/>
    <x v="0"/>
  </r>
  <r>
    <x v="5035"/>
    <n v="5384"/>
    <x v="0"/>
    <x v="0"/>
    <s v="A/65/S"/>
    <x v="2"/>
    <s v="S"/>
    <x v="0"/>
    <x v="10"/>
    <x v="1"/>
    <x v="0"/>
    <x v="1056"/>
    <n v="0"/>
    <n v="1332"/>
    <n v="2"/>
    <n v="6544"/>
    <s v="Dinger"/>
    <s v="Polam Dinger"/>
    <x v="1"/>
  </r>
  <r>
    <x v="5036"/>
    <n v="5384"/>
    <x v="0"/>
    <x v="0"/>
    <s v="A/65/S"/>
    <x v="2"/>
    <s v="S"/>
    <x v="0"/>
    <x v="6"/>
    <x v="0"/>
    <x v="0"/>
    <x v="1057"/>
    <n v="0"/>
    <n v="62"/>
    <n v="85"/>
    <n v="5041"/>
    <s v="Dinger"/>
    <s v="Sulatik Dinger"/>
    <x v="1"/>
  </r>
  <r>
    <x v="5037"/>
    <n v="4710"/>
    <x v="2"/>
    <x v="0"/>
    <s v="E/293/P"/>
    <x v="6"/>
    <s v="P"/>
    <x v="0"/>
    <x v="34"/>
    <x v="0"/>
    <x v="936"/>
    <x v="0"/>
    <n v="1805"/>
    <n v="131"/>
    <n v="0"/>
    <n v="2115"/>
    <s v="Cread"/>
    <s v="Crunde Cread"/>
    <x v="0"/>
  </r>
  <r>
    <x v="5038"/>
    <n v="4711"/>
    <x v="2"/>
    <x v="0"/>
    <s v="F/959/P"/>
    <x v="1"/>
    <s v="P"/>
    <x v="0"/>
    <x v="69"/>
    <x v="0"/>
    <x v="937"/>
    <x v="0"/>
    <n v="84"/>
    <n v="0"/>
    <n v="0"/>
    <n v="1504"/>
    <s v="Datte"/>
    <s v="Duckes Datte"/>
    <x v="0"/>
  </r>
  <r>
    <x v="5039"/>
    <n v="5388"/>
    <x v="1"/>
    <x v="1"/>
    <s v="G/871/S"/>
    <x v="3"/>
    <s v="S"/>
    <x v="0"/>
    <x v="20"/>
    <x v="0"/>
    <x v="0"/>
    <x v="0"/>
    <n v="0"/>
    <n v="0"/>
    <n v="0"/>
    <n v="0"/>
    <s v="Chaellerty"/>
    <s v="Stene Chaellerty"/>
    <x v="1"/>
  </r>
  <r>
    <x v="5040"/>
    <n v="4719"/>
    <x v="2"/>
    <x v="1"/>
    <s v="E/305/S"/>
    <x v="6"/>
    <s v="S"/>
    <x v="0"/>
    <x v="8"/>
    <x v="0"/>
    <x v="0"/>
    <x v="0"/>
    <n v="0"/>
    <n v="0"/>
    <n v="0"/>
    <n v="0"/>
    <s v="Bra"/>
    <s v="Cakers Bra"/>
    <x v="1"/>
  </r>
  <r>
    <x v="5041"/>
    <n v="4728"/>
    <x v="2"/>
    <x v="0"/>
    <s v="F/889/S"/>
    <x v="1"/>
    <s v="S"/>
    <x v="0"/>
    <x v="40"/>
    <x v="0"/>
    <x v="938"/>
    <x v="0"/>
    <n v="0"/>
    <n v="0"/>
    <n v="583"/>
    <n v="1289"/>
    <s v="Curle"/>
    <s v="Gorice Curle"/>
    <x v="0"/>
  </r>
  <r>
    <x v="5042"/>
    <n v="5390"/>
    <x v="1"/>
    <x v="1"/>
    <s v="G/872/S"/>
    <x v="3"/>
    <s v="S"/>
    <x v="0"/>
    <x v="1"/>
    <x v="0"/>
    <x v="0"/>
    <x v="0"/>
    <n v="0"/>
    <n v="0"/>
    <n v="0"/>
    <n v="0"/>
    <s v="Owerson"/>
    <s v="Rosean Owerson"/>
    <x v="1"/>
  </r>
  <r>
    <x v="5043"/>
    <n v="5390"/>
    <x v="1"/>
    <x v="1"/>
    <s v="G/872/S"/>
    <x v="3"/>
    <s v="S"/>
    <x v="1"/>
    <x v="28"/>
    <x v="0"/>
    <x v="0"/>
    <x v="0"/>
    <n v="0"/>
    <n v="0"/>
    <n v="0"/>
    <n v="0"/>
    <s v="Owerson"/>
    <s v="Mayne Owerson"/>
    <x v="1"/>
  </r>
  <r>
    <x v="5044"/>
    <n v="5390"/>
    <x v="1"/>
    <x v="0"/>
    <s v="F/1032/S"/>
    <x v="1"/>
    <s v="S"/>
    <x v="0"/>
    <x v="13"/>
    <x v="0"/>
    <x v="822"/>
    <x v="323"/>
    <n v="0"/>
    <n v="690"/>
    <n v="8"/>
    <n v="891"/>
    <s v="Owerson"/>
    <s v="Brank Owerson"/>
    <x v="1"/>
  </r>
  <r>
    <x v="5045"/>
    <n v="4728"/>
    <x v="2"/>
    <x v="1"/>
    <s v="F/889/S"/>
    <x v="1"/>
    <s v="S"/>
    <x v="3"/>
    <x v="18"/>
    <x v="0"/>
    <x v="0"/>
    <x v="0"/>
    <n v="0"/>
    <n v="0"/>
    <n v="0"/>
    <n v="0"/>
    <s v="Curle"/>
    <s v="Galowl Curle"/>
    <x v="1"/>
  </r>
  <r>
    <x v="5046"/>
    <n v="4738"/>
    <x v="2"/>
    <x v="0"/>
    <s v="F/893/S"/>
    <x v="1"/>
    <s v="S"/>
    <x v="0"/>
    <x v="19"/>
    <x v="0"/>
    <x v="416"/>
    <x v="0"/>
    <n v="4940"/>
    <n v="1831"/>
    <n v="2"/>
    <n v="7347"/>
    <s v="Pread"/>
    <s v="Hocks Pread"/>
    <x v="0"/>
  </r>
  <r>
    <x v="5047"/>
    <n v="4741"/>
    <x v="2"/>
    <x v="1"/>
    <s v="F/961/P"/>
    <x v="1"/>
    <s v="P"/>
    <x v="0"/>
    <x v="8"/>
    <x v="0"/>
    <x v="0"/>
    <x v="0"/>
    <n v="0"/>
    <n v="0"/>
    <n v="0"/>
    <n v="0"/>
    <s v="Bau"/>
    <s v="Wheal Bau"/>
    <x v="1"/>
  </r>
  <r>
    <x v="5048"/>
    <n v="4741"/>
    <x v="2"/>
    <x v="0"/>
    <s v="F/961/P"/>
    <x v="1"/>
    <s v="P"/>
    <x v="2"/>
    <x v="16"/>
    <x v="2"/>
    <x v="0"/>
    <x v="0"/>
    <n v="0"/>
    <n v="0"/>
    <n v="0"/>
    <n v="0"/>
    <s v="Bau"/>
    <s v="Chal Bau"/>
    <x v="1"/>
  </r>
  <r>
    <x v="5049"/>
    <n v="4741"/>
    <x v="2"/>
    <x v="2"/>
    <s v="F/961/P"/>
    <x v="1"/>
    <s v="P"/>
    <x v="0"/>
    <x v="50"/>
    <x v="0"/>
    <x v="0"/>
    <x v="0"/>
    <n v="0"/>
    <n v="0"/>
    <n v="0"/>
    <n v="0"/>
    <s v="Bau"/>
    <s v="Oslos Bau"/>
    <x v="1"/>
  </r>
  <r>
    <x v="5050"/>
    <n v="4752"/>
    <x v="2"/>
    <x v="0"/>
    <s v="F/964/P"/>
    <x v="1"/>
    <s v="P"/>
    <x v="1"/>
    <x v="35"/>
    <x v="0"/>
    <x v="339"/>
    <x v="0"/>
    <n v="1356"/>
    <n v="0"/>
    <n v="171"/>
    <n v="1760"/>
    <s v="Knike"/>
    <s v="Terek Knike"/>
    <x v="0"/>
  </r>
  <r>
    <x v="5051"/>
    <n v="4753"/>
    <x v="2"/>
    <x v="0"/>
    <s v="F/895/S"/>
    <x v="1"/>
    <s v="S"/>
    <x v="0"/>
    <x v="39"/>
    <x v="0"/>
    <x v="882"/>
    <x v="0"/>
    <n v="454"/>
    <n v="0"/>
    <n v="0"/>
    <n v="1304"/>
    <s v="Mele"/>
    <s v="Rafox Mele"/>
    <x v="0"/>
  </r>
  <r>
    <x v="5052"/>
    <n v="5401"/>
    <x v="1"/>
    <x v="0"/>
    <s v="G/869/P"/>
    <x v="3"/>
    <s v="P"/>
    <x v="0"/>
    <x v="5"/>
    <x v="0"/>
    <x v="0"/>
    <x v="0"/>
    <n v="5"/>
    <n v="30"/>
    <n v="777"/>
    <n v="812"/>
    <s v="Savaraldez"/>
    <s v="Shalle Savaraldez"/>
    <x v="0"/>
  </r>
  <r>
    <x v="5053"/>
    <n v="4755"/>
    <x v="2"/>
    <x v="1"/>
    <s v="F/965/P"/>
    <x v="1"/>
    <s v="P"/>
    <x v="0"/>
    <x v="25"/>
    <x v="0"/>
    <x v="0"/>
    <x v="0"/>
    <n v="0"/>
    <n v="0"/>
    <n v="0"/>
    <n v="0"/>
    <s v="-"/>
    <s v="-"/>
    <x v="1"/>
  </r>
  <r>
    <x v="5054"/>
    <n v="5404"/>
    <x v="1"/>
    <x v="0"/>
    <s v="F/1111/P"/>
    <x v="1"/>
    <s v="P"/>
    <x v="0"/>
    <x v="22"/>
    <x v="0"/>
    <x v="713"/>
    <x v="307"/>
    <n v="0"/>
    <n v="0"/>
    <n v="0"/>
    <n v="804"/>
    <s v="Gentledges"/>
    <s v="Bettie Gentledges"/>
    <x v="0"/>
  </r>
  <r>
    <x v="5055"/>
    <n v="7336"/>
    <x v="2"/>
    <x v="0"/>
    <s v="F/1411/S"/>
    <x v="1"/>
    <s v="S"/>
    <x v="0"/>
    <x v="6"/>
    <x v="0"/>
    <x v="0"/>
    <x v="0"/>
    <n v="902"/>
    <n v="0"/>
    <n v="0"/>
    <n v="902"/>
    <s v="Leodger"/>
    <s v="Tanley Leodger"/>
    <x v="0"/>
  </r>
  <r>
    <x v="5056"/>
    <n v="4762"/>
    <x v="2"/>
    <x v="1"/>
    <s v="F/968/P"/>
    <x v="1"/>
    <s v="P"/>
    <x v="0"/>
    <x v="8"/>
    <x v="0"/>
    <x v="0"/>
    <x v="0"/>
    <n v="0"/>
    <n v="0"/>
    <n v="0"/>
    <n v="0"/>
    <s v="Opie"/>
    <s v="Wealke Opie"/>
    <x v="1"/>
  </r>
  <r>
    <x v="5057"/>
    <n v="4763"/>
    <x v="2"/>
    <x v="0"/>
    <s v="F/969/P"/>
    <x v="1"/>
    <s v="P"/>
    <x v="0"/>
    <x v="19"/>
    <x v="0"/>
    <x v="939"/>
    <x v="0"/>
    <n v="888"/>
    <n v="5"/>
    <n v="0"/>
    <n v="1191"/>
    <s v="Dutty"/>
    <s v="Spikes Dutty"/>
    <x v="1"/>
  </r>
  <r>
    <x v="5058"/>
    <n v="4774"/>
    <x v="2"/>
    <x v="1"/>
    <s v="F/972/P"/>
    <x v="1"/>
    <s v="P"/>
    <x v="0"/>
    <x v="16"/>
    <x v="0"/>
    <x v="0"/>
    <x v="0"/>
    <n v="0"/>
    <n v="0"/>
    <n v="0"/>
    <n v="0"/>
    <s v="Perty"/>
    <s v="Siese Perty"/>
    <x v="1"/>
  </r>
  <r>
    <x v="5059"/>
    <n v="5411"/>
    <x v="0"/>
    <x v="0"/>
    <s v="B/206/S"/>
    <x v="0"/>
    <s v="S"/>
    <x v="0"/>
    <x v="22"/>
    <x v="0"/>
    <x v="512"/>
    <x v="1058"/>
    <n v="153"/>
    <n v="280"/>
    <n v="1674"/>
    <n v="6087"/>
    <s v="Scoudelle"/>
    <s v="Alrakan Scoudelle"/>
    <x v="0"/>
  </r>
  <r>
    <x v="5060"/>
    <n v="5412"/>
    <x v="1"/>
    <x v="0"/>
    <s v="G/870/P"/>
    <x v="3"/>
    <s v="P"/>
    <x v="0"/>
    <x v="40"/>
    <x v="0"/>
    <x v="0"/>
    <x v="1059"/>
    <n v="0"/>
    <n v="2"/>
    <n v="0"/>
    <n v="808"/>
    <s v="Patthews"/>
    <s v="Erie Patthews"/>
    <x v="1"/>
  </r>
  <r>
    <x v="5061"/>
    <n v="5413"/>
    <x v="1"/>
    <x v="0"/>
    <s v="G/871/P"/>
    <x v="3"/>
    <s v="P"/>
    <x v="0"/>
    <x v="4"/>
    <x v="0"/>
    <x v="29"/>
    <x v="1060"/>
    <n v="0"/>
    <n v="9"/>
    <n v="321"/>
    <n v="928"/>
    <s v="Boyerson"/>
    <s v="Lorey Boyerson"/>
    <x v="1"/>
  </r>
  <r>
    <x v="5062"/>
    <n v="5414"/>
    <x v="1"/>
    <x v="0"/>
    <s v="G/872/P"/>
    <x v="3"/>
    <s v="P"/>
    <x v="1"/>
    <x v="4"/>
    <x v="0"/>
    <x v="940"/>
    <x v="0"/>
    <n v="166"/>
    <n v="0"/>
    <n v="122"/>
    <n v="769"/>
    <s v="Buckentry"/>
    <s v="Leen Buckentry"/>
    <x v="0"/>
  </r>
  <r>
    <x v="5063"/>
    <n v="5414"/>
    <x v="1"/>
    <x v="0"/>
    <s v="G/872/P"/>
    <x v="3"/>
    <s v="P"/>
    <x v="0"/>
    <x v="56"/>
    <x v="0"/>
    <x v="0"/>
    <x v="0"/>
    <n v="0"/>
    <n v="0"/>
    <n v="0"/>
    <n v="0"/>
    <s v="Buckentry"/>
    <s v="Bryany Buckentry"/>
    <x v="0"/>
  </r>
  <r>
    <x v="5064"/>
    <n v="5414"/>
    <x v="1"/>
    <x v="0"/>
    <s v="F/1112/P"/>
    <x v="1"/>
    <s v="P"/>
    <x v="0"/>
    <x v="15"/>
    <x v="0"/>
    <x v="0"/>
    <x v="675"/>
    <n v="0"/>
    <n v="0"/>
    <n v="411"/>
    <n v="1235"/>
    <s v="Buckentry"/>
    <s v="Chelsa Buckentry"/>
    <x v="0"/>
  </r>
  <r>
    <x v="5065"/>
    <n v="5414"/>
    <x v="1"/>
    <x v="0"/>
    <s v="F/1112/P"/>
    <x v="1"/>
    <s v="P"/>
    <x v="0"/>
    <x v="26"/>
    <x v="0"/>
    <x v="0"/>
    <x v="0"/>
    <n v="0"/>
    <n v="0"/>
    <n v="1544"/>
    <n v="1544"/>
    <s v="Buckentry"/>
    <s v="Eduana Buckentry"/>
    <x v="0"/>
  </r>
  <r>
    <x v="5066"/>
    <n v="5414"/>
    <x v="1"/>
    <x v="1"/>
    <s v="G/872/P"/>
    <x v="3"/>
    <s v="P"/>
    <x v="1"/>
    <x v="28"/>
    <x v="0"/>
    <x v="0"/>
    <x v="0"/>
    <n v="0"/>
    <n v="0"/>
    <n v="0"/>
    <n v="0"/>
    <s v="Buckentry"/>
    <s v="Becca Buckentry"/>
    <x v="1"/>
  </r>
  <r>
    <x v="5067"/>
    <n v="5415"/>
    <x v="1"/>
    <x v="0"/>
    <s v="F/1113/P"/>
    <x v="1"/>
    <s v="P"/>
    <x v="0"/>
    <x v="15"/>
    <x v="0"/>
    <x v="0"/>
    <x v="168"/>
    <n v="8"/>
    <n v="0"/>
    <n v="314"/>
    <n v="1069"/>
    <s v="Hartz"/>
    <s v="Lynez Hartz"/>
    <x v="0"/>
  </r>
  <r>
    <x v="5068"/>
    <n v="4774"/>
    <x v="2"/>
    <x v="1"/>
    <s v="F/972/P"/>
    <x v="1"/>
    <s v="P"/>
    <x v="0"/>
    <x v="17"/>
    <x v="0"/>
    <x v="0"/>
    <x v="0"/>
    <n v="0"/>
    <n v="0"/>
    <n v="0"/>
    <n v="0"/>
    <s v="Creke"/>
    <s v="Gers Creke"/>
    <x v="1"/>
  </r>
  <r>
    <x v="5069"/>
    <n v="4774"/>
    <x v="2"/>
    <x v="0"/>
    <s v="F/972/P"/>
    <x v="1"/>
    <s v="P"/>
    <x v="0"/>
    <x v="10"/>
    <x v="0"/>
    <x v="941"/>
    <x v="0"/>
    <n v="1"/>
    <n v="1"/>
    <n v="0"/>
    <n v="2132"/>
    <s v="Perty"/>
    <s v="Wins Perty"/>
    <x v="0"/>
  </r>
  <r>
    <x v="5070"/>
    <n v="4774"/>
    <x v="2"/>
    <x v="1"/>
    <s v="F/972/P"/>
    <x v="1"/>
    <s v="P"/>
    <x v="0"/>
    <x v="50"/>
    <x v="0"/>
    <x v="0"/>
    <x v="0"/>
    <n v="0"/>
    <n v="0"/>
    <n v="0"/>
    <n v="0"/>
    <s v="Perty"/>
    <s v="Gicks Perty"/>
    <x v="1"/>
  </r>
  <r>
    <x v="5071"/>
    <n v="4780"/>
    <x v="2"/>
    <x v="0"/>
    <s v="E/309/S"/>
    <x v="6"/>
    <s v="S"/>
    <x v="0"/>
    <x v="28"/>
    <x v="0"/>
    <x v="942"/>
    <x v="0"/>
    <n v="46"/>
    <n v="123"/>
    <n v="0"/>
    <n v="1014"/>
    <s v="Teake"/>
    <s v="Hont Teake"/>
    <x v="0"/>
  </r>
  <r>
    <x v="5072"/>
    <n v="4780"/>
    <x v="2"/>
    <x v="1"/>
    <s v="E/309/S"/>
    <x v="6"/>
    <s v="S"/>
    <x v="0"/>
    <x v="36"/>
    <x v="0"/>
    <x v="0"/>
    <x v="0"/>
    <n v="0"/>
    <n v="0"/>
    <n v="0"/>
    <n v="0"/>
    <s v="Teake"/>
    <s v="Ranutz Teake"/>
    <x v="1"/>
  </r>
  <r>
    <x v="5073"/>
    <n v="5420"/>
    <x v="1"/>
    <x v="0"/>
    <s v="F/1036/S"/>
    <x v="1"/>
    <s v="S"/>
    <x v="0"/>
    <x v="0"/>
    <x v="0"/>
    <x v="0"/>
    <x v="1061"/>
    <n v="0"/>
    <n v="1"/>
    <n v="0"/>
    <n v="830"/>
    <s v="Merrelliss"/>
    <s v="Gayla Merrelliss"/>
    <x v="1"/>
  </r>
  <r>
    <x v="5074"/>
    <n v="5421"/>
    <x v="1"/>
    <x v="0"/>
    <s v="G/873/S"/>
    <x v="3"/>
    <s v="S"/>
    <x v="0"/>
    <x v="12"/>
    <x v="0"/>
    <x v="943"/>
    <x v="0"/>
    <n v="1"/>
    <n v="3369"/>
    <n v="3"/>
    <n v="3762"/>
    <s v="Steinardson"/>
    <s v="Carlie Steinardson"/>
    <x v="0"/>
  </r>
  <r>
    <x v="5075"/>
    <n v="5422"/>
    <x v="0"/>
    <x v="1"/>
    <s v="D/164/S"/>
    <x v="5"/>
    <s v="S"/>
    <x v="2"/>
    <x v="6"/>
    <x v="0"/>
    <x v="0"/>
    <x v="0"/>
    <n v="0"/>
    <n v="0"/>
    <n v="0"/>
    <n v="0"/>
    <s v="Sperap"/>
    <s v="Pleion Sperap"/>
    <x v="1"/>
  </r>
  <r>
    <x v="5076"/>
    <n v="4784"/>
    <x v="2"/>
    <x v="1"/>
    <s v="F/903/S"/>
    <x v="1"/>
    <s v="S"/>
    <x v="0"/>
    <x v="33"/>
    <x v="0"/>
    <x v="0"/>
    <x v="0"/>
    <n v="0"/>
    <n v="0"/>
    <n v="0"/>
    <n v="0"/>
    <s v="Pert"/>
    <s v="Bon Pert"/>
    <x v="1"/>
  </r>
  <r>
    <x v="5077"/>
    <n v="4796"/>
    <x v="2"/>
    <x v="0"/>
    <s v=""/>
    <x v="4"/>
    <s v=""/>
    <x v="0"/>
    <x v="45"/>
    <x v="0"/>
    <x v="234"/>
    <x v="0"/>
    <n v="1564"/>
    <n v="0"/>
    <n v="1"/>
    <n v="1586"/>
    <s v="Cre"/>
    <s v="Fis Cre"/>
    <x v="1"/>
  </r>
  <r>
    <x v="5078"/>
    <n v="4796"/>
    <x v="2"/>
    <x v="1"/>
    <s v="E/311/S"/>
    <x v="6"/>
    <s v="S"/>
    <x v="3"/>
    <x v="26"/>
    <x v="0"/>
    <x v="0"/>
    <x v="0"/>
    <n v="0"/>
    <n v="0"/>
    <n v="0"/>
    <n v="0"/>
    <s v="Cre"/>
    <s v="Stmeal Cre"/>
    <x v="1"/>
  </r>
  <r>
    <x v="5079"/>
    <n v="4798"/>
    <x v="2"/>
    <x v="1"/>
    <s v="F/975/P"/>
    <x v="1"/>
    <s v="P"/>
    <x v="0"/>
    <x v="14"/>
    <x v="0"/>
    <x v="0"/>
    <x v="0"/>
    <n v="0"/>
    <n v="0"/>
    <n v="0"/>
    <n v="0"/>
    <s v="Terry"/>
    <s v="Lus Terry"/>
    <x v="1"/>
  </r>
  <r>
    <x v="5080"/>
    <n v="5425"/>
    <x v="1"/>
    <x v="0"/>
    <s v="F/1037/S"/>
    <x v="1"/>
    <s v="S"/>
    <x v="1"/>
    <x v="1"/>
    <x v="0"/>
    <x v="27"/>
    <x v="0"/>
    <n v="11"/>
    <n v="0"/>
    <n v="734"/>
    <n v="746"/>
    <s v="-"/>
    <s v="-"/>
    <x v="0"/>
  </r>
  <r>
    <x v="5081"/>
    <n v="5445"/>
    <x v="2"/>
    <x v="0"/>
    <s v="F/1125/P"/>
    <x v="1"/>
    <s v="P"/>
    <x v="0"/>
    <x v="64"/>
    <x v="0"/>
    <x v="0"/>
    <x v="700"/>
    <n v="813"/>
    <n v="3"/>
    <n v="0"/>
    <n v="869"/>
    <s v="Alfordonard"/>
    <s v="Min Alfordonard"/>
    <x v="0"/>
  </r>
  <r>
    <x v="5082"/>
    <n v="4798"/>
    <x v="2"/>
    <x v="1"/>
    <s v="F/975/P"/>
    <x v="1"/>
    <s v="P"/>
    <x v="0"/>
    <x v="16"/>
    <x v="0"/>
    <x v="0"/>
    <x v="0"/>
    <n v="0"/>
    <n v="0"/>
    <n v="0"/>
    <n v="0"/>
    <s v="Terry"/>
    <s v="Muld Terry"/>
    <x v="1"/>
  </r>
  <r>
    <x v="5083"/>
    <n v="4798"/>
    <x v="2"/>
    <x v="1"/>
    <s v="F/975/P"/>
    <x v="1"/>
    <s v="P"/>
    <x v="0"/>
    <x v="20"/>
    <x v="0"/>
    <x v="0"/>
    <x v="0"/>
    <n v="0"/>
    <n v="0"/>
    <n v="0"/>
    <n v="0"/>
    <s v="Terry"/>
    <s v="Komos Terry"/>
    <x v="1"/>
  </r>
  <r>
    <x v="5084"/>
    <n v="5430"/>
    <x v="1"/>
    <x v="1"/>
    <s v="G/873/P"/>
    <x v="3"/>
    <s v="P"/>
    <x v="0"/>
    <x v="43"/>
    <x v="0"/>
    <x v="0"/>
    <x v="0"/>
    <n v="0"/>
    <n v="0"/>
    <n v="0"/>
    <n v="0"/>
    <s v="Colomonson"/>
    <s v="Inette Colomonson"/>
    <x v="0"/>
  </r>
  <r>
    <x v="5085"/>
    <n v="5431"/>
    <x v="1"/>
    <x v="0"/>
    <s v="E/350/S"/>
    <x v="6"/>
    <s v="S"/>
    <x v="2"/>
    <x v="3"/>
    <x v="0"/>
    <x v="71"/>
    <x v="0"/>
    <n v="0"/>
    <n v="0"/>
    <n v="720"/>
    <n v="722"/>
    <s v="Wheelez"/>
    <s v="Joycey Wheelez"/>
    <x v="1"/>
  </r>
  <r>
    <x v="5086"/>
    <n v="5434"/>
    <x v="1"/>
    <x v="1"/>
    <s v="G/874/P"/>
    <x v="3"/>
    <s v="P"/>
    <x v="0"/>
    <x v="34"/>
    <x v="2"/>
    <x v="0"/>
    <x v="0"/>
    <n v="0"/>
    <n v="0"/>
    <n v="0"/>
    <n v="0"/>
    <s v="Garnes"/>
    <s v="Harvin Garnes"/>
    <x v="1"/>
  </r>
  <r>
    <x v="5087"/>
    <n v="4817"/>
    <x v="2"/>
    <x v="0"/>
    <s v="F/979/P"/>
    <x v="1"/>
    <s v="P"/>
    <x v="0"/>
    <x v="6"/>
    <x v="0"/>
    <x v="63"/>
    <x v="0"/>
    <n v="746"/>
    <n v="394"/>
    <n v="0"/>
    <n v="1157"/>
    <s v="Emone"/>
    <s v="Honda Emone"/>
    <x v="0"/>
  </r>
  <r>
    <x v="5088"/>
    <n v="5436"/>
    <x v="1"/>
    <x v="0"/>
    <s v=""/>
    <x v="4"/>
    <s v=""/>
    <x v="0"/>
    <x v="29"/>
    <x v="0"/>
    <x v="0"/>
    <x v="0"/>
    <n v="0"/>
    <n v="2"/>
    <n v="827"/>
    <n v="829"/>
    <s v="Gilleranks"/>
    <s v="Idace Gilleranks"/>
    <x v="0"/>
  </r>
  <r>
    <x v="5089"/>
    <n v="4819"/>
    <x v="2"/>
    <x v="1"/>
    <s v="F/980/P"/>
    <x v="1"/>
    <s v="P"/>
    <x v="0"/>
    <x v="28"/>
    <x v="0"/>
    <x v="0"/>
    <x v="0"/>
    <n v="0"/>
    <n v="0"/>
    <n v="0"/>
    <n v="0"/>
    <s v="Cooki"/>
    <s v="Poot Cooki"/>
    <x v="1"/>
  </r>
  <r>
    <x v="5090"/>
    <n v="5438"/>
    <x v="1"/>
    <x v="1"/>
    <s v="G/875/P"/>
    <x v="3"/>
    <s v="P"/>
    <x v="1"/>
    <x v="58"/>
    <x v="0"/>
    <x v="0"/>
    <x v="0"/>
    <n v="0"/>
    <n v="0"/>
    <n v="0"/>
    <n v="0"/>
    <s v="Puckley"/>
    <s v="Eriky Puckley"/>
    <x v="0"/>
  </r>
  <r>
    <x v="5091"/>
    <n v="5440"/>
    <x v="1"/>
    <x v="1"/>
    <s v="G/875/S"/>
    <x v="3"/>
    <s v="S"/>
    <x v="0"/>
    <x v="21"/>
    <x v="0"/>
    <x v="0"/>
    <x v="0"/>
    <n v="0"/>
    <n v="0"/>
    <n v="0"/>
    <n v="0"/>
    <s v="Beckeey"/>
    <s v="Teryla Beckeey"/>
    <x v="1"/>
  </r>
  <r>
    <x v="5092"/>
    <n v="5440"/>
    <x v="1"/>
    <x v="0"/>
    <s v="F/1041/S"/>
    <x v="1"/>
    <s v="S"/>
    <x v="2"/>
    <x v="29"/>
    <x v="0"/>
    <x v="0"/>
    <x v="289"/>
    <n v="18"/>
    <n v="639"/>
    <n v="0"/>
    <n v="716"/>
    <s v="Beckeey"/>
    <s v="Crisey Beckeey"/>
    <x v="0"/>
  </r>
  <r>
    <x v="5093"/>
    <n v="5440"/>
    <x v="1"/>
    <x v="0"/>
    <s v="F/1041/S"/>
    <x v="1"/>
    <s v="S"/>
    <x v="0"/>
    <x v="38"/>
    <x v="0"/>
    <x v="944"/>
    <x v="0"/>
    <n v="0"/>
    <n v="0"/>
    <n v="0"/>
    <n v="1109"/>
    <s v="Beckeey"/>
    <s v="Briney Beckeey"/>
    <x v="0"/>
  </r>
  <r>
    <x v="5094"/>
    <n v="5441"/>
    <x v="0"/>
    <x v="1"/>
    <s v="B/207/S"/>
    <x v="0"/>
    <s v="S"/>
    <x v="2"/>
    <x v="1"/>
    <x v="0"/>
    <x v="0"/>
    <x v="0"/>
    <n v="0"/>
    <n v="0"/>
    <n v="0"/>
    <n v="0"/>
    <s v="Spoilling"/>
    <s v="Raston Spoilling"/>
    <x v="1"/>
  </r>
  <r>
    <x v="5095"/>
    <n v="5443"/>
    <x v="1"/>
    <x v="0"/>
    <s v="F/1124/P"/>
    <x v="1"/>
    <s v="P"/>
    <x v="2"/>
    <x v="45"/>
    <x v="0"/>
    <x v="23"/>
    <x v="1062"/>
    <n v="1"/>
    <n v="0"/>
    <n v="595"/>
    <n v="699"/>
    <s v="Hickley"/>
    <s v="Gabrie Hickley"/>
    <x v="0"/>
  </r>
  <r>
    <x v="5096"/>
    <n v="7859"/>
    <x v="2"/>
    <x v="0"/>
    <s v="F/1504/S"/>
    <x v="1"/>
    <s v="S"/>
    <x v="0"/>
    <x v="40"/>
    <x v="0"/>
    <x v="945"/>
    <x v="0"/>
    <n v="738"/>
    <n v="0"/>
    <n v="0"/>
    <n v="1288"/>
    <s v="Jaflé"/>
    <s v="Shams Jaflé"/>
    <x v="1"/>
  </r>
  <r>
    <x v="5097"/>
    <n v="5446"/>
    <x v="1"/>
    <x v="1"/>
    <s v="G/876/P"/>
    <x v="3"/>
    <s v="P"/>
    <x v="0"/>
    <x v="25"/>
    <x v="0"/>
    <x v="0"/>
    <x v="0"/>
    <n v="0"/>
    <n v="0"/>
    <n v="0"/>
    <n v="0"/>
    <s v="Bucknersony"/>
    <s v="Jandy Bucknersony"/>
    <x v="1"/>
  </r>
  <r>
    <x v="5098"/>
    <n v="4822"/>
    <x v="2"/>
    <x v="1"/>
    <s v="F/981/P"/>
    <x v="1"/>
    <s v="P"/>
    <x v="2"/>
    <x v="16"/>
    <x v="0"/>
    <x v="0"/>
    <x v="0"/>
    <n v="0"/>
    <n v="0"/>
    <n v="0"/>
    <n v="0"/>
    <s v="Hotte"/>
    <s v="Aps Hotte"/>
    <x v="1"/>
  </r>
  <r>
    <x v="5099"/>
    <n v="4822"/>
    <x v="2"/>
    <x v="1"/>
    <s v="F/981/P"/>
    <x v="1"/>
    <s v="P"/>
    <x v="0"/>
    <x v="4"/>
    <x v="0"/>
    <x v="0"/>
    <x v="0"/>
    <n v="0"/>
    <n v="0"/>
    <n v="0"/>
    <n v="0"/>
    <s v="Hotte"/>
    <s v="Tive Hotte"/>
    <x v="1"/>
  </r>
  <r>
    <x v="5100"/>
    <n v="5450"/>
    <x v="1"/>
    <x v="1"/>
    <s v="G/877/P"/>
    <x v="3"/>
    <s v="P"/>
    <x v="1"/>
    <x v="4"/>
    <x v="0"/>
    <x v="0"/>
    <x v="0"/>
    <n v="0"/>
    <n v="0"/>
    <n v="0"/>
    <n v="0"/>
    <s v="Keithunts"/>
    <s v="Samany Keithunts"/>
    <x v="1"/>
  </r>
  <r>
    <x v="5101"/>
    <n v="242"/>
    <x v="2"/>
    <x v="0"/>
    <s v="F/46/S"/>
    <x v="1"/>
    <s v="S"/>
    <x v="0"/>
    <x v="41"/>
    <x v="0"/>
    <x v="696"/>
    <x v="10"/>
    <n v="691"/>
    <n v="283"/>
    <n v="0"/>
    <n v="1288"/>
    <s v="Sté"/>
    <s v="Almone Sté"/>
    <x v="0"/>
  </r>
  <r>
    <x v="5102"/>
    <n v="5452"/>
    <x v="0"/>
    <x v="2"/>
    <s v="C/212/S"/>
    <x v="7"/>
    <s v="S"/>
    <x v="0"/>
    <x v="1"/>
    <x v="0"/>
    <x v="0"/>
    <x v="0"/>
    <n v="0"/>
    <n v="0"/>
    <n v="0"/>
    <n v="0"/>
    <s v="Mander"/>
    <s v="Eleb Mander"/>
    <x v="1"/>
  </r>
  <r>
    <x v="5103"/>
    <n v="5453"/>
    <x v="1"/>
    <x v="0"/>
    <s v="F/1044/S"/>
    <x v="1"/>
    <s v="S"/>
    <x v="2"/>
    <x v="7"/>
    <x v="0"/>
    <x v="0"/>
    <x v="1"/>
    <n v="0"/>
    <n v="1114"/>
    <n v="5"/>
    <n v="1128"/>
    <s v="Gallencis"/>
    <s v="Elson Gallencis"/>
    <x v="0"/>
  </r>
  <r>
    <x v="5104"/>
    <n v="4822"/>
    <x v="2"/>
    <x v="0"/>
    <s v="F/981/P"/>
    <x v="1"/>
    <s v="P"/>
    <x v="0"/>
    <x v="16"/>
    <x v="0"/>
    <x v="0"/>
    <x v="0"/>
    <n v="0"/>
    <n v="0"/>
    <n v="0"/>
    <n v="0"/>
    <s v="-"/>
    <s v="-"/>
    <x v="1"/>
  </r>
  <r>
    <x v="5105"/>
    <n v="4831"/>
    <x v="2"/>
    <x v="1"/>
    <s v="F/984/P"/>
    <x v="1"/>
    <s v="P"/>
    <x v="0"/>
    <x v="33"/>
    <x v="0"/>
    <x v="0"/>
    <x v="0"/>
    <n v="0"/>
    <n v="0"/>
    <n v="0"/>
    <n v="0"/>
    <s v="Pelie"/>
    <s v="Weros Pelie"/>
    <x v="1"/>
  </r>
  <r>
    <x v="5106"/>
    <n v="5457"/>
    <x v="1"/>
    <x v="0"/>
    <s v="F/1129/P"/>
    <x v="1"/>
    <s v="P"/>
    <x v="0"/>
    <x v="0"/>
    <x v="0"/>
    <x v="0"/>
    <x v="10"/>
    <n v="0"/>
    <n v="739"/>
    <n v="0"/>
    <n v="740"/>
    <s v="Horners"/>
    <s v="Elson Horners"/>
    <x v="0"/>
  </r>
  <r>
    <x v="5107"/>
    <n v="5458"/>
    <x v="1"/>
    <x v="0"/>
    <s v="E/351/S"/>
    <x v="6"/>
    <s v="S"/>
    <x v="0"/>
    <x v="1"/>
    <x v="0"/>
    <x v="0"/>
    <x v="0"/>
    <n v="980"/>
    <n v="7"/>
    <n v="0"/>
    <n v="987"/>
    <s v="Diazarez"/>
    <s v="Wandy Diazarez"/>
    <x v="0"/>
  </r>
  <r>
    <x v="5108"/>
    <n v="5459"/>
    <x v="0"/>
    <x v="0"/>
    <s v="C/213/S"/>
    <x v="7"/>
    <s v="S"/>
    <x v="0"/>
    <x v="22"/>
    <x v="0"/>
    <x v="0"/>
    <x v="1063"/>
    <n v="0"/>
    <n v="1545"/>
    <n v="2187"/>
    <n v="4079"/>
    <s v="Stoile"/>
    <s v="Jabbab Stoile"/>
    <x v="0"/>
  </r>
  <r>
    <x v="5109"/>
    <n v="4836"/>
    <x v="2"/>
    <x v="1"/>
    <s v=""/>
    <x v="4"/>
    <s v=""/>
    <x v="0"/>
    <x v="19"/>
    <x v="0"/>
    <x v="0"/>
    <x v="0"/>
    <n v="0"/>
    <n v="0"/>
    <n v="0"/>
    <n v="0"/>
    <s v="Sidne"/>
    <s v="Galowl Sidne"/>
    <x v="1"/>
  </r>
  <r>
    <x v="5110"/>
    <n v="5463"/>
    <x v="1"/>
    <x v="0"/>
    <s v="F/1045/S"/>
    <x v="1"/>
    <s v="S"/>
    <x v="0"/>
    <x v="33"/>
    <x v="0"/>
    <x v="946"/>
    <x v="0"/>
    <n v="0"/>
    <n v="0"/>
    <n v="0"/>
    <n v="724"/>
    <s v="Balderts"/>
    <s v="Laude Balderts"/>
    <x v="1"/>
  </r>
  <r>
    <x v="5111"/>
    <n v="4836"/>
    <x v="2"/>
    <x v="0"/>
    <s v="F/911/S"/>
    <x v="1"/>
    <s v="S"/>
    <x v="0"/>
    <x v="19"/>
    <x v="1"/>
    <x v="512"/>
    <x v="0"/>
    <n v="1902"/>
    <n v="0"/>
    <n v="3"/>
    <n v="1925"/>
    <s v="Sidne"/>
    <s v="Quid Sidne"/>
    <x v="1"/>
  </r>
  <r>
    <x v="5112"/>
    <n v="2992"/>
    <x v="1"/>
    <x v="0"/>
    <s v="F/570/S"/>
    <x v="1"/>
    <s v="S"/>
    <x v="1"/>
    <x v="18"/>
    <x v="0"/>
    <x v="0"/>
    <x v="0"/>
    <n v="0"/>
    <n v="160"/>
    <n v="528"/>
    <n v="688"/>
    <s v="Sterreray"/>
    <s v="Dont Sterreray"/>
    <x v="0"/>
  </r>
  <r>
    <x v="5113"/>
    <n v="4842"/>
    <x v="2"/>
    <x v="0"/>
    <s v="D/152/S"/>
    <x v="5"/>
    <s v="S"/>
    <x v="0"/>
    <x v="40"/>
    <x v="0"/>
    <x v="947"/>
    <x v="0"/>
    <n v="152"/>
    <n v="106"/>
    <n v="60"/>
    <n v="2578"/>
    <s v="Meate"/>
    <s v="Panzel Meate"/>
    <x v="0"/>
  </r>
  <r>
    <x v="5114"/>
    <n v="5466"/>
    <x v="0"/>
    <x v="1"/>
    <s v="B/185/P"/>
    <x v="0"/>
    <s v="P"/>
    <x v="2"/>
    <x v="54"/>
    <x v="0"/>
    <x v="0"/>
    <x v="0"/>
    <n v="0"/>
    <n v="0"/>
    <n v="0"/>
    <n v="0"/>
    <s v="Matoltuble"/>
    <s v="Mesons Matoltuble"/>
    <x v="1"/>
  </r>
  <r>
    <x v="5115"/>
    <n v="5466"/>
    <x v="0"/>
    <x v="0"/>
    <s v="B/185/P"/>
    <x v="0"/>
    <s v="P"/>
    <x v="2"/>
    <x v="3"/>
    <x v="1"/>
    <x v="0"/>
    <x v="1064"/>
    <n v="1089"/>
    <n v="5700"/>
    <n v="1466"/>
    <n v="9728"/>
    <s v="Boltund"/>
    <s v="Menkin Boltund"/>
    <x v="0"/>
  </r>
  <r>
    <x v="5116"/>
    <n v="5466"/>
    <x v="0"/>
    <x v="0"/>
    <s v="B/185/P"/>
    <x v="0"/>
    <s v="P"/>
    <x v="0"/>
    <x v="50"/>
    <x v="0"/>
    <x v="0"/>
    <x v="0"/>
    <n v="0"/>
    <n v="0"/>
    <n v="0"/>
    <n v="0"/>
    <s v="Boltund"/>
    <s v="Alballa Boltund"/>
    <x v="1"/>
  </r>
  <r>
    <x v="5117"/>
    <n v="5466"/>
    <x v="0"/>
    <x v="0"/>
    <s v="B/185/P"/>
    <x v="0"/>
    <s v="P"/>
    <x v="2"/>
    <x v="8"/>
    <x v="0"/>
    <x v="0"/>
    <x v="1065"/>
    <n v="0"/>
    <n v="324"/>
    <n v="12061"/>
    <n v="17003"/>
    <s v="Boltund"/>
    <s v="Asterf Boltund"/>
    <x v="0"/>
  </r>
  <r>
    <x v="5118"/>
    <n v="5466"/>
    <x v="0"/>
    <x v="0"/>
    <s v="B/185/P"/>
    <x v="0"/>
    <s v="P"/>
    <x v="0"/>
    <x v="59"/>
    <x v="0"/>
    <x v="0"/>
    <x v="1066"/>
    <n v="0"/>
    <n v="243"/>
    <n v="7730"/>
    <n v="12497"/>
    <s v="Matoltuble"/>
    <s v="Bahyon Matoltuble"/>
    <x v="0"/>
  </r>
  <r>
    <x v="5119"/>
    <n v="5467"/>
    <x v="1"/>
    <x v="0"/>
    <s v="F/1046/S"/>
    <x v="1"/>
    <s v="S"/>
    <x v="0"/>
    <x v="14"/>
    <x v="0"/>
    <x v="948"/>
    <x v="179"/>
    <n v="0"/>
    <n v="0"/>
    <n v="1"/>
    <n v="2725"/>
    <s v="Garden"/>
    <s v="Evenna Garden"/>
    <x v="0"/>
  </r>
  <r>
    <x v="5120"/>
    <n v="5468"/>
    <x v="0"/>
    <x v="1"/>
    <s v="B/208/S"/>
    <x v="0"/>
    <s v="S"/>
    <x v="0"/>
    <x v="25"/>
    <x v="2"/>
    <x v="0"/>
    <x v="0"/>
    <n v="0"/>
    <n v="0"/>
    <n v="0"/>
    <n v="0"/>
    <s v="Unprive"/>
    <s v="Brafirk Unprive"/>
    <x v="1"/>
  </r>
  <r>
    <x v="5121"/>
    <n v="5469"/>
    <x v="0"/>
    <x v="1"/>
    <s v="A/50/P"/>
    <x v="2"/>
    <s v="P"/>
    <x v="2"/>
    <x v="14"/>
    <x v="0"/>
    <x v="0"/>
    <x v="0"/>
    <n v="0"/>
    <n v="0"/>
    <n v="0"/>
    <n v="0"/>
    <s v="Subateful"/>
    <s v="Keidhma Subateful"/>
    <x v="1"/>
  </r>
  <r>
    <x v="5122"/>
    <n v="5470"/>
    <x v="1"/>
    <x v="1"/>
    <s v="G/878/P"/>
    <x v="3"/>
    <s v="P"/>
    <x v="0"/>
    <x v="28"/>
    <x v="0"/>
    <x v="0"/>
    <x v="0"/>
    <n v="0"/>
    <n v="0"/>
    <n v="0"/>
    <n v="0"/>
    <s v="Vales"/>
    <s v="Franda Vales"/>
    <x v="0"/>
  </r>
  <r>
    <x v="5123"/>
    <n v="5471"/>
    <x v="1"/>
    <x v="0"/>
    <s v="G/877/S"/>
    <x v="3"/>
    <s v="S"/>
    <x v="0"/>
    <x v="55"/>
    <x v="0"/>
    <x v="949"/>
    <x v="0"/>
    <n v="0"/>
    <n v="0"/>
    <n v="0"/>
    <n v="685"/>
    <s v="Loway"/>
    <s v="Jeanie Loway"/>
    <x v="0"/>
  </r>
  <r>
    <x v="5124"/>
    <n v="5472"/>
    <x v="1"/>
    <x v="0"/>
    <s v="F/1047/S"/>
    <x v="1"/>
    <s v="S"/>
    <x v="1"/>
    <x v="12"/>
    <x v="0"/>
    <x v="0"/>
    <x v="0"/>
    <n v="559"/>
    <n v="11"/>
    <n v="0"/>
    <n v="570"/>
    <s v="Andley"/>
    <s v="Jacque Andley"/>
    <x v="1"/>
  </r>
  <r>
    <x v="5125"/>
    <n v="5474"/>
    <x v="1"/>
    <x v="1"/>
    <s v=""/>
    <x v="4"/>
    <s v=""/>
    <x v="0"/>
    <x v="33"/>
    <x v="0"/>
    <x v="0"/>
    <x v="0"/>
    <n v="0"/>
    <n v="0"/>
    <n v="0"/>
    <n v="0"/>
    <s v="Strony"/>
    <s v="Thew Strony"/>
    <x v="1"/>
  </r>
  <r>
    <x v="5126"/>
    <n v="5475"/>
    <x v="1"/>
    <x v="0"/>
    <s v="F/1134/P"/>
    <x v="1"/>
    <s v="P"/>
    <x v="0"/>
    <x v="26"/>
    <x v="0"/>
    <x v="0"/>
    <x v="0"/>
    <n v="1"/>
    <n v="0"/>
    <n v="0"/>
    <n v="1"/>
    <s v="Lowelliott"/>
    <s v="Stelle Lowelliott"/>
    <x v="0"/>
  </r>
  <r>
    <x v="5127"/>
    <n v="5476"/>
    <x v="1"/>
    <x v="0"/>
    <s v="G/879/S"/>
    <x v="3"/>
    <s v="S"/>
    <x v="0"/>
    <x v="18"/>
    <x v="0"/>
    <x v="950"/>
    <x v="0"/>
    <n v="2"/>
    <n v="2"/>
    <n v="0"/>
    <n v="1024"/>
    <s v="Moodsey"/>
    <s v="Samany Moodsey"/>
    <x v="1"/>
  </r>
  <r>
    <x v="5128"/>
    <n v="5477"/>
    <x v="1"/>
    <x v="0"/>
    <s v="G/880/S"/>
    <x v="3"/>
    <s v="S"/>
    <x v="0"/>
    <x v="30"/>
    <x v="0"/>
    <x v="0"/>
    <x v="183"/>
    <n v="166"/>
    <n v="570"/>
    <n v="0"/>
    <n v="886"/>
    <s v="Baxterson"/>
    <s v="Gerte Baxterson"/>
    <x v="1"/>
  </r>
  <r>
    <x v="5129"/>
    <n v="4874"/>
    <x v="2"/>
    <x v="0"/>
    <s v="F/925/S"/>
    <x v="1"/>
    <s v="S"/>
    <x v="0"/>
    <x v="25"/>
    <x v="0"/>
    <x v="951"/>
    <x v="0"/>
    <n v="655"/>
    <n v="0"/>
    <n v="0"/>
    <n v="1309"/>
    <s v="Cusa"/>
    <s v="Gech Cusa"/>
    <x v="1"/>
  </r>
  <r>
    <x v="5130"/>
    <n v="5479"/>
    <x v="1"/>
    <x v="1"/>
    <s v="G/881/S"/>
    <x v="3"/>
    <s v="S"/>
    <x v="2"/>
    <x v="39"/>
    <x v="0"/>
    <x v="0"/>
    <x v="0"/>
    <n v="0"/>
    <n v="0"/>
    <n v="0"/>
    <n v="0"/>
    <s v="Romason"/>
    <s v="Timyra Romason"/>
    <x v="1"/>
  </r>
  <r>
    <x v="5131"/>
    <n v="5480"/>
    <x v="0"/>
    <x v="0"/>
    <s v=""/>
    <x v="4"/>
    <s v=""/>
    <x v="0"/>
    <x v="12"/>
    <x v="0"/>
    <x v="299"/>
    <x v="1067"/>
    <n v="0"/>
    <n v="904"/>
    <n v="11213"/>
    <n v="21455"/>
    <s v="Ellcefulve"/>
    <s v="Avijava Ellcefulve"/>
    <x v="0"/>
  </r>
  <r>
    <x v="5132"/>
    <n v="5483"/>
    <x v="1"/>
    <x v="0"/>
    <s v="F/1135/P"/>
    <x v="1"/>
    <s v="P"/>
    <x v="1"/>
    <x v="30"/>
    <x v="0"/>
    <x v="71"/>
    <x v="0"/>
    <n v="0"/>
    <n v="0"/>
    <n v="681"/>
    <n v="683"/>
    <s v="Waltonnedy"/>
    <s v="Nadie Waltonnedy"/>
    <x v="0"/>
  </r>
  <r>
    <x v="5133"/>
    <n v="4874"/>
    <x v="2"/>
    <x v="1"/>
    <s v="F/925/S"/>
    <x v="1"/>
    <s v="S"/>
    <x v="0"/>
    <x v="41"/>
    <x v="0"/>
    <x v="0"/>
    <x v="0"/>
    <n v="0"/>
    <n v="0"/>
    <n v="0"/>
    <n v="0"/>
    <s v="Cusa"/>
    <s v="Cruses Cusa"/>
    <x v="1"/>
  </r>
  <r>
    <x v="5134"/>
    <n v="5485"/>
    <x v="1"/>
    <x v="0"/>
    <s v="G/880/P"/>
    <x v="3"/>
    <s v="P"/>
    <x v="0"/>
    <x v="28"/>
    <x v="0"/>
    <x v="0"/>
    <x v="1"/>
    <n v="82"/>
    <n v="14"/>
    <n v="704"/>
    <n v="809"/>
    <s v="Portananney"/>
    <s v="Kennie Portananney"/>
    <x v="0"/>
  </r>
  <r>
    <x v="5135"/>
    <n v="4876"/>
    <x v="2"/>
    <x v="0"/>
    <s v="F/927/S"/>
    <x v="1"/>
    <s v="S"/>
    <x v="0"/>
    <x v="36"/>
    <x v="0"/>
    <x v="952"/>
    <x v="0"/>
    <n v="109"/>
    <n v="368"/>
    <n v="0"/>
    <n v="1227"/>
    <s v="Ane"/>
    <s v="Teda Ane"/>
    <x v="0"/>
  </r>
  <r>
    <x v="5136"/>
    <n v="5488"/>
    <x v="0"/>
    <x v="1"/>
    <s v="B/186/P"/>
    <x v="0"/>
    <s v="P"/>
    <x v="0"/>
    <x v="7"/>
    <x v="0"/>
    <x v="0"/>
    <x v="0"/>
    <n v="0"/>
    <n v="0"/>
    <n v="0"/>
    <n v="0"/>
    <s v="Hoorherve"/>
    <s v="Tares Hoorherve"/>
    <x v="1"/>
  </r>
  <r>
    <x v="5137"/>
    <n v="5488"/>
    <x v="0"/>
    <x v="0"/>
    <s v="B/186/P"/>
    <x v="0"/>
    <s v="P"/>
    <x v="0"/>
    <x v="24"/>
    <x v="0"/>
    <x v="0"/>
    <x v="70"/>
    <n v="6805"/>
    <n v="0"/>
    <n v="531"/>
    <n v="7358"/>
    <s v="Hoorherve"/>
    <s v="Acrabik Hoorherve"/>
    <x v="1"/>
  </r>
  <r>
    <x v="5138"/>
    <n v="5488"/>
    <x v="0"/>
    <x v="0"/>
    <s v="B/186/P"/>
    <x v="0"/>
    <s v="P"/>
    <x v="0"/>
    <x v="70"/>
    <x v="0"/>
    <x v="0"/>
    <x v="1068"/>
    <n v="0"/>
    <n v="5047"/>
    <n v="108"/>
    <n v="11789"/>
    <s v="Hoorherve"/>
    <s v="Krabius Hoorherve"/>
    <x v="0"/>
  </r>
  <r>
    <x v="5139"/>
    <n v="5488"/>
    <x v="0"/>
    <x v="1"/>
    <s v="B/186/P"/>
    <x v="0"/>
    <s v="P"/>
    <x v="0"/>
    <x v="27"/>
    <x v="0"/>
    <x v="0"/>
    <x v="0"/>
    <n v="0"/>
    <n v="0"/>
    <n v="0"/>
    <n v="0"/>
    <s v="Hoorherve"/>
    <s v="Weidus Hoorherve"/>
    <x v="1"/>
  </r>
  <r>
    <x v="5140"/>
    <n v="5489"/>
    <x v="1"/>
    <x v="1"/>
    <s v="G/881/P"/>
    <x v="3"/>
    <s v="P"/>
    <x v="0"/>
    <x v="9"/>
    <x v="0"/>
    <x v="0"/>
    <x v="0"/>
    <n v="0"/>
    <n v="0"/>
    <n v="0"/>
    <n v="0"/>
    <s v="Welles"/>
    <s v="Glendy Welles"/>
    <x v="1"/>
  </r>
  <r>
    <x v="5141"/>
    <n v="5489"/>
    <x v="1"/>
    <x v="1"/>
    <s v="G/881/P"/>
    <x v="3"/>
    <s v="P"/>
    <x v="0"/>
    <x v="17"/>
    <x v="0"/>
    <x v="0"/>
    <x v="0"/>
    <n v="0"/>
    <n v="0"/>
    <n v="0"/>
    <n v="0"/>
    <s v="Welles"/>
    <s v="Benew Welles"/>
    <x v="0"/>
  </r>
  <r>
    <x v="5142"/>
    <n v="4878"/>
    <x v="2"/>
    <x v="0"/>
    <s v="F/929/S"/>
    <x v="1"/>
    <s v="S"/>
    <x v="0"/>
    <x v="39"/>
    <x v="0"/>
    <x v="953"/>
    <x v="0"/>
    <n v="941"/>
    <n v="861"/>
    <n v="0"/>
    <n v="1910"/>
    <s v="Gene"/>
    <s v="Cine Gene"/>
    <x v="0"/>
  </r>
  <r>
    <x v="5143"/>
    <n v="5491"/>
    <x v="1"/>
    <x v="0"/>
    <s v="G/882/S"/>
    <x v="3"/>
    <s v="S"/>
    <x v="0"/>
    <x v="28"/>
    <x v="0"/>
    <x v="0"/>
    <x v="0"/>
    <n v="499"/>
    <n v="285"/>
    <n v="103"/>
    <n v="887"/>
    <s v="Solon"/>
    <s v="Anthia Solon"/>
    <x v="0"/>
  </r>
  <r>
    <x v="5144"/>
    <n v="5492"/>
    <x v="1"/>
    <x v="0"/>
    <s v="F/1052/S"/>
    <x v="1"/>
    <s v="S"/>
    <x v="0"/>
    <x v="40"/>
    <x v="0"/>
    <x v="0"/>
    <x v="961"/>
    <n v="59"/>
    <n v="720"/>
    <n v="14"/>
    <n v="1344"/>
    <s v="Prinson"/>
    <s v="Keithy Prinson"/>
    <x v="0"/>
  </r>
  <r>
    <x v="5145"/>
    <n v="5494"/>
    <x v="1"/>
    <x v="0"/>
    <s v="F/1053/S"/>
    <x v="1"/>
    <s v="S"/>
    <x v="0"/>
    <x v="15"/>
    <x v="0"/>
    <x v="954"/>
    <x v="0"/>
    <n v="0"/>
    <n v="161"/>
    <n v="3"/>
    <n v="822"/>
    <s v="Keithunts"/>
    <s v="Tonald Keithunts"/>
    <x v="1"/>
  </r>
  <r>
    <x v="5146"/>
    <n v="5496"/>
    <x v="1"/>
    <x v="1"/>
    <s v="G/882/P"/>
    <x v="3"/>
    <s v="P"/>
    <x v="2"/>
    <x v="15"/>
    <x v="0"/>
    <x v="0"/>
    <x v="0"/>
    <n v="0"/>
    <n v="0"/>
    <n v="0"/>
    <n v="0"/>
    <s v="Charryerry"/>
    <s v="Wayney Charryerry"/>
    <x v="1"/>
  </r>
  <r>
    <x v="5147"/>
    <n v="5497"/>
    <x v="0"/>
    <x v="1"/>
    <s v="B/210/S"/>
    <x v="0"/>
    <s v="S"/>
    <x v="0"/>
    <x v="45"/>
    <x v="0"/>
    <x v="0"/>
    <x v="0"/>
    <n v="0"/>
    <n v="0"/>
    <n v="0"/>
    <n v="0"/>
    <s v="Covetive"/>
    <s v="Taurah Covetive"/>
    <x v="1"/>
  </r>
  <r>
    <x v="5148"/>
    <n v="5497"/>
    <x v="0"/>
    <x v="0"/>
    <s v="B/210/S"/>
    <x v="0"/>
    <s v="S"/>
    <x v="0"/>
    <x v="7"/>
    <x v="0"/>
    <x v="0"/>
    <x v="0"/>
    <n v="0"/>
    <n v="0"/>
    <n v="0"/>
    <n v="0"/>
    <s v="Covetive"/>
    <s v="Edaron Covetive"/>
    <x v="1"/>
  </r>
  <r>
    <x v="5149"/>
    <n v="5499"/>
    <x v="1"/>
    <x v="1"/>
    <s v="G/884/S"/>
    <x v="3"/>
    <s v="S"/>
    <x v="0"/>
    <x v="46"/>
    <x v="0"/>
    <x v="0"/>
    <x v="0"/>
    <n v="0"/>
    <n v="0"/>
    <n v="0"/>
    <n v="0"/>
    <s v="Hickley"/>
    <s v="Brank Hickley"/>
    <x v="1"/>
  </r>
  <r>
    <x v="5150"/>
    <n v="4881"/>
    <x v="2"/>
    <x v="1"/>
    <s v="E/315/S"/>
    <x v="6"/>
    <s v="S"/>
    <x v="0"/>
    <x v="38"/>
    <x v="0"/>
    <x v="0"/>
    <x v="0"/>
    <n v="0"/>
    <n v="0"/>
    <n v="0"/>
    <n v="0"/>
    <s v="Snoaf"/>
    <s v="Clech Snoaf"/>
    <x v="1"/>
  </r>
  <r>
    <x v="5151"/>
    <n v="5501"/>
    <x v="1"/>
    <x v="0"/>
    <s v="G/885/S"/>
    <x v="3"/>
    <s v="S"/>
    <x v="0"/>
    <x v="8"/>
    <x v="0"/>
    <x v="99"/>
    <x v="650"/>
    <n v="5"/>
    <n v="76"/>
    <n v="0"/>
    <n v="887"/>
    <s v="Alldson"/>
    <s v="Camily Alldson"/>
    <x v="1"/>
  </r>
  <r>
    <x v="5152"/>
    <n v="5504"/>
    <x v="1"/>
    <x v="0"/>
    <s v="F/1140/P"/>
    <x v="1"/>
    <s v="P"/>
    <x v="0"/>
    <x v="15"/>
    <x v="0"/>
    <x v="11"/>
    <x v="1069"/>
    <n v="0"/>
    <n v="0"/>
    <n v="0"/>
    <n v="1449"/>
    <s v="Benderez"/>
    <s v="Greggy Benderez"/>
    <x v="0"/>
  </r>
  <r>
    <x v="5153"/>
    <n v="5506"/>
    <x v="0"/>
    <x v="1"/>
    <s v="D/166/S"/>
    <x v="5"/>
    <s v="S"/>
    <x v="0"/>
    <x v="12"/>
    <x v="0"/>
    <x v="0"/>
    <x v="0"/>
    <n v="0"/>
    <n v="0"/>
    <n v="0"/>
    <n v="0"/>
    <s v="Speedgear"/>
    <s v="Phecca Speedgear"/>
    <x v="1"/>
  </r>
  <r>
    <x v="5154"/>
    <n v="4884"/>
    <x v="2"/>
    <x v="1"/>
    <s v="E/316/S"/>
    <x v="6"/>
    <s v="S"/>
    <x v="0"/>
    <x v="40"/>
    <x v="0"/>
    <x v="0"/>
    <x v="0"/>
    <n v="0"/>
    <n v="0"/>
    <n v="0"/>
    <n v="0"/>
    <s v="Buncy"/>
    <s v="Tors Buncy"/>
    <x v="0"/>
  </r>
  <r>
    <x v="5155"/>
    <n v="5508"/>
    <x v="1"/>
    <x v="0"/>
    <s v=""/>
    <x v="4"/>
    <s v=""/>
    <x v="0"/>
    <x v="53"/>
    <x v="0"/>
    <x v="0"/>
    <x v="1014"/>
    <n v="0"/>
    <n v="620"/>
    <n v="4"/>
    <n v="982"/>
    <s v="Potters"/>
    <s v="Margio Potters"/>
    <x v="0"/>
  </r>
  <r>
    <x v="5156"/>
    <n v="5509"/>
    <x v="1"/>
    <x v="0"/>
    <s v="F/1055/S"/>
    <x v="1"/>
    <s v="S"/>
    <x v="0"/>
    <x v="38"/>
    <x v="0"/>
    <x v="0"/>
    <x v="0"/>
    <n v="800"/>
    <n v="0"/>
    <n v="0"/>
    <n v="800"/>
    <s v="Douglasen"/>
    <s v="Allene Douglasen"/>
    <x v="1"/>
  </r>
  <r>
    <x v="5157"/>
    <n v="5510"/>
    <x v="1"/>
    <x v="1"/>
    <s v="G/887/S"/>
    <x v="3"/>
    <s v="S"/>
    <x v="0"/>
    <x v="28"/>
    <x v="0"/>
    <x v="0"/>
    <x v="0"/>
    <n v="0"/>
    <n v="0"/>
    <n v="0"/>
    <n v="0"/>
    <s v="Ingston"/>
    <s v="Stance Ingston"/>
    <x v="1"/>
  </r>
  <r>
    <x v="5158"/>
    <n v="5511"/>
    <x v="1"/>
    <x v="1"/>
    <s v="G/884/P"/>
    <x v="3"/>
    <s v="P"/>
    <x v="0"/>
    <x v="24"/>
    <x v="0"/>
    <x v="0"/>
    <x v="0"/>
    <n v="0"/>
    <n v="0"/>
    <n v="0"/>
    <n v="0"/>
    <s v="Gallenry"/>
    <s v="Leen Gallenry"/>
    <x v="1"/>
  </r>
  <r>
    <x v="5159"/>
    <n v="5511"/>
    <x v="1"/>
    <x v="0"/>
    <s v="E/346/P"/>
    <x v="6"/>
    <s v="P"/>
    <x v="1"/>
    <x v="36"/>
    <x v="0"/>
    <x v="5"/>
    <x v="0"/>
    <n v="169"/>
    <n v="20"/>
    <n v="1403"/>
    <n v="1631"/>
    <s v="Gallenry"/>
    <s v="Mela Gallenry"/>
    <x v="0"/>
  </r>
  <r>
    <x v="5160"/>
    <n v="5512"/>
    <x v="0"/>
    <x v="0"/>
    <s v="A/67/S"/>
    <x v="2"/>
    <s v="S"/>
    <x v="2"/>
    <x v="14"/>
    <x v="0"/>
    <x v="0"/>
    <x v="15"/>
    <n v="0"/>
    <n v="301"/>
    <n v="4090"/>
    <n v="4616"/>
    <s v="Chsere"/>
    <s v="Fomalik Chsere"/>
    <x v="0"/>
  </r>
  <r>
    <x v="5161"/>
    <n v="5512"/>
    <x v="0"/>
    <x v="0"/>
    <s v="B/211/S"/>
    <x v="0"/>
    <s v="S"/>
    <x v="2"/>
    <x v="34"/>
    <x v="0"/>
    <x v="0"/>
    <x v="1070"/>
    <n v="1044"/>
    <n v="699"/>
    <n v="46"/>
    <n v="9951"/>
    <s v="Chsere"/>
    <s v="Sadaron Chsere"/>
    <x v="1"/>
  </r>
  <r>
    <x v="5162"/>
    <n v="5514"/>
    <x v="1"/>
    <x v="1"/>
    <s v="G/889/S"/>
    <x v="3"/>
    <s v="S"/>
    <x v="0"/>
    <x v="41"/>
    <x v="0"/>
    <x v="0"/>
    <x v="0"/>
    <n v="0"/>
    <n v="0"/>
    <n v="0"/>
    <n v="0"/>
    <s v="Monroellynn"/>
    <s v="Bretty Monroellynn"/>
    <x v="1"/>
  </r>
  <r>
    <x v="5163"/>
    <n v="5514"/>
    <x v="1"/>
    <x v="1"/>
    <s v="G/889/S"/>
    <x v="3"/>
    <s v="S"/>
    <x v="1"/>
    <x v="37"/>
    <x v="0"/>
    <x v="0"/>
    <x v="0"/>
    <n v="0"/>
    <n v="0"/>
    <n v="0"/>
    <n v="0"/>
    <s v="Monroellynn"/>
    <s v="Shanie Monroellynn"/>
    <x v="1"/>
  </r>
  <r>
    <x v="5164"/>
    <n v="5514"/>
    <x v="1"/>
    <x v="0"/>
    <s v="G/889/S"/>
    <x v="3"/>
    <s v="S"/>
    <x v="0"/>
    <x v="38"/>
    <x v="0"/>
    <x v="0"/>
    <x v="315"/>
    <n v="0"/>
    <n v="814"/>
    <n v="107"/>
    <n v="927"/>
    <s v="Monroellynn"/>
    <s v="Ton Monroellynn"/>
    <x v="1"/>
  </r>
  <r>
    <x v="5165"/>
    <n v="5514"/>
    <x v="1"/>
    <x v="0"/>
    <s v="G/889/S"/>
    <x v="3"/>
    <s v="S"/>
    <x v="0"/>
    <x v="16"/>
    <x v="0"/>
    <x v="0"/>
    <x v="0"/>
    <n v="0"/>
    <n v="0"/>
    <n v="0"/>
    <n v="0"/>
    <s v="Monroellynn"/>
    <s v="Jodip Monroellynn"/>
    <x v="1"/>
  </r>
  <r>
    <x v="5166"/>
    <n v="5515"/>
    <x v="1"/>
    <x v="0"/>
    <s v="F/1141/P"/>
    <x v="1"/>
    <s v="P"/>
    <x v="0"/>
    <x v="15"/>
    <x v="0"/>
    <x v="120"/>
    <x v="0"/>
    <n v="46"/>
    <n v="0"/>
    <n v="0"/>
    <n v="804"/>
    <s v="Prestonard"/>
    <s v="Feryla Prestonard"/>
    <x v="0"/>
  </r>
  <r>
    <x v="5167"/>
    <n v="4885"/>
    <x v="2"/>
    <x v="0"/>
    <s v="F/930/S"/>
    <x v="1"/>
    <s v="S"/>
    <x v="0"/>
    <x v="33"/>
    <x v="0"/>
    <x v="690"/>
    <x v="0"/>
    <n v="713"/>
    <n v="0"/>
    <n v="502"/>
    <n v="1289"/>
    <s v="Bre"/>
    <s v="Jagles Bre"/>
    <x v="1"/>
  </r>
  <r>
    <x v="5168"/>
    <n v="5520"/>
    <x v="1"/>
    <x v="0"/>
    <s v="G/890/S"/>
    <x v="3"/>
    <s v="S"/>
    <x v="0"/>
    <x v="35"/>
    <x v="0"/>
    <x v="0"/>
    <x v="260"/>
    <n v="778"/>
    <n v="0"/>
    <n v="0"/>
    <n v="782"/>
    <s v="Nasquez"/>
    <s v="Vanard Nasquez"/>
    <x v="1"/>
  </r>
  <r>
    <x v="5169"/>
    <n v="5521"/>
    <x v="1"/>
    <x v="0"/>
    <s v="F/1058/S"/>
    <x v="1"/>
    <s v="S"/>
    <x v="0"/>
    <x v="7"/>
    <x v="0"/>
    <x v="0"/>
    <x v="0"/>
    <n v="0"/>
    <n v="676"/>
    <n v="124"/>
    <n v="800"/>
    <s v="Boltertley"/>
    <s v="Ireene Boltertley"/>
    <x v="0"/>
  </r>
  <r>
    <x v="5170"/>
    <n v="5522"/>
    <x v="1"/>
    <x v="0"/>
    <s v="E/358/S"/>
    <x v="6"/>
    <s v="S"/>
    <x v="2"/>
    <x v="42"/>
    <x v="0"/>
    <x v="299"/>
    <x v="0"/>
    <n v="0"/>
    <n v="635"/>
    <n v="0"/>
    <n v="666"/>
    <s v="Hinglendez"/>
    <s v="Carold Hinglendez"/>
    <x v="1"/>
  </r>
  <r>
    <x v="5171"/>
    <n v="5522"/>
    <x v="1"/>
    <x v="0"/>
    <s v="F/1059/S"/>
    <x v="1"/>
    <s v="S"/>
    <x v="0"/>
    <x v="28"/>
    <x v="0"/>
    <x v="0"/>
    <x v="0"/>
    <n v="0"/>
    <n v="703"/>
    <n v="0"/>
    <n v="703"/>
    <s v="Hinglendez"/>
    <s v="Ollip Hinglendez"/>
    <x v="1"/>
  </r>
  <r>
    <x v="5172"/>
    <n v="5522"/>
    <x v="1"/>
    <x v="0"/>
    <s v="F/1059/S"/>
    <x v="1"/>
    <s v="S"/>
    <x v="0"/>
    <x v="38"/>
    <x v="0"/>
    <x v="689"/>
    <x v="1071"/>
    <n v="9"/>
    <n v="0"/>
    <n v="0"/>
    <n v="1102"/>
    <s v="Hinglendez"/>
    <s v="Elanie Hinglendez"/>
    <x v="1"/>
  </r>
  <r>
    <x v="5173"/>
    <n v="5523"/>
    <x v="1"/>
    <x v="0"/>
    <s v="G/885/P"/>
    <x v="3"/>
    <s v="P"/>
    <x v="1"/>
    <x v="19"/>
    <x v="0"/>
    <x v="0"/>
    <x v="0"/>
    <n v="20"/>
    <n v="0"/>
    <n v="402"/>
    <n v="422"/>
    <s v="Pearsalason"/>
    <s v="Rician Pearsalason"/>
    <x v="0"/>
  </r>
  <r>
    <x v="5174"/>
    <n v="5524"/>
    <x v="1"/>
    <x v="0"/>
    <s v="F/1060/S"/>
    <x v="1"/>
    <s v="S"/>
    <x v="2"/>
    <x v="39"/>
    <x v="0"/>
    <x v="460"/>
    <x v="0"/>
    <n v="545"/>
    <n v="15"/>
    <n v="0"/>
    <n v="645"/>
    <s v="Hendrys"/>
    <s v="Melica Hendrys"/>
    <x v="1"/>
  </r>
  <r>
    <x v="5175"/>
    <n v="5526"/>
    <x v="1"/>
    <x v="0"/>
    <s v="F/1061/S"/>
    <x v="1"/>
    <s v="S"/>
    <x v="0"/>
    <x v="40"/>
    <x v="0"/>
    <x v="0"/>
    <x v="0"/>
    <n v="4"/>
    <n v="145"/>
    <n v="0"/>
    <n v="149"/>
    <s v="Stroyledgez"/>
    <s v="Kaye Stroyledgez"/>
    <x v="0"/>
  </r>
  <r>
    <x v="5176"/>
    <n v="5526"/>
    <x v="1"/>
    <x v="1"/>
    <s v="G/891/S"/>
    <x v="3"/>
    <s v="S"/>
    <x v="0"/>
    <x v="51"/>
    <x v="0"/>
    <x v="0"/>
    <x v="0"/>
    <n v="0"/>
    <n v="0"/>
    <n v="0"/>
    <n v="0"/>
    <s v="Stroyledgez"/>
    <s v="Eleah Stroyledgez"/>
    <x v="1"/>
  </r>
  <r>
    <x v="5177"/>
    <n v="5527"/>
    <x v="1"/>
    <x v="0"/>
    <s v="G/886/P"/>
    <x v="3"/>
    <s v="P"/>
    <x v="0"/>
    <x v="43"/>
    <x v="0"/>
    <x v="27"/>
    <x v="10"/>
    <n v="0"/>
    <n v="0"/>
    <n v="1755"/>
    <n v="1757"/>
    <s v="Dickman"/>
    <s v="Pamiea Dickman"/>
    <x v="0"/>
  </r>
  <r>
    <x v="5178"/>
    <n v="5527"/>
    <x v="1"/>
    <x v="1"/>
    <s v="G/886/P"/>
    <x v="3"/>
    <s v="P"/>
    <x v="2"/>
    <x v="17"/>
    <x v="0"/>
    <x v="0"/>
    <x v="0"/>
    <n v="0"/>
    <n v="0"/>
    <n v="0"/>
    <n v="0"/>
    <s v="Dickman"/>
    <s v="Bellee Dickman"/>
    <x v="0"/>
  </r>
  <r>
    <x v="5179"/>
    <n v="5527"/>
    <x v="1"/>
    <x v="1"/>
    <s v="G/886/P"/>
    <x v="3"/>
    <s v="P"/>
    <x v="0"/>
    <x v="18"/>
    <x v="0"/>
    <x v="0"/>
    <x v="0"/>
    <n v="0"/>
    <n v="0"/>
    <n v="0"/>
    <n v="0"/>
    <s v="-"/>
    <s v="-"/>
    <x v="0"/>
  </r>
  <r>
    <x v="5180"/>
    <n v="5527"/>
    <x v="1"/>
    <x v="1"/>
    <s v="G/886/P"/>
    <x v="3"/>
    <s v="P"/>
    <x v="2"/>
    <x v="16"/>
    <x v="0"/>
    <x v="0"/>
    <x v="0"/>
    <n v="0"/>
    <n v="0"/>
    <n v="0"/>
    <n v="0"/>
    <s v="Dickman"/>
    <s v="Almara Dickman"/>
    <x v="1"/>
  </r>
  <r>
    <x v="5181"/>
    <n v="5528"/>
    <x v="1"/>
    <x v="0"/>
    <s v="F/1143/P"/>
    <x v="1"/>
    <s v="P"/>
    <x v="0"/>
    <x v="41"/>
    <x v="0"/>
    <x v="0"/>
    <x v="1072"/>
    <n v="35"/>
    <n v="0"/>
    <n v="435"/>
    <n v="758"/>
    <s v="Peckerson"/>
    <s v="Hanna Peckerson"/>
    <x v="0"/>
  </r>
  <r>
    <x v="5182"/>
    <n v="5529"/>
    <x v="0"/>
    <x v="0"/>
    <s v="C/174/P"/>
    <x v="7"/>
    <s v="P"/>
    <x v="2"/>
    <x v="0"/>
    <x v="0"/>
    <x v="955"/>
    <x v="850"/>
    <n v="0"/>
    <n v="1"/>
    <n v="1814"/>
    <n v="7592"/>
    <s v="Unfile"/>
    <s v="Sabi Unfile"/>
    <x v="0"/>
  </r>
  <r>
    <x v="5183"/>
    <n v="4912"/>
    <x v="2"/>
    <x v="1"/>
    <s v="F/999/P"/>
    <x v="1"/>
    <s v="P"/>
    <x v="0"/>
    <x v="24"/>
    <x v="0"/>
    <x v="0"/>
    <x v="0"/>
    <n v="0"/>
    <n v="0"/>
    <n v="0"/>
    <n v="0"/>
    <s v="Bane"/>
    <s v="Bats Bane"/>
    <x v="1"/>
  </r>
  <r>
    <x v="5184"/>
    <n v="4913"/>
    <x v="2"/>
    <x v="0"/>
    <s v="F/1000/P"/>
    <x v="1"/>
    <s v="P"/>
    <x v="0"/>
    <x v="43"/>
    <x v="0"/>
    <x v="956"/>
    <x v="0"/>
    <n v="31"/>
    <n v="1"/>
    <n v="0"/>
    <n v="1333"/>
    <s v="Terry"/>
    <s v="Cine Terry"/>
    <x v="1"/>
  </r>
  <r>
    <x v="5185"/>
    <n v="4916"/>
    <x v="2"/>
    <x v="1"/>
    <s v="F/1001/P"/>
    <x v="1"/>
    <s v="P"/>
    <x v="0"/>
    <x v="43"/>
    <x v="0"/>
    <x v="0"/>
    <x v="0"/>
    <n v="0"/>
    <n v="0"/>
    <n v="0"/>
    <n v="0"/>
    <s v="Mity"/>
    <s v="Unch Mity"/>
    <x v="1"/>
  </r>
  <r>
    <x v="5186"/>
    <n v="4923"/>
    <x v="2"/>
    <x v="1"/>
    <s v="F/935/S"/>
    <x v="1"/>
    <s v="S"/>
    <x v="0"/>
    <x v="32"/>
    <x v="0"/>
    <x v="0"/>
    <x v="0"/>
    <n v="0"/>
    <n v="0"/>
    <n v="0"/>
    <n v="0"/>
    <s v="Sturt"/>
    <s v="Graw Sturt"/>
    <x v="1"/>
  </r>
  <r>
    <x v="5187"/>
    <n v="5535"/>
    <x v="1"/>
    <x v="0"/>
    <s v="G/893/S"/>
    <x v="3"/>
    <s v="S"/>
    <x v="0"/>
    <x v="28"/>
    <x v="2"/>
    <x v="586"/>
    <x v="429"/>
    <n v="0"/>
    <n v="43"/>
    <n v="601"/>
    <n v="907"/>
    <s v="Arner"/>
    <s v="Nichad Arner"/>
    <x v="1"/>
  </r>
  <r>
    <x v="5188"/>
    <n v="5535"/>
    <x v="1"/>
    <x v="0"/>
    <s v="G/893/S"/>
    <x v="3"/>
    <s v="S"/>
    <x v="0"/>
    <x v="16"/>
    <x v="0"/>
    <x v="0"/>
    <x v="0"/>
    <n v="0"/>
    <n v="0"/>
    <n v="0"/>
    <n v="0"/>
    <s v="Arner"/>
    <s v="Meline Arner"/>
    <x v="1"/>
  </r>
  <r>
    <x v="5189"/>
    <n v="5535"/>
    <x v="1"/>
    <x v="0"/>
    <s v="G/893/S"/>
    <x v="3"/>
    <s v="S"/>
    <x v="2"/>
    <x v="32"/>
    <x v="0"/>
    <x v="0"/>
    <x v="0"/>
    <n v="0"/>
    <n v="0"/>
    <n v="0"/>
    <n v="0"/>
    <s v="Arner"/>
    <s v="Blanie Arner"/>
    <x v="1"/>
  </r>
  <r>
    <x v="5190"/>
    <n v="4923"/>
    <x v="2"/>
    <x v="1"/>
    <s v="F/935/S"/>
    <x v="1"/>
    <s v="S"/>
    <x v="0"/>
    <x v="28"/>
    <x v="0"/>
    <x v="0"/>
    <x v="0"/>
    <n v="0"/>
    <n v="0"/>
    <n v="0"/>
    <n v="0"/>
    <s v="Sturt"/>
    <s v="Yalmon Sturt"/>
    <x v="1"/>
  </r>
  <r>
    <x v="5191"/>
    <n v="4923"/>
    <x v="2"/>
    <x v="0"/>
    <s v="F/935/S"/>
    <x v="1"/>
    <s v="S"/>
    <x v="0"/>
    <x v="1"/>
    <x v="0"/>
    <x v="918"/>
    <x v="0"/>
    <n v="780"/>
    <n v="0"/>
    <n v="0"/>
    <n v="1041"/>
    <s v="Sturt"/>
    <s v="Nilly Sturt"/>
    <x v="1"/>
  </r>
  <r>
    <x v="5192"/>
    <n v="4924"/>
    <x v="2"/>
    <x v="0"/>
    <s v="F/1002/P"/>
    <x v="1"/>
    <s v="P"/>
    <x v="2"/>
    <x v="14"/>
    <x v="0"/>
    <x v="957"/>
    <x v="0"/>
    <n v="747"/>
    <n v="0"/>
    <n v="0"/>
    <n v="1472"/>
    <s v="Shake"/>
    <s v="Scers Shake"/>
    <x v="0"/>
  </r>
  <r>
    <x v="5193"/>
    <n v="4927"/>
    <x v="2"/>
    <x v="0"/>
    <s v="F/937/S"/>
    <x v="1"/>
    <s v="S"/>
    <x v="0"/>
    <x v="47"/>
    <x v="0"/>
    <x v="0"/>
    <x v="0"/>
    <n v="0"/>
    <n v="0"/>
    <n v="0"/>
    <n v="0"/>
    <s v="Brele"/>
    <s v="Les Brele"/>
    <x v="1"/>
  </r>
  <r>
    <x v="5194"/>
    <n v="5539"/>
    <x v="0"/>
    <x v="0"/>
    <s v="B/187/P"/>
    <x v="0"/>
    <s v="P"/>
    <x v="0"/>
    <x v="6"/>
    <x v="0"/>
    <x v="0"/>
    <x v="1073"/>
    <n v="0"/>
    <n v="232"/>
    <n v="8040"/>
    <n v="9855"/>
    <s v="Officled"/>
    <s v="Tarf Officled"/>
    <x v="0"/>
  </r>
  <r>
    <x v="5195"/>
    <n v="5540"/>
    <x v="1"/>
    <x v="0"/>
    <s v="E/360/S"/>
    <x v="6"/>
    <s v="S"/>
    <x v="0"/>
    <x v="33"/>
    <x v="0"/>
    <x v="5"/>
    <x v="1074"/>
    <n v="0"/>
    <n v="0"/>
    <n v="0"/>
    <n v="399"/>
    <s v="Andackson"/>
    <s v="Berly Andackson"/>
    <x v="1"/>
  </r>
  <r>
    <x v="5196"/>
    <n v="4927"/>
    <x v="2"/>
    <x v="1"/>
    <s v="F/937/S"/>
    <x v="1"/>
    <s v="S"/>
    <x v="0"/>
    <x v="15"/>
    <x v="0"/>
    <x v="0"/>
    <x v="0"/>
    <n v="0"/>
    <n v="0"/>
    <n v="0"/>
    <n v="0"/>
    <s v="Brele"/>
    <s v="Naish Brele"/>
    <x v="1"/>
  </r>
  <r>
    <x v="5197"/>
    <n v="5543"/>
    <x v="0"/>
    <x v="1"/>
    <s v="C/175/P"/>
    <x v="7"/>
    <s v="P"/>
    <x v="0"/>
    <x v="6"/>
    <x v="0"/>
    <x v="0"/>
    <x v="0"/>
    <n v="0"/>
    <n v="0"/>
    <n v="0"/>
    <n v="0"/>
    <s v="Platch"/>
    <s v="Hekaton Platch"/>
    <x v="1"/>
  </r>
  <r>
    <x v="5198"/>
    <n v="4927"/>
    <x v="2"/>
    <x v="0"/>
    <s v="F/937/S"/>
    <x v="1"/>
    <s v="S"/>
    <x v="0"/>
    <x v="28"/>
    <x v="0"/>
    <x v="0"/>
    <x v="0"/>
    <n v="0"/>
    <n v="0"/>
    <n v="0"/>
    <n v="0"/>
    <s v="Brele"/>
    <s v="Naffsh Brele"/>
    <x v="1"/>
  </r>
  <r>
    <x v="5199"/>
    <n v="5545"/>
    <x v="1"/>
    <x v="0"/>
    <s v="G/894/S"/>
    <x v="3"/>
    <s v="S"/>
    <x v="1"/>
    <x v="10"/>
    <x v="0"/>
    <x v="0"/>
    <x v="0"/>
    <n v="693"/>
    <n v="3"/>
    <n v="77"/>
    <n v="773"/>
    <s v="Rigginsen"/>
    <s v="Ernice Rigginsen"/>
    <x v="1"/>
  </r>
  <r>
    <x v="5200"/>
    <n v="5545"/>
    <x v="1"/>
    <x v="1"/>
    <s v="G/894/S"/>
    <x v="3"/>
    <s v="S"/>
    <x v="0"/>
    <x v="56"/>
    <x v="0"/>
    <x v="0"/>
    <x v="0"/>
    <n v="0"/>
    <n v="0"/>
    <n v="0"/>
    <n v="0"/>
    <s v="Rigginsen"/>
    <s v="Sall Rigginsen"/>
    <x v="1"/>
  </r>
  <r>
    <x v="5201"/>
    <n v="5545"/>
    <x v="1"/>
    <x v="1"/>
    <s v="G/894/S"/>
    <x v="3"/>
    <s v="S"/>
    <x v="0"/>
    <x v="16"/>
    <x v="0"/>
    <x v="0"/>
    <x v="0"/>
    <n v="0"/>
    <n v="0"/>
    <n v="0"/>
    <n v="0"/>
    <s v="Rigginsen"/>
    <s v="Nance Rigginsen"/>
    <x v="1"/>
  </r>
  <r>
    <x v="5202"/>
    <n v="5546"/>
    <x v="0"/>
    <x v="0"/>
    <s v="D/176/P"/>
    <x v="5"/>
    <s v="P"/>
    <x v="2"/>
    <x v="7"/>
    <x v="0"/>
    <x v="945"/>
    <x v="1075"/>
    <n v="0"/>
    <n v="2244"/>
    <n v="1624"/>
    <n v="9621"/>
    <s v="Brathful"/>
    <s v="Wasatan Brathful"/>
    <x v="0"/>
  </r>
  <r>
    <x v="5203"/>
    <n v="5550"/>
    <x v="1"/>
    <x v="0"/>
    <s v="G/895/S"/>
    <x v="3"/>
    <s v="S"/>
    <x v="0"/>
    <x v="3"/>
    <x v="0"/>
    <x v="218"/>
    <x v="1076"/>
    <n v="9"/>
    <n v="0"/>
    <n v="0"/>
    <n v="881"/>
    <s v="Poperez"/>
    <s v="Robyna Poperez"/>
    <x v="1"/>
  </r>
  <r>
    <x v="5204"/>
    <n v="5551"/>
    <x v="1"/>
    <x v="1"/>
    <s v="G/888/P"/>
    <x v="3"/>
    <s v="P"/>
    <x v="0"/>
    <x v="15"/>
    <x v="0"/>
    <x v="0"/>
    <x v="0"/>
    <n v="0"/>
    <n v="0"/>
    <n v="0"/>
    <n v="0"/>
    <s v="Foledges"/>
    <s v="Rayley Foledges"/>
    <x v="1"/>
  </r>
  <r>
    <x v="5205"/>
    <n v="4927"/>
    <x v="2"/>
    <x v="0"/>
    <s v="F/937/S"/>
    <x v="1"/>
    <s v="S"/>
    <x v="0"/>
    <x v="16"/>
    <x v="0"/>
    <x v="0"/>
    <x v="0"/>
    <n v="0"/>
    <n v="0"/>
    <n v="0"/>
    <n v="0"/>
    <s v="Brele"/>
    <s v="Toat Brele"/>
    <x v="1"/>
  </r>
  <r>
    <x v="5206"/>
    <n v="4929"/>
    <x v="2"/>
    <x v="1"/>
    <s v="F/1004/P"/>
    <x v="1"/>
    <s v="P"/>
    <x v="2"/>
    <x v="45"/>
    <x v="0"/>
    <x v="0"/>
    <x v="0"/>
    <n v="0"/>
    <n v="0"/>
    <n v="0"/>
    <n v="0"/>
    <s v="Reake"/>
    <s v="Guink Reake"/>
    <x v="1"/>
  </r>
  <r>
    <x v="5207"/>
    <n v="4932"/>
    <x v="2"/>
    <x v="0"/>
    <s v="D/161/P"/>
    <x v="5"/>
    <s v="P"/>
    <x v="0"/>
    <x v="15"/>
    <x v="0"/>
    <x v="859"/>
    <x v="0"/>
    <n v="630"/>
    <n v="14"/>
    <n v="0"/>
    <n v="867"/>
    <s v="Fisty"/>
    <s v="Yots Fisty"/>
    <x v="1"/>
  </r>
  <r>
    <x v="5208"/>
    <n v="5555"/>
    <x v="1"/>
    <x v="0"/>
    <s v="G/896/S"/>
    <x v="3"/>
    <s v="S"/>
    <x v="3"/>
    <x v="26"/>
    <x v="2"/>
    <x v="27"/>
    <x v="0"/>
    <n v="213"/>
    <n v="7"/>
    <n v="701"/>
    <n v="922"/>
    <s v="Blanglison"/>
    <s v="Winia Blanglison"/>
    <x v="1"/>
  </r>
  <r>
    <x v="5209"/>
    <n v="5556"/>
    <x v="1"/>
    <x v="0"/>
    <s v="E/361/S"/>
    <x v="6"/>
    <s v="S"/>
    <x v="0"/>
    <x v="38"/>
    <x v="0"/>
    <x v="0"/>
    <x v="10"/>
    <n v="667"/>
    <n v="897"/>
    <n v="43"/>
    <n v="1608"/>
    <s v="Hanner"/>
    <s v="Jona Hanner"/>
    <x v="0"/>
  </r>
  <r>
    <x v="5210"/>
    <n v="5557"/>
    <x v="1"/>
    <x v="1"/>
    <s v="G/890/P"/>
    <x v="3"/>
    <s v="P"/>
    <x v="0"/>
    <x v="12"/>
    <x v="0"/>
    <x v="0"/>
    <x v="0"/>
    <n v="0"/>
    <n v="0"/>
    <n v="0"/>
    <n v="0"/>
    <s v="Mathison"/>
    <s v="Jerek Mathison"/>
    <x v="1"/>
  </r>
  <r>
    <x v="5211"/>
    <n v="5559"/>
    <x v="1"/>
    <x v="1"/>
    <s v="G/897/S"/>
    <x v="3"/>
    <s v="S"/>
    <x v="2"/>
    <x v="40"/>
    <x v="0"/>
    <x v="0"/>
    <x v="0"/>
    <n v="0"/>
    <n v="0"/>
    <n v="0"/>
    <n v="0"/>
    <s v="-"/>
    <s v="-"/>
    <x v="1"/>
  </r>
  <r>
    <x v="5212"/>
    <n v="4932"/>
    <x v="2"/>
    <x v="1"/>
    <s v="F/1005/P"/>
    <x v="1"/>
    <s v="P"/>
    <x v="2"/>
    <x v="47"/>
    <x v="0"/>
    <x v="0"/>
    <x v="0"/>
    <n v="0"/>
    <n v="0"/>
    <n v="0"/>
    <n v="0"/>
    <s v="Fisty"/>
    <s v="Cird Fisty"/>
    <x v="1"/>
  </r>
  <r>
    <x v="5213"/>
    <n v="5561"/>
    <x v="0"/>
    <x v="1"/>
    <s v="A/51/P"/>
    <x v="2"/>
    <s v="P"/>
    <x v="0"/>
    <x v="19"/>
    <x v="0"/>
    <x v="0"/>
    <x v="0"/>
    <n v="0"/>
    <n v="0"/>
    <n v="0"/>
    <n v="0"/>
    <s v="Fueling"/>
    <s v="Diskeh Fueling"/>
    <x v="1"/>
  </r>
  <r>
    <x v="5214"/>
    <n v="5561"/>
    <x v="0"/>
    <x v="0"/>
    <s v="A/51/P"/>
    <x v="2"/>
    <s v="P"/>
    <x v="0"/>
    <x v="7"/>
    <x v="0"/>
    <x v="0"/>
    <x v="140"/>
    <n v="0"/>
    <n v="214"/>
    <n v="7461"/>
    <n v="7850"/>
    <s v="Fueling"/>
    <s v="Cellus Fueling"/>
    <x v="0"/>
  </r>
  <r>
    <x v="5215"/>
    <n v="5561"/>
    <x v="0"/>
    <x v="0"/>
    <s v="A/51/P"/>
    <x v="2"/>
    <s v="P"/>
    <x v="0"/>
    <x v="42"/>
    <x v="0"/>
    <x v="0"/>
    <x v="1077"/>
    <n v="2929"/>
    <n v="352"/>
    <n v="4898"/>
    <n v="9069"/>
    <s v="Fueling"/>
    <s v="Gluinol Fueling"/>
    <x v="0"/>
  </r>
  <r>
    <x v="5216"/>
    <n v="5561"/>
    <x v="0"/>
    <x v="0"/>
    <s v="A/51/P"/>
    <x v="2"/>
    <s v="P"/>
    <x v="0"/>
    <x v="26"/>
    <x v="0"/>
    <x v="107"/>
    <x v="1078"/>
    <n v="2473"/>
    <n v="443"/>
    <n v="71"/>
    <n v="3488"/>
    <s v="Fueling"/>
    <s v="Ankab Fueling"/>
    <x v="0"/>
  </r>
  <r>
    <x v="5217"/>
    <n v="5563"/>
    <x v="0"/>
    <x v="1"/>
    <s v="C/176/P"/>
    <x v="7"/>
    <s v="P"/>
    <x v="0"/>
    <x v="6"/>
    <x v="0"/>
    <x v="0"/>
    <x v="0"/>
    <n v="0"/>
    <n v="0"/>
    <n v="0"/>
    <n v="0"/>
    <s v="Cattyried"/>
    <s v="Maham Cattyried"/>
    <x v="1"/>
  </r>
  <r>
    <x v="5218"/>
    <n v="5566"/>
    <x v="0"/>
    <x v="0"/>
    <s v="E/349/P"/>
    <x v="6"/>
    <s v="P"/>
    <x v="2"/>
    <x v="79"/>
    <x v="0"/>
    <x v="958"/>
    <x v="1079"/>
    <n v="0"/>
    <n v="704"/>
    <n v="20"/>
    <n v="6192"/>
    <s v="Gloyanthy"/>
    <s v="Gluinon Gloyanthy"/>
    <x v="0"/>
  </r>
  <r>
    <x v="5219"/>
    <n v="5568"/>
    <x v="0"/>
    <x v="0"/>
    <s v="B/188/P"/>
    <x v="0"/>
    <s v="P"/>
    <x v="0"/>
    <x v="18"/>
    <x v="0"/>
    <x v="0"/>
    <x v="1080"/>
    <n v="298"/>
    <n v="289"/>
    <n v="2740"/>
    <n v="7318"/>
    <s v="Covetive"/>
    <s v="Winons Covetive"/>
    <x v="0"/>
  </r>
  <r>
    <x v="5220"/>
    <n v="5568"/>
    <x v="0"/>
    <x v="1"/>
    <s v="B/188/P"/>
    <x v="0"/>
    <s v="P"/>
    <x v="2"/>
    <x v="19"/>
    <x v="1"/>
    <x v="0"/>
    <x v="0"/>
    <n v="0"/>
    <n v="0"/>
    <n v="0"/>
    <n v="0"/>
    <s v="Covetive"/>
    <s v="Merabik Covetive"/>
    <x v="1"/>
  </r>
  <r>
    <x v="5221"/>
    <n v="5569"/>
    <x v="1"/>
    <x v="1"/>
    <s v="G/891/P"/>
    <x v="3"/>
    <s v="P"/>
    <x v="0"/>
    <x v="41"/>
    <x v="0"/>
    <x v="0"/>
    <x v="0"/>
    <n v="0"/>
    <n v="0"/>
    <n v="0"/>
    <n v="0"/>
    <s v="Mcfarleys"/>
    <s v="Brance Mcfarleys"/>
    <x v="0"/>
  </r>
  <r>
    <x v="5222"/>
    <n v="5571"/>
    <x v="1"/>
    <x v="0"/>
    <s v="G/900/S"/>
    <x v="3"/>
    <s v="S"/>
    <x v="2"/>
    <x v="6"/>
    <x v="0"/>
    <x v="0"/>
    <x v="1081"/>
    <n v="0"/>
    <n v="0"/>
    <n v="503"/>
    <n v="909"/>
    <s v="Nichoan"/>
    <s v="Delley Nichoan"/>
    <x v="1"/>
  </r>
  <r>
    <x v="5223"/>
    <n v="4933"/>
    <x v="2"/>
    <x v="0"/>
    <s v="F/938/S"/>
    <x v="1"/>
    <s v="S"/>
    <x v="0"/>
    <x v="32"/>
    <x v="0"/>
    <x v="0"/>
    <x v="0"/>
    <n v="0"/>
    <n v="0"/>
    <n v="0"/>
    <n v="0"/>
    <s v="Gin"/>
    <s v="Puffal Gin"/>
    <x v="1"/>
  </r>
  <r>
    <x v="5224"/>
    <n v="5573"/>
    <x v="1"/>
    <x v="0"/>
    <s v="F/1154/P"/>
    <x v="1"/>
    <s v="P"/>
    <x v="2"/>
    <x v="41"/>
    <x v="0"/>
    <x v="959"/>
    <x v="0"/>
    <n v="74"/>
    <n v="0"/>
    <n v="0"/>
    <n v="823"/>
    <s v="Gilleranks"/>
    <s v="Mariel Gilleranks"/>
    <x v="0"/>
  </r>
  <r>
    <x v="5225"/>
    <n v="5574"/>
    <x v="1"/>
    <x v="0"/>
    <s v="F/1155/P"/>
    <x v="1"/>
    <s v="P"/>
    <x v="2"/>
    <x v="9"/>
    <x v="0"/>
    <x v="116"/>
    <x v="300"/>
    <n v="0"/>
    <n v="587"/>
    <n v="1"/>
    <n v="1539"/>
    <s v="Polliamposs"/>
    <s v="Dorah Polliamposs"/>
    <x v="0"/>
  </r>
  <r>
    <x v="5226"/>
    <n v="4933"/>
    <x v="2"/>
    <x v="0"/>
    <s v="F/938/S"/>
    <x v="1"/>
    <s v="S"/>
    <x v="0"/>
    <x v="1"/>
    <x v="0"/>
    <x v="960"/>
    <x v="0"/>
    <n v="501"/>
    <n v="304"/>
    <n v="776"/>
    <n v="2204"/>
    <s v="Chité"/>
    <s v="Trion Chité"/>
    <x v="0"/>
  </r>
  <r>
    <x v="5227"/>
    <n v="4933"/>
    <x v="2"/>
    <x v="1"/>
    <s v="F/938/S"/>
    <x v="1"/>
    <s v="S"/>
    <x v="0"/>
    <x v="17"/>
    <x v="0"/>
    <x v="0"/>
    <x v="0"/>
    <n v="0"/>
    <n v="0"/>
    <n v="0"/>
    <n v="0"/>
    <s v="Gin"/>
    <s v="Clakey Gin"/>
    <x v="1"/>
  </r>
  <r>
    <x v="5228"/>
    <n v="5578"/>
    <x v="1"/>
    <x v="1"/>
    <s v="G/892/P"/>
    <x v="3"/>
    <s v="P"/>
    <x v="2"/>
    <x v="41"/>
    <x v="0"/>
    <x v="0"/>
    <x v="0"/>
    <n v="0"/>
    <n v="0"/>
    <n v="0"/>
    <n v="0"/>
    <s v="Gainebergan"/>
    <s v="Verney Gainebergan"/>
    <x v="1"/>
  </r>
  <r>
    <x v="5229"/>
    <n v="5580"/>
    <x v="1"/>
    <x v="1"/>
    <s v="G/902/S"/>
    <x v="3"/>
    <s v="S"/>
    <x v="1"/>
    <x v="39"/>
    <x v="0"/>
    <x v="0"/>
    <x v="0"/>
    <n v="0"/>
    <n v="0"/>
    <n v="0"/>
    <n v="0"/>
    <s v="Vaught"/>
    <s v="Anae Vaught"/>
    <x v="1"/>
  </r>
  <r>
    <x v="5230"/>
    <n v="5581"/>
    <x v="0"/>
    <x v="1"/>
    <s v="B/212/S"/>
    <x v="0"/>
    <s v="S"/>
    <x v="2"/>
    <x v="38"/>
    <x v="0"/>
    <x v="0"/>
    <x v="0"/>
    <n v="0"/>
    <n v="0"/>
    <n v="0"/>
    <n v="0"/>
    <s v="Frolestty"/>
    <s v="Alpha Frolestty"/>
    <x v="1"/>
  </r>
  <r>
    <x v="5231"/>
    <n v="5582"/>
    <x v="1"/>
    <x v="0"/>
    <s v="G/893/P"/>
    <x v="3"/>
    <s v="P"/>
    <x v="0"/>
    <x v="8"/>
    <x v="2"/>
    <x v="961"/>
    <x v="739"/>
    <n v="1"/>
    <n v="348"/>
    <n v="0"/>
    <n v="1437"/>
    <s v="Hersons"/>
    <s v="Patoya Hersons"/>
    <x v="0"/>
  </r>
  <r>
    <x v="5232"/>
    <n v="5583"/>
    <x v="0"/>
    <x v="0"/>
    <s v="D/170/S"/>
    <x v="5"/>
    <s v="S"/>
    <x v="0"/>
    <x v="58"/>
    <x v="0"/>
    <x v="51"/>
    <x v="1082"/>
    <n v="31"/>
    <n v="601"/>
    <n v="13"/>
    <n v="4164"/>
    <s v="Inghtal"/>
    <s v="Taura Inghtal"/>
    <x v="1"/>
  </r>
  <r>
    <x v="5233"/>
    <n v="5585"/>
    <x v="1"/>
    <x v="0"/>
    <s v="G/894/P"/>
    <x v="3"/>
    <s v="P"/>
    <x v="1"/>
    <x v="15"/>
    <x v="0"/>
    <x v="38"/>
    <x v="144"/>
    <n v="80"/>
    <n v="0"/>
    <n v="0"/>
    <n v="773"/>
    <s v="Popelazquez"/>
    <s v="Vanez Popelazquez"/>
    <x v="0"/>
  </r>
  <r>
    <x v="5234"/>
    <n v="5585"/>
    <x v="1"/>
    <x v="0"/>
    <s v="F/1158/P"/>
    <x v="1"/>
    <s v="P"/>
    <x v="0"/>
    <x v="10"/>
    <x v="0"/>
    <x v="404"/>
    <x v="0"/>
    <n v="542"/>
    <n v="0"/>
    <n v="19"/>
    <n v="806"/>
    <s v="Popelazquez"/>
    <s v="Velyne Popelazquez"/>
    <x v="1"/>
  </r>
  <r>
    <x v="5235"/>
    <n v="5586"/>
    <x v="1"/>
    <x v="0"/>
    <s v="G/895/P"/>
    <x v="3"/>
    <s v="P"/>
    <x v="1"/>
    <x v="12"/>
    <x v="0"/>
    <x v="0"/>
    <x v="0"/>
    <n v="6"/>
    <n v="746"/>
    <n v="1"/>
    <n v="753"/>
    <s v="Reyersendry"/>
    <s v="Elanda Reyersendry"/>
    <x v="0"/>
  </r>
  <r>
    <x v="5236"/>
    <n v="5587"/>
    <x v="1"/>
    <x v="0"/>
    <s v="F/1159/P"/>
    <x v="1"/>
    <s v="P"/>
    <x v="2"/>
    <x v="15"/>
    <x v="0"/>
    <x v="951"/>
    <x v="91"/>
    <n v="83"/>
    <n v="0"/>
    <n v="0"/>
    <n v="739"/>
    <s v="Deckerson"/>
    <s v="Dianie Deckerson"/>
    <x v="0"/>
  </r>
  <r>
    <x v="5237"/>
    <n v="5589"/>
    <x v="1"/>
    <x v="0"/>
    <s v="F/1160/P"/>
    <x v="1"/>
    <s v="P"/>
    <x v="0"/>
    <x v="6"/>
    <x v="0"/>
    <x v="0"/>
    <x v="1083"/>
    <n v="0"/>
    <n v="11"/>
    <n v="83"/>
    <n v="880"/>
    <s v="Hermanapp"/>
    <s v="Fayen Hermanapp"/>
    <x v="1"/>
  </r>
  <r>
    <x v="5238"/>
    <n v="5591"/>
    <x v="1"/>
    <x v="0"/>
    <s v="E/363/S"/>
    <x v="6"/>
    <s v="S"/>
    <x v="2"/>
    <x v="9"/>
    <x v="0"/>
    <x v="962"/>
    <x v="1"/>
    <n v="0"/>
    <n v="0"/>
    <n v="192"/>
    <n v="791"/>
    <s v="Ewiseston"/>
    <s v="Elene Ewiseston"/>
    <x v="0"/>
  </r>
  <r>
    <x v="5239"/>
    <n v="4941"/>
    <x v="2"/>
    <x v="0"/>
    <s v="F/1008/P"/>
    <x v="1"/>
    <s v="P"/>
    <x v="0"/>
    <x v="8"/>
    <x v="0"/>
    <x v="963"/>
    <x v="0"/>
    <n v="830"/>
    <n v="2"/>
    <n v="0"/>
    <n v="1820"/>
    <s v="Buche"/>
    <s v="Waffes Buche"/>
    <x v="0"/>
  </r>
  <r>
    <x v="5240"/>
    <n v="5594"/>
    <x v="1"/>
    <x v="0"/>
    <s v="F/1163/P"/>
    <x v="1"/>
    <s v="P"/>
    <x v="0"/>
    <x v="30"/>
    <x v="0"/>
    <x v="0"/>
    <x v="969"/>
    <n v="0"/>
    <n v="1168"/>
    <n v="14"/>
    <n v="2005"/>
    <s v="Lewinton"/>
    <s v="Verney Lewinton"/>
    <x v="0"/>
  </r>
  <r>
    <x v="5241"/>
    <n v="5595"/>
    <x v="1"/>
    <x v="0"/>
    <s v="F/1067/S"/>
    <x v="1"/>
    <s v="S"/>
    <x v="0"/>
    <x v="29"/>
    <x v="0"/>
    <x v="0"/>
    <x v="10"/>
    <n v="0"/>
    <n v="870"/>
    <n v="0"/>
    <n v="871"/>
    <s v="Craftstens"/>
    <s v="Sonard Craftstens"/>
    <x v="0"/>
  </r>
  <r>
    <x v="5242"/>
    <n v="5596"/>
    <x v="0"/>
    <x v="0"/>
    <s v="D/179/P"/>
    <x v="5"/>
    <s v="P"/>
    <x v="0"/>
    <x v="69"/>
    <x v="0"/>
    <x v="0"/>
    <x v="600"/>
    <n v="302"/>
    <n v="103"/>
    <n v="2659"/>
    <n v="3786"/>
    <s v="Sorbitter"/>
    <s v="Mothab Sorbitter"/>
    <x v="0"/>
  </r>
  <r>
    <x v="5243"/>
    <n v="5598"/>
    <x v="1"/>
    <x v="0"/>
    <s v="G/903/S"/>
    <x v="3"/>
    <s v="S"/>
    <x v="3"/>
    <x v="43"/>
    <x v="0"/>
    <x v="0"/>
    <x v="0"/>
    <n v="500"/>
    <n v="2"/>
    <n v="208"/>
    <n v="710"/>
    <s v="Thony"/>
    <s v="Lulah Thony"/>
    <x v="1"/>
  </r>
  <r>
    <x v="5244"/>
    <n v="5599"/>
    <x v="0"/>
    <x v="0"/>
    <s v="E/364/S"/>
    <x v="6"/>
    <s v="S"/>
    <x v="2"/>
    <x v="39"/>
    <x v="2"/>
    <x v="964"/>
    <x v="1053"/>
    <n v="0"/>
    <n v="295"/>
    <n v="1247"/>
    <n v="2608"/>
    <s v="Caming"/>
    <s v="Saxino Caming"/>
    <x v="0"/>
  </r>
  <r>
    <x v="5245"/>
    <n v="5601"/>
    <x v="1"/>
    <x v="1"/>
    <s v="G/904/S"/>
    <x v="3"/>
    <s v="S"/>
    <x v="0"/>
    <x v="47"/>
    <x v="0"/>
    <x v="0"/>
    <x v="0"/>
    <n v="0"/>
    <n v="0"/>
    <n v="0"/>
    <n v="0"/>
    <s v="Vandan"/>
    <s v="Bertle Vandan"/>
    <x v="1"/>
  </r>
  <r>
    <x v="5246"/>
    <n v="5601"/>
    <x v="1"/>
    <x v="0"/>
    <s v="G/904/S"/>
    <x v="3"/>
    <s v="S"/>
    <x v="0"/>
    <x v="50"/>
    <x v="0"/>
    <x v="0"/>
    <x v="0"/>
    <n v="0"/>
    <n v="0"/>
    <n v="0"/>
    <n v="0"/>
    <s v="Vandan"/>
    <s v="Fery Vandan"/>
    <x v="1"/>
  </r>
  <r>
    <x v="5247"/>
    <n v="5601"/>
    <x v="1"/>
    <x v="0"/>
    <s v=""/>
    <x v="4"/>
    <s v=""/>
    <x v="2"/>
    <x v="32"/>
    <x v="0"/>
    <x v="0"/>
    <x v="0"/>
    <n v="0"/>
    <n v="0"/>
    <n v="0"/>
    <n v="0"/>
    <s v="Vandan"/>
    <s v="Jacque Vandan"/>
    <x v="1"/>
  </r>
  <r>
    <x v="5248"/>
    <n v="5601"/>
    <x v="1"/>
    <x v="0"/>
    <s v="F/1069/S"/>
    <x v="1"/>
    <s v="S"/>
    <x v="0"/>
    <x v="33"/>
    <x v="0"/>
    <x v="965"/>
    <x v="1084"/>
    <n v="82"/>
    <n v="0"/>
    <n v="78"/>
    <n v="2786"/>
    <s v="Vandan"/>
    <s v="Vanney Vandan"/>
    <x v="1"/>
  </r>
  <r>
    <x v="5249"/>
    <n v="5601"/>
    <x v="1"/>
    <x v="1"/>
    <s v="G/904/S"/>
    <x v="3"/>
    <s v="S"/>
    <x v="2"/>
    <x v="57"/>
    <x v="0"/>
    <x v="0"/>
    <x v="0"/>
    <n v="0"/>
    <n v="0"/>
    <n v="0"/>
    <n v="0"/>
    <s v="Vandan"/>
    <s v="Maya Vandan"/>
    <x v="1"/>
  </r>
  <r>
    <x v="5250"/>
    <n v="5602"/>
    <x v="0"/>
    <x v="1"/>
    <s v="B/190/P"/>
    <x v="0"/>
    <s v="P"/>
    <x v="0"/>
    <x v="8"/>
    <x v="0"/>
    <x v="0"/>
    <x v="0"/>
    <n v="0"/>
    <n v="0"/>
    <n v="0"/>
    <n v="0"/>
    <s v="Sedece"/>
    <s v="Castab Sedece"/>
    <x v="1"/>
  </r>
  <r>
    <x v="5251"/>
    <n v="5602"/>
    <x v="0"/>
    <x v="0"/>
    <s v="B/190/P"/>
    <x v="0"/>
    <s v="P"/>
    <x v="2"/>
    <x v="41"/>
    <x v="0"/>
    <x v="0"/>
    <x v="1085"/>
    <n v="0"/>
    <n v="436"/>
    <n v="342"/>
    <n v="4046"/>
    <s v="Sedece"/>
    <s v="Hadirk Sedece"/>
    <x v="1"/>
  </r>
  <r>
    <x v="5252"/>
    <n v="5603"/>
    <x v="0"/>
    <x v="0"/>
    <s v="E/365/S"/>
    <x v="6"/>
    <s v="S"/>
    <x v="0"/>
    <x v="10"/>
    <x v="0"/>
    <x v="966"/>
    <x v="1086"/>
    <n v="0"/>
    <n v="3926"/>
    <n v="7121"/>
    <n v="12473"/>
    <s v="Cluitty"/>
    <s v="Kocha Cluitty"/>
    <x v="0"/>
  </r>
  <r>
    <x v="5253"/>
    <n v="5606"/>
    <x v="0"/>
    <x v="1"/>
    <s v="B/213/S"/>
    <x v="0"/>
    <s v="S"/>
    <x v="2"/>
    <x v="11"/>
    <x v="0"/>
    <x v="0"/>
    <x v="0"/>
    <n v="0"/>
    <n v="0"/>
    <n v="0"/>
    <n v="0"/>
    <s v="Paterpad"/>
    <s v="Algor Paterpad"/>
    <x v="1"/>
  </r>
  <r>
    <x v="5254"/>
    <n v="5606"/>
    <x v="0"/>
    <x v="0"/>
    <s v="B/213/S"/>
    <x v="0"/>
    <s v="S"/>
    <x v="0"/>
    <x v="14"/>
    <x v="0"/>
    <x v="0"/>
    <x v="1087"/>
    <n v="7"/>
    <n v="104"/>
    <n v="1082"/>
    <n v="2412"/>
    <s v="Dectory"/>
    <s v="Brab Dectory"/>
    <x v="1"/>
  </r>
  <r>
    <x v="5255"/>
    <n v="5608"/>
    <x v="1"/>
    <x v="0"/>
    <s v="F/1164/P"/>
    <x v="1"/>
    <s v="P"/>
    <x v="0"/>
    <x v="9"/>
    <x v="0"/>
    <x v="117"/>
    <x v="678"/>
    <n v="115"/>
    <n v="0"/>
    <n v="0"/>
    <n v="902"/>
    <s v="Mclainez"/>
    <s v="Son Mclainez"/>
    <x v="1"/>
  </r>
  <r>
    <x v="5256"/>
    <n v="5609"/>
    <x v="1"/>
    <x v="0"/>
    <s v="G/897/P"/>
    <x v="3"/>
    <s v="P"/>
    <x v="0"/>
    <x v="40"/>
    <x v="0"/>
    <x v="434"/>
    <x v="144"/>
    <n v="0"/>
    <n v="0"/>
    <n v="0"/>
    <n v="770"/>
    <s v="Russon"/>
    <s v="Breney Russon"/>
    <x v="0"/>
  </r>
  <r>
    <x v="5257"/>
    <n v="5610"/>
    <x v="0"/>
    <x v="1"/>
    <s v="B/214/S"/>
    <x v="0"/>
    <s v="S"/>
    <x v="0"/>
    <x v="64"/>
    <x v="0"/>
    <x v="0"/>
    <x v="0"/>
    <n v="0"/>
    <n v="0"/>
    <n v="0"/>
    <n v="0"/>
    <s v="Dicely"/>
    <s v="Tach Dicely"/>
    <x v="1"/>
  </r>
  <r>
    <x v="5258"/>
    <n v="5610"/>
    <x v="0"/>
    <x v="0"/>
    <s v="B/214/S"/>
    <x v="0"/>
    <s v="S"/>
    <x v="2"/>
    <x v="48"/>
    <x v="1"/>
    <x v="0"/>
    <x v="1088"/>
    <n v="0"/>
    <n v="4549"/>
    <n v="10206"/>
    <n v="22751"/>
    <s v="Dicely"/>
    <s v="Atinon Dicely"/>
    <x v="0"/>
  </r>
  <r>
    <x v="5259"/>
    <n v="5611"/>
    <x v="0"/>
    <x v="1"/>
    <s v="D/171/S"/>
    <x v="5"/>
    <s v="S"/>
    <x v="0"/>
    <x v="7"/>
    <x v="0"/>
    <x v="0"/>
    <x v="0"/>
    <n v="0"/>
    <n v="0"/>
    <n v="0"/>
    <n v="0"/>
    <s v="Clutchor"/>
    <s v="Medion Clutchor"/>
    <x v="1"/>
  </r>
  <r>
    <x v="5260"/>
    <n v="5611"/>
    <x v="0"/>
    <x v="0"/>
    <s v="D/171/S"/>
    <x v="5"/>
    <s v="S"/>
    <x v="0"/>
    <x v="59"/>
    <x v="0"/>
    <x v="0"/>
    <x v="1089"/>
    <n v="0"/>
    <n v="1"/>
    <n v="5543"/>
    <n v="9021"/>
    <s v="Clutchor"/>
    <s v="Grum Clutchor"/>
    <x v="0"/>
  </r>
  <r>
    <x v="5261"/>
    <n v="5613"/>
    <x v="1"/>
    <x v="0"/>
    <s v="F/1072/S"/>
    <x v="1"/>
    <s v="S"/>
    <x v="0"/>
    <x v="25"/>
    <x v="0"/>
    <x v="722"/>
    <x v="1090"/>
    <n v="0"/>
    <n v="180"/>
    <n v="1"/>
    <n v="1180"/>
    <s v="Hardonald"/>
    <s v="Leene Hardonald"/>
    <x v="1"/>
  </r>
  <r>
    <x v="5262"/>
    <n v="5614"/>
    <x v="1"/>
    <x v="1"/>
    <s v="G/906/S"/>
    <x v="3"/>
    <s v="S"/>
    <x v="2"/>
    <x v="18"/>
    <x v="0"/>
    <x v="0"/>
    <x v="0"/>
    <n v="0"/>
    <n v="0"/>
    <n v="0"/>
    <n v="0"/>
    <s v="Coolerson"/>
    <s v="Tyrony Coolerson"/>
    <x v="1"/>
  </r>
  <r>
    <x v="5263"/>
    <n v="5615"/>
    <x v="1"/>
    <x v="1"/>
    <s v="G/907/S"/>
    <x v="3"/>
    <s v="S"/>
    <x v="2"/>
    <x v="28"/>
    <x v="0"/>
    <x v="0"/>
    <x v="0"/>
    <n v="0"/>
    <n v="0"/>
    <n v="0"/>
    <n v="0"/>
    <s v="Wardendez"/>
    <s v="Tine Wardendez"/>
    <x v="1"/>
  </r>
  <r>
    <x v="5264"/>
    <n v="5616"/>
    <x v="1"/>
    <x v="0"/>
    <s v="F/1073/S"/>
    <x v="1"/>
    <s v="S"/>
    <x v="1"/>
    <x v="36"/>
    <x v="0"/>
    <x v="967"/>
    <x v="1091"/>
    <n v="0"/>
    <n v="239"/>
    <n v="0"/>
    <n v="937"/>
    <s v="Fryersonis"/>
    <s v="Yolace Fryersonis"/>
    <x v="1"/>
  </r>
  <r>
    <x v="5265"/>
    <n v="5618"/>
    <x v="1"/>
    <x v="0"/>
    <s v="F/1075/S"/>
    <x v="1"/>
    <s v="S"/>
    <x v="0"/>
    <x v="43"/>
    <x v="0"/>
    <x v="0"/>
    <x v="7"/>
    <n v="0"/>
    <n v="0"/>
    <n v="19"/>
    <n v="804"/>
    <s v="Lynnerett"/>
    <s v="Jenn Lynnerett"/>
    <x v="1"/>
  </r>
  <r>
    <x v="5266"/>
    <n v="5619"/>
    <x v="1"/>
    <x v="1"/>
    <s v="G/908/S"/>
    <x v="3"/>
    <s v="S"/>
    <x v="2"/>
    <x v="7"/>
    <x v="0"/>
    <x v="0"/>
    <x v="0"/>
    <n v="0"/>
    <n v="0"/>
    <n v="0"/>
    <n v="0"/>
    <s v="Freder"/>
    <s v="Gordo Freder"/>
    <x v="1"/>
  </r>
  <r>
    <x v="5267"/>
    <n v="5622"/>
    <x v="1"/>
    <x v="0"/>
    <s v="F/1076/S"/>
    <x v="1"/>
    <s v="S"/>
    <x v="0"/>
    <x v="66"/>
    <x v="0"/>
    <x v="0"/>
    <x v="0"/>
    <n v="970"/>
    <n v="0"/>
    <n v="0"/>
    <n v="970"/>
    <s v="Nolds"/>
    <s v="Jenn Nolds"/>
    <x v="1"/>
  </r>
  <r>
    <x v="5268"/>
    <n v="5623"/>
    <x v="1"/>
    <x v="1"/>
    <s v="G/898/P"/>
    <x v="3"/>
    <s v="P"/>
    <x v="0"/>
    <x v="4"/>
    <x v="0"/>
    <x v="0"/>
    <x v="0"/>
    <n v="0"/>
    <n v="0"/>
    <n v="0"/>
    <n v="0"/>
    <s v="Gouldensen"/>
    <s v="Helly Gouldensen"/>
    <x v="1"/>
  </r>
  <r>
    <x v="5269"/>
    <n v="4943"/>
    <x v="2"/>
    <x v="1"/>
    <s v="F/1009/P"/>
    <x v="1"/>
    <s v="P"/>
    <x v="0"/>
    <x v="28"/>
    <x v="2"/>
    <x v="0"/>
    <x v="0"/>
    <n v="0"/>
    <n v="0"/>
    <n v="0"/>
    <n v="0"/>
    <s v="Curie"/>
    <s v="Packs Curie"/>
    <x v="1"/>
  </r>
  <r>
    <x v="5270"/>
    <n v="4951"/>
    <x v="2"/>
    <x v="0"/>
    <s v="F/1010/P"/>
    <x v="1"/>
    <s v="P"/>
    <x v="0"/>
    <x v="26"/>
    <x v="0"/>
    <x v="492"/>
    <x v="0"/>
    <n v="1297"/>
    <n v="38"/>
    <n v="0"/>
    <n v="1346"/>
    <s v="Ruica"/>
    <s v="Peefox Ruica"/>
    <x v="1"/>
  </r>
  <r>
    <x v="5271"/>
    <n v="4952"/>
    <x v="2"/>
    <x v="1"/>
    <s v="F/939/S"/>
    <x v="1"/>
    <s v="S"/>
    <x v="0"/>
    <x v="42"/>
    <x v="0"/>
    <x v="0"/>
    <x v="0"/>
    <n v="0"/>
    <n v="0"/>
    <n v="0"/>
    <n v="0"/>
    <s v="Rekle"/>
    <s v="Neysma Rekle"/>
    <x v="1"/>
  </r>
  <r>
    <x v="5272"/>
    <n v="4961"/>
    <x v="2"/>
    <x v="0"/>
    <s v="F/942/S"/>
    <x v="1"/>
    <s v="S"/>
    <x v="0"/>
    <x v="25"/>
    <x v="0"/>
    <x v="968"/>
    <x v="0"/>
    <n v="307"/>
    <n v="5"/>
    <n v="0"/>
    <n v="1328"/>
    <s v="Read"/>
    <s v="Ane Read"/>
    <x v="1"/>
  </r>
  <r>
    <x v="5273"/>
    <n v="4964"/>
    <x v="2"/>
    <x v="0"/>
    <s v="D/154/S"/>
    <x v="5"/>
    <s v="S"/>
    <x v="0"/>
    <x v="51"/>
    <x v="0"/>
    <x v="969"/>
    <x v="0"/>
    <n v="191"/>
    <n v="59"/>
    <n v="0"/>
    <n v="2397"/>
    <s v="Barne"/>
    <s v="Hone Barne"/>
    <x v="0"/>
  </r>
  <r>
    <x v="5274"/>
    <n v="5626"/>
    <x v="1"/>
    <x v="1"/>
    <s v="G/911/S"/>
    <x v="3"/>
    <s v="S"/>
    <x v="1"/>
    <x v="40"/>
    <x v="0"/>
    <x v="0"/>
    <x v="0"/>
    <n v="0"/>
    <n v="0"/>
    <n v="0"/>
    <n v="0"/>
    <s v="Vinston"/>
    <s v="Fayen Vinston"/>
    <x v="1"/>
  </r>
  <r>
    <x v="5275"/>
    <n v="5627"/>
    <x v="1"/>
    <x v="0"/>
    <s v="G/899/P"/>
    <x v="3"/>
    <s v="P"/>
    <x v="0"/>
    <x v="14"/>
    <x v="0"/>
    <x v="0"/>
    <x v="0"/>
    <n v="0"/>
    <n v="0"/>
    <n v="0"/>
    <n v="0"/>
    <s v="Stanters"/>
    <s v="Nelsie Stanters"/>
    <x v="0"/>
  </r>
  <r>
    <x v="5276"/>
    <n v="5628"/>
    <x v="1"/>
    <x v="1"/>
    <s v="G/900/P"/>
    <x v="3"/>
    <s v="P"/>
    <x v="0"/>
    <x v="38"/>
    <x v="0"/>
    <x v="0"/>
    <x v="0"/>
    <n v="0"/>
    <n v="0"/>
    <n v="0"/>
    <n v="0"/>
    <s v="Potthews"/>
    <s v="Ebonya Potthews"/>
    <x v="0"/>
  </r>
  <r>
    <x v="5277"/>
    <n v="5629"/>
    <x v="1"/>
    <x v="1"/>
    <s v="G/901/P"/>
    <x v="3"/>
    <s v="P"/>
    <x v="0"/>
    <x v="7"/>
    <x v="0"/>
    <x v="0"/>
    <x v="0"/>
    <n v="0"/>
    <n v="0"/>
    <n v="0"/>
    <n v="0"/>
    <s v="Sterson"/>
    <s v="Jaye Sterson"/>
    <x v="1"/>
  </r>
  <r>
    <x v="5278"/>
    <n v="5631"/>
    <x v="1"/>
    <x v="0"/>
    <s v="F/1166/P"/>
    <x v="1"/>
    <s v="P"/>
    <x v="0"/>
    <x v="28"/>
    <x v="0"/>
    <x v="248"/>
    <x v="0"/>
    <n v="0"/>
    <n v="0"/>
    <n v="2711"/>
    <n v="2758"/>
    <s v="Boltond"/>
    <s v="Bel Boltond"/>
    <x v="0"/>
  </r>
  <r>
    <x v="5279"/>
    <n v="5637"/>
    <x v="1"/>
    <x v="0"/>
    <s v="F/1168/P"/>
    <x v="1"/>
    <s v="P"/>
    <x v="0"/>
    <x v="26"/>
    <x v="0"/>
    <x v="27"/>
    <x v="281"/>
    <n v="0"/>
    <n v="0"/>
    <n v="715"/>
    <n v="724"/>
    <s v="Simson"/>
    <s v="Sonard Simson"/>
    <x v="0"/>
  </r>
  <r>
    <x v="5280"/>
    <n v="5639"/>
    <x v="1"/>
    <x v="0"/>
    <s v="G/913/S"/>
    <x v="3"/>
    <s v="S"/>
    <x v="0"/>
    <x v="15"/>
    <x v="0"/>
    <x v="247"/>
    <x v="1"/>
    <n v="0"/>
    <n v="0"/>
    <n v="594"/>
    <n v="622"/>
    <s v="Ewins"/>
    <s v="Bel Ewins"/>
    <x v="1"/>
  </r>
  <r>
    <x v="5281"/>
    <n v="5640"/>
    <x v="0"/>
    <x v="1"/>
    <s v="E/368/S"/>
    <x v="6"/>
    <s v="S"/>
    <x v="0"/>
    <x v="38"/>
    <x v="0"/>
    <x v="0"/>
    <x v="0"/>
    <n v="0"/>
    <n v="0"/>
    <n v="0"/>
    <n v="0"/>
    <s v="Rinicapead"/>
    <s v="Kaffias Rinicapead"/>
    <x v="1"/>
  </r>
  <r>
    <x v="5282"/>
    <n v="5642"/>
    <x v="0"/>
    <x v="1"/>
    <s v="B/216/S"/>
    <x v="0"/>
    <s v="S"/>
    <x v="3"/>
    <x v="8"/>
    <x v="0"/>
    <x v="0"/>
    <x v="0"/>
    <n v="0"/>
    <n v="0"/>
    <n v="0"/>
    <n v="0"/>
    <s v="Supred"/>
    <s v="Geonkaa Supred"/>
    <x v="1"/>
  </r>
  <r>
    <x v="5283"/>
    <n v="5642"/>
    <x v="0"/>
    <x v="1"/>
    <s v=""/>
    <x v="4"/>
    <s v=""/>
    <x v="2"/>
    <x v="12"/>
    <x v="0"/>
    <x v="0"/>
    <x v="0"/>
    <n v="0"/>
    <n v="0"/>
    <n v="0"/>
    <n v="0"/>
    <s v="Supred"/>
    <s v="Isoton Supred"/>
    <x v="1"/>
  </r>
  <r>
    <x v="5284"/>
    <n v="4996"/>
    <x v="2"/>
    <x v="1"/>
    <s v="F/949/S"/>
    <x v="1"/>
    <s v="S"/>
    <x v="3"/>
    <x v="10"/>
    <x v="0"/>
    <x v="0"/>
    <x v="0"/>
    <n v="0"/>
    <n v="0"/>
    <n v="0"/>
    <n v="0"/>
    <s v="Mitte"/>
    <s v="Scera Mitte"/>
    <x v="1"/>
  </r>
  <r>
    <x v="5285"/>
    <n v="5008"/>
    <x v="2"/>
    <x v="1"/>
    <s v="F/952/S"/>
    <x v="1"/>
    <s v="S"/>
    <x v="0"/>
    <x v="43"/>
    <x v="0"/>
    <x v="0"/>
    <x v="0"/>
    <n v="0"/>
    <n v="0"/>
    <n v="0"/>
    <n v="0"/>
    <s v="Prity"/>
    <s v="Apies Prity"/>
    <x v="1"/>
  </r>
  <r>
    <x v="5286"/>
    <n v="5009"/>
    <x v="2"/>
    <x v="1"/>
    <s v="F/1020/P"/>
    <x v="1"/>
    <s v="P"/>
    <x v="0"/>
    <x v="52"/>
    <x v="0"/>
    <x v="0"/>
    <x v="0"/>
    <n v="0"/>
    <n v="0"/>
    <n v="0"/>
    <n v="0"/>
    <s v="-"/>
    <s v="-"/>
    <x v="1"/>
  </r>
  <r>
    <x v="5287"/>
    <n v="5014"/>
    <x v="2"/>
    <x v="1"/>
    <s v="F/1022/P"/>
    <x v="1"/>
    <s v="P"/>
    <x v="0"/>
    <x v="63"/>
    <x v="0"/>
    <x v="0"/>
    <x v="0"/>
    <n v="0"/>
    <n v="0"/>
    <n v="0"/>
    <n v="0"/>
    <s v="Porté"/>
    <s v="Moste Porté"/>
    <x v="1"/>
  </r>
  <r>
    <x v="5288"/>
    <n v="5645"/>
    <x v="1"/>
    <x v="0"/>
    <s v="F/1078/S"/>
    <x v="1"/>
    <s v="S"/>
    <x v="0"/>
    <x v="1"/>
    <x v="0"/>
    <x v="0"/>
    <x v="808"/>
    <n v="2134"/>
    <n v="0"/>
    <n v="0"/>
    <n v="2251"/>
    <s v="Wagnerray"/>
    <s v="Olly Wagnerray"/>
    <x v="1"/>
  </r>
  <r>
    <x v="5289"/>
    <n v="5017"/>
    <x v="2"/>
    <x v="1"/>
    <s v="F/954/S"/>
    <x v="1"/>
    <s v="S"/>
    <x v="0"/>
    <x v="25"/>
    <x v="0"/>
    <x v="0"/>
    <x v="0"/>
    <n v="0"/>
    <n v="0"/>
    <n v="0"/>
    <n v="0"/>
    <s v="Giba"/>
    <s v="Raptax Giba"/>
    <x v="1"/>
  </r>
  <r>
    <x v="5290"/>
    <n v="5647"/>
    <x v="0"/>
    <x v="1"/>
    <s v="C/178/P"/>
    <x v="7"/>
    <s v="P"/>
    <x v="0"/>
    <x v="8"/>
    <x v="0"/>
    <x v="0"/>
    <x v="0"/>
    <n v="0"/>
    <n v="0"/>
    <n v="0"/>
    <n v="0"/>
    <s v="Matoltuble"/>
    <s v="Dyonevi Matoltuble"/>
    <x v="1"/>
  </r>
  <r>
    <x v="5291"/>
    <n v="5647"/>
    <x v="0"/>
    <x v="0"/>
    <s v="C/178/P"/>
    <x v="7"/>
    <s v="P"/>
    <x v="2"/>
    <x v="58"/>
    <x v="0"/>
    <x v="0"/>
    <x v="1092"/>
    <n v="31"/>
    <n v="0"/>
    <n v="1320"/>
    <n v="2776"/>
    <s v="Matoltuble"/>
    <s v="Chabih Matoltuble"/>
    <x v="1"/>
  </r>
  <r>
    <x v="5292"/>
    <n v="5647"/>
    <x v="0"/>
    <x v="0"/>
    <s v="C/178/P"/>
    <x v="7"/>
    <s v="P"/>
    <x v="0"/>
    <x v="13"/>
    <x v="0"/>
    <x v="0"/>
    <x v="0"/>
    <n v="0"/>
    <n v="2851"/>
    <n v="1478"/>
    <n v="4329"/>
    <s v="Tachor"/>
    <s v="Majoram Tachor"/>
    <x v="0"/>
  </r>
  <r>
    <x v="5293"/>
    <n v="5648"/>
    <x v="0"/>
    <x v="0"/>
    <s v="C/179/P"/>
    <x v="7"/>
    <s v="P"/>
    <x v="2"/>
    <x v="38"/>
    <x v="0"/>
    <x v="970"/>
    <x v="133"/>
    <n v="0"/>
    <n v="5"/>
    <n v="4817"/>
    <n v="6072"/>
    <s v="Braned"/>
    <s v="Edaruma Braned"/>
    <x v="0"/>
  </r>
  <r>
    <x v="5294"/>
    <n v="5648"/>
    <x v="0"/>
    <x v="0"/>
    <s v="C/179/P"/>
    <x v="7"/>
    <s v="P"/>
    <x v="2"/>
    <x v="53"/>
    <x v="0"/>
    <x v="0"/>
    <x v="257"/>
    <n v="0"/>
    <n v="240"/>
    <n v="8221"/>
    <n v="8564"/>
    <s v="Braned"/>
    <s v="Unukath Braned"/>
    <x v="0"/>
  </r>
  <r>
    <x v="5295"/>
    <n v="5650"/>
    <x v="1"/>
    <x v="0"/>
    <s v="G/902/P"/>
    <x v="3"/>
    <s v="P"/>
    <x v="0"/>
    <x v="1"/>
    <x v="0"/>
    <x v="461"/>
    <x v="70"/>
    <n v="285"/>
    <n v="1453"/>
    <n v="0"/>
    <n v="1816"/>
    <s v="Coopezmaney"/>
    <s v="Elsane Coopezmaney"/>
    <x v="0"/>
  </r>
  <r>
    <x v="5296"/>
    <n v="5651"/>
    <x v="1"/>
    <x v="0"/>
    <s v="G/915/S"/>
    <x v="3"/>
    <s v="S"/>
    <x v="1"/>
    <x v="6"/>
    <x v="0"/>
    <x v="971"/>
    <x v="0"/>
    <n v="0"/>
    <n v="0"/>
    <n v="40"/>
    <n v="847"/>
    <s v="Franton"/>
    <s v="Kentha Franton"/>
    <x v="1"/>
  </r>
  <r>
    <x v="5297"/>
    <n v="5652"/>
    <x v="1"/>
    <x v="0"/>
    <s v="F/1171/P"/>
    <x v="1"/>
    <s v="P"/>
    <x v="0"/>
    <x v="1"/>
    <x v="0"/>
    <x v="972"/>
    <x v="0"/>
    <n v="0"/>
    <n v="0"/>
    <n v="350"/>
    <n v="565"/>
    <s v="Franchaney"/>
    <s v="Erice Franchaney"/>
    <x v="0"/>
  </r>
  <r>
    <x v="5298"/>
    <n v="5653"/>
    <x v="1"/>
    <x v="1"/>
    <s v="G/903/P"/>
    <x v="3"/>
    <s v="P"/>
    <x v="0"/>
    <x v="24"/>
    <x v="0"/>
    <x v="0"/>
    <x v="0"/>
    <n v="0"/>
    <n v="0"/>
    <n v="0"/>
    <n v="0"/>
    <s v="Wardendez"/>
    <s v="Hanne Wardendez"/>
    <x v="0"/>
  </r>
  <r>
    <x v="5299"/>
    <n v="5655"/>
    <x v="1"/>
    <x v="0"/>
    <s v="F/1172/P"/>
    <x v="1"/>
    <s v="P"/>
    <x v="1"/>
    <x v="42"/>
    <x v="0"/>
    <x v="973"/>
    <x v="417"/>
    <n v="3"/>
    <n v="3"/>
    <n v="0"/>
    <n v="1233"/>
    <s v="Browlerson"/>
    <s v="Laude Browlerson"/>
    <x v="0"/>
  </r>
  <r>
    <x v="5300"/>
    <n v="5659"/>
    <x v="1"/>
    <x v="0"/>
    <s v="F/1175/P"/>
    <x v="1"/>
    <s v="P"/>
    <x v="0"/>
    <x v="27"/>
    <x v="0"/>
    <x v="0"/>
    <x v="0"/>
    <n v="0"/>
    <n v="0"/>
    <n v="880"/>
    <n v="880"/>
    <s v="Alberts"/>
    <s v="Letta Alberts"/>
    <x v="0"/>
  </r>
  <r>
    <x v="5301"/>
    <n v="5661"/>
    <x v="1"/>
    <x v="0"/>
    <s v="E/355/P"/>
    <x v="6"/>
    <s v="P"/>
    <x v="1"/>
    <x v="26"/>
    <x v="0"/>
    <x v="974"/>
    <x v="700"/>
    <n v="0"/>
    <n v="3"/>
    <n v="0"/>
    <n v="691"/>
    <s v="Ellahan"/>
    <s v="Elany Ellahan"/>
    <x v="1"/>
  </r>
  <r>
    <x v="5302"/>
    <n v="5661"/>
    <x v="1"/>
    <x v="1"/>
    <s v="G/905/P"/>
    <x v="3"/>
    <s v="P"/>
    <x v="2"/>
    <x v="14"/>
    <x v="0"/>
    <x v="0"/>
    <x v="0"/>
    <n v="0"/>
    <n v="0"/>
    <n v="0"/>
    <n v="0"/>
    <s v="Ellahan"/>
    <s v="Vane Ellahan"/>
    <x v="0"/>
  </r>
  <r>
    <x v="5303"/>
    <n v="5662"/>
    <x v="1"/>
    <x v="1"/>
    <s v="G/916/S"/>
    <x v="3"/>
    <s v="S"/>
    <x v="0"/>
    <x v="9"/>
    <x v="0"/>
    <x v="0"/>
    <x v="0"/>
    <n v="0"/>
    <n v="0"/>
    <n v="0"/>
    <n v="0"/>
    <s v="Wolferguson"/>
    <s v="Alendy Wolferguson"/>
    <x v="1"/>
  </r>
  <r>
    <x v="5304"/>
    <n v="5662"/>
    <x v="1"/>
    <x v="0"/>
    <s v="F/1080/S"/>
    <x v="1"/>
    <s v="S"/>
    <x v="0"/>
    <x v="14"/>
    <x v="0"/>
    <x v="16"/>
    <x v="0"/>
    <n v="0"/>
    <n v="679"/>
    <n v="0"/>
    <n v="692"/>
    <s v="Wolferguson"/>
    <s v="Karia Wolferguson"/>
    <x v="0"/>
  </r>
  <r>
    <x v="5305"/>
    <n v="5663"/>
    <x v="0"/>
    <x v="0"/>
    <s v="A/71/S"/>
    <x v="2"/>
    <s v="S"/>
    <x v="0"/>
    <x v="3"/>
    <x v="0"/>
    <x v="0"/>
    <x v="1093"/>
    <n v="5"/>
    <n v="63"/>
    <n v="144"/>
    <n v="1725"/>
    <s v="Ressing"/>
    <s v="Alsuud Ressing"/>
    <x v="1"/>
  </r>
  <r>
    <x v="5306"/>
    <n v="5667"/>
    <x v="1"/>
    <x v="0"/>
    <s v="G/906/P"/>
    <x v="3"/>
    <s v="P"/>
    <x v="2"/>
    <x v="33"/>
    <x v="0"/>
    <x v="0"/>
    <x v="938"/>
    <n v="0"/>
    <n v="3867"/>
    <n v="30"/>
    <n v="4393"/>
    <s v="Combson"/>
    <s v="Moniey Combson"/>
    <x v="0"/>
  </r>
  <r>
    <x v="5307"/>
    <n v="5671"/>
    <x v="1"/>
    <x v="0"/>
    <s v="G/907/P"/>
    <x v="3"/>
    <s v="P"/>
    <x v="0"/>
    <x v="45"/>
    <x v="0"/>
    <x v="461"/>
    <x v="1094"/>
    <n v="15"/>
    <n v="0"/>
    <n v="23"/>
    <n v="1800"/>
    <s v="Acobsond"/>
    <s v="Berly Acobsond"/>
    <x v="0"/>
  </r>
  <r>
    <x v="5308"/>
    <n v="5673"/>
    <x v="1"/>
    <x v="0"/>
    <s v="F/1083/S"/>
    <x v="1"/>
    <s v="S"/>
    <x v="0"/>
    <x v="19"/>
    <x v="0"/>
    <x v="377"/>
    <x v="900"/>
    <n v="0"/>
    <n v="0"/>
    <n v="0"/>
    <n v="831"/>
    <s v="Bradlerson"/>
    <s v="Pattin Bradlerson"/>
    <x v="1"/>
  </r>
  <r>
    <x v="5309"/>
    <n v="5674"/>
    <x v="0"/>
    <x v="0"/>
    <s v="B/217/S"/>
    <x v="0"/>
    <s v="S"/>
    <x v="0"/>
    <x v="15"/>
    <x v="0"/>
    <x v="0"/>
    <x v="1095"/>
    <n v="0"/>
    <n v="10247"/>
    <n v="1"/>
    <n v="21842"/>
    <s v="Unsible"/>
    <s v="Alrain Unsible"/>
    <x v="0"/>
  </r>
  <r>
    <x v="5310"/>
    <n v="5039"/>
    <x v="2"/>
    <x v="0"/>
    <s v="F/958/S"/>
    <x v="1"/>
    <s v="S"/>
    <x v="0"/>
    <x v="4"/>
    <x v="0"/>
    <x v="975"/>
    <x v="0"/>
    <n v="14"/>
    <n v="1386"/>
    <n v="0"/>
    <n v="2685"/>
    <s v="Bate"/>
    <s v="Jayrin Bate"/>
    <x v="0"/>
  </r>
  <r>
    <x v="5311"/>
    <n v="5679"/>
    <x v="1"/>
    <x v="1"/>
    <s v="G/920/S"/>
    <x v="3"/>
    <s v="S"/>
    <x v="1"/>
    <x v="41"/>
    <x v="0"/>
    <x v="0"/>
    <x v="0"/>
    <n v="0"/>
    <n v="0"/>
    <n v="0"/>
    <n v="0"/>
    <s v="Casonston"/>
    <s v="Loise Casonston"/>
    <x v="1"/>
  </r>
  <r>
    <x v="5312"/>
    <n v="5679"/>
    <x v="1"/>
    <x v="1"/>
    <s v="G/920/S"/>
    <x v="3"/>
    <s v="S"/>
    <x v="2"/>
    <x v="8"/>
    <x v="0"/>
    <x v="0"/>
    <x v="0"/>
    <n v="0"/>
    <n v="0"/>
    <n v="0"/>
    <n v="0"/>
    <s v="Casonston"/>
    <s v="Shelle Casonston"/>
    <x v="1"/>
  </r>
  <r>
    <x v="5313"/>
    <n v="5679"/>
    <x v="1"/>
    <x v="1"/>
    <s v="G/920/S"/>
    <x v="3"/>
    <s v="S"/>
    <x v="0"/>
    <x v="28"/>
    <x v="0"/>
    <x v="0"/>
    <x v="0"/>
    <n v="0"/>
    <n v="0"/>
    <n v="0"/>
    <n v="0"/>
    <s v="Casonston"/>
    <s v="Jennya Casonston"/>
    <x v="1"/>
  </r>
  <r>
    <x v="5314"/>
    <n v="5680"/>
    <x v="1"/>
    <x v="0"/>
    <s v="E/359/P"/>
    <x v="6"/>
    <s v="P"/>
    <x v="0"/>
    <x v="41"/>
    <x v="0"/>
    <x v="0"/>
    <x v="0"/>
    <n v="1609"/>
    <n v="0"/>
    <n v="0"/>
    <n v="1609"/>
    <s v="Blanglison"/>
    <s v="Ryanne Blanglison"/>
    <x v="1"/>
  </r>
  <r>
    <x v="5315"/>
    <n v="5681"/>
    <x v="1"/>
    <x v="1"/>
    <s v="G/921/S"/>
    <x v="3"/>
    <s v="S"/>
    <x v="0"/>
    <x v="77"/>
    <x v="0"/>
    <x v="0"/>
    <x v="0"/>
    <n v="0"/>
    <n v="0"/>
    <n v="0"/>
    <n v="0"/>
    <s v="Ellson"/>
    <s v="Jodip Ellson"/>
    <x v="1"/>
  </r>
  <r>
    <x v="5316"/>
    <n v="5684"/>
    <x v="0"/>
    <x v="1"/>
    <s v="B/218/S"/>
    <x v="0"/>
    <s v="S"/>
    <x v="0"/>
    <x v="3"/>
    <x v="0"/>
    <x v="0"/>
    <x v="0"/>
    <n v="0"/>
    <n v="0"/>
    <n v="0"/>
    <n v="0"/>
    <s v="Busive"/>
    <s v="Zaninon Busive"/>
    <x v="1"/>
  </r>
  <r>
    <x v="5317"/>
    <n v="5684"/>
    <x v="0"/>
    <x v="1"/>
    <s v="B/218/S"/>
    <x v="0"/>
    <s v="S"/>
    <x v="2"/>
    <x v="13"/>
    <x v="0"/>
    <x v="0"/>
    <x v="0"/>
    <n v="0"/>
    <n v="0"/>
    <n v="0"/>
    <n v="0"/>
    <s v="Busive"/>
    <s v="Azhah Busive"/>
    <x v="1"/>
  </r>
  <r>
    <x v="5318"/>
    <n v="5684"/>
    <x v="0"/>
    <x v="0"/>
    <s v="B/218/S"/>
    <x v="0"/>
    <s v="S"/>
    <x v="2"/>
    <x v="22"/>
    <x v="0"/>
    <x v="0"/>
    <x v="156"/>
    <n v="48"/>
    <n v="278"/>
    <n v="1244"/>
    <n v="2768"/>
    <s v="Busive"/>
    <s v="Genubik Busive"/>
    <x v="0"/>
  </r>
  <r>
    <x v="5319"/>
    <n v="5684"/>
    <x v="0"/>
    <x v="1"/>
    <s v="B/218/S"/>
    <x v="0"/>
    <s v="S"/>
    <x v="0"/>
    <x v="23"/>
    <x v="0"/>
    <x v="0"/>
    <x v="0"/>
    <n v="0"/>
    <n v="0"/>
    <n v="0"/>
    <n v="0"/>
    <s v="Folhal"/>
    <s v="Okulus Folhal"/>
    <x v="1"/>
  </r>
  <r>
    <x v="5320"/>
    <n v="5685"/>
    <x v="1"/>
    <x v="1"/>
    <s v="G/910/P"/>
    <x v="3"/>
    <s v="P"/>
    <x v="0"/>
    <x v="43"/>
    <x v="0"/>
    <x v="0"/>
    <x v="0"/>
    <n v="0"/>
    <n v="0"/>
    <n v="0"/>
    <n v="0"/>
    <s v="Bryants"/>
    <s v="Ianne Bryants"/>
    <x v="0"/>
  </r>
  <r>
    <x v="5321"/>
    <n v="5039"/>
    <x v="2"/>
    <x v="1"/>
    <s v="F/958/S"/>
    <x v="1"/>
    <s v="S"/>
    <x v="0"/>
    <x v="71"/>
    <x v="0"/>
    <x v="0"/>
    <x v="0"/>
    <n v="0"/>
    <n v="0"/>
    <n v="0"/>
    <n v="0"/>
    <s v="Bate"/>
    <s v="Hule Bate"/>
    <x v="1"/>
  </r>
  <r>
    <x v="5322"/>
    <n v="5039"/>
    <x v="2"/>
    <x v="0"/>
    <s v="F/958/S"/>
    <x v="1"/>
    <s v="S"/>
    <x v="0"/>
    <x v="1"/>
    <x v="0"/>
    <x v="976"/>
    <x v="0"/>
    <n v="0"/>
    <n v="131"/>
    <n v="0"/>
    <n v="1288"/>
    <s v="Bate"/>
    <s v="Rionk Bate"/>
    <x v="1"/>
  </r>
  <r>
    <x v="5323"/>
    <n v="5687"/>
    <x v="1"/>
    <x v="0"/>
    <s v="F/1179/P"/>
    <x v="1"/>
    <s v="P"/>
    <x v="0"/>
    <x v="24"/>
    <x v="0"/>
    <x v="130"/>
    <x v="1096"/>
    <n v="0"/>
    <n v="0"/>
    <n v="0"/>
    <n v="1975"/>
    <s v="Mccarry"/>
    <s v="Erie Mccarry"/>
    <x v="0"/>
  </r>
  <r>
    <x v="5324"/>
    <n v="5688"/>
    <x v="1"/>
    <x v="0"/>
    <s v="F/1084/S"/>
    <x v="1"/>
    <s v="S"/>
    <x v="0"/>
    <x v="28"/>
    <x v="0"/>
    <x v="276"/>
    <x v="1097"/>
    <n v="1110"/>
    <n v="0"/>
    <n v="0"/>
    <n v="1299"/>
    <s v="Newtontoss"/>
    <s v="Isaacy Newtontoss"/>
    <x v="1"/>
  </r>
  <r>
    <x v="5325"/>
    <n v="5689"/>
    <x v="1"/>
    <x v="0"/>
    <s v="F/1180/P"/>
    <x v="1"/>
    <s v="P"/>
    <x v="0"/>
    <x v="10"/>
    <x v="0"/>
    <x v="339"/>
    <x v="0"/>
    <n v="0"/>
    <n v="1054"/>
    <n v="156"/>
    <n v="1443"/>
    <s v="Scotterkins"/>
    <s v="Raceky Scotterkins"/>
    <x v="0"/>
  </r>
  <r>
    <x v="5326"/>
    <n v="5039"/>
    <x v="2"/>
    <x v="0"/>
    <s v="F/958/S"/>
    <x v="1"/>
    <s v="S"/>
    <x v="0"/>
    <x v="8"/>
    <x v="0"/>
    <x v="977"/>
    <x v="0"/>
    <n v="0"/>
    <n v="2"/>
    <n v="0"/>
    <n v="1309"/>
    <s v="Bate"/>
    <s v="Cakes Bate"/>
    <x v="0"/>
  </r>
  <r>
    <x v="5327"/>
    <n v="5693"/>
    <x v="1"/>
    <x v="0"/>
    <s v="F/1087/S"/>
    <x v="1"/>
    <s v="S"/>
    <x v="0"/>
    <x v="11"/>
    <x v="0"/>
    <x v="0"/>
    <x v="0"/>
    <n v="2332"/>
    <n v="84"/>
    <n v="0"/>
    <n v="2416"/>
    <s v="Blacks"/>
    <s v="Hellia Blacks"/>
    <x v="1"/>
  </r>
  <r>
    <x v="5328"/>
    <n v="5695"/>
    <x v="1"/>
    <x v="1"/>
    <s v="G/922/S"/>
    <x v="3"/>
    <s v="S"/>
    <x v="0"/>
    <x v="0"/>
    <x v="0"/>
    <x v="0"/>
    <x v="0"/>
    <n v="0"/>
    <n v="0"/>
    <n v="0"/>
    <n v="0"/>
    <s v="Collinson"/>
    <s v="Brene Collinson"/>
    <x v="1"/>
  </r>
  <r>
    <x v="5329"/>
    <n v="5696"/>
    <x v="1"/>
    <x v="1"/>
    <s v="G/911/P"/>
    <x v="3"/>
    <s v="P"/>
    <x v="1"/>
    <x v="3"/>
    <x v="0"/>
    <x v="0"/>
    <x v="0"/>
    <n v="0"/>
    <n v="0"/>
    <n v="0"/>
    <n v="0"/>
    <s v="Mcgoway"/>
    <s v="Janney Mcgoway"/>
    <x v="1"/>
  </r>
  <r>
    <x v="5330"/>
    <n v="5698"/>
    <x v="1"/>
    <x v="0"/>
    <s v="F/1088/S"/>
    <x v="1"/>
    <s v="S"/>
    <x v="0"/>
    <x v="9"/>
    <x v="0"/>
    <x v="0"/>
    <x v="0"/>
    <n v="325"/>
    <n v="247"/>
    <n v="305"/>
    <n v="877"/>
    <s v="Mulley"/>
    <s v="Natha Mulley"/>
    <x v="0"/>
  </r>
  <r>
    <x v="5331"/>
    <n v="5698"/>
    <x v="1"/>
    <x v="0"/>
    <s v="G/923/S"/>
    <x v="3"/>
    <s v="S"/>
    <x v="0"/>
    <x v="6"/>
    <x v="0"/>
    <x v="978"/>
    <x v="0"/>
    <n v="3"/>
    <n v="0"/>
    <n v="704"/>
    <n v="885"/>
    <s v="-"/>
    <s v="-"/>
    <x v="1"/>
  </r>
  <r>
    <x v="5332"/>
    <n v="5700"/>
    <x v="1"/>
    <x v="1"/>
    <s v="G/924/S"/>
    <x v="3"/>
    <s v="S"/>
    <x v="0"/>
    <x v="52"/>
    <x v="0"/>
    <x v="0"/>
    <x v="0"/>
    <n v="0"/>
    <n v="0"/>
    <n v="0"/>
    <n v="0"/>
    <s v="Ricks"/>
    <s v="Coreen Ricks"/>
    <x v="1"/>
  </r>
  <r>
    <x v="5333"/>
    <n v="5051"/>
    <x v="2"/>
    <x v="0"/>
    <s v="E/324/S"/>
    <x v="6"/>
    <s v="S"/>
    <x v="0"/>
    <x v="18"/>
    <x v="0"/>
    <x v="979"/>
    <x v="0"/>
    <n v="20"/>
    <n v="103"/>
    <n v="0"/>
    <n v="1299"/>
    <s v="Flité"/>
    <s v="Tous Flité"/>
    <x v="0"/>
  </r>
  <r>
    <x v="5334"/>
    <n v="5702"/>
    <x v="1"/>
    <x v="1"/>
    <s v="G/912/P"/>
    <x v="3"/>
    <s v="P"/>
    <x v="2"/>
    <x v="7"/>
    <x v="0"/>
    <x v="0"/>
    <x v="0"/>
    <n v="0"/>
    <n v="0"/>
    <n v="0"/>
    <n v="0"/>
    <s v="Estron"/>
    <s v="Katiey Estron"/>
    <x v="1"/>
  </r>
  <r>
    <x v="5335"/>
    <n v="5704"/>
    <x v="1"/>
    <x v="1"/>
    <s v="G/913/P"/>
    <x v="3"/>
    <s v="P"/>
    <x v="0"/>
    <x v="15"/>
    <x v="0"/>
    <x v="0"/>
    <x v="0"/>
    <n v="0"/>
    <n v="0"/>
    <n v="0"/>
    <n v="0"/>
    <s v="Callowery"/>
    <s v="Melara Callowery"/>
    <x v="1"/>
  </r>
  <r>
    <x v="5336"/>
    <n v="5705"/>
    <x v="1"/>
    <x v="1"/>
    <s v="G/925/S"/>
    <x v="3"/>
    <s v="S"/>
    <x v="0"/>
    <x v="30"/>
    <x v="0"/>
    <x v="0"/>
    <x v="0"/>
    <n v="0"/>
    <n v="0"/>
    <n v="0"/>
    <n v="0"/>
    <s v="Chanan"/>
    <s v="Letty Chanan"/>
    <x v="1"/>
  </r>
  <r>
    <x v="5337"/>
    <n v="5706"/>
    <x v="1"/>
    <x v="0"/>
    <s v="F/1090/S"/>
    <x v="1"/>
    <s v="S"/>
    <x v="0"/>
    <x v="4"/>
    <x v="0"/>
    <x v="0"/>
    <x v="1098"/>
    <n v="725"/>
    <n v="0"/>
    <n v="0"/>
    <n v="1183"/>
    <s v="Kerrealds"/>
    <s v="Norahe Kerrealds"/>
    <x v="1"/>
  </r>
  <r>
    <x v="5338"/>
    <n v="5706"/>
    <x v="1"/>
    <x v="0"/>
    <s v="G/926/S"/>
    <x v="3"/>
    <s v="S"/>
    <x v="0"/>
    <x v="49"/>
    <x v="0"/>
    <x v="0"/>
    <x v="0"/>
    <n v="0"/>
    <n v="0"/>
    <n v="0"/>
    <n v="0"/>
    <s v="Marshopper"/>
    <s v="Tricki Marshopper"/>
    <x v="1"/>
  </r>
  <r>
    <x v="5339"/>
    <n v="5707"/>
    <x v="1"/>
    <x v="0"/>
    <s v="F/1091/S"/>
    <x v="1"/>
    <s v="S"/>
    <x v="0"/>
    <x v="24"/>
    <x v="0"/>
    <x v="0"/>
    <x v="0"/>
    <n v="973"/>
    <n v="29"/>
    <n v="0"/>
    <n v="1002"/>
    <s v="Alvasquez"/>
    <s v="Emmax Alvasquez"/>
    <x v="1"/>
  </r>
  <r>
    <x v="5340"/>
    <n v="5709"/>
    <x v="0"/>
    <x v="0"/>
    <s v="C/215/S"/>
    <x v="7"/>
    <s v="S"/>
    <x v="0"/>
    <x v="3"/>
    <x v="0"/>
    <x v="0"/>
    <x v="1099"/>
    <n v="0"/>
    <n v="4103"/>
    <n v="0"/>
    <n v="8475"/>
    <s v="Amblereld"/>
    <s v="Asellum Amblereld"/>
    <x v="1"/>
  </r>
  <r>
    <x v="5341"/>
    <n v="5710"/>
    <x v="1"/>
    <x v="0"/>
    <s v="F/1092/S"/>
    <x v="1"/>
    <s v="S"/>
    <x v="0"/>
    <x v="64"/>
    <x v="0"/>
    <x v="0"/>
    <x v="318"/>
    <n v="1080"/>
    <n v="0"/>
    <n v="16"/>
    <n v="1262"/>
    <s v="Sterson"/>
    <s v="Jeanie Sterson"/>
    <x v="1"/>
  </r>
  <r>
    <x v="5342"/>
    <n v="5711"/>
    <x v="1"/>
    <x v="0"/>
    <s v="F/1183/P"/>
    <x v="1"/>
    <s v="P"/>
    <x v="0"/>
    <x v="43"/>
    <x v="0"/>
    <x v="0"/>
    <x v="0"/>
    <n v="0"/>
    <n v="692"/>
    <n v="164"/>
    <n v="856"/>
    <s v="Mullericer"/>
    <s v="Daryla Mullericer"/>
    <x v="0"/>
  </r>
  <r>
    <x v="5343"/>
    <n v="5712"/>
    <x v="0"/>
    <x v="1"/>
    <s v="E/371/S"/>
    <x v="6"/>
    <s v="S"/>
    <x v="0"/>
    <x v="64"/>
    <x v="0"/>
    <x v="0"/>
    <x v="0"/>
    <n v="0"/>
    <n v="0"/>
    <n v="0"/>
    <n v="0"/>
    <s v="Mostedry"/>
    <s v="Dabik Mostedry"/>
    <x v="1"/>
  </r>
  <r>
    <x v="5344"/>
    <n v="5713"/>
    <x v="1"/>
    <x v="0"/>
    <s v="G/915/P"/>
    <x v="3"/>
    <s v="P"/>
    <x v="0"/>
    <x v="42"/>
    <x v="0"/>
    <x v="0"/>
    <x v="128"/>
    <n v="317"/>
    <n v="434"/>
    <n v="45"/>
    <n v="825"/>
    <s v="Blangibson"/>
    <s v="Lawren Blangibson"/>
    <x v="1"/>
  </r>
  <r>
    <x v="5345"/>
    <n v="5714"/>
    <x v="1"/>
    <x v="0"/>
    <s v="G/916/P"/>
    <x v="3"/>
    <s v="P"/>
    <x v="0"/>
    <x v="32"/>
    <x v="0"/>
    <x v="0"/>
    <x v="0"/>
    <n v="0"/>
    <n v="0"/>
    <n v="0"/>
    <n v="0"/>
    <s v="Farleyatton"/>
    <s v="Katen Farleyatton"/>
    <x v="0"/>
  </r>
  <r>
    <x v="5346"/>
    <n v="5714"/>
    <x v="1"/>
    <x v="0"/>
    <s v="G/916/P"/>
    <x v="3"/>
    <s v="P"/>
    <x v="0"/>
    <x v="71"/>
    <x v="0"/>
    <x v="0"/>
    <x v="0"/>
    <n v="0"/>
    <n v="0"/>
    <n v="0"/>
    <n v="0"/>
    <s v="Farleyatton"/>
    <s v="Rayle Farleyatton"/>
    <x v="1"/>
  </r>
  <r>
    <x v="5347"/>
    <n v="5714"/>
    <x v="1"/>
    <x v="0"/>
    <s v="G/916/P"/>
    <x v="3"/>
    <s v="P"/>
    <x v="0"/>
    <x v="16"/>
    <x v="2"/>
    <x v="0"/>
    <x v="0"/>
    <n v="0"/>
    <n v="0"/>
    <n v="0"/>
    <n v="0"/>
    <s v="Hamcmahon"/>
    <s v="Bobina Hamcmahon"/>
    <x v="1"/>
  </r>
  <r>
    <x v="5348"/>
    <n v="5714"/>
    <x v="1"/>
    <x v="1"/>
    <s v="G/916/P"/>
    <x v="3"/>
    <s v="P"/>
    <x v="0"/>
    <x v="43"/>
    <x v="0"/>
    <x v="0"/>
    <x v="0"/>
    <n v="0"/>
    <n v="0"/>
    <n v="0"/>
    <n v="0"/>
    <s v="Hamcmahon"/>
    <s v="Sanda Hamcmahon"/>
    <x v="1"/>
  </r>
  <r>
    <x v="5349"/>
    <n v="5714"/>
    <x v="1"/>
    <x v="1"/>
    <s v="G/916/P"/>
    <x v="3"/>
    <s v="P"/>
    <x v="0"/>
    <x v="34"/>
    <x v="0"/>
    <x v="0"/>
    <x v="0"/>
    <n v="0"/>
    <n v="0"/>
    <n v="0"/>
    <n v="0"/>
    <s v="Hamcmahon"/>
    <s v="Robyna Hamcmahon"/>
    <x v="1"/>
  </r>
  <r>
    <x v="5350"/>
    <n v="5716"/>
    <x v="1"/>
    <x v="0"/>
    <s v="F/1093/S"/>
    <x v="1"/>
    <s v="S"/>
    <x v="1"/>
    <x v="19"/>
    <x v="0"/>
    <x v="0"/>
    <x v="1100"/>
    <n v="0"/>
    <n v="0"/>
    <n v="1155"/>
    <n v="1328"/>
    <s v="Jimes"/>
    <s v="Gabrin Jimes"/>
    <x v="1"/>
  </r>
  <r>
    <x v="5351"/>
    <n v="5717"/>
    <x v="1"/>
    <x v="0"/>
    <s v="G/917/P"/>
    <x v="3"/>
    <s v="P"/>
    <x v="0"/>
    <x v="67"/>
    <x v="0"/>
    <x v="0"/>
    <x v="1101"/>
    <n v="0"/>
    <n v="144"/>
    <n v="141"/>
    <n v="949"/>
    <s v="Fowles"/>
    <s v="Wardan Fowles"/>
    <x v="1"/>
  </r>
  <r>
    <x v="5352"/>
    <n v="5718"/>
    <x v="1"/>
    <x v="1"/>
    <s v="G/927/S"/>
    <x v="3"/>
    <s v="S"/>
    <x v="0"/>
    <x v="28"/>
    <x v="0"/>
    <x v="0"/>
    <x v="0"/>
    <n v="0"/>
    <n v="0"/>
    <n v="0"/>
    <n v="0"/>
    <s v="Kaney"/>
    <s v="Racyle Kaney"/>
    <x v="1"/>
  </r>
  <r>
    <x v="5353"/>
    <n v="5719"/>
    <x v="1"/>
    <x v="0"/>
    <s v="G/918/P"/>
    <x v="3"/>
    <s v="P"/>
    <x v="0"/>
    <x v="74"/>
    <x v="0"/>
    <x v="980"/>
    <x v="0"/>
    <n v="0"/>
    <n v="0"/>
    <n v="518"/>
    <n v="908"/>
    <s v="Tranciams"/>
    <s v="Ireen Tranciams"/>
    <x v="1"/>
  </r>
  <r>
    <x v="5354"/>
    <n v="5719"/>
    <x v="1"/>
    <x v="1"/>
    <s v="G/918/P"/>
    <x v="3"/>
    <s v="P"/>
    <x v="0"/>
    <x v="47"/>
    <x v="0"/>
    <x v="0"/>
    <x v="0"/>
    <n v="0"/>
    <n v="0"/>
    <n v="0"/>
    <n v="0"/>
    <s v="Tranciams"/>
    <s v="Min Tranciams"/>
    <x v="0"/>
  </r>
  <r>
    <x v="5355"/>
    <n v="5721"/>
    <x v="0"/>
    <x v="1"/>
    <s v="B/219/S"/>
    <x v="0"/>
    <s v="S"/>
    <x v="0"/>
    <x v="12"/>
    <x v="0"/>
    <x v="0"/>
    <x v="0"/>
    <n v="0"/>
    <n v="0"/>
    <n v="0"/>
    <n v="0"/>
    <s v="Mostedry"/>
    <s v="Giedia Mostedry"/>
    <x v="1"/>
  </r>
  <r>
    <x v="5356"/>
    <n v="5721"/>
    <x v="0"/>
    <x v="0"/>
    <s v="B/219/S"/>
    <x v="0"/>
    <s v="S"/>
    <x v="0"/>
    <x v="2"/>
    <x v="0"/>
    <x v="0"/>
    <x v="1102"/>
    <n v="598"/>
    <n v="7"/>
    <n v="3726"/>
    <n v="6306"/>
    <s v="Mostedry"/>
    <s v="Scellus Mostedry"/>
    <x v="0"/>
  </r>
  <r>
    <x v="5357"/>
    <n v="5722"/>
    <x v="1"/>
    <x v="0"/>
    <s v="G/928/S"/>
    <x v="3"/>
    <s v="S"/>
    <x v="0"/>
    <x v="5"/>
    <x v="0"/>
    <x v="132"/>
    <x v="0"/>
    <n v="17"/>
    <n v="176"/>
    <n v="2105"/>
    <n v="2367"/>
    <s v="Ington"/>
    <s v="Joyces Ington"/>
    <x v="0"/>
  </r>
  <r>
    <x v="5358"/>
    <n v="5052"/>
    <x v="2"/>
    <x v="1"/>
    <s v="F/961/S"/>
    <x v="1"/>
    <s v="S"/>
    <x v="0"/>
    <x v="30"/>
    <x v="0"/>
    <x v="0"/>
    <x v="0"/>
    <n v="0"/>
    <n v="0"/>
    <n v="0"/>
    <n v="0"/>
    <s v="Khart"/>
    <s v="Crick Khart"/>
    <x v="1"/>
  </r>
  <r>
    <x v="5359"/>
    <n v="5724"/>
    <x v="1"/>
    <x v="1"/>
    <s v="G/919/P"/>
    <x v="3"/>
    <s v="P"/>
    <x v="1"/>
    <x v="28"/>
    <x v="0"/>
    <x v="0"/>
    <x v="0"/>
    <n v="0"/>
    <n v="0"/>
    <n v="0"/>
    <n v="0"/>
    <s v="Sweenez"/>
    <s v="Eduard Sweenez"/>
    <x v="1"/>
  </r>
  <r>
    <x v="5360"/>
    <n v="5725"/>
    <x v="1"/>
    <x v="0"/>
    <s v="F/1094/S"/>
    <x v="1"/>
    <s v="S"/>
    <x v="0"/>
    <x v="1"/>
    <x v="0"/>
    <x v="792"/>
    <x v="0"/>
    <n v="364"/>
    <n v="489"/>
    <n v="383"/>
    <n v="1392"/>
    <s v="Joycerton"/>
    <s v="Clindy Joycerton"/>
    <x v="1"/>
  </r>
  <r>
    <x v="5361"/>
    <n v="5726"/>
    <x v="0"/>
    <x v="1"/>
    <s v="B/192/P"/>
    <x v="0"/>
    <s v="P"/>
    <x v="2"/>
    <x v="38"/>
    <x v="0"/>
    <x v="0"/>
    <x v="0"/>
    <n v="0"/>
    <n v="0"/>
    <n v="0"/>
    <n v="0"/>
    <s v="Dindeng"/>
    <s v="Bottom Dindeng"/>
    <x v="1"/>
  </r>
  <r>
    <x v="5362"/>
    <n v="5727"/>
    <x v="1"/>
    <x v="0"/>
    <s v="G/920/P"/>
    <x v="3"/>
    <s v="P"/>
    <x v="2"/>
    <x v="7"/>
    <x v="0"/>
    <x v="0"/>
    <x v="0"/>
    <n v="0"/>
    <n v="711"/>
    <n v="0"/>
    <n v="711"/>
    <s v="Santin"/>
    <s v="Kenny Santin"/>
    <x v="0"/>
  </r>
  <r>
    <x v="5363"/>
    <n v="5728"/>
    <x v="1"/>
    <x v="0"/>
    <s v="F/1185/P"/>
    <x v="1"/>
    <s v="P"/>
    <x v="0"/>
    <x v="1"/>
    <x v="0"/>
    <x v="0"/>
    <x v="774"/>
    <n v="0"/>
    <n v="77"/>
    <n v="510"/>
    <n v="804"/>
    <s v="Wolferguson"/>
    <s v="Jodia Wolferguson"/>
    <x v="0"/>
  </r>
  <r>
    <x v="5364"/>
    <n v="5058"/>
    <x v="2"/>
    <x v="1"/>
    <s v="F/963/S"/>
    <x v="1"/>
    <s v="S"/>
    <x v="0"/>
    <x v="56"/>
    <x v="0"/>
    <x v="0"/>
    <x v="0"/>
    <n v="0"/>
    <n v="0"/>
    <n v="0"/>
    <n v="0"/>
    <s v="Apie"/>
    <s v="Goos Apie"/>
    <x v="1"/>
  </r>
  <r>
    <x v="5365"/>
    <n v="5730"/>
    <x v="1"/>
    <x v="0"/>
    <s v="F/1187/P"/>
    <x v="1"/>
    <s v="P"/>
    <x v="0"/>
    <x v="36"/>
    <x v="0"/>
    <x v="981"/>
    <x v="10"/>
    <n v="0"/>
    <n v="0"/>
    <n v="121"/>
    <n v="2151"/>
    <s v="Moodman"/>
    <s v="Karlen Moodman"/>
    <x v="0"/>
  </r>
  <r>
    <x v="5366"/>
    <n v="5732"/>
    <x v="1"/>
    <x v="0"/>
    <s v="G/921/P"/>
    <x v="3"/>
    <s v="P"/>
    <x v="0"/>
    <x v="28"/>
    <x v="0"/>
    <x v="0"/>
    <x v="0"/>
    <n v="53"/>
    <n v="2"/>
    <n v="754"/>
    <n v="809"/>
    <s v="Ocherman"/>
    <s v="Brancy Ocherman"/>
    <x v="0"/>
  </r>
  <r>
    <x v="5367"/>
    <n v="5733"/>
    <x v="1"/>
    <x v="0"/>
    <s v="G/922/P"/>
    <x v="3"/>
    <s v="P"/>
    <x v="2"/>
    <x v="10"/>
    <x v="0"/>
    <x v="0"/>
    <x v="1103"/>
    <n v="6"/>
    <n v="5"/>
    <n v="37"/>
    <n v="1793"/>
    <s v="Kerrealds"/>
    <s v="Billia Kerrealds"/>
    <x v="1"/>
  </r>
  <r>
    <x v="5368"/>
    <n v="5733"/>
    <x v="1"/>
    <x v="0"/>
    <s v="F/1188/P"/>
    <x v="1"/>
    <s v="P"/>
    <x v="3"/>
    <x v="7"/>
    <x v="0"/>
    <x v="0"/>
    <x v="0"/>
    <n v="0"/>
    <n v="1191"/>
    <n v="109"/>
    <n v="1300"/>
    <s v="Buckeelez"/>
    <s v="Tricky Buckeelez"/>
    <x v="0"/>
  </r>
  <r>
    <x v="5369"/>
    <n v="5735"/>
    <x v="1"/>
    <x v="1"/>
    <s v="E/362/P"/>
    <x v="6"/>
    <s v="P"/>
    <x v="0"/>
    <x v="34"/>
    <x v="0"/>
    <x v="0"/>
    <x v="0"/>
    <n v="0"/>
    <n v="0"/>
    <n v="0"/>
    <n v="0"/>
    <s v="Peterstarks"/>
    <s v="Myrace Peterstarks"/>
    <x v="1"/>
  </r>
  <r>
    <x v="5370"/>
    <n v="5736"/>
    <x v="1"/>
    <x v="0"/>
    <s v="F/1189/P"/>
    <x v="1"/>
    <s v="P"/>
    <x v="0"/>
    <x v="40"/>
    <x v="0"/>
    <x v="27"/>
    <x v="0"/>
    <n v="1"/>
    <n v="0"/>
    <n v="618"/>
    <n v="620"/>
    <s v="Maynardner"/>
    <s v="Ton Maynardner"/>
    <x v="0"/>
  </r>
  <r>
    <x v="5371"/>
    <n v="5737"/>
    <x v="0"/>
    <x v="0"/>
    <s v="C/216/S"/>
    <x v="7"/>
    <s v="S"/>
    <x v="0"/>
    <x v="0"/>
    <x v="0"/>
    <x v="0"/>
    <x v="1104"/>
    <n v="13"/>
    <n v="39"/>
    <n v="3"/>
    <n v="11911"/>
    <s v="Inicont"/>
    <s v="Mintard Inicont"/>
    <x v="1"/>
  </r>
  <r>
    <x v="5372"/>
    <n v="5737"/>
    <x v="0"/>
    <x v="0"/>
    <s v="C/216/S"/>
    <x v="7"/>
    <s v="S"/>
    <x v="0"/>
    <x v="8"/>
    <x v="0"/>
    <x v="0"/>
    <x v="1105"/>
    <n v="0"/>
    <n v="353"/>
    <n v="705"/>
    <n v="8694"/>
    <s v="Inicont"/>
    <s v="Lesaton Inicont"/>
    <x v="1"/>
  </r>
  <r>
    <x v="5373"/>
    <n v="5738"/>
    <x v="1"/>
    <x v="1"/>
    <s v="G/929/S"/>
    <x v="3"/>
    <s v="S"/>
    <x v="0"/>
    <x v="41"/>
    <x v="0"/>
    <x v="0"/>
    <x v="0"/>
    <n v="0"/>
    <n v="0"/>
    <n v="0"/>
    <n v="0"/>
    <s v="Morelly"/>
    <s v="Ritany Morelly"/>
    <x v="1"/>
  </r>
  <r>
    <x v="5374"/>
    <n v="5739"/>
    <x v="1"/>
    <x v="1"/>
    <s v="G/930/S"/>
    <x v="3"/>
    <s v="S"/>
    <x v="0"/>
    <x v="28"/>
    <x v="0"/>
    <x v="0"/>
    <x v="0"/>
    <n v="0"/>
    <n v="0"/>
    <n v="0"/>
    <n v="0"/>
    <s v="Cleminglas"/>
    <s v="Courta Cleminglas"/>
    <x v="1"/>
  </r>
  <r>
    <x v="5375"/>
    <n v="5740"/>
    <x v="0"/>
    <x v="0"/>
    <s v="A/52/P"/>
    <x v="2"/>
    <s v="P"/>
    <x v="0"/>
    <x v="42"/>
    <x v="0"/>
    <x v="0"/>
    <x v="310"/>
    <n v="0"/>
    <n v="144"/>
    <n v="7492"/>
    <n v="7652"/>
    <s v="Cattle"/>
    <s v="Minopus Cattle"/>
    <x v="0"/>
  </r>
  <r>
    <x v="5376"/>
    <n v="5740"/>
    <x v="0"/>
    <x v="0"/>
    <s v="A/52/P"/>
    <x v="2"/>
    <s v="P"/>
    <x v="2"/>
    <x v="25"/>
    <x v="0"/>
    <x v="390"/>
    <x v="1106"/>
    <n v="724"/>
    <n v="547"/>
    <n v="1297"/>
    <n v="3402"/>
    <s v="Alaxed"/>
    <s v="Unukath Alaxed"/>
    <x v="0"/>
  </r>
  <r>
    <x v="5377"/>
    <n v="5742"/>
    <x v="1"/>
    <x v="0"/>
    <s v="F/1096/S"/>
    <x v="1"/>
    <s v="S"/>
    <x v="2"/>
    <x v="53"/>
    <x v="0"/>
    <x v="982"/>
    <x v="128"/>
    <n v="0"/>
    <n v="0"/>
    <n v="643"/>
    <n v="729"/>
    <s v="Rigginsen"/>
    <s v="Ger Rigginsen"/>
    <x v="0"/>
  </r>
  <r>
    <x v="5378"/>
    <n v="5744"/>
    <x v="1"/>
    <x v="0"/>
    <s v="G/931/S"/>
    <x v="3"/>
    <s v="S"/>
    <x v="0"/>
    <x v="40"/>
    <x v="0"/>
    <x v="0"/>
    <x v="35"/>
    <n v="859"/>
    <n v="9"/>
    <n v="1"/>
    <n v="906"/>
    <s v="Hinglendez"/>
    <s v="Felice Hinglendez"/>
    <x v="1"/>
  </r>
  <r>
    <x v="5379"/>
    <n v="5746"/>
    <x v="1"/>
    <x v="0"/>
    <s v="G/932/S"/>
    <x v="3"/>
    <s v="S"/>
    <x v="0"/>
    <x v="43"/>
    <x v="0"/>
    <x v="0"/>
    <x v="0"/>
    <n v="0"/>
    <n v="5381"/>
    <n v="139"/>
    <n v="5520"/>
    <s v="Vandan"/>
    <s v="Rica Vandan"/>
    <x v="0"/>
  </r>
  <r>
    <x v="5380"/>
    <n v="5747"/>
    <x v="1"/>
    <x v="0"/>
    <s v="F/1192/P"/>
    <x v="1"/>
    <s v="P"/>
    <x v="0"/>
    <x v="19"/>
    <x v="0"/>
    <x v="787"/>
    <x v="299"/>
    <n v="0"/>
    <n v="0"/>
    <n v="0"/>
    <n v="762"/>
    <s v="Hallahaney"/>
    <s v="Troya Hallahaney"/>
    <x v="0"/>
  </r>
  <r>
    <x v="5381"/>
    <n v="5748"/>
    <x v="0"/>
    <x v="0"/>
    <s v="A/53/P"/>
    <x v="2"/>
    <s v="P"/>
    <x v="0"/>
    <x v="8"/>
    <x v="1"/>
    <x v="111"/>
    <x v="1107"/>
    <n v="459"/>
    <n v="1"/>
    <n v="1984"/>
    <n v="3127"/>
    <s v="Gealloyalt"/>
    <s v="Sterfik Gealloyalt"/>
    <x v="0"/>
  </r>
  <r>
    <x v="5382"/>
    <n v="5750"/>
    <x v="1"/>
    <x v="0"/>
    <s v="E/363/P"/>
    <x v="6"/>
    <s v="P"/>
    <x v="0"/>
    <x v="41"/>
    <x v="0"/>
    <x v="0"/>
    <x v="1108"/>
    <n v="0"/>
    <n v="0"/>
    <n v="356"/>
    <n v="981"/>
    <s v="Parklaney"/>
    <s v="Herina Parklaney"/>
    <x v="0"/>
  </r>
  <r>
    <x v="5383"/>
    <n v="5751"/>
    <x v="1"/>
    <x v="0"/>
    <s v="G/924/P"/>
    <x v="3"/>
    <s v="P"/>
    <x v="1"/>
    <x v="1"/>
    <x v="0"/>
    <x v="924"/>
    <x v="335"/>
    <n v="39"/>
    <n v="552"/>
    <n v="1"/>
    <n v="772"/>
    <s v="-"/>
    <s v="-"/>
    <x v="0"/>
  </r>
  <r>
    <x v="5384"/>
    <n v="5755"/>
    <x v="1"/>
    <x v="0"/>
    <s v="G/933/S"/>
    <x v="3"/>
    <s v="S"/>
    <x v="0"/>
    <x v="40"/>
    <x v="0"/>
    <x v="983"/>
    <x v="0"/>
    <n v="586"/>
    <n v="0"/>
    <n v="0"/>
    <n v="674"/>
    <s v="Cardner"/>
    <s v="Loreen Cardner"/>
    <x v="1"/>
  </r>
  <r>
    <x v="5385"/>
    <n v="5756"/>
    <x v="1"/>
    <x v="0"/>
    <s v="F/1194/P"/>
    <x v="1"/>
    <s v="P"/>
    <x v="0"/>
    <x v="27"/>
    <x v="0"/>
    <x v="801"/>
    <x v="0"/>
    <n v="360"/>
    <n v="0"/>
    <n v="0"/>
    <n v="902"/>
    <s v="Dicksons"/>
    <s v="Card Dicksons"/>
    <x v="0"/>
  </r>
  <r>
    <x v="5386"/>
    <n v="5756"/>
    <x v="1"/>
    <x v="0"/>
    <s v="F/1194/P"/>
    <x v="1"/>
    <s v="P"/>
    <x v="0"/>
    <x v="42"/>
    <x v="0"/>
    <x v="898"/>
    <x v="0"/>
    <n v="0"/>
    <n v="0"/>
    <n v="254"/>
    <n v="693"/>
    <s v="Briggston"/>
    <s v="Billia Briggston"/>
    <x v="0"/>
  </r>
  <r>
    <x v="5387"/>
    <n v="5756"/>
    <x v="1"/>
    <x v="0"/>
    <s v="F/1194/P"/>
    <x v="1"/>
    <s v="P"/>
    <x v="1"/>
    <x v="43"/>
    <x v="0"/>
    <x v="51"/>
    <x v="0"/>
    <n v="0"/>
    <n v="716"/>
    <n v="0"/>
    <n v="721"/>
    <s v="Briggston"/>
    <s v="Inerry Briggston"/>
    <x v="0"/>
  </r>
  <r>
    <x v="5388"/>
    <n v="5756"/>
    <x v="1"/>
    <x v="2"/>
    <s v="F/1194/P"/>
    <x v="1"/>
    <s v="P"/>
    <x v="0"/>
    <x v="40"/>
    <x v="0"/>
    <x v="0"/>
    <x v="0"/>
    <n v="0"/>
    <n v="0"/>
    <n v="0"/>
    <n v="0"/>
    <s v="-"/>
    <s v="-"/>
    <x v="0"/>
  </r>
  <r>
    <x v="5389"/>
    <n v="5756"/>
    <x v="1"/>
    <x v="1"/>
    <s v="F/1194/P"/>
    <x v="1"/>
    <s v="P"/>
    <x v="0"/>
    <x v="43"/>
    <x v="0"/>
    <x v="0"/>
    <x v="0"/>
    <n v="0"/>
    <n v="0"/>
    <n v="0"/>
    <n v="0"/>
    <s v="Briggston"/>
    <s v="Fery Briggston"/>
    <x v="1"/>
  </r>
  <r>
    <x v="5390"/>
    <n v="5756"/>
    <x v="1"/>
    <x v="0"/>
    <s v="F/1194/P"/>
    <x v="1"/>
    <s v="P"/>
    <x v="1"/>
    <x v="15"/>
    <x v="0"/>
    <x v="454"/>
    <x v="0"/>
    <n v="476"/>
    <n v="0"/>
    <n v="26"/>
    <n v="660"/>
    <s v="Briggston"/>
    <s v="Karena Briggston"/>
    <x v="0"/>
  </r>
  <r>
    <x v="5391"/>
    <n v="5756"/>
    <x v="1"/>
    <x v="0"/>
    <s v=""/>
    <x v="4"/>
    <s v=""/>
    <x v="0"/>
    <x v="36"/>
    <x v="0"/>
    <x v="276"/>
    <x v="315"/>
    <n v="2817"/>
    <n v="342"/>
    <n v="0"/>
    <n v="3177"/>
    <s v="Garden"/>
    <s v="Shanie Garden"/>
    <x v="0"/>
  </r>
  <r>
    <x v="5392"/>
    <n v="5756"/>
    <x v="1"/>
    <x v="0"/>
    <s v="F/1194/P"/>
    <x v="1"/>
    <s v="P"/>
    <x v="1"/>
    <x v="14"/>
    <x v="0"/>
    <x v="492"/>
    <x v="0"/>
    <n v="0"/>
    <n v="1912"/>
    <n v="1120"/>
    <n v="3043"/>
    <s v="Briggston"/>
    <s v="Wenise Briggston"/>
    <x v="0"/>
  </r>
  <r>
    <x v="5393"/>
    <n v="5757"/>
    <x v="1"/>
    <x v="0"/>
    <s v="F/1195/P"/>
    <x v="1"/>
    <s v="P"/>
    <x v="0"/>
    <x v="40"/>
    <x v="0"/>
    <x v="0"/>
    <x v="0"/>
    <n v="0"/>
    <n v="558"/>
    <n v="1"/>
    <n v="559"/>
    <s v="Salin"/>
    <s v="Dianya Salin"/>
    <x v="0"/>
  </r>
  <r>
    <x v="5394"/>
    <n v="5758"/>
    <x v="1"/>
    <x v="1"/>
    <s v="G/934/S"/>
    <x v="3"/>
    <s v="S"/>
    <x v="0"/>
    <x v="15"/>
    <x v="0"/>
    <x v="0"/>
    <x v="0"/>
    <n v="0"/>
    <n v="0"/>
    <n v="0"/>
    <n v="0"/>
    <s v="Mcguirez"/>
    <s v="Heidie Mcguirez"/>
    <x v="1"/>
  </r>
  <r>
    <x v="5395"/>
    <n v="5761"/>
    <x v="0"/>
    <x v="1"/>
    <s v="B/220/S"/>
    <x v="0"/>
    <s v="S"/>
    <x v="0"/>
    <x v="31"/>
    <x v="0"/>
    <x v="0"/>
    <x v="0"/>
    <n v="0"/>
    <n v="0"/>
    <n v="0"/>
    <n v="0"/>
    <s v="Icablebat"/>
    <s v="Weino Icablebat"/>
    <x v="1"/>
  </r>
  <r>
    <x v="5396"/>
    <n v="5763"/>
    <x v="1"/>
    <x v="0"/>
    <s v="F/1099/S"/>
    <x v="1"/>
    <s v="S"/>
    <x v="0"/>
    <x v="46"/>
    <x v="0"/>
    <x v="0"/>
    <x v="0"/>
    <n v="56"/>
    <n v="1"/>
    <n v="642"/>
    <n v="699"/>
    <s v="Alentonway"/>
    <s v="Andan Alentonway"/>
    <x v="0"/>
  </r>
  <r>
    <x v="5397"/>
    <n v="5763"/>
    <x v="1"/>
    <x v="0"/>
    <s v="F/1099/S"/>
    <x v="1"/>
    <s v="S"/>
    <x v="0"/>
    <x v="1"/>
    <x v="0"/>
    <x v="0"/>
    <x v="0"/>
    <n v="0"/>
    <n v="838"/>
    <n v="193"/>
    <n v="1031"/>
    <s v="Alentonway"/>
    <s v="Erick Alentonway"/>
    <x v="0"/>
  </r>
  <r>
    <x v="5398"/>
    <n v="5764"/>
    <x v="1"/>
    <x v="0"/>
    <s v="F/1100/S"/>
    <x v="1"/>
    <s v="S"/>
    <x v="0"/>
    <x v="36"/>
    <x v="0"/>
    <x v="0"/>
    <x v="0"/>
    <n v="1037"/>
    <n v="8"/>
    <n v="1"/>
    <n v="1046"/>
    <s v="Nolds"/>
    <s v="Shery Nolds"/>
    <x v="1"/>
  </r>
  <r>
    <x v="5399"/>
    <n v="5765"/>
    <x v="0"/>
    <x v="0"/>
    <s v="C/181/P"/>
    <x v="7"/>
    <s v="P"/>
    <x v="0"/>
    <x v="42"/>
    <x v="0"/>
    <x v="0"/>
    <x v="1109"/>
    <n v="0"/>
    <n v="570"/>
    <n v="199"/>
    <n v="2640"/>
    <s v="Heermy"/>
    <s v="Altairk Heermy"/>
    <x v="0"/>
  </r>
  <r>
    <x v="5400"/>
    <n v="5767"/>
    <x v="1"/>
    <x v="1"/>
    <s v="G/936/S"/>
    <x v="3"/>
    <s v="S"/>
    <x v="1"/>
    <x v="3"/>
    <x v="0"/>
    <x v="0"/>
    <x v="0"/>
    <n v="0"/>
    <n v="0"/>
    <n v="0"/>
    <n v="0"/>
    <s v="Josesh"/>
    <s v="Jonaye Josesh"/>
    <x v="1"/>
  </r>
  <r>
    <x v="5401"/>
    <n v="5768"/>
    <x v="0"/>
    <x v="1"/>
    <s v="B/193/P"/>
    <x v="0"/>
    <s v="P"/>
    <x v="0"/>
    <x v="48"/>
    <x v="0"/>
    <x v="0"/>
    <x v="0"/>
    <n v="0"/>
    <n v="0"/>
    <n v="0"/>
    <n v="0"/>
    <s v="Cattle"/>
    <s v="Gatrino Cattle"/>
    <x v="1"/>
  </r>
  <r>
    <x v="5402"/>
    <n v="5768"/>
    <x v="0"/>
    <x v="1"/>
    <s v="B/193/P"/>
    <x v="0"/>
    <s v="P"/>
    <x v="2"/>
    <x v="15"/>
    <x v="0"/>
    <x v="0"/>
    <x v="0"/>
    <n v="0"/>
    <n v="0"/>
    <n v="0"/>
    <n v="0"/>
    <s v="Cattle"/>
    <s v="Izarfik Cattle"/>
    <x v="1"/>
  </r>
  <r>
    <x v="5403"/>
    <n v="5769"/>
    <x v="0"/>
    <x v="1"/>
    <s v="B/194/P"/>
    <x v="0"/>
    <s v="P"/>
    <x v="0"/>
    <x v="15"/>
    <x v="0"/>
    <x v="0"/>
    <x v="0"/>
    <n v="0"/>
    <n v="0"/>
    <n v="0"/>
    <n v="0"/>
    <s v="Oppont"/>
    <s v="Menkard Oppont"/>
    <x v="1"/>
  </r>
  <r>
    <x v="5404"/>
    <n v="5769"/>
    <x v="0"/>
    <x v="1"/>
    <s v="B/194/P"/>
    <x v="0"/>
    <s v="P"/>
    <x v="2"/>
    <x v="43"/>
    <x v="0"/>
    <x v="0"/>
    <x v="0"/>
    <n v="0"/>
    <n v="0"/>
    <n v="0"/>
    <n v="0"/>
    <s v="Oppont"/>
    <s v="Muonon Oppont"/>
    <x v="1"/>
  </r>
  <r>
    <x v="5405"/>
    <n v="5771"/>
    <x v="1"/>
    <x v="0"/>
    <s v="G/937/S"/>
    <x v="3"/>
    <s v="S"/>
    <x v="0"/>
    <x v="52"/>
    <x v="0"/>
    <x v="0"/>
    <x v="1110"/>
    <n v="0"/>
    <n v="4"/>
    <n v="0"/>
    <n v="872"/>
    <s v="Fielson"/>
    <s v="Sanda Fielson"/>
    <x v="1"/>
  </r>
  <r>
    <x v="5406"/>
    <n v="5058"/>
    <x v="2"/>
    <x v="1"/>
    <s v="F/963/S"/>
    <x v="1"/>
    <s v="S"/>
    <x v="0"/>
    <x v="42"/>
    <x v="0"/>
    <x v="0"/>
    <x v="0"/>
    <n v="0"/>
    <n v="0"/>
    <n v="0"/>
    <n v="0"/>
    <s v="Apie"/>
    <s v="Leos Apie"/>
    <x v="1"/>
  </r>
  <r>
    <x v="5407"/>
    <n v="5773"/>
    <x v="0"/>
    <x v="1"/>
    <s v="C/217/S"/>
    <x v="7"/>
    <s v="S"/>
    <x v="2"/>
    <x v="64"/>
    <x v="0"/>
    <x v="0"/>
    <x v="0"/>
    <n v="0"/>
    <n v="0"/>
    <n v="0"/>
    <n v="0"/>
    <s v="Sciatberit"/>
    <s v="Bosonan Sciatberit"/>
    <x v="1"/>
  </r>
  <r>
    <x v="5408"/>
    <n v="5776"/>
    <x v="1"/>
    <x v="0"/>
    <s v="F/1102/S"/>
    <x v="1"/>
    <s v="S"/>
    <x v="0"/>
    <x v="33"/>
    <x v="0"/>
    <x v="0"/>
    <x v="522"/>
    <n v="209"/>
    <n v="4"/>
    <n v="383"/>
    <n v="724"/>
    <s v="Saundez"/>
    <s v="Luise Saundez"/>
    <x v="0"/>
  </r>
  <r>
    <x v="5409"/>
    <n v="5777"/>
    <x v="1"/>
    <x v="0"/>
    <s v="F/1199/P"/>
    <x v="1"/>
    <s v="P"/>
    <x v="1"/>
    <x v="59"/>
    <x v="2"/>
    <x v="984"/>
    <x v="130"/>
    <n v="0"/>
    <n v="22"/>
    <n v="765"/>
    <n v="1371"/>
    <s v="River"/>
    <s v="Katen River"/>
    <x v="0"/>
  </r>
  <r>
    <x v="5410"/>
    <n v="5778"/>
    <x v="1"/>
    <x v="0"/>
    <s v="G/926/P"/>
    <x v="3"/>
    <s v="P"/>
    <x v="0"/>
    <x v="39"/>
    <x v="0"/>
    <x v="0"/>
    <x v="0"/>
    <n v="0"/>
    <n v="0"/>
    <n v="907"/>
    <n v="907"/>
    <s v="Pernard"/>
    <s v="Verney Pernard"/>
    <x v="0"/>
  </r>
  <r>
    <x v="5411"/>
    <n v="5779"/>
    <x v="1"/>
    <x v="0"/>
    <s v="G/938/S"/>
    <x v="3"/>
    <s v="S"/>
    <x v="0"/>
    <x v="24"/>
    <x v="0"/>
    <x v="0"/>
    <x v="997"/>
    <n v="0"/>
    <n v="0"/>
    <n v="0"/>
    <n v="706"/>
    <s v="Simsey"/>
    <s v="Glene Simsey"/>
    <x v="1"/>
  </r>
  <r>
    <x v="5412"/>
    <n v="5780"/>
    <x v="0"/>
    <x v="0"/>
    <s v="B/195/P"/>
    <x v="0"/>
    <s v="P"/>
    <x v="0"/>
    <x v="3"/>
    <x v="0"/>
    <x v="985"/>
    <x v="1111"/>
    <n v="0"/>
    <n v="23"/>
    <n v="273"/>
    <n v="8937"/>
    <s v="Ousious"/>
    <s v="Genif Ousious"/>
    <x v="1"/>
  </r>
  <r>
    <x v="5413"/>
    <n v="5780"/>
    <x v="0"/>
    <x v="1"/>
    <s v="B/195/P"/>
    <x v="0"/>
    <s v="P"/>
    <x v="0"/>
    <x v="8"/>
    <x v="0"/>
    <x v="0"/>
    <x v="0"/>
    <n v="0"/>
    <n v="0"/>
    <n v="0"/>
    <n v="0"/>
    <s v="Ousious"/>
    <s v="Hallux Ousious"/>
    <x v="1"/>
  </r>
  <r>
    <x v="5414"/>
    <n v="5780"/>
    <x v="0"/>
    <x v="1"/>
    <s v="B/195/P"/>
    <x v="0"/>
    <s v="P"/>
    <x v="2"/>
    <x v="33"/>
    <x v="0"/>
    <x v="0"/>
    <x v="0"/>
    <n v="0"/>
    <n v="0"/>
    <n v="0"/>
    <n v="0"/>
    <s v="Ousious"/>
    <s v="Betenar Ousious"/>
    <x v="1"/>
  </r>
  <r>
    <x v="5415"/>
    <n v="5781"/>
    <x v="1"/>
    <x v="0"/>
    <s v="F/1200/P"/>
    <x v="1"/>
    <s v="P"/>
    <x v="2"/>
    <x v="33"/>
    <x v="0"/>
    <x v="0"/>
    <x v="0"/>
    <n v="0"/>
    <n v="1"/>
    <n v="594"/>
    <n v="595"/>
    <s v="Harley"/>
    <s v="Nichad Harley"/>
    <x v="0"/>
  </r>
  <r>
    <x v="5416"/>
    <n v="5783"/>
    <x v="1"/>
    <x v="0"/>
    <s v="F/1201/P"/>
    <x v="1"/>
    <s v="P"/>
    <x v="2"/>
    <x v="26"/>
    <x v="0"/>
    <x v="0"/>
    <x v="1112"/>
    <n v="0"/>
    <n v="223"/>
    <n v="1"/>
    <n v="1421"/>
    <s v="Scottuez"/>
    <s v="Alendy Scottuez"/>
    <x v="1"/>
  </r>
  <r>
    <x v="5417"/>
    <n v="5785"/>
    <x v="1"/>
    <x v="0"/>
    <s v="F/1104/S"/>
    <x v="1"/>
    <s v="S"/>
    <x v="1"/>
    <x v="10"/>
    <x v="0"/>
    <x v="665"/>
    <x v="0"/>
    <n v="0"/>
    <n v="0"/>
    <n v="0"/>
    <n v="571"/>
    <s v="Mcgoway"/>
    <s v="Dwin Mcgoway"/>
    <x v="0"/>
  </r>
  <r>
    <x v="5418"/>
    <n v="5786"/>
    <x v="1"/>
    <x v="0"/>
    <s v="G/928/P"/>
    <x v="3"/>
    <s v="P"/>
    <x v="1"/>
    <x v="52"/>
    <x v="0"/>
    <x v="189"/>
    <x v="83"/>
    <n v="0"/>
    <n v="1720"/>
    <n v="0"/>
    <n v="1737"/>
    <s v="Sarios"/>
    <s v="Alfrey Sarios"/>
    <x v="0"/>
  </r>
  <r>
    <x v="5419"/>
    <n v="5073"/>
    <x v="2"/>
    <x v="1"/>
    <s v="F/1033/P"/>
    <x v="1"/>
    <s v="P"/>
    <x v="2"/>
    <x v="38"/>
    <x v="0"/>
    <x v="0"/>
    <x v="0"/>
    <n v="0"/>
    <n v="0"/>
    <n v="0"/>
    <n v="0"/>
    <s v="Frité"/>
    <s v="Vere Frité"/>
    <x v="1"/>
  </r>
  <r>
    <x v="5420"/>
    <n v="5790"/>
    <x v="0"/>
    <x v="0"/>
    <s v="C/218/S"/>
    <x v="7"/>
    <s v="S"/>
    <x v="0"/>
    <x v="59"/>
    <x v="0"/>
    <x v="0"/>
    <x v="163"/>
    <n v="945"/>
    <n v="2587"/>
    <n v="811"/>
    <n v="5411"/>
    <s v="Distured"/>
    <s v="Markard Distured"/>
    <x v="0"/>
  </r>
  <r>
    <x v="5421"/>
    <n v="5791"/>
    <x v="1"/>
    <x v="0"/>
    <s v="G/941/S"/>
    <x v="3"/>
    <s v="S"/>
    <x v="3"/>
    <x v="59"/>
    <x v="0"/>
    <x v="258"/>
    <x v="112"/>
    <n v="637"/>
    <n v="182"/>
    <n v="5"/>
    <n v="1014"/>
    <s v="Sancasey"/>
    <s v="Earlie Sancasey"/>
    <x v="1"/>
  </r>
  <r>
    <x v="5422"/>
    <n v="5792"/>
    <x v="0"/>
    <x v="0"/>
    <s v="B/196/P"/>
    <x v="0"/>
    <s v="P"/>
    <x v="2"/>
    <x v="46"/>
    <x v="0"/>
    <x v="0"/>
    <x v="1113"/>
    <n v="0"/>
    <n v="6344"/>
    <n v="199"/>
    <n v="9881"/>
    <s v="Subwor"/>
    <s v="Eltares Subwor"/>
    <x v="0"/>
  </r>
  <r>
    <x v="5423"/>
    <n v="5793"/>
    <x v="0"/>
    <x v="1"/>
    <s v="E/375/S"/>
    <x v="6"/>
    <s v="S"/>
    <x v="2"/>
    <x v="67"/>
    <x v="0"/>
    <x v="0"/>
    <x v="0"/>
    <n v="0"/>
    <n v="0"/>
    <n v="0"/>
    <n v="0"/>
    <s v="Gloyanthy"/>
    <s v="Dhenah Gloyanthy"/>
    <x v="1"/>
  </r>
  <r>
    <x v="5424"/>
    <n v="5794"/>
    <x v="0"/>
    <x v="0"/>
    <s v="D/182/P"/>
    <x v="5"/>
    <s v="P"/>
    <x v="0"/>
    <x v="11"/>
    <x v="0"/>
    <x v="0"/>
    <x v="1114"/>
    <n v="149"/>
    <n v="1472"/>
    <n v="3379"/>
    <n v="6202"/>
    <s v="Shoeweely"/>
    <s v="Winopus Shoeweely"/>
    <x v="0"/>
  </r>
  <r>
    <x v="5425"/>
    <n v="5795"/>
    <x v="1"/>
    <x v="0"/>
    <s v="F/1106/S"/>
    <x v="1"/>
    <s v="S"/>
    <x v="1"/>
    <x v="43"/>
    <x v="0"/>
    <x v="0"/>
    <x v="161"/>
    <n v="595"/>
    <n v="0"/>
    <n v="0"/>
    <n v="690"/>
    <s v="Hodes"/>
    <s v="Evey Hodes"/>
    <x v="1"/>
  </r>
  <r>
    <x v="5426"/>
    <n v="5074"/>
    <x v="2"/>
    <x v="0"/>
    <s v="F/967/S"/>
    <x v="1"/>
    <s v="S"/>
    <x v="0"/>
    <x v="8"/>
    <x v="0"/>
    <x v="986"/>
    <x v="0"/>
    <n v="926"/>
    <n v="382"/>
    <n v="0"/>
    <n v="5916"/>
    <s v="Biba"/>
    <s v="Gorsp Biba"/>
    <x v="0"/>
  </r>
  <r>
    <x v="5427"/>
    <n v="911"/>
    <x v="2"/>
    <x v="0"/>
    <s v="F/189/P"/>
    <x v="1"/>
    <s v="P"/>
    <x v="0"/>
    <x v="68"/>
    <x v="0"/>
    <x v="987"/>
    <x v="0"/>
    <n v="543"/>
    <n v="31"/>
    <n v="0"/>
    <n v="1427"/>
    <s v="Blate"/>
    <s v="Froops Blate"/>
    <x v="1"/>
  </r>
  <r>
    <x v="5428"/>
    <n v="5800"/>
    <x v="1"/>
    <x v="0"/>
    <s v="F/1203/P"/>
    <x v="1"/>
    <s v="P"/>
    <x v="3"/>
    <x v="46"/>
    <x v="0"/>
    <x v="830"/>
    <x v="0"/>
    <n v="830"/>
    <n v="0"/>
    <n v="6"/>
    <n v="1497"/>
    <s v="Llobsoney"/>
    <s v="Belly Llobsoney"/>
    <x v="0"/>
  </r>
  <r>
    <x v="5429"/>
    <n v="5095"/>
    <x v="2"/>
    <x v="1"/>
    <s v="F/1038/P"/>
    <x v="1"/>
    <s v="P"/>
    <x v="0"/>
    <x v="64"/>
    <x v="0"/>
    <x v="0"/>
    <x v="0"/>
    <n v="0"/>
    <n v="0"/>
    <n v="0"/>
    <n v="0"/>
    <s v="Snoff"/>
    <s v="Coate Snoff"/>
    <x v="1"/>
  </r>
  <r>
    <x v="5430"/>
    <n v="5804"/>
    <x v="1"/>
    <x v="1"/>
    <s v="G/933/P"/>
    <x v="3"/>
    <s v="P"/>
    <x v="0"/>
    <x v="6"/>
    <x v="0"/>
    <x v="0"/>
    <x v="0"/>
    <n v="0"/>
    <n v="0"/>
    <n v="0"/>
    <n v="0"/>
    <s v="Simpsonks"/>
    <s v="Allyn Simpsonks"/>
    <x v="0"/>
  </r>
  <r>
    <x v="5431"/>
    <n v="5806"/>
    <x v="1"/>
    <x v="0"/>
    <s v="F/1109/S"/>
    <x v="1"/>
    <s v="S"/>
    <x v="0"/>
    <x v="15"/>
    <x v="0"/>
    <x v="835"/>
    <x v="0"/>
    <n v="2"/>
    <n v="129"/>
    <n v="583"/>
    <n v="1228"/>
    <s v="Snowaney"/>
    <s v="Philda Snowaney"/>
    <x v="0"/>
  </r>
  <r>
    <x v="5432"/>
    <n v="5808"/>
    <x v="1"/>
    <x v="0"/>
    <s v="G/934/P"/>
    <x v="3"/>
    <s v="P"/>
    <x v="0"/>
    <x v="37"/>
    <x v="0"/>
    <x v="0"/>
    <x v="0"/>
    <n v="0"/>
    <n v="0"/>
    <n v="0"/>
    <n v="0"/>
    <s v="Josey"/>
    <s v="Keitha Josey"/>
    <x v="0"/>
  </r>
  <r>
    <x v="5433"/>
    <n v="5808"/>
    <x v="1"/>
    <x v="0"/>
    <s v="F/1204/P"/>
    <x v="1"/>
    <s v="P"/>
    <x v="0"/>
    <x v="41"/>
    <x v="0"/>
    <x v="0"/>
    <x v="83"/>
    <n v="41"/>
    <n v="359"/>
    <n v="393"/>
    <n v="796"/>
    <s v="Josey"/>
    <s v="Ferry Josey"/>
    <x v="0"/>
  </r>
  <r>
    <x v="5434"/>
    <n v="5808"/>
    <x v="1"/>
    <x v="0"/>
    <s v="F/1204/P"/>
    <x v="1"/>
    <s v="P"/>
    <x v="0"/>
    <x v="70"/>
    <x v="0"/>
    <x v="265"/>
    <x v="0"/>
    <n v="0"/>
    <n v="7"/>
    <n v="0"/>
    <n v="758"/>
    <s v="Josey"/>
    <s v="Haryn Josey"/>
    <x v="0"/>
  </r>
  <r>
    <x v="5435"/>
    <n v="5809"/>
    <x v="1"/>
    <x v="0"/>
    <s v="F/1205/P"/>
    <x v="1"/>
    <s v="P"/>
    <x v="0"/>
    <x v="15"/>
    <x v="0"/>
    <x v="475"/>
    <x v="1115"/>
    <n v="254"/>
    <n v="425"/>
    <n v="4"/>
    <n v="1298"/>
    <s v="Clemondsey"/>
    <s v="Violan Clemondsey"/>
    <x v="0"/>
  </r>
  <r>
    <x v="5436"/>
    <n v="5809"/>
    <x v="1"/>
    <x v="0"/>
    <s v="F/1205/P"/>
    <x v="1"/>
    <s v="P"/>
    <x v="0"/>
    <x v="59"/>
    <x v="0"/>
    <x v="0"/>
    <x v="1116"/>
    <n v="2077"/>
    <n v="0"/>
    <n v="0"/>
    <n v="2175"/>
    <s v="Clemondsey"/>
    <s v="Eilan Clemondsey"/>
    <x v="1"/>
  </r>
  <r>
    <x v="5437"/>
    <n v="5810"/>
    <x v="1"/>
    <x v="1"/>
    <s v="G/935/P"/>
    <x v="3"/>
    <s v="P"/>
    <x v="0"/>
    <x v="7"/>
    <x v="0"/>
    <x v="0"/>
    <x v="0"/>
    <n v="0"/>
    <n v="0"/>
    <n v="0"/>
    <n v="0"/>
    <s v="Chapmaney"/>
    <s v="Valey Chapmaney"/>
    <x v="1"/>
  </r>
  <r>
    <x v="5438"/>
    <n v="5810"/>
    <x v="0"/>
    <x v="0"/>
    <s v="E/366/P"/>
    <x v="6"/>
    <s v="P"/>
    <x v="0"/>
    <x v="14"/>
    <x v="0"/>
    <x v="0"/>
    <x v="1117"/>
    <n v="68"/>
    <n v="6"/>
    <n v="0"/>
    <n v="1563"/>
    <s v="Chapmaney"/>
    <s v="Annez Chapmaney"/>
    <x v="1"/>
  </r>
  <r>
    <x v="5439"/>
    <n v="5811"/>
    <x v="0"/>
    <x v="0"/>
    <s v="A/54/P"/>
    <x v="2"/>
    <s v="P"/>
    <x v="2"/>
    <x v="39"/>
    <x v="0"/>
    <x v="27"/>
    <x v="1118"/>
    <n v="95"/>
    <n v="0"/>
    <n v="2109"/>
    <n v="6263"/>
    <s v="Fulatorly"/>
    <s v="Haldah Fulatorly"/>
    <x v="0"/>
  </r>
  <r>
    <x v="5440"/>
    <n v="5811"/>
    <x v="0"/>
    <x v="0"/>
    <s v="A/54/P"/>
    <x v="2"/>
    <s v="P"/>
    <x v="2"/>
    <x v="59"/>
    <x v="0"/>
    <x v="429"/>
    <x v="1119"/>
    <n v="0"/>
    <n v="2108"/>
    <n v="0"/>
    <n v="6096"/>
    <s v="Fulatorly"/>
    <s v="Sadlam Fulatorly"/>
    <x v="1"/>
  </r>
  <r>
    <x v="5441"/>
    <n v="5812"/>
    <x v="1"/>
    <x v="1"/>
    <s v="G/943/S"/>
    <x v="3"/>
    <s v="S"/>
    <x v="0"/>
    <x v="16"/>
    <x v="0"/>
    <x v="0"/>
    <x v="0"/>
    <n v="0"/>
    <n v="0"/>
    <n v="0"/>
    <n v="0"/>
    <s v="Domington"/>
    <s v="Holey Domington"/>
    <x v="1"/>
  </r>
  <r>
    <x v="5442"/>
    <n v="5812"/>
    <x v="1"/>
    <x v="0"/>
    <s v="G/943/S"/>
    <x v="3"/>
    <s v="S"/>
    <x v="0"/>
    <x v="47"/>
    <x v="0"/>
    <x v="0"/>
    <x v="0"/>
    <n v="0"/>
    <n v="0"/>
    <n v="0"/>
    <n v="0"/>
    <s v="Domington"/>
    <s v="Garry Domington"/>
    <x v="1"/>
  </r>
  <r>
    <x v="5443"/>
    <n v="5812"/>
    <x v="1"/>
    <x v="1"/>
    <s v="G/943/S"/>
    <x v="3"/>
    <s v="S"/>
    <x v="0"/>
    <x v="71"/>
    <x v="0"/>
    <x v="0"/>
    <x v="0"/>
    <n v="0"/>
    <n v="0"/>
    <n v="0"/>
    <n v="0"/>
    <s v="Domington"/>
    <s v="Evaned Domington"/>
    <x v="1"/>
  </r>
  <r>
    <x v="5444"/>
    <n v="5812"/>
    <x v="1"/>
    <x v="1"/>
    <s v="G/943/S"/>
    <x v="3"/>
    <s v="S"/>
    <x v="0"/>
    <x v="37"/>
    <x v="0"/>
    <x v="0"/>
    <x v="0"/>
    <n v="0"/>
    <n v="0"/>
    <n v="0"/>
    <n v="0"/>
    <s v="Domington"/>
    <s v="Ireen Domington"/>
    <x v="1"/>
  </r>
  <r>
    <x v="5445"/>
    <n v="5812"/>
    <x v="1"/>
    <x v="1"/>
    <s v="G/943/S"/>
    <x v="3"/>
    <s v="S"/>
    <x v="0"/>
    <x v="54"/>
    <x v="0"/>
    <x v="0"/>
    <x v="0"/>
    <n v="0"/>
    <n v="0"/>
    <n v="0"/>
    <n v="0"/>
    <s v="Domington"/>
    <s v="Dian Domington"/>
    <x v="1"/>
  </r>
  <r>
    <x v="5446"/>
    <n v="5812"/>
    <x v="1"/>
    <x v="1"/>
    <s v="G/943/S"/>
    <x v="3"/>
    <s v="S"/>
    <x v="2"/>
    <x v="56"/>
    <x v="0"/>
    <x v="0"/>
    <x v="0"/>
    <n v="0"/>
    <n v="0"/>
    <n v="0"/>
    <n v="0"/>
    <s v="Domington"/>
    <s v="Karena Domington"/>
    <x v="1"/>
  </r>
  <r>
    <x v="5447"/>
    <n v="5813"/>
    <x v="1"/>
    <x v="1"/>
    <s v="G/936/P"/>
    <x v="3"/>
    <s v="P"/>
    <x v="0"/>
    <x v="54"/>
    <x v="0"/>
    <x v="0"/>
    <x v="0"/>
    <n v="0"/>
    <n v="0"/>
    <n v="0"/>
    <n v="0"/>
    <s v="Hortis"/>
    <s v="Coreee Hortis"/>
    <x v="1"/>
  </r>
  <r>
    <x v="5448"/>
    <n v="5116"/>
    <x v="2"/>
    <x v="1"/>
    <s v="F/980/S"/>
    <x v="1"/>
    <s v="S"/>
    <x v="0"/>
    <x v="36"/>
    <x v="0"/>
    <x v="0"/>
    <x v="0"/>
    <n v="0"/>
    <n v="0"/>
    <n v="0"/>
    <n v="0"/>
    <s v="Prity"/>
    <s v="Ars Prity"/>
    <x v="1"/>
  </r>
  <r>
    <x v="5449"/>
    <n v="5116"/>
    <x v="2"/>
    <x v="1"/>
    <s v="F/980/S"/>
    <x v="1"/>
    <s v="S"/>
    <x v="0"/>
    <x v="56"/>
    <x v="0"/>
    <x v="0"/>
    <x v="0"/>
    <n v="0"/>
    <n v="0"/>
    <n v="0"/>
    <n v="0"/>
    <s v="Prity"/>
    <s v="Fros Prity"/>
    <x v="1"/>
  </r>
  <r>
    <x v="5450"/>
    <n v="5120"/>
    <x v="2"/>
    <x v="0"/>
    <s v="E/320/P"/>
    <x v="6"/>
    <s v="P"/>
    <x v="0"/>
    <x v="28"/>
    <x v="0"/>
    <x v="0"/>
    <x v="0"/>
    <n v="0"/>
    <n v="0"/>
    <n v="0"/>
    <n v="0"/>
    <s v="Bate"/>
    <s v="Flams Bate"/>
    <x v="0"/>
  </r>
  <r>
    <x v="5451"/>
    <n v="5128"/>
    <x v="2"/>
    <x v="0"/>
    <s v="F/1045/P"/>
    <x v="1"/>
    <s v="P"/>
    <x v="0"/>
    <x v="69"/>
    <x v="0"/>
    <x v="461"/>
    <x v="0"/>
    <n v="1081"/>
    <n v="21"/>
    <n v="0"/>
    <n v="1158"/>
    <s v="Frazo"/>
    <s v="Forn Frazo"/>
    <x v="0"/>
  </r>
  <r>
    <x v="5452"/>
    <n v="5142"/>
    <x v="2"/>
    <x v="0"/>
    <s v="F/1050/P"/>
    <x v="1"/>
    <s v="P"/>
    <x v="0"/>
    <x v="32"/>
    <x v="0"/>
    <x v="0"/>
    <x v="0"/>
    <n v="0"/>
    <n v="0"/>
    <n v="0"/>
    <n v="0"/>
    <s v="Cre"/>
    <s v="Kies Cre"/>
    <x v="1"/>
  </r>
  <r>
    <x v="5453"/>
    <n v="5142"/>
    <x v="2"/>
    <x v="1"/>
    <s v="F/1050/P"/>
    <x v="1"/>
    <s v="P"/>
    <x v="0"/>
    <x v="33"/>
    <x v="0"/>
    <x v="0"/>
    <x v="0"/>
    <n v="0"/>
    <n v="0"/>
    <n v="0"/>
    <n v="0"/>
    <s v="Cre"/>
    <s v="Mark Cre"/>
    <x v="1"/>
  </r>
  <r>
    <x v="5454"/>
    <n v="5142"/>
    <x v="2"/>
    <x v="0"/>
    <s v="F/1050/P"/>
    <x v="1"/>
    <s v="P"/>
    <x v="0"/>
    <x v="32"/>
    <x v="0"/>
    <x v="0"/>
    <x v="0"/>
    <n v="0"/>
    <n v="0"/>
    <n v="0"/>
    <n v="0"/>
    <s v="Prin"/>
    <s v="Toisps Prin"/>
    <x v="1"/>
  </r>
  <r>
    <x v="5455"/>
    <n v="5816"/>
    <x v="1"/>
    <x v="0"/>
    <s v="G/937/P"/>
    <x v="3"/>
    <s v="P"/>
    <x v="0"/>
    <x v="14"/>
    <x v="0"/>
    <x v="27"/>
    <x v="0"/>
    <n v="7"/>
    <n v="0"/>
    <n v="387"/>
    <n v="395"/>
    <s v="Vines"/>
    <s v="Armene Vines"/>
    <x v="1"/>
  </r>
  <r>
    <x v="5456"/>
    <n v="5151"/>
    <x v="2"/>
    <x v="1"/>
    <s v="F/1052/P"/>
    <x v="1"/>
    <s v="P"/>
    <x v="0"/>
    <x v="9"/>
    <x v="0"/>
    <x v="0"/>
    <x v="0"/>
    <n v="0"/>
    <n v="0"/>
    <n v="0"/>
    <n v="0"/>
    <s v="Cotik"/>
    <s v="Flark Cotik"/>
    <x v="1"/>
  </r>
  <r>
    <x v="5457"/>
    <n v="5818"/>
    <x v="1"/>
    <x v="0"/>
    <s v="G/938/P"/>
    <x v="3"/>
    <s v="P"/>
    <x v="3"/>
    <x v="33"/>
    <x v="0"/>
    <x v="988"/>
    <x v="144"/>
    <n v="0"/>
    <n v="0"/>
    <n v="2"/>
    <n v="3560"/>
    <s v="Mullericer"/>
    <s v="Jeroy Mullericer"/>
    <x v="0"/>
  </r>
  <r>
    <x v="5458"/>
    <n v="5819"/>
    <x v="0"/>
    <x v="1"/>
    <s v="B/221/S"/>
    <x v="0"/>
    <s v="S"/>
    <x v="0"/>
    <x v="19"/>
    <x v="0"/>
    <x v="0"/>
    <x v="0"/>
    <n v="0"/>
    <n v="0"/>
    <n v="0"/>
    <n v="0"/>
    <s v="Suptive"/>
    <s v="Alcorab Suptive"/>
    <x v="1"/>
  </r>
  <r>
    <x v="5459"/>
    <n v="5820"/>
    <x v="1"/>
    <x v="0"/>
    <s v="F/1112/S"/>
    <x v="1"/>
    <s v="S"/>
    <x v="0"/>
    <x v="11"/>
    <x v="0"/>
    <x v="42"/>
    <x v="1081"/>
    <n v="198"/>
    <n v="0"/>
    <n v="0"/>
    <n v="716"/>
    <s v="Tersony"/>
    <s v="Ellene Tersony"/>
    <x v="1"/>
  </r>
  <r>
    <x v="5460"/>
    <n v="5821"/>
    <x v="0"/>
    <x v="0"/>
    <s v="C/183/P"/>
    <x v="7"/>
    <s v="P"/>
    <x v="2"/>
    <x v="5"/>
    <x v="0"/>
    <x v="0"/>
    <x v="938"/>
    <n v="99"/>
    <n v="317"/>
    <n v="5615"/>
    <n v="6527"/>
    <s v="Calazy"/>
    <s v="Dirfak Calazy"/>
    <x v="0"/>
  </r>
  <r>
    <x v="5461"/>
    <n v="5822"/>
    <x v="1"/>
    <x v="1"/>
    <s v="G/939/P"/>
    <x v="3"/>
    <s v="P"/>
    <x v="0"/>
    <x v="71"/>
    <x v="0"/>
    <x v="0"/>
    <x v="0"/>
    <n v="0"/>
    <n v="0"/>
    <n v="0"/>
    <n v="0"/>
    <s v="Chapmaney"/>
    <s v="Joandy Chapmaney"/>
    <x v="1"/>
  </r>
  <r>
    <x v="5462"/>
    <n v="5823"/>
    <x v="1"/>
    <x v="1"/>
    <s v="G/944/S"/>
    <x v="3"/>
    <s v="S"/>
    <x v="2"/>
    <x v="41"/>
    <x v="0"/>
    <x v="0"/>
    <x v="0"/>
    <n v="0"/>
    <n v="0"/>
    <n v="0"/>
    <n v="0"/>
    <s v="Antoshipson"/>
    <s v="Ronna Antoshipson"/>
    <x v="1"/>
  </r>
  <r>
    <x v="5463"/>
    <n v="5824"/>
    <x v="1"/>
    <x v="1"/>
    <s v="G/940/P"/>
    <x v="3"/>
    <s v="P"/>
    <x v="2"/>
    <x v="28"/>
    <x v="0"/>
    <x v="0"/>
    <x v="0"/>
    <n v="0"/>
    <n v="0"/>
    <n v="0"/>
    <n v="0"/>
    <s v="Contrevins"/>
    <s v="Carry Contrevins"/>
    <x v="1"/>
  </r>
  <r>
    <x v="5464"/>
    <n v="5825"/>
    <x v="0"/>
    <x v="0"/>
    <s v="B/198/P"/>
    <x v="0"/>
    <s v="P"/>
    <x v="0"/>
    <x v="26"/>
    <x v="0"/>
    <x v="0"/>
    <x v="1120"/>
    <n v="0"/>
    <n v="580"/>
    <n v="0"/>
    <n v="9388"/>
    <s v="Apenelexy"/>
    <s v="Betenar Apenelexy"/>
    <x v="1"/>
  </r>
  <r>
    <x v="5465"/>
    <n v="5826"/>
    <x v="0"/>
    <x v="1"/>
    <s v="E/367/P"/>
    <x v="6"/>
    <s v="P"/>
    <x v="2"/>
    <x v="59"/>
    <x v="0"/>
    <x v="0"/>
    <x v="0"/>
    <n v="0"/>
    <n v="0"/>
    <n v="0"/>
    <n v="0"/>
    <s v="Tertchty"/>
    <s v="Arkaban Tertchty"/>
    <x v="1"/>
  </r>
  <r>
    <x v="5466"/>
    <n v="5827"/>
    <x v="1"/>
    <x v="0"/>
    <s v="G/945/S"/>
    <x v="3"/>
    <s v="S"/>
    <x v="0"/>
    <x v="70"/>
    <x v="0"/>
    <x v="0"/>
    <x v="508"/>
    <n v="0"/>
    <n v="920"/>
    <n v="4"/>
    <n v="992"/>
    <s v="Willangsey"/>
    <s v="Anthia Willangsey"/>
    <x v="1"/>
  </r>
  <r>
    <x v="5467"/>
    <n v="5828"/>
    <x v="1"/>
    <x v="0"/>
    <s v="G/941/P"/>
    <x v="3"/>
    <s v="P"/>
    <x v="0"/>
    <x v="33"/>
    <x v="0"/>
    <x v="305"/>
    <x v="0"/>
    <n v="0"/>
    <n v="0"/>
    <n v="0"/>
    <n v="621"/>
    <s v="Goldendrice"/>
    <s v="Bethy Goldendrice"/>
    <x v="0"/>
  </r>
  <r>
    <x v="5468"/>
    <n v="5829"/>
    <x v="1"/>
    <x v="0"/>
    <s v="F/1113/S"/>
    <x v="1"/>
    <s v="S"/>
    <x v="0"/>
    <x v="40"/>
    <x v="0"/>
    <x v="0"/>
    <x v="179"/>
    <n v="0"/>
    <n v="0"/>
    <n v="716"/>
    <n v="737"/>
    <s v="Sancasey"/>
    <s v="Jona Sancasey"/>
    <x v="0"/>
  </r>
  <r>
    <x v="5469"/>
    <n v="5831"/>
    <x v="1"/>
    <x v="0"/>
    <s v=""/>
    <x v="4"/>
    <s v=""/>
    <x v="2"/>
    <x v="49"/>
    <x v="0"/>
    <x v="0"/>
    <x v="0"/>
    <n v="0"/>
    <n v="0"/>
    <n v="0"/>
    <n v="0"/>
    <s v="Rosalanenn"/>
    <s v="Jacky Rosalanenn"/>
    <x v="0"/>
  </r>
  <r>
    <x v="5470"/>
    <n v="5834"/>
    <x v="1"/>
    <x v="0"/>
    <s v="F/1206/P"/>
    <x v="1"/>
    <s v="P"/>
    <x v="3"/>
    <x v="43"/>
    <x v="0"/>
    <x v="202"/>
    <x v="197"/>
    <n v="0"/>
    <n v="325"/>
    <n v="218"/>
    <n v="1100"/>
    <s v="Brenney"/>
    <s v="Sterry Brenney"/>
    <x v="0"/>
  </r>
  <r>
    <x v="5471"/>
    <n v="5835"/>
    <x v="1"/>
    <x v="1"/>
    <s v="G/946/S"/>
    <x v="3"/>
    <s v="S"/>
    <x v="1"/>
    <x v="58"/>
    <x v="0"/>
    <x v="0"/>
    <x v="0"/>
    <n v="0"/>
    <n v="0"/>
    <n v="0"/>
    <n v="0"/>
    <s v="Avidson"/>
    <s v="Stendy Avidson"/>
    <x v="1"/>
  </r>
  <r>
    <x v="5472"/>
    <n v="5836"/>
    <x v="0"/>
    <x v="1"/>
    <s v="B/222/S"/>
    <x v="0"/>
    <s v="S"/>
    <x v="2"/>
    <x v="14"/>
    <x v="0"/>
    <x v="0"/>
    <x v="0"/>
    <n v="0"/>
    <n v="0"/>
    <n v="0"/>
    <n v="0"/>
    <s v="Irintious"/>
    <s v="Phah Irintious"/>
    <x v="1"/>
  </r>
  <r>
    <x v="5473"/>
    <n v="5837"/>
    <x v="1"/>
    <x v="0"/>
    <s v="F/1114/S"/>
    <x v="1"/>
    <s v="S"/>
    <x v="0"/>
    <x v="23"/>
    <x v="0"/>
    <x v="989"/>
    <x v="238"/>
    <n v="0"/>
    <n v="0"/>
    <n v="0"/>
    <n v="776"/>
    <s v="Maynardner"/>
    <s v="Eleaha Maynardner"/>
    <x v="0"/>
  </r>
  <r>
    <x v="5474"/>
    <n v="5839"/>
    <x v="0"/>
    <x v="1"/>
    <s v="C/219/S"/>
    <x v="7"/>
    <s v="S"/>
    <x v="0"/>
    <x v="38"/>
    <x v="0"/>
    <x v="0"/>
    <x v="0"/>
    <n v="0"/>
    <n v="0"/>
    <n v="0"/>
    <n v="0"/>
    <s v="Unloweedic"/>
    <s v="Ranopus Unloweedic"/>
    <x v="1"/>
  </r>
  <r>
    <x v="5475"/>
    <n v="5840"/>
    <x v="1"/>
    <x v="1"/>
    <s v="G/946/P"/>
    <x v="3"/>
    <s v="P"/>
    <x v="0"/>
    <x v="40"/>
    <x v="0"/>
    <x v="0"/>
    <x v="0"/>
    <n v="0"/>
    <n v="0"/>
    <n v="0"/>
    <n v="0"/>
    <s v="Potters"/>
    <s v="Jerrye Potters"/>
    <x v="0"/>
  </r>
  <r>
    <x v="5476"/>
    <n v="5842"/>
    <x v="0"/>
    <x v="1"/>
    <s v="C/220/S"/>
    <x v="7"/>
    <s v="S"/>
    <x v="2"/>
    <x v="7"/>
    <x v="0"/>
    <x v="0"/>
    <x v="0"/>
    <n v="0"/>
    <n v="0"/>
    <n v="0"/>
    <n v="0"/>
    <s v="Maging"/>
    <s v="Hekark Maging"/>
    <x v="1"/>
  </r>
  <r>
    <x v="5477"/>
    <n v="5842"/>
    <x v="0"/>
    <x v="1"/>
    <s v="C/220/S"/>
    <x v="7"/>
    <s v="S"/>
    <x v="2"/>
    <x v="38"/>
    <x v="0"/>
    <x v="0"/>
    <x v="0"/>
    <n v="0"/>
    <n v="0"/>
    <n v="0"/>
    <n v="0"/>
    <s v="Prefule"/>
    <s v="Zaurid Prefule"/>
    <x v="1"/>
  </r>
  <r>
    <x v="5478"/>
    <n v="5843"/>
    <x v="1"/>
    <x v="1"/>
    <s v="G/947/S"/>
    <x v="3"/>
    <s v="S"/>
    <x v="0"/>
    <x v="2"/>
    <x v="0"/>
    <x v="0"/>
    <x v="0"/>
    <n v="0"/>
    <n v="0"/>
    <n v="0"/>
    <n v="0"/>
    <s v="Hessey"/>
    <s v="Hughy Hessey"/>
    <x v="1"/>
  </r>
  <r>
    <x v="5479"/>
    <n v="5844"/>
    <x v="1"/>
    <x v="0"/>
    <s v="E/369/P"/>
    <x v="6"/>
    <s v="P"/>
    <x v="2"/>
    <x v="1"/>
    <x v="2"/>
    <x v="0"/>
    <x v="423"/>
    <n v="835"/>
    <n v="0"/>
    <n v="0"/>
    <n v="865"/>
    <s v="Spencervan"/>
    <s v="Lavey Spencervan"/>
    <x v="1"/>
  </r>
  <r>
    <x v="5480"/>
    <n v="5154"/>
    <x v="2"/>
    <x v="0"/>
    <s v="E/321/P"/>
    <x v="6"/>
    <s v="P"/>
    <x v="0"/>
    <x v="10"/>
    <x v="1"/>
    <x v="537"/>
    <x v="0"/>
    <n v="606"/>
    <n v="0"/>
    <n v="404"/>
    <n v="1048"/>
    <s v="Buche"/>
    <s v="Sunch Buche"/>
    <x v="0"/>
  </r>
  <r>
    <x v="5481"/>
    <n v="5847"/>
    <x v="1"/>
    <x v="0"/>
    <s v="F/1115/S"/>
    <x v="1"/>
    <s v="S"/>
    <x v="0"/>
    <x v="3"/>
    <x v="0"/>
    <x v="583"/>
    <x v="0"/>
    <n v="0"/>
    <n v="1415"/>
    <n v="0"/>
    <n v="1451"/>
    <s v="Trankliney"/>
    <s v="Olly Trankliney"/>
    <x v="0"/>
  </r>
  <r>
    <x v="5482"/>
    <n v="5848"/>
    <x v="1"/>
    <x v="0"/>
    <s v="E/377/S"/>
    <x v="6"/>
    <s v="S"/>
    <x v="3"/>
    <x v="7"/>
    <x v="0"/>
    <x v="990"/>
    <x v="1121"/>
    <n v="0"/>
    <n v="0"/>
    <n v="6"/>
    <n v="996"/>
    <s v="Benney"/>
    <s v="Eriana Benney"/>
    <x v="1"/>
  </r>
  <r>
    <x v="5483"/>
    <n v="5849"/>
    <x v="1"/>
    <x v="0"/>
    <s v="F/1208/P"/>
    <x v="1"/>
    <s v="P"/>
    <x v="0"/>
    <x v="0"/>
    <x v="0"/>
    <x v="0"/>
    <x v="0"/>
    <n v="0"/>
    <n v="0"/>
    <n v="1104"/>
    <n v="1104"/>
    <s v="Brightez"/>
    <s v="Jilley Brightez"/>
    <x v="0"/>
  </r>
  <r>
    <x v="5484"/>
    <n v="5852"/>
    <x v="1"/>
    <x v="0"/>
    <s v="E/370/P"/>
    <x v="6"/>
    <s v="P"/>
    <x v="0"/>
    <x v="38"/>
    <x v="0"/>
    <x v="0"/>
    <x v="0"/>
    <n v="0"/>
    <n v="727"/>
    <n v="260"/>
    <n v="987"/>
    <s v="Byerry"/>
    <s v="Stendy Byerry"/>
    <x v="0"/>
  </r>
  <r>
    <x v="5485"/>
    <n v="5854"/>
    <x v="1"/>
    <x v="0"/>
    <s v="F/1117/S"/>
    <x v="1"/>
    <s v="S"/>
    <x v="0"/>
    <x v="39"/>
    <x v="0"/>
    <x v="0"/>
    <x v="277"/>
    <n v="106"/>
    <n v="0"/>
    <n v="1903"/>
    <n v="2084"/>
    <s v="Olshaffey"/>
    <s v="Molley Olshaffey"/>
    <x v="1"/>
  </r>
  <r>
    <x v="5486"/>
    <n v="5855"/>
    <x v="1"/>
    <x v="0"/>
    <s v="F/1209/P"/>
    <x v="1"/>
    <s v="P"/>
    <x v="0"/>
    <x v="51"/>
    <x v="0"/>
    <x v="0"/>
    <x v="729"/>
    <n v="1827"/>
    <n v="0"/>
    <n v="0"/>
    <n v="2450"/>
    <s v="Horndley"/>
    <s v="Hanna Horndley"/>
    <x v="1"/>
  </r>
  <r>
    <x v="5487"/>
    <n v="5855"/>
    <x v="1"/>
    <x v="0"/>
    <s v="G/949/P"/>
    <x v="3"/>
    <s v="P"/>
    <x v="1"/>
    <x v="54"/>
    <x v="0"/>
    <x v="0"/>
    <x v="0"/>
    <n v="687"/>
    <n v="0"/>
    <n v="65"/>
    <n v="752"/>
    <s v="Horndley"/>
    <s v="Rhony Horndley"/>
    <x v="1"/>
  </r>
  <r>
    <x v="5488"/>
    <n v="5856"/>
    <x v="0"/>
    <x v="1"/>
    <s v="B/199/P"/>
    <x v="0"/>
    <s v="P"/>
    <x v="2"/>
    <x v="34"/>
    <x v="0"/>
    <x v="0"/>
    <x v="0"/>
    <n v="0"/>
    <n v="0"/>
    <n v="0"/>
    <n v="0"/>
    <s v="Wincer"/>
    <s v="Graviph Wincer"/>
    <x v="1"/>
  </r>
  <r>
    <x v="5489"/>
    <n v="5856"/>
    <x v="0"/>
    <x v="1"/>
    <s v="B/199/P"/>
    <x v="0"/>
    <s v="P"/>
    <x v="0"/>
    <x v="38"/>
    <x v="0"/>
    <x v="0"/>
    <x v="0"/>
    <n v="0"/>
    <n v="0"/>
    <n v="0"/>
    <n v="0"/>
    <s v="Wincer"/>
    <s v="Alark Wincer"/>
    <x v="1"/>
  </r>
  <r>
    <x v="5490"/>
    <n v="5857"/>
    <x v="0"/>
    <x v="0"/>
    <s v="E/378/S"/>
    <x v="6"/>
    <s v="S"/>
    <x v="0"/>
    <x v="34"/>
    <x v="0"/>
    <x v="0"/>
    <x v="91"/>
    <n v="64"/>
    <n v="139"/>
    <n v="3831"/>
    <n v="4036"/>
    <s v="Tinganking"/>
    <s v="Caiamin Tinganking"/>
    <x v="0"/>
  </r>
  <r>
    <x v="5491"/>
    <n v="5858"/>
    <x v="1"/>
    <x v="0"/>
    <s v="G/948/S"/>
    <x v="3"/>
    <s v="S"/>
    <x v="2"/>
    <x v="15"/>
    <x v="0"/>
    <x v="991"/>
    <x v="0"/>
    <n v="0"/>
    <n v="304"/>
    <n v="21"/>
    <n v="808"/>
    <s v="Barberts"/>
    <s v="Wally Barberts"/>
    <x v="1"/>
  </r>
  <r>
    <x v="5492"/>
    <n v="5859"/>
    <x v="1"/>
    <x v="0"/>
    <s v="E/371/P"/>
    <x v="6"/>
    <s v="P"/>
    <x v="3"/>
    <x v="40"/>
    <x v="0"/>
    <x v="0"/>
    <x v="841"/>
    <n v="2624"/>
    <n v="912"/>
    <n v="8"/>
    <n v="4000"/>
    <s v="Griffince"/>
    <s v="Leene Griffince"/>
    <x v="1"/>
  </r>
  <r>
    <x v="5493"/>
    <n v="5161"/>
    <x v="2"/>
    <x v="1"/>
    <s v="D/156/S"/>
    <x v="5"/>
    <s v="S"/>
    <x v="2"/>
    <x v="54"/>
    <x v="0"/>
    <x v="0"/>
    <x v="0"/>
    <n v="0"/>
    <n v="0"/>
    <n v="0"/>
    <n v="0"/>
    <s v="Cheen"/>
    <s v="Goos Cheen"/>
    <x v="1"/>
  </r>
  <r>
    <x v="5494"/>
    <n v="5162"/>
    <x v="2"/>
    <x v="1"/>
    <s v="F/988/S"/>
    <x v="1"/>
    <s v="S"/>
    <x v="2"/>
    <x v="4"/>
    <x v="0"/>
    <x v="0"/>
    <x v="0"/>
    <n v="0"/>
    <n v="0"/>
    <n v="0"/>
    <n v="0"/>
    <s v="Barne"/>
    <s v="Hoce Barne"/>
    <x v="1"/>
  </r>
  <r>
    <x v="5495"/>
    <n v="5162"/>
    <x v="2"/>
    <x v="0"/>
    <s v="F/988/S"/>
    <x v="1"/>
    <s v="S"/>
    <x v="2"/>
    <x v="0"/>
    <x v="0"/>
    <x v="175"/>
    <x v="0"/>
    <n v="125"/>
    <n v="0"/>
    <n v="1082"/>
    <n v="1305"/>
    <s v="Barne"/>
    <s v="Dow Barne"/>
    <x v="0"/>
  </r>
  <r>
    <x v="5496"/>
    <n v="5861"/>
    <x v="1"/>
    <x v="0"/>
    <s v="G/949/S"/>
    <x v="3"/>
    <s v="S"/>
    <x v="0"/>
    <x v="38"/>
    <x v="0"/>
    <x v="0"/>
    <x v="1122"/>
    <n v="0"/>
    <n v="17"/>
    <n v="13"/>
    <n v="1804"/>
    <s v="Browlerson"/>
    <s v="Melica Browlerson"/>
    <x v="1"/>
  </r>
  <r>
    <x v="5497"/>
    <n v="5863"/>
    <x v="1"/>
    <x v="0"/>
    <s v="G/950/P"/>
    <x v="3"/>
    <s v="P"/>
    <x v="2"/>
    <x v="16"/>
    <x v="0"/>
    <x v="0"/>
    <x v="0"/>
    <n v="0"/>
    <n v="0"/>
    <n v="0"/>
    <n v="0"/>
    <s v="Loverthyo"/>
    <s v="Lawren Loverthyo"/>
    <x v="1"/>
  </r>
  <r>
    <x v="5498"/>
    <n v="5863"/>
    <x v="1"/>
    <x v="0"/>
    <s v="F/1210/P"/>
    <x v="1"/>
    <s v="P"/>
    <x v="0"/>
    <x v="30"/>
    <x v="0"/>
    <x v="0"/>
    <x v="1123"/>
    <n v="18"/>
    <n v="318"/>
    <n v="0"/>
    <n v="902"/>
    <s v="Loverthyo"/>
    <s v="Allene Loverthyo"/>
    <x v="0"/>
  </r>
  <r>
    <x v="5499"/>
    <n v="5867"/>
    <x v="1"/>
    <x v="0"/>
    <s v="F/1212/P"/>
    <x v="1"/>
    <s v="P"/>
    <x v="0"/>
    <x v="11"/>
    <x v="0"/>
    <x v="0"/>
    <x v="0"/>
    <n v="0"/>
    <n v="1501"/>
    <n v="24"/>
    <n v="1525"/>
    <s v="Rocknight"/>
    <s v="Noria Rocknight"/>
    <x v="0"/>
  </r>
  <r>
    <x v="5500"/>
    <n v="5868"/>
    <x v="1"/>
    <x v="0"/>
    <s v="E/379/S"/>
    <x v="6"/>
    <s v="S"/>
    <x v="0"/>
    <x v="23"/>
    <x v="0"/>
    <x v="475"/>
    <x v="700"/>
    <n v="194"/>
    <n v="436"/>
    <n v="0"/>
    <n v="787"/>
    <s v="Blangibson"/>
    <s v="Yolace Blangibson"/>
    <x v="0"/>
  </r>
  <r>
    <x v="5501"/>
    <n v="5869"/>
    <x v="1"/>
    <x v="1"/>
    <s v="G/952/S"/>
    <x v="3"/>
    <s v="S"/>
    <x v="2"/>
    <x v="9"/>
    <x v="0"/>
    <x v="0"/>
    <x v="0"/>
    <n v="0"/>
    <n v="0"/>
    <n v="0"/>
    <n v="0"/>
    <s v="Polliamposs"/>
    <s v="Diandi Polliamposs"/>
    <x v="1"/>
  </r>
  <r>
    <x v="5502"/>
    <n v="5871"/>
    <x v="1"/>
    <x v="0"/>
    <s v="F/1120/S"/>
    <x v="1"/>
    <s v="S"/>
    <x v="2"/>
    <x v="1"/>
    <x v="0"/>
    <x v="0"/>
    <x v="1124"/>
    <n v="848"/>
    <n v="0"/>
    <n v="0"/>
    <n v="2217"/>
    <s v="Flemaney"/>
    <s v="Anda Flemaney"/>
    <x v="1"/>
  </r>
  <r>
    <x v="5503"/>
    <n v="5874"/>
    <x v="1"/>
    <x v="1"/>
    <s v="G/953/S"/>
    <x v="3"/>
    <s v="S"/>
    <x v="1"/>
    <x v="27"/>
    <x v="0"/>
    <x v="0"/>
    <x v="0"/>
    <n v="0"/>
    <n v="0"/>
    <n v="0"/>
    <n v="0"/>
    <s v="Simonsents"/>
    <s v="Gory Simonsents"/>
    <x v="1"/>
  </r>
  <r>
    <x v="5504"/>
    <n v="5875"/>
    <x v="1"/>
    <x v="0"/>
    <s v="E/381/S"/>
    <x v="6"/>
    <s v="S"/>
    <x v="0"/>
    <x v="18"/>
    <x v="0"/>
    <x v="512"/>
    <x v="0"/>
    <n v="0"/>
    <n v="769"/>
    <n v="0"/>
    <n v="789"/>
    <s v="Nasquez"/>
    <s v="Toddie Nasquez"/>
    <x v="0"/>
  </r>
  <r>
    <x v="5505"/>
    <n v="5166"/>
    <x v="2"/>
    <x v="0"/>
    <s v="D/163/P"/>
    <x v="5"/>
    <s v="P"/>
    <x v="0"/>
    <x v="25"/>
    <x v="0"/>
    <x v="146"/>
    <x v="0"/>
    <n v="477"/>
    <n v="22"/>
    <n v="2"/>
    <n v="883"/>
    <s v="Porki"/>
    <s v="Cor Porki"/>
    <x v="1"/>
  </r>
  <r>
    <x v="5506"/>
    <n v="5173"/>
    <x v="2"/>
    <x v="1"/>
    <s v="F/1057/P"/>
    <x v="1"/>
    <s v="P"/>
    <x v="0"/>
    <x v="43"/>
    <x v="0"/>
    <x v="0"/>
    <x v="0"/>
    <n v="0"/>
    <n v="0"/>
    <n v="0"/>
    <n v="0"/>
    <s v="Biba"/>
    <s v="Supies Biba"/>
    <x v="1"/>
  </r>
  <r>
    <x v="5507"/>
    <n v="5185"/>
    <x v="2"/>
    <x v="0"/>
    <s v="E/330/S"/>
    <x v="6"/>
    <s v="S"/>
    <x v="0"/>
    <x v="19"/>
    <x v="0"/>
    <x v="753"/>
    <x v="0"/>
    <n v="21"/>
    <n v="4"/>
    <n v="811"/>
    <n v="1359"/>
    <s v="Flie"/>
    <s v="Cruts Flie"/>
    <x v="0"/>
  </r>
  <r>
    <x v="5508"/>
    <n v="5877"/>
    <x v="1"/>
    <x v="0"/>
    <s v="F/1121/S"/>
    <x v="1"/>
    <s v="S"/>
    <x v="0"/>
    <x v="30"/>
    <x v="0"/>
    <x v="0"/>
    <x v="0"/>
    <n v="1552"/>
    <n v="0"/>
    <n v="0"/>
    <n v="1552"/>
    <s v="Carsoning"/>
    <s v="Tyle Carsoning"/>
    <x v="0"/>
  </r>
  <r>
    <x v="5509"/>
    <n v="5878"/>
    <x v="0"/>
    <x v="1"/>
    <s v="B/224/S"/>
    <x v="0"/>
    <s v="S"/>
    <x v="2"/>
    <x v="52"/>
    <x v="0"/>
    <x v="0"/>
    <x v="0"/>
    <n v="0"/>
    <n v="0"/>
    <n v="0"/>
    <n v="0"/>
    <s v="Busive"/>
    <s v="Duhrak Busive"/>
    <x v="1"/>
  </r>
  <r>
    <x v="5510"/>
    <n v="5187"/>
    <x v="2"/>
    <x v="0"/>
    <s v="E/324/P"/>
    <x v="6"/>
    <s v="P"/>
    <x v="0"/>
    <x v="28"/>
    <x v="0"/>
    <x v="880"/>
    <x v="0"/>
    <n v="0"/>
    <n v="5"/>
    <n v="0"/>
    <n v="954"/>
    <s v="Mellé"/>
    <s v="Ranuts Mellé"/>
    <x v="0"/>
  </r>
  <r>
    <x v="5511"/>
    <n v="5880"/>
    <x v="1"/>
    <x v="1"/>
    <s v="G/953/P"/>
    <x v="3"/>
    <s v="P"/>
    <x v="0"/>
    <x v="56"/>
    <x v="0"/>
    <x v="0"/>
    <x v="0"/>
    <n v="0"/>
    <n v="0"/>
    <n v="0"/>
    <n v="0"/>
    <s v="Pooley"/>
    <s v="Leneva Pooley"/>
    <x v="1"/>
  </r>
  <r>
    <x v="5512"/>
    <n v="5882"/>
    <x v="1"/>
    <x v="0"/>
    <s v="F/1214/P"/>
    <x v="1"/>
    <s v="P"/>
    <x v="0"/>
    <x v="30"/>
    <x v="0"/>
    <x v="286"/>
    <x v="206"/>
    <n v="73"/>
    <n v="0"/>
    <n v="1049"/>
    <n v="1150"/>
    <s v="Morez"/>
    <s v="Celis Morez"/>
    <x v="0"/>
  </r>
  <r>
    <x v="5513"/>
    <n v="5885"/>
    <x v="1"/>
    <x v="0"/>
    <s v="F/1123/S"/>
    <x v="1"/>
    <s v="S"/>
    <x v="0"/>
    <x v="54"/>
    <x v="2"/>
    <x v="8"/>
    <x v="1125"/>
    <n v="0"/>
    <n v="0"/>
    <n v="100"/>
    <n v="640"/>
    <s v="Oneiles"/>
    <s v="Danna Oneiles"/>
    <x v="1"/>
  </r>
  <r>
    <x v="5514"/>
    <n v="5885"/>
    <x v="1"/>
    <x v="0"/>
    <s v="F/1123/S"/>
    <x v="1"/>
    <s v="S"/>
    <x v="0"/>
    <x v="31"/>
    <x v="0"/>
    <x v="0"/>
    <x v="0"/>
    <n v="0"/>
    <n v="507"/>
    <n v="909"/>
    <n v="1416"/>
    <s v="Oneiles"/>
    <s v="Philia Oneiles"/>
    <x v="1"/>
  </r>
  <r>
    <x v="5515"/>
    <n v="5885"/>
    <x v="1"/>
    <x v="0"/>
    <s v="F/1123/S"/>
    <x v="1"/>
    <s v="S"/>
    <x v="0"/>
    <x v="19"/>
    <x v="0"/>
    <x v="0"/>
    <x v="1126"/>
    <n v="7"/>
    <n v="20"/>
    <n v="6"/>
    <n v="2428"/>
    <s v="Oneiles"/>
    <s v="Glena Oneiles"/>
    <x v="1"/>
  </r>
  <r>
    <x v="5516"/>
    <n v="5885"/>
    <x v="1"/>
    <x v="0"/>
    <s v="G/954/S"/>
    <x v="3"/>
    <s v="S"/>
    <x v="0"/>
    <x v="43"/>
    <x v="0"/>
    <x v="0"/>
    <x v="0"/>
    <n v="0"/>
    <n v="888"/>
    <n v="0"/>
    <n v="888"/>
    <s v="Oneiles"/>
    <s v="Aliedy Oneiles"/>
    <x v="0"/>
  </r>
  <r>
    <x v="5517"/>
    <n v="5885"/>
    <x v="1"/>
    <x v="1"/>
    <s v="G/954/S"/>
    <x v="3"/>
    <s v="S"/>
    <x v="2"/>
    <x v="40"/>
    <x v="0"/>
    <x v="0"/>
    <x v="0"/>
    <n v="0"/>
    <n v="0"/>
    <n v="0"/>
    <n v="0"/>
    <s v="Oneiles"/>
    <s v="Philda Oneiles"/>
    <x v="1"/>
  </r>
  <r>
    <x v="5518"/>
    <n v="5885"/>
    <x v="1"/>
    <x v="0"/>
    <s v="G/954/S"/>
    <x v="3"/>
    <s v="S"/>
    <x v="0"/>
    <x v="25"/>
    <x v="0"/>
    <x v="992"/>
    <x v="1034"/>
    <n v="0"/>
    <n v="93"/>
    <n v="0"/>
    <n v="5525"/>
    <s v="Oneiles"/>
    <s v="Carold Oneiles"/>
    <x v="0"/>
  </r>
  <r>
    <x v="5519"/>
    <n v="5885"/>
    <x v="1"/>
    <x v="0"/>
    <s v="G/954/S"/>
    <x v="3"/>
    <s v="S"/>
    <x v="0"/>
    <x v="38"/>
    <x v="0"/>
    <x v="0"/>
    <x v="0"/>
    <n v="0"/>
    <n v="0"/>
    <n v="1818"/>
    <n v="1818"/>
    <s v="Oneiles"/>
    <s v="Ivanna Oneiles"/>
    <x v="0"/>
  </r>
  <r>
    <x v="5520"/>
    <n v="5885"/>
    <x v="1"/>
    <x v="0"/>
    <s v="G/954/S"/>
    <x v="3"/>
    <s v="S"/>
    <x v="0"/>
    <x v="36"/>
    <x v="0"/>
    <x v="0"/>
    <x v="0"/>
    <n v="892"/>
    <n v="0"/>
    <n v="0"/>
    <n v="892"/>
    <s v="Oneiles"/>
    <s v="Fayene Oneiles"/>
    <x v="1"/>
  </r>
  <r>
    <x v="5521"/>
    <n v="5192"/>
    <x v="2"/>
    <x v="1"/>
    <s v="F/995/S"/>
    <x v="1"/>
    <s v="S"/>
    <x v="0"/>
    <x v="38"/>
    <x v="0"/>
    <x v="0"/>
    <x v="0"/>
    <n v="0"/>
    <n v="0"/>
    <n v="0"/>
    <n v="0"/>
    <s v="Khaf"/>
    <s v="Tostex Khaf"/>
    <x v="1"/>
  </r>
  <r>
    <x v="5522"/>
    <n v="5198"/>
    <x v="2"/>
    <x v="0"/>
    <s v="F/1059/P"/>
    <x v="1"/>
    <s v="P"/>
    <x v="0"/>
    <x v="11"/>
    <x v="0"/>
    <x v="993"/>
    <x v="0"/>
    <n v="430"/>
    <n v="0"/>
    <n v="0"/>
    <n v="1308"/>
    <s v="Fla"/>
    <s v="Lish Fla"/>
    <x v="0"/>
  </r>
  <r>
    <x v="5523"/>
    <n v="5887"/>
    <x v="1"/>
    <x v="0"/>
    <s v="E/374/P"/>
    <x v="6"/>
    <s v="P"/>
    <x v="1"/>
    <x v="53"/>
    <x v="0"/>
    <x v="756"/>
    <x v="91"/>
    <n v="0"/>
    <n v="61"/>
    <n v="0"/>
    <n v="844"/>
    <s v="Cochrisons"/>
    <s v="Adrie Cochrisons"/>
    <x v="1"/>
  </r>
  <r>
    <x v="5524"/>
    <n v="5887"/>
    <x v="1"/>
    <x v="0"/>
    <s v="F/1217/P"/>
    <x v="1"/>
    <s v="P"/>
    <x v="3"/>
    <x v="27"/>
    <x v="0"/>
    <x v="994"/>
    <x v="114"/>
    <n v="40"/>
    <n v="0"/>
    <n v="11"/>
    <n v="826"/>
    <s v="Cochrisons"/>
    <s v="Ryanne Cochrisons"/>
    <x v="0"/>
  </r>
  <r>
    <x v="5525"/>
    <n v="5220"/>
    <x v="2"/>
    <x v="0"/>
    <s v="D/165/P"/>
    <x v="5"/>
    <s v="P"/>
    <x v="0"/>
    <x v="33"/>
    <x v="0"/>
    <x v="995"/>
    <x v="0"/>
    <n v="353"/>
    <n v="0"/>
    <n v="19"/>
    <n v="2578"/>
    <s v="Cooki"/>
    <s v="Jackok Cooki"/>
    <x v="0"/>
  </r>
  <r>
    <x v="5526"/>
    <n v="5223"/>
    <x v="2"/>
    <x v="0"/>
    <s v="F/1002/S"/>
    <x v="1"/>
    <s v="S"/>
    <x v="2"/>
    <x v="52"/>
    <x v="0"/>
    <x v="996"/>
    <x v="0"/>
    <n v="0"/>
    <n v="24"/>
    <n v="0"/>
    <n v="299"/>
    <s v="Ble"/>
    <s v="Munda Ble"/>
    <x v="1"/>
  </r>
  <r>
    <x v="5527"/>
    <n v="5889"/>
    <x v="1"/>
    <x v="0"/>
    <s v="G/954/P"/>
    <x v="3"/>
    <s v="P"/>
    <x v="0"/>
    <x v="13"/>
    <x v="0"/>
    <x v="0"/>
    <x v="0"/>
    <n v="790"/>
    <n v="2368"/>
    <n v="1292"/>
    <n v="4450"/>
    <s v="Perrerojass"/>
    <s v="Leony Perrerojass"/>
    <x v="0"/>
  </r>
  <r>
    <x v="5528"/>
    <n v="5890"/>
    <x v="1"/>
    <x v="1"/>
    <s v="G/955/S"/>
    <x v="3"/>
    <s v="S"/>
    <x v="0"/>
    <x v="38"/>
    <x v="0"/>
    <x v="0"/>
    <x v="0"/>
    <n v="0"/>
    <n v="0"/>
    <n v="0"/>
    <n v="0"/>
    <s v="Woody"/>
    <s v="Ambert Woody"/>
    <x v="1"/>
  </r>
  <r>
    <x v="5529"/>
    <n v="5891"/>
    <x v="1"/>
    <x v="1"/>
    <s v="G/955/P"/>
    <x v="3"/>
    <s v="P"/>
    <x v="1"/>
    <x v="43"/>
    <x v="0"/>
    <x v="0"/>
    <x v="0"/>
    <n v="0"/>
    <n v="0"/>
    <n v="0"/>
    <n v="0"/>
    <s v="Steeletters"/>
    <s v="Bony Steeletters"/>
    <x v="1"/>
  </r>
  <r>
    <x v="5530"/>
    <n v="5894"/>
    <x v="1"/>
    <x v="1"/>
    <s v="G/957/S"/>
    <x v="3"/>
    <s v="S"/>
    <x v="1"/>
    <x v="41"/>
    <x v="0"/>
    <x v="0"/>
    <x v="0"/>
    <n v="0"/>
    <n v="0"/>
    <n v="0"/>
    <n v="0"/>
    <s v="Navages"/>
    <s v="Gabrin Navages"/>
    <x v="1"/>
  </r>
  <r>
    <x v="5531"/>
    <n v="5897"/>
    <x v="0"/>
    <x v="2"/>
    <s v="C/221/S"/>
    <x v="7"/>
    <s v="S"/>
    <x v="2"/>
    <x v="36"/>
    <x v="0"/>
    <x v="0"/>
    <x v="0"/>
    <n v="0"/>
    <n v="0"/>
    <n v="0"/>
    <n v="0"/>
    <s v="-"/>
    <s v="-"/>
    <x v="1"/>
  </r>
  <r>
    <x v="5532"/>
    <n v="5898"/>
    <x v="1"/>
    <x v="1"/>
    <s v="G/958/S"/>
    <x v="3"/>
    <s v="S"/>
    <x v="2"/>
    <x v="54"/>
    <x v="0"/>
    <x v="0"/>
    <x v="0"/>
    <n v="0"/>
    <n v="0"/>
    <n v="0"/>
    <n v="0"/>
    <s v="Dickley"/>
    <s v="Lolas Dickley"/>
    <x v="1"/>
  </r>
  <r>
    <x v="5533"/>
    <n v="5223"/>
    <x v="2"/>
    <x v="1"/>
    <s v="F/1002/S"/>
    <x v="1"/>
    <s v="S"/>
    <x v="1"/>
    <x v="34"/>
    <x v="0"/>
    <x v="0"/>
    <x v="0"/>
    <n v="0"/>
    <n v="0"/>
    <n v="0"/>
    <n v="0"/>
    <s v="Ble"/>
    <s v="Goles Ble"/>
    <x v="1"/>
  </r>
  <r>
    <x v="5534"/>
    <n v="5223"/>
    <x v="2"/>
    <x v="1"/>
    <s v="F/1002/S"/>
    <x v="1"/>
    <s v="S"/>
    <x v="0"/>
    <x v="57"/>
    <x v="0"/>
    <x v="0"/>
    <x v="0"/>
    <n v="0"/>
    <n v="0"/>
    <n v="0"/>
    <n v="0"/>
    <s v="Fla"/>
    <s v="Koot Fla"/>
    <x v="1"/>
  </r>
  <r>
    <x v="5535"/>
    <n v="5225"/>
    <x v="2"/>
    <x v="1"/>
    <s v="E/334/S"/>
    <x v="6"/>
    <s v="S"/>
    <x v="0"/>
    <x v="29"/>
    <x v="0"/>
    <x v="0"/>
    <x v="0"/>
    <n v="0"/>
    <n v="0"/>
    <n v="0"/>
    <n v="0"/>
    <s v="Sincy"/>
    <s v="Chrets Sincy"/>
    <x v="1"/>
  </r>
  <r>
    <x v="5536"/>
    <n v="5901"/>
    <x v="1"/>
    <x v="0"/>
    <s v="F/1221/P"/>
    <x v="1"/>
    <s v="P"/>
    <x v="2"/>
    <x v="24"/>
    <x v="0"/>
    <x v="0"/>
    <x v="681"/>
    <n v="0"/>
    <n v="0"/>
    <n v="839"/>
    <n v="879"/>
    <s v="Castannison"/>
    <s v="Kennie Castannison"/>
    <x v="0"/>
  </r>
  <r>
    <x v="5537"/>
    <n v="5230"/>
    <x v="2"/>
    <x v="0"/>
    <s v="F/1004/S"/>
    <x v="1"/>
    <s v="S"/>
    <x v="0"/>
    <x v="40"/>
    <x v="0"/>
    <x v="997"/>
    <x v="0"/>
    <n v="1548"/>
    <n v="44"/>
    <n v="0"/>
    <n v="1855"/>
    <s v="Tité"/>
    <s v="Dow Tité"/>
    <x v="1"/>
  </r>
  <r>
    <x v="5538"/>
    <n v="5903"/>
    <x v="1"/>
    <x v="0"/>
    <s v="E/376/P"/>
    <x v="6"/>
    <s v="P"/>
    <x v="0"/>
    <x v="10"/>
    <x v="0"/>
    <x v="859"/>
    <x v="0"/>
    <n v="13"/>
    <n v="514"/>
    <n v="41"/>
    <n v="791"/>
    <s v="Doughan"/>
    <s v="Vivia Doughan"/>
    <x v="0"/>
  </r>
  <r>
    <x v="5539"/>
    <n v="5905"/>
    <x v="1"/>
    <x v="0"/>
    <s v="G/959/S"/>
    <x v="3"/>
    <s v="S"/>
    <x v="0"/>
    <x v="40"/>
    <x v="0"/>
    <x v="32"/>
    <x v="333"/>
    <n v="1"/>
    <n v="1"/>
    <n v="0"/>
    <n v="705"/>
    <s v="Byerry"/>
    <s v="Elindy Byerry"/>
    <x v="1"/>
  </r>
  <r>
    <x v="5540"/>
    <n v="5906"/>
    <x v="1"/>
    <x v="0"/>
    <s v="G/957/P"/>
    <x v="3"/>
    <s v="P"/>
    <x v="3"/>
    <x v="27"/>
    <x v="0"/>
    <x v="0"/>
    <x v="0"/>
    <n v="207"/>
    <n v="347"/>
    <n v="262"/>
    <n v="816"/>
    <s v="Santin"/>
    <s v="Dwin Santin"/>
    <x v="0"/>
  </r>
  <r>
    <x v="5541"/>
    <n v="5907"/>
    <x v="1"/>
    <x v="1"/>
    <s v="G/960/S"/>
    <x v="3"/>
    <s v="S"/>
    <x v="1"/>
    <x v="60"/>
    <x v="0"/>
    <x v="0"/>
    <x v="0"/>
    <n v="0"/>
    <n v="0"/>
    <n v="0"/>
    <n v="0"/>
    <s v="Jarvey"/>
    <s v="Winia Jarvey"/>
    <x v="1"/>
  </r>
  <r>
    <x v="5542"/>
    <n v="5908"/>
    <x v="1"/>
    <x v="0"/>
    <s v="F/1126/S"/>
    <x v="1"/>
    <s v="S"/>
    <x v="0"/>
    <x v="42"/>
    <x v="0"/>
    <x v="65"/>
    <x v="1127"/>
    <n v="300"/>
    <n v="0"/>
    <n v="0"/>
    <n v="776"/>
    <s v="Brooker"/>
    <s v="Paulia Brooker"/>
    <x v="1"/>
  </r>
  <r>
    <x v="5543"/>
    <n v="5909"/>
    <x v="1"/>
    <x v="0"/>
    <s v="F/1127/S"/>
    <x v="1"/>
    <s v="S"/>
    <x v="2"/>
    <x v="43"/>
    <x v="0"/>
    <x v="0"/>
    <x v="95"/>
    <n v="0"/>
    <n v="0"/>
    <n v="0"/>
    <n v="716"/>
    <s v="Fryan"/>
    <s v="Luisy Fryan"/>
    <x v="1"/>
  </r>
  <r>
    <x v="5544"/>
    <n v="5909"/>
    <x v="1"/>
    <x v="1"/>
    <s v="G/961/S"/>
    <x v="3"/>
    <s v="S"/>
    <x v="0"/>
    <x v="63"/>
    <x v="0"/>
    <x v="0"/>
    <x v="0"/>
    <n v="0"/>
    <n v="0"/>
    <n v="0"/>
    <n v="0"/>
    <s v="Fryan"/>
    <s v="Anda Fryan"/>
    <x v="1"/>
  </r>
  <r>
    <x v="5545"/>
    <n v="5909"/>
    <x v="1"/>
    <x v="1"/>
    <s v="G/961/S"/>
    <x v="3"/>
    <s v="S"/>
    <x v="2"/>
    <x v="37"/>
    <x v="0"/>
    <x v="0"/>
    <x v="0"/>
    <n v="0"/>
    <n v="0"/>
    <n v="0"/>
    <n v="0"/>
    <s v="Fryan"/>
    <s v="Holey Fryan"/>
    <x v="1"/>
  </r>
  <r>
    <x v="5546"/>
    <n v="5912"/>
    <x v="1"/>
    <x v="1"/>
    <s v="G/963/S"/>
    <x v="3"/>
    <s v="S"/>
    <x v="0"/>
    <x v="24"/>
    <x v="0"/>
    <x v="0"/>
    <x v="0"/>
    <n v="0"/>
    <n v="0"/>
    <n v="0"/>
    <n v="0"/>
    <s v="Joycerton"/>
    <s v="Dianya Joycerton"/>
    <x v="1"/>
  </r>
  <r>
    <x v="5547"/>
    <n v="5913"/>
    <x v="0"/>
    <x v="0"/>
    <s v="D/185/P"/>
    <x v="5"/>
    <s v="P"/>
    <x v="0"/>
    <x v="39"/>
    <x v="0"/>
    <x v="0"/>
    <x v="315"/>
    <n v="0"/>
    <n v="1"/>
    <n v="1407"/>
    <n v="1414"/>
    <s v="Peterive"/>
    <s v="Beidus Peterive"/>
    <x v="0"/>
  </r>
  <r>
    <x v="5548"/>
    <n v="5915"/>
    <x v="1"/>
    <x v="0"/>
    <s v="E/382/S"/>
    <x v="6"/>
    <s v="S"/>
    <x v="0"/>
    <x v="25"/>
    <x v="0"/>
    <x v="0"/>
    <x v="0"/>
    <n v="39"/>
    <n v="0"/>
    <n v="749"/>
    <n v="788"/>
    <s v="Mcneiley"/>
    <s v="Garion Mcneiley"/>
    <x v="0"/>
  </r>
  <r>
    <x v="5549"/>
    <n v="5916"/>
    <x v="1"/>
    <x v="0"/>
    <s v="E/383/S"/>
    <x v="6"/>
    <s v="S"/>
    <x v="3"/>
    <x v="43"/>
    <x v="0"/>
    <x v="71"/>
    <x v="83"/>
    <n v="450"/>
    <n v="204"/>
    <n v="0"/>
    <n v="659"/>
    <s v="Meltonway"/>
    <s v="Marky Meltonway"/>
    <x v="1"/>
  </r>
  <r>
    <x v="5550"/>
    <n v="5919"/>
    <x v="0"/>
    <x v="0"/>
    <s v="A/55/P"/>
    <x v="2"/>
    <s v="P"/>
    <x v="2"/>
    <x v="6"/>
    <x v="0"/>
    <x v="0"/>
    <x v="1128"/>
    <n v="15"/>
    <n v="5"/>
    <n v="0"/>
    <n v="2447"/>
    <s v="Heracker"/>
    <s v="Phonons Heracker"/>
    <x v="1"/>
  </r>
  <r>
    <x v="5551"/>
    <n v="5920"/>
    <x v="1"/>
    <x v="0"/>
    <s v="F/1223/P"/>
    <x v="1"/>
    <s v="P"/>
    <x v="0"/>
    <x v="3"/>
    <x v="0"/>
    <x v="13"/>
    <x v="501"/>
    <n v="756"/>
    <n v="308"/>
    <n v="0"/>
    <n v="1206"/>
    <s v="Buckeenez"/>
    <s v="Celina Buckeenez"/>
    <x v="0"/>
  </r>
  <r>
    <x v="5552"/>
    <n v="5921"/>
    <x v="1"/>
    <x v="1"/>
    <s v="G/959/P"/>
    <x v="3"/>
    <s v="P"/>
    <x v="0"/>
    <x v="22"/>
    <x v="0"/>
    <x v="0"/>
    <x v="0"/>
    <n v="0"/>
    <n v="0"/>
    <n v="0"/>
    <n v="0"/>
    <s v="Campson"/>
    <s v="Vandy Campson"/>
    <x v="1"/>
  </r>
  <r>
    <x v="5553"/>
    <n v="5921"/>
    <x v="1"/>
    <x v="0"/>
    <s v="F/1224/P"/>
    <x v="1"/>
    <s v="P"/>
    <x v="0"/>
    <x v="15"/>
    <x v="0"/>
    <x v="0"/>
    <x v="0"/>
    <n v="859"/>
    <n v="62"/>
    <n v="0"/>
    <n v="921"/>
    <s v="Campson"/>
    <s v="Brance Campson"/>
    <x v="0"/>
  </r>
  <r>
    <x v="5554"/>
    <n v="5922"/>
    <x v="1"/>
    <x v="0"/>
    <s v="G/960/P"/>
    <x v="3"/>
    <s v="P"/>
    <x v="0"/>
    <x v="25"/>
    <x v="0"/>
    <x v="0"/>
    <x v="0"/>
    <n v="0"/>
    <n v="0"/>
    <n v="0"/>
    <n v="0"/>
    <s v="Bairdyork"/>
    <s v="Elia Bairdyork"/>
    <x v="0"/>
  </r>
  <r>
    <x v="5555"/>
    <n v="5234"/>
    <x v="2"/>
    <x v="0"/>
    <s v="F/1067/P"/>
    <x v="1"/>
    <s v="P"/>
    <x v="0"/>
    <x v="4"/>
    <x v="0"/>
    <x v="998"/>
    <x v="0"/>
    <n v="2251"/>
    <n v="117"/>
    <n v="0"/>
    <n v="2639"/>
    <s v="Chmad"/>
    <s v="Tote Chmad"/>
    <x v="1"/>
  </r>
  <r>
    <x v="5556"/>
    <n v="5924"/>
    <x v="1"/>
    <x v="0"/>
    <s v="F/1225/P"/>
    <x v="1"/>
    <s v="P"/>
    <x v="0"/>
    <x v="27"/>
    <x v="0"/>
    <x v="999"/>
    <x v="292"/>
    <n v="25"/>
    <n v="74"/>
    <n v="289"/>
    <n v="595"/>
    <s v="Brantuarez"/>
    <s v="Nelley Brantuarez"/>
    <x v="0"/>
  </r>
  <r>
    <x v="5557"/>
    <n v="5925"/>
    <x v="0"/>
    <x v="0"/>
    <s v="B/226/S"/>
    <x v="0"/>
    <s v="S"/>
    <x v="0"/>
    <x v="19"/>
    <x v="0"/>
    <x v="0"/>
    <x v="1129"/>
    <n v="0"/>
    <n v="0"/>
    <n v="3780"/>
    <n v="5424"/>
    <s v="Rotter"/>
    <s v="Anchird Rotter"/>
    <x v="0"/>
  </r>
  <r>
    <x v="5558"/>
    <n v="5925"/>
    <x v="0"/>
    <x v="0"/>
    <s v="B/226/S"/>
    <x v="0"/>
    <s v="S"/>
    <x v="0"/>
    <x v="4"/>
    <x v="0"/>
    <x v="0"/>
    <x v="1130"/>
    <n v="0"/>
    <n v="96"/>
    <n v="69"/>
    <n v="2167"/>
    <s v="Rotter"/>
    <s v="Medib Rotter"/>
    <x v="1"/>
  </r>
  <r>
    <x v="5559"/>
    <n v="5925"/>
    <x v="0"/>
    <x v="0"/>
    <s v="B/226/S"/>
    <x v="0"/>
    <s v="S"/>
    <x v="0"/>
    <x v="25"/>
    <x v="0"/>
    <x v="0"/>
    <x v="0"/>
    <n v="0"/>
    <n v="241"/>
    <n v="4757"/>
    <n v="4998"/>
    <s v="Rotter"/>
    <s v="Tark Rotter"/>
    <x v="0"/>
  </r>
  <r>
    <x v="5560"/>
    <n v="5927"/>
    <x v="0"/>
    <x v="0"/>
    <s v="B/201/P"/>
    <x v="0"/>
    <s v="P"/>
    <x v="2"/>
    <x v="1"/>
    <x v="0"/>
    <x v="0"/>
    <x v="1131"/>
    <n v="0"/>
    <n v="725"/>
    <n v="2300"/>
    <n v="5446"/>
    <s v="Sysilstict"/>
    <s v="Duhrak Sysilstict"/>
    <x v="0"/>
  </r>
  <r>
    <x v="5561"/>
    <n v="5927"/>
    <x v="0"/>
    <x v="0"/>
    <s v="B/201/P"/>
    <x v="0"/>
    <s v="P"/>
    <x v="3"/>
    <x v="40"/>
    <x v="0"/>
    <x v="0"/>
    <x v="255"/>
    <n v="0"/>
    <n v="4810"/>
    <n v="25"/>
    <n v="4944"/>
    <s v="Sysilstict"/>
    <s v="Naviton Sysilstict"/>
    <x v="0"/>
  </r>
  <r>
    <x v="5562"/>
    <n v="5927"/>
    <x v="0"/>
    <x v="1"/>
    <s v="B/201/P"/>
    <x v="0"/>
    <s v="P"/>
    <x v="2"/>
    <x v="59"/>
    <x v="0"/>
    <x v="0"/>
    <x v="0"/>
    <n v="0"/>
    <n v="0"/>
    <n v="0"/>
    <n v="0"/>
    <s v="Sysilstict"/>
    <s v="Kraban Sysilstict"/>
    <x v="1"/>
  </r>
  <r>
    <x v="5563"/>
    <n v="5927"/>
    <x v="0"/>
    <x v="0"/>
    <s v="B/201/P"/>
    <x v="0"/>
    <s v="P"/>
    <x v="2"/>
    <x v="18"/>
    <x v="0"/>
    <x v="0"/>
    <x v="1132"/>
    <n v="0"/>
    <n v="5474"/>
    <n v="104"/>
    <n v="6842"/>
    <s v="Sysilstict"/>
    <s v="Alcoran Sysilstict"/>
    <x v="0"/>
  </r>
  <r>
    <x v="5564"/>
    <n v="5927"/>
    <x v="0"/>
    <x v="1"/>
    <s v="B/201/P"/>
    <x v="0"/>
    <s v="P"/>
    <x v="0"/>
    <x v="30"/>
    <x v="0"/>
    <x v="0"/>
    <x v="0"/>
    <n v="0"/>
    <n v="0"/>
    <n v="0"/>
    <n v="0"/>
    <s v="Ballexy"/>
    <s v="Taurak Ballexy"/>
    <x v="1"/>
  </r>
  <r>
    <x v="5565"/>
    <n v="5927"/>
    <x v="0"/>
    <x v="0"/>
    <s v="B/201/P"/>
    <x v="0"/>
    <s v="P"/>
    <x v="2"/>
    <x v="8"/>
    <x v="0"/>
    <x v="23"/>
    <x v="1133"/>
    <n v="324"/>
    <n v="899"/>
    <n v="375"/>
    <n v="5459"/>
    <s v="Sysilstict"/>
    <s v="Grastab Sysilstict"/>
    <x v="0"/>
  </r>
  <r>
    <x v="5566"/>
    <n v="5927"/>
    <x v="0"/>
    <x v="0"/>
    <s v="B/201/P"/>
    <x v="0"/>
    <s v="P"/>
    <x v="2"/>
    <x v="26"/>
    <x v="0"/>
    <x v="0"/>
    <x v="1094"/>
    <n v="0"/>
    <n v="274"/>
    <n v="2056"/>
    <n v="4036"/>
    <s v="Ballexy"/>
    <s v="Jihoton Ballexy"/>
    <x v="0"/>
  </r>
  <r>
    <x v="5567"/>
    <n v="5928"/>
    <x v="1"/>
    <x v="0"/>
    <s v="E/377/P"/>
    <x v="6"/>
    <s v="P"/>
    <x v="0"/>
    <x v="28"/>
    <x v="0"/>
    <x v="52"/>
    <x v="130"/>
    <n v="559"/>
    <n v="21"/>
    <n v="33"/>
    <n v="787"/>
    <s v="Slates"/>
    <s v="Becca Slates"/>
    <x v="1"/>
  </r>
  <r>
    <x v="5568"/>
    <n v="5930"/>
    <x v="0"/>
    <x v="1"/>
    <s v="B/227/S"/>
    <x v="0"/>
    <s v="S"/>
    <x v="2"/>
    <x v="1"/>
    <x v="0"/>
    <x v="0"/>
    <x v="0"/>
    <n v="0"/>
    <n v="0"/>
    <n v="0"/>
    <n v="0"/>
    <s v="Geakerat"/>
    <s v="Muonea Geakerat"/>
    <x v="1"/>
  </r>
  <r>
    <x v="5569"/>
    <n v="5930"/>
    <x v="0"/>
    <x v="0"/>
    <s v="B/227/S"/>
    <x v="0"/>
    <s v="S"/>
    <x v="0"/>
    <x v="7"/>
    <x v="0"/>
    <x v="0"/>
    <x v="1134"/>
    <n v="0"/>
    <n v="2463"/>
    <n v="517"/>
    <n v="3994"/>
    <s v="Geakerat"/>
    <s v="Yildus Geakerat"/>
    <x v="0"/>
  </r>
  <r>
    <x v="5570"/>
    <n v="5930"/>
    <x v="0"/>
    <x v="1"/>
    <s v="B/227/S"/>
    <x v="0"/>
    <s v="S"/>
    <x v="2"/>
    <x v="43"/>
    <x v="0"/>
    <x v="0"/>
    <x v="0"/>
    <n v="0"/>
    <n v="0"/>
    <n v="0"/>
    <n v="0"/>
    <s v="Geakerat"/>
    <s v="Sarich Geakerat"/>
    <x v="1"/>
  </r>
  <r>
    <x v="5571"/>
    <n v="5931"/>
    <x v="0"/>
    <x v="0"/>
    <s v="A/56/P"/>
    <x v="2"/>
    <s v="P"/>
    <x v="2"/>
    <x v="0"/>
    <x v="0"/>
    <x v="0"/>
    <x v="0"/>
    <n v="0"/>
    <n v="1854"/>
    <n v="171"/>
    <n v="2025"/>
    <s v="Clugeammy"/>
    <s v="Alcoran Clugeammy"/>
    <x v="0"/>
  </r>
  <r>
    <x v="5572"/>
    <n v="5244"/>
    <x v="2"/>
    <x v="0"/>
    <s v="F/1006/S"/>
    <x v="1"/>
    <s v="S"/>
    <x v="0"/>
    <x v="22"/>
    <x v="0"/>
    <x v="231"/>
    <x v="0"/>
    <n v="586"/>
    <n v="770"/>
    <n v="0"/>
    <n v="1574"/>
    <s v="Tité"/>
    <s v="Tax Tité"/>
    <x v="0"/>
  </r>
  <r>
    <x v="5573"/>
    <n v="5934"/>
    <x v="1"/>
    <x v="0"/>
    <s v="G/962/P"/>
    <x v="3"/>
    <s v="P"/>
    <x v="0"/>
    <x v="19"/>
    <x v="0"/>
    <x v="62"/>
    <x v="872"/>
    <n v="0"/>
    <n v="0"/>
    <n v="3"/>
    <n v="1817"/>
    <s v="Mcfaddenson"/>
    <s v="Joanry Mcfaddenson"/>
    <x v="1"/>
  </r>
  <r>
    <x v="5574"/>
    <n v="5938"/>
    <x v="1"/>
    <x v="0"/>
    <s v="E/384/S"/>
    <x v="6"/>
    <s v="S"/>
    <x v="2"/>
    <x v="9"/>
    <x v="0"/>
    <x v="0"/>
    <x v="0"/>
    <n v="52"/>
    <n v="0"/>
    <n v="0"/>
    <n v="52"/>
    <s v="Floydendley"/>
    <s v="Melvia Floydendley"/>
    <x v="1"/>
  </r>
  <r>
    <x v="5575"/>
    <n v="5938"/>
    <x v="1"/>
    <x v="1"/>
    <s v="G/967/S"/>
    <x v="3"/>
    <s v="S"/>
    <x v="0"/>
    <x v="34"/>
    <x v="0"/>
    <x v="0"/>
    <x v="0"/>
    <n v="0"/>
    <n v="0"/>
    <n v="0"/>
    <n v="0"/>
    <s v="Floydendley"/>
    <s v="Blancy Floydendley"/>
    <x v="1"/>
  </r>
  <r>
    <x v="5576"/>
    <n v="5249"/>
    <x v="2"/>
    <x v="0"/>
    <s v="E/327/P"/>
    <x v="6"/>
    <s v="P"/>
    <x v="0"/>
    <x v="36"/>
    <x v="0"/>
    <x v="1000"/>
    <x v="0"/>
    <n v="1"/>
    <n v="91"/>
    <n v="0"/>
    <n v="1014"/>
    <s v="Fonie"/>
    <s v="Colal Fonie"/>
    <x v="0"/>
  </r>
  <r>
    <x v="5577"/>
    <n v="5941"/>
    <x v="1"/>
    <x v="0"/>
    <s v="E/386/S"/>
    <x v="6"/>
    <s v="S"/>
    <x v="0"/>
    <x v="34"/>
    <x v="0"/>
    <x v="293"/>
    <x v="1034"/>
    <n v="0"/>
    <n v="0"/>
    <n v="7"/>
    <n v="993"/>
    <s v="-"/>
    <s v="-"/>
    <x v="1"/>
  </r>
  <r>
    <x v="5578"/>
    <n v="5944"/>
    <x v="1"/>
    <x v="1"/>
    <s v="G/969/S"/>
    <x v="3"/>
    <s v="S"/>
    <x v="1"/>
    <x v="25"/>
    <x v="0"/>
    <x v="0"/>
    <x v="0"/>
    <n v="0"/>
    <n v="0"/>
    <n v="0"/>
    <n v="0"/>
    <s v="Kerristicey"/>
    <s v="Alber Kerristicey"/>
    <x v="1"/>
  </r>
  <r>
    <x v="5579"/>
    <n v="5945"/>
    <x v="1"/>
    <x v="1"/>
    <s v="G/970/S"/>
    <x v="3"/>
    <s v="S"/>
    <x v="0"/>
    <x v="21"/>
    <x v="0"/>
    <x v="0"/>
    <x v="0"/>
    <n v="0"/>
    <n v="0"/>
    <n v="0"/>
    <n v="0"/>
    <s v="Morez"/>
    <s v="Lavey Morez"/>
    <x v="1"/>
  </r>
  <r>
    <x v="5580"/>
    <n v="5945"/>
    <x v="1"/>
    <x v="1"/>
    <s v="G/970/S"/>
    <x v="3"/>
    <s v="S"/>
    <x v="2"/>
    <x v="10"/>
    <x v="0"/>
    <x v="0"/>
    <x v="0"/>
    <n v="0"/>
    <n v="0"/>
    <n v="0"/>
    <n v="0"/>
    <s v="Flynner"/>
    <s v="Vanard Flynner"/>
    <x v="1"/>
  </r>
  <r>
    <x v="5581"/>
    <n v="5945"/>
    <x v="1"/>
    <x v="0"/>
    <s v="G/970/S"/>
    <x v="3"/>
    <s v="S"/>
    <x v="1"/>
    <x v="52"/>
    <x v="0"/>
    <x v="438"/>
    <x v="91"/>
    <n v="11"/>
    <n v="593"/>
    <n v="0"/>
    <n v="769"/>
    <s v="Morez"/>
    <s v="Alancy Morez"/>
    <x v="1"/>
  </r>
  <r>
    <x v="5582"/>
    <n v="5250"/>
    <x v="2"/>
    <x v="1"/>
    <s v="F/1007/S"/>
    <x v="1"/>
    <s v="S"/>
    <x v="0"/>
    <x v="15"/>
    <x v="0"/>
    <x v="0"/>
    <x v="0"/>
    <n v="0"/>
    <n v="0"/>
    <n v="0"/>
    <n v="0"/>
    <s v="Dan"/>
    <s v="Clek Dan"/>
    <x v="1"/>
  </r>
  <r>
    <x v="5583"/>
    <n v="5947"/>
    <x v="0"/>
    <x v="1"/>
    <s v="E/388/S"/>
    <x v="6"/>
    <s v="S"/>
    <x v="0"/>
    <x v="58"/>
    <x v="0"/>
    <x v="0"/>
    <x v="0"/>
    <n v="0"/>
    <n v="0"/>
    <n v="0"/>
    <n v="0"/>
    <s v="Stment"/>
    <s v="Kitauva Stment"/>
    <x v="1"/>
  </r>
  <r>
    <x v="5584"/>
    <n v="5251"/>
    <x v="2"/>
    <x v="0"/>
    <s v="F/1071/P"/>
    <x v="1"/>
    <s v="P"/>
    <x v="0"/>
    <x v="3"/>
    <x v="0"/>
    <x v="407"/>
    <x v="0"/>
    <n v="1905"/>
    <n v="13"/>
    <n v="0"/>
    <n v="2623"/>
    <s v="Nanie"/>
    <s v="Murs Nanie"/>
    <x v="1"/>
  </r>
  <r>
    <x v="5585"/>
    <n v="5255"/>
    <x v="2"/>
    <x v="1"/>
    <s v="F/1010/S"/>
    <x v="1"/>
    <s v="S"/>
    <x v="0"/>
    <x v="28"/>
    <x v="0"/>
    <x v="0"/>
    <x v="0"/>
    <n v="0"/>
    <n v="0"/>
    <n v="0"/>
    <n v="0"/>
    <s v="Peate"/>
    <s v="Clow Peate"/>
    <x v="1"/>
  </r>
  <r>
    <x v="5586"/>
    <n v="5950"/>
    <x v="1"/>
    <x v="0"/>
    <s v="E/378/P"/>
    <x v="6"/>
    <s v="P"/>
    <x v="0"/>
    <x v="25"/>
    <x v="0"/>
    <x v="0"/>
    <x v="144"/>
    <n v="0"/>
    <n v="64"/>
    <n v="0"/>
    <n v="69"/>
    <s v="Fowlesterez"/>
    <s v="Therry Fowlesterez"/>
    <x v="0"/>
  </r>
  <r>
    <x v="5587"/>
    <n v="5951"/>
    <x v="1"/>
    <x v="0"/>
    <s v="F/1133/S"/>
    <x v="1"/>
    <s v="S"/>
    <x v="2"/>
    <x v="33"/>
    <x v="0"/>
    <x v="873"/>
    <x v="0"/>
    <n v="172"/>
    <n v="0"/>
    <n v="0"/>
    <n v="595"/>
    <s v="Landolphrey"/>
    <s v="Patoya Landolphrey"/>
    <x v="0"/>
  </r>
  <r>
    <x v="5588"/>
    <n v="5256"/>
    <x v="2"/>
    <x v="0"/>
    <s v="D/159/S"/>
    <x v="5"/>
    <s v="S"/>
    <x v="0"/>
    <x v="6"/>
    <x v="0"/>
    <x v="586"/>
    <x v="0"/>
    <n v="444"/>
    <n v="572"/>
    <n v="0"/>
    <n v="1057"/>
    <s v="Tirt"/>
    <s v="Luse Tirt"/>
    <x v="0"/>
  </r>
  <r>
    <x v="5589"/>
    <n v="5272"/>
    <x v="2"/>
    <x v="1"/>
    <s v="F/1076/P"/>
    <x v="1"/>
    <s v="P"/>
    <x v="0"/>
    <x v="28"/>
    <x v="0"/>
    <x v="0"/>
    <x v="0"/>
    <n v="0"/>
    <n v="0"/>
    <n v="0"/>
    <n v="0"/>
    <s v="Winie"/>
    <s v="Push Winie"/>
    <x v="1"/>
  </r>
  <r>
    <x v="5590"/>
    <n v="5304"/>
    <x v="2"/>
    <x v="0"/>
    <s v="F/1019/S"/>
    <x v="1"/>
    <s v="S"/>
    <x v="0"/>
    <x v="41"/>
    <x v="0"/>
    <x v="495"/>
    <x v="0"/>
    <n v="8"/>
    <n v="8"/>
    <n v="0"/>
    <n v="1760"/>
    <s v="Brine"/>
    <s v="Tench Brine"/>
    <x v="0"/>
  </r>
  <r>
    <x v="5591"/>
    <n v="5304"/>
    <x v="2"/>
    <x v="1"/>
    <s v="F/1019/S"/>
    <x v="1"/>
    <s v="S"/>
    <x v="3"/>
    <x v="3"/>
    <x v="0"/>
    <x v="0"/>
    <x v="0"/>
    <n v="0"/>
    <n v="0"/>
    <n v="0"/>
    <n v="0"/>
    <s v="Brine"/>
    <s v="Jagles Brine"/>
    <x v="1"/>
  </r>
  <r>
    <x v="5592"/>
    <n v="5310"/>
    <x v="2"/>
    <x v="0"/>
    <s v="F/1021/S"/>
    <x v="1"/>
    <s v="S"/>
    <x v="0"/>
    <x v="25"/>
    <x v="0"/>
    <x v="1001"/>
    <x v="0"/>
    <n v="449"/>
    <n v="190"/>
    <n v="0"/>
    <n v="5341"/>
    <s v="Terry"/>
    <s v="Dontch Terry"/>
    <x v="0"/>
  </r>
  <r>
    <x v="5593"/>
    <n v="5956"/>
    <x v="1"/>
    <x v="0"/>
    <s v="E/379/P"/>
    <x v="6"/>
    <s v="P"/>
    <x v="0"/>
    <x v="33"/>
    <x v="2"/>
    <x v="276"/>
    <x v="0"/>
    <n v="0"/>
    <n v="1658"/>
    <n v="0"/>
    <n v="1670"/>
    <s v="Kramosley"/>
    <s v="Hard Kramosley"/>
    <x v="0"/>
  </r>
  <r>
    <x v="5594"/>
    <n v="5957"/>
    <x v="0"/>
    <x v="1"/>
    <s v="B/203/P"/>
    <x v="0"/>
    <s v="P"/>
    <x v="2"/>
    <x v="30"/>
    <x v="0"/>
    <x v="0"/>
    <x v="0"/>
    <n v="0"/>
    <n v="0"/>
    <n v="0"/>
    <n v="0"/>
    <s v="Chuble"/>
    <s v="Arrain Chuble"/>
    <x v="1"/>
  </r>
  <r>
    <x v="5595"/>
    <n v="5957"/>
    <x v="0"/>
    <x v="1"/>
    <s v="B/203/P"/>
    <x v="0"/>
    <s v="P"/>
    <x v="2"/>
    <x v="24"/>
    <x v="0"/>
    <x v="0"/>
    <x v="0"/>
    <n v="0"/>
    <n v="0"/>
    <n v="0"/>
    <n v="0"/>
    <s v="Chuble"/>
    <s v="Zedark Chuble"/>
    <x v="1"/>
  </r>
  <r>
    <x v="5596"/>
    <n v="5957"/>
    <x v="0"/>
    <x v="0"/>
    <s v="B/203/P"/>
    <x v="0"/>
    <s v="P"/>
    <x v="2"/>
    <x v="2"/>
    <x v="1"/>
    <x v="71"/>
    <x v="1135"/>
    <n v="0"/>
    <n v="1482"/>
    <n v="73"/>
    <n v="5419"/>
    <s v="Chuble"/>
    <s v="Markard Chuble"/>
    <x v="0"/>
  </r>
  <r>
    <x v="5597"/>
    <n v="5959"/>
    <x v="0"/>
    <x v="0"/>
    <s v="D/181/S"/>
    <x v="5"/>
    <s v="S"/>
    <x v="0"/>
    <x v="19"/>
    <x v="0"/>
    <x v="27"/>
    <x v="1136"/>
    <n v="97"/>
    <n v="61"/>
    <n v="1227"/>
    <n v="4195"/>
    <s v="Praugnox"/>
    <s v="Schabik Praugnox"/>
    <x v="0"/>
  </r>
  <r>
    <x v="5598"/>
    <n v="5959"/>
    <x v="0"/>
    <x v="1"/>
    <s v="D/181/S"/>
    <x v="5"/>
    <s v="S"/>
    <x v="0"/>
    <x v="10"/>
    <x v="0"/>
    <x v="0"/>
    <x v="0"/>
    <n v="0"/>
    <n v="0"/>
    <n v="0"/>
    <n v="0"/>
    <s v="Praugnox"/>
    <s v="Dabik Praugnox"/>
    <x v="1"/>
  </r>
  <r>
    <x v="5599"/>
    <n v="5960"/>
    <x v="0"/>
    <x v="0"/>
    <s v="C/222/S"/>
    <x v="7"/>
    <s v="S"/>
    <x v="0"/>
    <x v="7"/>
    <x v="0"/>
    <x v="0"/>
    <x v="1137"/>
    <n v="1761"/>
    <n v="1"/>
    <n v="247"/>
    <n v="6789"/>
    <s v="Dister"/>
    <s v="Eltares Dister"/>
    <x v="1"/>
  </r>
  <r>
    <x v="5600"/>
    <n v="5960"/>
    <x v="0"/>
    <x v="0"/>
    <s v="C/222/S"/>
    <x v="7"/>
    <s v="S"/>
    <x v="0"/>
    <x v="19"/>
    <x v="0"/>
    <x v="1002"/>
    <x v="45"/>
    <n v="4"/>
    <n v="7"/>
    <n v="417"/>
    <n v="4854"/>
    <s v="Dister"/>
    <s v="Aliakan Dister"/>
    <x v="1"/>
  </r>
  <r>
    <x v="5601"/>
    <n v="5960"/>
    <x v="0"/>
    <x v="1"/>
    <s v="C/222/S"/>
    <x v="7"/>
    <s v="S"/>
    <x v="2"/>
    <x v="36"/>
    <x v="0"/>
    <x v="0"/>
    <x v="0"/>
    <n v="0"/>
    <n v="0"/>
    <n v="0"/>
    <n v="0"/>
    <s v="Dister"/>
    <s v="Merabik Dister"/>
    <x v="1"/>
  </r>
  <r>
    <x v="5602"/>
    <n v="5316"/>
    <x v="2"/>
    <x v="1"/>
    <s v="F/1087/P"/>
    <x v="1"/>
    <s v="P"/>
    <x v="2"/>
    <x v="40"/>
    <x v="0"/>
    <x v="0"/>
    <x v="0"/>
    <n v="0"/>
    <n v="0"/>
    <n v="0"/>
    <n v="0"/>
    <s v="Ses"/>
    <s v="Cats Ses"/>
    <x v="1"/>
  </r>
  <r>
    <x v="5603"/>
    <n v="5965"/>
    <x v="1"/>
    <x v="0"/>
    <s v="G/964/P"/>
    <x v="3"/>
    <s v="P"/>
    <x v="0"/>
    <x v="15"/>
    <x v="0"/>
    <x v="0"/>
    <x v="681"/>
    <n v="689"/>
    <n v="0"/>
    <n v="79"/>
    <n v="808"/>
    <s v="Beckerson"/>
    <s v="Ricke Beckerson"/>
    <x v="1"/>
  </r>
  <r>
    <x v="5604"/>
    <n v="5967"/>
    <x v="1"/>
    <x v="1"/>
    <s v="G/965/P"/>
    <x v="3"/>
    <s v="P"/>
    <x v="2"/>
    <x v="22"/>
    <x v="0"/>
    <x v="0"/>
    <x v="0"/>
    <n v="0"/>
    <n v="0"/>
    <n v="0"/>
    <n v="0"/>
    <s v="Duranks"/>
    <s v="Jonald Duranks"/>
    <x v="1"/>
  </r>
  <r>
    <x v="5605"/>
    <n v="5967"/>
    <x v="1"/>
    <x v="0"/>
    <s v="G/965/P"/>
    <x v="3"/>
    <s v="P"/>
    <x v="0"/>
    <x v="22"/>
    <x v="0"/>
    <x v="0"/>
    <x v="354"/>
    <n v="0"/>
    <n v="0"/>
    <n v="0"/>
    <n v="784"/>
    <s v="Duranks"/>
    <s v="Ebonya Duranks"/>
    <x v="1"/>
  </r>
  <r>
    <x v="5606"/>
    <n v="5967"/>
    <x v="1"/>
    <x v="0"/>
    <s v="G/965/P"/>
    <x v="3"/>
    <s v="P"/>
    <x v="0"/>
    <x v="16"/>
    <x v="0"/>
    <x v="0"/>
    <x v="0"/>
    <n v="0"/>
    <n v="0"/>
    <n v="0"/>
    <n v="0"/>
    <s v="Duranks"/>
    <s v="Britta Duranks"/>
    <x v="0"/>
  </r>
  <r>
    <x v="5607"/>
    <n v="5968"/>
    <x v="1"/>
    <x v="0"/>
    <s v="F/1229/P"/>
    <x v="1"/>
    <s v="P"/>
    <x v="0"/>
    <x v="34"/>
    <x v="0"/>
    <x v="63"/>
    <x v="0"/>
    <n v="0"/>
    <n v="49"/>
    <n v="867"/>
    <n v="933"/>
    <s v="Dayers"/>
    <s v="Hanry Dayers"/>
    <x v="0"/>
  </r>
  <r>
    <x v="5608"/>
    <n v="5969"/>
    <x v="1"/>
    <x v="1"/>
    <s v="G/972/S"/>
    <x v="3"/>
    <s v="S"/>
    <x v="0"/>
    <x v="16"/>
    <x v="0"/>
    <x v="0"/>
    <x v="0"/>
    <n v="0"/>
    <n v="0"/>
    <n v="0"/>
    <n v="0"/>
    <s v="Reenez"/>
    <s v="Janney Reenez"/>
    <x v="1"/>
  </r>
  <r>
    <x v="5609"/>
    <n v="5969"/>
    <x v="1"/>
    <x v="0"/>
    <s v="F/1137/S"/>
    <x v="1"/>
    <s v="S"/>
    <x v="2"/>
    <x v="12"/>
    <x v="0"/>
    <x v="0"/>
    <x v="1138"/>
    <n v="0"/>
    <n v="0"/>
    <n v="6"/>
    <n v="704"/>
    <s v="Reenez"/>
    <s v="Lardy Reenez"/>
    <x v="0"/>
  </r>
  <r>
    <x v="5610"/>
    <n v="5969"/>
    <x v="1"/>
    <x v="0"/>
    <s v="G/972/S"/>
    <x v="3"/>
    <s v="S"/>
    <x v="0"/>
    <x v="37"/>
    <x v="0"/>
    <x v="0"/>
    <x v="0"/>
    <n v="0"/>
    <n v="0"/>
    <n v="0"/>
    <n v="0"/>
    <s v="Reenez"/>
    <s v="Vine Reenez"/>
    <x v="1"/>
  </r>
  <r>
    <x v="5611"/>
    <n v="5970"/>
    <x v="0"/>
    <x v="1"/>
    <s v="B/229/S"/>
    <x v="0"/>
    <s v="S"/>
    <x v="2"/>
    <x v="46"/>
    <x v="0"/>
    <x v="0"/>
    <x v="0"/>
    <n v="0"/>
    <n v="0"/>
    <n v="0"/>
    <n v="0"/>
    <s v="-"/>
    <s v="-"/>
    <x v="1"/>
  </r>
  <r>
    <x v="5612"/>
    <n v="5322"/>
    <x v="2"/>
    <x v="1"/>
    <s v="F/1090/P"/>
    <x v="1"/>
    <s v="P"/>
    <x v="0"/>
    <x v="15"/>
    <x v="0"/>
    <x v="0"/>
    <x v="0"/>
    <n v="0"/>
    <n v="0"/>
    <n v="0"/>
    <n v="0"/>
    <s v="Parté"/>
    <s v="Allift Parté"/>
    <x v="1"/>
  </r>
  <r>
    <x v="5613"/>
    <n v="5972"/>
    <x v="1"/>
    <x v="0"/>
    <s v="F/1138/S"/>
    <x v="1"/>
    <s v="S"/>
    <x v="0"/>
    <x v="10"/>
    <x v="0"/>
    <x v="0"/>
    <x v="197"/>
    <n v="610"/>
    <n v="591"/>
    <n v="769"/>
    <n v="1981"/>
    <s v="Kiddley"/>
    <s v="Elody Kiddley"/>
    <x v="1"/>
  </r>
  <r>
    <x v="5614"/>
    <n v="5323"/>
    <x v="2"/>
    <x v="1"/>
    <s v="F/1091/P"/>
    <x v="1"/>
    <s v="P"/>
    <x v="0"/>
    <x v="22"/>
    <x v="0"/>
    <x v="0"/>
    <x v="0"/>
    <n v="0"/>
    <n v="0"/>
    <n v="0"/>
    <n v="0"/>
    <s v="Cort"/>
    <s v="Coakey Cort"/>
    <x v="1"/>
  </r>
  <r>
    <x v="5615"/>
    <n v="5326"/>
    <x v="2"/>
    <x v="1"/>
    <s v="F/1092/P"/>
    <x v="1"/>
    <s v="P"/>
    <x v="0"/>
    <x v="7"/>
    <x v="0"/>
    <x v="0"/>
    <x v="0"/>
    <n v="0"/>
    <n v="0"/>
    <n v="0"/>
    <n v="0"/>
    <s v="Khart"/>
    <s v="Wales Khart"/>
    <x v="1"/>
  </r>
  <r>
    <x v="5616"/>
    <n v="5975"/>
    <x v="0"/>
    <x v="1"/>
    <s v="E/380/P"/>
    <x v="6"/>
    <s v="P"/>
    <x v="2"/>
    <x v="26"/>
    <x v="0"/>
    <x v="0"/>
    <x v="0"/>
    <n v="0"/>
    <n v="0"/>
    <n v="0"/>
    <n v="0"/>
    <s v="Sageng"/>
    <s v="Pherkab Sageng"/>
    <x v="1"/>
  </r>
  <r>
    <x v="5617"/>
    <n v="5337"/>
    <x v="2"/>
    <x v="0"/>
    <s v="F/1024/S"/>
    <x v="1"/>
    <s v="S"/>
    <x v="0"/>
    <x v="46"/>
    <x v="0"/>
    <x v="377"/>
    <x v="0"/>
    <n v="2299"/>
    <n v="12"/>
    <n v="0"/>
    <n v="2597"/>
    <s v="Bre"/>
    <s v="Rish Bre"/>
    <x v="1"/>
  </r>
  <r>
    <x v="5618"/>
    <n v="5977"/>
    <x v="0"/>
    <x v="0"/>
    <s v="B/230/S"/>
    <x v="0"/>
    <s v="S"/>
    <x v="0"/>
    <x v="7"/>
    <x v="0"/>
    <x v="0"/>
    <x v="0"/>
    <n v="0"/>
    <n v="0"/>
    <n v="0"/>
    <n v="0"/>
    <s v="Inesely"/>
    <s v="Atonea Inesely"/>
    <x v="1"/>
  </r>
  <r>
    <x v="5619"/>
    <n v="5977"/>
    <x v="0"/>
    <x v="0"/>
    <s v="B/230/S"/>
    <x v="0"/>
    <s v="S"/>
    <x v="2"/>
    <x v="55"/>
    <x v="0"/>
    <x v="281"/>
    <x v="1"/>
    <n v="0"/>
    <n v="0"/>
    <n v="24133"/>
    <n v="24342"/>
    <s v="-"/>
    <s v="-"/>
    <x v="0"/>
  </r>
  <r>
    <x v="5620"/>
    <n v="5977"/>
    <x v="0"/>
    <x v="0"/>
    <s v="B/230/S"/>
    <x v="0"/>
    <s v="S"/>
    <x v="0"/>
    <x v="34"/>
    <x v="0"/>
    <x v="0"/>
    <x v="0"/>
    <n v="0"/>
    <n v="0"/>
    <n v="0"/>
    <n v="0"/>
    <s v="Inesely"/>
    <s v="Alhaula Inesely"/>
    <x v="1"/>
  </r>
  <r>
    <x v="5621"/>
    <n v="5977"/>
    <x v="0"/>
    <x v="0"/>
    <s v="B/230/S"/>
    <x v="0"/>
    <s v="S"/>
    <x v="0"/>
    <x v="59"/>
    <x v="0"/>
    <x v="0"/>
    <x v="1139"/>
    <n v="761"/>
    <n v="4423"/>
    <n v="0"/>
    <n v="8443"/>
    <s v="Porkilte"/>
    <s v="Halla Porkilte"/>
    <x v="0"/>
  </r>
  <r>
    <x v="5622"/>
    <n v="5980"/>
    <x v="0"/>
    <x v="0"/>
    <s v="C/223/S"/>
    <x v="7"/>
    <s v="S"/>
    <x v="2"/>
    <x v="43"/>
    <x v="0"/>
    <x v="0"/>
    <x v="0"/>
    <n v="0"/>
    <n v="2"/>
    <n v="9"/>
    <n v="11"/>
    <s v="Trallect"/>
    <s v="Alatrin Trallect"/>
    <x v="1"/>
  </r>
  <r>
    <x v="5623"/>
    <n v="5343"/>
    <x v="2"/>
    <x v="0"/>
    <s v="E/332/P"/>
    <x v="6"/>
    <s v="P"/>
    <x v="0"/>
    <x v="30"/>
    <x v="0"/>
    <x v="16"/>
    <x v="0"/>
    <n v="565"/>
    <n v="367"/>
    <n v="1"/>
    <n v="946"/>
    <s v="Resty"/>
    <s v="Rahars Resty"/>
    <x v="0"/>
  </r>
  <r>
    <x v="5624"/>
    <n v="4648"/>
    <x v="2"/>
    <x v="0"/>
    <s v="F/874/S"/>
    <x v="1"/>
    <s v="S"/>
    <x v="0"/>
    <x v="0"/>
    <x v="0"/>
    <x v="927"/>
    <x v="0"/>
    <n v="84"/>
    <n v="266"/>
    <n v="0"/>
    <n v="640"/>
    <s v="Shephendery"/>
    <s v="Wardan Shephendery"/>
    <x v="1"/>
  </r>
  <r>
    <x v="5625"/>
    <n v="5345"/>
    <x v="2"/>
    <x v="0"/>
    <s v="D/167/P"/>
    <x v="5"/>
    <s v="P"/>
    <x v="3"/>
    <x v="9"/>
    <x v="0"/>
    <x v="664"/>
    <x v="0"/>
    <n v="59"/>
    <n v="0"/>
    <n v="0"/>
    <n v="868"/>
    <s v="Cheen"/>
    <s v="Frunad Cheen"/>
    <x v="0"/>
  </r>
  <r>
    <x v="5626"/>
    <n v="5345"/>
    <x v="2"/>
    <x v="0"/>
    <s v="E/333/P"/>
    <x v="6"/>
    <s v="P"/>
    <x v="0"/>
    <x v="34"/>
    <x v="0"/>
    <x v="814"/>
    <x v="0"/>
    <n v="6"/>
    <n v="1450"/>
    <n v="0"/>
    <n v="1590"/>
    <s v="Cheen"/>
    <s v="Cops Cheen"/>
    <x v="0"/>
  </r>
  <r>
    <x v="5627"/>
    <n v="5348"/>
    <x v="2"/>
    <x v="0"/>
    <s v="D/168/P"/>
    <x v="5"/>
    <s v="P"/>
    <x v="0"/>
    <x v="6"/>
    <x v="0"/>
    <x v="478"/>
    <x v="0"/>
    <n v="853"/>
    <n v="0"/>
    <n v="39"/>
    <n v="1056"/>
    <s v="Sache"/>
    <s v="Money Sache"/>
    <x v="1"/>
  </r>
  <r>
    <x v="5628"/>
    <n v="5354"/>
    <x v="2"/>
    <x v="0"/>
    <s v="D/161/S"/>
    <x v="5"/>
    <s v="S"/>
    <x v="1"/>
    <x v="18"/>
    <x v="0"/>
    <x v="1003"/>
    <x v="0"/>
    <n v="85"/>
    <n v="0"/>
    <n v="0"/>
    <n v="1775"/>
    <s v="Letty"/>
    <s v="Panch Letty"/>
    <x v="0"/>
  </r>
  <r>
    <x v="5629"/>
    <n v="5354"/>
    <x v="2"/>
    <x v="0"/>
    <s v="E/339/S"/>
    <x v="6"/>
    <s v="S"/>
    <x v="0"/>
    <x v="7"/>
    <x v="0"/>
    <x v="0"/>
    <x v="0"/>
    <n v="0"/>
    <n v="0"/>
    <n v="0"/>
    <n v="0"/>
    <s v="Kraie"/>
    <s v="Bares Kraie"/>
    <x v="0"/>
  </r>
  <r>
    <x v="5630"/>
    <n v="5985"/>
    <x v="1"/>
    <x v="0"/>
    <s v="F/1234/P"/>
    <x v="1"/>
    <s v="P"/>
    <x v="0"/>
    <x v="1"/>
    <x v="0"/>
    <x v="1004"/>
    <x v="0"/>
    <n v="0"/>
    <n v="0"/>
    <n v="489"/>
    <n v="765"/>
    <s v="Wooterston"/>
    <s v="Judya Wooterston"/>
    <x v="1"/>
  </r>
  <r>
    <x v="5631"/>
    <n v="5986"/>
    <x v="0"/>
    <x v="2"/>
    <s v="D/188/P"/>
    <x v="5"/>
    <s v="P"/>
    <x v="0"/>
    <x v="36"/>
    <x v="0"/>
    <x v="0"/>
    <x v="0"/>
    <n v="0"/>
    <n v="0"/>
    <n v="0"/>
    <n v="0"/>
    <s v="Flesping"/>
    <s v="Zubeneb Flesping"/>
    <x v="1"/>
  </r>
  <r>
    <x v="5632"/>
    <n v="5987"/>
    <x v="1"/>
    <x v="0"/>
    <s v="G/973/S"/>
    <x v="3"/>
    <s v="S"/>
    <x v="0"/>
    <x v="19"/>
    <x v="0"/>
    <x v="0"/>
    <x v="144"/>
    <n v="6"/>
    <n v="0"/>
    <n v="0"/>
    <n v="11"/>
    <s v="Stannondez"/>
    <s v="Searla Stannondez"/>
    <x v="1"/>
  </r>
  <r>
    <x v="5633"/>
    <n v="5360"/>
    <x v="2"/>
    <x v="1"/>
    <s v="F/1100/P"/>
    <x v="1"/>
    <s v="P"/>
    <x v="0"/>
    <x v="22"/>
    <x v="0"/>
    <x v="0"/>
    <x v="0"/>
    <n v="0"/>
    <n v="0"/>
    <n v="0"/>
    <n v="0"/>
    <s v="Nake"/>
    <s v="Morms Nake"/>
    <x v="1"/>
  </r>
  <r>
    <x v="5634"/>
    <n v="6980"/>
    <x v="1"/>
    <x v="0"/>
    <s v="F/1331/S"/>
    <x v="1"/>
    <s v="S"/>
    <x v="0"/>
    <x v="5"/>
    <x v="0"/>
    <x v="29"/>
    <x v="0"/>
    <n v="33"/>
    <n v="769"/>
    <n v="0"/>
    <n v="805"/>
    <s v="Reilline"/>
    <s v="Stevey Reilline"/>
    <x v="1"/>
  </r>
  <r>
    <x v="5635"/>
    <n v="5990"/>
    <x v="1"/>
    <x v="1"/>
    <s v="G/974/S"/>
    <x v="3"/>
    <s v="S"/>
    <x v="0"/>
    <x v="40"/>
    <x v="0"/>
    <x v="0"/>
    <x v="0"/>
    <n v="0"/>
    <n v="0"/>
    <n v="0"/>
    <n v="0"/>
    <s v="Castannison"/>
    <s v="Lynnon Castannison"/>
    <x v="1"/>
  </r>
  <r>
    <x v="5636"/>
    <n v="5991"/>
    <x v="0"/>
    <x v="0"/>
    <s v="C/224/S"/>
    <x v="7"/>
    <s v="S"/>
    <x v="2"/>
    <x v="6"/>
    <x v="0"/>
    <x v="0"/>
    <x v="1140"/>
    <n v="51"/>
    <n v="224"/>
    <n v="2428"/>
    <n v="12344"/>
    <s v="Cralinal"/>
    <s v="Minoton Cralinal"/>
    <x v="1"/>
  </r>
  <r>
    <x v="5637"/>
    <n v="5992"/>
    <x v="1"/>
    <x v="1"/>
    <s v="G/975/S"/>
    <x v="3"/>
    <s v="S"/>
    <x v="1"/>
    <x v="28"/>
    <x v="0"/>
    <x v="0"/>
    <x v="0"/>
    <n v="0"/>
    <n v="0"/>
    <n v="0"/>
    <n v="0"/>
    <s v="Bowenasey"/>
    <s v="Yolas Bowenasey"/>
    <x v="1"/>
  </r>
  <r>
    <x v="5638"/>
    <n v="5363"/>
    <x v="2"/>
    <x v="1"/>
    <s v="F/1102/P"/>
    <x v="1"/>
    <s v="P"/>
    <x v="0"/>
    <x v="12"/>
    <x v="0"/>
    <x v="0"/>
    <x v="0"/>
    <n v="0"/>
    <n v="0"/>
    <n v="0"/>
    <n v="0"/>
    <s v="Apeau"/>
    <s v="Crowk Apeau"/>
    <x v="1"/>
  </r>
  <r>
    <x v="5639"/>
    <n v="5994"/>
    <x v="1"/>
    <x v="0"/>
    <s v="F/1236/P"/>
    <x v="1"/>
    <s v="P"/>
    <x v="2"/>
    <x v="40"/>
    <x v="2"/>
    <x v="1005"/>
    <x v="850"/>
    <n v="0"/>
    <n v="967"/>
    <n v="5"/>
    <n v="1198"/>
    <s v="Kerristicey"/>
    <s v="Emilla Kerristicey"/>
    <x v="0"/>
  </r>
  <r>
    <x v="5640"/>
    <n v="5995"/>
    <x v="1"/>
    <x v="1"/>
    <s v="G/967/P"/>
    <x v="3"/>
    <s v="P"/>
    <x v="1"/>
    <x v="3"/>
    <x v="0"/>
    <x v="0"/>
    <x v="0"/>
    <n v="0"/>
    <n v="0"/>
    <n v="0"/>
    <n v="0"/>
    <s v="Burtiz"/>
    <s v="Raque Burtiz"/>
    <x v="1"/>
  </r>
  <r>
    <x v="5641"/>
    <n v="5998"/>
    <x v="1"/>
    <x v="0"/>
    <s v="G/977/S"/>
    <x v="3"/>
    <s v="S"/>
    <x v="0"/>
    <x v="29"/>
    <x v="0"/>
    <x v="1006"/>
    <x v="0"/>
    <n v="8"/>
    <n v="0"/>
    <n v="323"/>
    <n v="808"/>
    <s v="Haydenzier"/>
    <s v="Mara Haydenzier"/>
    <x v="1"/>
  </r>
  <r>
    <x v="5642"/>
    <n v="5999"/>
    <x v="1"/>
    <x v="0"/>
    <s v="G/968/P"/>
    <x v="3"/>
    <s v="P"/>
    <x v="0"/>
    <x v="25"/>
    <x v="0"/>
    <x v="0"/>
    <x v="650"/>
    <n v="2"/>
    <n v="0"/>
    <n v="801"/>
    <n v="907"/>
    <s v="Hermane"/>
    <s v="Becca Hermane"/>
    <x v="1"/>
  </r>
  <r>
    <x v="5643"/>
    <n v="5372"/>
    <x v="2"/>
    <x v="0"/>
    <s v="E/342/S"/>
    <x v="6"/>
    <s v="S"/>
    <x v="0"/>
    <x v="22"/>
    <x v="0"/>
    <x v="0"/>
    <x v="0"/>
    <n v="363"/>
    <n v="7"/>
    <n v="3"/>
    <n v="373"/>
    <s v="Mith"/>
    <s v="Cings Mith"/>
    <x v="0"/>
  </r>
  <r>
    <x v="5644"/>
    <n v="5380"/>
    <x v="2"/>
    <x v="0"/>
    <s v="F/1104/P"/>
    <x v="1"/>
    <s v="P"/>
    <x v="0"/>
    <x v="39"/>
    <x v="0"/>
    <x v="109"/>
    <x v="0"/>
    <n v="756"/>
    <n v="6"/>
    <n v="0"/>
    <n v="1148"/>
    <s v="Kité"/>
    <s v="Hark Kité"/>
    <x v="0"/>
  </r>
  <r>
    <x v="5645"/>
    <n v="6001"/>
    <x v="1"/>
    <x v="1"/>
    <s v="G/969/P"/>
    <x v="3"/>
    <s v="P"/>
    <x v="0"/>
    <x v="53"/>
    <x v="2"/>
    <x v="0"/>
    <x v="0"/>
    <n v="0"/>
    <n v="0"/>
    <n v="0"/>
    <n v="0"/>
    <s v="Coolez"/>
    <s v="Greggy Coolez"/>
    <x v="0"/>
  </r>
  <r>
    <x v="5646"/>
    <n v="6003"/>
    <x v="1"/>
    <x v="0"/>
    <s v="G/970/P"/>
    <x v="3"/>
    <s v="P"/>
    <x v="0"/>
    <x v="39"/>
    <x v="0"/>
    <x v="150"/>
    <x v="1141"/>
    <n v="0"/>
    <n v="482"/>
    <n v="16"/>
    <n v="754"/>
    <s v="Spencervan"/>
    <s v="Delley Spencervan"/>
    <x v="0"/>
  </r>
  <r>
    <x v="5647"/>
    <n v="5385"/>
    <x v="2"/>
    <x v="0"/>
    <s v="D/170/P"/>
    <x v="5"/>
    <s v="P"/>
    <x v="0"/>
    <x v="14"/>
    <x v="0"/>
    <x v="1007"/>
    <x v="0"/>
    <n v="1040"/>
    <n v="136"/>
    <n v="0"/>
    <n v="3224"/>
    <s v="Cako"/>
    <s v="Hon Cako"/>
    <x v="0"/>
  </r>
  <r>
    <x v="5648"/>
    <n v="6006"/>
    <x v="0"/>
    <x v="0"/>
    <s v="D/190/P"/>
    <x v="5"/>
    <s v="P"/>
    <x v="2"/>
    <x v="11"/>
    <x v="1"/>
    <x v="1008"/>
    <x v="408"/>
    <n v="0"/>
    <n v="601"/>
    <n v="3999"/>
    <n v="9480"/>
    <s v="Monpreery"/>
    <s v="Okulam Monpreery"/>
    <x v="0"/>
  </r>
  <r>
    <x v="5649"/>
    <n v="6006"/>
    <x v="0"/>
    <x v="1"/>
    <s v="D/190/P"/>
    <x v="5"/>
    <s v="P"/>
    <x v="2"/>
    <x v="6"/>
    <x v="0"/>
    <x v="0"/>
    <x v="0"/>
    <n v="0"/>
    <n v="0"/>
    <n v="0"/>
    <n v="0"/>
    <s v="Monpreery"/>
    <s v="Sulaos Monpreery"/>
    <x v="1"/>
  </r>
  <r>
    <x v="5650"/>
    <n v="6007"/>
    <x v="1"/>
    <x v="1"/>
    <s v="G/971/P"/>
    <x v="3"/>
    <s v="P"/>
    <x v="3"/>
    <x v="5"/>
    <x v="0"/>
    <x v="0"/>
    <x v="0"/>
    <n v="0"/>
    <n v="0"/>
    <n v="0"/>
    <n v="0"/>
    <s v="Kochroeders"/>
    <s v="Jonard Kochroeders"/>
    <x v="1"/>
  </r>
  <r>
    <x v="5651"/>
    <n v="6008"/>
    <x v="1"/>
    <x v="0"/>
    <s v="F/1238/P"/>
    <x v="1"/>
    <s v="P"/>
    <x v="1"/>
    <x v="1"/>
    <x v="2"/>
    <x v="0"/>
    <x v="1142"/>
    <n v="617"/>
    <n v="0"/>
    <n v="0"/>
    <n v="690"/>
    <s v="Cookson"/>
    <s v="Raceky Cookson"/>
    <x v="1"/>
  </r>
  <r>
    <x v="5652"/>
    <n v="6010"/>
    <x v="1"/>
    <x v="1"/>
    <s v="G/979/S"/>
    <x v="3"/>
    <s v="S"/>
    <x v="2"/>
    <x v="24"/>
    <x v="0"/>
    <x v="0"/>
    <x v="0"/>
    <n v="0"/>
    <n v="0"/>
    <n v="0"/>
    <n v="0"/>
    <s v="Harley"/>
    <s v="Race Harley"/>
    <x v="1"/>
  </r>
  <r>
    <x v="5653"/>
    <n v="6011"/>
    <x v="1"/>
    <x v="0"/>
    <s v="F/1239/P"/>
    <x v="1"/>
    <s v="P"/>
    <x v="0"/>
    <x v="2"/>
    <x v="0"/>
    <x v="0"/>
    <x v="0"/>
    <n v="0"/>
    <n v="1989"/>
    <n v="18"/>
    <n v="2007"/>
    <s v="Hoodgers"/>
    <s v="Kurta Hoodgers"/>
    <x v="0"/>
  </r>
  <r>
    <x v="5654"/>
    <n v="6014"/>
    <x v="1"/>
    <x v="0"/>
    <s v="E/395/S"/>
    <x v="6"/>
    <s v="S"/>
    <x v="0"/>
    <x v="45"/>
    <x v="0"/>
    <x v="40"/>
    <x v="793"/>
    <n v="367"/>
    <n v="0"/>
    <n v="0"/>
    <n v="791"/>
    <s v="Hurchrisong"/>
    <s v="Heryle Hurchrisong"/>
    <x v="0"/>
  </r>
  <r>
    <x v="5655"/>
    <n v="6015"/>
    <x v="0"/>
    <x v="1"/>
    <s v="B/231/S"/>
    <x v="0"/>
    <s v="S"/>
    <x v="0"/>
    <x v="43"/>
    <x v="0"/>
    <x v="0"/>
    <x v="0"/>
    <n v="0"/>
    <n v="0"/>
    <n v="0"/>
    <n v="0"/>
    <s v="Demansty"/>
    <s v="Sulatik Demansty"/>
    <x v="1"/>
  </r>
  <r>
    <x v="5656"/>
    <n v="6015"/>
    <x v="0"/>
    <x v="0"/>
    <s v="B/231/S"/>
    <x v="0"/>
    <s v="S"/>
    <x v="2"/>
    <x v="36"/>
    <x v="0"/>
    <x v="484"/>
    <x v="555"/>
    <n v="0"/>
    <n v="0"/>
    <n v="2050"/>
    <n v="6641"/>
    <s v="Demansty"/>
    <s v="Dyonevi Demansty"/>
    <x v="1"/>
  </r>
  <r>
    <x v="5657"/>
    <n v="6016"/>
    <x v="1"/>
    <x v="0"/>
    <s v="E/383/P"/>
    <x v="6"/>
    <s v="P"/>
    <x v="0"/>
    <x v="1"/>
    <x v="0"/>
    <x v="693"/>
    <x v="0"/>
    <n v="265"/>
    <n v="302"/>
    <n v="384"/>
    <n v="1669"/>
    <s v="Gardonadox"/>
    <s v="Robyny Gardonadox"/>
    <x v="0"/>
  </r>
  <r>
    <x v="5658"/>
    <n v="6016"/>
    <x v="1"/>
    <x v="0"/>
    <s v="G/973/P"/>
    <x v="3"/>
    <s v="P"/>
    <x v="0"/>
    <x v="28"/>
    <x v="0"/>
    <x v="29"/>
    <x v="0"/>
    <n v="0"/>
    <n v="806"/>
    <n v="0"/>
    <n v="809"/>
    <s v="Gardonadox"/>
    <s v="Norahe Gardonadox"/>
    <x v="0"/>
  </r>
  <r>
    <x v="5659"/>
    <n v="5389"/>
    <x v="2"/>
    <x v="0"/>
    <s v="F/1106/P"/>
    <x v="1"/>
    <s v="P"/>
    <x v="0"/>
    <x v="38"/>
    <x v="0"/>
    <x v="71"/>
    <x v="0"/>
    <n v="1320"/>
    <n v="0"/>
    <n v="26"/>
    <n v="1348"/>
    <s v="Prity"/>
    <s v="Rose Prity"/>
    <x v="1"/>
  </r>
  <r>
    <x v="5660"/>
    <n v="5389"/>
    <x v="2"/>
    <x v="0"/>
    <s v="F/1106/P"/>
    <x v="1"/>
    <s v="P"/>
    <x v="0"/>
    <x v="25"/>
    <x v="2"/>
    <x v="1009"/>
    <x v="0"/>
    <n v="101"/>
    <n v="0"/>
    <n v="0"/>
    <n v="2598"/>
    <s v="Prity"/>
    <s v="Swink Prity"/>
    <x v="0"/>
  </r>
  <r>
    <x v="5661"/>
    <n v="6019"/>
    <x v="1"/>
    <x v="0"/>
    <s v="F/1145/S"/>
    <x v="1"/>
    <s v="S"/>
    <x v="0"/>
    <x v="34"/>
    <x v="0"/>
    <x v="0"/>
    <x v="1143"/>
    <n v="0"/>
    <n v="36"/>
    <n v="5"/>
    <n v="880"/>
    <s v="Tersimpson"/>
    <s v="Monald Tersimpson"/>
    <x v="1"/>
  </r>
  <r>
    <x v="5662"/>
    <n v="6020"/>
    <x v="1"/>
    <x v="1"/>
    <s v="G/974/P"/>
    <x v="3"/>
    <s v="P"/>
    <x v="2"/>
    <x v="0"/>
    <x v="0"/>
    <x v="0"/>
    <x v="0"/>
    <n v="0"/>
    <n v="0"/>
    <n v="0"/>
    <n v="0"/>
    <s v="Hanner"/>
    <s v="Stany Hanner"/>
    <x v="0"/>
  </r>
  <r>
    <x v="5663"/>
    <n v="6020"/>
    <x v="1"/>
    <x v="1"/>
    <s v="G/974/P"/>
    <x v="3"/>
    <s v="P"/>
    <x v="0"/>
    <x v="16"/>
    <x v="0"/>
    <x v="0"/>
    <x v="0"/>
    <n v="0"/>
    <n v="0"/>
    <n v="0"/>
    <n v="0"/>
    <s v="Hanner"/>
    <s v="Dawne Hanner"/>
    <x v="0"/>
  </r>
  <r>
    <x v="5664"/>
    <n v="6020"/>
    <x v="1"/>
    <x v="0"/>
    <s v="G/974/P"/>
    <x v="3"/>
    <s v="P"/>
    <x v="0"/>
    <x v="20"/>
    <x v="0"/>
    <x v="0"/>
    <x v="0"/>
    <n v="0"/>
    <n v="0"/>
    <n v="0"/>
    <n v="0"/>
    <s v="Hanner"/>
    <s v="Timyra Hanner"/>
    <x v="0"/>
  </r>
  <r>
    <x v="5665"/>
    <n v="6020"/>
    <x v="1"/>
    <x v="1"/>
    <s v="G/974/P"/>
    <x v="3"/>
    <s v="P"/>
    <x v="0"/>
    <x v="49"/>
    <x v="0"/>
    <x v="0"/>
    <x v="0"/>
    <n v="0"/>
    <n v="0"/>
    <n v="0"/>
    <n v="0"/>
    <s v="Hanner"/>
    <s v="Jimmyn Hanner"/>
    <x v="0"/>
  </r>
  <r>
    <x v="5666"/>
    <n v="6020"/>
    <x v="1"/>
    <x v="0"/>
    <s v="F/1242/P"/>
    <x v="1"/>
    <s v="P"/>
    <x v="2"/>
    <x v="10"/>
    <x v="0"/>
    <x v="0"/>
    <x v="1144"/>
    <n v="273"/>
    <n v="0"/>
    <n v="283"/>
    <n v="1524"/>
    <s v="Hanner"/>
    <s v="Mabela Hanner"/>
    <x v="0"/>
  </r>
  <r>
    <x v="5667"/>
    <n v="6020"/>
    <x v="1"/>
    <x v="0"/>
    <s v="G/974/P"/>
    <x v="3"/>
    <s v="P"/>
    <x v="0"/>
    <x v="56"/>
    <x v="0"/>
    <x v="0"/>
    <x v="0"/>
    <n v="0"/>
    <n v="0"/>
    <n v="0"/>
    <n v="0"/>
    <s v="Hanner"/>
    <s v="Janita Hanner"/>
    <x v="0"/>
  </r>
  <r>
    <x v="5668"/>
    <n v="6020"/>
    <x v="1"/>
    <x v="1"/>
    <s v="G/974/P"/>
    <x v="3"/>
    <s v="P"/>
    <x v="0"/>
    <x v="16"/>
    <x v="0"/>
    <x v="0"/>
    <x v="0"/>
    <n v="0"/>
    <n v="0"/>
    <n v="0"/>
    <n v="0"/>
    <s v="Hanner"/>
    <s v="Tera Hanner"/>
    <x v="0"/>
  </r>
  <r>
    <x v="5669"/>
    <n v="6022"/>
    <x v="1"/>
    <x v="0"/>
    <s v="F/1243/P"/>
    <x v="1"/>
    <s v="P"/>
    <x v="0"/>
    <x v="1"/>
    <x v="0"/>
    <x v="0"/>
    <x v="0"/>
    <n v="0"/>
    <n v="14"/>
    <n v="631"/>
    <n v="645"/>
    <s v="-"/>
    <s v="-"/>
    <x v="0"/>
  </r>
  <r>
    <x v="5670"/>
    <n v="6024"/>
    <x v="1"/>
    <x v="1"/>
    <s v="G/975/P"/>
    <x v="3"/>
    <s v="P"/>
    <x v="1"/>
    <x v="4"/>
    <x v="0"/>
    <x v="0"/>
    <x v="0"/>
    <n v="0"/>
    <n v="0"/>
    <n v="0"/>
    <n v="0"/>
    <s v="Fowlaney"/>
    <s v="Carlie Fowlaney"/>
    <x v="1"/>
  </r>
  <r>
    <x v="5671"/>
    <n v="6025"/>
    <x v="1"/>
    <x v="0"/>
    <s v="F/1245/P"/>
    <x v="1"/>
    <s v="P"/>
    <x v="0"/>
    <x v="42"/>
    <x v="0"/>
    <x v="0"/>
    <x v="72"/>
    <n v="0"/>
    <n v="1"/>
    <n v="175"/>
    <n v="596"/>
    <s v="Hales"/>
    <s v="Joyton Hales"/>
    <x v="0"/>
  </r>
  <r>
    <x v="5672"/>
    <n v="5394"/>
    <x v="2"/>
    <x v="0"/>
    <s v="D/172/P"/>
    <x v="5"/>
    <s v="P"/>
    <x v="0"/>
    <x v="9"/>
    <x v="0"/>
    <x v="784"/>
    <x v="0"/>
    <n v="2153"/>
    <n v="0"/>
    <n v="0"/>
    <n v="2399"/>
    <s v="Nanie"/>
    <s v="Coakey Nanie"/>
    <x v="1"/>
  </r>
  <r>
    <x v="5673"/>
    <n v="6027"/>
    <x v="0"/>
    <x v="0"/>
    <s v="B/232/S"/>
    <x v="0"/>
    <s v="S"/>
    <x v="0"/>
    <x v="39"/>
    <x v="0"/>
    <x v="0"/>
    <x v="1145"/>
    <n v="9058"/>
    <n v="1"/>
    <n v="2"/>
    <n v="10889"/>
    <s v="Coweboded"/>
    <s v="Graviph Coweboded"/>
    <x v="1"/>
  </r>
  <r>
    <x v="5674"/>
    <n v="6028"/>
    <x v="0"/>
    <x v="0"/>
    <s v="A/57/P"/>
    <x v="2"/>
    <s v="P"/>
    <x v="2"/>
    <x v="38"/>
    <x v="0"/>
    <x v="0"/>
    <x v="1146"/>
    <n v="0"/>
    <n v="304"/>
    <n v="1393"/>
    <n v="3498"/>
    <s v="Preeldy"/>
    <s v="Wasatz Preeldy"/>
    <x v="0"/>
  </r>
  <r>
    <x v="5675"/>
    <n v="6028"/>
    <x v="0"/>
    <x v="0"/>
    <s v="A/57/P"/>
    <x v="2"/>
    <s v="P"/>
    <x v="0"/>
    <x v="25"/>
    <x v="1"/>
    <x v="0"/>
    <x v="1147"/>
    <n v="0"/>
    <n v="1"/>
    <n v="1335"/>
    <n v="2128"/>
    <s v="Preeldy"/>
    <s v="Cherkab Preeldy"/>
    <x v="0"/>
  </r>
  <r>
    <x v="5676"/>
    <n v="6028"/>
    <x v="0"/>
    <x v="0"/>
    <s v="A/57/P"/>
    <x v="2"/>
    <s v="P"/>
    <x v="2"/>
    <x v="56"/>
    <x v="0"/>
    <x v="0"/>
    <x v="0"/>
    <n v="0"/>
    <n v="0"/>
    <n v="0"/>
    <n v="0"/>
    <s v="Preeldy"/>
    <s v="Nusakar Preeldy"/>
    <x v="1"/>
  </r>
  <r>
    <x v="5677"/>
    <n v="6028"/>
    <x v="0"/>
    <x v="0"/>
    <s v=""/>
    <x v="4"/>
    <s v=""/>
    <x v="0"/>
    <x v="6"/>
    <x v="1"/>
    <x v="0"/>
    <x v="1148"/>
    <n v="0"/>
    <n v="1043"/>
    <n v="0"/>
    <n v="4681"/>
    <s v="Preeldy"/>
    <s v="Kumark Preeldy"/>
    <x v="1"/>
  </r>
  <r>
    <x v="5678"/>
    <n v="6028"/>
    <x v="0"/>
    <x v="0"/>
    <s v="A/57/P"/>
    <x v="2"/>
    <s v="P"/>
    <x v="0"/>
    <x v="7"/>
    <x v="0"/>
    <x v="0"/>
    <x v="1149"/>
    <n v="0"/>
    <n v="29"/>
    <n v="45"/>
    <n v="6995"/>
    <s v="Preeldy"/>
    <s v="Shelik Preeldy"/>
    <x v="1"/>
  </r>
  <r>
    <x v="5679"/>
    <n v="6029"/>
    <x v="1"/>
    <x v="0"/>
    <s v="E/396/S"/>
    <x v="6"/>
    <s v="S"/>
    <x v="0"/>
    <x v="36"/>
    <x v="0"/>
    <x v="0"/>
    <x v="423"/>
    <n v="20"/>
    <n v="0"/>
    <n v="941"/>
    <n v="991"/>
    <s v="Balderts"/>
    <s v="Gwenda Balderts"/>
    <x v="0"/>
  </r>
  <r>
    <x v="5680"/>
    <n v="6030"/>
    <x v="1"/>
    <x v="0"/>
    <s v="G/981/S"/>
    <x v="3"/>
    <s v="S"/>
    <x v="0"/>
    <x v="63"/>
    <x v="0"/>
    <x v="0"/>
    <x v="0"/>
    <n v="0"/>
    <n v="0"/>
    <n v="0"/>
    <n v="0"/>
    <s v="Ellson"/>
    <s v="Armen Ellson"/>
    <x v="1"/>
  </r>
  <r>
    <x v="5681"/>
    <n v="6030"/>
    <x v="1"/>
    <x v="1"/>
    <s v="G/981/S"/>
    <x v="3"/>
    <s v="S"/>
    <x v="0"/>
    <x v="34"/>
    <x v="0"/>
    <x v="0"/>
    <x v="0"/>
    <n v="0"/>
    <n v="0"/>
    <n v="0"/>
    <n v="0"/>
    <s v="Steinardson"/>
    <s v="Dord Steinardson"/>
    <x v="1"/>
  </r>
  <r>
    <x v="5682"/>
    <n v="6030"/>
    <x v="1"/>
    <x v="0"/>
    <s v="G/981/S"/>
    <x v="3"/>
    <s v="S"/>
    <x v="0"/>
    <x v="45"/>
    <x v="0"/>
    <x v="465"/>
    <x v="1150"/>
    <n v="7"/>
    <n v="0"/>
    <n v="1"/>
    <n v="1007"/>
    <s v="Ellson"/>
    <s v="Etha Ellson"/>
    <x v="1"/>
  </r>
  <r>
    <x v="5683"/>
    <n v="6030"/>
    <x v="1"/>
    <x v="0"/>
    <s v="G/981/S"/>
    <x v="3"/>
    <s v="S"/>
    <x v="0"/>
    <x v="29"/>
    <x v="0"/>
    <x v="0"/>
    <x v="0"/>
    <n v="47"/>
    <n v="703"/>
    <n v="4"/>
    <n v="754"/>
    <s v="Steinardson"/>
    <s v="Fanne Steinardson"/>
    <x v="1"/>
  </r>
  <r>
    <x v="5684"/>
    <n v="6030"/>
    <x v="1"/>
    <x v="1"/>
    <s v="G/981/S"/>
    <x v="3"/>
    <s v="S"/>
    <x v="0"/>
    <x v="24"/>
    <x v="0"/>
    <x v="0"/>
    <x v="0"/>
    <n v="0"/>
    <n v="0"/>
    <n v="0"/>
    <n v="0"/>
    <s v="Ellson"/>
    <s v="Mollen Ellson"/>
    <x v="1"/>
  </r>
  <r>
    <x v="5685"/>
    <n v="6030"/>
    <x v="1"/>
    <x v="1"/>
    <s v="G/981/S"/>
    <x v="3"/>
    <s v="S"/>
    <x v="0"/>
    <x v="16"/>
    <x v="0"/>
    <x v="0"/>
    <x v="0"/>
    <n v="0"/>
    <n v="0"/>
    <n v="0"/>
    <n v="0"/>
    <s v="Ellson"/>
    <s v="Alene Ellson"/>
    <x v="1"/>
  </r>
  <r>
    <x v="5686"/>
    <n v="6030"/>
    <x v="1"/>
    <x v="0"/>
    <s v="G/981/S"/>
    <x v="3"/>
    <s v="S"/>
    <x v="0"/>
    <x v="18"/>
    <x v="0"/>
    <x v="0"/>
    <x v="0"/>
    <n v="0"/>
    <n v="0"/>
    <n v="0"/>
    <n v="0"/>
    <s v="Ellson"/>
    <s v="Hatty Ellson"/>
    <x v="1"/>
  </r>
  <r>
    <x v="5687"/>
    <n v="3911"/>
    <x v="2"/>
    <x v="0"/>
    <s v="F/736/S"/>
    <x v="1"/>
    <s v="S"/>
    <x v="0"/>
    <x v="54"/>
    <x v="0"/>
    <x v="298"/>
    <x v="10"/>
    <n v="11"/>
    <n v="1046"/>
    <n v="0"/>
    <n v="1064"/>
    <s v="Petermandez"/>
    <s v="Billa Petermandez"/>
    <x v="0"/>
  </r>
  <r>
    <x v="5688"/>
    <n v="6032"/>
    <x v="1"/>
    <x v="1"/>
    <s v="G/982/S"/>
    <x v="3"/>
    <s v="S"/>
    <x v="0"/>
    <x v="24"/>
    <x v="0"/>
    <x v="0"/>
    <x v="0"/>
    <n v="0"/>
    <n v="0"/>
    <n v="0"/>
    <n v="0"/>
    <s v="Haynardy"/>
    <s v="Kendy Haynardy"/>
    <x v="1"/>
  </r>
  <r>
    <x v="5689"/>
    <n v="5395"/>
    <x v="2"/>
    <x v="0"/>
    <s v="D/173/P"/>
    <x v="5"/>
    <s v="P"/>
    <x v="0"/>
    <x v="7"/>
    <x v="0"/>
    <x v="23"/>
    <x v="0"/>
    <n v="2574"/>
    <n v="0"/>
    <n v="0"/>
    <n v="2578"/>
    <s v="Traie"/>
    <s v="Fruik Traie"/>
    <x v="1"/>
  </r>
  <r>
    <x v="5690"/>
    <n v="6032"/>
    <x v="1"/>
    <x v="1"/>
    <s v="G/982/S"/>
    <x v="3"/>
    <s v="S"/>
    <x v="2"/>
    <x v="16"/>
    <x v="0"/>
    <x v="0"/>
    <x v="0"/>
    <n v="0"/>
    <n v="0"/>
    <n v="0"/>
    <n v="0"/>
    <s v="Hurchez"/>
    <s v="Celina Hurchez"/>
    <x v="1"/>
  </r>
  <r>
    <x v="5691"/>
    <n v="5397"/>
    <x v="2"/>
    <x v="1"/>
    <s v="D/162/S"/>
    <x v="5"/>
    <s v="S"/>
    <x v="0"/>
    <x v="42"/>
    <x v="0"/>
    <x v="0"/>
    <x v="0"/>
    <n v="0"/>
    <n v="0"/>
    <n v="0"/>
    <n v="0"/>
    <s v="Jamai"/>
    <s v="Rish Jamai"/>
    <x v="1"/>
  </r>
  <r>
    <x v="5692"/>
    <n v="5397"/>
    <x v="2"/>
    <x v="1"/>
    <s v="D/162/S"/>
    <x v="5"/>
    <s v="S"/>
    <x v="0"/>
    <x v="57"/>
    <x v="0"/>
    <x v="0"/>
    <x v="0"/>
    <n v="0"/>
    <n v="0"/>
    <n v="0"/>
    <n v="0"/>
    <s v="Jamai"/>
    <s v="Quid Jamai"/>
    <x v="1"/>
  </r>
  <r>
    <x v="5693"/>
    <n v="5397"/>
    <x v="2"/>
    <x v="1"/>
    <s v="D/162/S"/>
    <x v="5"/>
    <s v="S"/>
    <x v="2"/>
    <x v="29"/>
    <x v="0"/>
    <x v="0"/>
    <x v="0"/>
    <n v="0"/>
    <n v="0"/>
    <n v="0"/>
    <n v="0"/>
    <s v="Jamai"/>
    <s v="Sps Jamai"/>
    <x v="1"/>
  </r>
  <r>
    <x v="5694"/>
    <n v="5402"/>
    <x v="2"/>
    <x v="0"/>
    <s v="F/1034/S"/>
    <x v="1"/>
    <s v="S"/>
    <x v="0"/>
    <x v="46"/>
    <x v="2"/>
    <x v="1010"/>
    <x v="0"/>
    <n v="75"/>
    <n v="0"/>
    <n v="4"/>
    <n v="1348"/>
    <s v="Erpie"/>
    <s v="Cupers Erpie"/>
    <x v="0"/>
  </r>
  <r>
    <x v="5695"/>
    <n v="5408"/>
    <x v="2"/>
    <x v="0"/>
    <s v="D/174/P"/>
    <x v="5"/>
    <s v="P"/>
    <x v="0"/>
    <x v="25"/>
    <x v="0"/>
    <x v="1011"/>
    <x v="0"/>
    <n v="654"/>
    <n v="580"/>
    <n v="0"/>
    <n v="3015"/>
    <s v="Gene"/>
    <s v="Moss Gene"/>
    <x v="0"/>
  </r>
  <r>
    <x v="5696"/>
    <n v="6035"/>
    <x v="1"/>
    <x v="0"/>
    <s v="E/386/P"/>
    <x v="6"/>
    <s v="P"/>
    <x v="0"/>
    <x v="41"/>
    <x v="0"/>
    <x v="0"/>
    <x v="0"/>
    <n v="0"/>
    <n v="1"/>
    <n v="827"/>
    <n v="828"/>
    <s v="Morsentley"/>
    <s v="Doria Morsentley"/>
    <x v="1"/>
  </r>
  <r>
    <x v="5697"/>
    <n v="6035"/>
    <x v="1"/>
    <x v="2"/>
    <s v="G/976/P"/>
    <x v="3"/>
    <s v="P"/>
    <x v="0"/>
    <x v="47"/>
    <x v="2"/>
    <x v="0"/>
    <x v="0"/>
    <n v="0"/>
    <n v="0"/>
    <n v="0"/>
    <n v="0"/>
    <s v="Morsentley"/>
    <s v="Ginald Morsentley"/>
    <x v="0"/>
  </r>
  <r>
    <x v="5698"/>
    <n v="6036"/>
    <x v="0"/>
    <x v="0"/>
    <s v="C/225/S"/>
    <x v="7"/>
    <s v="S"/>
    <x v="0"/>
    <x v="5"/>
    <x v="0"/>
    <x v="0"/>
    <x v="1151"/>
    <n v="1224"/>
    <n v="514"/>
    <n v="1674"/>
    <n v="4701"/>
    <s v="Stpingepid"/>
    <s v="Achah Stpingepid"/>
    <x v="1"/>
  </r>
  <r>
    <x v="5699"/>
    <n v="6036"/>
    <x v="0"/>
    <x v="0"/>
    <s v="C/225/S"/>
    <x v="7"/>
    <s v="S"/>
    <x v="0"/>
    <x v="24"/>
    <x v="0"/>
    <x v="0"/>
    <x v="810"/>
    <n v="0"/>
    <n v="179"/>
    <n v="3186"/>
    <n v="4042"/>
    <s v="Stpingepid"/>
    <s v="Sular Stpingepid"/>
    <x v="1"/>
  </r>
  <r>
    <x v="5700"/>
    <n v="6036"/>
    <x v="0"/>
    <x v="0"/>
    <s v="C/225/S"/>
    <x v="7"/>
    <s v="S"/>
    <x v="0"/>
    <x v="38"/>
    <x v="0"/>
    <x v="0"/>
    <x v="1152"/>
    <n v="0"/>
    <n v="778"/>
    <n v="587"/>
    <n v="3222"/>
    <s v="Stpingepid"/>
    <s v="Hekab Stpingepid"/>
    <x v="1"/>
  </r>
  <r>
    <x v="5701"/>
    <n v="5408"/>
    <x v="2"/>
    <x v="0"/>
    <s v="D/174/P"/>
    <x v="5"/>
    <s v="P"/>
    <x v="0"/>
    <x v="4"/>
    <x v="0"/>
    <x v="1012"/>
    <x v="0"/>
    <n v="350"/>
    <n v="0"/>
    <n v="901"/>
    <n v="3367"/>
    <s v="Gene"/>
    <s v="Felios Gene"/>
    <x v="0"/>
  </r>
  <r>
    <x v="5702"/>
    <n v="6039"/>
    <x v="1"/>
    <x v="2"/>
    <s v="G/983/S"/>
    <x v="3"/>
    <s v="S"/>
    <x v="0"/>
    <x v="37"/>
    <x v="0"/>
    <x v="0"/>
    <x v="0"/>
    <n v="0"/>
    <n v="0"/>
    <n v="0"/>
    <n v="0"/>
    <s v="-"/>
    <s v="-"/>
    <x v="1"/>
  </r>
  <r>
    <x v="5703"/>
    <n v="6039"/>
    <x v="1"/>
    <x v="0"/>
    <s v="F/1148/S"/>
    <x v="1"/>
    <s v="S"/>
    <x v="3"/>
    <x v="25"/>
    <x v="0"/>
    <x v="29"/>
    <x v="0"/>
    <n v="0"/>
    <n v="0"/>
    <n v="757"/>
    <n v="760"/>
    <s v="Powery"/>
    <s v="Myrace Powery"/>
    <x v="0"/>
  </r>
  <r>
    <x v="5704"/>
    <n v="6040"/>
    <x v="1"/>
    <x v="0"/>
    <s v="G/984/S"/>
    <x v="3"/>
    <s v="S"/>
    <x v="0"/>
    <x v="4"/>
    <x v="0"/>
    <x v="1013"/>
    <x v="260"/>
    <n v="0"/>
    <n v="0"/>
    <n v="0"/>
    <n v="809"/>
    <s v="Sterreray"/>
    <s v="Glendy Sterreray"/>
    <x v="1"/>
  </r>
  <r>
    <x v="5705"/>
    <n v="5416"/>
    <x v="2"/>
    <x v="0"/>
    <s v="F/1114/P"/>
    <x v="1"/>
    <s v="P"/>
    <x v="0"/>
    <x v="16"/>
    <x v="0"/>
    <x v="0"/>
    <x v="0"/>
    <n v="0"/>
    <n v="0"/>
    <n v="0"/>
    <n v="0"/>
    <s v="Saf"/>
    <s v="Wees Saf"/>
    <x v="1"/>
  </r>
  <r>
    <x v="5706"/>
    <n v="5416"/>
    <x v="2"/>
    <x v="0"/>
    <s v="E/340/P"/>
    <x v="6"/>
    <s v="P"/>
    <x v="0"/>
    <x v="29"/>
    <x v="0"/>
    <x v="860"/>
    <x v="0"/>
    <n v="208"/>
    <n v="952"/>
    <n v="0"/>
    <n v="1298"/>
    <s v="Saf"/>
    <s v="Pos Saf"/>
    <x v="0"/>
  </r>
  <r>
    <x v="5707"/>
    <n v="6043"/>
    <x v="1"/>
    <x v="0"/>
    <s v="G/978/P"/>
    <x v="3"/>
    <s v="P"/>
    <x v="0"/>
    <x v="7"/>
    <x v="0"/>
    <x v="0"/>
    <x v="200"/>
    <n v="1039"/>
    <n v="1"/>
    <n v="489"/>
    <n v="1821"/>
    <s v="Reilline"/>
    <s v="Thell Reilline"/>
    <x v="0"/>
  </r>
  <r>
    <x v="5708"/>
    <n v="6045"/>
    <x v="0"/>
    <x v="0"/>
    <s v="B/233/S"/>
    <x v="0"/>
    <s v="S"/>
    <x v="0"/>
    <x v="38"/>
    <x v="0"/>
    <x v="0"/>
    <x v="179"/>
    <n v="0"/>
    <n v="8126"/>
    <n v="4"/>
    <n v="8151"/>
    <s v="Matoltuble"/>
    <s v="Bralino Matoltuble"/>
    <x v="0"/>
  </r>
  <r>
    <x v="5709"/>
    <n v="6047"/>
    <x v="1"/>
    <x v="0"/>
    <s v="G/985/S"/>
    <x v="3"/>
    <s v="S"/>
    <x v="1"/>
    <x v="8"/>
    <x v="0"/>
    <x v="689"/>
    <x v="0"/>
    <n v="0"/>
    <n v="57"/>
    <n v="243"/>
    <n v="808"/>
    <s v="Russon"/>
    <s v="Sanney Russon"/>
    <x v="1"/>
  </r>
  <r>
    <x v="5710"/>
    <n v="5416"/>
    <x v="2"/>
    <x v="1"/>
    <s v="F/1114/P"/>
    <x v="1"/>
    <s v="P"/>
    <x v="0"/>
    <x v="41"/>
    <x v="0"/>
    <x v="0"/>
    <x v="0"/>
    <n v="0"/>
    <n v="0"/>
    <n v="0"/>
    <n v="0"/>
    <s v="Saf"/>
    <s v="Ech Saf"/>
    <x v="1"/>
  </r>
  <r>
    <x v="5711"/>
    <n v="6049"/>
    <x v="1"/>
    <x v="0"/>
    <s v="G/986/S"/>
    <x v="3"/>
    <s v="S"/>
    <x v="0"/>
    <x v="1"/>
    <x v="0"/>
    <x v="978"/>
    <x v="0"/>
    <n v="235"/>
    <n v="0"/>
    <n v="396"/>
    <n v="809"/>
    <s v="-"/>
    <s v="-"/>
    <x v="1"/>
  </r>
  <r>
    <x v="5712"/>
    <n v="6052"/>
    <x v="1"/>
    <x v="1"/>
    <s v="G/980/P"/>
    <x v="3"/>
    <s v="P"/>
    <x v="0"/>
    <x v="64"/>
    <x v="0"/>
    <x v="0"/>
    <x v="0"/>
    <n v="0"/>
    <n v="0"/>
    <n v="0"/>
    <n v="0"/>
    <s v="Rushorney"/>
    <s v="Fayel Rushorney"/>
    <x v="0"/>
  </r>
  <r>
    <x v="5713"/>
    <n v="5416"/>
    <x v="2"/>
    <x v="0"/>
    <s v="F/1114/P"/>
    <x v="1"/>
    <s v="P"/>
    <x v="2"/>
    <x v="16"/>
    <x v="0"/>
    <x v="0"/>
    <x v="0"/>
    <n v="0"/>
    <n v="0"/>
    <n v="0"/>
    <n v="0"/>
    <s v="Saf"/>
    <s v="Toats Saf"/>
    <x v="1"/>
  </r>
  <r>
    <x v="5714"/>
    <n v="6055"/>
    <x v="0"/>
    <x v="0"/>
    <s v="C/185/P"/>
    <x v="7"/>
    <s v="P"/>
    <x v="1"/>
    <x v="19"/>
    <x v="1"/>
    <x v="29"/>
    <x v="1153"/>
    <n v="0"/>
    <n v="3104"/>
    <n v="1652"/>
    <n v="6608"/>
    <s v="Prefule"/>
    <s v="Mino Prefule"/>
    <x v="0"/>
  </r>
  <r>
    <x v="5715"/>
    <n v="6055"/>
    <x v="0"/>
    <x v="1"/>
    <s v="C/185/P"/>
    <x v="7"/>
    <s v="P"/>
    <x v="0"/>
    <x v="54"/>
    <x v="0"/>
    <x v="0"/>
    <x v="0"/>
    <n v="0"/>
    <n v="0"/>
    <n v="0"/>
    <n v="0"/>
    <s v="Prefule"/>
    <s v="Achiram Prefule"/>
    <x v="1"/>
  </r>
  <r>
    <x v="5716"/>
    <n v="6055"/>
    <x v="0"/>
    <x v="0"/>
    <s v="C/185/P"/>
    <x v="7"/>
    <s v="P"/>
    <x v="0"/>
    <x v="28"/>
    <x v="0"/>
    <x v="1014"/>
    <x v="0"/>
    <n v="0"/>
    <n v="8810"/>
    <n v="0"/>
    <n v="10693"/>
    <s v="Prefule"/>
    <s v="Terops Prefule"/>
    <x v="0"/>
  </r>
  <r>
    <x v="5717"/>
    <n v="5418"/>
    <x v="2"/>
    <x v="0"/>
    <s v="E/349/S"/>
    <x v="6"/>
    <s v="S"/>
    <x v="0"/>
    <x v="54"/>
    <x v="0"/>
    <x v="478"/>
    <x v="0"/>
    <n v="1115"/>
    <n v="1"/>
    <n v="18"/>
    <n v="1298"/>
    <s v="Burta"/>
    <s v="Naffsh Burta"/>
    <x v="0"/>
  </r>
  <r>
    <x v="5718"/>
    <n v="6059"/>
    <x v="1"/>
    <x v="0"/>
    <s v="G/982/P"/>
    <x v="3"/>
    <s v="P"/>
    <x v="0"/>
    <x v="7"/>
    <x v="0"/>
    <x v="8"/>
    <x v="0"/>
    <n v="3949"/>
    <n v="0"/>
    <n v="9"/>
    <n v="3966"/>
    <s v="Rices"/>
    <s v="Andie Rices"/>
    <x v="1"/>
  </r>
  <r>
    <x v="5719"/>
    <n v="6061"/>
    <x v="1"/>
    <x v="0"/>
    <s v="F/1153/S"/>
    <x v="1"/>
    <s v="S"/>
    <x v="0"/>
    <x v="41"/>
    <x v="0"/>
    <x v="47"/>
    <x v="0"/>
    <n v="455"/>
    <n v="167"/>
    <n v="48"/>
    <n v="703"/>
    <s v="Jacostaney"/>
    <s v="Aliedy Jacostaney"/>
    <x v="1"/>
  </r>
  <r>
    <x v="5720"/>
    <n v="5423"/>
    <x v="2"/>
    <x v="0"/>
    <s v="F/1116/P"/>
    <x v="1"/>
    <s v="P"/>
    <x v="0"/>
    <x v="18"/>
    <x v="0"/>
    <x v="327"/>
    <x v="0"/>
    <n v="7"/>
    <n v="0"/>
    <n v="183"/>
    <n v="742"/>
    <s v="Prine"/>
    <s v="Almone Prine"/>
    <x v="0"/>
  </r>
  <r>
    <x v="5721"/>
    <n v="5423"/>
    <x v="2"/>
    <x v="0"/>
    <s v="E/341/P"/>
    <x v="6"/>
    <s v="P"/>
    <x v="0"/>
    <x v="7"/>
    <x v="0"/>
    <x v="11"/>
    <x v="0"/>
    <n v="1878"/>
    <n v="62"/>
    <n v="0"/>
    <n v="2082"/>
    <s v="Prine"/>
    <s v="Cranch Prine"/>
    <x v="1"/>
  </r>
  <r>
    <x v="5722"/>
    <n v="6064"/>
    <x v="0"/>
    <x v="0"/>
    <s v="C/186/P"/>
    <x v="7"/>
    <s v="P"/>
    <x v="2"/>
    <x v="66"/>
    <x v="0"/>
    <x v="722"/>
    <x v="1154"/>
    <n v="0"/>
    <n v="22408"/>
    <n v="17"/>
    <n v="35987"/>
    <s v="Radisiouss"/>
    <s v="Markar Radisiouss"/>
    <x v="0"/>
  </r>
  <r>
    <x v="5723"/>
    <n v="6065"/>
    <x v="0"/>
    <x v="0"/>
    <s v="E/398/S"/>
    <x v="6"/>
    <s v="S"/>
    <x v="0"/>
    <x v="43"/>
    <x v="0"/>
    <x v="29"/>
    <x v="7"/>
    <n v="0"/>
    <n v="0"/>
    <n v="0"/>
    <n v="788"/>
    <s v="Rodricker"/>
    <s v="Sharie Rodricker"/>
    <x v="1"/>
  </r>
  <r>
    <x v="5724"/>
    <n v="6066"/>
    <x v="0"/>
    <x v="0"/>
    <s v="C/226/S"/>
    <x v="7"/>
    <s v="S"/>
    <x v="0"/>
    <x v="3"/>
    <x v="0"/>
    <x v="0"/>
    <x v="1155"/>
    <n v="2366"/>
    <n v="1612"/>
    <n v="2137"/>
    <n v="6472"/>
    <s v="Mallisly"/>
    <s v="Altan Mallisly"/>
    <x v="0"/>
  </r>
  <r>
    <x v="5725"/>
    <n v="6066"/>
    <x v="0"/>
    <x v="0"/>
    <s v="C/226/S"/>
    <x v="7"/>
    <s v="S"/>
    <x v="2"/>
    <x v="31"/>
    <x v="0"/>
    <x v="1015"/>
    <x v="281"/>
    <n v="0"/>
    <n v="1481"/>
    <n v="0"/>
    <n v="9631"/>
    <s v="Mallisly"/>
    <s v="Terion Mallisly"/>
    <x v="0"/>
  </r>
  <r>
    <x v="5726"/>
    <n v="6066"/>
    <x v="0"/>
    <x v="2"/>
    <s v="C/226/S"/>
    <x v="7"/>
    <s v="S"/>
    <x v="0"/>
    <x v="24"/>
    <x v="0"/>
    <x v="0"/>
    <x v="0"/>
    <n v="0"/>
    <n v="0"/>
    <n v="0"/>
    <n v="0"/>
    <s v="Mallisly"/>
    <s v="Aldhib Mallisly"/>
    <x v="1"/>
  </r>
  <r>
    <x v="5727"/>
    <n v="6067"/>
    <x v="1"/>
    <x v="0"/>
    <s v="G/984/P"/>
    <x v="3"/>
    <s v="P"/>
    <x v="0"/>
    <x v="40"/>
    <x v="0"/>
    <x v="0"/>
    <x v="0"/>
    <n v="0"/>
    <n v="44"/>
    <n v="1721"/>
    <n v="1765"/>
    <s v="Perkinson"/>
    <s v="Dellie Perkinson"/>
    <x v="0"/>
  </r>
  <r>
    <x v="5728"/>
    <n v="6068"/>
    <x v="1"/>
    <x v="0"/>
    <s v="F/1154/S"/>
    <x v="1"/>
    <s v="S"/>
    <x v="0"/>
    <x v="40"/>
    <x v="0"/>
    <x v="0"/>
    <x v="1156"/>
    <n v="1"/>
    <n v="0"/>
    <n v="0"/>
    <n v="724"/>
    <s v="Kimons"/>
    <s v="Lloyde Kimons"/>
    <x v="1"/>
  </r>
  <r>
    <x v="5729"/>
    <n v="5427"/>
    <x v="2"/>
    <x v="0"/>
    <s v="F/1118/P"/>
    <x v="1"/>
    <s v="P"/>
    <x v="0"/>
    <x v="41"/>
    <x v="0"/>
    <x v="1016"/>
    <x v="0"/>
    <n v="216"/>
    <n v="0"/>
    <n v="0"/>
    <n v="3674"/>
    <s v="Blane"/>
    <s v="Panbug Blane"/>
    <x v="0"/>
  </r>
  <r>
    <x v="5730"/>
    <n v="5427"/>
    <x v="2"/>
    <x v="0"/>
    <s v="F/1118/P"/>
    <x v="1"/>
    <s v="P"/>
    <x v="0"/>
    <x v="36"/>
    <x v="0"/>
    <x v="235"/>
    <x v="0"/>
    <n v="1"/>
    <n v="170"/>
    <n v="0"/>
    <n v="1119"/>
    <s v="Stie"/>
    <s v="Craird Stie"/>
    <x v="0"/>
  </r>
  <r>
    <x v="5731"/>
    <n v="6071"/>
    <x v="1"/>
    <x v="0"/>
    <s v="G/987/S"/>
    <x v="3"/>
    <s v="S"/>
    <x v="0"/>
    <x v="3"/>
    <x v="0"/>
    <x v="586"/>
    <x v="692"/>
    <n v="0"/>
    <n v="42"/>
    <n v="308"/>
    <n v="808"/>
    <s v="Delazarson"/>
    <s v="Almara Delazarson"/>
    <x v="1"/>
  </r>
  <r>
    <x v="5732"/>
    <n v="5435"/>
    <x v="2"/>
    <x v="0"/>
    <s v="F/1121/P"/>
    <x v="1"/>
    <s v="P"/>
    <x v="0"/>
    <x v="53"/>
    <x v="0"/>
    <x v="1017"/>
    <x v="0"/>
    <n v="280"/>
    <n v="280"/>
    <n v="0"/>
    <n v="1406"/>
    <s v="Blane"/>
    <s v="Fal Blane"/>
    <x v="0"/>
  </r>
  <r>
    <x v="5733"/>
    <n v="6075"/>
    <x v="0"/>
    <x v="1"/>
    <s v="B/206/P"/>
    <x v="0"/>
    <s v="P"/>
    <x v="0"/>
    <x v="6"/>
    <x v="0"/>
    <x v="0"/>
    <x v="0"/>
    <n v="0"/>
    <n v="0"/>
    <n v="0"/>
    <n v="0"/>
    <s v="Sofraten"/>
    <s v="Wasalm Sofraten"/>
    <x v="1"/>
  </r>
  <r>
    <x v="5734"/>
    <n v="6076"/>
    <x v="1"/>
    <x v="0"/>
    <s v="G/988/S"/>
    <x v="3"/>
    <s v="S"/>
    <x v="0"/>
    <x v="41"/>
    <x v="0"/>
    <x v="189"/>
    <x v="91"/>
    <n v="144"/>
    <n v="610"/>
    <n v="0"/>
    <n v="770"/>
    <s v="Cames"/>
    <s v="Therry Cames"/>
    <x v="1"/>
  </r>
  <r>
    <x v="5735"/>
    <n v="6077"/>
    <x v="1"/>
    <x v="1"/>
    <s v="G/985/P"/>
    <x v="3"/>
    <s v="P"/>
    <x v="0"/>
    <x v="30"/>
    <x v="0"/>
    <x v="0"/>
    <x v="0"/>
    <n v="0"/>
    <n v="0"/>
    <n v="0"/>
    <n v="0"/>
    <s v="Lewintos"/>
    <s v="Armene Lewintos"/>
    <x v="1"/>
  </r>
  <r>
    <x v="5736"/>
    <n v="6080"/>
    <x v="1"/>
    <x v="0"/>
    <s v="G/989/S"/>
    <x v="3"/>
    <s v="S"/>
    <x v="0"/>
    <x v="0"/>
    <x v="0"/>
    <x v="1018"/>
    <x v="15"/>
    <n v="0"/>
    <n v="0"/>
    <n v="0"/>
    <n v="882"/>
    <s v="Stephendsey"/>
    <s v="Lyney Stephendsey"/>
    <x v="1"/>
  </r>
  <r>
    <x v="5737"/>
    <n v="6082"/>
    <x v="1"/>
    <x v="0"/>
    <s v="G/987/P"/>
    <x v="3"/>
    <s v="P"/>
    <x v="0"/>
    <x v="57"/>
    <x v="0"/>
    <x v="0"/>
    <x v="0"/>
    <n v="0"/>
    <n v="0"/>
    <n v="0"/>
    <n v="0"/>
    <s v="Carpennels"/>
    <s v="Maryne Carpennels"/>
    <x v="0"/>
  </r>
  <r>
    <x v="5738"/>
    <n v="6085"/>
    <x v="1"/>
    <x v="0"/>
    <s v="F/1257/P"/>
    <x v="1"/>
    <s v="P"/>
    <x v="0"/>
    <x v="59"/>
    <x v="0"/>
    <x v="0"/>
    <x v="0"/>
    <n v="868"/>
    <n v="0"/>
    <n v="3"/>
    <n v="871"/>
    <s v="Gainney"/>
    <s v="Jimmyn Gainney"/>
    <x v="1"/>
  </r>
  <r>
    <x v="5739"/>
    <n v="6086"/>
    <x v="0"/>
    <x v="0"/>
    <s v="A/72/S"/>
    <x v="2"/>
    <s v="S"/>
    <x v="2"/>
    <x v="25"/>
    <x v="0"/>
    <x v="0"/>
    <x v="1157"/>
    <n v="0"/>
    <n v="183"/>
    <n v="6"/>
    <n v="4365"/>
    <s v="Tairbatic"/>
    <s v="Grastab Tairbatic"/>
    <x v="1"/>
  </r>
  <r>
    <x v="5740"/>
    <n v="6087"/>
    <x v="1"/>
    <x v="0"/>
    <s v="F/1160/S"/>
    <x v="1"/>
    <s v="S"/>
    <x v="0"/>
    <x v="43"/>
    <x v="0"/>
    <x v="1019"/>
    <x v="0"/>
    <n v="24"/>
    <n v="1"/>
    <n v="86"/>
    <n v="716"/>
    <s v="Rodger"/>
    <s v="Nadie Rodger"/>
    <x v="0"/>
  </r>
  <r>
    <x v="5741"/>
    <n v="5447"/>
    <x v="2"/>
    <x v="1"/>
    <s v="F/1126/P"/>
    <x v="1"/>
    <s v="P"/>
    <x v="2"/>
    <x v="30"/>
    <x v="0"/>
    <x v="0"/>
    <x v="0"/>
    <n v="0"/>
    <n v="0"/>
    <n v="0"/>
    <n v="0"/>
    <s v="Dutty"/>
    <s v="Sug Dutty"/>
    <x v="1"/>
  </r>
  <r>
    <x v="5742"/>
    <n v="6091"/>
    <x v="1"/>
    <x v="1"/>
    <s v="G/988/P"/>
    <x v="3"/>
    <s v="P"/>
    <x v="0"/>
    <x v="7"/>
    <x v="0"/>
    <x v="0"/>
    <x v="0"/>
    <n v="0"/>
    <n v="0"/>
    <n v="0"/>
    <n v="0"/>
    <s v="Lynnerett"/>
    <s v="Gera Lynnerett"/>
    <x v="1"/>
  </r>
  <r>
    <x v="5743"/>
    <n v="6091"/>
    <x v="1"/>
    <x v="0"/>
    <s v="F/1260/P"/>
    <x v="1"/>
    <s v="P"/>
    <x v="0"/>
    <x v="0"/>
    <x v="0"/>
    <x v="0"/>
    <x v="128"/>
    <n v="291"/>
    <n v="13"/>
    <n v="527"/>
    <n v="860"/>
    <s v="Lynnerett"/>
    <s v="Pattin Lynnerett"/>
    <x v="0"/>
  </r>
  <r>
    <x v="5744"/>
    <n v="6092"/>
    <x v="1"/>
    <x v="0"/>
    <s v="F/1161/S"/>
    <x v="1"/>
    <s v="S"/>
    <x v="0"/>
    <x v="4"/>
    <x v="2"/>
    <x v="0"/>
    <x v="0"/>
    <n v="641"/>
    <n v="33"/>
    <n v="29"/>
    <n v="703"/>
    <s v="Singtons"/>
    <s v="Karlie Singtons"/>
    <x v="1"/>
  </r>
  <r>
    <x v="5745"/>
    <n v="6092"/>
    <x v="1"/>
    <x v="1"/>
    <s v="G/991/S"/>
    <x v="3"/>
    <s v="S"/>
    <x v="1"/>
    <x v="21"/>
    <x v="0"/>
    <x v="0"/>
    <x v="0"/>
    <n v="0"/>
    <n v="0"/>
    <n v="0"/>
    <n v="0"/>
    <s v="Singtons"/>
    <s v="Antony Singtons"/>
    <x v="1"/>
  </r>
  <r>
    <x v="5746"/>
    <n v="6092"/>
    <x v="1"/>
    <x v="0"/>
    <s v="G/991/S"/>
    <x v="3"/>
    <s v="S"/>
    <x v="0"/>
    <x v="17"/>
    <x v="0"/>
    <x v="0"/>
    <x v="0"/>
    <n v="0"/>
    <n v="0"/>
    <n v="0"/>
    <n v="0"/>
    <s v="Singtons"/>
    <s v="Carlie Singtons"/>
    <x v="1"/>
  </r>
  <r>
    <x v="5747"/>
    <n v="6094"/>
    <x v="0"/>
    <x v="1"/>
    <s v="C/227/S"/>
    <x v="7"/>
    <s v="S"/>
    <x v="2"/>
    <x v="29"/>
    <x v="0"/>
    <x v="0"/>
    <x v="0"/>
    <n v="0"/>
    <n v="0"/>
    <n v="0"/>
    <n v="0"/>
    <s v="Brathful"/>
    <s v="Terons Brathful"/>
    <x v="1"/>
  </r>
  <r>
    <x v="5748"/>
    <n v="6094"/>
    <x v="0"/>
    <x v="1"/>
    <s v="C/227/S"/>
    <x v="7"/>
    <s v="S"/>
    <x v="2"/>
    <x v="5"/>
    <x v="0"/>
    <x v="0"/>
    <x v="0"/>
    <n v="0"/>
    <n v="0"/>
    <n v="0"/>
    <n v="0"/>
    <s v="Brathful"/>
    <s v="Alcyon Brathful"/>
    <x v="1"/>
  </r>
  <r>
    <x v="5749"/>
    <n v="6094"/>
    <x v="0"/>
    <x v="1"/>
    <s v="C/227/S"/>
    <x v="7"/>
    <s v="S"/>
    <x v="2"/>
    <x v="7"/>
    <x v="0"/>
    <x v="0"/>
    <x v="0"/>
    <n v="0"/>
    <n v="0"/>
    <n v="0"/>
    <n v="0"/>
    <s v="Brathful"/>
    <s v="Tautrix Brathful"/>
    <x v="1"/>
  </r>
  <r>
    <x v="5750"/>
    <n v="5447"/>
    <x v="2"/>
    <x v="2"/>
    <s v="F/1126/P"/>
    <x v="1"/>
    <s v="P"/>
    <x v="0"/>
    <x v="39"/>
    <x v="0"/>
    <x v="0"/>
    <x v="0"/>
    <n v="0"/>
    <n v="0"/>
    <n v="0"/>
    <n v="0"/>
    <s v="Coune"/>
    <s v="Poselk Coune"/>
    <x v="1"/>
  </r>
  <r>
    <x v="5751"/>
    <n v="5455"/>
    <x v="2"/>
    <x v="0"/>
    <s v="E/344/P"/>
    <x v="6"/>
    <s v="P"/>
    <x v="2"/>
    <x v="45"/>
    <x v="0"/>
    <x v="1020"/>
    <x v="0"/>
    <n v="180"/>
    <n v="130"/>
    <n v="571"/>
    <n v="10801"/>
    <s v="Nate"/>
    <s v="Varkes Nate"/>
    <x v="0"/>
  </r>
  <r>
    <x v="5752"/>
    <n v="5465"/>
    <x v="2"/>
    <x v="1"/>
    <s v="F/1132/P"/>
    <x v="1"/>
    <s v="P"/>
    <x v="0"/>
    <x v="50"/>
    <x v="0"/>
    <x v="0"/>
    <x v="0"/>
    <n v="0"/>
    <n v="0"/>
    <n v="0"/>
    <n v="0"/>
    <s v="Chité"/>
    <s v="Jacks Chité"/>
    <x v="1"/>
  </r>
  <r>
    <x v="5753"/>
    <n v="5478"/>
    <x v="2"/>
    <x v="0"/>
    <s v="F/1048/S"/>
    <x v="1"/>
    <s v="S"/>
    <x v="0"/>
    <x v="19"/>
    <x v="0"/>
    <x v="1021"/>
    <x v="0"/>
    <n v="10"/>
    <n v="1245"/>
    <n v="0"/>
    <n v="1773"/>
    <s v="Prity"/>
    <s v="Hocorz Prity"/>
    <x v="0"/>
  </r>
  <r>
    <x v="5754"/>
    <n v="6098"/>
    <x v="1"/>
    <x v="0"/>
    <s v="F/1163/S"/>
    <x v="1"/>
    <s v="S"/>
    <x v="2"/>
    <x v="38"/>
    <x v="0"/>
    <x v="0"/>
    <x v="0"/>
    <n v="0"/>
    <n v="2725"/>
    <n v="73"/>
    <n v="2798"/>
    <s v="Contrevins"/>
    <s v="Essara Contrevins"/>
    <x v="0"/>
  </r>
  <r>
    <x v="5755"/>
    <n v="6099"/>
    <x v="1"/>
    <x v="1"/>
    <s v="G/992/S"/>
    <x v="3"/>
    <s v="S"/>
    <x v="0"/>
    <x v="6"/>
    <x v="0"/>
    <x v="0"/>
    <x v="0"/>
    <n v="0"/>
    <n v="0"/>
    <n v="0"/>
    <n v="0"/>
    <s v="Jarvey"/>
    <s v="Elara Jarvey"/>
    <x v="1"/>
  </r>
  <r>
    <x v="5756"/>
    <n v="6101"/>
    <x v="1"/>
    <x v="0"/>
    <s v="F/1261/P"/>
    <x v="1"/>
    <s v="P"/>
    <x v="2"/>
    <x v="1"/>
    <x v="0"/>
    <x v="16"/>
    <x v="0"/>
    <n v="2"/>
    <n v="673"/>
    <n v="3"/>
    <n v="691"/>
    <s v="Lambucketty"/>
    <s v="Moniey Lambucketty"/>
    <x v="0"/>
  </r>
  <r>
    <x v="5757"/>
    <n v="6102"/>
    <x v="1"/>
    <x v="0"/>
    <s v="F/1165/S"/>
    <x v="1"/>
    <s v="S"/>
    <x v="1"/>
    <x v="6"/>
    <x v="0"/>
    <x v="475"/>
    <x v="0"/>
    <n v="0"/>
    <n v="280"/>
    <n v="216"/>
    <n v="600"/>
    <s v="Figuez"/>
    <s v="Jilley Figuez"/>
    <x v="0"/>
  </r>
  <r>
    <x v="5758"/>
    <n v="6103"/>
    <x v="1"/>
    <x v="1"/>
    <s v="G/990/P"/>
    <x v="3"/>
    <s v="P"/>
    <x v="1"/>
    <x v="38"/>
    <x v="0"/>
    <x v="0"/>
    <x v="0"/>
    <n v="0"/>
    <n v="0"/>
    <n v="0"/>
    <n v="0"/>
    <s v="Hardsonerry"/>
    <s v="Davisy Hardsonerry"/>
    <x v="1"/>
  </r>
  <r>
    <x v="5759"/>
    <n v="6105"/>
    <x v="0"/>
    <x v="0"/>
    <s v="E/401/S"/>
    <x v="6"/>
    <s v="S"/>
    <x v="0"/>
    <x v="2"/>
    <x v="2"/>
    <x v="0"/>
    <x v="1158"/>
    <n v="0"/>
    <n v="1120"/>
    <n v="20"/>
    <n v="2152"/>
    <s v="Hontichre"/>
    <s v="Gatrix Hontichre"/>
    <x v="0"/>
  </r>
  <r>
    <x v="5760"/>
    <n v="6106"/>
    <x v="0"/>
    <x v="1"/>
    <s v="C/228/S"/>
    <x v="7"/>
    <s v="S"/>
    <x v="2"/>
    <x v="48"/>
    <x v="0"/>
    <x v="0"/>
    <x v="0"/>
    <n v="0"/>
    <n v="0"/>
    <n v="0"/>
    <n v="0"/>
    <s v="Calian"/>
    <s v="Matark Calian"/>
    <x v="1"/>
  </r>
  <r>
    <x v="5761"/>
    <n v="6107"/>
    <x v="1"/>
    <x v="0"/>
    <s v="F/1263/P"/>
    <x v="1"/>
    <s v="P"/>
    <x v="2"/>
    <x v="41"/>
    <x v="0"/>
    <x v="0"/>
    <x v="0"/>
    <n v="0"/>
    <n v="63"/>
    <n v="525"/>
    <n v="588"/>
    <s v="Willangsey"/>
    <s v="Jonald Willangsey"/>
    <x v="1"/>
  </r>
  <r>
    <x v="5762"/>
    <n v="3417"/>
    <x v="2"/>
    <x v="0"/>
    <s v="F/703/P"/>
    <x v="1"/>
    <s v="P"/>
    <x v="0"/>
    <x v="7"/>
    <x v="0"/>
    <x v="0"/>
    <x v="36"/>
    <n v="4"/>
    <n v="0"/>
    <n v="0"/>
    <n v="1380"/>
    <s v="Fisheparks"/>
    <s v="Denis Fisheparks"/>
    <x v="1"/>
  </r>
  <r>
    <x v="5763"/>
    <n v="6109"/>
    <x v="0"/>
    <x v="0"/>
    <s v="C/187/P"/>
    <x v="7"/>
    <s v="P"/>
    <x v="0"/>
    <x v="45"/>
    <x v="0"/>
    <x v="0"/>
    <x v="1"/>
    <n v="0"/>
    <n v="0"/>
    <n v="5648"/>
    <n v="5657"/>
    <s v="Inghtal"/>
    <s v="Terons Inghtal"/>
    <x v="0"/>
  </r>
  <r>
    <x v="5764"/>
    <n v="6109"/>
    <x v="0"/>
    <x v="1"/>
    <s v="C/187/P"/>
    <x v="7"/>
    <s v="P"/>
    <x v="0"/>
    <x v="7"/>
    <x v="0"/>
    <x v="0"/>
    <x v="0"/>
    <n v="0"/>
    <n v="0"/>
    <n v="0"/>
    <n v="0"/>
    <s v="Inghtal"/>
    <s v="Giedir Inghtal"/>
    <x v="1"/>
  </r>
  <r>
    <x v="5765"/>
    <n v="6110"/>
    <x v="1"/>
    <x v="0"/>
    <s v="E/389/P"/>
    <x v="6"/>
    <s v="P"/>
    <x v="2"/>
    <x v="55"/>
    <x v="0"/>
    <x v="0"/>
    <x v="0"/>
    <n v="0"/>
    <n v="0"/>
    <n v="642"/>
    <n v="642"/>
    <s v="Warrishales"/>
    <s v="Sus Warrishales"/>
    <x v="1"/>
  </r>
  <r>
    <x v="5766"/>
    <n v="6111"/>
    <x v="0"/>
    <x v="1"/>
    <s v="A/58/P"/>
    <x v="2"/>
    <s v="P"/>
    <x v="0"/>
    <x v="25"/>
    <x v="0"/>
    <x v="0"/>
    <x v="0"/>
    <n v="0"/>
    <n v="0"/>
    <n v="0"/>
    <n v="0"/>
    <s v="Folumorly"/>
    <s v="Hyaduma Folumorly"/>
    <x v="1"/>
  </r>
  <r>
    <x v="5767"/>
    <n v="6111"/>
    <x v="0"/>
    <x v="0"/>
    <s v="A/58/P"/>
    <x v="2"/>
    <s v="P"/>
    <x v="0"/>
    <x v="25"/>
    <x v="0"/>
    <x v="0"/>
    <x v="0"/>
    <n v="0"/>
    <n v="4588"/>
    <n v="0"/>
    <n v="4588"/>
    <s v="Folumorly"/>
    <s v="Fomalik Folumorly"/>
    <x v="0"/>
  </r>
  <r>
    <x v="5768"/>
    <n v="6111"/>
    <x v="0"/>
    <x v="1"/>
    <s v=""/>
    <x v="4"/>
    <s v=""/>
    <x v="2"/>
    <x v="33"/>
    <x v="0"/>
    <x v="0"/>
    <x v="0"/>
    <n v="0"/>
    <n v="0"/>
    <n v="0"/>
    <n v="0"/>
    <s v="Folumorly"/>
    <s v="Ainkard Folumorly"/>
    <x v="1"/>
  </r>
  <r>
    <x v="5769"/>
    <n v="6111"/>
    <x v="0"/>
    <x v="1"/>
    <s v="A/58/P"/>
    <x v="2"/>
    <s v="P"/>
    <x v="2"/>
    <x v="10"/>
    <x v="0"/>
    <x v="0"/>
    <x v="0"/>
    <n v="0"/>
    <n v="0"/>
    <n v="0"/>
    <n v="0"/>
    <s v="Folumorly"/>
    <s v="Hezenif Folumorly"/>
    <x v="1"/>
  </r>
  <r>
    <x v="5770"/>
    <n v="6111"/>
    <x v="0"/>
    <x v="0"/>
    <s v="A/58/P"/>
    <x v="2"/>
    <s v="P"/>
    <x v="0"/>
    <x v="3"/>
    <x v="0"/>
    <x v="0"/>
    <x v="1159"/>
    <n v="0"/>
    <n v="773"/>
    <n v="10"/>
    <n v="2893"/>
    <s v="Folumorly"/>
    <s v="Sabiton Folumorly"/>
    <x v="1"/>
  </r>
  <r>
    <x v="5771"/>
    <n v="5484"/>
    <x v="2"/>
    <x v="1"/>
    <s v="F/1050/S"/>
    <x v="1"/>
    <s v="S"/>
    <x v="2"/>
    <x v="11"/>
    <x v="0"/>
    <x v="0"/>
    <x v="0"/>
    <n v="0"/>
    <n v="0"/>
    <n v="0"/>
    <n v="0"/>
    <s v="Monie"/>
    <s v="Masal Monie"/>
    <x v="1"/>
  </r>
  <r>
    <x v="5772"/>
    <n v="5487"/>
    <x v="2"/>
    <x v="1"/>
    <s v="F/1136/P"/>
    <x v="1"/>
    <s v="P"/>
    <x v="0"/>
    <x v="1"/>
    <x v="0"/>
    <x v="0"/>
    <x v="0"/>
    <n v="0"/>
    <n v="0"/>
    <n v="0"/>
    <n v="0"/>
    <s v="Nan"/>
    <s v="Flams Nan"/>
    <x v="1"/>
  </r>
  <r>
    <x v="5773"/>
    <n v="5500"/>
    <x v="2"/>
    <x v="0"/>
    <s v="D/175/P"/>
    <x v="5"/>
    <s v="P"/>
    <x v="2"/>
    <x v="33"/>
    <x v="0"/>
    <x v="1022"/>
    <x v="0"/>
    <n v="47"/>
    <n v="83"/>
    <n v="0"/>
    <n v="4157"/>
    <s v="Cuche"/>
    <s v="Bar Cuche"/>
    <x v="0"/>
  </r>
  <r>
    <x v="5774"/>
    <n v="6117"/>
    <x v="0"/>
    <x v="0"/>
    <s v="B/234/S"/>
    <x v="0"/>
    <s v="S"/>
    <x v="0"/>
    <x v="35"/>
    <x v="0"/>
    <x v="1023"/>
    <x v="1160"/>
    <n v="0"/>
    <n v="33"/>
    <n v="3230"/>
    <n v="5068"/>
    <s v="Spassive"/>
    <s v="Anchira Spassive"/>
    <x v="0"/>
  </r>
  <r>
    <x v="5775"/>
    <n v="5507"/>
    <x v="2"/>
    <x v="0"/>
    <s v="E/356/S"/>
    <x v="6"/>
    <s v="S"/>
    <x v="0"/>
    <x v="33"/>
    <x v="0"/>
    <x v="0"/>
    <x v="0"/>
    <n v="0"/>
    <n v="0"/>
    <n v="0"/>
    <n v="0"/>
    <s v="Saf"/>
    <s v="Blakes Saf"/>
    <x v="0"/>
  </r>
  <r>
    <x v="5776"/>
    <n v="5517"/>
    <x v="2"/>
    <x v="0"/>
    <s v="E/357/S"/>
    <x v="6"/>
    <s v="S"/>
    <x v="0"/>
    <x v="34"/>
    <x v="0"/>
    <x v="0"/>
    <x v="0"/>
    <n v="0"/>
    <n v="0"/>
    <n v="0"/>
    <n v="0"/>
    <s v="Brazo"/>
    <s v="Totax Brazo"/>
    <x v="0"/>
  </r>
  <r>
    <x v="5777"/>
    <n v="6120"/>
    <x v="1"/>
    <x v="0"/>
    <s v="F/1169/S"/>
    <x v="1"/>
    <s v="S"/>
    <x v="1"/>
    <x v="45"/>
    <x v="0"/>
    <x v="0"/>
    <x v="570"/>
    <n v="0"/>
    <n v="0"/>
    <n v="0"/>
    <n v="1180"/>
    <s v="Flynnis"/>
    <s v="Garlie Flynnis"/>
    <x v="1"/>
  </r>
  <r>
    <x v="5778"/>
    <n v="6121"/>
    <x v="0"/>
    <x v="0"/>
    <s v="C/229/S"/>
    <x v="7"/>
    <s v="S"/>
    <x v="0"/>
    <x v="7"/>
    <x v="2"/>
    <x v="0"/>
    <x v="1161"/>
    <n v="0"/>
    <n v="2"/>
    <n v="35"/>
    <n v="4622"/>
    <s v="Presstic"/>
    <s v="Wezncha Presstic"/>
    <x v="1"/>
  </r>
  <r>
    <x v="5779"/>
    <n v="6121"/>
    <x v="0"/>
    <x v="0"/>
    <s v="C/229/S"/>
    <x v="7"/>
    <s v="S"/>
    <x v="0"/>
    <x v="31"/>
    <x v="2"/>
    <x v="1024"/>
    <x v="1162"/>
    <n v="0"/>
    <n v="1677"/>
    <n v="593"/>
    <n v="4242"/>
    <s v="Presstic"/>
    <s v="Keided Presstic"/>
    <x v="0"/>
  </r>
  <r>
    <x v="5780"/>
    <n v="6122"/>
    <x v="1"/>
    <x v="0"/>
    <s v="F/1267/P"/>
    <x v="1"/>
    <s v="P"/>
    <x v="2"/>
    <x v="39"/>
    <x v="0"/>
    <x v="0"/>
    <x v="0"/>
    <n v="700"/>
    <n v="0"/>
    <n v="0"/>
    <n v="700"/>
    <s v="Burnewman"/>
    <s v="Thelix Burnewman"/>
    <x v="1"/>
  </r>
  <r>
    <x v="5781"/>
    <n v="5530"/>
    <x v="2"/>
    <x v="1"/>
    <s v="F/1144/P"/>
    <x v="1"/>
    <s v="P"/>
    <x v="0"/>
    <x v="5"/>
    <x v="0"/>
    <x v="0"/>
    <x v="0"/>
    <n v="0"/>
    <n v="0"/>
    <n v="0"/>
    <n v="0"/>
    <s v="Mesty"/>
    <s v="Mondax Mesty"/>
    <x v="1"/>
  </r>
  <r>
    <x v="5782"/>
    <n v="6124"/>
    <x v="1"/>
    <x v="0"/>
    <s v="G/991/P"/>
    <x v="3"/>
    <s v="P"/>
    <x v="1"/>
    <x v="12"/>
    <x v="0"/>
    <x v="0"/>
    <x v="0"/>
    <n v="834"/>
    <n v="0"/>
    <n v="8"/>
    <n v="842"/>
    <s v="Cofferson"/>
    <s v="Jeanna Cofferson"/>
    <x v="1"/>
  </r>
  <r>
    <x v="5783"/>
    <n v="6126"/>
    <x v="0"/>
    <x v="1"/>
    <s v="C/188/P"/>
    <x v="7"/>
    <s v="P"/>
    <x v="2"/>
    <x v="53"/>
    <x v="0"/>
    <x v="0"/>
    <x v="0"/>
    <n v="0"/>
    <n v="0"/>
    <n v="0"/>
    <n v="0"/>
    <s v="Sechausive"/>
    <s v="Graviph Sechausive"/>
    <x v="1"/>
  </r>
  <r>
    <x v="5784"/>
    <n v="6127"/>
    <x v="0"/>
    <x v="0"/>
    <s v="E/404/S"/>
    <x v="6"/>
    <s v="S"/>
    <x v="0"/>
    <x v="38"/>
    <x v="0"/>
    <x v="1025"/>
    <x v="1163"/>
    <n v="0"/>
    <n v="462"/>
    <n v="309"/>
    <n v="2758"/>
    <s v="Crueld"/>
    <s v="Axionif Crueld"/>
    <x v="0"/>
  </r>
  <r>
    <x v="5785"/>
    <n v="6128"/>
    <x v="1"/>
    <x v="1"/>
    <s v="G/992/P"/>
    <x v="3"/>
    <s v="P"/>
    <x v="0"/>
    <x v="40"/>
    <x v="0"/>
    <x v="0"/>
    <x v="0"/>
    <n v="0"/>
    <n v="0"/>
    <n v="0"/>
    <n v="0"/>
    <s v="Serry"/>
    <s v="Samany Serry"/>
    <x v="0"/>
  </r>
  <r>
    <x v="5786"/>
    <n v="6128"/>
    <x v="1"/>
    <x v="0"/>
    <s v="F/1270/P"/>
    <x v="1"/>
    <s v="P"/>
    <x v="0"/>
    <x v="4"/>
    <x v="0"/>
    <x v="107"/>
    <x v="0"/>
    <n v="311"/>
    <n v="0"/>
    <n v="683"/>
    <n v="1001"/>
    <s v="Serry"/>
    <s v="Belly Serry"/>
    <x v="0"/>
  </r>
  <r>
    <x v="5787"/>
    <n v="6130"/>
    <x v="0"/>
    <x v="0"/>
    <s v="C/189/P"/>
    <x v="7"/>
    <s v="P"/>
    <x v="2"/>
    <x v="3"/>
    <x v="1"/>
    <x v="0"/>
    <x v="1164"/>
    <n v="0"/>
    <n v="197"/>
    <n v="40"/>
    <n v="3332"/>
    <s v="Fatchanble"/>
    <s v="Sariton Fatchanble"/>
    <x v="1"/>
  </r>
  <r>
    <x v="5788"/>
    <n v="5531"/>
    <x v="2"/>
    <x v="0"/>
    <s v="F/1145/P"/>
    <x v="1"/>
    <s v="P"/>
    <x v="1"/>
    <x v="26"/>
    <x v="0"/>
    <x v="1026"/>
    <x v="0"/>
    <n v="617"/>
    <n v="0"/>
    <n v="0"/>
    <n v="1434"/>
    <s v="Brity"/>
    <s v="Ste Brity"/>
    <x v="0"/>
  </r>
  <r>
    <x v="5789"/>
    <n v="6133"/>
    <x v="1"/>
    <x v="1"/>
    <s v="G/993/S"/>
    <x v="3"/>
    <s v="S"/>
    <x v="1"/>
    <x v="6"/>
    <x v="0"/>
    <x v="0"/>
    <x v="0"/>
    <n v="0"/>
    <n v="0"/>
    <n v="0"/>
    <n v="0"/>
    <s v="Gaineyerson"/>
    <s v="Hillie Gaineyerson"/>
    <x v="1"/>
  </r>
  <r>
    <x v="5790"/>
    <n v="6135"/>
    <x v="1"/>
    <x v="0"/>
    <s v="F/1272/P"/>
    <x v="1"/>
    <s v="P"/>
    <x v="0"/>
    <x v="1"/>
    <x v="0"/>
    <x v="519"/>
    <x v="0"/>
    <n v="534"/>
    <n v="0"/>
    <n v="0"/>
    <n v="804"/>
    <s v="Ellahan"/>
    <s v="Joanie Ellahan"/>
    <x v="0"/>
  </r>
  <r>
    <x v="5791"/>
    <n v="6136"/>
    <x v="1"/>
    <x v="0"/>
    <s v="F/1172/S"/>
    <x v="1"/>
    <s v="S"/>
    <x v="0"/>
    <x v="6"/>
    <x v="0"/>
    <x v="0"/>
    <x v="0"/>
    <n v="0"/>
    <n v="213"/>
    <n v="1078"/>
    <n v="1291"/>
    <s v="Mcdanield"/>
    <s v="Rhony Mcdanield"/>
    <x v="0"/>
  </r>
  <r>
    <x v="5792"/>
    <n v="6137"/>
    <x v="1"/>
    <x v="0"/>
    <s v="G/994/S"/>
    <x v="3"/>
    <s v="S"/>
    <x v="0"/>
    <x v="37"/>
    <x v="0"/>
    <x v="0"/>
    <x v="0"/>
    <n v="0"/>
    <n v="0"/>
    <n v="0"/>
    <n v="0"/>
    <s v="Serry"/>
    <s v="Camily Serry"/>
    <x v="1"/>
  </r>
  <r>
    <x v="5793"/>
    <n v="6137"/>
    <x v="1"/>
    <x v="0"/>
    <s v="F/1173/S"/>
    <x v="1"/>
    <s v="S"/>
    <x v="0"/>
    <x v="3"/>
    <x v="0"/>
    <x v="549"/>
    <x v="0"/>
    <n v="0"/>
    <n v="0"/>
    <n v="445"/>
    <n v="902"/>
    <s v="Milton"/>
    <s v="Eilan Milton"/>
    <x v="0"/>
  </r>
  <r>
    <x v="5794"/>
    <n v="6137"/>
    <x v="1"/>
    <x v="1"/>
    <s v="G/994/S"/>
    <x v="3"/>
    <s v="S"/>
    <x v="0"/>
    <x v="25"/>
    <x v="0"/>
    <x v="0"/>
    <x v="0"/>
    <n v="0"/>
    <n v="0"/>
    <n v="0"/>
    <n v="0"/>
    <s v="Serry"/>
    <s v="Hary Serry"/>
    <x v="1"/>
  </r>
  <r>
    <x v="5795"/>
    <n v="6137"/>
    <x v="1"/>
    <x v="1"/>
    <s v="G/994/S"/>
    <x v="3"/>
    <s v="S"/>
    <x v="0"/>
    <x v="47"/>
    <x v="0"/>
    <x v="0"/>
    <x v="0"/>
    <n v="0"/>
    <n v="0"/>
    <n v="0"/>
    <n v="0"/>
    <s v="Serry"/>
    <s v="Sadine Serry"/>
    <x v="1"/>
  </r>
  <r>
    <x v="5796"/>
    <n v="6137"/>
    <x v="1"/>
    <x v="1"/>
    <s v="G/994/S"/>
    <x v="3"/>
    <s v="S"/>
    <x v="0"/>
    <x v="37"/>
    <x v="0"/>
    <x v="0"/>
    <x v="0"/>
    <n v="0"/>
    <n v="0"/>
    <n v="0"/>
    <n v="0"/>
    <s v="Serry"/>
    <s v="Loree Serry"/>
    <x v="1"/>
  </r>
  <r>
    <x v="5797"/>
    <n v="6137"/>
    <x v="1"/>
    <x v="0"/>
    <s v="G/994/S"/>
    <x v="3"/>
    <s v="S"/>
    <x v="0"/>
    <x v="50"/>
    <x v="0"/>
    <x v="0"/>
    <x v="0"/>
    <n v="0"/>
    <n v="0"/>
    <n v="0"/>
    <n v="0"/>
    <s v="Serry"/>
    <s v="Race Serry"/>
    <x v="1"/>
  </r>
  <r>
    <x v="5798"/>
    <n v="5531"/>
    <x v="2"/>
    <x v="1"/>
    <s v="F/1145/P"/>
    <x v="1"/>
    <s v="P"/>
    <x v="0"/>
    <x v="3"/>
    <x v="0"/>
    <x v="0"/>
    <x v="0"/>
    <n v="0"/>
    <n v="0"/>
    <n v="0"/>
    <n v="0"/>
    <s v="Brity"/>
    <s v="Gut Brity"/>
    <x v="1"/>
  </r>
  <r>
    <x v="5799"/>
    <n v="6139"/>
    <x v="0"/>
    <x v="2"/>
    <s v="C/230/S"/>
    <x v="7"/>
    <s v="S"/>
    <x v="0"/>
    <x v="16"/>
    <x v="0"/>
    <x v="0"/>
    <x v="0"/>
    <n v="0"/>
    <n v="0"/>
    <n v="0"/>
    <n v="0"/>
    <s v="Bewarsecal"/>
    <s v="Azhasim Bewarsecal"/>
    <x v="1"/>
  </r>
  <r>
    <x v="5800"/>
    <n v="6139"/>
    <x v="0"/>
    <x v="1"/>
    <s v="C/230/S"/>
    <x v="7"/>
    <s v="S"/>
    <x v="0"/>
    <x v="32"/>
    <x v="0"/>
    <x v="0"/>
    <x v="0"/>
    <n v="0"/>
    <n v="0"/>
    <n v="0"/>
    <n v="0"/>
    <s v="Reedall"/>
    <s v="Atonea Reedall"/>
    <x v="1"/>
  </r>
  <r>
    <x v="5801"/>
    <n v="6139"/>
    <x v="0"/>
    <x v="0"/>
    <s v="C/230/S"/>
    <x v="7"/>
    <s v="S"/>
    <x v="0"/>
    <x v="2"/>
    <x v="0"/>
    <x v="0"/>
    <x v="234"/>
    <n v="0"/>
    <n v="803"/>
    <n v="988"/>
    <n v="2864"/>
    <s v="Reedall"/>
    <s v="Pleions Reedall"/>
    <x v="1"/>
  </r>
  <r>
    <x v="5802"/>
    <n v="6139"/>
    <x v="0"/>
    <x v="1"/>
    <s v="C/230/S"/>
    <x v="7"/>
    <s v="S"/>
    <x v="0"/>
    <x v="15"/>
    <x v="0"/>
    <x v="0"/>
    <x v="0"/>
    <n v="0"/>
    <n v="0"/>
    <n v="0"/>
    <n v="0"/>
    <s v="Reedall"/>
    <s v="Jabba Reedall"/>
    <x v="1"/>
  </r>
  <r>
    <x v="5803"/>
    <n v="6139"/>
    <x v="0"/>
    <x v="1"/>
    <s v="C/230/S"/>
    <x v="7"/>
    <s v="S"/>
    <x v="2"/>
    <x v="27"/>
    <x v="0"/>
    <x v="0"/>
    <x v="0"/>
    <n v="0"/>
    <n v="0"/>
    <n v="0"/>
    <n v="0"/>
    <s v="Reedall"/>
    <s v="Sinon Reedall"/>
    <x v="1"/>
  </r>
  <r>
    <x v="5804"/>
    <n v="6139"/>
    <x v="0"/>
    <x v="1"/>
    <s v="C/230/S"/>
    <x v="7"/>
    <s v="S"/>
    <x v="2"/>
    <x v="12"/>
    <x v="0"/>
    <x v="0"/>
    <x v="0"/>
    <n v="0"/>
    <n v="0"/>
    <n v="0"/>
    <n v="0"/>
    <s v="Reedall"/>
    <s v="Alphact Reedall"/>
    <x v="1"/>
  </r>
  <r>
    <x v="5805"/>
    <n v="6141"/>
    <x v="1"/>
    <x v="0"/>
    <s v="F/1174/S"/>
    <x v="1"/>
    <s v="S"/>
    <x v="1"/>
    <x v="30"/>
    <x v="0"/>
    <x v="0"/>
    <x v="335"/>
    <n v="0"/>
    <n v="14"/>
    <n v="884"/>
    <n v="918"/>
    <s v="Haydenzier"/>
    <s v="Natald Haydenzier"/>
    <x v="0"/>
  </r>
  <r>
    <x v="5806"/>
    <n v="6141"/>
    <x v="1"/>
    <x v="0"/>
    <s v=""/>
    <x v="4"/>
    <s v=""/>
    <x v="3"/>
    <x v="33"/>
    <x v="0"/>
    <x v="40"/>
    <x v="0"/>
    <n v="0"/>
    <n v="662"/>
    <n v="0"/>
    <n v="690"/>
    <s v="-"/>
    <s v="-"/>
    <x v="0"/>
  </r>
  <r>
    <x v="5807"/>
    <n v="6143"/>
    <x v="1"/>
    <x v="0"/>
    <s v="F/1175/S"/>
    <x v="1"/>
    <s v="S"/>
    <x v="0"/>
    <x v="34"/>
    <x v="0"/>
    <x v="29"/>
    <x v="359"/>
    <n v="0"/>
    <n v="362"/>
    <n v="0"/>
    <n v="1156"/>
    <s v="Browlerson"/>
    <s v="Willah Browlerson"/>
    <x v="1"/>
  </r>
  <r>
    <x v="5808"/>
    <n v="6145"/>
    <x v="0"/>
    <x v="0"/>
    <s v="C/231/S"/>
    <x v="7"/>
    <s v="S"/>
    <x v="2"/>
    <x v="34"/>
    <x v="0"/>
    <x v="757"/>
    <x v="206"/>
    <n v="0"/>
    <n v="105"/>
    <n v="2383"/>
    <n v="5976"/>
    <s v="Asolipery"/>
    <s v="Benebah Asolipery"/>
    <x v="0"/>
  </r>
  <r>
    <x v="5809"/>
    <n v="6146"/>
    <x v="0"/>
    <x v="0"/>
    <s v="B/207/P"/>
    <x v="0"/>
    <s v="P"/>
    <x v="0"/>
    <x v="14"/>
    <x v="0"/>
    <x v="0"/>
    <x v="0"/>
    <n v="0"/>
    <n v="0"/>
    <n v="0"/>
    <n v="0"/>
    <s v="Groforacid"/>
    <s v="Scelava Groforacid"/>
    <x v="0"/>
  </r>
  <r>
    <x v="5810"/>
    <n v="5536"/>
    <x v="2"/>
    <x v="1"/>
    <s v="F/1062/S"/>
    <x v="1"/>
    <s v="S"/>
    <x v="0"/>
    <x v="28"/>
    <x v="0"/>
    <x v="0"/>
    <x v="0"/>
    <n v="0"/>
    <n v="0"/>
    <n v="0"/>
    <n v="0"/>
    <s v="Pure"/>
    <s v="Walles Pure"/>
    <x v="1"/>
  </r>
  <r>
    <x v="5811"/>
    <n v="5537"/>
    <x v="2"/>
    <x v="0"/>
    <s v="F/1063/S"/>
    <x v="1"/>
    <s v="S"/>
    <x v="0"/>
    <x v="53"/>
    <x v="2"/>
    <x v="1027"/>
    <x v="0"/>
    <n v="30"/>
    <n v="762"/>
    <n v="428"/>
    <n v="1910"/>
    <s v="Bancy"/>
    <s v="Herms Bancy"/>
    <x v="0"/>
  </r>
  <r>
    <x v="5812"/>
    <n v="6149"/>
    <x v="1"/>
    <x v="0"/>
    <s v="G/995/S"/>
    <x v="3"/>
    <s v="S"/>
    <x v="0"/>
    <x v="24"/>
    <x v="0"/>
    <x v="1028"/>
    <x v="257"/>
    <n v="0"/>
    <n v="0"/>
    <n v="3"/>
    <n v="1788"/>
    <s v="Gallencis"/>
    <s v="Card Gallencis"/>
    <x v="1"/>
  </r>
  <r>
    <x v="5813"/>
    <n v="6150"/>
    <x v="1"/>
    <x v="0"/>
    <s v="F/1177/S"/>
    <x v="1"/>
    <s v="S"/>
    <x v="0"/>
    <x v="41"/>
    <x v="0"/>
    <x v="0"/>
    <x v="354"/>
    <n v="8"/>
    <n v="11"/>
    <n v="0"/>
    <n v="803"/>
    <s v="Anthon"/>
    <s v="Briane Anthon"/>
    <x v="1"/>
  </r>
  <r>
    <x v="5814"/>
    <n v="6152"/>
    <x v="0"/>
    <x v="1"/>
    <s v="B/235/S"/>
    <x v="0"/>
    <s v="S"/>
    <x v="0"/>
    <x v="3"/>
    <x v="0"/>
    <x v="0"/>
    <x v="0"/>
    <n v="0"/>
    <n v="0"/>
    <n v="0"/>
    <n v="0"/>
    <s v="Motled"/>
    <s v="Dhenah Motled"/>
    <x v="1"/>
  </r>
  <r>
    <x v="5815"/>
    <n v="6152"/>
    <x v="0"/>
    <x v="0"/>
    <s v="B/235/S"/>
    <x v="0"/>
    <s v="S"/>
    <x v="0"/>
    <x v="14"/>
    <x v="0"/>
    <x v="0"/>
    <x v="700"/>
    <n v="0"/>
    <n v="2963"/>
    <n v="1017"/>
    <n v="4033"/>
    <s v="Motled"/>
    <s v="Sadar Motled"/>
    <x v="0"/>
  </r>
  <r>
    <x v="5816"/>
    <n v="6153"/>
    <x v="0"/>
    <x v="1"/>
    <s v="B/236/S"/>
    <x v="0"/>
    <s v="S"/>
    <x v="2"/>
    <x v="54"/>
    <x v="0"/>
    <x v="0"/>
    <x v="0"/>
    <n v="0"/>
    <n v="0"/>
    <n v="0"/>
    <n v="0"/>
    <s v="Genuild"/>
    <s v="Weionan Genuild"/>
    <x v="1"/>
  </r>
  <r>
    <x v="5817"/>
    <n v="6155"/>
    <x v="1"/>
    <x v="0"/>
    <s v="F/1178/S"/>
    <x v="1"/>
    <s v="S"/>
    <x v="0"/>
    <x v="15"/>
    <x v="0"/>
    <x v="27"/>
    <x v="0"/>
    <n v="10"/>
    <n v="625"/>
    <n v="0"/>
    <n v="636"/>
    <s v="Bardina"/>
    <s v="Walla Bardina"/>
    <x v="0"/>
  </r>
  <r>
    <x v="5818"/>
    <n v="6156"/>
    <x v="1"/>
    <x v="0"/>
    <s v="F/1179/S"/>
    <x v="1"/>
    <s v="S"/>
    <x v="0"/>
    <x v="46"/>
    <x v="2"/>
    <x v="0"/>
    <x v="10"/>
    <n v="0"/>
    <n v="888"/>
    <n v="80"/>
    <n v="969"/>
    <s v="Gaineyerson"/>
    <s v="Aleroy Gaineyerson"/>
    <x v="0"/>
  </r>
  <r>
    <x v="5819"/>
    <n v="5538"/>
    <x v="2"/>
    <x v="1"/>
    <s v="F/1146/P"/>
    <x v="1"/>
    <s v="P"/>
    <x v="0"/>
    <x v="52"/>
    <x v="0"/>
    <x v="0"/>
    <x v="0"/>
    <n v="0"/>
    <n v="0"/>
    <n v="0"/>
    <n v="0"/>
    <s v="Gele"/>
    <s v="Diedow Gele"/>
    <x v="1"/>
  </r>
  <r>
    <x v="5820"/>
    <n v="6158"/>
    <x v="1"/>
    <x v="1"/>
    <s v="G/996/S"/>
    <x v="3"/>
    <s v="S"/>
    <x v="1"/>
    <x v="9"/>
    <x v="0"/>
    <x v="0"/>
    <x v="0"/>
    <n v="0"/>
    <n v="0"/>
    <n v="0"/>
    <n v="0"/>
    <s v="Jacobbinson"/>
    <s v="Dawne Jacobbinson"/>
    <x v="1"/>
  </r>
  <r>
    <x v="5821"/>
    <n v="6162"/>
    <x v="1"/>
    <x v="0"/>
    <s v="F/1181/S"/>
    <x v="1"/>
    <s v="S"/>
    <x v="2"/>
    <x v="15"/>
    <x v="0"/>
    <x v="0"/>
    <x v="0"/>
    <n v="1"/>
    <n v="575"/>
    <n v="0"/>
    <n v="576"/>
    <s v="Hineyley"/>
    <s v="Bonyan Hineyley"/>
    <x v="0"/>
  </r>
  <r>
    <x v="5822"/>
    <n v="6163"/>
    <x v="1"/>
    <x v="0"/>
    <s v="E/409/S"/>
    <x v="6"/>
    <s v="S"/>
    <x v="0"/>
    <x v="15"/>
    <x v="0"/>
    <x v="0"/>
    <x v="321"/>
    <n v="33"/>
    <n v="429"/>
    <n v="1174"/>
    <n v="1668"/>
    <s v="Briggins"/>
    <s v="Jodyn Briggins"/>
    <x v="0"/>
  </r>
  <r>
    <x v="5823"/>
    <n v="6166"/>
    <x v="1"/>
    <x v="0"/>
    <s v="E/394/P"/>
    <x v="6"/>
    <s v="P"/>
    <x v="0"/>
    <x v="36"/>
    <x v="0"/>
    <x v="365"/>
    <x v="0"/>
    <n v="3"/>
    <n v="0"/>
    <n v="0"/>
    <n v="983"/>
    <s v="Handertiz"/>
    <s v="Andan Handertiz"/>
    <x v="0"/>
  </r>
  <r>
    <x v="5824"/>
    <n v="6167"/>
    <x v="1"/>
    <x v="1"/>
    <s v="G/998/S"/>
    <x v="3"/>
    <s v="S"/>
    <x v="1"/>
    <x v="42"/>
    <x v="0"/>
    <x v="0"/>
    <x v="0"/>
    <n v="0"/>
    <n v="0"/>
    <n v="0"/>
    <n v="0"/>
    <s v="Garrincent"/>
    <s v="Cellex Garrincent"/>
    <x v="1"/>
  </r>
  <r>
    <x v="5825"/>
    <n v="6168"/>
    <x v="1"/>
    <x v="1"/>
    <s v="G/999/S"/>
    <x v="3"/>
    <s v="S"/>
    <x v="1"/>
    <x v="4"/>
    <x v="0"/>
    <x v="0"/>
    <x v="0"/>
    <n v="0"/>
    <n v="0"/>
    <n v="0"/>
    <n v="0"/>
    <s v="Gordond"/>
    <s v="Karie Gordond"/>
    <x v="1"/>
  </r>
  <r>
    <x v="5826"/>
    <n v="6168"/>
    <x v="1"/>
    <x v="0"/>
    <s v="G/999/S"/>
    <x v="3"/>
    <s v="S"/>
    <x v="2"/>
    <x v="71"/>
    <x v="0"/>
    <x v="0"/>
    <x v="0"/>
    <n v="0"/>
    <n v="0"/>
    <n v="0"/>
    <n v="0"/>
    <s v="Gordond"/>
    <s v="Glenna Gordond"/>
    <x v="1"/>
  </r>
  <r>
    <x v="5827"/>
    <n v="6169"/>
    <x v="1"/>
    <x v="0"/>
    <s v="G/1000/S"/>
    <x v="3"/>
    <s v="S"/>
    <x v="0"/>
    <x v="41"/>
    <x v="2"/>
    <x v="146"/>
    <x v="206"/>
    <n v="291"/>
    <n v="90"/>
    <n v="9"/>
    <n v="782"/>
    <s v="Harley"/>
    <s v="Carley Harley"/>
    <x v="1"/>
  </r>
  <r>
    <x v="5828"/>
    <n v="6170"/>
    <x v="1"/>
    <x v="0"/>
    <s v="G/998/P"/>
    <x v="3"/>
    <s v="P"/>
    <x v="3"/>
    <x v="3"/>
    <x v="0"/>
    <x v="0"/>
    <x v="91"/>
    <n v="0"/>
    <n v="0"/>
    <n v="807"/>
    <n v="809"/>
    <s v="Hurchanney"/>
    <s v="Jacky Hurchanney"/>
    <x v="0"/>
  </r>
  <r>
    <x v="5829"/>
    <n v="6171"/>
    <x v="1"/>
    <x v="0"/>
    <s v="E/410/S"/>
    <x v="6"/>
    <s v="S"/>
    <x v="0"/>
    <x v="9"/>
    <x v="0"/>
    <x v="51"/>
    <x v="0"/>
    <n v="479"/>
    <n v="297"/>
    <n v="9"/>
    <n v="790"/>
    <s v="Rigginsen"/>
    <s v="Karah Rigginsen"/>
    <x v="0"/>
  </r>
  <r>
    <x v="5830"/>
    <n v="6172"/>
    <x v="1"/>
    <x v="1"/>
    <s v="G/1001/S"/>
    <x v="3"/>
    <s v="S"/>
    <x v="0"/>
    <x v="39"/>
    <x v="0"/>
    <x v="0"/>
    <x v="0"/>
    <n v="0"/>
    <n v="0"/>
    <n v="0"/>
    <n v="0"/>
    <s v="Dombsoney"/>
    <s v="Ricard Dombsoney"/>
    <x v="1"/>
  </r>
  <r>
    <x v="5831"/>
    <n v="6173"/>
    <x v="0"/>
    <x v="1"/>
    <s v="B/208/P"/>
    <x v="0"/>
    <s v="P"/>
    <x v="0"/>
    <x v="40"/>
    <x v="0"/>
    <x v="0"/>
    <x v="0"/>
    <n v="0"/>
    <n v="0"/>
    <n v="0"/>
    <n v="0"/>
    <s v="-"/>
    <s v="-"/>
    <x v="1"/>
  </r>
  <r>
    <x v="5832"/>
    <n v="6174"/>
    <x v="1"/>
    <x v="0"/>
    <s v="F/1274/P"/>
    <x v="1"/>
    <s v="P"/>
    <x v="2"/>
    <x v="1"/>
    <x v="0"/>
    <x v="0"/>
    <x v="1165"/>
    <n v="116"/>
    <n v="1"/>
    <n v="37"/>
    <n v="633"/>
    <s v="Mcbriddley"/>
    <s v="Jord Mcbriddley"/>
    <x v="0"/>
  </r>
  <r>
    <x v="5833"/>
    <n v="6174"/>
    <x v="1"/>
    <x v="1"/>
    <s v="G/999/P"/>
    <x v="3"/>
    <s v="P"/>
    <x v="1"/>
    <x v="32"/>
    <x v="0"/>
    <x v="0"/>
    <x v="0"/>
    <n v="0"/>
    <n v="0"/>
    <n v="0"/>
    <n v="0"/>
    <s v="Fisheparks"/>
    <s v="Cherry Fisheparks"/>
    <x v="1"/>
  </r>
  <r>
    <x v="5834"/>
    <n v="6174"/>
    <x v="1"/>
    <x v="1"/>
    <s v="G/999/P"/>
    <x v="3"/>
    <s v="P"/>
    <x v="0"/>
    <x v="34"/>
    <x v="0"/>
    <x v="0"/>
    <x v="0"/>
    <n v="0"/>
    <n v="0"/>
    <n v="0"/>
    <n v="0"/>
    <s v="Mcbriddley"/>
    <s v="Anthia Mcbriddley"/>
    <x v="0"/>
  </r>
  <r>
    <x v="5835"/>
    <n v="6175"/>
    <x v="1"/>
    <x v="0"/>
    <s v="G/1000/P"/>
    <x v="3"/>
    <s v="P"/>
    <x v="0"/>
    <x v="41"/>
    <x v="0"/>
    <x v="336"/>
    <x v="0"/>
    <n v="0"/>
    <n v="31"/>
    <n v="150"/>
    <n v="809"/>
    <s v="Pittler"/>
    <s v="Thel Pittler"/>
    <x v="0"/>
  </r>
  <r>
    <x v="5836"/>
    <n v="6175"/>
    <x v="1"/>
    <x v="1"/>
    <s v="G/1000/P"/>
    <x v="3"/>
    <s v="P"/>
    <x v="0"/>
    <x v="33"/>
    <x v="0"/>
    <x v="0"/>
    <x v="0"/>
    <n v="0"/>
    <n v="0"/>
    <n v="0"/>
    <n v="0"/>
    <s v="Chanan"/>
    <s v="Margia Chanan"/>
    <x v="1"/>
  </r>
  <r>
    <x v="5837"/>
    <n v="6175"/>
    <x v="1"/>
    <x v="0"/>
    <s v="G/1000/P"/>
    <x v="3"/>
    <s v="P"/>
    <x v="0"/>
    <x v="38"/>
    <x v="0"/>
    <x v="276"/>
    <x v="0"/>
    <n v="0"/>
    <n v="873"/>
    <n v="0"/>
    <n v="885"/>
    <s v="Pittler"/>
    <s v="Vandy Pittler"/>
    <x v="0"/>
  </r>
  <r>
    <x v="5838"/>
    <n v="5538"/>
    <x v="2"/>
    <x v="1"/>
    <s v="F/1146/P"/>
    <x v="1"/>
    <s v="P"/>
    <x v="0"/>
    <x v="30"/>
    <x v="0"/>
    <x v="0"/>
    <x v="0"/>
    <n v="0"/>
    <n v="0"/>
    <n v="0"/>
    <n v="0"/>
    <s v="Gele"/>
    <s v="Hocks Gele"/>
    <x v="1"/>
  </r>
  <r>
    <x v="5839"/>
    <n v="6178"/>
    <x v="1"/>
    <x v="1"/>
    <s v="G/1001/P"/>
    <x v="3"/>
    <s v="P"/>
    <x v="1"/>
    <x v="7"/>
    <x v="0"/>
    <x v="0"/>
    <x v="0"/>
    <n v="0"/>
    <n v="0"/>
    <n v="0"/>
    <n v="0"/>
    <s v="Nichaner"/>
    <s v="Idarry Nichaner"/>
    <x v="0"/>
  </r>
  <r>
    <x v="5840"/>
    <n v="6179"/>
    <x v="0"/>
    <x v="1"/>
    <s v="B/209/P"/>
    <x v="0"/>
    <s v="P"/>
    <x v="0"/>
    <x v="8"/>
    <x v="0"/>
    <x v="0"/>
    <x v="0"/>
    <n v="0"/>
    <n v="0"/>
    <n v="0"/>
    <n v="0"/>
    <s v="Fanbox"/>
    <s v="Salas Fanbox"/>
    <x v="1"/>
  </r>
  <r>
    <x v="5841"/>
    <n v="6180"/>
    <x v="1"/>
    <x v="1"/>
    <s v="G/1002/S"/>
    <x v="3"/>
    <s v="S"/>
    <x v="1"/>
    <x v="4"/>
    <x v="0"/>
    <x v="0"/>
    <x v="0"/>
    <n v="0"/>
    <n v="0"/>
    <n v="0"/>
    <n v="0"/>
    <s v="Floways"/>
    <s v="Benry Floways"/>
    <x v="1"/>
  </r>
  <r>
    <x v="5842"/>
    <n v="6181"/>
    <x v="0"/>
    <x v="0"/>
    <s v="C/191/P"/>
    <x v="7"/>
    <s v="P"/>
    <x v="0"/>
    <x v="39"/>
    <x v="0"/>
    <x v="0"/>
    <x v="1166"/>
    <n v="1657"/>
    <n v="2799"/>
    <n v="1"/>
    <n v="7081"/>
    <s v="Muspereed"/>
    <s v="Dyonif Muspereed"/>
    <x v="0"/>
  </r>
  <r>
    <x v="5843"/>
    <n v="6182"/>
    <x v="1"/>
    <x v="1"/>
    <s v="G/1002/P"/>
    <x v="3"/>
    <s v="P"/>
    <x v="0"/>
    <x v="29"/>
    <x v="0"/>
    <x v="0"/>
    <x v="0"/>
    <n v="0"/>
    <n v="0"/>
    <n v="0"/>
    <n v="0"/>
    <s v="Whitledges"/>
    <s v="Jillie Whitledges"/>
    <x v="0"/>
  </r>
  <r>
    <x v="5844"/>
    <n v="6184"/>
    <x v="1"/>
    <x v="1"/>
    <s v="G/1003/S"/>
    <x v="3"/>
    <s v="S"/>
    <x v="1"/>
    <x v="32"/>
    <x v="0"/>
    <x v="0"/>
    <x v="0"/>
    <n v="0"/>
    <n v="0"/>
    <n v="0"/>
    <n v="0"/>
    <s v="Lopelases"/>
    <s v="Kimmie Lopelases"/>
    <x v="1"/>
  </r>
  <r>
    <x v="5845"/>
    <n v="5541"/>
    <x v="2"/>
    <x v="1"/>
    <s v="F/1147/P"/>
    <x v="1"/>
    <s v="P"/>
    <x v="0"/>
    <x v="28"/>
    <x v="0"/>
    <x v="0"/>
    <x v="0"/>
    <n v="0"/>
    <n v="0"/>
    <n v="0"/>
    <n v="0"/>
    <s v="Kra"/>
    <s v="Cornys Kra"/>
    <x v="1"/>
  </r>
  <r>
    <x v="5846"/>
    <n v="6189"/>
    <x v="1"/>
    <x v="0"/>
    <s v="G/1004/P"/>
    <x v="3"/>
    <s v="P"/>
    <x v="0"/>
    <x v="47"/>
    <x v="0"/>
    <x v="0"/>
    <x v="0"/>
    <n v="0"/>
    <n v="0"/>
    <n v="0"/>
    <n v="0"/>
    <s v="Garnes"/>
    <s v="Eulah Garnes"/>
    <x v="1"/>
  </r>
  <r>
    <x v="5847"/>
    <n v="6191"/>
    <x v="0"/>
    <x v="1"/>
    <s v="A/59/P"/>
    <x v="2"/>
    <s v="P"/>
    <x v="0"/>
    <x v="27"/>
    <x v="0"/>
    <x v="0"/>
    <x v="0"/>
    <n v="0"/>
    <n v="0"/>
    <n v="0"/>
    <n v="0"/>
    <s v="Ametic"/>
    <s v="Alraida Ametic"/>
    <x v="1"/>
  </r>
  <r>
    <x v="5848"/>
    <n v="6191"/>
    <x v="0"/>
    <x v="1"/>
    <s v="A/59/P"/>
    <x v="2"/>
    <s v="P"/>
    <x v="0"/>
    <x v="34"/>
    <x v="0"/>
    <x v="0"/>
    <x v="0"/>
    <n v="0"/>
    <n v="0"/>
    <n v="0"/>
    <n v="0"/>
    <s v="Ametic"/>
    <s v="Lesaten Ametic"/>
    <x v="1"/>
  </r>
  <r>
    <x v="5849"/>
    <n v="6191"/>
    <x v="0"/>
    <x v="1"/>
    <s v="A/59/P"/>
    <x v="2"/>
    <s v="P"/>
    <x v="0"/>
    <x v="11"/>
    <x v="0"/>
    <x v="0"/>
    <x v="0"/>
    <n v="0"/>
    <n v="0"/>
    <n v="0"/>
    <n v="0"/>
    <s v="Ametic"/>
    <s v="Taurah Ametic"/>
    <x v="1"/>
  </r>
  <r>
    <x v="5850"/>
    <n v="6191"/>
    <x v="0"/>
    <x v="1"/>
    <s v="A/59/P"/>
    <x v="2"/>
    <s v="P"/>
    <x v="0"/>
    <x v="41"/>
    <x v="0"/>
    <x v="0"/>
    <x v="0"/>
    <n v="0"/>
    <n v="0"/>
    <n v="0"/>
    <n v="0"/>
    <s v="Ametic"/>
    <s v="Miatrix Ametic"/>
    <x v="1"/>
  </r>
  <r>
    <x v="5851"/>
    <n v="6192"/>
    <x v="1"/>
    <x v="0"/>
    <s v="F/1183/S"/>
    <x v="1"/>
    <s v="S"/>
    <x v="1"/>
    <x v="40"/>
    <x v="0"/>
    <x v="0"/>
    <x v="246"/>
    <n v="403"/>
    <n v="0"/>
    <n v="21"/>
    <n v="550"/>
    <s v="Nolds"/>
    <s v="Arllia Nolds"/>
    <x v="1"/>
  </r>
  <r>
    <x v="5852"/>
    <n v="6194"/>
    <x v="1"/>
    <x v="0"/>
    <s v="F/1185/S"/>
    <x v="1"/>
    <s v="S"/>
    <x v="0"/>
    <x v="24"/>
    <x v="0"/>
    <x v="895"/>
    <x v="0"/>
    <n v="36"/>
    <n v="0"/>
    <n v="0"/>
    <n v="1078"/>
    <s v="-"/>
    <s v="-"/>
    <x v="0"/>
  </r>
  <r>
    <x v="5853"/>
    <n v="5544"/>
    <x v="2"/>
    <x v="0"/>
    <s v="F/1149/P"/>
    <x v="1"/>
    <s v="P"/>
    <x v="0"/>
    <x v="34"/>
    <x v="1"/>
    <x v="1029"/>
    <x v="0"/>
    <n v="0"/>
    <n v="0"/>
    <n v="145"/>
    <n v="1710"/>
    <s v="Stité"/>
    <s v="Minnys Stité"/>
    <x v="0"/>
  </r>
  <r>
    <x v="5854"/>
    <n v="5552"/>
    <x v="2"/>
    <x v="2"/>
    <s v="F/1150/P"/>
    <x v="1"/>
    <s v="P"/>
    <x v="0"/>
    <x v="7"/>
    <x v="0"/>
    <x v="0"/>
    <x v="0"/>
    <n v="0"/>
    <n v="0"/>
    <n v="0"/>
    <n v="0"/>
    <s v="Potie"/>
    <s v="Skix Potie"/>
    <x v="0"/>
  </r>
  <r>
    <x v="5855"/>
    <n v="6200"/>
    <x v="0"/>
    <x v="0"/>
    <s v="B/238/S"/>
    <x v="0"/>
    <s v="S"/>
    <x v="0"/>
    <x v="38"/>
    <x v="0"/>
    <x v="29"/>
    <x v="1167"/>
    <n v="0"/>
    <n v="657"/>
    <n v="214"/>
    <n v="5528"/>
    <s v="Duckil"/>
    <s v="Saxino Duckil"/>
    <x v="1"/>
  </r>
  <r>
    <x v="5856"/>
    <n v="6200"/>
    <x v="0"/>
    <x v="0"/>
    <s v="B/238/S"/>
    <x v="0"/>
    <s v="S"/>
    <x v="0"/>
    <x v="6"/>
    <x v="0"/>
    <x v="0"/>
    <x v="1"/>
    <n v="0"/>
    <n v="3"/>
    <n v="2047"/>
    <n v="2059"/>
    <s v="Duckil"/>
    <s v="Weias Duckil"/>
    <x v="0"/>
  </r>
  <r>
    <x v="5857"/>
    <n v="6200"/>
    <x v="0"/>
    <x v="0"/>
    <s v="B/238/S"/>
    <x v="0"/>
    <s v="S"/>
    <x v="2"/>
    <x v="36"/>
    <x v="0"/>
    <x v="1030"/>
    <x v="1168"/>
    <n v="0"/>
    <n v="1179"/>
    <n v="10270"/>
    <n v="18404"/>
    <s v="Duckil"/>
    <s v="Genubia Duckil"/>
    <x v="0"/>
  </r>
  <r>
    <x v="5858"/>
    <n v="6201"/>
    <x v="0"/>
    <x v="0"/>
    <s v="A/60/P"/>
    <x v="2"/>
    <s v="P"/>
    <x v="2"/>
    <x v="10"/>
    <x v="1"/>
    <x v="0"/>
    <x v="1169"/>
    <n v="0"/>
    <n v="130"/>
    <n v="1141"/>
    <n v="2445"/>
    <s v="Sempribly"/>
    <s v="Kaboson Sempribly"/>
    <x v="0"/>
  </r>
  <r>
    <x v="5859"/>
    <n v="5552"/>
    <x v="2"/>
    <x v="1"/>
    <s v="F/1150/P"/>
    <x v="1"/>
    <s v="P"/>
    <x v="0"/>
    <x v="56"/>
    <x v="0"/>
    <x v="0"/>
    <x v="0"/>
    <n v="0"/>
    <n v="0"/>
    <n v="0"/>
    <n v="0"/>
    <s v="Potie"/>
    <s v="Oatch Potie"/>
    <x v="1"/>
  </r>
  <r>
    <x v="5860"/>
    <n v="6206"/>
    <x v="1"/>
    <x v="0"/>
    <s v="F/1187/S"/>
    <x v="1"/>
    <s v="S"/>
    <x v="0"/>
    <x v="0"/>
    <x v="0"/>
    <x v="0"/>
    <x v="1170"/>
    <n v="43"/>
    <n v="660"/>
    <n v="0"/>
    <n v="879"/>
    <s v="Pughlinsons"/>
    <s v="Gillie Pughlinsons"/>
    <x v="0"/>
  </r>
  <r>
    <x v="5861"/>
    <n v="5560"/>
    <x v="2"/>
    <x v="0"/>
    <s v="D/168/S"/>
    <x v="5"/>
    <s v="S"/>
    <x v="0"/>
    <x v="55"/>
    <x v="0"/>
    <x v="237"/>
    <x v="0"/>
    <n v="1006"/>
    <n v="0"/>
    <n v="27"/>
    <n v="2729"/>
    <s v="Birte"/>
    <s v="Tyog Birte"/>
    <x v="0"/>
  </r>
  <r>
    <x v="5862"/>
    <n v="5572"/>
    <x v="2"/>
    <x v="1"/>
    <s v="F/1153/P"/>
    <x v="1"/>
    <s v="P"/>
    <x v="2"/>
    <x v="43"/>
    <x v="0"/>
    <x v="0"/>
    <x v="0"/>
    <n v="0"/>
    <n v="0"/>
    <n v="0"/>
    <n v="0"/>
    <s v="Pane"/>
    <s v="Gicket Pane"/>
    <x v="1"/>
  </r>
  <r>
    <x v="5863"/>
    <n v="5575"/>
    <x v="2"/>
    <x v="0"/>
    <s v="F/1156/P"/>
    <x v="1"/>
    <s v="P"/>
    <x v="0"/>
    <x v="5"/>
    <x v="0"/>
    <x v="676"/>
    <x v="0"/>
    <n v="222"/>
    <n v="0"/>
    <n v="1560"/>
    <n v="2365"/>
    <s v="Nacke"/>
    <s v="Bares Nacke"/>
    <x v="0"/>
  </r>
  <r>
    <x v="5864"/>
    <n v="5575"/>
    <x v="2"/>
    <x v="1"/>
    <s v="F/1156/P"/>
    <x v="1"/>
    <s v="P"/>
    <x v="0"/>
    <x v="10"/>
    <x v="0"/>
    <x v="0"/>
    <x v="0"/>
    <n v="0"/>
    <n v="0"/>
    <n v="0"/>
    <n v="0"/>
    <s v="Nacke"/>
    <s v="Heers Nacke"/>
    <x v="1"/>
  </r>
  <r>
    <x v="5865"/>
    <n v="5592"/>
    <x v="2"/>
    <x v="1"/>
    <s v="F/1161/P"/>
    <x v="1"/>
    <s v="P"/>
    <x v="2"/>
    <x v="70"/>
    <x v="0"/>
    <x v="0"/>
    <x v="0"/>
    <n v="0"/>
    <n v="0"/>
    <n v="0"/>
    <n v="0"/>
    <s v="Quith"/>
    <s v="Wheard Quith"/>
    <x v="1"/>
  </r>
  <r>
    <x v="5866"/>
    <n v="6213"/>
    <x v="1"/>
    <x v="0"/>
    <s v="F/1280/P"/>
    <x v="1"/>
    <s v="P"/>
    <x v="2"/>
    <x v="36"/>
    <x v="2"/>
    <x v="769"/>
    <x v="0"/>
    <n v="306"/>
    <n v="311"/>
    <n v="24"/>
    <n v="899"/>
    <s v="Vincenton"/>
    <s v="Edgary Vincenton"/>
    <x v="1"/>
  </r>
  <r>
    <x v="5867"/>
    <n v="6215"/>
    <x v="0"/>
    <x v="0"/>
    <s v="B/239/S"/>
    <x v="0"/>
    <s v="S"/>
    <x v="2"/>
    <x v="7"/>
    <x v="0"/>
    <x v="0"/>
    <x v="249"/>
    <n v="0"/>
    <n v="2043"/>
    <n v="72"/>
    <n v="2924"/>
    <s v="Sterly"/>
    <s v="Mahamak Sterly"/>
    <x v="1"/>
  </r>
  <r>
    <x v="5868"/>
    <n v="6215"/>
    <x v="0"/>
    <x v="0"/>
    <s v="B/239/S"/>
    <x v="0"/>
    <s v="S"/>
    <x v="2"/>
    <x v="12"/>
    <x v="0"/>
    <x v="0"/>
    <x v="261"/>
    <n v="0"/>
    <n v="3282"/>
    <n v="11"/>
    <n v="3383"/>
    <s v="Sterly"/>
    <s v="Suhelik Sterly"/>
    <x v="0"/>
  </r>
  <r>
    <x v="5869"/>
    <n v="5625"/>
    <x v="2"/>
    <x v="1"/>
    <s v="E/352/P"/>
    <x v="6"/>
    <s v="P"/>
    <x v="0"/>
    <x v="43"/>
    <x v="0"/>
    <x v="0"/>
    <x v="0"/>
    <n v="0"/>
    <n v="0"/>
    <n v="0"/>
    <n v="0"/>
    <s v="Cart"/>
    <s v="Trise Cart"/>
    <x v="0"/>
  </r>
  <r>
    <x v="5870"/>
    <n v="6218"/>
    <x v="1"/>
    <x v="0"/>
    <s v="F/1188/S"/>
    <x v="1"/>
    <s v="S"/>
    <x v="2"/>
    <x v="41"/>
    <x v="0"/>
    <x v="1031"/>
    <x v="893"/>
    <n v="0"/>
    <n v="0"/>
    <n v="74"/>
    <n v="1278"/>
    <s v="Villenson"/>
    <s v="Hanry Villenson"/>
    <x v="0"/>
  </r>
  <r>
    <x v="5871"/>
    <n v="6218"/>
    <x v="1"/>
    <x v="0"/>
    <s v="E/413/S"/>
    <x v="6"/>
    <s v="S"/>
    <x v="0"/>
    <x v="39"/>
    <x v="0"/>
    <x v="1032"/>
    <x v="0"/>
    <n v="2"/>
    <n v="87"/>
    <n v="0"/>
    <n v="1692"/>
    <s v="Villenson"/>
    <s v="Brinez Villenson"/>
    <x v="0"/>
  </r>
  <r>
    <x v="5872"/>
    <n v="6219"/>
    <x v="1"/>
    <x v="0"/>
    <s v="F/1283/P"/>
    <x v="1"/>
    <s v="P"/>
    <x v="0"/>
    <x v="9"/>
    <x v="0"/>
    <x v="361"/>
    <x v="0"/>
    <n v="0"/>
    <n v="0"/>
    <n v="0"/>
    <n v="71"/>
    <s v="Carrishley"/>
    <s v="Aliedy Carrishley"/>
    <x v="0"/>
  </r>
  <r>
    <x v="5873"/>
    <n v="6220"/>
    <x v="1"/>
    <x v="0"/>
    <s v="F/1284/P"/>
    <x v="1"/>
    <s v="P"/>
    <x v="1"/>
    <x v="42"/>
    <x v="0"/>
    <x v="0"/>
    <x v="911"/>
    <n v="0"/>
    <n v="113"/>
    <n v="461"/>
    <n v="742"/>
    <s v="Jacostaffey"/>
    <s v="Rica Jacostaffey"/>
    <x v="0"/>
  </r>
  <r>
    <x v="5874"/>
    <n v="6222"/>
    <x v="1"/>
    <x v="0"/>
    <s v="F/1190/S"/>
    <x v="1"/>
    <s v="S"/>
    <x v="1"/>
    <x v="19"/>
    <x v="0"/>
    <x v="721"/>
    <x v="0"/>
    <n v="2"/>
    <n v="0"/>
    <n v="657"/>
    <n v="684"/>
    <s v="Lewintos"/>
    <s v="Ellard Lewintos"/>
    <x v="0"/>
  </r>
  <r>
    <x v="5875"/>
    <n v="5625"/>
    <x v="2"/>
    <x v="2"/>
    <s v="E/352/P"/>
    <x v="6"/>
    <s v="P"/>
    <x v="1"/>
    <x v="18"/>
    <x v="0"/>
    <x v="0"/>
    <x v="0"/>
    <n v="0"/>
    <n v="0"/>
    <n v="0"/>
    <n v="0"/>
    <s v="Nane"/>
    <s v="Cros Nane"/>
    <x v="0"/>
  </r>
  <r>
    <x v="5876"/>
    <n v="6224"/>
    <x v="1"/>
    <x v="0"/>
    <s v="F/1191/S"/>
    <x v="1"/>
    <s v="S"/>
    <x v="0"/>
    <x v="4"/>
    <x v="0"/>
    <x v="0"/>
    <x v="0"/>
    <n v="60"/>
    <n v="0"/>
    <n v="1963"/>
    <n v="2023"/>
    <s v="Rodger"/>
    <s v="Loree Rodger"/>
    <x v="0"/>
  </r>
  <r>
    <x v="5877"/>
    <n v="6224"/>
    <x v="1"/>
    <x v="0"/>
    <s v="G/1006/S"/>
    <x v="3"/>
    <s v="S"/>
    <x v="2"/>
    <x v="57"/>
    <x v="0"/>
    <x v="0"/>
    <x v="0"/>
    <n v="0"/>
    <n v="0"/>
    <n v="0"/>
    <n v="0"/>
    <s v="Rodger"/>
    <s v="Shaele Rodger"/>
    <x v="1"/>
  </r>
  <r>
    <x v="5878"/>
    <n v="6225"/>
    <x v="1"/>
    <x v="0"/>
    <s v="G/1007/P"/>
    <x v="3"/>
    <s v="P"/>
    <x v="0"/>
    <x v="28"/>
    <x v="0"/>
    <x v="27"/>
    <x v="0"/>
    <n v="0"/>
    <n v="32"/>
    <n v="875"/>
    <n v="908"/>
    <s v="Deckerson"/>
    <s v="Lelah Deckerson"/>
    <x v="0"/>
  </r>
  <r>
    <x v="5879"/>
    <n v="6227"/>
    <x v="1"/>
    <x v="0"/>
    <s v="F/1192/S"/>
    <x v="1"/>
    <s v="S"/>
    <x v="1"/>
    <x v="53"/>
    <x v="0"/>
    <x v="1033"/>
    <x v="0"/>
    <n v="182"/>
    <n v="0"/>
    <n v="0"/>
    <n v="381"/>
    <s v="Cookson"/>
    <s v="Philda Cookson"/>
    <x v="0"/>
  </r>
  <r>
    <x v="5880"/>
    <n v="6228"/>
    <x v="1"/>
    <x v="0"/>
    <s v="G/1007/S"/>
    <x v="3"/>
    <s v="S"/>
    <x v="0"/>
    <x v="22"/>
    <x v="0"/>
    <x v="0"/>
    <x v="367"/>
    <n v="39"/>
    <n v="62"/>
    <n v="0"/>
    <n v="810"/>
    <s v="Maystuarey"/>
    <s v="Yolas Maystuarey"/>
    <x v="1"/>
  </r>
  <r>
    <x v="5881"/>
    <n v="5625"/>
    <x v="2"/>
    <x v="1"/>
    <s v="E/352/P"/>
    <x v="6"/>
    <s v="P"/>
    <x v="0"/>
    <x v="6"/>
    <x v="0"/>
    <x v="0"/>
    <x v="0"/>
    <n v="0"/>
    <n v="0"/>
    <n v="0"/>
    <n v="0"/>
    <s v="Cart"/>
    <s v="Tops Cart"/>
    <x v="1"/>
  </r>
  <r>
    <x v="5882"/>
    <n v="5625"/>
    <x v="2"/>
    <x v="0"/>
    <s v="E/352/P"/>
    <x v="6"/>
    <s v="P"/>
    <x v="0"/>
    <x v="15"/>
    <x v="0"/>
    <x v="593"/>
    <x v="0"/>
    <n v="378"/>
    <n v="0"/>
    <n v="0"/>
    <n v="1182"/>
    <s v="-"/>
    <s v="-"/>
    <x v="0"/>
  </r>
  <r>
    <x v="5883"/>
    <n v="6232"/>
    <x v="0"/>
    <x v="1"/>
    <s v="B/241/S"/>
    <x v="0"/>
    <s v="S"/>
    <x v="2"/>
    <x v="29"/>
    <x v="0"/>
    <x v="0"/>
    <x v="0"/>
    <n v="0"/>
    <n v="0"/>
    <n v="0"/>
    <n v="0"/>
    <s v="Gulthler"/>
    <s v="Mesarid Gulthler"/>
    <x v="1"/>
  </r>
  <r>
    <x v="5884"/>
    <n v="5643"/>
    <x v="2"/>
    <x v="0"/>
    <s v="F/1077/S"/>
    <x v="1"/>
    <s v="S"/>
    <x v="0"/>
    <x v="1"/>
    <x v="0"/>
    <x v="454"/>
    <x v="0"/>
    <n v="1594"/>
    <n v="1"/>
    <n v="0"/>
    <n v="1753"/>
    <s v="Karte"/>
    <s v="Latsts Karte"/>
    <x v="1"/>
  </r>
  <r>
    <x v="5885"/>
    <n v="6236"/>
    <x v="1"/>
    <x v="0"/>
    <s v="F/1194/S"/>
    <x v="1"/>
    <s v="S"/>
    <x v="0"/>
    <x v="15"/>
    <x v="0"/>
    <x v="1034"/>
    <x v="0"/>
    <n v="0"/>
    <n v="300"/>
    <n v="125"/>
    <n v="820"/>
    <s v="Hickson"/>
    <s v="Kell Hickson"/>
    <x v="0"/>
  </r>
  <r>
    <x v="5886"/>
    <n v="5643"/>
    <x v="2"/>
    <x v="0"/>
    <s v="F/1077/S"/>
    <x v="1"/>
    <s v="S"/>
    <x v="2"/>
    <x v="41"/>
    <x v="0"/>
    <x v="1035"/>
    <x v="0"/>
    <n v="17"/>
    <n v="0"/>
    <n v="0"/>
    <n v="2820"/>
    <s v="-"/>
    <s v="-"/>
    <x v="0"/>
  </r>
  <r>
    <x v="5887"/>
    <n v="5643"/>
    <x v="2"/>
    <x v="0"/>
    <s v="F/1077/S"/>
    <x v="1"/>
    <s v="S"/>
    <x v="0"/>
    <x v="24"/>
    <x v="0"/>
    <x v="1036"/>
    <x v="0"/>
    <n v="45"/>
    <n v="0"/>
    <n v="10"/>
    <n v="698"/>
    <s v="Karte"/>
    <s v="Eaturs Karte"/>
    <x v="0"/>
  </r>
  <r>
    <x v="5888"/>
    <n v="6239"/>
    <x v="1"/>
    <x v="0"/>
    <s v="F/1197/S"/>
    <x v="1"/>
    <s v="S"/>
    <x v="0"/>
    <x v="43"/>
    <x v="0"/>
    <x v="906"/>
    <x v="0"/>
    <n v="13"/>
    <n v="1"/>
    <n v="0"/>
    <n v="2058"/>
    <s v="Irwines"/>
    <s v="Weslie Irwines"/>
    <x v="0"/>
  </r>
  <r>
    <x v="5889"/>
    <n v="6241"/>
    <x v="1"/>
    <x v="0"/>
    <s v="F/1198/S"/>
    <x v="1"/>
    <s v="S"/>
    <x v="3"/>
    <x v="3"/>
    <x v="0"/>
    <x v="298"/>
    <x v="0"/>
    <n v="0"/>
    <n v="0"/>
    <n v="950"/>
    <n v="956"/>
    <s v="Russelloyd"/>
    <s v="Claine Russelloyd"/>
    <x v="0"/>
  </r>
  <r>
    <x v="5890"/>
    <n v="6243"/>
    <x v="1"/>
    <x v="1"/>
    <s v="G/1010/S"/>
    <x v="3"/>
    <s v="S"/>
    <x v="1"/>
    <x v="3"/>
    <x v="0"/>
    <x v="0"/>
    <x v="0"/>
    <n v="0"/>
    <n v="0"/>
    <n v="0"/>
    <n v="0"/>
    <s v="Maystuarey"/>
    <s v="Holey Maystuarey"/>
    <x v="1"/>
  </r>
  <r>
    <x v="5891"/>
    <n v="6245"/>
    <x v="1"/>
    <x v="0"/>
    <s v="G/1011/S"/>
    <x v="3"/>
    <s v="S"/>
    <x v="0"/>
    <x v="28"/>
    <x v="0"/>
    <x v="0"/>
    <x v="0"/>
    <n v="841"/>
    <n v="5"/>
    <n v="0"/>
    <n v="846"/>
    <s v="Estron"/>
    <s v="Eleaha Estron"/>
    <x v="1"/>
  </r>
  <r>
    <x v="5892"/>
    <n v="5644"/>
    <x v="2"/>
    <x v="0"/>
    <s v="F/1169/P"/>
    <x v="1"/>
    <s v="P"/>
    <x v="0"/>
    <x v="7"/>
    <x v="0"/>
    <x v="1037"/>
    <x v="0"/>
    <n v="0"/>
    <n v="0"/>
    <n v="6"/>
    <n v="1915"/>
    <s v="Hake"/>
    <s v="Gut Hake"/>
    <x v="0"/>
  </r>
  <r>
    <x v="5893"/>
    <n v="6248"/>
    <x v="1"/>
    <x v="1"/>
    <s v="G/1012/S"/>
    <x v="3"/>
    <s v="S"/>
    <x v="2"/>
    <x v="20"/>
    <x v="0"/>
    <x v="0"/>
    <x v="0"/>
    <n v="0"/>
    <n v="0"/>
    <n v="0"/>
    <n v="0"/>
    <s v="Griffince"/>
    <s v="Jonaye Griffince"/>
    <x v="1"/>
  </r>
  <r>
    <x v="5894"/>
    <n v="6249"/>
    <x v="1"/>
    <x v="0"/>
    <s v="G/1008/P"/>
    <x v="3"/>
    <s v="P"/>
    <x v="0"/>
    <x v="40"/>
    <x v="0"/>
    <x v="0"/>
    <x v="10"/>
    <n v="908"/>
    <n v="0"/>
    <n v="0"/>
    <n v="909"/>
    <s v="Scottuez"/>
    <s v="Annard Scottuez"/>
    <x v="1"/>
  </r>
  <r>
    <x v="5895"/>
    <n v="6250"/>
    <x v="1"/>
    <x v="0"/>
    <s v="G/1013/S"/>
    <x v="3"/>
    <s v="S"/>
    <x v="0"/>
    <x v="7"/>
    <x v="0"/>
    <x v="0"/>
    <x v="0"/>
    <n v="887"/>
    <n v="0"/>
    <n v="0"/>
    <n v="887"/>
    <s v="Roses"/>
    <s v="Elany Roses"/>
    <x v="1"/>
  </r>
  <r>
    <x v="5896"/>
    <n v="6251"/>
    <x v="1"/>
    <x v="0"/>
    <s v="F/1200/S"/>
    <x v="1"/>
    <s v="S"/>
    <x v="0"/>
    <x v="40"/>
    <x v="0"/>
    <x v="1038"/>
    <x v="0"/>
    <n v="0"/>
    <n v="0"/>
    <n v="0"/>
    <n v="2189"/>
    <s v="Hahnstonsen"/>
    <s v="Gileen Hahnstonsen"/>
    <x v="1"/>
  </r>
  <r>
    <x v="5897"/>
    <n v="5646"/>
    <x v="2"/>
    <x v="1"/>
    <s v="F/1079/S"/>
    <x v="1"/>
    <s v="S"/>
    <x v="2"/>
    <x v="0"/>
    <x v="0"/>
    <x v="0"/>
    <x v="0"/>
    <n v="0"/>
    <n v="0"/>
    <n v="0"/>
    <n v="0"/>
    <s v="-"/>
    <s v="-"/>
    <x v="1"/>
  </r>
  <r>
    <x v="5898"/>
    <n v="5677"/>
    <x v="2"/>
    <x v="0"/>
    <s v="E/357/P"/>
    <x v="6"/>
    <s v="P"/>
    <x v="0"/>
    <x v="15"/>
    <x v="0"/>
    <x v="1039"/>
    <x v="0"/>
    <n v="264"/>
    <n v="0"/>
    <n v="0"/>
    <n v="1299"/>
    <s v="Fisun"/>
    <s v="Hoces Fisun"/>
    <x v="0"/>
  </r>
  <r>
    <x v="5899"/>
    <n v="5686"/>
    <x v="2"/>
    <x v="0"/>
    <s v=""/>
    <x v="4"/>
    <s v=""/>
    <x v="2"/>
    <x v="5"/>
    <x v="0"/>
    <x v="797"/>
    <x v="0"/>
    <n v="107"/>
    <n v="0"/>
    <n v="0"/>
    <n v="2374"/>
    <s v="Cry"/>
    <s v="Lix Cry"/>
    <x v="0"/>
  </r>
  <r>
    <x v="5900"/>
    <n v="6254"/>
    <x v="0"/>
    <x v="1"/>
    <s v="B/243/S"/>
    <x v="0"/>
    <s v="S"/>
    <x v="0"/>
    <x v="12"/>
    <x v="0"/>
    <x v="0"/>
    <x v="0"/>
    <n v="0"/>
    <n v="0"/>
    <n v="0"/>
    <n v="0"/>
    <s v="Pokeck"/>
    <s v="Errak Pokeck"/>
    <x v="1"/>
  </r>
  <r>
    <x v="5901"/>
    <n v="6254"/>
    <x v="0"/>
    <x v="1"/>
    <s v="B/243/S"/>
    <x v="0"/>
    <s v="S"/>
    <x v="0"/>
    <x v="67"/>
    <x v="0"/>
    <x v="0"/>
    <x v="0"/>
    <n v="0"/>
    <n v="0"/>
    <n v="0"/>
    <n v="0"/>
    <s v="Pokeck"/>
    <s v="Sadra Pokeck"/>
    <x v="1"/>
  </r>
  <r>
    <x v="5902"/>
    <n v="6256"/>
    <x v="1"/>
    <x v="1"/>
    <s v="G/1009/P"/>
    <x v="3"/>
    <s v="P"/>
    <x v="0"/>
    <x v="70"/>
    <x v="0"/>
    <x v="0"/>
    <x v="0"/>
    <n v="0"/>
    <n v="0"/>
    <n v="0"/>
    <n v="0"/>
    <s v="Canton"/>
    <s v="Davisy Canton"/>
    <x v="1"/>
  </r>
  <r>
    <x v="5903"/>
    <n v="5692"/>
    <x v="2"/>
    <x v="0"/>
    <s v="E/360/P"/>
    <x v="6"/>
    <s v="P"/>
    <x v="0"/>
    <x v="40"/>
    <x v="0"/>
    <x v="733"/>
    <x v="0"/>
    <n v="863"/>
    <n v="664"/>
    <n v="0"/>
    <n v="2348"/>
    <s v="Madan"/>
    <s v="Mele Madan"/>
    <x v="0"/>
  </r>
  <r>
    <x v="5904"/>
    <n v="6262"/>
    <x v="0"/>
    <x v="0"/>
    <s v="D/195/P"/>
    <x v="5"/>
    <s v="P"/>
    <x v="0"/>
    <x v="41"/>
    <x v="0"/>
    <x v="1040"/>
    <x v="83"/>
    <n v="186"/>
    <n v="2287"/>
    <n v="0"/>
    <n v="2578"/>
    <s v="Pane"/>
    <s v="Cops Pane"/>
    <x v="0"/>
  </r>
  <r>
    <x v="5905"/>
    <n v="6263"/>
    <x v="0"/>
    <x v="1"/>
    <s v="B/213/P"/>
    <x v="0"/>
    <s v="P"/>
    <x v="2"/>
    <x v="30"/>
    <x v="0"/>
    <x v="0"/>
    <x v="0"/>
    <n v="0"/>
    <n v="0"/>
    <n v="0"/>
    <n v="0"/>
    <s v="Craleve"/>
    <s v="Sadaton Craleve"/>
    <x v="1"/>
  </r>
  <r>
    <x v="5906"/>
    <n v="6263"/>
    <x v="0"/>
    <x v="0"/>
    <s v="B/213/P"/>
    <x v="0"/>
    <s v="P"/>
    <x v="2"/>
    <x v="36"/>
    <x v="0"/>
    <x v="0"/>
    <x v="1171"/>
    <n v="3"/>
    <n v="9"/>
    <n v="3554"/>
    <n v="5240"/>
    <s v="Craleve"/>
    <s v="Tabia Craleve"/>
    <x v="0"/>
  </r>
  <r>
    <x v="5907"/>
    <n v="6264"/>
    <x v="1"/>
    <x v="0"/>
    <s v="F/1294/P"/>
    <x v="1"/>
    <s v="P"/>
    <x v="0"/>
    <x v="41"/>
    <x v="0"/>
    <x v="953"/>
    <x v="91"/>
    <n v="11"/>
    <n v="0"/>
    <n v="680"/>
    <n v="801"/>
    <s v="Rodger"/>
    <s v="Thery Rodger"/>
    <x v="0"/>
  </r>
  <r>
    <x v="5908"/>
    <n v="6265"/>
    <x v="1"/>
    <x v="0"/>
    <s v=""/>
    <x v="4"/>
    <s v=""/>
    <x v="0"/>
    <x v="28"/>
    <x v="0"/>
    <x v="572"/>
    <x v="0"/>
    <n v="29"/>
    <n v="39"/>
    <n v="91"/>
    <n v="538"/>
    <s v="Puckenton"/>
    <s v="Natald Puckenton"/>
    <x v="0"/>
  </r>
  <r>
    <x v="5909"/>
    <n v="6266"/>
    <x v="1"/>
    <x v="0"/>
    <s v="F/1296/P"/>
    <x v="1"/>
    <s v="P"/>
    <x v="0"/>
    <x v="1"/>
    <x v="0"/>
    <x v="0"/>
    <x v="1172"/>
    <n v="0"/>
    <n v="2"/>
    <n v="45"/>
    <n v="2727"/>
    <s v="Saley"/>
    <s v="Ianne Saley"/>
    <x v="1"/>
  </r>
  <r>
    <x v="5910"/>
    <n v="5701"/>
    <x v="2"/>
    <x v="1"/>
    <s v="D/173/S"/>
    <x v="5"/>
    <s v="S"/>
    <x v="0"/>
    <x v="34"/>
    <x v="0"/>
    <x v="0"/>
    <x v="0"/>
    <n v="0"/>
    <n v="0"/>
    <n v="0"/>
    <n v="0"/>
    <s v="Fincy"/>
    <s v="Caper Fincy"/>
    <x v="1"/>
  </r>
  <r>
    <x v="5911"/>
    <n v="6270"/>
    <x v="1"/>
    <x v="0"/>
    <s v="F/1297/P"/>
    <x v="1"/>
    <s v="P"/>
    <x v="0"/>
    <x v="10"/>
    <x v="0"/>
    <x v="806"/>
    <x v="0"/>
    <n v="0"/>
    <n v="679"/>
    <n v="0"/>
    <n v="803"/>
    <s v="Puckenton"/>
    <s v="Troya Puckenton"/>
    <x v="0"/>
  </r>
  <r>
    <x v="5912"/>
    <n v="6270"/>
    <x v="1"/>
    <x v="0"/>
    <s v="F/1297/P"/>
    <x v="1"/>
    <s v="P"/>
    <x v="2"/>
    <x v="1"/>
    <x v="0"/>
    <x v="0"/>
    <x v="1003"/>
    <n v="13"/>
    <n v="0"/>
    <n v="477"/>
    <n v="744"/>
    <s v="Puckenton"/>
    <s v="Francy Puckenton"/>
    <x v="0"/>
  </r>
  <r>
    <x v="5913"/>
    <n v="6271"/>
    <x v="0"/>
    <x v="0"/>
    <s v="A/62/P"/>
    <x v="2"/>
    <s v="P"/>
    <x v="0"/>
    <x v="12"/>
    <x v="0"/>
    <x v="0"/>
    <x v="0"/>
    <n v="0"/>
    <n v="0"/>
    <n v="0"/>
    <n v="0"/>
    <s v="Wrempeedly"/>
    <s v="Cheleon Wrempeedly"/>
    <x v="1"/>
  </r>
  <r>
    <x v="5914"/>
    <n v="5723"/>
    <x v="2"/>
    <x v="1"/>
    <s v="E/372/S"/>
    <x v="6"/>
    <s v="S"/>
    <x v="0"/>
    <x v="1"/>
    <x v="0"/>
    <x v="0"/>
    <x v="0"/>
    <n v="0"/>
    <n v="0"/>
    <n v="0"/>
    <n v="0"/>
    <s v="Puff"/>
    <s v="Quakes Puff"/>
    <x v="0"/>
  </r>
  <r>
    <x v="5915"/>
    <n v="5729"/>
    <x v="2"/>
    <x v="1"/>
    <s v="F/1186/P"/>
    <x v="1"/>
    <s v="P"/>
    <x v="0"/>
    <x v="19"/>
    <x v="0"/>
    <x v="0"/>
    <x v="0"/>
    <n v="0"/>
    <n v="0"/>
    <n v="0"/>
    <n v="0"/>
    <s v="Merie"/>
    <s v="Honjay Merie"/>
    <x v="1"/>
  </r>
  <r>
    <x v="5916"/>
    <n v="5788"/>
    <x v="2"/>
    <x v="0"/>
    <s v="F/1105/S"/>
    <x v="1"/>
    <s v="S"/>
    <x v="0"/>
    <x v="38"/>
    <x v="0"/>
    <x v="882"/>
    <x v="0"/>
    <n v="681"/>
    <n v="1"/>
    <n v="0"/>
    <n v="1532"/>
    <s v="Birte"/>
    <s v="Ves Birte"/>
    <x v="1"/>
  </r>
  <r>
    <x v="5917"/>
    <n v="6276"/>
    <x v="1"/>
    <x v="1"/>
    <s v="G/1011/P"/>
    <x v="3"/>
    <s v="P"/>
    <x v="2"/>
    <x v="40"/>
    <x v="0"/>
    <x v="0"/>
    <x v="0"/>
    <n v="0"/>
    <n v="0"/>
    <n v="0"/>
    <n v="0"/>
    <s v="Grifford"/>
    <s v="Coracy Grifford"/>
    <x v="1"/>
  </r>
  <r>
    <x v="5918"/>
    <n v="6277"/>
    <x v="1"/>
    <x v="1"/>
    <s v="G/1014/S"/>
    <x v="3"/>
    <s v="S"/>
    <x v="0"/>
    <x v="40"/>
    <x v="0"/>
    <x v="0"/>
    <x v="0"/>
    <n v="0"/>
    <n v="0"/>
    <n v="0"/>
    <n v="0"/>
    <s v="Haynardy"/>
    <s v="Kylen Haynardy"/>
    <x v="1"/>
  </r>
  <r>
    <x v="5919"/>
    <n v="6279"/>
    <x v="0"/>
    <x v="0"/>
    <s v="A/74/S"/>
    <x v="2"/>
    <s v="S"/>
    <x v="0"/>
    <x v="38"/>
    <x v="0"/>
    <x v="1041"/>
    <x v="1173"/>
    <n v="9"/>
    <n v="424"/>
    <n v="629"/>
    <n v="4300"/>
    <s v="Alcemblery"/>
    <s v="Hadiram Alcemblery"/>
    <x v="0"/>
  </r>
  <r>
    <x v="5920"/>
    <n v="6280"/>
    <x v="1"/>
    <x v="1"/>
    <s v="G/1012/P"/>
    <x v="3"/>
    <s v="P"/>
    <x v="0"/>
    <x v="52"/>
    <x v="0"/>
    <x v="0"/>
    <x v="0"/>
    <n v="0"/>
    <n v="0"/>
    <n v="0"/>
    <n v="0"/>
    <s v="Pettyreeman"/>
    <s v="Chelly Pettyreeman"/>
    <x v="1"/>
  </r>
  <r>
    <x v="5921"/>
    <n v="6281"/>
    <x v="1"/>
    <x v="0"/>
    <s v="G/1015/S"/>
    <x v="3"/>
    <s v="S"/>
    <x v="0"/>
    <x v="22"/>
    <x v="0"/>
    <x v="512"/>
    <x v="0"/>
    <n v="751"/>
    <n v="0"/>
    <n v="2"/>
    <n v="773"/>
    <s v="Beckeey"/>
    <s v="Jimen Beckeey"/>
    <x v="1"/>
  </r>
  <r>
    <x v="5922"/>
    <n v="5796"/>
    <x v="2"/>
    <x v="0"/>
    <s v="F/1107/S"/>
    <x v="1"/>
    <s v="S"/>
    <x v="0"/>
    <x v="25"/>
    <x v="0"/>
    <x v="1042"/>
    <x v="0"/>
    <n v="0"/>
    <n v="113"/>
    <n v="1"/>
    <n v="6883"/>
    <s v="Pre"/>
    <s v="Grog Pre"/>
    <x v="0"/>
  </r>
  <r>
    <x v="5923"/>
    <n v="6283"/>
    <x v="1"/>
    <x v="0"/>
    <s v="F/1206/S"/>
    <x v="1"/>
    <s v="S"/>
    <x v="0"/>
    <x v="33"/>
    <x v="0"/>
    <x v="0"/>
    <x v="1174"/>
    <n v="2"/>
    <n v="0"/>
    <n v="1543"/>
    <n v="1841"/>
    <s v="Chanan"/>
    <s v="Tonyan Chanan"/>
    <x v="0"/>
  </r>
  <r>
    <x v="5924"/>
    <n v="6283"/>
    <x v="1"/>
    <x v="0"/>
    <s v="F/1206/S"/>
    <x v="1"/>
    <s v="S"/>
    <x v="0"/>
    <x v="34"/>
    <x v="0"/>
    <x v="71"/>
    <x v="83"/>
    <n v="93"/>
    <n v="6"/>
    <n v="540"/>
    <n v="644"/>
    <s v="Chanan"/>
    <s v="Tracek Chanan"/>
    <x v="0"/>
  </r>
  <r>
    <x v="5925"/>
    <n v="6285"/>
    <x v="0"/>
    <x v="2"/>
    <s v="B/245/S"/>
    <x v="0"/>
    <s v="S"/>
    <x v="2"/>
    <x v="51"/>
    <x v="0"/>
    <x v="0"/>
    <x v="0"/>
    <n v="0"/>
    <n v="0"/>
    <n v="0"/>
    <n v="0"/>
    <s v="Whealeed"/>
    <s v="Winonon Whealeed"/>
    <x v="1"/>
  </r>
  <r>
    <x v="5926"/>
    <n v="6285"/>
    <x v="0"/>
    <x v="0"/>
    <s v="B/245/S"/>
    <x v="0"/>
    <s v="S"/>
    <x v="0"/>
    <x v="26"/>
    <x v="0"/>
    <x v="71"/>
    <x v="1175"/>
    <n v="0"/>
    <n v="7"/>
    <n v="0"/>
    <n v="5338"/>
    <s v="Whealeed"/>
    <s v="Shail Whealeed"/>
    <x v="1"/>
  </r>
  <r>
    <x v="5927"/>
    <n v="6289"/>
    <x v="1"/>
    <x v="0"/>
    <s v="G/1018/S"/>
    <x v="3"/>
    <s v="S"/>
    <x v="0"/>
    <x v="33"/>
    <x v="0"/>
    <x v="0"/>
    <x v="0"/>
    <n v="28"/>
    <n v="508"/>
    <n v="272"/>
    <n v="808"/>
    <s v="Horthy"/>
    <s v="Hene Horthy"/>
    <x v="1"/>
  </r>
  <r>
    <x v="5928"/>
    <n v="6290"/>
    <x v="1"/>
    <x v="0"/>
    <s v="G/1013/P"/>
    <x v="3"/>
    <s v="P"/>
    <x v="0"/>
    <x v="39"/>
    <x v="0"/>
    <x v="205"/>
    <x v="1"/>
    <n v="0"/>
    <n v="0"/>
    <n v="841"/>
    <n v="928"/>
    <s v="Beangley"/>
    <s v="Kentha Beangley"/>
    <x v="1"/>
  </r>
  <r>
    <x v="5929"/>
    <n v="6292"/>
    <x v="1"/>
    <x v="0"/>
    <s v="G/1020/S"/>
    <x v="3"/>
    <s v="S"/>
    <x v="1"/>
    <x v="15"/>
    <x v="0"/>
    <x v="0"/>
    <x v="0"/>
    <n v="0"/>
    <n v="48"/>
    <n v="653"/>
    <n v="701"/>
    <s v="Chardsons"/>
    <s v="Verly Chardsons"/>
    <x v="1"/>
  </r>
  <r>
    <x v="5930"/>
    <n v="6293"/>
    <x v="1"/>
    <x v="0"/>
    <s v="F/1301/P"/>
    <x v="1"/>
    <s v="P"/>
    <x v="0"/>
    <x v="1"/>
    <x v="0"/>
    <x v="0"/>
    <x v="1176"/>
    <n v="1"/>
    <n v="0"/>
    <n v="0"/>
    <n v="1050"/>
    <s v="Sweekstarks"/>
    <s v="Thel Sweekstarks"/>
    <x v="0"/>
  </r>
  <r>
    <x v="5931"/>
    <n v="6296"/>
    <x v="0"/>
    <x v="1"/>
    <s v="B/247/S"/>
    <x v="0"/>
    <s v="S"/>
    <x v="0"/>
    <x v="33"/>
    <x v="0"/>
    <x v="0"/>
    <x v="0"/>
    <n v="0"/>
    <n v="0"/>
    <n v="0"/>
    <n v="0"/>
    <s v="Balightal"/>
    <s v="Alderak Balightal"/>
    <x v="1"/>
  </r>
  <r>
    <x v="5932"/>
    <n v="6297"/>
    <x v="1"/>
    <x v="0"/>
    <s v="G/1014/P"/>
    <x v="3"/>
    <s v="P"/>
    <x v="0"/>
    <x v="55"/>
    <x v="0"/>
    <x v="0"/>
    <x v="1177"/>
    <n v="29"/>
    <n v="0"/>
    <n v="0"/>
    <n v="1438"/>
    <s v="Batestonley"/>
    <s v="Brada Batestonley"/>
    <x v="1"/>
  </r>
  <r>
    <x v="5933"/>
    <n v="6299"/>
    <x v="0"/>
    <x v="0"/>
    <s v="C/192/P"/>
    <x v="7"/>
    <s v="P"/>
    <x v="2"/>
    <x v="59"/>
    <x v="0"/>
    <x v="0"/>
    <x v="1178"/>
    <n v="0"/>
    <n v="0"/>
    <n v="159"/>
    <n v="9102"/>
    <s v="Femoused"/>
    <s v="Merops Femoused"/>
    <x v="1"/>
  </r>
  <r>
    <x v="5934"/>
    <n v="5814"/>
    <x v="2"/>
    <x v="0"/>
    <s v="D/176/S"/>
    <x v="5"/>
    <s v="S"/>
    <x v="0"/>
    <x v="30"/>
    <x v="0"/>
    <x v="498"/>
    <x v="0"/>
    <n v="669"/>
    <n v="0"/>
    <n v="0"/>
    <n v="1182"/>
    <s v="Bine"/>
    <s v="Prabon Bine"/>
    <x v="0"/>
  </r>
  <r>
    <x v="5935"/>
    <n v="6301"/>
    <x v="1"/>
    <x v="0"/>
    <s v="F/1304/P"/>
    <x v="1"/>
    <s v="P"/>
    <x v="0"/>
    <x v="4"/>
    <x v="0"/>
    <x v="63"/>
    <x v="0"/>
    <n v="0"/>
    <n v="537"/>
    <n v="173"/>
    <n v="727"/>
    <s v="Logannon"/>
    <s v="Done Logannon"/>
    <x v="0"/>
  </r>
  <r>
    <x v="5936"/>
    <n v="6302"/>
    <x v="1"/>
    <x v="0"/>
    <s v="F/1305/P"/>
    <x v="1"/>
    <s v="P"/>
    <x v="0"/>
    <x v="46"/>
    <x v="0"/>
    <x v="0"/>
    <x v="140"/>
    <n v="0"/>
    <n v="11"/>
    <n v="537"/>
    <n v="723"/>
    <s v="Mullon"/>
    <s v="Idacey Mullon"/>
    <x v="0"/>
  </r>
  <r>
    <x v="5937"/>
    <n v="6302"/>
    <x v="1"/>
    <x v="0"/>
    <s v="G/1015/P"/>
    <x v="3"/>
    <s v="P"/>
    <x v="0"/>
    <x v="47"/>
    <x v="0"/>
    <x v="0"/>
    <x v="0"/>
    <n v="0"/>
    <n v="0"/>
    <n v="0"/>
    <n v="0"/>
    <s v="Simsey"/>
    <s v="Shanie Simsey"/>
    <x v="0"/>
  </r>
  <r>
    <x v="5938"/>
    <n v="6302"/>
    <x v="1"/>
    <x v="0"/>
    <s v="G/1015/P"/>
    <x v="3"/>
    <s v="P"/>
    <x v="0"/>
    <x v="57"/>
    <x v="0"/>
    <x v="0"/>
    <x v="0"/>
    <n v="0"/>
    <n v="0"/>
    <n v="0"/>
    <n v="0"/>
    <s v="Rostarks"/>
    <s v="Alvira Rostarks"/>
    <x v="1"/>
  </r>
  <r>
    <x v="5939"/>
    <n v="6302"/>
    <x v="1"/>
    <x v="1"/>
    <s v=""/>
    <x v="4"/>
    <s v=""/>
    <x v="1"/>
    <x v="47"/>
    <x v="0"/>
    <x v="0"/>
    <x v="0"/>
    <n v="0"/>
    <n v="0"/>
    <n v="0"/>
    <n v="0"/>
    <s v="Joycerton"/>
    <s v="Debony Joycerton"/>
    <x v="1"/>
  </r>
  <r>
    <x v="5940"/>
    <n v="6302"/>
    <x v="1"/>
    <x v="0"/>
    <s v="G/1015/P"/>
    <x v="3"/>
    <s v="P"/>
    <x v="2"/>
    <x v="8"/>
    <x v="0"/>
    <x v="1043"/>
    <x v="0"/>
    <n v="7"/>
    <n v="0"/>
    <n v="90"/>
    <n v="1766"/>
    <s v="Rostarks"/>
    <s v="Glasey Rostarks"/>
    <x v="0"/>
  </r>
  <r>
    <x v="5941"/>
    <n v="6302"/>
    <x v="1"/>
    <x v="0"/>
    <s v="G/1015/P"/>
    <x v="3"/>
    <s v="P"/>
    <x v="2"/>
    <x v="71"/>
    <x v="0"/>
    <x v="0"/>
    <x v="0"/>
    <n v="0"/>
    <n v="0"/>
    <n v="0"/>
    <n v="0"/>
    <s v="Simsey"/>
    <s v="Branca Simsey"/>
    <x v="1"/>
  </r>
  <r>
    <x v="5942"/>
    <n v="6302"/>
    <x v="1"/>
    <x v="1"/>
    <s v="G/1015/P"/>
    <x v="3"/>
    <s v="P"/>
    <x v="0"/>
    <x v="34"/>
    <x v="0"/>
    <x v="0"/>
    <x v="0"/>
    <n v="0"/>
    <n v="0"/>
    <n v="0"/>
    <n v="0"/>
    <s v="Rostarks"/>
    <s v="Neilda Rostarks"/>
    <x v="1"/>
  </r>
  <r>
    <x v="5943"/>
    <n v="6304"/>
    <x v="0"/>
    <x v="0"/>
    <s v="C/193/P"/>
    <x v="7"/>
    <s v="P"/>
    <x v="2"/>
    <x v="52"/>
    <x v="1"/>
    <x v="0"/>
    <x v="1179"/>
    <n v="1573"/>
    <n v="201"/>
    <n v="23"/>
    <n v="4022"/>
    <s v="Clutolded"/>
    <s v="Muonus Clutolded"/>
    <x v="1"/>
  </r>
  <r>
    <x v="5944"/>
    <n v="6305"/>
    <x v="0"/>
    <x v="1"/>
    <s v="B/248/S"/>
    <x v="0"/>
    <s v="S"/>
    <x v="2"/>
    <x v="43"/>
    <x v="0"/>
    <x v="0"/>
    <x v="0"/>
    <n v="0"/>
    <n v="0"/>
    <n v="0"/>
    <n v="0"/>
    <s v="Parbleake"/>
    <s v="Ankabit Parbleake"/>
    <x v="1"/>
  </r>
  <r>
    <x v="5945"/>
    <n v="6305"/>
    <x v="0"/>
    <x v="0"/>
    <s v="B/248/S"/>
    <x v="0"/>
    <s v="S"/>
    <x v="0"/>
    <x v="59"/>
    <x v="0"/>
    <x v="1044"/>
    <x v="1180"/>
    <n v="0"/>
    <n v="15"/>
    <n v="3303"/>
    <n v="7498"/>
    <s v="Parbleake"/>
    <s v="Ashird Parbleake"/>
    <x v="0"/>
  </r>
  <r>
    <x v="5946"/>
    <n v="6308"/>
    <x v="1"/>
    <x v="0"/>
    <s v="G/1017/P"/>
    <x v="3"/>
    <s v="P"/>
    <x v="0"/>
    <x v="7"/>
    <x v="0"/>
    <x v="0"/>
    <x v="229"/>
    <n v="215"/>
    <n v="30"/>
    <n v="510"/>
    <n v="907"/>
    <s v="Cofferson"/>
    <s v="Jord Cofferson"/>
    <x v="0"/>
  </r>
  <r>
    <x v="5947"/>
    <n v="6309"/>
    <x v="1"/>
    <x v="0"/>
    <s v="G/1023/S"/>
    <x v="3"/>
    <s v="S"/>
    <x v="0"/>
    <x v="63"/>
    <x v="0"/>
    <x v="0"/>
    <x v="0"/>
    <n v="0"/>
    <n v="0"/>
    <n v="0"/>
    <n v="0"/>
    <s v="Goldendrice"/>
    <s v="Vanley Goldendrice"/>
    <x v="1"/>
  </r>
  <r>
    <x v="5948"/>
    <n v="6309"/>
    <x v="1"/>
    <x v="2"/>
    <s v="G/1023/S"/>
    <x v="3"/>
    <s v="S"/>
    <x v="0"/>
    <x v="21"/>
    <x v="0"/>
    <x v="0"/>
    <x v="0"/>
    <n v="0"/>
    <n v="0"/>
    <n v="0"/>
    <n v="0"/>
    <s v="Rodricker"/>
    <s v="Marky Rodricker"/>
    <x v="1"/>
  </r>
  <r>
    <x v="5949"/>
    <n v="6309"/>
    <x v="1"/>
    <x v="1"/>
    <s v="G/1023/S"/>
    <x v="3"/>
    <s v="S"/>
    <x v="0"/>
    <x v="47"/>
    <x v="2"/>
    <x v="0"/>
    <x v="0"/>
    <n v="0"/>
    <n v="0"/>
    <n v="0"/>
    <n v="0"/>
    <s v="Goldendrice"/>
    <s v="Olgary Goldendrice"/>
    <x v="1"/>
  </r>
  <r>
    <x v="5950"/>
    <n v="6309"/>
    <x v="1"/>
    <x v="0"/>
    <s v="G/1023/S"/>
    <x v="3"/>
    <s v="S"/>
    <x v="0"/>
    <x v="17"/>
    <x v="0"/>
    <x v="0"/>
    <x v="0"/>
    <n v="0"/>
    <n v="0"/>
    <n v="0"/>
    <n v="0"/>
    <s v="Rodricker"/>
    <s v="Helly Rodricker"/>
    <x v="1"/>
  </r>
  <r>
    <x v="5951"/>
    <n v="6309"/>
    <x v="1"/>
    <x v="0"/>
    <s v="G/1023/S"/>
    <x v="3"/>
    <s v="S"/>
    <x v="2"/>
    <x v="21"/>
    <x v="0"/>
    <x v="0"/>
    <x v="0"/>
    <n v="0"/>
    <n v="0"/>
    <n v="0"/>
    <n v="0"/>
    <s v="Rodricker"/>
    <s v="Vin Rodricker"/>
    <x v="1"/>
  </r>
  <r>
    <x v="5952"/>
    <n v="6313"/>
    <x v="0"/>
    <x v="0"/>
    <s v="D/190/S"/>
    <x v="5"/>
    <s v="S"/>
    <x v="0"/>
    <x v="62"/>
    <x v="0"/>
    <x v="0"/>
    <x v="426"/>
    <n v="3"/>
    <n v="1964"/>
    <n v="30"/>
    <n v="2187"/>
    <s v="Sempribly"/>
    <s v="Charaz Sempribly"/>
    <x v="0"/>
  </r>
  <r>
    <x v="5953"/>
    <n v="6313"/>
    <x v="0"/>
    <x v="0"/>
    <s v="D/190/S"/>
    <x v="5"/>
    <s v="S"/>
    <x v="0"/>
    <x v="10"/>
    <x v="0"/>
    <x v="298"/>
    <x v="84"/>
    <n v="0"/>
    <n v="10"/>
    <n v="2203"/>
    <n v="3097"/>
    <s v="Sempribly"/>
    <s v="Salas Sempribly"/>
    <x v="0"/>
  </r>
  <r>
    <x v="5954"/>
    <n v="6315"/>
    <x v="0"/>
    <x v="0"/>
    <s v="C/234/S"/>
    <x v="7"/>
    <s v="S"/>
    <x v="0"/>
    <x v="7"/>
    <x v="0"/>
    <x v="0"/>
    <x v="0"/>
    <n v="0"/>
    <n v="6"/>
    <n v="9837"/>
    <n v="9843"/>
    <s v="Susent"/>
    <s v="Chelik Susent"/>
    <x v="0"/>
  </r>
  <r>
    <x v="5955"/>
    <n v="6316"/>
    <x v="1"/>
    <x v="0"/>
    <s v="E/401/P"/>
    <x v="6"/>
    <s v="P"/>
    <x v="2"/>
    <x v="51"/>
    <x v="0"/>
    <x v="0"/>
    <x v="516"/>
    <n v="2"/>
    <n v="673"/>
    <n v="0"/>
    <n v="991"/>
    <s v="Woodwinton"/>
    <s v="Lynez Woodwinton"/>
    <x v="0"/>
  </r>
  <r>
    <x v="5956"/>
    <n v="6317"/>
    <x v="1"/>
    <x v="0"/>
    <s v="F/1208/S"/>
    <x v="1"/>
    <s v="S"/>
    <x v="0"/>
    <x v="45"/>
    <x v="0"/>
    <x v="1045"/>
    <x v="0"/>
    <n v="0"/>
    <n v="0"/>
    <n v="24"/>
    <n v="922"/>
    <s v="Lewintos"/>
    <s v="Aarone Lewintos"/>
    <x v="0"/>
  </r>
  <r>
    <x v="5957"/>
    <n v="6318"/>
    <x v="1"/>
    <x v="1"/>
    <s v="G/1018/P"/>
    <x v="3"/>
    <s v="P"/>
    <x v="0"/>
    <x v="24"/>
    <x v="0"/>
    <x v="0"/>
    <x v="0"/>
    <n v="0"/>
    <n v="0"/>
    <n v="0"/>
    <n v="0"/>
    <s v="Pughanders"/>
    <s v="Bonya Pughanders"/>
    <x v="1"/>
  </r>
  <r>
    <x v="5958"/>
    <n v="6319"/>
    <x v="1"/>
    <x v="0"/>
    <s v="G/1019/P"/>
    <x v="3"/>
    <s v="P"/>
    <x v="0"/>
    <x v="69"/>
    <x v="0"/>
    <x v="967"/>
    <x v="0"/>
    <n v="555"/>
    <n v="0"/>
    <n v="0"/>
    <n v="1013"/>
    <s v="Hammonton"/>
    <s v="Pristy Hammonton"/>
    <x v="0"/>
  </r>
  <r>
    <x v="5959"/>
    <n v="5814"/>
    <x v="2"/>
    <x v="1"/>
    <s v="D/176/S"/>
    <x v="5"/>
    <s v="S"/>
    <x v="2"/>
    <x v="33"/>
    <x v="0"/>
    <x v="0"/>
    <x v="0"/>
    <n v="0"/>
    <n v="0"/>
    <n v="0"/>
    <n v="0"/>
    <s v="Bine"/>
    <s v="Fal Bine"/>
    <x v="1"/>
  </r>
  <r>
    <x v="5960"/>
    <n v="6321"/>
    <x v="0"/>
    <x v="1"/>
    <s v="C/194/P"/>
    <x v="7"/>
    <s v="P"/>
    <x v="2"/>
    <x v="2"/>
    <x v="0"/>
    <x v="0"/>
    <x v="0"/>
    <n v="0"/>
    <n v="0"/>
    <n v="0"/>
    <n v="0"/>
    <s v="Pusive"/>
    <s v="Batomam Pusive"/>
    <x v="1"/>
  </r>
  <r>
    <x v="5961"/>
    <n v="6321"/>
    <x v="0"/>
    <x v="0"/>
    <s v="C/194/P"/>
    <x v="7"/>
    <s v="P"/>
    <x v="0"/>
    <x v="43"/>
    <x v="0"/>
    <x v="0"/>
    <x v="44"/>
    <n v="0"/>
    <n v="1956"/>
    <n v="0"/>
    <n v="3190"/>
    <s v="Pusive"/>
    <s v="Azhat Pusive"/>
    <x v="0"/>
  </r>
  <r>
    <x v="5962"/>
    <n v="6321"/>
    <x v="0"/>
    <x v="1"/>
    <s v="C/194/P"/>
    <x v="7"/>
    <s v="P"/>
    <x v="2"/>
    <x v="34"/>
    <x v="0"/>
    <x v="0"/>
    <x v="0"/>
    <n v="0"/>
    <n v="0"/>
    <n v="0"/>
    <n v="0"/>
    <s v="Pusive"/>
    <s v="Marga Pusive"/>
    <x v="1"/>
  </r>
  <r>
    <x v="5963"/>
    <n v="6322"/>
    <x v="1"/>
    <x v="0"/>
    <s v="E/419/S"/>
    <x v="6"/>
    <s v="S"/>
    <x v="0"/>
    <x v="4"/>
    <x v="0"/>
    <x v="0"/>
    <x v="508"/>
    <n v="1541"/>
    <n v="0"/>
    <n v="0"/>
    <n v="1609"/>
    <s v="Cooperkins"/>
    <s v="Yvonna Cooperkins"/>
    <x v="1"/>
  </r>
  <r>
    <x v="5964"/>
    <n v="6323"/>
    <x v="0"/>
    <x v="0"/>
    <s v="C/235/S"/>
    <x v="7"/>
    <s v="S"/>
    <x v="2"/>
    <x v="13"/>
    <x v="0"/>
    <x v="29"/>
    <x v="1181"/>
    <n v="0"/>
    <n v="4368"/>
    <n v="147"/>
    <n v="8607"/>
    <s v="Tionstious"/>
    <s v="Aldeba Tionstious"/>
    <x v="0"/>
  </r>
  <r>
    <x v="5965"/>
    <n v="6323"/>
    <x v="0"/>
    <x v="0"/>
    <s v="C/235/S"/>
    <x v="7"/>
    <s v="S"/>
    <x v="0"/>
    <x v="3"/>
    <x v="0"/>
    <x v="71"/>
    <x v="1182"/>
    <n v="0"/>
    <n v="34"/>
    <n v="0"/>
    <n v="4778"/>
    <s v="Unkcal"/>
    <s v="Arinon Unkcal"/>
    <x v="1"/>
  </r>
  <r>
    <x v="5966"/>
    <n v="6324"/>
    <x v="1"/>
    <x v="0"/>
    <s v="E/420/S"/>
    <x v="6"/>
    <s v="S"/>
    <x v="3"/>
    <x v="14"/>
    <x v="0"/>
    <x v="247"/>
    <x v="988"/>
    <n v="0"/>
    <n v="0"/>
    <n v="177"/>
    <n v="705"/>
    <s v="Hinetthews"/>
    <s v="Lesley Hinetthews"/>
    <x v="0"/>
  </r>
  <r>
    <x v="5967"/>
    <n v="6324"/>
    <x v="1"/>
    <x v="2"/>
    <s v="G/1025/S"/>
    <x v="3"/>
    <s v="S"/>
    <x v="2"/>
    <x v="5"/>
    <x v="0"/>
    <x v="0"/>
    <x v="0"/>
    <n v="0"/>
    <n v="0"/>
    <n v="0"/>
    <n v="0"/>
    <s v="Hinetthews"/>
    <s v="Murie Hinetthews"/>
    <x v="1"/>
  </r>
  <r>
    <x v="5968"/>
    <n v="6324"/>
    <x v="1"/>
    <x v="0"/>
    <s v="G/1025/S"/>
    <x v="3"/>
    <s v="S"/>
    <x v="0"/>
    <x v="46"/>
    <x v="0"/>
    <x v="27"/>
    <x v="0"/>
    <n v="895"/>
    <n v="10"/>
    <n v="0"/>
    <n v="906"/>
    <s v="Hinetthews"/>
    <s v="Eleah Hinetthews"/>
    <x v="1"/>
  </r>
  <r>
    <x v="5969"/>
    <n v="6325"/>
    <x v="1"/>
    <x v="1"/>
    <s v="G/1026/S"/>
    <x v="3"/>
    <s v="S"/>
    <x v="0"/>
    <x v="10"/>
    <x v="0"/>
    <x v="0"/>
    <x v="0"/>
    <n v="0"/>
    <n v="0"/>
    <n v="0"/>
    <n v="0"/>
    <s v="Benney"/>
    <s v="Adamie Benney"/>
    <x v="1"/>
  </r>
  <r>
    <x v="5970"/>
    <n v="6325"/>
    <x v="1"/>
    <x v="0"/>
    <s v="F/1209/S"/>
    <x v="1"/>
    <s v="S"/>
    <x v="0"/>
    <x v="33"/>
    <x v="0"/>
    <x v="0"/>
    <x v="355"/>
    <n v="0"/>
    <n v="143"/>
    <n v="0"/>
    <n v="684"/>
    <s v="Beasleyes"/>
    <s v="Sonard Beasleyes"/>
    <x v="0"/>
  </r>
  <r>
    <x v="5971"/>
    <n v="6326"/>
    <x v="1"/>
    <x v="0"/>
    <s v="F/1307/P"/>
    <x v="1"/>
    <s v="P"/>
    <x v="0"/>
    <x v="28"/>
    <x v="0"/>
    <x v="0"/>
    <x v="335"/>
    <n v="1"/>
    <n v="696"/>
    <n v="0"/>
    <n v="717"/>
    <s v="Hinetthews"/>
    <s v="Therek Hinetthews"/>
    <x v="0"/>
  </r>
  <r>
    <x v="5972"/>
    <n v="5814"/>
    <x v="2"/>
    <x v="1"/>
    <s v="D/176/S"/>
    <x v="5"/>
    <s v="S"/>
    <x v="2"/>
    <x v="33"/>
    <x v="0"/>
    <x v="0"/>
    <x v="0"/>
    <n v="0"/>
    <n v="0"/>
    <n v="0"/>
    <n v="0"/>
    <s v="Bine"/>
    <s v="Scers Bine"/>
    <x v="1"/>
  </r>
  <r>
    <x v="5973"/>
    <n v="6328"/>
    <x v="1"/>
    <x v="1"/>
    <s v="G/1020/P"/>
    <x v="3"/>
    <s v="P"/>
    <x v="0"/>
    <x v="3"/>
    <x v="0"/>
    <x v="0"/>
    <x v="0"/>
    <n v="0"/>
    <n v="0"/>
    <n v="0"/>
    <n v="0"/>
    <s v="Hoppers"/>
    <s v="Violey Hoppers"/>
    <x v="0"/>
  </r>
  <r>
    <x v="5974"/>
    <n v="6328"/>
    <x v="1"/>
    <x v="1"/>
    <s v="G/1020/P"/>
    <x v="3"/>
    <s v="P"/>
    <x v="1"/>
    <x v="37"/>
    <x v="0"/>
    <x v="0"/>
    <x v="0"/>
    <n v="0"/>
    <n v="0"/>
    <n v="0"/>
    <n v="0"/>
    <s v="Hoppers"/>
    <s v="Searla Hoppers"/>
    <x v="0"/>
  </r>
  <r>
    <x v="5975"/>
    <n v="6328"/>
    <x v="1"/>
    <x v="0"/>
    <s v="F/1309/P"/>
    <x v="1"/>
    <s v="P"/>
    <x v="0"/>
    <x v="70"/>
    <x v="0"/>
    <x v="1046"/>
    <x v="321"/>
    <n v="0"/>
    <n v="0"/>
    <n v="37"/>
    <n v="696"/>
    <s v="Hoppers"/>
    <s v="Marice Hoppers"/>
    <x v="0"/>
  </r>
  <r>
    <x v="5976"/>
    <n v="6328"/>
    <x v="1"/>
    <x v="0"/>
    <s v="G/1020/P"/>
    <x v="3"/>
    <s v="P"/>
    <x v="2"/>
    <x v="16"/>
    <x v="0"/>
    <x v="0"/>
    <x v="0"/>
    <n v="0"/>
    <n v="0"/>
    <n v="0"/>
    <n v="0"/>
    <s v="Hoppers"/>
    <s v="Hard Hoppers"/>
    <x v="1"/>
  </r>
  <r>
    <x v="5977"/>
    <n v="6330"/>
    <x v="1"/>
    <x v="1"/>
    <s v="G/1027/S"/>
    <x v="3"/>
    <s v="S"/>
    <x v="1"/>
    <x v="22"/>
    <x v="0"/>
    <x v="0"/>
    <x v="0"/>
    <n v="0"/>
    <n v="0"/>
    <n v="0"/>
    <n v="0"/>
    <s v="Avidson"/>
    <s v="Scotty Avidson"/>
    <x v="1"/>
  </r>
  <r>
    <x v="5978"/>
    <n v="6331"/>
    <x v="0"/>
    <x v="1"/>
    <s v="C/237/S"/>
    <x v="7"/>
    <s v="S"/>
    <x v="2"/>
    <x v="33"/>
    <x v="0"/>
    <x v="0"/>
    <x v="0"/>
    <n v="0"/>
    <n v="0"/>
    <n v="0"/>
    <n v="0"/>
    <s v="Laturive"/>
    <s v="Atlasym Laturive"/>
    <x v="1"/>
  </r>
  <r>
    <x v="5979"/>
    <n v="6334"/>
    <x v="1"/>
    <x v="1"/>
    <s v="G/1028/S"/>
    <x v="3"/>
    <s v="S"/>
    <x v="0"/>
    <x v="14"/>
    <x v="0"/>
    <x v="0"/>
    <x v="0"/>
    <n v="0"/>
    <n v="0"/>
    <n v="0"/>
    <n v="0"/>
    <s v="Jenson"/>
    <s v="Shanya Jenson"/>
    <x v="1"/>
  </r>
  <r>
    <x v="5980"/>
    <n v="6334"/>
    <x v="1"/>
    <x v="1"/>
    <s v="G/1028/S"/>
    <x v="3"/>
    <s v="S"/>
    <x v="1"/>
    <x v="21"/>
    <x v="0"/>
    <x v="0"/>
    <x v="0"/>
    <n v="0"/>
    <n v="0"/>
    <n v="0"/>
    <n v="0"/>
    <s v="Jenson"/>
    <s v="Dondy Jenson"/>
    <x v="1"/>
  </r>
  <r>
    <x v="5981"/>
    <n v="6334"/>
    <x v="1"/>
    <x v="0"/>
    <s v="G/1028/S"/>
    <x v="3"/>
    <s v="S"/>
    <x v="2"/>
    <x v="71"/>
    <x v="0"/>
    <x v="0"/>
    <x v="0"/>
    <n v="0"/>
    <n v="0"/>
    <n v="0"/>
    <n v="0"/>
    <s v="Simmonders"/>
    <s v="Tonnie Simmonders"/>
    <x v="1"/>
  </r>
  <r>
    <x v="5982"/>
    <n v="6334"/>
    <x v="1"/>
    <x v="1"/>
    <s v="G/1028/S"/>
    <x v="3"/>
    <s v="S"/>
    <x v="1"/>
    <x v="16"/>
    <x v="0"/>
    <x v="0"/>
    <x v="0"/>
    <n v="0"/>
    <n v="0"/>
    <n v="0"/>
    <n v="0"/>
    <s v="Jenson"/>
    <s v="Vick Jenson"/>
    <x v="1"/>
  </r>
  <r>
    <x v="5983"/>
    <n v="6334"/>
    <x v="1"/>
    <x v="0"/>
    <s v="E/421/S"/>
    <x v="6"/>
    <s v="S"/>
    <x v="0"/>
    <x v="30"/>
    <x v="0"/>
    <x v="51"/>
    <x v="0"/>
    <n v="1317"/>
    <n v="287"/>
    <n v="0"/>
    <n v="1609"/>
    <s v="Jenson"/>
    <s v="Lynez Jenson"/>
    <x v="1"/>
  </r>
  <r>
    <x v="5984"/>
    <n v="6334"/>
    <x v="1"/>
    <x v="0"/>
    <s v="F/1210/S"/>
    <x v="1"/>
    <s v="S"/>
    <x v="0"/>
    <x v="31"/>
    <x v="0"/>
    <x v="0"/>
    <x v="1183"/>
    <n v="0"/>
    <n v="479"/>
    <n v="3"/>
    <n v="724"/>
    <s v="Jenson"/>
    <s v="Rhony Jenson"/>
    <x v="0"/>
  </r>
  <r>
    <x v="5985"/>
    <n v="6334"/>
    <x v="1"/>
    <x v="0"/>
    <s v="G/1028/S"/>
    <x v="3"/>
    <s v="S"/>
    <x v="2"/>
    <x v="37"/>
    <x v="0"/>
    <x v="0"/>
    <x v="0"/>
    <n v="0"/>
    <n v="0"/>
    <n v="0"/>
    <n v="0"/>
    <s v="Jenson"/>
    <s v="Gailia Jenson"/>
    <x v="1"/>
  </r>
  <r>
    <x v="5986"/>
    <n v="6335"/>
    <x v="1"/>
    <x v="0"/>
    <s v="F/1312/P"/>
    <x v="1"/>
    <s v="P"/>
    <x v="0"/>
    <x v="25"/>
    <x v="0"/>
    <x v="286"/>
    <x v="0"/>
    <n v="0"/>
    <n v="1382"/>
    <n v="0"/>
    <n v="1400"/>
    <s v="Potterry"/>
    <s v="Joandy Potterry"/>
    <x v="0"/>
  </r>
  <r>
    <x v="5987"/>
    <n v="6338"/>
    <x v="1"/>
    <x v="0"/>
    <s v="F/1313/P"/>
    <x v="1"/>
    <s v="P"/>
    <x v="2"/>
    <x v="4"/>
    <x v="0"/>
    <x v="0"/>
    <x v="0"/>
    <n v="694"/>
    <n v="0"/>
    <n v="102"/>
    <n v="796"/>
    <s v="Fishopper"/>
    <s v="Elsane Fishopper"/>
    <x v="0"/>
  </r>
  <r>
    <x v="5988"/>
    <n v="6339"/>
    <x v="1"/>
    <x v="0"/>
    <s v="G/1022/P"/>
    <x v="3"/>
    <s v="P"/>
    <x v="0"/>
    <x v="16"/>
    <x v="0"/>
    <x v="0"/>
    <x v="0"/>
    <n v="0"/>
    <n v="0"/>
    <n v="0"/>
    <n v="0"/>
    <s v="Schmondez"/>
    <s v="Stanya Schmondez"/>
    <x v="0"/>
  </r>
  <r>
    <x v="5989"/>
    <n v="6340"/>
    <x v="0"/>
    <x v="0"/>
    <s v="C/195/P"/>
    <x v="7"/>
    <s v="P"/>
    <x v="0"/>
    <x v="19"/>
    <x v="0"/>
    <x v="0"/>
    <x v="113"/>
    <n v="5468"/>
    <n v="7"/>
    <n v="661"/>
    <n v="6720"/>
    <s v="Pressive"/>
    <s v="Gacrab Pressive"/>
    <x v="1"/>
  </r>
  <r>
    <x v="5990"/>
    <n v="6340"/>
    <x v="0"/>
    <x v="0"/>
    <s v="C/195/P"/>
    <x v="7"/>
    <s v="P"/>
    <x v="2"/>
    <x v="36"/>
    <x v="0"/>
    <x v="1047"/>
    <x v="1184"/>
    <n v="0"/>
    <n v="4"/>
    <n v="5477"/>
    <n v="17406"/>
    <s v="Pressive"/>
    <s v="Anyonon Pressive"/>
    <x v="0"/>
  </r>
  <r>
    <x v="5991"/>
    <n v="5814"/>
    <x v="2"/>
    <x v="1"/>
    <s v="D/176/S"/>
    <x v="5"/>
    <s v="S"/>
    <x v="0"/>
    <x v="48"/>
    <x v="0"/>
    <x v="0"/>
    <x v="0"/>
    <n v="0"/>
    <n v="0"/>
    <n v="0"/>
    <n v="0"/>
    <s v="Bine"/>
    <s v="Caper Bine"/>
    <x v="1"/>
  </r>
  <r>
    <x v="5992"/>
    <n v="5814"/>
    <x v="2"/>
    <x v="0"/>
    <s v="D/176/S"/>
    <x v="5"/>
    <s v="S"/>
    <x v="0"/>
    <x v="24"/>
    <x v="0"/>
    <x v="1048"/>
    <x v="0"/>
    <n v="1142"/>
    <n v="1"/>
    <n v="10"/>
    <n v="3462"/>
    <s v="Bine"/>
    <s v="Feles Bine"/>
    <x v="0"/>
  </r>
  <r>
    <x v="5993"/>
    <n v="6344"/>
    <x v="1"/>
    <x v="0"/>
    <s v="G/1023/P"/>
    <x v="3"/>
    <s v="P"/>
    <x v="2"/>
    <x v="16"/>
    <x v="0"/>
    <x v="0"/>
    <x v="0"/>
    <n v="0"/>
    <n v="0"/>
    <n v="0"/>
    <n v="0"/>
    <s v="Reynoldez"/>
    <s v="Mariel Reynoldez"/>
    <x v="1"/>
  </r>
  <r>
    <x v="5994"/>
    <n v="6344"/>
    <x v="1"/>
    <x v="1"/>
    <s v="G/1023/P"/>
    <x v="3"/>
    <s v="P"/>
    <x v="0"/>
    <x v="9"/>
    <x v="0"/>
    <x v="0"/>
    <x v="0"/>
    <n v="0"/>
    <n v="0"/>
    <n v="0"/>
    <n v="0"/>
    <s v="Reynoldez"/>
    <s v="Jonald Reynoldez"/>
    <x v="1"/>
  </r>
  <r>
    <x v="5995"/>
    <n v="5814"/>
    <x v="2"/>
    <x v="1"/>
    <s v="D/176/S"/>
    <x v="5"/>
    <s v="S"/>
    <x v="3"/>
    <x v="0"/>
    <x v="0"/>
    <x v="0"/>
    <x v="0"/>
    <n v="0"/>
    <n v="0"/>
    <n v="0"/>
    <n v="0"/>
    <s v="Bine"/>
    <s v="Naffsh Bine"/>
    <x v="1"/>
  </r>
  <r>
    <x v="5996"/>
    <n v="5817"/>
    <x v="2"/>
    <x v="1"/>
    <s v="F/1111/S"/>
    <x v="1"/>
    <s v="S"/>
    <x v="0"/>
    <x v="7"/>
    <x v="0"/>
    <x v="0"/>
    <x v="0"/>
    <n v="0"/>
    <n v="0"/>
    <n v="0"/>
    <n v="0"/>
    <s v="Berle"/>
    <s v="Alex Berle"/>
    <x v="1"/>
  </r>
  <r>
    <x v="5997"/>
    <n v="6347"/>
    <x v="1"/>
    <x v="1"/>
    <s v="G/1030/S"/>
    <x v="3"/>
    <s v="S"/>
    <x v="0"/>
    <x v="8"/>
    <x v="0"/>
    <x v="0"/>
    <x v="0"/>
    <n v="0"/>
    <n v="0"/>
    <n v="0"/>
    <n v="0"/>
    <s v="Gambs"/>
    <s v="Andie Gambs"/>
    <x v="1"/>
  </r>
  <r>
    <x v="5998"/>
    <n v="6348"/>
    <x v="0"/>
    <x v="0"/>
    <s v="C/238/S"/>
    <x v="7"/>
    <s v="S"/>
    <x v="2"/>
    <x v="34"/>
    <x v="0"/>
    <x v="113"/>
    <x v="1185"/>
    <n v="0"/>
    <n v="1885"/>
    <n v="6985"/>
    <n v="22261"/>
    <s v="Unhaftimle"/>
    <s v="Achira Unhaftimle"/>
    <x v="0"/>
  </r>
  <r>
    <x v="5999"/>
    <n v="5846"/>
    <x v="2"/>
    <x v="0"/>
    <s v="E/376/S"/>
    <x v="6"/>
    <s v="S"/>
    <x v="0"/>
    <x v="38"/>
    <x v="1"/>
    <x v="52"/>
    <x v="0"/>
    <n v="890"/>
    <n v="9"/>
    <n v="0"/>
    <n v="1048"/>
    <s v="Gerin"/>
    <s v="Morny Gerin"/>
    <x v="0"/>
  </r>
  <r>
    <x v="6000"/>
    <n v="6351"/>
    <x v="1"/>
    <x v="0"/>
    <s v="E/403/P"/>
    <x v="6"/>
    <s v="P"/>
    <x v="2"/>
    <x v="9"/>
    <x v="0"/>
    <x v="0"/>
    <x v="1186"/>
    <n v="0"/>
    <n v="1"/>
    <n v="0"/>
    <n v="974"/>
    <s v="Mirezavis"/>
    <s v="France Mirezavis"/>
    <x v="1"/>
  </r>
  <r>
    <x v="6001"/>
    <n v="6353"/>
    <x v="0"/>
    <x v="1"/>
    <s v="D/199/P"/>
    <x v="5"/>
    <s v="P"/>
    <x v="0"/>
    <x v="70"/>
    <x v="0"/>
    <x v="0"/>
    <x v="0"/>
    <n v="0"/>
    <n v="0"/>
    <n v="0"/>
    <n v="0"/>
    <s v="-"/>
    <s v="-"/>
    <x v="1"/>
  </r>
  <r>
    <x v="6002"/>
    <n v="6354"/>
    <x v="1"/>
    <x v="0"/>
    <s v="F/1315/P"/>
    <x v="1"/>
    <s v="P"/>
    <x v="0"/>
    <x v="13"/>
    <x v="0"/>
    <x v="257"/>
    <x v="1187"/>
    <n v="0"/>
    <n v="0"/>
    <n v="0"/>
    <n v="2518"/>
    <s v="Carreralend"/>
    <s v="Megany Carreralend"/>
    <x v="1"/>
  </r>
  <r>
    <x v="6003"/>
    <n v="6355"/>
    <x v="1"/>
    <x v="0"/>
    <s v="F/1213/S"/>
    <x v="1"/>
    <s v="S"/>
    <x v="2"/>
    <x v="33"/>
    <x v="0"/>
    <x v="0"/>
    <x v="689"/>
    <n v="0"/>
    <n v="0"/>
    <n v="0"/>
    <n v="641"/>
    <s v="Foledges"/>
    <s v="Joanry Foledges"/>
    <x v="1"/>
  </r>
  <r>
    <x v="6004"/>
    <n v="5465"/>
    <x v="1"/>
    <x v="0"/>
    <s v="F/1132/P"/>
    <x v="1"/>
    <s v="P"/>
    <x v="0"/>
    <x v="18"/>
    <x v="0"/>
    <x v="1049"/>
    <x v="197"/>
    <n v="2"/>
    <n v="1580"/>
    <n v="0"/>
    <n v="1819"/>
    <s v="Chité"/>
    <s v="Cings Chité"/>
    <x v="0"/>
  </r>
  <r>
    <x v="6005"/>
    <n v="6357"/>
    <x v="1"/>
    <x v="0"/>
    <s v="F/1214/S"/>
    <x v="1"/>
    <s v="S"/>
    <x v="0"/>
    <x v="36"/>
    <x v="0"/>
    <x v="17"/>
    <x v="0"/>
    <n v="0"/>
    <n v="0"/>
    <n v="925"/>
    <n v="1031"/>
    <s v="Pacerty"/>
    <s v="Billa Pacerty"/>
    <x v="0"/>
  </r>
  <r>
    <x v="6006"/>
    <n v="6360"/>
    <x v="0"/>
    <x v="0"/>
    <s v="A/75/S"/>
    <x v="2"/>
    <s v="S"/>
    <x v="0"/>
    <x v="16"/>
    <x v="2"/>
    <x v="0"/>
    <x v="0"/>
    <n v="0"/>
    <n v="0"/>
    <n v="0"/>
    <n v="0"/>
    <s v="Clumsty"/>
    <s v="Erraiam Clumsty"/>
    <x v="1"/>
  </r>
  <r>
    <x v="6007"/>
    <n v="6360"/>
    <x v="0"/>
    <x v="1"/>
    <s v="A/75/S"/>
    <x v="2"/>
    <s v="S"/>
    <x v="0"/>
    <x v="38"/>
    <x v="0"/>
    <x v="0"/>
    <x v="0"/>
    <n v="0"/>
    <n v="0"/>
    <n v="0"/>
    <n v="0"/>
    <s v="Clumsty"/>
    <s v="Glueba Clumsty"/>
    <x v="1"/>
  </r>
  <r>
    <x v="6008"/>
    <n v="6360"/>
    <x v="0"/>
    <x v="1"/>
    <s v="A/75/S"/>
    <x v="2"/>
    <s v="S"/>
    <x v="0"/>
    <x v="46"/>
    <x v="0"/>
    <x v="0"/>
    <x v="0"/>
    <n v="0"/>
    <n v="0"/>
    <n v="0"/>
    <n v="0"/>
    <s v="Clumsty"/>
    <s v="Becruxa Clumsty"/>
    <x v="1"/>
  </r>
  <r>
    <x v="6009"/>
    <n v="6361"/>
    <x v="1"/>
    <x v="0"/>
    <s v="G/1031/S"/>
    <x v="3"/>
    <s v="S"/>
    <x v="0"/>
    <x v="5"/>
    <x v="0"/>
    <x v="0"/>
    <x v="988"/>
    <n v="129"/>
    <n v="246"/>
    <n v="0"/>
    <n v="884"/>
    <s v="Barbes"/>
    <s v="Alvia Barbes"/>
    <x v="1"/>
  </r>
  <r>
    <x v="6010"/>
    <n v="6363"/>
    <x v="1"/>
    <x v="1"/>
    <s v=""/>
    <x v="4"/>
    <s v=""/>
    <x v="0"/>
    <x v="39"/>
    <x v="0"/>
    <x v="0"/>
    <x v="0"/>
    <n v="0"/>
    <n v="0"/>
    <n v="0"/>
    <n v="0"/>
    <s v="Gouldensen"/>
    <s v="Denis Gouldensen"/>
    <x v="0"/>
  </r>
  <r>
    <x v="6011"/>
    <n v="6363"/>
    <x v="1"/>
    <x v="1"/>
    <s v="G/1026/P"/>
    <x v="3"/>
    <s v="P"/>
    <x v="2"/>
    <x v="47"/>
    <x v="0"/>
    <x v="0"/>
    <x v="0"/>
    <n v="0"/>
    <n v="0"/>
    <n v="0"/>
    <n v="0"/>
    <s v="Gouldensen"/>
    <s v="Dwindy Gouldensen"/>
    <x v="1"/>
  </r>
  <r>
    <x v="6012"/>
    <n v="6363"/>
    <x v="1"/>
    <x v="1"/>
    <s v="G/1026/P"/>
    <x v="3"/>
    <s v="P"/>
    <x v="0"/>
    <x v="49"/>
    <x v="0"/>
    <x v="0"/>
    <x v="0"/>
    <n v="0"/>
    <n v="0"/>
    <n v="0"/>
    <n v="0"/>
    <s v="Gouldensen"/>
    <s v="Isaacy Gouldensen"/>
    <x v="0"/>
  </r>
  <r>
    <x v="6013"/>
    <n v="6363"/>
    <x v="1"/>
    <x v="1"/>
    <s v="G/1026/P"/>
    <x v="3"/>
    <s v="P"/>
    <x v="0"/>
    <x v="17"/>
    <x v="0"/>
    <x v="0"/>
    <x v="0"/>
    <n v="0"/>
    <n v="0"/>
    <n v="0"/>
    <n v="0"/>
    <s v="Gouldensen"/>
    <s v="Alancy Gouldensen"/>
    <x v="0"/>
  </r>
  <r>
    <x v="6014"/>
    <n v="6363"/>
    <x v="1"/>
    <x v="0"/>
    <s v="E/405/P"/>
    <x v="6"/>
    <s v="P"/>
    <x v="0"/>
    <x v="30"/>
    <x v="0"/>
    <x v="0"/>
    <x v="0"/>
    <n v="977"/>
    <n v="0"/>
    <n v="5"/>
    <n v="982"/>
    <s v="Gouldensen"/>
    <s v="Molley Gouldensen"/>
    <x v="1"/>
  </r>
  <r>
    <x v="6015"/>
    <n v="6363"/>
    <x v="1"/>
    <x v="1"/>
    <s v="G/1026/P"/>
    <x v="3"/>
    <s v="P"/>
    <x v="0"/>
    <x v="52"/>
    <x v="0"/>
    <x v="0"/>
    <x v="0"/>
    <n v="0"/>
    <n v="0"/>
    <n v="0"/>
    <n v="0"/>
    <s v="Gouldensen"/>
    <s v="Cary Gouldensen"/>
    <x v="0"/>
  </r>
  <r>
    <x v="6016"/>
    <n v="6363"/>
    <x v="1"/>
    <x v="1"/>
    <s v="G/1026/P"/>
    <x v="3"/>
    <s v="P"/>
    <x v="0"/>
    <x v="34"/>
    <x v="0"/>
    <x v="0"/>
    <x v="0"/>
    <n v="0"/>
    <n v="0"/>
    <n v="0"/>
    <n v="0"/>
    <s v="Gouldensen"/>
    <s v="Tiney Gouldensen"/>
    <x v="0"/>
  </r>
  <r>
    <x v="6017"/>
    <n v="6365"/>
    <x v="0"/>
    <x v="0"/>
    <s v="A/64/P"/>
    <x v="2"/>
    <s v="P"/>
    <x v="2"/>
    <x v="3"/>
    <x v="0"/>
    <x v="0"/>
    <x v="307"/>
    <n v="0"/>
    <n v="1"/>
    <n v="3167"/>
    <n v="3206"/>
    <s v="Glogry"/>
    <s v="Atino Glogry"/>
    <x v="0"/>
  </r>
  <r>
    <x v="6018"/>
    <n v="6366"/>
    <x v="1"/>
    <x v="0"/>
    <s v="E/424/S"/>
    <x v="6"/>
    <s v="S"/>
    <x v="1"/>
    <x v="4"/>
    <x v="0"/>
    <x v="0"/>
    <x v="0"/>
    <n v="99"/>
    <n v="0"/>
    <n v="774"/>
    <n v="873"/>
    <s v="Benderez"/>
    <s v="Veremy Benderez"/>
    <x v="1"/>
  </r>
  <r>
    <x v="6019"/>
    <n v="5860"/>
    <x v="2"/>
    <x v="0"/>
    <s v="F/1118/S"/>
    <x v="1"/>
    <s v="S"/>
    <x v="0"/>
    <x v="46"/>
    <x v="0"/>
    <x v="107"/>
    <x v="0"/>
    <n v="6"/>
    <n v="1206"/>
    <n v="88"/>
    <n v="1307"/>
    <s v="Raste"/>
    <s v="Hers Raste"/>
    <x v="0"/>
  </r>
  <r>
    <x v="6020"/>
    <n v="5860"/>
    <x v="2"/>
    <x v="1"/>
    <s v="F/1118/S"/>
    <x v="1"/>
    <s v="S"/>
    <x v="0"/>
    <x v="37"/>
    <x v="0"/>
    <x v="0"/>
    <x v="0"/>
    <n v="0"/>
    <n v="0"/>
    <n v="0"/>
    <n v="0"/>
    <s v="Raste"/>
    <s v="Aps Raste"/>
    <x v="1"/>
  </r>
  <r>
    <x v="6021"/>
    <n v="6368"/>
    <x v="1"/>
    <x v="0"/>
    <s v="G/1033/S"/>
    <x v="3"/>
    <s v="S"/>
    <x v="0"/>
    <x v="6"/>
    <x v="0"/>
    <x v="422"/>
    <x v="281"/>
    <n v="1"/>
    <n v="329"/>
    <n v="185"/>
    <n v="883"/>
    <s v="Bartines"/>
    <s v="Mayne Bartines"/>
    <x v="0"/>
  </r>
  <r>
    <x v="6022"/>
    <n v="6369"/>
    <x v="1"/>
    <x v="0"/>
    <s v="F/1318/P"/>
    <x v="1"/>
    <s v="P"/>
    <x v="1"/>
    <x v="43"/>
    <x v="0"/>
    <x v="654"/>
    <x v="463"/>
    <n v="0"/>
    <n v="7"/>
    <n v="0"/>
    <n v="753"/>
    <s v="Holcompson"/>
    <s v="Dian Holcompson"/>
    <x v="1"/>
  </r>
  <r>
    <x v="6023"/>
    <n v="5860"/>
    <x v="2"/>
    <x v="0"/>
    <s v="F/1118/S"/>
    <x v="1"/>
    <s v="S"/>
    <x v="0"/>
    <x v="16"/>
    <x v="0"/>
    <x v="0"/>
    <x v="0"/>
    <n v="0"/>
    <n v="0"/>
    <n v="0"/>
    <n v="0"/>
    <s v="Raste"/>
    <s v="Chex Raste"/>
    <x v="1"/>
  </r>
  <r>
    <x v="6024"/>
    <n v="6371"/>
    <x v="1"/>
    <x v="0"/>
    <s v="G/1027/P"/>
    <x v="3"/>
    <s v="P"/>
    <x v="0"/>
    <x v="8"/>
    <x v="0"/>
    <x v="1050"/>
    <x v="206"/>
    <n v="16"/>
    <n v="0"/>
    <n v="0"/>
    <n v="884"/>
    <s v="Burnerez"/>
    <s v="Dorice Burnerez"/>
    <x v="0"/>
  </r>
  <r>
    <x v="6025"/>
    <n v="6372"/>
    <x v="0"/>
    <x v="0"/>
    <s v="B/216/P"/>
    <x v="0"/>
    <s v="P"/>
    <x v="0"/>
    <x v="46"/>
    <x v="0"/>
    <x v="208"/>
    <x v="1188"/>
    <n v="43"/>
    <n v="10"/>
    <n v="0"/>
    <n v="4555"/>
    <s v="Resendent"/>
    <s v="Bahoton Resendent"/>
    <x v="1"/>
  </r>
  <r>
    <x v="6026"/>
    <n v="6372"/>
    <x v="0"/>
    <x v="0"/>
    <s v="B/216/P"/>
    <x v="0"/>
    <s v="P"/>
    <x v="0"/>
    <x v="6"/>
    <x v="1"/>
    <x v="0"/>
    <x v="1189"/>
    <n v="0"/>
    <n v="328"/>
    <n v="329"/>
    <n v="2856"/>
    <s v="Reelest"/>
    <s v="Alphah Reelest"/>
    <x v="0"/>
  </r>
  <r>
    <x v="6027"/>
    <n v="6372"/>
    <x v="0"/>
    <x v="0"/>
    <s v="B/216/P"/>
    <x v="0"/>
    <s v="P"/>
    <x v="2"/>
    <x v="11"/>
    <x v="0"/>
    <x v="0"/>
    <x v="1190"/>
    <n v="0"/>
    <n v="415"/>
    <n v="161"/>
    <n v="3776"/>
    <s v="Reelest"/>
    <s v="Sula Reelest"/>
    <x v="1"/>
  </r>
  <r>
    <x v="6028"/>
    <n v="6372"/>
    <x v="0"/>
    <x v="1"/>
    <s v="B/216/P"/>
    <x v="0"/>
    <s v="P"/>
    <x v="2"/>
    <x v="41"/>
    <x v="0"/>
    <x v="0"/>
    <x v="0"/>
    <n v="0"/>
    <n v="0"/>
    <n v="0"/>
    <n v="0"/>
    <s v="Reelest"/>
    <s v="Hadaton Reelest"/>
    <x v="1"/>
  </r>
  <r>
    <x v="6029"/>
    <n v="6373"/>
    <x v="1"/>
    <x v="0"/>
    <s v="F/1319/P"/>
    <x v="1"/>
    <s v="P"/>
    <x v="2"/>
    <x v="48"/>
    <x v="0"/>
    <x v="200"/>
    <x v="144"/>
    <n v="0"/>
    <n v="0"/>
    <n v="0"/>
    <n v="806"/>
    <s v="Denashipson"/>
    <s v="Dawne Denashipson"/>
    <x v="1"/>
  </r>
  <r>
    <x v="6030"/>
    <n v="7873"/>
    <x v="1"/>
    <x v="0"/>
    <s v="F/1634/P"/>
    <x v="1"/>
    <s v="P"/>
    <x v="0"/>
    <x v="1"/>
    <x v="0"/>
    <x v="1051"/>
    <x v="627"/>
    <n v="0"/>
    <n v="12"/>
    <n v="0"/>
    <n v="737"/>
    <s v="Carpentley"/>
    <s v="Eduana Carpentley"/>
    <x v="0"/>
  </r>
  <r>
    <x v="6031"/>
    <n v="5876"/>
    <x v="2"/>
    <x v="1"/>
    <s v="F/1213/P"/>
    <x v="1"/>
    <s v="P"/>
    <x v="2"/>
    <x v="8"/>
    <x v="0"/>
    <x v="0"/>
    <x v="0"/>
    <n v="0"/>
    <n v="0"/>
    <n v="0"/>
    <n v="0"/>
    <s v="Cone"/>
    <s v="Eloos Cone"/>
    <x v="1"/>
  </r>
  <r>
    <x v="6032"/>
    <n v="6378"/>
    <x v="1"/>
    <x v="1"/>
    <s v="G/1034/S"/>
    <x v="3"/>
    <s v="S"/>
    <x v="1"/>
    <x v="4"/>
    <x v="0"/>
    <x v="0"/>
    <x v="0"/>
    <n v="0"/>
    <n v="0"/>
    <n v="0"/>
    <n v="0"/>
    <s v="Foxter"/>
    <s v="Margio Foxter"/>
    <x v="1"/>
  </r>
  <r>
    <x v="6033"/>
    <n v="6380"/>
    <x v="1"/>
    <x v="0"/>
    <s v="F/1322/P"/>
    <x v="1"/>
    <s v="P"/>
    <x v="0"/>
    <x v="12"/>
    <x v="0"/>
    <x v="0"/>
    <x v="1191"/>
    <n v="8"/>
    <n v="20"/>
    <n v="169"/>
    <n v="1156"/>
    <s v="Fryersonis"/>
    <s v="Thel Fryersonis"/>
    <x v="0"/>
  </r>
  <r>
    <x v="6034"/>
    <n v="6380"/>
    <x v="1"/>
    <x v="1"/>
    <s v="G/1028/P"/>
    <x v="3"/>
    <s v="P"/>
    <x v="0"/>
    <x v="30"/>
    <x v="0"/>
    <x v="0"/>
    <x v="0"/>
    <n v="0"/>
    <n v="0"/>
    <n v="0"/>
    <n v="0"/>
    <s v="Fryersonis"/>
    <s v="Dont Fryersonis"/>
    <x v="1"/>
  </r>
  <r>
    <x v="6035"/>
    <n v="6380"/>
    <x v="1"/>
    <x v="0"/>
    <s v="F/1322/P"/>
    <x v="1"/>
    <s v="P"/>
    <x v="2"/>
    <x v="4"/>
    <x v="0"/>
    <x v="71"/>
    <x v="1115"/>
    <n v="0"/>
    <n v="0"/>
    <n v="1578"/>
    <n v="2091"/>
    <s v="Fryersonis"/>
    <s v="Alendy Fryersonis"/>
    <x v="0"/>
  </r>
  <r>
    <x v="6036"/>
    <n v="6381"/>
    <x v="1"/>
    <x v="0"/>
    <s v="F/1323/P"/>
    <x v="1"/>
    <s v="P"/>
    <x v="0"/>
    <x v="41"/>
    <x v="0"/>
    <x v="123"/>
    <x v="775"/>
    <n v="0"/>
    <n v="0"/>
    <n v="0"/>
    <n v="694"/>
    <s v="Fitzgerson"/>
    <s v="Rhonya Fitzgerson"/>
    <x v="0"/>
  </r>
  <r>
    <x v="6037"/>
    <n v="5876"/>
    <x v="2"/>
    <x v="1"/>
    <s v="F/1213/P"/>
    <x v="1"/>
    <s v="P"/>
    <x v="0"/>
    <x v="15"/>
    <x v="0"/>
    <x v="0"/>
    <x v="0"/>
    <n v="0"/>
    <n v="0"/>
    <n v="0"/>
    <n v="0"/>
    <s v="Cone"/>
    <s v="Wal Cone"/>
    <x v="1"/>
  </r>
  <r>
    <x v="6038"/>
    <n v="6388"/>
    <x v="1"/>
    <x v="0"/>
    <s v="G/1029/P"/>
    <x v="3"/>
    <s v="P"/>
    <x v="0"/>
    <x v="1"/>
    <x v="0"/>
    <x v="0"/>
    <x v="0"/>
    <n v="0"/>
    <n v="0"/>
    <n v="826"/>
    <n v="826"/>
    <s v="Peckerson"/>
    <s v="Herry Peckerson"/>
    <x v="1"/>
  </r>
  <r>
    <x v="6039"/>
    <n v="6390"/>
    <x v="1"/>
    <x v="1"/>
    <s v="G/1036/S"/>
    <x v="3"/>
    <s v="S"/>
    <x v="0"/>
    <x v="15"/>
    <x v="0"/>
    <x v="0"/>
    <x v="0"/>
    <n v="0"/>
    <n v="0"/>
    <n v="0"/>
    <n v="0"/>
    <s v="Kellson"/>
    <s v="Ton Kellson"/>
    <x v="1"/>
  </r>
  <r>
    <x v="6040"/>
    <n v="6394"/>
    <x v="1"/>
    <x v="1"/>
    <s v="G/1037/S"/>
    <x v="3"/>
    <s v="S"/>
    <x v="0"/>
    <x v="54"/>
    <x v="0"/>
    <x v="0"/>
    <x v="0"/>
    <n v="0"/>
    <n v="0"/>
    <n v="0"/>
    <n v="0"/>
    <s v="Lambleyoun"/>
    <s v="Pattie Lambleyoun"/>
    <x v="1"/>
  </r>
  <r>
    <x v="6041"/>
    <n v="6394"/>
    <x v="1"/>
    <x v="1"/>
    <s v="G/1037/S"/>
    <x v="3"/>
    <s v="S"/>
    <x v="0"/>
    <x v="24"/>
    <x v="0"/>
    <x v="0"/>
    <x v="0"/>
    <n v="0"/>
    <n v="0"/>
    <n v="0"/>
    <n v="0"/>
    <s v="Alberts"/>
    <s v="Analdy Alberts"/>
    <x v="1"/>
  </r>
  <r>
    <x v="6042"/>
    <n v="6394"/>
    <x v="1"/>
    <x v="1"/>
    <s v="G/1037/S"/>
    <x v="3"/>
    <s v="S"/>
    <x v="0"/>
    <x v="39"/>
    <x v="0"/>
    <x v="0"/>
    <x v="0"/>
    <n v="0"/>
    <n v="0"/>
    <n v="0"/>
    <n v="0"/>
    <s v="Alberts"/>
    <s v="Ale Alberts"/>
    <x v="1"/>
  </r>
  <r>
    <x v="6043"/>
    <n v="6394"/>
    <x v="1"/>
    <x v="0"/>
    <s v="G/1037/S"/>
    <x v="3"/>
    <s v="S"/>
    <x v="2"/>
    <x v="40"/>
    <x v="0"/>
    <x v="0"/>
    <x v="0"/>
    <n v="478"/>
    <n v="4560"/>
    <n v="0"/>
    <n v="5038"/>
    <s v="Alberts"/>
    <s v="Samany Alberts"/>
    <x v="0"/>
  </r>
  <r>
    <x v="6044"/>
    <n v="6396"/>
    <x v="1"/>
    <x v="0"/>
    <s v="E/427/S"/>
    <x v="6"/>
    <s v="S"/>
    <x v="0"/>
    <x v="14"/>
    <x v="0"/>
    <x v="0"/>
    <x v="391"/>
    <n v="0"/>
    <n v="0"/>
    <n v="0"/>
    <n v="243"/>
    <s v="Mandez"/>
    <s v="Josey Mandez"/>
    <x v="0"/>
  </r>
  <r>
    <x v="6045"/>
    <n v="6397"/>
    <x v="1"/>
    <x v="0"/>
    <s v="F/1223/S"/>
    <x v="1"/>
    <s v="S"/>
    <x v="0"/>
    <x v="43"/>
    <x v="0"/>
    <x v="184"/>
    <x v="83"/>
    <n v="622"/>
    <n v="0"/>
    <n v="0"/>
    <n v="739"/>
    <s v="Irwines"/>
    <s v="Wena Irwines"/>
    <x v="0"/>
  </r>
  <r>
    <x v="6046"/>
    <n v="6398"/>
    <x v="1"/>
    <x v="1"/>
    <s v="G/1030/P"/>
    <x v="3"/>
    <s v="P"/>
    <x v="2"/>
    <x v="40"/>
    <x v="0"/>
    <x v="0"/>
    <x v="0"/>
    <n v="0"/>
    <n v="0"/>
    <n v="0"/>
    <n v="0"/>
    <s v="Belley"/>
    <s v="Monald Belley"/>
    <x v="1"/>
  </r>
  <r>
    <x v="6047"/>
    <n v="6399"/>
    <x v="1"/>
    <x v="0"/>
    <s v="G/1031/P"/>
    <x v="3"/>
    <s v="P"/>
    <x v="0"/>
    <x v="52"/>
    <x v="0"/>
    <x v="0"/>
    <x v="416"/>
    <n v="2915"/>
    <n v="0"/>
    <n v="1200"/>
    <n v="4221"/>
    <s v="Serry"/>
    <s v="Dord Serry"/>
    <x v="0"/>
  </r>
  <r>
    <x v="6048"/>
    <n v="6400"/>
    <x v="0"/>
    <x v="0"/>
    <s v="A/76/S"/>
    <x v="2"/>
    <s v="S"/>
    <x v="2"/>
    <x v="46"/>
    <x v="0"/>
    <x v="0"/>
    <x v="1192"/>
    <n v="0"/>
    <n v="109"/>
    <n v="320"/>
    <n v="2106"/>
    <s v="Slable"/>
    <s v="Eltard Slable"/>
    <x v="1"/>
  </r>
  <r>
    <x v="6049"/>
    <n v="6400"/>
    <x v="0"/>
    <x v="0"/>
    <s v="A/76/S"/>
    <x v="2"/>
    <s v="S"/>
    <x v="2"/>
    <x v="10"/>
    <x v="1"/>
    <x v="0"/>
    <x v="1193"/>
    <n v="0"/>
    <n v="0"/>
    <n v="10888"/>
    <n v="11506"/>
    <s v="Slable"/>
    <s v="Arino Slable"/>
    <x v="0"/>
  </r>
  <r>
    <x v="6050"/>
    <n v="6402"/>
    <x v="1"/>
    <x v="0"/>
    <s v="G/1032/P"/>
    <x v="3"/>
    <s v="P"/>
    <x v="0"/>
    <x v="37"/>
    <x v="0"/>
    <x v="0"/>
    <x v="0"/>
    <n v="0"/>
    <n v="0"/>
    <n v="0"/>
    <n v="0"/>
    <s v="Knoxonway"/>
    <s v="Ianley Knoxonway"/>
    <x v="0"/>
  </r>
  <r>
    <x v="6051"/>
    <n v="6402"/>
    <x v="1"/>
    <x v="1"/>
    <s v="G/1032/P"/>
    <x v="3"/>
    <s v="P"/>
    <x v="0"/>
    <x v="57"/>
    <x v="0"/>
    <x v="0"/>
    <x v="0"/>
    <n v="0"/>
    <n v="0"/>
    <n v="0"/>
    <n v="0"/>
    <s v="Knoxonway"/>
    <s v="Hanna Knoxonway"/>
    <x v="0"/>
  </r>
  <r>
    <x v="6052"/>
    <n v="6402"/>
    <x v="1"/>
    <x v="1"/>
    <s v="G/1032/P"/>
    <x v="3"/>
    <s v="P"/>
    <x v="0"/>
    <x v="16"/>
    <x v="0"/>
    <x v="0"/>
    <x v="0"/>
    <n v="0"/>
    <n v="0"/>
    <n v="0"/>
    <n v="0"/>
    <s v="Knoxonway"/>
    <s v="Paulah Knoxonway"/>
    <x v="1"/>
  </r>
  <r>
    <x v="6053"/>
    <n v="6402"/>
    <x v="1"/>
    <x v="0"/>
    <s v="G/1032/P"/>
    <x v="3"/>
    <s v="P"/>
    <x v="1"/>
    <x v="41"/>
    <x v="0"/>
    <x v="0"/>
    <x v="0"/>
    <n v="1720"/>
    <n v="1"/>
    <n v="0"/>
    <n v="1721"/>
    <s v="Bradamss"/>
    <s v="Fayen Bradamss"/>
    <x v="1"/>
  </r>
  <r>
    <x v="6054"/>
    <n v="6402"/>
    <x v="1"/>
    <x v="0"/>
    <s v="G/1032/P"/>
    <x v="3"/>
    <s v="P"/>
    <x v="0"/>
    <x v="56"/>
    <x v="0"/>
    <x v="0"/>
    <x v="0"/>
    <n v="0"/>
    <n v="0"/>
    <n v="0"/>
    <n v="0"/>
    <s v="Knoxonway"/>
    <s v="Elene Knoxonway"/>
    <x v="0"/>
  </r>
  <r>
    <x v="6055"/>
    <n v="6404"/>
    <x v="1"/>
    <x v="0"/>
    <s v="G/1038/S"/>
    <x v="3"/>
    <s v="S"/>
    <x v="0"/>
    <x v="41"/>
    <x v="0"/>
    <x v="0"/>
    <x v="335"/>
    <n v="790"/>
    <n v="0"/>
    <n v="0"/>
    <n v="810"/>
    <s v="Drakeekss"/>
    <s v="Deaney Drakeekss"/>
    <x v="1"/>
  </r>
  <r>
    <x v="6056"/>
    <n v="4365"/>
    <x v="1"/>
    <x v="0"/>
    <s v="F/898/P"/>
    <x v="1"/>
    <s v="P"/>
    <x v="0"/>
    <x v="45"/>
    <x v="0"/>
    <x v="327"/>
    <x v="1141"/>
    <n v="0"/>
    <n v="4"/>
    <n v="0"/>
    <n v="803"/>
    <s v="Kinson"/>
    <s v="Edgary Kinson"/>
    <x v="0"/>
  </r>
  <r>
    <x v="6057"/>
    <n v="6405"/>
    <x v="1"/>
    <x v="2"/>
    <s v=""/>
    <x v="4"/>
    <s v=""/>
    <x v="3"/>
    <x v="37"/>
    <x v="0"/>
    <x v="0"/>
    <x v="0"/>
    <n v="0"/>
    <n v="0"/>
    <n v="0"/>
    <n v="0"/>
    <s v="Toddleton"/>
    <s v="Feline Toddleton"/>
    <x v="1"/>
  </r>
  <r>
    <x v="6058"/>
    <n v="6405"/>
    <x v="1"/>
    <x v="1"/>
    <s v="G/1039/S"/>
    <x v="3"/>
    <s v="S"/>
    <x v="0"/>
    <x v="36"/>
    <x v="0"/>
    <x v="0"/>
    <x v="0"/>
    <n v="0"/>
    <n v="0"/>
    <n v="0"/>
    <n v="0"/>
    <s v="Toddleton"/>
    <s v="Andary Toddleton"/>
    <x v="1"/>
  </r>
  <r>
    <x v="6059"/>
    <n v="6405"/>
    <x v="1"/>
    <x v="0"/>
    <s v="G/1039/S"/>
    <x v="3"/>
    <s v="S"/>
    <x v="2"/>
    <x v="16"/>
    <x v="0"/>
    <x v="0"/>
    <x v="0"/>
    <n v="0"/>
    <n v="0"/>
    <n v="0"/>
    <n v="0"/>
    <s v="Toddleton"/>
    <s v="Diandy Toddleton"/>
    <x v="1"/>
  </r>
  <r>
    <x v="6060"/>
    <n v="6406"/>
    <x v="0"/>
    <x v="1"/>
    <s v=""/>
    <x v="4"/>
    <s v=""/>
    <x v="2"/>
    <x v="38"/>
    <x v="0"/>
    <x v="0"/>
    <x v="0"/>
    <n v="0"/>
    <n v="0"/>
    <n v="0"/>
    <n v="0"/>
    <s v="Belstrut"/>
    <s v="Arkeb Belstrut"/>
    <x v="1"/>
  </r>
  <r>
    <x v="6061"/>
    <n v="6406"/>
    <x v="0"/>
    <x v="1"/>
    <s v="B/249/S"/>
    <x v="0"/>
    <s v="S"/>
    <x v="2"/>
    <x v="10"/>
    <x v="0"/>
    <x v="0"/>
    <x v="0"/>
    <n v="0"/>
    <n v="0"/>
    <n v="0"/>
    <n v="0"/>
    <s v="Belstrut"/>
    <s v="Giedir Belstrut"/>
    <x v="1"/>
  </r>
  <r>
    <x v="6062"/>
    <n v="6407"/>
    <x v="1"/>
    <x v="1"/>
    <s v="G/1033/P"/>
    <x v="3"/>
    <s v="P"/>
    <x v="0"/>
    <x v="43"/>
    <x v="0"/>
    <x v="0"/>
    <x v="0"/>
    <n v="0"/>
    <n v="0"/>
    <n v="0"/>
    <n v="0"/>
    <s v="-"/>
    <s v="-"/>
    <x v="1"/>
  </r>
  <r>
    <x v="6063"/>
    <n v="6408"/>
    <x v="1"/>
    <x v="0"/>
    <s v="G/1034/P"/>
    <x v="3"/>
    <s v="P"/>
    <x v="1"/>
    <x v="15"/>
    <x v="0"/>
    <x v="1052"/>
    <x v="681"/>
    <n v="0"/>
    <n v="10"/>
    <n v="0"/>
    <n v="481"/>
    <s v="Crosbornes"/>
    <s v="Naomin Crosbornes"/>
    <x v="0"/>
  </r>
  <r>
    <x v="6064"/>
    <n v="6409"/>
    <x v="1"/>
    <x v="0"/>
    <s v="G/1035/P"/>
    <x v="3"/>
    <s v="P"/>
    <x v="0"/>
    <x v="15"/>
    <x v="0"/>
    <x v="0"/>
    <x v="0"/>
    <n v="165"/>
    <n v="14"/>
    <n v="629"/>
    <n v="808"/>
    <s v="Evedorsen"/>
    <s v="Daisya Evedorsen"/>
    <x v="0"/>
  </r>
  <r>
    <x v="6065"/>
    <n v="6411"/>
    <x v="1"/>
    <x v="0"/>
    <s v="F/1328/P"/>
    <x v="1"/>
    <s v="P"/>
    <x v="1"/>
    <x v="58"/>
    <x v="0"/>
    <x v="0"/>
    <x v="527"/>
    <n v="9"/>
    <n v="0"/>
    <n v="0"/>
    <n v="661"/>
    <s v="Onell"/>
    <s v="Bonyan Onell"/>
    <x v="0"/>
  </r>
  <r>
    <x v="6066"/>
    <n v="6412"/>
    <x v="1"/>
    <x v="0"/>
    <s v="E/407/P"/>
    <x v="6"/>
    <s v="P"/>
    <x v="0"/>
    <x v="29"/>
    <x v="0"/>
    <x v="179"/>
    <x v="0"/>
    <n v="0"/>
    <n v="0"/>
    <n v="1611"/>
    <n v="1670"/>
    <s v="Farmonrada"/>
    <s v="Analdy Farmonrada"/>
    <x v="0"/>
  </r>
  <r>
    <x v="6067"/>
    <n v="6413"/>
    <x v="0"/>
    <x v="0"/>
    <s v="A/77/S"/>
    <x v="2"/>
    <s v="S"/>
    <x v="0"/>
    <x v="69"/>
    <x v="2"/>
    <x v="0"/>
    <x v="1194"/>
    <n v="0"/>
    <n v="85"/>
    <n v="827"/>
    <n v="2332"/>
    <s v="Undrude"/>
    <s v="Grasath Undrude"/>
    <x v="0"/>
  </r>
  <r>
    <x v="6068"/>
    <n v="6414"/>
    <x v="1"/>
    <x v="0"/>
    <s v="G/1040/S"/>
    <x v="3"/>
    <s v="S"/>
    <x v="0"/>
    <x v="14"/>
    <x v="0"/>
    <x v="1053"/>
    <x v="1195"/>
    <n v="31"/>
    <n v="3"/>
    <n v="0"/>
    <n v="808"/>
    <s v="Kellson"/>
    <s v="Troyra Kellson"/>
    <x v="1"/>
  </r>
  <r>
    <x v="6069"/>
    <n v="5879"/>
    <x v="2"/>
    <x v="1"/>
    <s v="F/1122/S"/>
    <x v="1"/>
    <s v="S"/>
    <x v="0"/>
    <x v="36"/>
    <x v="0"/>
    <x v="0"/>
    <x v="0"/>
    <n v="0"/>
    <n v="0"/>
    <n v="0"/>
    <n v="0"/>
    <s v="Cooki"/>
    <s v="Whark Cooki"/>
    <x v="1"/>
  </r>
  <r>
    <x v="6070"/>
    <n v="6416"/>
    <x v="1"/>
    <x v="0"/>
    <s v=""/>
    <x v="4"/>
    <s v=""/>
    <x v="0"/>
    <x v="33"/>
    <x v="0"/>
    <x v="1054"/>
    <x v="746"/>
    <n v="0"/>
    <n v="0"/>
    <n v="288"/>
    <n v="705"/>
    <s v="Deckerson"/>
    <s v="Karard Deckerson"/>
    <x v="1"/>
  </r>
  <r>
    <x v="6071"/>
    <n v="6418"/>
    <x v="1"/>
    <x v="0"/>
    <s v="F/1329/P"/>
    <x v="1"/>
    <s v="P"/>
    <x v="0"/>
    <x v="38"/>
    <x v="0"/>
    <x v="548"/>
    <x v="0"/>
    <n v="0"/>
    <n v="0"/>
    <n v="772"/>
    <n v="865"/>
    <s v="Beachez"/>
    <s v="Gerly Beachez"/>
    <x v="0"/>
  </r>
  <r>
    <x v="6072"/>
    <n v="6419"/>
    <x v="1"/>
    <x v="0"/>
    <s v="E/428/S"/>
    <x v="6"/>
    <s v="S"/>
    <x v="0"/>
    <x v="14"/>
    <x v="0"/>
    <x v="0"/>
    <x v="0"/>
    <n v="873"/>
    <n v="0"/>
    <n v="0"/>
    <n v="873"/>
    <s v="Holcompson"/>
    <s v="Estina Holcompson"/>
    <x v="1"/>
  </r>
  <r>
    <x v="6073"/>
    <n v="6421"/>
    <x v="0"/>
    <x v="1"/>
    <s v="C/197/P"/>
    <x v="7"/>
    <s v="P"/>
    <x v="2"/>
    <x v="7"/>
    <x v="0"/>
    <x v="0"/>
    <x v="0"/>
    <n v="0"/>
    <n v="0"/>
    <n v="0"/>
    <n v="0"/>
    <s v="Redand"/>
    <s v="Azhab Redand"/>
    <x v="1"/>
  </r>
  <r>
    <x v="6074"/>
    <n v="6421"/>
    <x v="0"/>
    <x v="0"/>
    <s v=""/>
    <x v="4"/>
    <s v=""/>
    <x v="0"/>
    <x v="19"/>
    <x v="0"/>
    <x v="0"/>
    <x v="1196"/>
    <n v="0"/>
    <n v="5568"/>
    <n v="432"/>
    <n v="6577"/>
    <s v="Redand"/>
    <s v="Saxino Redand"/>
    <x v="0"/>
  </r>
  <r>
    <x v="6075"/>
    <n v="5886"/>
    <x v="2"/>
    <x v="1"/>
    <s v="E/373/P"/>
    <x v="6"/>
    <s v="P"/>
    <x v="0"/>
    <x v="29"/>
    <x v="0"/>
    <x v="0"/>
    <x v="0"/>
    <n v="0"/>
    <n v="0"/>
    <n v="0"/>
    <n v="0"/>
    <s v="Fate"/>
    <s v="Cird Fate"/>
    <x v="0"/>
  </r>
  <r>
    <x v="6076"/>
    <n v="5888"/>
    <x v="2"/>
    <x v="0"/>
    <s v="F/1218/P"/>
    <x v="1"/>
    <s v="P"/>
    <x v="2"/>
    <x v="38"/>
    <x v="0"/>
    <x v="121"/>
    <x v="0"/>
    <n v="0"/>
    <n v="0"/>
    <n v="0"/>
    <n v="1331"/>
    <s v="Blate"/>
    <s v="Yogal Blate"/>
    <x v="0"/>
  </r>
  <r>
    <x v="6077"/>
    <n v="5888"/>
    <x v="2"/>
    <x v="0"/>
    <s v="F/1218/P"/>
    <x v="1"/>
    <s v="P"/>
    <x v="0"/>
    <x v="8"/>
    <x v="0"/>
    <x v="952"/>
    <x v="0"/>
    <n v="0"/>
    <n v="0"/>
    <n v="1065"/>
    <n v="1815"/>
    <s v="Blate"/>
    <s v="Wifel Blate"/>
    <x v="0"/>
  </r>
  <r>
    <x v="6078"/>
    <n v="5900"/>
    <x v="2"/>
    <x v="1"/>
    <s v="F/1220/P"/>
    <x v="1"/>
    <s v="P"/>
    <x v="0"/>
    <x v="23"/>
    <x v="0"/>
    <x v="0"/>
    <x v="0"/>
    <n v="0"/>
    <n v="0"/>
    <n v="0"/>
    <n v="0"/>
    <s v="Nutca"/>
    <s v="Forms Nutca"/>
    <x v="1"/>
  </r>
  <r>
    <x v="6079"/>
    <n v="6424"/>
    <x v="1"/>
    <x v="0"/>
    <s v="F/1331/P"/>
    <x v="1"/>
    <s v="P"/>
    <x v="0"/>
    <x v="28"/>
    <x v="0"/>
    <x v="0"/>
    <x v="0"/>
    <n v="151"/>
    <n v="508"/>
    <n v="0"/>
    <n v="659"/>
    <s v="Hardley"/>
    <s v="Stelly Hardley"/>
    <x v="0"/>
  </r>
  <r>
    <x v="6080"/>
    <n v="6428"/>
    <x v="0"/>
    <x v="1"/>
    <s v="C/198/P"/>
    <x v="7"/>
    <s v="P"/>
    <x v="2"/>
    <x v="28"/>
    <x v="0"/>
    <x v="0"/>
    <x v="0"/>
    <n v="0"/>
    <n v="0"/>
    <n v="0"/>
    <n v="0"/>
    <s v="Pumbody"/>
    <s v="Nesch Pumbody"/>
    <x v="1"/>
  </r>
  <r>
    <x v="6081"/>
    <n v="6428"/>
    <x v="0"/>
    <x v="1"/>
    <s v="C/198/P"/>
    <x v="7"/>
    <s v="P"/>
    <x v="0"/>
    <x v="4"/>
    <x v="0"/>
    <x v="0"/>
    <x v="0"/>
    <n v="0"/>
    <n v="0"/>
    <n v="0"/>
    <n v="0"/>
    <s v="Pumbody"/>
    <s v="Alphah Pumbody"/>
    <x v="1"/>
  </r>
  <r>
    <x v="6082"/>
    <n v="6430"/>
    <x v="1"/>
    <x v="1"/>
    <s v="G/1037/P"/>
    <x v="3"/>
    <s v="P"/>
    <x v="0"/>
    <x v="41"/>
    <x v="0"/>
    <x v="0"/>
    <x v="0"/>
    <n v="0"/>
    <n v="0"/>
    <n v="0"/>
    <n v="0"/>
    <s v="Byerton"/>
    <s v="Rancy Byerton"/>
    <x v="0"/>
  </r>
  <r>
    <x v="6083"/>
    <n v="6431"/>
    <x v="1"/>
    <x v="0"/>
    <s v="F/1334/P"/>
    <x v="1"/>
    <s v="P"/>
    <x v="2"/>
    <x v="28"/>
    <x v="0"/>
    <x v="391"/>
    <x v="99"/>
    <n v="1"/>
    <n v="0"/>
    <n v="468"/>
    <n v="549"/>
    <s v="Kramosley"/>
    <s v="Melara Kramosley"/>
    <x v="0"/>
  </r>
  <r>
    <x v="6084"/>
    <n v="6431"/>
    <x v="1"/>
    <x v="1"/>
    <s v="G/1038/P"/>
    <x v="3"/>
    <s v="P"/>
    <x v="1"/>
    <x v="28"/>
    <x v="0"/>
    <x v="0"/>
    <x v="0"/>
    <n v="0"/>
    <n v="0"/>
    <n v="0"/>
    <n v="0"/>
    <s v="Kramosley"/>
    <s v="Timyra Kramosley"/>
    <x v="1"/>
  </r>
  <r>
    <x v="6085"/>
    <n v="6431"/>
    <x v="1"/>
    <x v="0"/>
    <s v="G/1038/P"/>
    <x v="3"/>
    <s v="P"/>
    <x v="2"/>
    <x v="38"/>
    <x v="0"/>
    <x v="117"/>
    <x v="0"/>
    <n v="763"/>
    <n v="0"/>
    <n v="57"/>
    <n v="850"/>
    <s v="Kramosley"/>
    <s v="Adriet Kramosley"/>
    <x v="0"/>
  </r>
  <r>
    <x v="6086"/>
    <n v="6432"/>
    <x v="0"/>
    <x v="0"/>
    <s v="D/202/P"/>
    <x v="5"/>
    <s v="P"/>
    <x v="2"/>
    <x v="31"/>
    <x v="0"/>
    <x v="184"/>
    <x v="429"/>
    <n v="0"/>
    <n v="2575"/>
    <n v="2919"/>
    <n v="5830"/>
    <s v="Stradick"/>
    <s v="Asch Stradick"/>
    <x v="0"/>
  </r>
  <r>
    <x v="6087"/>
    <n v="5900"/>
    <x v="2"/>
    <x v="1"/>
    <s v="F/1220/P"/>
    <x v="1"/>
    <s v="P"/>
    <x v="0"/>
    <x v="29"/>
    <x v="0"/>
    <x v="0"/>
    <x v="0"/>
    <n v="0"/>
    <n v="0"/>
    <n v="0"/>
    <n v="0"/>
    <s v="Nutca"/>
    <s v="Fispot Nutca"/>
    <x v="1"/>
  </r>
  <r>
    <x v="6088"/>
    <n v="5900"/>
    <x v="2"/>
    <x v="1"/>
    <s v="F/1220/P"/>
    <x v="1"/>
    <s v="P"/>
    <x v="0"/>
    <x v="50"/>
    <x v="2"/>
    <x v="0"/>
    <x v="0"/>
    <n v="0"/>
    <n v="0"/>
    <n v="0"/>
    <n v="0"/>
    <s v="Nutca"/>
    <s v="Gonut Nutca"/>
    <x v="1"/>
  </r>
  <r>
    <x v="6089"/>
    <n v="6434"/>
    <x v="1"/>
    <x v="1"/>
    <s v="G/1039/P"/>
    <x v="3"/>
    <s v="P"/>
    <x v="1"/>
    <x v="31"/>
    <x v="0"/>
    <x v="0"/>
    <x v="0"/>
    <n v="0"/>
    <n v="0"/>
    <n v="0"/>
    <n v="0"/>
    <s v="-"/>
    <s v="-"/>
    <x v="1"/>
  </r>
  <r>
    <x v="6090"/>
    <n v="6436"/>
    <x v="1"/>
    <x v="0"/>
    <s v="G/1043/S"/>
    <x v="3"/>
    <s v="S"/>
    <x v="0"/>
    <x v="1"/>
    <x v="0"/>
    <x v="327"/>
    <x v="10"/>
    <n v="0"/>
    <n v="231"/>
    <n v="0"/>
    <n v="784"/>
    <s v="Barks"/>
    <s v="Hene Barks"/>
    <x v="1"/>
  </r>
  <r>
    <x v="6091"/>
    <n v="6437"/>
    <x v="1"/>
    <x v="0"/>
    <s v="F/1228/S"/>
    <x v="1"/>
    <s v="S"/>
    <x v="2"/>
    <x v="1"/>
    <x v="0"/>
    <x v="189"/>
    <x v="0"/>
    <n v="1"/>
    <n v="528"/>
    <n v="109"/>
    <n v="652"/>
    <s v="Drakeekss"/>
    <s v="Loree Drakeekss"/>
    <x v="1"/>
  </r>
  <r>
    <x v="6092"/>
    <n v="6439"/>
    <x v="1"/>
    <x v="1"/>
    <s v="G/1044/S"/>
    <x v="3"/>
    <s v="S"/>
    <x v="1"/>
    <x v="18"/>
    <x v="0"/>
    <x v="0"/>
    <x v="0"/>
    <n v="0"/>
    <n v="0"/>
    <n v="0"/>
    <n v="0"/>
    <s v="Brightez"/>
    <s v="Judya Brightez"/>
    <x v="1"/>
  </r>
  <r>
    <x v="6093"/>
    <n v="6442"/>
    <x v="1"/>
    <x v="0"/>
    <s v="G/1045/S"/>
    <x v="3"/>
    <s v="S"/>
    <x v="0"/>
    <x v="30"/>
    <x v="0"/>
    <x v="0"/>
    <x v="0"/>
    <n v="0"/>
    <n v="1806"/>
    <n v="0"/>
    <n v="1806"/>
    <s v="Gainebergan"/>
    <s v="Camiet Gainebergan"/>
    <x v="0"/>
  </r>
  <r>
    <x v="6094"/>
    <n v="6443"/>
    <x v="1"/>
    <x v="0"/>
    <s v="G/1046/S"/>
    <x v="3"/>
    <s v="S"/>
    <x v="0"/>
    <x v="0"/>
    <x v="0"/>
    <x v="0"/>
    <x v="0"/>
    <n v="710"/>
    <n v="56"/>
    <n v="1"/>
    <n v="767"/>
    <s v="Patrichane"/>
    <s v="Rence Patrichane"/>
    <x v="1"/>
  </r>
  <r>
    <x v="6095"/>
    <n v="6443"/>
    <x v="1"/>
    <x v="1"/>
    <s v="G/1046/S"/>
    <x v="3"/>
    <s v="S"/>
    <x v="2"/>
    <x v="63"/>
    <x v="0"/>
    <x v="0"/>
    <x v="0"/>
    <n v="0"/>
    <n v="0"/>
    <n v="0"/>
    <n v="0"/>
    <s v="Cartyernan"/>
    <s v="Shanie Cartyernan"/>
    <x v="1"/>
  </r>
  <r>
    <x v="6096"/>
    <n v="6443"/>
    <x v="1"/>
    <x v="0"/>
    <s v="G/1046/S"/>
    <x v="3"/>
    <s v="S"/>
    <x v="0"/>
    <x v="20"/>
    <x v="0"/>
    <x v="0"/>
    <x v="0"/>
    <n v="0"/>
    <n v="0"/>
    <n v="0"/>
    <n v="0"/>
    <s v="Cartyernan"/>
    <s v="Rone Cartyernan"/>
    <x v="1"/>
  </r>
  <r>
    <x v="6097"/>
    <n v="6443"/>
    <x v="1"/>
    <x v="1"/>
    <s v="G/1046/S"/>
    <x v="3"/>
    <s v="S"/>
    <x v="0"/>
    <x v="17"/>
    <x v="0"/>
    <x v="0"/>
    <x v="0"/>
    <n v="0"/>
    <n v="0"/>
    <n v="0"/>
    <n v="0"/>
    <s v="Cartyernan"/>
    <s v="Allene Cartyernan"/>
    <x v="1"/>
  </r>
  <r>
    <x v="6098"/>
    <n v="6443"/>
    <x v="1"/>
    <x v="0"/>
    <s v="F/1229/S"/>
    <x v="1"/>
    <s v="S"/>
    <x v="0"/>
    <x v="4"/>
    <x v="0"/>
    <x v="25"/>
    <x v="0"/>
    <n v="622"/>
    <n v="0"/>
    <n v="564"/>
    <n v="1231"/>
    <s v="Cartyernan"/>
    <s v="Kimena Cartyernan"/>
    <x v="0"/>
  </r>
  <r>
    <x v="6099"/>
    <n v="6443"/>
    <x v="1"/>
    <x v="0"/>
    <s v="G/1046/S"/>
    <x v="3"/>
    <s v="S"/>
    <x v="0"/>
    <x v="27"/>
    <x v="0"/>
    <x v="0"/>
    <x v="206"/>
    <n v="388"/>
    <n v="1380"/>
    <n v="0"/>
    <n v="1778"/>
    <s v="Cartyernan"/>
    <s v="Denny Cartyernan"/>
    <x v="0"/>
  </r>
  <r>
    <x v="6100"/>
    <n v="6443"/>
    <x v="1"/>
    <x v="1"/>
    <s v="G/1046/S"/>
    <x v="3"/>
    <s v="S"/>
    <x v="0"/>
    <x v="63"/>
    <x v="0"/>
    <x v="0"/>
    <x v="0"/>
    <n v="0"/>
    <n v="0"/>
    <n v="0"/>
    <n v="0"/>
    <s v="Cochrisons"/>
    <s v="Everly Cochrisons"/>
    <x v="1"/>
  </r>
  <r>
    <x v="6101"/>
    <n v="6444"/>
    <x v="1"/>
    <x v="2"/>
    <s v="G/1041/P"/>
    <x v="3"/>
    <s v="P"/>
    <x v="0"/>
    <x v="43"/>
    <x v="0"/>
    <x v="0"/>
    <x v="0"/>
    <n v="0"/>
    <n v="0"/>
    <n v="0"/>
    <n v="0"/>
    <s v="Domington"/>
    <s v="Sandie Domington"/>
    <x v="0"/>
  </r>
  <r>
    <x v="6102"/>
    <n v="6444"/>
    <x v="1"/>
    <x v="1"/>
    <s v="G/1041/P"/>
    <x v="3"/>
    <s v="P"/>
    <x v="0"/>
    <x v="16"/>
    <x v="0"/>
    <x v="0"/>
    <x v="0"/>
    <n v="0"/>
    <n v="0"/>
    <n v="0"/>
    <n v="0"/>
    <s v="Domington"/>
    <s v="Elicey Domington"/>
    <x v="1"/>
  </r>
  <r>
    <x v="6103"/>
    <n v="6446"/>
    <x v="1"/>
    <x v="0"/>
    <s v="G/1047/S"/>
    <x v="3"/>
    <s v="S"/>
    <x v="0"/>
    <x v="28"/>
    <x v="0"/>
    <x v="1055"/>
    <x v="0"/>
    <n v="0"/>
    <n v="0"/>
    <n v="0"/>
    <n v="810"/>
    <s v="Yatters"/>
    <s v="Billa Yatters"/>
    <x v="0"/>
  </r>
  <r>
    <x v="6104"/>
    <n v="6446"/>
    <x v="1"/>
    <x v="1"/>
    <s v="G/1047/S"/>
    <x v="3"/>
    <s v="S"/>
    <x v="0"/>
    <x v="16"/>
    <x v="0"/>
    <x v="0"/>
    <x v="0"/>
    <n v="0"/>
    <n v="0"/>
    <n v="0"/>
    <n v="0"/>
    <s v="Yatters"/>
    <s v="Nelley Yatters"/>
    <x v="1"/>
  </r>
  <r>
    <x v="6105"/>
    <n v="6446"/>
    <x v="1"/>
    <x v="1"/>
    <s v="G/1047/S"/>
    <x v="3"/>
    <s v="S"/>
    <x v="0"/>
    <x v="17"/>
    <x v="0"/>
    <x v="0"/>
    <x v="0"/>
    <n v="0"/>
    <n v="0"/>
    <n v="0"/>
    <n v="0"/>
    <s v="Yatters"/>
    <s v="Willip Yatters"/>
    <x v="1"/>
  </r>
  <r>
    <x v="6106"/>
    <n v="6447"/>
    <x v="1"/>
    <x v="1"/>
    <s v="G/1043/P"/>
    <x v="3"/>
    <s v="P"/>
    <x v="1"/>
    <x v="22"/>
    <x v="0"/>
    <x v="0"/>
    <x v="0"/>
    <n v="0"/>
    <n v="0"/>
    <n v="0"/>
    <n v="0"/>
    <s v="-"/>
    <s v="-"/>
    <x v="1"/>
  </r>
  <r>
    <x v="6107"/>
    <n v="6448"/>
    <x v="1"/>
    <x v="0"/>
    <s v="F/1230/S"/>
    <x v="1"/>
    <s v="S"/>
    <x v="0"/>
    <x v="46"/>
    <x v="0"/>
    <x v="0"/>
    <x v="0"/>
    <n v="433"/>
    <n v="343"/>
    <n v="0"/>
    <n v="776"/>
    <s v="Villenson"/>
    <s v="Terek Villenson"/>
    <x v="0"/>
  </r>
  <r>
    <x v="6108"/>
    <n v="5902"/>
    <x v="2"/>
    <x v="0"/>
    <s v="D/177/S"/>
    <x v="5"/>
    <s v="S"/>
    <x v="1"/>
    <x v="10"/>
    <x v="0"/>
    <x v="37"/>
    <x v="0"/>
    <n v="690"/>
    <n v="28"/>
    <n v="0"/>
    <n v="880"/>
    <s v="Win"/>
    <s v="Igrish Win"/>
    <x v="0"/>
  </r>
  <r>
    <x v="6109"/>
    <n v="5923"/>
    <x v="2"/>
    <x v="1"/>
    <s v="F/1129/S"/>
    <x v="1"/>
    <s v="S"/>
    <x v="2"/>
    <x v="29"/>
    <x v="0"/>
    <x v="0"/>
    <x v="0"/>
    <n v="0"/>
    <n v="0"/>
    <n v="0"/>
    <n v="0"/>
    <s v="Batte"/>
    <s v="Oafron Batte"/>
    <x v="1"/>
  </r>
  <r>
    <x v="6110"/>
    <n v="6450"/>
    <x v="0"/>
    <x v="0"/>
    <s v="C/200/P"/>
    <x v="7"/>
    <s v="P"/>
    <x v="0"/>
    <x v="40"/>
    <x v="0"/>
    <x v="0"/>
    <x v="725"/>
    <n v="57"/>
    <n v="259"/>
    <n v="4666"/>
    <n v="5578"/>
    <s v="Unative"/>
    <s v="Anyoni Unative"/>
    <x v="0"/>
  </r>
  <r>
    <x v="6111"/>
    <n v="6450"/>
    <x v="0"/>
    <x v="1"/>
    <s v="C/200/P"/>
    <x v="7"/>
    <s v="P"/>
    <x v="2"/>
    <x v="42"/>
    <x v="0"/>
    <x v="0"/>
    <x v="0"/>
    <n v="0"/>
    <n v="0"/>
    <n v="0"/>
    <n v="0"/>
    <s v="Unative"/>
    <s v="Altaira Unative"/>
    <x v="1"/>
  </r>
  <r>
    <x v="6112"/>
    <n v="5939"/>
    <x v="2"/>
    <x v="0"/>
    <s v="E/385/S"/>
    <x v="6"/>
    <s v="S"/>
    <x v="0"/>
    <x v="29"/>
    <x v="0"/>
    <x v="336"/>
    <x v="0"/>
    <n v="544"/>
    <n v="0"/>
    <n v="126"/>
    <n v="1298"/>
    <s v="Queke"/>
    <s v="Life Queke"/>
    <x v="0"/>
  </r>
  <r>
    <x v="6113"/>
    <n v="6452"/>
    <x v="1"/>
    <x v="0"/>
    <s v="F/1336/P"/>
    <x v="1"/>
    <s v="P"/>
    <x v="0"/>
    <x v="1"/>
    <x v="0"/>
    <x v="0"/>
    <x v="1197"/>
    <n v="11"/>
    <n v="0"/>
    <n v="0"/>
    <n v="865"/>
    <s v="-"/>
    <s v="-"/>
    <x v="1"/>
  </r>
  <r>
    <x v="6114"/>
    <n v="6452"/>
    <x v="1"/>
    <x v="0"/>
    <s v="G/1044/P"/>
    <x v="3"/>
    <s v="P"/>
    <x v="0"/>
    <x v="71"/>
    <x v="0"/>
    <x v="0"/>
    <x v="0"/>
    <n v="0"/>
    <n v="0"/>
    <n v="0"/>
    <n v="0"/>
    <s v="Woodwardy"/>
    <s v="Iree Woodwardy"/>
    <x v="1"/>
  </r>
  <r>
    <x v="6115"/>
    <n v="6452"/>
    <x v="1"/>
    <x v="1"/>
    <s v="G/1044/P"/>
    <x v="3"/>
    <s v="P"/>
    <x v="0"/>
    <x v="37"/>
    <x v="0"/>
    <x v="0"/>
    <x v="0"/>
    <n v="0"/>
    <n v="0"/>
    <n v="0"/>
    <n v="0"/>
    <s v="Woodwardy"/>
    <s v="Racyle Woodwardy"/>
    <x v="1"/>
  </r>
  <r>
    <x v="6116"/>
    <n v="6453"/>
    <x v="1"/>
    <x v="0"/>
    <s v="G/1045/P"/>
    <x v="3"/>
    <s v="P"/>
    <x v="1"/>
    <x v="7"/>
    <x v="0"/>
    <x v="0"/>
    <x v="112"/>
    <n v="17"/>
    <n v="0"/>
    <n v="1724"/>
    <n v="1748"/>
    <s v="Harmontry"/>
    <s v="Bel Harmontry"/>
    <x v="0"/>
  </r>
  <r>
    <x v="6117"/>
    <n v="6454"/>
    <x v="1"/>
    <x v="1"/>
    <s v="G/1046/P"/>
    <x v="3"/>
    <s v="P"/>
    <x v="0"/>
    <x v="5"/>
    <x v="0"/>
    <x v="0"/>
    <x v="0"/>
    <n v="0"/>
    <n v="0"/>
    <n v="0"/>
    <n v="0"/>
    <s v="Byerton"/>
    <s v="Tin Byerton"/>
    <x v="1"/>
  </r>
  <r>
    <x v="6118"/>
    <n v="6455"/>
    <x v="0"/>
    <x v="0"/>
    <s v="D/203/P"/>
    <x v="5"/>
    <s v="P"/>
    <x v="0"/>
    <x v="6"/>
    <x v="0"/>
    <x v="0"/>
    <x v="1198"/>
    <n v="0"/>
    <n v="1877"/>
    <n v="136"/>
    <n v="5831"/>
    <s v="Unative"/>
    <s v="Alrak Unative"/>
    <x v="0"/>
  </r>
  <r>
    <x v="6119"/>
    <n v="6456"/>
    <x v="1"/>
    <x v="0"/>
    <s v="E/410/P"/>
    <x v="6"/>
    <s v="P"/>
    <x v="0"/>
    <x v="39"/>
    <x v="0"/>
    <x v="9"/>
    <x v="83"/>
    <n v="657"/>
    <n v="58"/>
    <n v="41"/>
    <n v="791"/>
    <s v="Gainney"/>
    <s v="Miken Gainney"/>
    <x v="0"/>
  </r>
  <r>
    <x v="6120"/>
    <n v="6457"/>
    <x v="1"/>
    <x v="0"/>
    <s v="F/1337/P"/>
    <x v="1"/>
    <s v="P"/>
    <x v="2"/>
    <x v="7"/>
    <x v="0"/>
    <x v="0"/>
    <x v="1199"/>
    <n v="0"/>
    <n v="0"/>
    <n v="82"/>
    <n v="810"/>
    <s v="Morrows"/>
    <s v="Veroy Morrows"/>
    <x v="1"/>
  </r>
  <r>
    <x v="6121"/>
    <n v="5949"/>
    <x v="2"/>
    <x v="1"/>
    <s v="F/1132/S"/>
    <x v="1"/>
    <s v="S"/>
    <x v="0"/>
    <x v="41"/>
    <x v="0"/>
    <x v="0"/>
    <x v="0"/>
    <n v="0"/>
    <n v="0"/>
    <n v="0"/>
    <n v="0"/>
    <s v="Shbre"/>
    <s v="Burs Shbre"/>
    <x v="1"/>
  </r>
  <r>
    <x v="6122"/>
    <n v="6459"/>
    <x v="1"/>
    <x v="1"/>
    <s v="G/1047/P"/>
    <x v="3"/>
    <s v="P"/>
    <x v="0"/>
    <x v="9"/>
    <x v="0"/>
    <x v="0"/>
    <x v="0"/>
    <n v="0"/>
    <n v="0"/>
    <n v="0"/>
    <n v="0"/>
    <s v="Olshaffey"/>
    <s v="Danie Olshaffey"/>
    <x v="0"/>
  </r>
  <r>
    <x v="6123"/>
    <n v="6461"/>
    <x v="1"/>
    <x v="0"/>
    <s v="F/1232/S"/>
    <x v="1"/>
    <s v="S"/>
    <x v="0"/>
    <x v="7"/>
    <x v="0"/>
    <x v="0"/>
    <x v="538"/>
    <n v="0"/>
    <n v="115"/>
    <n v="0"/>
    <n v="717"/>
    <s v="Moodmandez"/>
    <s v="Henrie Moodmandez"/>
    <x v="1"/>
  </r>
  <r>
    <x v="6124"/>
    <n v="5952"/>
    <x v="2"/>
    <x v="2"/>
    <s v="F/1134/S"/>
    <x v="1"/>
    <s v="S"/>
    <x v="2"/>
    <x v="15"/>
    <x v="0"/>
    <x v="0"/>
    <x v="0"/>
    <n v="0"/>
    <n v="0"/>
    <n v="0"/>
    <n v="0"/>
    <s v="Giba"/>
    <s v="Rants Giba"/>
    <x v="1"/>
  </r>
  <r>
    <x v="6125"/>
    <n v="5953"/>
    <x v="2"/>
    <x v="0"/>
    <s v="E/390/S"/>
    <x v="6"/>
    <s v="S"/>
    <x v="0"/>
    <x v="45"/>
    <x v="0"/>
    <x v="285"/>
    <x v="0"/>
    <n v="1199"/>
    <n v="0"/>
    <n v="14"/>
    <n v="1370"/>
    <s v="Graie"/>
    <s v="Emoles Graie"/>
    <x v="0"/>
  </r>
  <r>
    <x v="6126"/>
    <n v="6463"/>
    <x v="1"/>
    <x v="0"/>
    <s v="F/1234/S"/>
    <x v="1"/>
    <s v="S"/>
    <x v="0"/>
    <x v="1"/>
    <x v="0"/>
    <x v="1056"/>
    <x v="91"/>
    <n v="8"/>
    <n v="1530"/>
    <n v="0"/>
    <n v="2796"/>
    <s v="Jacobbinson"/>
    <s v="Guadae Jacobbinson"/>
    <x v="0"/>
  </r>
  <r>
    <x v="6127"/>
    <n v="6464"/>
    <x v="1"/>
    <x v="0"/>
    <s v="F/1338/P"/>
    <x v="1"/>
    <s v="P"/>
    <x v="1"/>
    <x v="41"/>
    <x v="0"/>
    <x v="14"/>
    <x v="0"/>
    <n v="20"/>
    <n v="596"/>
    <n v="5"/>
    <n v="643"/>
    <s v="Ellahan"/>
    <s v="Arllia Ellahan"/>
    <x v="0"/>
  </r>
  <r>
    <x v="6128"/>
    <n v="5954"/>
    <x v="2"/>
    <x v="0"/>
    <s v="E/391/S"/>
    <x v="6"/>
    <s v="S"/>
    <x v="0"/>
    <x v="36"/>
    <x v="0"/>
    <x v="1057"/>
    <x v="0"/>
    <n v="6"/>
    <n v="0"/>
    <n v="0"/>
    <n v="2099"/>
    <s v="Port"/>
    <s v="Lift Port"/>
    <x v="0"/>
  </r>
  <r>
    <x v="6129"/>
    <n v="5955"/>
    <x v="2"/>
    <x v="0"/>
    <s v="E/392/S"/>
    <x v="6"/>
    <s v="S"/>
    <x v="0"/>
    <x v="3"/>
    <x v="0"/>
    <x v="561"/>
    <x v="0"/>
    <n v="155"/>
    <n v="31"/>
    <n v="0"/>
    <n v="1022"/>
    <s v="Sturt"/>
    <s v="Hon Sturt"/>
    <x v="0"/>
  </r>
  <r>
    <x v="6130"/>
    <n v="5955"/>
    <x v="2"/>
    <x v="0"/>
    <s v="F/1135/S"/>
    <x v="1"/>
    <s v="S"/>
    <x v="0"/>
    <x v="38"/>
    <x v="0"/>
    <x v="1058"/>
    <x v="0"/>
    <n v="414"/>
    <n v="0"/>
    <n v="805"/>
    <n v="2598"/>
    <s v="Sturt"/>
    <s v="Frohs Sturt"/>
    <x v="0"/>
  </r>
  <r>
    <x v="6131"/>
    <n v="5971"/>
    <x v="2"/>
    <x v="0"/>
    <s v="F/1230/P"/>
    <x v="1"/>
    <s v="P"/>
    <x v="0"/>
    <x v="52"/>
    <x v="0"/>
    <x v="1059"/>
    <x v="0"/>
    <n v="891"/>
    <n v="0"/>
    <n v="235"/>
    <n v="1574"/>
    <s v="Kinad"/>
    <s v="Jayrin Kinad"/>
    <x v="0"/>
  </r>
  <r>
    <x v="6132"/>
    <n v="6470"/>
    <x v="1"/>
    <x v="0"/>
    <s v="E/432/S"/>
    <x v="6"/>
    <s v="S"/>
    <x v="0"/>
    <x v="43"/>
    <x v="0"/>
    <x v="189"/>
    <x v="814"/>
    <n v="0"/>
    <n v="160"/>
    <n v="0"/>
    <n v="788"/>
    <s v="Chardst"/>
    <s v="Sterry Chardst"/>
    <x v="0"/>
  </r>
  <r>
    <x v="6133"/>
    <n v="6471"/>
    <x v="1"/>
    <x v="0"/>
    <s v="G/1050/S"/>
    <x v="3"/>
    <s v="S"/>
    <x v="0"/>
    <x v="71"/>
    <x v="0"/>
    <x v="0"/>
    <x v="0"/>
    <n v="0"/>
    <n v="0"/>
    <n v="0"/>
    <n v="0"/>
    <s v="Cardners"/>
    <s v="Adria Cardners"/>
    <x v="1"/>
  </r>
  <r>
    <x v="6134"/>
    <n v="6472"/>
    <x v="0"/>
    <x v="1"/>
    <s v="B/250/S"/>
    <x v="0"/>
    <s v="S"/>
    <x v="0"/>
    <x v="33"/>
    <x v="0"/>
    <x v="0"/>
    <x v="0"/>
    <n v="0"/>
    <n v="0"/>
    <n v="0"/>
    <n v="0"/>
    <s v="Steary"/>
    <s v="Mahamak Steary"/>
    <x v="1"/>
  </r>
  <r>
    <x v="6135"/>
    <n v="6472"/>
    <x v="0"/>
    <x v="1"/>
    <s v="B/250/S"/>
    <x v="0"/>
    <s v="S"/>
    <x v="2"/>
    <x v="45"/>
    <x v="0"/>
    <x v="0"/>
    <x v="0"/>
    <n v="0"/>
    <n v="0"/>
    <n v="0"/>
    <n v="0"/>
    <s v="Steary"/>
    <s v="Cellah Steary"/>
    <x v="1"/>
  </r>
  <r>
    <x v="6136"/>
    <n v="5974"/>
    <x v="2"/>
    <x v="1"/>
    <s v="D/186/P"/>
    <x v="5"/>
    <s v="P"/>
    <x v="2"/>
    <x v="33"/>
    <x v="0"/>
    <x v="0"/>
    <x v="0"/>
    <n v="0"/>
    <n v="0"/>
    <n v="0"/>
    <n v="0"/>
    <s v="Manda"/>
    <s v="Cricks Manda"/>
    <x v="1"/>
  </r>
  <r>
    <x v="6137"/>
    <n v="5976"/>
    <x v="2"/>
    <x v="0"/>
    <s v="D/182/S"/>
    <x v="5"/>
    <s v="S"/>
    <x v="0"/>
    <x v="3"/>
    <x v="0"/>
    <x v="1060"/>
    <x v="0"/>
    <n v="808"/>
    <n v="0"/>
    <n v="0"/>
    <n v="3898"/>
    <s v="Mane"/>
    <s v="Mits Mane"/>
    <x v="0"/>
  </r>
  <r>
    <x v="6138"/>
    <n v="6477"/>
    <x v="0"/>
    <x v="0"/>
    <s v="D/196/S"/>
    <x v="5"/>
    <s v="S"/>
    <x v="2"/>
    <x v="40"/>
    <x v="0"/>
    <x v="0"/>
    <x v="169"/>
    <n v="0"/>
    <n v="3452"/>
    <n v="83"/>
    <n v="3579"/>
    <s v="Witeronfus"/>
    <s v="Tabih Witeronfus"/>
    <x v="0"/>
  </r>
  <r>
    <x v="6139"/>
    <n v="6477"/>
    <x v="0"/>
    <x v="0"/>
    <s v="D/196/S"/>
    <x v="5"/>
    <s v="S"/>
    <x v="2"/>
    <x v="30"/>
    <x v="0"/>
    <x v="0"/>
    <x v="1200"/>
    <n v="6"/>
    <n v="4236"/>
    <n v="557"/>
    <n v="5110"/>
    <s v="Witeronfus"/>
    <s v="Ranan Witeronfus"/>
    <x v="0"/>
  </r>
  <r>
    <x v="6140"/>
    <n v="5981"/>
    <x v="2"/>
    <x v="0"/>
    <s v="F/1140/S"/>
    <x v="1"/>
    <s v="S"/>
    <x v="0"/>
    <x v="38"/>
    <x v="0"/>
    <x v="1061"/>
    <x v="0"/>
    <n v="397"/>
    <n v="471"/>
    <n v="0"/>
    <n v="1309"/>
    <s v="Quart"/>
    <s v="Harz Quart"/>
    <x v="0"/>
  </r>
  <r>
    <x v="6141"/>
    <n v="6480"/>
    <x v="1"/>
    <x v="0"/>
    <s v="E/433/S"/>
    <x v="6"/>
    <s v="S"/>
    <x v="0"/>
    <x v="38"/>
    <x v="0"/>
    <x v="1062"/>
    <x v="68"/>
    <n v="1"/>
    <n v="407"/>
    <n v="15"/>
    <n v="789"/>
    <s v="Dotsondez"/>
    <s v="Jimmya Dotsondez"/>
    <x v="0"/>
  </r>
  <r>
    <x v="6142"/>
    <n v="6481"/>
    <x v="1"/>
    <x v="0"/>
    <s v="G/1052/S"/>
    <x v="3"/>
    <s v="S"/>
    <x v="0"/>
    <x v="15"/>
    <x v="0"/>
    <x v="62"/>
    <x v="0"/>
    <n v="795"/>
    <n v="0"/>
    <n v="3"/>
    <n v="887"/>
    <s v="Bulliamoses"/>
    <s v="Jayne Bulliamoses"/>
    <x v="1"/>
  </r>
  <r>
    <x v="6143"/>
    <n v="5981"/>
    <x v="2"/>
    <x v="0"/>
    <s v="F/1140/S"/>
    <x v="1"/>
    <s v="S"/>
    <x v="0"/>
    <x v="16"/>
    <x v="0"/>
    <x v="0"/>
    <x v="0"/>
    <n v="0"/>
    <n v="0"/>
    <n v="0"/>
    <n v="0"/>
    <s v="Quart"/>
    <s v="Cark Quart"/>
    <x v="1"/>
  </r>
  <r>
    <x v="6144"/>
    <n v="5983"/>
    <x v="2"/>
    <x v="0"/>
    <s v="F/1233/P"/>
    <x v="1"/>
    <s v="P"/>
    <x v="0"/>
    <x v="36"/>
    <x v="1"/>
    <x v="1063"/>
    <x v="0"/>
    <n v="0"/>
    <n v="0"/>
    <n v="13"/>
    <n v="1455"/>
    <s v="Knike"/>
    <s v="Squars Knike"/>
    <x v="0"/>
  </r>
  <r>
    <x v="6145"/>
    <n v="5983"/>
    <x v="2"/>
    <x v="1"/>
    <s v="F/1233/P"/>
    <x v="1"/>
    <s v="P"/>
    <x v="0"/>
    <x v="52"/>
    <x v="0"/>
    <x v="0"/>
    <x v="0"/>
    <n v="0"/>
    <n v="0"/>
    <n v="0"/>
    <n v="0"/>
    <s v="Knike"/>
    <s v="Allots Knike"/>
    <x v="1"/>
  </r>
  <r>
    <x v="6146"/>
    <n v="6485"/>
    <x v="1"/>
    <x v="0"/>
    <s v="F/1238/S"/>
    <x v="1"/>
    <s v="S"/>
    <x v="2"/>
    <x v="76"/>
    <x v="0"/>
    <x v="0"/>
    <x v="227"/>
    <n v="202"/>
    <n v="288"/>
    <n v="0"/>
    <n v="703"/>
    <s v="Haydenzier"/>
    <s v="Regory Haydenzier"/>
    <x v="1"/>
  </r>
  <r>
    <x v="6147"/>
    <n v="6485"/>
    <x v="1"/>
    <x v="0"/>
    <s v="G/1053/S"/>
    <x v="3"/>
    <s v="S"/>
    <x v="0"/>
    <x v="1"/>
    <x v="0"/>
    <x v="0"/>
    <x v="0"/>
    <n v="53"/>
    <n v="652"/>
    <n v="0"/>
    <n v="705"/>
    <s v="Haydenzier"/>
    <s v="Benry Haydenzier"/>
    <x v="1"/>
  </r>
  <r>
    <x v="6148"/>
    <n v="6487"/>
    <x v="1"/>
    <x v="0"/>
    <s v="F/1343/P"/>
    <x v="1"/>
    <s v="P"/>
    <x v="0"/>
    <x v="6"/>
    <x v="0"/>
    <x v="0"/>
    <x v="0"/>
    <n v="0"/>
    <n v="22"/>
    <n v="1030"/>
    <n v="1052"/>
    <s v="Solon"/>
    <s v="Marlie Solon"/>
    <x v="0"/>
  </r>
  <r>
    <x v="6149"/>
    <n v="6488"/>
    <x v="0"/>
    <x v="0"/>
    <s v="A/79/S"/>
    <x v="2"/>
    <s v="S"/>
    <x v="0"/>
    <x v="53"/>
    <x v="0"/>
    <x v="0"/>
    <x v="1201"/>
    <n v="336"/>
    <n v="1855"/>
    <n v="4"/>
    <n v="3858"/>
    <s v="Ingwhed"/>
    <s v="Propsh Ingwhed"/>
    <x v="0"/>
  </r>
  <r>
    <x v="6150"/>
    <n v="6489"/>
    <x v="1"/>
    <x v="1"/>
    <s v="G/1049/P"/>
    <x v="3"/>
    <s v="P"/>
    <x v="0"/>
    <x v="4"/>
    <x v="0"/>
    <x v="0"/>
    <x v="0"/>
    <n v="0"/>
    <n v="0"/>
    <n v="0"/>
    <n v="0"/>
    <s v="Balley"/>
    <s v="Elsane Balley"/>
    <x v="0"/>
  </r>
  <r>
    <x v="6151"/>
    <n v="6490"/>
    <x v="0"/>
    <x v="1"/>
    <s v="C/201/P"/>
    <x v="7"/>
    <s v="P"/>
    <x v="2"/>
    <x v="55"/>
    <x v="0"/>
    <x v="0"/>
    <x v="0"/>
    <n v="0"/>
    <n v="0"/>
    <n v="0"/>
    <n v="0"/>
    <s v="Ineded"/>
    <s v="Errairk Ineded"/>
    <x v="1"/>
  </r>
  <r>
    <x v="6152"/>
    <n v="6490"/>
    <x v="0"/>
    <x v="0"/>
    <s v="C/201/P"/>
    <x v="7"/>
    <s v="P"/>
    <x v="2"/>
    <x v="19"/>
    <x v="0"/>
    <x v="0"/>
    <x v="1202"/>
    <n v="0"/>
    <n v="4921"/>
    <n v="290"/>
    <n v="6100"/>
    <s v="Ineded"/>
    <s v="Phecca Ineded"/>
    <x v="0"/>
  </r>
  <r>
    <x v="6153"/>
    <n v="6490"/>
    <x v="0"/>
    <x v="0"/>
    <s v="C/201/P"/>
    <x v="7"/>
    <s v="P"/>
    <x v="2"/>
    <x v="38"/>
    <x v="0"/>
    <x v="0"/>
    <x v="1203"/>
    <n v="849"/>
    <n v="149"/>
    <n v="1166"/>
    <n v="9088"/>
    <s v="Ightive"/>
    <s v="Tabiton Ightive"/>
    <x v="1"/>
  </r>
  <r>
    <x v="6154"/>
    <n v="6490"/>
    <x v="0"/>
    <x v="0"/>
    <s v="C/201/P"/>
    <x v="7"/>
    <s v="P"/>
    <x v="0"/>
    <x v="42"/>
    <x v="0"/>
    <x v="0"/>
    <x v="1204"/>
    <n v="0"/>
    <n v="108"/>
    <n v="5"/>
    <n v="2085"/>
    <s v="Ineded"/>
    <s v="Marga Ineded"/>
    <x v="1"/>
  </r>
  <r>
    <x v="6155"/>
    <n v="6492"/>
    <x v="1"/>
    <x v="1"/>
    <s v="G/1055/S"/>
    <x v="3"/>
    <s v="S"/>
    <x v="1"/>
    <x v="7"/>
    <x v="0"/>
    <x v="0"/>
    <x v="0"/>
    <n v="0"/>
    <n v="0"/>
    <n v="0"/>
    <n v="0"/>
    <s v="Bushallert"/>
    <s v="Dawne Bushallert"/>
    <x v="1"/>
  </r>
  <r>
    <x v="6156"/>
    <n v="6493"/>
    <x v="1"/>
    <x v="1"/>
    <s v="G/1050/P"/>
    <x v="3"/>
    <s v="P"/>
    <x v="1"/>
    <x v="41"/>
    <x v="0"/>
    <x v="0"/>
    <x v="0"/>
    <n v="0"/>
    <n v="0"/>
    <n v="0"/>
    <n v="0"/>
    <s v="Dillips"/>
    <s v="Terald Dillips"/>
    <x v="1"/>
  </r>
  <r>
    <x v="6157"/>
    <n v="5984"/>
    <x v="2"/>
    <x v="0"/>
    <s v="D/187/P"/>
    <x v="5"/>
    <s v="P"/>
    <x v="1"/>
    <x v="22"/>
    <x v="0"/>
    <x v="1064"/>
    <x v="0"/>
    <n v="13"/>
    <n v="38"/>
    <n v="0"/>
    <n v="1259"/>
    <s v="Kin"/>
    <s v="Gech Kin"/>
    <x v="1"/>
  </r>
  <r>
    <x v="6158"/>
    <n v="6500"/>
    <x v="1"/>
    <x v="0"/>
    <s v="E/413/P"/>
    <x v="6"/>
    <s v="P"/>
    <x v="0"/>
    <x v="25"/>
    <x v="0"/>
    <x v="27"/>
    <x v="0"/>
    <n v="0"/>
    <n v="1"/>
    <n v="785"/>
    <n v="787"/>
    <s v="Ingston"/>
    <s v="Jennya Ingston"/>
    <x v="0"/>
  </r>
  <r>
    <x v="6159"/>
    <n v="6501"/>
    <x v="1"/>
    <x v="0"/>
    <s v="F/1240/S"/>
    <x v="1"/>
    <s v="S"/>
    <x v="0"/>
    <x v="33"/>
    <x v="0"/>
    <x v="0"/>
    <x v="324"/>
    <n v="2076"/>
    <n v="77"/>
    <n v="0"/>
    <n v="2184"/>
    <s v="Weberts"/>
    <s v="Candra Weberts"/>
    <x v="1"/>
  </r>
  <r>
    <x v="6160"/>
    <n v="6502"/>
    <x v="1"/>
    <x v="0"/>
    <s v="G/1058/S"/>
    <x v="3"/>
    <s v="S"/>
    <x v="0"/>
    <x v="50"/>
    <x v="2"/>
    <x v="0"/>
    <x v="0"/>
    <n v="0"/>
    <n v="0"/>
    <n v="0"/>
    <n v="0"/>
    <s v="Mcdanield"/>
    <s v="Thelix Mcdanield"/>
    <x v="1"/>
  </r>
  <r>
    <x v="6161"/>
    <n v="6503"/>
    <x v="1"/>
    <x v="0"/>
    <s v="F/1347/P"/>
    <x v="1"/>
    <s v="P"/>
    <x v="0"/>
    <x v="38"/>
    <x v="0"/>
    <x v="0"/>
    <x v="10"/>
    <n v="20"/>
    <n v="0"/>
    <n v="1363"/>
    <n v="1384"/>
    <s v="Mcfarley"/>
    <s v="Billia Mcfarley"/>
    <x v="0"/>
  </r>
  <r>
    <x v="6162"/>
    <n v="6508"/>
    <x v="1"/>
    <x v="0"/>
    <s v="F/1242/S"/>
    <x v="1"/>
    <s v="S"/>
    <x v="1"/>
    <x v="25"/>
    <x v="0"/>
    <x v="1065"/>
    <x v="0"/>
    <n v="7"/>
    <n v="182"/>
    <n v="5"/>
    <n v="591"/>
    <s v="Braymon"/>
    <s v="Tonyn Braymon"/>
    <x v="0"/>
  </r>
  <r>
    <x v="6163"/>
    <n v="6509"/>
    <x v="1"/>
    <x v="0"/>
    <s v="F/1243/S"/>
    <x v="1"/>
    <s v="S"/>
    <x v="1"/>
    <x v="40"/>
    <x v="0"/>
    <x v="1066"/>
    <x v="0"/>
    <n v="113"/>
    <n v="0"/>
    <n v="39"/>
    <n v="753"/>
    <s v="Adavisons"/>
    <s v="Belix Adavisons"/>
    <x v="1"/>
  </r>
  <r>
    <x v="6164"/>
    <n v="6510"/>
    <x v="0"/>
    <x v="0"/>
    <s v="D/205/P"/>
    <x v="5"/>
    <s v="P"/>
    <x v="0"/>
    <x v="19"/>
    <x v="0"/>
    <x v="0"/>
    <x v="315"/>
    <n v="0"/>
    <n v="0"/>
    <n v="5531"/>
    <n v="5537"/>
    <s v="Tairbatic"/>
    <s v="Sabiton Tairbatic"/>
    <x v="0"/>
  </r>
  <r>
    <x v="6165"/>
    <n v="6511"/>
    <x v="1"/>
    <x v="0"/>
    <s v="F/1348/P"/>
    <x v="1"/>
    <s v="P"/>
    <x v="0"/>
    <x v="15"/>
    <x v="0"/>
    <x v="914"/>
    <x v="315"/>
    <n v="26"/>
    <n v="0"/>
    <n v="533"/>
    <n v="716"/>
    <s v="Gainney"/>
    <s v="Katen Gainney"/>
    <x v="0"/>
  </r>
  <r>
    <x v="6166"/>
    <n v="6511"/>
    <x v="1"/>
    <x v="1"/>
    <s v="G/1055/P"/>
    <x v="3"/>
    <s v="P"/>
    <x v="0"/>
    <x v="14"/>
    <x v="0"/>
    <x v="0"/>
    <x v="0"/>
    <n v="0"/>
    <n v="0"/>
    <n v="0"/>
    <n v="0"/>
    <s v="Gainney"/>
    <s v="Trick Gainney"/>
    <x v="0"/>
  </r>
  <r>
    <x v="6167"/>
    <n v="6511"/>
    <x v="1"/>
    <x v="1"/>
    <s v="G/1055/P"/>
    <x v="3"/>
    <s v="P"/>
    <x v="2"/>
    <x v="16"/>
    <x v="0"/>
    <x v="0"/>
    <x v="0"/>
    <n v="0"/>
    <n v="0"/>
    <n v="0"/>
    <n v="0"/>
    <s v="Gainney"/>
    <s v="Thelix Gainney"/>
    <x v="1"/>
  </r>
  <r>
    <x v="6168"/>
    <n v="6512"/>
    <x v="0"/>
    <x v="0"/>
    <s v="A/80/S"/>
    <x v="2"/>
    <s v="S"/>
    <x v="0"/>
    <x v="37"/>
    <x v="0"/>
    <x v="0"/>
    <x v="0"/>
    <n v="0"/>
    <n v="0"/>
    <n v="0"/>
    <n v="0"/>
    <s v="Oillepint"/>
    <s v="Mediton Oillepint"/>
    <x v="1"/>
  </r>
  <r>
    <x v="6169"/>
    <n v="6512"/>
    <x v="0"/>
    <x v="1"/>
    <s v="A/80/S"/>
    <x v="2"/>
    <s v="S"/>
    <x v="0"/>
    <x v="34"/>
    <x v="0"/>
    <x v="0"/>
    <x v="0"/>
    <n v="0"/>
    <n v="0"/>
    <n v="0"/>
    <n v="0"/>
    <s v="Drivery"/>
    <s v="Photons Drivery"/>
    <x v="1"/>
  </r>
  <r>
    <x v="6170"/>
    <n v="6512"/>
    <x v="0"/>
    <x v="0"/>
    <s v="A/80/S"/>
    <x v="2"/>
    <s v="S"/>
    <x v="0"/>
    <x v="7"/>
    <x v="0"/>
    <x v="0"/>
    <x v="1205"/>
    <n v="1"/>
    <n v="2929"/>
    <n v="2236"/>
    <n v="8693"/>
    <s v="Goortedant"/>
    <s v="Hekaton Goortedant"/>
    <x v="0"/>
  </r>
  <r>
    <x v="6171"/>
    <n v="5984"/>
    <x v="2"/>
    <x v="0"/>
    <s v="E/381/P"/>
    <x v="6"/>
    <s v="P"/>
    <x v="0"/>
    <x v="1"/>
    <x v="0"/>
    <x v="629"/>
    <x v="0"/>
    <n v="618"/>
    <n v="0"/>
    <n v="0"/>
    <n v="1173"/>
    <s v="Kin"/>
    <s v="Ale Kin"/>
    <x v="0"/>
  </r>
  <r>
    <x v="6172"/>
    <n v="6514"/>
    <x v="0"/>
    <x v="0"/>
    <s v="B/251/S"/>
    <x v="0"/>
    <s v="S"/>
    <x v="2"/>
    <x v="7"/>
    <x v="1"/>
    <x v="247"/>
    <x v="70"/>
    <n v="2974"/>
    <n v="3603"/>
    <n v="158"/>
    <n v="6776"/>
    <s v="Openduave"/>
    <s v="Preo Openduave"/>
    <x v="0"/>
  </r>
  <r>
    <x v="6173"/>
    <n v="6514"/>
    <x v="0"/>
    <x v="0"/>
    <s v="B/251/S"/>
    <x v="0"/>
    <s v="S"/>
    <x v="0"/>
    <x v="42"/>
    <x v="0"/>
    <x v="0"/>
    <x v="1206"/>
    <n v="0"/>
    <n v="10912"/>
    <n v="4"/>
    <n v="17160"/>
    <s v="Stersetery"/>
    <s v="Gravior Stersetery"/>
    <x v="0"/>
  </r>
  <r>
    <x v="6174"/>
    <n v="6517"/>
    <x v="1"/>
    <x v="0"/>
    <s v="F/1350/P"/>
    <x v="1"/>
    <s v="P"/>
    <x v="1"/>
    <x v="25"/>
    <x v="0"/>
    <x v="538"/>
    <x v="0"/>
    <n v="0"/>
    <n v="439"/>
    <n v="0"/>
    <n v="827"/>
    <s v="Bertiz"/>
    <s v="Warry Bertiz"/>
    <x v="0"/>
  </r>
  <r>
    <x v="6175"/>
    <n v="6520"/>
    <x v="1"/>
    <x v="0"/>
    <s v="G/1060/S"/>
    <x v="3"/>
    <s v="S"/>
    <x v="3"/>
    <x v="43"/>
    <x v="0"/>
    <x v="0"/>
    <x v="260"/>
    <n v="0"/>
    <n v="1785"/>
    <n v="3"/>
    <n v="1792"/>
    <s v="Horndley"/>
    <s v="Erie Horndley"/>
    <x v="0"/>
  </r>
  <r>
    <x v="6176"/>
    <n v="6522"/>
    <x v="1"/>
    <x v="0"/>
    <s v="F/1245/S"/>
    <x v="1"/>
    <s v="S"/>
    <x v="2"/>
    <x v="28"/>
    <x v="0"/>
    <x v="0"/>
    <x v="0"/>
    <n v="715"/>
    <n v="2"/>
    <n v="0"/>
    <n v="717"/>
    <s v="Garden"/>
    <s v="Breney Garden"/>
    <x v="1"/>
  </r>
  <r>
    <x v="6177"/>
    <n v="6523"/>
    <x v="1"/>
    <x v="1"/>
    <s v="F/1246/S"/>
    <x v="1"/>
    <s v="S"/>
    <x v="1"/>
    <x v="28"/>
    <x v="0"/>
    <x v="0"/>
    <x v="0"/>
    <n v="0"/>
    <n v="0"/>
    <n v="0"/>
    <n v="0"/>
    <s v="Bardina"/>
    <s v="Derine Bardina"/>
    <x v="1"/>
  </r>
  <r>
    <x v="6178"/>
    <n v="6525"/>
    <x v="1"/>
    <x v="0"/>
    <s v="F/1248/S"/>
    <x v="1"/>
    <s v="S"/>
    <x v="0"/>
    <x v="33"/>
    <x v="0"/>
    <x v="0"/>
    <x v="335"/>
    <n v="1540"/>
    <n v="80"/>
    <n v="512"/>
    <n v="2152"/>
    <s v="Cardners"/>
    <s v="Neila Cardners"/>
    <x v="0"/>
  </r>
  <r>
    <x v="6179"/>
    <n v="6525"/>
    <x v="1"/>
    <x v="1"/>
    <s v="G/1061/S"/>
    <x v="3"/>
    <s v="S"/>
    <x v="1"/>
    <x v="25"/>
    <x v="0"/>
    <x v="0"/>
    <x v="0"/>
    <n v="0"/>
    <n v="0"/>
    <n v="0"/>
    <n v="0"/>
    <s v="Cardners"/>
    <s v="Mistie Cardners"/>
    <x v="1"/>
  </r>
  <r>
    <x v="6180"/>
    <n v="6525"/>
    <x v="1"/>
    <x v="1"/>
    <s v="G/1061/S"/>
    <x v="3"/>
    <s v="S"/>
    <x v="0"/>
    <x v="4"/>
    <x v="0"/>
    <x v="0"/>
    <x v="0"/>
    <n v="0"/>
    <n v="0"/>
    <n v="0"/>
    <n v="0"/>
    <s v="Cardners"/>
    <s v="Raceky Cardners"/>
    <x v="1"/>
  </r>
  <r>
    <x v="6181"/>
    <n v="6526"/>
    <x v="1"/>
    <x v="1"/>
    <s v="G/1056/P"/>
    <x v="3"/>
    <s v="P"/>
    <x v="0"/>
    <x v="33"/>
    <x v="0"/>
    <x v="0"/>
    <x v="0"/>
    <n v="0"/>
    <n v="0"/>
    <n v="0"/>
    <n v="0"/>
    <s v="Larks"/>
    <s v="Raulia Larks"/>
    <x v="1"/>
  </r>
  <r>
    <x v="6182"/>
    <n v="6526"/>
    <x v="1"/>
    <x v="0"/>
    <s v="G/1056/P"/>
    <x v="3"/>
    <s v="P"/>
    <x v="2"/>
    <x v="71"/>
    <x v="0"/>
    <x v="0"/>
    <x v="0"/>
    <n v="0"/>
    <n v="0"/>
    <n v="0"/>
    <n v="0"/>
    <s v="Larks"/>
    <s v="Robina Larks"/>
    <x v="0"/>
  </r>
  <r>
    <x v="6183"/>
    <n v="6529"/>
    <x v="1"/>
    <x v="1"/>
    <s v="G/1063/S"/>
    <x v="3"/>
    <s v="S"/>
    <x v="1"/>
    <x v="33"/>
    <x v="0"/>
    <x v="0"/>
    <x v="0"/>
    <n v="0"/>
    <n v="0"/>
    <n v="0"/>
    <n v="0"/>
    <s v="Williotters"/>
    <s v="Davis Williotters"/>
    <x v="1"/>
  </r>
  <r>
    <x v="6184"/>
    <n v="5988"/>
    <x v="2"/>
    <x v="0"/>
    <s v="F/1235/P"/>
    <x v="1"/>
    <s v="P"/>
    <x v="2"/>
    <x v="5"/>
    <x v="0"/>
    <x v="1067"/>
    <x v="0"/>
    <n v="10"/>
    <n v="12"/>
    <n v="692"/>
    <n v="3670"/>
    <s v="Curle"/>
    <s v="Aard Curle"/>
    <x v="0"/>
  </r>
  <r>
    <x v="6185"/>
    <n v="6531"/>
    <x v="1"/>
    <x v="1"/>
    <s v="G/1064/S"/>
    <x v="3"/>
    <s v="S"/>
    <x v="2"/>
    <x v="41"/>
    <x v="0"/>
    <x v="0"/>
    <x v="0"/>
    <n v="0"/>
    <n v="0"/>
    <n v="0"/>
    <n v="0"/>
    <s v="Hineyley"/>
    <s v="Rena Hineyley"/>
    <x v="1"/>
  </r>
  <r>
    <x v="6186"/>
    <n v="5993"/>
    <x v="2"/>
    <x v="1"/>
    <s v="E/394/S"/>
    <x v="6"/>
    <s v="S"/>
    <x v="0"/>
    <x v="38"/>
    <x v="0"/>
    <x v="0"/>
    <x v="0"/>
    <n v="0"/>
    <n v="0"/>
    <n v="0"/>
    <n v="0"/>
    <s v="Jaf"/>
    <s v="Jetax Jaf"/>
    <x v="1"/>
  </r>
  <r>
    <x v="6187"/>
    <n v="6539"/>
    <x v="0"/>
    <x v="0"/>
    <s v="C/242/S"/>
    <x v="7"/>
    <s v="S"/>
    <x v="0"/>
    <x v="5"/>
    <x v="0"/>
    <x v="0"/>
    <x v="1207"/>
    <n v="835"/>
    <n v="266"/>
    <n v="4056"/>
    <n v="5976"/>
    <s v="Hednigic"/>
    <s v="Diskeh Hednigic"/>
    <x v="0"/>
  </r>
  <r>
    <x v="6188"/>
    <n v="6540"/>
    <x v="1"/>
    <x v="0"/>
    <s v="G/1059/P"/>
    <x v="3"/>
    <s v="P"/>
    <x v="0"/>
    <x v="45"/>
    <x v="0"/>
    <x v="0"/>
    <x v="1208"/>
    <n v="0"/>
    <n v="8"/>
    <n v="0"/>
    <n v="679"/>
    <s v="Cleminglas"/>
    <s v="Fany Cleminglas"/>
    <x v="1"/>
  </r>
  <r>
    <x v="6189"/>
    <n v="6541"/>
    <x v="1"/>
    <x v="0"/>
    <s v="F/1356/P"/>
    <x v="1"/>
    <s v="P"/>
    <x v="0"/>
    <x v="33"/>
    <x v="0"/>
    <x v="0"/>
    <x v="557"/>
    <n v="0"/>
    <n v="0"/>
    <n v="0"/>
    <n v="717"/>
    <s v="Lowelliott"/>
    <s v="Monah Lowelliott"/>
    <x v="0"/>
  </r>
  <r>
    <x v="6190"/>
    <n v="6544"/>
    <x v="0"/>
    <x v="0"/>
    <s v="C/243/S"/>
    <x v="7"/>
    <s v="S"/>
    <x v="0"/>
    <x v="12"/>
    <x v="0"/>
    <x v="0"/>
    <x v="1209"/>
    <n v="339"/>
    <n v="2008"/>
    <n v="175"/>
    <n v="7138"/>
    <s v="Pumpeshaft"/>
    <s v="Taura Pumpeshaft"/>
    <x v="1"/>
  </r>
  <r>
    <x v="6191"/>
    <n v="6545"/>
    <x v="1"/>
    <x v="0"/>
    <s v="F/1250/S"/>
    <x v="1"/>
    <s v="S"/>
    <x v="0"/>
    <x v="34"/>
    <x v="0"/>
    <x v="0"/>
    <x v="1210"/>
    <n v="0"/>
    <n v="1267"/>
    <n v="0"/>
    <n v="2629"/>
    <s v="Shieldson"/>
    <s v="Bony Shieldson"/>
    <x v="1"/>
  </r>
  <r>
    <x v="6192"/>
    <n v="6546"/>
    <x v="1"/>
    <x v="0"/>
    <s v="G/1060/P"/>
    <x v="3"/>
    <s v="P"/>
    <x v="0"/>
    <x v="10"/>
    <x v="0"/>
    <x v="26"/>
    <x v="0"/>
    <n v="150"/>
    <n v="15"/>
    <n v="1"/>
    <n v="394"/>
    <s v="Pottonalden"/>
    <s v="Bretty Pottonalden"/>
    <x v="0"/>
  </r>
  <r>
    <x v="6193"/>
    <n v="6000"/>
    <x v="2"/>
    <x v="0"/>
    <s v=""/>
    <x v="4"/>
    <s v=""/>
    <x v="0"/>
    <x v="43"/>
    <x v="0"/>
    <x v="756"/>
    <x v="0"/>
    <n v="295"/>
    <n v="613"/>
    <n v="0"/>
    <n v="1689"/>
    <s v="Bart"/>
    <s v="Forms Bart"/>
    <x v="0"/>
  </r>
  <r>
    <x v="6194"/>
    <n v="6548"/>
    <x v="1"/>
    <x v="0"/>
    <s v="G/1065/S"/>
    <x v="3"/>
    <s v="S"/>
    <x v="0"/>
    <x v="22"/>
    <x v="0"/>
    <x v="1034"/>
    <x v="1211"/>
    <n v="0"/>
    <n v="0"/>
    <n v="4"/>
    <n v="1434"/>
    <s v="Kellyons"/>
    <s v="Stanya Kellyons"/>
    <x v="1"/>
  </r>
  <r>
    <x v="6195"/>
    <n v="6000"/>
    <x v="2"/>
    <x v="0"/>
    <s v="D/189/P"/>
    <x v="5"/>
    <s v="P"/>
    <x v="0"/>
    <x v="54"/>
    <x v="0"/>
    <x v="27"/>
    <x v="0"/>
    <n v="808"/>
    <n v="0"/>
    <n v="0"/>
    <n v="809"/>
    <s v="Bart"/>
    <s v="Rhex Bart"/>
    <x v="0"/>
  </r>
  <r>
    <x v="6196"/>
    <n v="6004"/>
    <x v="2"/>
    <x v="1"/>
    <s v="F/1143/S"/>
    <x v="1"/>
    <s v="S"/>
    <x v="0"/>
    <x v="33"/>
    <x v="0"/>
    <x v="0"/>
    <x v="0"/>
    <n v="0"/>
    <n v="0"/>
    <n v="0"/>
    <n v="0"/>
    <s v="Meate"/>
    <s v="Popow Meate"/>
    <x v="1"/>
  </r>
  <r>
    <x v="6197"/>
    <n v="6552"/>
    <x v="1"/>
    <x v="0"/>
    <s v="G/1061/P"/>
    <x v="3"/>
    <s v="P"/>
    <x v="0"/>
    <x v="28"/>
    <x v="0"/>
    <x v="0"/>
    <x v="1180"/>
    <n v="25"/>
    <n v="158"/>
    <n v="62"/>
    <n v="809"/>
    <s v="Webstenson"/>
    <s v="Fayey Webstenson"/>
    <x v="0"/>
  </r>
  <r>
    <x v="6198"/>
    <n v="6553"/>
    <x v="1"/>
    <x v="0"/>
    <s v="F/1360/P"/>
    <x v="1"/>
    <s v="P"/>
    <x v="1"/>
    <x v="0"/>
    <x v="0"/>
    <x v="0"/>
    <x v="0"/>
    <n v="0"/>
    <n v="0"/>
    <n v="744"/>
    <n v="744"/>
    <s v="Phillis"/>
    <s v="Bel Phillis"/>
    <x v="0"/>
  </r>
  <r>
    <x v="6199"/>
    <n v="6017"/>
    <x v="2"/>
    <x v="1"/>
    <s v="F/1144/S"/>
    <x v="1"/>
    <s v="S"/>
    <x v="0"/>
    <x v="10"/>
    <x v="0"/>
    <x v="0"/>
    <x v="0"/>
    <n v="0"/>
    <n v="0"/>
    <n v="0"/>
    <n v="0"/>
    <s v="Manie"/>
    <s v="Cappe Manie"/>
    <x v="1"/>
  </r>
  <r>
    <x v="6200"/>
    <n v="6017"/>
    <x v="2"/>
    <x v="1"/>
    <s v="F/1144/S"/>
    <x v="1"/>
    <s v="S"/>
    <x v="0"/>
    <x v="45"/>
    <x v="0"/>
    <x v="0"/>
    <x v="0"/>
    <n v="0"/>
    <n v="0"/>
    <n v="0"/>
    <n v="0"/>
    <s v="Manie"/>
    <s v="Sunk Manie"/>
    <x v="1"/>
  </r>
  <r>
    <x v="6201"/>
    <n v="6557"/>
    <x v="0"/>
    <x v="0"/>
    <s v="E/417/P"/>
    <x v="6"/>
    <s v="P"/>
    <x v="2"/>
    <x v="22"/>
    <x v="0"/>
    <x v="0"/>
    <x v="492"/>
    <n v="0"/>
    <n v="1308"/>
    <n v="4085"/>
    <n v="5594"/>
    <s v="Airdring"/>
    <s v="Batares Airdring"/>
    <x v="0"/>
  </r>
  <r>
    <x v="6202"/>
    <n v="6558"/>
    <x v="1"/>
    <x v="0"/>
    <s v="F/1363/P"/>
    <x v="1"/>
    <s v="P"/>
    <x v="0"/>
    <x v="14"/>
    <x v="0"/>
    <x v="29"/>
    <x v="0"/>
    <n v="0"/>
    <n v="747"/>
    <n v="43"/>
    <n v="793"/>
    <s v="Cleminglas"/>
    <s v="Philda Cleminglas"/>
    <x v="1"/>
  </r>
  <r>
    <x v="6203"/>
    <n v="6560"/>
    <x v="1"/>
    <x v="0"/>
    <s v="F/1253/S"/>
    <x v="1"/>
    <s v="S"/>
    <x v="0"/>
    <x v="54"/>
    <x v="0"/>
    <x v="1068"/>
    <x v="0"/>
    <n v="0"/>
    <n v="2"/>
    <n v="31"/>
    <n v="732"/>
    <s v="Reynoldez"/>
    <s v="Rhonya Reynoldez"/>
    <x v="1"/>
  </r>
  <r>
    <x v="6204"/>
    <n v="6561"/>
    <x v="0"/>
    <x v="0"/>
    <s v="B/253/S"/>
    <x v="0"/>
    <s v="S"/>
    <x v="0"/>
    <x v="19"/>
    <x v="0"/>
    <x v="247"/>
    <x v="1212"/>
    <n v="6"/>
    <n v="6324"/>
    <n v="2056"/>
    <n v="13305"/>
    <s v="Ainserfle"/>
    <s v="Aldeba Ainserfle"/>
    <x v="0"/>
  </r>
  <r>
    <x v="6205"/>
    <n v="6561"/>
    <x v="0"/>
    <x v="0"/>
    <s v="B/253/S"/>
    <x v="0"/>
    <s v="S"/>
    <x v="0"/>
    <x v="36"/>
    <x v="0"/>
    <x v="0"/>
    <x v="0"/>
    <n v="0"/>
    <n v="0"/>
    <n v="0"/>
    <n v="0"/>
    <s v="Ainserfle"/>
    <s v="Zavior Ainserfle"/>
    <x v="1"/>
  </r>
  <r>
    <x v="6206"/>
    <n v="6562"/>
    <x v="1"/>
    <x v="0"/>
    <s v="F/1364/P"/>
    <x v="1"/>
    <s v="P"/>
    <x v="0"/>
    <x v="38"/>
    <x v="0"/>
    <x v="0"/>
    <x v="0"/>
    <n v="23"/>
    <n v="30"/>
    <n v="815"/>
    <n v="868"/>
    <s v="Stephendsey"/>
    <s v="Beathy Stephendsey"/>
    <x v="0"/>
  </r>
  <r>
    <x v="6207"/>
    <n v="6563"/>
    <x v="1"/>
    <x v="0"/>
    <s v="F/1254/S"/>
    <x v="1"/>
    <s v="S"/>
    <x v="0"/>
    <x v="33"/>
    <x v="0"/>
    <x v="0"/>
    <x v="0"/>
    <n v="845"/>
    <n v="4"/>
    <n v="470"/>
    <n v="1319"/>
    <s v="Gainney"/>
    <s v="Stenny Gainney"/>
    <x v="1"/>
  </r>
  <r>
    <x v="6208"/>
    <n v="6563"/>
    <x v="1"/>
    <x v="0"/>
    <s v="G/1067/S"/>
    <x v="3"/>
    <s v="S"/>
    <x v="0"/>
    <x v="29"/>
    <x v="0"/>
    <x v="0"/>
    <x v="252"/>
    <n v="0"/>
    <n v="1"/>
    <n v="784"/>
    <n v="908"/>
    <s v="Gainney"/>
    <s v="Juanna Gainney"/>
    <x v="0"/>
  </r>
  <r>
    <x v="6209"/>
    <n v="6033"/>
    <x v="2"/>
    <x v="0"/>
    <s v="E/384/P"/>
    <x v="6"/>
    <s v="P"/>
    <x v="0"/>
    <x v="25"/>
    <x v="0"/>
    <x v="454"/>
    <x v="0"/>
    <n v="139"/>
    <n v="752"/>
    <n v="0"/>
    <n v="1049"/>
    <s v="Bancy"/>
    <s v="Stote Bancy"/>
    <x v="0"/>
  </r>
  <r>
    <x v="6210"/>
    <n v="6033"/>
    <x v="2"/>
    <x v="1"/>
    <s v="F/1247/P"/>
    <x v="1"/>
    <s v="P"/>
    <x v="2"/>
    <x v="24"/>
    <x v="0"/>
    <x v="0"/>
    <x v="0"/>
    <n v="0"/>
    <n v="0"/>
    <n v="0"/>
    <n v="0"/>
    <s v="Bancy"/>
    <s v="Lops Bancy"/>
    <x v="1"/>
  </r>
  <r>
    <x v="6211"/>
    <n v="6567"/>
    <x v="1"/>
    <x v="1"/>
    <s v="G/1063/P"/>
    <x v="3"/>
    <s v="P"/>
    <x v="0"/>
    <x v="8"/>
    <x v="0"/>
    <x v="0"/>
    <x v="0"/>
    <n v="0"/>
    <n v="0"/>
    <n v="0"/>
    <n v="0"/>
    <s v="Buchansen"/>
    <s v="Maryne Buchansen"/>
    <x v="0"/>
  </r>
  <r>
    <x v="6212"/>
    <n v="6567"/>
    <x v="1"/>
    <x v="0"/>
    <s v="F/1365/P"/>
    <x v="1"/>
    <s v="P"/>
    <x v="0"/>
    <x v="54"/>
    <x v="0"/>
    <x v="286"/>
    <x v="0"/>
    <n v="35"/>
    <n v="0"/>
    <n v="845"/>
    <n v="898"/>
    <s v="Buchansen"/>
    <s v="Guadae Buchansen"/>
    <x v="0"/>
  </r>
  <r>
    <x v="6213"/>
    <n v="6568"/>
    <x v="1"/>
    <x v="0"/>
    <s v="F/1366/P"/>
    <x v="1"/>
    <s v="P"/>
    <x v="2"/>
    <x v="39"/>
    <x v="0"/>
    <x v="115"/>
    <x v="0"/>
    <n v="0"/>
    <n v="0"/>
    <n v="0"/>
    <n v="695"/>
    <s v="Jacostaney"/>
    <s v="Ianya Jacostaney"/>
    <x v="0"/>
  </r>
  <r>
    <x v="6214"/>
    <n v="6569"/>
    <x v="1"/>
    <x v="1"/>
    <s v="G/1064/P"/>
    <x v="3"/>
    <s v="P"/>
    <x v="2"/>
    <x v="2"/>
    <x v="0"/>
    <x v="0"/>
    <x v="0"/>
    <n v="0"/>
    <n v="0"/>
    <n v="0"/>
    <n v="0"/>
    <s v="Slatessen"/>
    <s v="Loisey Slatessen"/>
    <x v="1"/>
  </r>
  <r>
    <x v="6215"/>
    <n v="6570"/>
    <x v="1"/>
    <x v="0"/>
    <s v="G/1068/S"/>
    <x v="3"/>
    <s v="S"/>
    <x v="0"/>
    <x v="38"/>
    <x v="0"/>
    <x v="0"/>
    <x v="0"/>
    <n v="0"/>
    <n v="908"/>
    <n v="0"/>
    <n v="908"/>
    <s v="Brightez"/>
    <s v="Shard Brightez"/>
    <x v="0"/>
  </r>
  <r>
    <x v="6216"/>
    <n v="6572"/>
    <x v="1"/>
    <x v="0"/>
    <s v="F/1256/S"/>
    <x v="1"/>
    <s v="S"/>
    <x v="0"/>
    <x v="1"/>
    <x v="0"/>
    <x v="0"/>
    <x v="260"/>
    <n v="336"/>
    <n v="304"/>
    <n v="0"/>
    <n v="644"/>
    <s v="Rothewson"/>
    <s v="Geney Rothewson"/>
    <x v="0"/>
  </r>
  <r>
    <x v="6217"/>
    <n v="6573"/>
    <x v="1"/>
    <x v="0"/>
    <s v="F/1257/S"/>
    <x v="1"/>
    <s v="S"/>
    <x v="0"/>
    <x v="53"/>
    <x v="0"/>
    <x v="0"/>
    <x v="77"/>
    <n v="1"/>
    <n v="0"/>
    <n v="5"/>
    <n v="902"/>
    <s v="Mosepherry"/>
    <s v="Emilla Mosepherry"/>
    <x v="1"/>
  </r>
  <r>
    <x v="6218"/>
    <n v="6574"/>
    <x v="0"/>
    <x v="0"/>
    <s v="A/65/P"/>
    <x v="2"/>
    <s v="P"/>
    <x v="0"/>
    <x v="15"/>
    <x v="0"/>
    <x v="0"/>
    <x v="739"/>
    <n v="0"/>
    <n v="818"/>
    <n v="3014"/>
    <n v="4167"/>
    <s v="Covetive"/>
    <s v="Nasliak Covetive"/>
    <x v="0"/>
  </r>
  <r>
    <x v="6219"/>
    <n v="6034"/>
    <x v="2"/>
    <x v="0"/>
    <s v="E/385/P"/>
    <x v="6"/>
    <s v="P"/>
    <x v="1"/>
    <x v="6"/>
    <x v="0"/>
    <x v="1069"/>
    <x v="0"/>
    <n v="2387"/>
    <n v="10"/>
    <n v="0"/>
    <n v="4439"/>
    <s v="Pette"/>
    <s v="Callix Pette"/>
    <x v="1"/>
  </r>
  <r>
    <x v="6220"/>
    <n v="6034"/>
    <x v="2"/>
    <x v="1"/>
    <s v="E/385/P"/>
    <x v="6"/>
    <s v="P"/>
    <x v="1"/>
    <x v="14"/>
    <x v="0"/>
    <x v="0"/>
    <x v="0"/>
    <n v="0"/>
    <n v="0"/>
    <n v="0"/>
    <n v="0"/>
    <s v="Pette"/>
    <s v="Othawk Pette"/>
    <x v="0"/>
  </r>
  <r>
    <x v="6221"/>
    <n v="6580"/>
    <x v="1"/>
    <x v="0"/>
    <s v="G/1066/P"/>
    <x v="3"/>
    <s v="P"/>
    <x v="0"/>
    <x v="35"/>
    <x v="0"/>
    <x v="0"/>
    <x v="29"/>
    <n v="0"/>
    <n v="179"/>
    <n v="0"/>
    <n v="784"/>
    <s v="Peterstarks"/>
    <s v="Benry Peterstarks"/>
    <x v="0"/>
  </r>
  <r>
    <x v="6222"/>
    <n v="6582"/>
    <x v="0"/>
    <x v="0"/>
    <s v="A/66/P"/>
    <x v="2"/>
    <s v="P"/>
    <x v="2"/>
    <x v="36"/>
    <x v="0"/>
    <x v="0"/>
    <x v="1213"/>
    <n v="97"/>
    <n v="530"/>
    <n v="35"/>
    <n v="2200"/>
    <s v="Platch"/>
    <s v="Sitron Platch"/>
    <x v="0"/>
  </r>
  <r>
    <x v="6223"/>
    <n v="6583"/>
    <x v="0"/>
    <x v="0"/>
    <s v="B/254/S"/>
    <x v="0"/>
    <s v="S"/>
    <x v="0"/>
    <x v="45"/>
    <x v="0"/>
    <x v="0"/>
    <x v="258"/>
    <n v="12253"/>
    <n v="6"/>
    <n v="80"/>
    <n v="12439"/>
    <s v="Sunlove"/>
    <s v="Charda Sunlove"/>
    <x v="1"/>
  </r>
  <r>
    <x v="6224"/>
    <n v="6583"/>
    <x v="0"/>
    <x v="0"/>
    <s v="B/254/S"/>
    <x v="0"/>
    <s v="S"/>
    <x v="2"/>
    <x v="70"/>
    <x v="0"/>
    <x v="0"/>
    <x v="1214"/>
    <n v="0"/>
    <n v="1170"/>
    <n v="0"/>
    <n v="3776"/>
    <s v="Asivetfuel"/>
    <s v="Zinon Asivetfuel"/>
    <x v="1"/>
  </r>
  <r>
    <x v="6225"/>
    <n v="6585"/>
    <x v="1"/>
    <x v="1"/>
    <s v="G/1071/S"/>
    <x v="3"/>
    <s v="S"/>
    <x v="0"/>
    <x v="33"/>
    <x v="0"/>
    <x v="0"/>
    <x v="0"/>
    <n v="0"/>
    <n v="0"/>
    <n v="0"/>
    <n v="0"/>
    <s v="Hornettoney"/>
    <s v="Becca Hornettoney"/>
    <x v="1"/>
  </r>
  <r>
    <x v="6226"/>
    <n v="6585"/>
    <x v="1"/>
    <x v="0"/>
    <s v="F/1260/S"/>
    <x v="1"/>
    <s v="S"/>
    <x v="0"/>
    <x v="41"/>
    <x v="0"/>
    <x v="1070"/>
    <x v="1215"/>
    <n v="3"/>
    <n v="2"/>
    <n v="2"/>
    <n v="2105"/>
    <s v="Hornettoney"/>
    <s v="Raque Hornettoney"/>
    <x v="1"/>
  </r>
  <r>
    <x v="6227"/>
    <n v="6588"/>
    <x v="1"/>
    <x v="0"/>
    <s v="G/1073/S"/>
    <x v="3"/>
    <s v="S"/>
    <x v="0"/>
    <x v="22"/>
    <x v="0"/>
    <x v="804"/>
    <x v="1013"/>
    <n v="0"/>
    <n v="202"/>
    <n v="0"/>
    <n v="442"/>
    <s v="Moodsey"/>
    <s v="Denne Moodsey"/>
    <x v="1"/>
  </r>
  <r>
    <x v="6228"/>
    <n v="6588"/>
    <x v="1"/>
    <x v="1"/>
    <s v="G/1073/S"/>
    <x v="3"/>
    <s v="S"/>
    <x v="0"/>
    <x v="28"/>
    <x v="0"/>
    <x v="0"/>
    <x v="0"/>
    <n v="0"/>
    <n v="0"/>
    <n v="0"/>
    <n v="0"/>
    <s v="Moodsey"/>
    <s v="Annon Moodsey"/>
    <x v="1"/>
  </r>
  <r>
    <x v="6229"/>
    <n v="6590"/>
    <x v="0"/>
    <x v="1"/>
    <s v="B/217/P"/>
    <x v="0"/>
    <s v="P"/>
    <x v="0"/>
    <x v="1"/>
    <x v="0"/>
    <x v="0"/>
    <x v="0"/>
    <n v="0"/>
    <n v="0"/>
    <n v="0"/>
    <n v="0"/>
    <s v="Nifficaus"/>
    <s v="Gollux Nifficaus"/>
    <x v="0"/>
  </r>
  <r>
    <x v="6230"/>
    <n v="6590"/>
    <x v="0"/>
    <x v="0"/>
    <s v="B/217/P"/>
    <x v="0"/>
    <s v="P"/>
    <x v="0"/>
    <x v="35"/>
    <x v="0"/>
    <x v="0"/>
    <x v="445"/>
    <n v="0"/>
    <n v="2"/>
    <n v="4088"/>
    <n v="17651"/>
    <s v="Nifficaus"/>
    <s v="Arkar Nifficaus"/>
    <x v="1"/>
  </r>
  <r>
    <x v="6231"/>
    <n v="6591"/>
    <x v="1"/>
    <x v="0"/>
    <s v="F/1261/S"/>
    <x v="1"/>
    <s v="S"/>
    <x v="0"/>
    <x v="52"/>
    <x v="0"/>
    <x v="229"/>
    <x v="576"/>
    <n v="3"/>
    <n v="0"/>
    <n v="640"/>
    <n v="1528"/>
    <s v="Mcfarleys"/>
    <s v="Willy Mcfarleys"/>
    <x v="0"/>
  </r>
  <r>
    <x v="6232"/>
    <n v="6034"/>
    <x v="2"/>
    <x v="0"/>
    <s v="E/385/P"/>
    <x v="6"/>
    <s v="P"/>
    <x v="0"/>
    <x v="57"/>
    <x v="0"/>
    <x v="0"/>
    <x v="0"/>
    <n v="0"/>
    <n v="0"/>
    <n v="0"/>
    <n v="0"/>
    <s v="Pette"/>
    <s v="Cheeet Pette"/>
    <x v="1"/>
  </r>
  <r>
    <x v="6233"/>
    <n v="6593"/>
    <x v="1"/>
    <x v="0"/>
    <s v="F/1370/P"/>
    <x v="1"/>
    <s v="P"/>
    <x v="1"/>
    <x v="34"/>
    <x v="0"/>
    <x v="0"/>
    <x v="483"/>
    <n v="661"/>
    <n v="0"/>
    <n v="0"/>
    <n v="728"/>
    <s v="Matts"/>
    <s v="Keitha Matts"/>
    <x v="1"/>
  </r>
  <r>
    <x v="6234"/>
    <n v="6593"/>
    <x v="1"/>
    <x v="0"/>
    <s v="F/1370/P"/>
    <x v="1"/>
    <s v="P"/>
    <x v="0"/>
    <x v="6"/>
    <x v="0"/>
    <x v="0"/>
    <x v="479"/>
    <n v="0"/>
    <n v="0"/>
    <n v="58"/>
    <n v="724"/>
    <s v="Matts"/>
    <s v="Scotty Matts"/>
    <x v="0"/>
  </r>
  <r>
    <x v="6235"/>
    <n v="6594"/>
    <x v="1"/>
    <x v="1"/>
    <s v="G/1067/P"/>
    <x v="3"/>
    <s v="P"/>
    <x v="2"/>
    <x v="10"/>
    <x v="0"/>
    <x v="0"/>
    <x v="0"/>
    <n v="0"/>
    <n v="0"/>
    <n v="0"/>
    <n v="0"/>
    <s v="Schmondez"/>
    <s v="Jord Schmondez"/>
    <x v="1"/>
  </r>
  <r>
    <x v="6236"/>
    <n v="6595"/>
    <x v="1"/>
    <x v="0"/>
    <s v="G/1074/S"/>
    <x v="3"/>
    <s v="S"/>
    <x v="0"/>
    <x v="8"/>
    <x v="0"/>
    <x v="1040"/>
    <x v="608"/>
    <n v="6"/>
    <n v="0"/>
    <n v="0"/>
    <n v="888"/>
    <s v="Simstravery"/>
    <s v="Tyle Simstravery"/>
    <x v="1"/>
  </r>
  <r>
    <x v="6237"/>
    <n v="6038"/>
    <x v="2"/>
    <x v="0"/>
    <s v="F/1147/S"/>
    <x v="1"/>
    <s v="S"/>
    <x v="0"/>
    <x v="15"/>
    <x v="0"/>
    <x v="1071"/>
    <x v="0"/>
    <n v="53"/>
    <n v="1"/>
    <n v="0"/>
    <n v="2467"/>
    <s v="Apple"/>
    <s v="Dooss Apple"/>
    <x v="0"/>
  </r>
  <r>
    <x v="6238"/>
    <n v="6599"/>
    <x v="0"/>
    <x v="1"/>
    <s v="C/245/S"/>
    <x v="7"/>
    <s v="S"/>
    <x v="0"/>
    <x v="18"/>
    <x v="0"/>
    <x v="0"/>
    <x v="0"/>
    <n v="0"/>
    <n v="0"/>
    <n v="0"/>
    <n v="0"/>
    <s v="Esseal"/>
    <s v="Kitak Esseal"/>
    <x v="1"/>
  </r>
  <r>
    <x v="6239"/>
    <n v="6601"/>
    <x v="1"/>
    <x v="0"/>
    <s v="F/1372/P"/>
    <x v="1"/>
    <s v="P"/>
    <x v="0"/>
    <x v="1"/>
    <x v="0"/>
    <x v="71"/>
    <x v="0"/>
    <n v="0"/>
    <n v="52"/>
    <n v="638"/>
    <n v="692"/>
    <s v="Farrez"/>
    <s v="Debora Farrez"/>
    <x v="0"/>
  </r>
  <r>
    <x v="6240"/>
    <n v="6602"/>
    <x v="1"/>
    <x v="0"/>
    <s v="F/1265/S"/>
    <x v="1"/>
    <s v="S"/>
    <x v="0"/>
    <x v="23"/>
    <x v="0"/>
    <x v="1005"/>
    <x v="207"/>
    <n v="2341"/>
    <n v="94"/>
    <n v="0"/>
    <n v="2796"/>
    <s v="Cookson"/>
    <s v="Davis Cookson"/>
    <x v="1"/>
  </r>
  <r>
    <x v="6241"/>
    <n v="6041"/>
    <x v="2"/>
    <x v="0"/>
    <s v="F/1248/P"/>
    <x v="1"/>
    <s v="P"/>
    <x v="0"/>
    <x v="10"/>
    <x v="0"/>
    <x v="1072"/>
    <x v="0"/>
    <n v="15"/>
    <n v="0"/>
    <n v="0"/>
    <n v="434"/>
    <s v="Potie"/>
    <s v="Gut Potie"/>
    <x v="0"/>
  </r>
  <r>
    <x v="6242"/>
    <n v="6604"/>
    <x v="0"/>
    <x v="1"/>
    <s v="C/205/P"/>
    <x v="7"/>
    <s v="P"/>
    <x v="2"/>
    <x v="42"/>
    <x v="0"/>
    <x v="0"/>
    <x v="0"/>
    <n v="0"/>
    <n v="0"/>
    <n v="0"/>
    <n v="0"/>
    <s v="Unsive"/>
    <s v="Coxaron Unsive"/>
    <x v="1"/>
  </r>
  <r>
    <x v="6243"/>
    <n v="6606"/>
    <x v="1"/>
    <x v="0"/>
    <s v="F/1266/S"/>
    <x v="1"/>
    <s v="S"/>
    <x v="1"/>
    <x v="36"/>
    <x v="0"/>
    <x v="87"/>
    <x v="0"/>
    <n v="520"/>
    <n v="0"/>
    <n v="0"/>
    <n v="686"/>
    <s v="Kellyons"/>
    <s v="Regana Kellyons"/>
    <x v="0"/>
  </r>
  <r>
    <x v="6244"/>
    <n v="6608"/>
    <x v="1"/>
    <x v="0"/>
    <s v="F/1374/P"/>
    <x v="1"/>
    <s v="P"/>
    <x v="0"/>
    <x v="33"/>
    <x v="0"/>
    <x v="164"/>
    <x v="0"/>
    <n v="17"/>
    <n v="0"/>
    <n v="1548"/>
    <n v="2153"/>
    <s v="Rochaserry"/>
    <s v="Brada Rochaserry"/>
    <x v="0"/>
  </r>
  <r>
    <x v="6245"/>
    <n v="6042"/>
    <x v="2"/>
    <x v="0"/>
    <s v="F/1249/P"/>
    <x v="1"/>
    <s v="P"/>
    <x v="0"/>
    <x v="25"/>
    <x v="0"/>
    <x v="28"/>
    <x v="0"/>
    <n v="653"/>
    <n v="0"/>
    <n v="0"/>
    <n v="2599"/>
    <s v="Bost"/>
    <s v="Casps Bost"/>
    <x v="0"/>
  </r>
  <r>
    <x v="6246"/>
    <n v="6611"/>
    <x v="1"/>
    <x v="0"/>
    <s v="E/421/P"/>
    <x v="6"/>
    <s v="P"/>
    <x v="2"/>
    <x v="54"/>
    <x v="0"/>
    <x v="974"/>
    <x v="0"/>
    <n v="7"/>
    <n v="0"/>
    <n v="0"/>
    <n v="642"/>
    <s v="Philloway"/>
    <s v="Breney Philloway"/>
    <x v="1"/>
  </r>
  <r>
    <x v="6247"/>
    <n v="6611"/>
    <x v="1"/>
    <x v="1"/>
    <s v="G/1069/P"/>
    <x v="3"/>
    <s v="P"/>
    <x v="0"/>
    <x v="53"/>
    <x v="0"/>
    <x v="0"/>
    <x v="0"/>
    <n v="0"/>
    <n v="0"/>
    <n v="0"/>
    <n v="0"/>
    <s v="Philloway"/>
    <s v="Briany Philloway"/>
    <x v="0"/>
  </r>
  <r>
    <x v="6248"/>
    <n v="6611"/>
    <x v="1"/>
    <x v="0"/>
    <s v="F/1375/P"/>
    <x v="1"/>
    <s v="P"/>
    <x v="1"/>
    <x v="28"/>
    <x v="0"/>
    <x v="0"/>
    <x v="261"/>
    <n v="561"/>
    <n v="2"/>
    <n v="0"/>
    <n v="653"/>
    <s v="Philloway"/>
    <s v="Nelley Philloway"/>
    <x v="1"/>
  </r>
  <r>
    <x v="6249"/>
    <n v="6613"/>
    <x v="1"/>
    <x v="1"/>
    <s v="G/1078/S"/>
    <x v="3"/>
    <s v="S"/>
    <x v="0"/>
    <x v="24"/>
    <x v="0"/>
    <x v="0"/>
    <x v="0"/>
    <n v="0"/>
    <n v="0"/>
    <n v="0"/>
    <n v="0"/>
    <s v="Sawyerson"/>
    <s v="Darry Sawyerson"/>
    <x v="1"/>
  </r>
  <r>
    <x v="6250"/>
    <n v="6048"/>
    <x v="2"/>
    <x v="1"/>
    <s v=""/>
    <x v="4"/>
    <s v=""/>
    <x v="3"/>
    <x v="36"/>
    <x v="0"/>
    <x v="0"/>
    <x v="0"/>
    <n v="0"/>
    <n v="0"/>
    <n v="0"/>
    <n v="0"/>
    <s v="Clake"/>
    <s v="Mele Clake"/>
    <x v="0"/>
  </r>
  <r>
    <x v="6251"/>
    <n v="6616"/>
    <x v="1"/>
    <x v="0"/>
    <s v="F/1377/P"/>
    <x v="1"/>
    <s v="P"/>
    <x v="0"/>
    <x v="28"/>
    <x v="0"/>
    <x v="795"/>
    <x v="10"/>
    <n v="0"/>
    <n v="59"/>
    <n v="10"/>
    <n v="2602"/>
    <s v="Webstephrey"/>
    <s v="Janita Webstephrey"/>
    <x v="1"/>
  </r>
  <r>
    <x v="6252"/>
    <n v="6618"/>
    <x v="0"/>
    <x v="0"/>
    <s v="C/246/S"/>
    <x v="7"/>
    <s v="S"/>
    <x v="0"/>
    <x v="8"/>
    <x v="0"/>
    <x v="717"/>
    <x v="1216"/>
    <n v="0"/>
    <n v="0"/>
    <n v="421"/>
    <n v="5280"/>
    <s v="Geneltic"/>
    <s v="Alsha Geneltic"/>
    <x v="1"/>
  </r>
  <r>
    <x v="6253"/>
    <n v="6620"/>
    <x v="1"/>
    <x v="0"/>
    <s v="G/1079/S"/>
    <x v="3"/>
    <s v="S"/>
    <x v="1"/>
    <x v="15"/>
    <x v="0"/>
    <x v="0"/>
    <x v="1217"/>
    <n v="273"/>
    <n v="0"/>
    <n v="218"/>
    <n v="606"/>
    <s v="Smalls"/>
    <s v="Allie Smalls"/>
    <x v="1"/>
  </r>
  <r>
    <x v="6254"/>
    <n v="6621"/>
    <x v="1"/>
    <x v="0"/>
    <s v="F/1378/P"/>
    <x v="1"/>
    <s v="P"/>
    <x v="2"/>
    <x v="26"/>
    <x v="0"/>
    <x v="0"/>
    <x v="0"/>
    <n v="642"/>
    <n v="0"/>
    <n v="8"/>
    <n v="650"/>
    <s v="Summington"/>
    <s v="Jilly Summington"/>
    <x v="1"/>
  </r>
  <r>
    <x v="6255"/>
    <n v="6622"/>
    <x v="1"/>
    <x v="0"/>
    <s v="G/1070/P"/>
    <x v="3"/>
    <s v="P"/>
    <x v="2"/>
    <x v="48"/>
    <x v="0"/>
    <x v="1073"/>
    <x v="0"/>
    <n v="44"/>
    <n v="14"/>
    <n v="0"/>
    <n v="810"/>
    <s v="Lynnerett"/>
    <s v="Coreen Lynnerett"/>
    <x v="0"/>
  </r>
  <r>
    <x v="6256"/>
    <n v="6622"/>
    <x v="1"/>
    <x v="1"/>
    <s v="G/1070/P"/>
    <x v="3"/>
    <s v="P"/>
    <x v="0"/>
    <x v="24"/>
    <x v="0"/>
    <x v="0"/>
    <x v="0"/>
    <n v="0"/>
    <n v="0"/>
    <n v="0"/>
    <n v="0"/>
    <s v="Lynnerett"/>
    <s v="Gwendy Lynnerett"/>
    <x v="1"/>
  </r>
  <r>
    <x v="6257"/>
    <n v="6623"/>
    <x v="0"/>
    <x v="1"/>
    <s v="B/218/P"/>
    <x v="0"/>
    <s v="P"/>
    <x v="2"/>
    <x v="22"/>
    <x v="0"/>
    <x v="0"/>
    <x v="0"/>
    <n v="0"/>
    <n v="0"/>
    <n v="0"/>
    <n v="0"/>
    <s v="Geraing"/>
    <s v="Saxinon Geraing"/>
    <x v="1"/>
  </r>
  <r>
    <x v="6258"/>
    <n v="6624"/>
    <x v="1"/>
    <x v="0"/>
    <s v="G/1071/P"/>
    <x v="3"/>
    <s v="P"/>
    <x v="0"/>
    <x v="5"/>
    <x v="0"/>
    <x v="1074"/>
    <x v="0"/>
    <n v="13"/>
    <n v="642"/>
    <n v="498"/>
    <n v="2328"/>
    <s v="Prickmantes"/>
    <s v="Oraryn Prickmantes"/>
    <x v="0"/>
  </r>
  <r>
    <x v="6259"/>
    <n v="6625"/>
    <x v="1"/>
    <x v="1"/>
    <s v="G/1072/P"/>
    <x v="3"/>
    <s v="P"/>
    <x v="1"/>
    <x v="10"/>
    <x v="0"/>
    <x v="0"/>
    <x v="0"/>
    <n v="0"/>
    <n v="0"/>
    <n v="0"/>
    <n v="0"/>
    <s v="Garden"/>
    <s v="Derina Garden"/>
    <x v="1"/>
  </r>
  <r>
    <x v="6260"/>
    <n v="6625"/>
    <x v="1"/>
    <x v="0"/>
    <s v="F/1379/P"/>
    <x v="1"/>
    <s v="P"/>
    <x v="2"/>
    <x v="24"/>
    <x v="0"/>
    <x v="29"/>
    <x v="1197"/>
    <n v="23"/>
    <n v="0"/>
    <n v="0"/>
    <n v="880"/>
    <s v="Garden"/>
    <s v="Hughy Garden"/>
    <x v="0"/>
  </r>
  <r>
    <x v="6261"/>
    <n v="6626"/>
    <x v="1"/>
    <x v="1"/>
    <s v="G/1073/P"/>
    <x v="3"/>
    <s v="P"/>
    <x v="0"/>
    <x v="1"/>
    <x v="0"/>
    <x v="0"/>
    <x v="0"/>
    <n v="0"/>
    <n v="0"/>
    <n v="0"/>
    <n v="0"/>
    <s v="Farrowns"/>
    <s v="Herry Farrowns"/>
    <x v="0"/>
  </r>
  <r>
    <x v="6262"/>
    <n v="6628"/>
    <x v="1"/>
    <x v="0"/>
    <s v="F/1381/P"/>
    <x v="1"/>
    <s v="P"/>
    <x v="0"/>
    <x v="19"/>
    <x v="0"/>
    <x v="0"/>
    <x v="0"/>
    <n v="272"/>
    <n v="394"/>
    <n v="50"/>
    <n v="716"/>
    <s v="-"/>
    <s v="-"/>
    <x v="0"/>
  </r>
  <r>
    <x v="6263"/>
    <n v="6630"/>
    <x v="1"/>
    <x v="0"/>
    <s v="F/1270/S"/>
    <x v="1"/>
    <s v="S"/>
    <x v="0"/>
    <x v="43"/>
    <x v="0"/>
    <x v="0"/>
    <x v="1218"/>
    <n v="0"/>
    <n v="2"/>
    <n v="4"/>
    <n v="1050"/>
    <s v="Singlents"/>
    <s v="Valex Singlents"/>
    <x v="1"/>
  </r>
  <r>
    <x v="6264"/>
    <n v="6631"/>
    <x v="0"/>
    <x v="0"/>
    <s v="C/208/P"/>
    <x v="7"/>
    <s v="P"/>
    <x v="0"/>
    <x v="38"/>
    <x v="0"/>
    <x v="0"/>
    <x v="1219"/>
    <n v="0"/>
    <n v="2167"/>
    <n v="0"/>
    <n v="4058"/>
    <s v="Suasharic"/>
    <s v="Etamino Suasharic"/>
    <x v="0"/>
  </r>
  <r>
    <x v="6265"/>
    <n v="6633"/>
    <x v="0"/>
    <x v="0"/>
    <s v="B/255/S"/>
    <x v="0"/>
    <s v="S"/>
    <x v="0"/>
    <x v="6"/>
    <x v="0"/>
    <x v="0"/>
    <x v="0"/>
    <n v="0"/>
    <n v="0"/>
    <n v="0"/>
    <n v="0"/>
    <s v="Motive"/>
    <s v="Nunkib Motive"/>
    <x v="1"/>
  </r>
  <r>
    <x v="6266"/>
    <n v="6634"/>
    <x v="0"/>
    <x v="1"/>
    <s v="B/219/P"/>
    <x v="0"/>
    <s v="P"/>
    <x v="2"/>
    <x v="59"/>
    <x v="0"/>
    <x v="0"/>
    <x v="0"/>
    <n v="0"/>
    <n v="0"/>
    <n v="0"/>
    <n v="0"/>
    <s v="Dischod"/>
    <s v="Gorabih Dischod"/>
    <x v="1"/>
  </r>
  <r>
    <x v="6267"/>
    <n v="6634"/>
    <x v="3"/>
    <x v="1"/>
    <s v=""/>
    <x v="4"/>
    <s v=""/>
    <x v="0"/>
    <x v="51"/>
    <x v="0"/>
    <x v="0"/>
    <x v="0"/>
    <n v="0"/>
    <n v="0"/>
    <n v="0"/>
    <n v="0"/>
    <s v="Dischod"/>
    <s v="Alasmon Dischod"/>
    <x v="1"/>
  </r>
  <r>
    <x v="6268"/>
    <n v="6635"/>
    <x v="0"/>
    <x v="0"/>
    <s v="C/209/P"/>
    <x v="7"/>
    <s v="P"/>
    <x v="0"/>
    <x v="30"/>
    <x v="0"/>
    <x v="0"/>
    <x v="994"/>
    <n v="26"/>
    <n v="244"/>
    <n v="15"/>
    <n v="1624"/>
    <s v="Entratable"/>
    <s v="Giebara Entratable"/>
    <x v="0"/>
  </r>
  <r>
    <x v="6269"/>
    <n v="6635"/>
    <x v="0"/>
    <x v="0"/>
    <s v="C/209/P"/>
    <x v="7"/>
    <s v="P"/>
    <x v="2"/>
    <x v="11"/>
    <x v="0"/>
    <x v="0"/>
    <x v="584"/>
    <n v="1791"/>
    <n v="414"/>
    <n v="1675"/>
    <n v="4193"/>
    <s v="Entratable"/>
    <s v="Nusakab Entratable"/>
    <x v="0"/>
  </r>
  <r>
    <x v="6270"/>
    <n v="6054"/>
    <x v="2"/>
    <x v="1"/>
    <s v="F/1151/S"/>
    <x v="1"/>
    <s v="S"/>
    <x v="0"/>
    <x v="7"/>
    <x v="2"/>
    <x v="0"/>
    <x v="0"/>
    <n v="0"/>
    <n v="0"/>
    <n v="0"/>
    <n v="0"/>
    <s v="Kie"/>
    <s v="Frus Kie"/>
    <x v="1"/>
  </r>
  <r>
    <x v="6271"/>
    <n v="6638"/>
    <x v="1"/>
    <x v="1"/>
    <s v="G/1074/P"/>
    <x v="3"/>
    <s v="P"/>
    <x v="0"/>
    <x v="19"/>
    <x v="0"/>
    <x v="0"/>
    <x v="0"/>
    <n v="0"/>
    <n v="0"/>
    <n v="0"/>
    <n v="0"/>
    <s v="Hurchez"/>
    <s v="Scotty Hurchez"/>
    <x v="0"/>
  </r>
  <r>
    <x v="6272"/>
    <n v="6639"/>
    <x v="1"/>
    <x v="1"/>
    <s v="G/1075/P"/>
    <x v="3"/>
    <s v="P"/>
    <x v="1"/>
    <x v="41"/>
    <x v="0"/>
    <x v="0"/>
    <x v="0"/>
    <n v="0"/>
    <n v="0"/>
    <n v="0"/>
    <n v="0"/>
    <s v="Strony"/>
    <s v="Nelsie Strony"/>
    <x v="1"/>
  </r>
  <r>
    <x v="6273"/>
    <n v="6641"/>
    <x v="0"/>
    <x v="1"/>
    <s v="C/247/S"/>
    <x v="7"/>
    <s v="S"/>
    <x v="0"/>
    <x v="6"/>
    <x v="0"/>
    <x v="0"/>
    <x v="0"/>
    <n v="0"/>
    <n v="0"/>
    <n v="0"/>
    <n v="0"/>
    <s v="Diateous"/>
    <s v="Algork Diateous"/>
    <x v="1"/>
  </r>
  <r>
    <x v="6274"/>
    <n v="6641"/>
    <x v="0"/>
    <x v="1"/>
    <s v="C/247/S"/>
    <x v="7"/>
    <s v="S"/>
    <x v="2"/>
    <x v="0"/>
    <x v="0"/>
    <x v="0"/>
    <x v="0"/>
    <n v="0"/>
    <n v="0"/>
    <n v="0"/>
    <n v="0"/>
    <s v="Diateous"/>
    <s v="Coxak Diateous"/>
    <x v="1"/>
  </r>
  <r>
    <x v="6275"/>
    <n v="6642"/>
    <x v="1"/>
    <x v="1"/>
    <s v="G/1081/S"/>
    <x v="3"/>
    <s v="S"/>
    <x v="0"/>
    <x v="67"/>
    <x v="0"/>
    <x v="0"/>
    <x v="0"/>
    <n v="0"/>
    <n v="0"/>
    <n v="0"/>
    <n v="0"/>
    <s v="Cohendright"/>
    <s v="Andra Cohendright"/>
    <x v="1"/>
  </r>
  <r>
    <x v="6276"/>
    <n v="6643"/>
    <x v="1"/>
    <x v="0"/>
    <s v="F/1272/S"/>
    <x v="1"/>
    <s v="S"/>
    <x v="0"/>
    <x v="28"/>
    <x v="0"/>
    <x v="0"/>
    <x v="315"/>
    <n v="24"/>
    <n v="0"/>
    <n v="672"/>
    <n v="702"/>
    <s v="Foxter"/>
    <s v="Hughy Foxter"/>
    <x v="0"/>
  </r>
  <r>
    <x v="6277"/>
    <n v="6645"/>
    <x v="1"/>
    <x v="1"/>
    <s v="G/1083/S"/>
    <x v="3"/>
    <s v="S"/>
    <x v="2"/>
    <x v="30"/>
    <x v="0"/>
    <x v="0"/>
    <x v="0"/>
    <n v="0"/>
    <n v="0"/>
    <n v="0"/>
    <n v="0"/>
    <s v="Scotterkins"/>
    <s v="Lanedy Scotterkins"/>
    <x v="1"/>
  </r>
  <r>
    <x v="6278"/>
    <n v="6646"/>
    <x v="1"/>
    <x v="1"/>
    <s v="G/1084/S"/>
    <x v="3"/>
    <s v="S"/>
    <x v="0"/>
    <x v="52"/>
    <x v="0"/>
    <x v="0"/>
    <x v="0"/>
    <n v="0"/>
    <n v="0"/>
    <n v="0"/>
    <n v="0"/>
    <s v="Campson"/>
    <s v="Eduard Campson"/>
    <x v="1"/>
  </r>
  <r>
    <x v="6279"/>
    <n v="6647"/>
    <x v="1"/>
    <x v="0"/>
    <s v="F/1273/S"/>
    <x v="1"/>
    <s v="S"/>
    <x v="1"/>
    <x v="19"/>
    <x v="0"/>
    <x v="71"/>
    <x v="83"/>
    <n v="1501"/>
    <n v="26"/>
    <n v="0"/>
    <n v="1532"/>
    <s v="Hermane"/>
    <s v="Coreen Hermane"/>
    <x v="1"/>
  </r>
  <r>
    <x v="6280"/>
    <n v="6649"/>
    <x v="1"/>
    <x v="0"/>
    <s v="F/1274/S"/>
    <x v="1"/>
    <s v="S"/>
    <x v="0"/>
    <x v="4"/>
    <x v="0"/>
    <x v="0"/>
    <x v="0"/>
    <n v="265"/>
    <n v="0"/>
    <n v="0"/>
    <n v="265"/>
    <s v="Wartyson"/>
    <s v="Andan Wartyson"/>
    <x v="0"/>
  </r>
  <r>
    <x v="6281"/>
    <n v="6650"/>
    <x v="1"/>
    <x v="0"/>
    <s v="G/1077/P"/>
    <x v="3"/>
    <s v="P"/>
    <x v="0"/>
    <x v="13"/>
    <x v="0"/>
    <x v="276"/>
    <x v="0"/>
    <n v="0"/>
    <n v="0"/>
    <n v="796"/>
    <n v="808"/>
    <s v="Beasleyes"/>
    <s v="Joelan Beasleyes"/>
    <x v="0"/>
  </r>
  <r>
    <x v="6282"/>
    <n v="6652"/>
    <x v="1"/>
    <x v="0"/>
    <s v=""/>
    <x v="4"/>
    <s v=""/>
    <x v="1"/>
    <x v="0"/>
    <x v="0"/>
    <x v="0"/>
    <x v="401"/>
    <n v="29"/>
    <n v="424"/>
    <n v="18"/>
    <n v="540"/>
    <s v="Hersons"/>
    <s v="Amyra Hersons"/>
    <x v="0"/>
  </r>
  <r>
    <x v="6283"/>
    <n v="6654"/>
    <x v="1"/>
    <x v="1"/>
    <s v="G/1086/S"/>
    <x v="3"/>
    <s v="S"/>
    <x v="2"/>
    <x v="7"/>
    <x v="0"/>
    <x v="0"/>
    <x v="0"/>
    <n v="0"/>
    <n v="0"/>
    <n v="0"/>
    <n v="0"/>
    <s v="Griffince"/>
    <s v="Inette Griffince"/>
    <x v="1"/>
  </r>
  <r>
    <x v="6284"/>
    <n v="6654"/>
    <x v="1"/>
    <x v="1"/>
    <s v="G/1086/S"/>
    <x v="3"/>
    <s v="S"/>
    <x v="2"/>
    <x v="71"/>
    <x v="0"/>
    <x v="0"/>
    <x v="0"/>
    <n v="0"/>
    <n v="0"/>
    <n v="0"/>
    <n v="0"/>
    <s v="-"/>
    <s v="-"/>
    <x v="1"/>
  </r>
  <r>
    <x v="6285"/>
    <n v="6654"/>
    <x v="1"/>
    <x v="1"/>
    <s v="G/1086/S"/>
    <x v="3"/>
    <s v="S"/>
    <x v="0"/>
    <x v="1"/>
    <x v="0"/>
    <x v="0"/>
    <x v="0"/>
    <n v="0"/>
    <n v="0"/>
    <n v="0"/>
    <n v="0"/>
    <s v="Griffince"/>
    <s v="Ernice Griffince"/>
    <x v="1"/>
  </r>
  <r>
    <x v="6286"/>
    <n v="6062"/>
    <x v="2"/>
    <x v="0"/>
    <s v="F/1254/P"/>
    <x v="1"/>
    <s v="P"/>
    <x v="0"/>
    <x v="3"/>
    <x v="0"/>
    <x v="1075"/>
    <x v="0"/>
    <n v="501"/>
    <n v="0"/>
    <n v="1013"/>
    <n v="1815"/>
    <s v="Sesa"/>
    <s v="Tous Sesa"/>
    <x v="0"/>
  </r>
  <r>
    <x v="6287"/>
    <n v="6656"/>
    <x v="0"/>
    <x v="1"/>
    <s v="B/221/P"/>
    <x v="0"/>
    <s v="P"/>
    <x v="0"/>
    <x v="10"/>
    <x v="0"/>
    <x v="0"/>
    <x v="0"/>
    <n v="0"/>
    <n v="0"/>
    <n v="0"/>
    <n v="0"/>
    <s v="Suarging"/>
    <s v="Naviton Suarging"/>
    <x v="1"/>
  </r>
  <r>
    <x v="6288"/>
    <n v="6062"/>
    <x v="2"/>
    <x v="0"/>
    <s v="E/388/P"/>
    <x v="6"/>
    <s v="P"/>
    <x v="0"/>
    <x v="8"/>
    <x v="0"/>
    <x v="0"/>
    <x v="0"/>
    <n v="0"/>
    <n v="0"/>
    <n v="0"/>
    <n v="0"/>
    <s v="Sesa"/>
    <s v="Cranch Sesa"/>
    <x v="0"/>
  </r>
  <r>
    <x v="6289"/>
    <n v="6660"/>
    <x v="1"/>
    <x v="0"/>
    <s v="F/1384/P"/>
    <x v="1"/>
    <s v="P"/>
    <x v="0"/>
    <x v="52"/>
    <x v="0"/>
    <x v="962"/>
    <x v="0"/>
    <n v="47"/>
    <n v="3"/>
    <n v="53"/>
    <n v="693"/>
    <s v="Horndley"/>
    <s v="Debora Horndley"/>
    <x v="0"/>
  </r>
  <r>
    <x v="6290"/>
    <n v="6662"/>
    <x v="1"/>
    <x v="0"/>
    <s v="G/1087/S"/>
    <x v="3"/>
    <s v="S"/>
    <x v="0"/>
    <x v="16"/>
    <x v="0"/>
    <x v="0"/>
    <x v="0"/>
    <n v="0"/>
    <n v="0"/>
    <n v="0"/>
    <n v="0"/>
    <s v="Whitez"/>
    <s v="Coryl Whitez"/>
    <x v="0"/>
  </r>
  <r>
    <x v="6291"/>
    <n v="6662"/>
    <x v="1"/>
    <x v="2"/>
    <s v="G/1087/S"/>
    <x v="3"/>
    <s v="S"/>
    <x v="0"/>
    <x v="40"/>
    <x v="0"/>
    <x v="0"/>
    <x v="0"/>
    <n v="0"/>
    <n v="0"/>
    <n v="0"/>
    <n v="0"/>
    <s v="Whitez"/>
    <s v="Dianie Whitez"/>
    <x v="1"/>
  </r>
  <r>
    <x v="6292"/>
    <n v="6662"/>
    <x v="1"/>
    <x v="1"/>
    <s v="G/1087/S"/>
    <x v="3"/>
    <s v="S"/>
    <x v="2"/>
    <x v="16"/>
    <x v="0"/>
    <x v="0"/>
    <x v="0"/>
    <n v="0"/>
    <n v="0"/>
    <n v="0"/>
    <n v="0"/>
    <s v="Blange"/>
    <s v="Tonnie Blange"/>
    <x v="1"/>
  </r>
  <r>
    <x v="6293"/>
    <n v="6663"/>
    <x v="1"/>
    <x v="0"/>
    <s v="G/1079/P"/>
    <x v="3"/>
    <s v="P"/>
    <x v="0"/>
    <x v="28"/>
    <x v="0"/>
    <x v="1076"/>
    <x v="130"/>
    <n v="9"/>
    <n v="373"/>
    <n v="0"/>
    <n v="809"/>
    <s v="Hickerson"/>
    <s v="Almara Hickerson"/>
    <x v="0"/>
  </r>
  <r>
    <x v="6294"/>
    <n v="6663"/>
    <x v="1"/>
    <x v="0"/>
    <s v="F/1385/P"/>
    <x v="1"/>
    <s v="P"/>
    <x v="0"/>
    <x v="8"/>
    <x v="0"/>
    <x v="105"/>
    <x v="0"/>
    <n v="655"/>
    <n v="43"/>
    <n v="16"/>
    <n v="804"/>
    <s v="Hickerson"/>
    <s v="Blanie Hickerson"/>
    <x v="0"/>
  </r>
  <r>
    <x v="6295"/>
    <n v="6664"/>
    <x v="1"/>
    <x v="0"/>
    <s v="G/1088/S"/>
    <x v="3"/>
    <s v="S"/>
    <x v="0"/>
    <x v="41"/>
    <x v="0"/>
    <x v="0"/>
    <x v="0"/>
    <n v="827"/>
    <n v="0"/>
    <n v="0"/>
    <n v="827"/>
    <s v="Barnoldeney"/>
    <s v="Annaha Barnoldeney"/>
    <x v="1"/>
  </r>
  <r>
    <x v="6296"/>
    <n v="6665"/>
    <x v="0"/>
    <x v="1"/>
    <s v="B/222/P"/>
    <x v="0"/>
    <s v="P"/>
    <x v="2"/>
    <x v="30"/>
    <x v="0"/>
    <x v="0"/>
    <x v="0"/>
    <n v="0"/>
    <n v="0"/>
    <n v="0"/>
    <n v="0"/>
    <s v="Disivering"/>
    <s v="Alraium Disivering"/>
    <x v="1"/>
  </r>
  <r>
    <x v="6297"/>
    <n v="6665"/>
    <x v="0"/>
    <x v="0"/>
    <s v="B/222/P"/>
    <x v="0"/>
    <s v="P"/>
    <x v="0"/>
    <x v="41"/>
    <x v="0"/>
    <x v="23"/>
    <x v="1220"/>
    <n v="0"/>
    <n v="0"/>
    <n v="182"/>
    <n v="1523"/>
    <s v="Disivering"/>
    <s v="Sabireo Disivering"/>
    <x v="0"/>
  </r>
  <r>
    <x v="6298"/>
    <n v="6665"/>
    <x v="0"/>
    <x v="0"/>
    <s v="B/222/P"/>
    <x v="0"/>
    <s v="P"/>
    <x v="0"/>
    <x v="70"/>
    <x v="0"/>
    <x v="0"/>
    <x v="0"/>
    <n v="0"/>
    <n v="0"/>
    <n v="0"/>
    <n v="0"/>
    <s v="Disivering"/>
    <s v="Tachba Disivering"/>
    <x v="1"/>
  </r>
  <r>
    <x v="6299"/>
    <n v="6665"/>
    <x v="0"/>
    <x v="0"/>
    <s v="B/222/P"/>
    <x v="0"/>
    <s v="P"/>
    <x v="2"/>
    <x v="8"/>
    <x v="0"/>
    <x v="0"/>
    <x v="1221"/>
    <n v="0"/>
    <n v="0"/>
    <n v="5496"/>
    <n v="8000"/>
    <s v="Disivering"/>
    <s v="Saiphda Disivering"/>
    <x v="0"/>
  </r>
  <r>
    <x v="6300"/>
    <n v="6667"/>
    <x v="0"/>
    <x v="1"/>
    <s v="C/248/S"/>
    <x v="7"/>
    <s v="S"/>
    <x v="0"/>
    <x v="13"/>
    <x v="0"/>
    <x v="0"/>
    <x v="0"/>
    <n v="0"/>
    <n v="0"/>
    <n v="0"/>
    <n v="0"/>
    <s v="Cisorter"/>
    <s v="Avijava Cisorter"/>
    <x v="1"/>
  </r>
  <r>
    <x v="6301"/>
    <n v="6668"/>
    <x v="1"/>
    <x v="0"/>
    <s v="G/1089/S"/>
    <x v="3"/>
    <s v="S"/>
    <x v="0"/>
    <x v="66"/>
    <x v="0"/>
    <x v="0"/>
    <x v="0"/>
    <n v="649"/>
    <n v="0"/>
    <n v="239"/>
    <n v="888"/>
    <s v="-"/>
    <s v="-"/>
    <x v="1"/>
  </r>
  <r>
    <x v="6302"/>
    <n v="6668"/>
    <x v="1"/>
    <x v="0"/>
    <s v="G/1089/S"/>
    <x v="3"/>
    <s v="S"/>
    <x v="0"/>
    <x v="38"/>
    <x v="0"/>
    <x v="63"/>
    <x v="279"/>
    <n v="74"/>
    <n v="1548"/>
    <n v="18"/>
    <n v="1722"/>
    <s v="Walston"/>
    <s v="Craine Walston"/>
    <x v="0"/>
  </r>
  <r>
    <x v="6303"/>
    <n v="6669"/>
    <x v="1"/>
    <x v="0"/>
    <s v="E/423/P"/>
    <x v="6"/>
    <s v="P"/>
    <x v="2"/>
    <x v="7"/>
    <x v="0"/>
    <x v="9"/>
    <x v="0"/>
    <n v="304"/>
    <n v="291"/>
    <n v="2"/>
    <n v="629"/>
    <s v="Kiddley"/>
    <s v="Delley Kiddley"/>
    <x v="1"/>
  </r>
  <r>
    <x v="6304"/>
    <n v="6670"/>
    <x v="1"/>
    <x v="0"/>
    <s v="F/1278/S"/>
    <x v="1"/>
    <s v="S"/>
    <x v="0"/>
    <x v="12"/>
    <x v="0"/>
    <x v="1077"/>
    <x v="319"/>
    <n v="0"/>
    <n v="0"/>
    <n v="0"/>
    <n v="899"/>
    <s v="Burchard"/>
    <s v="Nancey Burchard"/>
    <x v="0"/>
  </r>
  <r>
    <x v="6305"/>
    <n v="6069"/>
    <x v="2"/>
    <x v="0"/>
    <s v="D/185/S"/>
    <x v="5"/>
    <s v="S"/>
    <x v="2"/>
    <x v="24"/>
    <x v="0"/>
    <x v="1078"/>
    <x v="0"/>
    <n v="109"/>
    <n v="236"/>
    <n v="0"/>
    <n v="4156"/>
    <s v="Buthe"/>
    <s v="Hers Buthe"/>
    <x v="0"/>
  </r>
  <r>
    <x v="6306"/>
    <n v="6073"/>
    <x v="2"/>
    <x v="1"/>
    <s v="F/1156/S"/>
    <x v="1"/>
    <s v="S"/>
    <x v="2"/>
    <x v="6"/>
    <x v="0"/>
    <x v="0"/>
    <x v="0"/>
    <n v="0"/>
    <n v="0"/>
    <n v="0"/>
    <n v="0"/>
    <s v="Sau"/>
    <s v="Bubbix Sau"/>
    <x v="1"/>
  </r>
  <r>
    <x v="6307"/>
    <n v="6090"/>
    <x v="2"/>
    <x v="1"/>
    <s v="F/1259/P"/>
    <x v="1"/>
    <s v="P"/>
    <x v="0"/>
    <x v="39"/>
    <x v="0"/>
    <x v="0"/>
    <x v="0"/>
    <n v="0"/>
    <n v="0"/>
    <n v="0"/>
    <n v="0"/>
    <s v="Bra"/>
    <s v="Cants Bra"/>
    <x v="1"/>
  </r>
  <r>
    <x v="6308"/>
    <n v="6095"/>
    <x v="2"/>
    <x v="0"/>
    <s v="D/192/P"/>
    <x v="5"/>
    <s v="P"/>
    <x v="0"/>
    <x v="19"/>
    <x v="0"/>
    <x v="1079"/>
    <x v="0"/>
    <n v="802"/>
    <n v="0"/>
    <n v="0"/>
    <n v="4366"/>
    <s v="Rapie"/>
    <s v="Crin Rapie"/>
    <x v="0"/>
  </r>
  <r>
    <x v="6309"/>
    <n v="6112"/>
    <x v="2"/>
    <x v="1"/>
    <s v="F/1264/P"/>
    <x v="1"/>
    <s v="P"/>
    <x v="0"/>
    <x v="39"/>
    <x v="2"/>
    <x v="0"/>
    <x v="0"/>
    <n v="0"/>
    <n v="0"/>
    <n v="0"/>
    <n v="0"/>
    <s v="Sad"/>
    <s v="Ber Sad"/>
    <x v="1"/>
  </r>
  <r>
    <x v="6310"/>
    <n v="6115"/>
    <x v="2"/>
    <x v="0"/>
    <s v="E/390/P"/>
    <x v="6"/>
    <s v="P"/>
    <x v="0"/>
    <x v="53"/>
    <x v="0"/>
    <x v="498"/>
    <x v="0"/>
    <n v="0"/>
    <n v="764"/>
    <n v="21"/>
    <n v="1298"/>
    <s v="Anpie"/>
    <s v="Naish Anpie"/>
    <x v="0"/>
  </r>
  <r>
    <x v="6311"/>
    <n v="6116"/>
    <x v="2"/>
    <x v="0"/>
    <s v="F/1167/S"/>
    <x v="1"/>
    <s v="S"/>
    <x v="0"/>
    <x v="7"/>
    <x v="0"/>
    <x v="268"/>
    <x v="0"/>
    <n v="72"/>
    <n v="6"/>
    <n v="0"/>
    <n v="906"/>
    <s v="Hart"/>
    <s v="Boon Hart"/>
    <x v="0"/>
  </r>
  <r>
    <x v="6312"/>
    <n v="6673"/>
    <x v="1"/>
    <x v="0"/>
    <s v="E/425/P"/>
    <x v="6"/>
    <s v="P"/>
    <x v="0"/>
    <x v="11"/>
    <x v="0"/>
    <x v="1080"/>
    <x v="0"/>
    <n v="0"/>
    <n v="0"/>
    <n v="13"/>
    <n v="1608"/>
    <s v="Phillis"/>
    <s v="Sonnie Phillis"/>
    <x v="0"/>
  </r>
  <r>
    <x v="6313"/>
    <n v="6674"/>
    <x v="0"/>
    <x v="0"/>
    <s v="E/426/P"/>
    <x v="6"/>
    <s v="P"/>
    <x v="0"/>
    <x v="19"/>
    <x v="0"/>
    <x v="0"/>
    <x v="379"/>
    <n v="0"/>
    <n v="1733"/>
    <n v="11"/>
    <n v="2585"/>
    <s v="Swirring"/>
    <s v="Wezna Swirring"/>
    <x v="0"/>
  </r>
  <r>
    <x v="6314"/>
    <n v="6674"/>
    <x v="0"/>
    <x v="1"/>
    <s v="E/426/P"/>
    <x v="6"/>
    <s v="P"/>
    <x v="0"/>
    <x v="25"/>
    <x v="0"/>
    <x v="0"/>
    <x v="0"/>
    <n v="0"/>
    <n v="0"/>
    <n v="0"/>
    <n v="0"/>
    <s v="Slowatic"/>
    <s v="Meron Slowatic"/>
    <x v="1"/>
  </r>
  <r>
    <x v="6315"/>
    <n v="6674"/>
    <x v="0"/>
    <x v="2"/>
    <s v="E/426/P"/>
    <x v="6"/>
    <s v="P"/>
    <x v="2"/>
    <x v="24"/>
    <x v="0"/>
    <x v="0"/>
    <x v="0"/>
    <n v="0"/>
    <n v="0"/>
    <n v="0"/>
    <n v="0"/>
    <s v="Slowatic"/>
    <s v="Sheratz Slowatic"/>
    <x v="1"/>
  </r>
  <r>
    <x v="6316"/>
    <n v="6674"/>
    <x v="0"/>
    <x v="1"/>
    <s v="E/426/P"/>
    <x v="6"/>
    <s v="P"/>
    <x v="0"/>
    <x v="36"/>
    <x v="0"/>
    <x v="0"/>
    <x v="0"/>
    <n v="0"/>
    <n v="0"/>
    <n v="0"/>
    <n v="0"/>
    <s v="Swirring"/>
    <s v="Acruxon Swirring"/>
    <x v="1"/>
  </r>
  <r>
    <x v="6317"/>
    <n v="6674"/>
    <x v="0"/>
    <x v="0"/>
    <s v="E/426/P"/>
    <x v="6"/>
    <s v="P"/>
    <x v="0"/>
    <x v="36"/>
    <x v="0"/>
    <x v="0"/>
    <x v="260"/>
    <n v="0"/>
    <n v="1525"/>
    <n v="475"/>
    <n v="2004"/>
    <s v="Swirring"/>
    <s v="Jihda Swirring"/>
    <x v="0"/>
  </r>
  <r>
    <x v="6318"/>
    <n v="6675"/>
    <x v="1"/>
    <x v="0"/>
    <s v="F/1388/P"/>
    <x v="1"/>
    <s v="P"/>
    <x v="0"/>
    <x v="62"/>
    <x v="0"/>
    <x v="1081"/>
    <x v="370"/>
    <n v="0"/>
    <n v="0"/>
    <n v="170"/>
    <n v="901"/>
    <s v="Gouldensen"/>
    <s v="Derry Gouldensen"/>
    <x v="0"/>
  </r>
  <r>
    <x v="6319"/>
    <n v="6675"/>
    <x v="1"/>
    <x v="0"/>
    <s v="E/427/P"/>
    <x v="6"/>
    <s v="P"/>
    <x v="1"/>
    <x v="1"/>
    <x v="0"/>
    <x v="70"/>
    <x v="0"/>
    <n v="0"/>
    <n v="0"/>
    <n v="1495"/>
    <n v="1556"/>
    <s v="-"/>
    <s v="-"/>
    <x v="0"/>
  </r>
  <r>
    <x v="6320"/>
    <n v="6676"/>
    <x v="0"/>
    <x v="1"/>
    <s v="D/200/S"/>
    <x v="5"/>
    <s v="S"/>
    <x v="0"/>
    <x v="8"/>
    <x v="0"/>
    <x v="0"/>
    <x v="0"/>
    <n v="0"/>
    <n v="0"/>
    <n v="0"/>
    <n v="0"/>
    <s v="Ourcul"/>
    <s v="Errak Ourcul"/>
    <x v="1"/>
  </r>
  <r>
    <x v="6321"/>
    <n v="6680"/>
    <x v="1"/>
    <x v="0"/>
    <s v="G/1082/P"/>
    <x v="3"/>
    <s v="P"/>
    <x v="0"/>
    <x v="39"/>
    <x v="0"/>
    <x v="0"/>
    <x v="534"/>
    <n v="512"/>
    <n v="34"/>
    <n v="0"/>
    <n v="907"/>
    <s v="Puckley"/>
    <s v="Letta Puckley"/>
    <x v="1"/>
  </r>
  <r>
    <x v="6322"/>
    <n v="6681"/>
    <x v="1"/>
    <x v="0"/>
    <s v="F/1280/S"/>
    <x v="1"/>
    <s v="S"/>
    <x v="2"/>
    <x v="15"/>
    <x v="0"/>
    <x v="0"/>
    <x v="1222"/>
    <n v="381"/>
    <n v="0"/>
    <n v="12"/>
    <n v="1226"/>
    <s v="Lerez"/>
    <s v="Belly Lerez"/>
    <x v="1"/>
  </r>
  <r>
    <x v="6323"/>
    <n v="6683"/>
    <x v="1"/>
    <x v="1"/>
    <s v="G/1083/P"/>
    <x v="3"/>
    <s v="P"/>
    <x v="1"/>
    <x v="25"/>
    <x v="0"/>
    <x v="0"/>
    <x v="0"/>
    <n v="0"/>
    <n v="0"/>
    <n v="0"/>
    <n v="0"/>
    <s v="Coolerson"/>
    <s v="Patsyn Coolerson"/>
    <x v="1"/>
  </r>
  <r>
    <x v="6324"/>
    <n v="6684"/>
    <x v="0"/>
    <x v="0"/>
    <s v="C/210/P"/>
    <x v="7"/>
    <s v="P"/>
    <x v="0"/>
    <x v="55"/>
    <x v="0"/>
    <x v="0"/>
    <x v="823"/>
    <n v="0"/>
    <n v="8522"/>
    <n v="0"/>
    <n v="8740"/>
    <s v="Exhaft"/>
    <s v="Geons Exhaft"/>
    <x v="0"/>
  </r>
  <r>
    <x v="6325"/>
    <n v="6684"/>
    <x v="0"/>
    <x v="0"/>
    <s v="C/210/P"/>
    <x v="7"/>
    <s v="P"/>
    <x v="0"/>
    <x v="29"/>
    <x v="2"/>
    <x v="0"/>
    <x v="0"/>
    <n v="335"/>
    <n v="143"/>
    <n v="764"/>
    <n v="1242"/>
    <s v="Exhaft"/>
    <s v="Ziba Exhaft"/>
    <x v="1"/>
  </r>
  <r>
    <x v="6326"/>
    <n v="6684"/>
    <x v="0"/>
    <x v="0"/>
    <s v="C/210/P"/>
    <x v="7"/>
    <s v="P"/>
    <x v="0"/>
    <x v="59"/>
    <x v="0"/>
    <x v="0"/>
    <x v="968"/>
    <n v="0"/>
    <n v="2395"/>
    <n v="1638"/>
    <n v="4403"/>
    <s v="Exhaft"/>
    <s v="Duhrkab Exhaft"/>
    <x v="0"/>
  </r>
  <r>
    <x v="6327"/>
    <n v="6691"/>
    <x v="1"/>
    <x v="0"/>
    <s v="F/1390/P"/>
    <x v="1"/>
    <s v="P"/>
    <x v="0"/>
    <x v="7"/>
    <x v="0"/>
    <x v="64"/>
    <x v="1223"/>
    <n v="542"/>
    <n v="0"/>
    <n v="0"/>
    <n v="806"/>
    <s v="Schwardson"/>
    <s v="Pamont Schwardson"/>
    <x v="1"/>
  </r>
  <r>
    <x v="6328"/>
    <n v="6692"/>
    <x v="0"/>
    <x v="1"/>
    <s v="B/256/S"/>
    <x v="0"/>
    <s v="S"/>
    <x v="2"/>
    <x v="6"/>
    <x v="0"/>
    <x v="0"/>
    <x v="0"/>
    <n v="0"/>
    <n v="0"/>
    <n v="0"/>
    <n v="0"/>
    <s v="Syncepul"/>
    <s v="Sino Syncepul"/>
    <x v="1"/>
  </r>
  <r>
    <x v="6329"/>
    <n v="6693"/>
    <x v="1"/>
    <x v="0"/>
    <s v="E/428/P"/>
    <x v="6"/>
    <s v="P"/>
    <x v="0"/>
    <x v="31"/>
    <x v="0"/>
    <x v="0"/>
    <x v="0"/>
    <n v="719"/>
    <n v="274"/>
    <n v="0"/>
    <n v="993"/>
    <s v="Cleman"/>
    <s v="Cinda Cleman"/>
    <x v="0"/>
  </r>
  <r>
    <x v="6330"/>
    <n v="6694"/>
    <x v="1"/>
    <x v="1"/>
    <s v="G/1084/P"/>
    <x v="3"/>
    <s v="P"/>
    <x v="0"/>
    <x v="77"/>
    <x v="0"/>
    <x v="0"/>
    <x v="0"/>
    <n v="0"/>
    <n v="0"/>
    <n v="0"/>
    <n v="0"/>
    <s v="Mcneiley"/>
    <s v="Ger Mcneiley"/>
    <x v="1"/>
  </r>
  <r>
    <x v="6331"/>
    <n v="6697"/>
    <x v="1"/>
    <x v="0"/>
    <s v="G/1085/P"/>
    <x v="3"/>
    <s v="P"/>
    <x v="3"/>
    <x v="28"/>
    <x v="0"/>
    <x v="0"/>
    <x v="10"/>
    <n v="34"/>
    <n v="0"/>
    <n v="774"/>
    <n v="809"/>
    <s v="Irwines"/>
    <s v="Mariel Irwines"/>
    <x v="0"/>
  </r>
  <r>
    <x v="6332"/>
    <n v="6698"/>
    <x v="1"/>
    <x v="0"/>
    <s v="F/1393/P"/>
    <x v="1"/>
    <s v="P"/>
    <x v="1"/>
    <x v="14"/>
    <x v="0"/>
    <x v="399"/>
    <x v="1224"/>
    <n v="0"/>
    <n v="0"/>
    <n v="124"/>
    <n v="684"/>
    <s v="Hayersents"/>
    <s v="Julion Hayersents"/>
    <x v="0"/>
  </r>
  <r>
    <x v="6333"/>
    <n v="6118"/>
    <x v="2"/>
    <x v="0"/>
    <s v="F/1266/P"/>
    <x v="1"/>
    <s v="P"/>
    <x v="2"/>
    <x v="42"/>
    <x v="0"/>
    <x v="1082"/>
    <x v="0"/>
    <n v="1"/>
    <n v="305"/>
    <n v="0"/>
    <n v="1462"/>
    <s v="Pité"/>
    <s v="Carde Pité"/>
    <x v="0"/>
  </r>
  <r>
    <x v="6334"/>
    <n v="6702"/>
    <x v="1"/>
    <x v="1"/>
    <s v="G/1087/P"/>
    <x v="3"/>
    <s v="P"/>
    <x v="0"/>
    <x v="53"/>
    <x v="0"/>
    <x v="0"/>
    <x v="0"/>
    <n v="0"/>
    <n v="0"/>
    <n v="0"/>
    <n v="0"/>
    <s v="Carverson"/>
    <s v="Dell Carverson"/>
    <x v="1"/>
  </r>
  <r>
    <x v="6335"/>
    <n v="6706"/>
    <x v="0"/>
    <x v="1"/>
    <s v="B/224/P"/>
    <x v="0"/>
    <s v="P"/>
    <x v="0"/>
    <x v="33"/>
    <x v="0"/>
    <x v="0"/>
    <x v="0"/>
    <n v="0"/>
    <n v="0"/>
    <n v="0"/>
    <n v="0"/>
    <s v="Dishocatal"/>
    <s v="Asellah Dishocatal"/>
    <x v="1"/>
  </r>
  <r>
    <x v="6336"/>
    <n v="6706"/>
    <x v="0"/>
    <x v="1"/>
    <s v="B/224/P"/>
    <x v="0"/>
    <s v="P"/>
    <x v="0"/>
    <x v="36"/>
    <x v="0"/>
    <x v="0"/>
    <x v="0"/>
    <n v="0"/>
    <n v="0"/>
    <n v="0"/>
    <n v="0"/>
    <s v="Dishocatal"/>
    <s v="Arix Dishocatal"/>
    <x v="1"/>
  </r>
  <r>
    <x v="6337"/>
    <n v="6707"/>
    <x v="1"/>
    <x v="1"/>
    <s v="G/1091/S"/>
    <x v="3"/>
    <s v="S"/>
    <x v="0"/>
    <x v="59"/>
    <x v="0"/>
    <x v="0"/>
    <x v="0"/>
    <n v="0"/>
    <n v="0"/>
    <n v="0"/>
    <n v="0"/>
    <s v="Thomason"/>
    <s v="Scotte Thomason"/>
    <x v="1"/>
  </r>
  <r>
    <x v="6338"/>
    <n v="6708"/>
    <x v="0"/>
    <x v="0"/>
    <s v="A/67/P"/>
    <x v="2"/>
    <s v="P"/>
    <x v="0"/>
    <x v="16"/>
    <x v="0"/>
    <x v="0"/>
    <x v="0"/>
    <n v="0"/>
    <n v="0"/>
    <n v="0"/>
    <n v="0"/>
    <s v="Sysilstict"/>
    <s v="Muonons Sysilstict"/>
    <x v="1"/>
  </r>
  <r>
    <x v="6339"/>
    <n v="6708"/>
    <x v="0"/>
    <x v="0"/>
    <s v="A/67/P"/>
    <x v="2"/>
    <s v="P"/>
    <x v="0"/>
    <x v="37"/>
    <x v="0"/>
    <x v="0"/>
    <x v="0"/>
    <n v="0"/>
    <n v="0"/>
    <n v="0"/>
    <n v="0"/>
    <s v="-"/>
    <s v="-"/>
    <x v="1"/>
  </r>
  <r>
    <x v="6340"/>
    <n v="6708"/>
    <x v="0"/>
    <x v="0"/>
    <s v="A/67/P"/>
    <x v="2"/>
    <s v="P"/>
    <x v="0"/>
    <x v="39"/>
    <x v="0"/>
    <x v="917"/>
    <x v="1225"/>
    <n v="0"/>
    <n v="7"/>
    <n v="1279"/>
    <n v="2806"/>
    <s v="Sysilstict"/>
    <s v="Furuson Sysilstict"/>
    <x v="0"/>
  </r>
  <r>
    <x v="6341"/>
    <n v="6708"/>
    <x v="0"/>
    <x v="1"/>
    <s v="A/67/P"/>
    <x v="2"/>
    <s v="P"/>
    <x v="2"/>
    <x v="43"/>
    <x v="0"/>
    <x v="0"/>
    <x v="0"/>
    <n v="0"/>
    <n v="0"/>
    <n v="0"/>
    <n v="0"/>
    <s v="Sysilstict"/>
    <s v="Elebi Sysilstict"/>
    <x v="1"/>
  </r>
  <r>
    <x v="6342"/>
    <n v="6708"/>
    <x v="0"/>
    <x v="1"/>
    <s v="A/67/P"/>
    <x v="2"/>
    <s v="P"/>
    <x v="2"/>
    <x v="8"/>
    <x v="0"/>
    <x v="0"/>
    <x v="0"/>
    <n v="0"/>
    <n v="0"/>
    <n v="0"/>
    <n v="0"/>
    <s v="Sysilstict"/>
    <s v="Ashird Sysilstict"/>
    <x v="1"/>
  </r>
  <r>
    <x v="6343"/>
    <n v="6708"/>
    <x v="0"/>
    <x v="1"/>
    <s v="A/67/P"/>
    <x v="2"/>
    <s v="P"/>
    <x v="2"/>
    <x v="54"/>
    <x v="1"/>
    <x v="0"/>
    <x v="0"/>
    <n v="0"/>
    <n v="0"/>
    <n v="0"/>
    <n v="0"/>
    <s v="Sysilstict"/>
    <s v="Shamak Sysilstict"/>
    <x v="1"/>
  </r>
  <r>
    <x v="6344"/>
    <n v="6709"/>
    <x v="1"/>
    <x v="1"/>
    <s v="G/1092/S"/>
    <x v="3"/>
    <s v="S"/>
    <x v="0"/>
    <x v="15"/>
    <x v="0"/>
    <x v="0"/>
    <x v="0"/>
    <n v="0"/>
    <n v="0"/>
    <n v="0"/>
    <n v="0"/>
    <s v="Antoshipson"/>
    <s v="Lanedy Antoshipson"/>
    <x v="1"/>
  </r>
  <r>
    <x v="6345"/>
    <n v="6118"/>
    <x v="2"/>
    <x v="1"/>
    <s v="E/391/P"/>
    <x v="6"/>
    <s v="P"/>
    <x v="0"/>
    <x v="0"/>
    <x v="0"/>
    <x v="0"/>
    <x v="0"/>
    <n v="0"/>
    <n v="0"/>
    <n v="0"/>
    <n v="0"/>
    <s v="Pité"/>
    <s v="Tyog Pité"/>
    <x v="0"/>
  </r>
  <r>
    <x v="6346"/>
    <n v="6713"/>
    <x v="1"/>
    <x v="0"/>
    <s v="F/1395/P"/>
    <x v="1"/>
    <s v="P"/>
    <x v="2"/>
    <x v="1"/>
    <x v="0"/>
    <x v="1083"/>
    <x v="0"/>
    <n v="0"/>
    <n v="0"/>
    <n v="0"/>
    <n v="700"/>
    <s v="Sweene"/>
    <s v="Raulia Sweene"/>
    <x v="0"/>
  </r>
  <r>
    <x v="6347"/>
    <n v="6718"/>
    <x v="1"/>
    <x v="0"/>
    <s v="G/1088/P"/>
    <x v="3"/>
    <s v="P"/>
    <x v="0"/>
    <x v="12"/>
    <x v="0"/>
    <x v="286"/>
    <x v="1226"/>
    <n v="0"/>
    <n v="528"/>
    <n v="0"/>
    <n v="784"/>
    <s v="Mcfaddoxter"/>
    <s v="Dawne Mcfaddoxter"/>
    <x v="0"/>
  </r>
  <r>
    <x v="6348"/>
    <n v="6718"/>
    <x v="1"/>
    <x v="1"/>
    <s v="G/1088/P"/>
    <x v="3"/>
    <s v="P"/>
    <x v="0"/>
    <x v="63"/>
    <x v="0"/>
    <x v="0"/>
    <x v="0"/>
    <n v="0"/>
    <n v="0"/>
    <n v="0"/>
    <n v="0"/>
    <s v="Mcfaddoxter"/>
    <s v="Timmy Mcfaddoxter"/>
    <x v="0"/>
  </r>
  <r>
    <x v="6349"/>
    <n v="6718"/>
    <x v="1"/>
    <x v="1"/>
    <s v="G/1088/P"/>
    <x v="3"/>
    <s v="P"/>
    <x v="0"/>
    <x v="34"/>
    <x v="0"/>
    <x v="0"/>
    <x v="0"/>
    <n v="0"/>
    <n v="0"/>
    <n v="0"/>
    <n v="0"/>
    <s v="Mcfaddoxter"/>
    <s v="Garlie Mcfaddoxter"/>
    <x v="1"/>
  </r>
  <r>
    <x v="6350"/>
    <n v="6123"/>
    <x v="2"/>
    <x v="1"/>
    <s v="F/1268/P"/>
    <x v="1"/>
    <s v="P"/>
    <x v="0"/>
    <x v="34"/>
    <x v="0"/>
    <x v="0"/>
    <x v="0"/>
    <n v="0"/>
    <n v="0"/>
    <n v="0"/>
    <n v="0"/>
    <s v="Ancy"/>
    <s v="Sugbix Ancy"/>
    <x v="1"/>
  </r>
  <r>
    <x v="6351"/>
    <n v="6720"/>
    <x v="0"/>
    <x v="0"/>
    <s v="A/81/S"/>
    <x v="2"/>
    <s v="S"/>
    <x v="0"/>
    <x v="5"/>
    <x v="0"/>
    <x v="0"/>
    <x v="0"/>
    <n v="0"/>
    <n v="0"/>
    <n v="0"/>
    <n v="0"/>
    <s v="Guieroolow"/>
    <s v="Genubik Guieroolow"/>
    <x v="1"/>
  </r>
  <r>
    <x v="6352"/>
    <n v="6721"/>
    <x v="1"/>
    <x v="2"/>
    <s v="G/1095/S"/>
    <x v="3"/>
    <s v="S"/>
    <x v="0"/>
    <x v="40"/>
    <x v="0"/>
    <x v="0"/>
    <x v="0"/>
    <n v="0"/>
    <n v="0"/>
    <n v="0"/>
    <n v="0"/>
    <s v="Cleminglas"/>
    <s v="Lan Cleminglas"/>
    <x v="1"/>
  </r>
  <r>
    <x v="6353"/>
    <n v="6722"/>
    <x v="0"/>
    <x v="1"/>
    <s v="E/445/S"/>
    <x v="6"/>
    <s v="S"/>
    <x v="2"/>
    <x v="7"/>
    <x v="0"/>
    <x v="0"/>
    <x v="0"/>
    <n v="0"/>
    <n v="0"/>
    <n v="0"/>
    <n v="0"/>
    <s v="Dicely"/>
    <s v="Phargak Dicely"/>
    <x v="1"/>
  </r>
  <r>
    <x v="6354"/>
    <n v="6722"/>
    <x v="0"/>
    <x v="0"/>
    <s v="E/445/S"/>
    <x v="6"/>
    <s v="S"/>
    <x v="2"/>
    <x v="38"/>
    <x v="0"/>
    <x v="0"/>
    <x v="215"/>
    <n v="9"/>
    <n v="1847"/>
    <n v="2035"/>
    <n v="3924"/>
    <s v="Dicely"/>
    <s v="Saleh Dicely"/>
    <x v="0"/>
  </r>
  <r>
    <x v="6355"/>
    <n v="6722"/>
    <x v="0"/>
    <x v="1"/>
    <s v="E/445/S"/>
    <x v="6"/>
    <s v="S"/>
    <x v="2"/>
    <x v="46"/>
    <x v="0"/>
    <x v="0"/>
    <x v="0"/>
    <n v="0"/>
    <n v="0"/>
    <n v="0"/>
    <n v="0"/>
    <s v="Dicely"/>
    <s v="Skyrmak Dicely"/>
    <x v="1"/>
  </r>
  <r>
    <x v="6356"/>
    <n v="6724"/>
    <x v="0"/>
    <x v="1"/>
    <s v="C/213/P"/>
    <x v="7"/>
    <s v="P"/>
    <x v="2"/>
    <x v="38"/>
    <x v="0"/>
    <x v="0"/>
    <x v="0"/>
    <n v="0"/>
    <n v="0"/>
    <n v="0"/>
    <n v="0"/>
    <s v="Haftent"/>
    <s v="Jihoton Haftent"/>
    <x v="1"/>
  </r>
  <r>
    <x v="6357"/>
    <n v="6724"/>
    <x v="0"/>
    <x v="1"/>
    <s v="C/213/P"/>
    <x v="7"/>
    <s v="P"/>
    <x v="2"/>
    <x v="30"/>
    <x v="0"/>
    <x v="0"/>
    <x v="0"/>
    <n v="0"/>
    <n v="0"/>
    <n v="0"/>
    <n v="0"/>
    <s v="Haftent"/>
    <s v="Scelava Haftent"/>
    <x v="1"/>
  </r>
  <r>
    <x v="6358"/>
    <n v="6725"/>
    <x v="0"/>
    <x v="0"/>
    <s v="C/214/P"/>
    <x v="7"/>
    <s v="P"/>
    <x v="0"/>
    <x v="25"/>
    <x v="0"/>
    <x v="0"/>
    <x v="1227"/>
    <n v="60"/>
    <n v="5015"/>
    <n v="211"/>
    <n v="5676"/>
    <s v="Cratrave"/>
    <s v="Caphira Cratrave"/>
    <x v="0"/>
  </r>
  <r>
    <x v="6359"/>
    <n v="6726"/>
    <x v="1"/>
    <x v="0"/>
    <s v="G/1089/P"/>
    <x v="3"/>
    <s v="P"/>
    <x v="0"/>
    <x v="19"/>
    <x v="0"/>
    <x v="384"/>
    <x v="1228"/>
    <n v="713"/>
    <n v="37"/>
    <n v="15"/>
    <n v="907"/>
    <s v="Dyers"/>
    <s v="Lillia Dyers"/>
    <x v="1"/>
  </r>
  <r>
    <x v="6360"/>
    <n v="6727"/>
    <x v="1"/>
    <x v="0"/>
    <s v="G/1090/P"/>
    <x v="3"/>
    <s v="P"/>
    <x v="0"/>
    <x v="19"/>
    <x v="0"/>
    <x v="0"/>
    <x v="516"/>
    <n v="0"/>
    <n v="0"/>
    <n v="338"/>
    <n v="654"/>
    <s v="Humphreyes"/>
    <s v="Andyn Humphreyes"/>
    <x v="1"/>
  </r>
  <r>
    <x v="6361"/>
    <n v="6729"/>
    <x v="0"/>
    <x v="0"/>
    <s v="A/82/S"/>
    <x v="2"/>
    <s v="S"/>
    <x v="0"/>
    <x v="54"/>
    <x v="0"/>
    <x v="0"/>
    <x v="1229"/>
    <n v="0"/>
    <n v="1701"/>
    <n v="21"/>
    <n v="2093"/>
    <s v="Dedometeel"/>
    <s v="Becruxa Dedometeel"/>
    <x v="0"/>
  </r>
  <r>
    <x v="6362"/>
    <n v="6729"/>
    <x v="0"/>
    <x v="1"/>
    <s v="A/82/S"/>
    <x v="2"/>
    <s v="S"/>
    <x v="2"/>
    <x v="13"/>
    <x v="0"/>
    <x v="0"/>
    <x v="0"/>
    <n v="0"/>
    <n v="0"/>
    <n v="0"/>
    <n v="0"/>
    <s v="Dedometeel"/>
    <s v="Izarkar Dedometeel"/>
    <x v="1"/>
  </r>
  <r>
    <x v="6363"/>
    <n v="6729"/>
    <x v="0"/>
    <x v="0"/>
    <s v="A/82/S"/>
    <x v="2"/>
    <s v="S"/>
    <x v="0"/>
    <x v="38"/>
    <x v="0"/>
    <x v="1084"/>
    <x v="238"/>
    <n v="0"/>
    <n v="109"/>
    <n v="2"/>
    <n v="2790"/>
    <s v="Brathful"/>
    <s v="Rassias Brathful"/>
    <x v="0"/>
  </r>
  <r>
    <x v="6364"/>
    <n v="6730"/>
    <x v="1"/>
    <x v="0"/>
    <s v="G/1096/S"/>
    <x v="3"/>
    <s v="S"/>
    <x v="0"/>
    <x v="9"/>
    <x v="0"/>
    <x v="0"/>
    <x v="315"/>
    <n v="791"/>
    <n v="49"/>
    <n v="0"/>
    <n v="846"/>
    <s v="Kerristicey"/>
    <s v="Dell Kerristicey"/>
    <x v="1"/>
  </r>
  <r>
    <x v="6365"/>
    <n v="6731"/>
    <x v="1"/>
    <x v="0"/>
    <s v="F/1397/P"/>
    <x v="1"/>
    <s v="P"/>
    <x v="0"/>
    <x v="25"/>
    <x v="0"/>
    <x v="1085"/>
    <x v="91"/>
    <n v="0"/>
    <n v="0"/>
    <n v="0"/>
    <n v="3137"/>
    <s v="Rochan"/>
    <s v="Tin Rochan"/>
    <x v="0"/>
  </r>
  <r>
    <x v="6366"/>
    <n v="6734"/>
    <x v="0"/>
    <x v="0"/>
    <s v="C/249/S"/>
    <x v="7"/>
    <s v="S"/>
    <x v="2"/>
    <x v="52"/>
    <x v="0"/>
    <x v="0"/>
    <x v="1230"/>
    <n v="0"/>
    <n v="671"/>
    <n v="8"/>
    <n v="3378"/>
    <s v="Sparsaxle"/>
    <s v="Pleion Sparsaxle"/>
    <x v="1"/>
  </r>
  <r>
    <x v="6367"/>
    <n v="6734"/>
    <x v="0"/>
    <x v="1"/>
    <s v="C/249/S"/>
    <x v="7"/>
    <s v="S"/>
    <x v="2"/>
    <x v="9"/>
    <x v="0"/>
    <x v="0"/>
    <x v="0"/>
    <n v="0"/>
    <n v="0"/>
    <n v="0"/>
    <n v="0"/>
    <s v="Sparsaxle"/>
    <s v="Shail Sparsaxle"/>
    <x v="1"/>
  </r>
  <r>
    <x v="6368"/>
    <n v="6734"/>
    <x v="0"/>
    <x v="1"/>
    <s v="C/249/S"/>
    <x v="7"/>
    <s v="S"/>
    <x v="2"/>
    <x v="12"/>
    <x v="1"/>
    <x v="0"/>
    <x v="0"/>
    <n v="0"/>
    <n v="0"/>
    <n v="0"/>
    <n v="0"/>
    <s v="Sparsaxle"/>
    <s v="Alhaino Sparsaxle"/>
    <x v="1"/>
  </r>
  <r>
    <x v="6369"/>
    <n v="6734"/>
    <x v="0"/>
    <x v="1"/>
    <s v="C/249/S"/>
    <x v="7"/>
    <s v="S"/>
    <x v="2"/>
    <x v="3"/>
    <x v="0"/>
    <x v="0"/>
    <x v="0"/>
    <n v="0"/>
    <n v="0"/>
    <n v="0"/>
    <n v="0"/>
    <s v="Sparsaxle"/>
    <s v="Wein Sparsaxle"/>
    <x v="1"/>
  </r>
  <r>
    <x v="6370"/>
    <n v="6132"/>
    <x v="2"/>
    <x v="1"/>
    <s v="F/1170/S"/>
    <x v="1"/>
    <s v="S"/>
    <x v="0"/>
    <x v="59"/>
    <x v="0"/>
    <x v="0"/>
    <x v="0"/>
    <n v="0"/>
    <n v="0"/>
    <n v="0"/>
    <n v="0"/>
    <s v="Concy"/>
    <s v="Bares Concy"/>
    <x v="1"/>
  </r>
  <r>
    <x v="6371"/>
    <n v="6739"/>
    <x v="1"/>
    <x v="0"/>
    <s v="G/1097/S"/>
    <x v="3"/>
    <s v="S"/>
    <x v="0"/>
    <x v="5"/>
    <x v="0"/>
    <x v="0"/>
    <x v="306"/>
    <n v="174"/>
    <n v="0"/>
    <n v="0"/>
    <n v="888"/>
    <s v="Stantiagord"/>
    <s v="Ninaha Stantiagord"/>
    <x v="1"/>
  </r>
  <r>
    <x v="6372"/>
    <n v="6741"/>
    <x v="1"/>
    <x v="0"/>
    <s v="G/1098/S"/>
    <x v="3"/>
    <s v="S"/>
    <x v="0"/>
    <x v="12"/>
    <x v="0"/>
    <x v="0"/>
    <x v="1231"/>
    <n v="4"/>
    <n v="455"/>
    <n v="71"/>
    <n v="1720"/>
    <s v="Reyersendry"/>
    <s v="Heald Reyersendry"/>
    <x v="1"/>
  </r>
  <r>
    <x v="6373"/>
    <n v="6741"/>
    <x v="1"/>
    <x v="0"/>
    <s v="F/1286/S"/>
    <x v="1"/>
    <s v="S"/>
    <x v="1"/>
    <x v="41"/>
    <x v="2"/>
    <x v="211"/>
    <x v="0"/>
    <n v="181"/>
    <n v="1611"/>
    <n v="22"/>
    <n v="1917"/>
    <s v="Reyersendry"/>
    <s v="Jeandy Reyersendry"/>
    <x v="0"/>
  </r>
  <r>
    <x v="6374"/>
    <n v="6742"/>
    <x v="1"/>
    <x v="0"/>
    <s v="F/1287/S"/>
    <x v="1"/>
    <s v="S"/>
    <x v="0"/>
    <x v="3"/>
    <x v="0"/>
    <x v="1086"/>
    <x v="91"/>
    <n v="0"/>
    <n v="0"/>
    <n v="1"/>
    <n v="1291"/>
    <s v="Talls"/>
    <s v="Elanie Talls"/>
    <x v="1"/>
  </r>
  <r>
    <x v="6375"/>
    <n v="6148"/>
    <x v="2"/>
    <x v="1"/>
    <s v="F/1176/S"/>
    <x v="1"/>
    <s v="S"/>
    <x v="0"/>
    <x v="26"/>
    <x v="0"/>
    <x v="0"/>
    <x v="0"/>
    <n v="0"/>
    <n v="0"/>
    <n v="0"/>
    <n v="0"/>
    <s v="Sueke"/>
    <s v="Jagice Sueke"/>
    <x v="1"/>
  </r>
  <r>
    <x v="6376"/>
    <n v="6148"/>
    <x v="2"/>
    <x v="1"/>
    <s v="F/1176/S"/>
    <x v="1"/>
    <s v="S"/>
    <x v="0"/>
    <x v="34"/>
    <x v="0"/>
    <x v="0"/>
    <x v="0"/>
    <n v="0"/>
    <n v="0"/>
    <n v="0"/>
    <n v="0"/>
    <s v="Sueke"/>
    <s v="Pikes Sueke"/>
    <x v="1"/>
  </r>
  <r>
    <x v="6377"/>
    <n v="6176"/>
    <x v="2"/>
    <x v="1"/>
    <s v="F/1275/P"/>
    <x v="1"/>
    <s v="P"/>
    <x v="0"/>
    <x v="10"/>
    <x v="0"/>
    <x v="0"/>
    <x v="0"/>
    <n v="0"/>
    <n v="0"/>
    <n v="0"/>
    <n v="0"/>
    <s v="Kinie"/>
    <s v="Jetax Kinie"/>
    <x v="1"/>
  </r>
  <r>
    <x v="6378"/>
    <n v="6199"/>
    <x v="2"/>
    <x v="1"/>
    <s v="E/412/S"/>
    <x v="6"/>
    <s v="S"/>
    <x v="0"/>
    <x v="10"/>
    <x v="0"/>
    <x v="0"/>
    <x v="0"/>
    <n v="0"/>
    <n v="0"/>
    <n v="0"/>
    <n v="0"/>
    <s v="Spien"/>
    <s v="Chrice Spien"/>
    <x v="1"/>
  </r>
  <r>
    <x v="6379"/>
    <n v="6205"/>
    <x v="2"/>
    <x v="0"/>
    <s v="D/189/S"/>
    <x v="5"/>
    <s v="S"/>
    <x v="0"/>
    <x v="38"/>
    <x v="1"/>
    <x v="48"/>
    <x v="0"/>
    <n v="50"/>
    <n v="1849"/>
    <n v="1"/>
    <n v="1955"/>
    <s v="Sulie"/>
    <s v="Spikes Sulie"/>
    <x v="0"/>
  </r>
  <r>
    <x v="6380"/>
    <n v="6745"/>
    <x v="1"/>
    <x v="0"/>
    <s v="F/1400/P"/>
    <x v="1"/>
    <s v="P"/>
    <x v="1"/>
    <x v="7"/>
    <x v="0"/>
    <x v="1087"/>
    <x v="0"/>
    <n v="501"/>
    <n v="0"/>
    <n v="0"/>
    <n v="1046"/>
    <s v="Mcinton"/>
    <s v="Jimmyn Mcinton"/>
    <x v="0"/>
  </r>
  <r>
    <x v="6381"/>
    <n v="6746"/>
    <x v="1"/>
    <x v="1"/>
    <s v="G/1092/P"/>
    <x v="3"/>
    <s v="P"/>
    <x v="0"/>
    <x v="7"/>
    <x v="0"/>
    <x v="0"/>
    <x v="0"/>
    <n v="0"/>
    <n v="0"/>
    <n v="0"/>
    <n v="0"/>
    <s v="Mcinton"/>
    <s v="Luison Mcinton"/>
    <x v="1"/>
  </r>
  <r>
    <x v="6382"/>
    <n v="6747"/>
    <x v="0"/>
    <x v="1"/>
    <s v="C/215/P"/>
    <x v="7"/>
    <s v="P"/>
    <x v="0"/>
    <x v="14"/>
    <x v="0"/>
    <x v="0"/>
    <x v="0"/>
    <n v="0"/>
    <n v="0"/>
    <n v="0"/>
    <n v="0"/>
    <s v="Alaxed"/>
    <s v="Duhrak Alaxed"/>
    <x v="1"/>
  </r>
  <r>
    <x v="6383"/>
    <n v="6207"/>
    <x v="2"/>
    <x v="0"/>
    <s v="F/1278/P"/>
    <x v="1"/>
    <s v="P"/>
    <x v="0"/>
    <x v="14"/>
    <x v="0"/>
    <x v="306"/>
    <x v="0"/>
    <n v="1313"/>
    <n v="370"/>
    <n v="0"/>
    <n v="2598"/>
    <s v="Brity"/>
    <s v="Rinkes Brity"/>
    <x v="0"/>
  </r>
  <r>
    <x v="6384"/>
    <n v="6207"/>
    <x v="2"/>
    <x v="0"/>
    <s v="F/1278/P"/>
    <x v="1"/>
    <s v="P"/>
    <x v="0"/>
    <x v="32"/>
    <x v="0"/>
    <x v="0"/>
    <x v="0"/>
    <n v="0"/>
    <n v="0"/>
    <n v="0"/>
    <n v="0"/>
    <s v="Brity"/>
    <s v="Cinkes Brity"/>
    <x v="1"/>
  </r>
  <r>
    <x v="6385"/>
    <n v="6207"/>
    <x v="2"/>
    <x v="0"/>
    <s v="E/397/P"/>
    <x v="6"/>
    <s v="P"/>
    <x v="0"/>
    <x v="43"/>
    <x v="0"/>
    <x v="0"/>
    <x v="0"/>
    <n v="0"/>
    <n v="0"/>
    <n v="0"/>
    <n v="0"/>
    <s v="Brity"/>
    <s v="Caper Brity"/>
    <x v="0"/>
  </r>
  <r>
    <x v="6386"/>
    <n v="6208"/>
    <x v="2"/>
    <x v="1"/>
    <s v="F/1279/P"/>
    <x v="1"/>
    <s v="P"/>
    <x v="2"/>
    <x v="67"/>
    <x v="0"/>
    <x v="0"/>
    <x v="0"/>
    <n v="0"/>
    <n v="0"/>
    <n v="0"/>
    <n v="0"/>
    <s v="Burie"/>
    <s v="Seat Burie"/>
    <x v="1"/>
  </r>
  <r>
    <x v="6387"/>
    <n v="6749"/>
    <x v="1"/>
    <x v="0"/>
    <s v="G/1093/P"/>
    <x v="3"/>
    <s v="P"/>
    <x v="0"/>
    <x v="33"/>
    <x v="0"/>
    <x v="0"/>
    <x v="350"/>
    <n v="813"/>
    <n v="0"/>
    <n v="0"/>
    <n v="826"/>
    <s v="Barrelliver"/>
    <s v="Luzel Barrelliver"/>
    <x v="1"/>
  </r>
  <r>
    <x v="6388"/>
    <n v="6750"/>
    <x v="1"/>
    <x v="0"/>
    <s v="G/1094/P"/>
    <x v="3"/>
    <s v="P"/>
    <x v="0"/>
    <x v="19"/>
    <x v="0"/>
    <x v="0"/>
    <x v="161"/>
    <n v="424"/>
    <n v="1"/>
    <n v="364"/>
    <n v="884"/>
    <s v="Goody"/>
    <s v="Rona Goody"/>
    <x v="0"/>
  </r>
  <r>
    <x v="6389"/>
    <n v="6211"/>
    <x v="2"/>
    <x v="0"/>
    <s v="D/193/P"/>
    <x v="5"/>
    <s v="P"/>
    <x v="0"/>
    <x v="43"/>
    <x v="0"/>
    <x v="1088"/>
    <x v="0"/>
    <n v="0"/>
    <n v="0"/>
    <n v="0"/>
    <n v="2006"/>
    <s v="Botie"/>
    <s v="Mondax Botie"/>
    <x v="1"/>
  </r>
  <r>
    <x v="6390"/>
    <n v="6229"/>
    <x v="2"/>
    <x v="1"/>
    <s v="F/1286/P"/>
    <x v="1"/>
    <s v="P"/>
    <x v="0"/>
    <x v="0"/>
    <x v="0"/>
    <x v="0"/>
    <x v="0"/>
    <n v="0"/>
    <n v="0"/>
    <n v="0"/>
    <n v="0"/>
    <s v="Perne"/>
    <s v="Nios Perne"/>
    <x v="1"/>
  </r>
  <r>
    <x v="6391"/>
    <n v="6753"/>
    <x v="0"/>
    <x v="1"/>
    <s v="B/226/P"/>
    <x v="0"/>
    <s v="P"/>
    <x v="0"/>
    <x v="53"/>
    <x v="0"/>
    <x v="0"/>
    <x v="0"/>
    <n v="0"/>
    <n v="0"/>
    <n v="0"/>
    <n v="0"/>
    <s v="Frablerly"/>
    <s v="Stra Frablerly"/>
    <x v="1"/>
  </r>
  <r>
    <x v="6392"/>
    <n v="6753"/>
    <x v="0"/>
    <x v="0"/>
    <s v="B/226/P"/>
    <x v="0"/>
    <s v="P"/>
    <x v="0"/>
    <x v="36"/>
    <x v="0"/>
    <x v="0"/>
    <x v="0"/>
    <n v="0"/>
    <n v="0"/>
    <n v="0"/>
    <n v="0"/>
    <s v="Frablerly"/>
    <s v="Aldibi Frablerly"/>
    <x v="0"/>
  </r>
  <r>
    <x v="6393"/>
    <n v="6754"/>
    <x v="0"/>
    <x v="0"/>
    <s v="C/250/S"/>
    <x v="7"/>
    <s v="S"/>
    <x v="0"/>
    <x v="36"/>
    <x v="1"/>
    <x v="0"/>
    <x v="757"/>
    <n v="0"/>
    <n v="2"/>
    <n v="896"/>
    <n v="5107"/>
    <s v="Gealably"/>
    <s v="Marin Gealably"/>
    <x v="1"/>
  </r>
  <r>
    <x v="6394"/>
    <n v="6756"/>
    <x v="1"/>
    <x v="0"/>
    <s v="F/1402/P"/>
    <x v="1"/>
    <s v="P"/>
    <x v="0"/>
    <x v="40"/>
    <x v="0"/>
    <x v="0"/>
    <x v="0"/>
    <n v="12"/>
    <n v="726"/>
    <n v="19"/>
    <n v="757"/>
    <s v="Pittson"/>
    <s v="Winia Pittson"/>
    <x v="0"/>
  </r>
  <r>
    <x v="6395"/>
    <n v="6756"/>
    <x v="1"/>
    <x v="0"/>
    <s v="G/1095/P"/>
    <x v="3"/>
    <s v="P"/>
    <x v="1"/>
    <x v="59"/>
    <x v="0"/>
    <x v="0"/>
    <x v="0"/>
    <n v="743"/>
    <n v="4"/>
    <n v="6"/>
    <n v="753"/>
    <s v="Pittson"/>
    <s v="Monah Pittson"/>
    <x v="1"/>
  </r>
  <r>
    <x v="6396"/>
    <n v="6756"/>
    <x v="1"/>
    <x v="0"/>
    <s v="G/1095/P"/>
    <x v="3"/>
    <s v="P"/>
    <x v="0"/>
    <x v="16"/>
    <x v="0"/>
    <x v="0"/>
    <x v="0"/>
    <n v="0"/>
    <n v="0"/>
    <n v="0"/>
    <n v="0"/>
    <s v="Pittson"/>
    <s v="Melvia Pittson"/>
    <x v="1"/>
  </r>
  <r>
    <x v="6397"/>
    <n v="6230"/>
    <x v="2"/>
    <x v="0"/>
    <s v="E/414/S"/>
    <x v="6"/>
    <s v="S"/>
    <x v="0"/>
    <x v="3"/>
    <x v="0"/>
    <x v="984"/>
    <x v="0"/>
    <n v="145"/>
    <n v="594"/>
    <n v="0"/>
    <n v="1298"/>
    <s v="Facke"/>
    <s v="Hal Facke"/>
    <x v="0"/>
  </r>
  <r>
    <x v="6398"/>
    <n v="6758"/>
    <x v="1"/>
    <x v="0"/>
    <s v="F/1403/P"/>
    <x v="1"/>
    <s v="P"/>
    <x v="2"/>
    <x v="36"/>
    <x v="0"/>
    <x v="244"/>
    <x v="576"/>
    <n v="0"/>
    <n v="0"/>
    <n v="25"/>
    <n v="701"/>
    <s v="Gaineyerson"/>
    <s v="Sanney Gaineyerson"/>
    <x v="0"/>
  </r>
  <r>
    <x v="6399"/>
    <n v="6234"/>
    <x v="2"/>
    <x v="0"/>
    <s v="F/1287/P"/>
    <x v="1"/>
    <s v="P"/>
    <x v="1"/>
    <x v="46"/>
    <x v="1"/>
    <x v="1075"/>
    <x v="0"/>
    <n v="1310"/>
    <n v="4"/>
    <n v="0"/>
    <n v="1615"/>
    <s v="Bun"/>
    <s v="Sters Bun"/>
    <x v="1"/>
  </r>
  <r>
    <x v="6400"/>
    <n v="6237"/>
    <x v="2"/>
    <x v="1"/>
    <s v="F/1195/S"/>
    <x v="1"/>
    <s v="S"/>
    <x v="0"/>
    <x v="58"/>
    <x v="0"/>
    <x v="0"/>
    <x v="0"/>
    <n v="0"/>
    <n v="0"/>
    <n v="0"/>
    <n v="0"/>
    <s v="Spien"/>
    <s v="Ockies Spien"/>
    <x v="1"/>
  </r>
  <r>
    <x v="6401"/>
    <n v="6238"/>
    <x v="2"/>
    <x v="1"/>
    <s v="F/1196/S"/>
    <x v="1"/>
    <s v="S"/>
    <x v="0"/>
    <x v="6"/>
    <x v="0"/>
    <x v="0"/>
    <x v="0"/>
    <n v="0"/>
    <n v="0"/>
    <n v="0"/>
    <n v="0"/>
    <s v="Mity"/>
    <s v="Chios Mity"/>
    <x v="1"/>
  </r>
  <r>
    <x v="6402"/>
    <n v="6762"/>
    <x v="1"/>
    <x v="0"/>
    <s v="F/1293/S"/>
    <x v="1"/>
    <s v="S"/>
    <x v="2"/>
    <x v="48"/>
    <x v="0"/>
    <x v="0"/>
    <x v="840"/>
    <n v="0"/>
    <n v="0"/>
    <n v="0"/>
    <n v="704"/>
    <s v="Jenkinnedy"/>
    <s v="Monard Jenkinnedy"/>
    <x v="0"/>
  </r>
  <r>
    <x v="6403"/>
    <n v="6763"/>
    <x v="1"/>
    <x v="0"/>
    <s v="G/1097/P"/>
    <x v="3"/>
    <s v="P"/>
    <x v="0"/>
    <x v="28"/>
    <x v="0"/>
    <x v="0"/>
    <x v="132"/>
    <n v="725"/>
    <n v="26"/>
    <n v="104"/>
    <n v="952"/>
    <s v="Berges"/>
    <s v="Bonyam Berges"/>
    <x v="1"/>
  </r>
  <r>
    <x v="6404"/>
    <n v="6246"/>
    <x v="2"/>
    <x v="0"/>
    <s v="F/1199/S"/>
    <x v="1"/>
    <s v="S"/>
    <x v="0"/>
    <x v="7"/>
    <x v="0"/>
    <x v="0"/>
    <x v="0"/>
    <n v="129"/>
    <n v="0"/>
    <n v="0"/>
    <n v="129"/>
    <s v="Nuthe"/>
    <s v="Barkix Nuthe"/>
    <x v="0"/>
  </r>
  <r>
    <x v="6405"/>
    <n v="6253"/>
    <x v="2"/>
    <x v="0"/>
    <s v="F/1289/P"/>
    <x v="1"/>
    <s v="P"/>
    <x v="0"/>
    <x v="55"/>
    <x v="0"/>
    <x v="93"/>
    <x v="0"/>
    <n v="636"/>
    <n v="1082"/>
    <n v="512"/>
    <n v="2598"/>
    <s v="Pota"/>
    <s v="Cinets Pota"/>
    <x v="0"/>
  </r>
  <r>
    <x v="6406"/>
    <n v="6262"/>
    <x v="2"/>
    <x v="1"/>
    <s v="F/1293/P"/>
    <x v="1"/>
    <s v="P"/>
    <x v="0"/>
    <x v="15"/>
    <x v="0"/>
    <x v="0"/>
    <x v="0"/>
    <n v="0"/>
    <n v="0"/>
    <n v="0"/>
    <n v="0"/>
    <s v="Pane"/>
    <s v="Jetax Pane"/>
    <x v="1"/>
  </r>
  <r>
    <x v="6407"/>
    <n v="6766"/>
    <x v="1"/>
    <x v="0"/>
    <s v="G/1098/P"/>
    <x v="3"/>
    <s v="P"/>
    <x v="1"/>
    <x v="4"/>
    <x v="0"/>
    <x v="513"/>
    <x v="0"/>
    <n v="3"/>
    <n v="0"/>
    <n v="137"/>
    <n v="539"/>
    <s v="Nieldson"/>
    <s v="Viviay Nieldson"/>
    <x v="0"/>
  </r>
  <r>
    <x v="6408"/>
    <n v="6766"/>
    <x v="1"/>
    <x v="1"/>
    <s v="G/1098/P"/>
    <x v="3"/>
    <s v="P"/>
    <x v="0"/>
    <x v="16"/>
    <x v="2"/>
    <x v="0"/>
    <x v="0"/>
    <n v="0"/>
    <n v="0"/>
    <n v="0"/>
    <n v="0"/>
    <s v="Warrishales"/>
    <s v="Carita Warrishales"/>
    <x v="1"/>
  </r>
  <r>
    <x v="6409"/>
    <n v="6766"/>
    <x v="1"/>
    <x v="1"/>
    <s v="G/1098/P"/>
    <x v="3"/>
    <s v="P"/>
    <x v="0"/>
    <x v="47"/>
    <x v="0"/>
    <x v="0"/>
    <x v="0"/>
    <n v="0"/>
    <n v="0"/>
    <n v="0"/>
    <n v="0"/>
    <s v="Warrishales"/>
    <s v="Reneen Warrishales"/>
    <x v="1"/>
  </r>
  <r>
    <x v="6410"/>
    <n v="6773"/>
    <x v="1"/>
    <x v="0"/>
    <s v="F/1407/P"/>
    <x v="1"/>
    <s v="P"/>
    <x v="0"/>
    <x v="3"/>
    <x v="0"/>
    <x v="248"/>
    <x v="0"/>
    <n v="0"/>
    <n v="0"/>
    <n v="3047"/>
    <n v="3094"/>
    <s v="Greeves"/>
    <s v="Scotte Greeves"/>
    <x v="0"/>
  </r>
  <r>
    <x v="6411"/>
    <n v="6774"/>
    <x v="1"/>
    <x v="1"/>
    <s v="G/1100/P"/>
    <x v="3"/>
    <s v="P"/>
    <x v="0"/>
    <x v="11"/>
    <x v="0"/>
    <x v="0"/>
    <x v="0"/>
    <n v="0"/>
    <n v="0"/>
    <n v="0"/>
    <n v="0"/>
    <s v="Steinardson"/>
    <s v="Jord Steinardson"/>
    <x v="1"/>
  </r>
  <r>
    <x v="6412"/>
    <n v="6774"/>
    <x v="1"/>
    <x v="1"/>
    <s v="G/1100/P"/>
    <x v="3"/>
    <s v="P"/>
    <x v="0"/>
    <x v="50"/>
    <x v="0"/>
    <x v="0"/>
    <x v="0"/>
    <n v="0"/>
    <n v="0"/>
    <n v="0"/>
    <n v="0"/>
    <s v="Steinardson"/>
    <s v="Donnie Steinardson"/>
    <x v="0"/>
  </r>
  <r>
    <x v="6413"/>
    <n v="6774"/>
    <x v="1"/>
    <x v="0"/>
    <s v="F/1408/P"/>
    <x v="1"/>
    <s v="P"/>
    <x v="0"/>
    <x v="3"/>
    <x v="0"/>
    <x v="0"/>
    <x v="0"/>
    <n v="704"/>
    <n v="0"/>
    <n v="0"/>
    <n v="704"/>
    <s v="Steinardson"/>
    <s v="Tancis Steinardson"/>
    <x v="0"/>
  </r>
  <r>
    <x v="6414"/>
    <n v="6775"/>
    <x v="1"/>
    <x v="1"/>
    <s v="G/1101/S"/>
    <x v="3"/>
    <s v="S"/>
    <x v="2"/>
    <x v="9"/>
    <x v="0"/>
    <x v="0"/>
    <x v="0"/>
    <n v="0"/>
    <n v="0"/>
    <n v="0"/>
    <n v="0"/>
    <s v="-"/>
    <s v="-"/>
    <x v="1"/>
  </r>
  <r>
    <x v="6415"/>
    <n v="6776"/>
    <x v="1"/>
    <x v="0"/>
    <s v="F/1409/P"/>
    <x v="1"/>
    <s v="P"/>
    <x v="2"/>
    <x v="1"/>
    <x v="0"/>
    <x v="27"/>
    <x v="0"/>
    <n v="0"/>
    <n v="691"/>
    <n v="0"/>
    <n v="692"/>
    <s v="Mcgoway"/>
    <s v="Alancy Mcgoway"/>
    <x v="0"/>
  </r>
  <r>
    <x v="6416"/>
    <n v="6778"/>
    <x v="1"/>
    <x v="0"/>
    <s v="F/1299/S"/>
    <x v="1"/>
    <s v="S"/>
    <x v="0"/>
    <x v="52"/>
    <x v="0"/>
    <x v="0"/>
    <x v="1232"/>
    <n v="0"/>
    <n v="0"/>
    <n v="1417"/>
    <n v="2175"/>
    <s v="Fielson"/>
    <s v="Brada Fielson"/>
    <x v="0"/>
  </r>
  <r>
    <x v="6417"/>
    <n v="6779"/>
    <x v="0"/>
    <x v="0"/>
    <s v="B/258/S"/>
    <x v="0"/>
    <s v="S"/>
    <x v="0"/>
    <x v="12"/>
    <x v="0"/>
    <x v="0"/>
    <x v="1233"/>
    <n v="270"/>
    <n v="1"/>
    <n v="322"/>
    <n v="8513"/>
    <s v="Busive"/>
    <s v="Terope Busive"/>
    <x v="1"/>
  </r>
  <r>
    <x v="6418"/>
    <n v="6779"/>
    <x v="0"/>
    <x v="1"/>
    <s v="B/258/S"/>
    <x v="0"/>
    <s v="S"/>
    <x v="2"/>
    <x v="9"/>
    <x v="0"/>
    <x v="0"/>
    <x v="0"/>
    <n v="0"/>
    <n v="0"/>
    <n v="0"/>
    <n v="0"/>
    <s v="Stioutody"/>
    <s v="Alhail Stioutody"/>
    <x v="1"/>
  </r>
  <r>
    <x v="6419"/>
    <n v="6779"/>
    <x v="0"/>
    <x v="1"/>
    <s v="B/258/S"/>
    <x v="0"/>
    <s v="S"/>
    <x v="0"/>
    <x v="5"/>
    <x v="0"/>
    <x v="0"/>
    <x v="0"/>
    <n v="0"/>
    <n v="0"/>
    <n v="0"/>
    <n v="0"/>
    <s v="Stioutody"/>
    <s v="Tabanar Stioutody"/>
    <x v="1"/>
  </r>
  <r>
    <x v="6420"/>
    <n v="6779"/>
    <x v="0"/>
    <x v="0"/>
    <s v="B/258/S"/>
    <x v="0"/>
    <s v="S"/>
    <x v="0"/>
    <x v="56"/>
    <x v="0"/>
    <x v="0"/>
    <x v="0"/>
    <n v="0"/>
    <n v="0"/>
    <n v="0"/>
    <n v="0"/>
    <s v="Stioutody"/>
    <s v="Altara Stioutody"/>
    <x v="1"/>
  </r>
  <r>
    <x v="6421"/>
    <n v="6780"/>
    <x v="0"/>
    <x v="1"/>
    <s v="C/251/S"/>
    <x v="7"/>
    <s v="S"/>
    <x v="2"/>
    <x v="24"/>
    <x v="0"/>
    <x v="0"/>
    <x v="0"/>
    <n v="0"/>
    <n v="0"/>
    <n v="0"/>
    <n v="0"/>
    <s v="Plaricit"/>
    <s v="Antinon Plaricit"/>
    <x v="1"/>
  </r>
  <r>
    <x v="6422"/>
    <n v="6780"/>
    <x v="0"/>
    <x v="0"/>
    <s v="C/251/S"/>
    <x v="7"/>
    <s v="S"/>
    <x v="0"/>
    <x v="0"/>
    <x v="0"/>
    <x v="1089"/>
    <x v="423"/>
    <n v="1472"/>
    <n v="0"/>
    <n v="0"/>
    <n v="3669"/>
    <s v="Plaricit"/>
    <s v="Eltan Plaricit"/>
    <x v="1"/>
  </r>
  <r>
    <x v="6423"/>
    <n v="6782"/>
    <x v="1"/>
    <x v="0"/>
    <s v="F/1300/S"/>
    <x v="1"/>
    <s v="S"/>
    <x v="1"/>
    <x v="24"/>
    <x v="0"/>
    <x v="0"/>
    <x v="0"/>
    <n v="533"/>
    <n v="72"/>
    <n v="0"/>
    <n v="605"/>
    <s v="Ments"/>
    <s v="Samany Ments"/>
    <x v="0"/>
  </r>
  <r>
    <x v="6424"/>
    <n v="6784"/>
    <x v="1"/>
    <x v="0"/>
    <s v="G/1102/S"/>
    <x v="3"/>
    <s v="S"/>
    <x v="2"/>
    <x v="62"/>
    <x v="0"/>
    <x v="0"/>
    <x v="0"/>
    <n v="0"/>
    <n v="8"/>
    <n v="698"/>
    <n v="706"/>
    <s v="Currisones"/>
    <s v="Allena Currisones"/>
    <x v="0"/>
  </r>
  <r>
    <x v="6425"/>
    <n v="6784"/>
    <x v="1"/>
    <x v="0"/>
    <s v="G/1102/S"/>
    <x v="3"/>
    <s v="S"/>
    <x v="0"/>
    <x v="18"/>
    <x v="0"/>
    <x v="0"/>
    <x v="1234"/>
    <n v="0"/>
    <n v="0"/>
    <n v="401"/>
    <n v="767"/>
    <s v="Currisones"/>
    <s v="Rosey Currisones"/>
    <x v="1"/>
  </r>
  <r>
    <x v="6426"/>
    <n v="6786"/>
    <x v="1"/>
    <x v="0"/>
    <s v="F/1410/P"/>
    <x v="1"/>
    <s v="P"/>
    <x v="1"/>
    <x v="40"/>
    <x v="0"/>
    <x v="8"/>
    <x v="1100"/>
    <n v="0"/>
    <n v="1052"/>
    <n v="0"/>
    <n v="1233"/>
    <s v="Hendrewsons"/>
    <s v="Jeret Hendrewsons"/>
    <x v="0"/>
  </r>
  <r>
    <x v="6427"/>
    <n v="6787"/>
    <x v="1"/>
    <x v="0"/>
    <s v="F/1411/P"/>
    <x v="1"/>
    <s v="P"/>
    <x v="0"/>
    <x v="49"/>
    <x v="0"/>
    <x v="0"/>
    <x v="0"/>
    <n v="0"/>
    <n v="0"/>
    <n v="0"/>
    <n v="0"/>
    <s v="Booneid"/>
    <s v="Iney Booneid"/>
    <x v="1"/>
  </r>
  <r>
    <x v="6428"/>
    <n v="6787"/>
    <x v="1"/>
    <x v="2"/>
    <s v="F/1411/P"/>
    <x v="1"/>
    <s v="P"/>
    <x v="0"/>
    <x v="16"/>
    <x v="0"/>
    <x v="0"/>
    <x v="0"/>
    <n v="0"/>
    <n v="0"/>
    <n v="0"/>
    <n v="0"/>
    <s v="Booneid"/>
    <s v="Helean Booneid"/>
    <x v="0"/>
  </r>
  <r>
    <x v="6429"/>
    <n v="6787"/>
    <x v="1"/>
    <x v="0"/>
    <s v="F/1411/P"/>
    <x v="1"/>
    <s v="P"/>
    <x v="0"/>
    <x v="30"/>
    <x v="0"/>
    <x v="953"/>
    <x v="260"/>
    <n v="1898"/>
    <n v="13"/>
    <n v="0"/>
    <n v="2023"/>
    <s v="Hurchanney"/>
    <s v="Therta Hurchanney"/>
    <x v="0"/>
  </r>
  <r>
    <x v="6430"/>
    <n v="6787"/>
    <x v="1"/>
    <x v="1"/>
    <s v="F/1411/P"/>
    <x v="1"/>
    <s v="P"/>
    <x v="1"/>
    <x v="42"/>
    <x v="0"/>
    <x v="0"/>
    <x v="0"/>
    <n v="0"/>
    <n v="0"/>
    <n v="0"/>
    <n v="0"/>
    <s v="Booneid"/>
    <s v="Cassa Booneid"/>
    <x v="1"/>
  </r>
  <r>
    <x v="6431"/>
    <n v="6787"/>
    <x v="1"/>
    <x v="1"/>
    <s v="F/1411/P"/>
    <x v="1"/>
    <s v="P"/>
    <x v="0"/>
    <x v="4"/>
    <x v="0"/>
    <x v="0"/>
    <x v="0"/>
    <n v="0"/>
    <n v="0"/>
    <n v="0"/>
    <n v="0"/>
    <s v="Booneid"/>
    <s v="Reneen Booneid"/>
    <x v="1"/>
  </r>
  <r>
    <x v="6432"/>
    <n v="6787"/>
    <x v="1"/>
    <x v="0"/>
    <s v="F/1411/P"/>
    <x v="1"/>
    <s v="P"/>
    <x v="2"/>
    <x v="16"/>
    <x v="0"/>
    <x v="0"/>
    <x v="0"/>
    <n v="0"/>
    <n v="0"/>
    <n v="0"/>
    <n v="0"/>
    <s v="Booneid"/>
    <s v="Joelan Booneid"/>
    <x v="1"/>
  </r>
  <r>
    <x v="6433"/>
    <n v="6787"/>
    <x v="1"/>
    <x v="0"/>
    <s v="F/1411/P"/>
    <x v="1"/>
    <s v="P"/>
    <x v="0"/>
    <x v="6"/>
    <x v="0"/>
    <x v="169"/>
    <x v="307"/>
    <n v="0"/>
    <n v="0"/>
    <n v="630"/>
    <n v="781"/>
    <s v="Booneid"/>
    <s v="Vandy Booneid"/>
    <x v="0"/>
  </r>
  <r>
    <x v="6434"/>
    <n v="6788"/>
    <x v="1"/>
    <x v="0"/>
    <s v="G/1103/P"/>
    <x v="3"/>
    <s v="P"/>
    <x v="0"/>
    <x v="35"/>
    <x v="0"/>
    <x v="71"/>
    <x v="1235"/>
    <n v="0"/>
    <n v="71"/>
    <n v="0"/>
    <n v="809"/>
    <s v="Weberton"/>
    <s v="Glenna Weberton"/>
    <x v="0"/>
  </r>
  <r>
    <x v="6435"/>
    <n v="6268"/>
    <x v="2"/>
    <x v="1"/>
    <s v="F/1202/S"/>
    <x v="1"/>
    <s v="S"/>
    <x v="0"/>
    <x v="3"/>
    <x v="0"/>
    <x v="0"/>
    <x v="0"/>
    <n v="0"/>
    <n v="0"/>
    <n v="0"/>
    <n v="0"/>
    <s v="Manie"/>
    <s v="Mounch Manie"/>
    <x v="1"/>
  </r>
  <r>
    <x v="6436"/>
    <n v="6273"/>
    <x v="2"/>
    <x v="0"/>
    <s v="D/196/P"/>
    <x v="5"/>
    <s v="P"/>
    <x v="0"/>
    <x v="40"/>
    <x v="0"/>
    <x v="1027"/>
    <x v="0"/>
    <n v="0"/>
    <n v="292"/>
    <n v="1596"/>
    <n v="2578"/>
    <s v="Fisty"/>
    <s v="Cuses Fisty"/>
    <x v="0"/>
  </r>
  <r>
    <x v="6437"/>
    <n v="6273"/>
    <x v="2"/>
    <x v="0"/>
    <s v="D/196/P"/>
    <x v="5"/>
    <s v="P"/>
    <x v="0"/>
    <x v="25"/>
    <x v="0"/>
    <x v="1090"/>
    <x v="0"/>
    <n v="28"/>
    <n v="519"/>
    <n v="0"/>
    <n v="2578"/>
    <s v="Fisty"/>
    <s v="Basps Fisty"/>
    <x v="0"/>
  </r>
  <r>
    <x v="6438"/>
    <n v="6796"/>
    <x v="1"/>
    <x v="0"/>
    <s v="G/1104/P"/>
    <x v="3"/>
    <s v="P"/>
    <x v="0"/>
    <x v="14"/>
    <x v="0"/>
    <x v="490"/>
    <x v="0"/>
    <n v="0"/>
    <n v="182"/>
    <n v="52"/>
    <n v="704"/>
    <s v="Kellyons"/>
    <s v="Arlen Kellyons"/>
    <x v="0"/>
  </r>
  <r>
    <x v="6439"/>
    <n v="6798"/>
    <x v="1"/>
    <x v="0"/>
    <s v="F/1414/P"/>
    <x v="1"/>
    <s v="P"/>
    <x v="0"/>
    <x v="46"/>
    <x v="0"/>
    <x v="29"/>
    <x v="0"/>
    <n v="61"/>
    <n v="0"/>
    <n v="742"/>
    <n v="806"/>
    <s v="Jacostarks"/>
    <s v="Therly Jacostarks"/>
    <x v="1"/>
  </r>
  <r>
    <x v="6440"/>
    <n v="6799"/>
    <x v="0"/>
    <x v="1"/>
    <s v="C/252/S"/>
    <x v="7"/>
    <s v="S"/>
    <x v="2"/>
    <x v="46"/>
    <x v="0"/>
    <x v="0"/>
    <x v="0"/>
    <n v="0"/>
    <n v="0"/>
    <n v="0"/>
    <n v="0"/>
    <s v="Namsheary"/>
    <s v="Terops Namsheary"/>
    <x v="1"/>
  </r>
  <r>
    <x v="6441"/>
    <n v="6800"/>
    <x v="1"/>
    <x v="1"/>
    <s v="G/1105/P"/>
    <x v="3"/>
    <s v="P"/>
    <x v="0"/>
    <x v="24"/>
    <x v="0"/>
    <x v="0"/>
    <x v="0"/>
    <n v="0"/>
    <n v="0"/>
    <n v="0"/>
    <n v="0"/>
    <s v="Krampbelles"/>
    <s v="Luise Krampbelles"/>
    <x v="1"/>
  </r>
  <r>
    <x v="6442"/>
    <n v="6801"/>
    <x v="0"/>
    <x v="0"/>
    <s v="B/259/S"/>
    <x v="0"/>
    <s v="S"/>
    <x v="0"/>
    <x v="53"/>
    <x v="1"/>
    <x v="0"/>
    <x v="1236"/>
    <n v="136"/>
    <n v="97"/>
    <n v="440"/>
    <n v="7966"/>
    <s v="Imprank"/>
    <s v="Syrmino Imprank"/>
    <x v="1"/>
  </r>
  <r>
    <x v="6443"/>
    <n v="6802"/>
    <x v="0"/>
    <x v="0"/>
    <s v="A/68/P"/>
    <x v="2"/>
    <s v="P"/>
    <x v="2"/>
    <x v="42"/>
    <x v="0"/>
    <x v="683"/>
    <x v="1237"/>
    <n v="0"/>
    <n v="12"/>
    <n v="672"/>
    <n v="2951"/>
    <s v="Disteady"/>
    <s v="Eleb Disteady"/>
    <x v="0"/>
  </r>
  <r>
    <x v="6444"/>
    <n v="6805"/>
    <x v="0"/>
    <x v="0"/>
    <s v="E/449/S"/>
    <x v="6"/>
    <s v="S"/>
    <x v="0"/>
    <x v="53"/>
    <x v="0"/>
    <x v="685"/>
    <x v="1238"/>
    <n v="0"/>
    <n v="700"/>
    <n v="1"/>
    <n v="1749"/>
    <s v="Suasharic"/>
    <s v="Alathim Suasharic"/>
    <x v="0"/>
  </r>
  <r>
    <x v="6445"/>
    <n v="6806"/>
    <x v="1"/>
    <x v="0"/>
    <s v="G/1104/S"/>
    <x v="3"/>
    <s v="S"/>
    <x v="0"/>
    <x v="0"/>
    <x v="0"/>
    <x v="189"/>
    <x v="521"/>
    <n v="310"/>
    <n v="0"/>
    <n v="0"/>
    <n v="907"/>
    <s v="Gallenry"/>
    <s v="Anniey Gallenry"/>
    <x v="1"/>
  </r>
  <r>
    <x v="6446"/>
    <n v="6808"/>
    <x v="1"/>
    <x v="0"/>
    <s v="F/1416/P"/>
    <x v="1"/>
    <s v="P"/>
    <x v="0"/>
    <x v="38"/>
    <x v="0"/>
    <x v="0"/>
    <x v="0"/>
    <n v="192"/>
    <n v="38"/>
    <n v="599"/>
    <n v="829"/>
    <s v="Santantines"/>
    <s v="Yolas Santantines"/>
    <x v="0"/>
  </r>
  <r>
    <x v="6447"/>
    <n v="6274"/>
    <x v="2"/>
    <x v="1"/>
    <s v="F/1203/S"/>
    <x v="1"/>
    <s v="S"/>
    <x v="0"/>
    <x v="45"/>
    <x v="0"/>
    <x v="0"/>
    <x v="0"/>
    <n v="0"/>
    <n v="0"/>
    <n v="0"/>
    <n v="0"/>
    <s v="Brie"/>
    <s v="Lidex Brie"/>
    <x v="1"/>
  </r>
  <r>
    <x v="6448"/>
    <n v="6282"/>
    <x v="2"/>
    <x v="0"/>
    <s v="F/1205/S"/>
    <x v="1"/>
    <s v="S"/>
    <x v="0"/>
    <x v="7"/>
    <x v="0"/>
    <x v="454"/>
    <x v="0"/>
    <n v="0"/>
    <n v="465"/>
    <n v="0"/>
    <n v="623"/>
    <s v="Gelle"/>
    <s v="Berbee Gelle"/>
    <x v="0"/>
  </r>
  <r>
    <x v="6449"/>
    <n v="6300"/>
    <x v="2"/>
    <x v="1"/>
    <s v="F/1303/P"/>
    <x v="1"/>
    <s v="P"/>
    <x v="0"/>
    <x v="42"/>
    <x v="0"/>
    <x v="0"/>
    <x v="0"/>
    <n v="0"/>
    <n v="0"/>
    <n v="0"/>
    <n v="0"/>
    <s v="Pure"/>
    <s v="Risps Pure"/>
    <x v="1"/>
  </r>
  <r>
    <x v="6450"/>
    <n v="6810"/>
    <x v="3"/>
    <x v="1"/>
    <s v="E/450/S"/>
    <x v="6"/>
    <s v="S"/>
    <x v="0"/>
    <x v="39"/>
    <x v="0"/>
    <x v="0"/>
    <x v="0"/>
    <n v="0"/>
    <n v="0"/>
    <n v="0"/>
    <n v="0"/>
    <s v="Knik"/>
    <s v="Shex Knik"/>
    <x v="1"/>
  </r>
  <r>
    <x v="6451"/>
    <n v="6327"/>
    <x v="2"/>
    <x v="1"/>
    <s v="F/1308/P"/>
    <x v="1"/>
    <s v="P"/>
    <x v="0"/>
    <x v="49"/>
    <x v="0"/>
    <x v="0"/>
    <x v="0"/>
    <n v="0"/>
    <n v="0"/>
    <n v="0"/>
    <n v="0"/>
    <s v="Casty"/>
    <s v="Rahars Casty"/>
    <x v="1"/>
  </r>
  <r>
    <x v="6452"/>
    <n v="6813"/>
    <x v="1"/>
    <x v="0"/>
    <s v="F/1417/P"/>
    <x v="1"/>
    <s v="P"/>
    <x v="2"/>
    <x v="15"/>
    <x v="0"/>
    <x v="537"/>
    <x v="450"/>
    <n v="348"/>
    <n v="217"/>
    <n v="115"/>
    <n v="737"/>
    <s v="Newtontoss"/>
    <s v="Thell Newtontoss"/>
    <x v="0"/>
  </r>
  <r>
    <x v="6453"/>
    <n v="6341"/>
    <x v="2"/>
    <x v="0"/>
    <s v="D/191/S"/>
    <x v="5"/>
    <s v="S"/>
    <x v="2"/>
    <x v="0"/>
    <x v="0"/>
    <x v="1091"/>
    <x v="0"/>
    <n v="1435"/>
    <n v="5"/>
    <n v="469"/>
    <n v="3793"/>
    <s v="Cre"/>
    <s v="Colf Cre"/>
    <x v="0"/>
  </r>
  <r>
    <x v="6454"/>
    <n v="6816"/>
    <x v="1"/>
    <x v="1"/>
    <s v="G/1108/P"/>
    <x v="3"/>
    <s v="P"/>
    <x v="2"/>
    <x v="47"/>
    <x v="0"/>
    <x v="0"/>
    <x v="0"/>
    <n v="0"/>
    <n v="0"/>
    <n v="0"/>
    <n v="0"/>
    <s v="Ewiseston"/>
    <s v="Allyny Ewiseston"/>
    <x v="0"/>
  </r>
  <r>
    <x v="6455"/>
    <n v="6816"/>
    <x v="1"/>
    <x v="0"/>
    <s v="G/1108/P"/>
    <x v="3"/>
    <s v="P"/>
    <x v="0"/>
    <x v="7"/>
    <x v="2"/>
    <x v="147"/>
    <x v="0"/>
    <n v="0"/>
    <n v="0"/>
    <n v="75"/>
    <n v="1019"/>
    <s v="Ewiseston"/>
    <s v="Hilly Ewiseston"/>
    <x v="0"/>
  </r>
  <r>
    <x v="6456"/>
    <n v="6816"/>
    <x v="1"/>
    <x v="1"/>
    <s v="G/1108/P"/>
    <x v="3"/>
    <s v="P"/>
    <x v="1"/>
    <x v="25"/>
    <x v="0"/>
    <x v="0"/>
    <x v="0"/>
    <n v="0"/>
    <n v="0"/>
    <n v="0"/>
    <n v="0"/>
    <s v="Mcfarley"/>
    <s v="Enrie Mcfarley"/>
    <x v="1"/>
  </r>
  <r>
    <x v="6457"/>
    <n v="6816"/>
    <x v="1"/>
    <x v="0"/>
    <s v="G/1108/P"/>
    <x v="3"/>
    <s v="P"/>
    <x v="0"/>
    <x v="20"/>
    <x v="0"/>
    <x v="0"/>
    <x v="0"/>
    <n v="0"/>
    <n v="0"/>
    <n v="0"/>
    <n v="0"/>
    <s v="Ewiseston"/>
    <s v="Troyce Ewiseston"/>
    <x v="1"/>
  </r>
  <r>
    <x v="6458"/>
    <n v="6816"/>
    <x v="1"/>
    <x v="1"/>
    <s v="G/1108/P"/>
    <x v="3"/>
    <s v="P"/>
    <x v="2"/>
    <x v="16"/>
    <x v="0"/>
    <x v="0"/>
    <x v="0"/>
    <n v="0"/>
    <n v="0"/>
    <n v="0"/>
    <n v="0"/>
    <s v="Ewiseston"/>
    <s v="Lerion Ewiseston"/>
    <x v="0"/>
  </r>
  <r>
    <x v="6459"/>
    <n v="6816"/>
    <x v="1"/>
    <x v="1"/>
    <s v="G/1108/P"/>
    <x v="3"/>
    <s v="P"/>
    <x v="0"/>
    <x v="49"/>
    <x v="0"/>
    <x v="0"/>
    <x v="0"/>
    <n v="0"/>
    <n v="0"/>
    <n v="0"/>
    <n v="0"/>
    <s v="Ewiseston"/>
    <s v="Evey Ewiseston"/>
    <x v="1"/>
  </r>
  <r>
    <x v="6460"/>
    <n v="6817"/>
    <x v="1"/>
    <x v="0"/>
    <s v="F/1304/S"/>
    <x v="1"/>
    <s v="S"/>
    <x v="0"/>
    <x v="12"/>
    <x v="0"/>
    <x v="234"/>
    <x v="293"/>
    <n v="5"/>
    <n v="178"/>
    <n v="431"/>
    <n v="689"/>
    <s v="Bakericks"/>
    <s v="Adria Bakericks"/>
    <x v="0"/>
  </r>
  <r>
    <x v="6461"/>
    <n v="6818"/>
    <x v="1"/>
    <x v="0"/>
    <s v="F/1418/P"/>
    <x v="1"/>
    <s v="P"/>
    <x v="0"/>
    <x v="14"/>
    <x v="0"/>
    <x v="9"/>
    <x v="1239"/>
    <n v="0"/>
    <n v="0"/>
    <n v="9"/>
    <n v="2708"/>
    <s v="Midtt"/>
    <s v="Bra Midtt"/>
    <x v="1"/>
  </r>
  <r>
    <x v="6462"/>
    <n v="6820"/>
    <x v="1"/>
    <x v="0"/>
    <s v="F/1419/P"/>
    <x v="1"/>
    <s v="P"/>
    <x v="0"/>
    <x v="14"/>
    <x v="0"/>
    <x v="0"/>
    <x v="0"/>
    <n v="0"/>
    <n v="1490"/>
    <n v="0"/>
    <n v="1490"/>
    <s v="Dickman"/>
    <s v="Dianie Dickman"/>
    <x v="0"/>
  </r>
  <r>
    <x v="6463"/>
    <n v="6821"/>
    <x v="1"/>
    <x v="0"/>
    <s v="F/1420/P"/>
    <x v="1"/>
    <s v="P"/>
    <x v="0"/>
    <x v="26"/>
    <x v="0"/>
    <x v="11"/>
    <x v="46"/>
    <n v="0"/>
    <n v="0"/>
    <n v="204"/>
    <n v="1554"/>
    <s v="Grifford"/>
    <s v="Landa Grifford"/>
    <x v="0"/>
  </r>
  <r>
    <x v="6464"/>
    <n v="6822"/>
    <x v="1"/>
    <x v="0"/>
    <s v="F/1305/S"/>
    <x v="1"/>
    <s v="S"/>
    <x v="0"/>
    <x v="24"/>
    <x v="0"/>
    <x v="0"/>
    <x v="1125"/>
    <n v="29"/>
    <n v="0"/>
    <n v="163"/>
    <n v="724"/>
    <s v="Bradamss"/>
    <s v="Moniey Bradamss"/>
    <x v="0"/>
  </r>
  <r>
    <x v="6465"/>
    <n v="6824"/>
    <x v="1"/>
    <x v="0"/>
    <s v="G/1108/S"/>
    <x v="3"/>
    <s v="S"/>
    <x v="0"/>
    <x v="2"/>
    <x v="0"/>
    <x v="0"/>
    <x v="0"/>
    <n v="0"/>
    <n v="444"/>
    <n v="0"/>
    <n v="444"/>
    <s v="Burker"/>
    <s v="Milyla Burker"/>
    <x v="1"/>
  </r>
  <r>
    <x v="6466"/>
    <n v="6343"/>
    <x v="2"/>
    <x v="1"/>
    <s v="E/423/S"/>
    <x v="6"/>
    <s v="S"/>
    <x v="0"/>
    <x v="42"/>
    <x v="0"/>
    <x v="0"/>
    <x v="0"/>
    <n v="0"/>
    <n v="0"/>
    <n v="0"/>
    <n v="0"/>
    <s v="Start"/>
    <s v="Chreet Start"/>
    <x v="1"/>
  </r>
  <r>
    <x v="6467"/>
    <n v="6346"/>
    <x v="2"/>
    <x v="0"/>
    <s v="F/1212/S"/>
    <x v="1"/>
    <s v="S"/>
    <x v="0"/>
    <x v="19"/>
    <x v="0"/>
    <x v="1092"/>
    <x v="0"/>
    <n v="0"/>
    <n v="0"/>
    <n v="0"/>
    <n v="2223"/>
    <s v="Perta"/>
    <s v="Guanch Perta"/>
    <x v="0"/>
  </r>
  <r>
    <x v="6468"/>
    <n v="6826"/>
    <x v="1"/>
    <x v="0"/>
    <s v="G/1109/S"/>
    <x v="3"/>
    <s v="S"/>
    <x v="0"/>
    <x v="18"/>
    <x v="0"/>
    <x v="0"/>
    <x v="401"/>
    <n v="92"/>
    <n v="1600"/>
    <n v="15"/>
    <n v="1776"/>
    <s v="Harrenoldez"/>
    <s v="Elle Harrenoldez"/>
    <x v="0"/>
  </r>
  <r>
    <x v="6469"/>
    <n v="6827"/>
    <x v="0"/>
    <x v="0"/>
    <s v="A/84/S"/>
    <x v="2"/>
    <s v="S"/>
    <x v="2"/>
    <x v="73"/>
    <x v="0"/>
    <x v="423"/>
    <x v="10"/>
    <n v="840"/>
    <n v="2618"/>
    <n v="1949"/>
    <n v="5589"/>
    <s v="Listive"/>
    <s v="Dirk Listive"/>
    <x v="0"/>
  </r>
  <r>
    <x v="6470"/>
    <n v="6827"/>
    <x v="0"/>
    <x v="1"/>
    <s v="A/84/S"/>
    <x v="2"/>
    <s v="S"/>
    <x v="0"/>
    <x v="9"/>
    <x v="0"/>
    <x v="0"/>
    <x v="0"/>
    <n v="0"/>
    <n v="0"/>
    <n v="0"/>
    <n v="0"/>
    <s v="Listive"/>
    <s v="Coxaton Listive"/>
    <x v="1"/>
  </r>
  <r>
    <x v="6471"/>
    <n v="6827"/>
    <x v="0"/>
    <x v="1"/>
    <s v="A/84/S"/>
    <x v="2"/>
    <s v="S"/>
    <x v="0"/>
    <x v="53"/>
    <x v="0"/>
    <x v="0"/>
    <x v="0"/>
    <n v="0"/>
    <n v="0"/>
    <n v="0"/>
    <n v="0"/>
    <s v="Listive"/>
    <s v="Zinoces Listive"/>
    <x v="1"/>
  </r>
  <r>
    <x v="6472"/>
    <n v="6827"/>
    <x v="0"/>
    <x v="2"/>
    <s v="A/84/S"/>
    <x v="2"/>
    <s v="S"/>
    <x v="0"/>
    <x v="71"/>
    <x v="0"/>
    <x v="0"/>
    <x v="0"/>
    <n v="0"/>
    <n v="0"/>
    <n v="0"/>
    <n v="0"/>
    <s v="Listive"/>
    <s v="Alramak Listive"/>
    <x v="1"/>
  </r>
  <r>
    <x v="6473"/>
    <n v="6829"/>
    <x v="1"/>
    <x v="1"/>
    <s v="G/1109/P"/>
    <x v="3"/>
    <s v="P"/>
    <x v="0"/>
    <x v="37"/>
    <x v="0"/>
    <x v="0"/>
    <x v="0"/>
    <n v="0"/>
    <n v="0"/>
    <n v="0"/>
    <n v="0"/>
    <s v="Hubbarrison"/>
    <s v="Ine Hubbarrison"/>
    <x v="1"/>
  </r>
  <r>
    <x v="6474"/>
    <n v="6829"/>
    <x v="1"/>
    <x v="0"/>
    <s v="G/1109/P"/>
    <x v="3"/>
    <s v="P"/>
    <x v="0"/>
    <x v="18"/>
    <x v="0"/>
    <x v="861"/>
    <x v="1240"/>
    <n v="8"/>
    <n v="0"/>
    <n v="0"/>
    <n v="812"/>
    <s v="Hubbarrison"/>
    <s v="Arllia Hubbarrison"/>
    <x v="0"/>
  </r>
  <r>
    <x v="6475"/>
    <n v="6829"/>
    <x v="1"/>
    <x v="1"/>
    <s v="G/1109/P"/>
    <x v="3"/>
    <s v="P"/>
    <x v="0"/>
    <x v="25"/>
    <x v="0"/>
    <x v="0"/>
    <x v="0"/>
    <n v="0"/>
    <n v="0"/>
    <n v="0"/>
    <n v="0"/>
    <s v="Hubbarrison"/>
    <s v="Enryn Hubbarrison"/>
    <x v="0"/>
  </r>
  <r>
    <x v="6476"/>
    <n v="6831"/>
    <x v="1"/>
    <x v="1"/>
    <s v="G/1111/P"/>
    <x v="3"/>
    <s v="P"/>
    <x v="0"/>
    <x v="34"/>
    <x v="0"/>
    <x v="0"/>
    <x v="0"/>
    <n v="0"/>
    <n v="0"/>
    <n v="0"/>
    <n v="0"/>
    <s v="Holson"/>
    <s v="Violan Holson"/>
    <x v="0"/>
  </r>
  <r>
    <x v="6477"/>
    <n v="6346"/>
    <x v="2"/>
    <x v="0"/>
    <s v="F/1212/S"/>
    <x v="1"/>
    <s v="S"/>
    <x v="0"/>
    <x v="48"/>
    <x v="0"/>
    <x v="1093"/>
    <x v="0"/>
    <n v="231"/>
    <n v="379"/>
    <n v="0"/>
    <n v="1286"/>
    <s v="Perta"/>
    <s v="Anch Perta"/>
    <x v="0"/>
  </r>
  <r>
    <x v="6478"/>
    <n v="6833"/>
    <x v="1"/>
    <x v="0"/>
    <s v="E/452/S"/>
    <x v="6"/>
    <s v="S"/>
    <x v="3"/>
    <x v="40"/>
    <x v="0"/>
    <x v="107"/>
    <x v="0"/>
    <n v="0"/>
    <n v="716"/>
    <n v="800"/>
    <n v="1523"/>
    <s v="Mccarveymon"/>
    <s v="Sta Mccarveymon"/>
    <x v="1"/>
  </r>
  <r>
    <x v="6479"/>
    <n v="6834"/>
    <x v="1"/>
    <x v="1"/>
    <s v="G/1111/S"/>
    <x v="3"/>
    <s v="S"/>
    <x v="0"/>
    <x v="40"/>
    <x v="0"/>
    <x v="0"/>
    <x v="0"/>
    <n v="0"/>
    <n v="0"/>
    <n v="0"/>
    <n v="0"/>
    <s v="Coolez"/>
    <s v="Sonald Coolez"/>
    <x v="1"/>
  </r>
  <r>
    <x v="6480"/>
    <n v="6349"/>
    <x v="2"/>
    <x v="0"/>
    <s v="F/1314/P"/>
    <x v="1"/>
    <s v="P"/>
    <x v="0"/>
    <x v="41"/>
    <x v="0"/>
    <x v="687"/>
    <x v="0"/>
    <n v="508"/>
    <n v="0"/>
    <n v="12"/>
    <n v="1113"/>
    <s v="Frasp"/>
    <s v="Lers Frasp"/>
    <x v="1"/>
  </r>
  <r>
    <x v="6481"/>
    <n v="6839"/>
    <x v="1"/>
    <x v="0"/>
    <s v="F/1307/S"/>
    <x v="1"/>
    <s v="S"/>
    <x v="0"/>
    <x v="39"/>
    <x v="0"/>
    <x v="1094"/>
    <x v="0"/>
    <n v="0"/>
    <n v="2"/>
    <n v="0"/>
    <n v="1914"/>
    <s v="Fryan"/>
    <s v="Ellena Fryan"/>
    <x v="0"/>
  </r>
  <r>
    <x v="6482"/>
    <n v="6367"/>
    <x v="2"/>
    <x v="0"/>
    <s v="F/1215/S"/>
    <x v="1"/>
    <s v="S"/>
    <x v="0"/>
    <x v="29"/>
    <x v="1"/>
    <x v="1095"/>
    <x v="0"/>
    <n v="638"/>
    <n v="0"/>
    <n v="0"/>
    <n v="2598"/>
    <s v="Botte"/>
    <s v="Hal Botte"/>
    <x v="0"/>
  </r>
  <r>
    <x v="6483"/>
    <n v="6370"/>
    <x v="2"/>
    <x v="1"/>
    <s v="F/1216/S"/>
    <x v="1"/>
    <s v="S"/>
    <x v="0"/>
    <x v="7"/>
    <x v="0"/>
    <x v="0"/>
    <x v="0"/>
    <n v="0"/>
    <n v="0"/>
    <n v="0"/>
    <n v="0"/>
    <s v="Kart"/>
    <s v="Row Kart"/>
    <x v="1"/>
  </r>
  <r>
    <x v="6484"/>
    <n v="6843"/>
    <x v="0"/>
    <x v="1"/>
    <s v="B/260/S"/>
    <x v="0"/>
    <s v="S"/>
    <x v="0"/>
    <x v="33"/>
    <x v="0"/>
    <x v="0"/>
    <x v="0"/>
    <n v="0"/>
    <n v="0"/>
    <n v="0"/>
    <n v="0"/>
    <s v="Rimplighty"/>
    <s v="Acceleb Rimplighty"/>
    <x v="1"/>
  </r>
  <r>
    <x v="6485"/>
    <n v="6843"/>
    <x v="0"/>
    <x v="1"/>
    <s v="B/260/S"/>
    <x v="0"/>
    <s v="S"/>
    <x v="2"/>
    <x v="29"/>
    <x v="0"/>
    <x v="0"/>
    <x v="0"/>
    <n v="0"/>
    <n v="0"/>
    <n v="0"/>
    <n v="0"/>
    <s v="Rimplighty"/>
    <s v="Saxinon Rimplighty"/>
    <x v="1"/>
  </r>
  <r>
    <x v="6486"/>
    <n v="6376"/>
    <x v="2"/>
    <x v="1"/>
    <s v="F/1217/S"/>
    <x v="1"/>
    <s v="S"/>
    <x v="2"/>
    <x v="6"/>
    <x v="0"/>
    <x v="0"/>
    <x v="0"/>
    <n v="0"/>
    <n v="0"/>
    <n v="0"/>
    <n v="0"/>
    <s v="Barte"/>
    <s v="Cird Barte"/>
    <x v="1"/>
  </r>
  <r>
    <x v="6487"/>
    <n v="6848"/>
    <x v="0"/>
    <x v="1"/>
    <s v="D/214/P"/>
    <x v="5"/>
    <s v="P"/>
    <x v="0"/>
    <x v="45"/>
    <x v="0"/>
    <x v="0"/>
    <x v="0"/>
    <n v="0"/>
    <n v="0"/>
    <n v="0"/>
    <n v="0"/>
    <s v="Ambleetive"/>
    <s v="Marinon Ambleetive"/>
    <x v="1"/>
  </r>
  <r>
    <x v="6488"/>
    <n v="6850"/>
    <x v="1"/>
    <x v="0"/>
    <s v="F/1424/P"/>
    <x v="1"/>
    <s v="P"/>
    <x v="0"/>
    <x v="15"/>
    <x v="2"/>
    <x v="808"/>
    <x v="439"/>
    <n v="0"/>
    <n v="0"/>
    <n v="0"/>
    <n v="873"/>
    <s v="Wolferton"/>
    <s v="Adamy Wolferton"/>
    <x v="0"/>
  </r>
  <r>
    <x v="6489"/>
    <n v="6850"/>
    <x v="1"/>
    <x v="1"/>
    <s v="G/1113/P"/>
    <x v="3"/>
    <s v="P"/>
    <x v="1"/>
    <x v="36"/>
    <x v="0"/>
    <x v="0"/>
    <x v="0"/>
    <n v="0"/>
    <n v="0"/>
    <n v="0"/>
    <n v="0"/>
    <s v="Wolferton"/>
    <s v="Weslie Wolferton"/>
    <x v="0"/>
  </r>
  <r>
    <x v="6490"/>
    <n v="6850"/>
    <x v="1"/>
    <x v="0"/>
    <s v="E/436/P"/>
    <x v="6"/>
    <s v="P"/>
    <x v="0"/>
    <x v="58"/>
    <x v="0"/>
    <x v="71"/>
    <x v="302"/>
    <n v="800"/>
    <n v="0"/>
    <n v="773"/>
    <n v="1621"/>
    <s v="Wolferton"/>
    <s v="Brancy Wolferton"/>
    <x v="0"/>
  </r>
  <r>
    <x v="6491"/>
    <n v="6851"/>
    <x v="1"/>
    <x v="0"/>
    <s v="E/456/S"/>
    <x v="6"/>
    <s v="S"/>
    <x v="0"/>
    <x v="15"/>
    <x v="0"/>
    <x v="0"/>
    <x v="1241"/>
    <n v="18"/>
    <n v="0"/>
    <n v="18"/>
    <n v="788"/>
    <s v="Bookerson"/>
    <s v="Glorey Bookerson"/>
    <x v="1"/>
  </r>
  <r>
    <x v="6492"/>
    <n v="6853"/>
    <x v="0"/>
    <x v="0"/>
    <s v="C/218/P"/>
    <x v="7"/>
    <s v="P"/>
    <x v="2"/>
    <x v="14"/>
    <x v="0"/>
    <x v="0"/>
    <x v="1242"/>
    <n v="4058"/>
    <n v="4094"/>
    <n v="124"/>
    <n v="9880"/>
    <s v="Cathome"/>
    <s v="Menkaa Cathome"/>
    <x v="0"/>
  </r>
  <r>
    <x v="6493"/>
    <n v="6385"/>
    <x v="2"/>
    <x v="0"/>
    <s v=""/>
    <x v="4"/>
    <s v=""/>
    <x v="1"/>
    <x v="33"/>
    <x v="0"/>
    <x v="277"/>
    <x v="0"/>
    <n v="422"/>
    <n v="16"/>
    <n v="0"/>
    <n v="873"/>
    <s v="Duncy"/>
    <s v="Possh Duncy"/>
    <x v="0"/>
  </r>
  <r>
    <x v="6494"/>
    <n v="6857"/>
    <x v="1"/>
    <x v="0"/>
    <s v="F/1310/S"/>
    <x v="1"/>
    <s v="S"/>
    <x v="1"/>
    <x v="8"/>
    <x v="0"/>
    <x v="14"/>
    <x v="0"/>
    <n v="1179"/>
    <n v="0"/>
    <n v="33"/>
    <n v="1234"/>
    <s v="Jenson"/>
    <s v="Jenn Jenson"/>
    <x v="0"/>
  </r>
  <r>
    <x v="6495"/>
    <n v="6858"/>
    <x v="0"/>
    <x v="1"/>
    <s v="B/229/P"/>
    <x v="0"/>
    <s v="P"/>
    <x v="0"/>
    <x v="6"/>
    <x v="0"/>
    <x v="0"/>
    <x v="0"/>
    <n v="0"/>
    <n v="0"/>
    <n v="0"/>
    <n v="0"/>
    <s v="Spandisket"/>
    <s v="Asteron Spandisket"/>
    <x v="1"/>
  </r>
  <r>
    <x v="6496"/>
    <n v="6858"/>
    <x v="0"/>
    <x v="1"/>
    <s v="B/229/P"/>
    <x v="0"/>
    <s v="P"/>
    <x v="0"/>
    <x v="9"/>
    <x v="0"/>
    <x v="0"/>
    <x v="0"/>
    <n v="0"/>
    <n v="0"/>
    <n v="0"/>
    <n v="0"/>
    <s v="Spandisket"/>
    <s v="Kabiak Spandisket"/>
    <x v="1"/>
  </r>
  <r>
    <x v="6497"/>
    <n v="6858"/>
    <x v="0"/>
    <x v="0"/>
    <s v="B/229/P"/>
    <x v="0"/>
    <s v="P"/>
    <x v="2"/>
    <x v="0"/>
    <x v="0"/>
    <x v="0"/>
    <x v="288"/>
    <n v="0"/>
    <n v="310"/>
    <n v="4674"/>
    <n v="5044"/>
    <s v="Spandisket"/>
    <s v="Zinopus Spandisket"/>
    <x v="0"/>
  </r>
  <r>
    <x v="6498"/>
    <n v="6858"/>
    <x v="0"/>
    <x v="0"/>
    <s v="B/229/P"/>
    <x v="0"/>
    <s v="P"/>
    <x v="3"/>
    <x v="57"/>
    <x v="0"/>
    <x v="0"/>
    <x v="0"/>
    <n v="0"/>
    <n v="0"/>
    <n v="0"/>
    <n v="0"/>
    <s v="Spandisket"/>
    <s v="Taura Spandisket"/>
    <x v="1"/>
  </r>
  <r>
    <x v="6499"/>
    <n v="6859"/>
    <x v="1"/>
    <x v="1"/>
    <s v="G/1113/S"/>
    <x v="3"/>
    <s v="S"/>
    <x v="1"/>
    <x v="19"/>
    <x v="0"/>
    <x v="0"/>
    <x v="0"/>
    <n v="0"/>
    <n v="0"/>
    <n v="0"/>
    <n v="0"/>
    <s v="Harry"/>
    <s v="Blancy Harry"/>
    <x v="1"/>
  </r>
  <r>
    <x v="6500"/>
    <n v="6861"/>
    <x v="1"/>
    <x v="1"/>
    <s v="G/1114/S"/>
    <x v="3"/>
    <s v="S"/>
    <x v="1"/>
    <x v="24"/>
    <x v="0"/>
    <x v="0"/>
    <x v="0"/>
    <n v="0"/>
    <n v="0"/>
    <n v="0"/>
    <n v="0"/>
    <s v="Lambucketty"/>
    <s v="Iney Lambucketty"/>
    <x v="1"/>
  </r>
  <r>
    <x v="6501"/>
    <n v="6862"/>
    <x v="1"/>
    <x v="1"/>
    <s v="G/1115/S"/>
    <x v="3"/>
    <s v="S"/>
    <x v="0"/>
    <x v="13"/>
    <x v="0"/>
    <x v="0"/>
    <x v="0"/>
    <n v="0"/>
    <n v="0"/>
    <n v="0"/>
    <n v="0"/>
    <s v="Mcfaddennon"/>
    <s v="Diandi Mcfaddennon"/>
    <x v="1"/>
  </r>
  <r>
    <x v="6502"/>
    <n v="6862"/>
    <x v="1"/>
    <x v="0"/>
    <s v="G/1115/S"/>
    <x v="3"/>
    <s v="S"/>
    <x v="0"/>
    <x v="49"/>
    <x v="0"/>
    <x v="0"/>
    <x v="0"/>
    <n v="0"/>
    <n v="0"/>
    <n v="0"/>
    <n v="0"/>
    <s v="Mcfaddennon"/>
    <s v="Dianie Mcfaddennon"/>
    <x v="0"/>
  </r>
  <r>
    <x v="6503"/>
    <n v="6863"/>
    <x v="1"/>
    <x v="0"/>
    <s v="F/1311/S"/>
    <x v="1"/>
    <s v="S"/>
    <x v="0"/>
    <x v="36"/>
    <x v="0"/>
    <x v="0"/>
    <x v="206"/>
    <n v="909"/>
    <n v="0"/>
    <n v="17"/>
    <n v="936"/>
    <s v="Patrichane"/>
    <s v="Franda Patrichane"/>
    <x v="0"/>
  </r>
  <r>
    <x v="6504"/>
    <n v="6864"/>
    <x v="0"/>
    <x v="1"/>
    <s v="A/71/P"/>
    <x v="2"/>
    <s v="P"/>
    <x v="0"/>
    <x v="45"/>
    <x v="0"/>
    <x v="0"/>
    <x v="0"/>
    <n v="0"/>
    <n v="0"/>
    <n v="0"/>
    <n v="0"/>
    <s v="Scoudelle"/>
    <s v="Aske Scoudelle"/>
    <x v="1"/>
  </r>
  <r>
    <x v="6505"/>
    <n v="6864"/>
    <x v="0"/>
    <x v="1"/>
    <s v="A/71/P"/>
    <x v="2"/>
    <s v="P"/>
    <x v="2"/>
    <x v="36"/>
    <x v="2"/>
    <x v="0"/>
    <x v="0"/>
    <n v="0"/>
    <n v="0"/>
    <n v="0"/>
    <n v="0"/>
    <s v="Scoudelle"/>
    <s v="Phamark Scoudelle"/>
    <x v="1"/>
  </r>
  <r>
    <x v="6506"/>
    <n v="6865"/>
    <x v="0"/>
    <x v="0"/>
    <s v="D/208/S"/>
    <x v="5"/>
    <s v="S"/>
    <x v="0"/>
    <x v="38"/>
    <x v="2"/>
    <x v="132"/>
    <x v="1243"/>
    <n v="0"/>
    <n v="4232"/>
    <n v="3798"/>
    <n v="10977"/>
    <s v="Peducting"/>
    <s v="Thabih Peducting"/>
    <x v="0"/>
  </r>
  <r>
    <x v="6507"/>
    <n v="6865"/>
    <x v="0"/>
    <x v="1"/>
    <s v="D/208/S"/>
    <x v="5"/>
    <s v="S"/>
    <x v="0"/>
    <x v="25"/>
    <x v="0"/>
    <x v="0"/>
    <x v="0"/>
    <n v="0"/>
    <n v="0"/>
    <n v="0"/>
    <n v="0"/>
    <s v="Peducting"/>
    <s v="Errim Peducting"/>
    <x v="1"/>
  </r>
  <r>
    <x v="6508"/>
    <n v="6866"/>
    <x v="0"/>
    <x v="0"/>
    <s v="C/253/S"/>
    <x v="7"/>
    <s v="S"/>
    <x v="2"/>
    <x v="28"/>
    <x v="0"/>
    <x v="0"/>
    <x v="1244"/>
    <n v="99"/>
    <n v="14"/>
    <n v="57"/>
    <n v="18128"/>
    <s v="Hetforhaft"/>
    <s v="Gork Hetforhaft"/>
    <x v="1"/>
  </r>
  <r>
    <x v="6509"/>
    <n v="6866"/>
    <x v="0"/>
    <x v="0"/>
    <s v="C/253/S"/>
    <x v="7"/>
    <s v="S"/>
    <x v="2"/>
    <x v="46"/>
    <x v="0"/>
    <x v="1096"/>
    <x v="1245"/>
    <n v="860"/>
    <n v="13117"/>
    <n v="192"/>
    <n v="27842"/>
    <s v="Hetforhaft"/>
    <s v="Dscha Hetforhaft"/>
    <x v="0"/>
  </r>
  <r>
    <x v="6510"/>
    <n v="6868"/>
    <x v="1"/>
    <x v="0"/>
    <s v="F/1427/P"/>
    <x v="1"/>
    <s v="P"/>
    <x v="0"/>
    <x v="41"/>
    <x v="0"/>
    <x v="0"/>
    <x v="338"/>
    <n v="73"/>
    <n v="2134"/>
    <n v="25"/>
    <n v="2250"/>
    <s v="Brookenson"/>
    <s v="Jerek Brookenson"/>
    <x v="0"/>
  </r>
  <r>
    <x v="6511"/>
    <n v="6869"/>
    <x v="1"/>
    <x v="0"/>
    <s v="F/1428/P"/>
    <x v="1"/>
    <s v="P"/>
    <x v="0"/>
    <x v="33"/>
    <x v="0"/>
    <x v="0"/>
    <x v="0"/>
    <n v="901"/>
    <n v="3"/>
    <n v="0"/>
    <n v="904"/>
    <s v="Philloway"/>
    <s v="Megany Philloway"/>
    <x v="0"/>
  </r>
  <r>
    <x v="6512"/>
    <n v="6871"/>
    <x v="1"/>
    <x v="0"/>
    <s v="G/1116/S"/>
    <x v="3"/>
    <s v="S"/>
    <x v="0"/>
    <x v="22"/>
    <x v="0"/>
    <x v="31"/>
    <x v="10"/>
    <n v="616"/>
    <n v="0"/>
    <n v="0"/>
    <n v="807"/>
    <s v="Rickson"/>
    <s v="Faithy Rickson"/>
    <x v="1"/>
  </r>
  <r>
    <x v="6513"/>
    <n v="6873"/>
    <x v="0"/>
    <x v="0"/>
    <s v="A/72/P"/>
    <x v="2"/>
    <s v="P"/>
    <x v="2"/>
    <x v="23"/>
    <x v="0"/>
    <x v="877"/>
    <x v="1176"/>
    <n v="46"/>
    <n v="104"/>
    <n v="829"/>
    <n v="2390"/>
    <s v="Hervel"/>
    <s v="Mesarix Hervel"/>
    <x v="1"/>
  </r>
  <r>
    <x v="6514"/>
    <n v="6879"/>
    <x v="1"/>
    <x v="1"/>
    <s v="G/1119/S"/>
    <x v="3"/>
    <s v="S"/>
    <x v="0"/>
    <x v="40"/>
    <x v="0"/>
    <x v="0"/>
    <x v="0"/>
    <n v="0"/>
    <n v="0"/>
    <n v="0"/>
    <n v="0"/>
    <s v="Englence"/>
    <s v="Joyces Englence"/>
    <x v="1"/>
  </r>
  <r>
    <x v="6515"/>
    <n v="6415"/>
    <x v="2"/>
    <x v="1"/>
    <s v="F/1225/S"/>
    <x v="1"/>
    <s v="S"/>
    <x v="0"/>
    <x v="27"/>
    <x v="0"/>
    <x v="0"/>
    <x v="0"/>
    <n v="0"/>
    <n v="0"/>
    <n v="0"/>
    <n v="0"/>
    <s v="Potie"/>
    <s v="Eang Potie"/>
    <x v="1"/>
  </r>
  <r>
    <x v="6516"/>
    <n v="6422"/>
    <x v="2"/>
    <x v="0"/>
    <s v="F/1330/P"/>
    <x v="1"/>
    <s v="P"/>
    <x v="0"/>
    <x v="40"/>
    <x v="0"/>
    <x v="1097"/>
    <x v="0"/>
    <n v="858"/>
    <n v="297"/>
    <n v="0"/>
    <n v="2688"/>
    <s v="Panie"/>
    <s v="Hones Panie"/>
    <x v="0"/>
  </r>
  <r>
    <x v="6517"/>
    <n v="6422"/>
    <x v="2"/>
    <x v="1"/>
    <s v="F/1330/P"/>
    <x v="1"/>
    <s v="P"/>
    <x v="0"/>
    <x v="56"/>
    <x v="0"/>
    <x v="0"/>
    <x v="0"/>
    <n v="0"/>
    <n v="0"/>
    <n v="0"/>
    <n v="0"/>
    <s v="Panie"/>
    <s v="Oats Panie"/>
    <x v="1"/>
  </r>
  <r>
    <x v="6518"/>
    <n v="6422"/>
    <x v="2"/>
    <x v="0"/>
    <s v="F/1330/P"/>
    <x v="1"/>
    <s v="P"/>
    <x v="0"/>
    <x v="40"/>
    <x v="0"/>
    <x v="1098"/>
    <x v="0"/>
    <n v="527"/>
    <n v="0"/>
    <n v="0"/>
    <n v="1760"/>
    <s v="Peake"/>
    <s v="Tote Peake"/>
    <x v="0"/>
  </r>
  <r>
    <x v="6519"/>
    <n v="6883"/>
    <x v="1"/>
    <x v="0"/>
    <s v="G/1120/S"/>
    <x v="3"/>
    <s v="S"/>
    <x v="0"/>
    <x v="6"/>
    <x v="0"/>
    <x v="0"/>
    <x v="0"/>
    <n v="1"/>
    <n v="0"/>
    <n v="398"/>
    <n v="399"/>
    <s v="Wolferguson"/>
    <s v="Evaned Wolferguson"/>
    <x v="1"/>
  </r>
  <r>
    <x v="6520"/>
    <n v="6422"/>
    <x v="2"/>
    <x v="0"/>
    <s v="E/408/P"/>
    <x v="6"/>
    <s v="P"/>
    <x v="0"/>
    <x v="10"/>
    <x v="0"/>
    <x v="200"/>
    <x v="0"/>
    <n v="246"/>
    <n v="1"/>
    <n v="0"/>
    <n v="1048"/>
    <s v="Panie"/>
    <s v="Unchre Panie"/>
    <x v="0"/>
  </r>
  <r>
    <x v="6521"/>
    <n v="6887"/>
    <x v="1"/>
    <x v="0"/>
    <s v="G/1122/S"/>
    <x v="3"/>
    <s v="S"/>
    <x v="0"/>
    <x v="25"/>
    <x v="0"/>
    <x v="0"/>
    <x v="182"/>
    <n v="31"/>
    <n v="5"/>
    <n v="545"/>
    <n v="907"/>
    <s v="Patrichane"/>
    <s v="Beathy Patrichane"/>
    <x v="0"/>
  </r>
  <r>
    <x v="6522"/>
    <n v="6889"/>
    <x v="1"/>
    <x v="0"/>
    <s v="F/1317/S"/>
    <x v="1"/>
    <s v="S"/>
    <x v="3"/>
    <x v="46"/>
    <x v="0"/>
    <x v="1099"/>
    <x v="0"/>
    <n v="0"/>
    <n v="0"/>
    <n v="59"/>
    <n v="921"/>
    <s v="Santuez"/>
    <s v="Sallie Santuez"/>
    <x v="0"/>
  </r>
  <r>
    <x v="6523"/>
    <n v="6433"/>
    <x v="2"/>
    <x v="0"/>
    <s v="D/193/S"/>
    <x v="5"/>
    <s v="S"/>
    <x v="2"/>
    <x v="70"/>
    <x v="0"/>
    <x v="822"/>
    <x v="0"/>
    <n v="1590"/>
    <n v="60"/>
    <n v="0"/>
    <n v="1733"/>
    <s v="Prité"/>
    <s v="Permit Prité"/>
    <x v="1"/>
  </r>
  <r>
    <x v="6524"/>
    <n v="6892"/>
    <x v="1"/>
    <x v="0"/>
    <s v="F/1318/S"/>
    <x v="1"/>
    <s v="S"/>
    <x v="0"/>
    <x v="7"/>
    <x v="0"/>
    <x v="0"/>
    <x v="987"/>
    <n v="0"/>
    <n v="1"/>
    <n v="2"/>
    <n v="672"/>
    <s v="Merkins"/>
    <s v="Cellex Merkins"/>
    <x v="1"/>
  </r>
  <r>
    <x v="6525"/>
    <n v="6893"/>
    <x v="0"/>
    <x v="1"/>
    <s v="B/261/S"/>
    <x v="0"/>
    <s v="S"/>
    <x v="0"/>
    <x v="19"/>
    <x v="0"/>
    <x v="0"/>
    <x v="0"/>
    <n v="0"/>
    <n v="0"/>
    <n v="0"/>
    <n v="0"/>
    <s v="Dreamspric"/>
    <s v="Winork Dreamspric"/>
    <x v="1"/>
  </r>
  <r>
    <x v="6526"/>
    <n v="6433"/>
    <x v="2"/>
    <x v="1"/>
    <s v="D/193/S"/>
    <x v="5"/>
    <s v="S"/>
    <x v="0"/>
    <x v="12"/>
    <x v="0"/>
    <x v="0"/>
    <x v="0"/>
    <n v="0"/>
    <n v="0"/>
    <n v="0"/>
    <n v="0"/>
    <s v="-"/>
    <s v="-"/>
    <x v="1"/>
  </r>
  <r>
    <x v="6527"/>
    <n v="6449"/>
    <x v="2"/>
    <x v="0"/>
    <s v="E/430/S"/>
    <x v="6"/>
    <s v="S"/>
    <x v="0"/>
    <x v="41"/>
    <x v="0"/>
    <x v="0"/>
    <x v="0"/>
    <n v="0"/>
    <n v="0"/>
    <n v="0"/>
    <n v="0"/>
    <s v="Empie"/>
    <s v="Gous Empie"/>
    <x v="0"/>
  </r>
  <r>
    <x v="6528"/>
    <n v="6449"/>
    <x v="2"/>
    <x v="0"/>
    <s v="F/1231/S"/>
    <x v="1"/>
    <s v="S"/>
    <x v="0"/>
    <x v="39"/>
    <x v="0"/>
    <x v="354"/>
    <x v="0"/>
    <n v="168"/>
    <n v="1795"/>
    <n v="0"/>
    <n v="2599"/>
    <s v="Empie"/>
    <s v="Squars Empie"/>
    <x v="0"/>
  </r>
  <r>
    <x v="6529"/>
    <n v="6895"/>
    <x v="0"/>
    <x v="0"/>
    <s v="C/220/P"/>
    <x v="7"/>
    <s v="P"/>
    <x v="0"/>
    <x v="36"/>
    <x v="0"/>
    <x v="0"/>
    <x v="1246"/>
    <n v="0"/>
    <n v="2585"/>
    <n v="1919"/>
    <n v="9116"/>
    <s v="Conachets"/>
    <s v="Ainon Conachets"/>
    <x v="0"/>
  </r>
  <r>
    <x v="6530"/>
    <n v="6451"/>
    <x v="2"/>
    <x v="0"/>
    <s v=""/>
    <x v="4"/>
    <s v=""/>
    <x v="3"/>
    <x v="12"/>
    <x v="0"/>
    <x v="67"/>
    <x v="0"/>
    <n v="410"/>
    <n v="148"/>
    <n v="14"/>
    <n v="1182"/>
    <s v="Panad"/>
    <s v="Carkes Panad"/>
    <x v="0"/>
  </r>
  <r>
    <x v="6531"/>
    <n v="6458"/>
    <x v="2"/>
    <x v="0"/>
    <s v="E/431/S"/>
    <x v="6"/>
    <s v="S"/>
    <x v="0"/>
    <x v="9"/>
    <x v="0"/>
    <x v="0"/>
    <x v="0"/>
    <n v="0"/>
    <n v="0"/>
    <n v="0"/>
    <n v="0"/>
    <s v="Swin"/>
    <s v="Whead Swin"/>
    <x v="0"/>
  </r>
  <r>
    <x v="6532"/>
    <n v="6462"/>
    <x v="2"/>
    <x v="1"/>
    <s v="F/1233/S"/>
    <x v="1"/>
    <s v="S"/>
    <x v="0"/>
    <x v="38"/>
    <x v="0"/>
    <x v="0"/>
    <x v="0"/>
    <n v="0"/>
    <n v="0"/>
    <n v="0"/>
    <n v="0"/>
    <s v="-"/>
    <s v="-"/>
    <x v="1"/>
  </r>
  <r>
    <x v="6533"/>
    <n v="6898"/>
    <x v="0"/>
    <x v="0"/>
    <s v=""/>
    <x v="4"/>
    <s v=""/>
    <x v="2"/>
    <x v="38"/>
    <x v="0"/>
    <x v="104"/>
    <x v="1247"/>
    <n v="490"/>
    <n v="0"/>
    <n v="18"/>
    <n v="4440"/>
    <s v="Bootious"/>
    <s v="Gemmark Bootious"/>
    <x v="1"/>
  </r>
  <r>
    <x v="6534"/>
    <n v="6899"/>
    <x v="0"/>
    <x v="0"/>
    <s v="A/73/P"/>
    <x v="2"/>
    <s v="P"/>
    <x v="0"/>
    <x v="67"/>
    <x v="0"/>
    <x v="0"/>
    <x v="0"/>
    <n v="0"/>
    <n v="0"/>
    <n v="0"/>
    <n v="0"/>
    <s v="Coweboded"/>
    <s v="Anyonon Coweboded"/>
    <x v="1"/>
  </r>
  <r>
    <x v="6535"/>
    <n v="6899"/>
    <x v="0"/>
    <x v="2"/>
    <s v="A/73/P"/>
    <x v="2"/>
    <s v="P"/>
    <x v="0"/>
    <x v="1"/>
    <x v="0"/>
    <x v="0"/>
    <x v="0"/>
    <n v="0"/>
    <n v="0"/>
    <n v="0"/>
    <n v="0"/>
    <s v="Coweboded"/>
    <s v="Ruchban Coweboded"/>
    <x v="0"/>
  </r>
  <r>
    <x v="6536"/>
    <n v="6900"/>
    <x v="1"/>
    <x v="1"/>
    <s v="G/1123/S"/>
    <x v="3"/>
    <s v="S"/>
    <x v="0"/>
    <x v="4"/>
    <x v="0"/>
    <x v="0"/>
    <x v="0"/>
    <n v="0"/>
    <n v="0"/>
    <n v="0"/>
    <n v="0"/>
    <s v="Hendrys"/>
    <s v="Kyley Hendrys"/>
    <x v="1"/>
  </r>
  <r>
    <x v="6537"/>
    <n v="6468"/>
    <x v="2"/>
    <x v="1"/>
    <s v="F/1339/P"/>
    <x v="1"/>
    <s v="P"/>
    <x v="0"/>
    <x v="1"/>
    <x v="0"/>
    <x v="0"/>
    <x v="0"/>
    <n v="0"/>
    <n v="0"/>
    <n v="0"/>
    <n v="0"/>
    <s v="Crité"/>
    <s v="Snich Crité"/>
    <x v="1"/>
  </r>
  <r>
    <x v="6538"/>
    <n v="6902"/>
    <x v="0"/>
    <x v="1"/>
    <s v="D/217/P"/>
    <x v="5"/>
    <s v="P"/>
    <x v="0"/>
    <x v="59"/>
    <x v="0"/>
    <x v="0"/>
    <x v="0"/>
    <n v="0"/>
    <n v="0"/>
    <n v="0"/>
    <n v="0"/>
    <s v="Idalpus"/>
    <s v="Strali Idalpus"/>
    <x v="1"/>
  </r>
  <r>
    <x v="6539"/>
    <n v="6903"/>
    <x v="1"/>
    <x v="0"/>
    <s v="F/1431/P"/>
    <x v="1"/>
    <s v="P"/>
    <x v="1"/>
    <x v="36"/>
    <x v="0"/>
    <x v="0"/>
    <x v="244"/>
    <n v="0"/>
    <n v="1483"/>
    <n v="0"/>
    <n v="2911"/>
    <s v="Woodwinez"/>
    <s v="Gabrin Woodwinez"/>
    <x v="0"/>
  </r>
  <r>
    <x v="6540"/>
    <n v="6905"/>
    <x v="1"/>
    <x v="0"/>
    <s v="F/1322/S"/>
    <x v="1"/>
    <s v="S"/>
    <x v="0"/>
    <x v="0"/>
    <x v="0"/>
    <x v="290"/>
    <x v="348"/>
    <n v="0"/>
    <n v="0"/>
    <n v="0"/>
    <n v="871"/>
    <s v="Acobson"/>
    <s v="Vana Acobson"/>
    <x v="0"/>
  </r>
  <r>
    <x v="6541"/>
    <n v="6905"/>
    <x v="1"/>
    <x v="0"/>
    <s v="E/460/S"/>
    <x v="6"/>
    <s v="S"/>
    <x v="0"/>
    <x v="24"/>
    <x v="0"/>
    <x v="0"/>
    <x v="0"/>
    <n v="0"/>
    <n v="938"/>
    <n v="44"/>
    <n v="982"/>
    <s v="Acobson"/>
    <s v="Lilasa Acobson"/>
    <x v="0"/>
  </r>
  <r>
    <x v="6542"/>
    <n v="6905"/>
    <x v="1"/>
    <x v="0"/>
    <s v="F/1322/S"/>
    <x v="1"/>
    <s v="S"/>
    <x v="2"/>
    <x v="4"/>
    <x v="0"/>
    <x v="2"/>
    <x v="83"/>
    <n v="750"/>
    <n v="0"/>
    <n v="0"/>
    <n v="796"/>
    <s v="Acobson"/>
    <s v="Gaylah Acobson"/>
    <x v="1"/>
  </r>
  <r>
    <x v="6543"/>
    <n v="6468"/>
    <x v="2"/>
    <x v="1"/>
    <s v="F/1339/P"/>
    <x v="1"/>
    <s v="P"/>
    <x v="0"/>
    <x v="57"/>
    <x v="0"/>
    <x v="0"/>
    <x v="0"/>
    <n v="0"/>
    <n v="0"/>
    <n v="0"/>
    <n v="0"/>
    <s v="Crité"/>
    <s v="Guans Crité"/>
    <x v="1"/>
  </r>
  <r>
    <x v="6544"/>
    <n v="6468"/>
    <x v="2"/>
    <x v="1"/>
    <s v="E/411/P"/>
    <x v="6"/>
    <s v="P"/>
    <x v="0"/>
    <x v="39"/>
    <x v="0"/>
    <x v="0"/>
    <x v="0"/>
    <n v="0"/>
    <n v="0"/>
    <n v="0"/>
    <n v="0"/>
    <s v="Crité"/>
    <s v="Elfs Crité"/>
    <x v="0"/>
  </r>
  <r>
    <x v="6545"/>
    <n v="6468"/>
    <x v="2"/>
    <x v="0"/>
    <s v="D/204/P"/>
    <x v="5"/>
    <s v="P"/>
    <x v="0"/>
    <x v="25"/>
    <x v="1"/>
    <x v="1100"/>
    <x v="0"/>
    <n v="4"/>
    <n v="0"/>
    <n v="0"/>
    <n v="1183"/>
    <s v="Crité"/>
    <s v="Unchal Crité"/>
    <x v="0"/>
  </r>
  <r>
    <x v="6546"/>
    <n v="6907"/>
    <x v="1"/>
    <x v="1"/>
    <s v="G/1117/P"/>
    <x v="3"/>
    <s v="P"/>
    <x v="0"/>
    <x v="19"/>
    <x v="0"/>
    <x v="0"/>
    <x v="0"/>
    <n v="0"/>
    <n v="0"/>
    <n v="0"/>
    <n v="0"/>
    <s v="Mcmahoney"/>
    <s v="Louisa Mcmahoney"/>
    <x v="1"/>
  </r>
  <r>
    <x v="6547"/>
    <n v="6908"/>
    <x v="0"/>
    <x v="0"/>
    <s v="C/254/S"/>
    <x v="7"/>
    <s v="S"/>
    <x v="0"/>
    <x v="62"/>
    <x v="0"/>
    <x v="0"/>
    <x v="811"/>
    <n v="46"/>
    <n v="854"/>
    <n v="17074"/>
    <n v="18934"/>
    <s v="Swinvul"/>
    <s v="Sheleon Swinvul"/>
    <x v="0"/>
  </r>
  <r>
    <x v="6548"/>
    <n v="6910"/>
    <x v="1"/>
    <x v="0"/>
    <s v="G/1124/S"/>
    <x v="3"/>
    <s v="S"/>
    <x v="0"/>
    <x v="18"/>
    <x v="0"/>
    <x v="595"/>
    <x v="0"/>
    <n v="18"/>
    <n v="580"/>
    <n v="1"/>
    <n v="772"/>
    <s v="Johnsondez"/>
    <s v="Carry Johnsondez"/>
    <x v="0"/>
  </r>
  <r>
    <x v="6549"/>
    <n v="6473"/>
    <x v="2"/>
    <x v="1"/>
    <s v="F/1236/S"/>
    <x v="1"/>
    <s v="S"/>
    <x v="0"/>
    <x v="28"/>
    <x v="0"/>
    <x v="0"/>
    <x v="0"/>
    <n v="0"/>
    <n v="0"/>
    <n v="0"/>
    <n v="0"/>
    <s v="Chpie"/>
    <s v="Koat Chpie"/>
    <x v="1"/>
  </r>
  <r>
    <x v="6550"/>
    <n v="6912"/>
    <x v="0"/>
    <x v="0"/>
    <s v="C/221/P"/>
    <x v="7"/>
    <s v="P"/>
    <x v="0"/>
    <x v="46"/>
    <x v="0"/>
    <x v="0"/>
    <x v="777"/>
    <n v="0"/>
    <n v="2814"/>
    <n v="318"/>
    <n v="3252"/>
    <s v="Slomed"/>
    <s v="Weino Slomed"/>
    <x v="0"/>
  </r>
  <r>
    <x v="6551"/>
    <n v="6475"/>
    <x v="2"/>
    <x v="1"/>
    <s v="F/1340/P"/>
    <x v="1"/>
    <s v="P"/>
    <x v="0"/>
    <x v="8"/>
    <x v="0"/>
    <x v="0"/>
    <x v="0"/>
    <n v="0"/>
    <n v="0"/>
    <n v="0"/>
    <n v="0"/>
    <s v="Ses"/>
    <s v="Luse Ses"/>
    <x v="1"/>
  </r>
  <r>
    <x v="6552"/>
    <n v="6478"/>
    <x v="2"/>
    <x v="0"/>
    <s v="E/412/P"/>
    <x v="6"/>
    <s v="P"/>
    <x v="0"/>
    <x v="19"/>
    <x v="0"/>
    <x v="710"/>
    <x v="0"/>
    <n v="6"/>
    <n v="1"/>
    <n v="0"/>
    <n v="1297"/>
    <s v="Hac"/>
    <s v="Cole Hac"/>
    <x v="0"/>
  </r>
  <r>
    <x v="6553"/>
    <n v="6482"/>
    <x v="2"/>
    <x v="1"/>
    <s v="F/1237/S"/>
    <x v="1"/>
    <s v="S"/>
    <x v="0"/>
    <x v="17"/>
    <x v="0"/>
    <x v="0"/>
    <x v="0"/>
    <n v="0"/>
    <n v="0"/>
    <n v="0"/>
    <n v="0"/>
    <s v="Letie"/>
    <s v="Dow Letie"/>
    <x v="1"/>
  </r>
  <r>
    <x v="6554"/>
    <n v="6482"/>
    <x v="2"/>
    <x v="1"/>
    <s v="F/1237/S"/>
    <x v="1"/>
    <s v="S"/>
    <x v="0"/>
    <x v="21"/>
    <x v="0"/>
    <x v="0"/>
    <x v="0"/>
    <n v="0"/>
    <n v="0"/>
    <n v="0"/>
    <n v="0"/>
    <s v="Letie"/>
    <s v="Nutch Letie"/>
    <x v="1"/>
  </r>
  <r>
    <x v="6555"/>
    <n v="6918"/>
    <x v="1"/>
    <x v="1"/>
    <s v="G/1126/S"/>
    <x v="3"/>
    <s v="S"/>
    <x v="1"/>
    <x v="19"/>
    <x v="0"/>
    <x v="0"/>
    <x v="0"/>
    <n v="0"/>
    <n v="0"/>
    <n v="0"/>
    <n v="0"/>
    <s v="Barris"/>
    <s v="Neilda Barris"/>
    <x v="1"/>
  </r>
  <r>
    <x v="6556"/>
    <n v="6920"/>
    <x v="1"/>
    <x v="0"/>
    <s v="E/462/S"/>
    <x v="6"/>
    <s v="S"/>
    <x v="0"/>
    <x v="19"/>
    <x v="0"/>
    <x v="0"/>
    <x v="206"/>
    <n v="0"/>
    <n v="5"/>
    <n v="975"/>
    <n v="990"/>
    <s v="Wolferguson"/>
    <s v="Verek Wolferguson"/>
    <x v="0"/>
  </r>
  <r>
    <x v="6557"/>
    <n v="6921"/>
    <x v="0"/>
    <x v="0"/>
    <s v="C/255/S"/>
    <x v="7"/>
    <s v="S"/>
    <x v="0"/>
    <x v="15"/>
    <x v="0"/>
    <x v="0"/>
    <x v="1248"/>
    <n v="2090"/>
    <n v="100"/>
    <n v="0"/>
    <n v="4104"/>
    <s v="Stersetery"/>
    <s v="Sadrix Stersetery"/>
    <x v="1"/>
  </r>
  <r>
    <x v="6558"/>
    <n v="6921"/>
    <x v="0"/>
    <x v="1"/>
    <s v="C/255/S"/>
    <x v="7"/>
    <s v="S"/>
    <x v="2"/>
    <x v="1"/>
    <x v="0"/>
    <x v="0"/>
    <x v="0"/>
    <n v="0"/>
    <n v="0"/>
    <n v="0"/>
    <n v="0"/>
    <s v="Fordulgaug"/>
    <s v="Eleron Fordulgaug"/>
    <x v="1"/>
  </r>
  <r>
    <x v="6559"/>
    <n v="6921"/>
    <x v="0"/>
    <x v="0"/>
    <s v="C/255/S"/>
    <x v="7"/>
    <s v="S"/>
    <x v="0"/>
    <x v="40"/>
    <x v="0"/>
    <x v="132"/>
    <x v="1249"/>
    <n v="0"/>
    <n v="0"/>
    <n v="214"/>
    <n v="6384"/>
    <s v="Stersetery"/>
    <s v="Grum Stersetery"/>
    <x v="1"/>
  </r>
  <r>
    <x v="6560"/>
    <n v="6921"/>
    <x v="0"/>
    <x v="0"/>
    <s v="C/255/S"/>
    <x v="7"/>
    <s v="S"/>
    <x v="0"/>
    <x v="7"/>
    <x v="1"/>
    <x v="0"/>
    <x v="1250"/>
    <n v="0"/>
    <n v="928"/>
    <n v="372"/>
    <n v="15376"/>
    <s v="Stersetery"/>
    <s v="Dsch Stersetery"/>
    <x v="1"/>
  </r>
  <r>
    <x v="6561"/>
    <n v="6921"/>
    <x v="0"/>
    <x v="1"/>
    <s v="C/255/S"/>
    <x v="7"/>
    <s v="S"/>
    <x v="2"/>
    <x v="43"/>
    <x v="0"/>
    <x v="0"/>
    <x v="0"/>
    <n v="0"/>
    <n v="0"/>
    <n v="0"/>
    <n v="0"/>
    <s v="Fordulgaug"/>
    <s v="Arrain Fordulgaug"/>
    <x v="1"/>
  </r>
  <r>
    <x v="6562"/>
    <n v="6921"/>
    <x v="0"/>
    <x v="0"/>
    <s v="C/255/S"/>
    <x v="7"/>
    <s v="S"/>
    <x v="0"/>
    <x v="25"/>
    <x v="0"/>
    <x v="0"/>
    <x v="486"/>
    <n v="0"/>
    <n v="8330"/>
    <n v="1"/>
    <n v="8420"/>
    <s v="Stersetery"/>
    <s v="Azhah Stersetery"/>
    <x v="0"/>
  </r>
  <r>
    <x v="6563"/>
    <n v="6924"/>
    <x v="1"/>
    <x v="0"/>
    <s v="G/1127/S"/>
    <x v="3"/>
    <s v="S"/>
    <x v="0"/>
    <x v="12"/>
    <x v="0"/>
    <x v="0"/>
    <x v="0"/>
    <n v="0"/>
    <n v="0"/>
    <n v="0"/>
    <n v="0"/>
    <s v="Solon"/>
    <s v="Lilasa Solon"/>
    <x v="1"/>
  </r>
  <r>
    <x v="6564"/>
    <n v="6925"/>
    <x v="1"/>
    <x v="0"/>
    <s v="G/1120/P"/>
    <x v="3"/>
    <s v="P"/>
    <x v="0"/>
    <x v="6"/>
    <x v="0"/>
    <x v="0"/>
    <x v="0"/>
    <n v="677"/>
    <n v="1"/>
    <n v="108"/>
    <n v="786"/>
    <s v="Hayerson"/>
    <s v="Juanie Hayerson"/>
    <x v="0"/>
  </r>
  <r>
    <x v="6565"/>
    <n v="470"/>
    <x v="2"/>
    <x v="1"/>
    <s v="F/86/S"/>
    <x v="1"/>
    <s v="S"/>
    <x v="0"/>
    <x v="39"/>
    <x v="0"/>
    <x v="0"/>
    <x v="0"/>
    <n v="0"/>
    <n v="0"/>
    <n v="0"/>
    <n v="0"/>
    <s v="Binie"/>
    <s v="Jurs Binie"/>
    <x v="1"/>
  </r>
  <r>
    <x v="6566"/>
    <n v="6928"/>
    <x v="1"/>
    <x v="0"/>
    <s v="E/463/S"/>
    <x v="6"/>
    <s v="S"/>
    <x v="0"/>
    <x v="36"/>
    <x v="0"/>
    <x v="898"/>
    <x v="0"/>
    <n v="0"/>
    <n v="557"/>
    <n v="0"/>
    <n v="996"/>
    <s v="Bookerson"/>
    <s v="Dont Bookerson"/>
    <x v="0"/>
  </r>
  <r>
    <x v="6567"/>
    <n v="6928"/>
    <x v="1"/>
    <x v="0"/>
    <s v="G/1128/S"/>
    <x v="3"/>
    <s v="S"/>
    <x v="0"/>
    <x v="56"/>
    <x v="0"/>
    <x v="0"/>
    <x v="0"/>
    <n v="0"/>
    <n v="0"/>
    <n v="0"/>
    <n v="0"/>
    <s v="Bookerson"/>
    <s v="Jodye Bookerson"/>
    <x v="0"/>
  </r>
  <r>
    <x v="6568"/>
    <n v="6929"/>
    <x v="1"/>
    <x v="0"/>
    <s v="G/1122/P"/>
    <x v="3"/>
    <s v="P"/>
    <x v="0"/>
    <x v="32"/>
    <x v="0"/>
    <x v="0"/>
    <x v="0"/>
    <n v="0"/>
    <n v="0"/>
    <n v="0"/>
    <n v="0"/>
    <s v="Llovers"/>
    <s v="Nelly Llovers"/>
    <x v="1"/>
  </r>
  <r>
    <x v="6569"/>
    <n v="6929"/>
    <x v="1"/>
    <x v="1"/>
    <s v="G/1122/P"/>
    <x v="3"/>
    <s v="P"/>
    <x v="0"/>
    <x v="25"/>
    <x v="0"/>
    <x v="0"/>
    <x v="0"/>
    <n v="0"/>
    <n v="0"/>
    <n v="0"/>
    <n v="0"/>
    <s v="Llovers"/>
    <s v="Natha Llovers"/>
    <x v="1"/>
  </r>
  <r>
    <x v="6570"/>
    <n v="6929"/>
    <x v="1"/>
    <x v="0"/>
    <s v="E/441/P"/>
    <x v="6"/>
    <s v="P"/>
    <x v="0"/>
    <x v="24"/>
    <x v="0"/>
    <x v="150"/>
    <x v="972"/>
    <n v="4"/>
    <n v="0"/>
    <n v="2"/>
    <n v="791"/>
    <s v="Llovers"/>
    <s v="Tricki Llovers"/>
    <x v="1"/>
  </r>
  <r>
    <x v="6571"/>
    <n v="6930"/>
    <x v="1"/>
    <x v="1"/>
    <s v="G/1129/S"/>
    <x v="3"/>
    <s v="S"/>
    <x v="0"/>
    <x v="30"/>
    <x v="0"/>
    <x v="0"/>
    <x v="0"/>
    <n v="0"/>
    <n v="0"/>
    <n v="0"/>
    <n v="0"/>
    <s v="Howayery"/>
    <s v="Letta Howayery"/>
    <x v="1"/>
  </r>
  <r>
    <x v="6572"/>
    <n v="6931"/>
    <x v="0"/>
    <x v="1"/>
    <s v="C/222/P"/>
    <x v="7"/>
    <s v="P"/>
    <x v="2"/>
    <x v="12"/>
    <x v="0"/>
    <x v="0"/>
    <x v="0"/>
    <n v="0"/>
    <n v="0"/>
    <n v="0"/>
    <n v="0"/>
    <s v="Amonsmane"/>
    <s v="Spurin Amonsmane"/>
    <x v="1"/>
  </r>
  <r>
    <x v="6573"/>
    <n v="6932"/>
    <x v="1"/>
    <x v="0"/>
    <s v="G/1130/S"/>
    <x v="3"/>
    <s v="S"/>
    <x v="0"/>
    <x v="28"/>
    <x v="0"/>
    <x v="984"/>
    <x v="0"/>
    <n v="83"/>
    <n v="112"/>
    <n v="0"/>
    <n v="754"/>
    <s v="Ewiseston"/>
    <s v="Shaele Ewiseston"/>
    <x v="1"/>
  </r>
  <r>
    <x v="6574"/>
    <n v="6513"/>
    <x v="2"/>
    <x v="0"/>
    <s v="F/1244/S"/>
    <x v="1"/>
    <s v="S"/>
    <x v="0"/>
    <x v="28"/>
    <x v="0"/>
    <x v="982"/>
    <x v="0"/>
    <n v="1185"/>
    <n v="0"/>
    <n v="0"/>
    <n v="1242"/>
    <s v="Pread"/>
    <s v="Cuses Pread"/>
    <x v="0"/>
  </r>
  <r>
    <x v="6575"/>
    <n v="6535"/>
    <x v="2"/>
    <x v="0"/>
    <s v="E/415/P"/>
    <x v="6"/>
    <s v="P"/>
    <x v="0"/>
    <x v="8"/>
    <x v="0"/>
    <x v="1101"/>
    <x v="0"/>
    <n v="183"/>
    <n v="0"/>
    <n v="0"/>
    <n v="954"/>
    <s v="Cread"/>
    <s v="Powl Cread"/>
    <x v="0"/>
  </r>
  <r>
    <x v="6576"/>
    <n v="6937"/>
    <x v="1"/>
    <x v="1"/>
    <s v="G/1131/S"/>
    <x v="3"/>
    <s v="S"/>
    <x v="0"/>
    <x v="57"/>
    <x v="0"/>
    <x v="0"/>
    <x v="0"/>
    <n v="0"/>
    <n v="0"/>
    <n v="0"/>
    <n v="0"/>
    <s v="Petton"/>
    <s v="Robyna Petton"/>
    <x v="1"/>
  </r>
  <r>
    <x v="6577"/>
    <n v="6939"/>
    <x v="1"/>
    <x v="0"/>
    <s v="G/1124/P"/>
    <x v="3"/>
    <s v="P"/>
    <x v="0"/>
    <x v="15"/>
    <x v="0"/>
    <x v="404"/>
    <x v="0"/>
    <n v="0"/>
    <n v="661"/>
    <n v="1"/>
    <n v="907"/>
    <s v="Bears"/>
    <s v="Blanie Bears"/>
    <x v="0"/>
  </r>
  <r>
    <x v="6578"/>
    <n v="6547"/>
    <x v="2"/>
    <x v="0"/>
    <s v="F/1358/P"/>
    <x v="1"/>
    <s v="P"/>
    <x v="2"/>
    <x v="33"/>
    <x v="0"/>
    <x v="1102"/>
    <x v="0"/>
    <n v="310"/>
    <n v="0"/>
    <n v="0"/>
    <n v="1171"/>
    <s v="Pert"/>
    <s v="Ale Pert"/>
    <x v="0"/>
  </r>
  <r>
    <x v="6579"/>
    <n v="6943"/>
    <x v="0"/>
    <x v="1"/>
    <s v="B/262/S"/>
    <x v="0"/>
    <s v="S"/>
    <x v="2"/>
    <x v="55"/>
    <x v="0"/>
    <x v="0"/>
    <x v="0"/>
    <n v="0"/>
    <n v="0"/>
    <n v="0"/>
    <n v="0"/>
    <s v="Dynatic"/>
    <s v="Mirakis Dynatic"/>
    <x v="1"/>
  </r>
  <r>
    <x v="6580"/>
    <n v="6944"/>
    <x v="0"/>
    <x v="1"/>
    <s v="C/223/P"/>
    <x v="7"/>
    <s v="P"/>
    <x v="0"/>
    <x v="19"/>
    <x v="0"/>
    <x v="0"/>
    <x v="0"/>
    <n v="0"/>
    <n v="0"/>
    <n v="0"/>
    <n v="0"/>
    <s v="Gented"/>
    <s v="Alzird Gented"/>
    <x v="1"/>
  </r>
  <r>
    <x v="6581"/>
    <n v="6945"/>
    <x v="0"/>
    <x v="1"/>
    <s v="B/263/S"/>
    <x v="0"/>
    <s v="S"/>
    <x v="2"/>
    <x v="34"/>
    <x v="0"/>
    <x v="0"/>
    <x v="0"/>
    <n v="0"/>
    <n v="0"/>
    <n v="0"/>
    <n v="0"/>
    <s v="Sophaft"/>
    <s v="Schird Sophaft"/>
    <x v="1"/>
  </r>
  <r>
    <x v="6582"/>
    <n v="6946"/>
    <x v="1"/>
    <x v="0"/>
    <s v="F/1439/P"/>
    <x v="1"/>
    <s v="P"/>
    <x v="0"/>
    <x v="74"/>
    <x v="0"/>
    <x v="40"/>
    <x v="0"/>
    <n v="0"/>
    <n v="672"/>
    <n v="104"/>
    <n v="804"/>
    <s v="Buckson"/>
    <s v="Samany Buckson"/>
    <x v="0"/>
  </r>
  <r>
    <x v="6583"/>
    <n v="6947"/>
    <x v="0"/>
    <x v="1"/>
    <s v="B/264/S"/>
    <x v="0"/>
    <s v="S"/>
    <x v="0"/>
    <x v="45"/>
    <x v="0"/>
    <x v="0"/>
    <x v="0"/>
    <n v="0"/>
    <n v="0"/>
    <n v="0"/>
    <n v="0"/>
    <s v="Coudered"/>
    <s v="Becruxa Coudered"/>
    <x v="1"/>
  </r>
  <r>
    <x v="6584"/>
    <n v="6947"/>
    <x v="0"/>
    <x v="0"/>
    <s v="B/264/S"/>
    <x v="0"/>
    <s v="S"/>
    <x v="0"/>
    <x v="18"/>
    <x v="0"/>
    <x v="0"/>
    <x v="1251"/>
    <n v="0"/>
    <n v="797"/>
    <n v="567"/>
    <n v="3121"/>
    <s v="Obnoble"/>
    <s v="Cellum Obnoble"/>
    <x v="1"/>
  </r>
  <r>
    <x v="6585"/>
    <n v="6949"/>
    <x v="1"/>
    <x v="0"/>
    <s v="E/464/S"/>
    <x v="6"/>
    <s v="S"/>
    <x v="2"/>
    <x v="36"/>
    <x v="0"/>
    <x v="0"/>
    <x v="241"/>
    <n v="851"/>
    <n v="19"/>
    <n v="103"/>
    <n v="985"/>
    <s v="Dillestron"/>
    <s v="Lolas Dillestron"/>
    <x v="0"/>
  </r>
  <r>
    <x v="6586"/>
    <n v="6950"/>
    <x v="0"/>
    <x v="1"/>
    <s v="B/265/S"/>
    <x v="0"/>
    <s v="S"/>
    <x v="2"/>
    <x v="43"/>
    <x v="0"/>
    <x v="0"/>
    <x v="0"/>
    <n v="0"/>
    <n v="0"/>
    <n v="0"/>
    <n v="0"/>
    <s v="Pringry"/>
    <s v="Alurops Pringry"/>
    <x v="1"/>
  </r>
  <r>
    <x v="6587"/>
    <n v="6950"/>
    <x v="0"/>
    <x v="1"/>
    <s v="B/265/S"/>
    <x v="0"/>
    <s v="S"/>
    <x v="2"/>
    <x v="24"/>
    <x v="0"/>
    <x v="0"/>
    <x v="0"/>
    <n v="0"/>
    <n v="0"/>
    <n v="0"/>
    <n v="0"/>
    <s v="Pringry"/>
    <s v="Medib Pringry"/>
    <x v="1"/>
  </r>
  <r>
    <x v="6588"/>
    <n v="6951"/>
    <x v="0"/>
    <x v="0"/>
    <s v="D/219/P"/>
    <x v="5"/>
    <s v="P"/>
    <x v="0"/>
    <x v="12"/>
    <x v="0"/>
    <x v="470"/>
    <x v="1252"/>
    <n v="9"/>
    <n v="0"/>
    <n v="40"/>
    <n v="2973"/>
    <s v="Lendly"/>
    <s v="Vegas Lendly"/>
    <x v="1"/>
  </r>
  <r>
    <x v="6589"/>
    <n v="6951"/>
    <x v="0"/>
    <x v="1"/>
    <s v="D/219/P"/>
    <x v="5"/>
    <s v="P"/>
    <x v="0"/>
    <x v="34"/>
    <x v="0"/>
    <x v="0"/>
    <x v="0"/>
    <n v="0"/>
    <n v="0"/>
    <n v="0"/>
    <n v="0"/>
    <s v="Beling"/>
    <s v="Mares Beling"/>
    <x v="1"/>
  </r>
  <r>
    <x v="6590"/>
    <n v="6549"/>
    <x v="2"/>
    <x v="0"/>
    <s v="F/1251/S"/>
    <x v="1"/>
    <s v="S"/>
    <x v="0"/>
    <x v="14"/>
    <x v="0"/>
    <x v="1103"/>
    <x v="0"/>
    <n v="2"/>
    <n v="112"/>
    <n v="0"/>
    <n v="2093"/>
    <s v="Flate"/>
    <s v="Eclass Flate"/>
    <x v="0"/>
  </r>
  <r>
    <x v="6591"/>
    <n v="6549"/>
    <x v="2"/>
    <x v="0"/>
    <s v="D/198/S"/>
    <x v="5"/>
    <s v="S"/>
    <x v="0"/>
    <x v="64"/>
    <x v="2"/>
    <x v="1104"/>
    <x v="0"/>
    <n v="580"/>
    <n v="0"/>
    <n v="0"/>
    <n v="1723"/>
    <s v="Flate"/>
    <s v="Llat Flate"/>
    <x v="0"/>
  </r>
  <r>
    <x v="6592"/>
    <n v="6957"/>
    <x v="0"/>
    <x v="0"/>
    <s v="B/266/S"/>
    <x v="0"/>
    <s v="S"/>
    <x v="0"/>
    <x v="6"/>
    <x v="0"/>
    <x v="1041"/>
    <x v="1253"/>
    <n v="7"/>
    <n v="34"/>
    <n v="84"/>
    <n v="2340"/>
    <s v="Sloweber"/>
    <s v="Minoton Sloweber"/>
    <x v="1"/>
  </r>
  <r>
    <x v="6593"/>
    <n v="6960"/>
    <x v="1"/>
    <x v="0"/>
    <s v="G/1135/S"/>
    <x v="3"/>
    <s v="S"/>
    <x v="1"/>
    <x v="36"/>
    <x v="0"/>
    <x v="33"/>
    <x v="0"/>
    <n v="0"/>
    <n v="0"/>
    <n v="777"/>
    <n v="837"/>
    <s v="Bonnondry"/>
    <s v="Allyn Bonnondry"/>
    <x v="0"/>
  </r>
  <r>
    <x v="6594"/>
    <n v="6962"/>
    <x v="1"/>
    <x v="0"/>
    <s v="G/1136/S"/>
    <x v="3"/>
    <s v="S"/>
    <x v="0"/>
    <x v="43"/>
    <x v="0"/>
    <x v="0"/>
    <x v="0"/>
    <n v="0"/>
    <n v="804"/>
    <n v="5"/>
    <n v="809"/>
    <s v="Gibbsonton"/>
    <s v="Dona Gibbsonton"/>
    <x v="0"/>
  </r>
  <r>
    <x v="6595"/>
    <n v="6556"/>
    <x v="2"/>
    <x v="1"/>
    <s v="F/1362/P"/>
    <x v="1"/>
    <s v="P"/>
    <x v="0"/>
    <x v="19"/>
    <x v="0"/>
    <x v="0"/>
    <x v="0"/>
    <n v="0"/>
    <n v="0"/>
    <n v="0"/>
    <n v="0"/>
    <s v="Gine"/>
    <s v="Nes Gine"/>
    <x v="1"/>
  </r>
  <r>
    <x v="6596"/>
    <n v="6964"/>
    <x v="1"/>
    <x v="0"/>
    <s v="F/1444/P"/>
    <x v="1"/>
    <s v="P"/>
    <x v="2"/>
    <x v="8"/>
    <x v="0"/>
    <x v="0"/>
    <x v="278"/>
    <n v="631"/>
    <n v="0"/>
    <n v="0"/>
    <n v="702"/>
    <s v="Thonyderson"/>
    <s v="Lilasa Thonyderson"/>
    <x v="0"/>
  </r>
  <r>
    <x v="6597"/>
    <n v="6966"/>
    <x v="1"/>
    <x v="0"/>
    <s v="F/1446/P"/>
    <x v="1"/>
    <s v="P"/>
    <x v="0"/>
    <x v="12"/>
    <x v="0"/>
    <x v="1105"/>
    <x v="0"/>
    <n v="0"/>
    <n v="80"/>
    <n v="0"/>
    <n v="1031"/>
    <s v="Freevenson"/>
    <s v="Leneva Freevenson"/>
    <x v="0"/>
  </r>
  <r>
    <x v="6598"/>
    <n v="6967"/>
    <x v="0"/>
    <x v="0"/>
    <s v="C/256/S"/>
    <x v="7"/>
    <s v="S"/>
    <x v="2"/>
    <x v="12"/>
    <x v="0"/>
    <x v="0"/>
    <x v="1254"/>
    <n v="0"/>
    <n v="5697"/>
    <n v="676"/>
    <n v="16338"/>
    <s v="Oilpfulle"/>
    <s v="Winon Oilpfulle"/>
    <x v="0"/>
  </r>
  <r>
    <x v="6599"/>
    <n v="6968"/>
    <x v="1"/>
    <x v="0"/>
    <s v="F/1447/P"/>
    <x v="1"/>
    <s v="P"/>
    <x v="0"/>
    <x v="45"/>
    <x v="0"/>
    <x v="0"/>
    <x v="919"/>
    <n v="682"/>
    <n v="0"/>
    <n v="7"/>
    <n v="803"/>
    <s v="Yanton"/>
    <s v="Dandra Yanton"/>
    <x v="0"/>
  </r>
  <r>
    <x v="6600"/>
    <n v="6968"/>
    <x v="1"/>
    <x v="0"/>
    <s v="F/1447/P"/>
    <x v="1"/>
    <s v="P"/>
    <x v="1"/>
    <x v="28"/>
    <x v="0"/>
    <x v="0"/>
    <x v="0"/>
    <n v="0"/>
    <n v="0"/>
    <n v="1318"/>
    <n v="1318"/>
    <s v="Yanton"/>
    <s v="Randa Yanton"/>
    <x v="0"/>
  </r>
  <r>
    <x v="6601"/>
    <n v="6556"/>
    <x v="2"/>
    <x v="1"/>
    <s v="F/1362/P"/>
    <x v="1"/>
    <s v="P"/>
    <x v="2"/>
    <x v="66"/>
    <x v="0"/>
    <x v="0"/>
    <x v="0"/>
    <n v="0"/>
    <n v="0"/>
    <n v="0"/>
    <n v="0"/>
    <s v="Gine"/>
    <s v="Morms Gine"/>
    <x v="1"/>
  </r>
  <r>
    <x v="6602"/>
    <n v="6565"/>
    <x v="2"/>
    <x v="0"/>
    <s v="F/1255/S"/>
    <x v="1"/>
    <s v="S"/>
    <x v="0"/>
    <x v="67"/>
    <x v="0"/>
    <x v="182"/>
    <x v="0"/>
    <n v="127"/>
    <n v="11"/>
    <n v="1393"/>
    <n v="1657"/>
    <s v="Emead"/>
    <s v="Wors Emead"/>
    <x v="0"/>
  </r>
  <r>
    <x v="6603"/>
    <n v="6971"/>
    <x v="0"/>
    <x v="0"/>
    <s v="C/225/P"/>
    <x v="7"/>
    <s v="P"/>
    <x v="0"/>
    <x v="16"/>
    <x v="0"/>
    <x v="0"/>
    <x v="0"/>
    <n v="0"/>
    <n v="0"/>
    <n v="0"/>
    <n v="0"/>
    <s v="Distured"/>
    <s v="Alcoran Distured"/>
    <x v="1"/>
  </r>
  <r>
    <x v="6604"/>
    <n v="6971"/>
    <x v="0"/>
    <x v="0"/>
    <s v="C/225/P"/>
    <x v="7"/>
    <s v="P"/>
    <x v="0"/>
    <x v="32"/>
    <x v="0"/>
    <x v="0"/>
    <x v="0"/>
    <n v="0"/>
    <n v="0"/>
    <n v="0"/>
    <n v="0"/>
    <s v="Distured"/>
    <s v="Chard Distured"/>
    <x v="1"/>
  </r>
  <r>
    <x v="6605"/>
    <n v="6971"/>
    <x v="0"/>
    <x v="1"/>
    <s v="C/225/P"/>
    <x v="7"/>
    <s v="P"/>
    <x v="0"/>
    <x v="43"/>
    <x v="0"/>
    <x v="0"/>
    <x v="0"/>
    <n v="0"/>
    <n v="0"/>
    <n v="0"/>
    <n v="0"/>
    <s v="Distured"/>
    <s v="Alkaida Distured"/>
    <x v="1"/>
  </r>
  <r>
    <x v="6606"/>
    <n v="6971"/>
    <x v="0"/>
    <x v="1"/>
    <s v="C/225/P"/>
    <x v="7"/>
    <s v="P"/>
    <x v="2"/>
    <x v="30"/>
    <x v="0"/>
    <x v="0"/>
    <x v="0"/>
    <n v="0"/>
    <n v="0"/>
    <n v="0"/>
    <n v="0"/>
    <s v="Distured"/>
    <s v="Asteron Distured"/>
    <x v="1"/>
  </r>
  <r>
    <x v="6607"/>
    <n v="6971"/>
    <x v="0"/>
    <x v="0"/>
    <s v="C/225/P"/>
    <x v="7"/>
    <s v="P"/>
    <x v="2"/>
    <x v="7"/>
    <x v="0"/>
    <x v="0"/>
    <x v="1255"/>
    <n v="0"/>
    <n v="33"/>
    <n v="420"/>
    <n v="4626"/>
    <s v="Pretive"/>
    <s v="Schird Pretive"/>
    <x v="1"/>
  </r>
  <r>
    <x v="6608"/>
    <n v="6971"/>
    <x v="0"/>
    <x v="0"/>
    <s v="C/225/P"/>
    <x v="7"/>
    <s v="P"/>
    <x v="2"/>
    <x v="7"/>
    <x v="0"/>
    <x v="0"/>
    <x v="413"/>
    <n v="0"/>
    <n v="1538"/>
    <n v="1426"/>
    <n v="3124"/>
    <s v="Distured"/>
    <s v="Terfak Distured"/>
    <x v="0"/>
  </r>
  <r>
    <x v="6609"/>
    <n v="6972"/>
    <x v="1"/>
    <x v="0"/>
    <s v="G/1126/P"/>
    <x v="3"/>
    <s v="P"/>
    <x v="0"/>
    <x v="33"/>
    <x v="0"/>
    <x v="0"/>
    <x v="0"/>
    <n v="0"/>
    <n v="43"/>
    <n v="667"/>
    <n v="710"/>
    <s v="Jenson"/>
    <s v="Terina Jenson"/>
    <x v="0"/>
  </r>
  <r>
    <x v="6610"/>
    <n v="6973"/>
    <x v="1"/>
    <x v="0"/>
    <s v="E/466/S"/>
    <x v="6"/>
    <s v="S"/>
    <x v="1"/>
    <x v="11"/>
    <x v="0"/>
    <x v="27"/>
    <x v="238"/>
    <n v="44"/>
    <n v="0"/>
    <n v="1541"/>
    <n v="1601"/>
    <s v="Owerson"/>
    <s v="Hary Owerson"/>
    <x v="0"/>
  </r>
  <r>
    <x v="6611"/>
    <n v="6976"/>
    <x v="1"/>
    <x v="0"/>
    <s v="G/1127/P"/>
    <x v="3"/>
    <s v="P"/>
    <x v="0"/>
    <x v="33"/>
    <x v="0"/>
    <x v="209"/>
    <x v="0"/>
    <n v="782"/>
    <n v="0"/>
    <n v="0"/>
    <n v="809"/>
    <s v="Talls"/>
    <s v="Annya Talls"/>
    <x v="1"/>
  </r>
  <r>
    <x v="6612"/>
    <n v="6977"/>
    <x v="1"/>
    <x v="1"/>
    <s v="G/1137/S"/>
    <x v="3"/>
    <s v="S"/>
    <x v="1"/>
    <x v="28"/>
    <x v="0"/>
    <x v="0"/>
    <x v="0"/>
    <n v="0"/>
    <n v="0"/>
    <n v="0"/>
    <n v="0"/>
    <s v="Burker"/>
    <s v="Rankie Burker"/>
    <x v="1"/>
  </r>
  <r>
    <x v="6613"/>
    <n v="6977"/>
    <x v="1"/>
    <x v="0"/>
    <s v="G/1137/S"/>
    <x v="3"/>
    <s v="S"/>
    <x v="0"/>
    <x v="22"/>
    <x v="0"/>
    <x v="0"/>
    <x v="1059"/>
    <n v="3"/>
    <n v="0"/>
    <n v="0"/>
    <n v="809"/>
    <s v="Burker"/>
    <s v="Jeret Burker"/>
    <x v="1"/>
  </r>
  <r>
    <x v="6614"/>
    <n v="6978"/>
    <x v="1"/>
    <x v="0"/>
    <s v="E/446/P"/>
    <x v="6"/>
    <s v="P"/>
    <x v="2"/>
    <x v="1"/>
    <x v="0"/>
    <x v="0"/>
    <x v="931"/>
    <n v="0"/>
    <n v="4"/>
    <n v="8"/>
    <n v="905"/>
    <s v="Chardsonnon"/>
    <s v="Gwendy Chardsonnon"/>
    <x v="1"/>
  </r>
  <r>
    <x v="6615"/>
    <n v="6979"/>
    <x v="1"/>
    <x v="0"/>
    <s v="E/447/P"/>
    <x v="6"/>
    <s v="P"/>
    <x v="0"/>
    <x v="15"/>
    <x v="0"/>
    <x v="243"/>
    <x v="315"/>
    <n v="70"/>
    <n v="0"/>
    <n v="0"/>
    <n v="788"/>
    <s v="Morelly"/>
    <s v="Arla Morelly"/>
    <x v="0"/>
  </r>
  <r>
    <x v="6616"/>
    <n v="518"/>
    <x v="2"/>
    <x v="1"/>
    <s v="F/92/S"/>
    <x v="1"/>
    <s v="S"/>
    <x v="0"/>
    <x v="8"/>
    <x v="0"/>
    <x v="0"/>
    <x v="0"/>
    <n v="0"/>
    <n v="0"/>
    <n v="0"/>
    <n v="0"/>
    <s v="Parta"/>
    <s v="Soyos Parta"/>
    <x v="1"/>
  </r>
  <r>
    <x v="6617"/>
    <n v="6981"/>
    <x v="1"/>
    <x v="0"/>
    <s v="F/1332/S"/>
    <x v="1"/>
    <s v="S"/>
    <x v="1"/>
    <x v="54"/>
    <x v="0"/>
    <x v="0"/>
    <x v="0"/>
    <n v="0"/>
    <n v="0"/>
    <n v="628"/>
    <n v="628"/>
    <s v="Cainghannon"/>
    <s v="Joanny Cainghannon"/>
    <x v="0"/>
  </r>
  <r>
    <x v="6618"/>
    <n v="6982"/>
    <x v="1"/>
    <x v="1"/>
    <s v="G/1128/P"/>
    <x v="3"/>
    <s v="P"/>
    <x v="0"/>
    <x v="33"/>
    <x v="0"/>
    <x v="0"/>
    <x v="0"/>
    <n v="0"/>
    <n v="0"/>
    <n v="0"/>
    <n v="0"/>
    <s v="Garnes"/>
    <s v="Johna Garnes"/>
    <x v="1"/>
  </r>
  <r>
    <x v="6619"/>
    <n v="6578"/>
    <x v="2"/>
    <x v="1"/>
    <s v="E/438/S"/>
    <x v="6"/>
    <s v="S"/>
    <x v="0"/>
    <x v="6"/>
    <x v="0"/>
    <x v="0"/>
    <x v="0"/>
    <n v="0"/>
    <n v="0"/>
    <n v="0"/>
    <n v="0"/>
    <s v="Chcak"/>
    <s v="Weres Chcak"/>
    <x v="0"/>
  </r>
  <r>
    <x v="6620"/>
    <n v="6578"/>
    <x v="2"/>
    <x v="1"/>
    <s v="F/1259/S"/>
    <x v="1"/>
    <s v="S"/>
    <x v="0"/>
    <x v="4"/>
    <x v="0"/>
    <x v="0"/>
    <x v="0"/>
    <n v="0"/>
    <n v="0"/>
    <n v="0"/>
    <n v="0"/>
    <s v="Stre"/>
    <s v="Guits Stre"/>
    <x v="1"/>
  </r>
  <r>
    <x v="6621"/>
    <n v="6592"/>
    <x v="2"/>
    <x v="1"/>
    <s v="F/1262/S"/>
    <x v="1"/>
    <s v="S"/>
    <x v="0"/>
    <x v="33"/>
    <x v="0"/>
    <x v="0"/>
    <x v="0"/>
    <n v="0"/>
    <n v="0"/>
    <n v="0"/>
    <n v="0"/>
    <s v="Meate"/>
    <s v="Ranutz Meate"/>
    <x v="1"/>
  </r>
  <r>
    <x v="6622"/>
    <n v="6985"/>
    <x v="1"/>
    <x v="0"/>
    <s v="G/1138/S"/>
    <x v="3"/>
    <s v="S"/>
    <x v="0"/>
    <x v="25"/>
    <x v="0"/>
    <x v="0"/>
    <x v="391"/>
    <n v="0"/>
    <n v="0"/>
    <n v="776"/>
    <n v="1019"/>
    <s v="Barris"/>
    <s v="Erie Barris"/>
    <x v="0"/>
  </r>
  <r>
    <x v="6623"/>
    <n v="6987"/>
    <x v="1"/>
    <x v="1"/>
    <s v="G/1139/S"/>
    <x v="3"/>
    <s v="S"/>
    <x v="0"/>
    <x v="34"/>
    <x v="0"/>
    <x v="0"/>
    <x v="0"/>
    <n v="0"/>
    <n v="0"/>
    <n v="0"/>
    <n v="0"/>
    <s v="Moongton"/>
    <s v="Willey Moongton"/>
    <x v="1"/>
  </r>
  <r>
    <x v="6624"/>
    <n v="6988"/>
    <x v="0"/>
    <x v="0"/>
    <s v="C/226/P"/>
    <x v="7"/>
    <s v="P"/>
    <x v="0"/>
    <x v="6"/>
    <x v="2"/>
    <x v="19"/>
    <x v="1069"/>
    <n v="32"/>
    <n v="93"/>
    <n v="1553"/>
    <n v="3539"/>
    <s v="Obnoftle"/>
    <s v="Quarkib Obnoftle"/>
    <x v="0"/>
  </r>
  <r>
    <x v="6625"/>
    <n v="6988"/>
    <x v="0"/>
    <x v="0"/>
    <s v="C/226/P"/>
    <x v="7"/>
    <s v="P"/>
    <x v="0"/>
    <x v="7"/>
    <x v="0"/>
    <x v="0"/>
    <x v="1256"/>
    <n v="0"/>
    <n v="186"/>
    <n v="0"/>
    <n v="4526"/>
    <s v="Obnoftle"/>
    <s v="Azharga Obnoftle"/>
    <x v="1"/>
  </r>
  <r>
    <x v="6626"/>
    <n v="6990"/>
    <x v="1"/>
    <x v="0"/>
    <s v=""/>
    <x v="4"/>
    <s v=""/>
    <x v="1"/>
    <x v="33"/>
    <x v="0"/>
    <x v="27"/>
    <x v="70"/>
    <n v="0"/>
    <n v="649"/>
    <n v="2"/>
    <n v="674"/>
    <s v="Franton"/>
    <s v="Lison Franton"/>
    <x v="0"/>
  </r>
  <r>
    <x v="6627"/>
    <n v="6991"/>
    <x v="0"/>
    <x v="0"/>
    <s v="B/233/P"/>
    <x v="0"/>
    <s v="P"/>
    <x v="2"/>
    <x v="22"/>
    <x v="0"/>
    <x v="0"/>
    <x v="784"/>
    <n v="0"/>
    <n v="3587"/>
    <n v="0"/>
    <n v="4279"/>
    <s v="Disivering"/>
    <s v="Kabiton Disivering"/>
    <x v="0"/>
  </r>
  <r>
    <x v="6628"/>
    <n v="6991"/>
    <x v="0"/>
    <x v="1"/>
    <s v="B/233/P"/>
    <x v="0"/>
    <s v="P"/>
    <x v="0"/>
    <x v="26"/>
    <x v="0"/>
    <x v="0"/>
    <x v="0"/>
    <n v="0"/>
    <n v="0"/>
    <n v="0"/>
    <n v="0"/>
    <s v="Disivering"/>
    <s v="Spurin Disivering"/>
    <x v="1"/>
  </r>
  <r>
    <x v="6629"/>
    <n v="6992"/>
    <x v="1"/>
    <x v="0"/>
    <s v="G/1131/P"/>
    <x v="3"/>
    <s v="P"/>
    <x v="3"/>
    <x v="71"/>
    <x v="0"/>
    <x v="0"/>
    <x v="0"/>
    <n v="0"/>
    <n v="0"/>
    <n v="0"/>
    <n v="0"/>
    <s v="Bakerrison"/>
    <s v="Walles Bakerrison"/>
    <x v="0"/>
  </r>
  <r>
    <x v="6630"/>
    <n v="6992"/>
    <x v="1"/>
    <x v="1"/>
    <s v="G/1131/P"/>
    <x v="3"/>
    <s v="P"/>
    <x v="0"/>
    <x v="36"/>
    <x v="2"/>
    <x v="0"/>
    <x v="0"/>
    <n v="0"/>
    <n v="0"/>
    <n v="0"/>
    <n v="0"/>
    <s v="Bakerrison"/>
    <s v="Lavey Bakerrison"/>
    <x v="0"/>
  </r>
  <r>
    <x v="6631"/>
    <n v="6992"/>
    <x v="1"/>
    <x v="1"/>
    <s v="G/1131/P"/>
    <x v="3"/>
    <s v="P"/>
    <x v="0"/>
    <x v="38"/>
    <x v="0"/>
    <x v="0"/>
    <x v="0"/>
    <n v="0"/>
    <n v="0"/>
    <n v="0"/>
    <n v="0"/>
    <s v="Bakerrison"/>
    <s v="Murie Bakerrison"/>
    <x v="1"/>
  </r>
  <r>
    <x v="6632"/>
    <n v="6994"/>
    <x v="0"/>
    <x v="1"/>
    <s v="B/267/S"/>
    <x v="0"/>
    <s v="S"/>
    <x v="0"/>
    <x v="15"/>
    <x v="0"/>
    <x v="0"/>
    <x v="0"/>
    <n v="0"/>
    <n v="0"/>
    <n v="0"/>
    <n v="0"/>
    <s v="Obeaded"/>
    <s v="Bellus Obeaded"/>
    <x v="1"/>
  </r>
  <r>
    <x v="6633"/>
    <n v="6994"/>
    <x v="0"/>
    <x v="0"/>
    <s v="B/267/S"/>
    <x v="0"/>
    <s v="S"/>
    <x v="0"/>
    <x v="28"/>
    <x v="0"/>
    <x v="0"/>
    <x v="502"/>
    <n v="1690"/>
    <n v="580"/>
    <n v="5499"/>
    <n v="8044"/>
    <s v="Bagetvable"/>
    <s v="Alwaide Bagetvable"/>
    <x v="0"/>
  </r>
  <r>
    <x v="6634"/>
    <n v="6995"/>
    <x v="1"/>
    <x v="0"/>
    <s v="F/1334/S"/>
    <x v="1"/>
    <s v="S"/>
    <x v="2"/>
    <x v="1"/>
    <x v="0"/>
    <x v="0"/>
    <x v="388"/>
    <n v="618"/>
    <n v="0"/>
    <n v="41"/>
    <n v="717"/>
    <s v="Hamberterry"/>
    <s v="Stany Hamberterry"/>
    <x v="0"/>
  </r>
  <r>
    <x v="6635"/>
    <n v="6996"/>
    <x v="1"/>
    <x v="0"/>
    <s v="F/1452/P"/>
    <x v="1"/>
    <s v="P"/>
    <x v="2"/>
    <x v="10"/>
    <x v="0"/>
    <x v="0"/>
    <x v="425"/>
    <n v="175"/>
    <n v="79"/>
    <n v="3"/>
    <n v="699"/>
    <s v="Whitledges"/>
    <s v="Tricki Whitledges"/>
    <x v="0"/>
  </r>
  <r>
    <x v="6636"/>
    <n v="6598"/>
    <x v="2"/>
    <x v="1"/>
    <s v="F/1263/S"/>
    <x v="1"/>
    <s v="S"/>
    <x v="0"/>
    <x v="8"/>
    <x v="0"/>
    <x v="0"/>
    <x v="0"/>
    <n v="0"/>
    <n v="0"/>
    <n v="0"/>
    <n v="0"/>
    <s v="Mepie"/>
    <s v="Panter Mepie"/>
    <x v="1"/>
  </r>
  <r>
    <x v="6637"/>
    <n v="6603"/>
    <x v="2"/>
    <x v="0"/>
    <s v="D/208/P"/>
    <x v="5"/>
    <s v="P"/>
    <x v="0"/>
    <x v="36"/>
    <x v="0"/>
    <x v="384"/>
    <x v="0"/>
    <n v="3700"/>
    <n v="0"/>
    <n v="0"/>
    <n v="3768"/>
    <s v="Conca"/>
    <s v="Beres Conca"/>
    <x v="1"/>
  </r>
  <r>
    <x v="6638"/>
    <n v="6998"/>
    <x v="1"/>
    <x v="0"/>
    <s v="F/1454/P"/>
    <x v="1"/>
    <s v="P"/>
    <x v="0"/>
    <x v="7"/>
    <x v="0"/>
    <x v="0"/>
    <x v="0"/>
    <n v="285"/>
    <n v="136"/>
    <n v="337"/>
    <n v="758"/>
    <s v="Griffy"/>
    <s v="Irmark Griffy"/>
    <x v="0"/>
  </r>
  <r>
    <x v="6639"/>
    <n v="6609"/>
    <x v="2"/>
    <x v="1"/>
    <s v="E/420/P"/>
    <x v="6"/>
    <s v="P"/>
    <x v="0"/>
    <x v="30"/>
    <x v="0"/>
    <x v="0"/>
    <x v="0"/>
    <n v="0"/>
    <n v="0"/>
    <n v="0"/>
    <n v="0"/>
    <s v="-"/>
    <s v="-"/>
    <x v="0"/>
  </r>
  <r>
    <x v="6640"/>
    <n v="7001"/>
    <x v="0"/>
    <x v="1"/>
    <s v="D/213/S"/>
    <x v="5"/>
    <s v="S"/>
    <x v="0"/>
    <x v="14"/>
    <x v="0"/>
    <x v="0"/>
    <x v="0"/>
    <n v="0"/>
    <n v="0"/>
    <n v="0"/>
    <n v="0"/>
    <s v="Guieroolow"/>
    <s v="Majora Guieroolow"/>
    <x v="1"/>
  </r>
  <r>
    <x v="6641"/>
    <n v="7002"/>
    <x v="1"/>
    <x v="0"/>
    <s v="G/1141/S"/>
    <x v="3"/>
    <s v="S"/>
    <x v="0"/>
    <x v="19"/>
    <x v="0"/>
    <x v="1106"/>
    <x v="0"/>
    <n v="1"/>
    <n v="0"/>
    <n v="0"/>
    <n v="889"/>
    <s v="Mickersones"/>
    <s v="Rickie Mickersones"/>
    <x v="0"/>
  </r>
  <r>
    <x v="6642"/>
    <n v="7004"/>
    <x v="1"/>
    <x v="0"/>
    <s v="F/1337/S"/>
    <x v="1"/>
    <s v="S"/>
    <x v="2"/>
    <x v="9"/>
    <x v="0"/>
    <x v="0"/>
    <x v="10"/>
    <n v="400"/>
    <n v="297"/>
    <n v="0"/>
    <n v="698"/>
    <s v="Woodwardy"/>
    <s v="Karena Woodwardy"/>
    <x v="0"/>
  </r>
  <r>
    <x v="6643"/>
    <n v="7005"/>
    <x v="1"/>
    <x v="0"/>
    <s v="F/1338/S"/>
    <x v="1"/>
    <s v="S"/>
    <x v="2"/>
    <x v="4"/>
    <x v="0"/>
    <x v="0"/>
    <x v="145"/>
    <n v="1211"/>
    <n v="0"/>
    <n v="25"/>
    <n v="1253"/>
    <s v="Castron"/>
    <s v="Card Castron"/>
    <x v="1"/>
  </r>
  <r>
    <x v="6644"/>
    <n v="7006"/>
    <x v="1"/>
    <x v="1"/>
    <s v="G/1142/S"/>
    <x v="3"/>
    <s v="S"/>
    <x v="1"/>
    <x v="4"/>
    <x v="0"/>
    <x v="0"/>
    <x v="0"/>
    <n v="0"/>
    <n v="0"/>
    <n v="0"/>
    <n v="0"/>
    <s v="Fuenton"/>
    <s v="Tammyl Fuenton"/>
    <x v="1"/>
  </r>
  <r>
    <x v="6645"/>
    <n v="7007"/>
    <x v="0"/>
    <x v="0"/>
    <s v="E/450/P"/>
    <x v="6"/>
    <s v="P"/>
    <x v="0"/>
    <x v="38"/>
    <x v="0"/>
    <x v="0"/>
    <x v="1257"/>
    <n v="659"/>
    <n v="485"/>
    <n v="11"/>
    <n v="4052"/>
    <s v="Bradissive"/>
    <s v="Luxons Bradissive"/>
    <x v="1"/>
  </r>
  <r>
    <x v="6646"/>
    <n v="7007"/>
    <x v="0"/>
    <x v="0"/>
    <s v="E/450/P"/>
    <x v="6"/>
    <s v="P"/>
    <x v="0"/>
    <x v="34"/>
    <x v="0"/>
    <x v="0"/>
    <x v="1238"/>
    <n v="0"/>
    <n v="726"/>
    <n v="813"/>
    <n v="2535"/>
    <s v="Bradissive"/>
    <s v="Fomam Bradissive"/>
    <x v="0"/>
  </r>
  <r>
    <x v="6647"/>
    <n v="7008"/>
    <x v="1"/>
    <x v="0"/>
    <s v="F/1339/S"/>
    <x v="1"/>
    <s v="S"/>
    <x v="0"/>
    <x v="40"/>
    <x v="0"/>
    <x v="1107"/>
    <x v="112"/>
    <n v="9"/>
    <n v="9"/>
    <n v="0"/>
    <n v="804"/>
    <s v="Philliames"/>
    <s v="Berta Philliames"/>
    <x v="0"/>
  </r>
  <r>
    <x v="6648"/>
    <n v="7010"/>
    <x v="1"/>
    <x v="0"/>
    <s v="G/1143/S"/>
    <x v="3"/>
    <s v="S"/>
    <x v="3"/>
    <x v="4"/>
    <x v="0"/>
    <x v="349"/>
    <x v="24"/>
    <n v="100"/>
    <n v="88"/>
    <n v="90"/>
    <n v="891"/>
    <s v="Quinnerettt"/>
    <s v="Naomin Quinnerettt"/>
    <x v="0"/>
  </r>
  <r>
    <x v="6649"/>
    <n v="7010"/>
    <x v="1"/>
    <x v="0"/>
    <s v="F/1340/S"/>
    <x v="1"/>
    <s v="S"/>
    <x v="0"/>
    <x v="29"/>
    <x v="0"/>
    <x v="0"/>
    <x v="315"/>
    <n v="0"/>
    <n v="0"/>
    <n v="1435"/>
    <n v="1441"/>
    <s v="-"/>
    <s v="-"/>
    <x v="1"/>
  </r>
  <r>
    <x v="6650"/>
    <n v="7011"/>
    <x v="1"/>
    <x v="0"/>
    <s v="F/1455/P"/>
    <x v="1"/>
    <s v="P"/>
    <x v="0"/>
    <x v="1"/>
    <x v="0"/>
    <x v="1108"/>
    <x v="0"/>
    <n v="163"/>
    <n v="0"/>
    <n v="0"/>
    <n v="631"/>
    <s v="Wagnerray"/>
    <s v="Coreee Wagnerray"/>
    <x v="0"/>
  </r>
  <r>
    <x v="6651"/>
    <n v="7013"/>
    <x v="1"/>
    <x v="1"/>
    <s v="G/1144/S"/>
    <x v="3"/>
    <s v="S"/>
    <x v="0"/>
    <x v="39"/>
    <x v="0"/>
    <x v="0"/>
    <x v="0"/>
    <n v="0"/>
    <n v="0"/>
    <n v="0"/>
    <n v="0"/>
    <s v="Lardy"/>
    <s v="Fayene Lardy"/>
    <x v="1"/>
  </r>
  <r>
    <x v="6652"/>
    <n v="7014"/>
    <x v="0"/>
    <x v="0"/>
    <s v="C/257/S"/>
    <x v="7"/>
    <s v="S"/>
    <x v="2"/>
    <x v="36"/>
    <x v="0"/>
    <x v="0"/>
    <x v="1258"/>
    <n v="20"/>
    <n v="24"/>
    <n v="1459"/>
    <n v="5015"/>
    <s v="Speery"/>
    <s v="Edar Speery"/>
    <x v="1"/>
  </r>
  <r>
    <x v="6653"/>
    <n v="7015"/>
    <x v="0"/>
    <x v="1"/>
    <s v="C/227/P"/>
    <x v="7"/>
    <s v="P"/>
    <x v="0"/>
    <x v="19"/>
    <x v="0"/>
    <x v="0"/>
    <x v="0"/>
    <n v="0"/>
    <n v="0"/>
    <n v="0"/>
    <n v="0"/>
    <s v="Geadle"/>
    <s v="Geons Geadle"/>
    <x v="1"/>
  </r>
  <r>
    <x v="6654"/>
    <n v="7016"/>
    <x v="1"/>
    <x v="1"/>
    <s v="G/1132/P"/>
    <x v="3"/>
    <s v="P"/>
    <x v="1"/>
    <x v="33"/>
    <x v="0"/>
    <x v="0"/>
    <x v="0"/>
    <n v="0"/>
    <n v="0"/>
    <n v="0"/>
    <n v="0"/>
    <s v="Rosalanenn"/>
    <s v="Sadine Rosalanenn"/>
    <x v="0"/>
  </r>
  <r>
    <x v="6655"/>
    <n v="7017"/>
    <x v="1"/>
    <x v="1"/>
    <s v="G/1133/P"/>
    <x v="3"/>
    <s v="P"/>
    <x v="0"/>
    <x v="6"/>
    <x v="0"/>
    <x v="0"/>
    <x v="0"/>
    <n v="0"/>
    <n v="0"/>
    <n v="0"/>
    <n v="0"/>
    <s v="Watkinsley"/>
    <s v="Netty Watkinsley"/>
    <x v="1"/>
  </r>
  <r>
    <x v="6656"/>
    <n v="6614"/>
    <x v="2"/>
    <x v="1"/>
    <s v="F/1268/S"/>
    <x v="1"/>
    <s v="S"/>
    <x v="0"/>
    <x v="19"/>
    <x v="0"/>
    <x v="0"/>
    <x v="0"/>
    <n v="0"/>
    <n v="0"/>
    <n v="0"/>
    <n v="0"/>
    <s v="Katte"/>
    <s v="Naffsh Katte"/>
    <x v="1"/>
  </r>
  <r>
    <x v="6657"/>
    <n v="7019"/>
    <x v="1"/>
    <x v="0"/>
    <s v="F/1457/P"/>
    <x v="1"/>
    <s v="P"/>
    <x v="0"/>
    <x v="14"/>
    <x v="0"/>
    <x v="0"/>
    <x v="0"/>
    <n v="717"/>
    <n v="0"/>
    <n v="0"/>
    <n v="717"/>
    <s v="Nasquez"/>
    <s v="Fayen Nasquez"/>
    <x v="0"/>
  </r>
  <r>
    <x v="6658"/>
    <n v="7019"/>
    <x v="1"/>
    <x v="0"/>
    <s v="F/1457/P"/>
    <x v="1"/>
    <s v="P"/>
    <x v="0"/>
    <x v="28"/>
    <x v="0"/>
    <x v="0"/>
    <x v="1259"/>
    <n v="957"/>
    <n v="0"/>
    <n v="722"/>
    <n v="2429"/>
    <s v="Nasquez"/>
    <s v="Kurta Nasquez"/>
    <x v="0"/>
  </r>
  <r>
    <x v="6659"/>
    <n v="7020"/>
    <x v="1"/>
    <x v="1"/>
    <s v="G/1145/S"/>
    <x v="3"/>
    <s v="S"/>
    <x v="0"/>
    <x v="34"/>
    <x v="0"/>
    <x v="0"/>
    <x v="0"/>
    <n v="0"/>
    <n v="0"/>
    <n v="0"/>
    <n v="0"/>
    <s v="Buckson"/>
    <s v="All Buckson"/>
    <x v="1"/>
  </r>
  <r>
    <x v="6660"/>
    <n v="7021"/>
    <x v="1"/>
    <x v="1"/>
    <s v="G/1146/S"/>
    <x v="3"/>
    <s v="S"/>
    <x v="2"/>
    <x v="3"/>
    <x v="0"/>
    <x v="0"/>
    <x v="0"/>
    <n v="0"/>
    <n v="0"/>
    <n v="0"/>
    <n v="0"/>
    <s v="Lerez"/>
    <s v="Loree Lerez"/>
    <x v="1"/>
  </r>
  <r>
    <x v="6661"/>
    <n v="7022"/>
    <x v="0"/>
    <x v="0"/>
    <s v="D/215/S"/>
    <x v="5"/>
    <s v="S"/>
    <x v="0"/>
    <x v="8"/>
    <x v="0"/>
    <x v="0"/>
    <x v="1260"/>
    <n v="6"/>
    <n v="8"/>
    <n v="226"/>
    <n v="5792"/>
    <s v="Bleling"/>
    <s v="Wimps Bleling"/>
    <x v="1"/>
  </r>
  <r>
    <x v="6662"/>
    <n v="7022"/>
    <x v="0"/>
    <x v="0"/>
    <s v="D/215/S"/>
    <x v="5"/>
    <s v="S"/>
    <x v="0"/>
    <x v="59"/>
    <x v="0"/>
    <x v="0"/>
    <x v="1101"/>
    <n v="0"/>
    <n v="2"/>
    <n v="2177"/>
    <n v="2843"/>
    <s v="Bleling"/>
    <s v="Mesonon Bleling"/>
    <x v="0"/>
  </r>
  <r>
    <x v="6663"/>
    <n v="7025"/>
    <x v="1"/>
    <x v="1"/>
    <s v="G/1147/S"/>
    <x v="3"/>
    <s v="S"/>
    <x v="0"/>
    <x v="60"/>
    <x v="0"/>
    <x v="0"/>
    <x v="0"/>
    <n v="0"/>
    <n v="0"/>
    <n v="0"/>
    <n v="0"/>
    <s v="Willangsey"/>
    <s v="Des Willangsey"/>
    <x v="1"/>
  </r>
  <r>
    <x v="6664"/>
    <n v="7026"/>
    <x v="0"/>
    <x v="0"/>
    <s v="A/86/S"/>
    <x v="2"/>
    <s v="S"/>
    <x v="2"/>
    <x v="12"/>
    <x v="0"/>
    <x v="0"/>
    <x v="1261"/>
    <n v="0"/>
    <n v="36"/>
    <n v="3128"/>
    <n v="4842"/>
    <s v="Amonsmane"/>
    <s v="Alpha Amonsmane"/>
    <x v="0"/>
  </r>
  <r>
    <x v="6665"/>
    <n v="7027"/>
    <x v="1"/>
    <x v="0"/>
    <s v="E/451/P"/>
    <x v="6"/>
    <s v="P"/>
    <x v="0"/>
    <x v="40"/>
    <x v="2"/>
    <x v="470"/>
    <x v="210"/>
    <n v="404"/>
    <n v="0"/>
    <n v="0"/>
    <n v="696"/>
    <s v="Ashipeck"/>
    <s v="Jonaye Ashipeck"/>
    <x v="1"/>
  </r>
  <r>
    <x v="6666"/>
    <n v="7028"/>
    <x v="1"/>
    <x v="0"/>
    <s v="G/1148/S"/>
    <x v="3"/>
    <s v="S"/>
    <x v="2"/>
    <x v="63"/>
    <x v="0"/>
    <x v="0"/>
    <x v="0"/>
    <n v="0"/>
    <n v="0"/>
    <n v="0"/>
    <n v="0"/>
    <s v="Reyervaney"/>
    <s v="Dandra Reyervaney"/>
    <x v="1"/>
  </r>
  <r>
    <x v="6667"/>
    <n v="7028"/>
    <x v="1"/>
    <x v="1"/>
    <s v="G/1148/S"/>
    <x v="3"/>
    <s v="S"/>
    <x v="0"/>
    <x v="4"/>
    <x v="0"/>
    <x v="0"/>
    <x v="0"/>
    <n v="0"/>
    <n v="0"/>
    <n v="0"/>
    <n v="0"/>
    <s v="Reyervaney"/>
    <s v="Eduard Reyervaney"/>
    <x v="1"/>
  </r>
  <r>
    <x v="6668"/>
    <n v="7029"/>
    <x v="1"/>
    <x v="0"/>
    <s v="F/1458/P"/>
    <x v="1"/>
    <s v="P"/>
    <x v="0"/>
    <x v="28"/>
    <x v="0"/>
    <x v="0"/>
    <x v="0"/>
    <n v="2330"/>
    <n v="120"/>
    <n v="0"/>
    <n v="2450"/>
    <s v="Cardsay"/>
    <s v="Eriney Cardsay"/>
    <x v="1"/>
  </r>
  <r>
    <x v="6669"/>
    <n v="7029"/>
    <x v="1"/>
    <x v="1"/>
    <s v="F/1458/P"/>
    <x v="1"/>
    <s v="P"/>
    <x v="1"/>
    <x v="18"/>
    <x v="0"/>
    <x v="0"/>
    <x v="0"/>
    <n v="0"/>
    <n v="0"/>
    <n v="0"/>
    <n v="0"/>
    <s v="Cardsay"/>
    <s v="Tine Cardsay"/>
    <x v="0"/>
  </r>
  <r>
    <x v="6670"/>
    <n v="7031"/>
    <x v="1"/>
    <x v="0"/>
    <s v="G/1135/P"/>
    <x v="3"/>
    <s v="P"/>
    <x v="0"/>
    <x v="47"/>
    <x v="0"/>
    <x v="0"/>
    <x v="0"/>
    <n v="0"/>
    <n v="0"/>
    <n v="0"/>
    <n v="0"/>
    <s v="Mcphernard"/>
    <s v="Mamina Mcphernard"/>
    <x v="1"/>
  </r>
  <r>
    <x v="6671"/>
    <n v="7032"/>
    <x v="1"/>
    <x v="0"/>
    <s v="F/1459/P"/>
    <x v="1"/>
    <s v="P"/>
    <x v="0"/>
    <x v="54"/>
    <x v="2"/>
    <x v="0"/>
    <x v="1170"/>
    <n v="414"/>
    <n v="133"/>
    <n v="0"/>
    <n v="723"/>
    <s v="Roachez"/>
    <s v="Dorie Roachez"/>
    <x v="0"/>
  </r>
  <r>
    <x v="6672"/>
    <n v="6637"/>
    <x v="2"/>
    <x v="0"/>
    <s v="F/1271/S"/>
    <x v="1"/>
    <s v="S"/>
    <x v="0"/>
    <x v="38"/>
    <x v="0"/>
    <x v="759"/>
    <x v="0"/>
    <n v="0"/>
    <n v="0"/>
    <n v="0"/>
    <n v="1228"/>
    <s v="Sinda"/>
    <s v="Tibers Sinda"/>
    <x v="0"/>
  </r>
  <r>
    <x v="6673"/>
    <n v="7036"/>
    <x v="1"/>
    <x v="1"/>
    <s v="G/1136/P"/>
    <x v="3"/>
    <s v="P"/>
    <x v="0"/>
    <x v="9"/>
    <x v="0"/>
    <x v="0"/>
    <x v="0"/>
    <n v="0"/>
    <n v="0"/>
    <n v="0"/>
    <n v="0"/>
    <s v="Fryan"/>
    <s v="Glena Fryan"/>
    <x v="1"/>
  </r>
  <r>
    <x v="6674"/>
    <n v="6655"/>
    <x v="2"/>
    <x v="1"/>
    <s v="E/422/P"/>
    <x v="6"/>
    <s v="P"/>
    <x v="0"/>
    <x v="29"/>
    <x v="0"/>
    <x v="0"/>
    <x v="0"/>
    <n v="0"/>
    <n v="0"/>
    <n v="0"/>
    <n v="0"/>
    <s v="Raf"/>
    <s v="Moss Raf"/>
    <x v="1"/>
  </r>
  <r>
    <x v="6675"/>
    <n v="7038"/>
    <x v="1"/>
    <x v="1"/>
    <s v="G/1137/P"/>
    <x v="3"/>
    <s v="P"/>
    <x v="0"/>
    <x v="27"/>
    <x v="0"/>
    <x v="0"/>
    <x v="0"/>
    <n v="0"/>
    <n v="0"/>
    <n v="0"/>
    <n v="0"/>
    <s v="Dorsenry"/>
    <s v="Dwin Dorsenry"/>
    <x v="0"/>
  </r>
  <r>
    <x v="6676"/>
    <n v="7039"/>
    <x v="1"/>
    <x v="0"/>
    <s v="F/1461/P"/>
    <x v="1"/>
    <s v="P"/>
    <x v="1"/>
    <x v="39"/>
    <x v="0"/>
    <x v="461"/>
    <x v="0"/>
    <n v="81"/>
    <n v="0"/>
    <n v="468"/>
    <n v="605"/>
    <s v="Benney"/>
    <s v="Toddie Benney"/>
    <x v="0"/>
  </r>
  <r>
    <x v="6677"/>
    <n v="7040"/>
    <x v="1"/>
    <x v="1"/>
    <s v="G/1150/S"/>
    <x v="3"/>
    <s v="S"/>
    <x v="0"/>
    <x v="4"/>
    <x v="0"/>
    <x v="0"/>
    <x v="0"/>
    <n v="0"/>
    <n v="0"/>
    <n v="0"/>
    <n v="0"/>
    <s v="Mcphernard"/>
    <s v="Gileen Mcphernard"/>
    <x v="1"/>
  </r>
  <r>
    <x v="6678"/>
    <n v="6659"/>
    <x v="2"/>
    <x v="2"/>
    <s v="F/1383/P"/>
    <x v="1"/>
    <s v="P"/>
    <x v="0"/>
    <x v="12"/>
    <x v="0"/>
    <x v="0"/>
    <x v="0"/>
    <n v="0"/>
    <n v="0"/>
    <n v="0"/>
    <n v="0"/>
    <s v="Stpie"/>
    <s v="Jifes Stpie"/>
    <x v="1"/>
  </r>
  <r>
    <x v="6679"/>
    <n v="7042"/>
    <x v="1"/>
    <x v="1"/>
    <s v="G/1138/P"/>
    <x v="3"/>
    <s v="P"/>
    <x v="1"/>
    <x v="13"/>
    <x v="0"/>
    <x v="0"/>
    <x v="0"/>
    <n v="0"/>
    <n v="0"/>
    <n v="0"/>
    <n v="0"/>
    <s v="Quinnerry"/>
    <s v="Elson Quinnerry"/>
    <x v="0"/>
  </r>
  <r>
    <x v="6680"/>
    <n v="6671"/>
    <x v="2"/>
    <x v="1"/>
    <s v="F/1279/S"/>
    <x v="1"/>
    <s v="S"/>
    <x v="0"/>
    <x v="8"/>
    <x v="0"/>
    <x v="0"/>
    <x v="0"/>
    <n v="0"/>
    <n v="0"/>
    <n v="0"/>
    <n v="0"/>
    <s v="Mare"/>
    <s v="Docks Mare"/>
    <x v="1"/>
  </r>
  <r>
    <x v="6681"/>
    <n v="6671"/>
    <x v="2"/>
    <x v="0"/>
    <s v="F/1279/S"/>
    <x v="1"/>
    <s v="S"/>
    <x v="0"/>
    <x v="14"/>
    <x v="0"/>
    <x v="1109"/>
    <x v="0"/>
    <n v="0"/>
    <n v="0"/>
    <n v="0"/>
    <n v="1002"/>
    <s v="Mare"/>
    <s v="Tot Mare"/>
    <x v="1"/>
  </r>
  <r>
    <x v="6682"/>
    <n v="7047"/>
    <x v="1"/>
    <x v="1"/>
    <s v="G/1152/S"/>
    <x v="3"/>
    <s v="S"/>
    <x v="2"/>
    <x v="33"/>
    <x v="0"/>
    <x v="0"/>
    <x v="0"/>
    <n v="0"/>
    <n v="0"/>
    <n v="0"/>
    <n v="0"/>
    <s v="Wilderssen"/>
    <s v="Ryany Wilderssen"/>
    <x v="1"/>
  </r>
  <r>
    <x v="6683"/>
    <n v="7048"/>
    <x v="1"/>
    <x v="0"/>
    <s v="F/1462/P"/>
    <x v="1"/>
    <s v="P"/>
    <x v="0"/>
    <x v="1"/>
    <x v="0"/>
    <x v="970"/>
    <x v="1"/>
    <n v="356"/>
    <n v="0"/>
    <n v="0"/>
    <n v="697"/>
    <s v="Freevenson"/>
    <s v="Weney Freevenson"/>
    <x v="0"/>
  </r>
  <r>
    <x v="6684"/>
    <n v="7049"/>
    <x v="1"/>
    <x v="1"/>
    <s v="G/1153/S"/>
    <x v="3"/>
    <s v="S"/>
    <x v="0"/>
    <x v="33"/>
    <x v="0"/>
    <x v="0"/>
    <x v="0"/>
    <n v="0"/>
    <n v="0"/>
    <n v="0"/>
    <n v="0"/>
    <s v="Gallencis"/>
    <s v="Nelly Gallencis"/>
    <x v="1"/>
  </r>
  <r>
    <x v="6685"/>
    <n v="7050"/>
    <x v="1"/>
    <x v="0"/>
    <s v="F/1344/S"/>
    <x v="1"/>
    <s v="S"/>
    <x v="0"/>
    <x v="45"/>
    <x v="0"/>
    <x v="0"/>
    <x v="1262"/>
    <n v="0"/>
    <n v="0"/>
    <n v="4"/>
    <n v="1003"/>
    <s v="Mcintons"/>
    <s v="Ally Mcintons"/>
    <x v="1"/>
  </r>
  <r>
    <x v="6686"/>
    <n v="6671"/>
    <x v="2"/>
    <x v="0"/>
    <s v="E/440/S"/>
    <x v="6"/>
    <s v="S"/>
    <x v="2"/>
    <x v="9"/>
    <x v="0"/>
    <x v="1110"/>
    <x v="0"/>
    <n v="15"/>
    <n v="0"/>
    <n v="0"/>
    <n v="1895"/>
    <s v="Mare"/>
    <s v="Salros Mare"/>
    <x v="0"/>
  </r>
  <r>
    <x v="6687"/>
    <n v="7052"/>
    <x v="0"/>
    <x v="2"/>
    <s v="E/469/S"/>
    <x v="6"/>
    <s v="S"/>
    <x v="2"/>
    <x v="38"/>
    <x v="0"/>
    <x v="0"/>
    <x v="0"/>
    <n v="0"/>
    <n v="0"/>
    <n v="0"/>
    <n v="0"/>
    <s v="Stranbeate"/>
    <s v="Terons Stranbeate"/>
    <x v="1"/>
  </r>
  <r>
    <x v="6688"/>
    <n v="7053"/>
    <x v="1"/>
    <x v="0"/>
    <s v="F/1463/P"/>
    <x v="1"/>
    <s v="P"/>
    <x v="1"/>
    <x v="40"/>
    <x v="0"/>
    <x v="579"/>
    <x v="260"/>
    <n v="0"/>
    <n v="1125"/>
    <n v="0"/>
    <n v="1193"/>
    <s v="Mayson"/>
    <s v="Benny Mayson"/>
    <x v="0"/>
  </r>
  <r>
    <x v="6689"/>
    <n v="7056"/>
    <x v="0"/>
    <x v="0"/>
    <s v="D/217/S"/>
    <x v="5"/>
    <s v="S"/>
    <x v="2"/>
    <x v="26"/>
    <x v="0"/>
    <x v="0"/>
    <x v="1263"/>
    <n v="0"/>
    <n v="3409"/>
    <n v="30"/>
    <n v="5532"/>
    <s v="Secont"/>
    <s v="Alramix Secont"/>
    <x v="0"/>
  </r>
  <r>
    <x v="6690"/>
    <n v="6672"/>
    <x v="2"/>
    <x v="0"/>
    <s v="F/1387/P"/>
    <x v="1"/>
    <s v="P"/>
    <x v="0"/>
    <x v="17"/>
    <x v="0"/>
    <x v="0"/>
    <x v="0"/>
    <n v="0"/>
    <n v="0"/>
    <n v="0"/>
    <n v="0"/>
    <s v="Deva"/>
    <s v="Oafron Deva"/>
    <x v="1"/>
  </r>
  <r>
    <x v="6691"/>
    <n v="6672"/>
    <x v="2"/>
    <x v="0"/>
    <s v="F/1387/P"/>
    <x v="1"/>
    <s v="P"/>
    <x v="2"/>
    <x v="32"/>
    <x v="0"/>
    <x v="0"/>
    <x v="0"/>
    <n v="0"/>
    <n v="0"/>
    <n v="0"/>
    <n v="0"/>
    <s v="Deva"/>
    <s v="Panbug Deva"/>
    <x v="1"/>
  </r>
  <r>
    <x v="6692"/>
    <n v="7059"/>
    <x v="1"/>
    <x v="1"/>
    <s v="G/1154/S"/>
    <x v="3"/>
    <s v="S"/>
    <x v="0"/>
    <x v="58"/>
    <x v="0"/>
    <x v="0"/>
    <x v="0"/>
    <n v="0"/>
    <n v="0"/>
    <n v="0"/>
    <n v="0"/>
    <s v="Steeletters"/>
    <s v="Jord Steeletters"/>
    <x v="1"/>
  </r>
  <r>
    <x v="6693"/>
    <n v="7060"/>
    <x v="1"/>
    <x v="0"/>
    <s v="G/1155/S"/>
    <x v="3"/>
    <s v="S"/>
    <x v="0"/>
    <x v="8"/>
    <x v="0"/>
    <x v="1111"/>
    <x v="0"/>
    <n v="105"/>
    <n v="1"/>
    <n v="0"/>
    <n v="2330"/>
    <s v="Rigginson"/>
    <s v="Dorie Rigginson"/>
    <x v="0"/>
  </r>
  <r>
    <x v="6694"/>
    <n v="7061"/>
    <x v="1"/>
    <x v="0"/>
    <s v="G/1156/S"/>
    <x v="3"/>
    <s v="S"/>
    <x v="0"/>
    <x v="4"/>
    <x v="0"/>
    <x v="23"/>
    <x v="1264"/>
    <n v="0"/>
    <n v="35"/>
    <n v="40"/>
    <n v="1745"/>
    <s v="Kellson"/>
    <s v="Celina Kellson"/>
    <x v="1"/>
  </r>
  <r>
    <x v="6695"/>
    <n v="7062"/>
    <x v="1"/>
    <x v="0"/>
    <s v="F/1464/P"/>
    <x v="1"/>
    <s v="P"/>
    <x v="0"/>
    <x v="33"/>
    <x v="0"/>
    <x v="0"/>
    <x v="350"/>
    <n v="0"/>
    <n v="720"/>
    <n v="170"/>
    <n v="903"/>
    <s v="Fryan"/>
    <s v="Benda Fryan"/>
    <x v="0"/>
  </r>
  <r>
    <x v="6696"/>
    <n v="7068"/>
    <x v="1"/>
    <x v="0"/>
    <s v="F/1350/S"/>
    <x v="1"/>
    <s v="S"/>
    <x v="1"/>
    <x v="11"/>
    <x v="0"/>
    <x v="0"/>
    <x v="0"/>
    <n v="0"/>
    <n v="0"/>
    <n v="595"/>
    <n v="595"/>
    <s v="Mcfaddenson"/>
    <s v="Irmark Mcfaddenson"/>
    <x v="0"/>
  </r>
  <r>
    <x v="6697"/>
    <n v="7069"/>
    <x v="1"/>
    <x v="0"/>
    <s v="E/472/S"/>
    <x v="6"/>
    <s v="S"/>
    <x v="0"/>
    <x v="15"/>
    <x v="0"/>
    <x v="0"/>
    <x v="1013"/>
    <n v="0"/>
    <n v="663"/>
    <n v="0"/>
    <n v="788"/>
    <s v="-"/>
    <s v="-"/>
    <x v="0"/>
  </r>
  <r>
    <x v="6698"/>
    <n v="7069"/>
    <x v="1"/>
    <x v="1"/>
    <s v="G/1159/S"/>
    <x v="3"/>
    <s v="S"/>
    <x v="2"/>
    <x v="34"/>
    <x v="0"/>
    <x v="0"/>
    <x v="0"/>
    <n v="0"/>
    <n v="0"/>
    <n v="0"/>
    <n v="0"/>
    <s v="Kellynn"/>
    <s v="Essara Kellynn"/>
    <x v="0"/>
  </r>
  <r>
    <x v="6699"/>
    <n v="7069"/>
    <x v="1"/>
    <x v="0"/>
    <s v="G/1159/S"/>
    <x v="3"/>
    <s v="S"/>
    <x v="0"/>
    <x v="16"/>
    <x v="0"/>
    <x v="0"/>
    <x v="0"/>
    <n v="0"/>
    <n v="0"/>
    <n v="0"/>
    <n v="0"/>
    <s v="Waltonnedy"/>
    <s v="Ericky Waltonnedy"/>
    <x v="1"/>
  </r>
  <r>
    <x v="6700"/>
    <n v="7071"/>
    <x v="1"/>
    <x v="0"/>
    <s v="G/1160/S"/>
    <x v="3"/>
    <s v="S"/>
    <x v="1"/>
    <x v="60"/>
    <x v="0"/>
    <x v="573"/>
    <x v="91"/>
    <n v="0"/>
    <n v="0"/>
    <n v="0"/>
    <n v="528"/>
    <s v="Bushallert"/>
    <s v="Wilmay Bushallert"/>
    <x v="0"/>
  </r>
  <r>
    <x v="6701"/>
    <n v="7072"/>
    <x v="1"/>
    <x v="0"/>
    <s v="F/1351/S"/>
    <x v="1"/>
    <s v="S"/>
    <x v="1"/>
    <x v="35"/>
    <x v="0"/>
    <x v="27"/>
    <x v="91"/>
    <n v="0"/>
    <n v="102"/>
    <n v="0"/>
    <n v="105"/>
    <s v="Harverez"/>
    <s v="Karah Harverez"/>
    <x v="0"/>
  </r>
  <r>
    <x v="6702"/>
    <n v="7073"/>
    <x v="1"/>
    <x v="1"/>
    <s v="G/1161/S"/>
    <x v="3"/>
    <s v="S"/>
    <x v="0"/>
    <x v="46"/>
    <x v="0"/>
    <x v="0"/>
    <x v="0"/>
    <n v="0"/>
    <n v="0"/>
    <n v="0"/>
    <n v="0"/>
    <s v="Hahnstonsen"/>
    <s v="Glena Hahnstonsen"/>
    <x v="1"/>
  </r>
  <r>
    <x v="6703"/>
    <n v="7074"/>
    <x v="1"/>
    <x v="1"/>
    <s v="G/1162/S"/>
    <x v="3"/>
    <s v="S"/>
    <x v="0"/>
    <x v="17"/>
    <x v="0"/>
    <x v="0"/>
    <x v="0"/>
    <n v="0"/>
    <n v="0"/>
    <n v="0"/>
    <n v="0"/>
    <s v="Denashipson"/>
    <s v="Leria Denashipson"/>
    <x v="1"/>
  </r>
  <r>
    <x v="6704"/>
    <n v="7074"/>
    <x v="1"/>
    <x v="0"/>
    <s v="F/1352/S"/>
    <x v="1"/>
    <s v="S"/>
    <x v="0"/>
    <x v="1"/>
    <x v="0"/>
    <x v="0"/>
    <x v="0"/>
    <n v="3"/>
    <n v="797"/>
    <n v="5"/>
    <n v="805"/>
    <s v="Denashipson"/>
    <s v="Tyrony Denashipson"/>
    <x v="0"/>
  </r>
  <r>
    <x v="6705"/>
    <n v="7077"/>
    <x v="1"/>
    <x v="0"/>
    <s v="F/1353/S"/>
    <x v="1"/>
    <s v="S"/>
    <x v="0"/>
    <x v="39"/>
    <x v="0"/>
    <x v="234"/>
    <x v="0"/>
    <n v="844"/>
    <n v="0"/>
    <n v="0"/>
    <n v="865"/>
    <s v="Oneidson"/>
    <s v="Idarry Oneidson"/>
    <x v="0"/>
  </r>
  <r>
    <x v="6706"/>
    <n v="7078"/>
    <x v="1"/>
    <x v="0"/>
    <s v="G/1163/S"/>
    <x v="3"/>
    <s v="S"/>
    <x v="0"/>
    <x v="45"/>
    <x v="0"/>
    <x v="1112"/>
    <x v="0"/>
    <n v="100"/>
    <n v="423"/>
    <n v="14"/>
    <n v="781"/>
    <s v="Wartyson"/>
    <s v="Hard Wartyson"/>
    <x v="0"/>
  </r>
  <r>
    <x v="6707"/>
    <n v="7079"/>
    <x v="1"/>
    <x v="0"/>
    <s v="F/1354/S"/>
    <x v="1"/>
    <s v="S"/>
    <x v="2"/>
    <x v="45"/>
    <x v="0"/>
    <x v="0"/>
    <x v="600"/>
    <n v="0"/>
    <n v="37"/>
    <n v="8"/>
    <n v="767"/>
    <s v="Woodwinton"/>
    <s v="Violey Woodwinton"/>
    <x v="0"/>
  </r>
  <r>
    <x v="6708"/>
    <n v="7080"/>
    <x v="1"/>
    <x v="1"/>
    <s v="G/1140/P"/>
    <x v="3"/>
    <s v="P"/>
    <x v="2"/>
    <x v="12"/>
    <x v="0"/>
    <x v="0"/>
    <x v="0"/>
    <n v="0"/>
    <n v="0"/>
    <n v="0"/>
    <n v="0"/>
    <s v="Carpennels"/>
    <s v="Jonaye Carpennels"/>
    <x v="1"/>
  </r>
  <r>
    <x v="6709"/>
    <n v="7082"/>
    <x v="1"/>
    <x v="0"/>
    <s v="E/473/S"/>
    <x v="6"/>
    <s v="S"/>
    <x v="0"/>
    <x v="5"/>
    <x v="0"/>
    <x v="483"/>
    <x v="299"/>
    <n v="0"/>
    <n v="717"/>
    <n v="87"/>
    <n v="994"/>
    <s v="Carezquez"/>
    <s v="Benew Carezquez"/>
    <x v="0"/>
  </r>
  <r>
    <x v="6710"/>
    <n v="7083"/>
    <x v="0"/>
    <x v="1"/>
    <s v="C/259/S"/>
    <x v="7"/>
    <s v="S"/>
    <x v="0"/>
    <x v="25"/>
    <x v="0"/>
    <x v="0"/>
    <x v="0"/>
    <n v="0"/>
    <n v="0"/>
    <n v="0"/>
    <n v="0"/>
    <s v="Pirejus"/>
    <s v="Betenar Pirejus"/>
    <x v="1"/>
  </r>
  <r>
    <x v="6711"/>
    <n v="7083"/>
    <x v="0"/>
    <x v="2"/>
    <s v="C/259/S"/>
    <x v="7"/>
    <s v="S"/>
    <x v="2"/>
    <x v="55"/>
    <x v="0"/>
    <x v="0"/>
    <x v="0"/>
    <n v="0"/>
    <n v="0"/>
    <n v="0"/>
    <n v="0"/>
    <s v="Pirejus"/>
    <s v="Minoton Pirejus"/>
    <x v="1"/>
  </r>
  <r>
    <x v="6712"/>
    <n v="7084"/>
    <x v="1"/>
    <x v="0"/>
    <s v="F/1355/S"/>
    <x v="1"/>
    <s v="S"/>
    <x v="2"/>
    <x v="6"/>
    <x v="0"/>
    <x v="0"/>
    <x v="228"/>
    <n v="0"/>
    <n v="0"/>
    <n v="912"/>
    <n v="1070"/>
    <s v="Hunterton"/>
    <s v="Faithy Hunterton"/>
    <x v="0"/>
  </r>
  <r>
    <x v="6713"/>
    <n v="6672"/>
    <x v="2"/>
    <x v="1"/>
    <s v="F/1387/P"/>
    <x v="1"/>
    <s v="P"/>
    <x v="0"/>
    <x v="56"/>
    <x v="0"/>
    <x v="0"/>
    <x v="0"/>
    <n v="0"/>
    <n v="0"/>
    <n v="0"/>
    <n v="0"/>
    <s v="Deva"/>
    <s v="Coass Deva"/>
    <x v="1"/>
  </r>
  <r>
    <x v="6714"/>
    <n v="6699"/>
    <x v="2"/>
    <x v="0"/>
    <s v="E/429/P"/>
    <x v="6"/>
    <s v="P"/>
    <x v="0"/>
    <x v="45"/>
    <x v="0"/>
    <x v="0"/>
    <x v="0"/>
    <n v="0"/>
    <n v="0"/>
    <n v="0"/>
    <n v="0"/>
    <s v="Paie"/>
    <s v="Powhex Paie"/>
    <x v="0"/>
  </r>
  <r>
    <x v="6715"/>
    <n v="6719"/>
    <x v="2"/>
    <x v="1"/>
    <s v="F/1396/P"/>
    <x v="1"/>
    <s v="P"/>
    <x v="0"/>
    <x v="54"/>
    <x v="0"/>
    <x v="0"/>
    <x v="0"/>
    <n v="0"/>
    <n v="0"/>
    <n v="0"/>
    <n v="0"/>
    <s v="Cres"/>
    <s v="Panter Cres"/>
    <x v="1"/>
  </r>
  <r>
    <x v="6716"/>
    <n v="7086"/>
    <x v="1"/>
    <x v="0"/>
    <s v="F/1467/P"/>
    <x v="1"/>
    <s v="P"/>
    <x v="0"/>
    <x v="1"/>
    <x v="0"/>
    <x v="962"/>
    <x v="0"/>
    <n v="1"/>
    <n v="168"/>
    <n v="16"/>
    <n v="775"/>
    <s v="Hamcmahon"/>
    <s v="Juline Hamcmahon"/>
    <x v="0"/>
  </r>
  <r>
    <x v="6717"/>
    <n v="7087"/>
    <x v="1"/>
    <x v="1"/>
    <s v="G/1141/P"/>
    <x v="3"/>
    <s v="P"/>
    <x v="0"/>
    <x v="17"/>
    <x v="0"/>
    <x v="0"/>
    <x v="0"/>
    <n v="0"/>
    <n v="0"/>
    <n v="0"/>
    <n v="0"/>
    <s v="Moreman"/>
    <s v="Dennie Moreman"/>
    <x v="1"/>
  </r>
  <r>
    <x v="6718"/>
    <n v="7088"/>
    <x v="1"/>
    <x v="0"/>
    <s v="F/1468/P"/>
    <x v="1"/>
    <s v="P"/>
    <x v="0"/>
    <x v="60"/>
    <x v="0"/>
    <x v="0"/>
    <x v="1265"/>
    <n v="0"/>
    <n v="125"/>
    <n v="3"/>
    <n v="870"/>
    <s v="Berges"/>
    <s v="Rossie Berges"/>
    <x v="0"/>
  </r>
  <r>
    <x v="6719"/>
    <n v="7089"/>
    <x v="0"/>
    <x v="0"/>
    <s v="D/218/S"/>
    <x v="5"/>
    <s v="S"/>
    <x v="0"/>
    <x v="28"/>
    <x v="0"/>
    <x v="1113"/>
    <x v="1266"/>
    <n v="0"/>
    <n v="174"/>
    <n v="182"/>
    <n v="3883"/>
    <s v="Inging"/>
    <s v="Antinon Inging"/>
    <x v="1"/>
  </r>
  <r>
    <x v="6720"/>
    <n v="7090"/>
    <x v="1"/>
    <x v="0"/>
    <s v="F/1469/P"/>
    <x v="1"/>
    <s v="P"/>
    <x v="0"/>
    <x v="24"/>
    <x v="0"/>
    <x v="0"/>
    <x v="110"/>
    <n v="267"/>
    <n v="0"/>
    <n v="0"/>
    <n v="877"/>
    <s v="Wiggs"/>
    <s v="Samie Wiggs"/>
    <x v="0"/>
  </r>
  <r>
    <x v="6721"/>
    <n v="7091"/>
    <x v="1"/>
    <x v="1"/>
    <s v="G/1142/P"/>
    <x v="3"/>
    <s v="P"/>
    <x v="0"/>
    <x v="25"/>
    <x v="0"/>
    <x v="0"/>
    <x v="0"/>
    <n v="0"/>
    <n v="0"/>
    <n v="0"/>
    <n v="0"/>
    <s v="Garrincent"/>
    <s v="Cassa Garrincent"/>
    <x v="1"/>
  </r>
  <r>
    <x v="6722"/>
    <n v="7092"/>
    <x v="1"/>
    <x v="0"/>
    <s v="F/1470/P"/>
    <x v="1"/>
    <s v="P"/>
    <x v="0"/>
    <x v="1"/>
    <x v="0"/>
    <x v="70"/>
    <x v="174"/>
    <n v="185"/>
    <n v="1"/>
    <n v="0"/>
    <n v="644"/>
    <s v="Gaineyerson"/>
    <s v="Sall Gaineyerson"/>
    <x v="1"/>
  </r>
  <r>
    <x v="6723"/>
    <n v="7093"/>
    <x v="1"/>
    <x v="1"/>
    <s v="G/1143/P"/>
    <x v="3"/>
    <s v="P"/>
    <x v="0"/>
    <x v="25"/>
    <x v="0"/>
    <x v="0"/>
    <x v="0"/>
    <n v="0"/>
    <n v="0"/>
    <n v="0"/>
    <n v="0"/>
    <s v="Patthews"/>
    <s v="Annya Patthews"/>
    <x v="0"/>
  </r>
  <r>
    <x v="6724"/>
    <n v="7094"/>
    <x v="0"/>
    <x v="0"/>
    <s v="E/454/P"/>
    <x v="6"/>
    <s v="P"/>
    <x v="0"/>
    <x v="39"/>
    <x v="0"/>
    <x v="50"/>
    <x v="1267"/>
    <n v="2080"/>
    <n v="19"/>
    <n v="328"/>
    <n v="4915"/>
    <s v="Sloweber"/>
    <s v="Preo Sloweber"/>
    <x v="1"/>
  </r>
  <r>
    <x v="6725"/>
    <n v="7095"/>
    <x v="1"/>
    <x v="1"/>
    <s v="G/1144/P"/>
    <x v="3"/>
    <s v="P"/>
    <x v="1"/>
    <x v="45"/>
    <x v="0"/>
    <x v="0"/>
    <x v="0"/>
    <n v="0"/>
    <n v="0"/>
    <n v="0"/>
    <n v="0"/>
    <s v="Patteraley"/>
    <s v="Nichad Patteraley"/>
    <x v="1"/>
  </r>
  <r>
    <x v="6726"/>
    <n v="7096"/>
    <x v="0"/>
    <x v="1"/>
    <s v="C/260/S"/>
    <x v="7"/>
    <s v="S"/>
    <x v="0"/>
    <x v="19"/>
    <x v="0"/>
    <x v="0"/>
    <x v="0"/>
    <n v="0"/>
    <n v="0"/>
    <n v="0"/>
    <n v="0"/>
    <s v="Tashal"/>
    <s v="Nunkib Tashal"/>
    <x v="1"/>
  </r>
  <r>
    <x v="6727"/>
    <n v="7096"/>
    <x v="0"/>
    <x v="0"/>
    <s v="C/260/S"/>
    <x v="7"/>
    <s v="S"/>
    <x v="0"/>
    <x v="38"/>
    <x v="0"/>
    <x v="0"/>
    <x v="68"/>
    <n v="0"/>
    <n v="0"/>
    <n v="2325"/>
    <n v="2339"/>
    <s v="Tashal"/>
    <s v="Tauria Tashal"/>
    <x v="0"/>
  </r>
  <r>
    <x v="6728"/>
    <n v="7096"/>
    <x v="0"/>
    <x v="1"/>
    <s v="C/260/S"/>
    <x v="7"/>
    <s v="S"/>
    <x v="0"/>
    <x v="29"/>
    <x v="0"/>
    <x v="0"/>
    <x v="0"/>
    <n v="0"/>
    <n v="0"/>
    <n v="0"/>
    <n v="0"/>
    <s v="Tashal"/>
    <s v="Aspica Tashal"/>
    <x v="1"/>
  </r>
  <r>
    <x v="6729"/>
    <n v="7097"/>
    <x v="0"/>
    <x v="0"/>
    <s v="A/75/P"/>
    <x v="2"/>
    <s v="P"/>
    <x v="2"/>
    <x v="38"/>
    <x v="0"/>
    <x v="0"/>
    <x v="169"/>
    <n v="4761"/>
    <n v="5"/>
    <n v="41"/>
    <n v="4851"/>
    <s v="Dedometeel"/>
    <s v="Altanin Dedometeel"/>
    <x v="1"/>
  </r>
  <r>
    <x v="6730"/>
    <n v="7097"/>
    <x v="0"/>
    <x v="0"/>
    <s v="A/75/P"/>
    <x v="2"/>
    <s v="P"/>
    <x v="0"/>
    <x v="9"/>
    <x v="0"/>
    <x v="0"/>
    <x v="1268"/>
    <n v="40"/>
    <n v="219"/>
    <n v="189"/>
    <n v="3572"/>
    <s v="Dedometeel"/>
    <s v="Kumark Dedometeel"/>
    <x v="0"/>
  </r>
  <r>
    <x v="6731"/>
    <n v="7097"/>
    <x v="0"/>
    <x v="0"/>
    <s v="A/75/P"/>
    <x v="2"/>
    <s v="P"/>
    <x v="0"/>
    <x v="25"/>
    <x v="1"/>
    <x v="1114"/>
    <x v="1269"/>
    <n v="0"/>
    <n v="417"/>
    <n v="2905"/>
    <n v="5712"/>
    <s v="Dedometeel"/>
    <s v="Giedia Dedometeel"/>
    <x v="0"/>
  </r>
  <r>
    <x v="6732"/>
    <n v="7097"/>
    <x v="0"/>
    <x v="0"/>
    <s v="A/75/P"/>
    <x v="2"/>
    <s v="P"/>
    <x v="2"/>
    <x v="3"/>
    <x v="1"/>
    <x v="0"/>
    <x v="310"/>
    <n v="12"/>
    <n v="2349"/>
    <n v="12"/>
    <n v="2389"/>
    <s v="Poilsive"/>
    <s v="Sulah Poilsive"/>
    <x v="0"/>
  </r>
  <r>
    <x v="6733"/>
    <n v="7098"/>
    <x v="1"/>
    <x v="0"/>
    <s v="F/1356/S"/>
    <x v="1"/>
    <s v="S"/>
    <x v="0"/>
    <x v="8"/>
    <x v="0"/>
    <x v="29"/>
    <x v="0"/>
    <n v="651"/>
    <n v="0"/>
    <n v="78"/>
    <n v="732"/>
    <s v="Guerson"/>
    <s v="Joanny Guerson"/>
    <x v="1"/>
  </r>
  <r>
    <x v="6734"/>
    <n v="7099"/>
    <x v="1"/>
    <x v="0"/>
    <s v="F/1471/P"/>
    <x v="1"/>
    <s v="P"/>
    <x v="2"/>
    <x v="33"/>
    <x v="0"/>
    <x v="1075"/>
    <x v="0"/>
    <n v="19"/>
    <n v="0"/>
    <n v="0"/>
    <n v="320"/>
    <s v="Warrison"/>
    <s v="Elicey Warrison"/>
    <x v="0"/>
  </r>
  <r>
    <x v="6735"/>
    <n v="7104"/>
    <x v="0"/>
    <x v="0"/>
    <s v="C/228/P"/>
    <x v="7"/>
    <s v="P"/>
    <x v="0"/>
    <x v="55"/>
    <x v="0"/>
    <x v="1115"/>
    <x v="70"/>
    <n v="0"/>
    <n v="8293"/>
    <n v="391"/>
    <n v="9612"/>
    <s v="Regmansidy"/>
    <s v="Taurah Regmansidy"/>
    <x v="0"/>
  </r>
  <r>
    <x v="6736"/>
    <n v="7104"/>
    <x v="0"/>
    <x v="0"/>
    <s v="C/228/P"/>
    <x v="7"/>
    <s v="P"/>
    <x v="0"/>
    <x v="42"/>
    <x v="2"/>
    <x v="259"/>
    <x v="826"/>
    <n v="2"/>
    <n v="3"/>
    <n v="485"/>
    <n v="5036"/>
    <s v="Regmansidy"/>
    <s v="Alatrix Regmansidy"/>
    <x v="1"/>
  </r>
  <r>
    <x v="6737"/>
    <n v="1056"/>
    <x v="2"/>
    <x v="1"/>
    <s v="F/218/P"/>
    <x v="1"/>
    <s v="P"/>
    <x v="0"/>
    <x v="22"/>
    <x v="0"/>
    <x v="0"/>
    <x v="0"/>
    <n v="0"/>
    <n v="0"/>
    <n v="0"/>
    <n v="0"/>
    <s v="Ble"/>
    <s v="Cineys Ble"/>
    <x v="1"/>
  </r>
  <r>
    <x v="6738"/>
    <n v="6736"/>
    <x v="2"/>
    <x v="0"/>
    <s v="D/203/S"/>
    <x v="5"/>
    <s v="S"/>
    <x v="3"/>
    <x v="3"/>
    <x v="0"/>
    <x v="1116"/>
    <x v="0"/>
    <n v="23"/>
    <n v="920"/>
    <n v="6"/>
    <n v="2322"/>
    <s v="Erry"/>
    <s v="Frunk Erry"/>
    <x v="1"/>
  </r>
  <r>
    <x v="6739"/>
    <n v="7109"/>
    <x v="0"/>
    <x v="0"/>
    <s v="B/268/S"/>
    <x v="0"/>
    <s v="S"/>
    <x v="2"/>
    <x v="18"/>
    <x v="0"/>
    <x v="0"/>
    <x v="1270"/>
    <n v="0"/>
    <n v="13016"/>
    <n v="0"/>
    <n v="20699"/>
    <s v="Healted"/>
    <s v="Goros Healted"/>
    <x v="0"/>
  </r>
  <r>
    <x v="6740"/>
    <n v="7110"/>
    <x v="1"/>
    <x v="0"/>
    <s v="F/1358/S"/>
    <x v="1"/>
    <s v="S"/>
    <x v="1"/>
    <x v="40"/>
    <x v="0"/>
    <x v="0"/>
    <x v="83"/>
    <n v="0"/>
    <n v="0"/>
    <n v="546"/>
    <n v="549"/>
    <s v="Berges"/>
    <s v="Lyney Berges"/>
    <x v="0"/>
  </r>
  <r>
    <x v="6741"/>
    <n v="6744"/>
    <x v="2"/>
    <x v="0"/>
    <s v="F/1399/P"/>
    <x v="1"/>
    <s v="P"/>
    <x v="0"/>
    <x v="33"/>
    <x v="0"/>
    <x v="1117"/>
    <x v="0"/>
    <n v="1119"/>
    <n v="0"/>
    <n v="3"/>
    <n v="2366"/>
    <s v="Nan"/>
    <s v="Blakes Nan"/>
    <x v="0"/>
  </r>
  <r>
    <x v="6742"/>
    <n v="7113"/>
    <x v="1"/>
    <x v="0"/>
    <s v="F/1361/S"/>
    <x v="1"/>
    <s v="S"/>
    <x v="0"/>
    <x v="1"/>
    <x v="0"/>
    <x v="0"/>
    <x v="0"/>
    <n v="0"/>
    <n v="0"/>
    <n v="757"/>
    <n v="757"/>
    <s v="Simstravery"/>
    <s v="Kris Simstravery"/>
    <x v="0"/>
  </r>
  <r>
    <x v="6743"/>
    <n v="7113"/>
    <x v="1"/>
    <x v="0"/>
    <s v="F/1361/S"/>
    <x v="1"/>
    <s v="S"/>
    <x v="2"/>
    <x v="40"/>
    <x v="0"/>
    <x v="150"/>
    <x v="10"/>
    <n v="0"/>
    <n v="492"/>
    <n v="109"/>
    <n v="611"/>
    <s v="Simstravery"/>
    <s v="Ivanne Simstravery"/>
    <x v="1"/>
  </r>
  <r>
    <x v="6744"/>
    <n v="7114"/>
    <x v="1"/>
    <x v="0"/>
    <s v="F/1362/S"/>
    <x v="1"/>
    <s v="S"/>
    <x v="0"/>
    <x v="1"/>
    <x v="0"/>
    <x v="0"/>
    <x v="1271"/>
    <n v="21"/>
    <n v="0"/>
    <n v="184"/>
    <n v="694"/>
    <s v="Ricklaney"/>
    <s v="Camiet Ricklaney"/>
    <x v="0"/>
  </r>
  <r>
    <x v="6745"/>
    <n v="7116"/>
    <x v="1"/>
    <x v="1"/>
    <s v="G/1146/P"/>
    <x v="3"/>
    <s v="P"/>
    <x v="1"/>
    <x v="6"/>
    <x v="0"/>
    <x v="0"/>
    <x v="0"/>
    <n v="0"/>
    <n v="0"/>
    <n v="0"/>
    <n v="0"/>
    <s v="Burchard"/>
    <s v="Allyny Burchard"/>
    <x v="0"/>
  </r>
  <r>
    <x v="6746"/>
    <n v="7117"/>
    <x v="0"/>
    <x v="1"/>
    <s v="B/236/P"/>
    <x v="0"/>
    <s v="P"/>
    <x v="2"/>
    <x v="7"/>
    <x v="0"/>
    <x v="0"/>
    <x v="0"/>
    <n v="0"/>
    <n v="0"/>
    <n v="0"/>
    <n v="0"/>
    <s v="Secont"/>
    <s v="Alasmon Secont"/>
    <x v="1"/>
  </r>
  <r>
    <x v="6747"/>
    <n v="7118"/>
    <x v="1"/>
    <x v="0"/>
    <s v="F/1475/P"/>
    <x v="1"/>
    <s v="P"/>
    <x v="1"/>
    <x v="30"/>
    <x v="0"/>
    <x v="0"/>
    <x v="848"/>
    <n v="2"/>
    <n v="0"/>
    <n v="0"/>
    <n v="1383"/>
    <s v="Campson"/>
    <s v="Jimmya Campson"/>
    <x v="0"/>
  </r>
  <r>
    <x v="6748"/>
    <n v="7119"/>
    <x v="1"/>
    <x v="0"/>
    <s v="F/1476/P"/>
    <x v="1"/>
    <s v="P"/>
    <x v="0"/>
    <x v="28"/>
    <x v="0"/>
    <x v="330"/>
    <x v="1165"/>
    <n v="0"/>
    <n v="1019"/>
    <n v="239"/>
    <n v="2152"/>
    <s v="Morrows"/>
    <s v="Blancy Morrows"/>
    <x v="0"/>
  </r>
  <r>
    <x v="6749"/>
    <n v="7120"/>
    <x v="1"/>
    <x v="0"/>
    <s v="F/1363/S"/>
    <x v="1"/>
    <s v="S"/>
    <x v="0"/>
    <x v="15"/>
    <x v="0"/>
    <x v="0"/>
    <x v="0"/>
    <n v="0"/>
    <n v="0"/>
    <n v="1201"/>
    <n v="1201"/>
    <s v="Rutler"/>
    <s v="Joandy Rutler"/>
    <x v="0"/>
  </r>
  <r>
    <x v="6750"/>
    <n v="7121"/>
    <x v="0"/>
    <x v="1"/>
    <s v="B/269/S"/>
    <x v="0"/>
    <s v="S"/>
    <x v="2"/>
    <x v="40"/>
    <x v="0"/>
    <x v="0"/>
    <x v="0"/>
    <n v="0"/>
    <n v="0"/>
    <n v="0"/>
    <n v="0"/>
    <s v="Dressink"/>
    <s v="Alkurak Dressink"/>
    <x v="1"/>
  </r>
  <r>
    <x v="6751"/>
    <n v="7121"/>
    <x v="0"/>
    <x v="1"/>
    <s v="B/269/S"/>
    <x v="0"/>
    <s v="S"/>
    <x v="2"/>
    <x v="15"/>
    <x v="0"/>
    <x v="0"/>
    <x v="0"/>
    <n v="0"/>
    <n v="0"/>
    <n v="0"/>
    <n v="0"/>
    <s v="Dressink"/>
    <s v="Pulchib Dressink"/>
    <x v="1"/>
  </r>
  <r>
    <x v="6752"/>
    <n v="7126"/>
    <x v="1"/>
    <x v="0"/>
    <s v="F/1366/S"/>
    <x v="1"/>
    <s v="S"/>
    <x v="3"/>
    <x v="19"/>
    <x v="0"/>
    <x v="29"/>
    <x v="0"/>
    <n v="664"/>
    <n v="683"/>
    <n v="34"/>
    <n v="1384"/>
    <s v="Giller"/>
    <s v="Ivaney Giller"/>
    <x v="0"/>
  </r>
  <r>
    <x v="6753"/>
    <n v="7127"/>
    <x v="0"/>
    <x v="0"/>
    <s v="B/237/P"/>
    <x v="0"/>
    <s v="P"/>
    <x v="0"/>
    <x v="34"/>
    <x v="0"/>
    <x v="0"/>
    <x v="1272"/>
    <n v="0"/>
    <n v="1368"/>
    <n v="42"/>
    <n v="5565"/>
    <s v="Belstrut"/>
    <s v="Dira Belstrut"/>
    <x v="0"/>
  </r>
  <r>
    <x v="6754"/>
    <n v="7127"/>
    <x v="0"/>
    <x v="1"/>
    <s v="B/237/P"/>
    <x v="0"/>
    <s v="P"/>
    <x v="0"/>
    <x v="14"/>
    <x v="0"/>
    <x v="0"/>
    <x v="0"/>
    <n v="0"/>
    <n v="0"/>
    <n v="0"/>
    <n v="0"/>
    <s v="Belstrut"/>
    <s v="Okulk Belstrut"/>
    <x v="1"/>
  </r>
  <r>
    <x v="6755"/>
    <n v="7128"/>
    <x v="0"/>
    <x v="0"/>
    <s v="B/238/P"/>
    <x v="0"/>
    <s v="P"/>
    <x v="2"/>
    <x v="12"/>
    <x v="0"/>
    <x v="27"/>
    <x v="1273"/>
    <n v="1"/>
    <n v="9206"/>
    <n v="3"/>
    <n v="13673"/>
    <s v="Catimod"/>
    <s v="Mirara Catimod"/>
    <x v="0"/>
  </r>
  <r>
    <x v="6756"/>
    <n v="7128"/>
    <x v="0"/>
    <x v="0"/>
    <s v="B/238/P"/>
    <x v="0"/>
    <s v="P"/>
    <x v="2"/>
    <x v="5"/>
    <x v="0"/>
    <x v="0"/>
    <x v="1274"/>
    <n v="3"/>
    <n v="153"/>
    <n v="52"/>
    <n v="4530"/>
    <s v="Dightent"/>
    <s v="Raston Dightent"/>
    <x v="1"/>
  </r>
  <r>
    <x v="6757"/>
    <n v="7128"/>
    <x v="0"/>
    <x v="0"/>
    <s v="B/238/P"/>
    <x v="0"/>
    <s v="P"/>
    <x v="2"/>
    <x v="10"/>
    <x v="0"/>
    <x v="0"/>
    <x v="1275"/>
    <n v="1"/>
    <n v="131"/>
    <n v="2714"/>
    <n v="5458"/>
    <s v="Dightent"/>
    <s v="Polah Dightent"/>
    <x v="0"/>
  </r>
  <r>
    <x v="6758"/>
    <n v="7132"/>
    <x v="1"/>
    <x v="0"/>
    <s v="G/1165/S"/>
    <x v="3"/>
    <s v="S"/>
    <x v="2"/>
    <x v="40"/>
    <x v="0"/>
    <x v="570"/>
    <x v="0"/>
    <n v="0"/>
    <n v="0"/>
    <n v="24"/>
    <n v="626"/>
    <s v="Hamcmahon"/>
    <s v="Dandy Hamcmahon"/>
    <x v="0"/>
  </r>
  <r>
    <x v="6759"/>
    <n v="7133"/>
    <x v="1"/>
    <x v="0"/>
    <s v="F/1368/S"/>
    <x v="1"/>
    <s v="S"/>
    <x v="0"/>
    <x v="41"/>
    <x v="0"/>
    <x v="549"/>
    <x v="0"/>
    <n v="11"/>
    <n v="335"/>
    <n v="0"/>
    <n v="803"/>
    <s v="Delangleton"/>
    <s v="Tammyl Delangleton"/>
    <x v="0"/>
  </r>
  <r>
    <x v="6760"/>
    <n v="7134"/>
    <x v="1"/>
    <x v="1"/>
    <s v="G/1148/P"/>
    <x v="3"/>
    <s v="P"/>
    <x v="1"/>
    <x v="41"/>
    <x v="0"/>
    <x v="0"/>
    <x v="0"/>
    <n v="0"/>
    <n v="0"/>
    <n v="0"/>
    <n v="0"/>
    <s v="Kimpson"/>
    <s v="Heidie Kimpson"/>
    <x v="1"/>
  </r>
  <r>
    <x v="6761"/>
    <n v="7137"/>
    <x v="1"/>
    <x v="0"/>
    <s v="F/1479/P"/>
    <x v="1"/>
    <s v="P"/>
    <x v="0"/>
    <x v="40"/>
    <x v="0"/>
    <x v="0"/>
    <x v="1276"/>
    <n v="482"/>
    <n v="0"/>
    <n v="27"/>
    <n v="643"/>
    <s v="Duffmaney"/>
    <s v="Gabrin Duffmaney"/>
    <x v="0"/>
  </r>
  <r>
    <x v="6762"/>
    <n v="7140"/>
    <x v="1"/>
    <x v="0"/>
    <s v="F/1371/S"/>
    <x v="1"/>
    <s v="S"/>
    <x v="0"/>
    <x v="41"/>
    <x v="0"/>
    <x v="0"/>
    <x v="206"/>
    <n v="0"/>
    <n v="0"/>
    <n v="738"/>
    <n v="748"/>
    <s v="Fryersonis"/>
    <s v="Ninald Fryersonis"/>
    <x v="0"/>
  </r>
  <r>
    <x v="6763"/>
    <n v="6744"/>
    <x v="2"/>
    <x v="0"/>
    <s v="D/212/P"/>
    <x v="5"/>
    <s v="P"/>
    <x v="2"/>
    <x v="4"/>
    <x v="0"/>
    <x v="233"/>
    <x v="0"/>
    <n v="2614"/>
    <n v="0"/>
    <n v="0"/>
    <n v="3951"/>
    <s v="Nan"/>
    <s v="Crick Nan"/>
    <x v="0"/>
  </r>
  <r>
    <x v="6764"/>
    <n v="6744"/>
    <x v="2"/>
    <x v="1"/>
    <s v="E/431/P"/>
    <x v="6"/>
    <s v="P"/>
    <x v="0"/>
    <x v="2"/>
    <x v="0"/>
    <x v="0"/>
    <x v="0"/>
    <n v="0"/>
    <n v="0"/>
    <n v="0"/>
    <n v="0"/>
    <s v="Nan"/>
    <s v="Frus Nan"/>
    <x v="0"/>
  </r>
  <r>
    <x v="6765"/>
    <n v="6748"/>
    <x v="2"/>
    <x v="1"/>
    <s v="F/1289/S"/>
    <x v="1"/>
    <s v="S"/>
    <x v="0"/>
    <x v="38"/>
    <x v="0"/>
    <x v="0"/>
    <x v="0"/>
    <n v="0"/>
    <n v="0"/>
    <n v="0"/>
    <n v="0"/>
    <s v="Scake"/>
    <s v="Cank Scake"/>
    <x v="1"/>
  </r>
  <r>
    <x v="6766"/>
    <n v="6748"/>
    <x v="2"/>
    <x v="0"/>
    <s v="F/1289/S"/>
    <x v="1"/>
    <s v="S"/>
    <x v="0"/>
    <x v="21"/>
    <x v="0"/>
    <x v="0"/>
    <x v="0"/>
    <n v="0"/>
    <n v="0"/>
    <n v="0"/>
    <n v="0"/>
    <s v="Scake"/>
    <s v="Gra Scake"/>
    <x v="1"/>
  </r>
  <r>
    <x v="6767"/>
    <n v="7144"/>
    <x v="1"/>
    <x v="1"/>
    <s v="G/1150/P"/>
    <x v="3"/>
    <s v="P"/>
    <x v="0"/>
    <x v="13"/>
    <x v="0"/>
    <x v="0"/>
    <x v="0"/>
    <n v="0"/>
    <n v="0"/>
    <n v="0"/>
    <n v="0"/>
    <s v="Snowaney"/>
    <s v="Heald Snowaney"/>
    <x v="0"/>
  </r>
  <r>
    <x v="6768"/>
    <n v="7148"/>
    <x v="0"/>
    <x v="0"/>
    <s v="A/87/S"/>
    <x v="2"/>
    <s v="S"/>
    <x v="2"/>
    <x v="27"/>
    <x v="1"/>
    <x v="0"/>
    <x v="313"/>
    <n v="0"/>
    <n v="1442"/>
    <n v="66"/>
    <n v="1795"/>
    <s v="Patimonne"/>
    <s v="Ranark Patimonne"/>
    <x v="1"/>
  </r>
  <r>
    <x v="6769"/>
    <n v="6748"/>
    <x v="2"/>
    <x v="0"/>
    <s v="D/205/S"/>
    <x v="5"/>
    <s v="S"/>
    <x v="0"/>
    <x v="10"/>
    <x v="0"/>
    <x v="490"/>
    <x v="0"/>
    <n v="0"/>
    <n v="45"/>
    <n v="539"/>
    <n v="1054"/>
    <s v="Scake"/>
    <s v="Moss Scake"/>
    <x v="0"/>
  </r>
  <r>
    <x v="6770"/>
    <n v="6751"/>
    <x v="2"/>
    <x v="1"/>
    <s v="F/1290/S"/>
    <x v="1"/>
    <s v="S"/>
    <x v="0"/>
    <x v="40"/>
    <x v="0"/>
    <x v="0"/>
    <x v="0"/>
    <n v="0"/>
    <n v="0"/>
    <n v="0"/>
    <n v="0"/>
    <s v="Berle"/>
    <s v="Trisp Berle"/>
    <x v="1"/>
  </r>
  <r>
    <x v="6771"/>
    <n v="7152"/>
    <x v="1"/>
    <x v="0"/>
    <s v="G/1167/S"/>
    <x v="3"/>
    <s v="S"/>
    <x v="0"/>
    <x v="57"/>
    <x v="0"/>
    <x v="0"/>
    <x v="0"/>
    <n v="0"/>
    <n v="0"/>
    <n v="0"/>
    <n v="0"/>
    <s v="Domington"/>
    <s v="Diandi Domington"/>
    <x v="1"/>
  </r>
  <r>
    <x v="6772"/>
    <n v="7152"/>
    <x v="1"/>
    <x v="1"/>
    <s v="G/1167/S"/>
    <x v="3"/>
    <s v="S"/>
    <x v="1"/>
    <x v="18"/>
    <x v="0"/>
    <x v="0"/>
    <x v="0"/>
    <n v="0"/>
    <n v="0"/>
    <n v="0"/>
    <n v="0"/>
    <s v="Domington"/>
    <s v="Royce Domington"/>
    <x v="1"/>
  </r>
  <r>
    <x v="6773"/>
    <n v="7155"/>
    <x v="1"/>
    <x v="0"/>
    <s v="F/1375/S"/>
    <x v="1"/>
    <s v="S"/>
    <x v="1"/>
    <x v="7"/>
    <x v="0"/>
    <x v="0"/>
    <x v="0"/>
    <n v="0"/>
    <n v="669"/>
    <n v="16"/>
    <n v="685"/>
    <s v="Cames"/>
    <s v="Troyra Cames"/>
    <x v="0"/>
  </r>
  <r>
    <x v="6774"/>
    <n v="6751"/>
    <x v="2"/>
    <x v="1"/>
    <s v="E/446/S"/>
    <x v="6"/>
    <s v="S"/>
    <x v="0"/>
    <x v="14"/>
    <x v="0"/>
    <x v="0"/>
    <x v="0"/>
    <n v="0"/>
    <n v="0"/>
    <n v="0"/>
    <n v="0"/>
    <s v="Berle"/>
    <s v="Fal Berle"/>
    <x v="0"/>
  </r>
  <r>
    <x v="6775"/>
    <n v="6757"/>
    <x v="2"/>
    <x v="0"/>
    <s v="F/1292/S"/>
    <x v="1"/>
    <s v="S"/>
    <x v="0"/>
    <x v="70"/>
    <x v="0"/>
    <x v="1118"/>
    <x v="0"/>
    <n v="635"/>
    <n v="0"/>
    <n v="0"/>
    <n v="2599"/>
    <s v="Dato"/>
    <s v="Eaturs Dato"/>
    <x v="0"/>
  </r>
  <r>
    <x v="6776"/>
    <n v="6760"/>
    <x v="2"/>
    <x v="0"/>
    <s v="F/1404/P"/>
    <x v="1"/>
    <s v="P"/>
    <x v="1"/>
    <x v="29"/>
    <x v="0"/>
    <x v="317"/>
    <x v="0"/>
    <n v="1373"/>
    <n v="0"/>
    <n v="5"/>
    <n v="1429"/>
    <s v="Pri"/>
    <s v="Shex Pri"/>
    <x v="1"/>
  </r>
  <r>
    <x v="6777"/>
    <n v="6761"/>
    <x v="2"/>
    <x v="1"/>
    <s v="F/1405/P"/>
    <x v="1"/>
    <s v="P"/>
    <x v="0"/>
    <x v="41"/>
    <x v="0"/>
    <x v="0"/>
    <x v="0"/>
    <n v="0"/>
    <n v="0"/>
    <n v="0"/>
    <n v="0"/>
    <s v="Curte"/>
    <s v="Nute Curte"/>
    <x v="1"/>
  </r>
  <r>
    <x v="6778"/>
    <n v="6761"/>
    <x v="2"/>
    <x v="0"/>
    <s v="E/432/P"/>
    <x v="6"/>
    <s v="P"/>
    <x v="0"/>
    <x v="28"/>
    <x v="0"/>
    <x v="0"/>
    <x v="0"/>
    <n v="0"/>
    <n v="0"/>
    <n v="0"/>
    <n v="0"/>
    <s v="Horte"/>
    <s v="Neysma Horte"/>
    <x v="0"/>
  </r>
  <r>
    <x v="6779"/>
    <n v="6764"/>
    <x v="2"/>
    <x v="0"/>
    <s v="F/1294/S"/>
    <x v="1"/>
    <s v="S"/>
    <x v="0"/>
    <x v="14"/>
    <x v="0"/>
    <x v="244"/>
    <x v="0"/>
    <n v="2398"/>
    <n v="102"/>
    <n v="23"/>
    <n v="2599"/>
    <s v="Rake"/>
    <s v="Supix Rake"/>
    <x v="1"/>
  </r>
  <r>
    <x v="6780"/>
    <n v="7159"/>
    <x v="0"/>
    <x v="1"/>
    <s v="C/263/S"/>
    <x v="7"/>
    <s v="S"/>
    <x v="1"/>
    <x v="25"/>
    <x v="0"/>
    <x v="0"/>
    <x v="0"/>
    <n v="0"/>
    <n v="0"/>
    <n v="0"/>
    <n v="0"/>
    <s v="Perable"/>
    <s v="Alrairk Perable"/>
    <x v="1"/>
  </r>
  <r>
    <x v="6781"/>
    <n v="7160"/>
    <x v="1"/>
    <x v="1"/>
    <s v="G/1152/P"/>
    <x v="3"/>
    <s v="P"/>
    <x v="0"/>
    <x v="28"/>
    <x v="0"/>
    <x v="0"/>
    <x v="0"/>
    <n v="0"/>
    <n v="0"/>
    <n v="0"/>
    <n v="0"/>
    <s v="Headardyer"/>
    <s v="Pennie Headardyer"/>
    <x v="1"/>
  </r>
  <r>
    <x v="6782"/>
    <n v="7161"/>
    <x v="0"/>
    <x v="0"/>
    <s v="E/476/S"/>
    <x v="6"/>
    <s v="S"/>
    <x v="0"/>
    <x v="3"/>
    <x v="0"/>
    <x v="0"/>
    <x v="1277"/>
    <n v="0"/>
    <n v="1537"/>
    <n v="498"/>
    <n v="5659"/>
    <s v="Gealably"/>
    <s v="Schyon Gealably"/>
    <x v="0"/>
  </r>
  <r>
    <x v="6783"/>
    <n v="7162"/>
    <x v="1"/>
    <x v="0"/>
    <s v="F/1485/P"/>
    <x v="1"/>
    <s v="P"/>
    <x v="0"/>
    <x v="69"/>
    <x v="0"/>
    <x v="2"/>
    <x v="179"/>
    <n v="22"/>
    <n v="50"/>
    <n v="731"/>
    <n v="867"/>
    <s v="Pernard"/>
    <s v="Bland Pernard"/>
    <x v="0"/>
  </r>
  <r>
    <x v="6784"/>
    <n v="6765"/>
    <x v="2"/>
    <x v="1"/>
    <s v="F/1295/S"/>
    <x v="1"/>
    <s v="S"/>
    <x v="0"/>
    <x v="31"/>
    <x v="0"/>
    <x v="0"/>
    <x v="0"/>
    <n v="0"/>
    <n v="0"/>
    <n v="0"/>
    <n v="0"/>
    <s v="Fache"/>
    <s v="Lifes Fache"/>
    <x v="1"/>
  </r>
  <r>
    <x v="6785"/>
    <n v="6789"/>
    <x v="2"/>
    <x v="0"/>
    <s v="D/213/P"/>
    <x v="5"/>
    <s v="P"/>
    <x v="2"/>
    <x v="6"/>
    <x v="0"/>
    <x v="847"/>
    <x v="0"/>
    <n v="0"/>
    <n v="0"/>
    <n v="0"/>
    <n v="866"/>
    <s v="Mone"/>
    <s v="Widous Mone"/>
    <x v="1"/>
  </r>
  <r>
    <x v="6786"/>
    <n v="7167"/>
    <x v="0"/>
    <x v="0"/>
    <s v="B/270/S"/>
    <x v="0"/>
    <s v="S"/>
    <x v="2"/>
    <x v="3"/>
    <x v="0"/>
    <x v="0"/>
    <x v="1278"/>
    <n v="0"/>
    <n v="1743"/>
    <n v="1"/>
    <n v="5420"/>
    <s v="Noxnuther"/>
    <s v="Dyonif Noxnuther"/>
    <x v="1"/>
  </r>
  <r>
    <x v="6787"/>
    <n v="7168"/>
    <x v="1"/>
    <x v="0"/>
    <s v="G/1168/S"/>
    <x v="3"/>
    <s v="S"/>
    <x v="0"/>
    <x v="34"/>
    <x v="0"/>
    <x v="0"/>
    <x v="197"/>
    <n v="793"/>
    <n v="0"/>
    <n v="84"/>
    <n v="888"/>
    <s v="Mccard"/>
    <s v="Duana Mccard"/>
    <x v="1"/>
  </r>
  <r>
    <x v="6788"/>
    <n v="7170"/>
    <x v="1"/>
    <x v="1"/>
    <s v="G/1154/P"/>
    <x v="3"/>
    <s v="P"/>
    <x v="1"/>
    <x v="14"/>
    <x v="0"/>
    <x v="0"/>
    <x v="0"/>
    <n v="0"/>
    <n v="0"/>
    <n v="0"/>
    <n v="0"/>
    <s v="Peckerson"/>
    <s v="Hellia Peckerson"/>
    <x v="0"/>
  </r>
  <r>
    <x v="6789"/>
    <n v="7171"/>
    <x v="1"/>
    <x v="1"/>
    <s v="G/1155/P"/>
    <x v="3"/>
    <s v="P"/>
    <x v="0"/>
    <x v="12"/>
    <x v="0"/>
    <x v="0"/>
    <x v="0"/>
    <n v="0"/>
    <n v="0"/>
    <n v="0"/>
    <n v="0"/>
    <s v="Wardendez"/>
    <s v="Stancy Wardendez"/>
    <x v="1"/>
  </r>
  <r>
    <x v="6790"/>
    <n v="7173"/>
    <x v="1"/>
    <x v="1"/>
    <s v="G/1156/P"/>
    <x v="3"/>
    <s v="P"/>
    <x v="1"/>
    <x v="43"/>
    <x v="0"/>
    <x v="0"/>
    <x v="0"/>
    <n v="0"/>
    <n v="0"/>
    <n v="0"/>
    <n v="0"/>
    <s v="Alldson"/>
    <s v="Cline Alldson"/>
    <x v="1"/>
  </r>
  <r>
    <x v="6791"/>
    <n v="7175"/>
    <x v="1"/>
    <x v="0"/>
    <s v="F/1486/P"/>
    <x v="1"/>
    <s v="P"/>
    <x v="0"/>
    <x v="41"/>
    <x v="0"/>
    <x v="0"/>
    <x v="0"/>
    <n v="773"/>
    <n v="0"/>
    <n v="4"/>
    <n v="777"/>
    <s v="Ramoran"/>
    <s v="Lulah Ramoran"/>
    <x v="0"/>
  </r>
  <r>
    <x v="6792"/>
    <n v="7176"/>
    <x v="0"/>
    <x v="1"/>
    <s v="C/232/P"/>
    <x v="7"/>
    <s v="P"/>
    <x v="2"/>
    <x v="52"/>
    <x v="0"/>
    <x v="0"/>
    <x v="0"/>
    <n v="0"/>
    <n v="0"/>
    <n v="0"/>
    <n v="0"/>
    <s v="Chhaft"/>
    <s v="Caston Chhaft"/>
    <x v="1"/>
  </r>
  <r>
    <x v="6793"/>
    <n v="7176"/>
    <x v="0"/>
    <x v="0"/>
    <s v="C/232/P"/>
    <x v="7"/>
    <s v="P"/>
    <x v="0"/>
    <x v="6"/>
    <x v="0"/>
    <x v="0"/>
    <x v="1279"/>
    <n v="0"/>
    <n v="662"/>
    <n v="920"/>
    <n v="7632"/>
    <s v="Chhaft"/>
    <s v="Kochard Chhaft"/>
    <x v="0"/>
  </r>
  <r>
    <x v="6794"/>
    <n v="7176"/>
    <x v="0"/>
    <x v="0"/>
    <s v="C/232/P"/>
    <x v="7"/>
    <s v="P"/>
    <x v="0"/>
    <x v="36"/>
    <x v="0"/>
    <x v="0"/>
    <x v="1280"/>
    <n v="0"/>
    <n v="27"/>
    <n v="0"/>
    <n v="3617"/>
    <s v="Chhaft"/>
    <s v="Sadlami Chhaft"/>
    <x v="1"/>
  </r>
  <r>
    <x v="6795"/>
    <n v="7177"/>
    <x v="1"/>
    <x v="0"/>
    <s v="F/1380/S"/>
    <x v="1"/>
    <s v="S"/>
    <x v="0"/>
    <x v="22"/>
    <x v="2"/>
    <x v="1040"/>
    <x v="241"/>
    <n v="14"/>
    <n v="669"/>
    <n v="0"/>
    <n v="797"/>
    <s v="Medington"/>
    <s v="Curtle Medington"/>
    <x v="0"/>
  </r>
  <r>
    <x v="6796"/>
    <n v="7179"/>
    <x v="1"/>
    <x v="0"/>
    <s v="E/460/P"/>
    <x v="6"/>
    <s v="P"/>
    <x v="0"/>
    <x v="70"/>
    <x v="0"/>
    <x v="29"/>
    <x v="1281"/>
    <n v="0"/>
    <n v="95"/>
    <n v="12"/>
    <n v="2361"/>
    <s v="Mullon"/>
    <s v="Denis Mullon"/>
    <x v="1"/>
  </r>
  <r>
    <x v="6797"/>
    <n v="7180"/>
    <x v="1"/>
    <x v="0"/>
    <s v="E/478/S"/>
    <x v="6"/>
    <s v="S"/>
    <x v="0"/>
    <x v="22"/>
    <x v="0"/>
    <x v="0"/>
    <x v="498"/>
    <n v="0"/>
    <n v="453"/>
    <n v="0"/>
    <n v="791"/>
    <s v="Cardners"/>
    <s v="Tany Cardners"/>
    <x v="0"/>
  </r>
  <r>
    <x v="6798"/>
    <n v="6792"/>
    <x v="2"/>
    <x v="0"/>
    <s v="F/1412/P"/>
    <x v="1"/>
    <s v="P"/>
    <x v="0"/>
    <x v="54"/>
    <x v="0"/>
    <x v="473"/>
    <x v="0"/>
    <n v="2383"/>
    <n v="30"/>
    <n v="40"/>
    <n v="2598"/>
    <s v="Reate"/>
    <s v="Razzle Reate"/>
    <x v="1"/>
  </r>
  <r>
    <x v="6799"/>
    <n v="7182"/>
    <x v="1"/>
    <x v="0"/>
    <s v=""/>
    <x v="4"/>
    <s v=""/>
    <x v="0"/>
    <x v="59"/>
    <x v="0"/>
    <x v="1119"/>
    <x v="1282"/>
    <n v="944"/>
    <n v="0"/>
    <n v="355"/>
    <n v="2020"/>
    <s v="Ricews"/>
    <s v="Jacki Ricews"/>
    <x v="0"/>
  </r>
  <r>
    <x v="6800"/>
    <n v="7184"/>
    <x v="1"/>
    <x v="0"/>
    <s v="G/1170/S"/>
    <x v="3"/>
    <s v="S"/>
    <x v="0"/>
    <x v="41"/>
    <x v="0"/>
    <x v="29"/>
    <x v="1283"/>
    <n v="0"/>
    <n v="0"/>
    <n v="23"/>
    <n v="714"/>
    <s v="Barnoldeney"/>
    <s v="Eriana Barnoldeney"/>
    <x v="1"/>
  </r>
  <r>
    <x v="6801"/>
    <n v="7186"/>
    <x v="0"/>
    <x v="1"/>
    <s v="E/461/P"/>
    <x v="6"/>
    <s v="P"/>
    <x v="0"/>
    <x v="9"/>
    <x v="0"/>
    <x v="0"/>
    <x v="0"/>
    <n v="0"/>
    <n v="0"/>
    <n v="0"/>
    <n v="0"/>
    <s v="Pretive"/>
    <s v="Aske Pretive"/>
    <x v="1"/>
  </r>
  <r>
    <x v="6802"/>
    <n v="7186"/>
    <x v="0"/>
    <x v="0"/>
    <s v="E/461/P"/>
    <x v="6"/>
    <s v="P"/>
    <x v="0"/>
    <x v="25"/>
    <x v="0"/>
    <x v="0"/>
    <x v="1124"/>
    <n v="29"/>
    <n v="662"/>
    <n v="22"/>
    <n v="2082"/>
    <s v="Mosteraked"/>
    <s v="Alpha Mosteraked"/>
    <x v="0"/>
  </r>
  <r>
    <x v="6803"/>
    <n v="7186"/>
    <x v="0"/>
    <x v="0"/>
    <s v="E/461/P"/>
    <x v="6"/>
    <s v="P"/>
    <x v="0"/>
    <x v="5"/>
    <x v="0"/>
    <x v="0"/>
    <x v="0"/>
    <n v="16"/>
    <n v="72"/>
    <n v="4304"/>
    <n v="4392"/>
    <s v="Mosteraked"/>
    <s v="Weias Mosteraked"/>
    <x v="0"/>
  </r>
  <r>
    <x v="6804"/>
    <n v="7187"/>
    <x v="1"/>
    <x v="1"/>
    <s v="G/1158/P"/>
    <x v="3"/>
    <s v="P"/>
    <x v="1"/>
    <x v="7"/>
    <x v="0"/>
    <x v="0"/>
    <x v="0"/>
    <n v="0"/>
    <n v="0"/>
    <n v="0"/>
    <n v="0"/>
    <s v="Olshaffey"/>
    <s v="Agnesa Olshaffey"/>
    <x v="1"/>
  </r>
  <r>
    <x v="6805"/>
    <n v="7188"/>
    <x v="0"/>
    <x v="0"/>
    <s v="C/233/P"/>
    <x v="7"/>
    <s v="P"/>
    <x v="0"/>
    <x v="37"/>
    <x v="0"/>
    <x v="0"/>
    <x v="0"/>
    <n v="0"/>
    <n v="0"/>
    <n v="0"/>
    <n v="0"/>
    <s v="Imingle"/>
    <s v="Muonus Imingle"/>
    <x v="1"/>
  </r>
  <r>
    <x v="6806"/>
    <n v="7188"/>
    <x v="0"/>
    <x v="0"/>
    <s v="C/233/P"/>
    <x v="7"/>
    <s v="P"/>
    <x v="0"/>
    <x v="7"/>
    <x v="0"/>
    <x v="0"/>
    <x v="1284"/>
    <n v="46"/>
    <n v="5248"/>
    <n v="8169"/>
    <n v="16359"/>
    <s v="Imingle"/>
    <s v="Taura Imingle"/>
    <x v="0"/>
  </r>
  <r>
    <x v="6807"/>
    <n v="7188"/>
    <x v="0"/>
    <x v="1"/>
    <s v="C/233/P"/>
    <x v="7"/>
    <s v="P"/>
    <x v="0"/>
    <x v="38"/>
    <x v="1"/>
    <x v="0"/>
    <x v="0"/>
    <n v="0"/>
    <n v="0"/>
    <n v="0"/>
    <n v="0"/>
    <s v="Imingle"/>
    <s v="Halsham Imingle"/>
    <x v="1"/>
  </r>
  <r>
    <x v="6808"/>
    <n v="7189"/>
    <x v="0"/>
    <x v="1"/>
    <s v="C/234/P"/>
    <x v="7"/>
    <s v="P"/>
    <x v="0"/>
    <x v="19"/>
    <x v="0"/>
    <x v="0"/>
    <x v="0"/>
    <n v="0"/>
    <n v="0"/>
    <n v="0"/>
    <n v="0"/>
    <s v="Cowtale"/>
    <s v="Auvara Cowtale"/>
    <x v="1"/>
  </r>
  <r>
    <x v="6809"/>
    <n v="7190"/>
    <x v="1"/>
    <x v="1"/>
    <s v="G/1171/S"/>
    <x v="3"/>
    <s v="S"/>
    <x v="2"/>
    <x v="9"/>
    <x v="0"/>
    <x v="0"/>
    <x v="0"/>
    <n v="0"/>
    <n v="0"/>
    <n v="0"/>
    <n v="0"/>
    <s v="Rutler"/>
    <s v="Lilace Rutler"/>
    <x v="1"/>
  </r>
  <r>
    <x v="6810"/>
    <n v="7191"/>
    <x v="1"/>
    <x v="0"/>
    <s v="F/1490/P"/>
    <x v="1"/>
    <s v="P"/>
    <x v="0"/>
    <x v="9"/>
    <x v="0"/>
    <x v="0"/>
    <x v="0"/>
    <n v="766"/>
    <n v="0"/>
    <n v="0"/>
    <n v="766"/>
    <s v="Bushafford"/>
    <s v="Wenny Bushafford"/>
    <x v="0"/>
  </r>
  <r>
    <x v="6811"/>
    <n v="7192"/>
    <x v="1"/>
    <x v="1"/>
    <s v="G/1172/S"/>
    <x v="3"/>
    <s v="S"/>
    <x v="0"/>
    <x v="30"/>
    <x v="0"/>
    <x v="0"/>
    <x v="0"/>
    <n v="0"/>
    <n v="0"/>
    <n v="0"/>
    <n v="0"/>
    <s v="Hayertez"/>
    <s v="Geney Hayertez"/>
    <x v="1"/>
  </r>
  <r>
    <x v="6812"/>
    <n v="7193"/>
    <x v="1"/>
    <x v="0"/>
    <s v="F/1381/S"/>
    <x v="1"/>
    <s v="S"/>
    <x v="0"/>
    <x v="8"/>
    <x v="0"/>
    <x v="1120"/>
    <x v="0"/>
    <n v="96"/>
    <n v="638"/>
    <n v="0"/>
    <n v="884"/>
    <s v="Whitersone"/>
    <s v="Vanez Whitersone"/>
    <x v="1"/>
  </r>
  <r>
    <x v="6813"/>
    <n v="7194"/>
    <x v="1"/>
    <x v="0"/>
    <s v="F/1382/S"/>
    <x v="1"/>
    <s v="S"/>
    <x v="3"/>
    <x v="39"/>
    <x v="0"/>
    <x v="0"/>
    <x v="476"/>
    <n v="0"/>
    <n v="177"/>
    <n v="444"/>
    <n v="750"/>
    <s v="Waterson"/>
    <s v="Raque Waterson"/>
    <x v="0"/>
  </r>
  <r>
    <x v="6814"/>
    <n v="6794"/>
    <x v="2"/>
    <x v="0"/>
    <s v="D/206/S"/>
    <x v="5"/>
    <s v="S"/>
    <x v="0"/>
    <x v="38"/>
    <x v="0"/>
    <x v="512"/>
    <x v="0"/>
    <n v="1000"/>
    <n v="36"/>
    <n v="0"/>
    <n v="1056"/>
    <s v="Conie"/>
    <s v="Slig Conie"/>
    <x v="1"/>
  </r>
  <r>
    <x v="6815"/>
    <n v="7199"/>
    <x v="1"/>
    <x v="0"/>
    <s v="G/1174/S"/>
    <x v="3"/>
    <s v="S"/>
    <x v="0"/>
    <x v="48"/>
    <x v="0"/>
    <x v="27"/>
    <x v="0"/>
    <n v="109"/>
    <n v="0"/>
    <n v="1"/>
    <n v="111"/>
    <s v="Bardinard"/>
    <s v="Lewise Bardinard"/>
    <x v="0"/>
  </r>
  <r>
    <x v="6816"/>
    <n v="7200"/>
    <x v="0"/>
    <x v="0"/>
    <s v="C/264/S"/>
    <x v="7"/>
    <s v="S"/>
    <x v="0"/>
    <x v="12"/>
    <x v="0"/>
    <x v="341"/>
    <x v="1285"/>
    <n v="0"/>
    <n v="1"/>
    <n v="171"/>
    <n v="3906"/>
    <s v="Coustive"/>
    <s v="Aldah Coustive"/>
    <x v="1"/>
  </r>
  <r>
    <x v="6817"/>
    <n v="7202"/>
    <x v="1"/>
    <x v="0"/>
    <s v="E/462/P"/>
    <x v="6"/>
    <s v="P"/>
    <x v="0"/>
    <x v="12"/>
    <x v="0"/>
    <x v="1121"/>
    <x v="307"/>
    <n v="713"/>
    <n v="316"/>
    <n v="0"/>
    <n v="1608"/>
    <s v="Burksson"/>
    <s v="Idave Burksson"/>
    <x v="0"/>
  </r>
  <r>
    <x v="6818"/>
    <n v="7203"/>
    <x v="1"/>
    <x v="0"/>
    <s v="E/463/P"/>
    <x v="6"/>
    <s v="P"/>
    <x v="0"/>
    <x v="1"/>
    <x v="0"/>
    <x v="27"/>
    <x v="542"/>
    <n v="0"/>
    <n v="0"/>
    <n v="632"/>
    <n v="827"/>
    <s v="Reenon"/>
    <s v="Jorgie Reenon"/>
    <x v="1"/>
  </r>
  <r>
    <x v="6819"/>
    <n v="6810"/>
    <x v="2"/>
    <x v="1"/>
    <s v="E/450/S"/>
    <x v="6"/>
    <s v="S"/>
    <x v="0"/>
    <x v="28"/>
    <x v="0"/>
    <x v="0"/>
    <x v="0"/>
    <n v="0"/>
    <n v="0"/>
    <n v="0"/>
    <n v="0"/>
    <s v="Knik"/>
    <s v="Yots Knik"/>
    <x v="1"/>
  </r>
  <r>
    <x v="6820"/>
    <n v="7206"/>
    <x v="1"/>
    <x v="0"/>
    <s v="F/1387/S"/>
    <x v="1"/>
    <s v="S"/>
    <x v="0"/>
    <x v="22"/>
    <x v="0"/>
    <x v="728"/>
    <x v="1286"/>
    <n v="42"/>
    <n v="1"/>
    <n v="444"/>
    <n v="2428"/>
    <s v="Daughessey"/>
    <s v="Dell Daughessey"/>
    <x v="0"/>
  </r>
  <r>
    <x v="6821"/>
    <n v="7207"/>
    <x v="1"/>
    <x v="1"/>
    <s v="G/1160/P"/>
    <x v="3"/>
    <s v="P"/>
    <x v="0"/>
    <x v="7"/>
    <x v="0"/>
    <x v="0"/>
    <x v="0"/>
    <n v="0"/>
    <n v="0"/>
    <n v="0"/>
    <n v="0"/>
    <s v="Burksson"/>
    <s v="Lynney Burksson"/>
    <x v="1"/>
  </r>
  <r>
    <x v="6822"/>
    <n v="7208"/>
    <x v="1"/>
    <x v="0"/>
    <s v="G/1161/P"/>
    <x v="3"/>
    <s v="P"/>
    <x v="0"/>
    <x v="16"/>
    <x v="0"/>
    <x v="0"/>
    <x v="0"/>
    <n v="0"/>
    <n v="0"/>
    <n v="0"/>
    <n v="0"/>
    <s v="Gibbsonton"/>
    <s v="Nelle Gibbsonton"/>
    <x v="1"/>
  </r>
  <r>
    <x v="6823"/>
    <n v="7208"/>
    <x v="1"/>
    <x v="0"/>
    <s v="F/1492/P"/>
    <x v="1"/>
    <s v="P"/>
    <x v="0"/>
    <x v="4"/>
    <x v="0"/>
    <x v="646"/>
    <x v="1165"/>
    <n v="0"/>
    <n v="0"/>
    <n v="373"/>
    <n v="875"/>
    <s v="Gibbsonton"/>
    <s v="Alene Gibbsonton"/>
    <x v="0"/>
  </r>
  <r>
    <x v="6824"/>
    <n v="7210"/>
    <x v="1"/>
    <x v="0"/>
    <s v="F/1493/P"/>
    <x v="1"/>
    <s v="P"/>
    <x v="0"/>
    <x v="36"/>
    <x v="0"/>
    <x v="0"/>
    <x v="0"/>
    <n v="879"/>
    <n v="0"/>
    <n v="0"/>
    <n v="879"/>
    <s v="Puckenton"/>
    <s v="Jonard Puckenton"/>
    <x v="0"/>
  </r>
  <r>
    <x v="6825"/>
    <n v="7214"/>
    <x v="1"/>
    <x v="0"/>
    <s v="F/1389/S"/>
    <x v="1"/>
    <s v="S"/>
    <x v="2"/>
    <x v="15"/>
    <x v="0"/>
    <x v="117"/>
    <x v="0"/>
    <n v="690"/>
    <n v="41"/>
    <n v="0"/>
    <n v="761"/>
    <s v="Garzaley"/>
    <s v="Sethew Garzaley"/>
    <x v="1"/>
  </r>
  <r>
    <x v="6826"/>
    <n v="6810"/>
    <x v="2"/>
    <x v="1"/>
    <s v=""/>
    <x v="4"/>
    <s v=""/>
    <x v="0"/>
    <x v="4"/>
    <x v="0"/>
    <x v="0"/>
    <x v="0"/>
    <n v="0"/>
    <n v="0"/>
    <n v="0"/>
    <n v="0"/>
    <s v="Knik"/>
    <s v="Cings Knik"/>
    <x v="1"/>
  </r>
  <r>
    <x v="6827"/>
    <n v="7216"/>
    <x v="1"/>
    <x v="0"/>
    <s v="E/464/P"/>
    <x v="6"/>
    <s v="P"/>
    <x v="1"/>
    <x v="12"/>
    <x v="0"/>
    <x v="53"/>
    <x v="0"/>
    <n v="179"/>
    <n v="1"/>
    <n v="0"/>
    <n v="681"/>
    <s v="Owery"/>
    <s v="Gerte Owery"/>
    <x v="1"/>
  </r>
  <r>
    <x v="6828"/>
    <n v="6810"/>
    <x v="2"/>
    <x v="1"/>
    <s v="E/450/S"/>
    <x v="6"/>
    <s v="S"/>
    <x v="2"/>
    <x v="66"/>
    <x v="0"/>
    <x v="0"/>
    <x v="0"/>
    <n v="0"/>
    <n v="0"/>
    <n v="0"/>
    <n v="0"/>
    <s v="Knik"/>
    <s v="Dors Knik"/>
    <x v="1"/>
  </r>
  <r>
    <x v="6829"/>
    <n v="7218"/>
    <x v="0"/>
    <x v="0"/>
    <s v="B/271/S"/>
    <x v="0"/>
    <s v="S"/>
    <x v="3"/>
    <x v="70"/>
    <x v="0"/>
    <x v="0"/>
    <x v="0"/>
    <n v="0"/>
    <n v="0"/>
    <n v="0"/>
    <n v="0"/>
    <s v="Urablele"/>
    <s v="Bosoneb Urablele"/>
    <x v="1"/>
  </r>
  <r>
    <x v="6830"/>
    <n v="7219"/>
    <x v="0"/>
    <x v="0"/>
    <s v="C/235/P"/>
    <x v="7"/>
    <s v="P"/>
    <x v="0"/>
    <x v="16"/>
    <x v="0"/>
    <x v="0"/>
    <x v="0"/>
    <n v="0"/>
    <n v="0"/>
    <n v="0"/>
    <n v="0"/>
    <s v="Arible"/>
    <s v="Taraid Arible"/>
    <x v="1"/>
  </r>
  <r>
    <x v="6831"/>
    <n v="7219"/>
    <x v="0"/>
    <x v="1"/>
    <s v="C/235/P"/>
    <x v="7"/>
    <s v="P"/>
    <x v="0"/>
    <x v="37"/>
    <x v="0"/>
    <x v="0"/>
    <x v="0"/>
    <n v="0"/>
    <n v="0"/>
    <n v="0"/>
    <n v="0"/>
    <s v="Arible"/>
    <s v="Pheino Arible"/>
    <x v="0"/>
  </r>
  <r>
    <x v="6832"/>
    <n v="7219"/>
    <x v="0"/>
    <x v="1"/>
    <s v="C/235/P"/>
    <x v="7"/>
    <s v="P"/>
    <x v="0"/>
    <x v="51"/>
    <x v="0"/>
    <x v="0"/>
    <x v="0"/>
    <n v="0"/>
    <n v="0"/>
    <n v="0"/>
    <n v="0"/>
    <s v="Arible"/>
    <s v="Dirk Arible"/>
    <x v="1"/>
  </r>
  <r>
    <x v="6833"/>
    <n v="7219"/>
    <x v="0"/>
    <x v="0"/>
    <s v=""/>
    <x v="4"/>
    <s v=""/>
    <x v="0"/>
    <x v="1"/>
    <x v="0"/>
    <x v="0"/>
    <x v="1287"/>
    <n v="5"/>
    <n v="795"/>
    <n v="3155"/>
    <n v="6876"/>
    <s v="Arible"/>
    <s v="Atinon Arible"/>
    <x v="0"/>
  </r>
  <r>
    <x v="6834"/>
    <n v="7219"/>
    <x v="0"/>
    <x v="1"/>
    <s v="C/235/P"/>
    <x v="7"/>
    <s v="P"/>
    <x v="0"/>
    <x v="46"/>
    <x v="0"/>
    <x v="0"/>
    <x v="0"/>
    <n v="0"/>
    <n v="0"/>
    <n v="0"/>
    <n v="0"/>
    <s v="Arible"/>
    <s v="Anchab Arible"/>
    <x v="1"/>
  </r>
  <r>
    <x v="6835"/>
    <n v="7219"/>
    <x v="0"/>
    <x v="0"/>
    <s v="C/235/P"/>
    <x v="7"/>
    <s v="P"/>
    <x v="0"/>
    <x v="25"/>
    <x v="0"/>
    <x v="0"/>
    <x v="1288"/>
    <n v="0"/>
    <n v="6953"/>
    <n v="50"/>
    <n v="7166"/>
    <s v="Arible"/>
    <s v="Isoton Arible"/>
    <x v="0"/>
  </r>
  <r>
    <x v="6836"/>
    <n v="7221"/>
    <x v="0"/>
    <x v="0"/>
    <s v="B/239/P"/>
    <x v="0"/>
    <s v="P"/>
    <x v="2"/>
    <x v="48"/>
    <x v="1"/>
    <x v="0"/>
    <x v="516"/>
    <n v="1"/>
    <n v="2038"/>
    <n v="388"/>
    <n v="2743"/>
    <s v="Sonofmory"/>
    <s v="Sulatik Sonofmory"/>
    <x v="0"/>
  </r>
  <r>
    <x v="6837"/>
    <n v="7224"/>
    <x v="1"/>
    <x v="1"/>
    <s v="G/1175/S"/>
    <x v="3"/>
    <s v="S"/>
    <x v="0"/>
    <x v="29"/>
    <x v="2"/>
    <x v="0"/>
    <x v="0"/>
    <n v="0"/>
    <n v="0"/>
    <n v="0"/>
    <n v="0"/>
    <s v="Carvis"/>
    <s v="Everly Carvis"/>
    <x v="1"/>
  </r>
  <r>
    <x v="6838"/>
    <n v="7225"/>
    <x v="0"/>
    <x v="0"/>
    <s v="A/77/P"/>
    <x v="2"/>
    <s v="P"/>
    <x v="2"/>
    <x v="12"/>
    <x v="0"/>
    <x v="0"/>
    <x v="1289"/>
    <n v="130"/>
    <n v="1488"/>
    <n v="75"/>
    <n v="3072"/>
    <s v="Fawnsive"/>
    <s v="Hasim Fawnsive"/>
    <x v="0"/>
  </r>
  <r>
    <x v="6839"/>
    <n v="6825"/>
    <x v="2"/>
    <x v="1"/>
    <s v="F/1306/S"/>
    <x v="1"/>
    <s v="S"/>
    <x v="3"/>
    <x v="29"/>
    <x v="0"/>
    <x v="0"/>
    <x v="0"/>
    <n v="0"/>
    <n v="0"/>
    <n v="0"/>
    <n v="0"/>
    <s v="Kinad"/>
    <s v="Peefox Kinad"/>
    <x v="1"/>
  </r>
  <r>
    <x v="6840"/>
    <n v="6825"/>
    <x v="2"/>
    <x v="0"/>
    <s v="F/1306/S"/>
    <x v="1"/>
    <s v="S"/>
    <x v="0"/>
    <x v="1"/>
    <x v="0"/>
    <x v="1122"/>
    <x v="0"/>
    <n v="1236"/>
    <n v="2"/>
    <n v="256"/>
    <n v="4975"/>
    <s v="-"/>
    <s v="-"/>
    <x v="0"/>
  </r>
  <r>
    <x v="6841"/>
    <n v="7229"/>
    <x v="1"/>
    <x v="0"/>
    <s v="F/1391/S"/>
    <x v="1"/>
    <s v="S"/>
    <x v="1"/>
    <x v="55"/>
    <x v="0"/>
    <x v="0"/>
    <x v="10"/>
    <n v="0"/>
    <n v="664"/>
    <n v="19"/>
    <n v="684"/>
    <s v="Leonadorsen"/>
    <s v="Gaylah Leonadorsen"/>
    <x v="0"/>
  </r>
  <r>
    <x v="6842"/>
    <n v="7230"/>
    <x v="1"/>
    <x v="1"/>
    <s v="G/1177/S"/>
    <x v="3"/>
    <s v="S"/>
    <x v="0"/>
    <x v="10"/>
    <x v="0"/>
    <x v="0"/>
    <x v="0"/>
    <n v="0"/>
    <n v="0"/>
    <n v="0"/>
    <n v="0"/>
    <s v="Blancoy"/>
    <s v="Trice Blancoy"/>
    <x v="1"/>
  </r>
  <r>
    <x v="6843"/>
    <n v="7232"/>
    <x v="0"/>
    <x v="0"/>
    <s v="B/240/P"/>
    <x v="0"/>
    <s v="P"/>
    <x v="0"/>
    <x v="27"/>
    <x v="0"/>
    <x v="0"/>
    <x v="1290"/>
    <n v="273"/>
    <n v="2775"/>
    <n v="419"/>
    <n v="4447"/>
    <s v="Seatearing"/>
    <s v="Auvair Seatearing"/>
    <x v="0"/>
  </r>
  <r>
    <x v="6844"/>
    <n v="6832"/>
    <x v="2"/>
    <x v="1"/>
    <s v="F/1421/P"/>
    <x v="1"/>
    <s v="P"/>
    <x v="0"/>
    <x v="3"/>
    <x v="0"/>
    <x v="0"/>
    <x v="0"/>
    <n v="0"/>
    <n v="0"/>
    <n v="0"/>
    <n v="0"/>
    <s v="Wala"/>
    <s v="Quid Wala"/>
    <x v="1"/>
  </r>
  <r>
    <x v="6845"/>
    <n v="7234"/>
    <x v="1"/>
    <x v="0"/>
    <s v="G/1163/P"/>
    <x v="3"/>
    <s v="P"/>
    <x v="0"/>
    <x v="15"/>
    <x v="0"/>
    <x v="687"/>
    <x v="213"/>
    <n v="0"/>
    <n v="0"/>
    <n v="0"/>
    <n v="627"/>
    <s v="Merce"/>
    <s v="Annard Merce"/>
    <x v="0"/>
  </r>
  <r>
    <x v="6846"/>
    <n v="7235"/>
    <x v="0"/>
    <x v="0"/>
    <s v="B/241/P"/>
    <x v="0"/>
    <s v="P"/>
    <x v="3"/>
    <x v="39"/>
    <x v="0"/>
    <x v="0"/>
    <x v="1291"/>
    <n v="511"/>
    <n v="89"/>
    <n v="2220"/>
    <n v="4426"/>
    <s v="Bruthydre"/>
    <s v="Cherkab Bruthydre"/>
    <x v="0"/>
  </r>
  <r>
    <x v="6847"/>
    <n v="7236"/>
    <x v="1"/>
    <x v="1"/>
    <s v=""/>
    <x v="4"/>
    <s v=""/>
    <x v="0"/>
    <x v="4"/>
    <x v="0"/>
    <x v="0"/>
    <x v="0"/>
    <n v="0"/>
    <n v="0"/>
    <n v="0"/>
    <n v="0"/>
    <s v="Whitakers"/>
    <s v="Adammy Whitakers"/>
    <x v="1"/>
  </r>
  <r>
    <x v="6848"/>
    <n v="6837"/>
    <x v="2"/>
    <x v="1"/>
    <s v="E/435/P"/>
    <x v="6"/>
    <s v="P"/>
    <x v="0"/>
    <x v="26"/>
    <x v="0"/>
    <x v="0"/>
    <x v="0"/>
    <n v="0"/>
    <n v="0"/>
    <n v="0"/>
    <n v="0"/>
    <s v="Carté"/>
    <s v="Cireal Carté"/>
    <x v="1"/>
  </r>
  <r>
    <x v="6849"/>
    <n v="6840"/>
    <x v="2"/>
    <x v="1"/>
    <s v="F/1422/P"/>
    <x v="1"/>
    <s v="P"/>
    <x v="0"/>
    <x v="6"/>
    <x v="0"/>
    <x v="0"/>
    <x v="0"/>
    <n v="0"/>
    <n v="0"/>
    <n v="0"/>
    <n v="0"/>
    <s v="Sake"/>
    <s v="Clow Sake"/>
    <x v="1"/>
  </r>
  <r>
    <x v="6850"/>
    <n v="6841"/>
    <x v="2"/>
    <x v="1"/>
    <s v="E/454/S"/>
    <x v="6"/>
    <s v="S"/>
    <x v="2"/>
    <x v="19"/>
    <x v="0"/>
    <x v="0"/>
    <x v="0"/>
    <n v="0"/>
    <n v="0"/>
    <n v="0"/>
    <n v="0"/>
    <s v="Meate"/>
    <s v="Tekris Meate"/>
    <x v="1"/>
  </r>
  <r>
    <x v="6851"/>
    <n v="7242"/>
    <x v="0"/>
    <x v="1"/>
    <s v="B/273/S"/>
    <x v="0"/>
    <s v="S"/>
    <x v="2"/>
    <x v="29"/>
    <x v="0"/>
    <x v="0"/>
    <x v="0"/>
    <n v="0"/>
    <n v="0"/>
    <n v="0"/>
    <n v="0"/>
    <s v="Reeddommy"/>
    <s v="Errak Reeddommy"/>
    <x v="1"/>
  </r>
  <r>
    <x v="6852"/>
    <n v="6844"/>
    <x v="2"/>
    <x v="0"/>
    <s v="E/455/S"/>
    <x v="6"/>
    <s v="S"/>
    <x v="2"/>
    <x v="40"/>
    <x v="0"/>
    <x v="361"/>
    <x v="0"/>
    <n v="1376"/>
    <n v="0"/>
    <n v="890"/>
    <n v="2337"/>
    <s v="Brin"/>
    <s v="Chones Brin"/>
    <x v="0"/>
  </r>
  <r>
    <x v="6853"/>
    <n v="7247"/>
    <x v="1"/>
    <x v="0"/>
    <s v="F/1396/S"/>
    <x v="1"/>
    <s v="S"/>
    <x v="0"/>
    <x v="29"/>
    <x v="0"/>
    <x v="0"/>
    <x v="0"/>
    <n v="0"/>
    <n v="0"/>
    <n v="1150"/>
    <n v="1150"/>
    <s v="Hurchanney"/>
    <s v="Chrisa Hurchanney"/>
    <x v="0"/>
  </r>
  <r>
    <x v="6854"/>
    <n v="6880"/>
    <x v="2"/>
    <x v="0"/>
    <s v="F/1315/S"/>
    <x v="1"/>
    <s v="S"/>
    <x v="0"/>
    <x v="13"/>
    <x v="1"/>
    <x v="1123"/>
    <x v="0"/>
    <n v="172"/>
    <n v="1"/>
    <n v="0"/>
    <n v="2364"/>
    <s v="Mepie"/>
    <s v="Dunch Mepie"/>
    <x v="0"/>
  </r>
  <r>
    <x v="6855"/>
    <n v="6880"/>
    <x v="2"/>
    <x v="1"/>
    <s v="E/457/S"/>
    <x v="6"/>
    <s v="S"/>
    <x v="0"/>
    <x v="38"/>
    <x v="0"/>
    <x v="0"/>
    <x v="0"/>
    <n v="0"/>
    <n v="0"/>
    <n v="0"/>
    <n v="0"/>
    <s v="Mepie"/>
    <s v="Gacke Mepie"/>
    <x v="0"/>
  </r>
  <r>
    <x v="6856"/>
    <n v="6882"/>
    <x v="2"/>
    <x v="1"/>
    <s v="F/1430/P"/>
    <x v="1"/>
    <s v="P"/>
    <x v="2"/>
    <x v="25"/>
    <x v="0"/>
    <x v="0"/>
    <x v="0"/>
    <n v="0"/>
    <n v="0"/>
    <n v="0"/>
    <n v="0"/>
    <s v="Dake"/>
    <s v="Rail Dake"/>
    <x v="1"/>
  </r>
  <r>
    <x v="6857"/>
    <n v="6882"/>
    <x v="2"/>
    <x v="0"/>
    <s v="E/438/P"/>
    <x v="6"/>
    <s v="P"/>
    <x v="0"/>
    <x v="70"/>
    <x v="0"/>
    <x v="0"/>
    <x v="0"/>
    <n v="0"/>
    <n v="0"/>
    <n v="0"/>
    <n v="0"/>
    <s v="Dake"/>
    <s v="Giamon Dake"/>
    <x v="0"/>
  </r>
  <r>
    <x v="6858"/>
    <n v="7253"/>
    <x v="0"/>
    <x v="0"/>
    <s v="D/225/P"/>
    <x v="5"/>
    <s v="P"/>
    <x v="0"/>
    <x v="6"/>
    <x v="0"/>
    <x v="0"/>
    <x v="77"/>
    <n v="0"/>
    <n v="690"/>
    <n v="1"/>
    <n v="1587"/>
    <s v="Obedaming"/>
    <s v="Alaron Obedaming"/>
    <x v="1"/>
  </r>
  <r>
    <x v="6859"/>
    <n v="7255"/>
    <x v="1"/>
    <x v="0"/>
    <s v="G/1166/P"/>
    <x v="3"/>
    <s v="P"/>
    <x v="0"/>
    <x v="20"/>
    <x v="0"/>
    <x v="0"/>
    <x v="0"/>
    <n v="0"/>
    <n v="0"/>
    <n v="0"/>
    <n v="0"/>
    <s v="Paynard"/>
    <s v="Verney Paynard"/>
    <x v="0"/>
  </r>
  <r>
    <x v="6860"/>
    <n v="7256"/>
    <x v="1"/>
    <x v="0"/>
    <s v="E/484/S"/>
    <x v="6"/>
    <s v="S"/>
    <x v="0"/>
    <x v="33"/>
    <x v="0"/>
    <x v="4"/>
    <x v="1292"/>
    <n v="1"/>
    <n v="38"/>
    <n v="100"/>
    <n v="787"/>
    <s v="Scottney"/>
    <s v="Lynnie Scottney"/>
    <x v="0"/>
  </r>
  <r>
    <x v="6861"/>
    <n v="7257"/>
    <x v="1"/>
    <x v="1"/>
    <s v="G/1167/P"/>
    <x v="3"/>
    <s v="P"/>
    <x v="2"/>
    <x v="9"/>
    <x v="0"/>
    <x v="0"/>
    <x v="0"/>
    <n v="0"/>
    <n v="0"/>
    <n v="0"/>
    <n v="0"/>
    <s v="Gardsondez"/>
    <s v="Rica Gardsondez"/>
    <x v="1"/>
  </r>
  <r>
    <x v="6862"/>
    <n v="7257"/>
    <x v="1"/>
    <x v="0"/>
    <s v="E/467/P"/>
    <x v="6"/>
    <s v="P"/>
    <x v="0"/>
    <x v="34"/>
    <x v="0"/>
    <x v="0"/>
    <x v="10"/>
    <n v="12"/>
    <n v="0"/>
    <n v="779"/>
    <n v="792"/>
    <s v="Gardsondez"/>
    <s v="Gretty Gardsondez"/>
    <x v="0"/>
  </r>
  <r>
    <x v="6863"/>
    <n v="7258"/>
    <x v="1"/>
    <x v="0"/>
    <s v="F/1502/P"/>
    <x v="1"/>
    <s v="P"/>
    <x v="0"/>
    <x v="26"/>
    <x v="0"/>
    <x v="1124"/>
    <x v="702"/>
    <n v="0"/>
    <n v="0"/>
    <n v="0"/>
    <n v="1863"/>
    <s v="-"/>
    <s v="-"/>
    <x v="1"/>
  </r>
  <r>
    <x v="6864"/>
    <n v="7259"/>
    <x v="1"/>
    <x v="0"/>
    <s v="F/1503/P"/>
    <x v="1"/>
    <s v="P"/>
    <x v="1"/>
    <x v="15"/>
    <x v="0"/>
    <x v="40"/>
    <x v="542"/>
    <n v="2"/>
    <n v="0"/>
    <n v="370"/>
    <n v="594"/>
    <s v="Meadoney"/>
    <s v="Sterry Meadoney"/>
    <x v="1"/>
  </r>
  <r>
    <x v="6865"/>
    <n v="7260"/>
    <x v="1"/>
    <x v="0"/>
    <s v="F/1398/S"/>
    <x v="1"/>
    <s v="S"/>
    <x v="0"/>
    <x v="15"/>
    <x v="0"/>
    <x v="501"/>
    <x v="0"/>
    <n v="196"/>
    <n v="0"/>
    <n v="126"/>
    <n v="723"/>
    <s v="Woodwardy"/>
    <s v="Sony Woodwardy"/>
    <x v="0"/>
  </r>
  <r>
    <x v="6866"/>
    <n v="7261"/>
    <x v="1"/>
    <x v="1"/>
    <s v="G/1168/P"/>
    <x v="3"/>
    <s v="P"/>
    <x v="1"/>
    <x v="40"/>
    <x v="0"/>
    <x v="0"/>
    <x v="0"/>
    <n v="0"/>
    <n v="0"/>
    <n v="0"/>
    <n v="0"/>
    <s v="Mondsey"/>
    <s v="Rician Mondsey"/>
    <x v="1"/>
  </r>
  <r>
    <x v="6867"/>
    <n v="7267"/>
    <x v="0"/>
    <x v="1"/>
    <s v="C/265/S"/>
    <x v="7"/>
    <s v="S"/>
    <x v="0"/>
    <x v="36"/>
    <x v="0"/>
    <x v="0"/>
    <x v="0"/>
    <n v="0"/>
    <n v="0"/>
    <n v="0"/>
    <n v="0"/>
    <s v="String"/>
    <s v="Tark String"/>
    <x v="1"/>
  </r>
  <r>
    <x v="6868"/>
    <n v="7267"/>
    <x v="0"/>
    <x v="0"/>
    <s v="C/265/S"/>
    <x v="7"/>
    <s v="S"/>
    <x v="0"/>
    <x v="8"/>
    <x v="0"/>
    <x v="0"/>
    <x v="0"/>
    <n v="0"/>
    <n v="0"/>
    <n v="0"/>
    <n v="0"/>
    <s v="String"/>
    <s v="Chelik String"/>
    <x v="1"/>
  </r>
  <r>
    <x v="6869"/>
    <n v="7268"/>
    <x v="1"/>
    <x v="0"/>
    <s v="E/468/P"/>
    <x v="6"/>
    <s v="P"/>
    <x v="0"/>
    <x v="29"/>
    <x v="0"/>
    <x v="0"/>
    <x v="0"/>
    <n v="0"/>
    <n v="27"/>
    <n v="764"/>
    <n v="791"/>
    <s v="Hayerson"/>
    <s v="Karene Hayerson"/>
    <x v="0"/>
  </r>
  <r>
    <x v="6870"/>
    <n v="7270"/>
    <x v="1"/>
    <x v="1"/>
    <s v="G/1170/P"/>
    <x v="3"/>
    <s v="P"/>
    <x v="0"/>
    <x v="12"/>
    <x v="0"/>
    <x v="0"/>
    <x v="0"/>
    <n v="0"/>
    <n v="0"/>
    <n v="0"/>
    <n v="0"/>
    <s v="Garden"/>
    <s v="Hillie Garden"/>
    <x v="1"/>
  </r>
  <r>
    <x v="6871"/>
    <n v="7271"/>
    <x v="1"/>
    <x v="0"/>
    <s v="G/1171/P"/>
    <x v="3"/>
    <s v="P"/>
    <x v="2"/>
    <x v="33"/>
    <x v="0"/>
    <x v="70"/>
    <x v="492"/>
    <n v="222"/>
    <n v="161"/>
    <n v="60"/>
    <n v="705"/>
    <s v="-"/>
    <s v="-"/>
    <x v="0"/>
  </r>
  <r>
    <x v="6872"/>
    <n v="7273"/>
    <x v="1"/>
    <x v="0"/>
    <s v="G/1183/S"/>
    <x v="3"/>
    <s v="S"/>
    <x v="2"/>
    <x v="39"/>
    <x v="0"/>
    <x v="674"/>
    <x v="0"/>
    <n v="450"/>
    <n v="94"/>
    <n v="0"/>
    <n v="751"/>
    <s v="Pacerty"/>
    <s v="Jaimer Pacerty"/>
    <x v="1"/>
  </r>
  <r>
    <x v="6873"/>
    <n v="7274"/>
    <x v="1"/>
    <x v="0"/>
    <s v="F/1506/P"/>
    <x v="1"/>
    <s v="P"/>
    <x v="0"/>
    <x v="45"/>
    <x v="0"/>
    <x v="447"/>
    <x v="1293"/>
    <n v="12"/>
    <n v="19"/>
    <n v="0"/>
    <n v="918"/>
    <s v="Woodwinton"/>
    <s v="Loria Woodwinton"/>
    <x v="0"/>
  </r>
  <r>
    <x v="6874"/>
    <n v="7276"/>
    <x v="1"/>
    <x v="0"/>
    <s v="F/1507/P"/>
    <x v="1"/>
    <s v="P"/>
    <x v="2"/>
    <x v="15"/>
    <x v="0"/>
    <x v="0"/>
    <x v="106"/>
    <n v="0"/>
    <n v="52"/>
    <n v="0"/>
    <n v="694"/>
    <s v="Spentley"/>
    <s v="Bland Spentley"/>
    <x v="0"/>
  </r>
  <r>
    <x v="6875"/>
    <n v="7277"/>
    <x v="1"/>
    <x v="1"/>
    <s v="G/1184/S"/>
    <x v="3"/>
    <s v="S"/>
    <x v="0"/>
    <x v="39"/>
    <x v="0"/>
    <x v="0"/>
    <x v="0"/>
    <n v="0"/>
    <n v="0"/>
    <n v="0"/>
    <n v="0"/>
    <s v="Pittson"/>
    <s v="Neila Pittson"/>
    <x v="1"/>
  </r>
  <r>
    <x v="6876"/>
    <n v="7278"/>
    <x v="1"/>
    <x v="0"/>
    <s v="E/485/S"/>
    <x v="6"/>
    <s v="S"/>
    <x v="0"/>
    <x v="30"/>
    <x v="0"/>
    <x v="0"/>
    <x v="97"/>
    <n v="795"/>
    <n v="0"/>
    <n v="0"/>
    <n v="983"/>
    <s v="Bryants"/>
    <s v="Des Bryants"/>
    <x v="1"/>
  </r>
  <r>
    <x v="6877"/>
    <n v="7279"/>
    <x v="0"/>
    <x v="1"/>
    <s v="C/236/P"/>
    <x v="7"/>
    <s v="P"/>
    <x v="2"/>
    <x v="22"/>
    <x v="0"/>
    <x v="0"/>
    <x v="0"/>
    <n v="0"/>
    <n v="0"/>
    <n v="0"/>
    <n v="0"/>
    <s v="Prombled"/>
    <s v="Halsham Prombled"/>
    <x v="1"/>
  </r>
  <r>
    <x v="6878"/>
    <n v="6885"/>
    <x v="2"/>
    <x v="1"/>
    <s v="F/1316/S"/>
    <x v="1"/>
    <s v="S"/>
    <x v="0"/>
    <x v="59"/>
    <x v="0"/>
    <x v="0"/>
    <x v="0"/>
    <n v="0"/>
    <n v="0"/>
    <n v="0"/>
    <n v="0"/>
    <s v="Vloaf"/>
    <s v="Whee Vloaf"/>
    <x v="1"/>
  </r>
  <r>
    <x v="6879"/>
    <n v="6891"/>
    <x v="2"/>
    <x v="0"/>
    <s v="D/215/P"/>
    <x v="5"/>
    <s v="P"/>
    <x v="0"/>
    <x v="38"/>
    <x v="0"/>
    <x v="957"/>
    <x v="0"/>
    <n v="1660"/>
    <n v="0"/>
    <n v="0"/>
    <n v="2385"/>
    <s v="Casty"/>
    <s v="Treynx Casty"/>
    <x v="1"/>
  </r>
  <r>
    <x v="6880"/>
    <n v="7284"/>
    <x v="1"/>
    <x v="0"/>
    <s v="G/1174/P"/>
    <x v="3"/>
    <s v="P"/>
    <x v="0"/>
    <x v="30"/>
    <x v="0"/>
    <x v="0"/>
    <x v="1294"/>
    <n v="49"/>
    <n v="74"/>
    <n v="0"/>
    <n v="770"/>
    <s v="Walterson"/>
    <s v="Rayle Walterson"/>
    <x v="0"/>
  </r>
  <r>
    <x v="6881"/>
    <n v="7285"/>
    <x v="1"/>
    <x v="1"/>
    <s v="G/1185/S"/>
    <x v="3"/>
    <s v="S"/>
    <x v="1"/>
    <x v="39"/>
    <x v="0"/>
    <x v="0"/>
    <x v="0"/>
    <n v="0"/>
    <n v="0"/>
    <n v="0"/>
    <n v="0"/>
    <s v="Gainney"/>
    <s v="Francy Gainney"/>
    <x v="1"/>
  </r>
  <r>
    <x v="6882"/>
    <n v="7289"/>
    <x v="0"/>
    <x v="0"/>
    <s v="A/78/P"/>
    <x v="2"/>
    <s v="P"/>
    <x v="2"/>
    <x v="58"/>
    <x v="0"/>
    <x v="422"/>
    <x v="1295"/>
    <n v="8"/>
    <n v="641"/>
    <n v="66"/>
    <n v="2389"/>
    <s v="Purellliss"/>
    <s v="Naschab Purellliss"/>
    <x v="1"/>
  </r>
  <r>
    <x v="6883"/>
    <n v="7290"/>
    <x v="0"/>
    <x v="1"/>
    <s v="D/227/P"/>
    <x v="5"/>
    <s v="P"/>
    <x v="2"/>
    <x v="25"/>
    <x v="0"/>
    <x v="0"/>
    <x v="0"/>
    <n v="0"/>
    <n v="0"/>
    <n v="0"/>
    <n v="0"/>
    <s v="Bruthydre"/>
    <s v="Cheleon Bruthydre"/>
    <x v="1"/>
  </r>
  <r>
    <x v="6884"/>
    <n v="7290"/>
    <x v="0"/>
    <x v="1"/>
    <s v="D/227/P"/>
    <x v="5"/>
    <s v="P"/>
    <x v="2"/>
    <x v="8"/>
    <x v="0"/>
    <x v="0"/>
    <x v="0"/>
    <n v="0"/>
    <n v="0"/>
    <n v="0"/>
    <n v="0"/>
    <s v="-"/>
    <s v="-"/>
    <x v="1"/>
  </r>
  <r>
    <x v="6885"/>
    <n v="7290"/>
    <x v="0"/>
    <x v="1"/>
    <s v="D/227/P"/>
    <x v="5"/>
    <s v="P"/>
    <x v="2"/>
    <x v="34"/>
    <x v="0"/>
    <x v="0"/>
    <x v="0"/>
    <n v="0"/>
    <n v="0"/>
    <n v="0"/>
    <n v="0"/>
    <s v="Bruthydre"/>
    <s v="Atrino Bruthydre"/>
    <x v="1"/>
  </r>
  <r>
    <x v="6886"/>
    <n v="7290"/>
    <x v="0"/>
    <x v="0"/>
    <s v="D/227/P"/>
    <x v="5"/>
    <s v="P"/>
    <x v="0"/>
    <x v="39"/>
    <x v="0"/>
    <x v="822"/>
    <x v="1296"/>
    <n v="0"/>
    <n v="2160"/>
    <n v="736"/>
    <n v="4165"/>
    <s v="Bruthydre"/>
    <s v="Altara Bruthydre"/>
    <x v="0"/>
  </r>
  <r>
    <x v="6887"/>
    <n v="7290"/>
    <x v="0"/>
    <x v="0"/>
    <s v="D/227/P"/>
    <x v="5"/>
    <s v="P"/>
    <x v="0"/>
    <x v="39"/>
    <x v="0"/>
    <x v="299"/>
    <x v="565"/>
    <n v="31"/>
    <n v="1400"/>
    <n v="0"/>
    <n v="5047"/>
    <s v="Bruthydre"/>
    <s v="Suhaino Bruthydre"/>
    <x v="0"/>
  </r>
  <r>
    <x v="6888"/>
    <n v="6894"/>
    <x v="2"/>
    <x v="1"/>
    <s v="F/1319/S"/>
    <x v="1"/>
    <s v="S"/>
    <x v="0"/>
    <x v="12"/>
    <x v="0"/>
    <x v="0"/>
    <x v="0"/>
    <n v="0"/>
    <n v="0"/>
    <n v="0"/>
    <n v="0"/>
    <s v="-"/>
    <s v="-"/>
    <x v="1"/>
  </r>
  <r>
    <x v="6889"/>
    <n v="6894"/>
    <x v="2"/>
    <x v="0"/>
    <s v="F/1319/S"/>
    <x v="1"/>
    <s v="S"/>
    <x v="0"/>
    <x v="16"/>
    <x v="0"/>
    <x v="0"/>
    <x v="0"/>
    <n v="0"/>
    <n v="0"/>
    <n v="0"/>
    <n v="0"/>
    <s v="Hacle"/>
    <s v="Otlios Hacle"/>
    <x v="1"/>
  </r>
  <r>
    <x v="6890"/>
    <n v="7297"/>
    <x v="1"/>
    <x v="0"/>
    <s v="G/1188/S"/>
    <x v="3"/>
    <s v="S"/>
    <x v="0"/>
    <x v="46"/>
    <x v="0"/>
    <x v="1125"/>
    <x v="0"/>
    <n v="229"/>
    <n v="0"/>
    <n v="0"/>
    <n v="907"/>
    <s v="-"/>
    <s v="-"/>
    <x v="0"/>
  </r>
  <r>
    <x v="6891"/>
    <n v="7298"/>
    <x v="1"/>
    <x v="0"/>
    <s v="F/1510/P"/>
    <x v="1"/>
    <s v="P"/>
    <x v="0"/>
    <x v="1"/>
    <x v="0"/>
    <x v="854"/>
    <x v="0"/>
    <n v="478"/>
    <n v="29"/>
    <n v="0"/>
    <n v="692"/>
    <s v="Blangibson"/>
    <s v="Blanda Blangibson"/>
    <x v="1"/>
  </r>
  <r>
    <x v="6892"/>
    <n v="7300"/>
    <x v="1"/>
    <x v="0"/>
    <s v="G/1189/S"/>
    <x v="3"/>
    <s v="S"/>
    <x v="0"/>
    <x v="8"/>
    <x v="0"/>
    <x v="0"/>
    <x v="0"/>
    <n v="885"/>
    <n v="0"/>
    <n v="0"/>
    <n v="885"/>
    <s v="Emenez"/>
    <s v="Joana Emenez"/>
    <x v="1"/>
  </r>
  <r>
    <x v="6893"/>
    <n v="6894"/>
    <x v="2"/>
    <x v="0"/>
    <s v="F/1319/S"/>
    <x v="1"/>
    <s v="S"/>
    <x v="0"/>
    <x v="71"/>
    <x v="2"/>
    <x v="0"/>
    <x v="0"/>
    <n v="0"/>
    <n v="0"/>
    <n v="0"/>
    <n v="0"/>
    <s v="Hacle"/>
    <s v="Risps Hacle"/>
    <x v="1"/>
  </r>
  <r>
    <x v="6894"/>
    <n v="6896"/>
    <x v="2"/>
    <x v="0"/>
    <s v="E/459/S"/>
    <x v="6"/>
    <s v="S"/>
    <x v="0"/>
    <x v="34"/>
    <x v="0"/>
    <x v="1124"/>
    <x v="0"/>
    <n v="575"/>
    <n v="0"/>
    <n v="0"/>
    <n v="1048"/>
    <s v="Khake"/>
    <s v="Stote Khake"/>
    <x v="0"/>
  </r>
  <r>
    <x v="6895"/>
    <n v="7303"/>
    <x v="1"/>
    <x v="0"/>
    <s v="E/487/S"/>
    <x v="6"/>
    <s v="S"/>
    <x v="0"/>
    <x v="27"/>
    <x v="0"/>
    <x v="29"/>
    <x v="215"/>
    <n v="12"/>
    <n v="38"/>
    <n v="896"/>
    <n v="982"/>
    <s v="Adavisons"/>
    <s v="Lonnez Adavisons"/>
    <x v="0"/>
  </r>
  <r>
    <x v="6896"/>
    <n v="6896"/>
    <x v="2"/>
    <x v="0"/>
    <s v="F/1320/S"/>
    <x v="1"/>
    <s v="S"/>
    <x v="0"/>
    <x v="47"/>
    <x v="0"/>
    <x v="0"/>
    <x v="0"/>
    <n v="0"/>
    <n v="0"/>
    <n v="0"/>
    <n v="0"/>
    <s v="Khake"/>
    <s v="Goats Khake"/>
    <x v="1"/>
  </r>
  <r>
    <x v="6897"/>
    <n v="7305"/>
    <x v="1"/>
    <x v="1"/>
    <s v="G/1190/S"/>
    <x v="3"/>
    <s v="S"/>
    <x v="0"/>
    <x v="54"/>
    <x v="0"/>
    <x v="0"/>
    <x v="0"/>
    <n v="0"/>
    <n v="0"/>
    <n v="0"/>
    <n v="0"/>
    <s v="Strongers"/>
    <s v="Kaye Strongers"/>
    <x v="1"/>
  </r>
  <r>
    <x v="6898"/>
    <n v="7306"/>
    <x v="1"/>
    <x v="0"/>
    <s v="E/471/P"/>
    <x v="6"/>
    <s v="P"/>
    <x v="2"/>
    <x v="6"/>
    <x v="0"/>
    <x v="27"/>
    <x v="0"/>
    <n v="0"/>
    <n v="0"/>
    <n v="718"/>
    <n v="719"/>
    <s v="Stroyledgez"/>
    <s v="Toniel Stroyledgez"/>
    <x v="1"/>
  </r>
  <r>
    <x v="6899"/>
    <n v="7307"/>
    <x v="1"/>
    <x v="0"/>
    <s v="F/1405/S"/>
    <x v="1"/>
    <s v="S"/>
    <x v="0"/>
    <x v="0"/>
    <x v="0"/>
    <x v="247"/>
    <x v="936"/>
    <n v="0"/>
    <n v="678"/>
    <n v="0"/>
    <n v="799"/>
    <s v="Hubbarton"/>
    <s v="Velyne Hubbarton"/>
    <x v="0"/>
  </r>
  <r>
    <x v="6900"/>
    <n v="6896"/>
    <x v="2"/>
    <x v="0"/>
    <s v="F/1320/S"/>
    <x v="1"/>
    <s v="S"/>
    <x v="0"/>
    <x v="49"/>
    <x v="0"/>
    <x v="0"/>
    <x v="0"/>
    <n v="0"/>
    <n v="0"/>
    <n v="0"/>
    <n v="0"/>
    <s v="Khake"/>
    <s v="Dies Khake"/>
    <x v="1"/>
  </r>
  <r>
    <x v="6901"/>
    <n v="6906"/>
    <x v="2"/>
    <x v="1"/>
    <s v="F/1432/P"/>
    <x v="1"/>
    <s v="P"/>
    <x v="0"/>
    <x v="21"/>
    <x v="0"/>
    <x v="0"/>
    <x v="0"/>
    <n v="0"/>
    <n v="0"/>
    <n v="0"/>
    <n v="0"/>
    <s v="Pelte"/>
    <s v="Sesh Pelte"/>
    <x v="1"/>
  </r>
  <r>
    <x v="6902"/>
    <n v="7311"/>
    <x v="1"/>
    <x v="0"/>
    <s v="F/1514/P"/>
    <x v="1"/>
    <s v="P"/>
    <x v="0"/>
    <x v="41"/>
    <x v="0"/>
    <x v="0"/>
    <x v="1297"/>
    <n v="0"/>
    <n v="0"/>
    <n v="0"/>
    <n v="949"/>
    <s v="Gordanieves"/>
    <s v="Winia Gordanieves"/>
    <x v="0"/>
  </r>
  <r>
    <x v="6903"/>
    <n v="6911"/>
    <x v="2"/>
    <x v="0"/>
    <s v="F/1323/S"/>
    <x v="1"/>
    <s v="S"/>
    <x v="0"/>
    <x v="53"/>
    <x v="0"/>
    <x v="102"/>
    <x v="0"/>
    <n v="1041"/>
    <n v="0"/>
    <n v="0"/>
    <n v="1159"/>
    <s v="Sutte"/>
    <s v="Powhex Sutte"/>
    <x v="1"/>
  </r>
  <r>
    <x v="6904"/>
    <n v="7314"/>
    <x v="0"/>
    <x v="2"/>
    <s v="C/237/P"/>
    <x v="7"/>
    <s v="P"/>
    <x v="3"/>
    <x v="3"/>
    <x v="0"/>
    <x v="0"/>
    <x v="0"/>
    <n v="0"/>
    <n v="0"/>
    <n v="0"/>
    <n v="0"/>
    <s v="Venticable"/>
    <s v="Aldun Venticable"/>
    <x v="1"/>
  </r>
  <r>
    <x v="6905"/>
    <n v="7320"/>
    <x v="1"/>
    <x v="0"/>
    <s v="F/1517/P"/>
    <x v="1"/>
    <s v="P"/>
    <x v="0"/>
    <x v="6"/>
    <x v="0"/>
    <x v="912"/>
    <x v="0"/>
    <n v="29"/>
    <n v="16"/>
    <n v="181"/>
    <n v="1040"/>
    <s v="Fuentryoung"/>
    <s v="Tracia Fuentryoung"/>
    <x v="0"/>
  </r>
  <r>
    <x v="6906"/>
    <n v="6913"/>
    <x v="2"/>
    <x v="1"/>
    <s v="F/1324/S"/>
    <x v="1"/>
    <s v="S"/>
    <x v="0"/>
    <x v="18"/>
    <x v="0"/>
    <x v="0"/>
    <x v="0"/>
    <n v="0"/>
    <n v="0"/>
    <n v="0"/>
    <n v="0"/>
    <s v="Hacle"/>
    <s v="Slus Hacle"/>
    <x v="1"/>
  </r>
  <r>
    <x v="6907"/>
    <n v="7322"/>
    <x v="1"/>
    <x v="0"/>
    <s v="F/1408/S"/>
    <x v="1"/>
    <s v="S"/>
    <x v="0"/>
    <x v="60"/>
    <x v="2"/>
    <x v="0"/>
    <x v="0"/>
    <n v="424"/>
    <n v="0"/>
    <n v="2027"/>
    <n v="2451"/>
    <s v="Gardsondez"/>
    <s v="Tera Gardsondez"/>
    <x v="0"/>
  </r>
  <r>
    <x v="6908"/>
    <n v="7323"/>
    <x v="1"/>
    <x v="0"/>
    <s v="F/1409/S"/>
    <x v="1"/>
    <s v="S"/>
    <x v="0"/>
    <x v="29"/>
    <x v="0"/>
    <x v="0"/>
    <x v="0"/>
    <n v="547"/>
    <n v="0"/>
    <n v="423"/>
    <n v="970"/>
    <s v="Mcinton"/>
    <s v="Terina Mcinton"/>
    <x v="0"/>
  </r>
  <r>
    <x v="6909"/>
    <n v="7324"/>
    <x v="0"/>
    <x v="0"/>
    <s v="C/238/P"/>
    <x v="7"/>
    <s v="P"/>
    <x v="0"/>
    <x v="38"/>
    <x v="0"/>
    <x v="246"/>
    <x v="1298"/>
    <n v="0"/>
    <n v="249"/>
    <n v="71"/>
    <n v="3221"/>
    <s v="Clugnobse"/>
    <s v="Wezna Clugnobse"/>
    <x v="1"/>
  </r>
  <r>
    <x v="6910"/>
    <n v="7326"/>
    <x v="1"/>
    <x v="0"/>
    <s v="F/1519/P"/>
    <x v="1"/>
    <s v="P"/>
    <x v="0"/>
    <x v="52"/>
    <x v="0"/>
    <x v="1126"/>
    <x v="0"/>
    <n v="14"/>
    <n v="63"/>
    <n v="0"/>
    <n v="2993"/>
    <s v="Barbes"/>
    <s v="France Barbes"/>
    <x v="0"/>
  </r>
  <r>
    <x v="6911"/>
    <n v="6913"/>
    <x v="2"/>
    <x v="0"/>
    <s v="E/461/S"/>
    <x v="6"/>
    <s v="S"/>
    <x v="3"/>
    <x v="41"/>
    <x v="0"/>
    <x v="1127"/>
    <x v="0"/>
    <n v="95"/>
    <n v="0"/>
    <n v="0"/>
    <n v="2083"/>
    <s v="Hacle"/>
    <s v="Cakers Hacle"/>
    <x v="0"/>
  </r>
  <r>
    <x v="6912"/>
    <n v="7328"/>
    <x v="1"/>
    <x v="0"/>
    <s v="F/1410/S"/>
    <x v="1"/>
    <s v="S"/>
    <x v="0"/>
    <x v="9"/>
    <x v="0"/>
    <x v="513"/>
    <x v="70"/>
    <n v="458"/>
    <n v="506"/>
    <n v="187"/>
    <n v="1572"/>
    <s v="Cainghannon"/>
    <s v="Agnesa Cainghannon"/>
    <x v="0"/>
  </r>
  <r>
    <x v="6913"/>
    <n v="7330"/>
    <x v="0"/>
    <x v="0"/>
    <s v="C/268/S"/>
    <x v="7"/>
    <s v="S"/>
    <x v="0"/>
    <x v="38"/>
    <x v="0"/>
    <x v="0"/>
    <x v="963"/>
    <n v="8"/>
    <n v="129"/>
    <n v="2960"/>
    <n v="3160"/>
    <s v="Rimplighty"/>
    <s v="Nunkino Rimplighty"/>
    <x v="0"/>
  </r>
  <r>
    <x v="6914"/>
    <n v="6915"/>
    <x v="2"/>
    <x v="1"/>
    <s v="F/1325/S"/>
    <x v="1"/>
    <s v="S"/>
    <x v="0"/>
    <x v="19"/>
    <x v="0"/>
    <x v="0"/>
    <x v="0"/>
    <n v="0"/>
    <n v="0"/>
    <n v="0"/>
    <n v="0"/>
    <s v="Conca"/>
    <s v="Chrets Conca"/>
    <x v="1"/>
  </r>
  <r>
    <x v="6915"/>
    <n v="7332"/>
    <x v="1"/>
    <x v="0"/>
    <s v="E/488/S"/>
    <x v="6"/>
    <s v="S"/>
    <x v="0"/>
    <x v="0"/>
    <x v="0"/>
    <x v="71"/>
    <x v="0"/>
    <n v="0"/>
    <n v="2"/>
    <n v="787"/>
    <n v="791"/>
    <s v="Holliams"/>
    <s v="Violan Holliams"/>
    <x v="0"/>
  </r>
  <r>
    <x v="6916"/>
    <n v="7334"/>
    <x v="1"/>
    <x v="0"/>
    <s v="E/490/S"/>
    <x v="6"/>
    <s v="S"/>
    <x v="0"/>
    <x v="15"/>
    <x v="0"/>
    <x v="0"/>
    <x v="0"/>
    <n v="787"/>
    <n v="1"/>
    <n v="0"/>
    <n v="788"/>
    <s v="Schwardson"/>
    <s v="Essara Schwardson"/>
    <x v="0"/>
  </r>
  <r>
    <x v="6917"/>
    <n v="1347"/>
    <x v="1"/>
    <x v="0"/>
    <s v="F/271/P"/>
    <x v="1"/>
    <s v="P"/>
    <x v="0"/>
    <x v="61"/>
    <x v="0"/>
    <x v="0"/>
    <x v="1121"/>
    <n v="0"/>
    <n v="1"/>
    <n v="0"/>
    <n v="762"/>
    <s v="Horners"/>
    <s v="Karah Horners"/>
    <x v="1"/>
  </r>
  <r>
    <x v="6918"/>
    <n v="3523"/>
    <x v="2"/>
    <x v="1"/>
    <s v="F/664/S"/>
    <x v="1"/>
    <s v="S"/>
    <x v="0"/>
    <x v="33"/>
    <x v="0"/>
    <x v="0"/>
    <x v="0"/>
    <n v="0"/>
    <n v="0"/>
    <n v="0"/>
    <n v="0"/>
    <s v="Tité"/>
    <s v="Frohs Tité"/>
    <x v="1"/>
  </r>
  <r>
    <x v="6919"/>
    <n v="7337"/>
    <x v="0"/>
    <x v="0"/>
    <s v="A/89/S"/>
    <x v="2"/>
    <s v="S"/>
    <x v="0"/>
    <x v="36"/>
    <x v="0"/>
    <x v="0"/>
    <x v="1217"/>
    <n v="0"/>
    <n v="1823"/>
    <n v="4041"/>
    <n v="5979"/>
    <s v="Folkshbox"/>
    <s v="Ranons Folkshbox"/>
    <x v="0"/>
  </r>
  <r>
    <x v="6920"/>
    <n v="6917"/>
    <x v="2"/>
    <x v="0"/>
    <s v="F/1433/P"/>
    <x v="1"/>
    <s v="P"/>
    <x v="0"/>
    <x v="35"/>
    <x v="1"/>
    <x v="329"/>
    <x v="0"/>
    <n v="177"/>
    <n v="0"/>
    <n v="739"/>
    <n v="1911"/>
    <s v="Horte"/>
    <s v="Proos Horte"/>
    <x v="0"/>
  </r>
  <r>
    <x v="6921"/>
    <n v="7339"/>
    <x v="0"/>
    <x v="0"/>
    <s v="E/474/P"/>
    <x v="6"/>
    <s v="P"/>
    <x v="3"/>
    <x v="3"/>
    <x v="0"/>
    <x v="0"/>
    <x v="1299"/>
    <n v="0"/>
    <n v="15586"/>
    <n v="473"/>
    <n v="18166"/>
    <s v="Fanseld"/>
    <s v="Ainkard Fanseld"/>
    <x v="0"/>
  </r>
  <r>
    <x v="6922"/>
    <n v="7340"/>
    <x v="0"/>
    <x v="0"/>
    <s v="E/475/P"/>
    <x v="6"/>
    <s v="P"/>
    <x v="0"/>
    <x v="62"/>
    <x v="0"/>
    <x v="0"/>
    <x v="684"/>
    <n v="0"/>
    <n v="484"/>
    <n v="1967"/>
    <n v="2758"/>
    <s v="Blanspe"/>
    <s v="Giedion Blanspe"/>
    <x v="0"/>
  </r>
  <r>
    <x v="6923"/>
    <n v="7341"/>
    <x v="1"/>
    <x v="1"/>
    <s v="G/1191/S"/>
    <x v="3"/>
    <s v="S"/>
    <x v="2"/>
    <x v="4"/>
    <x v="0"/>
    <x v="0"/>
    <x v="0"/>
    <n v="0"/>
    <n v="0"/>
    <n v="0"/>
    <n v="0"/>
    <s v="Horners"/>
    <s v="Brene Horners"/>
    <x v="1"/>
  </r>
  <r>
    <x v="6924"/>
    <n v="7342"/>
    <x v="1"/>
    <x v="0"/>
    <s v="G/1178/P"/>
    <x v="3"/>
    <s v="P"/>
    <x v="0"/>
    <x v="53"/>
    <x v="0"/>
    <x v="0"/>
    <x v="202"/>
    <n v="0"/>
    <n v="1"/>
    <n v="558"/>
    <n v="744"/>
    <s v="Haynard"/>
    <s v="Stevey Haynard"/>
    <x v="1"/>
  </r>
  <r>
    <x v="6925"/>
    <n v="7343"/>
    <x v="1"/>
    <x v="0"/>
    <s v="F/1412/S"/>
    <x v="1"/>
    <s v="S"/>
    <x v="0"/>
    <x v="15"/>
    <x v="0"/>
    <x v="0"/>
    <x v="0"/>
    <n v="1"/>
    <n v="95"/>
    <n v="605"/>
    <n v="701"/>
    <s v="Mcbriddley"/>
    <s v="Tyle Mcbriddley"/>
    <x v="0"/>
  </r>
  <r>
    <x v="6926"/>
    <n v="7344"/>
    <x v="1"/>
    <x v="0"/>
    <s v="F/1413/S"/>
    <x v="1"/>
    <s v="S"/>
    <x v="1"/>
    <x v="24"/>
    <x v="0"/>
    <x v="0"/>
    <x v="0"/>
    <n v="9"/>
    <n v="0"/>
    <n v="952"/>
    <n v="961"/>
    <s v="Powery"/>
    <s v="Ianya Powery"/>
    <x v="0"/>
  </r>
  <r>
    <x v="6927"/>
    <n v="6934"/>
    <x v="2"/>
    <x v="0"/>
    <s v="F/1436/P"/>
    <x v="1"/>
    <s v="P"/>
    <x v="0"/>
    <x v="52"/>
    <x v="0"/>
    <x v="924"/>
    <x v="0"/>
    <n v="1232"/>
    <n v="36"/>
    <n v="0"/>
    <n v="1428"/>
    <s v="Nutty"/>
    <s v="Cats Nutty"/>
    <x v="1"/>
  </r>
  <r>
    <x v="6928"/>
    <n v="7347"/>
    <x v="1"/>
    <x v="0"/>
    <s v="G/1179/P"/>
    <x v="3"/>
    <s v="P"/>
    <x v="2"/>
    <x v="2"/>
    <x v="0"/>
    <x v="0"/>
    <x v="1300"/>
    <n v="2"/>
    <n v="0"/>
    <n v="239"/>
    <n v="676"/>
    <s v="Bardsey"/>
    <s v="Neilda Bardsey"/>
    <x v="0"/>
  </r>
  <r>
    <x v="6929"/>
    <n v="7350"/>
    <x v="1"/>
    <x v="1"/>
    <s v="G/1192/S"/>
    <x v="3"/>
    <s v="S"/>
    <x v="0"/>
    <x v="13"/>
    <x v="0"/>
    <x v="0"/>
    <x v="0"/>
    <n v="0"/>
    <n v="0"/>
    <n v="0"/>
    <n v="0"/>
    <s v="Strongers"/>
    <s v="Stene Strongers"/>
    <x v="1"/>
  </r>
  <r>
    <x v="6930"/>
    <n v="7351"/>
    <x v="0"/>
    <x v="1"/>
    <s v="D/221/S"/>
    <x v="5"/>
    <s v="S"/>
    <x v="2"/>
    <x v="39"/>
    <x v="0"/>
    <x v="0"/>
    <x v="0"/>
    <n v="0"/>
    <n v="0"/>
    <n v="0"/>
    <n v="0"/>
    <s v="Loring"/>
    <s v="Sularon Loring"/>
    <x v="1"/>
  </r>
  <r>
    <x v="6931"/>
    <n v="7353"/>
    <x v="0"/>
    <x v="0"/>
    <s v="C/269/S"/>
    <x v="7"/>
    <s v="S"/>
    <x v="0"/>
    <x v="62"/>
    <x v="0"/>
    <x v="0"/>
    <x v="1301"/>
    <n v="0"/>
    <n v="5458"/>
    <n v="10"/>
    <n v="8903"/>
    <s v="Openduave"/>
    <s v="Gorabba Openduave"/>
    <x v="0"/>
  </r>
  <r>
    <x v="6932"/>
    <n v="7353"/>
    <x v="0"/>
    <x v="1"/>
    <s v="C/269/S"/>
    <x v="7"/>
    <s v="S"/>
    <x v="0"/>
    <x v="59"/>
    <x v="0"/>
    <x v="0"/>
    <x v="0"/>
    <n v="0"/>
    <n v="0"/>
    <n v="0"/>
    <n v="0"/>
    <s v="Openduave"/>
    <s v="Sularon Openduave"/>
    <x v="1"/>
  </r>
  <r>
    <x v="6933"/>
    <n v="7353"/>
    <x v="0"/>
    <x v="0"/>
    <s v=""/>
    <x v="4"/>
    <s v=""/>
    <x v="0"/>
    <x v="2"/>
    <x v="0"/>
    <x v="0"/>
    <x v="1302"/>
    <n v="2"/>
    <n v="128"/>
    <n v="2577"/>
    <n v="4093"/>
    <s v="Openduave"/>
    <s v="Auvam Openduave"/>
    <x v="1"/>
  </r>
  <r>
    <x v="6934"/>
    <n v="7356"/>
    <x v="1"/>
    <x v="1"/>
    <s v="G/1181/P"/>
    <x v="3"/>
    <s v="P"/>
    <x v="0"/>
    <x v="46"/>
    <x v="0"/>
    <x v="0"/>
    <x v="0"/>
    <n v="0"/>
    <n v="0"/>
    <n v="0"/>
    <n v="0"/>
    <s v="Merkins"/>
    <s v="Eline Merkins"/>
    <x v="0"/>
  </r>
  <r>
    <x v="6935"/>
    <n v="7356"/>
    <x v="1"/>
    <x v="1"/>
    <s v="G/1181/P"/>
    <x v="3"/>
    <s v="P"/>
    <x v="0"/>
    <x v="47"/>
    <x v="0"/>
    <x v="0"/>
    <x v="0"/>
    <n v="0"/>
    <n v="0"/>
    <n v="0"/>
    <n v="0"/>
    <s v="Merkins"/>
    <s v="Herry Merkins"/>
    <x v="1"/>
  </r>
  <r>
    <x v="6936"/>
    <n v="7358"/>
    <x v="1"/>
    <x v="0"/>
    <s v="F/1522/P"/>
    <x v="1"/>
    <s v="P"/>
    <x v="2"/>
    <x v="40"/>
    <x v="0"/>
    <x v="29"/>
    <x v="0"/>
    <n v="2"/>
    <n v="61"/>
    <n v="634"/>
    <n v="700"/>
    <s v="Mirez"/>
    <s v="Len Mirez"/>
    <x v="0"/>
  </r>
  <r>
    <x v="6937"/>
    <n v="7359"/>
    <x v="1"/>
    <x v="0"/>
    <s v="E/492/S"/>
    <x v="6"/>
    <s v="S"/>
    <x v="1"/>
    <x v="33"/>
    <x v="0"/>
    <x v="0"/>
    <x v="152"/>
    <n v="0"/>
    <n v="75"/>
    <n v="135"/>
    <n v="644"/>
    <s v="Jenson"/>
    <s v="Ellana Jenson"/>
    <x v="1"/>
  </r>
  <r>
    <x v="6938"/>
    <n v="7360"/>
    <x v="1"/>
    <x v="1"/>
    <s v="G/1194/S"/>
    <x v="3"/>
    <s v="S"/>
    <x v="2"/>
    <x v="19"/>
    <x v="0"/>
    <x v="0"/>
    <x v="0"/>
    <n v="0"/>
    <n v="0"/>
    <n v="0"/>
    <n v="0"/>
    <s v="Joycerton"/>
    <s v="Chery Joycerton"/>
    <x v="1"/>
  </r>
  <r>
    <x v="6939"/>
    <n v="7361"/>
    <x v="0"/>
    <x v="1"/>
    <s v="C/239/P"/>
    <x v="7"/>
    <s v="P"/>
    <x v="2"/>
    <x v="40"/>
    <x v="2"/>
    <x v="0"/>
    <x v="0"/>
    <n v="0"/>
    <n v="0"/>
    <n v="0"/>
    <n v="0"/>
    <s v="Rodwative"/>
    <s v="Gieba Rodwative"/>
    <x v="1"/>
  </r>
  <r>
    <x v="6940"/>
    <n v="7361"/>
    <x v="0"/>
    <x v="1"/>
    <s v="C/239/P"/>
    <x v="7"/>
    <s v="P"/>
    <x v="2"/>
    <x v="54"/>
    <x v="0"/>
    <x v="0"/>
    <x v="0"/>
    <n v="0"/>
    <n v="0"/>
    <n v="0"/>
    <n v="0"/>
    <s v="Rodwative"/>
    <s v="Genubih Rodwative"/>
    <x v="1"/>
  </r>
  <r>
    <x v="6941"/>
    <n v="7365"/>
    <x v="1"/>
    <x v="0"/>
    <s v="G/1183/P"/>
    <x v="3"/>
    <s v="P"/>
    <x v="0"/>
    <x v="28"/>
    <x v="0"/>
    <x v="0"/>
    <x v="670"/>
    <n v="0"/>
    <n v="16"/>
    <n v="0"/>
    <n v="818"/>
    <s v="Wilderssen"/>
    <s v="Ivanna Wilderssen"/>
    <x v="0"/>
  </r>
  <r>
    <x v="6942"/>
    <n v="7366"/>
    <x v="1"/>
    <x v="0"/>
    <s v="G/1184/P"/>
    <x v="3"/>
    <s v="P"/>
    <x v="0"/>
    <x v="1"/>
    <x v="0"/>
    <x v="733"/>
    <x v="0"/>
    <n v="0"/>
    <n v="68"/>
    <n v="0"/>
    <n v="889"/>
    <s v="Ayalazquez"/>
    <s v="Garion Ayalazquez"/>
    <x v="0"/>
  </r>
  <r>
    <x v="6943"/>
    <n v="6934"/>
    <x v="2"/>
    <x v="0"/>
    <s v="E/443/P"/>
    <x v="6"/>
    <s v="P"/>
    <x v="2"/>
    <x v="4"/>
    <x v="0"/>
    <x v="759"/>
    <x v="0"/>
    <n v="450"/>
    <n v="446"/>
    <n v="0"/>
    <n v="2124"/>
    <s v="Nutty"/>
    <s v="Bleark Nutty"/>
    <x v="0"/>
  </r>
  <r>
    <x v="6944"/>
    <n v="6940"/>
    <x v="2"/>
    <x v="0"/>
    <s v="F/1326/S"/>
    <x v="1"/>
    <s v="S"/>
    <x v="0"/>
    <x v="0"/>
    <x v="0"/>
    <x v="150"/>
    <x v="0"/>
    <n v="687"/>
    <n v="0"/>
    <n v="0"/>
    <n v="696"/>
    <s v="Steen"/>
    <s v="Goats Steen"/>
    <x v="1"/>
  </r>
  <r>
    <x v="6945"/>
    <n v="7370"/>
    <x v="1"/>
    <x v="0"/>
    <s v="F/1525/P"/>
    <x v="1"/>
    <s v="P"/>
    <x v="0"/>
    <x v="33"/>
    <x v="0"/>
    <x v="0"/>
    <x v="4"/>
    <n v="2"/>
    <n v="0"/>
    <n v="486"/>
    <n v="558"/>
    <s v="Cartiz"/>
    <s v="Frandy Cartiz"/>
    <x v="0"/>
  </r>
  <r>
    <x v="6946"/>
    <n v="7371"/>
    <x v="1"/>
    <x v="1"/>
    <s v="G/1185/P"/>
    <x v="3"/>
    <s v="P"/>
    <x v="2"/>
    <x v="42"/>
    <x v="0"/>
    <x v="0"/>
    <x v="0"/>
    <n v="0"/>
    <n v="0"/>
    <n v="0"/>
    <n v="0"/>
    <s v="Reyersendry"/>
    <s v="Dandra Reyersendry"/>
    <x v="1"/>
  </r>
  <r>
    <x v="6947"/>
    <n v="7372"/>
    <x v="1"/>
    <x v="0"/>
    <s v="F/1526/P"/>
    <x v="1"/>
    <s v="P"/>
    <x v="0"/>
    <x v="46"/>
    <x v="0"/>
    <x v="71"/>
    <x v="1150"/>
    <n v="0"/>
    <n v="1695"/>
    <n v="1147"/>
    <n v="2991"/>
    <s v="Gallandez"/>
    <s v="Leria Gallandez"/>
    <x v="0"/>
  </r>
  <r>
    <x v="6948"/>
    <n v="6954"/>
    <x v="2"/>
    <x v="0"/>
    <s v="E/445/P"/>
    <x v="6"/>
    <s v="P"/>
    <x v="0"/>
    <x v="7"/>
    <x v="2"/>
    <x v="1128"/>
    <x v="0"/>
    <n v="13"/>
    <n v="87"/>
    <n v="0"/>
    <n v="2098"/>
    <s v="Flie"/>
    <s v="Blug Flie"/>
    <x v="0"/>
  </r>
  <r>
    <x v="6949"/>
    <n v="7376"/>
    <x v="0"/>
    <x v="1"/>
    <s v="E/477/P"/>
    <x v="6"/>
    <s v="P"/>
    <x v="0"/>
    <x v="6"/>
    <x v="0"/>
    <x v="0"/>
    <x v="0"/>
    <n v="0"/>
    <n v="0"/>
    <n v="0"/>
    <n v="0"/>
    <s v="Mirinanty"/>
    <s v="Neutrin Mirinanty"/>
    <x v="1"/>
  </r>
  <r>
    <x v="6950"/>
    <n v="7377"/>
    <x v="1"/>
    <x v="1"/>
    <s v="G/1186/P"/>
    <x v="3"/>
    <s v="P"/>
    <x v="1"/>
    <x v="26"/>
    <x v="0"/>
    <x v="0"/>
    <x v="0"/>
    <n v="0"/>
    <n v="0"/>
    <n v="0"/>
    <n v="0"/>
    <s v="Steelerettt"/>
    <s v="Estine Steelerettt"/>
    <x v="0"/>
  </r>
  <r>
    <x v="6951"/>
    <n v="7379"/>
    <x v="1"/>
    <x v="0"/>
    <s v="F/1416/S"/>
    <x v="1"/>
    <s v="S"/>
    <x v="0"/>
    <x v="28"/>
    <x v="0"/>
    <x v="150"/>
    <x v="0"/>
    <n v="1540"/>
    <n v="0"/>
    <n v="0"/>
    <n v="1549"/>
    <s v="Bryants"/>
    <s v="Annard Bryants"/>
    <x v="0"/>
  </r>
  <r>
    <x v="6952"/>
    <n v="7385"/>
    <x v="1"/>
    <x v="0"/>
    <s v="F/1417/S"/>
    <x v="1"/>
    <s v="S"/>
    <x v="1"/>
    <x v="43"/>
    <x v="0"/>
    <x v="73"/>
    <x v="0"/>
    <n v="77"/>
    <n v="572"/>
    <n v="0"/>
    <n v="689"/>
    <s v="Reyerson"/>
    <s v="Coracy Reyerson"/>
    <x v="0"/>
  </r>
  <r>
    <x v="6953"/>
    <n v="7387"/>
    <x v="0"/>
    <x v="0"/>
    <s v="C/240/P"/>
    <x v="7"/>
    <s v="P"/>
    <x v="0"/>
    <x v="46"/>
    <x v="0"/>
    <x v="0"/>
    <x v="1303"/>
    <n v="761"/>
    <n v="12"/>
    <n v="32"/>
    <n v="4313"/>
    <s v="Blercat"/>
    <s v="Okulas Blercat"/>
    <x v="1"/>
  </r>
  <r>
    <x v="6954"/>
    <n v="7388"/>
    <x v="1"/>
    <x v="1"/>
    <s v="G/1198/S"/>
    <x v="3"/>
    <s v="S"/>
    <x v="1"/>
    <x v="30"/>
    <x v="0"/>
    <x v="0"/>
    <x v="0"/>
    <n v="0"/>
    <n v="0"/>
    <n v="0"/>
    <n v="0"/>
    <s v="Mclardson"/>
    <s v="Sterry Mclardson"/>
    <x v="1"/>
  </r>
  <r>
    <x v="6955"/>
    <n v="7390"/>
    <x v="1"/>
    <x v="0"/>
    <s v="G/1190/P"/>
    <x v="3"/>
    <s v="P"/>
    <x v="0"/>
    <x v="23"/>
    <x v="0"/>
    <x v="1129"/>
    <x v="0"/>
    <n v="0"/>
    <n v="586"/>
    <n v="10"/>
    <n v="836"/>
    <s v="Wiggs"/>
    <s v="Isa Wiggs"/>
    <x v="0"/>
  </r>
  <r>
    <x v="6956"/>
    <n v="7391"/>
    <x v="1"/>
    <x v="1"/>
    <s v="G/1191/P"/>
    <x v="3"/>
    <s v="P"/>
    <x v="0"/>
    <x v="25"/>
    <x v="0"/>
    <x v="0"/>
    <x v="0"/>
    <n v="0"/>
    <n v="0"/>
    <n v="0"/>
    <n v="0"/>
    <s v="Coffmaney"/>
    <s v="Joycey Coffmaney"/>
    <x v="0"/>
  </r>
  <r>
    <x v="6957"/>
    <n v="7392"/>
    <x v="1"/>
    <x v="1"/>
    <s v="G/1192/P"/>
    <x v="3"/>
    <s v="P"/>
    <x v="0"/>
    <x v="12"/>
    <x v="0"/>
    <x v="0"/>
    <x v="0"/>
    <n v="0"/>
    <n v="0"/>
    <n v="0"/>
    <n v="0"/>
    <s v="Holton"/>
    <s v="Floyde Holton"/>
    <x v="0"/>
  </r>
  <r>
    <x v="6958"/>
    <n v="7393"/>
    <x v="1"/>
    <x v="0"/>
    <s v="E/478/P"/>
    <x v="6"/>
    <s v="P"/>
    <x v="3"/>
    <x v="46"/>
    <x v="0"/>
    <x v="0"/>
    <x v="0"/>
    <n v="0"/>
    <n v="7"/>
    <n v="782"/>
    <n v="789"/>
    <s v="Barks"/>
    <s v="Coracy Barks"/>
    <x v="0"/>
  </r>
  <r>
    <x v="6959"/>
    <n v="7394"/>
    <x v="1"/>
    <x v="0"/>
    <s v="G/1193/P"/>
    <x v="3"/>
    <s v="P"/>
    <x v="2"/>
    <x v="36"/>
    <x v="0"/>
    <x v="0"/>
    <x v="328"/>
    <n v="21"/>
    <n v="0"/>
    <n v="0"/>
    <n v="674"/>
    <s v="Strongers"/>
    <s v="Iree Strongers"/>
    <x v="0"/>
  </r>
  <r>
    <x v="6960"/>
    <n v="7395"/>
    <x v="0"/>
    <x v="1"/>
    <s v="B/277/S"/>
    <x v="0"/>
    <s v="S"/>
    <x v="2"/>
    <x v="30"/>
    <x v="0"/>
    <x v="0"/>
    <x v="0"/>
    <n v="0"/>
    <n v="0"/>
    <n v="0"/>
    <n v="0"/>
    <s v="Suasharic"/>
    <s v="Schelik Suasharic"/>
    <x v="1"/>
  </r>
  <r>
    <x v="6961"/>
    <n v="7395"/>
    <x v="0"/>
    <x v="1"/>
    <s v="B/277/S"/>
    <x v="0"/>
    <s v="S"/>
    <x v="0"/>
    <x v="59"/>
    <x v="0"/>
    <x v="0"/>
    <x v="0"/>
    <n v="0"/>
    <n v="0"/>
    <n v="0"/>
    <n v="0"/>
    <s v="Suasharic"/>
    <s v="Scellus Suasharic"/>
    <x v="1"/>
  </r>
  <r>
    <x v="6962"/>
    <n v="7395"/>
    <x v="0"/>
    <x v="0"/>
    <s v="B/277/S"/>
    <x v="0"/>
    <s v="S"/>
    <x v="0"/>
    <x v="22"/>
    <x v="0"/>
    <x v="23"/>
    <x v="1304"/>
    <n v="0"/>
    <n v="3682"/>
    <n v="197"/>
    <n v="9857"/>
    <s v="Suasharic"/>
    <s v="Algeno Suasharic"/>
    <x v="0"/>
  </r>
  <r>
    <x v="6963"/>
    <n v="7395"/>
    <x v="0"/>
    <x v="0"/>
    <s v="B/277/S"/>
    <x v="0"/>
    <s v="S"/>
    <x v="2"/>
    <x v="26"/>
    <x v="1"/>
    <x v="0"/>
    <x v="414"/>
    <n v="0"/>
    <n v="0"/>
    <n v="2470"/>
    <n v="2956"/>
    <s v="Suasharic"/>
    <s v="Beten Suasharic"/>
    <x v="0"/>
  </r>
  <r>
    <x v="6964"/>
    <n v="7396"/>
    <x v="0"/>
    <x v="0"/>
    <s v="C/271/S"/>
    <x v="7"/>
    <s v="S"/>
    <x v="2"/>
    <x v="7"/>
    <x v="0"/>
    <x v="298"/>
    <x v="1305"/>
    <n v="3944"/>
    <n v="987"/>
    <n v="0"/>
    <n v="8329"/>
    <s v="Queldry"/>
    <s v="Zibah Queldry"/>
    <x v="1"/>
  </r>
  <r>
    <x v="6965"/>
    <n v="7396"/>
    <x v="0"/>
    <x v="1"/>
    <s v="C/271/S"/>
    <x v="7"/>
    <s v="S"/>
    <x v="0"/>
    <x v="14"/>
    <x v="1"/>
    <x v="0"/>
    <x v="0"/>
    <n v="0"/>
    <n v="0"/>
    <n v="0"/>
    <n v="0"/>
    <s v="Ingent"/>
    <s v="Muontak Ingent"/>
    <x v="1"/>
  </r>
  <r>
    <x v="6966"/>
    <n v="7396"/>
    <x v="0"/>
    <x v="1"/>
    <s v="C/271/S"/>
    <x v="7"/>
    <s v="S"/>
    <x v="1"/>
    <x v="8"/>
    <x v="0"/>
    <x v="0"/>
    <x v="0"/>
    <n v="0"/>
    <n v="0"/>
    <n v="0"/>
    <n v="0"/>
    <s v="Monsintic"/>
    <s v="Elerops Monsintic"/>
    <x v="1"/>
  </r>
  <r>
    <x v="6967"/>
    <n v="7398"/>
    <x v="1"/>
    <x v="0"/>
    <s v="F/1531/P"/>
    <x v="1"/>
    <s v="P"/>
    <x v="0"/>
    <x v="43"/>
    <x v="2"/>
    <x v="382"/>
    <x v="205"/>
    <n v="1"/>
    <n v="377"/>
    <n v="17"/>
    <n v="771"/>
    <s v="Stephend"/>
    <s v="Jonaye Stephend"/>
    <x v="1"/>
  </r>
  <r>
    <x v="6968"/>
    <n v="7399"/>
    <x v="1"/>
    <x v="0"/>
    <s v="F/1418/S"/>
    <x v="1"/>
    <s v="S"/>
    <x v="0"/>
    <x v="1"/>
    <x v="0"/>
    <x v="0"/>
    <x v="0"/>
    <n v="217"/>
    <n v="0"/>
    <n v="544"/>
    <n v="761"/>
    <s v="Casonston"/>
    <s v="Sanda Casonston"/>
    <x v="0"/>
  </r>
  <r>
    <x v="6969"/>
    <n v="6984"/>
    <x v="2"/>
    <x v="0"/>
    <s v="F/1450/P"/>
    <x v="1"/>
    <s v="P"/>
    <x v="0"/>
    <x v="6"/>
    <x v="0"/>
    <x v="1130"/>
    <x v="0"/>
    <n v="116"/>
    <n v="0"/>
    <n v="0"/>
    <n v="2083"/>
    <s v="Hake"/>
    <s v="Diedow Hake"/>
    <x v="0"/>
  </r>
  <r>
    <x v="6970"/>
    <n v="7402"/>
    <x v="0"/>
    <x v="0"/>
    <s v="C/272/S"/>
    <x v="7"/>
    <s v="S"/>
    <x v="0"/>
    <x v="4"/>
    <x v="0"/>
    <x v="0"/>
    <x v="1306"/>
    <n v="3"/>
    <n v="27"/>
    <n v="186"/>
    <n v="1633"/>
    <s v="Stioutody"/>
    <s v="Wimpha Stioutody"/>
    <x v="1"/>
  </r>
  <r>
    <x v="6971"/>
    <n v="7402"/>
    <x v="0"/>
    <x v="1"/>
    <s v="C/272/S"/>
    <x v="7"/>
    <s v="S"/>
    <x v="2"/>
    <x v="11"/>
    <x v="0"/>
    <x v="0"/>
    <x v="0"/>
    <n v="0"/>
    <n v="0"/>
    <n v="0"/>
    <n v="0"/>
    <s v="Stioutody"/>
    <s v="Mesarid Stioutody"/>
    <x v="1"/>
  </r>
  <r>
    <x v="6972"/>
    <n v="7403"/>
    <x v="1"/>
    <x v="0"/>
    <s v="G/1194/P"/>
    <x v="3"/>
    <s v="P"/>
    <x v="0"/>
    <x v="43"/>
    <x v="0"/>
    <x v="1053"/>
    <x v="271"/>
    <n v="536"/>
    <n v="0"/>
    <n v="0"/>
    <n v="909"/>
    <s v="Gibbsonton"/>
    <s v="Charly Gibbsonton"/>
    <x v="0"/>
  </r>
  <r>
    <x v="6973"/>
    <n v="7405"/>
    <x v="1"/>
    <x v="0"/>
    <s v="F/1419/S"/>
    <x v="1"/>
    <s v="S"/>
    <x v="0"/>
    <x v="40"/>
    <x v="0"/>
    <x v="0"/>
    <x v="1307"/>
    <n v="311"/>
    <n v="0"/>
    <n v="0"/>
    <n v="1400"/>
    <s v="Steeletters"/>
    <s v="Hellia Steeletters"/>
    <x v="1"/>
  </r>
  <r>
    <x v="6974"/>
    <n v="7406"/>
    <x v="1"/>
    <x v="0"/>
    <s v="G/1195/P"/>
    <x v="3"/>
    <s v="P"/>
    <x v="0"/>
    <x v="43"/>
    <x v="0"/>
    <x v="0"/>
    <x v="369"/>
    <n v="801"/>
    <n v="0"/>
    <n v="7"/>
    <n v="886"/>
    <s v="Balley"/>
    <s v="Tarah Balley"/>
    <x v="0"/>
  </r>
  <r>
    <x v="6975"/>
    <n v="6984"/>
    <x v="2"/>
    <x v="1"/>
    <s v="F/1450/P"/>
    <x v="1"/>
    <s v="P"/>
    <x v="0"/>
    <x v="48"/>
    <x v="0"/>
    <x v="0"/>
    <x v="0"/>
    <n v="0"/>
    <n v="0"/>
    <n v="0"/>
    <n v="0"/>
    <s v="Hake"/>
    <s v="Peefox Hake"/>
    <x v="1"/>
  </r>
  <r>
    <x v="6976"/>
    <n v="7410"/>
    <x v="1"/>
    <x v="0"/>
    <s v="G/1201/S"/>
    <x v="3"/>
    <s v="S"/>
    <x v="0"/>
    <x v="54"/>
    <x v="0"/>
    <x v="460"/>
    <x v="1308"/>
    <n v="0"/>
    <n v="0"/>
    <n v="0"/>
    <n v="889"/>
    <s v="Cartz"/>
    <s v="Jaimer Cartz"/>
    <x v="1"/>
  </r>
  <r>
    <x v="6977"/>
    <n v="7411"/>
    <x v="1"/>
    <x v="0"/>
    <s v="F/1533/P"/>
    <x v="1"/>
    <s v="P"/>
    <x v="0"/>
    <x v="29"/>
    <x v="0"/>
    <x v="1131"/>
    <x v="0"/>
    <n v="439"/>
    <n v="5"/>
    <n v="0"/>
    <n v="1554"/>
    <s v="Bakericks"/>
    <s v="Racy Bakericks"/>
    <x v="0"/>
  </r>
  <r>
    <x v="6978"/>
    <n v="7416"/>
    <x v="0"/>
    <x v="0"/>
    <s v="B/278/S"/>
    <x v="0"/>
    <s v="S"/>
    <x v="2"/>
    <x v="54"/>
    <x v="2"/>
    <x v="0"/>
    <x v="1309"/>
    <n v="214"/>
    <n v="5287"/>
    <n v="1845"/>
    <n v="17395"/>
    <s v="Burcaling"/>
    <s v="Astrah Burcaling"/>
    <x v="0"/>
  </r>
  <r>
    <x v="6979"/>
    <n v="6984"/>
    <x v="2"/>
    <x v="0"/>
    <s v="F/1450/P"/>
    <x v="1"/>
    <s v="P"/>
    <x v="0"/>
    <x v="43"/>
    <x v="0"/>
    <x v="1132"/>
    <x v="0"/>
    <n v="1"/>
    <n v="641"/>
    <n v="0"/>
    <n v="2604"/>
    <s v="Hake"/>
    <s v="Cupers Hake"/>
    <x v="0"/>
  </r>
  <r>
    <x v="6980"/>
    <n v="7419"/>
    <x v="1"/>
    <x v="0"/>
    <s v="G/1197/P"/>
    <x v="3"/>
    <s v="P"/>
    <x v="3"/>
    <x v="0"/>
    <x v="0"/>
    <x v="27"/>
    <x v="1310"/>
    <n v="0"/>
    <n v="6"/>
    <n v="0"/>
    <n v="882"/>
    <s v="Bardson"/>
    <s v="Race Bardson"/>
    <x v="1"/>
  </r>
  <r>
    <x v="6981"/>
    <n v="7419"/>
    <x v="1"/>
    <x v="0"/>
    <s v="F/1535/P"/>
    <x v="1"/>
    <s v="P"/>
    <x v="0"/>
    <x v="52"/>
    <x v="0"/>
    <x v="0"/>
    <x v="287"/>
    <n v="805"/>
    <n v="0"/>
    <n v="6"/>
    <n v="872"/>
    <s v="Bardson"/>
    <s v="Lerion Bardson"/>
    <x v="1"/>
  </r>
  <r>
    <x v="6982"/>
    <n v="7422"/>
    <x v="1"/>
    <x v="0"/>
    <s v="G/1204/S"/>
    <x v="3"/>
    <s v="S"/>
    <x v="0"/>
    <x v="33"/>
    <x v="0"/>
    <x v="945"/>
    <x v="0"/>
    <n v="61"/>
    <n v="4"/>
    <n v="5"/>
    <n v="620"/>
    <s v="Lardsonald"/>
    <s v="Shery Lardsonald"/>
    <x v="0"/>
  </r>
  <r>
    <x v="6983"/>
    <n v="7425"/>
    <x v="1"/>
    <x v="1"/>
    <s v="G/1200/P"/>
    <x v="3"/>
    <s v="P"/>
    <x v="0"/>
    <x v="19"/>
    <x v="0"/>
    <x v="0"/>
    <x v="0"/>
    <n v="0"/>
    <n v="0"/>
    <n v="0"/>
    <n v="0"/>
    <s v="Balderts"/>
    <s v="Milyla Balderts"/>
    <x v="1"/>
  </r>
  <r>
    <x v="6984"/>
    <n v="7425"/>
    <x v="1"/>
    <x v="0"/>
    <s v="G/1200/P"/>
    <x v="3"/>
    <s v="P"/>
    <x v="0"/>
    <x v="43"/>
    <x v="0"/>
    <x v="1133"/>
    <x v="0"/>
    <n v="0"/>
    <n v="10"/>
    <n v="0"/>
    <n v="889"/>
    <s v="Balderts"/>
    <s v="Willip Balderts"/>
    <x v="0"/>
  </r>
  <r>
    <x v="6985"/>
    <n v="6997"/>
    <x v="2"/>
    <x v="0"/>
    <s v="D/220/P"/>
    <x v="5"/>
    <s v="P"/>
    <x v="0"/>
    <x v="42"/>
    <x v="0"/>
    <x v="1134"/>
    <x v="0"/>
    <n v="0"/>
    <n v="0"/>
    <n v="0"/>
    <n v="1058"/>
    <s v="Sfin"/>
    <s v="Vulark Sfin"/>
    <x v="0"/>
  </r>
  <r>
    <x v="6986"/>
    <n v="7428"/>
    <x v="0"/>
    <x v="0"/>
    <s v="A/79/P"/>
    <x v="2"/>
    <s v="P"/>
    <x v="0"/>
    <x v="7"/>
    <x v="0"/>
    <x v="0"/>
    <x v="850"/>
    <n v="4"/>
    <n v="1915"/>
    <n v="0"/>
    <n v="2051"/>
    <s v="Fulazy"/>
    <s v="Iononus Fulazy"/>
    <x v="0"/>
  </r>
  <r>
    <x v="6987"/>
    <n v="6997"/>
    <x v="2"/>
    <x v="0"/>
    <s v="F/1453/P"/>
    <x v="1"/>
    <s v="P"/>
    <x v="0"/>
    <x v="1"/>
    <x v="0"/>
    <x v="1135"/>
    <x v="0"/>
    <n v="95"/>
    <n v="10"/>
    <n v="0"/>
    <n v="2366"/>
    <s v="Sfin"/>
    <s v="Weet Sfin"/>
    <x v="0"/>
  </r>
  <r>
    <x v="6988"/>
    <n v="7430"/>
    <x v="1"/>
    <x v="0"/>
    <s v="G/1205/S"/>
    <x v="3"/>
    <s v="S"/>
    <x v="1"/>
    <x v="1"/>
    <x v="0"/>
    <x v="1136"/>
    <x v="83"/>
    <n v="201"/>
    <n v="0"/>
    <n v="0"/>
    <n v="753"/>
    <s v="Vantonson"/>
    <s v="Isa Vantonson"/>
    <x v="0"/>
  </r>
  <r>
    <x v="6989"/>
    <n v="7431"/>
    <x v="0"/>
    <x v="0"/>
    <s v="A/90/S"/>
    <x v="2"/>
    <s v="S"/>
    <x v="2"/>
    <x v="14"/>
    <x v="0"/>
    <x v="0"/>
    <x v="1311"/>
    <n v="0"/>
    <n v="170"/>
    <n v="756"/>
    <n v="3880"/>
    <s v="Barmant"/>
    <s v="Altanin Barmant"/>
    <x v="0"/>
  </r>
  <r>
    <x v="6990"/>
    <n v="7432"/>
    <x v="0"/>
    <x v="1"/>
    <s v="E/481/P"/>
    <x v="6"/>
    <s v="P"/>
    <x v="0"/>
    <x v="22"/>
    <x v="0"/>
    <x v="0"/>
    <x v="0"/>
    <n v="0"/>
    <n v="0"/>
    <n v="0"/>
    <n v="0"/>
    <s v="Amonysidle"/>
    <s v="Ainkard Amonysidle"/>
    <x v="1"/>
  </r>
  <r>
    <x v="6991"/>
    <n v="7435"/>
    <x v="0"/>
    <x v="1"/>
    <s v="B/244/P"/>
    <x v="0"/>
    <s v="P"/>
    <x v="2"/>
    <x v="6"/>
    <x v="0"/>
    <x v="0"/>
    <x v="0"/>
    <n v="0"/>
    <n v="0"/>
    <n v="0"/>
    <n v="0"/>
    <s v="Couresteer"/>
    <s v="Arid Couresteer"/>
    <x v="1"/>
  </r>
  <r>
    <x v="6992"/>
    <n v="7436"/>
    <x v="1"/>
    <x v="2"/>
    <s v="G/1202/P"/>
    <x v="3"/>
    <s v="P"/>
    <x v="0"/>
    <x v="7"/>
    <x v="0"/>
    <x v="0"/>
    <x v="0"/>
    <n v="0"/>
    <n v="0"/>
    <n v="0"/>
    <n v="0"/>
    <s v="Meyersones"/>
    <s v="Letty Meyersones"/>
    <x v="0"/>
  </r>
  <r>
    <x v="6993"/>
    <n v="7437"/>
    <x v="0"/>
    <x v="1"/>
    <s v="B/279/S"/>
    <x v="0"/>
    <s v="S"/>
    <x v="2"/>
    <x v="11"/>
    <x v="0"/>
    <x v="0"/>
    <x v="0"/>
    <n v="0"/>
    <n v="0"/>
    <n v="0"/>
    <n v="0"/>
    <s v="Disgul"/>
    <s v="Mesatan Disgul"/>
    <x v="1"/>
  </r>
  <r>
    <x v="6994"/>
    <n v="7437"/>
    <x v="0"/>
    <x v="1"/>
    <s v="B/279/S"/>
    <x v="0"/>
    <s v="S"/>
    <x v="0"/>
    <x v="52"/>
    <x v="0"/>
    <x v="0"/>
    <x v="0"/>
    <n v="0"/>
    <n v="0"/>
    <n v="0"/>
    <n v="0"/>
    <s v="Disgul"/>
    <s v="Kraban Disgul"/>
    <x v="1"/>
  </r>
  <r>
    <x v="6995"/>
    <n v="7437"/>
    <x v="0"/>
    <x v="1"/>
    <s v="B/279/S"/>
    <x v="0"/>
    <s v="S"/>
    <x v="0"/>
    <x v="62"/>
    <x v="0"/>
    <x v="0"/>
    <x v="0"/>
    <n v="0"/>
    <n v="0"/>
    <n v="0"/>
    <n v="0"/>
    <s v="Clumshangs"/>
    <s v="Sadalm Clumshangs"/>
    <x v="1"/>
  </r>
  <r>
    <x v="6996"/>
    <n v="7438"/>
    <x v="1"/>
    <x v="0"/>
    <s v="E/483/P"/>
    <x v="6"/>
    <s v="P"/>
    <x v="2"/>
    <x v="42"/>
    <x v="0"/>
    <x v="0"/>
    <x v="863"/>
    <n v="30"/>
    <n v="409"/>
    <n v="0"/>
    <n v="718"/>
    <s v="Hanner"/>
    <s v="Gaylah Hanner"/>
    <x v="1"/>
  </r>
  <r>
    <x v="6997"/>
    <n v="7442"/>
    <x v="1"/>
    <x v="0"/>
    <s v="E/495/S"/>
    <x v="6"/>
    <s v="S"/>
    <x v="0"/>
    <x v="26"/>
    <x v="0"/>
    <x v="512"/>
    <x v="0"/>
    <n v="726"/>
    <n v="0"/>
    <n v="0"/>
    <n v="746"/>
    <s v="Morrencis"/>
    <s v="Antony Morrencis"/>
    <x v="0"/>
  </r>
  <r>
    <x v="6998"/>
    <n v="7442"/>
    <x v="1"/>
    <x v="1"/>
    <s v=""/>
    <x v="4"/>
    <s v=""/>
    <x v="1"/>
    <x v="30"/>
    <x v="0"/>
    <x v="0"/>
    <x v="0"/>
    <n v="0"/>
    <n v="0"/>
    <n v="0"/>
    <n v="0"/>
    <s v="Morrencis"/>
    <s v="Franda Morrencis"/>
    <x v="0"/>
  </r>
  <r>
    <x v="6999"/>
    <n v="7444"/>
    <x v="1"/>
    <x v="1"/>
    <s v="G/1203/P"/>
    <x v="3"/>
    <s v="P"/>
    <x v="0"/>
    <x v="30"/>
    <x v="0"/>
    <x v="0"/>
    <x v="0"/>
    <n v="0"/>
    <n v="0"/>
    <n v="0"/>
    <n v="0"/>
    <s v="Thorney"/>
    <s v="Kenny Thorney"/>
    <x v="0"/>
  </r>
  <r>
    <x v="7000"/>
    <n v="7445"/>
    <x v="1"/>
    <x v="1"/>
    <s v="G/1208/S"/>
    <x v="3"/>
    <s v="S"/>
    <x v="0"/>
    <x v="28"/>
    <x v="0"/>
    <x v="0"/>
    <x v="0"/>
    <n v="0"/>
    <n v="0"/>
    <n v="0"/>
    <n v="0"/>
    <s v="Hoppers"/>
    <s v="Coreen Hoppers"/>
    <x v="0"/>
  </r>
  <r>
    <x v="7001"/>
    <n v="7446"/>
    <x v="1"/>
    <x v="0"/>
    <s v="G/1204/P"/>
    <x v="3"/>
    <s v="P"/>
    <x v="0"/>
    <x v="41"/>
    <x v="0"/>
    <x v="1137"/>
    <x v="1312"/>
    <n v="0"/>
    <n v="0"/>
    <n v="168"/>
    <n v="1800"/>
    <s v="Hopez"/>
    <s v="Mamina Hopez"/>
    <x v="0"/>
  </r>
  <r>
    <x v="7002"/>
    <n v="6999"/>
    <x v="2"/>
    <x v="0"/>
    <s v="E/449/P"/>
    <x v="6"/>
    <s v="P"/>
    <x v="0"/>
    <x v="19"/>
    <x v="0"/>
    <x v="1138"/>
    <x v="0"/>
    <n v="0"/>
    <n v="142"/>
    <n v="0"/>
    <n v="1049"/>
    <s v="Buth"/>
    <s v="Mites Buth"/>
    <x v="0"/>
  </r>
  <r>
    <x v="7003"/>
    <n v="7448"/>
    <x v="1"/>
    <x v="0"/>
    <s v="F/1540/P"/>
    <x v="1"/>
    <s v="P"/>
    <x v="2"/>
    <x v="36"/>
    <x v="0"/>
    <x v="1112"/>
    <x v="0"/>
    <n v="40"/>
    <n v="294"/>
    <n v="124"/>
    <n v="702"/>
    <s v="Bradlerson"/>
    <s v="Line Bradlerson"/>
    <x v="0"/>
  </r>
  <r>
    <x v="7004"/>
    <n v="7449"/>
    <x v="1"/>
    <x v="0"/>
    <s v="F/1541/P"/>
    <x v="1"/>
    <s v="P"/>
    <x v="1"/>
    <x v="28"/>
    <x v="0"/>
    <x v="324"/>
    <x v="1224"/>
    <n v="0"/>
    <n v="932"/>
    <n v="175"/>
    <n v="1548"/>
    <s v="Bakericks"/>
    <s v="Loresa Bakericks"/>
    <x v="0"/>
  </r>
  <r>
    <x v="7005"/>
    <n v="7450"/>
    <x v="1"/>
    <x v="0"/>
    <s v="G/1205/P"/>
    <x v="3"/>
    <s v="P"/>
    <x v="0"/>
    <x v="40"/>
    <x v="0"/>
    <x v="1139"/>
    <x v="0"/>
    <n v="193"/>
    <n v="0"/>
    <n v="2"/>
    <n v="704"/>
    <s v="Sykess"/>
    <s v="Armene Sykess"/>
    <x v="0"/>
  </r>
  <r>
    <x v="7006"/>
    <n v="7452"/>
    <x v="0"/>
    <x v="1"/>
    <s v="B/281/S"/>
    <x v="0"/>
    <s v="S"/>
    <x v="0"/>
    <x v="13"/>
    <x v="0"/>
    <x v="0"/>
    <x v="0"/>
    <n v="0"/>
    <n v="0"/>
    <n v="0"/>
    <n v="0"/>
    <s v="Sloweber"/>
    <s v="Dyonon Sloweber"/>
    <x v="1"/>
  </r>
  <r>
    <x v="7007"/>
    <n v="7452"/>
    <x v="0"/>
    <x v="0"/>
    <s v="B/281/S"/>
    <x v="0"/>
    <s v="S"/>
    <x v="2"/>
    <x v="6"/>
    <x v="0"/>
    <x v="377"/>
    <x v="1313"/>
    <n v="575"/>
    <n v="213"/>
    <n v="548"/>
    <n v="5009"/>
    <s v="Sloweber"/>
    <s v="Mirfark Sloweber"/>
    <x v="1"/>
  </r>
  <r>
    <x v="7008"/>
    <n v="7452"/>
    <x v="0"/>
    <x v="1"/>
    <s v="B/281/S"/>
    <x v="0"/>
    <s v="S"/>
    <x v="2"/>
    <x v="39"/>
    <x v="0"/>
    <x v="0"/>
    <x v="0"/>
    <n v="0"/>
    <n v="0"/>
    <n v="0"/>
    <n v="0"/>
    <s v="Sloweber"/>
    <s v="Aino Sloweber"/>
    <x v="1"/>
  </r>
  <r>
    <x v="7009"/>
    <n v="7453"/>
    <x v="0"/>
    <x v="1"/>
    <s v="C/275/S"/>
    <x v="7"/>
    <s v="S"/>
    <x v="2"/>
    <x v="38"/>
    <x v="0"/>
    <x v="0"/>
    <x v="0"/>
    <n v="0"/>
    <n v="0"/>
    <n v="0"/>
    <n v="0"/>
    <s v="Aneter"/>
    <s v="Alarkab Aneter"/>
    <x v="1"/>
  </r>
  <r>
    <x v="7010"/>
    <n v="7455"/>
    <x v="0"/>
    <x v="0"/>
    <s v="A/80/P"/>
    <x v="2"/>
    <s v="P"/>
    <x v="2"/>
    <x v="54"/>
    <x v="0"/>
    <x v="0"/>
    <x v="1314"/>
    <n v="0"/>
    <n v="758"/>
    <n v="400"/>
    <n v="2774"/>
    <s v="Slavested"/>
    <s v="Neshath Slavested"/>
    <x v="1"/>
  </r>
  <r>
    <x v="7011"/>
    <n v="7456"/>
    <x v="1"/>
    <x v="1"/>
    <s v="G/1210/S"/>
    <x v="3"/>
    <s v="S"/>
    <x v="0"/>
    <x v="33"/>
    <x v="0"/>
    <x v="0"/>
    <x v="0"/>
    <n v="0"/>
    <n v="0"/>
    <n v="0"/>
    <n v="0"/>
    <s v="Whitez"/>
    <s v="Yvetta Whitez"/>
    <x v="1"/>
  </r>
  <r>
    <x v="7012"/>
    <n v="7018"/>
    <x v="2"/>
    <x v="0"/>
    <s v="E/467/S"/>
    <x v="6"/>
    <s v="S"/>
    <x v="0"/>
    <x v="29"/>
    <x v="0"/>
    <x v="0"/>
    <x v="0"/>
    <n v="0"/>
    <n v="0"/>
    <n v="0"/>
    <n v="0"/>
    <s v="Sturt"/>
    <s v="Set Sturt"/>
    <x v="0"/>
  </r>
  <r>
    <x v="7013"/>
    <n v="7458"/>
    <x v="1"/>
    <x v="1"/>
    <s v="G/1211/S"/>
    <x v="3"/>
    <s v="S"/>
    <x v="0"/>
    <x v="51"/>
    <x v="0"/>
    <x v="0"/>
    <x v="0"/>
    <n v="0"/>
    <n v="0"/>
    <n v="0"/>
    <n v="0"/>
    <s v="Vincenton"/>
    <s v="Fayey Vincenton"/>
    <x v="0"/>
  </r>
  <r>
    <x v="7014"/>
    <n v="7459"/>
    <x v="0"/>
    <x v="0"/>
    <s v="B/282/S"/>
    <x v="0"/>
    <s v="S"/>
    <x v="0"/>
    <x v="3"/>
    <x v="0"/>
    <x v="0"/>
    <x v="174"/>
    <n v="0"/>
    <n v="1249"/>
    <n v="845"/>
    <n v="2491"/>
    <s v="Dratembid"/>
    <s v="Menkin Dratembid"/>
    <x v="0"/>
  </r>
  <r>
    <x v="7015"/>
    <n v="7460"/>
    <x v="1"/>
    <x v="0"/>
    <s v="F/1543/P"/>
    <x v="1"/>
    <s v="P"/>
    <x v="2"/>
    <x v="1"/>
    <x v="0"/>
    <x v="267"/>
    <x v="0"/>
    <n v="0"/>
    <n v="309"/>
    <n v="0"/>
    <n v="1095"/>
    <s v="Haydenez"/>
    <s v="Leria Haydenez"/>
    <x v="1"/>
  </r>
  <r>
    <x v="7016"/>
    <n v="7461"/>
    <x v="0"/>
    <x v="1"/>
    <s v="D/223/S"/>
    <x v="5"/>
    <s v="S"/>
    <x v="0"/>
    <x v="8"/>
    <x v="0"/>
    <x v="0"/>
    <x v="0"/>
    <n v="0"/>
    <n v="0"/>
    <n v="0"/>
    <n v="0"/>
    <s v="Plaricit"/>
    <s v="Zavior Plaricit"/>
    <x v="1"/>
  </r>
  <r>
    <x v="7017"/>
    <n v="7462"/>
    <x v="1"/>
    <x v="1"/>
    <s v="G/1206/P"/>
    <x v="3"/>
    <s v="P"/>
    <x v="1"/>
    <x v="45"/>
    <x v="0"/>
    <x v="0"/>
    <x v="0"/>
    <n v="0"/>
    <n v="0"/>
    <n v="0"/>
    <n v="0"/>
    <s v="Mckinn"/>
    <s v="Hilia Mckinn"/>
    <x v="1"/>
  </r>
  <r>
    <x v="7018"/>
    <n v="7464"/>
    <x v="1"/>
    <x v="1"/>
    <s v="G/1207/P"/>
    <x v="3"/>
    <s v="P"/>
    <x v="0"/>
    <x v="56"/>
    <x v="0"/>
    <x v="0"/>
    <x v="0"/>
    <n v="0"/>
    <n v="0"/>
    <n v="0"/>
    <n v="0"/>
    <s v="Hickett"/>
    <s v="Lynnie Hickett"/>
    <x v="1"/>
  </r>
  <r>
    <x v="7019"/>
    <n v="7034"/>
    <x v="2"/>
    <x v="0"/>
    <s v="F/1341/S"/>
    <x v="1"/>
    <s v="S"/>
    <x v="0"/>
    <x v="34"/>
    <x v="0"/>
    <x v="1140"/>
    <x v="0"/>
    <n v="30"/>
    <n v="43"/>
    <n v="0"/>
    <n v="1289"/>
    <s v="Curle"/>
    <s v="Walmon Curle"/>
    <x v="0"/>
  </r>
  <r>
    <x v="7020"/>
    <n v="7037"/>
    <x v="2"/>
    <x v="0"/>
    <s v="D/216/S"/>
    <x v="5"/>
    <s v="S"/>
    <x v="0"/>
    <x v="6"/>
    <x v="0"/>
    <x v="1141"/>
    <x v="0"/>
    <n v="0"/>
    <n v="2503"/>
    <n v="1"/>
    <n v="3286"/>
    <s v="Lacke"/>
    <s v="Caper Lacke"/>
    <x v="0"/>
  </r>
  <r>
    <x v="7021"/>
    <n v="7041"/>
    <x v="2"/>
    <x v="1"/>
    <s v="F/1343/S"/>
    <x v="1"/>
    <s v="S"/>
    <x v="0"/>
    <x v="41"/>
    <x v="0"/>
    <x v="0"/>
    <x v="0"/>
    <n v="0"/>
    <n v="0"/>
    <n v="0"/>
    <n v="0"/>
    <s v="Panie"/>
    <s v="Picers Panie"/>
    <x v="1"/>
  </r>
  <r>
    <x v="7022"/>
    <n v="7477"/>
    <x v="1"/>
    <x v="0"/>
    <s v="F/1546/P"/>
    <x v="1"/>
    <s v="P"/>
    <x v="1"/>
    <x v="15"/>
    <x v="0"/>
    <x v="209"/>
    <x v="0"/>
    <n v="0"/>
    <n v="663"/>
    <n v="0"/>
    <n v="690"/>
    <s v="Fielson"/>
    <s v="Jimmya Fielson"/>
    <x v="0"/>
  </r>
  <r>
    <x v="7023"/>
    <n v="7478"/>
    <x v="0"/>
    <x v="0"/>
    <s v="C/276/S"/>
    <x v="7"/>
    <s v="S"/>
    <x v="3"/>
    <x v="35"/>
    <x v="0"/>
    <x v="0"/>
    <x v="1315"/>
    <n v="0"/>
    <n v="0"/>
    <n v="50"/>
    <n v="5761"/>
    <s v="Porkilte"/>
    <s v="Minchib Porkilte"/>
    <x v="1"/>
  </r>
  <r>
    <x v="7024"/>
    <n v="7044"/>
    <x v="2"/>
    <x v="0"/>
    <s v="D/221/P"/>
    <x v="5"/>
    <s v="P"/>
    <x v="0"/>
    <x v="1"/>
    <x v="0"/>
    <x v="525"/>
    <x v="0"/>
    <n v="1642"/>
    <n v="1042"/>
    <n v="229"/>
    <n v="3148"/>
    <s v="Reake"/>
    <s v="Losp Reake"/>
    <x v="0"/>
  </r>
  <r>
    <x v="7025"/>
    <n v="7481"/>
    <x v="1"/>
    <x v="0"/>
    <s v="G/1215/S"/>
    <x v="3"/>
    <s v="S"/>
    <x v="0"/>
    <x v="59"/>
    <x v="0"/>
    <x v="0"/>
    <x v="0"/>
    <n v="1"/>
    <n v="0"/>
    <n v="1778"/>
    <n v="1779"/>
    <s v="Chanash"/>
    <s v="Darlie Chanash"/>
    <x v="0"/>
  </r>
  <r>
    <x v="7026"/>
    <n v="7045"/>
    <x v="2"/>
    <x v="0"/>
    <s v="D/222/P"/>
    <x v="5"/>
    <s v="P"/>
    <x v="2"/>
    <x v="43"/>
    <x v="0"/>
    <x v="1142"/>
    <x v="0"/>
    <n v="138"/>
    <n v="0"/>
    <n v="0"/>
    <n v="1181"/>
    <s v="Bara"/>
    <s v="Range Bara"/>
    <x v="0"/>
  </r>
  <r>
    <x v="7027"/>
    <n v="7484"/>
    <x v="1"/>
    <x v="0"/>
    <s v="G/1209/P"/>
    <x v="3"/>
    <s v="P"/>
    <x v="2"/>
    <x v="36"/>
    <x v="0"/>
    <x v="0"/>
    <x v="1316"/>
    <n v="0"/>
    <n v="0"/>
    <n v="0"/>
    <n v="1435"/>
    <s v="Rivanseney"/>
    <s v="Coracy Rivanseney"/>
    <x v="1"/>
  </r>
  <r>
    <x v="7028"/>
    <n v="7485"/>
    <x v="0"/>
    <x v="0"/>
    <s v=""/>
    <x v="4"/>
    <s v=""/>
    <x v="0"/>
    <x v="6"/>
    <x v="0"/>
    <x v="583"/>
    <x v="1317"/>
    <n v="0"/>
    <n v="2287"/>
    <n v="159"/>
    <n v="4767"/>
    <s v="Cousel"/>
    <s v="Betenif Cousel"/>
    <x v="0"/>
  </r>
  <r>
    <x v="7029"/>
    <n v="7486"/>
    <x v="1"/>
    <x v="0"/>
    <s v="G/1210/P"/>
    <x v="3"/>
    <s v="P"/>
    <x v="2"/>
    <x v="9"/>
    <x v="0"/>
    <x v="0"/>
    <x v="432"/>
    <n v="16"/>
    <n v="1234"/>
    <n v="0"/>
    <n v="1434"/>
    <s v="Vandez"/>
    <s v="Katen Vandez"/>
    <x v="0"/>
  </r>
  <r>
    <x v="7030"/>
    <n v="7487"/>
    <x v="1"/>
    <x v="0"/>
    <s v="G/1216/S"/>
    <x v="3"/>
    <s v="S"/>
    <x v="0"/>
    <x v="60"/>
    <x v="0"/>
    <x v="266"/>
    <x v="916"/>
    <n v="321"/>
    <n v="8"/>
    <n v="0"/>
    <n v="785"/>
    <s v="Sellahaney"/>
    <s v="Jeanie Sellahaney"/>
    <x v="1"/>
  </r>
  <r>
    <x v="7031"/>
    <n v="7051"/>
    <x v="2"/>
    <x v="0"/>
    <s v="D/223/P"/>
    <x v="5"/>
    <s v="P"/>
    <x v="0"/>
    <x v="0"/>
    <x v="0"/>
    <x v="4"/>
    <x v="0"/>
    <n v="352"/>
    <n v="1"/>
    <n v="369"/>
    <n v="764"/>
    <s v="Mad"/>
    <s v="Jele Mad"/>
    <x v="0"/>
  </r>
  <r>
    <x v="7032"/>
    <n v="7058"/>
    <x v="2"/>
    <x v="1"/>
    <s v="F/1347/S"/>
    <x v="1"/>
    <s v="S"/>
    <x v="2"/>
    <x v="29"/>
    <x v="0"/>
    <x v="0"/>
    <x v="0"/>
    <n v="0"/>
    <n v="0"/>
    <n v="0"/>
    <n v="0"/>
    <s v="Bane"/>
    <s v="Hal Bane"/>
    <x v="1"/>
  </r>
  <r>
    <x v="7033"/>
    <n v="7490"/>
    <x v="1"/>
    <x v="1"/>
    <s v="G/1217/S"/>
    <x v="3"/>
    <s v="S"/>
    <x v="0"/>
    <x v="24"/>
    <x v="0"/>
    <x v="0"/>
    <x v="0"/>
    <n v="0"/>
    <n v="0"/>
    <n v="0"/>
    <n v="0"/>
    <s v="Garrincent"/>
    <s v="Grette Garrincent"/>
    <x v="1"/>
  </r>
  <r>
    <x v="7034"/>
    <n v="7085"/>
    <x v="2"/>
    <x v="1"/>
    <s v="F/1466/P"/>
    <x v="1"/>
    <s v="P"/>
    <x v="2"/>
    <x v="37"/>
    <x v="0"/>
    <x v="0"/>
    <x v="0"/>
    <n v="0"/>
    <n v="0"/>
    <n v="0"/>
    <n v="0"/>
    <s v="Pread"/>
    <s v="Kokrus Pread"/>
    <x v="1"/>
  </r>
  <r>
    <x v="7035"/>
    <n v="7494"/>
    <x v="1"/>
    <x v="0"/>
    <s v="E/487/P"/>
    <x v="6"/>
    <s v="P"/>
    <x v="0"/>
    <x v="70"/>
    <x v="0"/>
    <x v="71"/>
    <x v="1021"/>
    <n v="425"/>
    <n v="0"/>
    <n v="397"/>
    <n v="1618"/>
    <s v="Sellahaney"/>
    <s v="Lynnon Sellahaney"/>
    <x v="0"/>
  </r>
  <r>
    <x v="7036"/>
    <n v="7085"/>
    <x v="2"/>
    <x v="1"/>
    <s v="F/1466/P"/>
    <x v="1"/>
    <s v="P"/>
    <x v="0"/>
    <x v="17"/>
    <x v="0"/>
    <x v="0"/>
    <x v="0"/>
    <n v="0"/>
    <n v="0"/>
    <n v="0"/>
    <n v="0"/>
    <s v="Purle"/>
    <s v="Latsts Purle"/>
    <x v="1"/>
  </r>
  <r>
    <x v="7037"/>
    <n v="7496"/>
    <x v="0"/>
    <x v="0"/>
    <s v="C/278/S"/>
    <x v="7"/>
    <s v="S"/>
    <x v="2"/>
    <x v="54"/>
    <x v="0"/>
    <x v="0"/>
    <x v="1318"/>
    <n v="0"/>
    <n v="2"/>
    <n v="97"/>
    <n v="2482"/>
    <s v="Fuelisent"/>
    <s v="Asellan Fuelisent"/>
    <x v="1"/>
  </r>
  <r>
    <x v="7038"/>
    <n v="7106"/>
    <x v="2"/>
    <x v="1"/>
    <s v="F/1357/S"/>
    <x v="1"/>
    <s v="S"/>
    <x v="0"/>
    <x v="41"/>
    <x v="0"/>
    <x v="0"/>
    <x v="0"/>
    <n v="0"/>
    <n v="0"/>
    <n v="0"/>
    <n v="0"/>
    <s v="Derry"/>
    <s v="Oalls Derry"/>
    <x v="1"/>
  </r>
  <r>
    <x v="7039"/>
    <n v="7111"/>
    <x v="2"/>
    <x v="0"/>
    <s v="F/1359/S"/>
    <x v="1"/>
    <s v="S"/>
    <x v="0"/>
    <x v="1"/>
    <x v="0"/>
    <x v="1134"/>
    <x v="0"/>
    <n v="0"/>
    <n v="280"/>
    <n v="0"/>
    <n v="1338"/>
    <s v="Sche"/>
    <s v="Pon Sche"/>
    <x v="0"/>
  </r>
  <r>
    <x v="7040"/>
    <n v="7142"/>
    <x v="2"/>
    <x v="0"/>
    <s v="E/474/S"/>
    <x v="6"/>
    <s v="S"/>
    <x v="0"/>
    <x v="15"/>
    <x v="0"/>
    <x v="0"/>
    <x v="0"/>
    <n v="1128"/>
    <n v="0"/>
    <n v="45"/>
    <n v="1173"/>
    <s v="Pre"/>
    <s v="Muew Pre"/>
    <x v="0"/>
  </r>
  <r>
    <x v="7041"/>
    <n v="7499"/>
    <x v="1"/>
    <x v="0"/>
    <s v="F/1551/P"/>
    <x v="1"/>
    <s v="P"/>
    <x v="2"/>
    <x v="28"/>
    <x v="0"/>
    <x v="117"/>
    <x v="850"/>
    <n v="1121"/>
    <n v="0"/>
    <n v="0"/>
    <n v="1283"/>
    <s v="Hayder"/>
    <s v="Enrie Hayder"/>
    <x v="1"/>
  </r>
  <r>
    <x v="7042"/>
    <n v="3703"/>
    <x v="2"/>
    <x v="1"/>
    <s v="F/768/P"/>
    <x v="1"/>
    <s v="P"/>
    <x v="0"/>
    <x v="38"/>
    <x v="0"/>
    <x v="0"/>
    <x v="0"/>
    <n v="0"/>
    <n v="0"/>
    <n v="0"/>
    <n v="0"/>
    <s v="Coflé"/>
    <s v="Ots Coflé"/>
    <x v="1"/>
  </r>
  <r>
    <x v="7043"/>
    <n v="7501"/>
    <x v="1"/>
    <x v="0"/>
    <s v="F/1433/S"/>
    <x v="1"/>
    <s v="S"/>
    <x v="0"/>
    <x v="41"/>
    <x v="0"/>
    <x v="0"/>
    <x v="0"/>
    <n v="0"/>
    <n v="484"/>
    <n v="320"/>
    <n v="804"/>
    <s v="Burchard"/>
    <s v="Henryn Burchard"/>
    <x v="0"/>
  </r>
  <r>
    <x v="7044"/>
    <n v="7502"/>
    <x v="0"/>
    <x v="0"/>
    <s v="C/241/P"/>
    <x v="7"/>
    <s v="P"/>
    <x v="2"/>
    <x v="11"/>
    <x v="0"/>
    <x v="101"/>
    <x v="1304"/>
    <n v="0"/>
    <n v="0"/>
    <n v="625"/>
    <n v="6665"/>
    <s v="Clutolded"/>
    <s v="Gatrin Clutolded"/>
    <x v="1"/>
  </r>
  <r>
    <x v="7045"/>
    <n v="7503"/>
    <x v="0"/>
    <x v="1"/>
    <s v="B/283/S"/>
    <x v="0"/>
    <s v="S"/>
    <x v="0"/>
    <x v="6"/>
    <x v="0"/>
    <x v="0"/>
    <x v="0"/>
    <n v="0"/>
    <n v="0"/>
    <n v="0"/>
    <n v="0"/>
    <s v="Capplid"/>
    <s v="Achira Capplid"/>
    <x v="1"/>
  </r>
  <r>
    <x v="7046"/>
    <n v="7503"/>
    <x v="0"/>
    <x v="0"/>
    <s v="B/283/S"/>
    <x v="0"/>
    <s v="S"/>
    <x v="0"/>
    <x v="12"/>
    <x v="0"/>
    <x v="239"/>
    <x v="1319"/>
    <n v="0"/>
    <n v="1014"/>
    <n v="560"/>
    <n v="14547"/>
    <s v="Capplid"/>
    <s v="Dabi Capplid"/>
    <x v="1"/>
  </r>
  <r>
    <x v="7047"/>
    <n v="7504"/>
    <x v="1"/>
    <x v="0"/>
    <s v="F/1552/P"/>
    <x v="1"/>
    <s v="P"/>
    <x v="0"/>
    <x v="29"/>
    <x v="0"/>
    <x v="0"/>
    <x v="91"/>
    <n v="0"/>
    <n v="690"/>
    <n v="86"/>
    <n v="778"/>
    <s v="-"/>
    <s v="-"/>
    <x v="0"/>
  </r>
  <r>
    <x v="7048"/>
    <n v="7142"/>
    <x v="2"/>
    <x v="0"/>
    <s v="E/474/S"/>
    <x v="6"/>
    <s v="S"/>
    <x v="0"/>
    <x v="20"/>
    <x v="0"/>
    <x v="0"/>
    <x v="0"/>
    <n v="0"/>
    <n v="0"/>
    <n v="0"/>
    <n v="0"/>
    <s v="Pre"/>
    <s v="Gibil Pre"/>
    <x v="1"/>
  </r>
  <r>
    <x v="7049"/>
    <n v="7142"/>
    <x v="2"/>
    <x v="1"/>
    <s v="E/474/S"/>
    <x v="6"/>
    <s v="S"/>
    <x v="0"/>
    <x v="34"/>
    <x v="0"/>
    <x v="0"/>
    <x v="0"/>
    <n v="0"/>
    <n v="0"/>
    <n v="0"/>
    <n v="0"/>
    <s v="Pre"/>
    <s v="Peefox Pre"/>
    <x v="0"/>
  </r>
  <r>
    <x v="7050"/>
    <n v="7143"/>
    <x v="2"/>
    <x v="0"/>
    <s v="F/1372/S"/>
    <x v="1"/>
    <s v="S"/>
    <x v="0"/>
    <x v="14"/>
    <x v="0"/>
    <x v="1138"/>
    <x v="0"/>
    <n v="437"/>
    <n v="2"/>
    <n v="0"/>
    <n v="1346"/>
    <s v="Buche"/>
    <s v="Losp Buche"/>
    <x v="0"/>
  </r>
  <r>
    <x v="7051"/>
    <n v="7506"/>
    <x v="1"/>
    <x v="0"/>
    <s v="F/1554/P"/>
    <x v="1"/>
    <s v="P"/>
    <x v="0"/>
    <x v="43"/>
    <x v="0"/>
    <x v="1143"/>
    <x v="0"/>
    <n v="0"/>
    <n v="0"/>
    <n v="1"/>
    <n v="2111"/>
    <s v="Vales"/>
    <s v="Billya Vales"/>
    <x v="0"/>
  </r>
  <r>
    <x v="7052"/>
    <n v="7507"/>
    <x v="1"/>
    <x v="0"/>
    <s v="E/499/S"/>
    <x v="6"/>
    <s v="S"/>
    <x v="0"/>
    <x v="43"/>
    <x v="0"/>
    <x v="0"/>
    <x v="1320"/>
    <n v="0"/>
    <n v="0"/>
    <n v="0"/>
    <n v="789"/>
    <s v="Santin"/>
    <s v="Marlly Santin"/>
    <x v="0"/>
  </r>
  <r>
    <x v="7053"/>
    <n v="7507"/>
    <x v="1"/>
    <x v="0"/>
    <s v="E/499/S"/>
    <x v="6"/>
    <s v="S"/>
    <x v="0"/>
    <x v="50"/>
    <x v="0"/>
    <x v="0"/>
    <x v="0"/>
    <n v="0"/>
    <n v="0"/>
    <n v="0"/>
    <n v="0"/>
    <s v="Santin"/>
    <s v="Joela Santin"/>
    <x v="1"/>
  </r>
  <r>
    <x v="7054"/>
    <n v="7507"/>
    <x v="1"/>
    <x v="0"/>
    <s v="E/499/S"/>
    <x v="6"/>
    <s v="S"/>
    <x v="2"/>
    <x v="32"/>
    <x v="0"/>
    <x v="0"/>
    <x v="0"/>
    <n v="0"/>
    <n v="0"/>
    <n v="0"/>
    <n v="0"/>
    <s v="Santin"/>
    <s v="Ianley Santin"/>
    <x v="1"/>
  </r>
  <r>
    <x v="7055"/>
    <n v="7508"/>
    <x v="0"/>
    <x v="0"/>
    <s v="B/284/S"/>
    <x v="0"/>
    <s v="S"/>
    <x v="0"/>
    <x v="40"/>
    <x v="0"/>
    <x v="1144"/>
    <x v="1180"/>
    <n v="103"/>
    <n v="0"/>
    <n v="90"/>
    <n v="4337"/>
    <s v="Exible"/>
    <s v="Alar Exible"/>
    <x v="0"/>
  </r>
  <r>
    <x v="7056"/>
    <n v="7509"/>
    <x v="1"/>
    <x v="0"/>
    <s v="F/1434/S"/>
    <x v="1"/>
    <s v="S"/>
    <x v="0"/>
    <x v="12"/>
    <x v="0"/>
    <x v="1063"/>
    <x v="260"/>
    <n v="0"/>
    <n v="3"/>
    <n v="0"/>
    <n v="1449"/>
    <s v="Mcneiley"/>
    <s v="Herina Mcneiley"/>
    <x v="0"/>
  </r>
  <r>
    <x v="7057"/>
    <n v="7149"/>
    <x v="2"/>
    <x v="1"/>
    <s v="F/1482/P"/>
    <x v="1"/>
    <s v="P"/>
    <x v="1"/>
    <x v="36"/>
    <x v="0"/>
    <x v="0"/>
    <x v="0"/>
    <n v="0"/>
    <n v="0"/>
    <n v="0"/>
    <n v="0"/>
    <s v="Dato"/>
    <s v="Clech Dato"/>
    <x v="1"/>
  </r>
  <r>
    <x v="7058"/>
    <n v="7512"/>
    <x v="1"/>
    <x v="0"/>
    <s v="F/1436/S"/>
    <x v="1"/>
    <s v="S"/>
    <x v="1"/>
    <x v="19"/>
    <x v="0"/>
    <x v="51"/>
    <x v="1321"/>
    <n v="0"/>
    <n v="0"/>
    <n v="0"/>
    <n v="603"/>
    <s v="Berges"/>
    <s v="Byrona Berges"/>
    <x v="0"/>
  </r>
  <r>
    <x v="7059"/>
    <n v="7513"/>
    <x v="1"/>
    <x v="0"/>
    <s v="E/488/P"/>
    <x v="6"/>
    <s v="P"/>
    <x v="0"/>
    <x v="36"/>
    <x v="0"/>
    <x v="0"/>
    <x v="893"/>
    <n v="0"/>
    <n v="2"/>
    <n v="6"/>
    <n v="787"/>
    <s v="Welles"/>
    <s v="Marynk Welles"/>
    <x v="0"/>
  </r>
  <r>
    <x v="7060"/>
    <n v="7514"/>
    <x v="1"/>
    <x v="0"/>
    <s v="F/1555/P"/>
    <x v="1"/>
    <s v="P"/>
    <x v="0"/>
    <x v="58"/>
    <x v="0"/>
    <x v="0"/>
    <x v="0"/>
    <n v="47"/>
    <n v="2059"/>
    <n v="0"/>
    <n v="2106"/>
    <s v="Josesh"/>
    <s v="Fayel Josesh"/>
    <x v="0"/>
  </r>
  <r>
    <x v="7061"/>
    <n v="7151"/>
    <x v="2"/>
    <x v="0"/>
    <s v="E/459/P"/>
    <x v="6"/>
    <s v="P"/>
    <x v="0"/>
    <x v="25"/>
    <x v="0"/>
    <x v="1145"/>
    <x v="0"/>
    <n v="592"/>
    <n v="670"/>
    <n v="40"/>
    <n v="1590"/>
    <s v="Chen"/>
    <s v="Tops Chen"/>
    <x v="0"/>
  </r>
  <r>
    <x v="7062"/>
    <n v="7156"/>
    <x v="2"/>
    <x v="0"/>
    <s v="E/475/S"/>
    <x v="6"/>
    <s v="S"/>
    <x v="0"/>
    <x v="47"/>
    <x v="0"/>
    <x v="0"/>
    <x v="0"/>
    <n v="0"/>
    <n v="0"/>
    <n v="0"/>
    <n v="0"/>
    <s v="Ramad"/>
    <s v="Lig Ramad"/>
    <x v="1"/>
  </r>
  <r>
    <x v="7063"/>
    <n v="7517"/>
    <x v="1"/>
    <x v="0"/>
    <s v="F/1557/P"/>
    <x v="1"/>
    <s v="P"/>
    <x v="1"/>
    <x v="36"/>
    <x v="0"/>
    <x v="246"/>
    <x v="83"/>
    <n v="0"/>
    <n v="635"/>
    <n v="0"/>
    <n v="653"/>
    <s v="Lunapperts"/>
    <s v="Lynnon Lunapperts"/>
    <x v="0"/>
  </r>
  <r>
    <x v="7064"/>
    <n v="7518"/>
    <x v="0"/>
    <x v="1"/>
    <s v="B/246/P"/>
    <x v="0"/>
    <s v="P"/>
    <x v="0"/>
    <x v="6"/>
    <x v="0"/>
    <x v="0"/>
    <x v="0"/>
    <n v="0"/>
    <n v="0"/>
    <n v="0"/>
    <n v="0"/>
    <s v="Droning"/>
    <s v="Acrabih Droning"/>
    <x v="1"/>
  </r>
  <r>
    <x v="7065"/>
    <n v="7518"/>
    <x v="0"/>
    <x v="0"/>
    <s v="B/246/P"/>
    <x v="0"/>
    <s v="P"/>
    <x v="1"/>
    <x v="25"/>
    <x v="1"/>
    <x v="724"/>
    <x v="101"/>
    <n v="1104"/>
    <n v="13902"/>
    <n v="484"/>
    <n v="18692"/>
    <s v="Droning"/>
    <s v="Aviton Droning"/>
    <x v="0"/>
  </r>
  <r>
    <x v="7066"/>
    <n v="7520"/>
    <x v="1"/>
    <x v="0"/>
    <s v="F/1559/P"/>
    <x v="1"/>
    <s v="P"/>
    <x v="0"/>
    <x v="2"/>
    <x v="0"/>
    <x v="1146"/>
    <x v="806"/>
    <n v="0"/>
    <n v="0"/>
    <n v="311"/>
    <n v="1934"/>
    <s v="Alentonway"/>
    <s v="Elancy Alentonway"/>
    <x v="0"/>
  </r>
  <r>
    <x v="7067"/>
    <n v="7521"/>
    <x v="1"/>
    <x v="0"/>
    <s v="F/1560/P"/>
    <x v="1"/>
    <s v="P"/>
    <x v="0"/>
    <x v="5"/>
    <x v="0"/>
    <x v="1018"/>
    <x v="0"/>
    <n v="103"/>
    <n v="0"/>
    <n v="394"/>
    <n v="1154"/>
    <s v="Mcintons"/>
    <s v="Hard Mcintons"/>
    <x v="0"/>
  </r>
  <r>
    <x v="7068"/>
    <n v="7522"/>
    <x v="1"/>
    <x v="0"/>
    <s v="G/1214/P"/>
    <x v="3"/>
    <s v="P"/>
    <x v="0"/>
    <x v="54"/>
    <x v="0"/>
    <x v="0"/>
    <x v="0"/>
    <n v="0"/>
    <n v="0"/>
    <n v="908"/>
    <n v="908"/>
    <s v="Cartyernan"/>
    <s v="Harlen Cartyernan"/>
    <x v="0"/>
  </r>
  <r>
    <x v="7069"/>
    <n v="7523"/>
    <x v="1"/>
    <x v="0"/>
    <s v="G/1219/S"/>
    <x v="3"/>
    <s v="S"/>
    <x v="0"/>
    <x v="1"/>
    <x v="0"/>
    <x v="0"/>
    <x v="0"/>
    <n v="643"/>
    <n v="167"/>
    <n v="0"/>
    <n v="810"/>
    <s v="Mcclayton"/>
    <s v="Bara Mcclayton"/>
    <x v="1"/>
  </r>
  <r>
    <x v="7070"/>
    <n v="7524"/>
    <x v="1"/>
    <x v="1"/>
    <s v="G/1215/P"/>
    <x v="3"/>
    <s v="P"/>
    <x v="0"/>
    <x v="54"/>
    <x v="0"/>
    <x v="0"/>
    <x v="0"/>
    <n v="0"/>
    <n v="0"/>
    <n v="0"/>
    <n v="0"/>
    <s v="Simpsonks"/>
    <s v="Colly Simpsonks"/>
    <x v="1"/>
  </r>
  <r>
    <x v="7071"/>
    <n v="7524"/>
    <x v="1"/>
    <x v="1"/>
    <s v="G/1215/P"/>
    <x v="3"/>
    <s v="P"/>
    <x v="1"/>
    <x v="40"/>
    <x v="0"/>
    <x v="0"/>
    <x v="0"/>
    <n v="0"/>
    <n v="0"/>
    <n v="0"/>
    <n v="0"/>
    <s v="Simpsonks"/>
    <s v="Britta Simpsonks"/>
    <x v="1"/>
  </r>
  <r>
    <x v="7072"/>
    <n v="7525"/>
    <x v="0"/>
    <x v="0"/>
    <s v="C/279/S"/>
    <x v="7"/>
    <s v="S"/>
    <x v="0"/>
    <x v="38"/>
    <x v="0"/>
    <x v="980"/>
    <x v="1322"/>
    <n v="0"/>
    <n v="2809"/>
    <n v="4914"/>
    <n v="9490"/>
    <s v="Retefule"/>
    <s v="Canonon Retefule"/>
    <x v="0"/>
  </r>
  <r>
    <x v="7073"/>
    <n v="7525"/>
    <x v="0"/>
    <x v="1"/>
    <s v="C/279/S"/>
    <x v="7"/>
    <s v="S"/>
    <x v="2"/>
    <x v="64"/>
    <x v="0"/>
    <x v="0"/>
    <x v="0"/>
    <n v="0"/>
    <n v="0"/>
    <n v="0"/>
    <n v="0"/>
    <s v="Retefule"/>
    <s v="Geonev Retefule"/>
    <x v="1"/>
  </r>
  <r>
    <x v="7074"/>
    <n v="7527"/>
    <x v="1"/>
    <x v="0"/>
    <s v="F/1561/P"/>
    <x v="1"/>
    <s v="P"/>
    <x v="0"/>
    <x v="41"/>
    <x v="0"/>
    <x v="0"/>
    <x v="1323"/>
    <n v="2"/>
    <n v="13"/>
    <n v="47"/>
    <n v="794"/>
    <s v="Flowensley"/>
    <s v="Elle Flowensley"/>
    <x v="1"/>
  </r>
  <r>
    <x v="7075"/>
    <n v="7529"/>
    <x v="1"/>
    <x v="1"/>
    <s v="G/1221/S"/>
    <x v="3"/>
    <s v="S"/>
    <x v="0"/>
    <x v="41"/>
    <x v="0"/>
    <x v="0"/>
    <x v="0"/>
    <n v="0"/>
    <n v="0"/>
    <n v="0"/>
    <n v="0"/>
    <s v="Combson"/>
    <s v="Harrie Combson"/>
    <x v="1"/>
  </r>
  <r>
    <x v="7076"/>
    <n v="7531"/>
    <x v="0"/>
    <x v="1"/>
    <s v="B/286/S"/>
    <x v="0"/>
    <s v="S"/>
    <x v="0"/>
    <x v="34"/>
    <x v="0"/>
    <x v="0"/>
    <x v="0"/>
    <n v="0"/>
    <n v="0"/>
    <n v="0"/>
    <n v="0"/>
    <s v="Alindiveng"/>
    <s v="Elebara Alindiveng"/>
    <x v="1"/>
  </r>
  <r>
    <x v="7077"/>
    <n v="7531"/>
    <x v="0"/>
    <x v="1"/>
    <s v="B/286/S"/>
    <x v="0"/>
    <s v="S"/>
    <x v="2"/>
    <x v="24"/>
    <x v="0"/>
    <x v="0"/>
    <x v="0"/>
    <n v="0"/>
    <n v="0"/>
    <n v="0"/>
    <n v="0"/>
    <s v="Alindiveng"/>
    <s v="Ainoxa Alindiveng"/>
    <x v="1"/>
  </r>
  <r>
    <x v="7078"/>
    <n v="7533"/>
    <x v="1"/>
    <x v="0"/>
    <s v="G/1223/S"/>
    <x v="3"/>
    <s v="S"/>
    <x v="2"/>
    <x v="71"/>
    <x v="0"/>
    <x v="0"/>
    <x v="0"/>
    <n v="0"/>
    <n v="0"/>
    <n v="0"/>
    <n v="0"/>
    <s v="Farrez"/>
    <s v="Thell Farrez"/>
    <x v="1"/>
  </r>
  <r>
    <x v="7079"/>
    <n v="7534"/>
    <x v="1"/>
    <x v="0"/>
    <s v="F/1439/S"/>
    <x v="1"/>
    <s v="S"/>
    <x v="1"/>
    <x v="46"/>
    <x v="0"/>
    <x v="1147"/>
    <x v="0"/>
    <n v="345"/>
    <n v="1"/>
    <n v="0"/>
    <n v="766"/>
    <s v="Dickley"/>
    <s v="Maen Dickley"/>
    <x v="0"/>
  </r>
  <r>
    <x v="7080"/>
    <n v="7535"/>
    <x v="1"/>
    <x v="0"/>
    <s v="F/1562/P"/>
    <x v="1"/>
    <s v="P"/>
    <x v="0"/>
    <x v="43"/>
    <x v="0"/>
    <x v="79"/>
    <x v="91"/>
    <n v="0"/>
    <n v="480"/>
    <n v="565"/>
    <n v="1169"/>
    <s v="Robley"/>
    <s v="Adanne Robley"/>
    <x v="1"/>
  </r>
  <r>
    <x v="7081"/>
    <n v="7156"/>
    <x v="2"/>
    <x v="0"/>
    <s v="E/475/S"/>
    <x v="6"/>
    <s v="S"/>
    <x v="0"/>
    <x v="34"/>
    <x v="0"/>
    <x v="0"/>
    <x v="0"/>
    <n v="0"/>
    <n v="0"/>
    <n v="0"/>
    <n v="0"/>
    <s v="Ramad"/>
    <s v="Repart Ramad"/>
    <x v="1"/>
  </r>
  <r>
    <x v="7082"/>
    <n v="7538"/>
    <x v="0"/>
    <x v="0"/>
    <s v="A/81/P"/>
    <x v="2"/>
    <s v="P"/>
    <x v="0"/>
    <x v="13"/>
    <x v="1"/>
    <x v="696"/>
    <x v="1324"/>
    <n v="0"/>
    <n v="0"/>
    <n v="12424"/>
    <n v="15601"/>
    <s v="Uncionted"/>
    <s v="Achira Uncionted"/>
    <x v="0"/>
  </r>
  <r>
    <x v="7083"/>
    <n v="7538"/>
    <x v="0"/>
    <x v="0"/>
    <s v="A/81/P"/>
    <x v="2"/>
    <s v="P"/>
    <x v="2"/>
    <x v="12"/>
    <x v="0"/>
    <x v="286"/>
    <x v="1325"/>
    <n v="0"/>
    <n v="1229"/>
    <n v="0"/>
    <n v="3916"/>
    <s v="Uncionted"/>
    <s v="Marfar Uncionted"/>
    <x v="0"/>
  </r>
  <r>
    <x v="7084"/>
    <n v="7542"/>
    <x v="1"/>
    <x v="0"/>
    <s v="F/1442/S"/>
    <x v="1"/>
    <s v="S"/>
    <x v="0"/>
    <x v="8"/>
    <x v="0"/>
    <x v="23"/>
    <x v="700"/>
    <n v="0"/>
    <n v="0"/>
    <n v="844"/>
    <n v="901"/>
    <s v="Batestonley"/>
    <s v="Gabria Batestonley"/>
    <x v="0"/>
  </r>
  <r>
    <x v="7085"/>
    <n v="7543"/>
    <x v="1"/>
    <x v="0"/>
    <s v="F/1564/P"/>
    <x v="1"/>
    <s v="P"/>
    <x v="0"/>
    <x v="19"/>
    <x v="0"/>
    <x v="0"/>
    <x v="0"/>
    <n v="702"/>
    <n v="0"/>
    <n v="56"/>
    <n v="758"/>
    <s v="Saley"/>
    <s v="Patsya Saley"/>
    <x v="0"/>
  </r>
  <r>
    <x v="7086"/>
    <n v="7544"/>
    <x v="1"/>
    <x v="0"/>
    <s v="E/501/S"/>
    <x v="6"/>
    <s v="S"/>
    <x v="0"/>
    <x v="48"/>
    <x v="0"/>
    <x v="102"/>
    <x v="0"/>
    <n v="0"/>
    <n v="669"/>
    <n v="0"/>
    <n v="787"/>
    <s v="Brightez"/>
    <s v="Jasony Brightez"/>
    <x v="0"/>
  </r>
  <r>
    <x v="7087"/>
    <n v="7545"/>
    <x v="1"/>
    <x v="1"/>
    <s v="G/1225/S"/>
    <x v="3"/>
    <s v="S"/>
    <x v="0"/>
    <x v="34"/>
    <x v="0"/>
    <x v="0"/>
    <x v="0"/>
    <n v="0"/>
    <n v="0"/>
    <n v="0"/>
    <n v="0"/>
    <s v="Nguerrettye"/>
    <s v="Jasony Nguerrettye"/>
    <x v="0"/>
  </r>
  <r>
    <x v="7088"/>
    <n v="7549"/>
    <x v="1"/>
    <x v="0"/>
    <s v="E/489/P"/>
    <x v="6"/>
    <s v="P"/>
    <x v="0"/>
    <x v="15"/>
    <x v="0"/>
    <x v="0"/>
    <x v="450"/>
    <n v="1468"/>
    <n v="2"/>
    <n v="119"/>
    <n v="1608"/>
    <s v="Beangley"/>
    <s v="Beula Beangley"/>
    <x v="1"/>
  </r>
  <r>
    <x v="7089"/>
    <n v="7550"/>
    <x v="1"/>
    <x v="1"/>
    <s v="G/1216/P"/>
    <x v="3"/>
    <s v="P"/>
    <x v="1"/>
    <x v="41"/>
    <x v="0"/>
    <x v="0"/>
    <x v="0"/>
    <n v="0"/>
    <n v="0"/>
    <n v="0"/>
    <n v="0"/>
    <s v="Bardinard"/>
    <s v="Davis Bardinard"/>
    <x v="1"/>
  </r>
  <r>
    <x v="7090"/>
    <n v="7552"/>
    <x v="1"/>
    <x v="0"/>
    <s v="E/490/P"/>
    <x v="6"/>
    <s v="P"/>
    <x v="0"/>
    <x v="6"/>
    <x v="0"/>
    <x v="0"/>
    <x v="527"/>
    <n v="97"/>
    <n v="43"/>
    <n v="0"/>
    <n v="792"/>
    <s v="Callowery"/>
    <s v="Jacky Callowery"/>
    <x v="1"/>
  </r>
  <r>
    <x v="7091"/>
    <n v="7553"/>
    <x v="1"/>
    <x v="0"/>
    <s v="F/1444/S"/>
    <x v="1"/>
    <s v="S"/>
    <x v="1"/>
    <x v="43"/>
    <x v="0"/>
    <x v="50"/>
    <x v="370"/>
    <n v="0"/>
    <n v="0"/>
    <n v="565"/>
    <n v="599"/>
    <s v="Bushafford"/>
    <s v="Walla Bushafford"/>
    <x v="0"/>
  </r>
  <r>
    <x v="7092"/>
    <n v="7559"/>
    <x v="1"/>
    <x v="0"/>
    <s v="F/1569/P"/>
    <x v="1"/>
    <s v="P"/>
    <x v="0"/>
    <x v="15"/>
    <x v="0"/>
    <x v="0"/>
    <x v="0"/>
    <n v="441"/>
    <n v="0"/>
    <n v="423"/>
    <n v="864"/>
    <s v="Castannison"/>
    <s v="Stace Castannison"/>
    <x v="0"/>
  </r>
  <r>
    <x v="7093"/>
    <n v="7560"/>
    <x v="0"/>
    <x v="2"/>
    <s v="C/244/P"/>
    <x v="7"/>
    <s v="P"/>
    <x v="0"/>
    <x v="30"/>
    <x v="0"/>
    <x v="0"/>
    <x v="0"/>
    <n v="0"/>
    <n v="0"/>
    <n v="0"/>
    <n v="0"/>
    <s v="Quidedbolt"/>
    <s v="Proxima Quidedbolt"/>
    <x v="1"/>
  </r>
  <r>
    <x v="7094"/>
    <n v="7561"/>
    <x v="1"/>
    <x v="0"/>
    <s v="F/1445/S"/>
    <x v="1"/>
    <s v="S"/>
    <x v="0"/>
    <x v="41"/>
    <x v="0"/>
    <x v="538"/>
    <x v="1326"/>
    <n v="0"/>
    <n v="66"/>
    <n v="140"/>
    <n v="776"/>
    <s v="-"/>
    <s v="-"/>
    <x v="0"/>
  </r>
  <r>
    <x v="7095"/>
    <n v="7156"/>
    <x v="2"/>
    <x v="1"/>
    <s v="E/475/S"/>
    <x v="6"/>
    <s v="S"/>
    <x v="0"/>
    <x v="14"/>
    <x v="0"/>
    <x v="0"/>
    <x v="0"/>
    <n v="0"/>
    <n v="0"/>
    <n v="0"/>
    <n v="0"/>
    <s v="Ramad"/>
    <s v="Pigars Ramad"/>
    <x v="1"/>
  </r>
  <r>
    <x v="7096"/>
    <n v="7565"/>
    <x v="0"/>
    <x v="0"/>
    <s v="B/247/P"/>
    <x v="0"/>
    <s v="P"/>
    <x v="0"/>
    <x v="12"/>
    <x v="0"/>
    <x v="71"/>
    <x v="1327"/>
    <n v="0"/>
    <n v="50"/>
    <n v="1282"/>
    <n v="8606"/>
    <s v="Praded"/>
    <s v="Zaurion Praded"/>
    <x v="1"/>
  </r>
  <r>
    <x v="7097"/>
    <n v="7565"/>
    <x v="0"/>
    <x v="1"/>
    <s v="B/247/P"/>
    <x v="0"/>
    <s v="P"/>
    <x v="2"/>
    <x v="30"/>
    <x v="0"/>
    <x v="0"/>
    <x v="0"/>
    <n v="0"/>
    <n v="0"/>
    <n v="0"/>
    <n v="0"/>
    <s v="Praded"/>
    <s v="Thaban Praded"/>
    <x v="1"/>
  </r>
  <r>
    <x v="7098"/>
    <n v="7565"/>
    <x v="0"/>
    <x v="0"/>
    <s v="B/247/P"/>
    <x v="0"/>
    <s v="P"/>
    <x v="2"/>
    <x v="36"/>
    <x v="0"/>
    <x v="0"/>
    <x v="1328"/>
    <n v="0"/>
    <n v="125"/>
    <n v="5913"/>
    <n v="6810"/>
    <s v="Praded"/>
    <s v="Matark Praded"/>
    <x v="0"/>
  </r>
  <r>
    <x v="7099"/>
    <n v="7565"/>
    <x v="0"/>
    <x v="0"/>
    <s v="B/247/P"/>
    <x v="0"/>
    <s v="P"/>
    <x v="0"/>
    <x v="49"/>
    <x v="0"/>
    <x v="0"/>
    <x v="0"/>
    <n v="0"/>
    <n v="0"/>
    <n v="0"/>
    <n v="0"/>
    <s v="Praded"/>
    <s v="Alphah Praded"/>
    <x v="1"/>
  </r>
  <r>
    <x v="7100"/>
    <n v="7567"/>
    <x v="1"/>
    <x v="1"/>
    <s v="G/1227/S"/>
    <x v="3"/>
    <s v="S"/>
    <x v="2"/>
    <x v="24"/>
    <x v="0"/>
    <x v="0"/>
    <x v="0"/>
    <n v="0"/>
    <n v="0"/>
    <n v="0"/>
    <n v="0"/>
    <s v="Farmonrada"/>
    <s v="Lyde Farmonrada"/>
    <x v="0"/>
  </r>
  <r>
    <x v="7101"/>
    <n v="7568"/>
    <x v="1"/>
    <x v="0"/>
    <s v="F/1571/P"/>
    <x v="1"/>
    <s v="P"/>
    <x v="0"/>
    <x v="43"/>
    <x v="0"/>
    <x v="964"/>
    <x v="0"/>
    <n v="416"/>
    <n v="0"/>
    <n v="8"/>
    <n v="804"/>
    <s v="Farleyatton"/>
    <s v="Mira Farleyatton"/>
    <x v="0"/>
  </r>
  <r>
    <x v="7102"/>
    <n v="7156"/>
    <x v="2"/>
    <x v="0"/>
    <s v="E/475/S"/>
    <x v="6"/>
    <s v="S"/>
    <x v="0"/>
    <x v="56"/>
    <x v="0"/>
    <x v="0"/>
    <x v="0"/>
    <n v="0"/>
    <n v="0"/>
    <n v="0"/>
    <n v="0"/>
    <s v="Ramad"/>
    <s v="Mele Ramad"/>
    <x v="1"/>
  </r>
  <r>
    <x v="7103"/>
    <n v="7157"/>
    <x v="2"/>
    <x v="1"/>
    <s v=""/>
    <x v="4"/>
    <s v=""/>
    <x v="0"/>
    <x v="38"/>
    <x v="0"/>
    <x v="0"/>
    <x v="0"/>
    <n v="0"/>
    <n v="0"/>
    <n v="0"/>
    <n v="0"/>
    <s v="Must"/>
    <s v="Unchex Must"/>
    <x v="1"/>
  </r>
  <r>
    <x v="7104"/>
    <n v="7572"/>
    <x v="1"/>
    <x v="1"/>
    <s v="G/1228/S"/>
    <x v="3"/>
    <s v="S"/>
    <x v="0"/>
    <x v="9"/>
    <x v="0"/>
    <x v="0"/>
    <x v="0"/>
    <n v="0"/>
    <n v="0"/>
    <n v="0"/>
    <n v="0"/>
    <s v="Balley"/>
    <s v="Blancy Balley"/>
    <x v="0"/>
  </r>
  <r>
    <x v="7105"/>
    <n v="7573"/>
    <x v="1"/>
    <x v="1"/>
    <s v="G/1217/P"/>
    <x v="3"/>
    <s v="P"/>
    <x v="1"/>
    <x v="43"/>
    <x v="0"/>
    <x v="0"/>
    <x v="0"/>
    <n v="0"/>
    <n v="0"/>
    <n v="0"/>
    <n v="0"/>
    <s v="Welltonces"/>
    <s v="Teryla Welltonces"/>
    <x v="0"/>
  </r>
  <r>
    <x v="7106"/>
    <n v="7574"/>
    <x v="0"/>
    <x v="1"/>
    <s v="B/287/S"/>
    <x v="0"/>
    <s v="S"/>
    <x v="2"/>
    <x v="3"/>
    <x v="0"/>
    <x v="0"/>
    <x v="0"/>
    <n v="0"/>
    <n v="0"/>
    <n v="0"/>
    <n v="0"/>
    <s v="Alindiveng"/>
    <s v="Nunkib Alindiveng"/>
    <x v="1"/>
  </r>
  <r>
    <x v="7107"/>
    <n v="7576"/>
    <x v="0"/>
    <x v="0"/>
    <s v="D/239/P"/>
    <x v="5"/>
    <s v="P"/>
    <x v="0"/>
    <x v="40"/>
    <x v="0"/>
    <x v="117"/>
    <x v="1329"/>
    <n v="1"/>
    <n v="49"/>
    <n v="52"/>
    <n v="2369"/>
    <s v="Alenat"/>
    <s v="Mergas Alenat"/>
    <x v="1"/>
  </r>
  <r>
    <x v="7108"/>
    <n v="7576"/>
    <x v="0"/>
    <x v="0"/>
    <s v="D/239/P"/>
    <x v="5"/>
    <s v="P"/>
    <x v="0"/>
    <x v="0"/>
    <x v="0"/>
    <x v="71"/>
    <x v="286"/>
    <n v="0"/>
    <n v="0"/>
    <n v="1360"/>
    <n v="1892"/>
    <s v="Alenat"/>
    <s v="Skyrmak Alenat"/>
    <x v="0"/>
  </r>
  <r>
    <x v="7109"/>
    <n v="7577"/>
    <x v="1"/>
    <x v="0"/>
    <s v="E/502/S"/>
    <x v="6"/>
    <s v="S"/>
    <x v="1"/>
    <x v="9"/>
    <x v="0"/>
    <x v="732"/>
    <x v="245"/>
    <n v="0"/>
    <n v="1323"/>
    <n v="0"/>
    <n v="1533"/>
    <s v="Beston"/>
    <s v="Gera Beston"/>
    <x v="0"/>
  </r>
  <r>
    <x v="7110"/>
    <n v="7578"/>
    <x v="1"/>
    <x v="0"/>
    <s v="F/1572/P"/>
    <x v="1"/>
    <s v="P"/>
    <x v="2"/>
    <x v="9"/>
    <x v="0"/>
    <x v="758"/>
    <x v="0"/>
    <n v="4"/>
    <n v="0"/>
    <n v="0"/>
    <n v="657"/>
    <s v="Popelacruz"/>
    <s v="Idace Popelacruz"/>
    <x v="0"/>
  </r>
  <r>
    <x v="7111"/>
    <n v="7579"/>
    <x v="1"/>
    <x v="0"/>
    <s v="G/1229/S"/>
    <x v="3"/>
    <s v="S"/>
    <x v="1"/>
    <x v="11"/>
    <x v="0"/>
    <x v="27"/>
    <x v="112"/>
    <n v="56"/>
    <n v="613"/>
    <n v="0"/>
    <n v="677"/>
    <s v="Curton"/>
    <s v="Willy Curton"/>
    <x v="1"/>
  </r>
  <r>
    <x v="7112"/>
    <n v="7580"/>
    <x v="1"/>
    <x v="1"/>
    <s v="G/1230/S"/>
    <x v="3"/>
    <s v="S"/>
    <x v="0"/>
    <x v="15"/>
    <x v="0"/>
    <x v="0"/>
    <x v="0"/>
    <n v="0"/>
    <n v="0"/>
    <n v="0"/>
    <n v="0"/>
    <s v="Sweenez"/>
    <s v="Billya Sweenez"/>
    <x v="1"/>
  </r>
  <r>
    <x v="7113"/>
    <n v="7157"/>
    <x v="2"/>
    <x v="0"/>
    <s v="D/219/S"/>
    <x v="5"/>
    <s v="S"/>
    <x v="0"/>
    <x v="3"/>
    <x v="0"/>
    <x v="1148"/>
    <x v="0"/>
    <n v="754"/>
    <n v="0"/>
    <n v="0"/>
    <n v="2385"/>
    <s v="Must"/>
    <s v="Terek Must"/>
    <x v="0"/>
  </r>
  <r>
    <x v="7114"/>
    <n v="7584"/>
    <x v="0"/>
    <x v="2"/>
    <s v="B/288/S"/>
    <x v="0"/>
    <s v="S"/>
    <x v="3"/>
    <x v="43"/>
    <x v="0"/>
    <x v="0"/>
    <x v="0"/>
    <n v="0"/>
    <n v="0"/>
    <n v="0"/>
    <n v="0"/>
    <s v="Swingse"/>
    <s v="Arrain Swingse"/>
    <x v="1"/>
  </r>
  <r>
    <x v="7115"/>
    <n v="7584"/>
    <x v="0"/>
    <x v="1"/>
    <s v="B/288/S"/>
    <x v="0"/>
    <s v="S"/>
    <x v="0"/>
    <x v="67"/>
    <x v="0"/>
    <x v="0"/>
    <x v="0"/>
    <n v="0"/>
    <n v="0"/>
    <n v="0"/>
    <n v="0"/>
    <s v="Swingse"/>
    <s v="Sterfik Swingse"/>
    <x v="1"/>
  </r>
  <r>
    <x v="7116"/>
    <n v="7584"/>
    <x v="0"/>
    <x v="0"/>
    <s v="B/288/S"/>
    <x v="0"/>
    <s v="S"/>
    <x v="0"/>
    <x v="14"/>
    <x v="0"/>
    <x v="0"/>
    <x v="1330"/>
    <n v="0"/>
    <n v="19"/>
    <n v="1776"/>
    <n v="2795"/>
    <s v="Swingse"/>
    <s v="Mesaton Swingse"/>
    <x v="0"/>
  </r>
  <r>
    <x v="7117"/>
    <n v="7585"/>
    <x v="0"/>
    <x v="1"/>
    <s v="C/281/S"/>
    <x v="7"/>
    <s v="S"/>
    <x v="2"/>
    <x v="14"/>
    <x v="0"/>
    <x v="0"/>
    <x v="0"/>
    <n v="0"/>
    <n v="0"/>
    <n v="0"/>
    <n v="0"/>
    <s v="Admingried"/>
    <s v="Suhaino Admingried"/>
    <x v="1"/>
  </r>
  <r>
    <x v="7118"/>
    <n v="7585"/>
    <x v="0"/>
    <x v="0"/>
    <s v="C/281/S"/>
    <x v="7"/>
    <s v="S"/>
    <x v="0"/>
    <x v="0"/>
    <x v="2"/>
    <x v="1149"/>
    <x v="338"/>
    <n v="432"/>
    <n v="3560"/>
    <n v="54"/>
    <n v="12273"/>
    <s v="Admingried"/>
    <s v="Azhasim Admingried"/>
    <x v="0"/>
  </r>
  <r>
    <x v="7119"/>
    <n v="7585"/>
    <x v="0"/>
    <x v="0"/>
    <s v="C/281/S"/>
    <x v="7"/>
    <s v="S"/>
    <x v="0"/>
    <x v="7"/>
    <x v="0"/>
    <x v="0"/>
    <x v="1331"/>
    <n v="1309"/>
    <n v="18"/>
    <n v="11"/>
    <n v="4012"/>
    <s v="Admingried"/>
    <s v="Unukath Admingried"/>
    <x v="1"/>
  </r>
  <r>
    <x v="7120"/>
    <n v="7585"/>
    <x v="0"/>
    <x v="1"/>
    <s v="C/281/S"/>
    <x v="7"/>
    <s v="S"/>
    <x v="0"/>
    <x v="43"/>
    <x v="0"/>
    <x v="0"/>
    <x v="0"/>
    <n v="0"/>
    <n v="0"/>
    <n v="0"/>
    <n v="0"/>
    <s v="Admingried"/>
    <s v="Chard Admingried"/>
    <x v="1"/>
  </r>
  <r>
    <x v="7121"/>
    <n v="7586"/>
    <x v="0"/>
    <x v="0"/>
    <s v="C/245/P"/>
    <x v="7"/>
    <s v="P"/>
    <x v="0"/>
    <x v="19"/>
    <x v="0"/>
    <x v="1150"/>
    <x v="1332"/>
    <n v="0"/>
    <n v="7"/>
    <n v="951"/>
    <n v="2308"/>
    <s v="Switmorary"/>
    <s v="Weion Switmorary"/>
    <x v="1"/>
  </r>
  <r>
    <x v="7122"/>
    <n v="7588"/>
    <x v="1"/>
    <x v="1"/>
    <s v="G/1219/P"/>
    <x v="3"/>
    <s v="P"/>
    <x v="2"/>
    <x v="16"/>
    <x v="0"/>
    <x v="0"/>
    <x v="0"/>
    <n v="0"/>
    <n v="0"/>
    <n v="0"/>
    <n v="0"/>
    <s v="Hersons"/>
    <s v="Lan Hersons"/>
    <x v="1"/>
  </r>
  <r>
    <x v="7123"/>
    <n v="7588"/>
    <x v="1"/>
    <x v="0"/>
    <s v="G/1219/P"/>
    <x v="3"/>
    <s v="P"/>
    <x v="2"/>
    <x v="24"/>
    <x v="0"/>
    <x v="0"/>
    <x v="306"/>
    <n v="0"/>
    <n v="0"/>
    <n v="0"/>
    <n v="714"/>
    <s v="Hersons"/>
    <s v="Aude Hersons"/>
    <x v="1"/>
  </r>
  <r>
    <x v="7124"/>
    <n v="7592"/>
    <x v="1"/>
    <x v="0"/>
    <s v="F/1450/S"/>
    <x v="1"/>
    <s v="S"/>
    <x v="0"/>
    <x v="41"/>
    <x v="0"/>
    <x v="0"/>
    <x v="0"/>
    <n v="0"/>
    <n v="1586"/>
    <n v="0"/>
    <n v="1586"/>
    <s v="Wolferton"/>
    <s v="Stelly Wolferton"/>
    <x v="0"/>
  </r>
  <r>
    <x v="7125"/>
    <n v="7594"/>
    <x v="0"/>
    <x v="1"/>
    <s v="C/282/S"/>
    <x v="7"/>
    <s v="S"/>
    <x v="2"/>
    <x v="18"/>
    <x v="0"/>
    <x v="0"/>
    <x v="0"/>
    <n v="0"/>
    <n v="0"/>
    <n v="0"/>
    <n v="0"/>
    <s v="Supiensive"/>
    <s v="Minonus Supiensive"/>
    <x v="1"/>
  </r>
  <r>
    <x v="7126"/>
    <n v="7595"/>
    <x v="1"/>
    <x v="0"/>
    <s v="F/1451/S"/>
    <x v="1"/>
    <s v="S"/>
    <x v="0"/>
    <x v="39"/>
    <x v="0"/>
    <x v="0"/>
    <x v="112"/>
    <n v="661"/>
    <n v="0"/>
    <n v="93"/>
    <n v="761"/>
    <s v="Owery"/>
    <s v="Enrie Owery"/>
    <x v="1"/>
  </r>
  <r>
    <x v="7127"/>
    <n v="7596"/>
    <x v="0"/>
    <x v="1"/>
    <s v="C/283/S"/>
    <x v="7"/>
    <s v="S"/>
    <x v="2"/>
    <x v="46"/>
    <x v="0"/>
    <x v="0"/>
    <x v="0"/>
    <n v="0"/>
    <n v="0"/>
    <n v="0"/>
    <n v="0"/>
    <s v="Fralledic"/>
    <s v="Polaton Fralledic"/>
    <x v="1"/>
  </r>
  <r>
    <x v="7128"/>
    <n v="7596"/>
    <x v="0"/>
    <x v="1"/>
    <s v="C/283/S"/>
    <x v="7"/>
    <s v="S"/>
    <x v="0"/>
    <x v="35"/>
    <x v="0"/>
    <x v="0"/>
    <x v="0"/>
    <n v="0"/>
    <n v="0"/>
    <n v="0"/>
    <n v="0"/>
    <s v="-"/>
    <s v="-"/>
    <x v="1"/>
  </r>
  <r>
    <x v="7129"/>
    <n v="7598"/>
    <x v="1"/>
    <x v="1"/>
    <s v="G/1231/S"/>
    <x v="3"/>
    <s v="S"/>
    <x v="1"/>
    <x v="61"/>
    <x v="0"/>
    <x v="0"/>
    <x v="0"/>
    <n v="0"/>
    <n v="0"/>
    <n v="0"/>
    <n v="0"/>
    <s v="Ingston"/>
    <s v="Danie Ingston"/>
    <x v="1"/>
  </r>
  <r>
    <x v="7130"/>
    <n v="7599"/>
    <x v="1"/>
    <x v="0"/>
    <s v="E/495/P"/>
    <x v="6"/>
    <s v="P"/>
    <x v="0"/>
    <x v="5"/>
    <x v="0"/>
    <x v="0"/>
    <x v="1333"/>
    <n v="135"/>
    <n v="225"/>
    <n v="223"/>
    <n v="787"/>
    <s v="-"/>
    <s v="-"/>
    <x v="0"/>
  </r>
  <r>
    <x v="7131"/>
    <n v="7601"/>
    <x v="1"/>
    <x v="0"/>
    <s v="G/1232/S"/>
    <x v="3"/>
    <s v="S"/>
    <x v="0"/>
    <x v="30"/>
    <x v="0"/>
    <x v="421"/>
    <x v="807"/>
    <n v="0"/>
    <n v="241"/>
    <n v="0"/>
    <n v="1007"/>
    <s v="Starkers"/>
    <s v="Amela Starkers"/>
    <x v="0"/>
  </r>
  <r>
    <x v="7132"/>
    <n v="7165"/>
    <x v="2"/>
    <x v="1"/>
    <s v="F/1377/S"/>
    <x v="1"/>
    <s v="S"/>
    <x v="0"/>
    <x v="41"/>
    <x v="0"/>
    <x v="0"/>
    <x v="0"/>
    <n v="0"/>
    <n v="0"/>
    <n v="0"/>
    <n v="0"/>
    <s v="Walé"/>
    <s v="Hal Walé"/>
    <x v="1"/>
  </r>
  <r>
    <x v="7133"/>
    <n v="7166"/>
    <x v="2"/>
    <x v="0"/>
    <s v="F/1378/S"/>
    <x v="1"/>
    <s v="S"/>
    <x v="0"/>
    <x v="43"/>
    <x v="0"/>
    <x v="1099"/>
    <x v="0"/>
    <n v="5"/>
    <n v="2032"/>
    <n v="0"/>
    <n v="2899"/>
    <s v="Purte"/>
    <s v="Cinst Purte"/>
    <x v="0"/>
  </r>
  <r>
    <x v="7134"/>
    <n v="7181"/>
    <x v="2"/>
    <x v="1"/>
    <s v="F/1488/P"/>
    <x v="1"/>
    <s v="P"/>
    <x v="0"/>
    <x v="7"/>
    <x v="0"/>
    <x v="0"/>
    <x v="0"/>
    <n v="0"/>
    <n v="0"/>
    <n v="0"/>
    <n v="0"/>
    <s v="Date"/>
    <s v="Unchal Date"/>
    <x v="1"/>
  </r>
  <r>
    <x v="7135"/>
    <n v="7205"/>
    <x v="2"/>
    <x v="0"/>
    <s v="F/1386/S"/>
    <x v="1"/>
    <s v="S"/>
    <x v="0"/>
    <x v="34"/>
    <x v="0"/>
    <x v="441"/>
    <x v="0"/>
    <n v="158"/>
    <n v="0"/>
    <n v="28"/>
    <n v="1216"/>
    <s v="Flake"/>
    <s v="Chees Flake"/>
    <x v="0"/>
  </r>
  <r>
    <x v="7136"/>
    <n v="7215"/>
    <x v="2"/>
    <x v="1"/>
    <s v="F/1494/P"/>
    <x v="1"/>
    <s v="P"/>
    <x v="0"/>
    <x v="1"/>
    <x v="0"/>
    <x v="0"/>
    <x v="0"/>
    <n v="0"/>
    <n v="0"/>
    <n v="0"/>
    <n v="0"/>
    <s v="Erte"/>
    <s v="Sceros Erte"/>
    <x v="1"/>
  </r>
  <r>
    <x v="7137"/>
    <n v="7609"/>
    <x v="0"/>
    <x v="0"/>
    <s v="A/83/P"/>
    <x v="2"/>
    <s v="P"/>
    <x v="2"/>
    <x v="46"/>
    <x v="1"/>
    <x v="0"/>
    <x v="179"/>
    <n v="0"/>
    <n v="1503"/>
    <n v="1392"/>
    <n v="2916"/>
    <s v="Reeddommy"/>
    <s v="Astorux Reeddommy"/>
    <x v="0"/>
  </r>
  <r>
    <x v="7138"/>
    <n v="7609"/>
    <x v="0"/>
    <x v="1"/>
    <s v="A/83/P"/>
    <x v="2"/>
    <s v="P"/>
    <x v="0"/>
    <x v="0"/>
    <x v="0"/>
    <x v="0"/>
    <x v="0"/>
    <n v="0"/>
    <n v="0"/>
    <n v="0"/>
    <n v="0"/>
    <s v="Reeddommy"/>
    <s v="Sabiton Reeddommy"/>
    <x v="1"/>
  </r>
  <r>
    <x v="7139"/>
    <n v="7614"/>
    <x v="0"/>
    <x v="1"/>
    <s v="C/246/P"/>
    <x v="7"/>
    <s v="P"/>
    <x v="2"/>
    <x v="46"/>
    <x v="0"/>
    <x v="0"/>
    <x v="0"/>
    <n v="0"/>
    <n v="0"/>
    <n v="0"/>
    <n v="0"/>
    <s v="Diabysid"/>
    <s v="Canonon Diabysid"/>
    <x v="1"/>
  </r>
  <r>
    <x v="7140"/>
    <n v="7616"/>
    <x v="1"/>
    <x v="0"/>
    <s v="F/1457/S"/>
    <x v="1"/>
    <s v="S"/>
    <x v="1"/>
    <x v="28"/>
    <x v="0"/>
    <x v="492"/>
    <x v="1035"/>
    <n v="0"/>
    <n v="0"/>
    <n v="0"/>
    <n v="736"/>
    <s v="Boyersons"/>
    <s v="Jandy Boyersons"/>
    <x v="1"/>
  </r>
  <r>
    <x v="7141"/>
    <n v="7618"/>
    <x v="1"/>
    <x v="0"/>
    <s v="G/1235/S"/>
    <x v="3"/>
    <s v="S"/>
    <x v="0"/>
    <x v="41"/>
    <x v="0"/>
    <x v="989"/>
    <x v="179"/>
    <n v="27"/>
    <n v="0"/>
    <n v="0"/>
    <n v="809"/>
    <s v="Raney"/>
    <s v="Leenny Raney"/>
    <x v="1"/>
  </r>
  <r>
    <x v="7142"/>
    <n v="7217"/>
    <x v="2"/>
    <x v="0"/>
    <s v="F/1495/P"/>
    <x v="1"/>
    <s v="P"/>
    <x v="0"/>
    <x v="33"/>
    <x v="0"/>
    <x v="234"/>
    <x v="0"/>
    <n v="874"/>
    <n v="226"/>
    <n v="0"/>
    <n v="1121"/>
    <s v="Pead"/>
    <s v="Bleda Pead"/>
    <x v="1"/>
  </r>
  <r>
    <x v="7143"/>
    <n v="7621"/>
    <x v="0"/>
    <x v="1"/>
    <s v="B/250/P"/>
    <x v="0"/>
    <s v="P"/>
    <x v="2"/>
    <x v="8"/>
    <x v="0"/>
    <x v="0"/>
    <x v="0"/>
    <n v="0"/>
    <n v="0"/>
    <n v="0"/>
    <n v="0"/>
    <s v="Subcap"/>
    <s v="Halla Subcap"/>
    <x v="1"/>
  </r>
  <r>
    <x v="7144"/>
    <n v="7622"/>
    <x v="1"/>
    <x v="0"/>
    <s v="G/1237/S"/>
    <x v="3"/>
    <s v="S"/>
    <x v="0"/>
    <x v="14"/>
    <x v="0"/>
    <x v="0"/>
    <x v="0"/>
    <n v="185"/>
    <n v="584"/>
    <n v="0"/>
    <n v="769"/>
    <s v="Noeley"/>
    <s v="Jona Noeley"/>
    <x v="0"/>
  </r>
  <r>
    <x v="7145"/>
    <n v="7623"/>
    <x v="1"/>
    <x v="0"/>
    <s v="G/1223/P"/>
    <x v="3"/>
    <s v="P"/>
    <x v="0"/>
    <x v="46"/>
    <x v="0"/>
    <x v="0"/>
    <x v="0"/>
    <n v="84"/>
    <n v="798"/>
    <n v="0"/>
    <n v="882"/>
    <s v="Valexandez"/>
    <s v="Ricia Valexandez"/>
    <x v="0"/>
  </r>
  <r>
    <x v="7146"/>
    <n v="7624"/>
    <x v="0"/>
    <x v="1"/>
    <s v="C/284/S"/>
    <x v="7"/>
    <s v="S"/>
    <x v="1"/>
    <x v="53"/>
    <x v="0"/>
    <x v="0"/>
    <x v="0"/>
    <n v="0"/>
    <n v="0"/>
    <n v="0"/>
    <n v="0"/>
    <s v="Emetillove"/>
    <s v="Gieba Emetillove"/>
    <x v="1"/>
  </r>
  <r>
    <x v="7147"/>
    <n v="7625"/>
    <x v="1"/>
    <x v="0"/>
    <s v="F/1458/S"/>
    <x v="1"/>
    <s v="S"/>
    <x v="0"/>
    <x v="33"/>
    <x v="0"/>
    <x v="0"/>
    <x v="0"/>
    <n v="114"/>
    <n v="2"/>
    <n v="683"/>
    <n v="799"/>
    <s v="Burryerson"/>
    <s v="Gerly Burryerson"/>
    <x v="0"/>
  </r>
  <r>
    <x v="7148"/>
    <n v="7626"/>
    <x v="1"/>
    <x v="0"/>
    <s v="E/496/P"/>
    <x v="6"/>
    <s v="P"/>
    <x v="0"/>
    <x v="19"/>
    <x v="0"/>
    <x v="1151"/>
    <x v="310"/>
    <n v="9"/>
    <n v="0"/>
    <n v="0"/>
    <n v="792"/>
    <s v="Stephendsey"/>
    <s v="Nandy Stephendsey"/>
    <x v="0"/>
  </r>
  <r>
    <x v="7149"/>
    <n v="7627"/>
    <x v="0"/>
    <x v="0"/>
    <s v="A/92/S"/>
    <x v="2"/>
    <s v="S"/>
    <x v="2"/>
    <x v="60"/>
    <x v="0"/>
    <x v="0"/>
    <x v="1334"/>
    <n v="4"/>
    <n v="519"/>
    <n v="0"/>
    <n v="5559"/>
    <s v="Reeddommy"/>
    <s v="Beide Reeddommy"/>
    <x v="1"/>
  </r>
  <r>
    <x v="7150"/>
    <n v="7226"/>
    <x v="2"/>
    <x v="0"/>
    <s v="E/481/S"/>
    <x v="6"/>
    <s v="S"/>
    <x v="0"/>
    <x v="28"/>
    <x v="0"/>
    <x v="1152"/>
    <x v="0"/>
    <n v="211"/>
    <n v="21"/>
    <n v="117"/>
    <n v="3540"/>
    <s v="Reke"/>
    <s v="Naffsh Reke"/>
    <x v="0"/>
  </r>
  <r>
    <x v="7151"/>
    <n v="7227"/>
    <x v="2"/>
    <x v="0"/>
    <s v="F/1497/P"/>
    <x v="1"/>
    <s v="P"/>
    <x v="0"/>
    <x v="15"/>
    <x v="0"/>
    <x v="771"/>
    <x v="0"/>
    <n v="1028"/>
    <n v="0"/>
    <n v="0"/>
    <n v="1769"/>
    <s v="Vlake"/>
    <s v="Widin Vlake"/>
    <x v="0"/>
  </r>
  <r>
    <x v="7152"/>
    <n v="7630"/>
    <x v="1"/>
    <x v="0"/>
    <s v="F/1585/P"/>
    <x v="1"/>
    <s v="P"/>
    <x v="2"/>
    <x v="13"/>
    <x v="0"/>
    <x v="0"/>
    <x v="124"/>
    <n v="115"/>
    <n v="1"/>
    <n v="645"/>
    <n v="933"/>
    <s v="Hughriend"/>
    <s v="Estina Hughriend"/>
    <x v="0"/>
  </r>
  <r>
    <x v="7153"/>
    <n v="7631"/>
    <x v="0"/>
    <x v="0"/>
    <s v="E/497/P"/>
    <x v="6"/>
    <s v="P"/>
    <x v="0"/>
    <x v="3"/>
    <x v="0"/>
    <x v="1153"/>
    <x v="424"/>
    <n v="481"/>
    <n v="505"/>
    <n v="1261"/>
    <n v="3453"/>
    <s v="Waring"/>
    <s v="Weid Waring"/>
    <x v="0"/>
  </r>
  <r>
    <x v="7154"/>
    <n v="7233"/>
    <x v="2"/>
    <x v="1"/>
    <s v="E/465/P"/>
    <x v="6"/>
    <s v="P"/>
    <x v="0"/>
    <x v="52"/>
    <x v="0"/>
    <x v="0"/>
    <x v="0"/>
    <n v="0"/>
    <n v="0"/>
    <n v="0"/>
    <n v="0"/>
    <s v="Wala"/>
    <s v="Cles Wala"/>
    <x v="0"/>
  </r>
  <r>
    <x v="7155"/>
    <n v="7633"/>
    <x v="1"/>
    <x v="0"/>
    <s v="G/1224/P"/>
    <x v="3"/>
    <s v="P"/>
    <x v="0"/>
    <x v="0"/>
    <x v="0"/>
    <x v="0"/>
    <x v="0"/>
    <n v="0"/>
    <n v="847"/>
    <n v="1"/>
    <n v="848"/>
    <s v="Hebernandry"/>
    <s v="Dannie Hebernandry"/>
    <x v="0"/>
  </r>
  <r>
    <x v="7156"/>
    <n v="7634"/>
    <x v="1"/>
    <x v="1"/>
    <s v="G/1239/S"/>
    <x v="3"/>
    <s v="S"/>
    <x v="3"/>
    <x v="38"/>
    <x v="0"/>
    <x v="0"/>
    <x v="0"/>
    <n v="0"/>
    <n v="0"/>
    <n v="0"/>
    <n v="0"/>
    <s v="Byerry"/>
    <s v="Johna Byerry"/>
    <x v="1"/>
  </r>
  <r>
    <x v="7157"/>
    <n v="7635"/>
    <x v="0"/>
    <x v="1"/>
    <s v="B/289/S"/>
    <x v="0"/>
    <s v="S"/>
    <x v="2"/>
    <x v="2"/>
    <x v="0"/>
    <x v="0"/>
    <x v="0"/>
    <n v="0"/>
    <n v="0"/>
    <n v="0"/>
    <n v="0"/>
    <s v="Aneetle"/>
    <s v="Caphird Aneetle"/>
    <x v="1"/>
  </r>
  <r>
    <x v="7158"/>
    <n v="7639"/>
    <x v="0"/>
    <x v="1"/>
    <s v="B/290/S"/>
    <x v="0"/>
    <s v="S"/>
    <x v="2"/>
    <x v="5"/>
    <x v="0"/>
    <x v="0"/>
    <x v="0"/>
    <n v="0"/>
    <n v="0"/>
    <n v="0"/>
    <n v="0"/>
    <s v="Invebodene"/>
    <s v="Wimps Invebodene"/>
    <x v="1"/>
  </r>
  <r>
    <x v="7159"/>
    <n v="7640"/>
    <x v="1"/>
    <x v="1"/>
    <s v="G/1226/P"/>
    <x v="3"/>
    <s v="P"/>
    <x v="0"/>
    <x v="40"/>
    <x v="0"/>
    <x v="0"/>
    <x v="0"/>
    <n v="0"/>
    <n v="0"/>
    <n v="0"/>
    <n v="0"/>
    <s v="Mejiarkerox"/>
    <s v="Britta Mejiarkerox"/>
    <x v="1"/>
  </r>
  <r>
    <x v="7160"/>
    <n v="7641"/>
    <x v="1"/>
    <x v="0"/>
    <s v="F/1586/P"/>
    <x v="1"/>
    <s v="P"/>
    <x v="2"/>
    <x v="33"/>
    <x v="0"/>
    <x v="1154"/>
    <x v="215"/>
    <n v="1"/>
    <n v="2"/>
    <n v="0"/>
    <n v="654"/>
    <s v="Peter"/>
    <s v="Harvin Peter"/>
    <x v="1"/>
  </r>
  <r>
    <x v="7161"/>
    <n v="7643"/>
    <x v="0"/>
    <x v="0"/>
    <s v="C/247/P"/>
    <x v="7"/>
    <s v="P"/>
    <x v="2"/>
    <x v="70"/>
    <x v="0"/>
    <x v="8"/>
    <x v="1117"/>
    <n v="0"/>
    <n v="2723"/>
    <n v="7401"/>
    <n v="11621"/>
    <s v="Quelfly"/>
    <s v="Alar Quelfly"/>
    <x v="0"/>
  </r>
  <r>
    <x v="7162"/>
    <n v="7643"/>
    <x v="0"/>
    <x v="1"/>
    <s v="C/247/P"/>
    <x v="7"/>
    <s v="P"/>
    <x v="0"/>
    <x v="9"/>
    <x v="0"/>
    <x v="0"/>
    <x v="0"/>
    <n v="0"/>
    <n v="0"/>
    <n v="0"/>
    <n v="0"/>
    <s v="Quelfly"/>
    <s v="Terion Quelfly"/>
    <x v="1"/>
  </r>
  <r>
    <x v="7163"/>
    <n v="7644"/>
    <x v="1"/>
    <x v="1"/>
    <s v="G/1227/P"/>
    <x v="3"/>
    <s v="P"/>
    <x v="1"/>
    <x v="30"/>
    <x v="0"/>
    <x v="0"/>
    <x v="0"/>
    <n v="0"/>
    <n v="0"/>
    <n v="0"/>
    <n v="0"/>
    <s v="Moorez"/>
    <s v="Hanry Moorez"/>
    <x v="1"/>
  </r>
  <r>
    <x v="7164"/>
    <n v="7646"/>
    <x v="0"/>
    <x v="0"/>
    <s v="C/285/S"/>
    <x v="7"/>
    <s v="S"/>
    <x v="2"/>
    <x v="36"/>
    <x v="0"/>
    <x v="0"/>
    <x v="1335"/>
    <n v="1025"/>
    <n v="189"/>
    <n v="1037"/>
    <n v="18267"/>
    <s v="Sometery"/>
    <s v="Azim Sometery"/>
    <x v="1"/>
  </r>
  <r>
    <x v="7165"/>
    <n v="7646"/>
    <x v="0"/>
    <x v="0"/>
    <s v="C/285/S"/>
    <x v="7"/>
    <s v="S"/>
    <x v="2"/>
    <x v="5"/>
    <x v="1"/>
    <x v="1155"/>
    <x v="467"/>
    <n v="0"/>
    <n v="62"/>
    <n v="904"/>
    <n v="4002"/>
    <s v="Sometery"/>
    <s v="Mahamak Sometery"/>
    <x v="0"/>
  </r>
  <r>
    <x v="7166"/>
    <n v="7646"/>
    <x v="0"/>
    <x v="0"/>
    <s v="C/285/S"/>
    <x v="7"/>
    <s v="S"/>
    <x v="2"/>
    <x v="1"/>
    <x v="0"/>
    <x v="473"/>
    <x v="400"/>
    <n v="0"/>
    <n v="5"/>
    <n v="61"/>
    <n v="4435"/>
    <s v="Sometery"/>
    <s v="Alwaide Sometery"/>
    <x v="1"/>
  </r>
  <r>
    <x v="7167"/>
    <n v="7647"/>
    <x v="1"/>
    <x v="0"/>
    <s v="G/1240/S"/>
    <x v="3"/>
    <s v="S"/>
    <x v="0"/>
    <x v="1"/>
    <x v="0"/>
    <x v="0"/>
    <x v="112"/>
    <n v="127"/>
    <n v="639"/>
    <n v="37"/>
    <n v="810"/>
    <s v="Lopelases"/>
    <s v="Eulah Lopelases"/>
    <x v="0"/>
  </r>
  <r>
    <x v="7168"/>
    <n v="7649"/>
    <x v="1"/>
    <x v="1"/>
    <s v="G/1241/S"/>
    <x v="3"/>
    <s v="S"/>
    <x v="0"/>
    <x v="1"/>
    <x v="0"/>
    <x v="0"/>
    <x v="0"/>
    <n v="0"/>
    <n v="0"/>
    <n v="0"/>
    <n v="0"/>
    <s v="Reenon"/>
    <s v="Toniel Reenon"/>
    <x v="1"/>
  </r>
  <r>
    <x v="7169"/>
    <n v="7650"/>
    <x v="1"/>
    <x v="1"/>
    <s v="G/1242/S"/>
    <x v="3"/>
    <s v="S"/>
    <x v="0"/>
    <x v="16"/>
    <x v="0"/>
    <x v="0"/>
    <x v="0"/>
    <n v="0"/>
    <n v="0"/>
    <n v="0"/>
    <n v="0"/>
    <s v="Palmes"/>
    <s v="Jilly Palmes"/>
    <x v="1"/>
  </r>
  <r>
    <x v="7170"/>
    <n v="7650"/>
    <x v="1"/>
    <x v="1"/>
    <s v="G/1242/S"/>
    <x v="3"/>
    <s v="S"/>
    <x v="2"/>
    <x v="21"/>
    <x v="0"/>
    <x v="0"/>
    <x v="0"/>
    <n v="0"/>
    <n v="0"/>
    <n v="0"/>
    <n v="0"/>
    <s v="Potters"/>
    <s v="Ebonyd Potters"/>
    <x v="0"/>
  </r>
  <r>
    <x v="7171"/>
    <n v="7650"/>
    <x v="1"/>
    <x v="1"/>
    <s v="G/1242/S"/>
    <x v="3"/>
    <s v="S"/>
    <x v="1"/>
    <x v="47"/>
    <x v="0"/>
    <x v="0"/>
    <x v="0"/>
    <n v="0"/>
    <n v="0"/>
    <n v="0"/>
    <n v="0"/>
    <s v="Potters"/>
    <s v="Meline Potters"/>
    <x v="1"/>
  </r>
  <r>
    <x v="7172"/>
    <n v="7650"/>
    <x v="1"/>
    <x v="0"/>
    <s v="F/1461/S"/>
    <x v="1"/>
    <s v="S"/>
    <x v="0"/>
    <x v="41"/>
    <x v="0"/>
    <x v="419"/>
    <x v="241"/>
    <n v="0"/>
    <n v="83"/>
    <n v="0"/>
    <n v="806"/>
    <s v="Potters"/>
    <s v="Royce Potters"/>
    <x v="1"/>
  </r>
  <r>
    <x v="7173"/>
    <n v="7650"/>
    <x v="1"/>
    <x v="1"/>
    <s v="G/1242/S"/>
    <x v="3"/>
    <s v="S"/>
    <x v="0"/>
    <x v="32"/>
    <x v="0"/>
    <x v="0"/>
    <x v="0"/>
    <n v="0"/>
    <n v="0"/>
    <n v="0"/>
    <n v="0"/>
    <s v="Palmes"/>
    <s v="Tera Palmes"/>
    <x v="0"/>
  </r>
  <r>
    <x v="7174"/>
    <n v="7652"/>
    <x v="0"/>
    <x v="1"/>
    <s v="B/292/S"/>
    <x v="0"/>
    <s v="S"/>
    <x v="2"/>
    <x v="46"/>
    <x v="0"/>
    <x v="0"/>
    <x v="0"/>
    <n v="0"/>
    <n v="0"/>
    <n v="0"/>
    <n v="0"/>
    <s v="Eguing"/>
    <s v="Coxatik Eguing"/>
    <x v="1"/>
  </r>
  <r>
    <x v="7175"/>
    <n v="7656"/>
    <x v="1"/>
    <x v="1"/>
    <s v="G/1244/S"/>
    <x v="3"/>
    <s v="S"/>
    <x v="0"/>
    <x v="4"/>
    <x v="0"/>
    <x v="0"/>
    <x v="0"/>
    <n v="0"/>
    <n v="0"/>
    <n v="0"/>
    <n v="0"/>
    <s v="Belley"/>
    <s v="Moniey Belley"/>
    <x v="0"/>
  </r>
  <r>
    <x v="7176"/>
    <n v="7660"/>
    <x v="0"/>
    <x v="1"/>
    <s v="B/294/S"/>
    <x v="0"/>
    <s v="S"/>
    <x v="2"/>
    <x v="36"/>
    <x v="0"/>
    <x v="0"/>
    <x v="0"/>
    <n v="0"/>
    <n v="0"/>
    <n v="0"/>
    <n v="0"/>
    <s v="Lisholtery"/>
    <s v="Atrino Lisholtery"/>
    <x v="1"/>
  </r>
  <r>
    <x v="7177"/>
    <n v="7661"/>
    <x v="1"/>
    <x v="1"/>
    <s v="G/1245/S"/>
    <x v="3"/>
    <s v="S"/>
    <x v="0"/>
    <x v="20"/>
    <x v="0"/>
    <x v="0"/>
    <x v="0"/>
    <n v="0"/>
    <n v="0"/>
    <n v="0"/>
    <n v="0"/>
    <s v="Water"/>
    <s v="Dorene Water"/>
    <x v="1"/>
  </r>
  <r>
    <x v="7178"/>
    <n v="7665"/>
    <x v="1"/>
    <x v="1"/>
    <s v="G/1229/P"/>
    <x v="3"/>
    <s v="P"/>
    <x v="3"/>
    <x v="46"/>
    <x v="0"/>
    <x v="0"/>
    <x v="0"/>
    <n v="0"/>
    <n v="0"/>
    <n v="0"/>
    <n v="0"/>
    <s v="Wellierras"/>
    <s v="Marynk Wellierras"/>
    <x v="1"/>
  </r>
  <r>
    <x v="7179"/>
    <n v="7238"/>
    <x v="2"/>
    <x v="0"/>
    <s v="F/1499/P"/>
    <x v="1"/>
    <s v="P"/>
    <x v="3"/>
    <x v="62"/>
    <x v="0"/>
    <x v="682"/>
    <x v="0"/>
    <n v="414"/>
    <n v="1181"/>
    <n v="0"/>
    <n v="1775"/>
    <s v="Tirt"/>
    <s v="Totax Tirt"/>
    <x v="0"/>
  </r>
  <r>
    <x v="7180"/>
    <n v="7667"/>
    <x v="0"/>
    <x v="1"/>
    <s v="B/251/P"/>
    <x v="0"/>
    <s v="P"/>
    <x v="2"/>
    <x v="24"/>
    <x v="0"/>
    <x v="0"/>
    <x v="0"/>
    <n v="0"/>
    <n v="0"/>
    <n v="0"/>
    <n v="0"/>
    <s v="Opshosent"/>
    <s v="Suhelik Opshosent"/>
    <x v="1"/>
  </r>
  <r>
    <x v="7181"/>
    <n v="7669"/>
    <x v="1"/>
    <x v="0"/>
    <s v="G/1230/P"/>
    <x v="3"/>
    <s v="P"/>
    <x v="0"/>
    <x v="1"/>
    <x v="0"/>
    <x v="0"/>
    <x v="1336"/>
    <n v="136"/>
    <n v="37"/>
    <n v="0"/>
    <n v="809"/>
    <s v="Whiters"/>
    <s v="Philda Whiters"/>
    <x v="0"/>
  </r>
  <r>
    <x v="7182"/>
    <n v="7240"/>
    <x v="2"/>
    <x v="0"/>
    <s v="F/1392/S"/>
    <x v="1"/>
    <s v="S"/>
    <x v="0"/>
    <x v="0"/>
    <x v="0"/>
    <x v="216"/>
    <x v="0"/>
    <n v="2401"/>
    <n v="0"/>
    <n v="0"/>
    <n v="2598"/>
    <s v="Kad"/>
    <s v="Oaters Kad"/>
    <x v="1"/>
  </r>
  <r>
    <x v="7183"/>
    <n v="7671"/>
    <x v="1"/>
    <x v="0"/>
    <s v="F/1466/S"/>
    <x v="1"/>
    <s v="S"/>
    <x v="0"/>
    <x v="19"/>
    <x v="0"/>
    <x v="0"/>
    <x v="112"/>
    <n v="31"/>
    <n v="700"/>
    <n v="0"/>
    <n v="738"/>
    <s v="Patthews"/>
    <s v="Daley Patthews"/>
    <x v="0"/>
  </r>
  <r>
    <x v="7184"/>
    <n v="7240"/>
    <x v="2"/>
    <x v="0"/>
    <s v="F/1392/S"/>
    <x v="1"/>
    <s v="S"/>
    <x v="0"/>
    <x v="41"/>
    <x v="0"/>
    <x v="113"/>
    <x v="0"/>
    <n v="2885"/>
    <n v="1"/>
    <n v="0"/>
    <n v="2935"/>
    <s v="Kad"/>
    <s v="Sunk Kad"/>
    <x v="1"/>
  </r>
  <r>
    <x v="7185"/>
    <n v="7677"/>
    <x v="1"/>
    <x v="1"/>
    <s v="G/1247/S"/>
    <x v="3"/>
    <s v="S"/>
    <x v="1"/>
    <x v="18"/>
    <x v="0"/>
    <x v="0"/>
    <x v="0"/>
    <n v="0"/>
    <n v="0"/>
    <n v="0"/>
    <n v="0"/>
    <s v="Puckenton"/>
    <s v="Alber Puckenton"/>
    <x v="0"/>
  </r>
  <r>
    <x v="7186"/>
    <n v="7678"/>
    <x v="1"/>
    <x v="0"/>
    <s v="G/1231/P"/>
    <x v="3"/>
    <s v="P"/>
    <x v="0"/>
    <x v="42"/>
    <x v="0"/>
    <x v="1156"/>
    <x v="0"/>
    <n v="0"/>
    <n v="77"/>
    <n v="608"/>
    <n v="1817"/>
    <s v="Rocknight"/>
    <s v="Nelly Rocknight"/>
    <x v="0"/>
  </r>
  <r>
    <x v="7187"/>
    <n v="7678"/>
    <x v="1"/>
    <x v="1"/>
    <s v="G/1231/P"/>
    <x v="3"/>
    <s v="P"/>
    <x v="0"/>
    <x v="48"/>
    <x v="0"/>
    <x v="0"/>
    <x v="0"/>
    <n v="0"/>
    <n v="0"/>
    <n v="0"/>
    <n v="0"/>
    <s v="Rocknight"/>
    <s v="Garyan Rocknight"/>
    <x v="1"/>
  </r>
  <r>
    <x v="7188"/>
    <n v="7679"/>
    <x v="1"/>
    <x v="1"/>
    <s v="G/1232/P"/>
    <x v="3"/>
    <s v="P"/>
    <x v="0"/>
    <x v="3"/>
    <x v="0"/>
    <x v="0"/>
    <x v="0"/>
    <n v="0"/>
    <n v="0"/>
    <n v="0"/>
    <n v="0"/>
    <s v="Valezaley"/>
    <s v="Kyley Valezaley"/>
    <x v="0"/>
  </r>
  <r>
    <x v="7189"/>
    <n v="7680"/>
    <x v="0"/>
    <x v="0"/>
    <s v="C/250/P"/>
    <x v="7"/>
    <s v="P"/>
    <x v="0"/>
    <x v="38"/>
    <x v="0"/>
    <x v="0"/>
    <x v="315"/>
    <n v="0"/>
    <n v="7786"/>
    <n v="0"/>
    <n v="7792"/>
    <s v="Ousious"/>
    <s v="Baton Ousious"/>
    <x v="0"/>
  </r>
  <r>
    <x v="7190"/>
    <n v="7682"/>
    <x v="1"/>
    <x v="1"/>
    <s v="G/1248/S"/>
    <x v="3"/>
    <s v="S"/>
    <x v="0"/>
    <x v="70"/>
    <x v="0"/>
    <x v="0"/>
    <x v="0"/>
    <n v="0"/>
    <n v="0"/>
    <n v="0"/>
    <n v="0"/>
    <s v="Solon"/>
    <s v="Denny Solon"/>
    <x v="0"/>
  </r>
  <r>
    <x v="7191"/>
    <n v="7683"/>
    <x v="1"/>
    <x v="0"/>
    <s v="F/1467/S"/>
    <x v="1"/>
    <s v="S"/>
    <x v="0"/>
    <x v="7"/>
    <x v="0"/>
    <x v="0"/>
    <x v="472"/>
    <n v="58"/>
    <n v="0"/>
    <n v="25"/>
    <n v="900"/>
    <s v="Avisnydes"/>
    <s v="Katen Avisnydes"/>
    <x v="1"/>
  </r>
  <r>
    <x v="7192"/>
    <n v="7684"/>
    <x v="0"/>
    <x v="0"/>
    <s v="C/286/S"/>
    <x v="7"/>
    <s v="S"/>
    <x v="0"/>
    <x v="1"/>
    <x v="0"/>
    <x v="1157"/>
    <x v="1337"/>
    <n v="0"/>
    <n v="1"/>
    <n v="262"/>
    <n v="6525"/>
    <s v="Ressing"/>
    <s v="Cheratz Ressing"/>
    <x v="1"/>
  </r>
  <r>
    <x v="7193"/>
    <n v="7687"/>
    <x v="1"/>
    <x v="0"/>
    <s v="F/1596/P"/>
    <x v="1"/>
    <s v="P"/>
    <x v="1"/>
    <x v="28"/>
    <x v="0"/>
    <x v="0"/>
    <x v="0"/>
    <n v="8"/>
    <n v="1"/>
    <n v="1175"/>
    <n v="1184"/>
    <s v="Hortez"/>
    <s v="Dwin Hortez"/>
    <x v="0"/>
  </r>
  <r>
    <x v="7194"/>
    <n v="7688"/>
    <x v="1"/>
    <x v="0"/>
    <s v="G/1233/P"/>
    <x v="3"/>
    <s v="P"/>
    <x v="0"/>
    <x v="16"/>
    <x v="0"/>
    <x v="0"/>
    <x v="0"/>
    <n v="0"/>
    <n v="0"/>
    <n v="0"/>
    <n v="0"/>
    <s v="Harrenoldez"/>
    <s v="Rice Harrenoldez"/>
    <x v="0"/>
  </r>
  <r>
    <x v="7195"/>
    <n v="7689"/>
    <x v="1"/>
    <x v="0"/>
    <s v="F/1597/P"/>
    <x v="1"/>
    <s v="P"/>
    <x v="3"/>
    <x v="1"/>
    <x v="0"/>
    <x v="0"/>
    <x v="259"/>
    <n v="0"/>
    <n v="597"/>
    <n v="0"/>
    <n v="693"/>
    <s v="Sextones"/>
    <s v="Erie Sextones"/>
    <x v="0"/>
  </r>
  <r>
    <x v="7196"/>
    <n v="7690"/>
    <x v="1"/>
    <x v="2"/>
    <s v="G/1234/P"/>
    <x v="3"/>
    <s v="P"/>
    <x v="0"/>
    <x v="7"/>
    <x v="0"/>
    <x v="0"/>
    <x v="0"/>
    <n v="0"/>
    <n v="0"/>
    <n v="0"/>
    <n v="0"/>
    <s v="Stanleyd"/>
    <s v="Juane Stanleyd"/>
    <x v="1"/>
  </r>
  <r>
    <x v="7197"/>
    <n v="7246"/>
    <x v="2"/>
    <x v="0"/>
    <s v="F/1395/S"/>
    <x v="1"/>
    <s v="S"/>
    <x v="0"/>
    <x v="11"/>
    <x v="0"/>
    <x v="1011"/>
    <x v="0"/>
    <n v="17"/>
    <n v="0"/>
    <n v="23"/>
    <n v="1821"/>
    <s v="Khaf"/>
    <s v="Pefox Khaf"/>
    <x v="0"/>
  </r>
  <r>
    <x v="7198"/>
    <n v="7692"/>
    <x v="0"/>
    <x v="0"/>
    <s v="C/287/S"/>
    <x v="7"/>
    <s v="S"/>
    <x v="2"/>
    <x v="25"/>
    <x v="1"/>
    <x v="0"/>
    <x v="626"/>
    <n v="0"/>
    <n v="3204"/>
    <n v="112"/>
    <n v="3364"/>
    <s v="Aroodint"/>
    <s v="Meropus Aroodint"/>
    <x v="0"/>
  </r>
  <r>
    <x v="7199"/>
    <n v="7693"/>
    <x v="0"/>
    <x v="0"/>
    <s v="B/252/P"/>
    <x v="0"/>
    <s v="P"/>
    <x v="0"/>
    <x v="39"/>
    <x v="0"/>
    <x v="0"/>
    <x v="1338"/>
    <n v="0"/>
    <n v="68"/>
    <n v="347"/>
    <n v="3394"/>
    <s v="Roftfuling"/>
    <s v="Cherrak Roftfuling"/>
    <x v="1"/>
  </r>
  <r>
    <x v="7200"/>
    <n v="7693"/>
    <x v="0"/>
    <x v="0"/>
    <s v="B/252/P"/>
    <x v="0"/>
    <s v="P"/>
    <x v="0"/>
    <x v="46"/>
    <x v="0"/>
    <x v="0"/>
    <x v="0"/>
    <n v="0"/>
    <n v="0"/>
    <n v="0"/>
    <n v="0"/>
    <s v="Roftfuling"/>
    <s v="Enibah Roftfuling"/>
    <x v="1"/>
  </r>
  <r>
    <x v="7201"/>
    <n v="7694"/>
    <x v="1"/>
    <x v="0"/>
    <s v="F/1599/P"/>
    <x v="1"/>
    <s v="P"/>
    <x v="0"/>
    <x v="29"/>
    <x v="0"/>
    <x v="416"/>
    <x v="0"/>
    <n v="0"/>
    <n v="25"/>
    <n v="2"/>
    <n v="601"/>
    <s v="Pettyreeman"/>
    <s v="Coracy Pettyreeman"/>
    <x v="0"/>
  </r>
  <r>
    <x v="7202"/>
    <n v="7249"/>
    <x v="2"/>
    <x v="0"/>
    <s v="F/1397/S"/>
    <x v="1"/>
    <s v="S"/>
    <x v="0"/>
    <x v="16"/>
    <x v="0"/>
    <x v="0"/>
    <x v="0"/>
    <n v="0"/>
    <n v="0"/>
    <n v="0"/>
    <n v="0"/>
    <s v="Burle"/>
    <s v="Jetax Burle"/>
    <x v="1"/>
  </r>
  <r>
    <x v="7203"/>
    <n v="7252"/>
    <x v="2"/>
    <x v="0"/>
    <s v="E/466/P"/>
    <x v="6"/>
    <s v="P"/>
    <x v="0"/>
    <x v="15"/>
    <x v="0"/>
    <x v="1158"/>
    <x v="0"/>
    <n v="1050"/>
    <n v="0"/>
    <n v="23"/>
    <n v="1173"/>
    <s v="Sacy"/>
    <s v="Diedow Sacy"/>
    <x v="0"/>
  </r>
  <r>
    <x v="7204"/>
    <n v="7697"/>
    <x v="0"/>
    <x v="2"/>
    <s v="B/295/S"/>
    <x v="0"/>
    <s v="S"/>
    <x v="0"/>
    <x v="54"/>
    <x v="0"/>
    <x v="0"/>
    <x v="0"/>
    <n v="0"/>
    <n v="0"/>
    <n v="0"/>
    <n v="0"/>
    <s v="Fusimodent"/>
    <s v="Naosura Fusimodent"/>
    <x v="1"/>
  </r>
  <r>
    <x v="7205"/>
    <n v="7697"/>
    <x v="0"/>
    <x v="1"/>
    <s v="B/295/S"/>
    <x v="0"/>
    <s v="S"/>
    <x v="2"/>
    <x v="36"/>
    <x v="0"/>
    <x v="0"/>
    <x v="0"/>
    <n v="0"/>
    <n v="0"/>
    <n v="0"/>
    <n v="0"/>
    <s v="Fusimodent"/>
    <s v="Grumak Fusimodent"/>
    <x v="1"/>
  </r>
  <r>
    <x v="7206"/>
    <n v="7280"/>
    <x v="2"/>
    <x v="0"/>
    <s v="F/1508/P"/>
    <x v="1"/>
    <s v="P"/>
    <x v="0"/>
    <x v="10"/>
    <x v="0"/>
    <x v="1159"/>
    <x v="0"/>
    <n v="3"/>
    <n v="0"/>
    <n v="0"/>
    <n v="5962"/>
    <s v="Stike"/>
    <s v="Pix Stike"/>
    <x v="0"/>
  </r>
  <r>
    <x v="7207"/>
    <n v="7699"/>
    <x v="1"/>
    <x v="0"/>
    <s v="G/1235/P"/>
    <x v="3"/>
    <s v="P"/>
    <x v="2"/>
    <x v="16"/>
    <x v="0"/>
    <x v="0"/>
    <x v="0"/>
    <n v="0"/>
    <n v="0"/>
    <n v="0"/>
    <n v="0"/>
    <s v="Morez"/>
    <s v="Chesty Morez"/>
    <x v="1"/>
  </r>
  <r>
    <x v="7208"/>
    <n v="7283"/>
    <x v="2"/>
    <x v="2"/>
    <s v="F/1509/P"/>
    <x v="1"/>
    <s v="P"/>
    <x v="0"/>
    <x v="28"/>
    <x v="0"/>
    <x v="0"/>
    <x v="0"/>
    <n v="0"/>
    <n v="0"/>
    <n v="0"/>
    <n v="0"/>
    <s v="One"/>
    <s v="Walls One"/>
    <x v="1"/>
  </r>
  <r>
    <x v="7209"/>
    <n v="7702"/>
    <x v="1"/>
    <x v="1"/>
    <s v="G/1236/P"/>
    <x v="3"/>
    <s v="P"/>
    <x v="0"/>
    <x v="4"/>
    <x v="0"/>
    <x v="0"/>
    <x v="0"/>
    <n v="0"/>
    <n v="0"/>
    <n v="0"/>
    <n v="0"/>
    <s v="Rosalanenn"/>
    <s v="Deanne Rosalanenn"/>
    <x v="0"/>
  </r>
  <r>
    <x v="7210"/>
    <n v="7703"/>
    <x v="1"/>
    <x v="0"/>
    <s v="G/1251/S"/>
    <x v="3"/>
    <s v="S"/>
    <x v="0"/>
    <x v="16"/>
    <x v="0"/>
    <x v="0"/>
    <x v="0"/>
    <n v="0"/>
    <n v="0"/>
    <n v="0"/>
    <n v="0"/>
    <s v="Gordanieves"/>
    <s v="Bonyan Gordanieves"/>
    <x v="1"/>
  </r>
  <r>
    <x v="7211"/>
    <n v="7703"/>
    <x v="1"/>
    <x v="1"/>
    <s v="G/1251/S"/>
    <x v="3"/>
    <s v="S"/>
    <x v="0"/>
    <x v="45"/>
    <x v="0"/>
    <x v="0"/>
    <x v="0"/>
    <n v="0"/>
    <n v="0"/>
    <n v="0"/>
    <n v="0"/>
    <s v="-"/>
    <s v="-"/>
    <x v="1"/>
  </r>
  <r>
    <x v="7212"/>
    <n v="7292"/>
    <x v="2"/>
    <x v="0"/>
    <s v="D/220/S"/>
    <x v="5"/>
    <s v="S"/>
    <x v="2"/>
    <x v="33"/>
    <x v="0"/>
    <x v="0"/>
    <x v="0"/>
    <n v="0"/>
    <n v="1"/>
    <n v="378"/>
    <n v="379"/>
    <s v="Panad"/>
    <s v="Single Panad"/>
    <x v="0"/>
  </r>
  <r>
    <x v="7213"/>
    <n v="7707"/>
    <x v="1"/>
    <x v="0"/>
    <s v="G/1237/P"/>
    <x v="3"/>
    <s v="P"/>
    <x v="3"/>
    <x v="40"/>
    <x v="0"/>
    <x v="73"/>
    <x v="260"/>
    <n v="9"/>
    <n v="318"/>
    <n v="1413"/>
    <n v="1784"/>
    <s v="Simmonders"/>
    <s v="Etha Simmonders"/>
    <x v="0"/>
  </r>
  <r>
    <x v="7214"/>
    <n v="7708"/>
    <x v="1"/>
    <x v="0"/>
    <s v="F/1471/S"/>
    <x v="1"/>
    <s v="S"/>
    <x v="0"/>
    <x v="41"/>
    <x v="0"/>
    <x v="819"/>
    <x v="257"/>
    <n v="471"/>
    <n v="11"/>
    <n v="1"/>
    <n v="696"/>
    <s v="Chavezalez"/>
    <s v="Arl Chavezalez"/>
    <x v="0"/>
  </r>
  <r>
    <x v="7215"/>
    <n v="7709"/>
    <x v="1"/>
    <x v="0"/>
    <s v="F/1604/P"/>
    <x v="1"/>
    <s v="P"/>
    <x v="1"/>
    <x v="38"/>
    <x v="0"/>
    <x v="1160"/>
    <x v="0"/>
    <n v="0"/>
    <n v="42"/>
    <n v="32"/>
    <n v="2721"/>
    <s v="Sweett"/>
    <s v="Rald Sweett"/>
    <x v="0"/>
  </r>
  <r>
    <x v="7216"/>
    <n v="7709"/>
    <x v="1"/>
    <x v="1"/>
    <s v="G/1238/P"/>
    <x v="3"/>
    <s v="P"/>
    <x v="1"/>
    <x v="1"/>
    <x v="0"/>
    <x v="0"/>
    <x v="0"/>
    <n v="0"/>
    <n v="0"/>
    <n v="0"/>
    <n v="0"/>
    <s v="Sweett"/>
    <s v="Lerome Sweett"/>
    <x v="0"/>
  </r>
  <r>
    <x v="7217"/>
    <n v="7710"/>
    <x v="0"/>
    <x v="0"/>
    <s v="B/253/P"/>
    <x v="0"/>
    <s v="P"/>
    <x v="0"/>
    <x v="38"/>
    <x v="0"/>
    <x v="102"/>
    <x v="1339"/>
    <n v="4127"/>
    <n v="118"/>
    <n v="619"/>
    <n v="6751"/>
    <s v="Eguing"/>
    <s v="Chabih Eguing"/>
    <x v="1"/>
  </r>
  <r>
    <x v="7218"/>
    <n v="7296"/>
    <x v="2"/>
    <x v="0"/>
    <s v="D/228/P"/>
    <x v="5"/>
    <s v="P"/>
    <x v="0"/>
    <x v="3"/>
    <x v="0"/>
    <x v="1046"/>
    <x v="0"/>
    <n v="171"/>
    <n v="254"/>
    <n v="130"/>
    <n v="1182"/>
    <s v="Blane"/>
    <s v="Pon Blane"/>
    <x v="0"/>
  </r>
  <r>
    <x v="7219"/>
    <n v="7712"/>
    <x v="0"/>
    <x v="0"/>
    <s v="A/93/S"/>
    <x v="2"/>
    <s v="S"/>
    <x v="0"/>
    <x v="36"/>
    <x v="1"/>
    <x v="27"/>
    <x v="1340"/>
    <n v="0"/>
    <n v="0"/>
    <n v="2"/>
    <n v="4301"/>
    <s v="Gealter"/>
    <s v="Alphact Gealter"/>
    <x v="1"/>
  </r>
  <r>
    <x v="7220"/>
    <n v="7713"/>
    <x v="0"/>
    <x v="1"/>
    <s v="B/296/S"/>
    <x v="0"/>
    <s v="S"/>
    <x v="0"/>
    <x v="29"/>
    <x v="0"/>
    <x v="0"/>
    <x v="0"/>
    <n v="0"/>
    <n v="0"/>
    <n v="0"/>
    <n v="0"/>
    <s v="Nairconed"/>
    <s v="Nusoton Nairconed"/>
    <x v="1"/>
  </r>
  <r>
    <x v="7221"/>
    <n v="7714"/>
    <x v="1"/>
    <x v="0"/>
    <s v="G/1239/P"/>
    <x v="3"/>
    <s v="P"/>
    <x v="0"/>
    <x v="43"/>
    <x v="0"/>
    <x v="0"/>
    <x v="325"/>
    <n v="62"/>
    <n v="24"/>
    <n v="1686"/>
    <n v="1800"/>
    <s v="Shieldson"/>
    <s v="Morrie Shieldson"/>
    <x v="0"/>
  </r>
  <r>
    <x v="7222"/>
    <n v="7715"/>
    <x v="1"/>
    <x v="0"/>
    <s v="F/1605/P"/>
    <x v="1"/>
    <s v="P"/>
    <x v="2"/>
    <x v="41"/>
    <x v="0"/>
    <x v="27"/>
    <x v="144"/>
    <n v="305"/>
    <n v="347"/>
    <n v="0"/>
    <n v="658"/>
    <s v="Sterson"/>
    <s v="Denny Sterson"/>
    <x v="0"/>
  </r>
  <r>
    <x v="7223"/>
    <n v="7716"/>
    <x v="0"/>
    <x v="1"/>
    <s v="E/500/P"/>
    <x v="6"/>
    <s v="P"/>
    <x v="2"/>
    <x v="18"/>
    <x v="0"/>
    <x v="0"/>
    <x v="0"/>
    <n v="0"/>
    <n v="0"/>
    <n v="0"/>
    <n v="0"/>
    <s v="Panspic"/>
    <s v="Marazha Panspic"/>
    <x v="1"/>
  </r>
  <r>
    <x v="7224"/>
    <n v="7717"/>
    <x v="1"/>
    <x v="0"/>
    <s v="G/1240/P"/>
    <x v="3"/>
    <s v="P"/>
    <x v="0"/>
    <x v="51"/>
    <x v="0"/>
    <x v="0"/>
    <x v="0"/>
    <n v="0"/>
    <n v="563"/>
    <n v="344"/>
    <n v="907"/>
    <s v="Hultz"/>
    <s v="Gerek Hultz"/>
    <x v="0"/>
  </r>
  <r>
    <x v="7225"/>
    <n v="7301"/>
    <x v="2"/>
    <x v="1"/>
    <s v="F/1511/P"/>
    <x v="1"/>
    <s v="P"/>
    <x v="0"/>
    <x v="19"/>
    <x v="0"/>
    <x v="0"/>
    <x v="0"/>
    <n v="0"/>
    <n v="0"/>
    <n v="0"/>
    <n v="0"/>
    <s v="Facke"/>
    <s v="Fres Facke"/>
    <x v="1"/>
  </r>
  <r>
    <x v="7226"/>
    <n v="7720"/>
    <x v="1"/>
    <x v="0"/>
    <s v="F/1606/P"/>
    <x v="1"/>
    <s v="P"/>
    <x v="2"/>
    <x v="70"/>
    <x v="0"/>
    <x v="0"/>
    <x v="0"/>
    <n v="754"/>
    <n v="46"/>
    <n v="0"/>
    <n v="800"/>
    <s v="Russelloyd"/>
    <s v="Eilan Russelloyd"/>
    <x v="0"/>
  </r>
  <r>
    <x v="7227"/>
    <n v="7302"/>
    <x v="2"/>
    <x v="0"/>
    <s v="E/486/S"/>
    <x v="6"/>
    <s v="S"/>
    <x v="0"/>
    <x v="3"/>
    <x v="0"/>
    <x v="652"/>
    <x v="0"/>
    <n v="285"/>
    <n v="0"/>
    <n v="0"/>
    <n v="1013"/>
    <s v="Fle"/>
    <s v="Rish Fle"/>
    <x v="0"/>
  </r>
  <r>
    <x v="7228"/>
    <n v="7723"/>
    <x v="0"/>
    <x v="1"/>
    <s v="B/254/P"/>
    <x v="0"/>
    <s v="P"/>
    <x v="0"/>
    <x v="38"/>
    <x v="0"/>
    <x v="0"/>
    <x v="0"/>
    <n v="0"/>
    <n v="0"/>
    <n v="0"/>
    <n v="0"/>
    <s v="Conate"/>
    <s v="Sheleb Conate"/>
    <x v="1"/>
  </r>
  <r>
    <x v="7229"/>
    <n v="7304"/>
    <x v="2"/>
    <x v="1"/>
    <s v="F/1512/P"/>
    <x v="1"/>
    <s v="P"/>
    <x v="0"/>
    <x v="20"/>
    <x v="2"/>
    <x v="0"/>
    <x v="0"/>
    <n v="0"/>
    <n v="0"/>
    <n v="0"/>
    <n v="0"/>
    <s v="Sinda"/>
    <s v="Jet Sinda"/>
    <x v="1"/>
  </r>
  <r>
    <x v="7230"/>
    <n v="7727"/>
    <x v="1"/>
    <x v="0"/>
    <s v="E/507/S"/>
    <x v="6"/>
    <s v="S"/>
    <x v="2"/>
    <x v="3"/>
    <x v="0"/>
    <x v="0"/>
    <x v="0"/>
    <n v="0"/>
    <n v="436"/>
    <n v="224"/>
    <n v="660"/>
    <s v="Hurchrisong"/>
    <s v="Iree Hurchrisong"/>
    <x v="1"/>
  </r>
  <r>
    <x v="7231"/>
    <n v="7728"/>
    <x v="0"/>
    <x v="0"/>
    <s v="C/289/S"/>
    <x v="7"/>
    <s v="S"/>
    <x v="0"/>
    <x v="38"/>
    <x v="0"/>
    <x v="0"/>
    <x v="1"/>
    <n v="0"/>
    <n v="40"/>
    <n v="7621"/>
    <n v="7670"/>
    <s v="Cabraseed"/>
    <s v="Alhail Cabraseed"/>
    <x v="0"/>
  </r>
  <r>
    <x v="7232"/>
    <n v="7729"/>
    <x v="0"/>
    <x v="1"/>
    <s v="C/251/P"/>
    <x v="7"/>
    <s v="P"/>
    <x v="2"/>
    <x v="28"/>
    <x v="0"/>
    <x v="0"/>
    <x v="0"/>
    <n v="0"/>
    <n v="0"/>
    <n v="0"/>
    <n v="0"/>
    <s v="Unprive"/>
    <s v="Winons Unprive"/>
    <x v="1"/>
  </r>
  <r>
    <x v="7233"/>
    <n v="7731"/>
    <x v="0"/>
    <x v="1"/>
    <s v="B/255/P"/>
    <x v="0"/>
    <s v="P"/>
    <x v="2"/>
    <x v="0"/>
    <x v="0"/>
    <x v="0"/>
    <x v="0"/>
    <n v="0"/>
    <n v="0"/>
    <n v="0"/>
    <n v="0"/>
    <s v="Suarging"/>
    <s v="Keidus Suarging"/>
    <x v="1"/>
  </r>
  <r>
    <x v="7234"/>
    <n v="7310"/>
    <x v="2"/>
    <x v="0"/>
    <s v="D/229/P"/>
    <x v="5"/>
    <s v="P"/>
    <x v="0"/>
    <x v="7"/>
    <x v="0"/>
    <x v="1161"/>
    <x v="0"/>
    <n v="6"/>
    <n v="117"/>
    <n v="0"/>
    <n v="1182"/>
    <s v="Bette"/>
    <s v="Toale Bette"/>
    <x v="0"/>
  </r>
  <r>
    <x v="7235"/>
    <n v="7321"/>
    <x v="2"/>
    <x v="1"/>
    <s v="F/1518/P"/>
    <x v="1"/>
    <s v="P"/>
    <x v="0"/>
    <x v="14"/>
    <x v="0"/>
    <x v="0"/>
    <x v="0"/>
    <n v="0"/>
    <n v="0"/>
    <n v="0"/>
    <n v="0"/>
    <s v="Kra"/>
    <s v="Otlios Kra"/>
    <x v="1"/>
  </r>
  <r>
    <x v="7236"/>
    <n v="7739"/>
    <x v="1"/>
    <x v="0"/>
    <s v="F/1609/P"/>
    <x v="1"/>
    <s v="P"/>
    <x v="0"/>
    <x v="15"/>
    <x v="0"/>
    <x v="33"/>
    <x v="626"/>
    <n v="0"/>
    <n v="0"/>
    <n v="500"/>
    <n v="608"/>
    <s v="Brookenson"/>
    <s v="Herita Brookenson"/>
    <x v="0"/>
  </r>
  <r>
    <x v="7237"/>
    <n v="7741"/>
    <x v="1"/>
    <x v="0"/>
    <s v="G/1252/S"/>
    <x v="3"/>
    <s v="S"/>
    <x v="0"/>
    <x v="47"/>
    <x v="0"/>
    <x v="0"/>
    <x v="0"/>
    <n v="0"/>
    <n v="0"/>
    <n v="0"/>
    <n v="0"/>
    <s v="Matts"/>
    <s v="Lilly Matts"/>
    <x v="0"/>
  </r>
  <r>
    <x v="7238"/>
    <n v="7741"/>
    <x v="1"/>
    <x v="0"/>
    <s v="E/508/S"/>
    <x v="6"/>
    <s v="S"/>
    <x v="0"/>
    <x v="1"/>
    <x v="0"/>
    <x v="150"/>
    <x v="1015"/>
    <n v="9"/>
    <n v="0"/>
    <n v="0"/>
    <n v="787"/>
    <s v="Matts"/>
    <s v="Jilla Matts"/>
    <x v="0"/>
  </r>
  <r>
    <x v="7239"/>
    <n v="7327"/>
    <x v="2"/>
    <x v="0"/>
    <s v="F/1520/P"/>
    <x v="1"/>
    <s v="P"/>
    <x v="0"/>
    <x v="12"/>
    <x v="0"/>
    <x v="1162"/>
    <x v="0"/>
    <n v="584"/>
    <n v="3"/>
    <n v="0"/>
    <n v="2000"/>
    <s v="Brity"/>
    <s v="Bler Brity"/>
    <x v="1"/>
  </r>
  <r>
    <x v="7240"/>
    <n v="7331"/>
    <x v="2"/>
    <x v="0"/>
    <s v="D/232/P"/>
    <x v="5"/>
    <s v="P"/>
    <x v="0"/>
    <x v="64"/>
    <x v="0"/>
    <x v="1163"/>
    <x v="0"/>
    <n v="0"/>
    <n v="0"/>
    <n v="8"/>
    <n v="1719"/>
    <s v="Nacke"/>
    <s v="Mureah Nacke"/>
    <x v="0"/>
  </r>
  <r>
    <x v="7241"/>
    <n v="7743"/>
    <x v="1"/>
    <x v="0"/>
    <s v="G/1244/P"/>
    <x v="3"/>
    <s v="P"/>
    <x v="0"/>
    <x v="60"/>
    <x v="0"/>
    <x v="0"/>
    <x v="391"/>
    <n v="0"/>
    <n v="777"/>
    <n v="0"/>
    <n v="1020"/>
    <s v="Alshipson"/>
    <s v="Jilley Alshipson"/>
    <x v="0"/>
  </r>
  <r>
    <x v="7242"/>
    <n v="7744"/>
    <x v="0"/>
    <x v="0"/>
    <s v="B/298/S"/>
    <x v="0"/>
    <s v="S"/>
    <x v="0"/>
    <x v="43"/>
    <x v="0"/>
    <x v="0"/>
    <x v="1341"/>
    <n v="0"/>
    <n v="617"/>
    <n v="1156"/>
    <n v="6307"/>
    <s v="Prearright"/>
    <s v="Weznif Prearright"/>
    <x v="0"/>
  </r>
  <r>
    <x v="7243"/>
    <n v="7744"/>
    <x v="0"/>
    <x v="1"/>
    <s v="B/298/S"/>
    <x v="0"/>
    <s v="S"/>
    <x v="0"/>
    <x v="0"/>
    <x v="0"/>
    <x v="0"/>
    <x v="0"/>
    <n v="0"/>
    <n v="0"/>
    <n v="0"/>
    <n v="0"/>
    <s v="Prearright"/>
    <s v="Axinon Prearright"/>
    <x v="1"/>
  </r>
  <r>
    <x v="7244"/>
    <n v="7746"/>
    <x v="0"/>
    <x v="1"/>
    <s v=""/>
    <x v="4"/>
    <s v=""/>
    <x v="2"/>
    <x v="34"/>
    <x v="0"/>
    <x v="0"/>
    <x v="0"/>
    <n v="0"/>
    <n v="0"/>
    <n v="0"/>
    <n v="0"/>
    <s v="Patoetic"/>
    <s v="Antinon Patoetic"/>
    <x v="1"/>
  </r>
  <r>
    <x v="7245"/>
    <n v="7338"/>
    <x v="2"/>
    <x v="0"/>
    <s v="D/233/P"/>
    <x v="5"/>
    <s v="P"/>
    <x v="0"/>
    <x v="42"/>
    <x v="0"/>
    <x v="1164"/>
    <x v="0"/>
    <n v="1386"/>
    <n v="0"/>
    <n v="0"/>
    <n v="2704"/>
    <s v="Colte"/>
    <s v="Jumars Colte"/>
    <x v="0"/>
  </r>
  <r>
    <x v="7246"/>
    <n v="7748"/>
    <x v="0"/>
    <x v="0"/>
    <s v="A/94/S"/>
    <x v="2"/>
    <s v="S"/>
    <x v="0"/>
    <x v="5"/>
    <x v="0"/>
    <x v="286"/>
    <x v="32"/>
    <n v="0"/>
    <n v="279"/>
    <n v="64"/>
    <n v="1812"/>
    <s v="Obsentork"/>
    <s v="Alamin Obsentork"/>
    <x v="0"/>
  </r>
  <r>
    <x v="7247"/>
    <n v="7748"/>
    <x v="0"/>
    <x v="0"/>
    <s v="A/94/S"/>
    <x v="2"/>
    <s v="S"/>
    <x v="0"/>
    <x v="0"/>
    <x v="1"/>
    <x v="0"/>
    <x v="610"/>
    <n v="0"/>
    <n v="1012"/>
    <n v="1080"/>
    <n v="2487"/>
    <s v="Obsentork"/>
    <s v="Almino Obsentork"/>
    <x v="0"/>
  </r>
  <r>
    <x v="7248"/>
    <n v="7346"/>
    <x v="2"/>
    <x v="0"/>
    <s v="E/476/P"/>
    <x v="6"/>
    <s v="P"/>
    <x v="0"/>
    <x v="38"/>
    <x v="0"/>
    <x v="0"/>
    <x v="0"/>
    <n v="0"/>
    <n v="0"/>
    <n v="0"/>
    <n v="0"/>
    <s v="Blan"/>
    <s v="Wales Blan"/>
    <x v="0"/>
  </r>
  <r>
    <x v="7249"/>
    <n v="7367"/>
    <x v="2"/>
    <x v="0"/>
    <s v="D/234/P"/>
    <x v="5"/>
    <s v="P"/>
    <x v="0"/>
    <x v="33"/>
    <x v="0"/>
    <x v="1165"/>
    <x v="0"/>
    <n v="103"/>
    <n v="4"/>
    <n v="0"/>
    <n v="2718"/>
    <s v="Letty"/>
    <s v="Lidex Letty"/>
    <x v="0"/>
  </r>
  <r>
    <x v="7250"/>
    <n v="7751"/>
    <x v="0"/>
    <x v="1"/>
    <s v="C/252/P"/>
    <x v="7"/>
    <s v="P"/>
    <x v="2"/>
    <x v="54"/>
    <x v="0"/>
    <x v="0"/>
    <x v="0"/>
    <n v="0"/>
    <n v="0"/>
    <n v="0"/>
    <n v="0"/>
    <s v="Retefule"/>
    <s v="Mesatik Retefule"/>
    <x v="1"/>
  </r>
  <r>
    <x v="7251"/>
    <n v="7752"/>
    <x v="1"/>
    <x v="0"/>
    <s v="F/1480/S"/>
    <x v="1"/>
    <s v="S"/>
    <x v="1"/>
    <x v="41"/>
    <x v="0"/>
    <x v="0"/>
    <x v="0"/>
    <n v="0"/>
    <n v="746"/>
    <n v="1"/>
    <n v="747"/>
    <s v="Berreranks"/>
    <s v="Hery Berreranks"/>
    <x v="0"/>
  </r>
  <r>
    <x v="7252"/>
    <n v="7753"/>
    <x v="1"/>
    <x v="1"/>
    <s v="G/1245/P"/>
    <x v="3"/>
    <s v="P"/>
    <x v="2"/>
    <x v="34"/>
    <x v="0"/>
    <x v="0"/>
    <x v="0"/>
    <n v="0"/>
    <n v="0"/>
    <n v="0"/>
    <n v="0"/>
    <s v="Puckenton"/>
    <s v="Noria Puckenton"/>
    <x v="0"/>
  </r>
  <r>
    <x v="7253"/>
    <n v="7754"/>
    <x v="0"/>
    <x v="0"/>
    <s v="B/299/S"/>
    <x v="0"/>
    <s v="S"/>
    <x v="2"/>
    <x v="31"/>
    <x v="0"/>
    <x v="27"/>
    <x v="1342"/>
    <n v="34"/>
    <n v="542"/>
    <n v="1339"/>
    <n v="4586"/>
    <s v="Imotive"/>
    <s v="Mothab Imotive"/>
    <x v="1"/>
  </r>
  <r>
    <x v="7254"/>
    <n v="7755"/>
    <x v="1"/>
    <x v="1"/>
    <s v="E/503/P"/>
    <x v="6"/>
    <s v="P"/>
    <x v="0"/>
    <x v="33"/>
    <x v="0"/>
    <x v="0"/>
    <x v="0"/>
    <n v="0"/>
    <n v="0"/>
    <n v="0"/>
    <n v="0"/>
    <s v="Mullericer"/>
    <s v="Jonard Mullericer"/>
    <x v="1"/>
  </r>
  <r>
    <x v="7255"/>
    <n v="7757"/>
    <x v="0"/>
    <x v="1"/>
    <s v="B/300/S"/>
    <x v="0"/>
    <s v="S"/>
    <x v="0"/>
    <x v="7"/>
    <x v="0"/>
    <x v="0"/>
    <x v="0"/>
    <n v="0"/>
    <n v="0"/>
    <n v="0"/>
    <n v="0"/>
    <s v="Lowerrudy"/>
    <s v="Muonons Lowerrudy"/>
    <x v="1"/>
  </r>
  <r>
    <x v="7256"/>
    <n v="7757"/>
    <x v="0"/>
    <x v="0"/>
    <s v="B/300/S"/>
    <x v="0"/>
    <s v="S"/>
    <x v="0"/>
    <x v="26"/>
    <x v="0"/>
    <x v="0"/>
    <x v="1343"/>
    <n v="0"/>
    <n v="153"/>
    <n v="872"/>
    <n v="9973"/>
    <s v="Capplid"/>
    <s v="Dyonevi Capplid"/>
    <x v="1"/>
  </r>
  <r>
    <x v="7257"/>
    <n v="7760"/>
    <x v="1"/>
    <x v="0"/>
    <s v="G/1253/S"/>
    <x v="3"/>
    <s v="S"/>
    <x v="1"/>
    <x v="25"/>
    <x v="0"/>
    <x v="0"/>
    <x v="1078"/>
    <n v="0"/>
    <n v="0"/>
    <n v="213"/>
    <n v="707"/>
    <s v="Coolerson"/>
    <s v="Ricke Coolerson"/>
    <x v="0"/>
  </r>
  <r>
    <x v="7258"/>
    <n v="7761"/>
    <x v="1"/>
    <x v="0"/>
    <s v="F/1612/P"/>
    <x v="1"/>
    <s v="P"/>
    <x v="0"/>
    <x v="40"/>
    <x v="0"/>
    <x v="27"/>
    <x v="0"/>
    <n v="0"/>
    <n v="237"/>
    <n v="553"/>
    <n v="791"/>
    <s v="Watsongley"/>
    <s v="Benja Watsongley"/>
    <x v="1"/>
  </r>
  <r>
    <x v="7259"/>
    <n v="7761"/>
    <x v="1"/>
    <x v="1"/>
    <s v="G/1246/P"/>
    <x v="3"/>
    <s v="P"/>
    <x v="2"/>
    <x v="63"/>
    <x v="0"/>
    <x v="0"/>
    <x v="0"/>
    <n v="0"/>
    <n v="0"/>
    <n v="0"/>
    <n v="0"/>
    <s v="Water"/>
    <s v="Stevey Water"/>
    <x v="1"/>
  </r>
  <r>
    <x v="7260"/>
    <n v="7763"/>
    <x v="1"/>
    <x v="0"/>
    <s v="G/1254/S"/>
    <x v="3"/>
    <s v="S"/>
    <x v="2"/>
    <x v="9"/>
    <x v="2"/>
    <x v="755"/>
    <x v="0"/>
    <n v="19"/>
    <n v="506"/>
    <n v="2"/>
    <n v="852"/>
    <s v="Lewinez"/>
    <s v="Dessie Lewinez"/>
    <x v="0"/>
  </r>
  <r>
    <x v="7261"/>
    <n v="7764"/>
    <x v="1"/>
    <x v="0"/>
    <s v="F/1613/P"/>
    <x v="1"/>
    <s v="P"/>
    <x v="0"/>
    <x v="1"/>
    <x v="0"/>
    <x v="1166"/>
    <x v="0"/>
    <n v="14"/>
    <n v="2"/>
    <n v="163"/>
    <n v="1584"/>
    <s v="Saundez"/>
    <s v="Maryn Saundez"/>
    <x v="0"/>
  </r>
  <r>
    <x v="7262"/>
    <n v="7767"/>
    <x v="1"/>
    <x v="1"/>
    <s v="G/1257/S"/>
    <x v="3"/>
    <s v="S"/>
    <x v="1"/>
    <x v="15"/>
    <x v="0"/>
    <x v="0"/>
    <x v="0"/>
    <n v="0"/>
    <n v="0"/>
    <n v="0"/>
    <n v="0"/>
    <s v="Oconley"/>
    <s v="Curtle Oconley"/>
    <x v="1"/>
  </r>
  <r>
    <x v="7263"/>
    <n v="7768"/>
    <x v="1"/>
    <x v="0"/>
    <s v="F/1484/S"/>
    <x v="1"/>
    <s v="S"/>
    <x v="0"/>
    <x v="9"/>
    <x v="0"/>
    <x v="0"/>
    <x v="1344"/>
    <n v="239"/>
    <n v="127"/>
    <n v="0"/>
    <n v="634"/>
    <s v="Ocherman"/>
    <s v="Vivia Ocherman"/>
    <x v="1"/>
  </r>
  <r>
    <x v="7264"/>
    <n v="7769"/>
    <x v="1"/>
    <x v="0"/>
    <s v="E/504/P"/>
    <x v="6"/>
    <s v="P"/>
    <x v="0"/>
    <x v="28"/>
    <x v="0"/>
    <x v="175"/>
    <x v="115"/>
    <n v="0"/>
    <n v="142"/>
    <n v="52"/>
    <n v="791"/>
    <s v="Mclarseney"/>
    <s v="Tonyan Mclarseney"/>
    <x v="0"/>
  </r>
  <r>
    <x v="7265"/>
    <n v="7770"/>
    <x v="1"/>
    <x v="0"/>
    <s v="G/1258/S"/>
    <x v="3"/>
    <s v="S"/>
    <x v="0"/>
    <x v="30"/>
    <x v="0"/>
    <x v="1114"/>
    <x v="336"/>
    <n v="37"/>
    <n v="290"/>
    <n v="30"/>
    <n v="1008"/>
    <s v="Oneiles"/>
    <s v="Candyn Oneiles"/>
    <x v="0"/>
  </r>
  <r>
    <x v="7266"/>
    <n v="7770"/>
    <x v="1"/>
    <x v="0"/>
    <s v="F/1485/S"/>
    <x v="1"/>
    <s v="S"/>
    <x v="2"/>
    <x v="28"/>
    <x v="0"/>
    <x v="168"/>
    <x v="0"/>
    <n v="0"/>
    <n v="0"/>
    <n v="487"/>
    <n v="1235"/>
    <s v="Oneiles"/>
    <s v="Jerrye Oneiles"/>
    <x v="0"/>
  </r>
  <r>
    <x v="7267"/>
    <n v="7771"/>
    <x v="1"/>
    <x v="0"/>
    <s v="G/1259/S"/>
    <x v="3"/>
    <s v="S"/>
    <x v="0"/>
    <x v="15"/>
    <x v="0"/>
    <x v="0"/>
    <x v="0"/>
    <n v="692"/>
    <n v="18"/>
    <n v="0"/>
    <n v="710"/>
    <s v="Cofferson"/>
    <s v="Feline Cofferson"/>
    <x v="1"/>
  </r>
  <r>
    <x v="7268"/>
    <n v="7773"/>
    <x v="1"/>
    <x v="1"/>
    <s v="G/1248/P"/>
    <x v="3"/>
    <s v="P"/>
    <x v="0"/>
    <x v="24"/>
    <x v="0"/>
    <x v="0"/>
    <x v="0"/>
    <n v="0"/>
    <n v="0"/>
    <n v="0"/>
    <n v="0"/>
    <s v="Stephend"/>
    <s v="Fayey Stephend"/>
    <x v="1"/>
  </r>
  <r>
    <x v="7269"/>
    <n v="7367"/>
    <x v="2"/>
    <x v="0"/>
    <s v="F/1523/P"/>
    <x v="1"/>
    <s v="P"/>
    <x v="0"/>
    <x v="31"/>
    <x v="0"/>
    <x v="1167"/>
    <x v="0"/>
    <n v="52"/>
    <n v="0"/>
    <n v="0"/>
    <n v="1288"/>
    <s v="Letty"/>
    <s v="Melios Letty"/>
    <x v="0"/>
  </r>
  <r>
    <x v="7270"/>
    <n v="7775"/>
    <x v="0"/>
    <x v="0"/>
    <s v="C/253/P"/>
    <x v="7"/>
    <s v="P"/>
    <x v="2"/>
    <x v="7"/>
    <x v="0"/>
    <x v="107"/>
    <x v="1271"/>
    <n v="0"/>
    <n v="4"/>
    <n v="6027"/>
    <n v="6527"/>
    <s v="Disivering"/>
    <s v="Alraium Disivering"/>
    <x v="0"/>
  </r>
  <r>
    <x v="7271"/>
    <n v="7776"/>
    <x v="0"/>
    <x v="0"/>
    <s v="D/246/P"/>
    <x v="5"/>
    <s v="P"/>
    <x v="3"/>
    <x v="55"/>
    <x v="0"/>
    <x v="0"/>
    <x v="160"/>
    <n v="0"/>
    <n v="5491"/>
    <n v="234"/>
    <n v="6137"/>
    <s v="Craleve"/>
    <s v="Pollum Craleve"/>
    <x v="0"/>
  </r>
  <r>
    <x v="7272"/>
    <n v="7777"/>
    <x v="1"/>
    <x v="1"/>
    <s v="G/1249/P"/>
    <x v="3"/>
    <s v="P"/>
    <x v="1"/>
    <x v="33"/>
    <x v="0"/>
    <x v="0"/>
    <x v="0"/>
    <n v="0"/>
    <n v="0"/>
    <n v="0"/>
    <n v="0"/>
    <s v="Meleon"/>
    <s v="Camie Meleon"/>
    <x v="1"/>
  </r>
  <r>
    <x v="7273"/>
    <n v="7374"/>
    <x v="2"/>
    <x v="1"/>
    <s v="F/1527/P"/>
    <x v="1"/>
    <s v="P"/>
    <x v="0"/>
    <x v="29"/>
    <x v="0"/>
    <x v="0"/>
    <x v="0"/>
    <n v="0"/>
    <n v="0"/>
    <n v="0"/>
    <n v="0"/>
    <s v="Cre"/>
    <s v="Apple Cre"/>
    <x v="1"/>
  </r>
  <r>
    <x v="7274"/>
    <n v="7401"/>
    <x v="2"/>
    <x v="2"/>
    <s v="E/479/P"/>
    <x v="6"/>
    <s v="P"/>
    <x v="2"/>
    <x v="28"/>
    <x v="0"/>
    <x v="0"/>
    <x v="0"/>
    <n v="0"/>
    <n v="0"/>
    <n v="0"/>
    <n v="0"/>
    <s v="Merte"/>
    <s v="Diles Merte"/>
    <x v="0"/>
  </r>
  <r>
    <x v="7275"/>
    <n v="7780"/>
    <x v="1"/>
    <x v="0"/>
    <s v="F/1614/P"/>
    <x v="1"/>
    <s v="P"/>
    <x v="2"/>
    <x v="3"/>
    <x v="0"/>
    <x v="0"/>
    <x v="700"/>
    <n v="615"/>
    <n v="9"/>
    <n v="0"/>
    <n v="677"/>
    <s v="Mcmahoney"/>
    <s v="Therly Mcmahoney"/>
    <x v="1"/>
  </r>
  <r>
    <x v="7276"/>
    <n v="7782"/>
    <x v="0"/>
    <x v="0"/>
    <s v="C/291/S"/>
    <x v="7"/>
    <s v="S"/>
    <x v="2"/>
    <x v="3"/>
    <x v="0"/>
    <x v="0"/>
    <x v="1142"/>
    <n v="31"/>
    <n v="8493"/>
    <n v="9065"/>
    <n v="17662"/>
    <s v="Pickleve"/>
    <s v="Maiah Pickleve"/>
    <x v="0"/>
  </r>
  <r>
    <x v="7277"/>
    <n v="7782"/>
    <x v="0"/>
    <x v="0"/>
    <s v="C/291/S"/>
    <x v="7"/>
    <s v="S"/>
    <x v="0"/>
    <x v="7"/>
    <x v="0"/>
    <x v="0"/>
    <x v="740"/>
    <n v="0"/>
    <n v="778"/>
    <n v="4973"/>
    <n v="5931"/>
    <s v="Pickleve"/>
    <s v="Azhasim Pickleve"/>
    <x v="0"/>
  </r>
  <r>
    <x v="7278"/>
    <n v="7408"/>
    <x v="2"/>
    <x v="0"/>
    <s v="F/1420/S"/>
    <x v="1"/>
    <s v="S"/>
    <x v="0"/>
    <x v="25"/>
    <x v="0"/>
    <x v="392"/>
    <x v="0"/>
    <n v="1116"/>
    <n v="0"/>
    <n v="0"/>
    <n v="1309"/>
    <s v="Katte"/>
    <s v="Plat Katte"/>
    <x v="0"/>
  </r>
  <r>
    <x v="7279"/>
    <n v="7418"/>
    <x v="2"/>
    <x v="0"/>
    <s v="F/1534/P"/>
    <x v="1"/>
    <s v="P"/>
    <x v="0"/>
    <x v="21"/>
    <x v="0"/>
    <x v="0"/>
    <x v="0"/>
    <n v="0"/>
    <n v="0"/>
    <n v="0"/>
    <n v="0"/>
    <s v="Ses"/>
    <s v="Apench Ses"/>
    <x v="1"/>
  </r>
  <r>
    <x v="7280"/>
    <n v="7785"/>
    <x v="1"/>
    <x v="0"/>
    <s v="G/1261/S"/>
    <x v="3"/>
    <s v="S"/>
    <x v="0"/>
    <x v="45"/>
    <x v="0"/>
    <x v="455"/>
    <x v="0"/>
    <n v="52"/>
    <n v="0"/>
    <n v="387"/>
    <n v="845"/>
    <s v="Bucklandez"/>
    <s v="Luise Bucklandez"/>
    <x v="0"/>
  </r>
  <r>
    <x v="7281"/>
    <n v="7786"/>
    <x v="1"/>
    <x v="0"/>
    <s v="F/1616/P"/>
    <x v="1"/>
    <s v="P"/>
    <x v="0"/>
    <x v="22"/>
    <x v="0"/>
    <x v="0"/>
    <x v="0"/>
    <n v="0"/>
    <n v="45"/>
    <n v="3372"/>
    <n v="3417"/>
    <s v="Adkinson"/>
    <s v="Stelle Adkinson"/>
    <x v="0"/>
  </r>
  <r>
    <x v="7282"/>
    <n v="7787"/>
    <x v="0"/>
    <x v="0"/>
    <s v="B/301/S"/>
    <x v="0"/>
    <s v="S"/>
    <x v="2"/>
    <x v="0"/>
    <x v="0"/>
    <x v="769"/>
    <x v="1345"/>
    <n v="0"/>
    <n v="0"/>
    <n v="621"/>
    <n v="2420"/>
    <s v="Cousel"/>
    <s v="Polari Cousel"/>
    <x v="0"/>
  </r>
  <r>
    <x v="7283"/>
    <n v="7787"/>
    <x v="0"/>
    <x v="1"/>
    <s v=""/>
    <x v="4"/>
    <s v=""/>
    <x v="0"/>
    <x v="41"/>
    <x v="0"/>
    <x v="0"/>
    <x v="0"/>
    <n v="0"/>
    <n v="0"/>
    <n v="0"/>
    <n v="0"/>
    <s v="Cousel"/>
    <s v="Sular Cousel"/>
    <x v="1"/>
  </r>
  <r>
    <x v="7284"/>
    <n v="7788"/>
    <x v="1"/>
    <x v="0"/>
    <s v="F/1488/S"/>
    <x v="1"/>
    <s v="S"/>
    <x v="1"/>
    <x v="26"/>
    <x v="0"/>
    <x v="0"/>
    <x v="0"/>
    <n v="110"/>
    <n v="538"/>
    <n v="0"/>
    <n v="648"/>
    <s v="Guerson"/>
    <s v="Julin Guerson"/>
    <x v="0"/>
  </r>
  <r>
    <x v="7285"/>
    <n v="7789"/>
    <x v="1"/>
    <x v="0"/>
    <s v="F/1489/S"/>
    <x v="1"/>
    <s v="S"/>
    <x v="0"/>
    <x v="25"/>
    <x v="0"/>
    <x v="0"/>
    <x v="269"/>
    <n v="0"/>
    <n v="304"/>
    <n v="741"/>
    <n v="1413"/>
    <s v="Whitledges"/>
    <s v="Pattie Whitledges"/>
    <x v="0"/>
  </r>
  <r>
    <x v="7286"/>
    <n v="5451"/>
    <x v="1"/>
    <x v="0"/>
    <s v="F/1127/P"/>
    <x v="1"/>
    <s v="P"/>
    <x v="1"/>
    <x v="33"/>
    <x v="0"/>
    <x v="0"/>
    <x v="47"/>
    <n v="0"/>
    <n v="0"/>
    <n v="0"/>
    <n v="697"/>
    <s v="Rodger"/>
    <s v="Adrie Rodger"/>
    <x v="1"/>
  </r>
  <r>
    <x v="7287"/>
    <n v="7427"/>
    <x v="2"/>
    <x v="2"/>
    <s v="F/1423/S"/>
    <x v="1"/>
    <s v="S"/>
    <x v="0"/>
    <x v="53"/>
    <x v="0"/>
    <x v="0"/>
    <x v="0"/>
    <n v="0"/>
    <n v="0"/>
    <n v="0"/>
    <n v="0"/>
    <s v="Banie"/>
    <s v="Rafox Banie"/>
    <x v="1"/>
  </r>
  <r>
    <x v="7288"/>
    <n v="7429"/>
    <x v="2"/>
    <x v="0"/>
    <s v=""/>
    <x v="4"/>
    <s v=""/>
    <x v="0"/>
    <x v="22"/>
    <x v="0"/>
    <x v="1168"/>
    <x v="0"/>
    <n v="23"/>
    <n v="34"/>
    <n v="0"/>
    <n v="1183"/>
    <s v="Pread"/>
    <s v="Cuses Pread"/>
    <x v="0"/>
  </r>
  <r>
    <x v="7289"/>
    <n v="7791"/>
    <x v="1"/>
    <x v="0"/>
    <s v="F/1491/S"/>
    <x v="1"/>
    <s v="S"/>
    <x v="2"/>
    <x v="51"/>
    <x v="0"/>
    <x v="247"/>
    <x v="1346"/>
    <n v="208"/>
    <n v="0"/>
    <n v="214"/>
    <n v="702"/>
    <s v="Owerson"/>
    <s v="Nadie Owerson"/>
    <x v="0"/>
  </r>
  <r>
    <x v="7290"/>
    <n v="5799"/>
    <x v="1"/>
    <x v="1"/>
    <s v="F/1108/S"/>
    <x v="1"/>
    <s v="S"/>
    <x v="2"/>
    <x v="0"/>
    <x v="0"/>
    <x v="0"/>
    <x v="0"/>
    <n v="0"/>
    <n v="0"/>
    <n v="0"/>
    <n v="0"/>
    <s v="Cres"/>
    <s v="Cruts Cres"/>
    <x v="1"/>
  </r>
  <r>
    <x v="7291"/>
    <n v="7797"/>
    <x v="1"/>
    <x v="0"/>
    <s v="E/506/P"/>
    <x v="6"/>
    <s v="P"/>
    <x v="0"/>
    <x v="5"/>
    <x v="0"/>
    <x v="123"/>
    <x v="631"/>
    <n v="0"/>
    <n v="0"/>
    <n v="131"/>
    <n v="792"/>
    <s v="Powenoble"/>
    <s v="Paulie Powenoble"/>
    <x v="0"/>
  </r>
  <r>
    <x v="7292"/>
    <n v="7800"/>
    <x v="1"/>
    <x v="1"/>
    <s v="G/1251/P"/>
    <x v="3"/>
    <s v="P"/>
    <x v="0"/>
    <x v="24"/>
    <x v="0"/>
    <x v="0"/>
    <x v="0"/>
    <n v="0"/>
    <n v="0"/>
    <n v="0"/>
    <n v="0"/>
    <s v="Potterry"/>
    <s v="Alvira Potterry"/>
    <x v="1"/>
  </r>
  <r>
    <x v="7293"/>
    <n v="7801"/>
    <x v="0"/>
    <x v="0"/>
    <s v=""/>
    <x v="7"/>
    <s v=""/>
    <x v="2"/>
    <x v="33"/>
    <x v="0"/>
    <x v="1169"/>
    <x v="943"/>
    <n v="0"/>
    <n v="1"/>
    <n v="335"/>
    <n v="4393"/>
    <s v="Coopezmaney"/>
    <s v="Eliana Coopezmaney"/>
    <x v="0"/>
  </r>
  <r>
    <x v="7294"/>
    <n v="7447"/>
    <x v="2"/>
    <x v="0"/>
    <s v="F/1539/P"/>
    <x v="1"/>
    <s v="P"/>
    <x v="0"/>
    <x v="1"/>
    <x v="0"/>
    <x v="0"/>
    <x v="0"/>
    <n v="299"/>
    <n v="814"/>
    <n v="0"/>
    <n v="1113"/>
    <s v="Oncy"/>
    <s v="Chees Oncy"/>
    <x v="0"/>
  </r>
  <r>
    <x v="7295"/>
    <n v="7803"/>
    <x v="1"/>
    <x v="0"/>
    <s v="G/1253/P"/>
    <x v="3"/>
    <s v="P"/>
    <x v="2"/>
    <x v="47"/>
    <x v="0"/>
    <x v="0"/>
    <x v="0"/>
    <n v="0"/>
    <n v="0"/>
    <n v="0"/>
    <n v="0"/>
    <s v="Tranklinay"/>
    <s v="Stenny Tranklinay"/>
    <x v="0"/>
  </r>
  <r>
    <x v="7296"/>
    <n v="7803"/>
    <x v="1"/>
    <x v="1"/>
    <s v="G/1253/P"/>
    <x v="3"/>
    <s v="P"/>
    <x v="2"/>
    <x v="43"/>
    <x v="0"/>
    <x v="0"/>
    <x v="0"/>
    <n v="0"/>
    <n v="0"/>
    <n v="0"/>
    <n v="0"/>
    <s v="Tranklinay"/>
    <s v="Nathy Tranklinay"/>
    <x v="1"/>
  </r>
  <r>
    <x v="7297"/>
    <n v="7805"/>
    <x v="1"/>
    <x v="0"/>
    <s v="G/1254/P"/>
    <x v="3"/>
    <s v="P"/>
    <x v="0"/>
    <x v="12"/>
    <x v="0"/>
    <x v="0"/>
    <x v="0"/>
    <n v="0"/>
    <n v="0"/>
    <n v="0"/>
    <n v="0"/>
    <s v="Hestes"/>
    <s v="Rosiey Hestes"/>
    <x v="0"/>
  </r>
  <r>
    <x v="7298"/>
    <n v="7806"/>
    <x v="1"/>
    <x v="0"/>
    <s v="F/1621/P"/>
    <x v="1"/>
    <s v="P"/>
    <x v="2"/>
    <x v="1"/>
    <x v="0"/>
    <x v="0"/>
    <x v="1283"/>
    <n v="0"/>
    <n v="0"/>
    <n v="1"/>
    <n v="689"/>
    <s v="Mirezavis"/>
    <s v="Wena Mirezavis"/>
    <x v="0"/>
  </r>
  <r>
    <x v="7299"/>
    <n v="7808"/>
    <x v="1"/>
    <x v="0"/>
    <s v="G/1256/P"/>
    <x v="3"/>
    <s v="P"/>
    <x v="0"/>
    <x v="6"/>
    <x v="0"/>
    <x v="0"/>
    <x v="271"/>
    <n v="53"/>
    <n v="0"/>
    <n v="0"/>
    <n v="132"/>
    <s v="Sweenez"/>
    <s v="Arllia Sweenez"/>
    <x v="0"/>
  </r>
  <r>
    <x v="7300"/>
    <n v="7457"/>
    <x v="2"/>
    <x v="0"/>
    <s v="E/496/S"/>
    <x v="6"/>
    <s v="S"/>
    <x v="0"/>
    <x v="44"/>
    <x v="0"/>
    <x v="1170"/>
    <x v="0"/>
    <n v="5"/>
    <n v="16"/>
    <n v="34"/>
    <n v="1298"/>
    <s v="Fine"/>
    <s v="Seat Fine"/>
    <x v="0"/>
  </r>
  <r>
    <x v="7301"/>
    <n v="7472"/>
    <x v="2"/>
    <x v="1"/>
    <s v="F/1426/S"/>
    <x v="1"/>
    <s v="S"/>
    <x v="0"/>
    <x v="34"/>
    <x v="0"/>
    <x v="0"/>
    <x v="0"/>
    <n v="0"/>
    <n v="0"/>
    <n v="0"/>
    <n v="0"/>
    <s v="-"/>
    <s v="-"/>
    <x v="1"/>
  </r>
  <r>
    <x v="7302"/>
    <n v="7810"/>
    <x v="1"/>
    <x v="0"/>
    <s v="F/1494/S"/>
    <x v="1"/>
    <s v="S"/>
    <x v="0"/>
    <x v="15"/>
    <x v="2"/>
    <x v="1171"/>
    <x v="0"/>
    <n v="0"/>
    <n v="1"/>
    <n v="729"/>
    <n v="1499"/>
    <s v="Coopelandez"/>
    <s v="Delley Coopelandez"/>
    <x v="0"/>
  </r>
  <r>
    <x v="7303"/>
    <n v="7475"/>
    <x v="2"/>
    <x v="1"/>
    <s v="F/1545/P"/>
    <x v="1"/>
    <s v="P"/>
    <x v="0"/>
    <x v="26"/>
    <x v="0"/>
    <x v="0"/>
    <x v="0"/>
    <n v="0"/>
    <n v="0"/>
    <n v="0"/>
    <n v="0"/>
    <s v="Leste"/>
    <s v="Pros Leste"/>
    <x v="1"/>
  </r>
  <r>
    <x v="7304"/>
    <n v="7813"/>
    <x v="1"/>
    <x v="0"/>
    <s v="F/1622/P"/>
    <x v="1"/>
    <s v="P"/>
    <x v="0"/>
    <x v="38"/>
    <x v="0"/>
    <x v="0"/>
    <x v="292"/>
    <n v="0"/>
    <n v="740"/>
    <n v="85"/>
    <n v="880"/>
    <s v="Hallahaney"/>
    <s v="Landa Hallahaney"/>
    <x v="0"/>
  </r>
  <r>
    <x v="7305"/>
    <n v="7815"/>
    <x v="1"/>
    <x v="0"/>
    <s v="F/1496/S"/>
    <x v="1"/>
    <s v="S"/>
    <x v="1"/>
    <x v="38"/>
    <x v="0"/>
    <x v="0"/>
    <x v="29"/>
    <n v="0"/>
    <n v="0"/>
    <n v="0"/>
    <n v="605"/>
    <s v="Daviddley"/>
    <s v="Jaye Daviddley"/>
    <x v="1"/>
  </r>
  <r>
    <x v="7306"/>
    <n v="7816"/>
    <x v="1"/>
    <x v="0"/>
    <s v="F/1497/S"/>
    <x v="1"/>
    <s v="S"/>
    <x v="1"/>
    <x v="12"/>
    <x v="0"/>
    <x v="0"/>
    <x v="1347"/>
    <n v="0"/>
    <n v="0"/>
    <n v="0"/>
    <n v="925"/>
    <s v="Mclardson"/>
    <s v="Gordo Mclardson"/>
    <x v="1"/>
  </r>
  <r>
    <x v="7307"/>
    <n v="7818"/>
    <x v="1"/>
    <x v="1"/>
    <s v="G/1257/P"/>
    <x v="3"/>
    <s v="P"/>
    <x v="0"/>
    <x v="15"/>
    <x v="0"/>
    <x v="0"/>
    <x v="0"/>
    <n v="0"/>
    <n v="0"/>
    <n v="0"/>
    <n v="0"/>
    <s v="Brenney"/>
    <s v="Joelan Brenney"/>
    <x v="0"/>
  </r>
  <r>
    <x v="7308"/>
    <n v="7820"/>
    <x v="1"/>
    <x v="0"/>
    <s v="G/1258/P"/>
    <x v="3"/>
    <s v="P"/>
    <x v="2"/>
    <x v="1"/>
    <x v="0"/>
    <x v="0"/>
    <x v="0"/>
    <n v="809"/>
    <n v="0"/>
    <n v="0"/>
    <n v="809"/>
    <s v="Lambles"/>
    <s v="Elanda Lambles"/>
    <x v="1"/>
  </r>
  <r>
    <x v="7309"/>
    <n v="7821"/>
    <x v="1"/>
    <x v="0"/>
    <s v="G/1264/S"/>
    <x v="3"/>
    <s v="S"/>
    <x v="0"/>
    <x v="40"/>
    <x v="0"/>
    <x v="1172"/>
    <x v="83"/>
    <n v="17"/>
    <n v="0"/>
    <n v="214"/>
    <n v="769"/>
    <s v="Mcdowns"/>
    <s v="Cinda Mcdowns"/>
    <x v="0"/>
  </r>
  <r>
    <x v="7310"/>
    <n v="7824"/>
    <x v="1"/>
    <x v="0"/>
    <s v="F/1624/P"/>
    <x v="1"/>
    <s v="P"/>
    <x v="1"/>
    <x v="41"/>
    <x v="0"/>
    <x v="0"/>
    <x v="276"/>
    <n v="0"/>
    <n v="993"/>
    <n v="6"/>
    <n v="1075"/>
    <s v="Polliamposs"/>
    <s v="Samie Polliamposs"/>
    <x v="0"/>
  </r>
  <r>
    <x v="7311"/>
    <n v="7828"/>
    <x v="1"/>
    <x v="1"/>
    <s v="G/1266/S"/>
    <x v="3"/>
    <s v="S"/>
    <x v="0"/>
    <x v="7"/>
    <x v="0"/>
    <x v="0"/>
    <x v="0"/>
    <n v="0"/>
    <n v="0"/>
    <n v="0"/>
    <n v="0"/>
    <s v="Deckley"/>
    <s v="Jimmyn Deckley"/>
    <x v="0"/>
  </r>
  <r>
    <x v="7312"/>
    <n v="7829"/>
    <x v="1"/>
    <x v="1"/>
    <s v="G/1267/S"/>
    <x v="3"/>
    <s v="S"/>
    <x v="0"/>
    <x v="32"/>
    <x v="0"/>
    <x v="0"/>
    <x v="0"/>
    <n v="0"/>
    <n v="0"/>
    <n v="0"/>
    <n v="0"/>
    <s v="Harmontry"/>
    <s v="Iandy Harmontry"/>
    <x v="1"/>
  </r>
  <r>
    <x v="7313"/>
    <n v="7830"/>
    <x v="1"/>
    <x v="1"/>
    <s v="G/1268/S"/>
    <x v="3"/>
    <s v="S"/>
    <x v="1"/>
    <x v="40"/>
    <x v="0"/>
    <x v="0"/>
    <x v="0"/>
    <n v="0"/>
    <n v="0"/>
    <n v="0"/>
    <n v="0"/>
    <s v="Belley"/>
    <s v="Briane Belley"/>
    <x v="1"/>
  </r>
  <r>
    <x v="7314"/>
    <n v="7830"/>
    <x v="1"/>
    <x v="1"/>
    <s v="G/1268/S"/>
    <x v="3"/>
    <s v="S"/>
    <x v="1"/>
    <x v="37"/>
    <x v="0"/>
    <x v="0"/>
    <x v="0"/>
    <n v="0"/>
    <n v="0"/>
    <n v="0"/>
    <n v="0"/>
    <s v="Belley"/>
    <s v="Gordo Belley"/>
    <x v="1"/>
  </r>
  <r>
    <x v="7315"/>
    <n v="7830"/>
    <x v="1"/>
    <x v="0"/>
    <s v="G/1268/S"/>
    <x v="3"/>
    <s v="S"/>
    <x v="0"/>
    <x v="59"/>
    <x v="0"/>
    <x v="0"/>
    <x v="0"/>
    <n v="0"/>
    <n v="17"/>
    <n v="655"/>
    <n v="672"/>
    <s v="Belley"/>
    <s v="Willah Belley"/>
    <x v="0"/>
  </r>
  <r>
    <x v="7316"/>
    <n v="7830"/>
    <x v="1"/>
    <x v="0"/>
    <s v="G/1268/S"/>
    <x v="3"/>
    <s v="S"/>
    <x v="0"/>
    <x v="16"/>
    <x v="0"/>
    <x v="0"/>
    <x v="0"/>
    <n v="0"/>
    <n v="0"/>
    <n v="0"/>
    <n v="0"/>
    <s v="Belley"/>
    <s v="Eddiey Belley"/>
    <x v="0"/>
  </r>
  <r>
    <x v="7317"/>
    <n v="7475"/>
    <x v="2"/>
    <x v="1"/>
    <s v="F/1545/P"/>
    <x v="1"/>
    <s v="P"/>
    <x v="0"/>
    <x v="39"/>
    <x v="0"/>
    <x v="0"/>
    <x v="0"/>
    <n v="0"/>
    <n v="0"/>
    <n v="0"/>
    <n v="0"/>
    <s v="Leste"/>
    <s v="Lies Leste"/>
    <x v="1"/>
  </r>
  <r>
    <x v="7318"/>
    <n v="7479"/>
    <x v="2"/>
    <x v="1"/>
    <s v="F/1429/S"/>
    <x v="1"/>
    <s v="S"/>
    <x v="0"/>
    <x v="10"/>
    <x v="0"/>
    <x v="0"/>
    <x v="0"/>
    <n v="0"/>
    <n v="0"/>
    <n v="0"/>
    <n v="0"/>
    <s v="Berte"/>
    <s v="Muffs Berte"/>
    <x v="1"/>
  </r>
  <r>
    <x v="7319"/>
    <n v="7833"/>
    <x v="0"/>
    <x v="0"/>
    <s v="B/305/S"/>
    <x v="0"/>
    <s v="S"/>
    <x v="2"/>
    <x v="10"/>
    <x v="0"/>
    <x v="0"/>
    <x v="1348"/>
    <n v="6"/>
    <n v="2445"/>
    <n v="1128"/>
    <n v="7003"/>
    <s v="Spandisket"/>
    <s v="Ainkard Spandisket"/>
    <x v="0"/>
  </r>
  <r>
    <x v="7320"/>
    <n v="7833"/>
    <x v="0"/>
    <x v="0"/>
    <s v="B/305/S"/>
    <x v="0"/>
    <s v="S"/>
    <x v="0"/>
    <x v="10"/>
    <x v="0"/>
    <x v="492"/>
    <x v="1349"/>
    <n v="0"/>
    <n v="1013"/>
    <n v="15"/>
    <n v="4338"/>
    <s v="Spandisket"/>
    <s v="Altan Spandisket"/>
    <x v="1"/>
  </r>
  <r>
    <x v="7321"/>
    <n v="7834"/>
    <x v="1"/>
    <x v="0"/>
    <s v="G/1269/S"/>
    <x v="3"/>
    <s v="S"/>
    <x v="0"/>
    <x v="1"/>
    <x v="0"/>
    <x v="350"/>
    <x v="1350"/>
    <n v="349"/>
    <n v="19"/>
    <n v="0"/>
    <n v="1817"/>
    <s v="Cardner"/>
    <s v="Monah Cardner"/>
    <x v="0"/>
  </r>
  <r>
    <x v="7322"/>
    <n v="7835"/>
    <x v="1"/>
    <x v="1"/>
    <s v="G/1270/S"/>
    <x v="3"/>
    <s v="S"/>
    <x v="1"/>
    <x v="7"/>
    <x v="0"/>
    <x v="0"/>
    <x v="0"/>
    <n v="0"/>
    <n v="0"/>
    <n v="0"/>
    <n v="0"/>
    <s v="Hoodgers"/>
    <s v="Craine Hoodgers"/>
    <x v="0"/>
  </r>
  <r>
    <x v="7323"/>
    <n v="7837"/>
    <x v="0"/>
    <x v="1"/>
    <s v="B/306/S"/>
    <x v="0"/>
    <s v="S"/>
    <x v="2"/>
    <x v="5"/>
    <x v="0"/>
    <x v="0"/>
    <x v="0"/>
    <n v="0"/>
    <n v="0"/>
    <n v="0"/>
    <n v="0"/>
    <s v="Kiling"/>
    <s v="Taurah Kiling"/>
    <x v="1"/>
  </r>
  <r>
    <x v="7324"/>
    <n v="7837"/>
    <x v="0"/>
    <x v="1"/>
    <s v="B/306/S"/>
    <x v="0"/>
    <s v="S"/>
    <x v="0"/>
    <x v="8"/>
    <x v="0"/>
    <x v="0"/>
    <x v="0"/>
    <n v="0"/>
    <n v="0"/>
    <n v="0"/>
    <n v="0"/>
    <s v="Kiling"/>
    <s v="Caphird Kiling"/>
    <x v="1"/>
  </r>
  <r>
    <x v="7325"/>
    <n v="7839"/>
    <x v="1"/>
    <x v="0"/>
    <s v="G/1259/P"/>
    <x v="3"/>
    <s v="P"/>
    <x v="0"/>
    <x v="28"/>
    <x v="0"/>
    <x v="0"/>
    <x v="0"/>
    <n v="0"/>
    <n v="0"/>
    <n v="0"/>
    <n v="0"/>
    <s v="Leson"/>
    <s v="Jilla Leson"/>
    <x v="0"/>
  </r>
  <r>
    <x v="7326"/>
    <n v="7840"/>
    <x v="1"/>
    <x v="0"/>
    <s v="F/1500/S"/>
    <x v="1"/>
    <s v="S"/>
    <x v="1"/>
    <x v="41"/>
    <x v="0"/>
    <x v="6"/>
    <x v="0"/>
    <n v="0"/>
    <n v="24"/>
    <n v="309"/>
    <n v="661"/>
    <s v="Warrison"/>
    <s v="Garlie Warrison"/>
    <x v="0"/>
  </r>
  <r>
    <x v="7327"/>
    <n v="7841"/>
    <x v="1"/>
    <x v="0"/>
    <s v="G/1260/P"/>
    <x v="3"/>
    <s v="P"/>
    <x v="1"/>
    <x v="26"/>
    <x v="0"/>
    <x v="298"/>
    <x v="130"/>
    <n v="0"/>
    <n v="5250"/>
    <n v="0"/>
    <n v="5281"/>
    <s v="Maynardner"/>
    <s v="Netty Maynardner"/>
    <x v="0"/>
  </r>
  <r>
    <x v="7328"/>
    <n v="7841"/>
    <x v="1"/>
    <x v="0"/>
    <s v="F/1627/P"/>
    <x v="1"/>
    <s v="P"/>
    <x v="1"/>
    <x v="13"/>
    <x v="0"/>
    <x v="0"/>
    <x v="0"/>
    <n v="501"/>
    <n v="242"/>
    <n v="0"/>
    <n v="743"/>
    <s v="Maynardner"/>
    <s v="Elly Maynardner"/>
    <x v="0"/>
  </r>
  <r>
    <x v="7329"/>
    <n v="7483"/>
    <x v="2"/>
    <x v="0"/>
    <s v="E/485/P"/>
    <x v="6"/>
    <s v="P"/>
    <x v="1"/>
    <x v="26"/>
    <x v="0"/>
    <x v="1112"/>
    <x v="0"/>
    <n v="358"/>
    <n v="160"/>
    <n v="800"/>
    <n v="1562"/>
    <s v="Winie"/>
    <s v="Wille Winie"/>
    <x v="1"/>
  </r>
  <r>
    <x v="7330"/>
    <n v="7488"/>
    <x v="2"/>
    <x v="0"/>
    <s v="E/486/P"/>
    <x v="6"/>
    <s v="P"/>
    <x v="0"/>
    <x v="19"/>
    <x v="0"/>
    <x v="250"/>
    <x v="0"/>
    <n v="386"/>
    <n v="355"/>
    <n v="0"/>
    <n v="1299"/>
    <s v="Kidne"/>
    <s v="Pold Kidne"/>
    <x v="0"/>
  </r>
  <r>
    <x v="7331"/>
    <n v="7845"/>
    <x v="0"/>
    <x v="1"/>
    <s v="B/307/S"/>
    <x v="0"/>
    <s v="S"/>
    <x v="2"/>
    <x v="1"/>
    <x v="0"/>
    <x v="0"/>
    <x v="0"/>
    <n v="0"/>
    <n v="0"/>
    <n v="0"/>
    <n v="0"/>
    <s v="Unhearfus"/>
    <s v="Syrmion Unhearfus"/>
    <x v="1"/>
  </r>
  <r>
    <x v="7332"/>
    <n v="7847"/>
    <x v="1"/>
    <x v="0"/>
    <s v="G/1261/P"/>
    <x v="3"/>
    <s v="P"/>
    <x v="0"/>
    <x v="10"/>
    <x v="0"/>
    <x v="0"/>
    <x v="1"/>
    <n v="617"/>
    <n v="0"/>
    <n v="281"/>
    <n v="907"/>
    <s v="Boyersons"/>
    <s v="Ireene Boyersons"/>
    <x v="0"/>
  </r>
  <r>
    <x v="7333"/>
    <n v="7488"/>
    <x v="2"/>
    <x v="1"/>
    <s v="E/486/P"/>
    <x v="6"/>
    <s v="P"/>
    <x v="1"/>
    <x v="11"/>
    <x v="2"/>
    <x v="0"/>
    <x v="0"/>
    <n v="0"/>
    <n v="0"/>
    <n v="0"/>
    <n v="0"/>
    <s v="Kidne"/>
    <s v="Clues Kidne"/>
    <x v="1"/>
  </r>
  <r>
    <x v="7334"/>
    <n v="7492"/>
    <x v="2"/>
    <x v="0"/>
    <s v="D/224/S"/>
    <x v="5"/>
    <s v="S"/>
    <x v="0"/>
    <x v="43"/>
    <x v="0"/>
    <x v="392"/>
    <x v="0"/>
    <n v="2956"/>
    <n v="0"/>
    <n v="0"/>
    <n v="3149"/>
    <s v="Bun"/>
    <s v="Bleda Bun"/>
    <x v="1"/>
  </r>
  <r>
    <x v="7335"/>
    <n v="7849"/>
    <x v="1"/>
    <x v="0"/>
    <s v="G/1271/S"/>
    <x v="3"/>
    <s v="S"/>
    <x v="0"/>
    <x v="15"/>
    <x v="0"/>
    <x v="250"/>
    <x v="963"/>
    <n v="0"/>
    <n v="0"/>
    <n v="0"/>
    <n v="621"/>
    <s v="Ewisentley"/>
    <s v="Tonnie Ewisentley"/>
    <x v="0"/>
  </r>
  <r>
    <x v="7336"/>
    <n v="7498"/>
    <x v="2"/>
    <x v="0"/>
    <s v="F/1550/P"/>
    <x v="1"/>
    <s v="P"/>
    <x v="0"/>
    <x v="66"/>
    <x v="1"/>
    <x v="753"/>
    <x v="0"/>
    <n v="859"/>
    <n v="201"/>
    <n v="782"/>
    <n v="2365"/>
    <s v="Cola"/>
    <s v="Otlios Cola"/>
    <x v="0"/>
  </r>
  <r>
    <x v="7337"/>
    <n v="7498"/>
    <x v="2"/>
    <x v="1"/>
    <s v="F/1550/P"/>
    <x v="1"/>
    <s v="P"/>
    <x v="0"/>
    <x v="63"/>
    <x v="0"/>
    <x v="0"/>
    <x v="0"/>
    <n v="0"/>
    <n v="0"/>
    <n v="0"/>
    <n v="0"/>
    <s v="Cola"/>
    <s v="Bonutz Cola"/>
    <x v="1"/>
  </r>
  <r>
    <x v="7338"/>
    <n v="7852"/>
    <x v="1"/>
    <x v="0"/>
    <s v="E/508/P"/>
    <x v="6"/>
    <s v="P"/>
    <x v="0"/>
    <x v="24"/>
    <x v="0"/>
    <x v="0"/>
    <x v="315"/>
    <n v="0"/>
    <n v="981"/>
    <n v="0"/>
    <n v="987"/>
    <s v="Folemonley"/>
    <s v="Davisy Folemonley"/>
    <x v="0"/>
  </r>
  <r>
    <x v="7339"/>
    <n v="4172"/>
    <x v="2"/>
    <x v="1"/>
    <s v="F/856/P"/>
    <x v="1"/>
    <s v="P"/>
    <x v="0"/>
    <x v="39"/>
    <x v="0"/>
    <x v="0"/>
    <x v="0"/>
    <n v="0"/>
    <n v="0"/>
    <n v="0"/>
    <n v="0"/>
    <s v="Flell"/>
    <s v="Chrets Flell"/>
    <x v="1"/>
  </r>
  <r>
    <x v="7340"/>
    <n v="7498"/>
    <x v="2"/>
    <x v="0"/>
    <s v="F/1550/P"/>
    <x v="1"/>
    <s v="P"/>
    <x v="0"/>
    <x v="38"/>
    <x v="1"/>
    <x v="117"/>
    <x v="0"/>
    <n v="910"/>
    <n v="0"/>
    <n v="0"/>
    <n v="940"/>
    <s v="Cola"/>
    <s v="Beals Cola"/>
    <x v="1"/>
  </r>
  <r>
    <x v="7341"/>
    <n v="7505"/>
    <x v="2"/>
    <x v="0"/>
    <s v="F/1553/P"/>
    <x v="1"/>
    <s v="P"/>
    <x v="0"/>
    <x v="27"/>
    <x v="1"/>
    <x v="681"/>
    <x v="0"/>
    <n v="291"/>
    <n v="4212"/>
    <n v="0"/>
    <n v="5014"/>
    <s v="Fone"/>
    <s v="Ste Fone"/>
    <x v="0"/>
  </r>
  <r>
    <x v="7342"/>
    <n v="7856"/>
    <x v="1"/>
    <x v="0"/>
    <s v="F/1503/S"/>
    <x v="1"/>
    <s v="S"/>
    <x v="0"/>
    <x v="10"/>
    <x v="2"/>
    <x v="0"/>
    <x v="0"/>
    <n v="0"/>
    <n v="156"/>
    <n v="620"/>
    <n v="776"/>
    <s v="Contrevins"/>
    <s v="Darrie Contrevins"/>
    <x v="0"/>
  </r>
  <r>
    <x v="7343"/>
    <n v="7858"/>
    <x v="1"/>
    <x v="0"/>
    <s v="G/1264/P"/>
    <x v="3"/>
    <s v="P"/>
    <x v="0"/>
    <x v="33"/>
    <x v="0"/>
    <x v="150"/>
    <x v="0"/>
    <n v="0"/>
    <n v="25"/>
    <n v="811"/>
    <n v="845"/>
    <s v="Kramorry"/>
    <s v="Grette Kramorry"/>
    <x v="0"/>
  </r>
  <r>
    <x v="7344"/>
    <n v="7858"/>
    <x v="1"/>
    <x v="0"/>
    <s v="F/1630/P"/>
    <x v="1"/>
    <s v="P"/>
    <x v="2"/>
    <x v="4"/>
    <x v="0"/>
    <x v="0"/>
    <x v="197"/>
    <n v="0"/>
    <n v="863"/>
    <n v="0"/>
    <n v="874"/>
    <s v="Kramorry"/>
    <s v="Ward Kramorry"/>
    <x v="0"/>
  </r>
  <r>
    <x v="7345"/>
    <n v="7858"/>
    <x v="1"/>
    <x v="0"/>
    <s v="F/1630/P"/>
    <x v="1"/>
    <s v="P"/>
    <x v="0"/>
    <x v="46"/>
    <x v="0"/>
    <x v="1173"/>
    <x v="288"/>
    <n v="134"/>
    <n v="0"/>
    <n v="0"/>
    <n v="828"/>
    <s v="Kramorry"/>
    <s v="Tinez Kramorry"/>
    <x v="0"/>
  </r>
  <r>
    <x v="7346"/>
    <n v="4451"/>
    <x v="2"/>
    <x v="1"/>
    <s v="F/914/P"/>
    <x v="1"/>
    <s v="P"/>
    <x v="0"/>
    <x v="8"/>
    <x v="0"/>
    <x v="0"/>
    <x v="0"/>
    <n v="0"/>
    <n v="0"/>
    <n v="0"/>
    <n v="0"/>
    <s v="Jamad"/>
    <s v="Poloos Jamad"/>
    <x v="1"/>
  </r>
  <r>
    <x v="7347"/>
    <n v="7861"/>
    <x v="1"/>
    <x v="1"/>
    <s v="G/1265/P"/>
    <x v="3"/>
    <s v="P"/>
    <x v="0"/>
    <x v="50"/>
    <x v="2"/>
    <x v="0"/>
    <x v="0"/>
    <n v="0"/>
    <n v="0"/>
    <n v="0"/>
    <n v="0"/>
    <s v="Wheelez"/>
    <s v="Krisa Wheelez"/>
    <x v="0"/>
  </r>
  <r>
    <x v="7348"/>
    <n v="7863"/>
    <x v="1"/>
    <x v="0"/>
    <s v="F/1505/S"/>
    <x v="1"/>
    <s v="S"/>
    <x v="0"/>
    <x v="30"/>
    <x v="0"/>
    <x v="1174"/>
    <x v="1237"/>
    <n v="1967"/>
    <n v="0"/>
    <n v="6"/>
    <n v="2588"/>
    <s v="Popelacruz"/>
    <s v="Tine Popelacruz"/>
    <x v="1"/>
  </r>
  <r>
    <x v="7349"/>
    <n v="7864"/>
    <x v="1"/>
    <x v="0"/>
    <s v="F/1506/S"/>
    <x v="1"/>
    <s v="S"/>
    <x v="2"/>
    <x v="12"/>
    <x v="0"/>
    <x v="247"/>
    <x v="1351"/>
    <n v="1769"/>
    <n v="0"/>
    <n v="3"/>
    <n v="2234"/>
    <s v="Potterry"/>
    <s v="Elly Potterry"/>
    <x v="1"/>
  </r>
  <r>
    <x v="7350"/>
    <n v="7865"/>
    <x v="0"/>
    <x v="1"/>
    <s v="C/293/S"/>
    <x v="7"/>
    <s v="S"/>
    <x v="1"/>
    <x v="29"/>
    <x v="0"/>
    <x v="0"/>
    <x v="0"/>
    <n v="0"/>
    <n v="0"/>
    <n v="0"/>
    <n v="0"/>
    <s v="Secont"/>
    <s v="Celava Secont"/>
    <x v="1"/>
  </r>
  <r>
    <x v="7351"/>
    <n v="7865"/>
    <x v="0"/>
    <x v="1"/>
    <s v="C/293/S"/>
    <x v="7"/>
    <s v="S"/>
    <x v="0"/>
    <x v="25"/>
    <x v="0"/>
    <x v="0"/>
    <x v="0"/>
    <n v="0"/>
    <n v="0"/>
    <n v="0"/>
    <n v="0"/>
    <s v="Secont"/>
    <s v="Kaffias Secont"/>
    <x v="1"/>
  </r>
  <r>
    <x v="7352"/>
    <n v="7865"/>
    <x v="0"/>
    <x v="1"/>
    <s v="C/293/S"/>
    <x v="7"/>
    <s v="S"/>
    <x v="2"/>
    <x v="54"/>
    <x v="0"/>
    <x v="0"/>
    <x v="0"/>
    <n v="0"/>
    <n v="0"/>
    <n v="0"/>
    <n v="0"/>
    <s v="Secont"/>
    <s v="Meratzn Secont"/>
    <x v="1"/>
  </r>
  <r>
    <x v="7353"/>
    <n v="7866"/>
    <x v="0"/>
    <x v="0"/>
    <s v="C/255/P"/>
    <x v="7"/>
    <s v="P"/>
    <x v="2"/>
    <x v="26"/>
    <x v="0"/>
    <x v="0"/>
    <x v="1352"/>
    <n v="0"/>
    <n v="4344"/>
    <n v="977"/>
    <n v="22177"/>
    <s v="Heeroling"/>
    <s v="Tabdhib Heeroling"/>
    <x v="0"/>
  </r>
  <r>
    <x v="7354"/>
    <n v="7868"/>
    <x v="1"/>
    <x v="0"/>
    <s v="E/517/S"/>
    <x v="6"/>
    <s v="S"/>
    <x v="2"/>
    <x v="30"/>
    <x v="0"/>
    <x v="1175"/>
    <x v="0"/>
    <n v="0"/>
    <n v="1"/>
    <n v="21"/>
    <n v="6278"/>
    <s v="Hayerson"/>
    <s v="Elly Hayerson"/>
    <x v="0"/>
  </r>
  <r>
    <x v="7355"/>
    <n v="7870"/>
    <x v="0"/>
    <x v="1"/>
    <s v="B/257/P"/>
    <x v="0"/>
    <s v="P"/>
    <x v="0"/>
    <x v="12"/>
    <x v="0"/>
    <x v="0"/>
    <x v="0"/>
    <n v="0"/>
    <n v="0"/>
    <n v="0"/>
    <n v="0"/>
    <s v="Matimple"/>
    <s v="Caphirk Matimple"/>
    <x v="1"/>
  </r>
  <r>
    <x v="7356"/>
    <n v="7871"/>
    <x v="1"/>
    <x v="1"/>
    <s v=""/>
    <x v="4"/>
    <s v=""/>
    <x v="0"/>
    <x v="41"/>
    <x v="0"/>
    <x v="0"/>
    <x v="0"/>
    <n v="0"/>
    <n v="0"/>
    <n v="0"/>
    <n v="0"/>
    <s v="Stannondez"/>
    <s v="Alendy Stannondez"/>
    <x v="1"/>
  </r>
  <r>
    <x v="7357"/>
    <n v="7872"/>
    <x v="1"/>
    <x v="2"/>
    <s v="G/1267/P"/>
    <x v="3"/>
    <s v="P"/>
    <x v="0"/>
    <x v="17"/>
    <x v="0"/>
    <x v="0"/>
    <x v="0"/>
    <n v="0"/>
    <n v="0"/>
    <n v="0"/>
    <n v="0"/>
    <s v="Wardendez"/>
    <s v="Elancy Wardendez"/>
    <x v="0"/>
  </r>
  <r>
    <x v="7358"/>
    <n v="7872"/>
    <x v="1"/>
    <x v="0"/>
    <s v="G/1267/P"/>
    <x v="3"/>
    <s v="P"/>
    <x v="0"/>
    <x v="22"/>
    <x v="0"/>
    <x v="0"/>
    <x v="0"/>
    <n v="0"/>
    <n v="1714"/>
    <n v="0"/>
    <n v="1714"/>
    <s v="Sweett"/>
    <s v="All Sweett"/>
    <x v="0"/>
  </r>
  <r>
    <x v="7359"/>
    <n v="7872"/>
    <x v="1"/>
    <x v="0"/>
    <s v="F/1633/P"/>
    <x v="1"/>
    <s v="P"/>
    <x v="0"/>
    <x v="36"/>
    <x v="0"/>
    <x v="353"/>
    <x v="336"/>
    <n v="408"/>
    <n v="196"/>
    <n v="9"/>
    <n v="868"/>
    <s v="Wardendez"/>
    <s v="Leony Wardendez"/>
    <x v="0"/>
  </r>
  <r>
    <x v="7360"/>
    <n v="7872"/>
    <x v="1"/>
    <x v="0"/>
    <s v="G/1267/P"/>
    <x v="3"/>
    <s v="P"/>
    <x v="0"/>
    <x v="50"/>
    <x v="0"/>
    <x v="0"/>
    <x v="0"/>
    <n v="0"/>
    <n v="0"/>
    <n v="0"/>
    <n v="0"/>
    <s v="Wardendez"/>
    <s v="Salley Wardendez"/>
    <x v="0"/>
  </r>
  <r>
    <x v="7361"/>
    <n v="7872"/>
    <x v="1"/>
    <x v="1"/>
    <s v="G/1267/P"/>
    <x v="3"/>
    <s v="P"/>
    <x v="0"/>
    <x v="17"/>
    <x v="0"/>
    <x v="0"/>
    <x v="0"/>
    <n v="0"/>
    <n v="0"/>
    <n v="0"/>
    <n v="0"/>
    <s v="Wardendez"/>
    <s v="Chesty Wardendez"/>
    <x v="1"/>
  </r>
  <r>
    <x v="7362"/>
    <n v="7872"/>
    <x v="1"/>
    <x v="0"/>
    <s v="G/1267/P"/>
    <x v="3"/>
    <s v="P"/>
    <x v="1"/>
    <x v="21"/>
    <x v="0"/>
    <x v="0"/>
    <x v="0"/>
    <n v="0"/>
    <n v="0"/>
    <n v="0"/>
    <n v="0"/>
    <s v="Wardendez"/>
    <s v="Herita Wardendez"/>
    <x v="1"/>
  </r>
  <r>
    <x v="7363"/>
    <n v="4822"/>
    <x v="2"/>
    <x v="1"/>
    <s v="F/981/P"/>
    <x v="1"/>
    <s v="P"/>
    <x v="0"/>
    <x v="15"/>
    <x v="0"/>
    <x v="0"/>
    <x v="0"/>
    <n v="0"/>
    <n v="0"/>
    <n v="0"/>
    <n v="0"/>
    <s v="Hotte"/>
    <s v="Miten Hotte"/>
    <x v="1"/>
  </r>
  <r>
    <x v="7364"/>
    <n v="7873"/>
    <x v="1"/>
    <x v="0"/>
    <s v="F/1634/P"/>
    <x v="1"/>
    <s v="P"/>
    <x v="0"/>
    <x v="43"/>
    <x v="0"/>
    <x v="0"/>
    <x v="1353"/>
    <n v="0"/>
    <n v="25"/>
    <n v="1"/>
    <n v="747"/>
    <s v="Carpentley"/>
    <s v="Monard Carpentley"/>
    <x v="1"/>
  </r>
  <r>
    <x v="7365"/>
    <n v="7875"/>
    <x v="0"/>
    <x v="1"/>
    <s v="B/309/S"/>
    <x v="0"/>
    <s v="S"/>
    <x v="2"/>
    <x v="6"/>
    <x v="0"/>
    <x v="0"/>
    <x v="0"/>
    <n v="0"/>
    <n v="0"/>
    <n v="0"/>
    <n v="0"/>
    <s v="Cattyried"/>
    <s v="Geonkaa Cattyried"/>
    <x v="1"/>
  </r>
  <r>
    <x v="7366"/>
    <n v="7877"/>
    <x v="1"/>
    <x v="0"/>
    <s v="G/1268/P"/>
    <x v="3"/>
    <s v="P"/>
    <x v="0"/>
    <x v="18"/>
    <x v="0"/>
    <x v="0"/>
    <x v="1354"/>
    <n v="0"/>
    <n v="19"/>
    <n v="0"/>
    <n v="1757"/>
    <s v="Fultz"/>
    <s v="Elicia Fultz"/>
    <x v="0"/>
  </r>
  <r>
    <x v="7367"/>
    <n v="7878"/>
    <x v="1"/>
    <x v="0"/>
    <s v="G/1269/P"/>
    <x v="3"/>
    <s v="P"/>
    <x v="0"/>
    <x v="41"/>
    <x v="0"/>
    <x v="0"/>
    <x v="0"/>
    <n v="32"/>
    <n v="0"/>
    <n v="673"/>
    <n v="705"/>
    <s v="Nieldsond"/>
    <s v="Vane Nieldsond"/>
    <x v="0"/>
  </r>
  <r>
    <x v="7368"/>
    <n v="7879"/>
    <x v="1"/>
    <x v="0"/>
    <s v="G/1270/P"/>
    <x v="3"/>
    <s v="P"/>
    <x v="0"/>
    <x v="36"/>
    <x v="0"/>
    <x v="0"/>
    <x v="148"/>
    <n v="71"/>
    <n v="11"/>
    <n v="162"/>
    <n v="722"/>
    <s v="Horthy"/>
    <s v="Stancy Horthy"/>
    <x v="0"/>
  </r>
  <r>
    <x v="7369"/>
    <n v="7881"/>
    <x v="1"/>
    <x v="0"/>
    <s v="F/1507/S"/>
    <x v="1"/>
    <s v="S"/>
    <x v="0"/>
    <x v="59"/>
    <x v="0"/>
    <x v="855"/>
    <x v="0"/>
    <n v="0"/>
    <n v="4"/>
    <n v="0"/>
    <n v="252"/>
    <s v="Crosbornes"/>
    <s v="Rald Crosbornes"/>
    <x v="0"/>
  </r>
  <r>
    <x v="7370"/>
    <n v="7882"/>
    <x v="1"/>
    <x v="1"/>
    <s v="G/1271/P"/>
    <x v="3"/>
    <s v="P"/>
    <x v="0"/>
    <x v="3"/>
    <x v="0"/>
    <x v="0"/>
    <x v="0"/>
    <n v="0"/>
    <n v="0"/>
    <n v="0"/>
    <n v="0"/>
    <s v="Coxterez"/>
    <s v="Gabrin Coxterez"/>
    <x v="0"/>
  </r>
  <r>
    <x v="7371"/>
    <n v="7882"/>
    <x v="1"/>
    <x v="0"/>
    <s v="G/1271/P"/>
    <x v="3"/>
    <s v="P"/>
    <x v="0"/>
    <x v="20"/>
    <x v="0"/>
    <x v="0"/>
    <x v="0"/>
    <n v="0"/>
    <n v="0"/>
    <n v="0"/>
    <n v="0"/>
    <s v="Coxterez"/>
    <s v="Luise Coxterez"/>
    <x v="1"/>
  </r>
  <r>
    <x v="7372"/>
    <n v="7883"/>
    <x v="1"/>
    <x v="1"/>
    <s v="G/1272/P"/>
    <x v="3"/>
    <s v="P"/>
    <x v="0"/>
    <x v="22"/>
    <x v="0"/>
    <x v="0"/>
    <x v="0"/>
    <n v="0"/>
    <n v="0"/>
    <n v="0"/>
    <n v="0"/>
    <s v="Deckley"/>
    <s v="Kenny Deckley"/>
    <x v="1"/>
  </r>
  <r>
    <x v="7373"/>
    <n v="7505"/>
    <x v="2"/>
    <x v="1"/>
    <s v="F/1553/P"/>
    <x v="1"/>
    <s v="P"/>
    <x v="0"/>
    <x v="47"/>
    <x v="0"/>
    <x v="0"/>
    <x v="0"/>
    <n v="0"/>
    <n v="0"/>
    <n v="0"/>
    <n v="0"/>
    <s v="Fone"/>
    <s v="Hone Fone"/>
    <x v="1"/>
  </r>
  <r>
    <x v="7374"/>
    <n v="7885"/>
    <x v="1"/>
    <x v="1"/>
    <s v="G/1273/P"/>
    <x v="3"/>
    <s v="P"/>
    <x v="0"/>
    <x v="6"/>
    <x v="0"/>
    <x v="0"/>
    <x v="0"/>
    <n v="0"/>
    <n v="0"/>
    <n v="0"/>
    <n v="0"/>
    <s v="Potters"/>
    <s v="Tancis Potters"/>
    <x v="1"/>
  </r>
  <r>
    <x v="7375"/>
    <n v="7886"/>
    <x v="1"/>
    <x v="0"/>
    <s v="G/1274/P"/>
    <x v="3"/>
    <s v="P"/>
    <x v="0"/>
    <x v="4"/>
    <x v="0"/>
    <x v="0"/>
    <x v="197"/>
    <n v="0"/>
    <n v="8"/>
    <n v="827"/>
    <n v="846"/>
    <s v="Gaington"/>
    <s v="Gracey Gaington"/>
    <x v="0"/>
  </r>
  <r>
    <x v="7376"/>
    <n v="7888"/>
    <x v="1"/>
    <x v="0"/>
    <s v="E/518/S"/>
    <x v="6"/>
    <s v="S"/>
    <x v="0"/>
    <x v="19"/>
    <x v="0"/>
    <x v="506"/>
    <x v="0"/>
    <n v="644"/>
    <n v="0"/>
    <n v="177"/>
    <n v="858"/>
    <s v="Woodwinez"/>
    <s v="Erie Woodwinez"/>
    <x v="1"/>
  </r>
  <r>
    <x v="7377"/>
    <n v="7889"/>
    <x v="0"/>
    <x v="1"/>
    <s v="C/256/P"/>
    <x v="7"/>
    <s v="P"/>
    <x v="1"/>
    <x v="8"/>
    <x v="0"/>
    <x v="0"/>
    <x v="0"/>
    <n v="0"/>
    <n v="0"/>
    <n v="0"/>
    <n v="0"/>
    <s v="Gulcepusy"/>
    <s v="Halleth Gulcepusy"/>
    <x v="1"/>
  </r>
  <r>
    <x v="7378"/>
    <n v="7890"/>
    <x v="1"/>
    <x v="0"/>
    <s v="F/1508/S"/>
    <x v="1"/>
    <s v="S"/>
    <x v="0"/>
    <x v="2"/>
    <x v="0"/>
    <x v="0"/>
    <x v="1344"/>
    <n v="0"/>
    <n v="109"/>
    <n v="594"/>
    <n v="971"/>
    <s v="Reenez"/>
    <s v="Chrisa Reenez"/>
    <x v="0"/>
  </r>
  <r>
    <x v="7379"/>
    <n v="7890"/>
    <x v="1"/>
    <x v="1"/>
    <s v="G/1273/S"/>
    <x v="3"/>
    <s v="S"/>
    <x v="2"/>
    <x v="30"/>
    <x v="0"/>
    <x v="0"/>
    <x v="0"/>
    <n v="0"/>
    <n v="0"/>
    <n v="0"/>
    <n v="0"/>
    <s v="Reenez"/>
    <s v="Edgary Reenez"/>
    <x v="1"/>
  </r>
  <r>
    <x v="7380"/>
    <n v="7890"/>
    <x v="1"/>
    <x v="1"/>
    <s v=""/>
    <x v="4"/>
    <s v=""/>
    <x v="0"/>
    <x v="4"/>
    <x v="0"/>
    <x v="0"/>
    <x v="0"/>
    <n v="0"/>
    <n v="0"/>
    <n v="0"/>
    <n v="0"/>
    <s v="Scottney"/>
    <s v="Sonnie Scottney"/>
    <x v="1"/>
  </r>
  <r>
    <x v="7381"/>
    <n v="7891"/>
    <x v="1"/>
    <x v="1"/>
    <s v="G/1274/S"/>
    <x v="3"/>
    <s v="S"/>
    <x v="2"/>
    <x v="37"/>
    <x v="0"/>
    <x v="0"/>
    <x v="0"/>
    <n v="0"/>
    <n v="0"/>
    <n v="0"/>
    <n v="0"/>
    <s v="Duffmaney"/>
    <s v="Guada Duffmaney"/>
    <x v="1"/>
  </r>
  <r>
    <x v="7382"/>
    <n v="7891"/>
    <x v="1"/>
    <x v="0"/>
    <s v=""/>
    <x v="4"/>
    <s v=""/>
    <x v="0"/>
    <x v="45"/>
    <x v="0"/>
    <x v="274"/>
    <x v="10"/>
    <n v="0"/>
    <n v="824"/>
    <n v="29"/>
    <n v="888"/>
    <s v="Duffmaney"/>
    <s v="Rosey Duffmaney"/>
    <x v="0"/>
  </r>
  <r>
    <x v="7383"/>
    <n v="7505"/>
    <x v="2"/>
    <x v="1"/>
    <s v="F/1553/P"/>
    <x v="1"/>
    <s v="P"/>
    <x v="0"/>
    <x v="47"/>
    <x v="0"/>
    <x v="0"/>
    <x v="0"/>
    <n v="0"/>
    <n v="0"/>
    <n v="0"/>
    <n v="0"/>
    <s v="Fone"/>
    <s v="Monkle Fone"/>
    <x v="1"/>
  </r>
  <r>
    <x v="7384"/>
    <n v="7894"/>
    <x v="1"/>
    <x v="0"/>
    <s v="E/519/S"/>
    <x v="6"/>
    <s v="S"/>
    <x v="2"/>
    <x v="19"/>
    <x v="0"/>
    <x v="145"/>
    <x v="508"/>
    <n v="589"/>
    <n v="88"/>
    <n v="0"/>
    <n v="791"/>
    <s v="Jacostarks"/>
    <s v="Jenne Jacostarks"/>
    <x v="1"/>
  </r>
  <r>
    <x v="7385"/>
    <n v="7895"/>
    <x v="1"/>
    <x v="0"/>
    <s v="F/1509/S"/>
    <x v="1"/>
    <s v="S"/>
    <x v="2"/>
    <x v="33"/>
    <x v="0"/>
    <x v="1040"/>
    <x v="1"/>
    <n v="21"/>
    <n v="464"/>
    <n v="104"/>
    <n v="700"/>
    <s v="Brooke"/>
    <s v="Lynez Brooke"/>
    <x v="0"/>
  </r>
  <r>
    <x v="7386"/>
    <n v="7897"/>
    <x v="0"/>
    <x v="1"/>
    <s v="C/295/S"/>
    <x v="7"/>
    <s v="S"/>
    <x v="2"/>
    <x v="26"/>
    <x v="2"/>
    <x v="0"/>
    <x v="0"/>
    <n v="0"/>
    <n v="0"/>
    <n v="0"/>
    <n v="0"/>
    <s v="Ancontaked"/>
    <s v="Altares Ancontaked"/>
    <x v="1"/>
  </r>
  <r>
    <x v="7387"/>
    <n v="7899"/>
    <x v="1"/>
    <x v="1"/>
    <s v="G/1275/S"/>
    <x v="3"/>
    <s v="S"/>
    <x v="0"/>
    <x v="78"/>
    <x v="0"/>
    <x v="0"/>
    <x v="0"/>
    <n v="0"/>
    <n v="0"/>
    <n v="0"/>
    <n v="0"/>
    <s v="Hinesh"/>
    <s v="Benry Hinesh"/>
    <x v="0"/>
  </r>
  <r>
    <x v="7388"/>
    <n v="7899"/>
    <x v="1"/>
    <x v="0"/>
    <s v="G/1275/S"/>
    <x v="3"/>
    <s v="S"/>
    <x v="0"/>
    <x v="46"/>
    <x v="0"/>
    <x v="0"/>
    <x v="0"/>
    <n v="14"/>
    <n v="785"/>
    <n v="10"/>
    <n v="809"/>
    <s v="Hinesh"/>
    <s v="Randa Hinesh"/>
    <x v="0"/>
  </r>
  <r>
    <x v="7389"/>
    <n v="7899"/>
    <x v="1"/>
    <x v="1"/>
    <s v="G/1275/S"/>
    <x v="3"/>
    <s v="S"/>
    <x v="0"/>
    <x v="17"/>
    <x v="0"/>
    <x v="0"/>
    <x v="0"/>
    <n v="0"/>
    <n v="0"/>
    <n v="0"/>
    <n v="0"/>
    <s v="Boyers"/>
    <s v="Margio Boyers"/>
    <x v="1"/>
  </r>
  <r>
    <x v="7390"/>
    <n v="7510"/>
    <x v="2"/>
    <x v="0"/>
    <s v="F/1435/S"/>
    <x v="1"/>
    <s v="S"/>
    <x v="2"/>
    <x v="41"/>
    <x v="0"/>
    <x v="262"/>
    <x v="0"/>
    <n v="208"/>
    <n v="150"/>
    <n v="0"/>
    <n v="1450"/>
    <s v="Horte"/>
    <s v="Pars Horte"/>
    <x v="0"/>
  </r>
  <r>
    <x v="7391"/>
    <n v="7902"/>
    <x v="1"/>
    <x v="2"/>
    <s v="G/1276/P"/>
    <x v="3"/>
    <s v="P"/>
    <x v="0"/>
    <x v="62"/>
    <x v="0"/>
    <x v="0"/>
    <x v="0"/>
    <n v="0"/>
    <n v="0"/>
    <n v="0"/>
    <n v="0"/>
    <s v="Villenson"/>
    <s v="Dianie Villenson"/>
    <x v="0"/>
  </r>
  <r>
    <x v="7392"/>
    <n v="7902"/>
    <x v="1"/>
    <x v="1"/>
    <s v="G/1276/P"/>
    <x v="3"/>
    <s v="P"/>
    <x v="1"/>
    <x v="30"/>
    <x v="0"/>
    <x v="0"/>
    <x v="0"/>
    <n v="0"/>
    <n v="0"/>
    <n v="0"/>
    <n v="0"/>
    <s v="Georgasey"/>
    <s v="Margio Georgasey"/>
    <x v="1"/>
  </r>
  <r>
    <x v="7393"/>
    <n v="7902"/>
    <x v="1"/>
    <x v="1"/>
    <s v="G/1276/P"/>
    <x v="3"/>
    <s v="P"/>
    <x v="0"/>
    <x v="18"/>
    <x v="0"/>
    <x v="0"/>
    <x v="0"/>
    <n v="0"/>
    <n v="0"/>
    <n v="0"/>
    <n v="0"/>
    <s v="Georgasey"/>
    <s v="Jodye Georgasey"/>
    <x v="0"/>
  </r>
  <r>
    <x v="7394"/>
    <n v="7902"/>
    <x v="1"/>
    <x v="0"/>
    <s v="G/1276/P"/>
    <x v="3"/>
    <s v="P"/>
    <x v="0"/>
    <x v="40"/>
    <x v="0"/>
    <x v="27"/>
    <x v="101"/>
    <n v="0"/>
    <n v="7"/>
    <n v="136"/>
    <n v="844"/>
    <s v="Villenson"/>
    <s v="Luison Villenson"/>
    <x v="0"/>
  </r>
  <r>
    <x v="7395"/>
    <n v="7903"/>
    <x v="1"/>
    <x v="0"/>
    <s v="F/1638/P"/>
    <x v="1"/>
    <s v="P"/>
    <x v="0"/>
    <x v="0"/>
    <x v="0"/>
    <x v="1176"/>
    <x v="0"/>
    <n v="0"/>
    <n v="173"/>
    <n v="0"/>
    <n v="645"/>
    <s v="Weberton"/>
    <s v="Ricard Weberton"/>
    <x v="0"/>
  </r>
  <r>
    <x v="7396"/>
    <n v="7904"/>
    <x v="1"/>
    <x v="1"/>
    <s v=""/>
    <x v="4"/>
    <s v=""/>
    <x v="0"/>
    <x v="70"/>
    <x v="0"/>
    <x v="0"/>
    <x v="0"/>
    <n v="0"/>
    <n v="0"/>
    <n v="0"/>
    <n v="0"/>
    <s v="Pughlinsons"/>
    <s v="Joelan Pughlinsons"/>
    <x v="1"/>
  </r>
  <r>
    <x v="7397"/>
    <n v="7904"/>
    <x v="1"/>
    <x v="0"/>
    <s v="G/1277/P"/>
    <x v="3"/>
    <s v="P"/>
    <x v="0"/>
    <x v="6"/>
    <x v="0"/>
    <x v="372"/>
    <x v="281"/>
    <n v="3958"/>
    <n v="0"/>
    <n v="0"/>
    <n v="4451"/>
    <s v="Pughlinsons"/>
    <s v="Hilia Pughlinsons"/>
    <x v="1"/>
  </r>
  <r>
    <x v="7398"/>
    <n v="7905"/>
    <x v="0"/>
    <x v="0"/>
    <s v="C/296/S"/>
    <x v="7"/>
    <s v="S"/>
    <x v="0"/>
    <x v="14"/>
    <x v="0"/>
    <x v="0"/>
    <x v="485"/>
    <n v="0"/>
    <n v="2263"/>
    <n v="224"/>
    <n v="2574"/>
    <s v="Axlentindy"/>
    <s v="Zinor Axlentindy"/>
    <x v="0"/>
  </r>
  <r>
    <x v="7399"/>
    <n v="7905"/>
    <x v="0"/>
    <x v="1"/>
    <s v="C/296/S"/>
    <x v="7"/>
    <s v="S"/>
    <x v="0"/>
    <x v="13"/>
    <x v="0"/>
    <x v="0"/>
    <x v="0"/>
    <n v="0"/>
    <n v="0"/>
    <n v="0"/>
    <n v="0"/>
    <s v="Axlentindy"/>
    <s v="Menkibi Axlentindy"/>
    <x v="1"/>
  </r>
  <r>
    <x v="7400"/>
    <n v="7905"/>
    <x v="0"/>
    <x v="0"/>
    <s v="C/296/S"/>
    <x v="7"/>
    <s v="S"/>
    <x v="2"/>
    <x v="6"/>
    <x v="2"/>
    <x v="1177"/>
    <x v="3"/>
    <n v="0"/>
    <n v="178"/>
    <n v="5034"/>
    <n v="7927"/>
    <s v="Axlentindy"/>
    <s v="Meram Axlentindy"/>
    <x v="0"/>
  </r>
  <r>
    <x v="7401"/>
    <n v="7515"/>
    <x v="2"/>
    <x v="1"/>
    <s v="F/1437/S"/>
    <x v="1"/>
    <s v="S"/>
    <x v="0"/>
    <x v="1"/>
    <x v="0"/>
    <x v="0"/>
    <x v="0"/>
    <n v="0"/>
    <n v="0"/>
    <n v="0"/>
    <n v="0"/>
    <s v="Gre"/>
    <s v="Monam Gre"/>
    <x v="0"/>
  </r>
  <r>
    <x v="7402"/>
    <n v="7908"/>
    <x v="0"/>
    <x v="1"/>
    <s v="B/310/S"/>
    <x v="0"/>
    <s v="S"/>
    <x v="2"/>
    <x v="36"/>
    <x v="0"/>
    <x v="0"/>
    <x v="0"/>
    <n v="0"/>
    <n v="0"/>
    <n v="0"/>
    <n v="0"/>
    <s v="Aneetle"/>
    <s v="Alzirk Aneetle"/>
    <x v="1"/>
  </r>
  <r>
    <x v="7403"/>
    <n v="7910"/>
    <x v="1"/>
    <x v="0"/>
    <s v="F/1639/P"/>
    <x v="1"/>
    <s v="P"/>
    <x v="3"/>
    <x v="29"/>
    <x v="0"/>
    <x v="23"/>
    <x v="1355"/>
    <n v="0"/>
    <n v="0"/>
    <n v="3"/>
    <n v="644"/>
    <s v="Rushing"/>
    <s v="Fery Rushing"/>
    <x v="0"/>
  </r>
  <r>
    <x v="7404"/>
    <n v="7913"/>
    <x v="1"/>
    <x v="1"/>
    <s v="G/1278/S"/>
    <x v="3"/>
    <s v="S"/>
    <x v="0"/>
    <x v="34"/>
    <x v="0"/>
    <x v="0"/>
    <x v="0"/>
    <n v="0"/>
    <n v="0"/>
    <n v="0"/>
    <n v="0"/>
    <s v="Whitakers"/>
    <s v="Almara Whitakers"/>
    <x v="1"/>
  </r>
  <r>
    <x v="7405"/>
    <n v="7914"/>
    <x v="1"/>
    <x v="1"/>
    <s v="G/1278/P"/>
    <x v="3"/>
    <s v="P"/>
    <x v="0"/>
    <x v="40"/>
    <x v="0"/>
    <x v="0"/>
    <x v="0"/>
    <n v="0"/>
    <n v="0"/>
    <n v="0"/>
    <n v="0"/>
    <s v="Munozaley"/>
    <s v="Hilia Munozaley"/>
    <x v="0"/>
  </r>
  <r>
    <x v="7406"/>
    <n v="7914"/>
    <x v="1"/>
    <x v="0"/>
    <s v="G/1278/P"/>
    <x v="3"/>
    <s v="P"/>
    <x v="0"/>
    <x v="1"/>
    <x v="0"/>
    <x v="0"/>
    <x v="270"/>
    <n v="106"/>
    <n v="344"/>
    <n v="0"/>
    <n v="530"/>
    <s v="Munozaley"/>
    <s v="Marynk Munozaley"/>
    <x v="0"/>
  </r>
  <r>
    <x v="7407"/>
    <n v="7914"/>
    <x v="1"/>
    <x v="0"/>
    <s v="G/1278/P"/>
    <x v="3"/>
    <s v="P"/>
    <x v="0"/>
    <x v="52"/>
    <x v="0"/>
    <x v="1065"/>
    <x v="0"/>
    <n v="321"/>
    <n v="0"/>
    <n v="5"/>
    <n v="723"/>
    <s v="Munozaley"/>
    <s v="Eriky Munozaley"/>
    <x v="1"/>
  </r>
  <r>
    <x v="7408"/>
    <n v="7916"/>
    <x v="1"/>
    <x v="1"/>
    <s v="G/1279/P"/>
    <x v="3"/>
    <s v="P"/>
    <x v="0"/>
    <x v="12"/>
    <x v="0"/>
    <x v="0"/>
    <x v="0"/>
    <n v="0"/>
    <n v="0"/>
    <n v="0"/>
    <n v="0"/>
    <s v="Mayods"/>
    <s v="Elson Mayods"/>
    <x v="0"/>
  </r>
  <r>
    <x v="7409"/>
    <n v="7515"/>
    <x v="2"/>
    <x v="0"/>
    <s v="F/1437/S"/>
    <x v="1"/>
    <s v="S"/>
    <x v="0"/>
    <x v="16"/>
    <x v="0"/>
    <x v="0"/>
    <x v="0"/>
    <n v="0"/>
    <n v="0"/>
    <n v="0"/>
    <n v="0"/>
    <s v="Gre"/>
    <s v="Rants Gre"/>
    <x v="1"/>
  </r>
  <r>
    <x v="7410"/>
    <n v="7919"/>
    <x v="1"/>
    <x v="0"/>
    <s v="G/1281/P"/>
    <x v="3"/>
    <s v="P"/>
    <x v="0"/>
    <x v="33"/>
    <x v="0"/>
    <x v="105"/>
    <x v="0"/>
    <n v="817"/>
    <n v="0"/>
    <n v="0"/>
    <n v="907"/>
    <s v="Hoodgers"/>
    <s v="Cliney Hoodgers"/>
    <x v="0"/>
  </r>
  <r>
    <x v="7411"/>
    <n v="7536"/>
    <x v="2"/>
    <x v="1"/>
    <s v="F/1440/S"/>
    <x v="1"/>
    <s v="S"/>
    <x v="0"/>
    <x v="41"/>
    <x v="0"/>
    <x v="0"/>
    <x v="0"/>
    <n v="0"/>
    <n v="0"/>
    <n v="0"/>
    <n v="0"/>
    <s v="Purie"/>
    <s v="Sallos Purie"/>
    <x v="1"/>
  </r>
  <r>
    <x v="7412"/>
    <n v="7922"/>
    <x v="1"/>
    <x v="0"/>
    <s v="F/1517/S"/>
    <x v="1"/>
    <s v="S"/>
    <x v="0"/>
    <x v="0"/>
    <x v="0"/>
    <x v="1178"/>
    <x v="271"/>
    <n v="0"/>
    <n v="0"/>
    <n v="0"/>
    <n v="3109"/>
    <s v="Llobsoney"/>
    <s v="Lloyde Llobsoney"/>
    <x v="0"/>
  </r>
  <r>
    <x v="7413"/>
    <n v="7924"/>
    <x v="1"/>
    <x v="0"/>
    <s v="F/1642/P"/>
    <x v="1"/>
    <s v="P"/>
    <x v="0"/>
    <x v="7"/>
    <x v="0"/>
    <x v="1179"/>
    <x v="291"/>
    <n v="0"/>
    <n v="0"/>
    <n v="0"/>
    <n v="646"/>
    <s v="Mondalley"/>
    <s v="Ninaha Mondalley"/>
    <x v="0"/>
  </r>
  <r>
    <x v="7414"/>
    <n v="7926"/>
    <x v="1"/>
    <x v="0"/>
    <s v="E/514/P"/>
    <x v="6"/>
    <s v="P"/>
    <x v="0"/>
    <x v="25"/>
    <x v="0"/>
    <x v="0"/>
    <x v="0"/>
    <n v="0"/>
    <n v="365"/>
    <n v="1216"/>
    <n v="1581"/>
    <s v="Paynard"/>
    <s v="Kenda Paynard"/>
    <x v="0"/>
  </r>
  <r>
    <x v="7415"/>
    <n v="7929"/>
    <x v="0"/>
    <x v="0"/>
    <s v="B/311/S"/>
    <x v="0"/>
    <s v="S"/>
    <x v="0"/>
    <x v="14"/>
    <x v="0"/>
    <x v="0"/>
    <x v="598"/>
    <n v="58"/>
    <n v="1654"/>
    <n v="1217"/>
    <n v="3839"/>
    <s v="Dissper"/>
    <s v="Mergak Dissper"/>
    <x v="0"/>
  </r>
  <r>
    <x v="7416"/>
    <n v="7930"/>
    <x v="1"/>
    <x v="1"/>
    <s v=""/>
    <x v="4"/>
    <s v=""/>
    <x v="0"/>
    <x v="45"/>
    <x v="0"/>
    <x v="0"/>
    <x v="0"/>
    <n v="0"/>
    <n v="0"/>
    <n v="0"/>
    <n v="0"/>
    <s v="Bardsey"/>
    <s v="Joela Bardsey"/>
    <x v="1"/>
  </r>
  <r>
    <x v="7417"/>
    <n v="7935"/>
    <x v="1"/>
    <x v="0"/>
    <s v="F/1520/S"/>
    <x v="1"/>
    <s v="S"/>
    <x v="0"/>
    <x v="54"/>
    <x v="0"/>
    <x v="65"/>
    <x v="0"/>
    <n v="6"/>
    <n v="811"/>
    <n v="2"/>
    <n v="903"/>
    <s v="Rodger"/>
    <s v="Ward Rodger"/>
    <x v="1"/>
  </r>
  <r>
    <x v="7418"/>
    <n v="7936"/>
    <x v="1"/>
    <x v="0"/>
    <s v="F/1644/P"/>
    <x v="1"/>
    <s v="P"/>
    <x v="0"/>
    <x v="33"/>
    <x v="0"/>
    <x v="107"/>
    <x v="0"/>
    <n v="622"/>
    <n v="0"/>
    <n v="0"/>
    <n v="629"/>
    <s v="Morelly"/>
    <s v="Gracey Morelly"/>
    <x v="0"/>
  </r>
  <r>
    <x v="7419"/>
    <n v="7936"/>
    <x v="1"/>
    <x v="0"/>
    <s v="G/1284/P"/>
    <x v="3"/>
    <s v="P"/>
    <x v="0"/>
    <x v="34"/>
    <x v="0"/>
    <x v="0"/>
    <x v="0"/>
    <n v="0"/>
    <n v="0"/>
    <n v="0"/>
    <n v="0"/>
    <s v="Morelly"/>
    <s v="Carley Morelly"/>
    <x v="0"/>
  </r>
  <r>
    <x v="7420"/>
    <n v="7936"/>
    <x v="1"/>
    <x v="0"/>
    <s v="G/1284/P"/>
    <x v="3"/>
    <s v="P"/>
    <x v="0"/>
    <x v="49"/>
    <x v="0"/>
    <x v="0"/>
    <x v="0"/>
    <n v="0"/>
    <n v="0"/>
    <n v="0"/>
    <n v="0"/>
    <s v="Franey"/>
    <s v="Lindy Franey"/>
    <x v="1"/>
  </r>
  <r>
    <x v="7421"/>
    <n v="7937"/>
    <x v="0"/>
    <x v="0"/>
    <s v="D/229/S"/>
    <x v="5"/>
    <s v="S"/>
    <x v="0"/>
    <x v="39"/>
    <x v="0"/>
    <x v="0"/>
    <x v="1356"/>
    <n v="0"/>
    <n v="2326"/>
    <n v="461"/>
    <n v="12319"/>
    <s v="Skessid"/>
    <s v="Misadr Skessid"/>
    <x v="0"/>
  </r>
  <r>
    <x v="7422"/>
    <n v="7937"/>
    <x v="0"/>
    <x v="1"/>
    <s v="D/229/S"/>
    <x v="5"/>
    <s v="S"/>
    <x v="2"/>
    <x v="29"/>
    <x v="0"/>
    <x v="0"/>
    <x v="0"/>
    <n v="0"/>
    <n v="0"/>
    <n v="0"/>
    <n v="0"/>
    <s v="Skessid"/>
    <s v="Sarino Skessid"/>
    <x v="1"/>
  </r>
  <r>
    <x v="7423"/>
    <n v="7939"/>
    <x v="1"/>
    <x v="0"/>
    <s v="G/1281/S"/>
    <x v="3"/>
    <s v="S"/>
    <x v="0"/>
    <x v="38"/>
    <x v="0"/>
    <x v="0"/>
    <x v="111"/>
    <n v="0"/>
    <n v="259"/>
    <n v="0"/>
    <n v="852"/>
    <s v="Foxter"/>
    <s v="Jodyn Foxter"/>
    <x v="0"/>
  </r>
  <r>
    <x v="7424"/>
    <n v="7940"/>
    <x v="1"/>
    <x v="0"/>
    <s v="F/1521/S"/>
    <x v="1"/>
    <s v="S"/>
    <x v="0"/>
    <x v="46"/>
    <x v="0"/>
    <x v="1180"/>
    <x v="0"/>
    <n v="447"/>
    <n v="6"/>
    <n v="0"/>
    <n v="1033"/>
    <s v="Hinglendez"/>
    <s v="Camiet Hinglendez"/>
    <x v="0"/>
  </r>
  <r>
    <x v="7425"/>
    <n v="7941"/>
    <x v="0"/>
    <x v="0"/>
    <s v="C/257/P"/>
    <x v="7"/>
    <s v="P"/>
    <x v="0"/>
    <x v="54"/>
    <x v="0"/>
    <x v="0"/>
    <x v="934"/>
    <n v="10705"/>
    <n v="9181"/>
    <n v="10"/>
    <n v="20012"/>
    <s v="Apedishaft"/>
    <s v="Alrakan Apedishaft"/>
    <x v="0"/>
  </r>
  <r>
    <x v="7426"/>
    <n v="7943"/>
    <x v="0"/>
    <x v="1"/>
    <s v="B/258/P"/>
    <x v="0"/>
    <s v="P"/>
    <x v="2"/>
    <x v="4"/>
    <x v="0"/>
    <x v="0"/>
    <x v="0"/>
    <n v="0"/>
    <n v="0"/>
    <n v="0"/>
    <n v="0"/>
    <s v="Spedlybood"/>
    <s v="Meratz Spedlybood"/>
    <x v="1"/>
  </r>
  <r>
    <x v="7427"/>
    <n v="7943"/>
    <x v="0"/>
    <x v="0"/>
    <s v="B/258/P"/>
    <x v="0"/>
    <s v="P"/>
    <x v="1"/>
    <x v="39"/>
    <x v="1"/>
    <x v="71"/>
    <x v="1357"/>
    <n v="0"/>
    <n v="98"/>
    <n v="4"/>
    <n v="6608"/>
    <s v="Spedlybood"/>
    <s v="Eleb Spedlybood"/>
    <x v="1"/>
  </r>
  <r>
    <x v="7428"/>
    <n v="7944"/>
    <x v="0"/>
    <x v="0"/>
    <s v="D/230/S"/>
    <x v="5"/>
    <s v="S"/>
    <x v="0"/>
    <x v="24"/>
    <x v="0"/>
    <x v="299"/>
    <x v="1308"/>
    <n v="1"/>
    <n v="4732"/>
    <n v="2577"/>
    <n v="8145"/>
    <s v="Reewerpic"/>
    <s v="Achira Reewerpic"/>
    <x v="0"/>
  </r>
  <r>
    <x v="7429"/>
    <n v="7944"/>
    <x v="0"/>
    <x v="1"/>
    <s v="D/230/S"/>
    <x v="5"/>
    <s v="S"/>
    <x v="0"/>
    <x v="0"/>
    <x v="0"/>
    <x v="0"/>
    <x v="0"/>
    <n v="0"/>
    <n v="0"/>
    <n v="0"/>
    <n v="0"/>
    <s v="Reewerpic"/>
    <s v="Alarkab Reewerpic"/>
    <x v="1"/>
  </r>
  <r>
    <x v="7430"/>
    <n v="7563"/>
    <x v="2"/>
    <x v="1"/>
    <s v="F/1570/P"/>
    <x v="1"/>
    <s v="P"/>
    <x v="2"/>
    <x v="0"/>
    <x v="0"/>
    <x v="0"/>
    <x v="0"/>
    <n v="0"/>
    <n v="0"/>
    <n v="0"/>
    <n v="0"/>
    <s v="-"/>
    <s v="-"/>
    <x v="1"/>
  </r>
  <r>
    <x v="7431"/>
    <n v="7946"/>
    <x v="1"/>
    <x v="0"/>
    <s v="F/1645/P"/>
    <x v="1"/>
    <s v="P"/>
    <x v="1"/>
    <x v="1"/>
    <x v="0"/>
    <x v="0"/>
    <x v="0"/>
    <n v="604"/>
    <n v="0"/>
    <n v="91"/>
    <n v="695"/>
    <s v="Hooperez"/>
    <s v="Elly Hooperez"/>
    <x v="1"/>
  </r>
  <r>
    <x v="7432"/>
    <n v="7569"/>
    <x v="2"/>
    <x v="0"/>
    <s v="E/493/P"/>
    <x v="6"/>
    <s v="P"/>
    <x v="0"/>
    <x v="41"/>
    <x v="0"/>
    <x v="1181"/>
    <x v="0"/>
    <n v="158"/>
    <n v="0"/>
    <n v="120"/>
    <n v="3869"/>
    <s v="Sune"/>
    <s v="Gamuls Sune"/>
    <x v="0"/>
  </r>
  <r>
    <x v="7433"/>
    <n v="7949"/>
    <x v="1"/>
    <x v="0"/>
    <s v="G/1283/S"/>
    <x v="3"/>
    <s v="S"/>
    <x v="0"/>
    <x v="52"/>
    <x v="0"/>
    <x v="0"/>
    <x v="68"/>
    <n v="0"/>
    <n v="2330"/>
    <n v="0"/>
    <n v="2344"/>
    <s v="Barkeretton"/>
    <s v="Armen Barkeretton"/>
    <x v="0"/>
  </r>
  <r>
    <x v="7434"/>
    <n v="7950"/>
    <x v="1"/>
    <x v="0"/>
    <s v="G/1287/P"/>
    <x v="3"/>
    <s v="P"/>
    <x v="0"/>
    <x v="31"/>
    <x v="0"/>
    <x v="0"/>
    <x v="1358"/>
    <n v="159"/>
    <n v="0"/>
    <n v="0"/>
    <n v="1779"/>
    <s v="Ingston"/>
    <s v="Idace Ingston"/>
    <x v="0"/>
  </r>
  <r>
    <x v="7435"/>
    <n v="7950"/>
    <x v="1"/>
    <x v="1"/>
    <s v="G/1287/P"/>
    <x v="3"/>
    <s v="P"/>
    <x v="0"/>
    <x v="34"/>
    <x v="0"/>
    <x v="0"/>
    <x v="0"/>
    <n v="0"/>
    <n v="0"/>
    <n v="0"/>
    <n v="0"/>
    <s v="-"/>
    <s v="-"/>
    <x v="1"/>
  </r>
  <r>
    <x v="7436"/>
    <n v="7950"/>
    <x v="1"/>
    <x v="0"/>
    <s v="E/516/P"/>
    <x v="6"/>
    <s v="P"/>
    <x v="2"/>
    <x v="15"/>
    <x v="0"/>
    <x v="50"/>
    <x v="0"/>
    <n v="624"/>
    <n v="0"/>
    <n v="85"/>
    <n v="719"/>
    <s v="Ingston"/>
    <s v="Done Ingston"/>
    <x v="1"/>
  </r>
  <r>
    <x v="7437"/>
    <n v="7950"/>
    <x v="1"/>
    <x v="1"/>
    <s v="G/1287/P"/>
    <x v="3"/>
    <s v="P"/>
    <x v="0"/>
    <x v="6"/>
    <x v="0"/>
    <x v="0"/>
    <x v="0"/>
    <n v="0"/>
    <n v="0"/>
    <n v="0"/>
    <n v="0"/>
    <s v="Ingston"/>
    <s v="Elany Ingston"/>
    <x v="1"/>
  </r>
  <r>
    <x v="7438"/>
    <n v="7569"/>
    <x v="2"/>
    <x v="0"/>
    <s v="D/237/P"/>
    <x v="5"/>
    <s v="P"/>
    <x v="0"/>
    <x v="53"/>
    <x v="1"/>
    <x v="268"/>
    <x v="0"/>
    <n v="572"/>
    <n v="1367"/>
    <n v="0"/>
    <n v="2767"/>
    <s v="Sune"/>
    <s v="Oate Sune"/>
    <x v="0"/>
  </r>
  <r>
    <x v="7439"/>
    <n v="7604"/>
    <x v="2"/>
    <x v="1"/>
    <s v="F/1579/P"/>
    <x v="1"/>
    <s v="P"/>
    <x v="0"/>
    <x v="38"/>
    <x v="0"/>
    <x v="0"/>
    <x v="0"/>
    <n v="0"/>
    <n v="0"/>
    <n v="0"/>
    <n v="0"/>
    <s v="Deeke"/>
    <s v="Wase Deeke"/>
    <x v="1"/>
  </r>
  <r>
    <x v="7440"/>
    <n v="7954"/>
    <x v="1"/>
    <x v="0"/>
    <s v="G/1284/S"/>
    <x v="3"/>
    <s v="S"/>
    <x v="2"/>
    <x v="19"/>
    <x v="0"/>
    <x v="117"/>
    <x v="0"/>
    <n v="0"/>
    <n v="0"/>
    <n v="780"/>
    <n v="810"/>
    <s v="Waltonson"/>
    <s v="Juline Waltonson"/>
    <x v="0"/>
  </r>
  <r>
    <x v="7441"/>
    <n v="7955"/>
    <x v="1"/>
    <x v="0"/>
    <s v="G/1288/P"/>
    <x v="3"/>
    <s v="P"/>
    <x v="0"/>
    <x v="33"/>
    <x v="0"/>
    <x v="1182"/>
    <x v="0"/>
    <n v="144"/>
    <n v="104"/>
    <n v="0"/>
    <n v="888"/>
    <s v="Jorden"/>
    <s v="Aude Jorden"/>
    <x v="0"/>
  </r>
  <r>
    <x v="7442"/>
    <n v="7957"/>
    <x v="1"/>
    <x v="1"/>
    <s v="G/1285/S"/>
    <x v="3"/>
    <s v="S"/>
    <x v="1"/>
    <x v="41"/>
    <x v="0"/>
    <x v="0"/>
    <x v="0"/>
    <n v="0"/>
    <n v="0"/>
    <n v="0"/>
    <n v="0"/>
    <s v="Balderts"/>
    <s v="Vane Balderts"/>
    <x v="1"/>
  </r>
  <r>
    <x v="7443"/>
    <n v="7604"/>
    <x v="2"/>
    <x v="0"/>
    <s v="F/1579/P"/>
    <x v="1"/>
    <s v="P"/>
    <x v="0"/>
    <x v="40"/>
    <x v="0"/>
    <x v="1183"/>
    <x v="0"/>
    <n v="658"/>
    <n v="0"/>
    <n v="0"/>
    <n v="1121"/>
    <s v="Deeke"/>
    <s v="Cousk Deeke"/>
    <x v="0"/>
  </r>
  <r>
    <x v="7444"/>
    <n v="7960"/>
    <x v="1"/>
    <x v="0"/>
    <s v="F/1648/P"/>
    <x v="1"/>
    <s v="P"/>
    <x v="0"/>
    <x v="43"/>
    <x v="0"/>
    <x v="27"/>
    <x v="112"/>
    <n v="0"/>
    <n v="689"/>
    <n v="0"/>
    <n v="697"/>
    <s v="Quinnerettt"/>
    <s v="Heidie Quinnerettt"/>
    <x v="0"/>
  </r>
  <r>
    <x v="7445"/>
    <n v="7962"/>
    <x v="1"/>
    <x v="0"/>
    <s v="G/1290/P"/>
    <x v="3"/>
    <s v="P"/>
    <x v="0"/>
    <x v="9"/>
    <x v="0"/>
    <x v="0"/>
    <x v="1074"/>
    <n v="0"/>
    <n v="25"/>
    <n v="1340"/>
    <n v="1725"/>
    <s v="Dillines"/>
    <s v="Gwendy Dillines"/>
    <x v="0"/>
  </r>
  <r>
    <x v="7446"/>
    <n v="7967"/>
    <x v="1"/>
    <x v="0"/>
    <s v="G/1288/S"/>
    <x v="3"/>
    <s v="S"/>
    <x v="0"/>
    <x v="33"/>
    <x v="0"/>
    <x v="139"/>
    <x v="0"/>
    <n v="0"/>
    <n v="0"/>
    <n v="15"/>
    <n v="706"/>
    <s v="Ricews"/>
    <s v="Doray Ricews"/>
    <x v="0"/>
  </r>
  <r>
    <x v="7447"/>
    <n v="7606"/>
    <x v="2"/>
    <x v="1"/>
    <s v="F/1453/S"/>
    <x v="1"/>
    <s v="S"/>
    <x v="0"/>
    <x v="48"/>
    <x v="0"/>
    <x v="0"/>
    <x v="0"/>
    <n v="0"/>
    <n v="0"/>
    <n v="0"/>
    <n v="0"/>
    <s v="Bau"/>
    <s v="Turbix Bau"/>
    <x v="1"/>
  </r>
  <r>
    <x v="7448"/>
    <n v="7970"/>
    <x v="0"/>
    <x v="0"/>
    <s v="C/258/P"/>
    <x v="7"/>
    <s v="P"/>
    <x v="2"/>
    <x v="41"/>
    <x v="0"/>
    <x v="0"/>
    <x v="1359"/>
    <n v="0"/>
    <n v="506"/>
    <n v="8"/>
    <n v="4006"/>
    <s v="Wassird"/>
    <s v="Genif Wassird"/>
    <x v="1"/>
  </r>
  <r>
    <x v="7449"/>
    <n v="7972"/>
    <x v="0"/>
    <x v="1"/>
    <s v="B/260/P"/>
    <x v="0"/>
    <s v="P"/>
    <x v="2"/>
    <x v="3"/>
    <x v="0"/>
    <x v="0"/>
    <x v="0"/>
    <n v="0"/>
    <n v="0"/>
    <n v="0"/>
    <n v="0"/>
    <s v="Cattyried"/>
    <s v="Hadlam Cattyried"/>
    <x v="1"/>
  </r>
  <r>
    <x v="7450"/>
    <n v="7972"/>
    <x v="0"/>
    <x v="0"/>
    <s v="B/260/P"/>
    <x v="0"/>
    <s v="P"/>
    <x v="0"/>
    <x v="8"/>
    <x v="0"/>
    <x v="0"/>
    <x v="1360"/>
    <n v="25"/>
    <n v="42"/>
    <n v="3730"/>
    <n v="4043"/>
    <s v="Cattyried"/>
    <s v="Atinon Cattyried"/>
    <x v="0"/>
  </r>
  <r>
    <x v="7451"/>
    <n v="7973"/>
    <x v="0"/>
    <x v="1"/>
    <s v="C/297/S"/>
    <x v="7"/>
    <s v="S"/>
    <x v="0"/>
    <x v="14"/>
    <x v="0"/>
    <x v="0"/>
    <x v="0"/>
    <n v="0"/>
    <n v="0"/>
    <n v="0"/>
    <n v="0"/>
    <s v="Drelcate"/>
    <s v="Batan Drelcate"/>
    <x v="1"/>
  </r>
  <r>
    <x v="7452"/>
    <n v="7974"/>
    <x v="0"/>
    <x v="0"/>
    <s v="C/259/P"/>
    <x v="7"/>
    <s v="P"/>
    <x v="0"/>
    <x v="38"/>
    <x v="0"/>
    <x v="0"/>
    <x v="14"/>
    <n v="1127"/>
    <n v="2423"/>
    <n v="115"/>
    <n v="5983"/>
    <s v="Geatenth"/>
    <s v="Azim Geatenth"/>
    <x v="0"/>
  </r>
  <r>
    <x v="7453"/>
    <n v="7974"/>
    <x v="0"/>
    <x v="0"/>
    <s v="C/259/P"/>
    <x v="7"/>
    <s v="P"/>
    <x v="0"/>
    <x v="34"/>
    <x v="0"/>
    <x v="0"/>
    <x v="158"/>
    <n v="89"/>
    <n v="948"/>
    <n v="927"/>
    <n v="2000"/>
    <s v="Geatenth"/>
    <s v="Ionon Geatenth"/>
    <x v="0"/>
  </r>
  <r>
    <x v="7454"/>
    <n v="7976"/>
    <x v="1"/>
    <x v="1"/>
    <s v="G/1289/S"/>
    <x v="3"/>
    <s v="S"/>
    <x v="1"/>
    <x v="45"/>
    <x v="0"/>
    <x v="0"/>
    <x v="0"/>
    <n v="0"/>
    <n v="0"/>
    <n v="0"/>
    <n v="0"/>
    <s v="Meltonway"/>
    <s v="Leonyl Meltonway"/>
    <x v="1"/>
  </r>
  <r>
    <x v="7455"/>
    <n v="7981"/>
    <x v="1"/>
    <x v="0"/>
    <s v="F/1652/P"/>
    <x v="1"/>
    <s v="P"/>
    <x v="0"/>
    <x v="1"/>
    <x v="0"/>
    <x v="391"/>
    <x v="1361"/>
    <n v="0"/>
    <n v="509"/>
    <n v="15"/>
    <n v="722"/>
    <s v="Paulllegory"/>
    <s v="Glorey Paulllegory"/>
    <x v="0"/>
  </r>
  <r>
    <x v="7456"/>
    <n v="7981"/>
    <x v="1"/>
    <x v="0"/>
    <s v="G/1293/P"/>
    <x v="3"/>
    <s v="P"/>
    <x v="0"/>
    <x v="15"/>
    <x v="0"/>
    <x v="299"/>
    <x v="0"/>
    <n v="1"/>
    <n v="25"/>
    <n v="757"/>
    <n v="814"/>
    <s v="Paulllegory"/>
    <s v="Shanie Paulllegory"/>
    <x v="0"/>
  </r>
  <r>
    <x v="7457"/>
    <n v="7982"/>
    <x v="0"/>
    <x v="1"/>
    <s v="B/261/P"/>
    <x v="0"/>
    <s v="P"/>
    <x v="0"/>
    <x v="25"/>
    <x v="0"/>
    <x v="0"/>
    <x v="0"/>
    <n v="0"/>
    <n v="0"/>
    <n v="0"/>
    <n v="0"/>
    <s v="-"/>
    <s v="-"/>
    <x v="0"/>
  </r>
  <r>
    <x v="7458"/>
    <n v="7982"/>
    <x v="0"/>
    <x v="1"/>
    <s v="B/261/P"/>
    <x v="0"/>
    <s v="P"/>
    <x v="0"/>
    <x v="41"/>
    <x v="0"/>
    <x v="0"/>
    <x v="0"/>
    <n v="0"/>
    <n v="0"/>
    <n v="0"/>
    <n v="0"/>
    <s v="Bealvewd"/>
    <s v="Alrair Bealvewd"/>
    <x v="1"/>
  </r>
  <r>
    <x v="7459"/>
    <n v="7983"/>
    <x v="0"/>
    <x v="1"/>
    <s v=""/>
    <x v="4"/>
    <s v=""/>
    <x v="0"/>
    <x v="70"/>
    <x v="0"/>
    <x v="0"/>
    <x v="0"/>
    <n v="0"/>
    <n v="0"/>
    <n v="0"/>
    <n v="0"/>
    <s v="Wassird"/>
    <s v="Alderak Wassird"/>
    <x v="1"/>
  </r>
  <r>
    <x v="7460"/>
    <n v="7608"/>
    <x v="2"/>
    <x v="1"/>
    <s v="F/1454/S"/>
    <x v="1"/>
    <s v="S"/>
    <x v="0"/>
    <x v="6"/>
    <x v="0"/>
    <x v="0"/>
    <x v="0"/>
    <n v="0"/>
    <n v="0"/>
    <n v="0"/>
    <n v="0"/>
    <s v="Ica"/>
    <s v="Bun Ica"/>
    <x v="1"/>
  </r>
  <r>
    <x v="7461"/>
    <n v="7620"/>
    <x v="2"/>
    <x v="0"/>
    <s v="F/1583/P"/>
    <x v="1"/>
    <s v="P"/>
    <x v="3"/>
    <x v="30"/>
    <x v="0"/>
    <x v="1184"/>
    <x v="0"/>
    <n v="2228"/>
    <n v="38"/>
    <n v="0"/>
    <n v="5917"/>
    <s v="Cotte"/>
    <s v="Oakes Cotte"/>
    <x v="0"/>
  </r>
  <r>
    <x v="7462"/>
    <n v="7628"/>
    <x v="2"/>
    <x v="0"/>
    <s v="F/1584/P"/>
    <x v="1"/>
    <s v="P"/>
    <x v="0"/>
    <x v="43"/>
    <x v="0"/>
    <x v="506"/>
    <x v="0"/>
    <n v="1288"/>
    <n v="0"/>
    <n v="0"/>
    <n v="1325"/>
    <s v="Wala"/>
    <s v="Hoces Wala"/>
    <x v="1"/>
  </r>
  <r>
    <x v="7463"/>
    <n v="7632"/>
    <x v="2"/>
    <x v="0"/>
    <s v="D/226/S"/>
    <x v="5"/>
    <s v="S"/>
    <x v="0"/>
    <x v="7"/>
    <x v="0"/>
    <x v="948"/>
    <x v="0"/>
    <n v="4"/>
    <n v="1"/>
    <n v="0"/>
    <n v="2708"/>
    <s v="Kepie"/>
    <s v="Phex Kepie"/>
    <x v="0"/>
  </r>
  <r>
    <x v="7464"/>
    <n v="7985"/>
    <x v="1"/>
    <x v="0"/>
    <s v="F/1654/P"/>
    <x v="1"/>
    <s v="P"/>
    <x v="0"/>
    <x v="41"/>
    <x v="2"/>
    <x v="1185"/>
    <x v="0"/>
    <n v="310"/>
    <n v="0"/>
    <n v="0"/>
    <n v="2279"/>
    <s v="Bulliamoses"/>
    <s v="Davis Bulliamoses"/>
    <x v="1"/>
  </r>
  <r>
    <x v="7465"/>
    <n v="7666"/>
    <x v="2"/>
    <x v="1"/>
    <s v="F/1591/P"/>
    <x v="1"/>
    <s v="P"/>
    <x v="0"/>
    <x v="43"/>
    <x v="0"/>
    <x v="0"/>
    <x v="0"/>
    <n v="0"/>
    <n v="0"/>
    <n v="0"/>
    <n v="0"/>
    <s v="Emead"/>
    <s v="Boos Emead"/>
    <x v="1"/>
  </r>
  <r>
    <x v="7466"/>
    <n v="7670"/>
    <x v="2"/>
    <x v="1"/>
    <s v="F/1465/S"/>
    <x v="1"/>
    <s v="S"/>
    <x v="0"/>
    <x v="33"/>
    <x v="0"/>
    <x v="0"/>
    <x v="0"/>
    <n v="0"/>
    <n v="0"/>
    <n v="0"/>
    <n v="0"/>
    <s v="Meau"/>
    <s v="Oats Meau"/>
    <x v="1"/>
  </r>
  <r>
    <x v="7467"/>
    <n v="7988"/>
    <x v="0"/>
    <x v="1"/>
    <s v="B/313/S"/>
    <x v="0"/>
    <s v="S"/>
    <x v="0"/>
    <x v="18"/>
    <x v="0"/>
    <x v="0"/>
    <x v="0"/>
    <n v="0"/>
    <n v="0"/>
    <n v="0"/>
    <n v="0"/>
    <s v="Wirdley"/>
    <s v="Phoros Wirdley"/>
    <x v="1"/>
  </r>
  <r>
    <x v="7468"/>
    <n v="7989"/>
    <x v="1"/>
    <x v="1"/>
    <s v="G/1290/S"/>
    <x v="3"/>
    <s v="S"/>
    <x v="1"/>
    <x v="36"/>
    <x v="0"/>
    <x v="0"/>
    <x v="0"/>
    <n v="0"/>
    <n v="0"/>
    <n v="0"/>
    <n v="0"/>
    <s v="Baketton"/>
    <s v="Perryl Baketton"/>
    <x v="0"/>
  </r>
  <r>
    <x v="7469"/>
    <n v="7990"/>
    <x v="1"/>
    <x v="1"/>
    <s v="G/1294/P"/>
    <x v="3"/>
    <s v="P"/>
    <x v="2"/>
    <x v="33"/>
    <x v="0"/>
    <x v="0"/>
    <x v="0"/>
    <n v="0"/>
    <n v="0"/>
    <n v="0"/>
    <n v="0"/>
    <s v="Dorsenry"/>
    <s v="Becca Dorsenry"/>
    <x v="1"/>
  </r>
  <r>
    <x v="7470"/>
    <n v="7993"/>
    <x v="0"/>
    <x v="1"/>
    <s v="A/96/S"/>
    <x v="2"/>
    <s v="S"/>
    <x v="0"/>
    <x v="46"/>
    <x v="0"/>
    <x v="0"/>
    <x v="0"/>
    <n v="0"/>
    <n v="0"/>
    <n v="0"/>
    <n v="0"/>
    <s v="Frakepeed"/>
    <s v="Alphact Frakepeed"/>
    <x v="1"/>
  </r>
  <r>
    <x v="7471"/>
    <n v="7993"/>
    <x v="0"/>
    <x v="1"/>
    <s v="A/96/S"/>
    <x v="2"/>
    <s v="S"/>
    <x v="2"/>
    <x v="52"/>
    <x v="1"/>
    <x v="0"/>
    <x v="0"/>
    <n v="0"/>
    <n v="0"/>
    <n v="0"/>
    <n v="0"/>
    <s v="Frakepeed"/>
    <s v="Dyonon Frakepeed"/>
    <x v="1"/>
  </r>
  <r>
    <x v="7472"/>
    <n v="7994"/>
    <x v="1"/>
    <x v="0"/>
    <s v="G/1295/P"/>
    <x v="3"/>
    <s v="P"/>
    <x v="1"/>
    <x v="36"/>
    <x v="0"/>
    <x v="885"/>
    <x v="0"/>
    <n v="0"/>
    <n v="388"/>
    <n v="0"/>
    <n v="541"/>
    <s v="Stanleyd"/>
    <s v="Ivanna Stanleyd"/>
    <x v="0"/>
  </r>
  <r>
    <x v="7473"/>
    <n v="7995"/>
    <x v="0"/>
    <x v="1"/>
    <s v=""/>
    <x v="4"/>
    <s v=""/>
    <x v="0"/>
    <x v="39"/>
    <x v="0"/>
    <x v="0"/>
    <x v="0"/>
    <n v="0"/>
    <n v="0"/>
    <n v="0"/>
    <n v="0"/>
    <s v="Stiviorad"/>
    <s v="Grum Stiviorad"/>
    <x v="1"/>
  </r>
  <r>
    <x v="7474"/>
    <n v="7996"/>
    <x v="1"/>
    <x v="0"/>
    <s v="F/1657/P"/>
    <x v="1"/>
    <s v="P"/>
    <x v="0"/>
    <x v="0"/>
    <x v="0"/>
    <x v="63"/>
    <x v="181"/>
    <n v="708"/>
    <n v="17"/>
    <n v="366"/>
    <n v="1442"/>
    <s v="Kimons"/>
    <s v="Tanley Kimons"/>
    <x v="0"/>
  </r>
  <r>
    <x v="7475"/>
    <n v="7999"/>
    <x v="0"/>
    <x v="1"/>
    <s v="B/262/P"/>
    <x v="0"/>
    <s v="P"/>
    <x v="2"/>
    <x v="6"/>
    <x v="0"/>
    <x v="0"/>
    <x v="0"/>
    <n v="0"/>
    <n v="0"/>
    <n v="0"/>
    <n v="0"/>
    <s v="Bealvewd"/>
    <s v="Arraiam Bealvewd"/>
    <x v="1"/>
  </r>
  <r>
    <x v="7476"/>
    <n v="8000"/>
    <x v="1"/>
    <x v="0"/>
    <s v="G/1292/S"/>
    <x v="3"/>
    <s v="S"/>
    <x v="0"/>
    <x v="16"/>
    <x v="0"/>
    <x v="0"/>
    <x v="0"/>
    <n v="0"/>
    <n v="0"/>
    <n v="0"/>
    <n v="0"/>
    <s v="Bucklandez"/>
    <s v="Alfrey Bucklandez"/>
    <x v="1"/>
  </r>
  <r>
    <x v="7477"/>
    <n v="8000"/>
    <x v="1"/>
    <x v="1"/>
    <s v="G/1292/S"/>
    <x v="3"/>
    <s v="S"/>
    <x v="0"/>
    <x v="9"/>
    <x v="0"/>
    <x v="0"/>
    <x v="0"/>
    <n v="0"/>
    <n v="0"/>
    <n v="0"/>
    <n v="0"/>
    <s v="Bucklandez"/>
    <s v="Patsyn Bucklandez"/>
    <x v="1"/>
  </r>
  <r>
    <x v="7478"/>
    <n v="7676"/>
    <x v="2"/>
    <x v="0"/>
    <s v="D/227/S"/>
    <x v="5"/>
    <s v="S"/>
    <x v="0"/>
    <x v="12"/>
    <x v="1"/>
    <x v="1186"/>
    <x v="0"/>
    <n v="6"/>
    <n v="1"/>
    <n v="10"/>
    <n v="2788"/>
    <s v="Chman"/>
    <s v="Bases Chman"/>
    <x v="0"/>
  </r>
  <r>
    <x v="7479"/>
    <n v="7691"/>
    <x v="2"/>
    <x v="1"/>
    <s v="F/1598/P"/>
    <x v="1"/>
    <s v="P"/>
    <x v="0"/>
    <x v="42"/>
    <x v="0"/>
    <x v="0"/>
    <x v="0"/>
    <n v="0"/>
    <n v="0"/>
    <n v="0"/>
    <n v="0"/>
    <s v="Nate"/>
    <s v="Jack Nate"/>
    <x v="1"/>
  </r>
  <r>
    <x v="7480"/>
    <n v="8005"/>
    <x v="1"/>
    <x v="0"/>
    <s v="F/1528/S"/>
    <x v="1"/>
    <s v="S"/>
    <x v="2"/>
    <x v="15"/>
    <x v="0"/>
    <x v="0"/>
    <x v="238"/>
    <n v="0"/>
    <n v="548"/>
    <n v="124"/>
    <n v="687"/>
    <s v="Olivasquez"/>
    <s v="Thel Olivasquez"/>
    <x v="0"/>
  </r>
  <r>
    <x v="7481"/>
    <n v="8005"/>
    <x v="1"/>
    <x v="1"/>
    <s v="G/1293/S"/>
    <x v="3"/>
    <s v="S"/>
    <x v="1"/>
    <x v="30"/>
    <x v="0"/>
    <x v="0"/>
    <x v="0"/>
    <n v="0"/>
    <n v="0"/>
    <n v="0"/>
    <n v="0"/>
    <s v="Olivasquez"/>
    <s v="Sanney Olivasquez"/>
    <x v="1"/>
  </r>
  <r>
    <x v="7482"/>
    <n v="8005"/>
    <x v="1"/>
    <x v="0"/>
    <s v="F/1528/S"/>
    <x v="1"/>
    <s v="S"/>
    <x v="0"/>
    <x v="8"/>
    <x v="0"/>
    <x v="1093"/>
    <x v="0"/>
    <n v="0"/>
    <n v="0"/>
    <n v="40"/>
    <n v="716"/>
    <s v="Olivasquez"/>
    <s v="Katen Olivasquez"/>
    <x v="0"/>
  </r>
  <r>
    <x v="7483"/>
    <n v="8006"/>
    <x v="1"/>
    <x v="0"/>
    <s v="F/1529/S"/>
    <x v="1"/>
    <s v="S"/>
    <x v="0"/>
    <x v="15"/>
    <x v="0"/>
    <x v="0"/>
    <x v="1362"/>
    <n v="0"/>
    <n v="0"/>
    <n v="371"/>
    <n v="1516"/>
    <s v="Morrencis"/>
    <s v="Lilace Morrencis"/>
    <x v="0"/>
  </r>
  <r>
    <x v="7484"/>
    <n v="8007"/>
    <x v="1"/>
    <x v="0"/>
    <s v="G/1296/P"/>
    <x v="3"/>
    <s v="P"/>
    <x v="0"/>
    <x v="6"/>
    <x v="0"/>
    <x v="0"/>
    <x v="0"/>
    <n v="1"/>
    <n v="886"/>
    <n v="0"/>
    <n v="887"/>
    <s v="Gilleyons"/>
    <s v="Stace Gilleyons"/>
    <x v="0"/>
  </r>
  <r>
    <x v="7485"/>
    <n v="8007"/>
    <x v="1"/>
    <x v="0"/>
    <s v="E/517/P"/>
    <x v="6"/>
    <s v="P"/>
    <x v="1"/>
    <x v="1"/>
    <x v="0"/>
    <x v="0"/>
    <x v="0"/>
    <n v="92"/>
    <n v="1492"/>
    <n v="0"/>
    <n v="1584"/>
    <s v="Gilleyons"/>
    <s v="Marine Gilleyons"/>
    <x v="1"/>
  </r>
  <r>
    <x v="7486"/>
    <n v="8010"/>
    <x v="0"/>
    <x v="0"/>
    <s v="C/300/S"/>
    <x v="7"/>
    <s v="S"/>
    <x v="0"/>
    <x v="67"/>
    <x v="0"/>
    <x v="0"/>
    <x v="1363"/>
    <n v="0"/>
    <n v="98"/>
    <n v="0"/>
    <n v="2691"/>
    <s v="-"/>
    <s v="-"/>
    <x v="1"/>
  </r>
  <r>
    <x v="7487"/>
    <n v="7696"/>
    <x v="2"/>
    <x v="0"/>
    <s v="E/499/P"/>
    <x v="6"/>
    <s v="P"/>
    <x v="0"/>
    <x v="10"/>
    <x v="0"/>
    <x v="265"/>
    <x v="0"/>
    <n v="185"/>
    <n v="0"/>
    <n v="77"/>
    <n v="1013"/>
    <s v="Hooff"/>
    <s v="Sceres Hooff"/>
    <x v="0"/>
  </r>
  <r>
    <x v="7488"/>
    <n v="7696"/>
    <x v="2"/>
    <x v="0"/>
    <s v="F/1601/P"/>
    <x v="1"/>
    <s v="P"/>
    <x v="0"/>
    <x v="12"/>
    <x v="0"/>
    <x v="1187"/>
    <x v="0"/>
    <n v="80"/>
    <n v="40"/>
    <n v="0"/>
    <n v="1120"/>
    <s v="Ches"/>
    <s v="Ars Ches"/>
    <x v="0"/>
  </r>
  <r>
    <x v="7489"/>
    <n v="7698"/>
    <x v="2"/>
    <x v="0"/>
    <s v="F/1602/P"/>
    <x v="1"/>
    <s v="P"/>
    <x v="0"/>
    <x v="0"/>
    <x v="0"/>
    <x v="970"/>
    <x v="0"/>
    <n v="728"/>
    <n v="2"/>
    <n v="86"/>
    <n v="1148"/>
    <s v="Derte"/>
    <s v="Beres Derte"/>
    <x v="1"/>
  </r>
  <r>
    <x v="7490"/>
    <n v="8014"/>
    <x v="1"/>
    <x v="1"/>
    <s v="G/1294/S"/>
    <x v="3"/>
    <s v="S"/>
    <x v="0"/>
    <x v="22"/>
    <x v="0"/>
    <x v="0"/>
    <x v="0"/>
    <n v="0"/>
    <n v="0"/>
    <n v="0"/>
    <n v="0"/>
    <s v="Brightez"/>
    <s v="Letty Brightez"/>
    <x v="1"/>
  </r>
  <r>
    <x v="7491"/>
    <n v="8015"/>
    <x v="0"/>
    <x v="2"/>
    <s v="B/315/S"/>
    <x v="0"/>
    <s v="S"/>
    <x v="0"/>
    <x v="37"/>
    <x v="0"/>
    <x v="0"/>
    <x v="0"/>
    <n v="0"/>
    <n v="0"/>
    <n v="0"/>
    <n v="0"/>
    <s v="Pulgaly"/>
    <s v="Kitauon Pulgaly"/>
    <x v="1"/>
  </r>
  <r>
    <x v="7492"/>
    <n v="8015"/>
    <x v="0"/>
    <x v="0"/>
    <s v="B/315/S"/>
    <x v="0"/>
    <s v="S"/>
    <x v="0"/>
    <x v="39"/>
    <x v="0"/>
    <x v="0"/>
    <x v="489"/>
    <n v="0"/>
    <n v="5432"/>
    <n v="2302"/>
    <n v="7978"/>
    <s v="Fansty"/>
    <s v="Duhrkab Fansty"/>
    <x v="0"/>
  </r>
  <r>
    <x v="7493"/>
    <n v="8015"/>
    <x v="0"/>
    <x v="1"/>
    <s v="B/315/S"/>
    <x v="0"/>
    <s v="S"/>
    <x v="2"/>
    <x v="25"/>
    <x v="0"/>
    <x v="0"/>
    <x v="0"/>
    <n v="0"/>
    <n v="0"/>
    <n v="0"/>
    <n v="0"/>
    <s v="Fansty"/>
    <s v="Achbah Fansty"/>
    <x v="1"/>
  </r>
  <r>
    <x v="7494"/>
    <n v="8016"/>
    <x v="1"/>
    <x v="0"/>
    <s v="E/531/S"/>
    <x v="6"/>
    <s v="S"/>
    <x v="0"/>
    <x v="24"/>
    <x v="0"/>
    <x v="0"/>
    <x v="206"/>
    <n v="0"/>
    <n v="595"/>
    <n v="381"/>
    <n v="986"/>
    <s v="Edwartizman"/>
    <s v="Clard Edwartizman"/>
    <x v="0"/>
  </r>
  <r>
    <x v="7495"/>
    <n v="8018"/>
    <x v="1"/>
    <x v="0"/>
    <s v="F/1532/S"/>
    <x v="1"/>
    <s v="S"/>
    <x v="0"/>
    <x v="48"/>
    <x v="0"/>
    <x v="0"/>
    <x v="0"/>
    <n v="5"/>
    <n v="1268"/>
    <n v="26"/>
    <n v="1299"/>
    <s v="Popelazquez"/>
    <s v="Juane Popelazquez"/>
    <x v="0"/>
  </r>
  <r>
    <x v="7496"/>
    <n v="7705"/>
    <x v="2"/>
    <x v="0"/>
    <s v="F/1470/S"/>
    <x v="1"/>
    <s v="S"/>
    <x v="0"/>
    <x v="59"/>
    <x v="0"/>
    <x v="1188"/>
    <x v="0"/>
    <n v="13"/>
    <n v="12"/>
    <n v="0"/>
    <n v="5913"/>
    <s v="Weeke"/>
    <s v="Libers Weeke"/>
    <x v="0"/>
  </r>
  <r>
    <x v="7497"/>
    <n v="8020"/>
    <x v="1"/>
    <x v="0"/>
    <s v="F/1661/P"/>
    <x v="1"/>
    <s v="P"/>
    <x v="0"/>
    <x v="15"/>
    <x v="0"/>
    <x v="1189"/>
    <x v="271"/>
    <n v="0"/>
    <n v="0"/>
    <n v="1"/>
    <n v="748"/>
    <s v="Callowery"/>
    <s v="Ianya Callowery"/>
    <x v="0"/>
  </r>
  <r>
    <x v="7498"/>
    <n v="8021"/>
    <x v="1"/>
    <x v="1"/>
    <s v="G/1298/P"/>
    <x v="3"/>
    <s v="P"/>
    <x v="0"/>
    <x v="40"/>
    <x v="0"/>
    <x v="0"/>
    <x v="0"/>
    <n v="0"/>
    <n v="0"/>
    <n v="0"/>
    <n v="0"/>
    <s v="Blandez"/>
    <s v="Oraine Blandez"/>
    <x v="0"/>
  </r>
  <r>
    <x v="7499"/>
    <n v="8023"/>
    <x v="0"/>
    <x v="0"/>
    <s v="D/249/P"/>
    <x v="5"/>
    <s v="P"/>
    <x v="0"/>
    <x v="9"/>
    <x v="0"/>
    <x v="0"/>
    <x v="1364"/>
    <n v="271"/>
    <n v="199"/>
    <n v="1377"/>
    <n v="6392"/>
    <s v="Mallisly"/>
    <s v="Cella Mallisly"/>
    <x v="1"/>
  </r>
  <r>
    <x v="7500"/>
    <n v="8023"/>
    <x v="0"/>
    <x v="1"/>
    <s v="D/249/P"/>
    <x v="5"/>
    <s v="P"/>
    <x v="0"/>
    <x v="6"/>
    <x v="0"/>
    <x v="0"/>
    <x v="0"/>
    <n v="0"/>
    <n v="0"/>
    <n v="0"/>
    <n v="0"/>
    <s v="Mallisly"/>
    <s v="Auvara Mallisly"/>
    <x v="1"/>
  </r>
  <r>
    <x v="7501"/>
    <n v="8024"/>
    <x v="1"/>
    <x v="0"/>
    <s v="F/1533/S"/>
    <x v="1"/>
    <s v="S"/>
    <x v="0"/>
    <x v="73"/>
    <x v="0"/>
    <x v="32"/>
    <x v="0"/>
    <n v="722"/>
    <n v="2"/>
    <n v="89"/>
    <n v="829"/>
    <s v="Bushallert"/>
    <s v="Tancis Bushallert"/>
    <x v="0"/>
  </r>
  <r>
    <x v="7502"/>
    <n v="8025"/>
    <x v="0"/>
    <x v="0"/>
    <s v="B/263/P"/>
    <x v="0"/>
    <s v="P"/>
    <x v="0"/>
    <x v="19"/>
    <x v="0"/>
    <x v="0"/>
    <x v="0"/>
    <n v="0"/>
    <n v="0"/>
    <n v="0"/>
    <n v="0"/>
    <s v="Stiviorad"/>
    <s v="Tauria Stiviorad"/>
    <x v="1"/>
  </r>
  <r>
    <x v="7503"/>
    <n v="7719"/>
    <x v="2"/>
    <x v="1"/>
    <s v="E/506/S"/>
    <x v="6"/>
    <s v="S"/>
    <x v="0"/>
    <x v="6"/>
    <x v="0"/>
    <x v="0"/>
    <x v="0"/>
    <n v="0"/>
    <n v="0"/>
    <n v="0"/>
    <n v="0"/>
    <s v="Leste"/>
    <s v="Pon Leste"/>
    <x v="1"/>
  </r>
  <r>
    <x v="7504"/>
    <n v="8027"/>
    <x v="1"/>
    <x v="0"/>
    <s v="G/1297/S"/>
    <x v="3"/>
    <s v="S"/>
    <x v="0"/>
    <x v="71"/>
    <x v="0"/>
    <x v="0"/>
    <x v="0"/>
    <n v="0"/>
    <n v="0"/>
    <n v="0"/>
    <n v="0"/>
    <s v="Kirks"/>
    <s v="Garlie Kirks"/>
    <x v="0"/>
  </r>
  <r>
    <x v="7505"/>
    <n v="8027"/>
    <x v="1"/>
    <x v="0"/>
    <s v="F/1535/S"/>
    <x v="1"/>
    <s v="S"/>
    <x v="2"/>
    <x v="38"/>
    <x v="0"/>
    <x v="299"/>
    <x v="15"/>
    <n v="331"/>
    <n v="0"/>
    <n v="14"/>
    <n v="601"/>
    <s v="Logannon"/>
    <s v="Wally Logannon"/>
    <x v="0"/>
  </r>
  <r>
    <x v="7506"/>
    <n v="8029"/>
    <x v="1"/>
    <x v="0"/>
    <s v="G/1298/S"/>
    <x v="3"/>
    <s v="S"/>
    <x v="0"/>
    <x v="14"/>
    <x v="0"/>
    <x v="1107"/>
    <x v="0"/>
    <n v="3"/>
    <n v="57"/>
    <n v="0"/>
    <n v="839"/>
    <s v="Gainebergan"/>
    <s v="Coracy Gainebergan"/>
    <x v="0"/>
  </r>
  <r>
    <x v="7507"/>
    <n v="8030"/>
    <x v="1"/>
    <x v="1"/>
    <s v="G/1299/S"/>
    <x v="3"/>
    <s v="S"/>
    <x v="1"/>
    <x v="6"/>
    <x v="0"/>
    <x v="0"/>
    <x v="0"/>
    <n v="0"/>
    <n v="0"/>
    <n v="0"/>
    <n v="0"/>
    <s v="Carrishley"/>
    <s v="Weslie Carrishley"/>
    <x v="0"/>
  </r>
  <r>
    <x v="7508"/>
    <n v="8031"/>
    <x v="0"/>
    <x v="1"/>
    <s v="D/250/P"/>
    <x v="5"/>
    <s v="P"/>
    <x v="2"/>
    <x v="8"/>
    <x v="0"/>
    <x v="0"/>
    <x v="0"/>
    <n v="0"/>
    <n v="0"/>
    <n v="0"/>
    <n v="0"/>
    <s v="Emoted"/>
    <s v="Alheneb Emoted"/>
    <x v="1"/>
  </r>
  <r>
    <x v="7509"/>
    <n v="8032"/>
    <x v="0"/>
    <x v="1"/>
    <s v="A/85/P"/>
    <x v="2"/>
    <s v="P"/>
    <x v="0"/>
    <x v="36"/>
    <x v="0"/>
    <x v="0"/>
    <x v="0"/>
    <n v="0"/>
    <n v="0"/>
    <n v="0"/>
    <n v="0"/>
    <s v="Couresteer"/>
    <s v="Atonib Couresteer"/>
    <x v="1"/>
  </r>
  <r>
    <x v="7510"/>
    <n v="8032"/>
    <x v="0"/>
    <x v="1"/>
    <s v="A/85/P"/>
    <x v="2"/>
    <s v="P"/>
    <x v="3"/>
    <x v="46"/>
    <x v="0"/>
    <x v="0"/>
    <x v="0"/>
    <n v="0"/>
    <n v="0"/>
    <n v="0"/>
    <n v="0"/>
    <s v="Couresteer"/>
    <s v="Alasym Couresteer"/>
    <x v="1"/>
  </r>
  <r>
    <x v="7511"/>
    <n v="7721"/>
    <x v="2"/>
    <x v="0"/>
    <s v="D/242/P"/>
    <x v="5"/>
    <s v="P"/>
    <x v="0"/>
    <x v="38"/>
    <x v="0"/>
    <x v="822"/>
    <x v="0"/>
    <n v="2621"/>
    <n v="5"/>
    <n v="0"/>
    <n v="2709"/>
    <s v="Khaf"/>
    <s v="Shog Khaf"/>
    <x v="1"/>
  </r>
  <r>
    <x v="7512"/>
    <n v="7736"/>
    <x v="2"/>
    <x v="0"/>
    <s v="E/502/P"/>
    <x v="6"/>
    <s v="P"/>
    <x v="0"/>
    <x v="38"/>
    <x v="0"/>
    <x v="1190"/>
    <x v="0"/>
    <n v="379"/>
    <n v="5"/>
    <n v="0"/>
    <n v="2114"/>
    <s v="Stik"/>
    <s v="Wins Stik"/>
    <x v="0"/>
  </r>
  <r>
    <x v="7513"/>
    <n v="7738"/>
    <x v="2"/>
    <x v="1"/>
    <s v="F/1476/S"/>
    <x v="1"/>
    <s v="S"/>
    <x v="0"/>
    <x v="43"/>
    <x v="0"/>
    <x v="0"/>
    <x v="0"/>
    <n v="0"/>
    <n v="0"/>
    <n v="0"/>
    <n v="0"/>
    <s v="Blie"/>
    <s v="Graven Blie"/>
    <x v="1"/>
  </r>
  <r>
    <x v="7514"/>
    <n v="8036"/>
    <x v="1"/>
    <x v="0"/>
    <s v="F/1537/S"/>
    <x v="1"/>
    <s v="S"/>
    <x v="0"/>
    <x v="27"/>
    <x v="0"/>
    <x v="161"/>
    <x v="720"/>
    <n v="0"/>
    <n v="16"/>
    <n v="1005"/>
    <n v="1543"/>
    <s v="Maldon"/>
    <s v="Therie Maldon"/>
    <x v="0"/>
  </r>
  <r>
    <x v="7515"/>
    <n v="8036"/>
    <x v="1"/>
    <x v="0"/>
    <s v="F/1537/S"/>
    <x v="1"/>
    <s v="S"/>
    <x v="0"/>
    <x v="8"/>
    <x v="0"/>
    <x v="0"/>
    <x v="0"/>
    <n v="62"/>
    <n v="0"/>
    <n v="891"/>
    <n v="953"/>
    <s v="Maldon"/>
    <s v="Brene Maldon"/>
    <x v="0"/>
  </r>
  <r>
    <x v="7516"/>
    <n v="8037"/>
    <x v="1"/>
    <x v="0"/>
    <s v="F/1538/S"/>
    <x v="1"/>
    <s v="S"/>
    <x v="0"/>
    <x v="9"/>
    <x v="0"/>
    <x v="0"/>
    <x v="861"/>
    <n v="249"/>
    <n v="177"/>
    <n v="0"/>
    <n v="902"/>
    <s v="Harley"/>
    <s v="Danie Harley"/>
    <x v="0"/>
  </r>
  <r>
    <x v="7517"/>
    <n v="8038"/>
    <x v="0"/>
    <x v="1"/>
    <s v="C/301/S"/>
    <x v="7"/>
    <s v="S"/>
    <x v="2"/>
    <x v="34"/>
    <x v="0"/>
    <x v="0"/>
    <x v="0"/>
    <n v="0"/>
    <n v="0"/>
    <n v="0"/>
    <n v="0"/>
    <s v="Gocent"/>
    <s v="Alsha Gocent"/>
    <x v="1"/>
  </r>
  <r>
    <x v="7518"/>
    <n v="8038"/>
    <x v="0"/>
    <x v="1"/>
    <s v="C/301/S"/>
    <x v="7"/>
    <s v="S"/>
    <x v="2"/>
    <x v="6"/>
    <x v="0"/>
    <x v="0"/>
    <x v="0"/>
    <n v="0"/>
    <n v="0"/>
    <n v="0"/>
    <n v="0"/>
    <s v="Gocent"/>
    <s v="Asellab Gocent"/>
    <x v="1"/>
  </r>
  <r>
    <x v="7519"/>
    <n v="8042"/>
    <x v="1"/>
    <x v="1"/>
    <s v="G/1299/P"/>
    <x v="3"/>
    <s v="P"/>
    <x v="2"/>
    <x v="33"/>
    <x v="0"/>
    <x v="0"/>
    <x v="0"/>
    <n v="0"/>
    <n v="0"/>
    <n v="0"/>
    <n v="0"/>
    <s v="Shephendry"/>
    <s v="Mathy Shephendry"/>
    <x v="0"/>
  </r>
  <r>
    <x v="7520"/>
    <n v="8043"/>
    <x v="0"/>
    <x v="0"/>
    <s v="A/97/S"/>
    <x v="2"/>
    <s v="S"/>
    <x v="2"/>
    <x v="11"/>
    <x v="0"/>
    <x v="51"/>
    <x v="1365"/>
    <n v="0"/>
    <n v="79"/>
    <n v="281"/>
    <n v="18266"/>
    <s v="Oppont"/>
    <s v="Hadalm Oppont"/>
    <x v="1"/>
  </r>
  <r>
    <x v="7521"/>
    <n v="8043"/>
    <x v="0"/>
    <x v="0"/>
    <s v="A/97/S"/>
    <x v="2"/>
    <s v="S"/>
    <x v="0"/>
    <x v="19"/>
    <x v="2"/>
    <x v="0"/>
    <x v="1366"/>
    <n v="0"/>
    <n v="408"/>
    <n v="1"/>
    <n v="1817"/>
    <s v="Fanseld"/>
    <s v="Aldun Fanseld"/>
    <x v="1"/>
  </r>
  <r>
    <x v="7522"/>
    <n v="8043"/>
    <x v="0"/>
    <x v="0"/>
    <s v="A/97/S"/>
    <x v="2"/>
    <s v="S"/>
    <x v="0"/>
    <x v="0"/>
    <x v="1"/>
    <x v="27"/>
    <x v="1127"/>
    <n v="64"/>
    <n v="148"/>
    <n v="1367"/>
    <n v="1972"/>
    <s v="Fanseld"/>
    <s v="Alcorix Fanseld"/>
    <x v="1"/>
  </r>
  <r>
    <x v="7523"/>
    <n v="8043"/>
    <x v="0"/>
    <x v="1"/>
    <s v="A/97/S"/>
    <x v="2"/>
    <s v="S"/>
    <x v="2"/>
    <x v="12"/>
    <x v="0"/>
    <x v="0"/>
    <x v="0"/>
    <n v="0"/>
    <n v="0"/>
    <n v="0"/>
    <n v="0"/>
    <s v="Fanseld"/>
    <s v="Sinon Fanseld"/>
    <x v="1"/>
  </r>
  <r>
    <x v="7524"/>
    <n v="8046"/>
    <x v="1"/>
    <x v="1"/>
    <s v="G/1300/P"/>
    <x v="3"/>
    <s v="P"/>
    <x v="1"/>
    <x v="15"/>
    <x v="0"/>
    <x v="0"/>
    <x v="0"/>
    <n v="0"/>
    <n v="0"/>
    <n v="0"/>
    <n v="0"/>
    <s v="Haynard"/>
    <s v="Pennie Haynard"/>
    <x v="1"/>
  </r>
  <r>
    <x v="7525"/>
    <n v="8049"/>
    <x v="1"/>
    <x v="0"/>
    <s v="G/1301/P"/>
    <x v="3"/>
    <s v="P"/>
    <x v="0"/>
    <x v="15"/>
    <x v="0"/>
    <x v="298"/>
    <x v="179"/>
    <n v="0"/>
    <n v="782"/>
    <n v="0"/>
    <n v="809"/>
    <s v="Workmans"/>
    <s v="Bonya Workmans"/>
    <x v="0"/>
  </r>
  <r>
    <x v="7526"/>
    <n v="8050"/>
    <x v="1"/>
    <x v="0"/>
    <s v="G/1300/S"/>
    <x v="3"/>
    <s v="S"/>
    <x v="1"/>
    <x v="29"/>
    <x v="0"/>
    <x v="0"/>
    <x v="213"/>
    <n v="143"/>
    <n v="275"/>
    <n v="0"/>
    <n v="452"/>
    <s v="Frazie"/>
    <s v="Annya Frazie"/>
    <x v="0"/>
  </r>
  <r>
    <x v="7527"/>
    <n v="8050"/>
    <x v="1"/>
    <x v="1"/>
    <s v=""/>
    <x v="4"/>
    <s v=""/>
    <x v="0"/>
    <x v="17"/>
    <x v="0"/>
    <x v="0"/>
    <x v="0"/>
    <n v="0"/>
    <n v="0"/>
    <n v="0"/>
    <n v="0"/>
    <s v="Frazie"/>
    <s v="Ivanne Frazie"/>
    <x v="1"/>
  </r>
  <r>
    <x v="7528"/>
    <n v="8050"/>
    <x v="1"/>
    <x v="1"/>
    <s v="G/1300/S"/>
    <x v="3"/>
    <s v="S"/>
    <x v="1"/>
    <x v="16"/>
    <x v="0"/>
    <x v="0"/>
    <x v="0"/>
    <n v="0"/>
    <n v="0"/>
    <n v="0"/>
    <n v="0"/>
    <s v="Frazie"/>
    <s v="Netty Frazie"/>
    <x v="1"/>
  </r>
  <r>
    <x v="7529"/>
    <n v="8052"/>
    <x v="1"/>
    <x v="0"/>
    <s v="G/1302/S"/>
    <x v="3"/>
    <s v="S"/>
    <x v="0"/>
    <x v="49"/>
    <x v="0"/>
    <x v="0"/>
    <x v="0"/>
    <n v="0"/>
    <n v="0"/>
    <n v="0"/>
    <n v="0"/>
    <s v="Serry"/>
    <s v="Duana Serry"/>
    <x v="0"/>
  </r>
  <r>
    <x v="7530"/>
    <n v="8052"/>
    <x v="1"/>
    <x v="0"/>
    <s v="G/1302/S"/>
    <x v="3"/>
    <s v="S"/>
    <x v="1"/>
    <x v="41"/>
    <x v="0"/>
    <x v="0"/>
    <x v="0"/>
    <n v="0"/>
    <n v="1"/>
    <n v="335"/>
    <n v="336"/>
    <s v="Serry"/>
    <s v="Perryl Serry"/>
    <x v="0"/>
  </r>
  <r>
    <x v="7531"/>
    <n v="7742"/>
    <x v="2"/>
    <x v="1"/>
    <s v="F/1477/S"/>
    <x v="1"/>
    <s v="S"/>
    <x v="0"/>
    <x v="54"/>
    <x v="0"/>
    <x v="0"/>
    <x v="0"/>
    <n v="0"/>
    <n v="0"/>
    <n v="0"/>
    <n v="0"/>
    <s v="Nake"/>
    <s v="Wifts Nake"/>
    <x v="1"/>
  </r>
  <r>
    <x v="7532"/>
    <n v="7742"/>
    <x v="2"/>
    <x v="1"/>
    <s v="F/1477/S"/>
    <x v="1"/>
    <s v="S"/>
    <x v="0"/>
    <x v="41"/>
    <x v="0"/>
    <x v="0"/>
    <x v="0"/>
    <n v="0"/>
    <n v="0"/>
    <n v="0"/>
    <n v="0"/>
    <s v="Nake"/>
    <s v="Croo Nake"/>
    <x v="1"/>
  </r>
  <r>
    <x v="7533"/>
    <n v="8055"/>
    <x v="1"/>
    <x v="0"/>
    <s v="E/533/S"/>
    <x v="6"/>
    <s v="S"/>
    <x v="0"/>
    <x v="38"/>
    <x v="0"/>
    <x v="0"/>
    <x v="0"/>
    <n v="846"/>
    <n v="59"/>
    <n v="0"/>
    <n v="905"/>
    <s v="Baxterson"/>
    <s v="Joeula Baxterson"/>
    <x v="0"/>
  </r>
  <r>
    <x v="7534"/>
    <n v="8056"/>
    <x v="0"/>
    <x v="0"/>
    <s v="C/262/P"/>
    <x v="7"/>
    <s v="P"/>
    <x v="0"/>
    <x v="48"/>
    <x v="0"/>
    <x v="0"/>
    <x v="1367"/>
    <n v="0"/>
    <n v="87"/>
    <n v="1567"/>
    <n v="2447"/>
    <s v="Ausivetpul"/>
    <s v="Ionium Ausivetpul"/>
    <x v="0"/>
  </r>
  <r>
    <x v="7535"/>
    <n v="8056"/>
    <x v="0"/>
    <x v="0"/>
    <s v="C/262/P"/>
    <x v="7"/>
    <s v="P"/>
    <x v="0"/>
    <x v="7"/>
    <x v="0"/>
    <x v="73"/>
    <x v="1368"/>
    <n v="0"/>
    <n v="111"/>
    <n v="551"/>
    <n v="9714"/>
    <s v="Ausivetpul"/>
    <s v="Marrai Ausivetpul"/>
    <x v="1"/>
  </r>
  <r>
    <x v="7536"/>
    <n v="8057"/>
    <x v="0"/>
    <x v="1"/>
    <s v="B/267/P"/>
    <x v="0"/>
    <s v="P"/>
    <x v="0"/>
    <x v="69"/>
    <x v="0"/>
    <x v="0"/>
    <x v="0"/>
    <n v="0"/>
    <n v="0"/>
    <n v="0"/>
    <n v="0"/>
    <s v="Sersocatic"/>
    <s v="Wimplas Sersocatic"/>
    <x v="1"/>
  </r>
  <r>
    <x v="7537"/>
    <n v="8057"/>
    <x v="0"/>
    <x v="1"/>
    <s v="B/267/P"/>
    <x v="0"/>
    <s v="P"/>
    <x v="2"/>
    <x v="6"/>
    <x v="0"/>
    <x v="0"/>
    <x v="0"/>
    <n v="0"/>
    <n v="0"/>
    <n v="0"/>
    <n v="0"/>
    <s v="Sersocatic"/>
    <s v="Algor Sersocatic"/>
    <x v="1"/>
  </r>
  <r>
    <x v="7538"/>
    <n v="8058"/>
    <x v="1"/>
    <x v="0"/>
    <s v="F/1664/P"/>
    <x v="1"/>
    <s v="P"/>
    <x v="0"/>
    <x v="19"/>
    <x v="0"/>
    <x v="276"/>
    <x v="91"/>
    <n v="0"/>
    <n v="432"/>
    <n v="1548"/>
    <n v="1994"/>
    <s v="Hayertez"/>
    <s v="Ronard Hayertez"/>
    <x v="0"/>
  </r>
  <r>
    <x v="7539"/>
    <n v="8059"/>
    <x v="1"/>
    <x v="0"/>
    <s v="G/1302/P"/>
    <x v="3"/>
    <s v="P"/>
    <x v="0"/>
    <x v="28"/>
    <x v="0"/>
    <x v="0"/>
    <x v="307"/>
    <n v="0"/>
    <n v="0"/>
    <n v="1779"/>
    <n v="1817"/>
    <s v="Merrelliss"/>
    <s v="Leria Merrelliss"/>
    <x v="0"/>
  </r>
  <r>
    <x v="7540"/>
    <n v="7749"/>
    <x v="2"/>
    <x v="1"/>
    <s v="D/244/P"/>
    <x v="5"/>
    <s v="P"/>
    <x v="2"/>
    <x v="19"/>
    <x v="0"/>
    <x v="0"/>
    <x v="0"/>
    <n v="0"/>
    <n v="0"/>
    <n v="0"/>
    <n v="0"/>
    <s v="Pie"/>
    <s v="Shood Pie"/>
    <x v="1"/>
  </r>
  <r>
    <x v="7541"/>
    <n v="7778"/>
    <x v="2"/>
    <x v="1"/>
    <s v="E/510/S"/>
    <x v="6"/>
    <s v="S"/>
    <x v="0"/>
    <x v="30"/>
    <x v="0"/>
    <x v="0"/>
    <x v="0"/>
    <n v="0"/>
    <n v="0"/>
    <n v="0"/>
    <n v="0"/>
    <s v="Saste"/>
    <s v="Cinst Saste"/>
    <x v="0"/>
  </r>
  <r>
    <x v="7542"/>
    <n v="8063"/>
    <x v="1"/>
    <x v="0"/>
    <s v="F/1543/S"/>
    <x v="1"/>
    <s v="S"/>
    <x v="0"/>
    <x v="28"/>
    <x v="0"/>
    <x v="0"/>
    <x v="130"/>
    <n v="0"/>
    <n v="11"/>
    <n v="0"/>
    <n v="36"/>
    <s v="Loway"/>
    <s v="Paulie Loway"/>
    <x v="0"/>
  </r>
  <r>
    <x v="7543"/>
    <n v="7783"/>
    <x v="2"/>
    <x v="1"/>
    <s v="F/1487/S"/>
    <x v="1"/>
    <s v="S"/>
    <x v="0"/>
    <x v="41"/>
    <x v="0"/>
    <x v="0"/>
    <x v="0"/>
    <n v="0"/>
    <n v="0"/>
    <n v="0"/>
    <n v="0"/>
    <s v="Wate"/>
    <s v="Tous Wate"/>
    <x v="1"/>
  </r>
  <r>
    <x v="7544"/>
    <n v="7784"/>
    <x v="2"/>
    <x v="1"/>
    <s v="F/1615/P"/>
    <x v="1"/>
    <s v="P"/>
    <x v="0"/>
    <x v="7"/>
    <x v="0"/>
    <x v="0"/>
    <x v="0"/>
    <n v="0"/>
    <n v="0"/>
    <n v="0"/>
    <n v="0"/>
    <s v="Berte"/>
    <s v="Cray Berte"/>
    <x v="1"/>
  </r>
  <r>
    <x v="7545"/>
    <n v="7790"/>
    <x v="2"/>
    <x v="0"/>
    <s v="F/1490/S"/>
    <x v="1"/>
    <s v="S"/>
    <x v="2"/>
    <x v="11"/>
    <x v="0"/>
    <x v="1055"/>
    <x v="0"/>
    <n v="132"/>
    <n v="198"/>
    <n v="0"/>
    <n v="1140"/>
    <s v="Casty"/>
    <s v="Wifel Casty"/>
    <x v="0"/>
  </r>
  <r>
    <x v="7546"/>
    <n v="7790"/>
    <x v="2"/>
    <x v="1"/>
    <s v="F/1490/S"/>
    <x v="1"/>
    <s v="S"/>
    <x v="0"/>
    <x v="36"/>
    <x v="0"/>
    <x v="0"/>
    <x v="0"/>
    <n v="0"/>
    <n v="0"/>
    <n v="0"/>
    <n v="0"/>
    <s v="Casty"/>
    <s v="Grawk Casty"/>
    <x v="1"/>
  </r>
  <r>
    <x v="7547"/>
    <n v="8067"/>
    <x v="1"/>
    <x v="0"/>
    <s v="F/1666/P"/>
    <x v="1"/>
    <s v="P"/>
    <x v="2"/>
    <x v="25"/>
    <x v="0"/>
    <x v="27"/>
    <x v="0"/>
    <n v="0"/>
    <n v="9"/>
    <n v="663"/>
    <n v="673"/>
    <s v="Bardson"/>
    <s v="Jaimez Bardson"/>
    <x v="0"/>
  </r>
  <r>
    <x v="7548"/>
    <n v="8068"/>
    <x v="1"/>
    <x v="0"/>
    <s v="F/1545/S"/>
    <x v="1"/>
    <s v="S"/>
    <x v="0"/>
    <x v="28"/>
    <x v="0"/>
    <x v="0"/>
    <x v="746"/>
    <n v="0"/>
    <n v="110"/>
    <n v="614"/>
    <n v="776"/>
    <s v="Mcfarmerson"/>
    <s v="Eduard Mcfarmerson"/>
    <x v="0"/>
  </r>
  <r>
    <x v="7549"/>
    <n v="8069"/>
    <x v="0"/>
    <x v="1"/>
    <s v="D/234/S"/>
    <x v="5"/>
    <s v="S"/>
    <x v="2"/>
    <x v="62"/>
    <x v="0"/>
    <x v="0"/>
    <x v="0"/>
    <n v="0"/>
    <n v="0"/>
    <n v="0"/>
    <n v="0"/>
    <s v="Greded"/>
    <s v="Adharan Greded"/>
    <x v="1"/>
  </r>
  <r>
    <x v="7550"/>
    <n v="8071"/>
    <x v="1"/>
    <x v="0"/>
    <s v="F/1546/S"/>
    <x v="1"/>
    <s v="S"/>
    <x v="0"/>
    <x v="70"/>
    <x v="0"/>
    <x v="0"/>
    <x v="0"/>
    <n v="716"/>
    <n v="0"/>
    <n v="0"/>
    <n v="716"/>
    <s v="Klindsey"/>
    <s v="Olly Klindsey"/>
    <x v="1"/>
  </r>
  <r>
    <x v="7551"/>
    <n v="8072"/>
    <x v="0"/>
    <x v="1"/>
    <s v="D/236/S"/>
    <x v="5"/>
    <s v="S"/>
    <x v="0"/>
    <x v="6"/>
    <x v="0"/>
    <x v="0"/>
    <x v="0"/>
    <n v="0"/>
    <n v="0"/>
    <n v="0"/>
    <n v="0"/>
    <s v="Prombled"/>
    <s v="Mareson Prombled"/>
    <x v="1"/>
  </r>
  <r>
    <x v="7552"/>
    <n v="8072"/>
    <x v="0"/>
    <x v="0"/>
    <s v="D/236/S"/>
    <x v="5"/>
    <s v="S"/>
    <x v="2"/>
    <x v="8"/>
    <x v="0"/>
    <x v="0"/>
    <x v="1369"/>
    <n v="0"/>
    <n v="180"/>
    <n v="3173"/>
    <n v="8853"/>
    <s v="Prombled"/>
    <s v="Arin Prombled"/>
    <x v="0"/>
  </r>
  <r>
    <x v="7553"/>
    <n v="8075"/>
    <x v="1"/>
    <x v="0"/>
    <s v="F/1547/S"/>
    <x v="1"/>
    <s v="S"/>
    <x v="2"/>
    <x v="43"/>
    <x v="0"/>
    <x v="861"/>
    <x v="0"/>
    <n v="0"/>
    <n v="0"/>
    <n v="284"/>
    <n v="639"/>
    <s v="Starkers"/>
    <s v="Troyce Starkers"/>
    <x v="0"/>
  </r>
  <r>
    <x v="7554"/>
    <n v="8076"/>
    <x v="0"/>
    <x v="0"/>
    <s v="C/263/P"/>
    <x v="7"/>
    <s v="P"/>
    <x v="2"/>
    <x v="26"/>
    <x v="0"/>
    <x v="27"/>
    <x v="1370"/>
    <n v="0"/>
    <n v="1"/>
    <n v="2764"/>
    <n v="4826"/>
    <s v="Emetillove"/>
    <s v="Menkibi Emetillove"/>
    <x v="0"/>
  </r>
  <r>
    <x v="7555"/>
    <n v="8076"/>
    <x v="0"/>
    <x v="0"/>
    <s v="C/263/P"/>
    <x v="7"/>
    <s v="P"/>
    <x v="2"/>
    <x v="19"/>
    <x v="0"/>
    <x v="1191"/>
    <x v="0"/>
    <n v="0"/>
    <n v="2854"/>
    <n v="2553"/>
    <n v="8093"/>
    <s v="Emetillove"/>
    <s v="Achbah Emetillove"/>
    <x v="0"/>
  </r>
  <r>
    <x v="7556"/>
    <n v="8077"/>
    <x v="1"/>
    <x v="0"/>
    <s v="G/1304/P"/>
    <x v="3"/>
    <s v="P"/>
    <x v="0"/>
    <x v="28"/>
    <x v="0"/>
    <x v="527"/>
    <x v="253"/>
    <n v="0"/>
    <n v="0"/>
    <n v="0"/>
    <n v="843"/>
    <s v="Watsongley"/>
    <s v="Racy Watsongley"/>
    <x v="0"/>
  </r>
  <r>
    <x v="7557"/>
    <n v="8078"/>
    <x v="1"/>
    <x v="0"/>
    <s v="F/1667/P"/>
    <x v="1"/>
    <s v="P"/>
    <x v="0"/>
    <x v="43"/>
    <x v="0"/>
    <x v="0"/>
    <x v="0"/>
    <n v="134"/>
    <n v="1931"/>
    <n v="0"/>
    <n v="2065"/>
    <s v="Davispinoz"/>
    <s v="Colle Davispinoz"/>
    <x v="0"/>
  </r>
  <r>
    <x v="7558"/>
    <n v="8079"/>
    <x v="1"/>
    <x v="0"/>
    <s v="F/1548/S"/>
    <x v="1"/>
    <s v="S"/>
    <x v="1"/>
    <x v="33"/>
    <x v="0"/>
    <x v="544"/>
    <x v="0"/>
    <n v="0"/>
    <n v="0"/>
    <n v="110"/>
    <n v="615"/>
    <s v="Hubbarton"/>
    <s v="Blancy Hubbarton"/>
    <x v="1"/>
  </r>
  <r>
    <x v="7559"/>
    <n v="8081"/>
    <x v="0"/>
    <x v="0"/>
    <s v="D/251/P"/>
    <x v="5"/>
    <s v="P"/>
    <x v="2"/>
    <x v="0"/>
    <x v="0"/>
    <x v="71"/>
    <x v="1371"/>
    <n v="336"/>
    <n v="1"/>
    <n v="904"/>
    <n v="16693"/>
    <s v="Ambleetive"/>
    <s v="Mesarga Ambleetive"/>
    <x v="1"/>
  </r>
  <r>
    <x v="7560"/>
    <n v="8082"/>
    <x v="1"/>
    <x v="1"/>
    <s v="G/1305/P"/>
    <x v="3"/>
    <s v="P"/>
    <x v="0"/>
    <x v="71"/>
    <x v="0"/>
    <x v="0"/>
    <x v="0"/>
    <n v="0"/>
    <n v="0"/>
    <n v="0"/>
    <n v="0"/>
    <s v="Cochrisons"/>
    <s v="Deanny Cochrisons"/>
    <x v="0"/>
  </r>
  <r>
    <x v="7561"/>
    <n v="8082"/>
    <x v="1"/>
    <x v="0"/>
    <s v="F/1668/P"/>
    <x v="1"/>
    <s v="P"/>
    <x v="2"/>
    <x v="28"/>
    <x v="0"/>
    <x v="1192"/>
    <x v="0"/>
    <n v="0"/>
    <n v="0"/>
    <n v="0"/>
    <n v="1842"/>
    <s v="Cochrisons"/>
    <s v="Dell Cochrisons"/>
    <x v="1"/>
  </r>
  <r>
    <x v="7562"/>
    <n v="8083"/>
    <x v="1"/>
    <x v="0"/>
    <s v="F/1669/P"/>
    <x v="1"/>
    <s v="P"/>
    <x v="0"/>
    <x v="41"/>
    <x v="0"/>
    <x v="836"/>
    <x v="1276"/>
    <n v="7"/>
    <n v="0"/>
    <n v="0"/>
    <n v="736"/>
    <s v="Wolferton"/>
    <s v="Chrisa Wolferton"/>
    <x v="0"/>
  </r>
  <r>
    <x v="7563"/>
    <n v="8084"/>
    <x v="0"/>
    <x v="0"/>
    <s v="C/264/P"/>
    <x v="7"/>
    <s v="P"/>
    <x v="0"/>
    <x v="14"/>
    <x v="0"/>
    <x v="0"/>
    <x v="1076"/>
    <n v="0"/>
    <n v="6688"/>
    <n v="2161"/>
    <n v="9594"/>
    <s v="Idercaling"/>
    <s v="Schyon Idercaling"/>
    <x v="0"/>
  </r>
  <r>
    <x v="7564"/>
    <n v="8085"/>
    <x v="1"/>
    <x v="0"/>
    <s v="F/1549/S"/>
    <x v="1"/>
    <s v="S"/>
    <x v="1"/>
    <x v="8"/>
    <x v="0"/>
    <x v="974"/>
    <x v="83"/>
    <n v="0"/>
    <n v="0"/>
    <n v="25"/>
    <n v="663"/>
    <s v="Avisley"/>
    <s v="Nandy Avisley"/>
    <x v="0"/>
  </r>
  <r>
    <x v="7565"/>
    <n v="8086"/>
    <x v="1"/>
    <x v="1"/>
    <s v="G/1306/P"/>
    <x v="3"/>
    <s v="P"/>
    <x v="1"/>
    <x v="5"/>
    <x v="0"/>
    <x v="0"/>
    <x v="0"/>
    <n v="0"/>
    <n v="0"/>
    <n v="0"/>
    <n v="0"/>
    <s v="Rochaserry"/>
    <s v="Denis Rochaserry"/>
    <x v="1"/>
  </r>
  <r>
    <x v="7566"/>
    <n v="8087"/>
    <x v="0"/>
    <x v="0"/>
    <s v="B/268/P"/>
    <x v="0"/>
    <s v="P"/>
    <x v="0"/>
    <x v="23"/>
    <x v="0"/>
    <x v="47"/>
    <x v="1372"/>
    <n v="0"/>
    <n v="394"/>
    <n v="0"/>
    <n v="3945"/>
    <s v="Ousious"/>
    <s v="Sarthim Ousious"/>
    <x v="1"/>
  </r>
  <r>
    <x v="7567"/>
    <n v="7809"/>
    <x v="2"/>
    <x v="1"/>
    <s v="F/1493/S"/>
    <x v="1"/>
    <s v="S"/>
    <x v="0"/>
    <x v="6"/>
    <x v="0"/>
    <x v="0"/>
    <x v="0"/>
    <n v="0"/>
    <n v="0"/>
    <n v="0"/>
    <n v="0"/>
    <s v="Sty"/>
    <s v="Guts Sty"/>
    <x v="1"/>
  </r>
  <r>
    <x v="7568"/>
    <n v="7809"/>
    <x v="2"/>
    <x v="1"/>
    <s v="F/1493/S"/>
    <x v="1"/>
    <s v="S"/>
    <x v="0"/>
    <x v="6"/>
    <x v="0"/>
    <x v="0"/>
    <x v="0"/>
    <n v="0"/>
    <n v="0"/>
    <n v="0"/>
    <n v="0"/>
    <s v="Sty"/>
    <s v="Rhex Sty"/>
    <x v="1"/>
  </r>
  <r>
    <x v="7569"/>
    <n v="8089"/>
    <x v="1"/>
    <x v="0"/>
    <s v="F/1671/P"/>
    <x v="1"/>
    <s v="P"/>
    <x v="0"/>
    <x v="43"/>
    <x v="0"/>
    <x v="0"/>
    <x v="0"/>
    <n v="1761"/>
    <n v="0"/>
    <n v="36"/>
    <n v="1797"/>
    <s v="Peter"/>
    <s v="Erie Peter"/>
    <x v="1"/>
  </r>
  <r>
    <x v="7570"/>
    <n v="8091"/>
    <x v="1"/>
    <x v="0"/>
    <s v="F/1672/P"/>
    <x v="1"/>
    <s v="P"/>
    <x v="0"/>
    <x v="19"/>
    <x v="0"/>
    <x v="286"/>
    <x v="112"/>
    <n v="0"/>
    <n v="0"/>
    <n v="779"/>
    <n v="804"/>
    <s v="Bushallert"/>
    <s v="Mela Bushallert"/>
    <x v="0"/>
  </r>
  <r>
    <x v="7571"/>
    <n v="8092"/>
    <x v="0"/>
    <x v="0"/>
    <s v="D/238/S"/>
    <x v="5"/>
    <s v="S"/>
    <x v="0"/>
    <x v="14"/>
    <x v="0"/>
    <x v="0"/>
    <x v="1373"/>
    <n v="135"/>
    <n v="2075"/>
    <n v="402"/>
    <n v="7267"/>
    <s v="Pulgaly"/>
    <s v="Mintard Pulgaly"/>
    <x v="1"/>
  </r>
  <r>
    <x v="7572"/>
    <n v="8092"/>
    <x v="0"/>
    <x v="1"/>
    <s v="D/238/S"/>
    <x v="5"/>
    <s v="S"/>
    <x v="2"/>
    <x v="3"/>
    <x v="1"/>
    <x v="0"/>
    <x v="0"/>
    <n v="0"/>
    <n v="0"/>
    <n v="0"/>
    <n v="0"/>
    <s v="Pulgaly"/>
    <s v="Hekabih Pulgaly"/>
    <x v="1"/>
  </r>
  <r>
    <x v="7573"/>
    <n v="8092"/>
    <x v="0"/>
    <x v="0"/>
    <s v="D/238/S"/>
    <x v="5"/>
    <s v="S"/>
    <x v="0"/>
    <x v="54"/>
    <x v="0"/>
    <x v="0"/>
    <x v="1374"/>
    <n v="0"/>
    <n v="433"/>
    <n v="517"/>
    <n v="4166"/>
    <s v="Pulgaly"/>
    <s v="Sterfik Pulgaly"/>
    <x v="0"/>
  </r>
  <r>
    <x v="7574"/>
    <n v="8094"/>
    <x v="0"/>
    <x v="0"/>
    <s v="C/265/P"/>
    <x v="7"/>
    <s v="P"/>
    <x v="0"/>
    <x v="62"/>
    <x v="0"/>
    <x v="247"/>
    <x v="1375"/>
    <n v="0"/>
    <n v="0"/>
    <n v="1781"/>
    <n v="9116"/>
    <s v="Pokebox"/>
    <s v="Geonkaa Pokebox"/>
    <x v="1"/>
  </r>
  <r>
    <x v="7575"/>
    <n v="8097"/>
    <x v="0"/>
    <x v="1"/>
    <s v="B/317/S"/>
    <x v="0"/>
    <s v="S"/>
    <x v="0"/>
    <x v="54"/>
    <x v="0"/>
    <x v="0"/>
    <x v="0"/>
    <n v="0"/>
    <n v="0"/>
    <n v="0"/>
    <n v="0"/>
    <s v="Meroliss"/>
    <s v="Asch Meroliss"/>
    <x v="1"/>
  </r>
  <r>
    <x v="7576"/>
    <n v="8098"/>
    <x v="0"/>
    <x v="0"/>
    <s v="B/269/P"/>
    <x v="0"/>
    <s v="P"/>
    <x v="0"/>
    <x v="78"/>
    <x v="1"/>
    <x v="0"/>
    <x v="750"/>
    <n v="0"/>
    <n v="190"/>
    <n v="9033"/>
    <n v="9492"/>
    <s v="Mosteraked"/>
    <s v="Ariton Mosteraked"/>
    <x v="0"/>
  </r>
  <r>
    <x v="7577"/>
    <n v="8098"/>
    <x v="0"/>
    <x v="0"/>
    <s v="B/269/P"/>
    <x v="0"/>
    <s v="P"/>
    <x v="2"/>
    <x v="5"/>
    <x v="0"/>
    <x v="150"/>
    <x v="1376"/>
    <n v="0"/>
    <n v="633"/>
    <n v="1"/>
    <n v="2954"/>
    <s v="Mosteraked"/>
    <s v="Quarkib Mosteraked"/>
    <x v="1"/>
  </r>
  <r>
    <x v="7578"/>
    <n v="8098"/>
    <x v="0"/>
    <x v="1"/>
    <s v="B/269/P"/>
    <x v="0"/>
    <s v="P"/>
    <x v="2"/>
    <x v="41"/>
    <x v="0"/>
    <x v="0"/>
    <x v="0"/>
    <n v="0"/>
    <n v="0"/>
    <n v="0"/>
    <n v="0"/>
    <s v="Mosteraked"/>
    <s v="Minkark Mosteraked"/>
    <x v="1"/>
  </r>
  <r>
    <x v="7579"/>
    <n v="8098"/>
    <x v="0"/>
    <x v="0"/>
    <s v="B/269/P"/>
    <x v="0"/>
    <s v="P"/>
    <x v="2"/>
    <x v="6"/>
    <x v="0"/>
    <x v="0"/>
    <x v="1377"/>
    <n v="0"/>
    <n v="3"/>
    <n v="386"/>
    <n v="11987"/>
    <s v="Mosteraked"/>
    <s v="Hasim Mosteraked"/>
    <x v="1"/>
  </r>
  <r>
    <x v="7580"/>
    <n v="8102"/>
    <x v="1"/>
    <x v="0"/>
    <s v="F/1674/P"/>
    <x v="1"/>
    <s v="P"/>
    <x v="0"/>
    <x v="29"/>
    <x v="0"/>
    <x v="23"/>
    <x v="0"/>
    <n v="442"/>
    <n v="2441"/>
    <n v="0"/>
    <n v="2887"/>
    <s v="Castron"/>
    <s v="Ela Castron"/>
    <x v="0"/>
  </r>
  <r>
    <x v="7581"/>
    <n v="7812"/>
    <x v="2"/>
    <x v="0"/>
    <s v="F/1495/S"/>
    <x v="1"/>
    <s v="S"/>
    <x v="0"/>
    <x v="6"/>
    <x v="0"/>
    <x v="1193"/>
    <x v="0"/>
    <n v="50"/>
    <n v="0"/>
    <n v="0"/>
    <n v="1383"/>
    <s v="Depie"/>
    <s v="Blech Depie"/>
    <x v="0"/>
  </r>
  <r>
    <x v="7582"/>
    <n v="8105"/>
    <x v="1"/>
    <x v="0"/>
    <s v="F/1677/P"/>
    <x v="1"/>
    <s v="P"/>
    <x v="1"/>
    <x v="41"/>
    <x v="0"/>
    <x v="0"/>
    <x v="0"/>
    <n v="15"/>
    <n v="570"/>
    <n v="84"/>
    <n v="669"/>
    <s v="Villenson"/>
    <s v="Shan Villenson"/>
    <x v="0"/>
  </r>
  <r>
    <x v="7583"/>
    <n v="8106"/>
    <x v="1"/>
    <x v="1"/>
    <s v="G/1306/S"/>
    <x v="3"/>
    <s v="S"/>
    <x v="2"/>
    <x v="18"/>
    <x v="0"/>
    <x v="0"/>
    <x v="0"/>
    <n v="0"/>
    <n v="0"/>
    <n v="0"/>
    <n v="0"/>
    <s v="Rigginsen"/>
    <s v="Daley Rigginsen"/>
    <x v="1"/>
  </r>
  <r>
    <x v="7584"/>
    <n v="8107"/>
    <x v="1"/>
    <x v="0"/>
    <s v="F/1678/P"/>
    <x v="1"/>
    <s v="P"/>
    <x v="1"/>
    <x v="44"/>
    <x v="0"/>
    <x v="13"/>
    <x v="303"/>
    <n v="0"/>
    <n v="78"/>
    <n v="534"/>
    <n v="703"/>
    <s v="Ewisentley"/>
    <s v="Shan Ewisentley"/>
    <x v="0"/>
  </r>
  <r>
    <x v="7585"/>
    <n v="8108"/>
    <x v="1"/>
    <x v="0"/>
    <s v="F/1552/S"/>
    <x v="1"/>
    <s v="S"/>
    <x v="1"/>
    <x v="43"/>
    <x v="0"/>
    <x v="1120"/>
    <x v="29"/>
    <n v="0"/>
    <n v="0"/>
    <n v="1"/>
    <n v="756"/>
    <s v="Evedorsen"/>
    <s v="Stevey Evedorsen"/>
    <x v="0"/>
  </r>
  <r>
    <x v="7586"/>
    <n v="8112"/>
    <x v="1"/>
    <x v="0"/>
    <s v="F/1553/S"/>
    <x v="1"/>
    <s v="S"/>
    <x v="1"/>
    <x v="40"/>
    <x v="0"/>
    <x v="105"/>
    <x v="260"/>
    <n v="0"/>
    <n v="7"/>
    <n v="588"/>
    <n v="689"/>
    <s v="Dickley"/>
    <s v="Benda Dickley"/>
    <x v="0"/>
  </r>
  <r>
    <x v="7587"/>
    <n v="8115"/>
    <x v="0"/>
    <x v="1"/>
    <s v="B/318/S"/>
    <x v="0"/>
    <s v="S"/>
    <x v="0"/>
    <x v="14"/>
    <x v="0"/>
    <x v="0"/>
    <x v="0"/>
    <n v="0"/>
    <n v="0"/>
    <n v="0"/>
    <n v="0"/>
    <s v="Prieress"/>
    <s v="Phecca Prieress"/>
    <x v="1"/>
  </r>
  <r>
    <x v="7588"/>
    <n v="8115"/>
    <x v="0"/>
    <x v="1"/>
    <s v="B/318/S"/>
    <x v="0"/>
    <s v="S"/>
    <x v="0"/>
    <x v="46"/>
    <x v="0"/>
    <x v="0"/>
    <x v="0"/>
    <n v="0"/>
    <n v="0"/>
    <n v="0"/>
    <n v="0"/>
    <s v="Prieress"/>
    <s v="Eltais Prieress"/>
    <x v="1"/>
  </r>
  <r>
    <x v="7589"/>
    <n v="7831"/>
    <x v="2"/>
    <x v="0"/>
    <s v="F/1626/P"/>
    <x v="1"/>
    <s v="P"/>
    <x v="0"/>
    <x v="4"/>
    <x v="0"/>
    <x v="1194"/>
    <x v="0"/>
    <n v="54"/>
    <n v="0"/>
    <n v="0"/>
    <n v="1149"/>
    <s v="-"/>
    <s v="-"/>
    <x v="0"/>
  </r>
  <r>
    <x v="7590"/>
    <n v="8117"/>
    <x v="0"/>
    <x v="1"/>
    <s v="B/319/S"/>
    <x v="0"/>
    <s v="S"/>
    <x v="0"/>
    <x v="30"/>
    <x v="0"/>
    <x v="0"/>
    <x v="0"/>
    <n v="0"/>
    <n v="0"/>
    <n v="0"/>
    <n v="0"/>
    <s v="Pernised"/>
    <s v="Diram Pernised"/>
    <x v="1"/>
  </r>
  <r>
    <x v="7591"/>
    <n v="8117"/>
    <x v="0"/>
    <x v="0"/>
    <s v="B/319/S"/>
    <x v="0"/>
    <s v="S"/>
    <x v="0"/>
    <x v="1"/>
    <x v="0"/>
    <x v="0"/>
    <x v="249"/>
    <n v="0"/>
    <n v="4928"/>
    <n v="143"/>
    <n v="5880"/>
    <s v="Pernised"/>
    <s v="Caiamin Pernised"/>
    <x v="0"/>
  </r>
  <r>
    <x v="7592"/>
    <n v="8117"/>
    <x v="0"/>
    <x v="1"/>
    <s v="B/319/S"/>
    <x v="0"/>
    <s v="S"/>
    <x v="2"/>
    <x v="48"/>
    <x v="2"/>
    <x v="0"/>
    <x v="0"/>
    <n v="0"/>
    <n v="0"/>
    <n v="0"/>
    <n v="0"/>
    <s v="Pernised"/>
    <s v="Rasalm Pernised"/>
    <x v="1"/>
  </r>
  <r>
    <x v="7593"/>
    <n v="8118"/>
    <x v="1"/>
    <x v="1"/>
    <s v="G/1310/P"/>
    <x v="3"/>
    <s v="P"/>
    <x v="0"/>
    <x v="33"/>
    <x v="0"/>
    <x v="0"/>
    <x v="0"/>
    <n v="0"/>
    <n v="0"/>
    <n v="0"/>
    <n v="0"/>
    <s v="Browlerson"/>
    <s v="Eilace Browlerson"/>
    <x v="0"/>
  </r>
  <r>
    <x v="7594"/>
    <n v="8119"/>
    <x v="1"/>
    <x v="1"/>
    <s v="F/1555/S"/>
    <x v="1"/>
    <s v="S"/>
    <x v="2"/>
    <x v="37"/>
    <x v="0"/>
    <x v="0"/>
    <x v="0"/>
    <n v="0"/>
    <n v="0"/>
    <n v="0"/>
    <n v="0"/>
    <s v="Tersimpson"/>
    <s v="Harvin Tersimpson"/>
    <x v="0"/>
  </r>
  <r>
    <x v="7595"/>
    <n v="8119"/>
    <x v="1"/>
    <x v="0"/>
    <s v="F/1555/S"/>
    <x v="1"/>
    <s v="S"/>
    <x v="2"/>
    <x v="28"/>
    <x v="0"/>
    <x v="298"/>
    <x v="230"/>
    <n v="0"/>
    <n v="24"/>
    <n v="13"/>
    <n v="1162"/>
    <s v="Tersimpson"/>
    <s v="Willey Tersimpson"/>
    <x v="1"/>
  </r>
  <r>
    <x v="7596"/>
    <n v="8119"/>
    <x v="1"/>
    <x v="0"/>
    <s v="F/1555/S"/>
    <x v="1"/>
    <s v="S"/>
    <x v="2"/>
    <x v="28"/>
    <x v="2"/>
    <x v="54"/>
    <x v="863"/>
    <n v="0"/>
    <n v="301"/>
    <n v="39"/>
    <n v="716"/>
    <s v="Tersimpson"/>
    <s v="Thew Tersimpson"/>
    <x v="0"/>
  </r>
  <r>
    <x v="7597"/>
    <n v="8120"/>
    <x v="0"/>
    <x v="0"/>
    <s v="D/253/P"/>
    <x v="5"/>
    <s v="P"/>
    <x v="2"/>
    <x v="39"/>
    <x v="0"/>
    <x v="0"/>
    <x v="1378"/>
    <n v="0"/>
    <n v="0"/>
    <n v="1678"/>
    <n v="5938"/>
    <s v="Pacticious"/>
    <s v="Hekarf Pacticious"/>
    <x v="1"/>
  </r>
  <r>
    <x v="7598"/>
    <n v="8121"/>
    <x v="1"/>
    <x v="1"/>
    <s v="G/1311/P"/>
    <x v="3"/>
    <s v="P"/>
    <x v="0"/>
    <x v="36"/>
    <x v="0"/>
    <x v="0"/>
    <x v="0"/>
    <n v="0"/>
    <n v="0"/>
    <n v="0"/>
    <n v="0"/>
    <s v="Kimpson"/>
    <s v="Jeroy Kimpson"/>
    <x v="1"/>
  </r>
  <r>
    <x v="7599"/>
    <n v="8122"/>
    <x v="0"/>
    <x v="0"/>
    <s v="C/302/S"/>
    <x v="7"/>
    <s v="S"/>
    <x v="2"/>
    <x v="2"/>
    <x v="0"/>
    <x v="0"/>
    <x v="562"/>
    <n v="0"/>
    <n v="5481"/>
    <n v="0"/>
    <n v="5707"/>
    <s v="Coning"/>
    <s v="Sadiram Coning"/>
    <x v="0"/>
  </r>
  <r>
    <x v="7600"/>
    <n v="8122"/>
    <x v="0"/>
    <x v="0"/>
    <s v="C/302/S"/>
    <x v="7"/>
    <s v="S"/>
    <x v="0"/>
    <x v="12"/>
    <x v="0"/>
    <x v="331"/>
    <x v="823"/>
    <n v="0"/>
    <n v="442"/>
    <n v="659"/>
    <n v="1398"/>
    <s v="Coning"/>
    <s v="Arkaban Coning"/>
    <x v="1"/>
  </r>
  <r>
    <x v="7601"/>
    <n v="8122"/>
    <x v="0"/>
    <x v="0"/>
    <s v="C/302/S"/>
    <x v="7"/>
    <s v="S"/>
    <x v="0"/>
    <x v="6"/>
    <x v="0"/>
    <x v="0"/>
    <x v="350"/>
    <n v="0"/>
    <n v="3803"/>
    <n v="3557"/>
    <n v="7373"/>
    <s v="Coning"/>
    <s v="Gemmark Coning"/>
    <x v="0"/>
  </r>
  <r>
    <x v="7602"/>
    <n v="8123"/>
    <x v="1"/>
    <x v="1"/>
    <s v="G/1312/P"/>
    <x v="3"/>
    <s v="P"/>
    <x v="0"/>
    <x v="11"/>
    <x v="0"/>
    <x v="0"/>
    <x v="0"/>
    <n v="0"/>
    <n v="0"/>
    <n v="0"/>
    <n v="0"/>
    <s v="Newtontoss"/>
    <s v="Violan Newtontoss"/>
    <x v="0"/>
  </r>
  <r>
    <x v="7603"/>
    <n v="8124"/>
    <x v="1"/>
    <x v="0"/>
    <s v="F/1681/P"/>
    <x v="1"/>
    <s v="P"/>
    <x v="0"/>
    <x v="5"/>
    <x v="0"/>
    <x v="0"/>
    <x v="1379"/>
    <n v="0"/>
    <n v="0"/>
    <n v="0"/>
    <n v="903"/>
    <s v="Paynard"/>
    <s v="Ryany Paynard"/>
    <x v="0"/>
  </r>
  <r>
    <x v="7604"/>
    <n v="7842"/>
    <x v="2"/>
    <x v="0"/>
    <s v="E/513/S"/>
    <x v="6"/>
    <s v="S"/>
    <x v="0"/>
    <x v="59"/>
    <x v="0"/>
    <x v="685"/>
    <x v="0"/>
    <n v="1185"/>
    <n v="61"/>
    <n v="0"/>
    <n v="1298"/>
    <s v="Gepie"/>
    <s v="Coves Gepie"/>
    <x v="1"/>
  </r>
  <r>
    <x v="7605"/>
    <n v="8129"/>
    <x v="1"/>
    <x v="1"/>
    <s v=""/>
    <x v="4"/>
    <s v=""/>
    <x v="2"/>
    <x v="45"/>
    <x v="0"/>
    <x v="0"/>
    <x v="0"/>
    <n v="0"/>
    <n v="0"/>
    <n v="0"/>
    <n v="0"/>
    <s v="Casonston"/>
    <s v="Eline Casonston"/>
    <x v="1"/>
  </r>
  <r>
    <x v="7606"/>
    <n v="8129"/>
    <x v="1"/>
    <x v="0"/>
    <s v="G/1313/P"/>
    <x v="3"/>
    <s v="P"/>
    <x v="0"/>
    <x v="32"/>
    <x v="0"/>
    <x v="0"/>
    <x v="0"/>
    <n v="0"/>
    <n v="0"/>
    <n v="0"/>
    <n v="0"/>
    <s v="Casonston"/>
    <s v="Frey Casonston"/>
    <x v="1"/>
  </r>
  <r>
    <x v="7607"/>
    <n v="8129"/>
    <x v="1"/>
    <x v="0"/>
    <s v="F/1683/P"/>
    <x v="1"/>
    <s v="P"/>
    <x v="0"/>
    <x v="1"/>
    <x v="0"/>
    <x v="567"/>
    <x v="1347"/>
    <n v="342"/>
    <n v="0"/>
    <n v="642"/>
    <n v="2290"/>
    <s v="Casonston"/>
    <s v="Eulah Casonston"/>
    <x v="0"/>
  </r>
  <r>
    <x v="7608"/>
    <n v="8129"/>
    <x v="1"/>
    <x v="0"/>
    <s v="F/1683/P"/>
    <x v="1"/>
    <s v="P"/>
    <x v="2"/>
    <x v="38"/>
    <x v="0"/>
    <x v="29"/>
    <x v="350"/>
    <n v="0"/>
    <n v="0"/>
    <n v="788"/>
    <n v="804"/>
    <s v="Casonston"/>
    <s v="Millie Casonston"/>
    <x v="0"/>
  </r>
  <r>
    <x v="7609"/>
    <n v="8129"/>
    <x v="1"/>
    <x v="0"/>
    <s v="E/522/P"/>
    <x v="6"/>
    <s v="P"/>
    <x v="0"/>
    <x v="0"/>
    <x v="0"/>
    <x v="103"/>
    <x v="1358"/>
    <n v="0"/>
    <n v="6"/>
    <n v="0"/>
    <n v="1670"/>
    <s v="Casonston"/>
    <s v="Rona Casonston"/>
    <x v="0"/>
  </r>
  <r>
    <x v="7610"/>
    <n v="8130"/>
    <x v="1"/>
    <x v="1"/>
    <s v="G/1308/S"/>
    <x v="3"/>
    <s v="S"/>
    <x v="0"/>
    <x v="40"/>
    <x v="0"/>
    <x v="0"/>
    <x v="0"/>
    <n v="0"/>
    <n v="0"/>
    <n v="0"/>
    <n v="0"/>
    <s v="Mcbriddley"/>
    <s v="Morrie Mcbriddley"/>
    <x v="0"/>
  </r>
  <r>
    <x v="7611"/>
    <n v="8130"/>
    <x v="1"/>
    <x v="0"/>
    <s v="G/1308/S"/>
    <x v="3"/>
    <s v="S"/>
    <x v="2"/>
    <x v="32"/>
    <x v="0"/>
    <x v="0"/>
    <x v="0"/>
    <n v="0"/>
    <n v="0"/>
    <n v="0"/>
    <n v="0"/>
    <s v="Mcbriddley"/>
    <s v="Brie Mcbriddley"/>
    <x v="0"/>
  </r>
  <r>
    <x v="7612"/>
    <n v="8130"/>
    <x v="1"/>
    <x v="1"/>
    <s v="G/1308/S"/>
    <x v="3"/>
    <s v="S"/>
    <x v="0"/>
    <x v="16"/>
    <x v="0"/>
    <x v="0"/>
    <x v="0"/>
    <n v="0"/>
    <n v="0"/>
    <n v="0"/>
    <n v="0"/>
    <s v="Mcbriddley"/>
    <s v="Ferry Mcbriddley"/>
    <x v="0"/>
  </r>
  <r>
    <x v="7613"/>
    <n v="7843"/>
    <x v="2"/>
    <x v="1"/>
    <s v=""/>
    <x v="4"/>
    <s v=""/>
    <x v="0"/>
    <x v="72"/>
    <x v="0"/>
    <x v="0"/>
    <x v="0"/>
    <n v="0"/>
    <n v="0"/>
    <n v="0"/>
    <n v="0"/>
    <s v="Petie"/>
    <s v="Weet Petie"/>
    <x v="1"/>
  </r>
  <r>
    <x v="7614"/>
    <n v="7848"/>
    <x v="2"/>
    <x v="0"/>
    <s v=""/>
    <x v="4"/>
    <s v=""/>
    <x v="0"/>
    <x v="19"/>
    <x v="0"/>
    <x v="456"/>
    <x v="0"/>
    <n v="635"/>
    <n v="0"/>
    <n v="0"/>
    <n v="1687"/>
    <s v="Pine"/>
    <s v="Neypus Pine"/>
    <x v="0"/>
  </r>
  <r>
    <x v="7615"/>
    <n v="8135"/>
    <x v="0"/>
    <x v="1"/>
    <s v="C/267/P"/>
    <x v="7"/>
    <s v="P"/>
    <x v="0"/>
    <x v="15"/>
    <x v="0"/>
    <x v="0"/>
    <x v="0"/>
    <n v="0"/>
    <n v="0"/>
    <n v="0"/>
    <n v="0"/>
    <s v="Coudered"/>
    <s v="Navior Coudered"/>
    <x v="1"/>
  </r>
  <r>
    <x v="7616"/>
    <n v="8136"/>
    <x v="0"/>
    <x v="1"/>
    <s v="C/268/P"/>
    <x v="7"/>
    <s v="P"/>
    <x v="2"/>
    <x v="6"/>
    <x v="0"/>
    <x v="0"/>
    <x v="0"/>
    <n v="0"/>
    <n v="0"/>
    <n v="0"/>
    <n v="0"/>
    <s v="Inderad"/>
    <s v="Alphact Inderad"/>
    <x v="1"/>
  </r>
  <r>
    <x v="7617"/>
    <n v="8136"/>
    <x v="0"/>
    <x v="0"/>
    <s v="C/268/P"/>
    <x v="7"/>
    <s v="P"/>
    <x v="0"/>
    <x v="62"/>
    <x v="0"/>
    <x v="0"/>
    <x v="1380"/>
    <n v="0"/>
    <n v="4794"/>
    <n v="8"/>
    <n v="10800"/>
    <s v="Inderad"/>
    <s v="Achium Inderad"/>
    <x v="0"/>
  </r>
  <r>
    <x v="7618"/>
    <n v="8137"/>
    <x v="1"/>
    <x v="0"/>
    <s v="G/1314/P"/>
    <x v="3"/>
    <s v="P"/>
    <x v="0"/>
    <x v="41"/>
    <x v="0"/>
    <x v="0"/>
    <x v="589"/>
    <n v="0"/>
    <n v="588"/>
    <n v="23"/>
    <n v="908"/>
    <s v="Fielson"/>
    <s v="Antone Fielson"/>
    <x v="0"/>
  </r>
  <r>
    <x v="7619"/>
    <n v="8138"/>
    <x v="1"/>
    <x v="1"/>
    <s v="G/1315/P"/>
    <x v="3"/>
    <s v="P"/>
    <x v="2"/>
    <x v="28"/>
    <x v="0"/>
    <x v="0"/>
    <x v="0"/>
    <n v="0"/>
    <n v="0"/>
    <n v="0"/>
    <n v="0"/>
    <s v="Whitneyes"/>
    <s v="Nica Whitneyes"/>
    <x v="0"/>
  </r>
  <r>
    <x v="7620"/>
    <n v="8139"/>
    <x v="1"/>
    <x v="0"/>
    <s v="E/523/P"/>
    <x v="6"/>
    <s v="P"/>
    <x v="0"/>
    <x v="36"/>
    <x v="0"/>
    <x v="492"/>
    <x v="608"/>
    <n v="0"/>
    <n v="0"/>
    <n v="0"/>
    <n v="791"/>
    <s v="Mirezavis"/>
    <s v="Andie Mirezavis"/>
    <x v="1"/>
  </r>
  <r>
    <x v="7621"/>
    <n v="8140"/>
    <x v="1"/>
    <x v="1"/>
    <s v="G/1309/S"/>
    <x v="3"/>
    <s v="S"/>
    <x v="1"/>
    <x v="1"/>
    <x v="0"/>
    <x v="0"/>
    <x v="0"/>
    <n v="0"/>
    <n v="0"/>
    <n v="0"/>
    <n v="0"/>
    <s v="Chapmaney"/>
    <s v="Berta Chapmaney"/>
    <x v="1"/>
  </r>
  <r>
    <x v="7622"/>
    <n v="8141"/>
    <x v="1"/>
    <x v="1"/>
    <s v="G/1310/S"/>
    <x v="3"/>
    <s v="S"/>
    <x v="0"/>
    <x v="22"/>
    <x v="0"/>
    <x v="0"/>
    <x v="0"/>
    <n v="0"/>
    <n v="0"/>
    <n v="0"/>
    <n v="0"/>
    <s v="Belley"/>
    <s v="Stenny Belley"/>
    <x v="1"/>
  </r>
  <r>
    <x v="7623"/>
    <n v="8143"/>
    <x v="1"/>
    <x v="0"/>
    <s v="F/1558/S"/>
    <x v="1"/>
    <s v="S"/>
    <x v="0"/>
    <x v="41"/>
    <x v="0"/>
    <x v="0"/>
    <x v="145"/>
    <n v="5"/>
    <n v="0"/>
    <n v="712"/>
    <n v="734"/>
    <s v="Vines"/>
    <s v="Sergia Vines"/>
    <x v="1"/>
  </r>
  <r>
    <x v="7624"/>
    <n v="8144"/>
    <x v="0"/>
    <x v="1"/>
    <s v="B/270/P"/>
    <x v="0"/>
    <s v="P"/>
    <x v="2"/>
    <x v="11"/>
    <x v="0"/>
    <x v="0"/>
    <x v="0"/>
    <n v="0"/>
    <n v="0"/>
    <n v="0"/>
    <n v="0"/>
    <s v="Donotaked"/>
    <s v="Graston Donotaked"/>
    <x v="1"/>
  </r>
  <r>
    <x v="7625"/>
    <n v="8144"/>
    <x v="0"/>
    <x v="0"/>
    <s v="B/270/P"/>
    <x v="0"/>
    <s v="P"/>
    <x v="0"/>
    <x v="45"/>
    <x v="0"/>
    <x v="0"/>
    <x v="1381"/>
    <n v="0"/>
    <n v="1529"/>
    <n v="3854"/>
    <n v="9063"/>
    <s v="Chsere"/>
    <s v="Marfar Chsere"/>
    <x v="0"/>
  </r>
  <r>
    <x v="7626"/>
    <n v="8144"/>
    <x v="0"/>
    <x v="0"/>
    <s v="B/270/P"/>
    <x v="0"/>
    <s v="P"/>
    <x v="0"/>
    <x v="7"/>
    <x v="0"/>
    <x v="0"/>
    <x v="1382"/>
    <n v="77"/>
    <n v="0"/>
    <n v="130"/>
    <n v="3524"/>
    <s v="Chsere"/>
    <s v="Muonus Chsere"/>
    <x v="1"/>
  </r>
  <r>
    <x v="7627"/>
    <n v="8144"/>
    <x v="0"/>
    <x v="0"/>
    <s v="B/270/P"/>
    <x v="0"/>
    <s v="P"/>
    <x v="0"/>
    <x v="63"/>
    <x v="0"/>
    <x v="0"/>
    <x v="0"/>
    <n v="0"/>
    <n v="0"/>
    <n v="0"/>
    <n v="0"/>
    <s v="Donotaked"/>
    <s v="Dhena Donotaked"/>
    <x v="1"/>
  </r>
  <r>
    <x v="7628"/>
    <n v="8147"/>
    <x v="1"/>
    <x v="0"/>
    <s v="G/1317/P"/>
    <x v="3"/>
    <s v="P"/>
    <x v="0"/>
    <x v="28"/>
    <x v="0"/>
    <x v="0"/>
    <x v="231"/>
    <n v="0"/>
    <n v="3528"/>
    <n v="92"/>
    <n v="3762"/>
    <s v="Pittler"/>
    <s v="Everly Pittler"/>
    <x v="0"/>
  </r>
  <r>
    <x v="7629"/>
    <n v="8147"/>
    <x v="1"/>
    <x v="1"/>
    <s v=""/>
    <x v="4"/>
    <s v=""/>
    <x v="0"/>
    <x v="37"/>
    <x v="0"/>
    <x v="0"/>
    <x v="0"/>
    <n v="0"/>
    <n v="0"/>
    <n v="0"/>
    <n v="0"/>
    <s v="Pittler"/>
    <s v="Mabley Pittler"/>
    <x v="1"/>
  </r>
  <r>
    <x v="7630"/>
    <n v="8147"/>
    <x v="1"/>
    <x v="0"/>
    <s v="G/1317/P"/>
    <x v="3"/>
    <s v="P"/>
    <x v="0"/>
    <x v="42"/>
    <x v="0"/>
    <x v="286"/>
    <x v="144"/>
    <n v="470"/>
    <n v="356"/>
    <n v="57"/>
    <n v="906"/>
    <s v="Pittler"/>
    <s v="Jeroy Pittler"/>
    <x v="0"/>
  </r>
  <r>
    <x v="7631"/>
    <n v="8147"/>
    <x v="1"/>
    <x v="0"/>
    <s v="G/1317/P"/>
    <x v="3"/>
    <s v="P"/>
    <x v="2"/>
    <x v="16"/>
    <x v="0"/>
    <x v="0"/>
    <x v="0"/>
    <n v="0"/>
    <n v="0"/>
    <n v="0"/>
    <n v="0"/>
    <s v="Pittler"/>
    <s v="Cline Pittler"/>
    <x v="1"/>
  </r>
  <r>
    <x v="7632"/>
    <n v="8148"/>
    <x v="1"/>
    <x v="0"/>
    <s v="G/1318/P"/>
    <x v="3"/>
    <s v="P"/>
    <x v="0"/>
    <x v="41"/>
    <x v="0"/>
    <x v="0"/>
    <x v="427"/>
    <n v="0"/>
    <n v="44"/>
    <n v="257"/>
    <n v="809"/>
    <s v="Cartez"/>
    <s v="Jarena Cartez"/>
    <x v="0"/>
  </r>
  <r>
    <x v="7633"/>
    <n v="8149"/>
    <x v="1"/>
    <x v="1"/>
    <s v="G/1319/P"/>
    <x v="3"/>
    <s v="P"/>
    <x v="1"/>
    <x v="6"/>
    <x v="0"/>
    <x v="0"/>
    <x v="0"/>
    <n v="0"/>
    <n v="0"/>
    <n v="0"/>
    <n v="0"/>
    <s v="Contrevins"/>
    <s v="Gordo Contrevins"/>
    <x v="0"/>
  </r>
  <r>
    <x v="7634"/>
    <n v="7848"/>
    <x v="2"/>
    <x v="1"/>
    <s v="F/1501/S"/>
    <x v="1"/>
    <s v="S"/>
    <x v="0"/>
    <x v="59"/>
    <x v="0"/>
    <x v="0"/>
    <x v="0"/>
    <n v="0"/>
    <n v="0"/>
    <n v="0"/>
    <n v="0"/>
    <s v="Pine"/>
    <s v="Beass Pine"/>
    <x v="1"/>
  </r>
  <r>
    <x v="7635"/>
    <n v="7850"/>
    <x v="2"/>
    <x v="1"/>
    <s v="E/514/S"/>
    <x v="6"/>
    <s v="S"/>
    <x v="0"/>
    <x v="42"/>
    <x v="0"/>
    <x v="0"/>
    <x v="0"/>
    <n v="0"/>
    <n v="0"/>
    <n v="0"/>
    <n v="0"/>
    <s v="Melie"/>
    <s v="Womel Melie"/>
    <x v="0"/>
  </r>
  <r>
    <x v="7636"/>
    <n v="7851"/>
    <x v="2"/>
    <x v="1"/>
    <s v="F/1629/P"/>
    <x v="1"/>
    <s v="P"/>
    <x v="0"/>
    <x v="59"/>
    <x v="0"/>
    <x v="0"/>
    <x v="0"/>
    <n v="0"/>
    <n v="0"/>
    <n v="0"/>
    <n v="0"/>
    <s v="Cha"/>
    <s v="Ales Cha"/>
    <x v="1"/>
  </r>
  <r>
    <x v="7637"/>
    <n v="8152"/>
    <x v="1"/>
    <x v="1"/>
    <s v="G/1312/S"/>
    <x v="3"/>
    <s v="S"/>
    <x v="0"/>
    <x v="43"/>
    <x v="0"/>
    <x v="0"/>
    <x v="0"/>
    <n v="0"/>
    <n v="0"/>
    <n v="0"/>
    <n v="0"/>
    <s v="Bullisey"/>
    <s v="Stanya Bullisey"/>
    <x v="0"/>
  </r>
  <r>
    <x v="7638"/>
    <n v="8153"/>
    <x v="1"/>
    <x v="1"/>
    <s v="G/1320/P"/>
    <x v="3"/>
    <s v="P"/>
    <x v="0"/>
    <x v="24"/>
    <x v="0"/>
    <x v="0"/>
    <x v="0"/>
    <n v="0"/>
    <n v="0"/>
    <n v="0"/>
    <n v="0"/>
    <s v="Hickett"/>
    <s v="Monah Hickett"/>
    <x v="0"/>
  </r>
  <r>
    <x v="7639"/>
    <n v="8156"/>
    <x v="1"/>
    <x v="0"/>
    <s v="G/1321/P"/>
    <x v="3"/>
    <s v="P"/>
    <x v="1"/>
    <x v="70"/>
    <x v="0"/>
    <x v="105"/>
    <x v="128"/>
    <n v="102"/>
    <n v="244"/>
    <n v="56"/>
    <n v="521"/>
    <s v="Yorkland"/>
    <s v="Phia Yorkland"/>
    <x v="0"/>
  </r>
  <r>
    <x v="7640"/>
    <n v="8157"/>
    <x v="1"/>
    <x v="0"/>
    <s v="G/1313/S"/>
    <x v="3"/>
    <s v="S"/>
    <x v="0"/>
    <x v="16"/>
    <x v="0"/>
    <x v="0"/>
    <x v="0"/>
    <n v="0"/>
    <n v="0"/>
    <n v="0"/>
    <n v="0"/>
    <s v="Morelly"/>
    <s v="Luisy Morelly"/>
    <x v="1"/>
  </r>
  <r>
    <x v="7641"/>
    <n v="8157"/>
    <x v="1"/>
    <x v="0"/>
    <s v="F/1560/S"/>
    <x v="1"/>
    <s v="S"/>
    <x v="2"/>
    <x v="0"/>
    <x v="0"/>
    <x v="719"/>
    <x v="0"/>
    <n v="262"/>
    <n v="229"/>
    <n v="0"/>
    <n v="2154"/>
    <s v="Morelly"/>
    <s v="Nance Morelly"/>
    <x v="0"/>
  </r>
  <r>
    <x v="7642"/>
    <n v="8157"/>
    <x v="1"/>
    <x v="0"/>
    <s v="G/1313/S"/>
    <x v="3"/>
    <s v="S"/>
    <x v="0"/>
    <x v="11"/>
    <x v="0"/>
    <x v="0"/>
    <x v="0"/>
    <n v="2778"/>
    <n v="1910"/>
    <n v="0"/>
    <n v="4688"/>
    <s v="Morelly"/>
    <s v="Leneva Morelly"/>
    <x v="0"/>
  </r>
  <r>
    <x v="7643"/>
    <n v="8157"/>
    <x v="1"/>
    <x v="1"/>
    <s v="G/1313/S"/>
    <x v="3"/>
    <s v="S"/>
    <x v="0"/>
    <x v="20"/>
    <x v="0"/>
    <x v="0"/>
    <x v="0"/>
    <n v="0"/>
    <n v="0"/>
    <n v="0"/>
    <n v="0"/>
    <s v="Morelly"/>
    <s v="Wine Morelly"/>
    <x v="1"/>
  </r>
  <r>
    <x v="7644"/>
    <n v="8157"/>
    <x v="1"/>
    <x v="0"/>
    <s v="G/1313/S"/>
    <x v="3"/>
    <s v="S"/>
    <x v="2"/>
    <x v="17"/>
    <x v="0"/>
    <x v="0"/>
    <x v="0"/>
    <n v="0"/>
    <n v="0"/>
    <n v="0"/>
    <n v="0"/>
    <s v="Morelly"/>
    <s v="Lyne Morelly"/>
    <x v="1"/>
  </r>
  <r>
    <x v="7645"/>
    <n v="8157"/>
    <x v="1"/>
    <x v="0"/>
    <s v="G/1313/S"/>
    <x v="3"/>
    <s v="S"/>
    <x v="0"/>
    <x v="49"/>
    <x v="0"/>
    <x v="0"/>
    <x v="0"/>
    <n v="0"/>
    <n v="0"/>
    <n v="0"/>
    <n v="0"/>
    <s v="Morelly"/>
    <s v="Chadie Morelly"/>
    <x v="1"/>
  </r>
  <r>
    <x v="7646"/>
    <n v="7853"/>
    <x v="2"/>
    <x v="0"/>
    <s v="E/515/S"/>
    <x v="6"/>
    <s v="S"/>
    <x v="0"/>
    <x v="14"/>
    <x v="0"/>
    <x v="87"/>
    <x v="0"/>
    <n v="297"/>
    <n v="835"/>
    <n v="0"/>
    <n v="1298"/>
    <s v="Chpie"/>
    <s v="Gon Chpie"/>
    <x v="0"/>
  </r>
  <r>
    <x v="7647"/>
    <n v="8159"/>
    <x v="1"/>
    <x v="0"/>
    <s v="F/1687/P"/>
    <x v="1"/>
    <s v="P"/>
    <x v="3"/>
    <x v="6"/>
    <x v="0"/>
    <x v="0"/>
    <x v="0"/>
    <n v="0"/>
    <n v="622"/>
    <n v="8"/>
    <n v="630"/>
    <s v="Guerson"/>
    <s v="Blancy Guerson"/>
    <x v="0"/>
  </r>
  <r>
    <x v="7648"/>
    <n v="8161"/>
    <x v="1"/>
    <x v="0"/>
    <s v="F/1688/P"/>
    <x v="1"/>
    <s v="P"/>
    <x v="0"/>
    <x v="41"/>
    <x v="0"/>
    <x v="976"/>
    <x v="325"/>
    <n v="50"/>
    <n v="0"/>
    <n v="0"/>
    <n v="1235"/>
    <s v="Pooles"/>
    <s v="Marina Pooles"/>
    <x v="0"/>
  </r>
  <r>
    <x v="7649"/>
    <n v="8162"/>
    <x v="0"/>
    <x v="0"/>
    <s v="E/524/P"/>
    <x v="6"/>
    <s v="P"/>
    <x v="0"/>
    <x v="52"/>
    <x v="0"/>
    <x v="0"/>
    <x v="353"/>
    <n v="0"/>
    <n v="889"/>
    <n v="1090"/>
    <n v="2293"/>
    <s v="Fringh"/>
    <s v="Isotone Fringh"/>
    <x v="0"/>
  </r>
  <r>
    <x v="7650"/>
    <n v="8164"/>
    <x v="1"/>
    <x v="0"/>
    <s v="G/1314/S"/>
    <x v="3"/>
    <s v="S"/>
    <x v="0"/>
    <x v="14"/>
    <x v="0"/>
    <x v="0"/>
    <x v="133"/>
    <n v="0"/>
    <n v="0"/>
    <n v="900"/>
    <n v="1818"/>
    <s v="Wolfernan"/>
    <s v="Loree Wolfernan"/>
    <x v="0"/>
  </r>
  <r>
    <x v="7651"/>
    <n v="7853"/>
    <x v="2"/>
    <x v="1"/>
    <s v="F/1502/S"/>
    <x v="1"/>
    <s v="S"/>
    <x v="0"/>
    <x v="49"/>
    <x v="0"/>
    <x v="0"/>
    <x v="0"/>
    <n v="0"/>
    <n v="0"/>
    <n v="0"/>
    <n v="0"/>
    <s v="Chpie"/>
    <s v="Cranch Chpie"/>
    <x v="1"/>
  </r>
  <r>
    <x v="7652"/>
    <n v="8167"/>
    <x v="1"/>
    <x v="1"/>
    <s v="G/1315/S"/>
    <x v="3"/>
    <s v="S"/>
    <x v="1"/>
    <x v="40"/>
    <x v="0"/>
    <x v="0"/>
    <x v="0"/>
    <n v="0"/>
    <n v="0"/>
    <n v="0"/>
    <n v="0"/>
    <s v="Foxter"/>
    <s v="Kendy Foxter"/>
    <x v="1"/>
  </r>
  <r>
    <x v="7653"/>
    <n v="8168"/>
    <x v="1"/>
    <x v="0"/>
    <s v="F/1561/S"/>
    <x v="1"/>
    <s v="S"/>
    <x v="2"/>
    <x v="25"/>
    <x v="0"/>
    <x v="107"/>
    <x v="1156"/>
    <n v="0"/>
    <n v="6"/>
    <n v="13"/>
    <n v="749"/>
    <s v="Carpentley"/>
    <s v="Alber Carpentley"/>
    <x v="0"/>
  </r>
  <r>
    <x v="7654"/>
    <n v="8168"/>
    <x v="1"/>
    <x v="0"/>
    <s v="F/1561/S"/>
    <x v="1"/>
    <s v="S"/>
    <x v="0"/>
    <x v="25"/>
    <x v="0"/>
    <x v="678"/>
    <x v="1202"/>
    <n v="1"/>
    <n v="1"/>
    <n v="200"/>
    <n v="1384"/>
    <s v="Boyers"/>
    <s v="Lison Boyers"/>
    <x v="0"/>
  </r>
  <r>
    <x v="7655"/>
    <n v="8168"/>
    <x v="1"/>
    <x v="0"/>
    <s v="F/1561/S"/>
    <x v="1"/>
    <s v="S"/>
    <x v="0"/>
    <x v="33"/>
    <x v="0"/>
    <x v="1195"/>
    <x v="0"/>
    <n v="0"/>
    <n v="0"/>
    <n v="2"/>
    <n v="646"/>
    <s v="Carpentley"/>
    <s v="Briane Carpentley"/>
    <x v="0"/>
  </r>
  <r>
    <x v="7656"/>
    <n v="8168"/>
    <x v="1"/>
    <x v="0"/>
    <s v="F/1561/S"/>
    <x v="1"/>
    <s v="S"/>
    <x v="0"/>
    <x v="34"/>
    <x v="0"/>
    <x v="23"/>
    <x v="0"/>
    <n v="9"/>
    <n v="20"/>
    <n v="831"/>
    <n v="864"/>
    <s v="Boyers"/>
    <s v="Bland Boyers"/>
    <x v="0"/>
  </r>
  <r>
    <x v="7657"/>
    <n v="8168"/>
    <x v="1"/>
    <x v="0"/>
    <s v="G/1316/S"/>
    <x v="3"/>
    <s v="S"/>
    <x v="0"/>
    <x v="15"/>
    <x v="0"/>
    <x v="961"/>
    <x v="0"/>
    <n v="0"/>
    <n v="0"/>
    <n v="0"/>
    <n v="753"/>
    <s v="Carpentley"/>
    <s v="Brada Carpentley"/>
    <x v="0"/>
  </r>
  <r>
    <x v="7658"/>
    <n v="8168"/>
    <x v="1"/>
    <x v="0"/>
    <s v="G/1316/S"/>
    <x v="3"/>
    <s v="S"/>
    <x v="0"/>
    <x v="41"/>
    <x v="0"/>
    <x v="0"/>
    <x v="85"/>
    <n v="2"/>
    <n v="0"/>
    <n v="0"/>
    <n v="860"/>
    <s v="Carpentley"/>
    <s v="Camina Carpentley"/>
    <x v="1"/>
  </r>
  <r>
    <x v="7659"/>
    <n v="8168"/>
    <x v="1"/>
    <x v="1"/>
    <s v="G/1316/S"/>
    <x v="3"/>
    <s v="S"/>
    <x v="1"/>
    <x v="7"/>
    <x v="0"/>
    <x v="0"/>
    <x v="0"/>
    <n v="0"/>
    <n v="0"/>
    <n v="0"/>
    <n v="0"/>
    <s v="Boyers"/>
    <s v="Wena Boyers"/>
    <x v="1"/>
  </r>
  <r>
    <x v="7660"/>
    <n v="8168"/>
    <x v="1"/>
    <x v="1"/>
    <s v="G/1316/S"/>
    <x v="3"/>
    <s v="S"/>
    <x v="0"/>
    <x v="22"/>
    <x v="0"/>
    <x v="0"/>
    <x v="0"/>
    <n v="0"/>
    <n v="0"/>
    <n v="0"/>
    <n v="0"/>
    <s v="Boyers"/>
    <s v="Ryanne Boyers"/>
    <x v="1"/>
  </r>
  <r>
    <x v="7661"/>
    <n v="8171"/>
    <x v="1"/>
    <x v="0"/>
    <s v="F/1690/P"/>
    <x v="1"/>
    <s v="P"/>
    <x v="0"/>
    <x v="59"/>
    <x v="0"/>
    <x v="0"/>
    <x v="0"/>
    <n v="594"/>
    <n v="154"/>
    <n v="0"/>
    <n v="748"/>
    <s v="Beckerson"/>
    <s v="Dandy Beckerson"/>
    <x v="0"/>
  </r>
  <r>
    <x v="7662"/>
    <n v="8173"/>
    <x v="0"/>
    <x v="0"/>
    <s v="C/304/S"/>
    <x v="7"/>
    <s v="S"/>
    <x v="0"/>
    <x v="5"/>
    <x v="0"/>
    <x v="0"/>
    <x v="1383"/>
    <n v="0"/>
    <n v="521"/>
    <n v="4"/>
    <n v="4296"/>
    <s v="Shricatory"/>
    <s v="Asellah Shricatory"/>
    <x v="1"/>
  </r>
  <r>
    <x v="7663"/>
    <n v="8175"/>
    <x v="0"/>
    <x v="1"/>
    <s v="C/305/S"/>
    <x v="7"/>
    <s v="S"/>
    <x v="0"/>
    <x v="22"/>
    <x v="0"/>
    <x v="0"/>
    <x v="0"/>
    <n v="0"/>
    <n v="0"/>
    <n v="0"/>
    <n v="0"/>
    <s v="Geraing"/>
    <s v="Terope Geraing"/>
    <x v="1"/>
  </r>
  <r>
    <x v="7664"/>
    <n v="8176"/>
    <x v="0"/>
    <x v="0"/>
    <s v="A/98/S"/>
    <x v="2"/>
    <s v="S"/>
    <x v="2"/>
    <x v="7"/>
    <x v="0"/>
    <x v="51"/>
    <x v="1384"/>
    <n v="0"/>
    <n v="181"/>
    <n v="3027"/>
    <n v="11465"/>
    <s v="Guloofant"/>
    <s v="Mintard Guloofant"/>
    <x v="0"/>
  </r>
  <r>
    <x v="7665"/>
    <n v="8177"/>
    <x v="1"/>
    <x v="0"/>
    <s v="G/1317/S"/>
    <x v="3"/>
    <s v="S"/>
    <x v="0"/>
    <x v="14"/>
    <x v="0"/>
    <x v="127"/>
    <x v="0"/>
    <n v="298"/>
    <n v="2"/>
    <n v="227"/>
    <n v="643"/>
    <s v="Wallerson"/>
    <s v="Davis Wallerson"/>
    <x v="0"/>
  </r>
  <r>
    <x v="7666"/>
    <n v="8178"/>
    <x v="1"/>
    <x v="1"/>
    <s v="G/1318/S"/>
    <x v="3"/>
    <s v="S"/>
    <x v="0"/>
    <x v="41"/>
    <x v="0"/>
    <x v="0"/>
    <x v="0"/>
    <n v="0"/>
    <n v="0"/>
    <n v="0"/>
    <n v="0"/>
    <s v="Weavesend"/>
    <s v="Sha Weavesend"/>
    <x v="1"/>
  </r>
  <r>
    <x v="7667"/>
    <n v="8182"/>
    <x v="1"/>
    <x v="0"/>
    <s v="F/1564/S"/>
    <x v="1"/>
    <s v="S"/>
    <x v="1"/>
    <x v="41"/>
    <x v="0"/>
    <x v="0"/>
    <x v="564"/>
    <n v="4"/>
    <n v="0"/>
    <n v="532"/>
    <n v="756"/>
    <s v="Fowlesterez"/>
    <s v="Jaimez Fowlesterez"/>
    <x v="0"/>
  </r>
  <r>
    <x v="7668"/>
    <n v="8186"/>
    <x v="1"/>
    <x v="0"/>
    <s v="G/1319/S"/>
    <x v="3"/>
    <s v="S"/>
    <x v="2"/>
    <x v="32"/>
    <x v="0"/>
    <x v="0"/>
    <x v="0"/>
    <n v="0"/>
    <n v="0"/>
    <n v="0"/>
    <n v="0"/>
    <s v="Jenkinnedy"/>
    <s v="Leneva Jenkinnedy"/>
    <x v="1"/>
  </r>
  <r>
    <x v="7669"/>
    <n v="8186"/>
    <x v="1"/>
    <x v="1"/>
    <s v="G/1319/S"/>
    <x v="3"/>
    <s v="S"/>
    <x v="1"/>
    <x v="16"/>
    <x v="0"/>
    <x v="0"/>
    <x v="0"/>
    <n v="0"/>
    <n v="0"/>
    <n v="0"/>
    <n v="0"/>
    <s v="Jenkinnedy"/>
    <s v="Kariel Jenkinnedy"/>
    <x v="1"/>
  </r>
  <r>
    <x v="7670"/>
    <n v="8186"/>
    <x v="1"/>
    <x v="0"/>
    <s v="G/1319/S"/>
    <x v="3"/>
    <s v="S"/>
    <x v="0"/>
    <x v="16"/>
    <x v="0"/>
    <x v="0"/>
    <x v="0"/>
    <n v="0"/>
    <n v="0"/>
    <n v="0"/>
    <n v="0"/>
    <s v="Estiagosen"/>
    <s v="Glenry Estiagosen"/>
    <x v="0"/>
  </r>
  <r>
    <x v="7671"/>
    <n v="8186"/>
    <x v="1"/>
    <x v="1"/>
    <s v="G/1319/S"/>
    <x v="3"/>
    <s v="S"/>
    <x v="1"/>
    <x v="40"/>
    <x v="0"/>
    <x v="0"/>
    <x v="0"/>
    <n v="0"/>
    <n v="0"/>
    <n v="0"/>
    <n v="0"/>
    <s v="Jenkinnedy"/>
    <s v="Rayley Jenkinnedy"/>
    <x v="0"/>
  </r>
  <r>
    <x v="7672"/>
    <n v="8189"/>
    <x v="0"/>
    <x v="0"/>
    <s v="C/271/P"/>
    <x v="7"/>
    <s v="P"/>
    <x v="0"/>
    <x v="8"/>
    <x v="0"/>
    <x v="0"/>
    <x v="168"/>
    <n v="0"/>
    <n v="0"/>
    <n v="2478"/>
    <n v="3225"/>
    <s v="Fanchy"/>
    <s v="Arrak Fanchy"/>
    <x v="0"/>
  </r>
  <r>
    <x v="7673"/>
    <n v="8190"/>
    <x v="0"/>
    <x v="1"/>
    <s v="B/320/S"/>
    <x v="0"/>
    <s v="S"/>
    <x v="2"/>
    <x v="26"/>
    <x v="0"/>
    <x v="0"/>
    <x v="0"/>
    <n v="0"/>
    <n v="0"/>
    <n v="0"/>
    <n v="0"/>
    <s v="Ingalt"/>
    <s v="Izaron Ingalt"/>
    <x v="1"/>
  </r>
  <r>
    <x v="7674"/>
    <n v="8191"/>
    <x v="1"/>
    <x v="0"/>
    <s v="G/1320/S"/>
    <x v="3"/>
    <s v="S"/>
    <x v="1"/>
    <x v="41"/>
    <x v="0"/>
    <x v="0"/>
    <x v="0"/>
    <n v="19"/>
    <n v="751"/>
    <n v="4"/>
    <n v="774"/>
    <s v="Gaington"/>
    <s v="Gracy Gaington"/>
    <x v="0"/>
  </r>
  <r>
    <x v="7675"/>
    <n v="8192"/>
    <x v="1"/>
    <x v="0"/>
    <s v="F/1566/S"/>
    <x v="1"/>
    <s v="S"/>
    <x v="0"/>
    <x v="41"/>
    <x v="0"/>
    <x v="35"/>
    <x v="91"/>
    <n v="3"/>
    <n v="900"/>
    <n v="0"/>
    <n v="1444"/>
    <s v="Mcphernard"/>
    <s v="Herry Mcphernard"/>
    <x v="0"/>
  </r>
  <r>
    <x v="7676"/>
    <n v="8194"/>
    <x v="1"/>
    <x v="0"/>
    <s v="F/1567/S"/>
    <x v="1"/>
    <s v="S"/>
    <x v="0"/>
    <x v="41"/>
    <x v="0"/>
    <x v="0"/>
    <x v="0"/>
    <n v="662"/>
    <n v="30"/>
    <n v="0"/>
    <n v="692"/>
    <s v="Puckenton"/>
    <s v="Hary Puckenton"/>
    <x v="1"/>
  </r>
  <r>
    <x v="7677"/>
    <n v="8197"/>
    <x v="1"/>
    <x v="0"/>
    <s v="F/1693/P"/>
    <x v="1"/>
    <s v="P"/>
    <x v="2"/>
    <x v="18"/>
    <x v="0"/>
    <x v="725"/>
    <x v="0"/>
    <n v="0"/>
    <n v="118"/>
    <n v="0"/>
    <n v="716"/>
    <s v="Sellentry"/>
    <s v="Ambert Sellentry"/>
    <x v="0"/>
  </r>
  <r>
    <x v="7678"/>
    <n v="8199"/>
    <x v="1"/>
    <x v="0"/>
    <s v="G/1329/P"/>
    <x v="3"/>
    <s v="P"/>
    <x v="0"/>
    <x v="43"/>
    <x v="0"/>
    <x v="0"/>
    <x v="0"/>
    <n v="0"/>
    <n v="0"/>
    <n v="0"/>
    <n v="0"/>
    <s v="Drakeekss"/>
    <s v="Patha Drakeekss"/>
    <x v="0"/>
  </r>
  <r>
    <x v="7679"/>
    <n v="8200"/>
    <x v="1"/>
    <x v="1"/>
    <s v="G/1330/P"/>
    <x v="3"/>
    <s v="P"/>
    <x v="1"/>
    <x v="15"/>
    <x v="0"/>
    <x v="0"/>
    <x v="0"/>
    <n v="0"/>
    <n v="0"/>
    <n v="0"/>
    <n v="0"/>
    <s v="Wheelez"/>
    <s v="Wen Wheelez"/>
    <x v="1"/>
  </r>
  <r>
    <x v="7680"/>
    <n v="8202"/>
    <x v="0"/>
    <x v="0"/>
    <s v="C/306/S"/>
    <x v="7"/>
    <s v="S"/>
    <x v="0"/>
    <x v="32"/>
    <x v="0"/>
    <x v="0"/>
    <x v="0"/>
    <n v="0"/>
    <n v="0"/>
    <n v="0"/>
    <n v="0"/>
    <s v="Unkcatted"/>
    <s v="Ainons Unkcatted"/>
    <x v="1"/>
  </r>
  <r>
    <x v="7681"/>
    <n v="8202"/>
    <x v="0"/>
    <x v="0"/>
    <s v="C/306/S"/>
    <x v="7"/>
    <s v="S"/>
    <x v="0"/>
    <x v="16"/>
    <x v="0"/>
    <x v="0"/>
    <x v="0"/>
    <n v="0"/>
    <n v="0"/>
    <n v="0"/>
    <n v="0"/>
    <s v="Unkcatted"/>
    <s v="Brak Unkcatted"/>
    <x v="1"/>
  </r>
  <r>
    <x v="7682"/>
    <n v="8202"/>
    <x v="0"/>
    <x v="1"/>
    <s v="C/306/S"/>
    <x v="7"/>
    <s v="S"/>
    <x v="0"/>
    <x v="34"/>
    <x v="0"/>
    <x v="0"/>
    <x v="0"/>
    <n v="0"/>
    <n v="0"/>
    <n v="0"/>
    <n v="0"/>
    <s v="Unkcatted"/>
    <s v="Charga Unkcatted"/>
    <x v="1"/>
  </r>
  <r>
    <x v="7683"/>
    <n v="8202"/>
    <x v="0"/>
    <x v="0"/>
    <s v="C/306/S"/>
    <x v="7"/>
    <s v="S"/>
    <x v="0"/>
    <x v="0"/>
    <x v="0"/>
    <x v="247"/>
    <x v="920"/>
    <n v="0"/>
    <n v="421"/>
    <n v="517"/>
    <n v="4560"/>
    <s v="Unkcatted"/>
    <s v="Nasliak Unkcatted"/>
    <x v="1"/>
  </r>
  <r>
    <x v="7684"/>
    <n v="8202"/>
    <x v="0"/>
    <x v="0"/>
    <s v="C/306/S"/>
    <x v="7"/>
    <s v="S"/>
    <x v="2"/>
    <x v="39"/>
    <x v="0"/>
    <x v="0"/>
    <x v="1385"/>
    <n v="5"/>
    <n v="0"/>
    <n v="8182"/>
    <n v="16338"/>
    <s v="Unkcatted"/>
    <s v="Bottom Unkcatted"/>
    <x v="0"/>
  </r>
  <r>
    <x v="7685"/>
    <n v="8202"/>
    <x v="0"/>
    <x v="1"/>
    <s v="C/306/S"/>
    <x v="7"/>
    <s v="S"/>
    <x v="0"/>
    <x v="70"/>
    <x v="0"/>
    <x v="0"/>
    <x v="0"/>
    <n v="0"/>
    <n v="0"/>
    <n v="0"/>
    <n v="0"/>
    <s v="Unkcatted"/>
    <s v="Sinon Unkcatted"/>
    <x v="1"/>
  </r>
  <r>
    <x v="7686"/>
    <n v="8203"/>
    <x v="0"/>
    <x v="0"/>
    <s v="C/307/S"/>
    <x v="7"/>
    <s v="S"/>
    <x v="2"/>
    <x v="40"/>
    <x v="0"/>
    <x v="0"/>
    <x v="610"/>
    <n v="0"/>
    <n v="6"/>
    <n v="0"/>
    <n v="401"/>
    <s v="Pernised"/>
    <s v="Altan Pernised"/>
    <x v="0"/>
  </r>
  <r>
    <x v="7687"/>
    <n v="8203"/>
    <x v="0"/>
    <x v="1"/>
    <s v="C/307/S"/>
    <x v="7"/>
    <s v="S"/>
    <x v="0"/>
    <x v="1"/>
    <x v="0"/>
    <x v="0"/>
    <x v="0"/>
    <n v="0"/>
    <n v="0"/>
    <n v="0"/>
    <n v="0"/>
    <s v="Pernised"/>
    <s v="Geno Pernised"/>
    <x v="1"/>
  </r>
  <r>
    <x v="7688"/>
    <n v="8204"/>
    <x v="0"/>
    <x v="0"/>
    <s v="E/541/S"/>
    <x v="6"/>
    <s v="S"/>
    <x v="0"/>
    <x v="36"/>
    <x v="0"/>
    <x v="0"/>
    <x v="1386"/>
    <n v="1629"/>
    <n v="73"/>
    <n v="748"/>
    <n v="3453"/>
    <s v="Distured"/>
    <s v="Krazet Distured"/>
    <x v="0"/>
  </r>
  <r>
    <x v="7689"/>
    <n v="8204"/>
    <x v="0"/>
    <x v="0"/>
    <s v="E/541/S"/>
    <x v="6"/>
    <s v="S"/>
    <x v="0"/>
    <x v="29"/>
    <x v="0"/>
    <x v="1196"/>
    <x v="57"/>
    <n v="2566"/>
    <n v="171"/>
    <n v="472"/>
    <n v="3575"/>
    <s v="Distured"/>
    <s v="Terion Distured"/>
    <x v="0"/>
  </r>
  <r>
    <x v="7690"/>
    <n v="8205"/>
    <x v="1"/>
    <x v="0"/>
    <s v="G/1331/P"/>
    <x v="3"/>
    <s v="P"/>
    <x v="0"/>
    <x v="28"/>
    <x v="0"/>
    <x v="621"/>
    <x v="0"/>
    <n v="2"/>
    <n v="0"/>
    <n v="0"/>
    <n v="627"/>
    <s v="Fulloydez"/>
    <s v="Lyde Fulloydez"/>
    <x v="0"/>
  </r>
  <r>
    <x v="7691"/>
    <n v="7892"/>
    <x v="2"/>
    <x v="0"/>
    <s v="F/1636/P"/>
    <x v="1"/>
    <s v="P"/>
    <x v="0"/>
    <x v="41"/>
    <x v="0"/>
    <x v="503"/>
    <x v="0"/>
    <n v="744"/>
    <n v="0"/>
    <n v="0"/>
    <n v="940"/>
    <s v="Mity"/>
    <s v="Colax Mity"/>
    <x v="1"/>
  </r>
  <r>
    <x v="7692"/>
    <n v="8208"/>
    <x v="1"/>
    <x v="1"/>
    <s v="G/1322/S"/>
    <x v="3"/>
    <s v="S"/>
    <x v="1"/>
    <x v="41"/>
    <x v="0"/>
    <x v="0"/>
    <x v="0"/>
    <n v="0"/>
    <n v="0"/>
    <n v="0"/>
    <n v="0"/>
    <s v="Dickley"/>
    <s v="Andice Dickley"/>
    <x v="1"/>
  </r>
  <r>
    <x v="7693"/>
    <n v="8209"/>
    <x v="1"/>
    <x v="0"/>
    <s v="G/1332/P"/>
    <x v="3"/>
    <s v="P"/>
    <x v="0"/>
    <x v="55"/>
    <x v="0"/>
    <x v="298"/>
    <x v="395"/>
    <n v="372"/>
    <n v="0"/>
    <n v="0"/>
    <n v="888"/>
    <s v="Mirandry"/>
    <s v="Oraryn Mirandry"/>
    <x v="1"/>
  </r>
  <r>
    <x v="7694"/>
    <n v="7901"/>
    <x v="2"/>
    <x v="1"/>
    <s v="F/1512/S"/>
    <x v="1"/>
    <s v="S"/>
    <x v="0"/>
    <x v="39"/>
    <x v="0"/>
    <x v="0"/>
    <x v="0"/>
    <n v="0"/>
    <n v="0"/>
    <n v="0"/>
    <n v="0"/>
    <s v="Curie"/>
    <s v="Tive Curie"/>
    <x v="1"/>
  </r>
  <r>
    <x v="7695"/>
    <n v="8211"/>
    <x v="1"/>
    <x v="1"/>
    <s v="G/1323/S"/>
    <x v="3"/>
    <s v="S"/>
    <x v="2"/>
    <x v="6"/>
    <x v="0"/>
    <x v="0"/>
    <x v="0"/>
    <n v="0"/>
    <n v="0"/>
    <n v="0"/>
    <n v="0"/>
    <s v="Haynard"/>
    <s v="Jodye Haynard"/>
    <x v="1"/>
  </r>
  <r>
    <x v="7696"/>
    <n v="8212"/>
    <x v="1"/>
    <x v="0"/>
    <s v="F/1569/S"/>
    <x v="1"/>
    <s v="S"/>
    <x v="1"/>
    <x v="19"/>
    <x v="0"/>
    <x v="1197"/>
    <x v="0"/>
    <n v="60"/>
    <n v="12"/>
    <n v="0"/>
    <n v="559"/>
    <s v="Tersimpson"/>
    <s v="Mollie Tersimpson"/>
    <x v="0"/>
  </r>
  <r>
    <x v="7697"/>
    <n v="8213"/>
    <x v="1"/>
    <x v="0"/>
    <s v="G/1333/P"/>
    <x v="3"/>
    <s v="P"/>
    <x v="0"/>
    <x v="25"/>
    <x v="0"/>
    <x v="0"/>
    <x v="91"/>
    <n v="1"/>
    <n v="0"/>
    <n v="881"/>
    <n v="884"/>
    <s v="Gouldensen"/>
    <s v="Feryla Gouldensen"/>
    <x v="0"/>
  </r>
  <r>
    <x v="7698"/>
    <n v="8214"/>
    <x v="0"/>
    <x v="1"/>
    <s v="D/242/S"/>
    <x v="5"/>
    <s v="S"/>
    <x v="0"/>
    <x v="29"/>
    <x v="0"/>
    <x v="0"/>
    <x v="0"/>
    <n v="0"/>
    <n v="0"/>
    <n v="0"/>
    <n v="0"/>
    <s v="Exnutchor"/>
    <s v="Atinon Exnutchor"/>
    <x v="1"/>
  </r>
  <r>
    <x v="7699"/>
    <n v="8216"/>
    <x v="1"/>
    <x v="0"/>
    <s v="G/1334/P"/>
    <x v="3"/>
    <s v="P"/>
    <x v="0"/>
    <x v="41"/>
    <x v="0"/>
    <x v="14"/>
    <x v="0"/>
    <n v="681"/>
    <n v="0"/>
    <n v="1"/>
    <n v="704"/>
    <s v="Bonder"/>
    <s v="Patsya Bonder"/>
    <x v="1"/>
  </r>
  <r>
    <x v="7700"/>
    <n v="8217"/>
    <x v="1"/>
    <x v="0"/>
    <s v="F/1570/S"/>
    <x v="1"/>
    <s v="S"/>
    <x v="0"/>
    <x v="18"/>
    <x v="0"/>
    <x v="0"/>
    <x v="260"/>
    <n v="50"/>
    <n v="0"/>
    <n v="746"/>
    <n v="800"/>
    <s v="Mcbriddley"/>
    <s v="Joanny Mcbriddley"/>
    <x v="0"/>
  </r>
  <r>
    <x v="7701"/>
    <n v="8218"/>
    <x v="0"/>
    <x v="1"/>
    <s v="B/272/P"/>
    <x v="0"/>
    <s v="P"/>
    <x v="0"/>
    <x v="3"/>
    <x v="0"/>
    <x v="0"/>
    <x v="0"/>
    <n v="0"/>
    <n v="0"/>
    <n v="0"/>
    <n v="0"/>
    <s v="Aloubtled"/>
    <s v="Tauvaah Aloubtled"/>
    <x v="1"/>
  </r>
  <r>
    <x v="7702"/>
    <n v="8219"/>
    <x v="1"/>
    <x v="0"/>
    <s v="G/1335/P"/>
    <x v="3"/>
    <s v="P"/>
    <x v="0"/>
    <x v="41"/>
    <x v="0"/>
    <x v="29"/>
    <x v="0"/>
    <n v="3"/>
    <n v="1773"/>
    <n v="0"/>
    <n v="1779"/>
    <s v="Flynnis"/>
    <s v="Ralda Flynnis"/>
    <x v="0"/>
  </r>
  <r>
    <x v="7703"/>
    <n v="8220"/>
    <x v="0"/>
    <x v="0"/>
    <s v="A/99/S"/>
    <x v="2"/>
    <s v="S"/>
    <x v="0"/>
    <x v="19"/>
    <x v="0"/>
    <x v="0"/>
    <x v="1387"/>
    <n v="1"/>
    <n v="136"/>
    <n v="32"/>
    <n v="5326"/>
    <s v="Gulcepusy"/>
    <s v="Hadaron Gulcepusy"/>
    <x v="1"/>
  </r>
  <r>
    <x v="7704"/>
    <n v="7907"/>
    <x v="2"/>
    <x v="1"/>
    <s v="F/1513/S"/>
    <x v="1"/>
    <s v="S"/>
    <x v="0"/>
    <x v="36"/>
    <x v="0"/>
    <x v="0"/>
    <x v="0"/>
    <n v="0"/>
    <n v="0"/>
    <n v="0"/>
    <n v="0"/>
    <s v="Nate"/>
    <s v="Erfros Nate"/>
    <x v="1"/>
  </r>
  <r>
    <x v="7705"/>
    <n v="7918"/>
    <x v="2"/>
    <x v="1"/>
    <s v="F/1640/P"/>
    <x v="1"/>
    <s v="P"/>
    <x v="0"/>
    <x v="1"/>
    <x v="0"/>
    <x v="0"/>
    <x v="0"/>
    <n v="0"/>
    <n v="0"/>
    <n v="0"/>
    <n v="0"/>
    <s v="Flé"/>
    <s v="Allift Flé"/>
    <x v="1"/>
  </r>
  <r>
    <x v="7706"/>
    <n v="7920"/>
    <x v="2"/>
    <x v="1"/>
    <s v="F/1515/S"/>
    <x v="1"/>
    <s v="S"/>
    <x v="0"/>
    <x v="42"/>
    <x v="0"/>
    <x v="0"/>
    <x v="0"/>
    <n v="0"/>
    <n v="0"/>
    <n v="0"/>
    <n v="0"/>
    <s v="Backe"/>
    <s v="Anamse Backe"/>
    <x v="1"/>
  </r>
  <r>
    <x v="7707"/>
    <n v="8224"/>
    <x v="1"/>
    <x v="1"/>
    <s v="G/1325/S"/>
    <x v="3"/>
    <s v="S"/>
    <x v="0"/>
    <x v="14"/>
    <x v="0"/>
    <x v="0"/>
    <x v="0"/>
    <n v="0"/>
    <n v="0"/>
    <n v="0"/>
    <n v="0"/>
    <s v="Pooles"/>
    <s v="Nancey Pooles"/>
    <x v="0"/>
  </r>
  <r>
    <x v="7708"/>
    <n v="7945"/>
    <x v="2"/>
    <x v="1"/>
    <s v="F/1522/S"/>
    <x v="1"/>
    <s v="S"/>
    <x v="0"/>
    <x v="33"/>
    <x v="0"/>
    <x v="0"/>
    <x v="0"/>
    <n v="0"/>
    <n v="0"/>
    <n v="0"/>
    <n v="0"/>
    <s v="Vloaf"/>
    <s v="Mitch Vloaf"/>
    <x v="1"/>
  </r>
  <r>
    <x v="7709"/>
    <n v="7952"/>
    <x v="2"/>
    <x v="0"/>
    <s v="F/1523/S"/>
    <x v="1"/>
    <s v="S"/>
    <x v="3"/>
    <x v="23"/>
    <x v="0"/>
    <x v="1158"/>
    <x v="0"/>
    <n v="38"/>
    <n v="1211"/>
    <n v="0"/>
    <n v="1349"/>
    <s v="Sueke"/>
    <s v="Yots Sueke"/>
    <x v="0"/>
  </r>
  <r>
    <x v="7710"/>
    <n v="7952"/>
    <x v="2"/>
    <x v="0"/>
    <s v="E/524/S"/>
    <x v="6"/>
    <s v="S"/>
    <x v="0"/>
    <x v="70"/>
    <x v="0"/>
    <x v="1198"/>
    <x v="0"/>
    <n v="686"/>
    <n v="520"/>
    <n v="24"/>
    <n v="2098"/>
    <s v="Sueke"/>
    <s v="Beris Sueke"/>
    <x v="0"/>
  </r>
  <r>
    <x v="7711"/>
    <n v="7958"/>
    <x v="2"/>
    <x v="1"/>
    <s v="E/525/S"/>
    <x v="6"/>
    <s v="S"/>
    <x v="0"/>
    <x v="10"/>
    <x v="0"/>
    <x v="0"/>
    <x v="0"/>
    <n v="0"/>
    <n v="0"/>
    <n v="0"/>
    <n v="0"/>
    <s v="Frazo"/>
    <s v="Suls Frazo"/>
    <x v="1"/>
  </r>
  <r>
    <x v="7712"/>
    <n v="8227"/>
    <x v="1"/>
    <x v="0"/>
    <s v="E/527/P"/>
    <x v="6"/>
    <s v="P"/>
    <x v="0"/>
    <x v="38"/>
    <x v="0"/>
    <x v="189"/>
    <x v="1296"/>
    <n v="460"/>
    <n v="12"/>
    <n v="9"/>
    <n v="1681"/>
    <s v="Headardyer"/>
    <s v="Leneva Headardyer"/>
    <x v="1"/>
  </r>
  <r>
    <x v="7713"/>
    <n v="8229"/>
    <x v="1"/>
    <x v="1"/>
    <s v="G/1336/P"/>
    <x v="3"/>
    <s v="P"/>
    <x v="0"/>
    <x v="24"/>
    <x v="0"/>
    <x v="0"/>
    <x v="0"/>
    <n v="0"/>
    <n v="0"/>
    <n v="0"/>
    <n v="0"/>
    <s v="Patthews"/>
    <s v="Armene Patthews"/>
    <x v="1"/>
  </r>
  <r>
    <x v="7714"/>
    <n v="8231"/>
    <x v="1"/>
    <x v="0"/>
    <s v="G/1327/S"/>
    <x v="3"/>
    <s v="S"/>
    <x v="0"/>
    <x v="3"/>
    <x v="0"/>
    <x v="994"/>
    <x v="1207"/>
    <n v="0"/>
    <n v="0"/>
    <n v="0"/>
    <n v="1020"/>
    <s v="Fryersonis"/>
    <s v="Hen Fryersonis"/>
    <x v="1"/>
  </r>
  <r>
    <x v="7715"/>
    <n v="8231"/>
    <x v="1"/>
    <x v="0"/>
    <s v="G/1327/S"/>
    <x v="3"/>
    <s v="S"/>
    <x v="0"/>
    <x v="69"/>
    <x v="0"/>
    <x v="0"/>
    <x v="0"/>
    <n v="113"/>
    <n v="208"/>
    <n v="587"/>
    <n v="908"/>
    <s v="Fryersonis"/>
    <s v="Troya Fryersonis"/>
    <x v="0"/>
  </r>
  <r>
    <x v="7716"/>
    <n v="8232"/>
    <x v="1"/>
    <x v="0"/>
    <s v="F/1574/S"/>
    <x v="1"/>
    <s v="S"/>
    <x v="0"/>
    <x v="43"/>
    <x v="0"/>
    <x v="51"/>
    <x v="479"/>
    <n v="0"/>
    <n v="123"/>
    <n v="440"/>
    <n v="1234"/>
    <s v="Rames"/>
    <s v="Eduana Rames"/>
    <x v="0"/>
  </r>
  <r>
    <x v="7717"/>
    <n v="8233"/>
    <x v="1"/>
    <x v="0"/>
    <s v="F/1575/S"/>
    <x v="1"/>
    <s v="S"/>
    <x v="0"/>
    <x v="29"/>
    <x v="0"/>
    <x v="0"/>
    <x v="0"/>
    <n v="779"/>
    <n v="0"/>
    <n v="18"/>
    <n v="797"/>
    <s v="Balderts"/>
    <s v="Leene Balderts"/>
    <x v="0"/>
  </r>
  <r>
    <x v="7718"/>
    <n v="8233"/>
    <x v="1"/>
    <x v="0"/>
    <s v="F/1575/S"/>
    <x v="1"/>
    <s v="S"/>
    <x v="0"/>
    <x v="12"/>
    <x v="0"/>
    <x v="293"/>
    <x v="0"/>
    <n v="18"/>
    <n v="0"/>
    <n v="809"/>
    <n v="899"/>
    <s v="Balderts"/>
    <s v="Stevey Balderts"/>
    <x v="0"/>
  </r>
  <r>
    <x v="7719"/>
    <n v="8235"/>
    <x v="1"/>
    <x v="0"/>
    <s v="F/1576/S"/>
    <x v="1"/>
    <s v="S"/>
    <x v="0"/>
    <x v="24"/>
    <x v="0"/>
    <x v="0"/>
    <x v="179"/>
    <n v="22"/>
    <n v="1149"/>
    <n v="249"/>
    <n v="1441"/>
    <s v="Coxterez"/>
    <s v="Joyton Coxterez"/>
    <x v="0"/>
  </r>
  <r>
    <x v="7720"/>
    <n v="8237"/>
    <x v="1"/>
    <x v="0"/>
    <s v="F/1577/S"/>
    <x v="1"/>
    <s v="S"/>
    <x v="0"/>
    <x v="43"/>
    <x v="0"/>
    <x v="681"/>
    <x v="0"/>
    <n v="0"/>
    <n v="267"/>
    <n v="0"/>
    <n v="778"/>
    <s v="Bakerson"/>
    <s v="Oraryn Bakerson"/>
    <x v="0"/>
  </r>
  <r>
    <x v="7721"/>
    <n v="8238"/>
    <x v="1"/>
    <x v="0"/>
    <s v="F/1578/S"/>
    <x v="1"/>
    <s v="S"/>
    <x v="0"/>
    <x v="28"/>
    <x v="0"/>
    <x v="959"/>
    <x v="310"/>
    <n v="0"/>
    <n v="0"/>
    <n v="29"/>
    <n v="794"/>
    <s v="Thomason"/>
    <s v="Katiey Thomason"/>
    <x v="0"/>
  </r>
  <r>
    <x v="7722"/>
    <n v="8238"/>
    <x v="1"/>
    <x v="1"/>
    <s v="G/1328/S"/>
    <x v="3"/>
    <s v="S"/>
    <x v="2"/>
    <x v="43"/>
    <x v="0"/>
    <x v="0"/>
    <x v="0"/>
    <n v="0"/>
    <n v="0"/>
    <n v="0"/>
    <n v="0"/>
    <s v="Thomason"/>
    <s v="Allara Thomason"/>
    <x v="0"/>
  </r>
  <r>
    <x v="7723"/>
    <n v="8239"/>
    <x v="1"/>
    <x v="0"/>
    <s v="F/1579/S"/>
    <x v="1"/>
    <s v="S"/>
    <x v="2"/>
    <x v="33"/>
    <x v="0"/>
    <x v="1199"/>
    <x v="0"/>
    <n v="193"/>
    <n v="1"/>
    <n v="1"/>
    <n v="694"/>
    <s v="Garnes"/>
    <s v="Marily Garnes"/>
    <x v="0"/>
  </r>
  <r>
    <x v="7724"/>
    <n v="8242"/>
    <x v="1"/>
    <x v="0"/>
    <s v="G/1330/S"/>
    <x v="3"/>
    <s v="S"/>
    <x v="0"/>
    <x v="28"/>
    <x v="0"/>
    <x v="71"/>
    <x v="91"/>
    <n v="876"/>
    <n v="8"/>
    <n v="0"/>
    <n v="888"/>
    <s v="Harmontry"/>
    <s v="Melica Harmontry"/>
    <x v="1"/>
  </r>
  <r>
    <x v="7725"/>
    <n v="8243"/>
    <x v="1"/>
    <x v="0"/>
    <s v="G/1331/S"/>
    <x v="3"/>
    <s v="S"/>
    <x v="0"/>
    <x v="41"/>
    <x v="0"/>
    <x v="0"/>
    <x v="169"/>
    <n v="0"/>
    <n v="795"/>
    <n v="69"/>
    <n v="908"/>
    <s v="Cooks"/>
    <s v="Jonard Cooks"/>
    <x v="0"/>
  </r>
  <r>
    <x v="7726"/>
    <n v="8244"/>
    <x v="1"/>
    <x v="0"/>
    <s v="G/1337/P"/>
    <x v="3"/>
    <s v="P"/>
    <x v="0"/>
    <x v="38"/>
    <x v="0"/>
    <x v="783"/>
    <x v="0"/>
    <n v="0"/>
    <n v="9"/>
    <n v="0"/>
    <n v="1016"/>
    <s v="Bailes"/>
    <s v="Naomin Bailes"/>
    <x v="0"/>
  </r>
  <r>
    <x v="7727"/>
    <n v="8247"/>
    <x v="0"/>
    <x v="0"/>
    <s v="D/258/P"/>
    <x v="5"/>
    <s v="P"/>
    <x v="0"/>
    <x v="40"/>
    <x v="0"/>
    <x v="0"/>
    <x v="1388"/>
    <n v="23"/>
    <n v="686"/>
    <n v="173"/>
    <n v="3866"/>
    <s v="-"/>
    <s v="-"/>
    <x v="1"/>
  </r>
  <r>
    <x v="7728"/>
    <n v="8248"/>
    <x v="1"/>
    <x v="1"/>
    <s v="G/1339/P"/>
    <x v="3"/>
    <s v="P"/>
    <x v="0"/>
    <x v="36"/>
    <x v="0"/>
    <x v="0"/>
    <x v="0"/>
    <n v="0"/>
    <n v="0"/>
    <n v="0"/>
    <n v="0"/>
    <s v="Casez"/>
    <s v="Lesley Casez"/>
    <x v="0"/>
  </r>
  <r>
    <x v="7729"/>
    <n v="8248"/>
    <x v="1"/>
    <x v="0"/>
    <s v="G/1339/P"/>
    <x v="3"/>
    <s v="P"/>
    <x v="1"/>
    <x v="79"/>
    <x v="0"/>
    <x v="748"/>
    <x v="0"/>
    <n v="0"/>
    <n v="0"/>
    <n v="463"/>
    <n v="772"/>
    <s v="Casez"/>
    <s v="Netty Casez"/>
    <x v="0"/>
  </r>
  <r>
    <x v="7730"/>
    <n v="8251"/>
    <x v="1"/>
    <x v="1"/>
    <s v="G/1332/S"/>
    <x v="3"/>
    <s v="S"/>
    <x v="3"/>
    <x v="8"/>
    <x v="0"/>
    <x v="0"/>
    <x v="0"/>
    <n v="0"/>
    <n v="0"/>
    <n v="0"/>
    <n v="0"/>
    <s v="Singlents"/>
    <s v="Ferry Singlents"/>
    <x v="1"/>
  </r>
  <r>
    <x v="7731"/>
    <n v="8252"/>
    <x v="1"/>
    <x v="0"/>
    <s v="F/1699/P"/>
    <x v="1"/>
    <s v="P"/>
    <x v="2"/>
    <x v="19"/>
    <x v="0"/>
    <x v="685"/>
    <x v="0"/>
    <n v="612"/>
    <n v="465"/>
    <n v="79"/>
    <n v="1208"/>
    <s v="Nieldsond"/>
    <s v="Regana Nieldsond"/>
    <x v="0"/>
  </r>
  <r>
    <x v="7732"/>
    <n v="8252"/>
    <x v="1"/>
    <x v="2"/>
    <s v="G/1341/P"/>
    <x v="3"/>
    <s v="P"/>
    <x v="0"/>
    <x v="56"/>
    <x v="0"/>
    <x v="0"/>
    <x v="0"/>
    <n v="0"/>
    <n v="0"/>
    <n v="0"/>
    <n v="0"/>
    <s v="Nieldsond"/>
    <s v="Thondy Nieldsond"/>
    <x v="0"/>
  </r>
  <r>
    <x v="7733"/>
    <n v="8252"/>
    <x v="1"/>
    <x v="1"/>
    <s v="G/1341/P"/>
    <x v="3"/>
    <s v="P"/>
    <x v="0"/>
    <x v="21"/>
    <x v="0"/>
    <x v="0"/>
    <x v="0"/>
    <n v="0"/>
    <n v="0"/>
    <n v="0"/>
    <n v="0"/>
    <s v="Nieldsond"/>
    <s v="Lorian Nieldsond"/>
    <x v="0"/>
  </r>
  <r>
    <x v="7734"/>
    <n v="7968"/>
    <x v="2"/>
    <x v="0"/>
    <s v="D/232/S"/>
    <x v="5"/>
    <s v="S"/>
    <x v="0"/>
    <x v="31"/>
    <x v="0"/>
    <x v="1200"/>
    <x v="0"/>
    <n v="858"/>
    <n v="0"/>
    <n v="31"/>
    <n v="1265"/>
    <s v="Nutte"/>
    <s v="Apsps Nutte"/>
    <x v="1"/>
  </r>
  <r>
    <x v="7735"/>
    <n v="8255"/>
    <x v="1"/>
    <x v="0"/>
    <s v="G/1333/S"/>
    <x v="3"/>
    <s v="S"/>
    <x v="0"/>
    <x v="7"/>
    <x v="0"/>
    <x v="0"/>
    <x v="10"/>
    <n v="12"/>
    <n v="875"/>
    <n v="0"/>
    <n v="888"/>
    <s v="Corman"/>
    <s v="Nathy Corman"/>
    <x v="0"/>
  </r>
  <r>
    <x v="7736"/>
    <n v="7984"/>
    <x v="2"/>
    <x v="0"/>
    <s v="F/1653/P"/>
    <x v="1"/>
    <s v="P"/>
    <x v="0"/>
    <x v="32"/>
    <x v="0"/>
    <x v="0"/>
    <x v="0"/>
    <n v="0"/>
    <n v="0"/>
    <n v="0"/>
    <n v="0"/>
    <s v="Birt"/>
    <s v="Cran Birt"/>
    <x v="1"/>
  </r>
  <r>
    <x v="7737"/>
    <n v="8259"/>
    <x v="1"/>
    <x v="0"/>
    <s v="G/1342/P"/>
    <x v="3"/>
    <s v="P"/>
    <x v="0"/>
    <x v="34"/>
    <x v="0"/>
    <x v="0"/>
    <x v="0"/>
    <n v="486"/>
    <n v="324"/>
    <n v="0"/>
    <n v="810"/>
    <s v="Potthews"/>
    <s v="Byrona Potthews"/>
    <x v="0"/>
  </r>
  <r>
    <x v="7738"/>
    <n v="8260"/>
    <x v="1"/>
    <x v="0"/>
    <s v="F/1582/S"/>
    <x v="1"/>
    <s v="S"/>
    <x v="2"/>
    <x v="43"/>
    <x v="2"/>
    <x v="65"/>
    <x v="260"/>
    <n v="4"/>
    <n v="629"/>
    <n v="0"/>
    <n v="721"/>
    <s v="Daviddley"/>
    <s v="Allena Daviddley"/>
    <x v="0"/>
  </r>
  <r>
    <x v="7739"/>
    <n v="8260"/>
    <x v="1"/>
    <x v="0"/>
    <s v="G/1334/S"/>
    <x v="3"/>
    <s v="S"/>
    <x v="2"/>
    <x v="57"/>
    <x v="0"/>
    <x v="0"/>
    <x v="0"/>
    <n v="0"/>
    <n v="0"/>
    <n v="0"/>
    <n v="0"/>
    <s v="Dunnisey"/>
    <s v="Stancy Dunnisey"/>
    <x v="1"/>
  </r>
  <r>
    <x v="7740"/>
    <n v="8260"/>
    <x v="1"/>
    <x v="1"/>
    <s v="G/1334/S"/>
    <x v="3"/>
    <s v="S"/>
    <x v="2"/>
    <x v="32"/>
    <x v="0"/>
    <x v="0"/>
    <x v="0"/>
    <n v="0"/>
    <n v="0"/>
    <n v="0"/>
    <n v="0"/>
    <s v="Daviddley"/>
    <s v="Melara Daviddley"/>
    <x v="1"/>
  </r>
  <r>
    <x v="7741"/>
    <n v="8261"/>
    <x v="1"/>
    <x v="1"/>
    <s v="G/1343/P"/>
    <x v="3"/>
    <s v="P"/>
    <x v="1"/>
    <x v="22"/>
    <x v="0"/>
    <x v="0"/>
    <x v="0"/>
    <n v="0"/>
    <n v="0"/>
    <n v="0"/>
    <n v="0"/>
    <s v="Kiddley"/>
    <s v="Blance Kiddley"/>
    <x v="0"/>
  </r>
  <r>
    <x v="7742"/>
    <n v="7984"/>
    <x v="2"/>
    <x v="1"/>
    <s v="F/1653/P"/>
    <x v="1"/>
    <s v="P"/>
    <x v="0"/>
    <x v="1"/>
    <x v="0"/>
    <x v="0"/>
    <x v="0"/>
    <n v="0"/>
    <n v="0"/>
    <n v="0"/>
    <n v="0"/>
    <s v="Birt"/>
    <s v="Murs Birt"/>
    <x v="1"/>
  </r>
  <r>
    <x v="7743"/>
    <n v="8265"/>
    <x v="1"/>
    <x v="1"/>
    <s v="G/1344/P"/>
    <x v="3"/>
    <s v="P"/>
    <x v="0"/>
    <x v="41"/>
    <x v="0"/>
    <x v="0"/>
    <x v="0"/>
    <n v="0"/>
    <n v="0"/>
    <n v="0"/>
    <n v="0"/>
    <s v="Winsley"/>
    <s v="Curtle Winsley"/>
    <x v="0"/>
  </r>
  <r>
    <x v="7744"/>
    <n v="8266"/>
    <x v="1"/>
    <x v="1"/>
    <s v="G/1345/P"/>
    <x v="3"/>
    <s v="P"/>
    <x v="0"/>
    <x v="20"/>
    <x v="0"/>
    <x v="0"/>
    <x v="0"/>
    <n v="0"/>
    <n v="0"/>
    <n v="0"/>
    <n v="0"/>
    <s v="Thorney"/>
    <s v="Karay Thorney"/>
    <x v="1"/>
  </r>
  <r>
    <x v="7745"/>
    <n v="7984"/>
    <x v="2"/>
    <x v="0"/>
    <s v="F/1653/P"/>
    <x v="1"/>
    <s v="P"/>
    <x v="0"/>
    <x v="40"/>
    <x v="0"/>
    <x v="807"/>
    <x v="0"/>
    <n v="622"/>
    <n v="0"/>
    <n v="0"/>
    <n v="1271"/>
    <s v="Birt"/>
    <s v="Smal Birt"/>
    <x v="1"/>
  </r>
  <r>
    <x v="7746"/>
    <n v="7984"/>
    <x v="2"/>
    <x v="0"/>
    <s v="F/1653/P"/>
    <x v="1"/>
    <s v="P"/>
    <x v="0"/>
    <x v="17"/>
    <x v="0"/>
    <x v="0"/>
    <x v="0"/>
    <n v="0"/>
    <n v="0"/>
    <n v="0"/>
    <n v="0"/>
    <s v="Birt"/>
    <s v="Guakes Birt"/>
    <x v="1"/>
  </r>
  <r>
    <x v="7747"/>
    <n v="8268"/>
    <x v="0"/>
    <x v="1"/>
    <s v="B/321/S"/>
    <x v="0"/>
    <s v="S"/>
    <x v="0"/>
    <x v="46"/>
    <x v="0"/>
    <x v="0"/>
    <x v="0"/>
    <n v="0"/>
    <n v="0"/>
    <n v="0"/>
    <n v="0"/>
    <s v="Impress"/>
    <s v="Astrark Impress"/>
    <x v="1"/>
  </r>
  <r>
    <x v="7748"/>
    <n v="8268"/>
    <x v="0"/>
    <x v="0"/>
    <s v="B/321/S"/>
    <x v="0"/>
    <s v="S"/>
    <x v="0"/>
    <x v="43"/>
    <x v="0"/>
    <x v="0"/>
    <x v="83"/>
    <n v="0"/>
    <n v="918"/>
    <n v="2346"/>
    <n v="3267"/>
    <s v="Impress"/>
    <s v="Shatrix Impress"/>
    <x v="0"/>
  </r>
  <r>
    <x v="7749"/>
    <n v="7987"/>
    <x v="2"/>
    <x v="0"/>
    <s v="D/248/P"/>
    <x v="5"/>
    <s v="P"/>
    <x v="0"/>
    <x v="46"/>
    <x v="0"/>
    <x v="1201"/>
    <x v="0"/>
    <n v="21"/>
    <n v="0"/>
    <n v="1"/>
    <n v="3831"/>
    <s v="Boyst"/>
    <s v="Doulls Boyst"/>
    <x v="0"/>
  </r>
  <r>
    <x v="7750"/>
    <n v="8271"/>
    <x v="1"/>
    <x v="0"/>
    <s v="F/1586/S"/>
    <x v="1"/>
    <s v="S"/>
    <x v="0"/>
    <x v="43"/>
    <x v="0"/>
    <x v="249"/>
    <x v="1389"/>
    <n v="0"/>
    <n v="0"/>
    <n v="124"/>
    <n v="2786"/>
    <s v="Delazarson"/>
    <s v="Lavey Delazarson"/>
    <x v="1"/>
  </r>
  <r>
    <x v="7751"/>
    <n v="8003"/>
    <x v="2"/>
    <x v="0"/>
    <s v="F/1659/P"/>
    <x v="1"/>
    <s v="P"/>
    <x v="0"/>
    <x v="21"/>
    <x v="0"/>
    <x v="0"/>
    <x v="0"/>
    <n v="0"/>
    <n v="0"/>
    <n v="0"/>
    <n v="0"/>
    <s v="Tre"/>
    <s v="Himass Tre"/>
    <x v="1"/>
  </r>
  <r>
    <x v="7752"/>
    <n v="8004"/>
    <x v="2"/>
    <x v="1"/>
    <s v="F/1527/S"/>
    <x v="1"/>
    <s v="S"/>
    <x v="2"/>
    <x v="53"/>
    <x v="0"/>
    <x v="0"/>
    <x v="0"/>
    <n v="0"/>
    <n v="0"/>
    <n v="0"/>
    <n v="0"/>
    <s v="Gread"/>
    <s v="Fowoos Gread"/>
    <x v="1"/>
  </r>
  <r>
    <x v="7753"/>
    <n v="8012"/>
    <x v="2"/>
    <x v="1"/>
    <s v="F/1531/S"/>
    <x v="1"/>
    <s v="S"/>
    <x v="0"/>
    <x v="1"/>
    <x v="0"/>
    <x v="0"/>
    <x v="0"/>
    <n v="0"/>
    <n v="0"/>
    <n v="0"/>
    <n v="0"/>
    <s v="Bache"/>
    <s v="Camonk Bache"/>
    <x v="1"/>
  </r>
  <r>
    <x v="7754"/>
    <n v="8273"/>
    <x v="1"/>
    <x v="0"/>
    <s v="G/1346/P"/>
    <x v="3"/>
    <s v="P"/>
    <x v="0"/>
    <x v="59"/>
    <x v="0"/>
    <x v="0"/>
    <x v="0"/>
    <n v="0"/>
    <n v="369"/>
    <n v="515"/>
    <n v="884"/>
    <s v="Woody"/>
    <s v="Lilley Woody"/>
    <x v="0"/>
  </r>
  <r>
    <x v="7755"/>
    <n v="8012"/>
    <x v="2"/>
    <x v="0"/>
    <s v="E/530/S"/>
    <x v="6"/>
    <s v="S"/>
    <x v="0"/>
    <x v="30"/>
    <x v="0"/>
    <x v="0"/>
    <x v="0"/>
    <n v="0"/>
    <n v="0"/>
    <n v="0"/>
    <n v="0"/>
    <s v="Bache"/>
    <s v="Cowhex Bache"/>
    <x v="0"/>
  </r>
  <r>
    <x v="7756"/>
    <n v="8276"/>
    <x v="0"/>
    <x v="2"/>
    <s v="C/273/P"/>
    <x v="7"/>
    <s v="P"/>
    <x v="0"/>
    <x v="6"/>
    <x v="0"/>
    <x v="0"/>
    <x v="0"/>
    <n v="0"/>
    <n v="0"/>
    <n v="0"/>
    <n v="0"/>
    <s v="Oirmplathy"/>
    <s v="Canons Oirmplathy"/>
    <x v="1"/>
  </r>
  <r>
    <x v="7757"/>
    <n v="8276"/>
    <x v="0"/>
    <x v="1"/>
    <s v="C/273/P"/>
    <x v="7"/>
    <s v="P"/>
    <x v="0"/>
    <x v="40"/>
    <x v="0"/>
    <x v="0"/>
    <x v="0"/>
    <n v="0"/>
    <n v="0"/>
    <n v="0"/>
    <n v="0"/>
    <s v="Tractive"/>
    <s v="Zaurion Tractive"/>
    <x v="1"/>
  </r>
  <r>
    <x v="7758"/>
    <n v="8277"/>
    <x v="1"/>
    <x v="1"/>
    <s v="G/1348/P"/>
    <x v="3"/>
    <s v="P"/>
    <x v="2"/>
    <x v="25"/>
    <x v="0"/>
    <x v="0"/>
    <x v="0"/>
    <n v="0"/>
    <n v="0"/>
    <n v="0"/>
    <n v="0"/>
    <s v="Woody"/>
    <s v="Diandy Woody"/>
    <x v="1"/>
  </r>
  <r>
    <x v="7759"/>
    <n v="8279"/>
    <x v="1"/>
    <x v="0"/>
    <s v="G/1349/P"/>
    <x v="3"/>
    <s v="P"/>
    <x v="0"/>
    <x v="14"/>
    <x v="0"/>
    <x v="0"/>
    <x v="1390"/>
    <n v="55"/>
    <n v="56"/>
    <n v="0"/>
    <n v="4445"/>
    <s v="Villenson"/>
    <s v="Monah Villenson"/>
    <x v="1"/>
  </r>
  <r>
    <x v="7760"/>
    <n v="8280"/>
    <x v="1"/>
    <x v="0"/>
    <s v="F/1703/P"/>
    <x v="1"/>
    <s v="P"/>
    <x v="0"/>
    <x v="10"/>
    <x v="0"/>
    <x v="0"/>
    <x v="0"/>
    <n v="880"/>
    <n v="22"/>
    <n v="0"/>
    <n v="902"/>
    <s v="Rocholton"/>
    <s v="Carma Rocholton"/>
    <x v="1"/>
  </r>
  <r>
    <x v="7761"/>
    <n v="4840"/>
    <x v="2"/>
    <x v="1"/>
    <s v="F/915/S"/>
    <x v="1"/>
    <s v="S"/>
    <x v="0"/>
    <x v="39"/>
    <x v="0"/>
    <x v="0"/>
    <x v="0"/>
    <n v="0"/>
    <n v="0"/>
    <n v="0"/>
    <n v="0"/>
    <s v="-"/>
    <s v="-"/>
    <x v="1"/>
  </r>
  <r>
    <x v="7762"/>
    <n v="8282"/>
    <x v="1"/>
    <x v="0"/>
    <s v="G/1336/S"/>
    <x v="3"/>
    <s v="S"/>
    <x v="0"/>
    <x v="64"/>
    <x v="0"/>
    <x v="1202"/>
    <x v="0"/>
    <n v="654"/>
    <n v="0"/>
    <n v="86"/>
    <n v="807"/>
    <s v="Jacostaney"/>
    <s v="Alvia Jacostaney"/>
    <x v="0"/>
  </r>
  <r>
    <x v="7763"/>
    <n v="8012"/>
    <x v="2"/>
    <x v="1"/>
    <s v="F/1531/S"/>
    <x v="1"/>
    <s v="S"/>
    <x v="0"/>
    <x v="7"/>
    <x v="0"/>
    <x v="0"/>
    <x v="0"/>
    <n v="0"/>
    <n v="0"/>
    <n v="0"/>
    <n v="0"/>
    <s v="Bache"/>
    <s v="Mesh Bache"/>
    <x v="1"/>
  </r>
  <r>
    <x v="7764"/>
    <n v="8019"/>
    <x v="2"/>
    <x v="1"/>
    <s v="F/1660/P"/>
    <x v="1"/>
    <s v="P"/>
    <x v="0"/>
    <x v="41"/>
    <x v="0"/>
    <x v="0"/>
    <x v="0"/>
    <n v="0"/>
    <n v="0"/>
    <n v="0"/>
    <n v="0"/>
    <s v="Anpie"/>
    <s v="Casps Anpie"/>
    <x v="1"/>
  </r>
  <r>
    <x v="7765"/>
    <n v="8026"/>
    <x v="2"/>
    <x v="1"/>
    <s v="F/1534/S"/>
    <x v="1"/>
    <s v="S"/>
    <x v="0"/>
    <x v="19"/>
    <x v="0"/>
    <x v="0"/>
    <x v="0"/>
    <n v="0"/>
    <n v="0"/>
    <n v="0"/>
    <n v="0"/>
    <s v="Ruité"/>
    <s v="Losp Ruité"/>
    <x v="1"/>
  </r>
  <r>
    <x v="7766"/>
    <n v="8289"/>
    <x v="1"/>
    <x v="1"/>
    <s v="G/1350/P"/>
    <x v="3"/>
    <s v="P"/>
    <x v="0"/>
    <x v="9"/>
    <x v="0"/>
    <x v="0"/>
    <x v="0"/>
    <n v="0"/>
    <n v="0"/>
    <n v="0"/>
    <n v="0"/>
    <s v="Fredersend"/>
    <s v="Stendy Fredersend"/>
    <x v="0"/>
  </r>
  <r>
    <x v="7767"/>
    <n v="8291"/>
    <x v="1"/>
    <x v="1"/>
    <s v="G/1339/S"/>
    <x v="3"/>
    <s v="S"/>
    <x v="0"/>
    <x v="41"/>
    <x v="0"/>
    <x v="0"/>
    <x v="0"/>
    <n v="0"/>
    <n v="0"/>
    <n v="0"/>
    <n v="0"/>
    <s v="Mathison"/>
    <s v="Bony Mathison"/>
    <x v="1"/>
  </r>
  <r>
    <x v="7768"/>
    <n v="8292"/>
    <x v="0"/>
    <x v="1"/>
    <s v="C/310/S"/>
    <x v="7"/>
    <s v="S"/>
    <x v="0"/>
    <x v="0"/>
    <x v="0"/>
    <x v="0"/>
    <x v="0"/>
    <n v="0"/>
    <n v="0"/>
    <n v="0"/>
    <n v="0"/>
    <s v="Igmable"/>
    <s v="Tabia Igmable"/>
    <x v="1"/>
  </r>
  <r>
    <x v="7769"/>
    <n v="8034"/>
    <x v="2"/>
    <x v="1"/>
    <s v="E/532/S"/>
    <x v="6"/>
    <s v="S"/>
    <x v="0"/>
    <x v="41"/>
    <x v="0"/>
    <x v="0"/>
    <x v="0"/>
    <n v="0"/>
    <n v="0"/>
    <n v="0"/>
    <n v="0"/>
    <s v="Bost"/>
    <s v="Krus Bost"/>
    <x v="0"/>
  </r>
  <r>
    <x v="7770"/>
    <n v="8035"/>
    <x v="2"/>
    <x v="1"/>
    <s v="F/1536/S"/>
    <x v="1"/>
    <s v="S"/>
    <x v="0"/>
    <x v="8"/>
    <x v="0"/>
    <x v="0"/>
    <x v="0"/>
    <n v="0"/>
    <n v="0"/>
    <n v="0"/>
    <n v="0"/>
    <s v="Staf"/>
    <s v="Walmon Staf"/>
    <x v="1"/>
  </r>
  <r>
    <x v="7771"/>
    <n v="8054"/>
    <x v="2"/>
    <x v="0"/>
    <s v="F/1540/S"/>
    <x v="1"/>
    <s v="S"/>
    <x v="2"/>
    <x v="58"/>
    <x v="0"/>
    <x v="0"/>
    <x v="0"/>
    <n v="262"/>
    <n v="1425"/>
    <n v="571"/>
    <n v="2258"/>
    <s v="Reste"/>
    <s v="Hex Reste"/>
    <x v="0"/>
  </r>
  <r>
    <x v="7772"/>
    <n v="8060"/>
    <x v="2"/>
    <x v="1"/>
    <s v="F/1541/S"/>
    <x v="1"/>
    <s v="S"/>
    <x v="0"/>
    <x v="12"/>
    <x v="0"/>
    <x v="0"/>
    <x v="0"/>
    <n v="0"/>
    <n v="0"/>
    <n v="0"/>
    <n v="0"/>
    <s v="Chman"/>
    <s v="Colatz Chman"/>
    <x v="1"/>
  </r>
  <r>
    <x v="7773"/>
    <n v="8300"/>
    <x v="0"/>
    <x v="0"/>
    <s v="C/274/P"/>
    <x v="7"/>
    <s v="P"/>
    <x v="3"/>
    <x v="38"/>
    <x v="0"/>
    <x v="0"/>
    <x v="0"/>
    <n v="0"/>
    <n v="1866"/>
    <n v="676"/>
    <n v="2542"/>
    <s v="Ratorring"/>
    <s v="Alyatik Ratorring"/>
    <x v="1"/>
  </r>
  <r>
    <x v="7774"/>
    <n v="8301"/>
    <x v="0"/>
    <x v="0"/>
    <s v="C/275/P"/>
    <x v="7"/>
    <s v="P"/>
    <x v="0"/>
    <x v="7"/>
    <x v="0"/>
    <x v="344"/>
    <x v="548"/>
    <n v="0"/>
    <n v="87"/>
    <n v="920"/>
    <n v="7792"/>
    <s v="Horbox"/>
    <s v="Bosonon Horbox"/>
    <x v="0"/>
  </r>
  <r>
    <x v="7775"/>
    <n v="8302"/>
    <x v="1"/>
    <x v="0"/>
    <s v="G/1340/S"/>
    <x v="3"/>
    <s v="S"/>
    <x v="0"/>
    <x v="16"/>
    <x v="0"/>
    <x v="0"/>
    <x v="0"/>
    <n v="0"/>
    <n v="0"/>
    <n v="0"/>
    <n v="0"/>
    <s v="Burchrison"/>
    <s v="Leenny Burchrison"/>
    <x v="1"/>
  </r>
  <r>
    <x v="7776"/>
    <n v="8302"/>
    <x v="1"/>
    <x v="0"/>
    <s v="F/1594/S"/>
    <x v="1"/>
    <s v="S"/>
    <x v="0"/>
    <x v="30"/>
    <x v="0"/>
    <x v="23"/>
    <x v="0"/>
    <n v="867"/>
    <n v="0"/>
    <n v="0"/>
    <n v="871"/>
    <s v="Burchrison"/>
    <s v="Heremy Burchrison"/>
    <x v="0"/>
  </r>
  <r>
    <x v="7777"/>
    <n v="8064"/>
    <x v="2"/>
    <x v="1"/>
    <s v=""/>
    <x v="4"/>
    <s v=""/>
    <x v="0"/>
    <x v="46"/>
    <x v="0"/>
    <x v="0"/>
    <x v="0"/>
    <n v="0"/>
    <n v="0"/>
    <n v="0"/>
    <n v="0"/>
    <s v="Erte"/>
    <s v="Yales Erte"/>
    <x v="1"/>
  </r>
  <r>
    <x v="7778"/>
    <n v="8306"/>
    <x v="1"/>
    <x v="0"/>
    <s v="G/1351/P"/>
    <x v="3"/>
    <s v="P"/>
    <x v="0"/>
    <x v="50"/>
    <x v="0"/>
    <x v="0"/>
    <x v="0"/>
    <n v="0"/>
    <n v="0"/>
    <n v="0"/>
    <n v="0"/>
    <s v="Hardonald"/>
    <s v="Allene Hardonald"/>
    <x v="1"/>
  </r>
  <r>
    <x v="7779"/>
    <n v="8306"/>
    <x v="1"/>
    <x v="1"/>
    <s v="G/1351/P"/>
    <x v="3"/>
    <s v="P"/>
    <x v="1"/>
    <x v="19"/>
    <x v="0"/>
    <x v="0"/>
    <x v="0"/>
    <n v="0"/>
    <n v="0"/>
    <n v="0"/>
    <n v="0"/>
    <s v="Hardonald"/>
    <s v="Ianya Hardonald"/>
    <x v="1"/>
  </r>
  <r>
    <x v="7780"/>
    <n v="8306"/>
    <x v="1"/>
    <x v="0"/>
    <s v="G/1351/P"/>
    <x v="3"/>
    <s v="P"/>
    <x v="3"/>
    <x v="54"/>
    <x v="0"/>
    <x v="561"/>
    <x v="0"/>
    <n v="0"/>
    <n v="0"/>
    <n v="49"/>
    <n v="885"/>
    <s v="Hardonald"/>
    <s v="Bonya Hardonald"/>
    <x v="0"/>
  </r>
  <r>
    <x v="7781"/>
    <n v="8307"/>
    <x v="0"/>
    <x v="0"/>
    <s v="A/100/S"/>
    <x v="2"/>
    <s v="S"/>
    <x v="2"/>
    <x v="38"/>
    <x v="1"/>
    <x v="0"/>
    <x v="1220"/>
    <n v="1929"/>
    <n v="0"/>
    <n v="0"/>
    <n v="3266"/>
    <s v="Unkcal"/>
    <s v="Porrimp Unkcal"/>
    <x v="1"/>
  </r>
  <r>
    <x v="7782"/>
    <n v="8307"/>
    <x v="0"/>
    <x v="1"/>
    <s v="A/100/S"/>
    <x v="2"/>
    <s v="S"/>
    <x v="0"/>
    <x v="10"/>
    <x v="0"/>
    <x v="0"/>
    <x v="0"/>
    <n v="0"/>
    <n v="0"/>
    <n v="0"/>
    <n v="0"/>
    <s v="Unkcal"/>
    <s v="Sabiton Unkcal"/>
    <x v="1"/>
  </r>
  <r>
    <x v="7783"/>
    <n v="8310"/>
    <x v="0"/>
    <x v="1"/>
    <s v="E/545/S"/>
    <x v="6"/>
    <s v="S"/>
    <x v="2"/>
    <x v="39"/>
    <x v="0"/>
    <x v="0"/>
    <x v="0"/>
    <n v="0"/>
    <n v="0"/>
    <n v="0"/>
    <n v="0"/>
    <s v="Hiebox"/>
    <s v="Azhah Hiebox"/>
    <x v="1"/>
  </r>
  <r>
    <x v="7784"/>
    <n v="8313"/>
    <x v="1"/>
    <x v="0"/>
    <s v="G/1341/S"/>
    <x v="3"/>
    <s v="S"/>
    <x v="0"/>
    <x v="29"/>
    <x v="0"/>
    <x v="928"/>
    <x v="0"/>
    <n v="0"/>
    <n v="0"/>
    <n v="287"/>
    <n v="754"/>
    <s v="Gainney"/>
    <s v="Sallie Gainney"/>
    <x v="0"/>
  </r>
  <r>
    <x v="7785"/>
    <n v="8314"/>
    <x v="0"/>
    <x v="0"/>
    <s v="D/245/S"/>
    <x v="5"/>
    <s v="S"/>
    <x v="0"/>
    <x v="29"/>
    <x v="0"/>
    <x v="0"/>
    <x v="505"/>
    <n v="0"/>
    <n v="31"/>
    <n v="6201"/>
    <n v="6872"/>
    <s v="Folumorly"/>
    <s v="Altairk Folumorly"/>
    <x v="0"/>
  </r>
  <r>
    <x v="7786"/>
    <n v="8314"/>
    <x v="0"/>
    <x v="0"/>
    <s v="D/245/S"/>
    <x v="5"/>
    <s v="S"/>
    <x v="2"/>
    <x v="19"/>
    <x v="1"/>
    <x v="0"/>
    <x v="1391"/>
    <n v="0"/>
    <n v="2"/>
    <n v="654"/>
    <n v="3605"/>
    <s v="Folumorly"/>
    <s v="Hekaron Folumorly"/>
    <x v="1"/>
  </r>
  <r>
    <x v="7787"/>
    <n v="8315"/>
    <x v="1"/>
    <x v="0"/>
    <s v="F/1598/S"/>
    <x v="1"/>
    <s v="S"/>
    <x v="0"/>
    <x v="33"/>
    <x v="0"/>
    <x v="964"/>
    <x v="1097"/>
    <n v="161"/>
    <n v="0"/>
    <n v="85"/>
    <n v="803"/>
    <s v="Mcneiley"/>
    <s v="Lette Mcneiley"/>
    <x v="0"/>
  </r>
  <r>
    <x v="7788"/>
    <n v="8316"/>
    <x v="1"/>
    <x v="0"/>
    <s v="F/1709/P"/>
    <x v="1"/>
    <s v="P"/>
    <x v="2"/>
    <x v="33"/>
    <x v="0"/>
    <x v="1203"/>
    <x v="260"/>
    <n v="37"/>
    <n v="1"/>
    <n v="0"/>
    <n v="574"/>
    <s v="Beckerson"/>
    <s v="Gailia Beckerson"/>
    <x v="0"/>
  </r>
  <r>
    <x v="7789"/>
    <n v="8317"/>
    <x v="1"/>
    <x v="0"/>
    <s v="F/1710/P"/>
    <x v="1"/>
    <s v="P"/>
    <x v="2"/>
    <x v="41"/>
    <x v="0"/>
    <x v="71"/>
    <x v="265"/>
    <n v="576"/>
    <n v="37"/>
    <n v="0"/>
    <n v="698"/>
    <s v="Rocknight"/>
    <s v="Olgary Rocknight"/>
    <x v="0"/>
  </r>
  <r>
    <x v="7790"/>
    <n v="8064"/>
    <x v="2"/>
    <x v="0"/>
    <s v="E/534/S"/>
    <x v="6"/>
    <s v="S"/>
    <x v="0"/>
    <x v="16"/>
    <x v="0"/>
    <x v="0"/>
    <x v="0"/>
    <n v="0"/>
    <n v="0"/>
    <n v="0"/>
    <n v="0"/>
    <s v="Erte"/>
    <s v="Elos Erte"/>
    <x v="1"/>
  </r>
  <r>
    <x v="7791"/>
    <n v="8064"/>
    <x v="2"/>
    <x v="1"/>
    <s v="E/534/S"/>
    <x v="6"/>
    <s v="S"/>
    <x v="0"/>
    <x v="3"/>
    <x v="0"/>
    <x v="0"/>
    <x v="0"/>
    <n v="0"/>
    <n v="0"/>
    <n v="0"/>
    <n v="0"/>
    <s v="Swin"/>
    <s v="Chees Swin"/>
    <x v="0"/>
  </r>
  <r>
    <x v="7792"/>
    <n v="8066"/>
    <x v="2"/>
    <x v="1"/>
    <s v="F/1544/S"/>
    <x v="1"/>
    <s v="S"/>
    <x v="0"/>
    <x v="40"/>
    <x v="0"/>
    <x v="0"/>
    <x v="0"/>
    <n v="0"/>
    <n v="0"/>
    <n v="0"/>
    <n v="0"/>
    <s v="Min"/>
    <s v="Cinch Min"/>
    <x v="1"/>
  </r>
  <r>
    <x v="7793"/>
    <n v="8088"/>
    <x v="2"/>
    <x v="0"/>
    <s v="E/521/P"/>
    <x v="6"/>
    <s v="P"/>
    <x v="0"/>
    <x v="40"/>
    <x v="0"/>
    <x v="27"/>
    <x v="0"/>
    <n v="11"/>
    <n v="0"/>
    <n v="2336"/>
    <n v="2348"/>
    <s v="Sacy"/>
    <s v="Ducks Sacy"/>
    <x v="0"/>
  </r>
  <r>
    <x v="7794"/>
    <n v="8319"/>
    <x v="1"/>
    <x v="0"/>
    <s v="F/1712/P"/>
    <x v="1"/>
    <s v="P"/>
    <x v="0"/>
    <x v="1"/>
    <x v="0"/>
    <x v="0"/>
    <x v="0"/>
    <n v="729"/>
    <n v="0"/>
    <n v="75"/>
    <n v="804"/>
    <s v="Leblanchez"/>
    <s v="Royce Leblanchez"/>
    <x v="0"/>
  </r>
  <r>
    <x v="7795"/>
    <n v="8320"/>
    <x v="1"/>
    <x v="1"/>
    <s v="G/1352/P"/>
    <x v="3"/>
    <s v="P"/>
    <x v="1"/>
    <x v="43"/>
    <x v="0"/>
    <x v="0"/>
    <x v="0"/>
    <n v="0"/>
    <n v="0"/>
    <n v="0"/>
    <n v="0"/>
    <s v="Mckinsond"/>
    <s v="Beula Mckinsond"/>
    <x v="1"/>
  </r>
  <r>
    <x v="7796"/>
    <n v="8321"/>
    <x v="1"/>
    <x v="0"/>
    <s v="F/1713/P"/>
    <x v="1"/>
    <s v="P"/>
    <x v="0"/>
    <x v="40"/>
    <x v="0"/>
    <x v="0"/>
    <x v="0"/>
    <n v="0"/>
    <n v="0"/>
    <n v="693"/>
    <n v="693"/>
    <s v="Farrez"/>
    <s v="Hillie Farrez"/>
    <x v="0"/>
  </r>
  <r>
    <x v="7797"/>
    <n v="8322"/>
    <x v="0"/>
    <x v="0"/>
    <s v=""/>
    <x v="4"/>
    <s v=""/>
    <x v="1"/>
    <x v="11"/>
    <x v="1"/>
    <x v="0"/>
    <x v="296"/>
    <n v="0"/>
    <n v="4864"/>
    <n v="3902"/>
    <n v="8815"/>
    <s v="Briouse"/>
    <s v="Hamelik Briouse"/>
    <x v="0"/>
  </r>
  <r>
    <x v="7798"/>
    <n v="8322"/>
    <x v="0"/>
    <x v="1"/>
    <s v="C/312/S"/>
    <x v="7"/>
    <s v="S"/>
    <x v="2"/>
    <x v="58"/>
    <x v="0"/>
    <x v="0"/>
    <x v="0"/>
    <n v="0"/>
    <n v="0"/>
    <n v="0"/>
    <n v="0"/>
    <s v="Briouse"/>
    <s v="Adharan Briouse"/>
    <x v="1"/>
  </r>
  <r>
    <x v="7799"/>
    <n v="8323"/>
    <x v="1"/>
    <x v="0"/>
    <s v="E/546/S"/>
    <x v="6"/>
    <s v="S"/>
    <x v="1"/>
    <x v="31"/>
    <x v="0"/>
    <x v="0"/>
    <x v="180"/>
    <n v="277"/>
    <n v="48"/>
    <n v="0"/>
    <n v="790"/>
    <s v="Sawyerson"/>
    <s v="Isaacy Sawyerson"/>
    <x v="1"/>
  </r>
  <r>
    <x v="7800"/>
    <n v="8324"/>
    <x v="1"/>
    <x v="1"/>
    <s v="G/1353/P"/>
    <x v="3"/>
    <s v="P"/>
    <x v="1"/>
    <x v="1"/>
    <x v="0"/>
    <x v="0"/>
    <x v="0"/>
    <n v="0"/>
    <n v="0"/>
    <n v="0"/>
    <n v="0"/>
    <s v="Sextones"/>
    <s v="Edgary Sextones"/>
    <x v="0"/>
  </r>
  <r>
    <x v="7801"/>
    <n v="8326"/>
    <x v="1"/>
    <x v="0"/>
    <s v="G/1354/P"/>
    <x v="3"/>
    <s v="P"/>
    <x v="0"/>
    <x v="14"/>
    <x v="0"/>
    <x v="208"/>
    <x v="0"/>
    <n v="0"/>
    <n v="0"/>
    <n v="1"/>
    <n v="774"/>
    <s v="Howenters"/>
    <s v="Lanedy Howenters"/>
    <x v="0"/>
  </r>
  <r>
    <x v="7802"/>
    <n v="8328"/>
    <x v="1"/>
    <x v="1"/>
    <s v="G/1356/P"/>
    <x v="3"/>
    <s v="P"/>
    <x v="0"/>
    <x v="41"/>
    <x v="0"/>
    <x v="0"/>
    <x v="0"/>
    <n v="0"/>
    <n v="0"/>
    <n v="0"/>
    <n v="0"/>
    <s v="Huffy"/>
    <s v="Melica Huffy"/>
    <x v="0"/>
  </r>
  <r>
    <x v="7803"/>
    <n v="8329"/>
    <x v="1"/>
    <x v="1"/>
    <s v="G/1357/P"/>
    <x v="3"/>
    <s v="P"/>
    <x v="0"/>
    <x v="15"/>
    <x v="0"/>
    <x v="0"/>
    <x v="0"/>
    <n v="0"/>
    <n v="0"/>
    <n v="0"/>
    <n v="0"/>
    <s v="Ington"/>
    <s v="Jeron Ington"/>
    <x v="0"/>
  </r>
  <r>
    <x v="7804"/>
    <n v="8330"/>
    <x v="1"/>
    <x v="0"/>
    <s v="F/1600/S"/>
    <x v="1"/>
    <s v="S"/>
    <x v="0"/>
    <x v="0"/>
    <x v="0"/>
    <x v="845"/>
    <x v="0"/>
    <n v="0"/>
    <n v="4"/>
    <n v="0"/>
    <n v="803"/>
    <s v="Patrichane"/>
    <s v="Wilmay Patrichane"/>
    <x v="0"/>
  </r>
  <r>
    <x v="7805"/>
    <n v="8332"/>
    <x v="1"/>
    <x v="1"/>
    <s v="G/1358/P"/>
    <x v="3"/>
    <s v="P"/>
    <x v="1"/>
    <x v="43"/>
    <x v="0"/>
    <x v="0"/>
    <x v="0"/>
    <n v="0"/>
    <n v="0"/>
    <n v="0"/>
    <n v="0"/>
    <s v="Dillines"/>
    <s v="Elice Dillines"/>
    <x v="1"/>
  </r>
  <r>
    <x v="7806"/>
    <n v="8333"/>
    <x v="0"/>
    <x v="0"/>
    <s v="C/313/S"/>
    <x v="7"/>
    <s v="S"/>
    <x v="2"/>
    <x v="3"/>
    <x v="0"/>
    <x v="963"/>
    <x v="0"/>
    <n v="0"/>
    <n v="2274"/>
    <n v="3098"/>
    <n v="6360"/>
    <s v="Amincrerus"/>
    <s v="Leshmet Amincrerus"/>
    <x v="0"/>
  </r>
  <r>
    <x v="7807"/>
    <n v="8334"/>
    <x v="1"/>
    <x v="1"/>
    <s v="G/1359/P"/>
    <x v="3"/>
    <s v="P"/>
    <x v="1"/>
    <x v="9"/>
    <x v="0"/>
    <x v="0"/>
    <x v="0"/>
    <n v="0"/>
    <n v="0"/>
    <n v="0"/>
    <n v="0"/>
    <s v="Flowensley"/>
    <s v="Jaimer Flowensley"/>
    <x v="1"/>
  </r>
  <r>
    <x v="7808"/>
    <n v="8088"/>
    <x v="2"/>
    <x v="0"/>
    <s v="F/1670/P"/>
    <x v="1"/>
    <s v="P"/>
    <x v="0"/>
    <x v="40"/>
    <x v="1"/>
    <x v="29"/>
    <x v="0"/>
    <n v="0"/>
    <n v="1677"/>
    <n v="0"/>
    <n v="1680"/>
    <s v="Kart"/>
    <s v="Varkes Kart"/>
    <x v="0"/>
  </r>
  <r>
    <x v="7809"/>
    <n v="8103"/>
    <x v="2"/>
    <x v="0"/>
    <s v="F/1675/P"/>
    <x v="1"/>
    <s v="P"/>
    <x v="0"/>
    <x v="10"/>
    <x v="0"/>
    <x v="1153"/>
    <x v="0"/>
    <n v="492"/>
    <n v="122"/>
    <n v="0"/>
    <n v="695"/>
    <s v="Botie"/>
    <s v="Dicks Botie"/>
    <x v="0"/>
  </r>
  <r>
    <x v="7810"/>
    <n v="8116"/>
    <x v="2"/>
    <x v="0"/>
    <s v="D/252/P"/>
    <x v="5"/>
    <s v="P"/>
    <x v="2"/>
    <x v="7"/>
    <x v="0"/>
    <x v="113"/>
    <x v="0"/>
    <n v="0"/>
    <n v="2"/>
    <n v="1136"/>
    <n v="1187"/>
    <s v="Prin"/>
    <s v="Ties Prin"/>
    <x v="0"/>
  </r>
  <r>
    <x v="7811"/>
    <n v="8128"/>
    <x v="2"/>
    <x v="1"/>
    <s v="F/1682/P"/>
    <x v="1"/>
    <s v="P"/>
    <x v="0"/>
    <x v="1"/>
    <x v="0"/>
    <x v="0"/>
    <x v="0"/>
    <n v="0"/>
    <n v="0"/>
    <n v="0"/>
    <n v="0"/>
    <s v="Queke"/>
    <s v="Mele Queke"/>
    <x v="1"/>
  </r>
  <r>
    <x v="7812"/>
    <n v="8131"/>
    <x v="2"/>
    <x v="1"/>
    <s v="F/1557/S"/>
    <x v="1"/>
    <s v="S"/>
    <x v="0"/>
    <x v="15"/>
    <x v="0"/>
    <x v="0"/>
    <x v="0"/>
    <n v="0"/>
    <n v="0"/>
    <n v="0"/>
    <n v="0"/>
    <s v="Shbre"/>
    <s v="Gieses Shbre"/>
    <x v="1"/>
  </r>
  <r>
    <x v="7813"/>
    <n v="8339"/>
    <x v="0"/>
    <x v="0"/>
    <s v="D/246/S"/>
    <x v="5"/>
    <s v="S"/>
    <x v="0"/>
    <x v="0"/>
    <x v="0"/>
    <x v="0"/>
    <x v="1346"/>
    <n v="0"/>
    <n v="1831"/>
    <n v="1797"/>
    <n v="3889"/>
    <s v="Dratembid"/>
    <s v="Markton Dratembid"/>
    <x v="0"/>
  </r>
  <r>
    <x v="7814"/>
    <n v="8339"/>
    <x v="0"/>
    <x v="0"/>
    <s v="D/246/S"/>
    <x v="5"/>
    <s v="S"/>
    <x v="0"/>
    <x v="15"/>
    <x v="0"/>
    <x v="0"/>
    <x v="1392"/>
    <n v="0"/>
    <n v="1098"/>
    <n v="2065"/>
    <n v="6879"/>
    <s v="Dratembid"/>
    <s v="Eleb Dratembid"/>
    <x v="0"/>
  </r>
  <r>
    <x v="7815"/>
    <n v="8341"/>
    <x v="1"/>
    <x v="0"/>
    <s v="F/1601/S"/>
    <x v="1"/>
    <s v="S"/>
    <x v="0"/>
    <x v="12"/>
    <x v="0"/>
    <x v="1006"/>
    <x v="0"/>
    <n v="167"/>
    <n v="0"/>
    <n v="46"/>
    <n v="690"/>
    <s v="Pughlinsons"/>
    <s v="Etha Pughlinsons"/>
    <x v="0"/>
  </r>
  <r>
    <x v="7816"/>
    <n v="8342"/>
    <x v="0"/>
    <x v="0"/>
    <s v="E/548/S"/>
    <x v="6"/>
    <s v="S"/>
    <x v="0"/>
    <x v="13"/>
    <x v="0"/>
    <x v="0"/>
    <x v="0"/>
    <n v="0"/>
    <n v="408"/>
    <n v="293"/>
    <n v="701"/>
    <s v="Sprender"/>
    <s v="Tach Sprender"/>
    <x v="1"/>
  </r>
  <r>
    <x v="7817"/>
    <n v="8342"/>
    <x v="0"/>
    <x v="1"/>
    <s v="E/548/S"/>
    <x v="6"/>
    <s v="S"/>
    <x v="0"/>
    <x v="3"/>
    <x v="0"/>
    <x v="0"/>
    <x v="0"/>
    <n v="0"/>
    <n v="0"/>
    <n v="0"/>
    <n v="0"/>
    <s v="Sprender"/>
    <s v="Skatik Sprender"/>
    <x v="1"/>
  </r>
  <r>
    <x v="7818"/>
    <n v="8342"/>
    <x v="0"/>
    <x v="0"/>
    <s v="E/548/S"/>
    <x v="6"/>
    <s v="S"/>
    <x v="2"/>
    <x v="12"/>
    <x v="0"/>
    <x v="0"/>
    <x v="1393"/>
    <n v="2"/>
    <n v="1294"/>
    <n v="274"/>
    <n v="3785"/>
    <s v="Sprender"/>
    <s v="Aldera Sprender"/>
    <x v="0"/>
  </r>
  <r>
    <x v="7819"/>
    <n v="8343"/>
    <x v="1"/>
    <x v="0"/>
    <s v="F/1717/P"/>
    <x v="1"/>
    <s v="P"/>
    <x v="0"/>
    <x v="38"/>
    <x v="0"/>
    <x v="1204"/>
    <x v="463"/>
    <n v="1081"/>
    <n v="0"/>
    <n v="0"/>
    <n v="2653"/>
    <s v="Norrison"/>
    <s v="Raceky Norrison"/>
    <x v="0"/>
  </r>
  <r>
    <x v="7820"/>
    <n v="8133"/>
    <x v="2"/>
    <x v="0"/>
    <s v="D/254/P"/>
    <x v="5"/>
    <s v="P"/>
    <x v="0"/>
    <x v="38"/>
    <x v="0"/>
    <x v="1205"/>
    <x v="0"/>
    <n v="0"/>
    <n v="867"/>
    <n v="20"/>
    <n v="1718"/>
    <s v="Suncy"/>
    <s v="Gra Suncy"/>
    <x v="0"/>
  </r>
  <r>
    <x v="7821"/>
    <n v="8150"/>
    <x v="2"/>
    <x v="1"/>
    <s v="E/539/S"/>
    <x v="6"/>
    <s v="S"/>
    <x v="2"/>
    <x v="47"/>
    <x v="0"/>
    <x v="0"/>
    <x v="0"/>
    <n v="0"/>
    <n v="0"/>
    <n v="0"/>
    <n v="0"/>
    <s v="Kart"/>
    <s v="Bles Kart"/>
    <x v="1"/>
  </r>
  <r>
    <x v="7822"/>
    <n v="8150"/>
    <x v="2"/>
    <x v="1"/>
    <s v="E/539/S"/>
    <x v="6"/>
    <s v="S"/>
    <x v="1"/>
    <x v="18"/>
    <x v="0"/>
    <x v="0"/>
    <x v="0"/>
    <n v="0"/>
    <n v="0"/>
    <n v="0"/>
    <n v="0"/>
    <s v="Kart"/>
    <s v="Stmeal Kart"/>
    <x v="1"/>
  </r>
  <r>
    <x v="7823"/>
    <n v="8345"/>
    <x v="1"/>
    <x v="0"/>
    <s v="F/1602/S"/>
    <x v="1"/>
    <s v="S"/>
    <x v="1"/>
    <x v="41"/>
    <x v="0"/>
    <x v="0"/>
    <x v="0"/>
    <n v="1792"/>
    <n v="16"/>
    <n v="248"/>
    <n v="2056"/>
    <s v="Franton"/>
    <s v="Glena Franton"/>
    <x v="0"/>
  </r>
  <r>
    <x v="7824"/>
    <n v="8346"/>
    <x v="1"/>
    <x v="0"/>
    <s v="F/1718/P"/>
    <x v="1"/>
    <s v="P"/>
    <x v="0"/>
    <x v="34"/>
    <x v="0"/>
    <x v="586"/>
    <x v="304"/>
    <n v="63"/>
    <n v="0"/>
    <n v="647"/>
    <n v="774"/>
    <s v="Woodwinez"/>
    <s v="Stelle Woodwinez"/>
    <x v="0"/>
  </r>
  <r>
    <x v="7825"/>
    <n v="8150"/>
    <x v="2"/>
    <x v="0"/>
    <s v="E/539/S"/>
    <x v="6"/>
    <s v="S"/>
    <x v="0"/>
    <x v="43"/>
    <x v="0"/>
    <x v="139"/>
    <x v="0"/>
    <n v="10"/>
    <n v="561"/>
    <n v="25"/>
    <n v="1287"/>
    <s v="Kart"/>
    <s v="Stey Kart"/>
    <x v="0"/>
  </r>
  <r>
    <x v="7826"/>
    <n v="8354"/>
    <x v="0"/>
    <x v="1"/>
    <s v="B/323/S"/>
    <x v="0"/>
    <s v="S"/>
    <x v="0"/>
    <x v="24"/>
    <x v="0"/>
    <x v="0"/>
    <x v="0"/>
    <n v="0"/>
    <n v="0"/>
    <n v="0"/>
    <n v="0"/>
    <s v="Springht"/>
    <s v="Phargak Springht"/>
    <x v="1"/>
  </r>
  <r>
    <x v="7827"/>
    <n v="8354"/>
    <x v="0"/>
    <x v="1"/>
    <s v="B/323/S"/>
    <x v="0"/>
    <s v="S"/>
    <x v="0"/>
    <x v="45"/>
    <x v="0"/>
    <x v="0"/>
    <x v="0"/>
    <n v="0"/>
    <n v="0"/>
    <n v="0"/>
    <n v="0"/>
    <s v="Springht"/>
    <s v="Mino Springht"/>
    <x v="1"/>
  </r>
  <r>
    <x v="7828"/>
    <n v="8356"/>
    <x v="1"/>
    <x v="1"/>
    <s v="G/1361/P"/>
    <x v="3"/>
    <s v="P"/>
    <x v="1"/>
    <x v="43"/>
    <x v="0"/>
    <x v="0"/>
    <x v="0"/>
    <n v="0"/>
    <n v="0"/>
    <n v="0"/>
    <n v="0"/>
    <s v="Hurchanney"/>
    <s v="Amela Hurchanney"/>
    <x v="0"/>
  </r>
  <r>
    <x v="7829"/>
    <n v="8360"/>
    <x v="0"/>
    <x v="1"/>
    <s v="B/326/S"/>
    <x v="0"/>
    <s v="S"/>
    <x v="0"/>
    <x v="30"/>
    <x v="0"/>
    <x v="0"/>
    <x v="0"/>
    <n v="0"/>
    <n v="0"/>
    <n v="0"/>
    <n v="0"/>
    <s v="Valousead"/>
    <s v="Okulas Valousead"/>
    <x v="1"/>
  </r>
  <r>
    <x v="7830"/>
    <n v="8360"/>
    <x v="0"/>
    <x v="1"/>
    <s v="B/326/S"/>
    <x v="0"/>
    <s v="S"/>
    <x v="0"/>
    <x v="14"/>
    <x v="0"/>
    <x v="0"/>
    <x v="0"/>
    <n v="0"/>
    <n v="0"/>
    <n v="0"/>
    <n v="0"/>
    <s v="Valousead"/>
    <s v="Hekab Valousead"/>
    <x v="1"/>
  </r>
  <r>
    <x v="7831"/>
    <n v="8362"/>
    <x v="1"/>
    <x v="0"/>
    <s v="F/1720/P"/>
    <x v="1"/>
    <s v="P"/>
    <x v="0"/>
    <x v="43"/>
    <x v="0"/>
    <x v="113"/>
    <x v="646"/>
    <n v="0"/>
    <n v="0"/>
    <n v="46"/>
    <n v="775"/>
    <s v="Briggston"/>
    <s v="Jerrye Briggston"/>
    <x v="1"/>
  </r>
  <r>
    <x v="7832"/>
    <n v="8363"/>
    <x v="0"/>
    <x v="0"/>
    <s v="A/101/S"/>
    <x v="2"/>
    <s v="S"/>
    <x v="2"/>
    <x v="36"/>
    <x v="0"/>
    <x v="0"/>
    <x v="1394"/>
    <n v="0"/>
    <n v="642"/>
    <n v="612"/>
    <n v="2927"/>
    <s v="Crelaxle"/>
    <s v="Shail Crelaxle"/>
    <x v="0"/>
  </r>
  <r>
    <x v="7833"/>
    <n v="8363"/>
    <x v="0"/>
    <x v="0"/>
    <s v="A/101/S"/>
    <x v="2"/>
    <s v="S"/>
    <x v="0"/>
    <x v="6"/>
    <x v="0"/>
    <x v="0"/>
    <x v="829"/>
    <n v="1"/>
    <n v="1030"/>
    <n v="2273"/>
    <n v="3994"/>
    <s v="Crelaxle"/>
    <s v="Dira Crelaxle"/>
    <x v="0"/>
  </r>
  <r>
    <x v="7834"/>
    <n v="8365"/>
    <x v="1"/>
    <x v="1"/>
    <s v="G/1363/P"/>
    <x v="3"/>
    <s v="P"/>
    <x v="2"/>
    <x v="36"/>
    <x v="0"/>
    <x v="0"/>
    <x v="0"/>
    <n v="0"/>
    <n v="0"/>
    <n v="0"/>
    <n v="0"/>
    <s v="Bardina"/>
    <s v="Katiey Bardina"/>
    <x v="1"/>
  </r>
  <r>
    <x v="7835"/>
    <n v="8366"/>
    <x v="1"/>
    <x v="0"/>
    <s v="G/1364/P"/>
    <x v="3"/>
    <s v="P"/>
    <x v="0"/>
    <x v="37"/>
    <x v="0"/>
    <x v="0"/>
    <x v="0"/>
    <n v="0"/>
    <n v="0"/>
    <n v="0"/>
    <n v="0"/>
    <s v="Burnewman"/>
    <s v="Irmark Burnewman"/>
    <x v="0"/>
  </r>
  <r>
    <x v="7836"/>
    <n v="8366"/>
    <x v="1"/>
    <x v="0"/>
    <s v=""/>
    <x v="4"/>
    <s v=""/>
    <x v="0"/>
    <x v="21"/>
    <x v="0"/>
    <x v="0"/>
    <x v="0"/>
    <n v="0"/>
    <n v="0"/>
    <n v="0"/>
    <n v="0"/>
    <s v="-"/>
    <s v="-"/>
    <x v="0"/>
  </r>
  <r>
    <x v="7837"/>
    <n v="8366"/>
    <x v="1"/>
    <x v="1"/>
    <s v="G/1364/P"/>
    <x v="3"/>
    <s v="P"/>
    <x v="0"/>
    <x v="37"/>
    <x v="0"/>
    <x v="0"/>
    <x v="0"/>
    <n v="0"/>
    <n v="0"/>
    <n v="0"/>
    <n v="0"/>
    <s v="Russon"/>
    <s v="Jodia Russon"/>
    <x v="1"/>
  </r>
  <r>
    <x v="7838"/>
    <n v="8366"/>
    <x v="1"/>
    <x v="0"/>
    <s v="G/1364/P"/>
    <x v="3"/>
    <s v="P"/>
    <x v="0"/>
    <x v="43"/>
    <x v="0"/>
    <x v="0"/>
    <x v="0"/>
    <n v="0"/>
    <n v="0"/>
    <n v="616"/>
    <n v="616"/>
    <s v="Burnewman"/>
    <s v="Violan Burnewman"/>
    <x v="0"/>
  </r>
  <r>
    <x v="7839"/>
    <n v="8366"/>
    <x v="1"/>
    <x v="2"/>
    <s v="G/1364/P"/>
    <x v="3"/>
    <s v="P"/>
    <x v="0"/>
    <x v="17"/>
    <x v="0"/>
    <x v="0"/>
    <x v="0"/>
    <n v="0"/>
    <n v="0"/>
    <n v="0"/>
    <n v="0"/>
    <s v="Burnewman"/>
    <s v="Dorah Burnewman"/>
    <x v="0"/>
  </r>
  <r>
    <x v="7840"/>
    <n v="8368"/>
    <x v="1"/>
    <x v="1"/>
    <s v="G/1365/P"/>
    <x v="3"/>
    <s v="P"/>
    <x v="0"/>
    <x v="32"/>
    <x v="0"/>
    <x v="0"/>
    <x v="0"/>
    <n v="0"/>
    <n v="0"/>
    <n v="0"/>
    <n v="0"/>
    <s v="Dayers"/>
    <s v="Murie Dayers"/>
    <x v="1"/>
  </r>
  <r>
    <x v="7841"/>
    <n v="8368"/>
    <x v="1"/>
    <x v="0"/>
    <s v="F/1721/P"/>
    <x v="1"/>
    <s v="P"/>
    <x v="2"/>
    <x v="18"/>
    <x v="0"/>
    <x v="308"/>
    <x v="285"/>
    <n v="377"/>
    <n v="0"/>
    <n v="0"/>
    <n v="777"/>
    <s v="Dayers"/>
    <s v="Willey Dayers"/>
    <x v="1"/>
  </r>
  <r>
    <x v="7842"/>
    <n v="8158"/>
    <x v="2"/>
    <x v="0"/>
    <s v="F/1686/P"/>
    <x v="1"/>
    <s v="P"/>
    <x v="0"/>
    <x v="46"/>
    <x v="0"/>
    <x v="124"/>
    <x v="0"/>
    <n v="356"/>
    <n v="0"/>
    <n v="0"/>
    <n v="1309"/>
    <s v="Repie"/>
    <s v="Hork Repie"/>
    <x v="0"/>
  </r>
  <r>
    <x v="7843"/>
    <n v="8207"/>
    <x v="2"/>
    <x v="1"/>
    <s v="F/1695/P"/>
    <x v="1"/>
    <s v="P"/>
    <x v="0"/>
    <x v="46"/>
    <x v="0"/>
    <x v="0"/>
    <x v="0"/>
    <n v="0"/>
    <n v="0"/>
    <n v="0"/>
    <n v="0"/>
    <s v="Buche"/>
    <s v="Hers Buche"/>
    <x v="1"/>
  </r>
  <r>
    <x v="7844"/>
    <n v="8371"/>
    <x v="1"/>
    <x v="0"/>
    <s v="F/1605/S"/>
    <x v="1"/>
    <s v="S"/>
    <x v="2"/>
    <x v="58"/>
    <x v="0"/>
    <x v="0"/>
    <x v="0"/>
    <n v="638"/>
    <n v="115"/>
    <n v="0"/>
    <n v="753"/>
    <s v="Lewinez"/>
    <s v="Everly Lewinez"/>
    <x v="1"/>
  </r>
  <r>
    <x v="7845"/>
    <n v="8373"/>
    <x v="1"/>
    <x v="0"/>
    <s v="F/1606/S"/>
    <x v="1"/>
    <s v="S"/>
    <x v="0"/>
    <x v="15"/>
    <x v="0"/>
    <x v="27"/>
    <x v="91"/>
    <n v="243"/>
    <n v="0"/>
    <n v="484"/>
    <n v="730"/>
    <s v="Crosbornes"/>
    <s v="Gillie Crosbornes"/>
    <x v="0"/>
  </r>
  <r>
    <x v="7846"/>
    <n v="8374"/>
    <x v="0"/>
    <x v="1"/>
    <s v=""/>
    <x v="4"/>
    <s v=""/>
    <x v="2"/>
    <x v="12"/>
    <x v="0"/>
    <x v="0"/>
    <x v="0"/>
    <n v="0"/>
    <n v="0"/>
    <n v="0"/>
    <n v="0"/>
    <s v="Stubtlarle"/>
    <s v="Gacrab Stubtlarle"/>
    <x v="1"/>
  </r>
  <r>
    <x v="7847"/>
    <n v="8375"/>
    <x v="1"/>
    <x v="0"/>
    <s v=""/>
    <x v="4"/>
    <s v=""/>
    <x v="1"/>
    <x v="24"/>
    <x v="0"/>
    <x v="579"/>
    <x v="0"/>
    <n v="0"/>
    <n v="0"/>
    <n v="640"/>
    <n v="704"/>
    <s v="Valezaley"/>
    <s v="Carlen Valezaley"/>
    <x v="1"/>
  </r>
  <r>
    <x v="7848"/>
    <n v="8210"/>
    <x v="2"/>
    <x v="0"/>
    <s v="D/241/S"/>
    <x v="5"/>
    <s v="S"/>
    <x v="0"/>
    <x v="52"/>
    <x v="0"/>
    <x v="1206"/>
    <x v="0"/>
    <n v="5"/>
    <n v="495"/>
    <n v="0"/>
    <n v="1782"/>
    <s v="Ble"/>
    <s v="Crat Ble"/>
    <x v="0"/>
  </r>
  <r>
    <x v="7849"/>
    <n v="8221"/>
    <x v="2"/>
    <x v="1"/>
    <s v="F/1696/P"/>
    <x v="1"/>
    <s v="P"/>
    <x v="0"/>
    <x v="10"/>
    <x v="0"/>
    <x v="0"/>
    <x v="0"/>
    <n v="0"/>
    <n v="0"/>
    <n v="0"/>
    <n v="0"/>
    <s v="Cusa"/>
    <s v="Range Cusa"/>
    <x v="1"/>
  </r>
  <r>
    <x v="7850"/>
    <n v="8378"/>
    <x v="1"/>
    <x v="0"/>
    <s v="F/1608/S"/>
    <x v="1"/>
    <s v="S"/>
    <x v="0"/>
    <x v="45"/>
    <x v="0"/>
    <x v="0"/>
    <x v="0"/>
    <n v="505"/>
    <n v="2810"/>
    <n v="9"/>
    <n v="3324"/>
    <s v="Bellyonsley"/>
    <s v="Glena Bellyonsley"/>
    <x v="0"/>
  </r>
  <r>
    <x v="7851"/>
    <n v="8379"/>
    <x v="1"/>
    <x v="0"/>
    <s v="F/1609/S"/>
    <x v="1"/>
    <s v="S"/>
    <x v="0"/>
    <x v="1"/>
    <x v="0"/>
    <x v="1207"/>
    <x v="0"/>
    <n v="0"/>
    <n v="0"/>
    <n v="240"/>
    <n v="702"/>
    <s v="Heney"/>
    <s v="Toniel Heney"/>
    <x v="0"/>
  </r>
  <r>
    <x v="7852"/>
    <n v="8380"/>
    <x v="1"/>
    <x v="1"/>
    <s v="G/1367/P"/>
    <x v="3"/>
    <s v="P"/>
    <x v="1"/>
    <x v="36"/>
    <x v="0"/>
    <x v="0"/>
    <x v="0"/>
    <n v="0"/>
    <n v="0"/>
    <n v="0"/>
    <n v="0"/>
    <s v="Carpentley"/>
    <s v="Craine Carpentley"/>
    <x v="1"/>
  </r>
  <r>
    <x v="7853"/>
    <n v="8381"/>
    <x v="1"/>
    <x v="0"/>
    <s v="E/550/S"/>
    <x v="6"/>
    <s v="S"/>
    <x v="0"/>
    <x v="36"/>
    <x v="0"/>
    <x v="0"/>
    <x v="0"/>
    <n v="0"/>
    <n v="788"/>
    <n v="3"/>
    <n v="791"/>
    <s v="Vinozarks"/>
    <s v="Line Vinozarks"/>
    <x v="0"/>
  </r>
  <r>
    <x v="7854"/>
    <n v="8382"/>
    <x v="0"/>
    <x v="0"/>
    <s v="C/277/P"/>
    <x v="7"/>
    <s v="P"/>
    <x v="0"/>
    <x v="26"/>
    <x v="0"/>
    <x v="0"/>
    <x v="1395"/>
    <n v="0"/>
    <n v="2750"/>
    <n v="2367"/>
    <n v="12386"/>
    <s v="-"/>
    <s v="-"/>
    <x v="0"/>
  </r>
  <r>
    <x v="7855"/>
    <n v="8383"/>
    <x v="1"/>
    <x v="1"/>
    <s v="G/1368/P"/>
    <x v="3"/>
    <s v="P"/>
    <x v="0"/>
    <x v="59"/>
    <x v="0"/>
    <x v="0"/>
    <x v="0"/>
    <n v="0"/>
    <n v="0"/>
    <n v="0"/>
    <n v="0"/>
    <s v="Gibbsonton"/>
    <s v="Mariel Gibbsonton"/>
    <x v="0"/>
  </r>
  <r>
    <x v="7856"/>
    <n v="8383"/>
    <x v="1"/>
    <x v="1"/>
    <s v="G/1368/P"/>
    <x v="3"/>
    <s v="P"/>
    <x v="0"/>
    <x v="47"/>
    <x v="0"/>
    <x v="0"/>
    <x v="0"/>
    <n v="0"/>
    <n v="0"/>
    <n v="0"/>
    <n v="0"/>
    <s v="Gibbsonton"/>
    <s v="Nathy Gibbsonton"/>
    <x v="0"/>
  </r>
  <r>
    <x v="7857"/>
    <n v="8383"/>
    <x v="1"/>
    <x v="0"/>
    <s v="G/1368/P"/>
    <x v="3"/>
    <s v="P"/>
    <x v="0"/>
    <x v="47"/>
    <x v="0"/>
    <x v="0"/>
    <x v="0"/>
    <n v="0"/>
    <n v="0"/>
    <n v="0"/>
    <n v="0"/>
    <s v="Gibbsonton"/>
    <s v="Garry Gibbsonton"/>
    <x v="1"/>
  </r>
  <r>
    <x v="7858"/>
    <n v="8383"/>
    <x v="1"/>
    <x v="1"/>
    <s v="G/1368/P"/>
    <x v="3"/>
    <s v="P"/>
    <x v="0"/>
    <x v="47"/>
    <x v="0"/>
    <x v="0"/>
    <x v="0"/>
    <n v="0"/>
    <n v="0"/>
    <n v="0"/>
    <n v="0"/>
    <s v="Gibbsonton"/>
    <s v="Weslie Gibbsonton"/>
    <x v="1"/>
  </r>
  <r>
    <x v="7859"/>
    <n v="8383"/>
    <x v="1"/>
    <x v="0"/>
    <s v="G/1368/P"/>
    <x v="3"/>
    <s v="P"/>
    <x v="0"/>
    <x v="57"/>
    <x v="2"/>
    <x v="0"/>
    <x v="0"/>
    <n v="0"/>
    <n v="0"/>
    <n v="0"/>
    <n v="0"/>
    <s v="Gibbsonton"/>
    <s v="Gwenda Gibbsonton"/>
    <x v="0"/>
  </r>
  <r>
    <x v="7860"/>
    <n v="8383"/>
    <x v="1"/>
    <x v="0"/>
    <s v="G/1368/P"/>
    <x v="3"/>
    <s v="P"/>
    <x v="0"/>
    <x v="55"/>
    <x v="0"/>
    <x v="0"/>
    <x v="1143"/>
    <n v="1"/>
    <n v="0"/>
    <n v="2"/>
    <n v="842"/>
    <s v="Gibbsonton"/>
    <s v="Jorgie Gibbsonton"/>
    <x v="1"/>
  </r>
  <r>
    <x v="7861"/>
    <n v="8383"/>
    <x v="1"/>
    <x v="0"/>
    <s v="G/1368/P"/>
    <x v="3"/>
    <s v="P"/>
    <x v="0"/>
    <x v="56"/>
    <x v="0"/>
    <x v="0"/>
    <x v="0"/>
    <n v="0"/>
    <n v="0"/>
    <n v="0"/>
    <n v="0"/>
    <s v="Gibbsonton"/>
    <s v="Elica Gibbsonton"/>
    <x v="0"/>
  </r>
  <r>
    <x v="7862"/>
    <n v="8384"/>
    <x v="1"/>
    <x v="0"/>
    <s v="F/1722/P"/>
    <x v="1"/>
    <s v="P"/>
    <x v="0"/>
    <x v="28"/>
    <x v="0"/>
    <x v="0"/>
    <x v="0"/>
    <n v="0"/>
    <n v="1535"/>
    <n v="0"/>
    <n v="1535"/>
    <s v="Contrevins"/>
    <s v="Carry Contrevins"/>
    <x v="0"/>
  </r>
  <r>
    <x v="7863"/>
    <n v="8386"/>
    <x v="1"/>
    <x v="0"/>
    <s v="G/1369/P"/>
    <x v="3"/>
    <s v="P"/>
    <x v="2"/>
    <x v="38"/>
    <x v="0"/>
    <x v="0"/>
    <x v="3"/>
    <n v="0"/>
    <n v="2256"/>
    <n v="0"/>
    <n v="3539"/>
    <s v="Chavezalez"/>
    <s v="Ferry Chavezalez"/>
    <x v="0"/>
  </r>
  <r>
    <x v="7864"/>
    <n v="8388"/>
    <x v="1"/>
    <x v="0"/>
    <s v="F/1724/P"/>
    <x v="1"/>
    <s v="P"/>
    <x v="0"/>
    <x v="28"/>
    <x v="0"/>
    <x v="756"/>
    <x v="0"/>
    <n v="33"/>
    <n v="0"/>
    <n v="0"/>
    <n v="814"/>
    <s v="Ricks"/>
    <s v="Stany Ricks"/>
    <x v="1"/>
  </r>
  <r>
    <x v="7865"/>
    <n v="8390"/>
    <x v="1"/>
    <x v="1"/>
    <s v="G/1370/P"/>
    <x v="3"/>
    <s v="P"/>
    <x v="1"/>
    <x v="9"/>
    <x v="0"/>
    <x v="0"/>
    <x v="0"/>
    <n v="0"/>
    <n v="0"/>
    <n v="0"/>
    <n v="0"/>
    <s v="Sextones"/>
    <s v="Arla Sextones"/>
    <x v="1"/>
  </r>
  <r>
    <x v="7866"/>
    <n v="8392"/>
    <x v="1"/>
    <x v="0"/>
    <s v="F/1610/S"/>
    <x v="1"/>
    <s v="S"/>
    <x v="1"/>
    <x v="1"/>
    <x v="0"/>
    <x v="43"/>
    <x v="987"/>
    <n v="1"/>
    <n v="0"/>
    <n v="0"/>
    <n v="756"/>
    <s v="Brightez"/>
    <s v="Therly Brightez"/>
    <x v="0"/>
  </r>
  <r>
    <x v="7867"/>
    <n v="8393"/>
    <x v="1"/>
    <x v="0"/>
    <s v="F/1725/P"/>
    <x v="1"/>
    <s v="P"/>
    <x v="0"/>
    <x v="33"/>
    <x v="0"/>
    <x v="438"/>
    <x v="82"/>
    <n v="54"/>
    <n v="245"/>
    <n v="95"/>
    <n v="703"/>
    <s v="Bookerson"/>
    <s v="Nancey Bookerson"/>
    <x v="0"/>
  </r>
  <r>
    <x v="7868"/>
    <n v="8394"/>
    <x v="0"/>
    <x v="0"/>
    <s v="B/276/P"/>
    <x v="0"/>
    <s v="P"/>
    <x v="2"/>
    <x v="3"/>
    <x v="1"/>
    <x v="150"/>
    <x v="1396"/>
    <n v="0"/>
    <n v="5577"/>
    <n v="1483"/>
    <n v="8434"/>
    <s v="Foller"/>
    <s v="Rasalm Foller"/>
    <x v="0"/>
  </r>
  <r>
    <x v="7869"/>
    <n v="8395"/>
    <x v="0"/>
    <x v="0"/>
    <s v="D/260/P"/>
    <x v="5"/>
    <s v="P"/>
    <x v="0"/>
    <x v="25"/>
    <x v="0"/>
    <x v="0"/>
    <x v="350"/>
    <n v="0"/>
    <n v="2148"/>
    <n v="319"/>
    <n v="2480"/>
    <s v="Coniple"/>
    <s v="Keidus Coniple"/>
    <x v="0"/>
  </r>
  <r>
    <x v="7870"/>
    <n v="8397"/>
    <x v="1"/>
    <x v="0"/>
    <s v="G/1371/P"/>
    <x v="3"/>
    <s v="P"/>
    <x v="1"/>
    <x v="15"/>
    <x v="0"/>
    <x v="71"/>
    <x v="650"/>
    <n v="404"/>
    <n v="0"/>
    <n v="0"/>
    <n v="510"/>
    <s v="Daughessey"/>
    <s v="Kendy Daughessey"/>
    <x v="1"/>
  </r>
  <r>
    <x v="7871"/>
    <n v="8398"/>
    <x v="0"/>
    <x v="1"/>
    <s v="B/329/S"/>
    <x v="0"/>
    <s v="S"/>
    <x v="0"/>
    <x v="24"/>
    <x v="0"/>
    <x v="0"/>
    <x v="0"/>
    <n v="0"/>
    <n v="0"/>
    <n v="0"/>
    <n v="0"/>
    <s v="Stradick"/>
    <s v="Asch Stradick"/>
    <x v="1"/>
  </r>
  <r>
    <x v="7872"/>
    <n v="8398"/>
    <x v="0"/>
    <x v="1"/>
    <s v="B/329/S"/>
    <x v="0"/>
    <s v="S"/>
    <x v="3"/>
    <x v="54"/>
    <x v="0"/>
    <x v="0"/>
    <x v="0"/>
    <n v="0"/>
    <n v="0"/>
    <n v="0"/>
    <n v="0"/>
    <s v="Stradick"/>
    <s v="Aldus Stradick"/>
    <x v="1"/>
  </r>
  <r>
    <x v="7873"/>
    <n v="8401"/>
    <x v="0"/>
    <x v="1"/>
    <s v="C/315/S"/>
    <x v="7"/>
    <s v="S"/>
    <x v="2"/>
    <x v="14"/>
    <x v="0"/>
    <x v="0"/>
    <x v="0"/>
    <n v="0"/>
    <n v="0"/>
    <n v="0"/>
    <n v="0"/>
    <s v="Susent"/>
    <s v="Ariton Susent"/>
    <x v="1"/>
  </r>
  <r>
    <x v="7874"/>
    <n v="8403"/>
    <x v="0"/>
    <x v="1"/>
    <s v="C/316/S"/>
    <x v="7"/>
    <s v="S"/>
    <x v="2"/>
    <x v="8"/>
    <x v="0"/>
    <x v="0"/>
    <x v="0"/>
    <n v="0"/>
    <n v="0"/>
    <n v="0"/>
    <n v="0"/>
    <s v="Goortedant"/>
    <s v="Antitak Goortedant"/>
    <x v="1"/>
  </r>
  <r>
    <x v="7875"/>
    <n v="8404"/>
    <x v="1"/>
    <x v="1"/>
    <s v="G/1346/S"/>
    <x v="3"/>
    <s v="S"/>
    <x v="0"/>
    <x v="13"/>
    <x v="0"/>
    <x v="0"/>
    <x v="0"/>
    <n v="0"/>
    <n v="0"/>
    <n v="0"/>
    <n v="0"/>
    <s v="Hurles"/>
    <s v="Leria Hurles"/>
    <x v="1"/>
  </r>
  <r>
    <x v="7876"/>
    <n v="8404"/>
    <x v="1"/>
    <x v="1"/>
    <s v="G/1346/S"/>
    <x v="3"/>
    <s v="S"/>
    <x v="0"/>
    <x v="24"/>
    <x v="0"/>
    <x v="0"/>
    <x v="0"/>
    <n v="0"/>
    <n v="0"/>
    <n v="0"/>
    <n v="0"/>
    <s v="Hurles"/>
    <s v="Kimmy Hurles"/>
    <x v="1"/>
  </r>
  <r>
    <x v="7877"/>
    <n v="8405"/>
    <x v="1"/>
    <x v="0"/>
    <s v="G/1372/P"/>
    <x v="3"/>
    <s v="P"/>
    <x v="0"/>
    <x v="12"/>
    <x v="0"/>
    <x v="0"/>
    <x v="0"/>
    <n v="1025"/>
    <n v="0"/>
    <n v="0"/>
    <n v="1025"/>
    <s v="Bairdford"/>
    <s v="Randa Bairdford"/>
    <x v="1"/>
  </r>
  <r>
    <x v="7878"/>
    <n v="8225"/>
    <x v="2"/>
    <x v="0"/>
    <s v=""/>
    <x v="4"/>
    <s v=""/>
    <x v="0"/>
    <x v="24"/>
    <x v="0"/>
    <x v="460"/>
    <x v="0"/>
    <n v="1130"/>
    <n v="0"/>
    <n v="248"/>
    <n v="1463"/>
    <s v="Nutty"/>
    <s v="Heersh Nutty"/>
    <x v="0"/>
  </r>
  <r>
    <x v="7879"/>
    <n v="8407"/>
    <x v="1"/>
    <x v="0"/>
    <s v="F/1613/S"/>
    <x v="1"/>
    <s v="S"/>
    <x v="0"/>
    <x v="10"/>
    <x v="0"/>
    <x v="103"/>
    <x v="1397"/>
    <n v="51"/>
    <n v="0"/>
    <n v="9"/>
    <n v="1394"/>
    <s v="Hessey"/>
    <s v="Amandy Hessey"/>
    <x v="0"/>
  </r>
  <r>
    <x v="7880"/>
    <n v="8409"/>
    <x v="1"/>
    <x v="1"/>
    <s v="G/1373/P"/>
    <x v="3"/>
    <s v="P"/>
    <x v="0"/>
    <x v="43"/>
    <x v="0"/>
    <x v="0"/>
    <x v="0"/>
    <n v="0"/>
    <n v="0"/>
    <n v="0"/>
    <n v="0"/>
    <s v="Hoodgers"/>
    <s v="Dwin Hoodgers"/>
    <x v="0"/>
  </r>
  <r>
    <x v="7881"/>
    <n v="8410"/>
    <x v="1"/>
    <x v="0"/>
    <s v="F/1615/S"/>
    <x v="1"/>
    <s v="S"/>
    <x v="0"/>
    <x v="58"/>
    <x v="0"/>
    <x v="1070"/>
    <x v="193"/>
    <n v="0"/>
    <n v="112"/>
    <n v="0"/>
    <n v="703"/>
    <s v="Guezaley"/>
    <s v="Joyn Guezaley"/>
    <x v="0"/>
  </r>
  <r>
    <x v="7882"/>
    <n v="8411"/>
    <x v="1"/>
    <x v="0"/>
    <s v="F/1726/P"/>
    <x v="1"/>
    <s v="P"/>
    <x v="0"/>
    <x v="24"/>
    <x v="0"/>
    <x v="0"/>
    <x v="1398"/>
    <n v="0"/>
    <n v="0"/>
    <n v="0"/>
    <n v="3137"/>
    <s v="Parsoney"/>
    <s v="Therry Parsoney"/>
    <x v="1"/>
  </r>
  <r>
    <x v="7883"/>
    <n v="8414"/>
    <x v="1"/>
    <x v="0"/>
    <s v="G/1374/P"/>
    <x v="3"/>
    <s v="P"/>
    <x v="0"/>
    <x v="1"/>
    <x v="0"/>
    <x v="0"/>
    <x v="788"/>
    <n v="591"/>
    <n v="22"/>
    <n v="0"/>
    <n v="784"/>
    <s v="Welltonces"/>
    <s v="Cline Welltonces"/>
    <x v="0"/>
  </r>
  <r>
    <x v="7884"/>
    <n v="8416"/>
    <x v="1"/>
    <x v="0"/>
    <s v="E/553/S"/>
    <x v="6"/>
    <s v="S"/>
    <x v="0"/>
    <x v="11"/>
    <x v="0"/>
    <x v="0"/>
    <x v="0"/>
    <n v="635"/>
    <n v="2"/>
    <n v="0"/>
    <n v="637"/>
    <s v="Bakericks"/>
    <s v="Joeula Bakericks"/>
    <x v="1"/>
  </r>
  <r>
    <x v="7885"/>
    <n v="8418"/>
    <x v="0"/>
    <x v="1"/>
    <s v="B/330/S"/>
    <x v="0"/>
    <s v="S"/>
    <x v="2"/>
    <x v="45"/>
    <x v="0"/>
    <x v="0"/>
    <x v="0"/>
    <n v="0"/>
    <n v="0"/>
    <n v="0"/>
    <n v="0"/>
    <s v="Baleful"/>
    <s v="Diram Baleful"/>
    <x v="1"/>
  </r>
  <r>
    <x v="7886"/>
    <n v="8418"/>
    <x v="0"/>
    <x v="0"/>
    <s v="B/330/S"/>
    <x v="0"/>
    <s v="S"/>
    <x v="0"/>
    <x v="41"/>
    <x v="0"/>
    <x v="0"/>
    <x v="0"/>
    <n v="0"/>
    <n v="206"/>
    <n v="2684"/>
    <n v="2890"/>
    <s v="Baleful"/>
    <s v="Maiah Baleful"/>
    <x v="0"/>
  </r>
  <r>
    <x v="7887"/>
    <n v="8419"/>
    <x v="1"/>
    <x v="0"/>
    <s v="F/1618/S"/>
    <x v="1"/>
    <s v="S"/>
    <x v="0"/>
    <x v="43"/>
    <x v="0"/>
    <x v="0"/>
    <x v="911"/>
    <n v="481"/>
    <n v="0"/>
    <n v="0"/>
    <n v="649"/>
    <s v="Mosepherry"/>
    <s v="Fanna Mosepherry"/>
    <x v="1"/>
  </r>
  <r>
    <x v="7888"/>
    <n v="8419"/>
    <x v="1"/>
    <x v="1"/>
    <s v="G/1349/S"/>
    <x v="3"/>
    <s v="S"/>
    <x v="0"/>
    <x v="28"/>
    <x v="0"/>
    <x v="0"/>
    <x v="0"/>
    <n v="0"/>
    <n v="0"/>
    <n v="0"/>
    <n v="0"/>
    <s v="Mosepherry"/>
    <s v="Doryn Mosepherry"/>
    <x v="1"/>
  </r>
  <r>
    <x v="7889"/>
    <n v="8420"/>
    <x v="1"/>
    <x v="0"/>
    <s v="E/554/S"/>
    <x v="6"/>
    <s v="S"/>
    <x v="0"/>
    <x v="28"/>
    <x v="0"/>
    <x v="1208"/>
    <x v="260"/>
    <n v="0"/>
    <n v="58"/>
    <n v="0"/>
    <n v="4272"/>
    <s v="Hayder"/>
    <s v="Janne Hayder"/>
    <x v="0"/>
  </r>
  <r>
    <x v="7890"/>
    <n v="8421"/>
    <x v="1"/>
    <x v="0"/>
    <s v="F/1619/S"/>
    <x v="1"/>
    <s v="S"/>
    <x v="0"/>
    <x v="38"/>
    <x v="0"/>
    <x v="27"/>
    <x v="423"/>
    <n v="739"/>
    <n v="0"/>
    <n v="33"/>
    <n v="803"/>
    <s v="Flemaney"/>
    <s v="Adrie Flemaney"/>
    <x v="1"/>
  </r>
  <r>
    <x v="7891"/>
    <n v="8423"/>
    <x v="1"/>
    <x v="0"/>
    <s v="F/1620/S"/>
    <x v="1"/>
    <s v="S"/>
    <x v="0"/>
    <x v="15"/>
    <x v="0"/>
    <x v="0"/>
    <x v="0"/>
    <n v="6"/>
    <n v="0"/>
    <n v="733"/>
    <n v="739"/>
    <s v="Bartez"/>
    <s v="Analdy Bartez"/>
    <x v="0"/>
  </r>
  <r>
    <x v="7892"/>
    <n v="8427"/>
    <x v="1"/>
    <x v="1"/>
    <s v="G/1376/P"/>
    <x v="3"/>
    <s v="P"/>
    <x v="1"/>
    <x v="30"/>
    <x v="0"/>
    <x v="0"/>
    <x v="0"/>
    <n v="0"/>
    <n v="0"/>
    <n v="0"/>
    <n v="0"/>
    <s v="Sosanturney"/>
    <s v="Nice Sosanturney"/>
    <x v="0"/>
  </r>
  <r>
    <x v="7893"/>
    <n v="8429"/>
    <x v="1"/>
    <x v="1"/>
    <s v="G/1351/S"/>
    <x v="3"/>
    <s v="S"/>
    <x v="2"/>
    <x v="40"/>
    <x v="0"/>
    <x v="0"/>
    <x v="0"/>
    <n v="0"/>
    <n v="0"/>
    <n v="0"/>
    <n v="0"/>
    <s v="Donson"/>
    <s v="Briney Donson"/>
    <x v="1"/>
  </r>
  <r>
    <x v="7894"/>
    <n v="8430"/>
    <x v="1"/>
    <x v="0"/>
    <s v="F/1621/S"/>
    <x v="1"/>
    <s v="S"/>
    <x v="0"/>
    <x v="19"/>
    <x v="0"/>
    <x v="92"/>
    <x v="0"/>
    <n v="546"/>
    <n v="0"/>
    <n v="0"/>
    <n v="870"/>
    <s v="Carlsonney"/>
    <s v="Wenten Carlsonney"/>
    <x v="0"/>
  </r>
  <r>
    <x v="7895"/>
    <n v="8431"/>
    <x v="0"/>
    <x v="1"/>
    <s v="B/277/P"/>
    <x v="0"/>
    <s v="P"/>
    <x v="2"/>
    <x v="1"/>
    <x v="0"/>
    <x v="0"/>
    <x v="0"/>
    <n v="0"/>
    <n v="0"/>
    <n v="0"/>
    <n v="0"/>
    <s v="Myling"/>
    <s v="Alcorab Myling"/>
    <x v="1"/>
  </r>
  <r>
    <x v="7896"/>
    <n v="8431"/>
    <x v="0"/>
    <x v="0"/>
    <s v="B/277/P"/>
    <x v="0"/>
    <s v="P"/>
    <x v="2"/>
    <x v="6"/>
    <x v="0"/>
    <x v="27"/>
    <x v="1399"/>
    <n v="25"/>
    <n v="564"/>
    <n v="13"/>
    <n v="5283"/>
    <s v="Myling"/>
    <s v="Zinoces Myling"/>
    <x v="0"/>
  </r>
  <r>
    <x v="7897"/>
    <n v="8432"/>
    <x v="1"/>
    <x v="1"/>
    <s v="G/1377/P"/>
    <x v="3"/>
    <s v="P"/>
    <x v="0"/>
    <x v="39"/>
    <x v="0"/>
    <x v="0"/>
    <x v="0"/>
    <n v="0"/>
    <n v="0"/>
    <n v="0"/>
    <n v="0"/>
    <s v="Currisones"/>
    <s v="Gileen Currisones"/>
    <x v="0"/>
  </r>
  <r>
    <x v="7898"/>
    <n v="8433"/>
    <x v="1"/>
    <x v="0"/>
    <s v="F/1729/P"/>
    <x v="1"/>
    <s v="P"/>
    <x v="0"/>
    <x v="36"/>
    <x v="0"/>
    <x v="442"/>
    <x v="173"/>
    <n v="2"/>
    <n v="2"/>
    <n v="16"/>
    <n v="969"/>
    <s v="Gilesonston"/>
    <s v="Royce Gilesonston"/>
    <x v="1"/>
  </r>
  <r>
    <x v="7899"/>
    <n v="8437"/>
    <x v="1"/>
    <x v="0"/>
    <s v=""/>
    <x v="4"/>
    <s v=""/>
    <x v="1"/>
    <x v="39"/>
    <x v="0"/>
    <x v="685"/>
    <x v="0"/>
    <n v="132"/>
    <n v="334"/>
    <n v="176"/>
    <n v="694"/>
    <s v="Tersony"/>
    <s v="Anny Tersony"/>
    <x v="0"/>
  </r>
  <r>
    <x v="7900"/>
    <n v="8226"/>
    <x v="2"/>
    <x v="1"/>
    <s v="F/1572/S"/>
    <x v="1"/>
    <s v="S"/>
    <x v="0"/>
    <x v="47"/>
    <x v="0"/>
    <x v="0"/>
    <x v="0"/>
    <n v="0"/>
    <n v="0"/>
    <n v="0"/>
    <n v="0"/>
    <s v="Mille"/>
    <s v="Sunk Mille"/>
    <x v="1"/>
  </r>
  <r>
    <x v="7901"/>
    <n v="8441"/>
    <x v="1"/>
    <x v="1"/>
    <s v="G/1352/S"/>
    <x v="3"/>
    <s v="S"/>
    <x v="2"/>
    <x v="4"/>
    <x v="0"/>
    <x v="0"/>
    <x v="0"/>
    <n v="0"/>
    <n v="0"/>
    <n v="0"/>
    <n v="0"/>
    <s v="Loverceson"/>
    <s v="Carita Loverceson"/>
    <x v="1"/>
  </r>
  <r>
    <x v="7902"/>
    <n v="8226"/>
    <x v="2"/>
    <x v="1"/>
    <s v="F/1572/S"/>
    <x v="1"/>
    <s v="S"/>
    <x v="0"/>
    <x v="12"/>
    <x v="0"/>
    <x v="0"/>
    <x v="0"/>
    <n v="0"/>
    <n v="0"/>
    <n v="0"/>
    <n v="0"/>
    <s v="Mille"/>
    <s v="Guark Mille"/>
    <x v="1"/>
  </r>
  <r>
    <x v="7903"/>
    <n v="8444"/>
    <x v="1"/>
    <x v="0"/>
    <s v="F/1733/P"/>
    <x v="1"/>
    <s v="P"/>
    <x v="0"/>
    <x v="13"/>
    <x v="0"/>
    <x v="0"/>
    <x v="1400"/>
    <n v="1"/>
    <n v="0"/>
    <n v="2"/>
    <n v="1573"/>
    <s v="Monsoney"/>
    <s v="Robyna Monsoney"/>
    <x v="0"/>
  </r>
  <r>
    <x v="7904"/>
    <n v="8447"/>
    <x v="1"/>
    <x v="0"/>
    <s v="F/1734/P"/>
    <x v="1"/>
    <s v="P"/>
    <x v="0"/>
    <x v="36"/>
    <x v="0"/>
    <x v="27"/>
    <x v="0"/>
    <n v="1"/>
    <n v="14"/>
    <n v="1491"/>
    <n v="1507"/>
    <s v="Joyneidez"/>
    <s v="Erine Joyneidez"/>
    <x v="0"/>
  </r>
  <r>
    <x v="7905"/>
    <n v="8448"/>
    <x v="0"/>
    <x v="1"/>
    <s v="B/278/P"/>
    <x v="0"/>
    <s v="P"/>
    <x v="2"/>
    <x v="59"/>
    <x v="0"/>
    <x v="0"/>
    <x v="0"/>
    <n v="0"/>
    <n v="0"/>
    <n v="0"/>
    <n v="0"/>
    <s v="Haftical"/>
    <s v="Phernar Haftical"/>
    <x v="1"/>
  </r>
  <r>
    <x v="7906"/>
    <n v="8449"/>
    <x v="0"/>
    <x v="0"/>
    <s v="C/317/S"/>
    <x v="7"/>
    <s v="S"/>
    <x v="2"/>
    <x v="25"/>
    <x v="0"/>
    <x v="0"/>
    <x v="1401"/>
    <n v="0"/>
    <n v="9655"/>
    <n v="859"/>
    <n v="12668"/>
    <s v="Purellliss"/>
    <s v="Arrain Purellliss"/>
    <x v="0"/>
  </r>
  <r>
    <x v="7907"/>
    <n v="8449"/>
    <x v="0"/>
    <x v="0"/>
    <s v="C/317/S"/>
    <x v="7"/>
    <s v="S"/>
    <x v="0"/>
    <x v="53"/>
    <x v="0"/>
    <x v="0"/>
    <x v="1402"/>
    <n v="0"/>
    <n v="44"/>
    <n v="562"/>
    <n v="3676"/>
    <s v="Purellliss"/>
    <s v="Sarino Purellliss"/>
    <x v="1"/>
  </r>
  <r>
    <x v="7908"/>
    <n v="8226"/>
    <x v="2"/>
    <x v="1"/>
    <s v="F/1572/S"/>
    <x v="1"/>
    <s v="S"/>
    <x v="0"/>
    <x v="17"/>
    <x v="0"/>
    <x v="0"/>
    <x v="0"/>
    <n v="0"/>
    <n v="0"/>
    <n v="0"/>
    <n v="0"/>
    <s v="Mille"/>
    <s v="Crunde Mille"/>
    <x v="1"/>
  </r>
  <r>
    <x v="7909"/>
    <n v="8254"/>
    <x v="2"/>
    <x v="1"/>
    <s v="F/1700/P"/>
    <x v="1"/>
    <s v="P"/>
    <x v="0"/>
    <x v="34"/>
    <x v="0"/>
    <x v="0"/>
    <x v="0"/>
    <n v="0"/>
    <n v="0"/>
    <n v="0"/>
    <n v="0"/>
    <s v="Cone"/>
    <s v="Cocowl Cone"/>
    <x v="1"/>
  </r>
  <r>
    <x v="7910"/>
    <n v="8452"/>
    <x v="0"/>
    <x v="0"/>
    <s v="C/279/P"/>
    <x v="7"/>
    <s v="P"/>
    <x v="2"/>
    <x v="58"/>
    <x v="1"/>
    <x v="0"/>
    <x v="857"/>
    <n v="1536"/>
    <n v="0"/>
    <n v="7953"/>
    <n v="10320"/>
    <s v="Voliat"/>
    <s v="Alraia Voliat"/>
    <x v="0"/>
  </r>
  <r>
    <x v="7911"/>
    <n v="8452"/>
    <x v="0"/>
    <x v="1"/>
    <s v="C/279/P"/>
    <x v="7"/>
    <s v="P"/>
    <x v="0"/>
    <x v="10"/>
    <x v="0"/>
    <x v="0"/>
    <x v="0"/>
    <n v="0"/>
    <n v="0"/>
    <n v="0"/>
    <n v="0"/>
    <s v="Voliat"/>
    <s v="Jabbab Voliat"/>
    <x v="1"/>
  </r>
  <r>
    <x v="7912"/>
    <n v="8452"/>
    <x v="0"/>
    <x v="1"/>
    <s v="C/279/P"/>
    <x v="7"/>
    <s v="P"/>
    <x v="2"/>
    <x v="46"/>
    <x v="0"/>
    <x v="0"/>
    <x v="0"/>
    <n v="0"/>
    <n v="0"/>
    <n v="0"/>
    <n v="0"/>
    <s v="Voliat"/>
    <s v="Atrino Voliat"/>
    <x v="1"/>
  </r>
  <r>
    <x v="7913"/>
    <n v="8452"/>
    <x v="0"/>
    <x v="0"/>
    <s v="C/279/P"/>
    <x v="7"/>
    <s v="P"/>
    <x v="0"/>
    <x v="39"/>
    <x v="0"/>
    <x v="0"/>
    <x v="1403"/>
    <n v="18"/>
    <n v="1669"/>
    <n v="49"/>
    <n v="2791"/>
    <s v="Voliat"/>
    <s v="Muonon Voliat"/>
    <x v="1"/>
  </r>
  <r>
    <x v="7914"/>
    <n v="8454"/>
    <x v="1"/>
    <x v="0"/>
    <s v="G/1354/S"/>
    <x v="3"/>
    <s v="S"/>
    <x v="0"/>
    <x v="43"/>
    <x v="0"/>
    <x v="42"/>
    <x v="0"/>
    <n v="265"/>
    <n v="396"/>
    <n v="0"/>
    <n v="773"/>
    <s v="Workmans"/>
    <s v="Elle Workmans"/>
    <x v="0"/>
  </r>
  <r>
    <x v="7915"/>
    <n v="8456"/>
    <x v="0"/>
    <x v="1"/>
    <s v="C/280/P"/>
    <x v="7"/>
    <s v="P"/>
    <x v="2"/>
    <x v="3"/>
    <x v="0"/>
    <x v="0"/>
    <x v="0"/>
    <n v="0"/>
    <n v="0"/>
    <n v="0"/>
    <n v="0"/>
    <s v="Calazy"/>
    <s v="Eltais Calazy"/>
    <x v="1"/>
  </r>
  <r>
    <x v="7916"/>
    <n v="8457"/>
    <x v="1"/>
    <x v="0"/>
    <s v="F/1627/S"/>
    <x v="1"/>
    <s v="S"/>
    <x v="0"/>
    <x v="40"/>
    <x v="0"/>
    <x v="249"/>
    <x v="0"/>
    <n v="0"/>
    <n v="332"/>
    <n v="270"/>
    <n v="631"/>
    <s v="Lopelases"/>
    <s v="Erie Lopelases"/>
    <x v="0"/>
  </r>
  <r>
    <x v="7917"/>
    <n v="8458"/>
    <x v="0"/>
    <x v="0"/>
    <s v="C/319/S"/>
    <x v="7"/>
    <s v="S"/>
    <x v="2"/>
    <x v="55"/>
    <x v="0"/>
    <x v="0"/>
    <x v="1404"/>
    <n v="31"/>
    <n v="665"/>
    <n v="6329"/>
    <n v="11326"/>
    <s v="Sempreate"/>
    <s v="Atonea Sempreate"/>
    <x v="0"/>
  </r>
  <r>
    <x v="7918"/>
    <n v="8458"/>
    <x v="0"/>
    <x v="1"/>
    <s v="C/319/S"/>
    <x v="7"/>
    <s v="S"/>
    <x v="2"/>
    <x v="1"/>
    <x v="0"/>
    <x v="0"/>
    <x v="0"/>
    <n v="0"/>
    <n v="0"/>
    <n v="0"/>
    <n v="0"/>
    <s v="Sempreate"/>
    <s v="Canon Sempreate"/>
    <x v="1"/>
  </r>
  <r>
    <x v="7919"/>
    <n v="8458"/>
    <x v="0"/>
    <x v="1"/>
    <s v="C/319/S"/>
    <x v="7"/>
    <s v="S"/>
    <x v="2"/>
    <x v="43"/>
    <x v="0"/>
    <x v="0"/>
    <x v="0"/>
    <n v="0"/>
    <n v="0"/>
    <n v="0"/>
    <n v="0"/>
    <s v="Sempreate"/>
    <s v="Etamino Sempreate"/>
    <x v="1"/>
  </r>
  <r>
    <x v="7920"/>
    <n v="8458"/>
    <x v="0"/>
    <x v="1"/>
    <s v="C/319/S"/>
    <x v="7"/>
    <s v="S"/>
    <x v="0"/>
    <x v="48"/>
    <x v="0"/>
    <x v="0"/>
    <x v="0"/>
    <n v="0"/>
    <n v="0"/>
    <n v="0"/>
    <n v="0"/>
    <s v="Sempreate"/>
    <s v="Tachib Sempreate"/>
    <x v="1"/>
  </r>
  <r>
    <x v="7921"/>
    <n v="8458"/>
    <x v="0"/>
    <x v="0"/>
    <s v="C/319/S"/>
    <x v="7"/>
    <s v="S"/>
    <x v="0"/>
    <x v="7"/>
    <x v="0"/>
    <x v="1209"/>
    <x v="1405"/>
    <n v="0"/>
    <n v="0"/>
    <n v="17"/>
    <n v="3444"/>
    <s v="Sempreate"/>
    <s v="Hezenif Sempreate"/>
    <x v="1"/>
  </r>
  <r>
    <x v="7922"/>
    <n v="8458"/>
    <x v="0"/>
    <x v="0"/>
    <s v="C/319/S"/>
    <x v="7"/>
    <s v="S"/>
    <x v="0"/>
    <x v="6"/>
    <x v="1"/>
    <x v="27"/>
    <x v="1406"/>
    <n v="0"/>
    <n v="5"/>
    <n v="119"/>
    <n v="5735"/>
    <s v="Bealvewd"/>
    <s v="Minopus Bealvewd"/>
    <x v="1"/>
  </r>
  <r>
    <x v="7923"/>
    <n v="8459"/>
    <x v="1"/>
    <x v="1"/>
    <s v="G/1355/S"/>
    <x v="3"/>
    <s v="S"/>
    <x v="1"/>
    <x v="26"/>
    <x v="0"/>
    <x v="0"/>
    <x v="0"/>
    <n v="0"/>
    <n v="0"/>
    <n v="0"/>
    <n v="0"/>
    <s v="Morandry"/>
    <s v="Dorice Morandry"/>
    <x v="0"/>
  </r>
  <r>
    <x v="7924"/>
    <n v="8460"/>
    <x v="1"/>
    <x v="0"/>
    <s v="F/1628/S"/>
    <x v="1"/>
    <s v="S"/>
    <x v="0"/>
    <x v="0"/>
    <x v="0"/>
    <x v="0"/>
    <x v="179"/>
    <n v="63"/>
    <n v="677"/>
    <n v="0"/>
    <n v="761"/>
    <s v="Ewisentley"/>
    <s v="Kelle Ewisentley"/>
    <x v="0"/>
  </r>
  <r>
    <x v="7925"/>
    <n v="8462"/>
    <x v="1"/>
    <x v="0"/>
    <s v="F/1629/S"/>
    <x v="1"/>
    <s v="S"/>
    <x v="0"/>
    <x v="33"/>
    <x v="0"/>
    <x v="9"/>
    <x v="505"/>
    <n v="0"/>
    <n v="0"/>
    <n v="0"/>
    <n v="672"/>
    <s v="Klindsey"/>
    <s v="Maen Klindsey"/>
    <x v="1"/>
  </r>
  <r>
    <x v="7926"/>
    <n v="8463"/>
    <x v="1"/>
    <x v="0"/>
    <s v="F/1630/S"/>
    <x v="1"/>
    <s v="S"/>
    <x v="2"/>
    <x v="1"/>
    <x v="0"/>
    <x v="0"/>
    <x v="0"/>
    <n v="608"/>
    <n v="37"/>
    <n v="0"/>
    <n v="645"/>
    <s v="Hoppernardy"/>
    <s v="Jeret Hoppernardy"/>
    <x v="0"/>
  </r>
  <r>
    <x v="7927"/>
    <n v="8257"/>
    <x v="2"/>
    <x v="0"/>
    <s v="E/529/P"/>
    <x v="6"/>
    <s v="P"/>
    <x v="0"/>
    <x v="54"/>
    <x v="0"/>
    <x v="645"/>
    <x v="0"/>
    <n v="653"/>
    <n v="0"/>
    <n v="0"/>
    <n v="1049"/>
    <s v="Bert"/>
    <s v="Tex Bert"/>
    <x v="0"/>
  </r>
  <r>
    <x v="7928"/>
    <n v="8264"/>
    <x v="2"/>
    <x v="0"/>
    <s v="F/1584/S"/>
    <x v="1"/>
    <s v="S"/>
    <x v="0"/>
    <x v="33"/>
    <x v="0"/>
    <x v="9"/>
    <x v="0"/>
    <n v="1008"/>
    <n v="0"/>
    <n v="0"/>
    <n v="1040"/>
    <s v="Ste"/>
    <s v="Lifes Ste"/>
    <x v="1"/>
  </r>
  <r>
    <x v="7929"/>
    <n v="8466"/>
    <x v="1"/>
    <x v="0"/>
    <s v="F/1737/P"/>
    <x v="1"/>
    <s v="P"/>
    <x v="0"/>
    <x v="33"/>
    <x v="0"/>
    <x v="0"/>
    <x v="144"/>
    <n v="0"/>
    <n v="687"/>
    <n v="10"/>
    <n v="702"/>
    <s v="Leonaldez"/>
    <s v="Miken Leonaldez"/>
    <x v="0"/>
  </r>
  <r>
    <x v="7930"/>
    <n v="8467"/>
    <x v="1"/>
    <x v="1"/>
    <s v="G/1379/P"/>
    <x v="3"/>
    <s v="P"/>
    <x v="2"/>
    <x v="9"/>
    <x v="0"/>
    <x v="0"/>
    <x v="0"/>
    <n v="0"/>
    <n v="0"/>
    <n v="0"/>
    <n v="0"/>
    <s v="Hebernandry"/>
    <s v="Branda Hebernandry"/>
    <x v="1"/>
  </r>
  <r>
    <x v="7931"/>
    <n v="8267"/>
    <x v="2"/>
    <x v="0"/>
    <s v="E/530/P"/>
    <x v="6"/>
    <s v="P"/>
    <x v="0"/>
    <x v="19"/>
    <x v="0"/>
    <x v="1210"/>
    <x v="0"/>
    <n v="48"/>
    <n v="946"/>
    <n v="0"/>
    <n v="1298"/>
    <s v="Cla"/>
    <s v="Ret Cla"/>
    <x v="0"/>
  </r>
  <r>
    <x v="7932"/>
    <n v="8469"/>
    <x v="1"/>
    <x v="1"/>
    <s v="G/1356/S"/>
    <x v="3"/>
    <s v="S"/>
    <x v="2"/>
    <x v="40"/>
    <x v="0"/>
    <x v="0"/>
    <x v="0"/>
    <n v="0"/>
    <n v="0"/>
    <n v="0"/>
    <n v="0"/>
    <s v="Cames"/>
    <s v="Benja Cames"/>
    <x v="1"/>
  </r>
  <r>
    <x v="7933"/>
    <n v="8470"/>
    <x v="0"/>
    <x v="0"/>
    <s v="C/281/P"/>
    <x v="7"/>
    <s v="P"/>
    <x v="2"/>
    <x v="14"/>
    <x v="1"/>
    <x v="1211"/>
    <x v="204"/>
    <n v="0"/>
    <n v="3220"/>
    <n v="2285"/>
    <n v="14028"/>
    <s v="Aloubtled"/>
    <s v="Brafirk Aloubtled"/>
    <x v="0"/>
  </r>
  <r>
    <x v="7934"/>
    <n v="8471"/>
    <x v="0"/>
    <x v="0"/>
    <s v="E/556/S"/>
    <x v="6"/>
    <s v="S"/>
    <x v="2"/>
    <x v="77"/>
    <x v="1"/>
    <x v="0"/>
    <x v="1145"/>
    <n v="1"/>
    <n v="1873"/>
    <n v="45"/>
    <n v="3747"/>
    <s v="Metiveal"/>
    <s v="Bosonon Metiveal"/>
    <x v="0"/>
  </r>
  <r>
    <x v="7935"/>
    <n v="8472"/>
    <x v="1"/>
    <x v="1"/>
    <s v="G/1380/P"/>
    <x v="3"/>
    <s v="P"/>
    <x v="0"/>
    <x v="35"/>
    <x v="0"/>
    <x v="0"/>
    <x v="0"/>
    <n v="0"/>
    <n v="0"/>
    <n v="0"/>
    <n v="0"/>
    <s v="Douglasen"/>
    <s v="Rankie Douglasen"/>
    <x v="0"/>
  </r>
  <r>
    <x v="7936"/>
    <n v="8474"/>
    <x v="1"/>
    <x v="0"/>
    <s v="F/1632/S"/>
    <x v="1"/>
    <s v="S"/>
    <x v="2"/>
    <x v="33"/>
    <x v="0"/>
    <x v="5"/>
    <x v="700"/>
    <n v="94"/>
    <n v="33"/>
    <n v="518"/>
    <n v="737"/>
    <s v="Weaves"/>
    <s v="Eriky Weaves"/>
    <x v="0"/>
  </r>
  <r>
    <x v="7937"/>
    <n v="8475"/>
    <x v="0"/>
    <x v="0"/>
    <s v="B/331/S"/>
    <x v="0"/>
    <s v="S"/>
    <x v="2"/>
    <x v="18"/>
    <x v="0"/>
    <x v="0"/>
    <x v="1407"/>
    <n v="1083"/>
    <n v="110"/>
    <n v="1132"/>
    <n v="5133"/>
    <s v="Aindlylid"/>
    <s v="Sadares Aindlylid"/>
    <x v="0"/>
  </r>
  <r>
    <x v="7938"/>
    <n v="8475"/>
    <x v="0"/>
    <x v="0"/>
    <s v="B/331/S"/>
    <x v="0"/>
    <s v="S"/>
    <x v="2"/>
    <x v="33"/>
    <x v="0"/>
    <x v="71"/>
    <x v="1408"/>
    <n v="64"/>
    <n v="4952"/>
    <n v="1734"/>
    <n v="11639"/>
    <s v="Aindlylid"/>
    <s v="Shellum Aindlylid"/>
    <x v="0"/>
  </r>
  <r>
    <x v="7939"/>
    <n v="8267"/>
    <x v="2"/>
    <x v="1"/>
    <s v="F/1701/P"/>
    <x v="1"/>
    <s v="P"/>
    <x v="0"/>
    <x v="36"/>
    <x v="0"/>
    <x v="0"/>
    <x v="0"/>
    <n v="0"/>
    <n v="0"/>
    <n v="0"/>
    <n v="0"/>
    <s v="Cla"/>
    <s v="Berers Cla"/>
    <x v="1"/>
  </r>
  <r>
    <x v="7940"/>
    <n v="8477"/>
    <x v="1"/>
    <x v="0"/>
    <s v="F/1633/S"/>
    <x v="1"/>
    <s v="S"/>
    <x v="0"/>
    <x v="40"/>
    <x v="0"/>
    <x v="0"/>
    <x v="10"/>
    <n v="51"/>
    <n v="1711"/>
    <n v="219"/>
    <n v="1982"/>
    <s v="Hickerson"/>
    <s v="Ellie Hickerson"/>
    <x v="0"/>
  </r>
  <r>
    <x v="7941"/>
    <n v="8479"/>
    <x v="1"/>
    <x v="0"/>
    <s v="F/1738/P"/>
    <x v="1"/>
    <s v="P"/>
    <x v="0"/>
    <x v="38"/>
    <x v="2"/>
    <x v="0"/>
    <x v="0"/>
    <n v="0"/>
    <n v="716"/>
    <n v="0"/>
    <n v="716"/>
    <s v="Cardner"/>
    <s v="Heremy Cardner"/>
    <x v="0"/>
  </r>
  <r>
    <x v="7942"/>
    <n v="8480"/>
    <x v="1"/>
    <x v="0"/>
    <s v="G/1382/P"/>
    <x v="3"/>
    <s v="P"/>
    <x v="0"/>
    <x v="18"/>
    <x v="0"/>
    <x v="1212"/>
    <x v="0"/>
    <n v="143"/>
    <n v="1443"/>
    <n v="555"/>
    <n v="2329"/>
    <s v="Cartz"/>
    <s v="Aleroy Cartz"/>
    <x v="0"/>
  </r>
  <r>
    <x v="7943"/>
    <n v="8480"/>
    <x v="1"/>
    <x v="0"/>
    <s v="G/1382/P"/>
    <x v="3"/>
    <s v="P"/>
    <x v="0"/>
    <x v="22"/>
    <x v="0"/>
    <x v="0"/>
    <x v="412"/>
    <n v="3"/>
    <n v="34"/>
    <n v="0"/>
    <n v="884"/>
    <s v="Cartz"/>
    <s v="Shalle Cartz"/>
    <x v="0"/>
  </r>
  <r>
    <x v="7944"/>
    <n v="8481"/>
    <x v="0"/>
    <x v="1"/>
    <s v="B/332/S"/>
    <x v="0"/>
    <s v="S"/>
    <x v="0"/>
    <x v="62"/>
    <x v="0"/>
    <x v="0"/>
    <x v="0"/>
    <n v="0"/>
    <n v="0"/>
    <n v="0"/>
    <n v="0"/>
    <s v="Braned"/>
    <s v="Mesarid Braned"/>
    <x v="1"/>
  </r>
  <r>
    <x v="7945"/>
    <n v="8482"/>
    <x v="1"/>
    <x v="1"/>
    <s v="G/1358/S"/>
    <x v="3"/>
    <s v="S"/>
    <x v="2"/>
    <x v="52"/>
    <x v="0"/>
    <x v="0"/>
    <x v="0"/>
    <n v="0"/>
    <n v="0"/>
    <n v="0"/>
    <n v="0"/>
    <s v="Thonyderson"/>
    <s v="Lynnie Thonyderson"/>
    <x v="0"/>
  </r>
  <r>
    <x v="7946"/>
    <n v="8483"/>
    <x v="0"/>
    <x v="1"/>
    <s v="D/253/S"/>
    <x v="5"/>
    <s v="S"/>
    <x v="0"/>
    <x v="19"/>
    <x v="1"/>
    <x v="0"/>
    <x v="0"/>
    <n v="0"/>
    <n v="0"/>
    <n v="0"/>
    <n v="0"/>
    <s v="Clutcheed"/>
    <s v="Axinon Clutcheed"/>
    <x v="1"/>
  </r>
  <r>
    <x v="7947"/>
    <n v="8486"/>
    <x v="1"/>
    <x v="1"/>
    <s v="G/1360/S"/>
    <x v="3"/>
    <s v="S"/>
    <x v="0"/>
    <x v="43"/>
    <x v="0"/>
    <x v="0"/>
    <x v="0"/>
    <n v="0"/>
    <n v="0"/>
    <n v="0"/>
    <n v="0"/>
    <s v="Anthompson"/>
    <s v="France Anthompson"/>
    <x v="1"/>
  </r>
  <r>
    <x v="7948"/>
    <n v="8487"/>
    <x v="0"/>
    <x v="0"/>
    <s v="C/282/P"/>
    <x v="7"/>
    <s v="P"/>
    <x v="2"/>
    <x v="25"/>
    <x v="1"/>
    <x v="363"/>
    <x v="0"/>
    <n v="0"/>
    <n v="88"/>
    <n v="9811"/>
    <n v="9964"/>
    <s v="Boderbint"/>
    <s v="Kajamak Boderbint"/>
    <x v="0"/>
  </r>
  <r>
    <x v="7949"/>
    <n v="8489"/>
    <x v="1"/>
    <x v="1"/>
    <s v="G/1383/P"/>
    <x v="3"/>
    <s v="P"/>
    <x v="1"/>
    <x v="15"/>
    <x v="0"/>
    <x v="0"/>
    <x v="0"/>
    <n v="0"/>
    <n v="0"/>
    <n v="0"/>
    <n v="0"/>
    <s v="Danielps"/>
    <s v="Elicey Danielps"/>
    <x v="1"/>
  </r>
  <r>
    <x v="7950"/>
    <n v="8272"/>
    <x v="2"/>
    <x v="0"/>
    <s v="F/1587/S"/>
    <x v="1"/>
    <s v="S"/>
    <x v="0"/>
    <x v="16"/>
    <x v="0"/>
    <x v="0"/>
    <x v="0"/>
    <n v="0"/>
    <n v="0"/>
    <n v="0"/>
    <n v="0"/>
    <s v="Fache"/>
    <s v="Pigars Fache"/>
    <x v="1"/>
  </r>
  <r>
    <x v="7951"/>
    <n v="8492"/>
    <x v="1"/>
    <x v="0"/>
    <s v="F/1740/P"/>
    <x v="1"/>
    <s v="P"/>
    <x v="0"/>
    <x v="7"/>
    <x v="0"/>
    <x v="0"/>
    <x v="481"/>
    <n v="3"/>
    <n v="667"/>
    <n v="0"/>
    <n v="732"/>
    <s v="Tersimpson"/>
    <s v="Lis Tersimpson"/>
    <x v="1"/>
  </r>
  <r>
    <x v="7952"/>
    <n v="8493"/>
    <x v="1"/>
    <x v="1"/>
    <s v="G/1384/P"/>
    <x v="3"/>
    <s v="P"/>
    <x v="1"/>
    <x v="15"/>
    <x v="0"/>
    <x v="0"/>
    <x v="0"/>
    <n v="0"/>
    <n v="0"/>
    <n v="0"/>
    <n v="0"/>
    <s v="Goodson"/>
    <s v="Hanna Goodson"/>
    <x v="0"/>
  </r>
  <r>
    <x v="7953"/>
    <n v="8272"/>
    <x v="2"/>
    <x v="1"/>
    <s v="F/1587/S"/>
    <x v="1"/>
    <s v="S"/>
    <x v="0"/>
    <x v="32"/>
    <x v="0"/>
    <x v="0"/>
    <x v="0"/>
    <n v="0"/>
    <n v="0"/>
    <n v="0"/>
    <n v="0"/>
    <s v="Fache"/>
    <s v="Mesh Fache"/>
    <x v="1"/>
  </r>
  <r>
    <x v="7954"/>
    <n v="8495"/>
    <x v="0"/>
    <x v="0"/>
    <s v="C/283/P"/>
    <x v="7"/>
    <s v="P"/>
    <x v="2"/>
    <x v="12"/>
    <x v="0"/>
    <x v="286"/>
    <x v="331"/>
    <n v="1"/>
    <n v="1254"/>
    <n v="2"/>
    <n v="6029"/>
    <s v="Rupent"/>
    <s v="Zauri Rupent"/>
    <x v="1"/>
  </r>
  <r>
    <x v="7955"/>
    <n v="8272"/>
    <x v="2"/>
    <x v="1"/>
    <s v="F/1587/S"/>
    <x v="1"/>
    <s v="S"/>
    <x v="0"/>
    <x v="19"/>
    <x v="0"/>
    <x v="0"/>
    <x v="0"/>
    <n v="0"/>
    <n v="0"/>
    <n v="0"/>
    <n v="0"/>
    <s v="Fache"/>
    <s v="Plat Fache"/>
    <x v="1"/>
  </r>
  <r>
    <x v="7956"/>
    <n v="8275"/>
    <x v="2"/>
    <x v="1"/>
    <s v="F/1588/S"/>
    <x v="1"/>
    <s v="S"/>
    <x v="0"/>
    <x v="25"/>
    <x v="0"/>
    <x v="0"/>
    <x v="0"/>
    <n v="0"/>
    <n v="0"/>
    <n v="0"/>
    <n v="0"/>
    <s v="Clake"/>
    <s v="Slix Clake"/>
    <x v="1"/>
  </r>
  <r>
    <x v="7957"/>
    <n v="8503"/>
    <x v="0"/>
    <x v="0"/>
    <s v="B/279/P"/>
    <x v="0"/>
    <s v="P"/>
    <x v="0"/>
    <x v="13"/>
    <x v="0"/>
    <x v="1213"/>
    <x v="1409"/>
    <n v="146"/>
    <n v="1770"/>
    <n v="880"/>
    <n v="7497"/>
    <s v="Coweboded"/>
    <s v="Izaron Coweboded"/>
    <x v="0"/>
  </r>
  <r>
    <x v="7958"/>
    <n v="8503"/>
    <x v="0"/>
    <x v="0"/>
    <s v="B/279/P"/>
    <x v="0"/>
    <s v="P"/>
    <x v="0"/>
    <x v="14"/>
    <x v="0"/>
    <x v="0"/>
    <x v="1410"/>
    <n v="0"/>
    <n v="0"/>
    <n v="3884"/>
    <n v="4413"/>
    <s v="Coweboded"/>
    <s v="Keidus Coweboded"/>
    <x v="0"/>
  </r>
  <r>
    <x v="7959"/>
    <n v="8503"/>
    <x v="0"/>
    <x v="1"/>
    <s v="B/279/P"/>
    <x v="0"/>
    <s v="P"/>
    <x v="2"/>
    <x v="41"/>
    <x v="0"/>
    <x v="0"/>
    <x v="0"/>
    <n v="0"/>
    <n v="0"/>
    <n v="0"/>
    <n v="0"/>
    <s v="Coweboded"/>
    <s v="Tabdhib Coweboded"/>
    <x v="1"/>
  </r>
  <r>
    <x v="7960"/>
    <n v="8504"/>
    <x v="1"/>
    <x v="0"/>
    <s v="F/1744/P"/>
    <x v="1"/>
    <s v="P"/>
    <x v="0"/>
    <x v="5"/>
    <x v="0"/>
    <x v="0"/>
    <x v="0"/>
    <n v="2036"/>
    <n v="2"/>
    <n v="1"/>
    <n v="2039"/>
    <s v="Moranthons"/>
    <s v="Catha Moranthons"/>
    <x v="1"/>
  </r>
  <r>
    <x v="7961"/>
    <n v="8504"/>
    <x v="1"/>
    <x v="1"/>
    <s v="G/1385/P"/>
    <x v="3"/>
    <s v="P"/>
    <x v="2"/>
    <x v="15"/>
    <x v="0"/>
    <x v="0"/>
    <x v="0"/>
    <n v="0"/>
    <n v="0"/>
    <n v="0"/>
    <n v="0"/>
    <s v="Moranthons"/>
    <s v="Kencey Moranthons"/>
    <x v="1"/>
  </r>
  <r>
    <x v="7962"/>
    <n v="8506"/>
    <x v="1"/>
    <x v="0"/>
    <s v="F/1746/P"/>
    <x v="1"/>
    <s v="P"/>
    <x v="0"/>
    <x v="41"/>
    <x v="0"/>
    <x v="84"/>
    <x v="0"/>
    <n v="54"/>
    <n v="195"/>
    <n v="0"/>
    <n v="739"/>
    <s v="Benney"/>
    <s v="Stal Benney"/>
    <x v="0"/>
  </r>
  <r>
    <x v="7963"/>
    <n v="8287"/>
    <x v="2"/>
    <x v="0"/>
    <s v="E/542/S"/>
    <x v="6"/>
    <s v="S"/>
    <x v="0"/>
    <x v="33"/>
    <x v="0"/>
    <x v="884"/>
    <x v="0"/>
    <n v="654"/>
    <n v="0"/>
    <n v="0"/>
    <n v="1896"/>
    <s v="Nanie"/>
    <s v="Toat Nanie"/>
    <x v="0"/>
  </r>
  <r>
    <x v="7964"/>
    <n v="8288"/>
    <x v="2"/>
    <x v="0"/>
    <s v="D/259/P"/>
    <x v="5"/>
    <s v="P"/>
    <x v="0"/>
    <x v="34"/>
    <x v="0"/>
    <x v="1214"/>
    <x v="0"/>
    <n v="870"/>
    <n v="0"/>
    <n v="7"/>
    <n v="2729"/>
    <s v="Sache"/>
    <s v="Rooses Sache"/>
    <x v="0"/>
  </r>
  <r>
    <x v="7965"/>
    <n v="8288"/>
    <x v="2"/>
    <x v="0"/>
    <s v="F/1705/P"/>
    <x v="1"/>
    <s v="P"/>
    <x v="0"/>
    <x v="24"/>
    <x v="0"/>
    <x v="640"/>
    <x v="0"/>
    <n v="175"/>
    <n v="1"/>
    <n v="11"/>
    <n v="1337"/>
    <s v="Sache"/>
    <s v="Goleer Sache"/>
    <x v="0"/>
  </r>
  <r>
    <x v="7966"/>
    <n v="8509"/>
    <x v="1"/>
    <x v="0"/>
    <s v="G/1364/S"/>
    <x v="3"/>
    <s v="S"/>
    <x v="0"/>
    <x v="26"/>
    <x v="0"/>
    <x v="234"/>
    <x v="0"/>
    <n v="863"/>
    <n v="0"/>
    <n v="0"/>
    <n v="884"/>
    <s v="Kaufmaneyes"/>
    <s v="Lillia Kaufmaneyes"/>
    <x v="0"/>
  </r>
  <r>
    <x v="7967"/>
    <n v="8511"/>
    <x v="1"/>
    <x v="0"/>
    <s v="G/1365/S"/>
    <x v="3"/>
    <s v="S"/>
    <x v="1"/>
    <x v="27"/>
    <x v="0"/>
    <x v="962"/>
    <x v="325"/>
    <n v="73"/>
    <n v="0"/>
    <n v="82"/>
    <n v="773"/>
    <s v="Moreman"/>
    <s v="Craine Moreman"/>
    <x v="0"/>
  </r>
  <r>
    <x v="7968"/>
    <n v="8512"/>
    <x v="1"/>
    <x v="0"/>
    <s v="F/1637/S"/>
    <x v="1"/>
    <s v="S"/>
    <x v="2"/>
    <x v="13"/>
    <x v="0"/>
    <x v="0"/>
    <x v="557"/>
    <n v="0"/>
    <n v="0"/>
    <n v="10"/>
    <n v="727"/>
    <s v="Flyncharlan"/>
    <s v="Verly Flyncharlan"/>
    <x v="1"/>
  </r>
  <r>
    <x v="7969"/>
    <n v="8294"/>
    <x v="2"/>
    <x v="1"/>
    <s v="E/543/S"/>
    <x v="6"/>
    <s v="S"/>
    <x v="0"/>
    <x v="23"/>
    <x v="0"/>
    <x v="0"/>
    <x v="0"/>
    <n v="0"/>
    <n v="0"/>
    <n v="0"/>
    <n v="0"/>
    <s v="-"/>
    <s v="-"/>
    <x v="1"/>
  </r>
  <r>
    <x v="7970"/>
    <n v="8516"/>
    <x v="1"/>
    <x v="0"/>
    <s v="F/1750/P"/>
    <x v="1"/>
    <s v="P"/>
    <x v="0"/>
    <x v="28"/>
    <x v="0"/>
    <x v="0"/>
    <x v="0"/>
    <n v="0"/>
    <n v="327"/>
    <n v="0"/>
    <n v="327"/>
    <s v="Hopez"/>
    <s v="Denis Hopez"/>
    <x v="1"/>
  </r>
  <r>
    <x v="7971"/>
    <n v="8521"/>
    <x v="0"/>
    <x v="0"/>
    <s v="A/102/S"/>
    <x v="2"/>
    <s v="S"/>
    <x v="0"/>
    <x v="54"/>
    <x v="0"/>
    <x v="0"/>
    <x v="0"/>
    <n v="0"/>
    <n v="0"/>
    <n v="0"/>
    <n v="0"/>
    <s v="Cuplial"/>
    <s v="Castab Cuplial"/>
    <x v="0"/>
  </r>
  <r>
    <x v="7972"/>
    <n v="8522"/>
    <x v="1"/>
    <x v="0"/>
    <s v="F/1751/P"/>
    <x v="1"/>
    <s v="P"/>
    <x v="0"/>
    <x v="38"/>
    <x v="0"/>
    <x v="29"/>
    <x v="0"/>
    <n v="10"/>
    <n v="4"/>
    <n v="855"/>
    <n v="872"/>
    <s v="Quinnerettt"/>
    <s v="Ianna Quinnerettt"/>
    <x v="1"/>
  </r>
  <r>
    <x v="7973"/>
    <n v="8523"/>
    <x v="0"/>
    <x v="0"/>
    <s v="C/320/S"/>
    <x v="7"/>
    <s v="S"/>
    <x v="2"/>
    <x v="35"/>
    <x v="0"/>
    <x v="190"/>
    <x v="1411"/>
    <n v="0"/>
    <n v="140"/>
    <n v="6102"/>
    <n v="9328"/>
    <s v="Vendeck"/>
    <s v="Weiaham Vendeck"/>
    <x v="0"/>
  </r>
  <r>
    <x v="7974"/>
    <n v="8524"/>
    <x v="0"/>
    <x v="1"/>
    <s v="B/333/S"/>
    <x v="0"/>
    <s v="S"/>
    <x v="2"/>
    <x v="6"/>
    <x v="0"/>
    <x v="0"/>
    <x v="0"/>
    <n v="0"/>
    <n v="0"/>
    <n v="0"/>
    <n v="0"/>
    <s v="Conablese"/>
    <s v="Algeno Conablese"/>
    <x v="1"/>
  </r>
  <r>
    <x v="7975"/>
    <n v="8528"/>
    <x v="1"/>
    <x v="0"/>
    <s v="G/1369/S"/>
    <x v="3"/>
    <s v="S"/>
    <x v="0"/>
    <x v="33"/>
    <x v="0"/>
    <x v="492"/>
    <x v="0"/>
    <n v="0"/>
    <n v="839"/>
    <n v="0"/>
    <n v="850"/>
    <s v="Chanash"/>
    <s v="Hencey Chanash"/>
    <x v="0"/>
  </r>
  <r>
    <x v="7976"/>
    <n v="8295"/>
    <x v="2"/>
    <x v="0"/>
    <s v="F/1591/S"/>
    <x v="1"/>
    <s v="S"/>
    <x v="0"/>
    <x v="46"/>
    <x v="0"/>
    <x v="902"/>
    <x v="0"/>
    <n v="0"/>
    <n v="0"/>
    <n v="0"/>
    <n v="1309"/>
    <s v="Upead"/>
    <s v="Skies Upead"/>
    <x v="0"/>
  </r>
  <r>
    <x v="7977"/>
    <n v="8535"/>
    <x v="1"/>
    <x v="0"/>
    <s v="F/1642/S"/>
    <x v="1"/>
    <s v="S"/>
    <x v="2"/>
    <x v="40"/>
    <x v="0"/>
    <x v="130"/>
    <x v="694"/>
    <n v="0"/>
    <n v="0"/>
    <n v="1"/>
    <n v="559"/>
    <s v="Petton"/>
    <s v="Hilley Petton"/>
    <x v="0"/>
  </r>
  <r>
    <x v="7978"/>
    <n v="8536"/>
    <x v="0"/>
    <x v="0"/>
    <s v="E/559/S"/>
    <x v="6"/>
    <s v="S"/>
    <x v="2"/>
    <x v="7"/>
    <x v="0"/>
    <x v="0"/>
    <x v="1412"/>
    <n v="0"/>
    <n v="0"/>
    <n v="12143"/>
    <n v="12244"/>
    <s v="Plattering"/>
    <s v="Mesatik Plattering"/>
    <x v="0"/>
  </r>
  <r>
    <x v="7979"/>
    <n v="8298"/>
    <x v="2"/>
    <x v="1"/>
    <s v="F/1593/S"/>
    <x v="1"/>
    <s v="S"/>
    <x v="0"/>
    <x v="71"/>
    <x v="0"/>
    <x v="0"/>
    <x v="0"/>
    <n v="0"/>
    <n v="0"/>
    <n v="0"/>
    <n v="0"/>
    <s v="Prité"/>
    <s v="Gal Prité"/>
    <x v="1"/>
  </r>
  <r>
    <x v="7980"/>
    <n v="8303"/>
    <x v="2"/>
    <x v="0"/>
    <s v="F/1595/S"/>
    <x v="1"/>
    <s v="S"/>
    <x v="2"/>
    <x v="40"/>
    <x v="0"/>
    <x v="231"/>
    <x v="0"/>
    <n v="2267"/>
    <n v="497"/>
    <n v="0"/>
    <n v="2982"/>
    <s v="Stead"/>
    <s v="Lios Stead"/>
    <x v="0"/>
  </r>
  <r>
    <x v="7981"/>
    <n v="8318"/>
    <x v="2"/>
    <x v="1"/>
    <s v="F/1711/P"/>
    <x v="1"/>
    <s v="P"/>
    <x v="0"/>
    <x v="56"/>
    <x v="0"/>
    <x v="0"/>
    <x v="0"/>
    <n v="0"/>
    <n v="0"/>
    <n v="0"/>
    <n v="0"/>
    <s v="Ropie"/>
    <s v="Emoles Ropie"/>
    <x v="1"/>
  </r>
  <r>
    <x v="7982"/>
    <n v="8539"/>
    <x v="1"/>
    <x v="0"/>
    <s v="G/1372/S"/>
    <x v="3"/>
    <s v="S"/>
    <x v="0"/>
    <x v="28"/>
    <x v="0"/>
    <x v="179"/>
    <x v="128"/>
    <n v="27"/>
    <n v="0"/>
    <n v="0"/>
    <n v="115"/>
    <s v="Simsey"/>
    <s v="Tance Simsey"/>
    <x v="0"/>
  </r>
  <r>
    <x v="7983"/>
    <n v="8540"/>
    <x v="1"/>
    <x v="0"/>
    <s v="F/1645/S"/>
    <x v="1"/>
    <s v="S"/>
    <x v="0"/>
    <x v="1"/>
    <x v="0"/>
    <x v="828"/>
    <x v="0"/>
    <n v="13"/>
    <n v="0"/>
    <n v="0"/>
    <n v="699"/>
    <s v="Sextones"/>
    <s v="Dory Sextones"/>
    <x v="0"/>
  </r>
  <r>
    <x v="7984"/>
    <n v="8318"/>
    <x v="2"/>
    <x v="0"/>
    <s v="F/1711/P"/>
    <x v="1"/>
    <s v="P"/>
    <x v="0"/>
    <x v="69"/>
    <x v="0"/>
    <x v="837"/>
    <x v="0"/>
    <n v="0"/>
    <n v="0"/>
    <n v="0"/>
    <n v="1399"/>
    <s v="Ropie"/>
    <s v="Kie Ropie"/>
    <x v="0"/>
  </r>
  <r>
    <x v="7985"/>
    <n v="8318"/>
    <x v="2"/>
    <x v="0"/>
    <s v="F/1711/P"/>
    <x v="1"/>
    <s v="P"/>
    <x v="2"/>
    <x v="36"/>
    <x v="0"/>
    <x v="52"/>
    <x v="0"/>
    <n v="194"/>
    <n v="731"/>
    <n v="0"/>
    <n v="1074"/>
    <s v="Ropie"/>
    <s v="Hark Ropie"/>
    <x v="0"/>
  </r>
  <r>
    <x v="7986"/>
    <n v="8318"/>
    <x v="2"/>
    <x v="1"/>
    <s v="F/1711/P"/>
    <x v="1"/>
    <s v="P"/>
    <x v="2"/>
    <x v="16"/>
    <x v="0"/>
    <x v="0"/>
    <x v="0"/>
    <n v="0"/>
    <n v="0"/>
    <n v="0"/>
    <n v="0"/>
    <s v="Ropie"/>
    <s v="Heres Ropie"/>
    <x v="1"/>
  </r>
  <r>
    <x v="7987"/>
    <n v="8544"/>
    <x v="1"/>
    <x v="0"/>
    <s v="F/1647/S"/>
    <x v="1"/>
    <s v="S"/>
    <x v="0"/>
    <x v="24"/>
    <x v="0"/>
    <x v="184"/>
    <x v="1413"/>
    <n v="22"/>
    <n v="419"/>
    <n v="0"/>
    <n v="716"/>
    <s v="Booters"/>
    <s v="Yolana Booters"/>
    <x v="0"/>
  </r>
  <r>
    <x v="7988"/>
    <n v="8545"/>
    <x v="1"/>
    <x v="0"/>
    <s v="F/1753/P"/>
    <x v="1"/>
    <s v="P"/>
    <x v="0"/>
    <x v="41"/>
    <x v="0"/>
    <x v="0"/>
    <x v="0"/>
    <n v="7"/>
    <n v="717"/>
    <n v="0"/>
    <n v="724"/>
    <s v="Kirks"/>
    <s v="Regana Kirks"/>
    <x v="0"/>
  </r>
  <r>
    <x v="7989"/>
    <n v="8548"/>
    <x v="1"/>
    <x v="0"/>
    <s v="F/1755/P"/>
    <x v="1"/>
    <s v="P"/>
    <x v="0"/>
    <x v="33"/>
    <x v="0"/>
    <x v="1215"/>
    <x v="416"/>
    <n v="280"/>
    <n v="183"/>
    <n v="18"/>
    <n v="716"/>
    <s v="-"/>
    <s v="-"/>
    <x v="0"/>
  </r>
  <r>
    <x v="7990"/>
    <n v="8335"/>
    <x v="2"/>
    <x v="0"/>
    <s v="E/531/P"/>
    <x v="6"/>
    <s v="P"/>
    <x v="0"/>
    <x v="29"/>
    <x v="0"/>
    <x v="521"/>
    <x v="0"/>
    <n v="602"/>
    <n v="0"/>
    <n v="0"/>
    <n v="1299"/>
    <s v="Flell"/>
    <s v="Gons Flell"/>
    <x v="0"/>
  </r>
  <r>
    <x v="7991"/>
    <n v="8551"/>
    <x v="0"/>
    <x v="0"/>
    <s v="D/257/S"/>
    <x v="5"/>
    <s v="S"/>
    <x v="0"/>
    <x v="70"/>
    <x v="0"/>
    <x v="0"/>
    <x v="412"/>
    <n v="0"/>
    <n v="630"/>
    <n v="2060"/>
    <n v="3537"/>
    <s v="Disheract"/>
    <s v="Sariton Disheract"/>
    <x v="0"/>
  </r>
  <r>
    <x v="7992"/>
    <n v="8336"/>
    <x v="2"/>
    <x v="1"/>
    <s v="E/547/S"/>
    <x v="6"/>
    <s v="S"/>
    <x v="0"/>
    <x v="29"/>
    <x v="0"/>
    <x v="0"/>
    <x v="0"/>
    <n v="0"/>
    <n v="0"/>
    <n v="0"/>
    <n v="0"/>
    <s v="Sutte"/>
    <s v="Minnys Sutte"/>
    <x v="1"/>
  </r>
  <r>
    <x v="7993"/>
    <n v="8338"/>
    <x v="2"/>
    <x v="1"/>
    <s v="F/1716/P"/>
    <x v="1"/>
    <s v="P"/>
    <x v="0"/>
    <x v="33"/>
    <x v="0"/>
    <x v="0"/>
    <x v="0"/>
    <n v="0"/>
    <n v="0"/>
    <n v="0"/>
    <n v="0"/>
    <s v="Empie"/>
    <s v="Choney Empie"/>
    <x v="1"/>
  </r>
  <r>
    <x v="7994"/>
    <n v="8554"/>
    <x v="1"/>
    <x v="0"/>
    <s v="E/547/P"/>
    <x v="6"/>
    <s v="P"/>
    <x v="1"/>
    <x v="2"/>
    <x v="0"/>
    <x v="1197"/>
    <x v="0"/>
    <n v="195"/>
    <n v="0"/>
    <n v="7"/>
    <n v="689"/>
    <s v="Valezaley"/>
    <s v="Britta Valezaley"/>
    <x v="1"/>
  </r>
  <r>
    <x v="7995"/>
    <n v="8556"/>
    <x v="0"/>
    <x v="0"/>
    <s v="B/280/P"/>
    <x v="0"/>
    <s v="P"/>
    <x v="0"/>
    <x v="41"/>
    <x v="0"/>
    <x v="0"/>
    <x v="1414"/>
    <n v="0"/>
    <n v="18572"/>
    <n v="10028"/>
    <n v="30478"/>
    <s v="Optionful"/>
    <s v="Mirfar Optionful"/>
    <x v="0"/>
  </r>
  <r>
    <x v="7996"/>
    <n v="8556"/>
    <x v="0"/>
    <x v="0"/>
    <s v="B/280/P"/>
    <x v="0"/>
    <s v="P"/>
    <x v="2"/>
    <x v="36"/>
    <x v="1"/>
    <x v="0"/>
    <x v="1415"/>
    <n v="0"/>
    <n v="266"/>
    <n v="597"/>
    <n v="4841"/>
    <s v="Optionful"/>
    <s v="Sadard Optionful"/>
    <x v="1"/>
  </r>
  <r>
    <x v="7997"/>
    <n v="8557"/>
    <x v="0"/>
    <x v="1"/>
    <s v="B/334/S"/>
    <x v="0"/>
    <s v="S"/>
    <x v="0"/>
    <x v="0"/>
    <x v="0"/>
    <x v="0"/>
    <x v="0"/>
    <n v="0"/>
    <n v="0"/>
    <n v="0"/>
    <n v="0"/>
    <s v="Swingse"/>
    <s v="Cheleon Swingse"/>
    <x v="1"/>
  </r>
  <r>
    <x v="7998"/>
    <n v="8557"/>
    <x v="0"/>
    <x v="1"/>
    <s v="B/334/S"/>
    <x v="0"/>
    <s v="S"/>
    <x v="2"/>
    <x v="46"/>
    <x v="0"/>
    <x v="0"/>
    <x v="0"/>
    <n v="0"/>
    <n v="0"/>
    <n v="0"/>
    <n v="0"/>
    <s v="Swingse"/>
    <s v="Golaran Swingse"/>
    <x v="1"/>
  </r>
  <r>
    <x v="7999"/>
    <n v="8338"/>
    <x v="2"/>
    <x v="0"/>
    <s v="F/1716/P"/>
    <x v="1"/>
    <s v="P"/>
    <x v="0"/>
    <x v="11"/>
    <x v="0"/>
    <x v="653"/>
    <x v="0"/>
    <n v="2"/>
    <n v="829"/>
    <n v="0"/>
    <n v="1337"/>
    <s v="Empie"/>
    <s v="Rail Empie"/>
    <x v="0"/>
  </r>
  <r>
    <x v="8000"/>
    <n v="8338"/>
    <x v="2"/>
    <x v="1"/>
    <s v="F/1716/P"/>
    <x v="1"/>
    <s v="P"/>
    <x v="0"/>
    <x v="30"/>
    <x v="0"/>
    <x v="0"/>
    <x v="0"/>
    <n v="0"/>
    <n v="0"/>
    <n v="0"/>
    <n v="0"/>
    <s v="Empie"/>
    <s v="Feles Empie"/>
    <x v="1"/>
  </r>
  <r>
    <x v="8001"/>
    <n v="8344"/>
    <x v="2"/>
    <x v="1"/>
    <s v="D/247/S"/>
    <x v="5"/>
    <s v="S"/>
    <x v="0"/>
    <x v="19"/>
    <x v="0"/>
    <x v="0"/>
    <x v="0"/>
    <n v="0"/>
    <n v="0"/>
    <n v="0"/>
    <n v="0"/>
    <s v="Pare"/>
    <s v="Donch Pare"/>
    <x v="1"/>
  </r>
  <r>
    <x v="8002"/>
    <n v="8560"/>
    <x v="1"/>
    <x v="1"/>
    <s v="G/1391/P"/>
    <x v="3"/>
    <s v="P"/>
    <x v="2"/>
    <x v="41"/>
    <x v="0"/>
    <x v="0"/>
    <x v="0"/>
    <n v="0"/>
    <n v="0"/>
    <n v="0"/>
    <n v="0"/>
    <s v="Hahnstonsen"/>
    <s v="Glena Hahnstonsen"/>
    <x v="1"/>
  </r>
  <r>
    <x v="8003"/>
    <n v="8561"/>
    <x v="1"/>
    <x v="1"/>
    <s v="G/1375/S"/>
    <x v="3"/>
    <s v="S"/>
    <x v="1"/>
    <x v="19"/>
    <x v="0"/>
    <x v="0"/>
    <x v="0"/>
    <n v="0"/>
    <n v="0"/>
    <n v="0"/>
    <n v="0"/>
    <s v="Sandry"/>
    <s v="Dandra Sandry"/>
    <x v="0"/>
  </r>
  <r>
    <x v="8004"/>
    <n v="8566"/>
    <x v="1"/>
    <x v="0"/>
    <s v="G/1392/P"/>
    <x v="3"/>
    <s v="P"/>
    <x v="0"/>
    <x v="15"/>
    <x v="0"/>
    <x v="29"/>
    <x v="1416"/>
    <n v="0"/>
    <n v="0"/>
    <n v="591"/>
    <n v="808"/>
    <s v="Valexandez"/>
    <s v="Ferry Valexandez"/>
    <x v="0"/>
  </r>
  <r>
    <x v="8005"/>
    <n v="8569"/>
    <x v="0"/>
    <x v="0"/>
    <s v="A/88/P"/>
    <x v="2"/>
    <s v="P"/>
    <x v="0"/>
    <x v="10"/>
    <x v="0"/>
    <x v="0"/>
    <x v="1417"/>
    <n v="0"/>
    <n v="70"/>
    <n v="27"/>
    <n v="3733"/>
    <s v="Lisholtery"/>
    <s v="Neutrak Lisholtery"/>
    <x v="1"/>
  </r>
  <r>
    <x v="8006"/>
    <n v="8570"/>
    <x v="1"/>
    <x v="1"/>
    <s v="G/1377/S"/>
    <x v="3"/>
    <s v="S"/>
    <x v="1"/>
    <x v="43"/>
    <x v="0"/>
    <x v="0"/>
    <x v="0"/>
    <n v="0"/>
    <n v="0"/>
    <n v="0"/>
    <n v="0"/>
    <s v="Russon"/>
    <s v="Denny Russon"/>
    <x v="0"/>
  </r>
  <r>
    <x v="8007"/>
    <n v="8344"/>
    <x v="2"/>
    <x v="1"/>
    <s v="D/247/S"/>
    <x v="5"/>
    <s v="S"/>
    <x v="0"/>
    <x v="4"/>
    <x v="0"/>
    <x v="0"/>
    <x v="0"/>
    <n v="0"/>
    <n v="0"/>
    <n v="0"/>
    <n v="0"/>
    <s v="Perie"/>
    <s v="Unchex Perie"/>
    <x v="1"/>
  </r>
  <r>
    <x v="8008"/>
    <n v="8572"/>
    <x v="0"/>
    <x v="0"/>
    <s v="A/89/P"/>
    <x v="2"/>
    <s v="P"/>
    <x v="0"/>
    <x v="3"/>
    <x v="0"/>
    <x v="0"/>
    <x v="1418"/>
    <n v="0"/>
    <n v="140"/>
    <n v="6901"/>
    <n v="7780"/>
    <s v="Hoorherve"/>
    <s v="Eltaird Hoorherve"/>
    <x v="0"/>
  </r>
  <r>
    <x v="8009"/>
    <n v="8573"/>
    <x v="1"/>
    <x v="0"/>
    <s v="F/1652/S"/>
    <x v="1"/>
    <s v="S"/>
    <x v="0"/>
    <x v="10"/>
    <x v="2"/>
    <x v="50"/>
    <x v="260"/>
    <n v="1"/>
    <n v="0"/>
    <n v="791"/>
    <n v="806"/>
    <s v="Harry"/>
    <s v="Marine Harry"/>
    <x v="1"/>
  </r>
  <r>
    <x v="8010"/>
    <n v="8573"/>
    <x v="1"/>
    <x v="1"/>
    <s v="G/1378/S"/>
    <x v="3"/>
    <s v="S"/>
    <x v="0"/>
    <x v="41"/>
    <x v="0"/>
    <x v="0"/>
    <x v="0"/>
    <n v="0"/>
    <n v="0"/>
    <n v="0"/>
    <n v="0"/>
    <s v="Mirezavis"/>
    <s v="Toniel Mirezavis"/>
    <x v="1"/>
  </r>
  <r>
    <x v="8011"/>
    <n v="8348"/>
    <x v="2"/>
    <x v="1"/>
    <s v="E/532/P"/>
    <x v="6"/>
    <s v="P"/>
    <x v="0"/>
    <x v="52"/>
    <x v="0"/>
    <x v="0"/>
    <x v="0"/>
    <n v="0"/>
    <n v="0"/>
    <n v="0"/>
    <n v="0"/>
    <s v="Hotty"/>
    <s v="Minies Hotty"/>
    <x v="1"/>
  </r>
  <r>
    <x v="8012"/>
    <n v="8369"/>
    <x v="2"/>
    <x v="1"/>
    <s v="F/1604/S"/>
    <x v="1"/>
    <s v="S"/>
    <x v="0"/>
    <x v="64"/>
    <x v="0"/>
    <x v="0"/>
    <x v="0"/>
    <n v="0"/>
    <n v="0"/>
    <n v="0"/>
    <n v="0"/>
    <s v="Chene"/>
    <s v="Honjay Chene"/>
    <x v="1"/>
  </r>
  <r>
    <x v="8013"/>
    <n v="8376"/>
    <x v="2"/>
    <x v="1"/>
    <s v="F/1607/S"/>
    <x v="1"/>
    <s v="S"/>
    <x v="0"/>
    <x v="7"/>
    <x v="0"/>
    <x v="0"/>
    <x v="0"/>
    <n v="0"/>
    <n v="0"/>
    <n v="0"/>
    <n v="0"/>
    <s v="Rapie"/>
    <s v="Gamuls Rapie"/>
    <x v="1"/>
  </r>
  <r>
    <x v="8014"/>
    <n v="8438"/>
    <x v="2"/>
    <x v="0"/>
    <s v="F/1624/S"/>
    <x v="1"/>
    <s v="S"/>
    <x v="0"/>
    <x v="25"/>
    <x v="0"/>
    <x v="957"/>
    <x v="0"/>
    <n v="1641"/>
    <n v="0"/>
    <n v="0"/>
    <n v="2366"/>
    <s v="Prist"/>
    <s v="Kohs Prist"/>
    <x v="0"/>
  </r>
  <r>
    <x v="8015"/>
    <n v="8451"/>
    <x v="2"/>
    <x v="0"/>
    <s v="F/1625/S"/>
    <x v="1"/>
    <s v="S"/>
    <x v="2"/>
    <x v="14"/>
    <x v="0"/>
    <x v="1216"/>
    <x v="0"/>
    <n v="0"/>
    <n v="0"/>
    <n v="0"/>
    <n v="1997"/>
    <s v="Start"/>
    <s v="Ale Start"/>
    <x v="0"/>
  </r>
  <r>
    <x v="8016"/>
    <n v="8451"/>
    <x v="2"/>
    <x v="1"/>
    <s v="F/1625/S"/>
    <x v="1"/>
    <s v="S"/>
    <x v="0"/>
    <x v="38"/>
    <x v="0"/>
    <x v="0"/>
    <x v="0"/>
    <n v="0"/>
    <n v="0"/>
    <n v="0"/>
    <n v="0"/>
    <s v="Start"/>
    <s v="Grog Start"/>
    <x v="1"/>
  </r>
  <r>
    <x v="8017"/>
    <n v="8580"/>
    <x v="1"/>
    <x v="0"/>
    <s v="G/1379/S"/>
    <x v="3"/>
    <s v="S"/>
    <x v="1"/>
    <x v="33"/>
    <x v="0"/>
    <x v="23"/>
    <x v="83"/>
    <n v="149"/>
    <n v="17"/>
    <n v="442"/>
    <n v="615"/>
    <s v="Goldendrice"/>
    <s v="Leen Goldendrice"/>
    <x v="0"/>
  </r>
  <r>
    <x v="8018"/>
    <n v="8581"/>
    <x v="0"/>
    <x v="1"/>
    <s v="C/323/S"/>
    <x v="7"/>
    <s v="S"/>
    <x v="0"/>
    <x v="36"/>
    <x v="1"/>
    <x v="0"/>
    <x v="0"/>
    <n v="0"/>
    <n v="0"/>
    <n v="0"/>
    <n v="0"/>
    <s v="Fawnsive"/>
    <s v="Kitauva Fawnsive"/>
    <x v="1"/>
  </r>
  <r>
    <x v="8019"/>
    <n v="8581"/>
    <x v="0"/>
    <x v="1"/>
    <s v="C/323/S"/>
    <x v="7"/>
    <s v="S"/>
    <x v="0"/>
    <x v="3"/>
    <x v="0"/>
    <x v="0"/>
    <x v="0"/>
    <n v="0"/>
    <n v="0"/>
    <n v="0"/>
    <n v="0"/>
    <s v="Meplel"/>
    <s v="Mesatz Meplel"/>
    <x v="1"/>
  </r>
  <r>
    <x v="8020"/>
    <n v="8584"/>
    <x v="1"/>
    <x v="0"/>
    <s v="F/1655/S"/>
    <x v="1"/>
    <s v="S"/>
    <x v="0"/>
    <x v="15"/>
    <x v="0"/>
    <x v="23"/>
    <x v="0"/>
    <n v="72"/>
    <n v="21"/>
    <n v="600"/>
    <n v="697"/>
    <s v="Coopelandez"/>
    <s v="Marvey Coopelandez"/>
    <x v="0"/>
  </r>
  <r>
    <x v="8021"/>
    <n v="8465"/>
    <x v="2"/>
    <x v="0"/>
    <s v="E/542/P"/>
    <x v="6"/>
    <s v="P"/>
    <x v="0"/>
    <x v="8"/>
    <x v="0"/>
    <x v="0"/>
    <x v="0"/>
    <n v="0"/>
    <n v="0"/>
    <n v="0"/>
    <n v="0"/>
    <s v="Ches"/>
    <s v="Aark Ches"/>
    <x v="0"/>
  </r>
  <r>
    <x v="8022"/>
    <n v="8465"/>
    <x v="2"/>
    <x v="1"/>
    <s v="F/1736/P"/>
    <x v="1"/>
    <s v="P"/>
    <x v="0"/>
    <x v="64"/>
    <x v="0"/>
    <x v="0"/>
    <x v="0"/>
    <n v="0"/>
    <n v="0"/>
    <n v="0"/>
    <n v="0"/>
    <s v="Ches"/>
    <s v="Clek Ches"/>
    <x v="1"/>
  </r>
  <r>
    <x v="8023"/>
    <n v="5427"/>
    <x v="2"/>
    <x v="1"/>
    <s v="F/1118/P"/>
    <x v="1"/>
    <s v="P"/>
    <x v="0"/>
    <x v="41"/>
    <x v="0"/>
    <x v="0"/>
    <x v="0"/>
    <n v="0"/>
    <n v="0"/>
    <n v="0"/>
    <n v="0"/>
    <s v="Stie"/>
    <s v="Frohs Stie"/>
    <x v="1"/>
  </r>
  <r>
    <x v="8024"/>
    <n v="8468"/>
    <x v="2"/>
    <x v="0"/>
    <s v="D/263/P"/>
    <x v="5"/>
    <s v="P"/>
    <x v="2"/>
    <x v="22"/>
    <x v="0"/>
    <x v="1217"/>
    <x v="0"/>
    <n v="19"/>
    <n v="0"/>
    <n v="0"/>
    <n v="1180"/>
    <s v="Birt"/>
    <s v="Park Birt"/>
    <x v="0"/>
  </r>
  <r>
    <x v="8025"/>
    <n v="8589"/>
    <x v="0"/>
    <x v="0"/>
    <s v="D/267/P"/>
    <x v="5"/>
    <s v="P"/>
    <x v="2"/>
    <x v="6"/>
    <x v="0"/>
    <x v="298"/>
    <x v="1199"/>
    <n v="0"/>
    <n v="1273"/>
    <n v="1116"/>
    <n v="3123"/>
    <s v="Gealter"/>
    <s v="Gacrab Gealter"/>
    <x v="0"/>
  </r>
  <r>
    <x v="8026"/>
    <n v="8592"/>
    <x v="0"/>
    <x v="0"/>
    <s v="D/268/P"/>
    <x v="5"/>
    <s v="P"/>
    <x v="0"/>
    <x v="43"/>
    <x v="0"/>
    <x v="0"/>
    <x v="1419"/>
    <n v="0"/>
    <n v="4199"/>
    <n v="2123"/>
    <n v="7728"/>
    <s v="Gulthler"/>
    <s v="Bosoneb Gulthler"/>
    <x v="0"/>
  </r>
  <r>
    <x v="8027"/>
    <n v="8594"/>
    <x v="1"/>
    <x v="0"/>
    <s v="G/1381/S"/>
    <x v="3"/>
    <s v="S"/>
    <x v="0"/>
    <x v="12"/>
    <x v="0"/>
    <x v="153"/>
    <x v="83"/>
    <n v="601"/>
    <n v="1"/>
    <n v="68"/>
    <n v="883"/>
    <s v="Clayson"/>
    <s v="Heremy Clayson"/>
    <x v="0"/>
  </r>
  <r>
    <x v="8028"/>
    <n v="8476"/>
    <x v="2"/>
    <x v="0"/>
    <s v="D/252/S"/>
    <x v="5"/>
    <s v="S"/>
    <x v="0"/>
    <x v="38"/>
    <x v="0"/>
    <x v="1112"/>
    <x v="0"/>
    <n v="492"/>
    <n v="297"/>
    <n v="23"/>
    <n v="1056"/>
    <s v="Mille"/>
    <s v="Slig Mille"/>
    <x v="1"/>
  </r>
  <r>
    <x v="8029"/>
    <n v="8596"/>
    <x v="0"/>
    <x v="1"/>
    <s v="C/284/P"/>
    <x v="7"/>
    <s v="P"/>
    <x v="0"/>
    <x v="5"/>
    <x v="0"/>
    <x v="0"/>
    <x v="0"/>
    <n v="0"/>
    <n v="0"/>
    <n v="0"/>
    <n v="0"/>
    <s v="Healted"/>
    <s v="Aldah Healted"/>
    <x v="1"/>
  </r>
  <r>
    <x v="8030"/>
    <n v="8596"/>
    <x v="0"/>
    <x v="1"/>
    <s v="C/284/P"/>
    <x v="7"/>
    <s v="P"/>
    <x v="2"/>
    <x v="36"/>
    <x v="0"/>
    <x v="0"/>
    <x v="0"/>
    <n v="0"/>
    <n v="0"/>
    <n v="0"/>
    <n v="0"/>
    <s v="Healted"/>
    <s v="Menchah Healted"/>
    <x v="1"/>
  </r>
  <r>
    <x v="8031"/>
    <n v="8597"/>
    <x v="1"/>
    <x v="1"/>
    <s v="G/1382/S"/>
    <x v="3"/>
    <s v="S"/>
    <x v="0"/>
    <x v="40"/>
    <x v="0"/>
    <x v="0"/>
    <x v="0"/>
    <n v="0"/>
    <n v="0"/>
    <n v="0"/>
    <n v="0"/>
    <s v="Moreman"/>
    <s v="Patoya Moreman"/>
    <x v="1"/>
  </r>
  <r>
    <x v="8032"/>
    <n v="8598"/>
    <x v="1"/>
    <x v="0"/>
    <s v="G/1394/P"/>
    <x v="3"/>
    <s v="P"/>
    <x v="2"/>
    <x v="50"/>
    <x v="2"/>
    <x v="0"/>
    <x v="0"/>
    <n v="0"/>
    <n v="0"/>
    <n v="0"/>
    <n v="0"/>
    <s v="Mcbriggins"/>
    <s v="Garley Mcbriggins"/>
    <x v="1"/>
  </r>
  <r>
    <x v="8033"/>
    <n v="8598"/>
    <x v="1"/>
    <x v="1"/>
    <s v="G/1394/P"/>
    <x v="3"/>
    <s v="P"/>
    <x v="1"/>
    <x v="0"/>
    <x v="0"/>
    <x v="0"/>
    <x v="0"/>
    <n v="0"/>
    <n v="0"/>
    <n v="0"/>
    <n v="0"/>
    <s v="Mcbriggins"/>
    <s v="Eriana Mcbriggins"/>
    <x v="1"/>
  </r>
  <r>
    <x v="8034"/>
    <n v="8598"/>
    <x v="1"/>
    <x v="0"/>
    <s v=""/>
    <x v="4"/>
    <s v=""/>
    <x v="2"/>
    <x v="6"/>
    <x v="0"/>
    <x v="276"/>
    <x v="278"/>
    <n v="0"/>
    <n v="103"/>
    <n v="624"/>
    <n v="810"/>
    <s v="Mcbriggins"/>
    <s v="Brada Mcbriggins"/>
    <x v="0"/>
  </r>
  <r>
    <x v="8035"/>
    <n v="8599"/>
    <x v="1"/>
    <x v="0"/>
    <s v="G/1383/S"/>
    <x v="3"/>
    <s v="S"/>
    <x v="2"/>
    <x v="9"/>
    <x v="0"/>
    <x v="1218"/>
    <x v="1420"/>
    <n v="5"/>
    <n v="0"/>
    <n v="9"/>
    <n v="706"/>
    <s v="Scottuez"/>
    <s v="Lynnie Scottuez"/>
    <x v="0"/>
  </r>
  <r>
    <x v="8036"/>
    <n v="8602"/>
    <x v="1"/>
    <x v="1"/>
    <s v="G/1396/P"/>
    <x v="3"/>
    <s v="P"/>
    <x v="0"/>
    <x v="47"/>
    <x v="0"/>
    <x v="0"/>
    <x v="0"/>
    <n v="0"/>
    <n v="0"/>
    <n v="0"/>
    <n v="0"/>
    <s v="Weissey"/>
    <s v="Robina Weissey"/>
    <x v="0"/>
  </r>
  <r>
    <x v="8037"/>
    <n v="8602"/>
    <x v="1"/>
    <x v="0"/>
    <s v="G/1396/P"/>
    <x v="3"/>
    <s v="P"/>
    <x v="1"/>
    <x v="33"/>
    <x v="2"/>
    <x v="50"/>
    <x v="1421"/>
    <n v="3"/>
    <n v="2519"/>
    <n v="0"/>
    <n v="3560"/>
    <s v="Weissey"/>
    <s v="Yvonna Weissey"/>
    <x v="0"/>
  </r>
  <r>
    <x v="8038"/>
    <n v="8602"/>
    <x v="1"/>
    <x v="1"/>
    <s v="G/1396/P"/>
    <x v="3"/>
    <s v="P"/>
    <x v="3"/>
    <x v="1"/>
    <x v="2"/>
    <x v="0"/>
    <x v="0"/>
    <n v="0"/>
    <n v="0"/>
    <n v="0"/>
    <n v="0"/>
    <s v="Weissey"/>
    <s v="Elson Weissey"/>
    <x v="0"/>
  </r>
  <r>
    <x v="8039"/>
    <n v="8603"/>
    <x v="1"/>
    <x v="1"/>
    <s v=""/>
    <x v="4"/>
    <s v=""/>
    <x v="1"/>
    <x v="41"/>
    <x v="0"/>
    <x v="0"/>
    <x v="0"/>
    <n v="0"/>
    <n v="0"/>
    <n v="0"/>
    <n v="0"/>
    <s v="Klinson"/>
    <s v="Hilip Klinson"/>
    <x v="0"/>
  </r>
  <r>
    <x v="8040"/>
    <n v="8491"/>
    <x v="2"/>
    <x v="0"/>
    <s v="F/1635/S"/>
    <x v="1"/>
    <s v="S"/>
    <x v="2"/>
    <x v="8"/>
    <x v="0"/>
    <x v="430"/>
    <x v="0"/>
    <n v="6331"/>
    <n v="8"/>
    <n v="0"/>
    <n v="6658"/>
    <s v="Panie"/>
    <s v="Murs Panie"/>
    <x v="1"/>
  </r>
  <r>
    <x v="8041"/>
    <n v="8494"/>
    <x v="2"/>
    <x v="0"/>
    <s v="E/543/P"/>
    <x v="6"/>
    <s v="P"/>
    <x v="0"/>
    <x v="42"/>
    <x v="0"/>
    <x v="526"/>
    <x v="0"/>
    <n v="1301"/>
    <n v="0"/>
    <n v="0"/>
    <n v="2071"/>
    <s v="Bota"/>
    <s v="Cines Bota"/>
    <x v="1"/>
  </r>
  <r>
    <x v="8042"/>
    <n v="8605"/>
    <x v="0"/>
    <x v="0"/>
    <s v="C/324/S"/>
    <x v="7"/>
    <s v="S"/>
    <x v="0"/>
    <x v="61"/>
    <x v="0"/>
    <x v="0"/>
    <x v="266"/>
    <n v="0"/>
    <n v="2279"/>
    <n v="293"/>
    <n v="2654"/>
    <s v="Netshaless"/>
    <s v="Suhain Netshaless"/>
    <x v="0"/>
  </r>
  <r>
    <x v="8043"/>
    <n v="8605"/>
    <x v="0"/>
    <x v="1"/>
    <s v=""/>
    <x v="4"/>
    <s v=""/>
    <x v="0"/>
    <x v="7"/>
    <x v="0"/>
    <x v="0"/>
    <x v="0"/>
    <n v="0"/>
    <n v="0"/>
    <n v="0"/>
    <n v="0"/>
    <s v="Netshaless"/>
    <s v="Mera Netshaless"/>
    <x v="1"/>
  </r>
  <r>
    <x v="8044"/>
    <n v="8605"/>
    <x v="0"/>
    <x v="1"/>
    <s v="C/324/S"/>
    <x v="7"/>
    <s v="S"/>
    <x v="2"/>
    <x v="45"/>
    <x v="2"/>
    <x v="0"/>
    <x v="0"/>
    <n v="0"/>
    <n v="0"/>
    <n v="0"/>
    <n v="0"/>
    <s v="Netshaless"/>
    <s v="Spuri Netshaless"/>
    <x v="1"/>
  </r>
  <r>
    <x v="8045"/>
    <n v="8605"/>
    <x v="0"/>
    <x v="0"/>
    <s v="C/324/S"/>
    <x v="7"/>
    <s v="S"/>
    <x v="0"/>
    <x v="6"/>
    <x v="0"/>
    <x v="0"/>
    <x v="562"/>
    <n v="0"/>
    <n v="436"/>
    <n v="4051"/>
    <n v="4713"/>
    <s v="Netshaless"/>
    <s v="Aldibah Netshaless"/>
    <x v="0"/>
  </r>
  <r>
    <x v="8046"/>
    <n v="8605"/>
    <x v="0"/>
    <x v="1"/>
    <s v="C/324/S"/>
    <x v="7"/>
    <s v="S"/>
    <x v="2"/>
    <x v="3"/>
    <x v="0"/>
    <x v="0"/>
    <x v="0"/>
    <n v="0"/>
    <n v="0"/>
    <n v="0"/>
    <n v="0"/>
    <s v="Netshaless"/>
    <s v="Pleion Netshaless"/>
    <x v="1"/>
  </r>
  <r>
    <x v="8047"/>
    <n v="8606"/>
    <x v="1"/>
    <x v="1"/>
    <s v="G/1386/S"/>
    <x v="3"/>
    <s v="S"/>
    <x v="0"/>
    <x v="41"/>
    <x v="0"/>
    <x v="0"/>
    <x v="0"/>
    <n v="0"/>
    <n v="0"/>
    <n v="0"/>
    <n v="0"/>
    <s v="Wolffy"/>
    <s v="Tammyl Wolffy"/>
    <x v="0"/>
  </r>
  <r>
    <x v="8048"/>
    <n v="8606"/>
    <x v="1"/>
    <x v="0"/>
    <s v="F/1658/S"/>
    <x v="1"/>
    <s v="S"/>
    <x v="0"/>
    <x v="1"/>
    <x v="0"/>
    <x v="16"/>
    <x v="1422"/>
    <n v="0"/>
    <n v="1154"/>
    <n v="0"/>
    <n v="1388"/>
    <s v="Wolffy"/>
    <s v="Gerry Wolffy"/>
    <x v="0"/>
  </r>
  <r>
    <x v="8049"/>
    <n v="8606"/>
    <x v="1"/>
    <x v="0"/>
    <s v="E/563/S"/>
    <x v="6"/>
    <s v="S"/>
    <x v="0"/>
    <x v="6"/>
    <x v="0"/>
    <x v="0"/>
    <x v="0"/>
    <n v="148"/>
    <n v="551"/>
    <n v="89"/>
    <n v="788"/>
    <s v="Wolffy"/>
    <s v="Gordo Wolffy"/>
    <x v="0"/>
  </r>
  <r>
    <x v="8050"/>
    <n v="8607"/>
    <x v="1"/>
    <x v="0"/>
    <s v="G/1387/S"/>
    <x v="3"/>
    <s v="S"/>
    <x v="1"/>
    <x v="33"/>
    <x v="0"/>
    <x v="0"/>
    <x v="1423"/>
    <n v="9"/>
    <n v="71"/>
    <n v="100"/>
    <n v="2382"/>
    <s v="Gainebergan"/>
    <s v="Lan Gainebergan"/>
    <x v="1"/>
  </r>
  <r>
    <x v="8051"/>
    <n v="8609"/>
    <x v="1"/>
    <x v="0"/>
    <s v="E/564/S"/>
    <x v="6"/>
    <s v="S"/>
    <x v="0"/>
    <x v="38"/>
    <x v="0"/>
    <x v="0"/>
    <x v="0"/>
    <n v="2"/>
    <n v="994"/>
    <n v="0"/>
    <n v="996"/>
    <s v="Cochrisons"/>
    <s v="Bara Cochrisons"/>
    <x v="0"/>
  </r>
  <r>
    <x v="8052"/>
    <n v="8610"/>
    <x v="1"/>
    <x v="1"/>
    <s v="G/1398/P"/>
    <x v="3"/>
    <s v="P"/>
    <x v="1"/>
    <x v="24"/>
    <x v="0"/>
    <x v="0"/>
    <x v="0"/>
    <n v="0"/>
    <n v="0"/>
    <n v="0"/>
    <n v="0"/>
    <s v="Mayson"/>
    <s v="Thondy Mayson"/>
    <x v="1"/>
  </r>
  <r>
    <x v="8053"/>
    <n v="8611"/>
    <x v="1"/>
    <x v="0"/>
    <s v="F/1766/P"/>
    <x v="1"/>
    <s v="P"/>
    <x v="2"/>
    <x v="1"/>
    <x v="0"/>
    <x v="71"/>
    <x v="1424"/>
    <n v="0"/>
    <n v="0"/>
    <n v="0"/>
    <n v="646"/>
    <s v="Mejiaddox"/>
    <s v="Rice Mejiaddox"/>
    <x v="0"/>
  </r>
  <r>
    <x v="8054"/>
    <n v="8612"/>
    <x v="1"/>
    <x v="0"/>
    <s v="G/1399/P"/>
    <x v="3"/>
    <s v="P"/>
    <x v="0"/>
    <x v="14"/>
    <x v="0"/>
    <x v="23"/>
    <x v="1"/>
    <n v="870"/>
    <n v="0"/>
    <n v="0"/>
    <n v="883"/>
    <s v="Welles"/>
    <s v="Carlen Welles"/>
    <x v="0"/>
  </r>
  <r>
    <x v="8055"/>
    <n v="8613"/>
    <x v="1"/>
    <x v="0"/>
    <s v="G/1388/S"/>
    <x v="3"/>
    <s v="S"/>
    <x v="0"/>
    <x v="20"/>
    <x v="0"/>
    <x v="0"/>
    <x v="0"/>
    <n v="0"/>
    <n v="0"/>
    <n v="0"/>
    <n v="0"/>
    <s v="-"/>
    <s v="-"/>
    <x v="1"/>
  </r>
  <r>
    <x v="8056"/>
    <n v="8614"/>
    <x v="1"/>
    <x v="0"/>
    <s v="G/1400/P"/>
    <x v="3"/>
    <s v="P"/>
    <x v="0"/>
    <x v="40"/>
    <x v="0"/>
    <x v="23"/>
    <x v="83"/>
    <n v="1785"/>
    <n v="0"/>
    <n v="0"/>
    <n v="1792"/>
    <s v="-"/>
    <s v="-"/>
    <x v="1"/>
  </r>
  <r>
    <x v="8057"/>
    <n v="8615"/>
    <x v="1"/>
    <x v="0"/>
    <s v="E/565/S"/>
    <x v="6"/>
    <s v="S"/>
    <x v="2"/>
    <x v="53"/>
    <x v="0"/>
    <x v="0"/>
    <x v="0"/>
    <n v="117"/>
    <n v="712"/>
    <n v="0"/>
    <n v="829"/>
    <s v="Buckentry"/>
    <s v="Kris Buckentry"/>
    <x v="1"/>
  </r>
  <r>
    <x v="8058"/>
    <n v="8615"/>
    <x v="1"/>
    <x v="1"/>
    <s v="G/1389/S"/>
    <x v="3"/>
    <s v="S"/>
    <x v="2"/>
    <x v="45"/>
    <x v="0"/>
    <x v="0"/>
    <x v="0"/>
    <n v="0"/>
    <n v="0"/>
    <n v="0"/>
    <n v="0"/>
    <s v="Buckentry"/>
    <s v="Jarena Buckentry"/>
    <x v="1"/>
  </r>
  <r>
    <x v="8059"/>
    <n v="8508"/>
    <x v="2"/>
    <x v="1"/>
    <s v="F/1747/P"/>
    <x v="1"/>
    <s v="P"/>
    <x v="0"/>
    <x v="13"/>
    <x v="0"/>
    <x v="0"/>
    <x v="0"/>
    <n v="0"/>
    <n v="0"/>
    <n v="0"/>
    <n v="0"/>
    <s v="Bake"/>
    <s v="Proos Bake"/>
    <x v="1"/>
  </r>
  <r>
    <x v="8060"/>
    <n v="8508"/>
    <x v="2"/>
    <x v="1"/>
    <s v="F/1747/P"/>
    <x v="1"/>
    <s v="P"/>
    <x v="0"/>
    <x v="37"/>
    <x v="0"/>
    <x v="0"/>
    <x v="0"/>
    <n v="0"/>
    <n v="0"/>
    <n v="0"/>
    <n v="0"/>
    <s v="Bake"/>
    <s v="Spikes Bake"/>
    <x v="1"/>
  </r>
  <r>
    <x v="8061"/>
    <n v="8617"/>
    <x v="1"/>
    <x v="0"/>
    <s v="F/1768/P"/>
    <x v="1"/>
    <s v="P"/>
    <x v="0"/>
    <x v="33"/>
    <x v="0"/>
    <x v="492"/>
    <x v="1425"/>
    <n v="0"/>
    <n v="0"/>
    <n v="0"/>
    <n v="1486"/>
    <s v="Cartiz"/>
    <s v="Jeroy Cartiz"/>
    <x v="1"/>
  </r>
  <r>
    <x v="8062"/>
    <n v="8618"/>
    <x v="0"/>
    <x v="0"/>
    <s v="B/336/S"/>
    <x v="0"/>
    <s v="S"/>
    <x v="2"/>
    <x v="41"/>
    <x v="0"/>
    <x v="0"/>
    <x v="1426"/>
    <n v="0"/>
    <n v="0"/>
    <n v="1370"/>
    <n v="2064"/>
    <s v="Resendent"/>
    <s v="Hallux Resendent"/>
    <x v="0"/>
  </r>
  <r>
    <x v="8063"/>
    <n v="8618"/>
    <x v="0"/>
    <x v="1"/>
    <s v="B/336/S"/>
    <x v="0"/>
    <s v="S"/>
    <x v="0"/>
    <x v="4"/>
    <x v="0"/>
    <x v="0"/>
    <x v="0"/>
    <n v="0"/>
    <n v="0"/>
    <n v="0"/>
    <n v="0"/>
    <s v="Resendent"/>
    <s v="Jihonon Resendent"/>
    <x v="1"/>
  </r>
  <r>
    <x v="8064"/>
    <n v="8619"/>
    <x v="0"/>
    <x v="0"/>
    <s v="E/566/S"/>
    <x v="6"/>
    <s v="S"/>
    <x v="0"/>
    <x v="52"/>
    <x v="0"/>
    <x v="312"/>
    <x v="1344"/>
    <n v="977"/>
    <n v="3441"/>
    <n v="236"/>
    <n v="5109"/>
    <s v="Heermy"/>
    <s v="Mardach Heermy"/>
    <x v="0"/>
  </r>
  <r>
    <x v="8065"/>
    <n v="8508"/>
    <x v="2"/>
    <x v="0"/>
    <s v="F/1747/P"/>
    <x v="1"/>
    <s v="P"/>
    <x v="0"/>
    <x v="16"/>
    <x v="0"/>
    <x v="0"/>
    <x v="0"/>
    <n v="0"/>
    <n v="0"/>
    <n v="0"/>
    <n v="0"/>
    <s v="Bake"/>
    <s v="Bonutz Bake"/>
    <x v="1"/>
  </r>
  <r>
    <x v="8066"/>
    <n v="8623"/>
    <x v="1"/>
    <x v="0"/>
    <s v=""/>
    <x v="4"/>
    <s v=""/>
    <x v="0"/>
    <x v="24"/>
    <x v="0"/>
    <x v="150"/>
    <x v="1427"/>
    <n v="85"/>
    <n v="0"/>
    <n v="537"/>
    <n v="1362"/>
    <s v="Hoffergess"/>
    <s v="Vandy Hoffergess"/>
    <x v="0"/>
  </r>
  <r>
    <x v="8067"/>
    <n v="8624"/>
    <x v="1"/>
    <x v="0"/>
    <s v="F/1661/S"/>
    <x v="1"/>
    <s v="S"/>
    <x v="0"/>
    <x v="59"/>
    <x v="0"/>
    <x v="1041"/>
    <x v="0"/>
    <n v="0"/>
    <n v="0"/>
    <n v="928"/>
    <n v="1063"/>
    <s v="Kramorry"/>
    <s v="Penne Kramorry"/>
    <x v="0"/>
  </r>
  <r>
    <x v="8068"/>
    <n v="8624"/>
    <x v="1"/>
    <x v="1"/>
    <s v="G/1390/S"/>
    <x v="3"/>
    <s v="S"/>
    <x v="0"/>
    <x v="50"/>
    <x v="2"/>
    <x v="0"/>
    <x v="0"/>
    <n v="0"/>
    <n v="0"/>
    <n v="0"/>
    <n v="0"/>
    <s v="Kramorry"/>
    <s v="Eristy Kramorry"/>
    <x v="0"/>
  </r>
  <r>
    <x v="8069"/>
    <n v="8626"/>
    <x v="1"/>
    <x v="0"/>
    <s v="F/1770/P"/>
    <x v="1"/>
    <s v="P"/>
    <x v="0"/>
    <x v="6"/>
    <x v="0"/>
    <x v="27"/>
    <x v="0"/>
    <n v="1"/>
    <n v="15"/>
    <n v="854"/>
    <n v="871"/>
    <s v="Corman"/>
    <s v="Alber Corman"/>
    <x v="0"/>
  </r>
  <r>
    <x v="8070"/>
    <n v="8628"/>
    <x v="1"/>
    <x v="0"/>
    <s v="F/1664/S"/>
    <x v="1"/>
    <s v="S"/>
    <x v="1"/>
    <x v="18"/>
    <x v="0"/>
    <x v="0"/>
    <x v="338"/>
    <n v="0"/>
    <n v="0"/>
    <n v="686"/>
    <n v="704"/>
    <s v="Johnsondez"/>
    <s v="Enry Johnsondez"/>
    <x v="0"/>
  </r>
  <r>
    <x v="8071"/>
    <n v="8629"/>
    <x v="1"/>
    <x v="1"/>
    <s v="G/1391/S"/>
    <x v="3"/>
    <s v="S"/>
    <x v="0"/>
    <x v="7"/>
    <x v="0"/>
    <x v="0"/>
    <x v="0"/>
    <n v="0"/>
    <n v="0"/>
    <n v="0"/>
    <n v="0"/>
    <s v="Hamberterry"/>
    <s v="Royce Hamberterry"/>
    <x v="1"/>
  </r>
  <r>
    <x v="8072"/>
    <n v="8530"/>
    <x v="2"/>
    <x v="0"/>
    <s v="F/1640/S"/>
    <x v="1"/>
    <s v="S"/>
    <x v="0"/>
    <x v="34"/>
    <x v="0"/>
    <x v="724"/>
    <x v="0"/>
    <n v="44"/>
    <n v="23"/>
    <n v="29"/>
    <n v="2598"/>
    <s v="Shpie"/>
    <s v="Sher Shpie"/>
    <x v="0"/>
  </r>
  <r>
    <x v="8073"/>
    <n v="8633"/>
    <x v="1"/>
    <x v="0"/>
    <s v="F/1665/S"/>
    <x v="1"/>
    <s v="S"/>
    <x v="0"/>
    <x v="30"/>
    <x v="0"/>
    <x v="71"/>
    <x v="215"/>
    <n v="97"/>
    <n v="553"/>
    <n v="0"/>
    <n v="685"/>
    <s v="Daughessey"/>
    <s v="Jenne Daughessey"/>
    <x v="0"/>
  </r>
  <r>
    <x v="8074"/>
    <n v="8634"/>
    <x v="1"/>
    <x v="0"/>
    <s v="G/1392/S"/>
    <x v="3"/>
    <s v="S"/>
    <x v="0"/>
    <x v="22"/>
    <x v="0"/>
    <x v="1219"/>
    <x v="0"/>
    <n v="0"/>
    <n v="83"/>
    <n v="0"/>
    <n v="1822"/>
    <s v="Hurchez"/>
    <s v="Wenny Hurchez"/>
    <x v="0"/>
  </r>
  <r>
    <x v="8075"/>
    <n v="8635"/>
    <x v="1"/>
    <x v="0"/>
    <s v="E/554/P"/>
    <x v="6"/>
    <s v="P"/>
    <x v="0"/>
    <x v="41"/>
    <x v="0"/>
    <x v="1220"/>
    <x v="0"/>
    <n v="0"/>
    <n v="0"/>
    <n v="1384"/>
    <n v="1608"/>
    <s v="Welles"/>
    <s v="Joanry Welles"/>
    <x v="0"/>
  </r>
  <r>
    <x v="8076"/>
    <n v="8537"/>
    <x v="2"/>
    <x v="1"/>
    <s v="F/1643/S"/>
    <x v="1"/>
    <s v="S"/>
    <x v="0"/>
    <x v="46"/>
    <x v="0"/>
    <x v="0"/>
    <x v="0"/>
    <n v="0"/>
    <n v="0"/>
    <n v="0"/>
    <n v="0"/>
    <s v="Nutte"/>
    <s v="Whex Nutte"/>
    <x v="1"/>
  </r>
  <r>
    <x v="8077"/>
    <n v="5981"/>
    <x v="1"/>
    <x v="0"/>
    <s v="F/1140/S"/>
    <x v="1"/>
    <s v="S"/>
    <x v="0"/>
    <x v="37"/>
    <x v="0"/>
    <x v="0"/>
    <x v="0"/>
    <n v="0"/>
    <n v="0"/>
    <n v="0"/>
    <n v="0"/>
    <s v="Quart"/>
    <s v="Quid Quart"/>
    <x v="1"/>
  </r>
  <r>
    <x v="8078"/>
    <n v="8537"/>
    <x v="2"/>
    <x v="0"/>
    <s v="F/1643/S"/>
    <x v="1"/>
    <s v="S"/>
    <x v="0"/>
    <x v="0"/>
    <x v="0"/>
    <x v="1221"/>
    <x v="0"/>
    <n v="290"/>
    <n v="0"/>
    <n v="0"/>
    <n v="5617"/>
    <s v="Nutte"/>
    <s v="Cireal Nutte"/>
    <x v="0"/>
  </r>
  <r>
    <x v="8079"/>
    <n v="8537"/>
    <x v="2"/>
    <x v="1"/>
    <s v="F/1643/S"/>
    <x v="1"/>
    <s v="S"/>
    <x v="0"/>
    <x v="4"/>
    <x v="2"/>
    <x v="0"/>
    <x v="0"/>
    <n v="0"/>
    <n v="0"/>
    <n v="0"/>
    <n v="0"/>
    <s v="Nutte"/>
    <s v="Tonch Nutte"/>
    <x v="1"/>
  </r>
  <r>
    <x v="8080"/>
    <n v="8638"/>
    <x v="1"/>
    <x v="1"/>
    <s v="G/1402/P"/>
    <x v="3"/>
    <s v="P"/>
    <x v="0"/>
    <x v="15"/>
    <x v="0"/>
    <x v="0"/>
    <x v="0"/>
    <n v="0"/>
    <n v="0"/>
    <n v="0"/>
    <n v="0"/>
    <s v="Holliams"/>
    <s v="Therta Holliams"/>
    <x v="0"/>
  </r>
  <r>
    <x v="8081"/>
    <n v="8638"/>
    <x v="1"/>
    <x v="0"/>
    <s v="G/1402/P"/>
    <x v="3"/>
    <s v="P"/>
    <x v="0"/>
    <x v="32"/>
    <x v="0"/>
    <x v="0"/>
    <x v="0"/>
    <n v="0"/>
    <n v="0"/>
    <n v="0"/>
    <n v="0"/>
    <s v="Holliams"/>
    <s v="Janee Holliams"/>
    <x v="1"/>
  </r>
  <r>
    <x v="8082"/>
    <n v="8638"/>
    <x v="1"/>
    <x v="0"/>
    <s v="G/1402/P"/>
    <x v="3"/>
    <s v="P"/>
    <x v="2"/>
    <x v="47"/>
    <x v="0"/>
    <x v="0"/>
    <x v="0"/>
    <n v="0"/>
    <n v="0"/>
    <n v="0"/>
    <n v="0"/>
    <s v="Holliams"/>
    <s v="Britta Holliams"/>
    <x v="1"/>
  </r>
  <r>
    <x v="8083"/>
    <n v="8542"/>
    <x v="2"/>
    <x v="1"/>
    <s v="E/544/P"/>
    <x v="6"/>
    <s v="P"/>
    <x v="0"/>
    <x v="43"/>
    <x v="0"/>
    <x v="0"/>
    <x v="0"/>
    <n v="0"/>
    <n v="0"/>
    <n v="0"/>
    <n v="0"/>
    <s v="Chate"/>
    <s v="Dow Chate"/>
    <x v="0"/>
  </r>
  <r>
    <x v="8084"/>
    <n v="8549"/>
    <x v="2"/>
    <x v="1"/>
    <s v="F/1648/S"/>
    <x v="1"/>
    <s v="S"/>
    <x v="0"/>
    <x v="12"/>
    <x v="0"/>
    <x v="0"/>
    <x v="0"/>
    <n v="0"/>
    <n v="0"/>
    <n v="0"/>
    <n v="0"/>
    <s v="Grean"/>
    <s v="Tostex Grean"/>
    <x v="1"/>
  </r>
  <r>
    <x v="8085"/>
    <n v="8640"/>
    <x v="1"/>
    <x v="0"/>
    <s v="F/1666/S"/>
    <x v="1"/>
    <s v="S"/>
    <x v="3"/>
    <x v="53"/>
    <x v="0"/>
    <x v="1222"/>
    <x v="0"/>
    <n v="525"/>
    <n v="0"/>
    <n v="31"/>
    <n v="689"/>
    <s v="Hurchrisong"/>
    <s v="Diandy Hurchrisong"/>
    <x v="0"/>
  </r>
  <r>
    <x v="8086"/>
    <n v="8552"/>
    <x v="2"/>
    <x v="0"/>
    <s v="E/545/P"/>
    <x v="6"/>
    <s v="P"/>
    <x v="0"/>
    <x v="43"/>
    <x v="0"/>
    <x v="0"/>
    <x v="0"/>
    <n v="0"/>
    <n v="0"/>
    <n v="0"/>
    <n v="0"/>
    <s v="Hapie"/>
    <s v="Pot Hapie"/>
    <x v="0"/>
  </r>
  <r>
    <x v="8087"/>
    <n v="8552"/>
    <x v="2"/>
    <x v="0"/>
    <s v="F/1756/P"/>
    <x v="1"/>
    <s v="P"/>
    <x v="0"/>
    <x v="30"/>
    <x v="0"/>
    <x v="300"/>
    <x v="0"/>
    <n v="28"/>
    <n v="2183"/>
    <n v="0"/>
    <n v="2598"/>
    <s v="Hapie"/>
    <s v="Mins Hapie"/>
    <x v="0"/>
  </r>
  <r>
    <x v="8088"/>
    <n v="8559"/>
    <x v="2"/>
    <x v="0"/>
    <s v="F/1758/P"/>
    <x v="1"/>
    <s v="P"/>
    <x v="0"/>
    <x v="47"/>
    <x v="0"/>
    <x v="0"/>
    <x v="0"/>
    <n v="0"/>
    <n v="0"/>
    <n v="0"/>
    <n v="0"/>
    <s v="Make"/>
    <s v="Eclass Make"/>
    <x v="1"/>
  </r>
  <r>
    <x v="8089"/>
    <n v="8642"/>
    <x v="1"/>
    <x v="0"/>
    <s v="F/1774/P"/>
    <x v="1"/>
    <s v="P"/>
    <x v="1"/>
    <x v="28"/>
    <x v="0"/>
    <x v="0"/>
    <x v="260"/>
    <n v="0"/>
    <n v="0"/>
    <n v="625"/>
    <n v="629"/>
    <s v="Berreranks"/>
    <s v="Yolace Berreranks"/>
    <x v="0"/>
  </r>
  <r>
    <x v="8090"/>
    <n v="8559"/>
    <x v="2"/>
    <x v="1"/>
    <s v="F/1758/P"/>
    <x v="1"/>
    <s v="P"/>
    <x v="0"/>
    <x v="41"/>
    <x v="0"/>
    <x v="0"/>
    <x v="0"/>
    <n v="0"/>
    <n v="0"/>
    <n v="0"/>
    <n v="0"/>
    <s v="Make"/>
    <s v="Goos Make"/>
    <x v="1"/>
  </r>
  <r>
    <x v="8091"/>
    <n v="8644"/>
    <x v="1"/>
    <x v="0"/>
    <s v="F/1668/S"/>
    <x v="1"/>
    <s v="S"/>
    <x v="0"/>
    <x v="38"/>
    <x v="0"/>
    <x v="512"/>
    <x v="0"/>
    <n v="11"/>
    <n v="0"/>
    <n v="848"/>
    <n v="879"/>
    <s v="Dunnisey"/>
    <s v="Shawne Dunnisey"/>
    <x v="0"/>
  </r>
  <r>
    <x v="8092"/>
    <n v="8644"/>
    <x v="1"/>
    <x v="0"/>
    <s v="F/1668/S"/>
    <x v="1"/>
    <s v="S"/>
    <x v="0"/>
    <x v="19"/>
    <x v="0"/>
    <x v="0"/>
    <x v="0"/>
    <n v="0"/>
    <n v="0"/>
    <n v="1972"/>
    <n v="1972"/>
    <s v="Dunnisey"/>
    <s v="Ninaha Dunnisey"/>
    <x v="0"/>
  </r>
  <r>
    <x v="8093"/>
    <n v="8645"/>
    <x v="1"/>
    <x v="0"/>
    <s v="F/1776/P"/>
    <x v="1"/>
    <s v="P"/>
    <x v="2"/>
    <x v="40"/>
    <x v="0"/>
    <x v="27"/>
    <x v="467"/>
    <n v="1908"/>
    <n v="318"/>
    <n v="0"/>
    <n v="2253"/>
    <s v="Arneras"/>
    <s v="Herita Arneras"/>
    <x v="1"/>
  </r>
  <r>
    <x v="8094"/>
    <n v="8646"/>
    <x v="0"/>
    <x v="1"/>
    <s v="C/325/S"/>
    <x v="7"/>
    <s v="S"/>
    <x v="0"/>
    <x v="13"/>
    <x v="0"/>
    <x v="0"/>
    <x v="0"/>
    <n v="0"/>
    <n v="0"/>
    <n v="0"/>
    <n v="0"/>
    <s v="Vertfull"/>
    <s v="Neutrak Vertfull"/>
    <x v="1"/>
  </r>
  <r>
    <x v="8095"/>
    <n v="8646"/>
    <x v="0"/>
    <x v="0"/>
    <s v="C/325/S"/>
    <x v="7"/>
    <s v="S"/>
    <x v="0"/>
    <x v="25"/>
    <x v="0"/>
    <x v="0"/>
    <x v="1428"/>
    <n v="0"/>
    <n v="3030"/>
    <n v="334"/>
    <n v="4649"/>
    <s v="Vertfull"/>
    <s v="Enifik Vertfull"/>
    <x v="0"/>
  </r>
  <r>
    <x v="8096"/>
    <n v="8646"/>
    <x v="0"/>
    <x v="1"/>
    <s v="C/325/S"/>
    <x v="7"/>
    <s v="S"/>
    <x v="0"/>
    <x v="31"/>
    <x v="0"/>
    <x v="0"/>
    <x v="0"/>
    <n v="0"/>
    <n v="0"/>
    <n v="0"/>
    <n v="0"/>
    <s v="Vertfull"/>
    <s v="Atonon Vertfull"/>
    <x v="1"/>
  </r>
  <r>
    <x v="8097"/>
    <n v="8646"/>
    <x v="0"/>
    <x v="0"/>
    <s v="C/325/S"/>
    <x v="7"/>
    <s v="S"/>
    <x v="2"/>
    <x v="18"/>
    <x v="0"/>
    <x v="29"/>
    <x v="64"/>
    <n v="2"/>
    <n v="5775"/>
    <n v="1964"/>
    <n v="8852"/>
    <s v="Vertfull"/>
    <s v="Chamark Vertfull"/>
    <x v="0"/>
  </r>
  <r>
    <x v="8098"/>
    <n v="8650"/>
    <x v="1"/>
    <x v="1"/>
    <s v="G/1404/P"/>
    <x v="3"/>
    <s v="P"/>
    <x v="0"/>
    <x v="24"/>
    <x v="0"/>
    <x v="0"/>
    <x v="0"/>
    <n v="0"/>
    <n v="0"/>
    <n v="0"/>
    <n v="0"/>
    <s v="Weberton"/>
    <s v="Artis Weberton"/>
    <x v="1"/>
  </r>
  <r>
    <x v="8099"/>
    <n v="8653"/>
    <x v="1"/>
    <x v="1"/>
    <s v="G/1393/S"/>
    <x v="3"/>
    <s v="S"/>
    <x v="0"/>
    <x v="53"/>
    <x v="0"/>
    <x v="0"/>
    <x v="0"/>
    <n v="0"/>
    <n v="0"/>
    <n v="0"/>
    <n v="0"/>
    <s v="Bairdyork"/>
    <s v="Racily Bairdyork"/>
    <x v="1"/>
  </r>
  <r>
    <x v="8100"/>
    <n v="8654"/>
    <x v="1"/>
    <x v="0"/>
    <s v="F/1779/P"/>
    <x v="1"/>
    <s v="P"/>
    <x v="0"/>
    <x v="8"/>
    <x v="0"/>
    <x v="1223"/>
    <x v="0"/>
    <n v="23"/>
    <n v="0"/>
    <n v="61"/>
    <n v="861"/>
    <s v="Noelan"/>
    <s v="Jeresa Noelan"/>
    <x v="0"/>
  </r>
  <r>
    <x v="8101"/>
    <n v="8656"/>
    <x v="0"/>
    <x v="0"/>
    <s v="A/103/S"/>
    <x v="2"/>
    <s v="S"/>
    <x v="0"/>
    <x v="19"/>
    <x v="0"/>
    <x v="0"/>
    <x v="1429"/>
    <n v="0"/>
    <n v="1663"/>
    <n v="4435"/>
    <n v="10553"/>
    <s v="Imparmle"/>
    <s v="Antinon Imparmle"/>
    <x v="0"/>
  </r>
  <r>
    <x v="8102"/>
    <n v="8656"/>
    <x v="0"/>
    <x v="0"/>
    <s v="A/103/S"/>
    <x v="2"/>
    <s v="S"/>
    <x v="2"/>
    <x v="22"/>
    <x v="1"/>
    <x v="0"/>
    <x v="1430"/>
    <n v="0"/>
    <n v="1841"/>
    <n v="1547"/>
    <n v="4686"/>
    <s v="Rotter"/>
    <s v="Almino Rotter"/>
    <x v="0"/>
  </r>
  <r>
    <x v="8103"/>
    <n v="8656"/>
    <x v="0"/>
    <x v="1"/>
    <s v="A/103/S"/>
    <x v="2"/>
    <s v="S"/>
    <x v="2"/>
    <x v="19"/>
    <x v="1"/>
    <x v="0"/>
    <x v="0"/>
    <n v="0"/>
    <n v="0"/>
    <n v="0"/>
    <n v="0"/>
    <s v="Imparmle"/>
    <s v="Eltares Imparmle"/>
    <x v="1"/>
  </r>
  <r>
    <x v="8104"/>
    <n v="8571"/>
    <x v="2"/>
    <x v="0"/>
    <s v="F/1651/S"/>
    <x v="1"/>
    <s v="S"/>
    <x v="0"/>
    <x v="6"/>
    <x v="0"/>
    <x v="1224"/>
    <x v="0"/>
    <n v="206"/>
    <n v="0"/>
    <n v="0"/>
    <n v="5963"/>
    <s v="Repie"/>
    <s v="Yots Repie"/>
    <x v="0"/>
  </r>
  <r>
    <x v="8105"/>
    <n v="8574"/>
    <x v="2"/>
    <x v="1"/>
    <s v="F/1653/S"/>
    <x v="1"/>
    <s v="S"/>
    <x v="0"/>
    <x v="46"/>
    <x v="0"/>
    <x v="0"/>
    <x v="0"/>
    <n v="0"/>
    <n v="0"/>
    <n v="0"/>
    <n v="0"/>
    <s v="Welte"/>
    <s v="Hork Welte"/>
    <x v="1"/>
  </r>
  <r>
    <x v="8106"/>
    <n v="8574"/>
    <x v="2"/>
    <x v="0"/>
    <s v="D/258/S"/>
    <x v="5"/>
    <s v="S"/>
    <x v="3"/>
    <x v="70"/>
    <x v="0"/>
    <x v="895"/>
    <x v="0"/>
    <n v="2"/>
    <n v="1"/>
    <n v="11"/>
    <n v="1056"/>
    <s v="Welte"/>
    <s v="Yakers Welte"/>
    <x v="0"/>
  </r>
  <r>
    <x v="8107"/>
    <n v="8659"/>
    <x v="1"/>
    <x v="0"/>
    <s v="F/1781/P"/>
    <x v="1"/>
    <s v="P"/>
    <x v="0"/>
    <x v="43"/>
    <x v="0"/>
    <x v="722"/>
    <x v="1431"/>
    <n v="23"/>
    <n v="0"/>
    <n v="0"/>
    <n v="704"/>
    <s v="Ryanglasey"/>
    <s v="Coley Ryanglasey"/>
    <x v="1"/>
  </r>
  <r>
    <x v="8108"/>
    <n v="8661"/>
    <x v="1"/>
    <x v="0"/>
    <s v="F/1675/S"/>
    <x v="1"/>
    <s v="S"/>
    <x v="0"/>
    <x v="43"/>
    <x v="0"/>
    <x v="228"/>
    <x v="0"/>
    <n v="0"/>
    <n v="1587"/>
    <n v="12"/>
    <n v="2485"/>
    <s v="Pierry"/>
    <s v="Herina Pierry"/>
    <x v="0"/>
  </r>
  <r>
    <x v="8109"/>
    <n v="8663"/>
    <x v="1"/>
    <x v="0"/>
    <s v="G/1394/S"/>
    <x v="3"/>
    <s v="S"/>
    <x v="0"/>
    <x v="9"/>
    <x v="0"/>
    <x v="1225"/>
    <x v="1432"/>
    <n v="896"/>
    <n v="0"/>
    <n v="0"/>
    <n v="6137"/>
    <s v="Hurchrisong"/>
    <s v="Fery Hurchrisong"/>
    <x v="1"/>
  </r>
  <r>
    <x v="8110"/>
    <n v="8663"/>
    <x v="1"/>
    <x v="1"/>
    <s v=""/>
    <x v="4"/>
    <s v=""/>
    <x v="2"/>
    <x v="46"/>
    <x v="2"/>
    <x v="0"/>
    <x v="0"/>
    <n v="0"/>
    <n v="0"/>
    <n v="0"/>
    <n v="0"/>
    <s v="Hurchrisong"/>
    <s v="Donnie Hurchrisong"/>
    <x v="1"/>
  </r>
  <r>
    <x v="8111"/>
    <n v="8664"/>
    <x v="1"/>
    <x v="0"/>
    <s v="G/1395/S"/>
    <x v="3"/>
    <s v="S"/>
    <x v="0"/>
    <x v="46"/>
    <x v="0"/>
    <x v="1226"/>
    <x v="0"/>
    <n v="0"/>
    <n v="0"/>
    <n v="0"/>
    <n v="909"/>
    <s v="Hallahaney"/>
    <s v="Loisey Hallahaney"/>
    <x v="0"/>
  </r>
  <r>
    <x v="8112"/>
    <n v="8574"/>
    <x v="2"/>
    <x v="1"/>
    <s v="F/1653/S"/>
    <x v="1"/>
    <s v="S"/>
    <x v="0"/>
    <x v="57"/>
    <x v="0"/>
    <x v="0"/>
    <x v="0"/>
    <n v="0"/>
    <n v="0"/>
    <n v="0"/>
    <n v="0"/>
    <s v="Rhuba"/>
    <s v="Wales Rhuba"/>
    <x v="1"/>
  </r>
  <r>
    <x v="8113"/>
    <n v="8574"/>
    <x v="2"/>
    <x v="0"/>
    <s v="F/1653/S"/>
    <x v="1"/>
    <s v="S"/>
    <x v="0"/>
    <x v="48"/>
    <x v="0"/>
    <x v="1227"/>
    <x v="0"/>
    <n v="11"/>
    <n v="0"/>
    <n v="0"/>
    <n v="1774"/>
    <s v="Welte"/>
    <s v="Ceros Welte"/>
    <x v="0"/>
  </r>
  <r>
    <x v="8114"/>
    <n v="8574"/>
    <x v="2"/>
    <x v="1"/>
    <s v="F/1653/S"/>
    <x v="1"/>
    <s v="S"/>
    <x v="2"/>
    <x v="19"/>
    <x v="2"/>
    <x v="0"/>
    <x v="0"/>
    <n v="0"/>
    <n v="0"/>
    <n v="0"/>
    <n v="0"/>
    <s v="Welte"/>
    <s v="Eerch Welte"/>
    <x v="1"/>
  </r>
  <r>
    <x v="8115"/>
    <n v="8577"/>
    <x v="2"/>
    <x v="1"/>
    <s v="F/1654/S"/>
    <x v="1"/>
    <s v="S"/>
    <x v="0"/>
    <x v="35"/>
    <x v="0"/>
    <x v="0"/>
    <x v="0"/>
    <n v="0"/>
    <n v="0"/>
    <n v="0"/>
    <n v="0"/>
    <s v="Kill"/>
    <s v="Mans Kill"/>
    <x v="1"/>
  </r>
  <r>
    <x v="8116"/>
    <n v="8669"/>
    <x v="1"/>
    <x v="0"/>
    <s v="F/1677/S"/>
    <x v="1"/>
    <s v="S"/>
    <x v="0"/>
    <x v="14"/>
    <x v="0"/>
    <x v="880"/>
    <x v="0"/>
    <n v="22"/>
    <n v="0"/>
    <n v="0"/>
    <n v="971"/>
    <s v="Cartiz"/>
    <s v="Morrie Cartiz"/>
    <x v="0"/>
  </r>
  <r>
    <x v="8117"/>
    <n v="8669"/>
    <x v="1"/>
    <x v="0"/>
    <s v="G/1397/S"/>
    <x v="3"/>
    <s v="S"/>
    <x v="0"/>
    <x v="57"/>
    <x v="0"/>
    <x v="0"/>
    <x v="0"/>
    <n v="0"/>
    <n v="0"/>
    <n v="0"/>
    <n v="0"/>
    <s v="Cartiz"/>
    <s v="Craine Cartiz"/>
    <x v="0"/>
  </r>
  <r>
    <x v="8118"/>
    <n v="8669"/>
    <x v="1"/>
    <x v="0"/>
    <s v="F/1677/S"/>
    <x v="1"/>
    <s v="S"/>
    <x v="0"/>
    <x v="31"/>
    <x v="0"/>
    <x v="653"/>
    <x v="0"/>
    <n v="456"/>
    <n v="0"/>
    <n v="0"/>
    <n v="962"/>
    <s v="Cartiz"/>
    <s v="Leence Cartiz"/>
    <x v="0"/>
  </r>
  <r>
    <x v="8119"/>
    <n v="8670"/>
    <x v="1"/>
    <x v="1"/>
    <s v="G/1398/S"/>
    <x v="3"/>
    <s v="S"/>
    <x v="1"/>
    <x v="4"/>
    <x v="0"/>
    <x v="0"/>
    <x v="0"/>
    <n v="0"/>
    <n v="0"/>
    <n v="0"/>
    <n v="0"/>
    <s v="Williotters"/>
    <s v="Evenna Williotters"/>
    <x v="1"/>
  </r>
  <r>
    <x v="8120"/>
    <n v="8671"/>
    <x v="0"/>
    <x v="0"/>
    <s v="A/90/P"/>
    <x v="2"/>
    <s v="P"/>
    <x v="2"/>
    <x v="19"/>
    <x v="0"/>
    <x v="27"/>
    <x v="1106"/>
    <n v="1"/>
    <n v="265"/>
    <n v="1539"/>
    <n v="2570"/>
    <s v="Ticagent"/>
    <s v="Avijava Ticagent"/>
    <x v="1"/>
  </r>
  <r>
    <x v="8121"/>
    <n v="8672"/>
    <x v="1"/>
    <x v="0"/>
    <s v="G/1406/P"/>
    <x v="3"/>
    <s v="P"/>
    <x v="0"/>
    <x v="46"/>
    <x v="0"/>
    <x v="234"/>
    <x v="1433"/>
    <n v="0"/>
    <n v="267"/>
    <n v="0"/>
    <n v="443"/>
    <s v="Rilley"/>
    <s v="Cary Rilley"/>
    <x v="0"/>
  </r>
  <r>
    <x v="8122"/>
    <n v="8673"/>
    <x v="0"/>
    <x v="1"/>
    <s v="C/285/P"/>
    <x v="7"/>
    <s v="P"/>
    <x v="3"/>
    <x v="38"/>
    <x v="0"/>
    <x v="0"/>
    <x v="0"/>
    <n v="0"/>
    <n v="0"/>
    <n v="0"/>
    <n v="0"/>
    <s v="Pentical"/>
    <s v="Taurak Pentical"/>
    <x v="1"/>
  </r>
  <r>
    <x v="8123"/>
    <n v="8586"/>
    <x v="2"/>
    <x v="0"/>
    <s v="E/550/P"/>
    <x v="6"/>
    <s v="P"/>
    <x v="2"/>
    <x v="1"/>
    <x v="0"/>
    <x v="0"/>
    <x v="0"/>
    <n v="396"/>
    <n v="256"/>
    <n v="1482"/>
    <n v="2134"/>
    <s v="Terry"/>
    <s v="Zelowl Terry"/>
    <x v="0"/>
  </r>
  <r>
    <x v="8124"/>
    <n v="8675"/>
    <x v="0"/>
    <x v="1"/>
    <s v="B/281/P"/>
    <x v="0"/>
    <s v="P"/>
    <x v="0"/>
    <x v="36"/>
    <x v="2"/>
    <x v="0"/>
    <x v="0"/>
    <n v="0"/>
    <n v="0"/>
    <n v="0"/>
    <n v="0"/>
    <s v="Droning"/>
    <s v="Benebah Droning"/>
    <x v="1"/>
  </r>
  <r>
    <x v="8125"/>
    <n v="8588"/>
    <x v="2"/>
    <x v="1"/>
    <s v="E/562/S"/>
    <x v="6"/>
    <s v="S"/>
    <x v="0"/>
    <x v="67"/>
    <x v="0"/>
    <x v="0"/>
    <x v="0"/>
    <n v="0"/>
    <n v="0"/>
    <n v="0"/>
    <n v="0"/>
    <s v="Wist"/>
    <s v="Gramus Wist"/>
    <x v="1"/>
  </r>
  <r>
    <x v="8126"/>
    <n v="8595"/>
    <x v="2"/>
    <x v="1"/>
    <s v="E/551/P"/>
    <x v="6"/>
    <s v="P"/>
    <x v="0"/>
    <x v="15"/>
    <x v="0"/>
    <x v="0"/>
    <x v="0"/>
    <n v="0"/>
    <n v="0"/>
    <n v="0"/>
    <n v="0"/>
    <s v="Stche"/>
    <s v="Froos Stche"/>
    <x v="1"/>
  </r>
  <r>
    <x v="8127"/>
    <n v="8604"/>
    <x v="2"/>
    <x v="0"/>
    <s v="F/1765/P"/>
    <x v="1"/>
    <s v="P"/>
    <x v="3"/>
    <x v="12"/>
    <x v="0"/>
    <x v="58"/>
    <x v="0"/>
    <n v="343"/>
    <n v="2205"/>
    <n v="0"/>
    <n v="2598"/>
    <s v="Stité"/>
    <s v="Crat Stité"/>
    <x v="0"/>
  </r>
  <r>
    <x v="8128"/>
    <n v="8604"/>
    <x v="2"/>
    <x v="1"/>
    <s v="F/1765/P"/>
    <x v="1"/>
    <s v="P"/>
    <x v="0"/>
    <x v="33"/>
    <x v="0"/>
    <x v="0"/>
    <x v="0"/>
    <n v="0"/>
    <n v="0"/>
    <n v="0"/>
    <n v="0"/>
    <s v="Stité"/>
    <s v="Halesh Stité"/>
    <x v="1"/>
  </r>
  <r>
    <x v="8129"/>
    <n v="8683"/>
    <x v="1"/>
    <x v="0"/>
    <s v="F/1679/S"/>
    <x v="1"/>
    <s v="S"/>
    <x v="1"/>
    <x v="42"/>
    <x v="0"/>
    <x v="317"/>
    <x v="315"/>
    <n v="87"/>
    <n v="21"/>
    <n v="404"/>
    <n v="569"/>
    <s v="Prinson"/>
    <s v="Dandra Prinson"/>
    <x v="0"/>
  </r>
  <r>
    <x v="8130"/>
    <n v="8684"/>
    <x v="1"/>
    <x v="0"/>
    <s v="F/1788/P"/>
    <x v="1"/>
    <s v="P"/>
    <x v="0"/>
    <x v="41"/>
    <x v="0"/>
    <x v="27"/>
    <x v="10"/>
    <n v="0"/>
    <n v="226"/>
    <n v="488"/>
    <n v="716"/>
    <s v="Meleon"/>
    <s v="Carly Meleon"/>
    <x v="0"/>
  </r>
  <r>
    <x v="8131"/>
    <n v="8685"/>
    <x v="1"/>
    <x v="1"/>
    <s v="G/1400/S"/>
    <x v="3"/>
    <s v="S"/>
    <x v="2"/>
    <x v="33"/>
    <x v="0"/>
    <x v="0"/>
    <x v="0"/>
    <n v="0"/>
    <n v="0"/>
    <n v="0"/>
    <n v="0"/>
    <s v="Midtt"/>
    <s v="Ren Midtt"/>
    <x v="1"/>
  </r>
  <r>
    <x v="8132"/>
    <n v="8687"/>
    <x v="1"/>
    <x v="0"/>
    <s v="F/1680/S"/>
    <x v="1"/>
    <s v="S"/>
    <x v="0"/>
    <x v="1"/>
    <x v="0"/>
    <x v="0"/>
    <x v="0"/>
    <n v="594"/>
    <n v="95"/>
    <n v="0"/>
    <n v="689"/>
    <s v="Cartiz"/>
    <s v="Annon Cartiz"/>
    <x v="1"/>
  </r>
  <r>
    <x v="8133"/>
    <n v="8688"/>
    <x v="1"/>
    <x v="0"/>
    <s v="F/1681/S"/>
    <x v="1"/>
    <s v="S"/>
    <x v="0"/>
    <x v="34"/>
    <x v="0"/>
    <x v="0"/>
    <x v="0"/>
    <n v="0"/>
    <n v="595"/>
    <n v="0"/>
    <n v="595"/>
    <s v="Moodmandez"/>
    <s v="Eillis Moodmandez"/>
    <x v="0"/>
  </r>
  <r>
    <x v="8134"/>
    <n v="8691"/>
    <x v="1"/>
    <x v="1"/>
    <s v="G/1409/P"/>
    <x v="3"/>
    <s v="P"/>
    <x v="1"/>
    <x v="41"/>
    <x v="0"/>
    <x v="0"/>
    <x v="0"/>
    <n v="0"/>
    <n v="0"/>
    <n v="0"/>
    <n v="0"/>
    <s v="Pierry"/>
    <s v="Thewis Pierry"/>
    <x v="0"/>
  </r>
  <r>
    <x v="8135"/>
    <n v="8693"/>
    <x v="1"/>
    <x v="1"/>
    <s v="G/1410/P"/>
    <x v="3"/>
    <s v="P"/>
    <x v="1"/>
    <x v="38"/>
    <x v="0"/>
    <x v="0"/>
    <x v="0"/>
    <n v="0"/>
    <n v="0"/>
    <n v="0"/>
    <n v="0"/>
    <s v="Buckson"/>
    <s v="Juanna Buckson"/>
    <x v="1"/>
  </r>
  <r>
    <x v="8136"/>
    <n v="8694"/>
    <x v="1"/>
    <x v="1"/>
    <s v="G/1411/P"/>
    <x v="3"/>
    <s v="P"/>
    <x v="0"/>
    <x v="45"/>
    <x v="0"/>
    <x v="0"/>
    <x v="0"/>
    <n v="0"/>
    <n v="0"/>
    <n v="0"/>
    <n v="0"/>
    <s v="Lunapperts"/>
    <s v="Wenise Lunapperts"/>
    <x v="1"/>
  </r>
  <r>
    <x v="8137"/>
    <n v="8694"/>
    <x v="1"/>
    <x v="0"/>
    <s v="G/1411/P"/>
    <x v="3"/>
    <s v="P"/>
    <x v="0"/>
    <x v="20"/>
    <x v="0"/>
    <x v="0"/>
    <x v="0"/>
    <n v="0"/>
    <n v="0"/>
    <n v="0"/>
    <n v="0"/>
    <s v="Lunapperts"/>
    <s v="Dixiel Lunapperts"/>
    <x v="0"/>
  </r>
  <r>
    <x v="8138"/>
    <n v="8694"/>
    <x v="1"/>
    <x v="1"/>
    <s v="G/1411/P"/>
    <x v="3"/>
    <s v="P"/>
    <x v="0"/>
    <x v="57"/>
    <x v="0"/>
    <x v="0"/>
    <x v="0"/>
    <n v="0"/>
    <n v="0"/>
    <n v="0"/>
    <n v="0"/>
    <s v="Lunapperts"/>
    <s v="Reneen Lunapperts"/>
    <x v="0"/>
  </r>
  <r>
    <x v="8139"/>
    <n v="8616"/>
    <x v="2"/>
    <x v="0"/>
    <s v="F/1767/P"/>
    <x v="1"/>
    <s v="P"/>
    <x v="0"/>
    <x v="26"/>
    <x v="0"/>
    <x v="209"/>
    <x v="0"/>
    <n v="797"/>
    <n v="830"/>
    <n v="161"/>
    <n v="1815"/>
    <s v="Coune"/>
    <s v="Fruik Coune"/>
    <x v="0"/>
  </r>
  <r>
    <x v="8140"/>
    <n v="8696"/>
    <x v="0"/>
    <x v="1"/>
    <s v="C/326/S"/>
    <x v="7"/>
    <s v="S"/>
    <x v="1"/>
    <x v="8"/>
    <x v="0"/>
    <x v="0"/>
    <x v="0"/>
    <n v="0"/>
    <n v="0"/>
    <n v="0"/>
    <n v="0"/>
    <s v="Alvesssidy"/>
    <s v="Bahoton Alvesssidy"/>
    <x v="1"/>
  </r>
  <r>
    <x v="8141"/>
    <n v="8616"/>
    <x v="2"/>
    <x v="1"/>
    <s v="F/1767/P"/>
    <x v="1"/>
    <s v="P"/>
    <x v="2"/>
    <x v="28"/>
    <x v="0"/>
    <x v="0"/>
    <x v="0"/>
    <n v="0"/>
    <n v="0"/>
    <n v="0"/>
    <n v="0"/>
    <s v="Coune"/>
    <s v="Skies Coune"/>
    <x v="1"/>
  </r>
  <r>
    <x v="8142"/>
    <n v="8631"/>
    <x v="2"/>
    <x v="1"/>
    <s v="E/553/P"/>
    <x v="6"/>
    <s v="P"/>
    <x v="0"/>
    <x v="12"/>
    <x v="0"/>
    <x v="0"/>
    <x v="0"/>
    <n v="0"/>
    <n v="0"/>
    <n v="0"/>
    <n v="0"/>
    <s v="Stité"/>
    <s v="Denuts Stité"/>
    <x v="0"/>
  </r>
  <r>
    <x v="8143"/>
    <n v="8703"/>
    <x v="1"/>
    <x v="0"/>
    <s v="F/1685/S"/>
    <x v="1"/>
    <s v="S"/>
    <x v="0"/>
    <x v="5"/>
    <x v="0"/>
    <x v="65"/>
    <x v="0"/>
    <n v="308"/>
    <n v="0"/>
    <n v="1179"/>
    <n v="1571"/>
    <s v="Simpsonks"/>
    <s v="Lynnie Simpsonks"/>
    <x v="0"/>
  </r>
  <r>
    <x v="8144"/>
    <n v="8636"/>
    <x v="2"/>
    <x v="1"/>
    <s v="F/1772/P"/>
    <x v="1"/>
    <s v="P"/>
    <x v="0"/>
    <x v="31"/>
    <x v="0"/>
    <x v="0"/>
    <x v="0"/>
    <n v="0"/>
    <n v="0"/>
    <n v="0"/>
    <n v="0"/>
    <s v="Ruity"/>
    <s v="Panzel Ruity"/>
    <x v="1"/>
  </r>
  <r>
    <x v="8145"/>
    <n v="8637"/>
    <x v="2"/>
    <x v="0"/>
    <s v="F/1773/P"/>
    <x v="1"/>
    <s v="P"/>
    <x v="0"/>
    <x v="36"/>
    <x v="0"/>
    <x v="1228"/>
    <x v="0"/>
    <n v="6221"/>
    <n v="141"/>
    <n v="0"/>
    <n v="7349"/>
    <s v="Spien"/>
    <s v="Varz Spien"/>
    <x v="1"/>
  </r>
  <r>
    <x v="8146"/>
    <n v="8708"/>
    <x v="1"/>
    <x v="0"/>
    <s v="G/1413/P"/>
    <x v="3"/>
    <s v="P"/>
    <x v="1"/>
    <x v="7"/>
    <x v="0"/>
    <x v="1023"/>
    <x v="0"/>
    <n v="0"/>
    <n v="0"/>
    <n v="0"/>
    <n v="679"/>
    <s v="Jacostaffey"/>
    <s v="Annard Jacostaffey"/>
    <x v="0"/>
  </r>
  <r>
    <x v="8147"/>
    <n v="8709"/>
    <x v="1"/>
    <x v="0"/>
    <s v="F/1687/S"/>
    <x v="1"/>
    <s v="S"/>
    <x v="0"/>
    <x v="39"/>
    <x v="0"/>
    <x v="0"/>
    <x v="1116"/>
    <n v="456"/>
    <n v="277"/>
    <n v="70"/>
    <n v="901"/>
    <s v="Cartyernan"/>
    <s v="Sallie Cartyernan"/>
    <x v="0"/>
  </r>
  <r>
    <x v="8148"/>
    <n v="8710"/>
    <x v="1"/>
    <x v="0"/>
    <s v="F/1688/S"/>
    <x v="1"/>
    <s v="S"/>
    <x v="1"/>
    <x v="1"/>
    <x v="2"/>
    <x v="741"/>
    <x v="1434"/>
    <n v="50"/>
    <n v="0"/>
    <n v="0"/>
    <n v="589"/>
    <s v="Scheron"/>
    <s v="Frandy Scheron"/>
    <x v="0"/>
  </r>
  <r>
    <x v="8149"/>
    <n v="8639"/>
    <x v="2"/>
    <x v="1"/>
    <s v="E/567/S"/>
    <x v="6"/>
    <s v="S"/>
    <x v="0"/>
    <x v="33"/>
    <x v="0"/>
    <x v="0"/>
    <x v="0"/>
    <n v="0"/>
    <n v="0"/>
    <n v="0"/>
    <n v="0"/>
    <s v="Berle"/>
    <s v="Wifts Berle"/>
    <x v="0"/>
  </r>
  <r>
    <x v="8150"/>
    <n v="8641"/>
    <x v="2"/>
    <x v="0"/>
    <s v="F/1667/S"/>
    <x v="1"/>
    <s v="S"/>
    <x v="0"/>
    <x v="47"/>
    <x v="0"/>
    <x v="0"/>
    <x v="0"/>
    <n v="0"/>
    <n v="0"/>
    <n v="0"/>
    <n v="0"/>
    <s v="Mille"/>
    <s v="Cint Mille"/>
    <x v="1"/>
  </r>
  <r>
    <x v="8151"/>
    <n v="8716"/>
    <x v="1"/>
    <x v="0"/>
    <s v="F/1793/P"/>
    <x v="1"/>
    <s v="P"/>
    <x v="1"/>
    <x v="28"/>
    <x v="0"/>
    <x v="532"/>
    <x v="0"/>
    <n v="220"/>
    <n v="2"/>
    <n v="0"/>
    <n v="648"/>
    <s v="Graneyes"/>
    <s v="Rankie Graneyes"/>
    <x v="0"/>
  </r>
  <r>
    <x v="8152"/>
    <n v="8717"/>
    <x v="1"/>
    <x v="0"/>
    <s v="F/1689/S"/>
    <x v="1"/>
    <s v="S"/>
    <x v="0"/>
    <x v="22"/>
    <x v="0"/>
    <x v="242"/>
    <x v="1"/>
    <n v="0"/>
    <n v="0"/>
    <n v="582"/>
    <n v="730"/>
    <s v="Freevenson"/>
    <s v="Nelley Freevenson"/>
    <x v="0"/>
  </r>
  <r>
    <x v="8153"/>
    <n v="8719"/>
    <x v="0"/>
    <x v="0"/>
    <s v="A/104/S"/>
    <x v="2"/>
    <s v="S"/>
    <x v="0"/>
    <x v="3"/>
    <x v="1"/>
    <x v="0"/>
    <x v="1435"/>
    <n v="0"/>
    <n v="3"/>
    <n v="994"/>
    <n v="4073"/>
    <s v="Invebodene"/>
    <s v="Naslon Invebodene"/>
    <x v="0"/>
  </r>
  <r>
    <x v="8154"/>
    <n v="8719"/>
    <x v="0"/>
    <x v="0"/>
    <s v="A/104/S"/>
    <x v="2"/>
    <s v="S"/>
    <x v="2"/>
    <x v="48"/>
    <x v="0"/>
    <x v="0"/>
    <x v="1436"/>
    <n v="2370"/>
    <n v="949"/>
    <n v="46"/>
    <n v="5186"/>
    <s v="Alcemblery"/>
    <s v="Astrak Alcemblery"/>
    <x v="0"/>
  </r>
  <r>
    <x v="8155"/>
    <n v="8719"/>
    <x v="0"/>
    <x v="2"/>
    <s v="A/104/S"/>
    <x v="2"/>
    <s v="S"/>
    <x v="2"/>
    <x v="28"/>
    <x v="0"/>
    <x v="0"/>
    <x v="0"/>
    <n v="0"/>
    <n v="0"/>
    <n v="0"/>
    <n v="0"/>
    <s v="Invebodene"/>
    <s v="Edaron Invebodene"/>
    <x v="1"/>
  </r>
  <r>
    <x v="8156"/>
    <n v="8720"/>
    <x v="1"/>
    <x v="0"/>
    <s v="F/1690/S"/>
    <x v="1"/>
    <s v="S"/>
    <x v="2"/>
    <x v="40"/>
    <x v="0"/>
    <x v="0"/>
    <x v="1141"/>
    <n v="1063"/>
    <n v="36"/>
    <n v="0"/>
    <n v="1346"/>
    <s v="Bartines"/>
    <s v="Enrie Bartines"/>
    <x v="1"/>
  </r>
  <r>
    <x v="8157"/>
    <n v="8721"/>
    <x v="0"/>
    <x v="1"/>
    <s v="B/337/S"/>
    <x v="0"/>
    <s v="S"/>
    <x v="2"/>
    <x v="69"/>
    <x v="0"/>
    <x v="0"/>
    <x v="0"/>
    <n v="0"/>
    <n v="0"/>
    <n v="0"/>
    <n v="0"/>
    <s v="Tronsive"/>
    <s v="Mariton Tronsive"/>
    <x v="1"/>
  </r>
  <r>
    <x v="8158"/>
    <n v="8641"/>
    <x v="2"/>
    <x v="0"/>
    <s v="F/1667/S"/>
    <x v="1"/>
    <s v="S"/>
    <x v="0"/>
    <x v="43"/>
    <x v="0"/>
    <x v="287"/>
    <x v="0"/>
    <n v="3"/>
    <n v="0"/>
    <n v="0"/>
    <n v="1149"/>
    <s v="Mille"/>
    <s v="Conth Mille"/>
    <x v="0"/>
  </r>
  <r>
    <x v="8159"/>
    <n v="8641"/>
    <x v="2"/>
    <x v="1"/>
    <s v="F/1667/S"/>
    <x v="1"/>
    <s v="S"/>
    <x v="0"/>
    <x v="15"/>
    <x v="0"/>
    <x v="0"/>
    <x v="0"/>
    <n v="0"/>
    <n v="0"/>
    <n v="0"/>
    <n v="0"/>
    <s v="Mille"/>
    <s v="Pech Mille"/>
    <x v="1"/>
  </r>
  <r>
    <x v="8160"/>
    <n v="8723"/>
    <x v="1"/>
    <x v="0"/>
    <s v="F/1794/P"/>
    <x v="1"/>
    <s v="P"/>
    <x v="0"/>
    <x v="22"/>
    <x v="0"/>
    <x v="9"/>
    <x v="1437"/>
    <n v="0"/>
    <n v="52"/>
    <n v="1935"/>
    <n v="3182"/>
    <s v="Traverdy"/>
    <s v="Aleen Traverdy"/>
    <x v="0"/>
  </r>
  <r>
    <x v="8161"/>
    <n v="8727"/>
    <x v="1"/>
    <x v="0"/>
    <s v="F/1797/P"/>
    <x v="1"/>
    <s v="P"/>
    <x v="2"/>
    <x v="7"/>
    <x v="0"/>
    <x v="274"/>
    <x v="0"/>
    <n v="0"/>
    <n v="0"/>
    <n v="658"/>
    <n v="692"/>
    <s v="Bulliamoses"/>
    <s v="Hencey Bulliamoses"/>
    <x v="0"/>
  </r>
  <r>
    <x v="8162"/>
    <n v="8728"/>
    <x v="1"/>
    <x v="0"/>
    <s v="F/1798/P"/>
    <x v="1"/>
    <s v="P"/>
    <x v="0"/>
    <x v="25"/>
    <x v="0"/>
    <x v="769"/>
    <x v="1438"/>
    <n v="3"/>
    <n v="15"/>
    <n v="128"/>
    <n v="904"/>
    <s v="Fulloydez"/>
    <s v="Justie Fulloydez"/>
    <x v="1"/>
  </r>
  <r>
    <x v="8163"/>
    <n v="8728"/>
    <x v="1"/>
    <x v="0"/>
    <s v="G/1416/P"/>
    <x v="3"/>
    <s v="P"/>
    <x v="0"/>
    <x v="31"/>
    <x v="0"/>
    <x v="590"/>
    <x v="0"/>
    <n v="1"/>
    <n v="87"/>
    <n v="0"/>
    <n v="782"/>
    <s v="Fulloydez"/>
    <s v="Eilan Fulloydez"/>
    <x v="0"/>
  </r>
  <r>
    <x v="8164"/>
    <n v="8728"/>
    <x v="1"/>
    <x v="0"/>
    <s v="F/1798/P"/>
    <x v="1"/>
    <s v="P"/>
    <x v="0"/>
    <x v="40"/>
    <x v="0"/>
    <x v="1229"/>
    <x v="0"/>
    <n v="45"/>
    <n v="0"/>
    <n v="0"/>
    <n v="1299"/>
    <s v="Fulloydez"/>
    <s v="Fanna Fulloydez"/>
    <x v="0"/>
  </r>
  <r>
    <x v="8165"/>
    <n v="8728"/>
    <x v="1"/>
    <x v="0"/>
    <s v="F/1798/P"/>
    <x v="1"/>
    <s v="P"/>
    <x v="1"/>
    <x v="22"/>
    <x v="0"/>
    <x v="879"/>
    <x v="304"/>
    <n v="1"/>
    <n v="0"/>
    <n v="0"/>
    <n v="671"/>
    <s v="Fulloydez"/>
    <s v="Ginald Fulloydez"/>
    <x v="0"/>
  </r>
  <r>
    <x v="8166"/>
    <n v="8728"/>
    <x v="1"/>
    <x v="1"/>
    <s v="G/1416/P"/>
    <x v="3"/>
    <s v="P"/>
    <x v="2"/>
    <x v="41"/>
    <x v="0"/>
    <x v="0"/>
    <x v="0"/>
    <n v="0"/>
    <n v="0"/>
    <n v="0"/>
    <n v="0"/>
    <s v="Fulloydez"/>
    <s v="Weslie Fulloydez"/>
    <x v="1"/>
  </r>
  <r>
    <x v="8167"/>
    <n v="8728"/>
    <x v="1"/>
    <x v="1"/>
    <s v="G/1416/P"/>
    <x v="3"/>
    <s v="P"/>
    <x v="1"/>
    <x v="25"/>
    <x v="0"/>
    <x v="0"/>
    <x v="0"/>
    <n v="0"/>
    <n v="0"/>
    <n v="0"/>
    <n v="0"/>
    <s v="Fulloydez"/>
    <s v="Kendy Fulloydez"/>
    <x v="0"/>
  </r>
  <r>
    <x v="8168"/>
    <n v="8728"/>
    <x v="1"/>
    <x v="0"/>
    <s v=""/>
    <x v="4"/>
    <s v=""/>
    <x v="0"/>
    <x v="5"/>
    <x v="0"/>
    <x v="1230"/>
    <x v="83"/>
    <n v="2"/>
    <n v="0"/>
    <n v="748"/>
    <n v="1019"/>
    <s v="Fulloydez"/>
    <s v="Delley Fulloydez"/>
    <x v="0"/>
  </r>
  <r>
    <x v="8169"/>
    <n v="8728"/>
    <x v="1"/>
    <x v="0"/>
    <s v="G/1416/P"/>
    <x v="3"/>
    <s v="P"/>
    <x v="0"/>
    <x v="23"/>
    <x v="0"/>
    <x v="0"/>
    <x v="31"/>
    <n v="164"/>
    <n v="0"/>
    <n v="0"/>
    <n v="756"/>
    <s v="Fulloydez"/>
    <s v="Franda Fulloydez"/>
    <x v="1"/>
  </r>
  <r>
    <x v="8170"/>
    <n v="8729"/>
    <x v="0"/>
    <x v="0"/>
    <s v="E/559/P"/>
    <x v="6"/>
    <s v="P"/>
    <x v="0"/>
    <x v="77"/>
    <x v="0"/>
    <x v="194"/>
    <x v="1439"/>
    <n v="0"/>
    <n v="1180"/>
    <n v="0"/>
    <n v="4173"/>
    <s v="Rewmid"/>
    <s v="Alhaino Rewmid"/>
    <x v="0"/>
  </r>
  <r>
    <x v="8171"/>
    <n v="8729"/>
    <x v="0"/>
    <x v="0"/>
    <s v="E/559/P"/>
    <x v="6"/>
    <s v="P"/>
    <x v="0"/>
    <x v="28"/>
    <x v="0"/>
    <x v="0"/>
    <x v="1440"/>
    <n v="18"/>
    <n v="4925"/>
    <n v="12685"/>
    <n v="25387"/>
    <s v="Rewmid"/>
    <s v="Charda Rewmid"/>
    <x v="0"/>
  </r>
  <r>
    <x v="8172"/>
    <n v="8732"/>
    <x v="1"/>
    <x v="0"/>
    <s v="F/1691/S"/>
    <x v="1"/>
    <s v="S"/>
    <x v="0"/>
    <x v="43"/>
    <x v="0"/>
    <x v="392"/>
    <x v="440"/>
    <n v="0"/>
    <n v="165"/>
    <n v="0"/>
    <n v="609"/>
    <s v="Jacostaffey"/>
    <s v="Lestie Jacostaffey"/>
    <x v="0"/>
  </r>
  <r>
    <x v="8173"/>
    <n v="8733"/>
    <x v="1"/>
    <x v="0"/>
    <s v="G/1406/S"/>
    <x v="3"/>
    <s v="S"/>
    <x v="0"/>
    <x v="34"/>
    <x v="0"/>
    <x v="14"/>
    <x v="562"/>
    <n v="0"/>
    <n v="0"/>
    <n v="633"/>
    <n v="881"/>
    <s v="Wolfernan"/>
    <s v="Leen Wolfernan"/>
    <x v="0"/>
  </r>
  <r>
    <x v="8174"/>
    <n v="8734"/>
    <x v="1"/>
    <x v="0"/>
    <s v="G/1417/P"/>
    <x v="3"/>
    <s v="P"/>
    <x v="1"/>
    <x v="36"/>
    <x v="0"/>
    <x v="0"/>
    <x v="0"/>
    <n v="707"/>
    <n v="1"/>
    <n v="0"/>
    <n v="708"/>
    <s v="Johnshines"/>
    <s v="Philia Johnshines"/>
    <x v="1"/>
  </r>
  <r>
    <x v="8175"/>
    <n v="8735"/>
    <x v="1"/>
    <x v="0"/>
    <s v="F/1799/P"/>
    <x v="1"/>
    <s v="P"/>
    <x v="0"/>
    <x v="28"/>
    <x v="0"/>
    <x v="568"/>
    <x v="0"/>
    <n v="1"/>
    <n v="0"/>
    <n v="707"/>
    <n v="935"/>
    <s v="Ryanglasey"/>
    <s v="Glasey Ryanglasey"/>
    <x v="0"/>
  </r>
  <r>
    <x v="8176"/>
    <n v="8643"/>
    <x v="2"/>
    <x v="0"/>
    <s v="F/1775/P"/>
    <x v="1"/>
    <s v="P"/>
    <x v="0"/>
    <x v="41"/>
    <x v="0"/>
    <x v="1007"/>
    <x v="0"/>
    <n v="2"/>
    <n v="848"/>
    <n v="0"/>
    <n v="2898"/>
    <s v="Ramad"/>
    <s v="Dow Ramad"/>
    <x v="0"/>
  </r>
  <r>
    <x v="8177"/>
    <n v="8657"/>
    <x v="2"/>
    <x v="0"/>
    <s v="F/1780/P"/>
    <x v="1"/>
    <s v="P"/>
    <x v="0"/>
    <x v="0"/>
    <x v="0"/>
    <x v="281"/>
    <x v="0"/>
    <n v="1083"/>
    <n v="65"/>
    <n v="0"/>
    <n v="1348"/>
    <s v="Harta"/>
    <s v="Caish Harta"/>
    <x v="1"/>
  </r>
  <r>
    <x v="8178"/>
    <n v="8741"/>
    <x v="0"/>
    <x v="1"/>
    <s v="A/91/P"/>
    <x v="2"/>
    <s v="P"/>
    <x v="0"/>
    <x v="9"/>
    <x v="0"/>
    <x v="0"/>
    <x v="0"/>
    <n v="0"/>
    <n v="0"/>
    <n v="0"/>
    <n v="0"/>
    <s v="Alaring"/>
    <s v="Neutrak Alaring"/>
    <x v="1"/>
  </r>
  <r>
    <x v="8179"/>
    <n v="8741"/>
    <x v="0"/>
    <x v="0"/>
    <s v="A/91/P"/>
    <x v="2"/>
    <s v="P"/>
    <x v="2"/>
    <x v="18"/>
    <x v="0"/>
    <x v="0"/>
    <x v="1441"/>
    <n v="0"/>
    <n v="245"/>
    <n v="178"/>
    <n v="4276"/>
    <s v="Alaring"/>
    <s v="Grasath Alaring"/>
    <x v="1"/>
  </r>
  <r>
    <x v="8180"/>
    <n v="8741"/>
    <x v="0"/>
    <x v="0"/>
    <s v="A/91/P"/>
    <x v="2"/>
    <s v="P"/>
    <x v="0"/>
    <x v="18"/>
    <x v="0"/>
    <x v="23"/>
    <x v="169"/>
    <n v="1401"/>
    <n v="1043"/>
    <n v="0"/>
    <n v="2492"/>
    <s v="Stichseary"/>
    <s v="Hyaduma Stichseary"/>
    <x v="0"/>
  </r>
  <r>
    <x v="8181"/>
    <n v="8743"/>
    <x v="1"/>
    <x v="0"/>
    <s v="F/1802/P"/>
    <x v="1"/>
    <s v="P"/>
    <x v="2"/>
    <x v="43"/>
    <x v="0"/>
    <x v="936"/>
    <x v="310"/>
    <n v="246"/>
    <n v="280"/>
    <n v="0"/>
    <n v="721"/>
    <s v="Villenson"/>
    <s v="Isa Villenson"/>
    <x v="0"/>
  </r>
  <r>
    <x v="8182"/>
    <n v="8744"/>
    <x v="1"/>
    <x v="0"/>
    <s v="E/570/S"/>
    <x v="6"/>
    <s v="S"/>
    <x v="0"/>
    <x v="70"/>
    <x v="0"/>
    <x v="1231"/>
    <x v="0"/>
    <n v="0"/>
    <n v="0"/>
    <n v="7"/>
    <n v="1620"/>
    <s v="Holton"/>
    <s v="Jilly Holton"/>
    <x v="0"/>
  </r>
  <r>
    <x v="8183"/>
    <n v="8658"/>
    <x v="2"/>
    <x v="0"/>
    <s v="F/1673/S"/>
    <x v="1"/>
    <s v="S"/>
    <x v="0"/>
    <x v="0"/>
    <x v="0"/>
    <x v="717"/>
    <x v="0"/>
    <n v="848"/>
    <n v="0"/>
    <n v="116"/>
    <n v="1309"/>
    <s v="Forne"/>
    <s v="Batech Forne"/>
    <x v="0"/>
  </r>
  <r>
    <x v="8184"/>
    <n v="8750"/>
    <x v="1"/>
    <x v="0"/>
    <s v="F/1804/P"/>
    <x v="1"/>
    <s v="P"/>
    <x v="0"/>
    <x v="41"/>
    <x v="0"/>
    <x v="391"/>
    <x v="782"/>
    <n v="0"/>
    <n v="0"/>
    <n v="0"/>
    <n v="777"/>
    <s v="Carlsonney"/>
    <s v="Eriey Carlsonney"/>
    <x v="0"/>
  </r>
  <r>
    <x v="8185"/>
    <n v="8751"/>
    <x v="1"/>
    <x v="0"/>
    <s v="F/1694/S"/>
    <x v="1"/>
    <s v="S"/>
    <x v="0"/>
    <x v="1"/>
    <x v="0"/>
    <x v="0"/>
    <x v="0"/>
    <n v="124"/>
    <n v="4"/>
    <n v="471"/>
    <n v="599"/>
    <s v="Weavesend"/>
    <s v="Byront Weavesend"/>
    <x v="0"/>
  </r>
  <r>
    <x v="8186"/>
    <n v="8667"/>
    <x v="2"/>
    <x v="0"/>
    <s v="F/1676/S"/>
    <x v="1"/>
    <s v="S"/>
    <x v="0"/>
    <x v="28"/>
    <x v="0"/>
    <x v="612"/>
    <x v="0"/>
    <n v="455"/>
    <n v="0"/>
    <n v="0"/>
    <n v="1188"/>
    <s v="Kad"/>
    <s v="Koat Kad"/>
    <x v="0"/>
  </r>
  <r>
    <x v="8187"/>
    <n v="8753"/>
    <x v="1"/>
    <x v="0"/>
    <s v="F/1805/P"/>
    <x v="1"/>
    <s v="P"/>
    <x v="0"/>
    <x v="38"/>
    <x v="0"/>
    <x v="0"/>
    <x v="0"/>
    <n v="0"/>
    <n v="545"/>
    <n v="89"/>
    <n v="634"/>
    <s v="Sellentry"/>
    <s v="Lynnee Sellentry"/>
    <x v="0"/>
  </r>
  <r>
    <x v="8188"/>
    <n v="8753"/>
    <x v="1"/>
    <x v="0"/>
    <s v="F/1805/P"/>
    <x v="1"/>
    <s v="P"/>
    <x v="0"/>
    <x v="22"/>
    <x v="0"/>
    <x v="14"/>
    <x v="1"/>
    <n v="40"/>
    <n v="732"/>
    <n v="0"/>
    <n v="803"/>
    <s v="Sellentry"/>
    <s v="Garyan Sellentry"/>
    <x v="0"/>
  </r>
  <r>
    <x v="8189"/>
    <n v="8753"/>
    <x v="1"/>
    <x v="0"/>
    <s v="F/1805/P"/>
    <x v="1"/>
    <s v="P"/>
    <x v="0"/>
    <x v="40"/>
    <x v="0"/>
    <x v="0"/>
    <x v="0"/>
    <n v="9"/>
    <n v="69"/>
    <n v="1157"/>
    <n v="1235"/>
    <s v="Sellentry"/>
    <s v="Min Sellentry"/>
    <x v="0"/>
  </r>
  <r>
    <x v="8190"/>
    <n v="8754"/>
    <x v="1"/>
    <x v="0"/>
    <s v="G/1408/S"/>
    <x v="3"/>
    <s v="S"/>
    <x v="0"/>
    <x v="15"/>
    <x v="0"/>
    <x v="914"/>
    <x v="0"/>
    <n v="613"/>
    <n v="6"/>
    <n v="0"/>
    <n v="770"/>
    <s v="Popelazquez"/>
    <s v="Camiet Popelazquez"/>
    <x v="0"/>
  </r>
  <r>
    <x v="8191"/>
    <n v="8755"/>
    <x v="0"/>
    <x v="1"/>
    <s v="D/265/S"/>
    <x v="5"/>
    <s v="S"/>
    <x v="2"/>
    <x v="22"/>
    <x v="0"/>
    <x v="0"/>
    <x v="0"/>
    <n v="0"/>
    <n v="0"/>
    <n v="0"/>
    <n v="0"/>
    <s v="Alvercal"/>
    <s v="Ionons Alvercal"/>
    <x v="1"/>
  </r>
  <r>
    <x v="8192"/>
    <n v="8757"/>
    <x v="1"/>
    <x v="0"/>
    <s v="G/1409/S"/>
    <x v="3"/>
    <s v="S"/>
    <x v="0"/>
    <x v="7"/>
    <x v="0"/>
    <x v="27"/>
    <x v="1442"/>
    <n v="210"/>
    <n v="0"/>
    <n v="5"/>
    <n v="1700"/>
    <s v="Danielps"/>
    <s v="Vine Danielps"/>
    <x v="1"/>
  </r>
  <r>
    <x v="8193"/>
    <n v="8668"/>
    <x v="2"/>
    <x v="1"/>
    <s v="F/1783/P"/>
    <x v="1"/>
    <s v="P"/>
    <x v="0"/>
    <x v="50"/>
    <x v="0"/>
    <x v="0"/>
    <x v="0"/>
    <n v="0"/>
    <n v="0"/>
    <n v="0"/>
    <n v="0"/>
    <s v="Rapie"/>
    <s v="Mall Rapie"/>
    <x v="1"/>
  </r>
  <r>
    <x v="8194"/>
    <n v="8668"/>
    <x v="2"/>
    <x v="0"/>
    <s v="E/556/P"/>
    <x v="6"/>
    <s v="P"/>
    <x v="0"/>
    <x v="12"/>
    <x v="0"/>
    <x v="0"/>
    <x v="0"/>
    <n v="0"/>
    <n v="0"/>
    <n v="0"/>
    <n v="0"/>
    <s v="Rapie"/>
    <s v="Toat Rapie"/>
    <x v="0"/>
  </r>
  <r>
    <x v="8195"/>
    <n v="8760"/>
    <x v="1"/>
    <x v="0"/>
    <s v="F/1696/S"/>
    <x v="1"/>
    <s v="S"/>
    <x v="3"/>
    <x v="15"/>
    <x v="0"/>
    <x v="593"/>
    <x v="0"/>
    <n v="0"/>
    <n v="0"/>
    <n v="0"/>
    <n v="804"/>
    <s v="Alvasquez"/>
    <s v="Tance Alvasquez"/>
    <x v="0"/>
  </r>
  <r>
    <x v="8196"/>
    <n v="8762"/>
    <x v="1"/>
    <x v="0"/>
    <s v="G/1410/S"/>
    <x v="3"/>
    <s v="S"/>
    <x v="0"/>
    <x v="29"/>
    <x v="0"/>
    <x v="9"/>
    <x v="740"/>
    <n v="497"/>
    <n v="0"/>
    <n v="99"/>
    <n v="808"/>
    <s v="Cardner"/>
    <s v="Benry Cardner"/>
    <x v="1"/>
  </r>
  <r>
    <x v="8197"/>
    <n v="8674"/>
    <x v="2"/>
    <x v="0"/>
    <s v="F/1784/P"/>
    <x v="1"/>
    <s v="P"/>
    <x v="0"/>
    <x v="33"/>
    <x v="0"/>
    <x v="1232"/>
    <x v="0"/>
    <n v="49"/>
    <n v="2"/>
    <n v="0"/>
    <n v="4975"/>
    <s v="Resty"/>
    <s v="Gra Resty"/>
    <x v="0"/>
  </r>
  <r>
    <x v="8198"/>
    <n v="8681"/>
    <x v="2"/>
    <x v="0"/>
    <s v="F/1787/P"/>
    <x v="1"/>
    <s v="P"/>
    <x v="0"/>
    <x v="17"/>
    <x v="0"/>
    <x v="0"/>
    <x v="0"/>
    <n v="0"/>
    <n v="0"/>
    <n v="0"/>
    <n v="0"/>
    <s v="Facle"/>
    <s v="Rionk Facle"/>
    <x v="1"/>
  </r>
  <r>
    <x v="8199"/>
    <n v="8681"/>
    <x v="2"/>
    <x v="0"/>
    <s v="F/1787/P"/>
    <x v="1"/>
    <s v="P"/>
    <x v="0"/>
    <x v="17"/>
    <x v="0"/>
    <x v="0"/>
    <x v="0"/>
    <n v="0"/>
    <n v="0"/>
    <n v="0"/>
    <n v="0"/>
    <s v="Derry"/>
    <s v="Totax Derry"/>
    <x v="1"/>
  </r>
  <r>
    <x v="8200"/>
    <n v="8770"/>
    <x v="1"/>
    <x v="0"/>
    <s v="F/1808/P"/>
    <x v="1"/>
    <s v="P"/>
    <x v="0"/>
    <x v="50"/>
    <x v="0"/>
    <x v="0"/>
    <x v="0"/>
    <n v="0"/>
    <n v="0"/>
    <n v="0"/>
    <n v="0"/>
    <s v="Waderoachez"/>
    <s v="Hughan Waderoachez"/>
    <x v="0"/>
  </r>
  <r>
    <x v="8201"/>
    <n v="8770"/>
    <x v="1"/>
    <x v="1"/>
    <s v="F/1808/P"/>
    <x v="1"/>
    <s v="P"/>
    <x v="0"/>
    <x v="16"/>
    <x v="0"/>
    <x v="0"/>
    <x v="0"/>
    <n v="0"/>
    <n v="0"/>
    <n v="0"/>
    <n v="0"/>
    <s v="Waderoachez"/>
    <s v="Walley Waderoachez"/>
    <x v="1"/>
  </r>
  <r>
    <x v="8202"/>
    <n v="8770"/>
    <x v="1"/>
    <x v="0"/>
    <s v=""/>
    <x v="4"/>
    <s v=""/>
    <x v="1"/>
    <x v="9"/>
    <x v="0"/>
    <x v="1233"/>
    <x v="68"/>
    <n v="0"/>
    <n v="328"/>
    <n v="8"/>
    <n v="826"/>
    <s v="Morgerson"/>
    <s v="Sony Morgerson"/>
    <x v="0"/>
  </r>
  <r>
    <x v="8203"/>
    <n v="8770"/>
    <x v="1"/>
    <x v="0"/>
    <s v="F/1808/P"/>
    <x v="1"/>
    <s v="P"/>
    <x v="0"/>
    <x v="12"/>
    <x v="0"/>
    <x v="0"/>
    <x v="0"/>
    <n v="11"/>
    <n v="1028"/>
    <n v="7"/>
    <n v="1046"/>
    <s v="Morgerson"/>
    <s v="Sandie Morgerson"/>
    <x v="0"/>
  </r>
  <r>
    <x v="8204"/>
    <n v="8770"/>
    <x v="1"/>
    <x v="0"/>
    <s v="F/1808/P"/>
    <x v="1"/>
    <s v="P"/>
    <x v="0"/>
    <x v="24"/>
    <x v="0"/>
    <x v="0"/>
    <x v="1443"/>
    <n v="82"/>
    <n v="5"/>
    <n v="0"/>
    <n v="999"/>
    <s v="Morgerson"/>
    <s v="Millia Morgerson"/>
    <x v="0"/>
  </r>
  <r>
    <x v="8205"/>
    <n v="8770"/>
    <x v="1"/>
    <x v="0"/>
    <s v="F/1808/P"/>
    <x v="1"/>
    <s v="P"/>
    <x v="0"/>
    <x v="16"/>
    <x v="0"/>
    <x v="0"/>
    <x v="0"/>
    <n v="0"/>
    <n v="0"/>
    <n v="0"/>
    <n v="0"/>
    <s v="Waderoachez"/>
    <s v="Nadie Waderoachez"/>
    <x v="1"/>
  </r>
  <r>
    <x v="8206"/>
    <n v="8770"/>
    <x v="1"/>
    <x v="0"/>
    <s v="F/1808/P"/>
    <x v="1"/>
    <s v="P"/>
    <x v="0"/>
    <x v="30"/>
    <x v="0"/>
    <x v="0"/>
    <x v="607"/>
    <n v="66"/>
    <n v="0"/>
    <n v="0"/>
    <n v="876"/>
    <s v="Waderoachez"/>
    <s v="Raque Waderoachez"/>
    <x v="1"/>
  </r>
  <r>
    <x v="8207"/>
    <n v="8771"/>
    <x v="1"/>
    <x v="0"/>
    <s v="G/1421/P"/>
    <x v="3"/>
    <s v="P"/>
    <x v="0"/>
    <x v="2"/>
    <x v="0"/>
    <x v="0"/>
    <x v="1444"/>
    <n v="3"/>
    <n v="3"/>
    <n v="0"/>
    <n v="811"/>
    <s v="Boyersons"/>
    <s v="Ebonya Boyersons"/>
    <x v="0"/>
  </r>
  <r>
    <x v="8208"/>
    <n v="8772"/>
    <x v="0"/>
    <x v="1"/>
    <s v="B/339/S"/>
    <x v="0"/>
    <s v="S"/>
    <x v="2"/>
    <x v="24"/>
    <x v="0"/>
    <x v="0"/>
    <x v="0"/>
    <n v="0"/>
    <n v="0"/>
    <n v="0"/>
    <n v="0"/>
    <s v="-"/>
    <s v="-"/>
    <x v="1"/>
  </r>
  <r>
    <x v="8209"/>
    <n v="8772"/>
    <x v="0"/>
    <x v="0"/>
    <s v=""/>
    <x v="4"/>
    <s v=""/>
    <x v="2"/>
    <x v="70"/>
    <x v="0"/>
    <x v="0"/>
    <x v="347"/>
    <n v="0"/>
    <n v="3939"/>
    <n v="0"/>
    <n v="5066"/>
    <s v="Motled"/>
    <s v="Naosura Motled"/>
    <x v="0"/>
  </r>
  <r>
    <x v="8210"/>
    <n v="8695"/>
    <x v="2"/>
    <x v="0"/>
    <s v="F/1683/S"/>
    <x v="1"/>
    <s v="S"/>
    <x v="0"/>
    <x v="46"/>
    <x v="0"/>
    <x v="244"/>
    <x v="0"/>
    <n v="1169"/>
    <n v="0"/>
    <n v="64"/>
    <n v="1309"/>
    <s v="Seen"/>
    <s v="Apench Seen"/>
    <x v="1"/>
  </r>
  <r>
    <x v="8211"/>
    <n v="8774"/>
    <x v="1"/>
    <x v="1"/>
    <s v="G/1412/S"/>
    <x v="3"/>
    <s v="S"/>
    <x v="0"/>
    <x v="1"/>
    <x v="0"/>
    <x v="0"/>
    <x v="0"/>
    <n v="0"/>
    <n v="0"/>
    <n v="0"/>
    <n v="0"/>
    <s v="Gentledges"/>
    <s v="Jennyn Gentledges"/>
    <x v="1"/>
  </r>
  <r>
    <x v="8212"/>
    <n v="8776"/>
    <x v="1"/>
    <x v="0"/>
    <s v="E/574/S"/>
    <x v="6"/>
    <s v="S"/>
    <x v="0"/>
    <x v="46"/>
    <x v="0"/>
    <x v="0"/>
    <x v="0"/>
    <n v="286"/>
    <n v="6"/>
    <n v="570"/>
    <n v="862"/>
    <s v="Headardyer"/>
    <s v="Winia Headardyer"/>
    <x v="1"/>
  </r>
  <r>
    <x v="8213"/>
    <n v="8779"/>
    <x v="1"/>
    <x v="0"/>
    <s v="G/1413/S"/>
    <x v="3"/>
    <s v="S"/>
    <x v="2"/>
    <x v="33"/>
    <x v="0"/>
    <x v="71"/>
    <x v="0"/>
    <n v="0"/>
    <n v="634"/>
    <n v="0"/>
    <n v="636"/>
    <s v="Brensonsen"/>
    <s v="Dandra Brensonsen"/>
    <x v="0"/>
  </r>
  <r>
    <x v="8214"/>
    <n v="8780"/>
    <x v="1"/>
    <x v="0"/>
    <s v="G/1414/S"/>
    <x v="3"/>
    <s v="S"/>
    <x v="0"/>
    <x v="29"/>
    <x v="0"/>
    <x v="0"/>
    <x v="919"/>
    <n v="0"/>
    <n v="726"/>
    <n v="67"/>
    <n v="907"/>
    <s v="Bryangton"/>
    <s v="Dory Bryangton"/>
    <x v="0"/>
  </r>
  <r>
    <x v="8215"/>
    <n v="8781"/>
    <x v="1"/>
    <x v="0"/>
    <s v="G/1415/S"/>
    <x v="3"/>
    <s v="S"/>
    <x v="0"/>
    <x v="28"/>
    <x v="0"/>
    <x v="0"/>
    <x v="890"/>
    <n v="2"/>
    <n v="623"/>
    <n v="93"/>
    <n v="809"/>
    <s v="Flowensley"/>
    <s v="Kencey Flowensley"/>
    <x v="0"/>
  </r>
  <r>
    <x v="8216"/>
    <n v="8701"/>
    <x v="2"/>
    <x v="0"/>
    <s v="F/1789/P"/>
    <x v="1"/>
    <s v="P"/>
    <x v="2"/>
    <x v="43"/>
    <x v="0"/>
    <x v="547"/>
    <x v="0"/>
    <n v="172"/>
    <n v="1460"/>
    <n v="151"/>
    <n v="1986"/>
    <s v="Rekle"/>
    <s v="Hammet Rekle"/>
    <x v="0"/>
  </r>
  <r>
    <x v="8217"/>
    <n v="8704"/>
    <x v="2"/>
    <x v="1"/>
    <s v="F/1686/S"/>
    <x v="1"/>
    <s v="S"/>
    <x v="0"/>
    <x v="39"/>
    <x v="2"/>
    <x v="0"/>
    <x v="0"/>
    <n v="0"/>
    <n v="0"/>
    <n v="0"/>
    <n v="0"/>
    <s v="Facke"/>
    <s v="Pie Facke"/>
    <x v="1"/>
  </r>
  <r>
    <x v="8218"/>
    <n v="8704"/>
    <x v="2"/>
    <x v="0"/>
    <s v="D/264/S"/>
    <x v="5"/>
    <s v="S"/>
    <x v="3"/>
    <x v="19"/>
    <x v="0"/>
    <x v="1234"/>
    <x v="0"/>
    <n v="146"/>
    <n v="0"/>
    <n v="0"/>
    <n v="2385"/>
    <s v="Facke"/>
    <s v="Cappe Facke"/>
    <x v="0"/>
  </r>
  <r>
    <x v="8219"/>
    <n v="8785"/>
    <x v="1"/>
    <x v="0"/>
    <s v="F/1810/P"/>
    <x v="1"/>
    <s v="P"/>
    <x v="0"/>
    <x v="28"/>
    <x v="0"/>
    <x v="1235"/>
    <x v="0"/>
    <n v="80"/>
    <n v="0"/>
    <n v="0"/>
    <n v="954"/>
    <s v="Llobsoney"/>
    <s v="Jamela Llobsoney"/>
    <x v="0"/>
  </r>
  <r>
    <x v="8220"/>
    <n v="8785"/>
    <x v="1"/>
    <x v="0"/>
    <s v="G/1422/P"/>
    <x v="3"/>
    <s v="P"/>
    <x v="0"/>
    <x v="32"/>
    <x v="0"/>
    <x v="0"/>
    <x v="0"/>
    <n v="0"/>
    <n v="0"/>
    <n v="0"/>
    <n v="0"/>
    <s v="Llobsoney"/>
    <s v="Caseya Llobsoney"/>
    <x v="1"/>
  </r>
  <r>
    <x v="8221"/>
    <n v="8786"/>
    <x v="0"/>
    <x v="1"/>
    <s v="B/284/P"/>
    <x v="0"/>
    <s v="P"/>
    <x v="2"/>
    <x v="67"/>
    <x v="0"/>
    <x v="0"/>
    <x v="0"/>
    <n v="0"/>
    <n v="0"/>
    <n v="0"/>
    <n v="0"/>
    <s v="Fringearty"/>
    <s v="Sadir Fringearty"/>
    <x v="1"/>
  </r>
  <r>
    <x v="8222"/>
    <n v="8787"/>
    <x v="1"/>
    <x v="0"/>
    <s v="G/1416/S"/>
    <x v="3"/>
    <s v="S"/>
    <x v="0"/>
    <x v="28"/>
    <x v="0"/>
    <x v="492"/>
    <x v="0"/>
    <n v="0"/>
    <n v="843"/>
    <n v="0"/>
    <n v="854"/>
    <s v="-"/>
    <s v="-"/>
    <x v="0"/>
  </r>
  <r>
    <x v="8223"/>
    <n v="8789"/>
    <x v="1"/>
    <x v="0"/>
    <s v="G/1417/S"/>
    <x v="3"/>
    <s v="S"/>
    <x v="2"/>
    <x v="32"/>
    <x v="0"/>
    <x v="0"/>
    <x v="0"/>
    <n v="0"/>
    <n v="0"/>
    <n v="0"/>
    <n v="0"/>
    <s v="Cartez"/>
    <s v="Hollie Cartez"/>
    <x v="0"/>
  </r>
  <r>
    <x v="8224"/>
    <n v="8789"/>
    <x v="1"/>
    <x v="0"/>
    <s v="E/576/S"/>
    <x v="6"/>
    <s v="S"/>
    <x v="0"/>
    <x v="40"/>
    <x v="0"/>
    <x v="0"/>
    <x v="368"/>
    <n v="0"/>
    <n v="35"/>
    <n v="188"/>
    <n v="788"/>
    <s v="Cartez"/>
    <s v="Monard Cartez"/>
    <x v="1"/>
  </r>
  <r>
    <x v="8225"/>
    <n v="8790"/>
    <x v="0"/>
    <x v="0"/>
    <s v="D/277/P"/>
    <x v="5"/>
    <s v="P"/>
    <x v="2"/>
    <x v="36"/>
    <x v="0"/>
    <x v="817"/>
    <x v="1445"/>
    <n v="0"/>
    <n v="146"/>
    <n v="0"/>
    <n v="5822"/>
    <s v="Fawnsive"/>
    <s v="Charaz Fawnsive"/>
    <x v="1"/>
  </r>
  <r>
    <x v="8226"/>
    <n v="8791"/>
    <x v="1"/>
    <x v="0"/>
    <s v="F/1812/P"/>
    <x v="1"/>
    <s v="P"/>
    <x v="1"/>
    <x v="28"/>
    <x v="0"/>
    <x v="0"/>
    <x v="1446"/>
    <n v="82"/>
    <n v="0"/>
    <n v="0"/>
    <n v="653"/>
    <s v="Meleon"/>
    <s v="Jerrye Meleon"/>
    <x v="0"/>
  </r>
  <r>
    <x v="8227"/>
    <n v="8794"/>
    <x v="1"/>
    <x v="0"/>
    <s v="E/563/P"/>
    <x v="6"/>
    <s v="P"/>
    <x v="0"/>
    <x v="15"/>
    <x v="0"/>
    <x v="0"/>
    <x v="0"/>
    <n v="637"/>
    <n v="0"/>
    <n v="50"/>
    <n v="687"/>
    <s v="Slatessen"/>
    <s v="Rence Slatessen"/>
    <x v="1"/>
  </r>
  <r>
    <x v="8228"/>
    <n v="8796"/>
    <x v="1"/>
    <x v="0"/>
    <s v="G/1418/S"/>
    <x v="3"/>
    <s v="S"/>
    <x v="0"/>
    <x v="50"/>
    <x v="0"/>
    <x v="0"/>
    <x v="0"/>
    <n v="0"/>
    <n v="0"/>
    <n v="0"/>
    <n v="0"/>
    <s v="Traverdy"/>
    <s v="Daisya Traverdy"/>
    <x v="1"/>
  </r>
  <r>
    <x v="8229"/>
    <n v="8796"/>
    <x v="1"/>
    <x v="0"/>
    <s v="F/1704/S"/>
    <x v="1"/>
    <s v="S"/>
    <x v="0"/>
    <x v="9"/>
    <x v="0"/>
    <x v="164"/>
    <x v="880"/>
    <n v="1"/>
    <n v="0"/>
    <n v="168"/>
    <n v="901"/>
    <s v="Jorden"/>
    <s v="Hillie Jorden"/>
    <x v="0"/>
  </r>
  <r>
    <x v="8230"/>
    <n v="8796"/>
    <x v="1"/>
    <x v="1"/>
    <s v="G/1418/S"/>
    <x v="3"/>
    <s v="S"/>
    <x v="0"/>
    <x v="16"/>
    <x v="0"/>
    <x v="0"/>
    <x v="0"/>
    <n v="0"/>
    <n v="0"/>
    <n v="0"/>
    <n v="0"/>
    <s v="Jorden"/>
    <s v="Joya Jorden"/>
    <x v="0"/>
  </r>
  <r>
    <x v="8231"/>
    <n v="8796"/>
    <x v="1"/>
    <x v="1"/>
    <s v="G/1418/S"/>
    <x v="3"/>
    <s v="S"/>
    <x v="0"/>
    <x v="32"/>
    <x v="0"/>
    <x v="0"/>
    <x v="0"/>
    <n v="0"/>
    <n v="0"/>
    <n v="0"/>
    <n v="0"/>
    <s v="Jorden"/>
    <s v="Gailia Jorden"/>
    <x v="0"/>
  </r>
  <r>
    <x v="8232"/>
    <n v="8796"/>
    <x v="1"/>
    <x v="0"/>
    <s v="F/1704/S"/>
    <x v="1"/>
    <s v="S"/>
    <x v="0"/>
    <x v="12"/>
    <x v="0"/>
    <x v="523"/>
    <x v="0"/>
    <n v="0"/>
    <n v="0"/>
    <n v="661"/>
    <n v="724"/>
    <s v="Jorden"/>
    <s v="Berna Jorden"/>
    <x v="0"/>
  </r>
  <r>
    <x v="8233"/>
    <n v="8796"/>
    <x v="1"/>
    <x v="0"/>
    <s v="F/1704/S"/>
    <x v="1"/>
    <s v="S"/>
    <x v="0"/>
    <x v="9"/>
    <x v="0"/>
    <x v="0"/>
    <x v="1447"/>
    <n v="148"/>
    <n v="0"/>
    <n v="7"/>
    <n v="1582"/>
    <s v="Traverdy"/>
    <s v="Felice Traverdy"/>
    <x v="1"/>
  </r>
  <r>
    <x v="8234"/>
    <n v="8796"/>
    <x v="1"/>
    <x v="0"/>
    <s v="F/1704/S"/>
    <x v="1"/>
    <s v="S"/>
    <x v="0"/>
    <x v="10"/>
    <x v="0"/>
    <x v="189"/>
    <x v="524"/>
    <n v="0"/>
    <n v="41"/>
    <n v="0"/>
    <n v="803"/>
    <s v="Bakerson"/>
    <s v="Stene Bakerson"/>
    <x v="1"/>
  </r>
  <r>
    <x v="8235"/>
    <n v="8796"/>
    <x v="1"/>
    <x v="1"/>
    <s v="G/1418/S"/>
    <x v="3"/>
    <s v="S"/>
    <x v="2"/>
    <x v="47"/>
    <x v="0"/>
    <x v="0"/>
    <x v="0"/>
    <n v="0"/>
    <n v="0"/>
    <n v="0"/>
    <n v="0"/>
    <s v="Traverdy"/>
    <s v="Dondy Traverdy"/>
    <x v="1"/>
  </r>
  <r>
    <x v="8236"/>
    <n v="8797"/>
    <x v="1"/>
    <x v="0"/>
    <s v="F/1705/S"/>
    <x v="1"/>
    <s v="S"/>
    <x v="1"/>
    <x v="41"/>
    <x v="0"/>
    <x v="0"/>
    <x v="83"/>
    <n v="110"/>
    <n v="588"/>
    <n v="0"/>
    <n v="701"/>
    <s v="Bradamss"/>
    <s v="Julies Bradamss"/>
    <x v="0"/>
  </r>
  <r>
    <x v="8237"/>
    <n v="8798"/>
    <x v="1"/>
    <x v="0"/>
    <s v="F/1706/S"/>
    <x v="1"/>
    <s v="S"/>
    <x v="0"/>
    <x v="38"/>
    <x v="0"/>
    <x v="1236"/>
    <x v="0"/>
    <n v="242"/>
    <n v="0"/>
    <n v="37"/>
    <n v="2050"/>
    <s v="Mcculley"/>
    <s v="Guyl Mcculley"/>
    <x v="0"/>
  </r>
  <r>
    <x v="8238"/>
    <n v="8799"/>
    <x v="1"/>
    <x v="0"/>
    <s v="G/1419/S"/>
    <x v="3"/>
    <s v="S"/>
    <x v="0"/>
    <x v="43"/>
    <x v="0"/>
    <x v="0"/>
    <x v="0"/>
    <n v="855"/>
    <n v="11"/>
    <n v="42"/>
    <n v="908"/>
    <s v="Boltond"/>
    <s v="Rossie Boltond"/>
    <x v="1"/>
  </r>
  <r>
    <x v="8239"/>
    <n v="8801"/>
    <x v="1"/>
    <x v="0"/>
    <s v="F/1707/S"/>
    <x v="1"/>
    <s v="S"/>
    <x v="0"/>
    <x v="12"/>
    <x v="0"/>
    <x v="50"/>
    <x v="606"/>
    <n v="51"/>
    <n v="83"/>
    <n v="0"/>
    <n v="701"/>
    <s v="Vincenton"/>
    <s v="Justie Vincenton"/>
    <x v="0"/>
  </r>
  <r>
    <x v="8240"/>
    <n v="8802"/>
    <x v="0"/>
    <x v="1"/>
    <s v="D/266/S"/>
    <x v="5"/>
    <s v="S"/>
    <x v="0"/>
    <x v="19"/>
    <x v="0"/>
    <x v="0"/>
    <x v="0"/>
    <n v="0"/>
    <n v="0"/>
    <n v="0"/>
    <n v="0"/>
    <s v="Unsible"/>
    <s v="Nunkibi Unsible"/>
    <x v="1"/>
  </r>
  <r>
    <x v="8241"/>
    <n v="8805"/>
    <x v="1"/>
    <x v="0"/>
    <s v="F/1815/P"/>
    <x v="1"/>
    <s v="P"/>
    <x v="1"/>
    <x v="12"/>
    <x v="0"/>
    <x v="1237"/>
    <x v="0"/>
    <n v="7"/>
    <n v="107"/>
    <n v="0"/>
    <n v="684"/>
    <s v="Rasmussony"/>
    <s v="Elindy Rasmussony"/>
    <x v="0"/>
  </r>
  <r>
    <x v="8242"/>
    <n v="8712"/>
    <x v="2"/>
    <x v="1"/>
    <s v="F/1792/P"/>
    <x v="1"/>
    <s v="P"/>
    <x v="0"/>
    <x v="9"/>
    <x v="2"/>
    <x v="0"/>
    <x v="0"/>
    <n v="0"/>
    <n v="0"/>
    <n v="0"/>
    <n v="0"/>
    <s v="Snoff"/>
    <s v="Blesh Snoff"/>
    <x v="1"/>
  </r>
  <r>
    <x v="8243"/>
    <n v="8807"/>
    <x v="1"/>
    <x v="0"/>
    <s v="G/1420/S"/>
    <x v="3"/>
    <s v="S"/>
    <x v="1"/>
    <x v="15"/>
    <x v="0"/>
    <x v="0"/>
    <x v="0"/>
    <n v="0"/>
    <n v="617"/>
    <n v="0"/>
    <n v="617"/>
    <s v="Polliamposs"/>
    <s v="Marix Polliamposs"/>
    <x v="0"/>
  </r>
  <r>
    <x v="8244"/>
    <n v="8808"/>
    <x v="1"/>
    <x v="0"/>
    <s v="F/1816/P"/>
    <x v="1"/>
    <s v="P"/>
    <x v="0"/>
    <x v="22"/>
    <x v="0"/>
    <x v="0"/>
    <x v="1448"/>
    <n v="0"/>
    <n v="204"/>
    <n v="0"/>
    <n v="2736"/>
    <s v="Folemonley"/>
    <s v="Pristy Folemonley"/>
    <x v="1"/>
  </r>
  <r>
    <x v="8245"/>
    <n v="8809"/>
    <x v="1"/>
    <x v="0"/>
    <s v="F/1817/P"/>
    <x v="1"/>
    <s v="P"/>
    <x v="0"/>
    <x v="1"/>
    <x v="0"/>
    <x v="0"/>
    <x v="0"/>
    <n v="0"/>
    <n v="2019"/>
    <n v="117"/>
    <n v="2136"/>
    <s v="Cooperkins"/>
    <s v="Blance Cooperkins"/>
    <x v="0"/>
  </r>
  <r>
    <x v="8246"/>
    <n v="8811"/>
    <x v="1"/>
    <x v="0"/>
    <s v="E/577/S"/>
    <x v="6"/>
    <s v="S"/>
    <x v="1"/>
    <x v="60"/>
    <x v="0"/>
    <x v="0"/>
    <x v="0"/>
    <n v="80"/>
    <n v="0"/>
    <n v="2322"/>
    <n v="2402"/>
    <s v="Goods"/>
    <s v="Karley Goods"/>
    <x v="0"/>
  </r>
  <r>
    <x v="8247"/>
    <n v="8714"/>
    <x v="2"/>
    <x v="0"/>
    <s v="D/270/P"/>
    <x v="5"/>
    <s v="P"/>
    <x v="0"/>
    <x v="53"/>
    <x v="0"/>
    <x v="1238"/>
    <x v="0"/>
    <n v="36"/>
    <n v="104"/>
    <n v="0"/>
    <n v="1724"/>
    <s v="Mad"/>
    <s v="Park Mad"/>
    <x v="1"/>
  </r>
  <r>
    <x v="8248"/>
    <n v="8813"/>
    <x v="1"/>
    <x v="0"/>
    <s v="G/1421/S"/>
    <x v="3"/>
    <s v="S"/>
    <x v="1"/>
    <x v="54"/>
    <x v="0"/>
    <x v="1239"/>
    <x v="0"/>
    <n v="0"/>
    <n v="7"/>
    <n v="347"/>
    <n v="767"/>
    <s v="-"/>
    <s v="-"/>
    <x v="0"/>
  </r>
  <r>
    <x v="8249"/>
    <n v="8815"/>
    <x v="1"/>
    <x v="0"/>
    <s v="F/1818/P"/>
    <x v="1"/>
    <s v="P"/>
    <x v="2"/>
    <x v="28"/>
    <x v="0"/>
    <x v="0"/>
    <x v="0"/>
    <n v="0"/>
    <n v="335"/>
    <n v="957"/>
    <n v="1292"/>
    <s v="Tranklinay"/>
    <s v="Frey Tranklinay"/>
    <x v="0"/>
  </r>
  <r>
    <x v="8250"/>
    <n v="8816"/>
    <x v="0"/>
    <x v="1"/>
    <s v="B/340/S"/>
    <x v="0"/>
    <s v="S"/>
    <x v="0"/>
    <x v="13"/>
    <x v="0"/>
    <x v="0"/>
    <x v="0"/>
    <n v="0"/>
    <n v="0"/>
    <n v="0"/>
    <n v="0"/>
    <s v="Diouselt"/>
    <s v="Murzima Diouselt"/>
    <x v="1"/>
  </r>
  <r>
    <x v="8251"/>
    <n v="8816"/>
    <x v="0"/>
    <x v="1"/>
    <s v="B/340/S"/>
    <x v="0"/>
    <s v="S"/>
    <x v="2"/>
    <x v="5"/>
    <x v="0"/>
    <x v="0"/>
    <x v="0"/>
    <n v="0"/>
    <n v="0"/>
    <n v="0"/>
    <n v="0"/>
    <s v="Diouselt"/>
    <s v="Mesatik Diouselt"/>
    <x v="1"/>
  </r>
  <r>
    <x v="8252"/>
    <n v="8816"/>
    <x v="0"/>
    <x v="1"/>
    <s v="B/340/S"/>
    <x v="0"/>
    <s v="S"/>
    <x v="2"/>
    <x v="24"/>
    <x v="0"/>
    <x v="0"/>
    <x v="0"/>
    <n v="0"/>
    <n v="0"/>
    <n v="0"/>
    <n v="0"/>
    <s v="Diouselt"/>
    <s v="Merops Diouselt"/>
    <x v="1"/>
  </r>
  <r>
    <x v="8253"/>
    <n v="8816"/>
    <x v="0"/>
    <x v="1"/>
    <s v="B/340/S"/>
    <x v="0"/>
    <s v="S"/>
    <x v="2"/>
    <x v="19"/>
    <x v="0"/>
    <x v="0"/>
    <x v="0"/>
    <n v="0"/>
    <n v="0"/>
    <n v="0"/>
    <n v="0"/>
    <s v="Diouselt"/>
    <s v="Astab Diouselt"/>
    <x v="1"/>
  </r>
  <r>
    <x v="8254"/>
    <n v="8816"/>
    <x v="0"/>
    <x v="0"/>
    <s v="B/340/S"/>
    <x v="0"/>
    <s v="S"/>
    <x v="0"/>
    <x v="51"/>
    <x v="2"/>
    <x v="0"/>
    <x v="1449"/>
    <n v="0"/>
    <n v="4111"/>
    <n v="180"/>
    <n v="6061"/>
    <s v="Diouselt"/>
    <s v="Terops Diouselt"/>
    <x v="0"/>
  </r>
  <r>
    <x v="8255"/>
    <n v="8817"/>
    <x v="1"/>
    <x v="0"/>
    <s v="G/1426/P"/>
    <x v="3"/>
    <s v="P"/>
    <x v="0"/>
    <x v="43"/>
    <x v="0"/>
    <x v="1240"/>
    <x v="206"/>
    <n v="0"/>
    <n v="30"/>
    <n v="0"/>
    <n v="626"/>
    <s v="Mirezavis"/>
    <s v="Yola Mirezavis"/>
    <x v="0"/>
  </r>
  <r>
    <x v="8256"/>
    <n v="8818"/>
    <x v="1"/>
    <x v="1"/>
    <s v="G/1427/P"/>
    <x v="3"/>
    <s v="P"/>
    <x v="1"/>
    <x v="7"/>
    <x v="0"/>
    <x v="0"/>
    <x v="0"/>
    <n v="0"/>
    <n v="0"/>
    <n v="0"/>
    <n v="0"/>
    <s v="Ballocks"/>
    <s v="Andyn Ballocks"/>
    <x v="1"/>
  </r>
  <r>
    <x v="8257"/>
    <n v="8819"/>
    <x v="1"/>
    <x v="0"/>
    <s v="G/1428/P"/>
    <x v="3"/>
    <s v="P"/>
    <x v="0"/>
    <x v="5"/>
    <x v="0"/>
    <x v="173"/>
    <x v="0"/>
    <n v="1"/>
    <n v="8"/>
    <n v="17"/>
    <n v="883"/>
    <s v="Sancasey"/>
    <s v="Almary Sancasey"/>
    <x v="0"/>
  </r>
  <r>
    <x v="8258"/>
    <n v="8820"/>
    <x v="1"/>
    <x v="1"/>
    <s v="G/1429/P"/>
    <x v="3"/>
    <s v="P"/>
    <x v="0"/>
    <x v="45"/>
    <x v="0"/>
    <x v="0"/>
    <x v="0"/>
    <n v="0"/>
    <n v="0"/>
    <n v="0"/>
    <n v="0"/>
    <s v="Hahnstoneal"/>
    <s v="Isaacy Hahnstoneal"/>
    <x v="1"/>
  </r>
  <r>
    <x v="8259"/>
    <n v="8821"/>
    <x v="1"/>
    <x v="0"/>
    <s v="E/565/P"/>
    <x v="6"/>
    <s v="P"/>
    <x v="0"/>
    <x v="11"/>
    <x v="0"/>
    <x v="129"/>
    <x v="596"/>
    <n v="1"/>
    <n v="0"/>
    <n v="4"/>
    <n v="657"/>
    <s v="Lewinez"/>
    <s v="Heremy Lewinez"/>
    <x v="1"/>
  </r>
  <r>
    <x v="8260"/>
    <n v="8822"/>
    <x v="0"/>
    <x v="0"/>
    <s v="A/92/P"/>
    <x v="2"/>
    <s v="P"/>
    <x v="2"/>
    <x v="36"/>
    <x v="0"/>
    <x v="0"/>
    <x v="1420"/>
    <n v="1359"/>
    <n v="492"/>
    <n v="205"/>
    <n v="2201"/>
    <s v="Spopting"/>
    <s v="Taram Spopting"/>
    <x v="0"/>
  </r>
  <r>
    <x v="8261"/>
    <n v="8722"/>
    <x v="2"/>
    <x v="1"/>
    <s v="E/558/P"/>
    <x v="6"/>
    <s v="P"/>
    <x v="0"/>
    <x v="27"/>
    <x v="0"/>
    <x v="0"/>
    <x v="0"/>
    <n v="0"/>
    <n v="0"/>
    <n v="0"/>
    <n v="0"/>
    <s v="Pine"/>
    <s v="Cherry Pine"/>
    <x v="0"/>
  </r>
  <r>
    <x v="8262"/>
    <n v="8824"/>
    <x v="1"/>
    <x v="0"/>
    <s v="F/1819/P"/>
    <x v="1"/>
    <s v="P"/>
    <x v="0"/>
    <x v="19"/>
    <x v="0"/>
    <x v="556"/>
    <x v="0"/>
    <n v="130"/>
    <n v="132"/>
    <n v="473"/>
    <n v="863"/>
    <s v="Whiters"/>
    <s v="Ruthy Whiters"/>
    <x v="0"/>
  </r>
  <r>
    <x v="8263"/>
    <n v="8825"/>
    <x v="1"/>
    <x v="1"/>
    <s v="G/1422/S"/>
    <x v="3"/>
    <s v="S"/>
    <x v="2"/>
    <x v="33"/>
    <x v="0"/>
    <x v="0"/>
    <x v="0"/>
    <n v="0"/>
    <n v="0"/>
    <n v="0"/>
    <n v="0"/>
    <s v="Halexandez"/>
    <s v="Iree Halexandez"/>
    <x v="1"/>
  </r>
  <r>
    <x v="8264"/>
    <n v="8826"/>
    <x v="0"/>
    <x v="0"/>
    <s v="C/290/P"/>
    <x v="7"/>
    <s v="P"/>
    <x v="2"/>
    <x v="45"/>
    <x v="0"/>
    <x v="1241"/>
    <x v="1450"/>
    <n v="0"/>
    <n v="4016"/>
    <n v="57"/>
    <n v="9770"/>
    <s v="Hednigic"/>
    <s v="Marin Hednigic"/>
    <x v="0"/>
  </r>
  <r>
    <x v="8265"/>
    <n v="8826"/>
    <x v="0"/>
    <x v="0"/>
    <s v="C/290/P"/>
    <x v="7"/>
    <s v="P"/>
    <x v="2"/>
    <x v="36"/>
    <x v="0"/>
    <x v="159"/>
    <x v="1451"/>
    <n v="3"/>
    <n v="4502"/>
    <n v="377"/>
    <n v="6561"/>
    <s v="Hednigic"/>
    <s v="Nusakab Hednigic"/>
    <x v="0"/>
  </r>
  <r>
    <x v="8266"/>
    <n v="8826"/>
    <x v="0"/>
    <x v="0"/>
    <s v="C/290/P"/>
    <x v="7"/>
    <s v="P"/>
    <x v="0"/>
    <x v="59"/>
    <x v="0"/>
    <x v="1242"/>
    <x v="1452"/>
    <n v="0"/>
    <n v="1572"/>
    <n v="1"/>
    <n v="3186"/>
    <s v="Hednigic"/>
    <s v="Aston Hednigic"/>
    <x v="0"/>
  </r>
  <r>
    <x v="8267"/>
    <n v="8827"/>
    <x v="1"/>
    <x v="0"/>
    <s v="F/1820/P"/>
    <x v="1"/>
    <s v="P"/>
    <x v="2"/>
    <x v="12"/>
    <x v="0"/>
    <x v="983"/>
    <x v="0"/>
    <n v="719"/>
    <n v="88"/>
    <n v="0"/>
    <n v="895"/>
    <s v="Mclarseney"/>
    <s v="Rickie Mclarseney"/>
    <x v="1"/>
  </r>
  <r>
    <x v="8268"/>
    <n v="8828"/>
    <x v="1"/>
    <x v="0"/>
    <s v="F/1711/S"/>
    <x v="1"/>
    <s v="S"/>
    <x v="2"/>
    <x v="43"/>
    <x v="2"/>
    <x v="0"/>
    <x v="315"/>
    <n v="0"/>
    <n v="0"/>
    <n v="1179"/>
    <n v="1185"/>
    <s v="Robersondez"/>
    <s v="Charly Robersondez"/>
    <x v="1"/>
  </r>
  <r>
    <x v="8269"/>
    <n v="8722"/>
    <x v="2"/>
    <x v="0"/>
    <s v="E/558/P"/>
    <x v="6"/>
    <s v="P"/>
    <x v="0"/>
    <x v="39"/>
    <x v="0"/>
    <x v="1243"/>
    <x v="0"/>
    <n v="10"/>
    <n v="87"/>
    <n v="0"/>
    <n v="2099"/>
    <s v="Pine"/>
    <s v="Triple Pine"/>
    <x v="0"/>
  </r>
  <r>
    <x v="8270"/>
    <n v="8736"/>
    <x v="2"/>
    <x v="1"/>
    <s v="F/1800/P"/>
    <x v="1"/>
    <s v="P"/>
    <x v="0"/>
    <x v="41"/>
    <x v="0"/>
    <x v="0"/>
    <x v="0"/>
    <n v="0"/>
    <n v="0"/>
    <n v="0"/>
    <n v="0"/>
    <s v="Pota"/>
    <s v="Meal Pota"/>
    <x v="1"/>
  </r>
  <r>
    <x v="8271"/>
    <n v="8752"/>
    <x v="2"/>
    <x v="0"/>
    <s v="D/272/P"/>
    <x v="5"/>
    <s v="P"/>
    <x v="0"/>
    <x v="8"/>
    <x v="0"/>
    <x v="1244"/>
    <x v="0"/>
    <n v="1"/>
    <n v="0"/>
    <n v="0"/>
    <n v="2759"/>
    <s v="Strad"/>
    <s v="Koops Strad"/>
    <x v="0"/>
  </r>
  <r>
    <x v="8272"/>
    <n v="8833"/>
    <x v="1"/>
    <x v="1"/>
    <s v="G/1424/S"/>
    <x v="3"/>
    <s v="S"/>
    <x v="2"/>
    <x v="24"/>
    <x v="0"/>
    <x v="0"/>
    <x v="0"/>
    <n v="0"/>
    <n v="0"/>
    <n v="0"/>
    <n v="0"/>
    <s v="Vanglis"/>
    <s v="Jennya Vanglis"/>
    <x v="1"/>
  </r>
  <r>
    <x v="8273"/>
    <n v="8834"/>
    <x v="1"/>
    <x v="0"/>
    <s v="F/1715/S"/>
    <x v="1"/>
    <s v="S"/>
    <x v="0"/>
    <x v="42"/>
    <x v="0"/>
    <x v="23"/>
    <x v="0"/>
    <n v="0"/>
    <n v="0"/>
    <n v="792"/>
    <n v="796"/>
    <s v="Howayery"/>
    <s v="Milda Howayery"/>
    <x v="0"/>
  </r>
  <r>
    <x v="8274"/>
    <n v="8835"/>
    <x v="1"/>
    <x v="1"/>
    <s v="G/1425/S"/>
    <x v="3"/>
    <s v="S"/>
    <x v="0"/>
    <x v="34"/>
    <x v="0"/>
    <x v="0"/>
    <x v="0"/>
    <n v="0"/>
    <n v="0"/>
    <n v="0"/>
    <n v="0"/>
    <s v="Bartines"/>
    <s v="Shalle Bartines"/>
    <x v="0"/>
  </r>
  <r>
    <x v="8275"/>
    <n v="8836"/>
    <x v="1"/>
    <x v="0"/>
    <s v="F/1821/P"/>
    <x v="1"/>
    <s v="P"/>
    <x v="0"/>
    <x v="6"/>
    <x v="0"/>
    <x v="1245"/>
    <x v="0"/>
    <n v="182"/>
    <n v="0"/>
    <n v="27"/>
    <n v="1112"/>
    <s v="Mcinton"/>
    <s v="Harlos Mcinton"/>
    <x v="0"/>
  </r>
  <r>
    <x v="8276"/>
    <n v="8836"/>
    <x v="1"/>
    <x v="1"/>
    <s v="G/1430/P"/>
    <x v="3"/>
    <s v="P"/>
    <x v="0"/>
    <x v="43"/>
    <x v="0"/>
    <x v="0"/>
    <x v="0"/>
    <n v="0"/>
    <n v="0"/>
    <n v="0"/>
    <n v="0"/>
    <s v="Mcinton"/>
    <s v="Jeron Mcinton"/>
    <x v="0"/>
  </r>
  <r>
    <x v="8277"/>
    <n v="8838"/>
    <x v="1"/>
    <x v="0"/>
    <s v="G/1431/P"/>
    <x v="3"/>
    <s v="P"/>
    <x v="0"/>
    <x v="41"/>
    <x v="2"/>
    <x v="0"/>
    <x v="1024"/>
    <n v="628"/>
    <n v="0"/>
    <n v="0"/>
    <n v="809"/>
    <s v="Chanash"/>
    <s v="Briam Chanash"/>
    <x v="1"/>
  </r>
  <r>
    <x v="8278"/>
    <n v="8840"/>
    <x v="1"/>
    <x v="0"/>
    <s v="F/1716/S"/>
    <x v="1"/>
    <s v="S"/>
    <x v="2"/>
    <x v="53"/>
    <x v="0"/>
    <x v="0"/>
    <x v="533"/>
    <n v="4"/>
    <n v="0"/>
    <n v="2020"/>
    <n v="2457"/>
    <s v="Litthews"/>
    <s v="Naomin Litthews"/>
    <x v="0"/>
  </r>
  <r>
    <x v="8279"/>
    <n v="8759"/>
    <x v="2"/>
    <x v="0"/>
    <s v="F/1695/S"/>
    <x v="1"/>
    <s v="S"/>
    <x v="0"/>
    <x v="36"/>
    <x v="0"/>
    <x v="480"/>
    <x v="0"/>
    <n v="139"/>
    <n v="0"/>
    <n v="77"/>
    <n v="736"/>
    <s v="Chate"/>
    <s v="Tart Chate"/>
    <x v="0"/>
  </r>
  <r>
    <x v="8280"/>
    <n v="8842"/>
    <x v="0"/>
    <x v="0"/>
    <s v="D/267/S"/>
    <x v="5"/>
    <s v="S"/>
    <x v="0"/>
    <x v="1"/>
    <x v="0"/>
    <x v="29"/>
    <x v="1453"/>
    <n v="0"/>
    <n v="112"/>
    <n v="36"/>
    <n v="3061"/>
    <s v="Amspring"/>
    <s v="Hekaron Amspring"/>
    <x v="1"/>
  </r>
  <r>
    <x v="8281"/>
    <n v="8843"/>
    <x v="0"/>
    <x v="0"/>
    <s v="C/327/S"/>
    <x v="7"/>
    <s v="S"/>
    <x v="0"/>
    <x v="14"/>
    <x v="0"/>
    <x v="0"/>
    <x v="735"/>
    <n v="0"/>
    <n v="2760"/>
    <n v="1"/>
    <n v="3688"/>
    <s v="Rinicapead"/>
    <s v="Zedares Rinicapead"/>
    <x v="0"/>
  </r>
  <r>
    <x v="8282"/>
    <n v="8844"/>
    <x v="1"/>
    <x v="0"/>
    <s v="E/579/S"/>
    <x v="6"/>
    <s v="S"/>
    <x v="2"/>
    <x v="43"/>
    <x v="0"/>
    <x v="0"/>
    <x v="0"/>
    <n v="717"/>
    <n v="1"/>
    <n v="0"/>
    <n v="718"/>
    <s v="Wynneyerson"/>
    <s v="Jacky Wynneyerson"/>
    <x v="1"/>
  </r>
  <r>
    <x v="8283"/>
    <n v="8845"/>
    <x v="1"/>
    <x v="0"/>
    <s v="F/1823/P"/>
    <x v="1"/>
    <s v="P"/>
    <x v="0"/>
    <x v="28"/>
    <x v="0"/>
    <x v="808"/>
    <x v="0"/>
    <n v="0"/>
    <n v="41"/>
    <n v="1"/>
    <n v="777"/>
    <s v="Coolez"/>
    <s v="Jorgie Coolez"/>
    <x v="0"/>
  </r>
  <r>
    <x v="8284"/>
    <n v="8845"/>
    <x v="1"/>
    <x v="0"/>
    <s v="E/566/P"/>
    <x v="6"/>
    <s v="P"/>
    <x v="0"/>
    <x v="40"/>
    <x v="0"/>
    <x v="0"/>
    <x v="1454"/>
    <n v="40"/>
    <n v="0"/>
    <n v="375"/>
    <n v="1619"/>
    <s v="Coolez"/>
    <s v="Paulah Coolez"/>
    <x v="0"/>
  </r>
  <r>
    <x v="8285"/>
    <n v="5989"/>
    <x v="1"/>
    <x v="0"/>
    <s v="F/1141/S"/>
    <x v="1"/>
    <s v="S"/>
    <x v="0"/>
    <x v="28"/>
    <x v="0"/>
    <x v="0"/>
    <x v="0"/>
    <n v="0"/>
    <n v="703"/>
    <n v="0"/>
    <n v="703"/>
    <s v="Holcompton"/>
    <s v="Darrie Holcompton"/>
    <x v="0"/>
  </r>
  <r>
    <x v="8286"/>
    <n v="8849"/>
    <x v="1"/>
    <x v="1"/>
    <s v="G/1427/S"/>
    <x v="3"/>
    <s v="S"/>
    <x v="2"/>
    <x v="38"/>
    <x v="0"/>
    <x v="0"/>
    <x v="0"/>
    <n v="0"/>
    <n v="0"/>
    <n v="0"/>
    <n v="0"/>
    <s v="Chanash"/>
    <s v="Valex Chanash"/>
    <x v="1"/>
  </r>
  <r>
    <x v="8287"/>
    <n v="8759"/>
    <x v="2"/>
    <x v="0"/>
    <s v="F/1695/S"/>
    <x v="1"/>
    <s v="S"/>
    <x v="0"/>
    <x v="11"/>
    <x v="0"/>
    <x v="690"/>
    <x v="0"/>
    <n v="0"/>
    <n v="1130"/>
    <n v="22"/>
    <n v="1226"/>
    <s v="Chate"/>
    <s v="Crios Chate"/>
    <x v="0"/>
  </r>
  <r>
    <x v="8288"/>
    <n v="8764"/>
    <x v="2"/>
    <x v="1"/>
    <s v="F/1697/S"/>
    <x v="1"/>
    <s v="S"/>
    <x v="2"/>
    <x v="36"/>
    <x v="0"/>
    <x v="0"/>
    <x v="0"/>
    <n v="0"/>
    <n v="0"/>
    <n v="0"/>
    <n v="0"/>
    <s v="Gene"/>
    <s v="Zers Gene"/>
    <x v="1"/>
  </r>
  <r>
    <x v="8289"/>
    <n v="8766"/>
    <x v="2"/>
    <x v="1"/>
    <s v="F/1807/P"/>
    <x v="1"/>
    <s v="P"/>
    <x v="0"/>
    <x v="1"/>
    <x v="0"/>
    <x v="0"/>
    <x v="0"/>
    <n v="0"/>
    <n v="0"/>
    <n v="0"/>
    <n v="0"/>
    <s v="Mine"/>
    <s v="Fles Mine"/>
    <x v="1"/>
  </r>
  <r>
    <x v="8290"/>
    <n v="8853"/>
    <x v="1"/>
    <x v="0"/>
    <s v="G/1433/P"/>
    <x v="3"/>
    <s v="P"/>
    <x v="1"/>
    <x v="1"/>
    <x v="0"/>
    <x v="1246"/>
    <x v="297"/>
    <n v="200"/>
    <n v="17"/>
    <n v="275"/>
    <n v="4706"/>
    <s v="Ellahan"/>
    <s v="Kimena Ellahan"/>
    <x v="0"/>
  </r>
  <r>
    <x v="8291"/>
    <n v="8854"/>
    <x v="1"/>
    <x v="1"/>
    <s v="G/1429/S"/>
    <x v="3"/>
    <s v="S"/>
    <x v="0"/>
    <x v="71"/>
    <x v="0"/>
    <x v="0"/>
    <x v="0"/>
    <n v="0"/>
    <n v="0"/>
    <n v="0"/>
    <n v="0"/>
    <s v="Hammons"/>
    <s v="Pristy Hammons"/>
    <x v="0"/>
  </r>
  <r>
    <x v="8292"/>
    <n v="8856"/>
    <x v="1"/>
    <x v="1"/>
    <s v="G/1434/P"/>
    <x v="3"/>
    <s v="P"/>
    <x v="1"/>
    <x v="7"/>
    <x v="0"/>
    <x v="0"/>
    <x v="0"/>
    <n v="0"/>
    <n v="0"/>
    <n v="0"/>
    <n v="0"/>
    <s v="Mckinsond"/>
    <s v="Teremy Mckinsond"/>
    <x v="1"/>
  </r>
  <r>
    <x v="8293"/>
    <n v="8858"/>
    <x v="0"/>
    <x v="0"/>
    <s v="B/285/P"/>
    <x v="0"/>
    <s v="P"/>
    <x v="0"/>
    <x v="39"/>
    <x v="1"/>
    <x v="0"/>
    <x v="0"/>
    <n v="0"/>
    <n v="0"/>
    <n v="0"/>
    <n v="0"/>
    <s v="Ricled"/>
    <s v="Medib Ricled"/>
    <x v="0"/>
  </r>
  <r>
    <x v="8294"/>
    <n v="8769"/>
    <x v="2"/>
    <x v="0"/>
    <s v="F/1700/S"/>
    <x v="1"/>
    <s v="S"/>
    <x v="0"/>
    <x v="5"/>
    <x v="0"/>
    <x v="27"/>
    <x v="0"/>
    <n v="2080"/>
    <n v="11"/>
    <n v="0"/>
    <n v="2092"/>
    <s v="Ches"/>
    <s v="Chon Ches"/>
    <x v="1"/>
  </r>
  <r>
    <x v="8295"/>
    <n v="7790"/>
    <x v="1"/>
    <x v="1"/>
    <s v="F/1490/S"/>
    <x v="1"/>
    <s v="S"/>
    <x v="0"/>
    <x v="19"/>
    <x v="0"/>
    <x v="0"/>
    <x v="0"/>
    <n v="0"/>
    <n v="0"/>
    <n v="0"/>
    <n v="0"/>
    <s v="Casty"/>
    <s v="Pold Casty"/>
    <x v="0"/>
  </r>
  <r>
    <x v="8296"/>
    <n v="8773"/>
    <x v="2"/>
    <x v="0"/>
    <s v="D/274/P"/>
    <x v="5"/>
    <s v="P"/>
    <x v="0"/>
    <x v="19"/>
    <x v="0"/>
    <x v="1247"/>
    <x v="0"/>
    <n v="782"/>
    <n v="8"/>
    <n v="3"/>
    <n v="1050"/>
    <s v="Ica"/>
    <s v="Gorn Ica"/>
    <x v="0"/>
  </r>
  <r>
    <x v="8297"/>
    <n v="8782"/>
    <x v="2"/>
    <x v="1"/>
    <s v="F/1701/S"/>
    <x v="1"/>
    <s v="S"/>
    <x v="0"/>
    <x v="28"/>
    <x v="0"/>
    <x v="0"/>
    <x v="0"/>
    <n v="0"/>
    <n v="0"/>
    <n v="0"/>
    <n v="0"/>
    <s v="Butty"/>
    <s v="Ale Butty"/>
    <x v="1"/>
  </r>
  <r>
    <x v="8298"/>
    <n v="8861"/>
    <x v="0"/>
    <x v="0"/>
    <s v="C/291/P"/>
    <x v="7"/>
    <s v="P"/>
    <x v="0"/>
    <x v="25"/>
    <x v="0"/>
    <x v="0"/>
    <x v="1455"/>
    <n v="3"/>
    <n v="500"/>
    <n v="129"/>
    <n v="3215"/>
    <s v="Secened"/>
    <s v="Arkard Secened"/>
    <x v="1"/>
  </r>
  <r>
    <x v="8299"/>
    <n v="8862"/>
    <x v="0"/>
    <x v="0"/>
    <s v="C/329/S"/>
    <x v="7"/>
    <s v="S"/>
    <x v="2"/>
    <x v="10"/>
    <x v="0"/>
    <x v="0"/>
    <x v="1456"/>
    <n v="0"/>
    <n v="112"/>
    <n v="15"/>
    <n v="3253"/>
    <s v="Myling"/>
    <s v="Pharmus Myling"/>
    <x v="1"/>
  </r>
  <r>
    <x v="8300"/>
    <n v="8862"/>
    <x v="0"/>
    <x v="0"/>
    <s v="C/329/S"/>
    <x v="7"/>
    <s v="S"/>
    <x v="1"/>
    <x v="22"/>
    <x v="1"/>
    <x v="0"/>
    <x v="1457"/>
    <n v="863"/>
    <n v="207"/>
    <n v="6262"/>
    <n v="9523"/>
    <s v="Cluted"/>
    <s v="Menkin Cluted"/>
    <x v="0"/>
  </r>
  <r>
    <x v="8301"/>
    <n v="8862"/>
    <x v="0"/>
    <x v="1"/>
    <s v="C/329/S"/>
    <x v="7"/>
    <s v="S"/>
    <x v="0"/>
    <x v="34"/>
    <x v="0"/>
    <x v="0"/>
    <x v="0"/>
    <n v="0"/>
    <n v="0"/>
    <n v="0"/>
    <n v="0"/>
    <s v="Myling"/>
    <s v="Alchib Myling"/>
    <x v="1"/>
  </r>
  <r>
    <x v="8302"/>
    <n v="8862"/>
    <x v="0"/>
    <x v="1"/>
    <s v="C/329/S"/>
    <x v="7"/>
    <s v="S"/>
    <x v="2"/>
    <x v="7"/>
    <x v="0"/>
    <x v="0"/>
    <x v="0"/>
    <n v="0"/>
    <n v="0"/>
    <n v="0"/>
    <n v="0"/>
    <s v="Myling"/>
    <s v="Alramix Myling"/>
    <x v="1"/>
  </r>
  <r>
    <x v="8303"/>
    <n v="8862"/>
    <x v="0"/>
    <x v="1"/>
    <s v="C/329/S"/>
    <x v="7"/>
    <s v="S"/>
    <x v="0"/>
    <x v="36"/>
    <x v="0"/>
    <x v="0"/>
    <x v="0"/>
    <n v="0"/>
    <n v="0"/>
    <n v="0"/>
    <n v="0"/>
    <s v="Myling"/>
    <s v="Prope Myling"/>
    <x v="1"/>
  </r>
  <r>
    <x v="8304"/>
    <n v="8863"/>
    <x v="1"/>
    <x v="0"/>
    <s v="E/582/S"/>
    <x v="6"/>
    <s v="S"/>
    <x v="2"/>
    <x v="1"/>
    <x v="0"/>
    <x v="0"/>
    <x v="354"/>
    <n v="5"/>
    <n v="0"/>
    <n v="1"/>
    <n v="790"/>
    <s v="Greeves"/>
    <s v="Dona Greeves"/>
    <x v="1"/>
  </r>
  <r>
    <x v="8305"/>
    <n v="8783"/>
    <x v="2"/>
    <x v="0"/>
    <s v="D/276/P"/>
    <x v="5"/>
    <s v="P"/>
    <x v="3"/>
    <x v="41"/>
    <x v="0"/>
    <x v="521"/>
    <x v="0"/>
    <n v="25"/>
    <n v="0"/>
    <n v="61"/>
    <n v="783"/>
    <s v="Wate"/>
    <s v="Pebix Wate"/>
    <x v="0"/>
  </r>
  <r>
    <x v="8306"/>
    <n v="8865"/>
    <x v="1"/>
    <x v="0"/>
    <s v="F/1826/P"/>
    <x v="1"/>
    <s v="P"/>
    <x v="0"/>
    <x v="1"/>
    <x v="0"/>
    <x v="118"/>
    <x v="206"/>
    <n v="341"/>
    <n v="307"/>
    <n v="47"/>
    <n v="826"/>
    <s v="Sancockett"/>
    <s v="Bettie Sancockett"/>
    <x v="0"/>
  </r>
  <r>
    <x v="8307"/>
    <n v="8867"/>
    <x v="0"/>
    <x v="1"/>
    <s v="B/286/P"/>
    <x v="0"/>
    <s v="P"/>
    <x v="2"/>
    <x v="29"/>
    <x v="0"/>
    <x v="0"/>
    <x v="0"/>
    <n v="0"/>
    <n v="0"/>
    <n v="0"/>
    <n v="0"/>
    <s v="Ambleetive"/>
    <s v="Sollum Ambleetive"/>
    <x v="1"/>
  </r>
  <r>
    <x v="8308"/>
    <n v="8867"/>
    <x v="0"/>
    <x v="1"/>
    <s v="B/286/P"/>
    <x v="0"/>
    <s v="P"/>
    <x v="2"/>
    <x v="22"/>
    <x v="0"/>
    <x v="0"/>
    <x v="0"/>
    <n v="0"/>
    <n v="0"/>
    <n v="0"/>
    <n v="0"/>
    <s v="Ambleetive"/>
    <s v="Alrairk Ambleetive"/>
    <x v="1"/>
  </r>
  <r>
    <x v="8309"/>
    <n v="8868"/>
    <x v="1"/>
    <x v="0"/>
    <s v="G/1430/S"/>
    <x v="3"/>
    <s v="S"/>
    <x v="0"/>
    <x v="0"/>
    <x v="0"/>
    <x v="0"/>
    <x v="1458"/>
    <n v="0"/>
    <n v="56"/>
    <n v="0"/>
    <n v="854"/>
    <s v="Loverthyo"/>
    <s v="Chesty Loverthyo"/>
    <x v="1"/>
  </r>
  <r>
    <x v="8310"/>
    <n v="8869"/>
    <x v="1"/>
    <x v="1"/>
    <s v="G/1431/S"/>
    <x v="3"/>
    <s v="S"/>
    <x v="0"/>
    <x v="14"/>
    <x v="0"/>
    <x v="0"/>
    <x v="0"/>
    <n v="0"/>
    <n v="0"/>
    <n v="0"/>
    <n v="0"/>
    <s v="Starkers"/>
    <s v="Melica Starkers"/>
    <x v="1"/>
  </r>
  <r>
    <x v="8311"/>
    <n v="8871"/>
    <x v="1"/>
    <x v="0"/>
    <s v="G/1432/S"/>
    <x v="3"/>
    <s v="S"/>
    <x v="0"/>
    <x v="3"/>
    <x v="0"/>
    <x v="0"/>
    <x v="934"/>
    <n v="412"/>
    <n v="379"/>
    <n v="0"/>
    <n v="907"/>
    <s v="Benney"/>
    <s v="Nelly Benney"/>
    <x v="1"/>
  </r>
  <r>
    <x v="8312"/>
    <n v="8871"/>
    <x v="1"/>
    <x v="1"/>
    <s v="G/1432/S"/>
    <x v="3"/>
    <s v="S"/>
    <x v="1"/>
    <x v="24"/>
    <x v="0"/>
    <x v="0"/>
    <x v="0"/>
    <n v="0"/>
    <n v="0"/>
    <n v="0"/>
    <n v="0"/>
    <s v="Benney"/>
    <s v="Nadie Benney"/>
    <x v="1"/>
  </r>
  <r>
    <x v="8313"/>
    <n v="8783"/>
    <x v="2"/>
    <x v="1"/>
    <s v="D/276/P"/>
    <x v="5"/>
    <s v="P"/>
    <x v="0"/>
    <x v="39"/>
    <x v="0"/>
    <x v="0"/>
    <x v="0"/>
    <n v="0"/>
    <n v="0"/>
    <n v="0"/>
    <n v="0"/>
    <s v="Wate"/>
    <s v="Graw Wate"/>
    <x v="1"/>
  </r>
  <r>
    <x v="8314"/>
    <n v="8874"/>
    <x v="1"/>
    <x v="1"/>
    <s v="G/1436/P"/>
    <x v="3"/>
    <s v="P"/>
    <x v="0"/>
    <x v="1"/>
    <x v="2"/>
    <x v="0"/>
    <x v="0"/>
    <n v="0"/>
    <n v="0"/>
    <n v="0"/>
    <n v="0"/>
    <s v="Popelacruz"/>
    <s v="Cline Popelacruz"/>
    <x v="0"/>
  </r>
  <r>
    <x v="8315"/>
    <n v="8876"/>
    <x v="0"/>
    <x v="0"/>
    <s v="B/287/P"/>
    <x v="0"/>
    <s v="P"/>
    <x v="2"/>
    <x v="5"/>
    <x v="0"/>
    <x v="0"/>
    <x v="278"/>
    <n v="7148"/>
    <n v="427"/>
    <n v="394"/>
    <n v="8040"/>
    <s v="Suarging"/>
    <s v="Mulkes Suarging"/>
    <x v="1"/>
  </r>
  <r>
    <x v="8316"/>
    <n v="8878"/>
    <x v="1"/>
    <x v="0"/>
    <s v="E/568/P"/>
    <x v="6"/>
    <s v="P"/>
    <x v="0"/>
    <x v="15"/>
    <x v="0"/>
    <x v="0"/>
    <x v="0"/>
    <n v="0"/>
    <n v="0"/>
    <n v="906"/>
    <n v="906"/>
    <s v="Rames"/>
    <s v="Tracek Rames"/>
    <x v="0"/>
  </r>
  <r>
    <x v="8317"/>
    <n v="8806"/>
    <x v="2"/>
    <x v="0"/>
    <s v="F/1708/S"/>
    <x v="1"/>
    <s v="S"/>
    <x v="0"/>
    <x v="25"/>
    <x v="0"/>
    <x v="1153"/>
    <x v="0"/>
    <n v="1363"/>
    <n v="0"/>
    <n v="0"/>
    <n v="1444"/>
    <s v="Clake"/>
    <s v="Shood Clake"/>
    <x v="1"/>
  </r>
  <r>
    <x v="8318"/>
    <n v="8881"/>
    <x v="1"/>
    <x v="0"/>
    <s v="F/1719/S"/>
    <x v="1"/>
    <s v="S"/>
    <x v="2"/>
    <x v="10"/>
    <x v="0"/>
    <x v="0"/>
    <x v="0"/>
    <n v="717"/>
    <n v="0"/>
    <n v="0"/>
    <n v="717"/>
    <s v="Garnettiz"/>
    <s v="Timmy Garnettiz"/>
    <x v="1"/>
  </r>
  <r>
    <x v="8319"/>
    <n v="8883"/>
    <x v="1"/>
    <x v="0"/>
    <s v="G/1438/P"/>
    <x v="3"/>
    <s v="P"/>
    <x v="0"/>
    <x v="57"/>
    <x v="0"/>
    <x v="0"/>
    <x v="0"/>
    <n v="0"/>
    <n v="0"/>
    <n v="0"/>
    <n v="0"/>
    <s v="Monroellynn"/>
    <s v="Rence Monroellynn"/>
    <x v="0"/>
  </r>
  <r>
    <x v="8320"/>
    <n v="8884"/>
    <x v="1"/>
    <x v="0"/>
    <s v="F/1830/P"/>
    <x v="1"/>
    <s v="P"/>
    <x v="0"/>
    <x v="6"/>
    <x v="0"/>
    <x v="171"/>
    <x v="0"/>
    <n v="7"/>
    <n v="5"/>
    <n v="0"/>
    <n v="1483"/>
    <s v="Mckins"/>
    <s v="Jenne Mckins"/>
    <x v="1"/>
  </r>
  <r>
    <x v="8321"/>
    <n v="8812"/>
    <x v="2"/>
    <x v="1"/>
    <s v="E/564/P"/>
    <x v="6"/>
    <s v="P"/>
    <x v="0"/>
    <x v="40"/>
    <x v="0"/>
    <x v="0"/>
    <x v="0"/>
    <n v="0"/>
    <n v="0"/>
    <n v="0"/>
    <n v="0"/>
    <s v="Part"/>
    <s v="Bar Part"/>
    <x v="0"/>
  </r>
  <r>
    <x v="8322"/>
    <n v="8886"/>
    <x v="1"/>
    <x v="0"/>
    <s v="G/1433/S"/>
    <x v="3"/>
    <s v="S"/>
    <x v="2"/>
    <x v="2"/>
    <x v="0"/>
    <x v="0"/>
    <x v="0"/>
    <n v="620"/>
    <n v="0"/>
    <n v="0"/>
    <n v="620"/>
    <s v="Mclarseney"/>
    <s v="Jerrye Mclarseney"/>
    <x v="0"/>
  </r>
  <r>
    <x v="8323"/>
    <n v="8886"/>
    <x v="1"/>
    <x v="1"/>
    <s v="G/1433/S"/>
    <x v="3"/>
    <s v="S"/>
    <x v="0"/>
    <x v="32"/>
    <x v="0"/>
    <x v="0"/>
    <x v="0"/>
    <n v="0"/>
    <n v="0"/>
    <n v="0"/>
    <n v="0"/>
    <s v="Mclarseney"/>
    <s v="Samana Mclarseney"/>
    <x v="0"/>
  </r>
  <r>
    <x v="8324"/>
    <n v="8886"/>
    <x v="1"/>
    <x v="0"/>
    <s v="G/1433/S"/>
    <x v="3"/>
    <s v="S"/>
    <x v="1"/>
    <x v="17"/>
    <x v="0"/>
    <x v="0"/>
    <x v="0"/>
    <n v="0"/>
    <n v="0"/>
    <n v="0"/>
    <n v="0"/>
    <s v="Mclarseney"/>
    <s v="Ale Mclarseney"/>
    <x v="1"/>
  </r>
  <r>
    <x v="8325"/>
    <n v="8889"/>
    <x v="1"/>
    <x v="0"/>
    <s v="G/1439/P"/>
    <x v="3"/>
    <s v="P"/>
    <x v="2"/>
    <x v="30"/>
    <x v="0"/>
    <x v="0"/>
    <x v="0"/>
    <n v="615"/>
    <n v="0"/>
    <n v="0"/>
    <n v="615"/>
    <s v="Russelloyd"/>
    <s v="Erman Russelloyd"/>
    <x v="0"/>
  </r>
  <r>
    <x v="8326"/>
    <n v="8890"/>
    <x v="1"/>
    <x v="0"/>
    <s v="G/1434/S"/>
    <x v="3"/>
    <s v="S"/>
    <x v="1"/>
    <x v="38"/>
    <x v="0"/>
    <x v="0"/>
    <x v="0"/>
    <n v="0"/>
    <n v="1606"/>
    <n v="3675"/>
    <n v="5281"/>
    <s v="Tersimpson"/>
    <s v="Coreen Tersimpson"/>
    <x v="0"/>
  </r>
  <r>
    <x v="8327"/>
    <n v="8891"/>
    <x v="1"/>
    <x v="0"/>
    <s v="F/1831/P"/>
    <x v="1"/>
    <s v="P"/>
    <x v="0"/>
    <x v="1"/>
    <x v="0"/>
    <x v="1248"/>
    <x v="0"/>
    <n v="381"/>
    <n v="3"/>
    <n v="173"/>
    <n v="1743"/>
    <s v="Pooley"/>
    <s v="Jimmyn Pooley"/>
    <x v="1"/>
  </r>
  <r>
    <x v="8328"/>
    <n v="8891"/>
    <x v="1"/>
    <x v="0"/>
    <s v="F/1831/P"/>
    <x v="1"/>
    <s v="P"/>
    <x v="0"/>
    <x v="4"/>
    <x v="0"/>
    <x v="0"/>
    <x v="1459"/>
    <n v="0"/>
    <n v="0"/>
    <n v="0"/>
    <n v="1332"/>
    <s v="Pooley"/>
    <s v="Isa Pooley"/>
    <x v="1"/>
  </r>
  <r>
    <x v="8329"/>
    <n v="8892"/>
    <x v="1"/>
    <x v="0"/>
    <s v="F/1832/P"/>
    <x v="1"/>
    <s v="P"/>
    <x v="0"/>
    <x v="7"/>
    <x v="0"/>
    <x v="0"/>
    <x v="310"/>
    <n v="496"/>
    <n v="318"/>
    <n v="0"/>
    <n v="830"/>
    <s v="Ricklaney"/>
    <s v="Shanya Ricklaney"/>
    <x v="0"/>
  </r>
  <r>
    <x v="8330"/>
    <n v="8823"/>
    <x v="2"/>
    <x v="1"/>
    <s v="F/1710/S"/>
    <x v="1"/>
    <s v="S"/>
    <x v="0"/>
    <x v="43"/>
    <x v="0"/>
    <x v="0"/>
    <x v="0"/>
    <n v="0"/>
    <n v="0"/>
    <n v="0"/>
    <n v="0"/>
    <s v="Jamad"/>
    <s v="Stax Jamad"/>
    <x v="1"/>
  </r>
  <r>
    <x v="8331"/>
    <n v="8830"/>
    <x v="2"/>
    <x v="0"/>
    <s v="E/578/S"/>
    <x v="6"/>
    <s v="S"/>
    <x v="0"/>
    <x v="19"/>
    <x v="0"/>
    <x v="1249"/>
    <x v="0"/>
    <n v="1404"/>
    <n v="464"/>
    <n v="0"/>
    <n v="2098"/>
    <s v="Vloaf"/>
    <s v="Rankes Vloaf"/>
    <x v="0"/>
  </r>
  <r>
    <x v="8332"/>
    <n v="8897"/>
    <x v="1"/>
    <x v="1"/>
    <s v="G/1440/P"/>
    <x v="3"/>
    <s v="P"/>
    <x v="1"/>
    <x v="1"/>
    <x v="0"/>
    <x v="0"/>
    <x v="0"/>
    <n v="0"/>
    <n v="0"/>
    <n v="0"/>
    <n v="0"/>
    <s v="Hoppers"/>
    <s v="Courta Hoppers"/>
    <x v="1"/>
  </r>
  <r>
    <x v="8333"/>
    <n v="8899"/>
    <x v="1"/>
    <x v="0"/>
    <s v="G/1435/S"/>
    <x v="3"/>
    <s v="S"/>
    <x v="0"/>
    <x v="50"/>
    <x v="0"/>
    <x v="0"/>
    <x v="0"/>
    <n v="0"/>
    <n v="0"/>
    <n v="0"/>
    <n v="0"/>
    <s v="Bookson"/>
    <s v="Helle Bookson"/>
    <x v="1"/>
  </r>
  <r>
    <x v="8334"/>
    <n v="8900"/>
    <x v="1"/>
    <x v="0"/>
    <s v="G/1441/P"/>
    <x v="3"/>
    <s v="P"/>
    <x v="0"/>
    <x v="43"/>
    <x v="0"/>
    <x v="646"/>
    <x v="1460"/>
    <n v="0"/>
    <n v="15"/>
    <n v="113"/>
    <n v="810"/>
    <s v="Landolphrey"/>
    <s v="Stal Landolphrey"/>
    <x v="0"/>
  </r>
  <r>
    <x v="8335"/>
    <n v="8901"/>
    <x v="0"/>
    <x v="1"/>
    <s v="B/341/S"/>
    <x v="0"/>
    <s v="S"/>
    <x v="0"/>
    <x v="14"/>
    <x v="0"/>
    <x v="0"/>
    <x v="0"/>
    <n v="0"/>
    <n v="0"/>
    <n v="0"/>
    <n v="0"/>
    <s v="Cousel"/>
    <s v="Alphah Cousel"/>
    <x v="1"/>
  </r>
  <r>
    <x v="8336"/>
    <n v="8902"/>
    <x v="1"/>
    <x v="0"/>
    <s v="G/1436/S"/>
    <x v="3"/>
    <s v="S"/>
    <x v="0"/>
    <x v="43"/>
    <x v="0"/>
    <x v="32"/>
    <x v="1461"/>
    <n v="9"/>
    <n v="5"/>
    <n v="8"/>
    <n v="1777"/>
    <s v="Goodson"/>
    <s v="Enry Goodson"/>
    <x v="1"/>
  </r>
  <r>
    <x v="8337"/>
    <n v="8903"/>
    <x v="1"/>
    <x v="0"/>
    <s v="G/1437/S"/>
    <x v="3"/>
    <s v="S"/>
    <x v="0"/>
    <x v="41"/>
    <x v="0"/>
    <x v="0"/>
    <x v="0"/>
    <n v="0"/>
    <n v="0"/>
    <n v="810"/>
    <n v="810"/>
    <s v="Herreras"/>
    <s v="Darrie Herreras"/>
    <x v="0"/>
  </r>
  <r>
    <x v="8338"/>
    <n v="8904"/>
    <x v="1"/>
    <x v="0"/>
    <s v="G/1442/P"/>
    <x v="3"/>
    <s v="P"/>
    <x v="0"/>
    <x v="8"/>
    <x v="0"/>
    <x v="1250"/>
    <x v="0"/>
    <n v="1"/>
    <n v="324"/>
    <n v="60"/>
    <n v="907"/>
    <s v="Welles"/>
    <s v="Troya Welles"/>
    <x v="0"/>
  </r>
  <r>
    <x v="8339"/>
    <n v="8830"/>
    <x v="2"/>
    <x v="1"/>
    <s v="F/1712/S"/>
    <x v="1"/>
    <s v="S"/>
    <x v="0"/>
    <x v="33"/>
    <x v="0"/>
    <x v="0"/>
    <x v="0"/>
    <n v="0"/>
    <n v="0"/>
    <n v="0"/>
    <n v="0"/>
    <s v="Vloaf"/>
    <s v="Pon Vloaf"/>
    <x v="1"/>
  </r>
  <r>
    <x v="8340"/>
    <n v="8906"/>
    <x v="1"/>
    <x v="0"/>
    <s v="F/1723/S"/>
    <x v="1"/>
    <s v="S"/>
    <x v="2"/>
    <x v="43"/>
    <x v="0"/>
    <x v="1251"/>
    <x v="91"/>
    <n v="0"/>
    <n v="0"/>
    <n v="0"/>
    <n v="722"/>
    <s v="Gainney"/>
    <s v="Rena Gainney"/>
    <x v="0"/>
  </r>
  <r>
    <x v="8341"/>
    <n v="8907"/>
    <x v="1"/>
    <x v="1"/>
    <s v="G/1438/S"/>
    <x v="3"/>
    <s v="S"/>
    <x v="1"/>
    <x v="1"/>
    <x v="0"/>
    <x v="0"/>
    <x v="0"/>
    <n v="0"/>
    <n v="0"/>
    <n v="0"/>
    <n v="0"/>
    <s v="Booters"/>
    <s v="Karay Booters"/>
    <x v="1"/>
  </r>
  <r>
    <x v="8342"/>
    <n v="8910"/>
    <x v="1"/>
    <x v="0"/>
    <s v="E/585/S"/>
    <x v="6"/>
    <s v="S"/>
    <x v="0"/>
    <x v="3"/>
    <x v="0"/>
    <x v="0"/>
    <x v="83"/>
    <n v="0"/>
    <n v="782"/>
    <n v="7"/>
    <n v="792"/>
    <s v="Crayeson"/>
    <s v="Therta Crayeson"/>
    <x v="0"/>
  </r>
  <r>
    <x v="8343"/>
    <n v="8918"/>
    <x v="1"/>
    <x v="0"/>
    <s v="G/1448/P"/>
    <x v="3"/>
    <s v="P"/>
    <x v="0"/>
    <x v="28"/>
    <x v="0"/>
    <x v="0"/>
    <x v="10"/>
    <n v="32"/>
    <n v="755"/>
    <n v="21"/>
    <n v="809"/>
    <s v="Hayder"/>
    <s v="Brada Hayder"/>
    <x v="0"/>
  </r>
  <r>
    <x v="8344"/>
    <n v="8919"/>
    <x v="0"/>
    <x v="0"/>
    <s v="C/331/S"/>
    <x v="7"/>
    <s v="S"/>
    <x v="0"/>
    <x v="38"/>
    <x v="0"/>
    <x v="0"/>
    <x v="1462"/>
    <n v="0"/>
    <n v="3657"/>
    <n v="93"/>
    <n v="6231"/>
    <s v="Crantiale"/>
    <s v="Zedark Crantiale"/>
    <x v="0"/>
  </r>
  <r>
    <x v="8345"/>
    <n v="8920"/>
    <x v="0"/>
    <x v="0"/>
    <s v="D/280/P"/>
    <x v="5"/>
    <s v="P"/>
    <x v="0"/>
    <x v="6"/>
    <x v="0"/>
    <x v="0"/>
    <x v="4"/>
    <n v="0"/>
    <n v="41"/>
    <n v="0"/>
    <n v="111"/>
    <s v="Openduave"/>
    <s v="Tach Openduave"/>
    <x v="0"/>
  </r>
  <r>
    <x v="8346"/>
    <n v="8922"/>
    <x v="1"/>
    <x v="1"/>
    <s v="G/1449/P"/>
    <x v="3"/>
    <s v="P"/>
    <x v="0"/>
    <x v="7"/>
    <x v="0"/>
    <x v="0"/>
    <x v="0"/>
    <n v="0"/>
    <n v="0"/>
    <n v="0"/>
    <n v="0"/>
    <s v="Pager"/>
    <s v="Walley Pager"/>
    <x v="1"/>
  </r>
  <r>
    <x v="8347"/>
    <n v="8923"/>
    <x v="1"/>
    <x v="0"/>
    <s v="G/1450/P"/>
    <x v="3"/>
    <s v="P"/>
    <x v="0"/>
    <x v="43"/>
    <x v="0"/>
    <x v="0"/>
    <x v="0"/>
    <n v="0"/>
    <n v="0"/>
    <n v="0"/>
    <n v="0"/>
    <s v="Fuentryoung"/>
    <s v="Lilley Fuentryoung"/>
    <x v="1"/>
  </r>
  <r>
    <x v="8348"/>
    <n v="8926"/>
    <x v="1"/>
    <x v="0"/>
    <s v="E/571/P"/>
    <x v="6"/>
    <s v="P"/>
    <x v="0"/>
    <x v="1"/>
    <x v="0"/>
    <x v="0"/>
    <x v="0"/>
    <n v="3"/>
    <n v="80"/>
    <n v="0"/>
    <n v="83"/>
    <s v="Pooles"/>
    <s v="Paulah Pooles"/>
    <x v="1"/>
  </r>
  <r>
    <x v="8349"/>
    <n v="8928"/>
    <x v="0"/>
    <x v="1"/>
    <s v="C/333/S"/>
    <x v="7"/>
    <s v="S"/>
    <x v="2"/>
    <x v="58"/>
    <x v="0"/>
    <x v="0"/>
    <x v="0"/>
    <n v="0"/>
    <n v="0"/>
    <n v="0"/>
    <n v="0"/>
    <s v="Hoodjuded"/>
    <s v="Meisam Hoodjuded"/>
    <x v="1"/>
  </r>
  <r>
    <x v="8350"/>
    <n v="8930"/>
    <x v="1"/>
    <x v="0"/>
    <s v="F/1725/S"/>
    <x v="1"/>
    <s v="S"/>
    <x v="1"/>
    <x v="40"/>
    <x v="0"/>
    <x v="0"/>
    <x v="1463"/>
    <n v="120"/>
    <n v="13"/>
    <n v="6"/>
    <n v="610"/>
    <s v="Cleachrand"/>
    <s v="Alvira Cleachrand"/>
    <x v="1"/>
  </r>
  <r>
    <x v="8351"/>
    <n v="8932"/>
    <x v="1"/>
    <x v="0"/>
    <s v="F/1727/S"/>
    <x v="1"/>
    <s v="S"/>
    <x v="0"/>
    <x v="40"/>
    <x v="0"/>
    <x v="0"/>
    <x v="0"/>
    <n v="0"/>
    <n v="912"/>
    <n v="41"/>
    <n v="953"/>
    <s v="Blanglison"/>
    <s v="Bretty Blanglison"/>
    <x v="0"/>
  </r>
  <r>
    <x v="8352"/>
    <n v="8937"/>
    <x v="0"/>
    <x v="1"/>
    <s v="E/574/P"/>
    <x v="6"/>
    <s v="P"/>
    <x v="0"/>
    <x v="36"/>
    <x v="0"/>
    <x v="0"/>
    <x v="0"/>
    <n v="0"/>
    <n v="0"/>
    <n v="0"/>
    <n v="0"/>
    <s v="Unaasor"/>
    <s v="Zosmark Unaasor"/>
    <x v="1"/>
  </r>
  <r>
    <x v="8353"/>
    <n v="8637"/>
    <x v="1"/>
    <x v="1"/>
    <s v="F/1773/P"/>
    <x v="1"/>
    <s v="P"/>
    <x v="0"/>
    <x v="7"/>
    <x v="0"/>
    <x v="0"/>
    <x v="0"/>
    <n v="0"/>
    <n v="0"/>
    <n v="0"/>
    <n v="0"/>
    <s v="Spien"/>
    <s v="Sinkes Spien"/>
    <x v="1"/>
  </r>
  <r>
    <x v="8354"/>
    <n v="8831"/>
    <x v="2"/>
    <x v="1"/>
    <s v="F/1713/S"/>
    <x v="1"/>
    <s v="S"/>
    <x v="0"/>
    <x v="45"/>
    <x v="0"/>
    <x v="0"/>
    <x v="0"/>
    <n v="0"/>
    <n v="0"/>
    <n v="0"/>
    <n v="0"/>
    <s v="Beake"/>
    <s v="Yaphex Beake"/>
    <x v="1"/>
  </r>
  <r>
    <x v="8355"/>
    <n v="8939"/>
    <x v="1"/>
    <x v="1"/>
    <s v="G/1441/S"/>
    <x v="3"/>
    <s v="S"/>
    <x v="1"/>
    <x v="1"/>
    <x v="0"/>
    <x v="0"/>
    <x v="0"/>
    <n v="0"/>
    <n v="0"/>
    <n v="0"/>
    <n v="0"/>
    <s v="Sweett"/>
    <s v="Jillie Sweett"/>
    <x v="1"/>
  </r>
  <r>
    <x v="8356"/>
    <n v="8940"/>
    <x v="1"/>
    <x v="0"/>
    <s v="E/587/S"/>
    <x v="6"/>
    <s v="S"/>
    <x v="0"/>
    <x v="1"/>
    <x v="0"/>
    <x v="1101"/>
    <x v="0"/>
    <n v="22"/>
    <n v="0"/>
    <n v="0"/>
    <n v="793"/>
    <s v="-"/>
    <s v="-"/>
    <x v="0"/>
  </r>
  <r>
    <x v="8357"/>
    <n v="8841"/>
    <x v="2"/>
    <x v="1"/>
    <s v="F/1822/P"/>
    <x v="1"/>
    <s v="P"/>
    <x v="0"/>
    <x v="7"/>
    <x v="0"/>
    <x v="0"/>
    <x v="0"/>
    <n v="0"/>
    <n v="0"/>
    <n v="0"/>
    <n v="0"/>
    <s v="Derry"/>
    <s v="Asinch Derry"/>
    <x v="1"/>
  </r>
  <r>
    <x v="8358"/>
    <n v="8850"/>
    <x v="2"/>
    <x v="0"/>
    <s v="E/580/S"/>
    <x v="6"/>
    <s v="S"/>
    <x v="0"/>
    <x v="4"/>
    <x v="0"/>
    <x v="1252"/>
    <x v="0"/>
    <n v="267"/>
    <n v="0"/>
    <n v="0"/>
    <n v="1299"/>
    <s v="Kie"/>
    <s v="Koat Kie"/>
    <x v="0"/>
  </r>
  <r>
    <x v="8359"/>
    <n v="8852"/>
    <x v="2"/>
    <x v="1"/>
    <s v="D/278/P"/>
    <x v="5"/>
    <s v="P"/>
    <x v="0"/>
    <x v="75"/>
    <x v="0"/>
    <x v="0"/>
    <x v="0"/>
    <n v="0"/>
    <n v="0"/>
    <n v="0"/>
    <n v="0"/>
    <s v="Homin"/>
    <s v="Aark Homin"/>
    <x v="1"/>
  </r>
  <r>
    <x v="8360"/>
    <n v="8942"/>
    <x v="0"/>
    <x v="0"/>
    <s v="C/297/P"/>
    <x v="7"/>
    <s v="P"/>
    <x v="0"/>
    <x v="39"/>
    <x v="0"/>
    <x v="0"/>
    <x v="1464"/>
    <n v="0"/>
    <n v="466"/>
    <n v="349"/>
    <n v="4238"/>
    <s v="Haftical"/>
    <s v="Muontak Haftical"/>
    <x v="1"/>
  </r>
  <r>
    <x v="8361"/>
    <n v="8944"/>
    <x v="1"/>
    <x v="1"/>
    <s v="G/1442/S"/>
    <x v="3"/>
    <s v="S"/>
    <x v="1"/>
    <x v="16"/>
    <x v="0"/>
    <x v="0"/>
    <x v="0"/>
    <n v="0"/>
    <n v="0"/>
    <n v="0"/>
    <n v="0"/>
    <s v="Hobbinson"/>
    <s v="Calvia Hobbinson"/>
    <x v="1"/>
  </r>
  <r>
    <x v="8362"/>
    <n v="8944"/>
    <x v="1"/>
    <x v="2"/>
    <s v="G/1442/S"/>
    <x v="3"/>
    <s v="S"/>
    <x v="1"/>
    <x v="30"/>
    <x v="0"/>
    <x v="0"/>
    <x v="0"/>
    <n v="0"/>
    <n v="0"/>
    <n v="0"/>
    <n v="0"/>
    <s v="Hobbinson"/>
    <s v="Evan Hobbinson"/>
    <x v="1"/>
  </r>
  <r>
    <x v="8363"/>
    <n v="8944"/>
    <x v="1"/>
    <x v="0"/>
    <s v="G/1442/S"/>
    <x v="3"/>
    <s v="S"/>
    <x v="0"/>
    <x v="41"/>
    <x v="0"/>
    <x v="1253"/>
    <x v="221"/>
    <n v="0"/>
    <n v="0"/>
    <n v="130"/>
    <n v="627"/>
    <s v="Hobbinson"/>
    <s v="Darley Hobbinson"/>
    <x v="0"/>
  </r>
  <r>
    <x v="8364"/>
    <n v="8945"/>
    <x v="0"/>
    <x v="0"/>
    <s v="D/270/S"/>
    <x v="5"/>
    <s v="S"/>
    <x v="0"/>
    <x v="26"/>
    <x v="0"/>
    <x v="0"/>
    <x v="1465"/>
    <n v="346"/>
    <n v="957"/>
    <n v="128"/>
    <n v="3063"/>
    <s v="Cralinal"/>
    <s v="Maham Cralinal"/>
    <x v="0"/>
  </r>
  <r>
    <x v="8365"/>
    <n v="8945"/>
    <x v="0"/>
    <x v="0"/>
    <s v="D/270/S"/>
    <x v="5"/>
    <s v="S"/>
    <x v="0"/>
    <x v="33"/>
    <x v="2"/>
    <x v="1254"/>
    <x v="321"/>
    <n v="0"/>
    <n v="2"/>
    <n v="416"/>
    <n v="3486"/>
    <s v="Cralinal"/>
    <s v="Zinonon Cralinal"/>
    <x v="0"/>
  </r>
  <r>
    <x v="8366"/>
    <n v="8860"/>
    <x v="2"/>
    <x v="1"/>
    <s v="F/1825/P"/>
    <x v="1"/>
    <s v="P"/>
    <x v="0"/>
    <x v="28"/>
    <x v="0"/>
    <x v="0"/>
    <x v="0"/>
    <n v="0"/>
    <n v="0"/>
    <n v="0"/>
    <n v="0"/>
    <s v="Mity"/>
    <s v="Turs Mity"/>
    <x v="1"/>
  </r>
  <r>
    <x v="8367"/>
    <n v="8948"/>
    <x v="0"/>
    <x v="0"/>
    <s v="B/342/S"/>
    <x v="0"/>
    <s v="S"/>
    <x v="0"/>
    <x v="55"/>
    <x v="2"/>
    <x v="0"/>
    <x v="350"/>
    <n v="0"/>
    <n v="52"/>
    <n v="11325"/>
    <n v="11390"/>
    <s v="Hetforhaft"/>
    <s v="Sterfik Hetforhaft"/>
    <x v="0"/>
  </r>
  <r>
    <x v="8368"/>
    <n v="8948"/>
    <x v="0"/>
    <x v="0"/>
    <s v="B/342/S"/>
    <x v="0"/>
    <s v="S"/>
    <x v="2"/>
    <x v="41"/>
    <x v="0"/>
    <x v="0"/>
    <x v="594"/>
    <n v="0"/>
    <n v="36"/>
    <n v="995"/>
    <n v="5746"/>
    <s v="Hetforhaft"/>
    <s v="Hadirah Hetforhaft"/>
    <x v="1"/>
  </r>
  <r>
    <x v="8369"/>
    <n v="8954"/>
    <x v="1"/>
    <x v="0"/>
    <s v="G/1452/P"/>
    <x v="3"/>
    <s v="P"/>
    <x v="1"/>
    <x v="73"/>
    <x v="0"/>
    <x v="1255"/>
    <x v="0"/>
    <n v="47"/>
    <n v="0"/>
    <n v="0"/>
    <n v="1853"/>
    <s v="Torrez"/>
    <s v="Ianne Torrez"/>
    <x v="0"/>
  </r>
  <r>
    <x v="8370"/>
    <n v="8955"/>
    <x v="1"/>
    <x v="0"/>
    <s v="F/1837/P"/>
    <x v="1"/>
    <s v="P"/>
    <x v="0"/>
    <x v="14"/>
    <x v="0"/>
    <x v="0"/>
    <x v="1466"/>
    <n v="0"/>
    <n v="0"/>
    <n v="0"/>
    <n v="1524"/>
    <s v="Trankliney"/>
    <s v="Felice Trankliney"/>
    <x v="0"/>
  </r>
  <r>
    <x v="8371"/>
    <n v="8956"/>
    <x v="1"/>
    <x v="0"/>
    <s v="F/1838/P"/>
    <x v="1"/>
    <s v="P"/>
    <x v="0"/>
    <x v="36"/>
    <x v="0"/>
    <x v="0"/>
    <x v="0"/>
    <n v="0"/>
    <n v="6"/>
    <n v="1989"/>
    <n v="1995"/>
    <s v="Bonnondry"/>
    <s v="Mela Bonnondry"/>
    <x v="0"/>
  </r>
  <r>
    <x v="8372"/>
    <n v="8956"/>
    <x v="1"/>
    <x v="1"/>
    <s v="G/1453/P"/>
    <x v="3"/>
    <s v="P"/>
    <x v="3"/>
    <x v="28"/>
    <x v="0"/>
    <x v="0"/>
    <x v="0"/>
    <n v="0"/>
    <n v="0"/>
    <n v="0"/>
    <n v="0"/>
    <s v="Bonnondry"/>
    <s v="Erina Bonnondry"/>
    <x v="1"/>
  </r>
  <r>
    <x v="8373"/>
    <n v="8956"/>
    <x v="1"/>
    <x v="0"/>
    <s v="G/1453/P"/>
    <x v="3"/>
    <s v="P"/>
    <x v="1"/>
    <x v="1"/>
    <x v="0"/>
    <x v="0"/>
    <x v="0"/>
    <n v="40"/>
    <n v="0"/>
    <n v="575"/>
    <n v="615"/>
    <s v="Bonnondry"/>
    <s v="Sallyl Bonnondry"/>
    <x v="0"/>
  </r>
  <r>
    <x v="8374"/>
    <n v="8956"/>
    <x v="1"/>
    <x v="0"/>
    <s v="G/1453/P"/>
    <x v="3"/>
    <s v="P"/>
    <x v="0"/>
    <x v="34"/>
    <x v="0"/>
    <x v="564"/>
    <x v="10"/>
    <n v="10"/>
    <n v="629"/>
    <n v="0"/>
    <n v="834"/>
    <s v="Bonnondry"/>
    <s v="Krisa Bonnondry"/>
    <x v="0"/>
  </r>
  <r>
    <x v="8375"/>
    <n v="8956"/>
    <x v="1"/>
    <x v="1"/>
    <s v="G/1453/P"/>
    <x v="3"/>
    <s v="P"/>
    <x v="0"/>
    <x v="33"/>
    <x v="0"/>
    <x v="0"/>
    <x v="0"/>
    <n v="0"/>
    <n v="0"/>
    <n v="0"/>
    <n v="0"/>
    <s v="Bonnondry"/>
    <s v="Deandy Bonnondry"/>
    <x v="0"/>
  </r>
  <r>
    <x v="8376"/>
    <n v="8956"/>
    <x v="1"/>
    <x v="0"/>
    <s v="F/1838/P"/>
    <x v="1"/>
    <s v="P"/>
    <x v="1"/>
    <x v="15"/>
    <x v="0"/>
    <x v="0"/>
    <x v="128"/>
    <n v="165"/>
    <n v="404"/>
    <n v="0"/>
    <n v="598"/>
    <s v="Bonnondry"/>
    <s v="Valex Bonnondry"/>
    <x v="0"/>
  </r>
  <r>
    <x v="8377"/>
    <n v="8956"/>
    <x v="1"/>
    <x v="0"/>
    <s v="F/1838/P"/>
    <x v="1"/>
    <s v="P"/>
    <x v="2"/>
    <x v="0"/>
    <x v="0"/>
    <x v="0"/>
    <x v="0"/>
    <n v="1291"/>
    <n v="224"/>
    <n v="0"/>
    <n v="1515"/>
    <s v="Bonnondry"/>
    <s v="Lolas Bonnondry"/>
    <x v="0"/>
  </r>
  <r>
    <x v="8378"/>
    <n v="8956"/>
    <x v="1"/>
    <x v="0"/>
    <s v="F/1838/P"/>
    <x v="1"/>
    <s v="P"/>
    <x v="0"/>
    <x v="6"/>
    <x v="0"/>
    <x v="0"/>
    <x v="0"/>
    <n v="0"/>
    <n v="0"/>
    <n v="741"/>
    <n v="741"/>
    <s v="Bonnondry"/>
    <s v="Harvin Bonnondry"/>
    <x v="0"/>
  </r>
  <r>
    <x v="8379"/>
    <n v="8959"/>
    <x v="0"/>
    <x v="1"/>
    <s v="C/298/P"/>
    <x v="7"/>
    <s v="P"/>
    <x v="0"/>
    <x v="25"/>
    <x v="0"/>
    <x v="0"/>
    <x v="0"/>
    <n v="0"/>
    <n v="0"/>
    <n v="0"/>
    <n v="0"/>
    <s v="Unhearfus"/>
    <s v="Wimps Unhearfus"/>
    <x v="1"/>
  </r>
  <r>
    <x v="8380"/>
    <n v="8961"/>
    <x v="1"/>
    <x v="1"/>
    <s v="G/1455/P"/>
    <x v="3"/>
    <s v="P"/>
    <x v="0"/>
    <x v="17"/>
    <x v="0"/>
    <x v="0"/>
    <x v="0"/>
    <n v="0"/>
    <n v="0"/>
    <n v="0"/>
    <n v="0"/>
    <s v="Blancoy"/>
    <s v="Mariel Blancoy"/>
    <x v="1"/>
  </r>
  <r>
    <x v="8381"/>
    <n v="8961"/>
    <x v="1"/>
    <x v="0"/>
    <s v="G/1455/P"/>
    <x v="3"/>
    <s v="P"/>
    <x v="0"/>
    <x v="21"/>
    <x v="0"/>
    <x v="0"/>
    <x v="0"/>
    <n v="0"/>
    <n v="0"/>
    <n v="0"/>
    <n v="0"/>
    <s v="Blancoy"/>
    <s v="Chael Blancoy"/>
    <x v="0"/>
  </r>
  <r>
    <x v="8382"/>
    <n v="8961"/>
    <x v="1"/>
    <x v="0"/>
    <s v="G/1455/P"/>
    <x v="3"/>
    <s v="P"/>
    <x v="0"/>
    <x v="32"/>
    <x v="0"/>
    <x v="0"/>
    <x v="0"/>
    <n v="0"/>
    <n v="0"/>
    <n v="0"/>
    <n v="0"/>
    <s v="Wilderssen"/>
    <s v="Chery Wilderssen"/>
    <x v="0"/>
  </r>
  <r>
    <x v="8383"/>
    <n v="8860"/>
    <x v="1"/>
    <x v="1"/>
    <s v="F/1825/P"/>
    <x v="1"/>
    <s v="P"/>
    <x v="0"/>
    <x v="21"/>
    <x v="0"/>
    <x v="0"/>
    <x v="0"/>
    <n v="0"/>
    <n v="0"/>
    <n v="0"/>
    <n v="0"/>
    <s v="Vloaf"/>
    <s v="Guls Vloaf"/>
    <x v="1"/>
  </r>
  <r>
    <x v="8384"/>
    <n v="8961"/>
    <x v="1"/>
    <x v="1"/>
    <s v="G/1455/P"/>
    <x v="3"/>
    <s v="P"/>
    <x v="0"/>
    <x v="71"/>
    <x v="0"/>
    <x v="0"/>
    <x v="0"/>
    <n v="0"/>
    <n v="0"/>
    <n v="0"/>
    <n v="0"/>
    <s v="Blancoy"/>
    <s v="Rena Blancoy"/>
    <x v="0"/>
  </r>
  <r>
    <x v="8385"/>
    <n v="8860"/>
    <x v="2"/>
    <x v="1"/>
    <s v="F/1825/P"/>
    <x v="1"/>
    <s v="P"/>
    <x v="0"/>
    <x v="33"/>
    <x v="0"/>
    <x v="0"/>
    <x v="0"/>
    <n v="0"/>
    <n v="0"/>
    <n v="0"/>
    <n v="0"/>
    <s v="Vloaf"/>
    <s v="Mulk Vloaf"/>
    <x v="1"/>
  </r>
  <r>
    <x v="8386"/>
    <n v="8860"/>
    <x v="2"/>
    <x v="0"/>
    <s v="E/567/P"/>
    <x v="6"/>
    <s v="P"/>
    <x v="0"/>
    <x v="3"/>
    <x v="2"/>
    <x v="195"/>
    <x v="0"/>
    <n v="222"/>
    <n v="22"/>
    <n v="0"/>
    <n v="1298"/>
    <s v="Vloaf"/>
    <s v="Appers Vloaf"/>
    <x v="0"/>
  </r>
  <r>
    <x v="8387"/>
    <n v="8864"/>
    <x v="2"/>
    <x v="1"/>
    <s v="F/1717/S"/>
    <x v="1"/>
    <s v="S"/>
    <x v="0"/>
    <x v="41"/>
    <x v="0"/>
    <x v="0"/>
    <x v="0"/>
    <n v="0"/>
    <n v="0"/>
    <n v="0"/>
    <n v="0"/>
    <s v="Pert"/>
    <s v="Tench Pert"/>
    <x v="1"/>
  </r>
  <r>
    <x v="8388"/>
    <n v="8872"/>
    <x v="2"/>
    <x v="1"/>
    <s v="F/1828/P"/>
    <x v="1"/>
    <s v="P"/>
    <x v="0"/>
    <x v="40"/>
    <x v="0"/>
    <x v="0"/>
    <x v="0"/>
    <n v="0"/>
    <n v="0"/>
    <n v="0"/>
    <n v="0"/>
    <s v="Surry"/>
    <s v="Rinnab Surry"/>
    <x v="1"/>
  </r>
  <r>
    <x v="8389"/>
    <n v="8967"/>
    <x v="1"/>
    <x v="0"/>
    <s v="G/1445/S"/>
    <x v="3"/>
    <s v="S"/>
    <x v="0"/>
    <x v="41"/>
    <x v="0"/>
    <x v="16"/>
    <x v="1467"/>
    <n v="27"/>
    <n v="0"/>
    <n v="46"/>
    <n v="908"/>
    <s v="Mayson"/>
    <s v="Maryn Mayson"/>
    <x v="0"/>
  </r>
  <r>
    <x v="8390"/>
    <n v="8968"/>
    <x v="0"/>
    <x v="1"/>
    <s v="E/588/S"/>
    <x v="6"/>
    <s v="S"/>
    <x v="0"/>
    <x v="27"/>
    <x v="0"/>
    <x v="0"/>
    <x v="0"/>
    <n v="0"/>
    <n v="0"/>
    <n v="0"/>
    <n v="0"/>
    <s v="Watorivedy"/>
    <s v="Phamark Watorivedy"/>
    <x v="1"/>
  </r>
  <r>
    <x v="8391"/>
    <n v="8969"/>
    <x v="0"/>
    <x v="0"/>
    <s v="C/299/P"/>
    <x v="7"/>
    <s v="P"/>
    <x v="2"/>
    <x v="33"/>
    <x v="0"/>
    <x v="0"/>
    <x v="652"/>
    <n v="4407"/>
    <n v="0"/>
    <n v="2491"/>
    <n v="7744"/>
    <s v="Turtertive"/>
    <s v="Achiram Turtertive"/>
    <x v="1"/>
  </r>
  <r>
    <x v="8392"/>
    <n v="8970"/>
    <x v="0"/>
    <x v="0"/>
    <s v="C/300/P"/>
    <x v="7"/>
    <s v="P"/>
    <x v="2"/>
    <x v="7"/>
    <x v="0"/>
    <x v="0"/>
    <x v="1468"/>
    <n v="0"/>
    <n v="5025"/>
    <n v="11741"/>
    <n v="20517"/>
    <s v="Clugeammy"/>
    <s v="Batomam Clugeammy"/>
    <x v="0"/>
  </r>
  <r>
    <x v="8393"/>
    <n v="8880"/>
    <x v="2"/>
    <x v="1"/>
    <s v="F/1829/P"/>
    <x v="1"/>
    <s v="P"/>
    <x v="0"/>
    <x v="7"/>
    <x v="0"/>
    <x v="0"/>
    <x v="0"/>
    <n v="0"/>
    <n v="0"/>
    <n v="0"/>
    <n v="0"/>
    <s v="Cure"/>
    <s v="Croo Cure"/>
    <x v="1"/>
  </r>
  <r>
    <x v="8394"/>
    <n v="8973"/>
    <x v="1"/>
    <x v="1"/>
    <s v="G/1446/S"/>
    <x v="3"/>
    <s v="S"/>
    <x v="0"/>
    <x v="45"/>
    <x v="0"/>
    <x v="0"/>
    <x v="0"/>
    <n v="0"/>
    <n v="0"/>
    <n v="0"/>
    <n v="0"/>
    <s v="Flynner"/>
    <s v="Daisya Flynner"/>
    <x v="1"/>
  </r>
  <r>
    <x v="8395"/>
    <n v="8975"/>
    <x v="1"/>
    <x v="0"/>
    <s v="G/1456/P"/>
    <x v="3"/>
    <s v="P"/>
    <x v="0"/>
    <x v="8"/>
    <x v="0"/>
    <x v="707"/>
    <x v="567"/>
    <n v="2"/>
    <n v="0"/>
    <n v="68"/>
    <n v="809"/>
    <s v="Goffey"/>
    <s v="Penne Goffey"/>
    <x v="0"/>
  </r>
  <r>
    <x v="8396"/>
    <n v="8975"/>
    <x v="1"/>
    <x v="0"/>
    <s v="F/1840/P"/>
    <x v="1"/>
    <s v="P"/>
    <x v="0"/>
    <x v="38"/>
    <x v="0"/>
    <x v="27"/>
    <x v="0"/>
    <n v="0"/>
    <n v="20"/>
    <n v="948"/>
    <n v="969"/>
    <s v="Goffey"/>
    <s v="Inerry Goffey"/>
    <x v="0"/>
  </r>
  <r>
    <x v="8397"/>
    <n v="8976"/>
    <x v="1"/>
    <x v="0"/>
    <s v="F/1737/S"/>
    <x v="1"/>
    <s v="S"/>
    <x v="0"/>
    <x v="8"/>
    <x v="0"/>
    <x v="27"/>
    <x v="0"/>
    <n v="0"/>
    <n v="0"/>
    <n v="803"/>
    <n v="804"/>
    <s v="Robbson"/>
    <s v="Tyrona Robbson"/>
    <x v="0"/>
  </r>
  <r>
    <x v="8398"/>
    <n v="8894"/>
    <x v="2"/>
    <x v="1"/>
    <s v="F/1721/S"/>
    <x v="1"/>
    <s v="S"/>
    <x v="0"/>
    <x v="40"/>
    <x v="0"/>
    <x v="0"/>
    <x v="0"/>
    <n v="0"/>
    <n v="0"/>
    <n v="0"/>
    <n v="0"/>
    <s v="Shpie"/>
    <s v="Ars Shpie"/>
    <x v="1"/>
  </r>
  <r>
    <x v="8399"/>
    <n v="8896"/>
    <x v="2"/>
    <x v="1"/>
    <s v="F/1722/S"/>
    <x v="1"/>
    <s v="S"/>
    <x v="2"/>
    <x v="3"/>
    <x v="0"/>
    <x v="0"/>
    <x v="0"/>
    <n v="0"/>
    <n v="0"/>
    <n v="0"/>
    <n v="0"/>
    <s v="Pri"/>
    <s v="Gone Pri"/>
    <x v="1"/>
  </r>
  <r>
    <x v="8400"/>
    <n v="8981"/>
    <x v="1"/>
    <x v="0"/>
    <s v="E/589/S"/>
    <x v="6"/>
    <s v="S"/>
    <x v="0"/>
    <x v="19"/>
    <x v="0"/>
    <x v="41"/>
    <x v="112"/>
    <n v="665"/>
    <n v="0"/>
    <n v="0"/>
    <n v="983"/>
    <s v="Rames"/>
    <s v="Deanny Rames"/>
    <x v="0"/>
  </r>
  <r>
    <x v="8401"/>
    <n v="8982"/>
    <x v="1"/>
    <x v="0"/>
    <s v="F/1739/S"/>
    <x v="1"/>
    <s v="S"/>
    <x v="0"/>
    <x v="54"/>
    <x v="0"/>
    <x v="0"/>
    <x v="1469"/>
    <n v="0"/>
    <n v="0"/>
    <n v="0"/>
    <n v="924"/>
    <s v="Buckleinson"/>
    <s v="Charly Buckleinson"/>
    <x v="0"/>
  </r>
  <r>
    <x v="8402"/>
    <n v="8983"/>
    <x v="1"/>
    <x v="0"/>
    <s v="E/576/P"/>
    <x v="6"/>
    <s v="P"/>
    <x v="0"/>
    <x v="52"/>
    <x v="0"/>
    <x v="4"/>
    <x v="988"/>
    <n v="0"/>
    <n v="0"/>
    <n v="1057"/>
    <n v="1608"/>
    <s v="Mayder"/>
    <s v="Elene Mayder"/>
    <x v="0"/>
  </r>
  <r>
    <x v="8403"/>
    <n v="8985"/>
    <x v="1"/>
    <x v="0"/>
    <s v="F/1842/P"/>
    <x v="1"/>
    <s v="P"/>
    <x v="2"/>
    <x v="15"/>
    <x v="0"/>
    <x v="0"/>
    <x v="0"/>
    <n v="626"/>
    <n v="0"/>
    <n v="14"/>
    <n v="640"/>
    <s v="Blancoy"/>
    <s v="Robyny Blancoy"/>
    <x v="0"/>
  </r>
  <r>
    <x v="8404"/>
    <n v="8986"/>
    <x v="1"/>
    <x v="0"/>
    <s v="E/590/S"/>
    <x v="6"/>
    <s v="S"/>
    <x v="0"/>
    <x v="43"/>
    <x v="0"/>
    <x v="0"/>
    <x v="607"/>
    <n v="21"/>
    <n v="788"/>
    <n v="0"/>
    <n v="1619"/>
    <s v="Kirklander"/>
    <s v="Neilda Kirklander"/>
    <x v="0"/>
  </r>
  <r>
    <x v="8405"/>
    <n v="8986"/>
    <x v="1"/>
    <x v="0"/>
    <s v="F/1740/S"/>
    <x v="1"/>
    <s v="S"/>
    <x v="1"/>
    <x v="15"/>
    <x v="0"/>
    <x v="0"/>
    <x v="145"/>
    <n v="0"/>
    <n v="620"/>
    <n v="0"/>
    <n v="637"/>
    <s v="Kirklander"/>
    <s v="Lyne Kirklander"/>
    <x v="0"/>
  </r>
  <r>
    <x v="8406"/>
    <n v="8987"/>
    <x v="0"/>
    <x v="1"/>
    <s v="D/282/P"/>
    <x v="5"/>
    <s v="P"/>
    <x v="2"/>
    <x v="36"/>
    <x v="0"/>
    <x v="0"/>
    <x v="0"/>
    <n v="0"/>
    <n v="0"/>
    <n v="0"/>
    <n v="0"/>
    <s v="Reshory"/>
    <s v="Tauva Reshory"/>
    <x v="1"/>
  </r>
  <r>
    <x v="8407"/>
    <n v="8988"/>
    <x v="1"/>
    <x v="1"/>
    <s v="G/1448/S"/>
    <x v="3"/>
    <s v="S"/>
    <x v="0"/>
    <x v="34"/>
    <x v="0"/>
    <x v="0"/>
    <x v="0"/>
    <n v="0"/>
    <n v="0"/>
    <n v="0"/>
    <n v="0"/>
    <s v="Fowlesterez"/>
    <s v="Maen Fowlesterez"/>
    <x v="1"/>
  </r>
  <r>
    <x v="8408"/>
    <n v="8988"/>
    <x v="1"/>
    <x v="1"/>
    <s v="G/1448/S"/>
    <x v="3"/>
    <s v="S"/>
    <x v="2"/>
    <x v="30"/>
    <x v="0"/>
    <x v="0"/>
    <x v="0"/>
    <n v="0"/>
    <n v="0"/>
    <n v="0"/>
    <n v="0"/>
    <s v="Fowlesterez"/>
    <s v="Idacey Fowlesterez"/>
    <x v="1"/>
  </r>
  <r>
    <x v="8409"/>
    <n v="8988"/>
    <x v="1"/>
    <x v="1"/>
    <s v="G/1448/S"/>
    <x v="3"/>
    <s v="S"/>
    <x v="2"/>
    <x v="16"/>
    <x v="0"/>
    <x v="0"/>
    <x v="0"/>
    <n v="0"/>
    <n v="0"/>
    <n v="0"/>
    <n v="0"/>
    <s v="Fowlesterez"/>
    <s v="Catha Fowlesterez"/>
    <x v="1"/>
  </r>
  <r>
    <x v="8410"/>
    <n v="8988"/>
    <x v="1"/>
    <x v="1"/>
    <s v="G/1448/S"/>
    <x v="3"/>
    <s v="S"/>
    <x v="0"/>
    <x v="63"/>
    <x v="0"/>
    <x v="0"/>
    <x v="0"/>
    <n v="0"/>
    <n v="0"/>
    <n v="0"/>
    <n v="0"/>
    <s v="Malliamsey"/>
    <s v="Joanry Malliamsey"/>
    <x v="0"/>
  </r>
  <r>
    <x v="8411"/>
    <n v="8988"/>
    <x v="1"/>
    <x v="0"/>
    <s v="F/1741/S"/>
    <x v="1"/>
    <s v="S"/>
    <x v="0"/>
    <x v="29"/>
    <x v="0"/>
    <x v="0"/>
    <x v="1421"/>
    <n v="0"/>
    <n v="80"/>
    <n v="0"/>
    <n v="1108"/>
    <s v="Fowlesterez"/>
    <s v="Melara Fowlesterez"/>
    <x v="0"/>
  </r>
  <r>
    <x v="8412"/>
    <n v="8988"/>
    <x v="1"/>
    <x v="1"/>
    <s v="G/1448/S"/>
    <x v="3"/>
    <s v="S"/>
    <x v="0"/>
    <x v="30"/>
    <x v="0"/>
    <x v="0"/>
    <x v="0"/>
    <n v="0"/>
    <n v="0"/>
    <n v="0"/>
    <n v="0"/>
    <s v="Fowlesterez"/>
    <s v="Caseye Fowlesterez"/>
    <x v="1"/>
  </r>
  <r>
    <x v="8413"/>
    <n v="8988"/>
    <x v="1"/>
    <x v="0"/>
    <s v="F/1741/S"/>
    <x v="1"/>
    <s v="S"/>
    <x v="0"/>
    <x v="70"/>
    <x v="0"/>
    <x v="0"/>
    <x v="977"/>
    <n v="0"/>
    <n v="67"/>
    <n v="0"/>
    <n v="1554"/>
    <s v="Malliamsey"/>
    <s v="Heila Malliamsey"/>
    <x v="0"/>
  </r>
  <r>
    <x v="8414"/>
    <n v="8988"/>
    <x v="1"/>
    <x v="1"/>
    <s v="G/1448/S"/>
    <x v="3"/>
    <s v="S"/>
    <x v="0"/>
    <x v="49"/>
    <x v="0"/>
    <x v="0"/>
    <x v="0"/>
    <n v="0"/>
    <n v="0"/>
    <n v="0"/>
    <n v="0"/>
    <s v="Fowlesterez"/>
    <s v="Neila Fowlesterez"/>
    <x v="0"/>
  </r>
  <r>
    <x v="8415"/>
    <n v="8989"/>
    <x v="0"/>
    <x v="0"/>
    <s v="B/291/P"/>
    <x v="0"/>
    <s v="P"/>
    <x v="0"/>
    <x v="30"/>
    <x v="0"/>
    <x v="0"/>
    <x v="1234"/>
    <n v="23492"/>
    <n v="356"/>
    <n v="3"/>
    <n v="24217"/>
    <s v="-"/>
    <s v="-"/>
    <x v="1"/>
  </r>
  <r>
    <x v="8416"/>
    <n v="8989"/>
    <x v="0"/>
    <x v="1"/>
    <s v="B/291/P"/>
    <x v="0"/>
    <s v="P"/>
    <x v="2"/>
    <x v="4"/>
    <x v="0"/>
    <x v="0"/>
    <x v="0"/>
    <n v="0"/>
    <n v="0"/>
    <n v="0"/>
    <n v="0"/>
    <s v="Invebodene"/>
    <s v="Dyonon Invebodene"/>
    <x v="1"/>
  </r>
  <r>
    <x v="8417"/>
    <n v="8989"/>
    <x v="0"/>
    <x v="1"/>
    <s v="B/291/P"/>
    <x v="0"/>
    <s v="P"/>
    <x v="0"/>
    <x v="19"/>
    <x v="0"/>
    <x v="0"/>
    <x v="0"/>
    <n v="0"/>
    <n v="0"/>
    <n v="0"/>
    <n v="0"/>
    <s v="Invebodene"/>
    <s v="Graston Invebodene"/>
    <x v="1"/>
  </r>
  <r>
    <x v="8418"/>
    <n v="8989"/>
    <x v="0"/>
    <x v="0"/>
    <s v="B/291/P"/>
    <x v="0"/>
    <s v="P"/>
    <x v="2"/>
    <x v="19"/>
    <x v="0"/>
    <x v="732"/>
    <x v="1470"/>
    <n v="0"/>
    <n v="1465"/>
    <n v="1320"/>
    <n v="6572"/>
    <s v="Invebodene"/>
    <s v="Minon Invebodene"/>
    <x v="0"/>
  </r>
  <r>
    <x v="8419"/>
    <n v="8905"/>
    <x v="2"/>
    <x v="0"/>
    <s v="E/570/P"/>
    <x v="6"/>
    <s v="P"/>
    <x v="0"/>
    <x v="25"/>
    <x v="1"/>
    <x v="0"/>
    <x v="0"/>
    <n v="0"/>
    <n v="0"/>
    <n v="0"/>
    <n v="0"/>
    <s v="Dutte"/>
    <s v="Flakes Dutte"/>
    <x v="1"/>
  </r>
  <r>
    <x v="8420"/>
    <n v="8993"/>
    <x v="1"/>
    <x v="0"/>
    <s v="F/1844/P"/>
    <x v="1"/>
    <s v="P"/>
    <x v="1"/>
    <x v="38"/>
    <x v="0"/>
    <x v="9"/>
    <x v="281"/>
    <n v="5"/>
    <n v="588"/>
    <n v="18"/>
    <n v="651"/>
    <s v="Hahnstonsen"/>
    <s v="Juliey Hahnstonsen"/>
    <x v="0"/>
  </r>
  <r>
    <x v="8421"/>
    <n v="8996"/>
    <x v="0"/>
    <x v="0"/>
    <s v="D/285/P"/>
    <x v="5"/>
    <s v="P"/>
    <x v="0"/>
    <x v="0"/>
    <x v="0"/>
    <x v="1256"/>
    <x v="422"/>
    <n v="0"/>
    <n v="525"/>
    <n v="19"/>
    <n v="2686"/>
    <s v="Nalanet"/>
    <s v="Dabireo Nalanet"/>
    <x v="0"/>
  </r>
  <r>
    <x v="8422"/>
    <n v="8997"/>
    <x v="1"/>
    <x v="1"/>
    <s v="F/1742/S"/>
    <x v="1"/>
    <s v="S"/>
    <x v="2"/>
    <x v="24"/>
    <x v="0"/>
    <x v="0"/>
    <x v="0"/>
    <n v="0"/>
    <n v="0"/>
    <n v="0"/>
    <n v="0"/>
    <s v="Guerson"/>
    <s v="Dont Guerson"/>
    <x v="1"/>
  </r>
  <r>
    <x v="8423"/>
    <n v="8997"/>
    <x v="1"/>
    <x v="0"/>
    <s v="F/1742/S"/>
    <x v="1"/>
    <s v="S"/>
    <x v="0"/>
    <x v="29"/>
    <x v="0"/>
    <x v="1257"/>
    <x v="0"/>
    <n v="50"/>
    <n v="147"/>
    <n v="2"/>
    <n v="803"/>
    <s v="Guerson"/>
    <s v="Kaye Guerson"/>
    <x v="0"/>
  </r>
  <r>
    <x v="8424"/>
    <n v="8998"/>
    <x v="1"/>
    <x v="1"/>
    <s v="G/1449/S"/>
    <x v="3"/>
    <s v="S"/>
    <x v="0"/>
    <x v="54"/>
    <x v="0"/>
    <x v="0"/>
    <x v="0"/>
    <n v="0"/>
    <n v="0"/>
    <n v="0"/>
    <n v="0"/>
    <s v="Englence"/>
    <s v="Gerry Englence"/>
    <x v="0"/>
  </r>
  <r>
    <x v="8425"/>
    <n v="8998"/>
    <x v="1"/>
    <x v="0"/>
    <s v="E/591/S"/>
    <x v="6"/>
    <s v="S"/>
    <x v="0"/>
    <x v="52"/>
    <x v="0"/>
    <x v="0"/>
    <x v="10"/>
    <n v="0"/>
    <n v="967"/>
    <n v="5"/>
    <n v="973"/>
    <s v="Englence"/>
    <s v="Jonaye Englence"/>
    <x v="0"/>
  </r>
  <r>
    <x v="8426"/>
    <n v="8938"/>
    <x v="2"/>
    <x v="1"/>
    <s v="F/1729/S"/>
    <x v="1"/>
    <s v="S"/>
    <x v="0"/>
    <x v="8"/>
    <x v="0"/>
    <x v="0"/>
    <x v="0"/>
    <n v="0"/>
    <n v="0"/>
    <n v="0"/>
    <n v="0"/>
    <s v="Must"/>
    <s v="Jumars Must"/>
    <x v="1"/>
  </r>
  <r>
    <x v="8427"/>
    <n v="9001"/>
    <x v="1"/>
    <x v="0"/>
    <s v="F/1743/S"/>
    <x v="1"/>
    <s v="S"/>
    <x v="2"/>
    <x v="24"/>
    <x v="0"/>
    <x v="0"/>
    <x v="335"/>
    <n v="816"/>
    <n v="39"/>
    <n v="1"/>
    <n v="876"/>
    <s v="Chardsonnon"/>
    <s v="Kaye Chardsonnon"/>
    <x v="0"/>
  </r>
  <r>
    <x v="8428"/>
    <n v="9003"/>
    <x v="1"/>
    <x v="0"/>
    <s v="F/1744/S"/>
    <x v="1"/>
    <s v="S"/>
    <x v="0"/>
    <x v="40"/>
    <x v="2"/>
    <x v="71"/>
    <x v="1471"/>
    <n v="0"/>
    <n v="0"/>
    <n v="555"/>
    <n v="724"/>
    <s v="Llobsoney"/>
    <s v="Rence Llobsoney"/>
    <x v="1"/>
  </r>
  <r>
    <x v="8429"/>
    <n v="9004"/>
    <x v="0"/>
    <x v="1"/>
    <s v="B/292/P"/>
    <x v="0"/>
    <s v="P"/>
    <x v="2"/>
    <x v="28"/>
    <x v="0"/>
    <x v="0"/>
    <x v="0"/>
    <n v="0"/>
    <n v="0"/>
    <n v="0"/>
    <n v="0"/>
    <s v="Plegred"/>
    <s v="Kabiton Plegred"/>
    <x v="1"/>
  </r>
  <r>
    <x v="8430"/>
    <n v="9006"/>
    <x v="0"/>
    <x v="1"/>
    <s v="B/343/S"/>
    <x v="0"/>
    <s v="S"/>
    <x v="0"/>
    <x v="3"/>
    <x v="2"/>
    <x v="0"/>
    <x v="0"/>
    <n v="0"/>
    <n v="0"/>
    <n v="0"/>
    <n v="0"/>
    <s v="Tinganking"/>
    <s v="Shaiam Tinganking"/>
    <x v="1"/>
  </r>
  <r>
    <x v="8431"/>
    <n v="9007"/>
    <x v="1"/>
    <x v="1"/>
    <s v="G/1458/P"/>
    <x v="3"/>
    <s v="P"/>
    <x v="0"/>
    <x v="41"/>
    <x v="0"/>
    <x v="0"/>
    <x v="0"/>
    <n v="0"/>
    <n v="0"/>
    <n v="0"/>
    <n v="0"/>
    <s v="Bookerson"/>
    <s v="Guyne Bookerson"/>
    <x v="0"/>
  </r>
  <r>
    <x v="8432"/>
    <n v="9008"/>
    <x v="1"/>
    <x v="0"/>
    <s v="F/1745/S"/>
    <x v="1"/>
    <s v="S"/>
    <x v="0"/>
    <x v="14"/>
    <x v="0"/>
    <x v="0"/>
    <x v="1100"/>
    <n v="409"/>
    <n v="102"/>
    <n v="43"/>
    <n v="727"/>
    <s v="Herreras"/>
    <s v="Robina Herreras"/>
    <x v="0"/>
  </r>
  <r>
    <x v="8433"/>
    <n v="9008"/>
    <x v="1"/>
    <x v="1"/>
    <s v="F/1745/S"/>
    <x v="1"/>
    <s v="S"/>
    <x v="0"/>
    <x v="36"/>
    <x v="0"/>
    <x v="0"/>
    <x v="0"/>
    <n v="0"/>
    <n v="0"/>
    <n v="0"/>
    <n v="0"/>
    <s v="Herreras"/>
    <s v="Regory Herreras"/>
    <x v="0"/>
  </r>
  <r>
    <x v="8434"/>
    <n v="9009"/>
    <x v="1"/>
    <x v="1"/>
    <s v="G/1459/P"/>
    <x v="3"/>
    <s v="P"/>
    <x v="1"/>
    <x v="43"/>
    <x v="0"/>
    <x v="0"/>
    <x v="0"/>
    <n v="0"/>
    <n v="0"/>
    <n v="0"/>
    <n v="0"/>
    <s v="Shephendry"/>
    <s v="Dellia Shephendry"/>
    <x v="1"/>
  </r>
  <r>
    <x v="8435"/>
    <n v="8941"/>
    <x v="2"/>
    <x v="0"/>
    <s v="F/1834/P"/>
    <x v="1"/>
    <s v="P"/>
    <x v="0"/>
    <x v="12"/>
    <x v="0"/>
    <x v="155"/>
    <x v="0"/>
    <n v="1598"/>
    <n v="62"/>
    <n v="0"/>
    <n v="2188"/>
    <s v="Perie"/>
    <s v="Spix Perie"/>
    <x v="1"/>
  </r>
  <r>
    <x v="8436"/>
    <n v="9011"/>
    <x v="1"/>
    <x v="0"/>
    <s v="F/1746/S"/>
    <x v="1"/>
    <s v="S"/>
    <x v="0"/>
    <x v="11"/>
    <x v="0"/>
    <x v="71"/>
    <x v="498"/>
    <n v="307"/>
    <n v="64"/>
    <n v="0"/>
    <n v="711"/>
    <s v="Anthompson"/>
    <s v="Billex Anthompson"/>
    <x v="0"/>
  </r>
  <r>
    <x v="8437"/>
    <n v="9012"/>
    <x v="1"/>
    <x v="0"/>
    <s v="G/1460/P"/>
    <x v="3"/>
    <s v="P"/>
    <x v="0"/>
    <x v="26"/>
    <x v="0"/>
    <x v="1220"/>
    <x v="0"/>
    <n v="623"/>
    <n v="0"/>
    <n v="62"/>
    <n v="909"/>
    <s v="-"/>
    <s v="-"/>
    <x v="0"/>
  </r>
  <r>
    <x v="8438"/>
    <n v="9013"/>
    <x v="1"/>
    <x v="0"/>
    <s v="G/1461/P"/>
    <x v="3"/>
    <s v="P"/>
    <x v="0"/>
    <x v="33"/>
    <x v="0"/>
    <x v="556"/>
    <x v="494"/>
    <n v="8"/>
    <n v="3"/>
    <n v="522"/>
    <n v="769"/>
    <s v="Prestonard"/>
    <s v="Daisya Prestonard"/>
    <x v="0"/>
  </r>
  <r>
    <x v="8439"/>
    <n v="9013"/>
    <x v="1"/>
    <x v="0"/>
    <s v="G/1461/P"/>
    <x v="3"/>
    <s v="P"/>
    <x v="0"/>
    <x v="13"/>
    <x v="0"/>
    <x v="537"/>
    <x v="0"/>
    <n v="23"/>
    <n v="722"/>
    <n v="1"/>
    <n v="784"/>
    <s v="Prestonard"/>
    <s v="Idarry Prestonard"/>
    <x v="0"/>
  </r>
  <r>
    <x v="8440"/>
    <n v="9013"/>
    <x v="1"/>
    <x v="0"/>
    <s v="G/1461/P"/>
    <x v="3"/>
    <s v="P"/>
    <x v="2"/>
    <x v="16"/>
    <x v="0"/>
    <x v="0"/>
    <x v="0"/>
    <n v="0"/>
    <n v="0"/>
    <n v="0"/>
    <n v="0"/>
    <s v="Prestonard"/>
    <s v="Brancy Prestonard"/>
    <x v="1"/>
  </r>
  <r>
    <x v="8441"/>
    <n v="9014"/>
    <x v="0"/>
    <x v="1"/>
    <s v="B/293/P"/>
    <x v="0"/>
    <s v="P"/>
    <x v="0"/>
    <x v="19"/>
    <x v="0"/>
    <x v="0"/>
    <x v="0"/>
    <n v="0"/>
    <n v="0"/>
    <n v="0"/>
    <n v="0"/>
    <s v="Dishearly"/>
    <s v="Nunkib Dishearly"/>
    <x v="1"/>
  </r>
  <r>
    <x v="8442"/>
    <n v="9015"/>
    <x v="0"/>
    <x v="0"/>
    <s v="B/344/S"/>
    <x v="0"/>
    <s v="S"/>
    <x v="2"/>
    <x v="54"/>
    <x v="0"/>
    <x v="29"/>
    <x v="1472"/>
    <n v="0"/>
    <n v="0"/>
    <n v="12392"/>
    <n v="13715"/>
    <s v="Perable"/>
    <s v="Nunkino Perable"/>
    <x v="0"/>
  </r>
  <r>
    <x v="8443"/>
    <n v="9018"/>
    <x v="1"/>
    <x v="0"/>
    <s v="G/1462/P"/>
    <x v="3"/>
    <s v="P"/>
    <x v="0"/>
    <x v="40"/>
    <x v="0"/>
    <x v="0"/>
    <x v="488"/>
    <n v="0"/>
    <n v="299"/>
    <n v="0"/>
    <n v="853"/>
    <s v="Beachez"/>
    <s v="Lilasa Beachez"/>
    <x v="0"/>
  </r>
  <r>
    <x v="8444"/>
    <n v="9019"/>
    <x v="1"/>
    <x v="0"/>
    <s v="E/592/S"/>
    <x v="6"/>
    <s v="S"/>
    <x v="2"/>
    <x v="13"/>
    <x v="0"/>
    <x v="1210"/>
    <x v="0"/>
    <n v="164"/>
    <n v="320"/>
    <n v="0"/>
    <n v="788"/>
    <s v="Alldson"/>
    <s v="Valex Alldson"/>
    <x v="0"/>
  </r>
  <r>
    <x v="8445"/>
    <n v="9020"/>
    <x v="1"/>
    <x v="0"/>
    <s v="F/1747/S"/>
    <x v="1"/>
    <s v="S"/>
    <x v="1"/>
    <x v="41"/>
    <x v="0"/>
    <x v="0"/>
    <x v="0"/>
    <n v="0"/>
    <n v="391"/>
    <n v="283"/>
    <n v="674"/>
    <s v="Pottonalden"/>
    <s v="Billia Pottonalden"/>
    <x v="1"/>
  </r>
  <r>
    <x v="8446"/>
    <n v="8941"/>
    <x v="2"/>
    <x v="0"/>
    <s v="E/575/P"/>
    <x v="6"/>
    <s v="P"/>
    <x v="0"/>
    <x v="9"/>
    <x v="0"/>
    <x v="1258"/>
    <x v="0"/>
    <n v="336"/>
    <n v="0"/>
    <n v="0"/>
    <n v="2073"/>
    <s v="Perie"/>
    <s v="Tifet Perie"/>
    <x v="0"/>
  </r>
  <r>
    <x v="8447"/>
    <n v="8947"/>
    <x v="2"/>
    <x v="1"/>
    <s v="F/1731/S"/>
    <x v="1"/>
    <s v="S"/>
    <x v="0"/>
    <x v="10"/>
    <x v="0"/>
    <x v="0"/>
    <x v="0"/>
    <n v="0"/>
    <n v="0"/>
    <n v="0"/>
    <n v="0"/>
    <s v="Mish"/>
    <s v="Soyos Mish"/>
    <x v="1"/>
  </r>
  <r>
    <x v="8448"/>
    <n v="9023"/>
    <x v="1"/>
    <x v="0"/>
    <s v="E/593/S"/>
    <x v="6"/>
    <s v="S"/>
    <x v="0"/>
    <x v="41"/>
    <x v="0"/>
    <x v="0"/>
    <x v="10"/>
    <n v="0"/>
    <n v="618"/>
    <n v="21"/>
    <n v="640"/>
    <s v="-"/>
    <s v="-"/>
    <x v="1"/>
  </r>
  <r>
    <x v="8449"/>
    <n v="8964"/>
    <x v="2"/>
    <x v="0"/>
    <s v="F/1734/S"/>
    <x v="1"/>
    <s v="S"/>
    <x v="0"/>
    <x v="7"/>
    <x v="0"/>
    <x v="1259"/>
    <x v="0"/>
    <n v="65"/>
    <n v="1"/>
    <n v="0"/>
    <n v="1774"/>
    <s v="Grean"/>
    <s v="Chones Grean"/>
    <x v="0"/>
  </r>
  <r>
    <x v="8450"/>
    <n v="9026"/>
    <x v="1"/>
    <x v="1"/>
    <s v="G/1463/P"/>
    <x v="3"/>
    <s v="P"/>
    <x v="0"/>
    <x v="2"/>
    <x v="0"/>
    <x v="0"/>
    <x v="0"/>
    <n v="0"/>
    <n v="0"/>
    <n v="0"/>
    <n v="0"/>
    <s v="Boyers"/>
    <s v="Mathy Boyers"/>
    <x v="1"/>
  </r>
  <r>
    <x v="8451"/>
    <n v="9028"/>
    <x v="1"/>
    <x v="0"/>
    <s v="G/1464/P"/>
    <x v="3"/>
    <s v="P"/>
    <x v="0"/>
    <x v="15"/>
    <x v="0"/>
    <x v="27"/>
    <x v="632"/>
    <n v="13"/>
    <n v="217"/>
    <n v="1"/>
    <n v="908"/>
    <s v="Starkers"/>
    <s v="Karah Starkers"/>
    <x v="0"/>
  </r>
  <r>
    <x v="8452"/>
    <n v="8964"/>
    <x v="2"/>
    <x v="0"/>
    <s v="F/1734/S"/>
    <x v="1"/>
    <s v="S"/>
    <x v="0"/>
    <x v="16"/>
    <x v="0"/>
    <x v="0"/>
    <x v="0"/>
    <n v="0"/>
    <n v="0"/>
    <n v="0"/>
    <n v="0"/>
    <s v="Grean"/>
    <s v="Tornes Grean"/>
    <x v="1"/>
  </r>
  <r>
    <x v="8453"/>
    <n v="9030"/>
    <x v="1"/>
    <x v="0"/>
    <s v="F/1847/P"/>
    <x v="1"/>
    <s v="P"/>
    <x v="0"/>
    <x v="7"/>
    <x v="0"/>
    <x v="1260"/>
    <x v="303"/>
    <n v="0"/>
    <n v="0"/>
    <n v="7"/>
    <n v="2004"/>
    <s v="Ericksonga"/>
    <s v="Hery Ericksonga"/>
    <x v="0"/>
  </r>
  <r>
    <x v="8454"/>
    <n v="9030"/>
    <x v="1"/>
    <x v="0"/>
    <s v="G/1465/P"/>
    <x v="3"/>
    <s v="P"/>
    <x v="0"/>
    <x v="38"/>
    <x v="0"/>
    <x v="0"/>
    <x v="0"/>
    <n v="0"/>
    <n v="298"/>
    <n v="511"/>
    <n v="809"/>
    <s v="Ericksonga"/>
    <s v="Stace Ericksonga"/>
    <x v="0"/>
  </r>
  <r>
    <x v="8455"/>
    <n v="9031"/>
    <x v="1"/>
    <x v="0"/>
    <s v="G/1455/S"/>
    <x v="3"/>
    <s v="S"/>
    <x v="0"/>
    <x v="27"/>
    <x v="0"/>
    <x v="0"/>
    <x v="0"/>
    <n v="689"/>
    <n v="0"/>
    <n v="32"/>
    <n v="721"/>
    <s v="Bairdyork"/>
    <s v="Noria Bairdyork"/>
    <x v="0"/>
  </r>
  <r>
    <x v="8456"/>
    <n v="8964"/>
    <x v="2"/>
    <x v="1"/>
    <s v="F/1734/S"/>
    <x v="1"/>
    <s v="S"/>
    <x v="0"/>
    <x v="41"/>
    <x v="0"/>
    <x v="0"/>
    <x v="0"/>
    <n v="0"/>
    <n v="0"/>
    <n v="0"/>
    <n v="0"/>
    <s v="Grean"/>
    <s v="Hamus Grean"/>
    <x v="1"/>
  </r>
  <r>
    <x v="8457"/>
    <n v="9034"/>
    <x v="0"/>
    <x v="1"/>
    <s v="D/288/P"/>
    <x v="5"/>
    <s v="P"/>
    <x v="0"/>
    <x v="9"/>
    <x v="0"/>
    <x v="0"/>
    <x v="0"/>
    <n v="0"/>
    <n v="0"/>
    <n v="0"/>
    <n v="0"/>
    <s v="Crakete"/>
    <s v="Marfar Crakete"/>
    <x v="1"/>
  </r>
  <r>
    <x v="8458"/>
    <n v="9034"/>
    <x v="0"/>
    <x v="1"/>
    <s v="D/288/P"/>
    <x v="5"/>
    <s v="P"/>
    <x v="0"/>
    <x v="26"/>
    <x v="0"/>
    <x v="0"/>
    <x v="0"/>
    <n v="0"/>
    <n v="0"/>
    <n v="0"/>
    <n v="0"/>
    <s v="Crakete"/>
    <s v="Errairk Crakete"/>
    <x v="1"/>
  </r>
  <r>
    <x v="8459"/>
    <n v="9034"/>
    <x v="0"/>
    <x v="0"/>
    <s v="D/288/P"/>
    <x v="5"/>
    <s v="P"/>
    <x v="2"/>
    <x v="38"/>
    <x v="0"/>
    <x v="0"/>
    <x v="1473"/>
    <n v="0"/>
    <n v="13995"/>
    <n v="312"/>
    <n v="15291"/>
    <s v="Headmish"/>
    <s v="Phecca Headmish"/>
    <x v="0"/>
  </r>
  <r>
    <x v="8460"/>
    <n v="9034"/>
    <x v="0"/>
    <x v="0"/>
    <s v="D/288/P"/>
    <x v="5"/>
    <s v="P"/>
    <x v="0"/>
    <x v="62"/>
    <x v="0"/>
    <x v="0"/>
    <x v="0"/>
    <n v="947"/>
    <n v="668"/>
    <n v="1"/>
    <n v="1616"/>
    <s v="-"/>
    <s v="-"/>
    <x v="1"/>
  </r>
  <r>
    <x v="8461"/>
    <n v="9034"/>
    <x v="0"/>
    <x v="0"/>
    <s v="D/288/P"/>
    <x v="5"/>
    <s v="P"/>
    <x v="0"/>
    <x v="3"/>
    <x v="0"/>
    <x v="0"/>
    <x v="1474"/>
    <n v="0"/>
    <n v="1432"/>
    <n v="14"/>
    <n v="3322"/>
    <s v="Crakete"/>
    <s v="Mothab Crakete"/>
    <x v="0"/>
  </r>
  <r>
    <x v="8462"/>
    <n v="9035"/>
    <x v="1"/>
    <x v="0"/>
    <s v="G/1466/P"/>
    <x v="3"/>
    <s v="P"/>
    <x v="0"/>
    <x v="0"/>
    <x v="0"/>
    <x v="1230"/>
    <x v="260"/>
    <n v="1"/>
    <n v="0"/>
    <n v="452"/>
    <n v="723"/>
    <s v="Coleyanglas"/>
    <s v="Evenna Coleyanglas"/>
    <x v="0"/>
  </r>
  <r>
    <x v="8463"/>
    <n v="9036"/>
    <x v="1"/>
    <x v="1"/>
    <s v="G/1467/P"/>
    <x v="3"/>
    <s v="P"/>
    <x v="1"/>
    <x v="33"/>
    <x v="0"/>
    <x v="0"/>
    <x v="0"/>
    <n v="0"/>
    <n v="0"/>
    <n v="0"/>
    <n v="0"/>
    <s v="Barris"/>
    <s v="Ninald Barris"/>
    <x v="1"/>
  </r>
  <r>
    <x v="8464"/>
    <n v="8972"/>
    <x v="2"/>
    <x v="1"/>
    <s v="F/1736/S"/>
    <x v="1"/>
    <s v="S"/>
    <x v="0"/>
    <x v="10"/>
    <x v="0"/>
    <x v="0"/>
    <x v="0"/>
    <n v="0"/>
    <n v="0"/>
    <n v="0"/>
    <n v="0"/>
    <s v="Spore"/>
    <s v="Frunch Spore"/>
    <x v="1"/>
  </r>
  <r>
    <x v="8465"/>
    <n v="9038"/>
    <x v="0"/>
    <x v="1"/>
    <s v="A/106/S"/>
    <x v="2"/>
    <s v="S"/>
    <x v="2"/>
    <x v="7"/>
    <x v="0"/>
    <x v="0"/>
    <x v="0"/>
    <n v="0"/>
    <n v="0"/>
    <n v="0"/>
    <n v="0"/>
    <s v="Listive"/>
    <s v="Betenar Listive"/>
    <x v="1"/>
  </r>
  <r>
    <x v="8466"/>
    <n v="9041"/>
    <x v="1"/>
    <x v="1"/>
    <s v="G/1470/P"/>
    <x v="3"/>
    <s v="P"/>
    <x v="1"/>
    <x v="29"/>
    <x v="0"/>
    <x v="0"/>
    <x v="0"/>
    <n v="0"/>
    <n v="0"/>
    <n v="0"/>
    <n v="0"/>
    <s v="Lambucketty"/>
    <s v="Milda Lambucketty"/>
    <x v="1"/>
  </r>
  <r>
    <x v="8467"/>
    <n v="9042"/>
    <x v="0"/>
    <x v="0"/>
    <s v="B/294/P"/>
    <x v="0"/>
    <s v="P"/>
    <x v="2"/>
    <x v="42"/>
    <x v="0"/>
    <x v="0"/>
    <x v="1475"/>
    <n v="0"/>
    <n v="471"/>
    <n v="109"/>
    <n v="6016"/>
    <s v="Clunic"/>
    <s v="Askeid Clunic"/>
    <x v="1"/>
  </r>
  <r>
    <x v="8468"/>
    <n v="8938"/>
    <x v="1"/>
    <x v="1"/>
    <s v="F/1729/S"/>
    <x v="1"/>
    <s v="S"/>
    <x v="0"/>
    <x v="15"/>
    <x v="0"/>
    <x v="0"/>
    <x v="0"/>
    <n v="0"/>
    <n v="0"/>
    <n v="0"/>
    <n v="0"/>
    <s v="Must"/>
    <s v="Quites Must"/>
    <x v="1"/>
  </r>
  <r>
    <x v="8469"/>
    <n v="9046"/>
    <x v="0"/>
    <x v="1"/>
    <s v="C/335/S"/>
    <x v="7"/>
    <s v="S"/>
    <x v="2"/>
    <x v="36"/>
    <x v="0"/>
    <x v="0"/>
    <x v="0"/>
    <n v="0"/>
    <n v="0"/>
    <n v="0"/>
    <n v="0"/>
    <s v="Cratrave"/>
    <s v="Alphah Cratrave"/>
    <x v="1"/>
  </r>
  <r>
    <x v="8470"/>
    <n v="9046"/>
    <x v="0"/>
    <x v="0"/>
    <s v="C/335/S"/>
    <x v="7"/>
    <s v="S"/>
    <x v="0"/>
    <x v="36"/>
    <x v="0"/>
    <x v="1261"/>
    <x v="885"/>
    <n v="0"/>
    <n v="2234"/>
    <n v="2090"/>
    <n v="11488"/>
    <s v="Cratrave"/>
    <s v="Quarke Cratrave"/>
    <x v="0"/>
  </r>
  <r>
    <x v="8471"/>
    <n v="9048"/>
    <x v="1"/>
    <x v="1"/>
    <s v="G/1471/P"/>
    <x v="3"/>
    <s v="P"/>
    <x v="0"/>
    <x v="48"/>
    <x v="0"/>
    <x v="0"/>
    <x v="0"/>
    <n v="0"/>
    <n v="0"/>
    <n v="0"/>
    <n v="0"/>
    <s v="Garzaley"/>
    <s v="Sall Garzaley"/>
    <x v="0"/>
  </r>
  <r>
    <x v="8472"/>
    <n v="9049"/>
    <x v="0"/>
    <x v="1"/>
    <s v="C/336/S"/>
    <x v="7"/>
    <s v="S"/>
    <x v="0"/>
    <x v="54"/>
    <x v="0"/>
    <x v="0"/>
    <x v="0"/>
    <n v="0"/>
    <n v="0"/>
    <n v="0"/>
    <n v="0"/>
    <s v="Grentual"/>
    <s v="Luxion Grentual"/>
    <x v="1"/>
  </r>
  <r>
    <x v="8473"/>
    <n v="9052"/>
    <x v="1"/>
    <x v="0"/>
    <s v="G/1457/S"/>
    <x v="3"/>
    <s v="S"/>
    <x v="0"/>
    <x v="39"/>
    <x v="0"/>
    <x v="0"/>
    <x v="145"/>
    <n v="204"/>
    <n v="559"/>
    <n v="3"/>
    <n v="783"/>
    <s v="Hestes"/>
    <s v="Adamy Hestes"/>
    <x v="0"/>
  </r>
  <r>
    <x v="8474"/>
    <n v="9052"/>
    <x v="1"/>
    <x v="0"/>
    <s v="F/1752/S"/>
    <x v="1"/>
    <s v="S"/>
    <x v="2"/>
    <x v="3"/>
    <x v="0"/>
    <x v="433"/>
    <x v="0"/>
    <n v="1357"/>
    <n v="45"/>
    <n v="6"/>
    <n v="2414"/>
    <s v="Hestes"/>
    <s v="Stendy Hestes"/>
    <x v="0"/>
  </r>
  <r>
    <x v="8475"/>
    <n v="9057"/>
    <x v="0"/>
    <x v="0"/>
    <s v=""/>
    <x v="4"/>
    <s v=""/>
    <x v="2"/>
    <x v="39"/>
    <x v="1"/>
    <x v="219"/>
    <x v="1476"/>
    <n v="0"/>
    <n v="3786"/>
    <n v="0"/>
    <n v="7397"/>
    <s v="Statch"/>
    <s v="Coxan Statch"/>
    <x v="0"/>
  </r>
  <r>
    <x v="8476"/>
    <n v="9057"/>
    <x v="0"/>
    <x v="1"/>
    <s v="B/296/P"/>
    <x v="0"/>
    <s v="P"/>
    <x v="0"/>
    <x v="31"/>
    <x v="0"/>
    <x v="0"/>
    <x v="0"/>
    <n v="0"/>
    <n v="0"/>
    <n v="0"/>
    <n v="0"/>
    <s v="Statch"/>
    <s v="Sitron Statch"/>
    <x v="1"/>
  </r>
  <r>
    <x v="8477"/>
    <n v="9059"/>
    <x v="1"/>
    <x v="0"/>
    <s v="F/1753/S"/>
    <x v="1"/>
    <s v="S"/>
    <x v="0"/>
    <x v="4"/>
    <x v="0"/>
    <x v="847"/>
    <x v="0"/>
    <n v="0"/>
    <n v="184"/>
    <n v="0"/>
    <n v="1050"/>
    <s v="Gregordy"/>
    <s v="Anda Gregordy"/>
    <x v="0"/>
  </r>
  <r>
    <x v="8478"/>
    <n v="9060"/>
    <x v="1"/>
    <x v="0"/>
    <s v="F/1853/P"/>
    <x v="1"/>
    <s v="P"/>
    <x v="0"/>
    <x v="7"/>
    <x v="0"/>
    <x v="0"/>
    <x v="281"/>
    <n v="338"/>
    <n v="135"/>
    <n v="390"/>
    <n v="871"/>
    <s v="Charryerry"/>
    <s v="Annard Charryerry"/>
    <x v="0"/>
  </r>
  <r>
    <x v="8479"/>
    <n v="8977"/>
    <x v="2"/>
    <x v="0"/>
    <s v="D/272/S"/>
    <x v="5"/>
    <s v="S"/>
    <x v="2"/>
    <x v="27"/>
    <x v="0"/>
    <x v="92"/>
    <x v="0"/>
    <n v="563"/>
    <n v="119"/>
    <n v="0"/>
    <n v="1006"/>
    <s v="Graie"/>
    <s v="Herk Graie"/>
    <x v="0"/>
  </r>
  <r>
    <x v="8480"/>
    <n v="9064"/>
    <x v="1"/>
    <x v="0"/>
    <s v="F/1754/S"/>
    <x v="1"/>
    <s v="S"/>
    <x v="0"/>
    <x v="42"/>
    <x v="0"/>
    <x v="163"/>
    <x v="450"/>
    <n v="2"/>
    <n v="11"/>
    <n v="17"/>
    <n v="864"/>
    <s v="Parrett"/>
    <s v="Annez Parrett"/>
    <x v="0"/>
  </r>
  <r>
    <x v="8481"/>
    <n v="9066"/>
    <x v="1"/>
    <x v="0"/>
    <s v="F/1756/S"/>
    <x v="1"/>
    <s v="S"/>
    <x v="1"/>
    <x v="29"/>
    <x v="0"/>
    <x v="1010"/>
    <x v="1"/>
    <n v="0"/>
    <n v="0"/>
    <n v="0"/>
    <n v="1278"/>
    <s v="Dotsondez"/>
    <s v="Blancy Dotsondez"/>
    <x v="0"/>
  </r>
  <r>
    <x v="8482"/>
    <n v="9068"/>
    <x v="0"/>
    <x v="0"/>
    <s v="C/337/S"/>
    <x v="7"/>
    <s v="S"/>
    <x v="0"/>
    <x v="14"/>
    <x v="0"/>
    <x v="504"/>
    <x v="1477"/>
    <n v="0"/>
    <n v="2718"/>
    <n v="1674"/>
    <n v="7059"/>
    <s v="Clinarfork"/>
    <s v="Alurops Clinarfork"/>
    <x v="0"/>
  </r>
  <r>
    <x v="8483"/>
    <n v="9069"/>
    <x v="0"/>
    <x v="1"/>
    <s v="B/297/P"/>
    <x v="0"/>
    <s v="P"/>
    <x v="0"/>
    <x v="15"/>
    <x v="0"/>
    <x v="0"/>
    <x v="0"/>
    <n v="0"/>
    <n v="0"/>
    <n v="0"/>
    <n v="0"/>
    <s v="Brakeng"/>
    <s v="Azhat Brakeng"/>
    <x v="1"/>
  </r>
  <r>
    <x v="8484"/>
    <n v="9069"/>
    <x v="0"/>
    <x v="1"/>
    <s v="B/297/P"/>
    <x v="0"/>
    <s v="P"/>
    <x v="2"/>
    <x v="6"/>
    <x v="0"/>
    <x v="0"/>
    <x v="0"/>
    <n v="0"/>
    <n v="0"/>
    <n v="0"/>
    <n v="0"/>
    <s v="Brakeng"/>
    <s v="Hekab Brakeng"/>
    <x v="1"/>
  </r>
  <r>
    <x v="8485"/>
    <n v="9069"/>
    <x v="0"/>
    <x v="1"/>
    <s v=""/>
    <x v="4"/>
    <s v=""/>
    <x v="2"/>
    <x v="36"/>
    <x v="0"/>
    <x v="0"/>
    <x v="0"/>
    <n v="0"/>
    <n v="0"/>
    <n v="0"/>
    <n v="0"/>
    <s v="Brakeng"/>
    <s v="Bath Brakeng"/>
    <x v="1"/>
  </r>
  <r>
    <x v="8486"/>
    <n v="9069"/>
    <x v="0"/>
    <x v="0"/>
    <s v="B/297/P"/>
    <x v="0"/>
    <s v="P"/>
    <x v="0"/>
    <x v="5"/>
    <x v="0"/>
    <x v="0"/>
    <x v="1044"/>
    <n v="0"/>
    <n v="568"/>
    <n v="7"/>
    <n v="4888"/>
    <s v="Brakeng"/>
    <s v="Cheleon Brakeng"/>
    <x v="1"/>
  </r>
  <r>
    <x v="8487"/>
    <n v="9069"/>
    <x v="0"/>
    <x v="0"/>
    <s v="B/297/P"/>
    <x v="0"/>
    <s v="P"/>
    <x v="2"/>
    <x v="19"/>
    <x v="0"/>
    <x v="0"/>
    <x v="1478"/>
    <n v="0"/>
    <n v="3"/>
    <n v="5057"/>
    <n v="17623"/>
    <s v="Taketiatim"/>
    <s v="Mirfark Taketiatim"/>
    <x v="0"/>
  </r>
  <r>
    <x v="8488"/>
    <n v="9071"/>
    <x v="1"/>
    <x v="0"/>
    <s v="F/1855/P"/>
    <x v="1"/>
    <s v="P"/>
    <x v="2"/>
    <x v="15"/>
    <x v="0"/>
    <x v="0"/>
    <x v="0"/>
    <n v="1072"/>
    <n v="46"/>
    <n v="3"/>
    <n v="1121"/>
    <s v="Woody"/>
    <s v="Anton Woody"/>
    <x v="0"/>
  </r>
  <r>
    <x v="8489"/>
    <n v="8961"/>
    <x v="1"/>
    <x v="0"/>
    <s v="F/1839/P"/>
    <x v="1"/>
    <s v="P"/>
    <x v="0"/>
    <x v="33"/>
    <x v="0"/>
    <x v="0"/>
    <x v="315"/>
    <n v="0"/>
    <n v="593"/>
    <n v="0"/>
    <n v="599"/>
    <s v="Blancoy"/>
    <s v="Dandy Blancoy"/>
    <x v="0"/>
  </r>
  <r>
    <x v="8490"/>
    <n v="8978"/>
    <x v="2"/>
    <x v="0"/>
    <s v="F/1841/P"/>
    <x v="1"/>
    <s v="P"/>
    <x v="0"/>
    <x v="70"/>
    <x v="0"/>
    <x v="391"/>
    <x v="0"/>
    <n v="1105"/>
    <n v="0"/>
    <n v="0"/>
    <n v="1129"/>
    <s v="Perne"/>
    <s v="Hule Perne"/>
    <x v="0"/>
  </r>
  <r>
    <x v="8491"/>
    <n v="8999"/>
    <x v="2"/>
    <x v="0"/>
    <s v="D/274/S"/>
    <x v="5"/>
    <s v="S"/>
    <x v="2"/>
    <x v="25"/>
    <x v="0"/>
    <x v="1262"/>
    <x v="0"/>
    <n v="456"/>
    <n v="2"/>
    <n v="0"/>
    <n v="3013"/>
    <s v="Raste"/>
    <s v="Roswal Raste"/>
    <x v="0"/>
  </r>
  <r>
    <x v="8492"/>
    <n v="9073"/>
    <x v="0"/>
    <x v="0"/>
    <s v="A/107/S"/>
    <x v="2"/>
    <s v="S"/>
    <x v="0"/>
    <x v="45"/>
    <x v="0"/>
    <x v="391"/>
    <x v="1479"/>
    <n v="1069"/>
    <n v="1376"/>
    <n v="181"/>
    <n v="3488"/>
    <s v="Shricatory"/>
    <s v="Marazha Shricatory"/>
    <x v="0"/>
  </r>
  <r>
    <x v="8493"/>
    <n v="9073"/>
    <x v="0"/>
    <x v="1"/>
    <s v="B/347/S"/>
    <x v="0"/>
    <s v="S"/>
    <x v="2"/>
    <x v="70"/>
    <x v="0"/>
    <x v="0"/>
    <x v="0"/>
    <n v="0"/>
    <n v="0"/>
    <n v="0"/>
    <n v="0"/>
    <s v="Shricatory"/>
    <s v="Wimpha Shricatory"/>
    <x v="1"/>
  </r>
  <r>
    <x v="8494"/>
    <n v="9074"/>
    <x v="1"/>
    <x v="1"/>
    <s v="G/1460/S"/>
    <x v="3"/>
    <s v="S"/>
    <x v="0"/>
    <x v="16"/>
    <x v="2"/>
    <x v="0"/>
    <x v="0"/>
    <n v="0"/>
    <n v="0"/>
    <n v="0"/>
    <n v="0"/>
    <s v="Trerady"/>
    <s v="Adamie Trerady"/>
    <x v="1"/>
  </r>
  <r>
    <x v="8495"/>
    <n v="9074"/>
    <x v="1"/>
    <x v="0"/>
    <s v="G/1460/S"/>
    <x v="3"/>
    <s v="S"/>
    <x v="1"/>
    <x v="38"/>
    <x v="0"/>
    <x v="0"/>
    <x v="1480"/>
    <n v="0"/>
    <n v="59"/>
    <n v="309"/>
    <n v="836"/>
    <s v="Trerady"/>
    <s v="Janee Trerady"/>
    <x v="0"/>
  </r>
  <r>
    <x v="8496"/>
    <n v="9074"/>
    <x v="1"/>
    <x v="1"/>
    <s v="G/1460/S"/>
    <x v="3"/>
    <s v="S"/>
    <x v="0"/>
    <x v="38"/>
    <x v="0"/>
    <x v="0"/>
    <x v="0"/>
    <n v="0"/>
    <n v="0"/>
    <n v="0"/>
    <n v="0"/>
    <s v="Trerady"/>
    <s v="Gwendy Trerady"/>
    <x v="0"/>
  </r>
  <r>
    <x v="8497"/>
    <n v="9074"/>
    <x v="1"/>
    <x v="1"/>
    <s v="G/1460/S"/>
    <x v="3"/>
    <s v="S"/>
    <x v="2"/>
    <x v="20"/>
    <x v="0"/>
    <x v="0"/>
    <x v="0"/>
    <n v="0"/>
    <n v="0"/>
    <n v="0"/>
    <n v="0"/>
    <s v="Trerady"/>
    <s v="Duana Trerady"/>
    <x v="1"/>
  </r>
  <r>
    <x v="8498"/>
    <n v="9074"/>
    <x v="1"/>
    <x v="1"/>
    <s v="G/1460/S"/>
    <x v="3"/>
    <s v="S"/>
    <x v="0"/>
    <x v="37"/>
    <x v="0"/>
    <x v="0"/>
    <x v="0"/>
    <n v="0"/>
    <n v="0"/>
    <n v="0"/>
    <n v="0"/>
    <s v="Trerady"/>
    <s v="Fayel Trerady"/>
    <x v="1"/>
  </r>
  <r>
    <x v="8499"/>
    <n v="9074"/>
    <x v="1"/>
    <x v="0"/>
    <s v="G/1460/S"/>
    <x v="3"/>
    <s v="S"/>
    <x v="2"/>
    <x v="63"/>
    <x v="0"/>
    <x v="0"/>
    <x v="0"/>
    <n v="0"/>
    <n v="0"/>
    <n v="0"/>
    <n v="0"/>
    <s v="Trerady"/>
    <s v="Man Trerady"/>
    <x v="1"/>
  </r>
  <r>
    <x v="8500"/>
    <n v="9075"/>
    <x v="1"/>
    <x v="0"/>
    <s v="E/580/P"/>
    <x v="6"/>
    <s v="P"/>
    <x v="0"/>
    <x v="1"/>
    <x v="0"/>
    <x v="0"/>
    <x v="206"/>
    <n v="758"/>
    <n v="0"/>
    <n v="20"/>
    <n v="788"/>
    <s v="Nolds"/>
    <s v="Stal Nolds"/>
    <x v="0"/>
  </r>
  <r>
    <x v="8501"/>
    <n v="9076"/>
    <x v="1"/>
    <x v="2"/>
    <s v="G/1461/S"/>
    <x v="3"/>
    <s v="S"/>
    <x v="0"/>
    <x v="25"/>
    <x v="0"/>
    <x v="0"/>
    <x v="0"/>
    <n v="0"/>
    <n v="0"/>
    <n v="0"/>
    <n v="0"/>
    <s v="Simonsents"/>
    <s v="Shawne Simonsents"/>
    <x v="0"/>
  </r>
  <r>
    <x v="8502"/>
    <n v="9077"/>
    <x v="1"/>
    <x v="0"/>
    <s v="F/1856/P"/>
    <x v="1"/>
    <s v="P"/>
    <x v="2"/>
    <x v="15"/>
    <x v="0"/>
    <x v="646"/>
    <x v="258"/>
    <n v="1353"/>
    <n v="0"/>
    <n v="0"/>
    <n v="1476"/>
    <s v="Sawyerson"/>
    <s v="Kimmie Sawyerson"/>
    <x v="1"/>
  </r>
  <r>
    <x v="8503"/>
    <n v="9077"/>
    <x v="1"/>
    <x v="1"/>
    <s v="G/1475/P"/>
    <x v="3"/>
    <s v="P"/>
    <x v="1"/>
    <x v="15"/>
    <x v="0"/>
    <x v="0"/>
    <x v="0"/>
    <n v="0"/>
    <n v="0"/>
    <n v="0"/>
    <n v="0"/>
    <s v="Sawyerson"/>
    <s v="Willy Sawyerson"/>
    <x v="0"/>
  </r>
  <r>
    <x v="8504"/>
    <n v="9078"/>
    <x v="1"/>
    <x v="0"/>
    <s v="E/594/S"/>
    <x v="6"/>
    <s v="S"/>
    <x v="1"/>
    <x v="5"/>
    <x v="0"/>
    <x v="0"/>
    <x v="91"/>
    <n v="0"/>
    <n v="0"/>
    <n v="1556"/>
    <n v="1558"/>
    <s v="Johnshines"/>
    <s v="Dondy Johnshines"/>
    <x v="0"/>
  </r>
  <r>
    <x v="8505"/>
    <n v="9079"/>
    <x v="1"/>
    <x v="0"/>
    <s v="E/595/S"/>
    <x v="6"/>
    <s v="S"/>
    <x v="0"/>
    <x v="31"/>
    <x v="0"/>
    <x v="27"/>
    <x v="0"/>
    <n v="58"/>
    <n v="0"/>
    <n v="802"/>
    <n v="861"/>
    <s v="Kellyons"/>
    <s v="Maryne Kellyons"/>
    <x v="1"/>
  </r>
  <r>
    <x v="8506"/>
    <n v="9080"/>
    <x v="1"/>
    <x v="0"/>
    <s v="F/1857/P"/>
    <x v="1"/>
    <s v="P"/>
    <x v="0"/>
    <x v="15"/>
    <x v="0"/>
    <x v="274"/>
    <x v="0"/>
    <n v="0"/>
    <n v="711"/>
    <n v="0"/>
    <n v="745"/>
    <s v="Kenzierry"/>
    <s v="Willah Kenzierry"/>
    <x v="0"/>
  </r>
  <r>
    <x v="8507"/>
    <n v="9081"/>
    <x v="1"/>
    <x v="0"/>
    <s v="G/1476/P"/>
    <x v="3"/>
    <s v="P"/>
    <x v="0"/>
    <x v="57"/>
    <x v="0"/>
    <x v="0"/>
    <x v="0"/>
    <n v="0"/>
    <n v="0"/>
    <n v="0"/>
    <n v="0"/>
    <s v="Clemondsey"/>
    <s v="Hanna Clemondsey"/>
    <x v="0"/>
  </r>
  <r>
    <x v="8508"/>
    <n v="9081"/>
    <x v="1"/>
    <x v="0"/>
    <s v="F/1858/P"/>
    <x v="1"/>
    <s v="P"/>
    <x v="2"/>
    <x v="24"/>
    <x v="0"/>
    <x v="0"/>
    <x v="0"/>
    <n v="0"/>
    <n v="208"/>
    <n v="754"/>
    <n v="962"/>
    <s v="Clemondsey"/>
    <s v="Willah Clemondsey"/>
    <x v="0"/>
  </r>
  <r>
    <x v="8509"/>
    <n v="9081"/>
    <x v="1"/>
    <x v="1"/>
    <s v=""/>
    <x v="4"/>
    <s v=""/>
    <x v="0"/>
    <x v="17"/>
    <x v="0"/>
    <x v="0"/>
    <x v="0"/>
    <n v="0"/>
    <n v="0"/>
    <n v="0"/>
    <n v="0"/>
    <s v="Clemondsey"/>
    <s v="Beula Clemondsey"/>
    <x v="0"/>
  </r>
  <r>
    <x v="8510"/>
    <n v="9081"/>
    <x v="1"/>
    <x v="0"/>
    <s v="G/1476/P"/>
    <x v="3"/>
    <s v="P"/>
    <x v="0"/>
    <x v="49"/>
    <x v="0"/>
    <x v="0"/>
    <x v="0"/>
    <n v="0"/>
    <n v="0"/>
    <n v="0"/>
    <n v="0"/>
    <s v="-"/>
    <s v="-"/>
    <x v="1"/>
  </r>
  <r>
    <x v="8511"/>
    <n v="9081"/>
    <x v="1"/>
    <x v="0"/>
    <s v="F/1858/P"/>
    <x v="1"/>
    <s v="P"/>
    <x v="0"/>
    <x v="13"/>
    <x v="0"/>
    <x v="0"/>
    <x v="854"/>
    <n v="784"/>
    <n v="4"/>
    <n v="21"/>
    <n v="1395"/>
    <s v="Clemondsey"/>
    <s v="Haryn Clemondsey"/>
    <x v="1"/>
  </r>
  <r>
    <x v="8512"/>
    <n v="9081"/>
    <x v="1"/>
    <x v="0"/>
    <s v="F/1858/P"/>
    <x v="1"/>
    <s v="P"/>
    <x v="1"/>
    <x v="4"/>
    <x v="2"/>
    <x v="0"/>
    <x v="0"/>
    <n v="761"/>
    <n v="0"/>
    <n v="0"/>
    <n v="761"/>
    <s v="Clemondsey"/>
    <s v="Daryla Clemondsey"/>
    <x v="0"/>
  </r>
  <r>
    <x v="8513"/>
    <n v="9081"/>
    <x v="1"/>
    <x v="1"/>
    <s v="G/1476/P"/>
    <x v="3"/>
    <s v="P"/>
    <x v="0"/>
    <x v="38"/>
    <x v="0"/>
    <x v="0"/>
    <x v="0"/>
    <n v="0"/>
    <n v="0"/>
    <n v="0"/>
    <n v="0"/>
    <s v="Clemondsey"/>
    <s v="Aliey Clemondsey"/>
    <x v="1"/>
  </r>
  <r>
    <x v="8514"/>
    <n v="9081"/>
    <x v="1"/>
    <x v="1"/>
    <s v="G/1476/P"/>
    <x v="3"/>
    <s v="P"/>
    <x v="1"/>
    <x v="47"/>
    <x v="0"/>
    <x v="0"/>
    <x v="0"/>
    <n v="0"/>
    <n v="0"/>
    <n v="0"/>
    <n v="0"/>
    <s v="Clemondsey"/>
    <s v="Virgie Clemondsey"/>
    <x v="1"/>
  </r>
  <r>
    <x v="8515"/>
    <n v="9010"/>
    <x v="2"/>
    <x v="1"/>
    <s v="F/1846/P"/>
    <x v="1"/>
    <s v="P"/>
    <x v="2"/>
    <x v="25"/>
    <x v="0"/>
    <x v="0"/>
    <x v="0"/>
    <n v="0"/>
    <n v="0"/>
    <n v="0"/>
    <n v="0"/>
    <s v="Pelte"/>
    <s v="Grog Pelte"/>
    <x v="1"/>
  </r>
  <r>
    <x v="8516"/>
    <n v="9085"/>
    <x v="0"/>
    <x v="0"/>
    <s v="A/95/P"/>
    <x v="2"/>
    <s v="P"/>
    <x v="2"/>
    <x v="74"/>
    <x v="0"/>
    <x v="0"/>
    <x v="1481"/>
    <n v="0"/>
    <n v="1972"/>
    <n v="51"/>
    <n v="4136"/>
    <s v="-"/>
    <s v="-"/>
    <x v="0"/>
  </r>
  <r>
    <x v="8517"/>
    <n v="9085"/>
    <x v="0"/>
    <x v="0"/>
    <s v="A/95/P"/>
    <x v="2"/>
    <s v="P"/>
    <x v="2"/>
    <x v="29"/>
    <x v="0"/>
    <x v="492"/>
    <x v="452"/>
    <n v="0"/>
    <n v="2049"/>
    <n v="2064"/>
    <n v="4619"/>
    <s v="Hometerval"/>
    <s v="Sularon Hometerval"/>
    <x v="0"/>
  </r>
  <r>
    <x v="8518"/>
    <n v="9085"/>
    <x v="0"/>
    <x v="1"/>
    <s v="A/95/P"/>
    <x v="2"/>
    <s v="P"/>
    <x v="0"/>
    <x v="55"/>
    <x v="0"/>
    <x v="0"/>
    <x v="0"/>
    <n v="0"/>
    <n v="0"/>
    <n v="0"/>
    <n v="0"/>
    <s v="Hometerval"/>
    <s v="Atrix Hometerval"/>
    <x v="1"/>
  </r>
  <r>
    <x v="8519"/>
    <n v="9089"/>
    <x v="1"/>
    <x v="0"/>
    <s v="G/1463/S"/>
    <x v="3"/>
    <s v="S"/>
    <x v="0"/>
    <x v="42"/>
    <x v="0"/>
    <x v="847"/>
    <x v="0"/>
    <n v="16"/>
    <n v="0"/>
    <n v="0"/>
    <n v="882"/>
    <s v="Newtontoss"/>
    <s v="Tonnie Newtontoss"/>
    <x v="0"/>
  </r>
  <r>
    <x v="8520"/>
    <n v="9094"/>
    <x v="1"/>
    <x v="1"/>
    <s v="G/1465/S"/>
    <x v="3"/>
    <s v="S"/>
    <x v="1"/>
    <x v="9"/>
    <x v="0"/>
    <x v="0"/>
    <x v="0"/>
    <n v="0"/>
    <n v="0"/>
    <n v="0"/>
    <n v="0"/>
    <s v="Hayertez"/>
    <s v="Aleen Hayertez"/>
    <x v="0"/>
  </r>
  <r>
    <x v="8521"/>
    <n v="9094"/>
    <x v="1"/>
    <x v="0"/>
    <s v="G/1465/S"/>
    <x v="3"/>
    <s v="S"/>
    <x v="0"/>
    <x v="26"/>
    <x v="0"/>
    <x v="0"/>
    <x v="840"/>
    <n v="0"/>
    <n v="2"/>
    <n v="0"/>
    <n v="706"/>
    <s v="Hayertez"/>
    <s v="Ger Hayertez"/>
    <x v="1"/>
  </r>
  <r>
    <x v="8522"/>
    <n v="9021"/>
    <x v="2"/>
    <x v="0"/>
    <s v="E/577/P"/>
    <x v="6"/>
    <s v="P"/>
    <x v="0"/>
    <x v="29"/>
    <x v="0"/>
    <x v="1250"/>
    <x v="0"/>
    <n v="0"/>
    <n v="0"/>
    <n v="27"/>
    <n v="549"/>
    <s v="Chake"/>
    <s v="Wales Chake"/>
    <x v="1"/>
  </r>
  <r>
    <x v="8523"/>
    <n v="9098"/>
    <x v="1"/>
    <x v="0"/>
    <s v="F/1864/P"/>
    <x v="1"/>
    <s v="P"/>
    <x v="0"/>
    <x v="33"/>
    <x v="0"/>
    <x v="8"/>
    <x v="1482"/>
    <n v="0"/>
    <n v="0"/>
    <n v="0"/>
    <n v="804"/>
    <s v="Barnolaney"/>
    <s v="Sergie Barnolaney"/>
    <x v="1"/>
  </r>
  <r>
    <x v="8524"/>
    <n v="9099"/>
    <x v="1"/>
    <x v="0"/>
    <s v="E/597/S"/>
    <x v="6"/>
    <s v="S"/>
    <x v="0"/>
    <x v="25"/>
    <x v="0"/>
    <x v="0"/>
    <x v="1483"/>
    <n v="51"/>
    <n v="440"/>
    <n v="642"/>
    <n v="1608"/>
    <s v="Boltond"/>
    <s v="Delley Boltond"/>
    <x v="0"/>
  </r>
  <r>
    <x v="8525"/>
    <n v="9101"/>
    <x v="1"/>
    <x v="0"/>
    <s v="F/1865/P"/>
    <x v="1"/>
    <s v="P"/>
    <x v="0"/>
    <x v="33"/>
    <x v="0"/>
    <x v="0"/>
    <x v="0"/>
    <n v="496"/>
    <n v="430"/>
    <n v="0"/>
    <n v="926"/>
    <s v="Frazie"/>
    <s v="Gera Frazie"/>
    <x v="0"/>
  </r>
  <r>
    <x v="8526"/>
    <n v="9103"/>
    <x v="1"/>
    <x v="0"/>
    <s v="G/1479/P"/>
    <x v="3"/>
    <s v="P"/>
    <x v="0"/>
    <x v="36"/>
    <x v="0"/>
    <x v="1263"/>
    <x v="1484"/>
    <n v="28"/>
    <n v="259"/>
    <n v="197"/>
    <n v="6335"/>
    <s v="Mcdanield"/>
    <s v="Sadine Mcdanield"/>
    <x v="0"/>
  </r>
  <r>
    <x v="8527"/>
    <n v="9104"/>
    <x v="0"/>
    <x v="1"/>
    <s v="C/302/P"/>
    <x v="7"/>
    <s v="P"/>
    <x v="2"/>
    <x v="36"/>
    <x v="0"/>
    <x v="0"/>
    <x v="0"/>
    <n v="0"/>
    <n v="0"/>
    <n v="0"/>
    <n v="0"/>
    <s v="Foraud"/>
    <s v="Izares Foraud"/>
    <x v="1"/>
  </r>
  <r>
    <x v="8528"/>
    <n v="9106"/>
    <x v="1"/>
    <x v="0"/>
    <s v="F/1761/S"/>
    <x v="1"/>
    <s v="S"/>
    <x v="0"/>
    <x v="22"/>
    <x v="0"/>
    <x v="1264"/>
    <x v="0"/>
    <n v="123"/>
    <n v="5"/>
    <n v="115"/>
    <n v="1979"/>
    <s v="Mccarveymon"/>
    <s v="Derry Mccarveymon"/>
    <x v="0"/>
  </r>
  <r>
    <x v="8529"/>
    <n v="9107"/>
    <x v="1"/>
    <x v="1"/>
    <s v="G/1467/S"/>
    <x v="3"/>
    <s v="S"/>
    <x v="0"/>
    <x v="39"/>
    <x v="0"/>
    <x v="0"/>
    <x v="0"/>
    <n v="0"/>
    <n v="0"/>
    <n v="0"/>
    <n v="0"/>
    <s v="Callowery"/>
    <s v="Eriky Callowery"/>
    <x v="0"/>
  </r>
  <r>
    <x v="8530"/>
    <n v="9108"/>
    <x v="1"/>
    <x v="1"/>
    <s v="G/1468/S"/>
    <x v="3"/>
    <s v="S"/>
    <x v="0"/>
    <x v="5"/>
    <x v="0"/>
    <x v="0"/>
    <x v="0"/>
    <n v="0"/>
    <n v="0"/>
    <n v="0"/>
    <n v="0"/>
    <s v="Shawforden"/>
    <s v="Julion Shawforden"/>
    <x v="1"/>
  </r>
  <r>
    <x v="8531"/>
    <n v="9108"/>
    <x v="1"/>
    <x v="0"/>
    <s v="G/1468/S"/>
    <x v="3"/>
    <s v="S"/>
    <x v="0"/>
    <x v="12"/>
    <x v="0"/>
    <x v="246"/>
    <x v="112"/>
    <n v="0"/>
    <n v="786"/>
    <n v="0"/>
    <n v="808"/>
    <s v="Shawforden"/>
    <s v="Alvia Shawforden"/>
    <x v="0"/>
  </r>
  <r>
    <x v="8532"/>
    <n v="9110"/>
    <x v="1"/>
    <x v="0"/>
    <s v="F/1866/P"/>
    <x v="1"/>
    <s v="P"/>
    <x v="0"/>
    <x v="52"/>
    <x v="0"/>
    <x v="0"/>
    <x v="0"/>
    <n v="16"/>
    <n v="3"/>
    <n v="854"/>
    <n v="873"/>
    <s v="Armstromez"/>
    <s v="Ronne Armstromez"/>
    <x v="0"/>
  </r>
  <r>
    <x v="8533"/>
    <n v="9021"/>
    <x v="2"/>
    <x v="0"/>
    <s v="D/286/P"/>
    <x v="5"/>
    <s v="P"/>
    <x v="0"/>
    <x v="6"/>
    <x v="1"/>
    <x v="1265"/>
    <x v="0"/>
    <n v="62"/>
    <n v="0"/>
    <n v="364"/>
    <n v="1723"/>
    <s v="Chake"/>
    <s v="Spros Chake"/>
    <x v="0"/>
  </r>
  <r>
    <x v="8534"/>
    <n v="9024"/>
    <x v="2"/>
    <x v="0"/>
    <s v="F/1749/S"/>
    <x v="1"/>
    <s v="S"/>
    <x v="2"/>
    <x v="38"/>
    <x v="0"/>
    <x v="523"/>
    <x v="0"/>
    <n v="1970"/>
    <n v="0"/>
    <n v="0"/>
    <n v="2033"/>
    <s v="Jamai"/>
    <s v="Flys Jamai"/>
    <x v="1"/>
  </r>
  <r>
    <x v="8535"/>
    <n v="9114"/>
    <x v="0"/>
    <x v="1"/>
    <s v="B/348/S"/>
    <x v="0"/>
    <s v="S"/>
    <x v="2"/>
    <x v="22"/>
    <x v="0"/>
    <x v="0"/>
    <x v="0"/>
    <n v="0"/>
    <n v="0"/>
    <n v="0"/>
    <n v="0"/>
    <s v="Healist"/>
    <s v="Phargak Healist"/>
    <x v="1"/>
  </r>
  <r>
    <x v="8536"/>
    <n v="9115"/>
    <x v="1"/>
    <x v="0"/>
    <s v="F/1867/P"/>
    <x v="1"/>
    <s v="P"/>
    <x v="1"/>
    <x v="70"/>
    <x v="0"/>
    <x v="212"/>
    <x v="0"/>
    <n v="0"/>
    <n v="0"/>
    <n v="0"/>
    <n v="1215"/>
    <s v="Wolffy"/>
    <s v="Chesty Wolffy"/>
    <x v="0"/>
  </r>
  <r>
    <x v="8537"/>
    <n v="9116"/>
    <x v="1"/>
    <x v="0"/>
    <s v="F/1868/P"/>
    <x v="1"/>
    <s v="P"/>
    <x v="0"/>
    <x v="6"/>
    <x v="0"/>
    <x v="0"/>
    <x v="0"/>
    <n v="0"/>
    <n v="1"/>
    <n v="48"/>
    <n v="49"/>
    <s v="Franton"/>
    <s v="Candra Franton"/>
    <x v="1"/>
  </r>
  <r>
    <x v="8538"/>
    <n v="9118"/>
    <x v="1"/>
    <x v="0"/>
    <s v="E/585/P"/>
    <x v="6"/>
    <s v="P"/>
    <x v="2"/>
    <x v="45"/>
    <x v="0"/>
    <x v="0"/>
    <x v="1485"/>
    <n v="23"/>
    <n v="5"/>
    <n v="163"/>
    <n v="1692"/>
    <s v="Malliamsey"/>
    <s v="Glenry Malliamsey"/>
    <x v="1"/>
  </r>
  <r>
    <x v="8539"/>
    <n v="9118"/>
    <x v="1"/>
    <x v="0"/>
    <s v="G/1482/P"/>
    <x v="3"/>
    <s v="P"/>
    <x v="0"/>
    <x v="51"/>
    <x v="0"/>
    <x v="506"/>
    <x v="1486"/>
    <n v="234"/>
    <n v="0"/>
    <n v="18"/>
    <n v="1874"/>
    <s v="Malliamsey"/>
    <s v="Gwendy Malliamsey"/>
    <x v="1"/>
  </r>
  <r>
    <x v="8540"/>
    <n v="9119"/>
    <x v="1"/>
    <x v="1"/>
    <s v="G/1483/P"/>
    <x v="3"/>
    <s v="P"/>
    <x v="0"/>
    <x v="4"/>
    <x v="0"/>
    <x v="0"/>
    <x v="0"/>
    <n v="0"/>
    <n v="0"/>
    <n v="0"/>
    <n v="0"/>
    <s v="Miltongson"/>
    <s v="Grette Miltongson"/>
    <x v="0"/>
  </r>
  <r>
    <x v="8541"/>
    <n v="9120"/>
    <x v="1"/>
    <x v="0"/>
    <s v="F/1763/S"/>
    <x v="1"/>
    <s v="S"/>
    <x v="0"/>
    <x v="45"/>
    <x v="0"/>
    <x v="826"/>
    <x v="241"/>
    <n v="184"/>
    <n v="780"/>
    <n v="0"/>
    <n v="1077"/>
    <s v="Maynardner"/>
    <s v="Sony Maynardner"/>
    <x v="0"/>
  </r>
  <r>
    <x v="8542"/>
    <n v="9122"/>
    <x v="1"/>
    <x v="1"/>
    <s v="G/1469/S"/>
    <x v="3"/>
    <s v="S"/>
    <x v="2"/>
    <x v="31"/>
    <x v="2"/>
    <x v="0"/>
    <x v="0"/>
    <n v="0"/>
    <n v="0"/>
    <n v="0"/>
    <n v="0"/>
    <s v="Schmondez"/>
    <s v="Paulas Schmondez"/>
    <x v="0"/>
  </r>
  <r>
    <x v="8543"/>
    <n v="9029"/>
    <x v="2"/>
    <x v="0"/>
    <s v="D/287/P"/>
    <x v="5"/>
    <s v="P"/>
    <x v="0"/>
    <x v="30"/>
    <x v="0"/>
    <x v="1266"/>
    <x v="0"/>
    <n v="87"/>
    <n v="135"/>
    <n v="0"/>
    <n v="3368"/>
    <s v="Berle"/>
    <s v="Ockies Berle"/>
    <x v="0"/>
  </r>
  <r>
    <x v="8544"/>
    <n v="9032"/>
    <x v="2"/>
    <x v="1"/>
    <s v="E/578/P"/>
    <x v="6"/>
    <s v="P"/>
    <x v="0"/>
    <x v="12"/>
    <x v="0"/>
    <x v="0"/>
    <x v="0"/>
    <n v="0"/>
    <n v="0"/>
    <n v="0"/>
    <n v="0"/>
    <s v="Late"/>
    <s v="Pefox Late"/>
    <x v="0"/>
  </r>
  <r>
    <x v="8545"/>
    <n v="9072"/>
    <x v="2"/>
    <x v="0"/>
    <s v="F/1758/S"/>
    <x v="1"/>
    <s v="S"/>
    <x v="0"/>
    <x v="29"/>
    <x v="0"/>
    <x v="924"/>
    <x v="0"/>
    <n v="719"/>
    <n v="162"/>
    <n v="0"/>
    <n v="1041"/>
    <s v="Creke"/>
    <s v="Aleys Creke"/>
    <x v="0"/>
  </r>
  <r>
    <x v="8546"/>
    <n v="9084"/>
    <x v="2"/>
    <x v="0"/>
    <s v="E/582/P"/>
    <x v="6"/>
    <s v="P"/>
    <x v="0"/>
    <x v="36"/>
    <x v="0"/>
    <x v="764"/>
    <x v="0"/>
    <n v="22"/>
    <n v="19"/>
    <n v="0"/>
    <n v="1299"/>
    <s v="Mone"/>
    <s v="Jurs Mone"/>
    <x v="0"/>
  </r>
  <r>
    <x v="8547"/>
    <n v="9127"/>
    <x v="1"/>
    <x v="0"/>
    <s v="G/1470/S"/>
    <x v="3"/>
    <s v="S"/>
    <x v="1"/>
    <x v="6"/>
    <x v="0"/>
    <x v="0"/>
    <x v="1487"/>
    <n v="20"/>
    <n v="0"/>
    <n v="0"/>
    <n v="769"/>
    <s v="Pittler"/>
    <s v="Yola Pittler"/>
    <x v="0"/>
  </r>
  <r>
    <x v="8548"/>
    <n v="9128"/>
    <x v="1"/>
    <x v="0"/>
    <s v="F/1870/P"/>
    <x v="1"/>
    <s v="P"/>
    <x v="0"/>
    <x v="39"/>
    <x v="0"/>
    <x v="1267"/>
    <x v="1229"/>
    <n v="0"/>
    <n v="228"/>
    <n v="1"/>
    <n v="1394"/>
    <s v="Briggston"/>
    <s v="Jacque Briggston"/>
    <x v="0"/>
  </r>
  <r>
    <x v="8549"/>
    <n v="9128"/>
    <x v="1"/>
    <x v="1"/>
    <s v="G/1484/P"/>
    <x v="3"/>
    <s v="P"/>
    <x v="1"/>
    <x v="3"/>
    <x v="0"/>
    <x v="0"/>
    <x v="0"/>
    <n v="0"/>
    <n v="0"/>
    <n v="0"/>
    <n v="0"/>
    <s v="Briggston"/>
    <s v="Melice Briggston"/>
    <x v="0"/>
  </r>
  <r>
    <x v="8550"/>
    <n v="9129"/>
    <x v="1"/>
    <x v="0"/>
    <s v="G/1485/P"/>
    <x v="3"/>
    <s v="P"/>
    <x v="0"/>
    <x v="33"/>
    <x v="0"/>
    <x v="0"/>
    <x v="10"/>
    <n v="0"/>
    <n v="808"/>
    <n v="0"/>
    <n v="809"/>
    <s v="Graneyes"/>
    <s v="Hardy Graneyes"/>
    <x v="0"/>
  </r>
  <r>
    <x v="8551"/>
    <n v="9097"/>
    <x v="2"/>
    <x v="1"/>
    <s v="F/1863/P"/>
    <x v="1"/>
    <s v="P"/>
    <x v="0"/>
    <x v="10"/>
    <x v="0"/>
    <x v="0"/>
    <x v="0"/>
    <n v="0"/>
    <n v="0"/>
    <n v="0"/>
    <n v="0"/>
    <s v="Mille"/>
    <s v="Hon Mille"/>
    <x v="1"/>
  </r>
  <r>
    <x v="8552"/>
    <n v="9131"/>
    <x v="0"/>
    <x v="0"/>
    <s v="C/303/P"/>
    <x v="7"/>
    <s v="P"/>
    <x v="2"/>
    <x v="3"/>
    <x v="0"/>
    <x v="0"/>
    <x v="1488"/>
    <n v="0"/>
    <n v="226"/>
    <n v="1077"/>
    <n v="3264"/>
    <s v="Wirybody"/>
    <s v="Dirk Wirybody"/>
    <x v="0"/>
  </r>
  <r>
    <x v="8553"/>
    <n v="9131"/>
    <x v="0"/>
    <x v="1"/>
    <s v="C/303/P"/>
    <x v="7"/>
    <s v="P"/>
    <x v="0"/>
    <x v="40"/>
    <x v="0"/>
    <x v="0"/>
    <x v="0"/>
    <n v="0"/>
    <n v="0"/>
    <n v="0"/>
    <n v="0"/>
    <s v="Wirybody"/>
    <s v="Grafirk Wirybody"/>
    <x v="1"/>
  </r>
  <r>
    <x v="8554"/>
    <n v="9111"/>
    <x v="2"/>
    <x v="0"/>
    <s v="E/598/S"/>
    <x v="6"/>
    <s v="S"/>
    <x v="0"/>
    <x v="22"/>
    <x v="0"/>
    <x v="1268"/>
    <x v="0"/>
    <n v="631"/>
    <n v="0"/>
    <n v="0"/>
    <n v="2109"/>
    <s v="Gecre"/>
    <s v="Chars Gecre"/>
    <x v="0"/>
  </r>
  <r>
    <x v="8555"/>
    <n v="9112"/>
    <x v="2"/>
    <x v="0"/>
    <s v="D/290/P"/>
    <x v="5"/>
    <s v="P"/>
    <x v="0"/>
    <x v="7"/>
    <x v="0"/>
    <x v="0"/>
    <x v="0"/>
    <n v="0"/>
    <n v="0"/>
    <n v="0"/>
    <n v="0"/>
    <s v="Brin"/>
    <s v="Wealke Brin"/>
    <x v="0"/>
  </r>
  <r>
    <x v="8556"/>
    <n v="9134"/>
    <x v="1"/>
    <x v="0"/>
    <s v="E/601/S"/>
    <x v="6"/>
    <s v="S"/>
    <x v="0"/>
    <x v="45"/>
    <x v="0"/>
    <x v="962"/>
    <x v="0"/>
    <n v="32"/>
    <n v="363"/>
    <n v="0"/>
    <n v="985"/>
    <s v="Leonadorsen"/>
    <s v="Therly Leonadorsen"/>
    <x v="0"/>
  </r>
  <r>
    <x v="8557"/>
    <n v="9136"/>
    <x v="1"/>
    <x v="0"/>
    <s v="G/1471/S"/>
    <x v="3"/>
    <s v="S"/>
    <x v="0"/>
    <x v="34"/>
    <x v="0"/>
    <x v="298"/>
    <x v="0"/>
    <n v="0"/>
    <n v="800"/>
    <n v="3"/>
    <n v="809"/>
    <s v="Hestes"/>
    <s v="Sall Hestes"/>
    <x v="0"/>
  </r>
  <r>
    <x v="8558"/>
    <n v="9124"/>
    <x v="2"/>
    <x v="0"/>
    <s v="E/599/S"/>
    <x v="6"/>
    <s v="S"/>
    <x v="0"/>
    <x v="6"/>
    <x v="0"/>
    <x v="612"/>
    <x v="0"/>
    <n v="1296"/>
    <n v="80"/>
    <n v="0"/>
    <n v="2109"/>
    <s v="Tert"/>
    <s v="Eggies Tert"/>
    <x v="0"/>
  </r>
  <r>
    <x v="8559"/>
    <n v="9125"/>
    <x v="2"/>
    <x v="1"/>
    <s v="E/586/P"/>
    <x v="6"/>
    <s v="P"/>
    <x v="0"/>
    <x v="40"/>
    <x v="0"/>
    <x v="0"/>
    <x v="0"/>
    <n v="0"/>
    <n v="0"/>
    <n v="0"/>
    <n v="0"/>
    <s v="Corie"/>
    <s v="Slix Corie"/>
    <x v="1"/>
  </r>
  <r>
    <x v="8560"/>
    <n v="9140"/>
    <x v="1"/>
    <x v="1"/>
    <s v="G/1488/P"/>
    <x v="3"/>
    <s v="P"/>
    <x v="1"/>
    <x v="43"/>
    <x v="0"/>
    <x v="0"/>
    <x v="0"/>
    <n v="0"/>
    <n v="0"/>
    <n v="0"/>
    <n v="0"/>
    <s v="Klindsayer"/>
    <s v="Eleaha Klindsayer"/>
    <x v="1"/>
  </r>
  <r>
    <x v="8561"/>
    <n v="9141"/>
    <x v="0"/>
    <x v="1"/>
    <s v="B/349/S"/>
    <x v="0"/>
    <s v="S"/>
    <x v="0"/>
    <x v="35"/>
    <x v="0"/>
    <x v="0"/>
    <x v="0"/>
    <n v="0"/>
    <n v="0"/>
    <n v="0"/>
    <n v="0"/>
    <s v="Valing"/>
    <s v="Alraid Valing"/>
    <x v="1"/>
  </r>
  <r>
    <x v="8562"/>
    <n v="9142"/>
    <x v="1"/>
    <x v="0"/>
    <s v="F/1873/P"/>
    <x v="1"/>
    <s v="P"/>
    <x v="0"/>
    <x v="41"/>
    <x v="0"/>
    <x v="822"/>
    <x v="243"/>
    <n v="1"/>
    <n v="0"/>
    <n v="2002"/>
    <n v="2251"/>
    <s v="Holson"/>
    <s v="Thew Holson"/>
    <x v="0"/>
  </r>
  <r>
    <x v="8563"/>
    <n v="9144"/>
    <x v="1"/>
    <x v="0"/>
    <s v="F/1768/S"/>
    <x v="1"/>
    <s v="S"/>
    <x v="0"/>
    <x v="15"/>
    <x v="0"/>
    <x v="27"/>
    <x v="665"/>
    <n v="0"/>
    <n v="0"/>
    <n v="0"/>
    <n v="703"/>
    <s v="Rutler"/>
    <s v="Monard Rutler"/>
    <x v="0"/>
  </r>
  <r>
    <x v="8564"/>
    <n v="9145"/>
    <x v="1"/>
    <x v="1"/>
    <s v="G/1489/P"/>
    <x v="3"/>
    <s v="P"/>
    <x v="0"/>
    <x v="10"/>
    <x v="0"/>
    <x v="0"/>
    <x v="0"/>
    <n v="0"/>
    <n v="0"/>
    <n v="0"/>
    <n v="0"/>
    <s v="Curton"/>
    <s v="Raulia Curton"/>
    <x v="0"/>
  </r>
  <r>
    <x v="8565"/>
    <n v="9148"/>
    <x v="1"/>
    <x v="0"/>
    <s v="G/1473/S"/>
    <x v="3"/>
    <s v="S"/>
    <x v="0"/>
    <x v="56"/>
    <x v="0"/>
    <x v="0"/>
    <x v="0"/>
    <n v="0"/>
    <n v="0"/>
    <n v="0"/>
    <n v="0"/>
    <s v="Paulllegory"/>
    <s v="Elice Paulllegory"/>
    <x v="0"/>
  </r>
  <r>
    <x v="8566"/>
    <n v="9149"/>
    <x v="0"/>
    <x v="1"/>
    <s v="B/350/S"/>
    <x v="0"/>
    <s v="S"/>
    <x v="2"/>
    <x v="12"/>
    <x v="0"/>
    <x v="0"/>
    <x v="0"/>
    <n v="0"/>
    <n v="0"/>
    <n v="0"/>
    <n v="0"/>
    <s v="Dompreced"/>
    <s v="Canonon Dompreced"/>
    <x v="1"/>
  </r>
  <r>
    <x v="8567"/>
    <n v="9149"/>
    <x v="0"/>
    <x v="0"/>
    <s v="B/350/S"/>
    <x v="0"/>
    <s v="S"/>
    <x v="2"/>
    <x v="15"/>
    <x v="0"/>
    <x v="0"/>
    <x v="158"/>
    <n v="1"/>
    <n v="3761"/>
    <n v="4521"/>
    <n v="8319"/>
    <s v="Dompreced"/>
    <s v="Meron Dompreced"/>
    <x v="0"/>
  </r>
  <r>
    <x v="8568"/>
    <n v="9150"/>
    <x v="1"/>
    <x v="0"/>
    <s v="G/1474/S"/>
    <x v="3"/>
    <s v="S"/>
    <x v="0"/>
    <x v="11"/>
    <x v="0"/>
    <x v="27"/>
    <x v="0"/>
    <n v="638"/>
    <n v="9"/>
    <n v="161"/>
    <n v="809"/>
    <s v="Schmondez"/>
    <s v="Geney Schmondez"/>
    <x v="0"/>
  </r>
  <r>
    <x v="8569"/>
    <n v="9125"/>
    <x v="2"/>
    <x v="1"/>
    <s v="E/586/P"/>
    <x v="6"/>
    <s v="P"/>
    <x v="0"/>
    <x v="31"/>
    <x v="0"/>
    <x v="0"/>
    <x v="0"/>
    <n v="0"/>
    <n v="0"/>
    <n v="0"/>
    <n v="0"/>
    <s v="Corie"/>
    <s v="Luse Corie"/>
    <x v="1"/>
  </r>
  <r>
    <x v="8570"/>
    <n v="9152"/>
    <x v="1"/>
    <x v="1"/>
    <s v="G/1491/P"/>
    <x v="3"/>
    <s v="P"/>
    <x v="0"/>
    <x v="0"/>
    <x v="0"/>
    <x v="0"/>
    <x v="0"/>
    <n v="0"/>
    <n v="0"/>
    <n v="0"/>
    <n v="0"/>
    <s v="Mirezavis"/>
    <s v="Jaimer Mirezavis"/>
    <x v="1"/>
  </r>
  <r>
    <x v="8571"/>
    <n v="9156"/>
    <x v="0"/>
    <x v="1"/>
    <s v="B/351/S"/>
    <x v="0"/>
    <s v="S"/>
    <x v="0"/>
    <x v="7"/>
    <x v="0"/>
    <x v="0"/>
    <x v="0"/>
    <n v="0"/>
    <n v="0"/>
    <n v="0"/>
    <n v="0"/>
    <s v="Geneltic"/>
    <s v="Eltan Geneltic"/>
    <x v="1"/>
  </r>
  <r>
    <x v="8572"/>
    <n v="9157"/>
    <x v="1"/>
    <x v="0"/>
    <s v="G/1476/S"/>
    <x v="3"/>
    <s v="S"/>
    <x v="0"/>
    <x v="39"/>
    <x v="0"/>
    <x v="0"/>
    <x v="98"/>
    <n v="0"/>
    <n v="0"/>
    <n v="632"/>
    <n v="913"/>
    <s v="Navages"/>
    <s v="Nelly Navages"/>
    <x v="0"/>
  </r>
  <r>
    <x v="8573"/>
    <n v="9157"/>
    <x v="1"/>
    <x v="1"/>
    <s v="G/1476/S"/>
    <x v="3"/>
    <s v="S"/>
    <x v="1"/>
    <x v="17"/>
    <x v="0"/>
    <x v="0"/>
    <x v="0"/>
    <n v="0"/>
    <n v="0"/>
    <n v="0"/>
    <n v="0"/>
    <s v="Donson"/>
    <s v="Ivanna Donson"/>
    <x v="1"/>
  </r>
  <r>
    <x v="8574"/>
    <n v="9157"/>
    <x v="1"/>
    <x v="0"/>
    <s v="G/1476/S"/>
    <x v="3"/>
    <s v="S"/>
    <x v="1"/>
    <x v="20"/>
    <x v="0"/>
    <x v="0"/>
    <x v="0"/>
    <n v="0"/>
    <n v="0"/>
    <n v="0"/>
    <n v="0"/>
    <s v="Navages"/>
    <s v="Andrey Navages"/>
    <x v="1"/>
  </r>
  <r>
    <x v="8575"/>
    <n v="9157"/>
    <x v="1"/>
    <x v="0"/>
    <s v="G/1476/S"/>
    <x v="3"/>
    <s v="S"/>
    <x v="2"/>
    <x v="71"/>
    <x v="0"/>
    <x v="0"/>
    <x v="0"/>
    <n v="0"/>
    <n v="0"/>
    <n v="0"/>
    <n v="0"/>
    <s v="Navages"/>
    <s v="Arla Navages"/>
    <x v="1"/>
  </r>
  <r>
    <x v="8576"/>
    <n v="9157"/>
    <x v="1"/>
    <x v="0"/>
    <s v="G/1476/S"/>
    <x v="3"/>
    <s v="S"/>
    <x v="0"/>
    <x v="14"/>
    <x v="0"/>
    <x v="0"/>
    <x v="1489"/>
    <n v="0"/>
    <n v="54"/>
    <n v="332"/>
    <n v="908"/>
    <s v="Navages"/>
    <s v="Neilda Navages"/>
    <x v="0"/>
  </r>
  <r>
    <x v="8577"/>
    <n v="9157"/>
    <x v="1"/>
    <x v="0"/>
    <s v="G/1476/S"/>
    <x v="3"/>
    <s v="S"/>
    <x v="0"/>
    <x v="71"/>
    <x v="0"/>
    <x v="0"/>
    <x v="0"/>
    <n v="0"/>
    <n v="0"/>
    <n v="0"/>
    <n v="0"/>
    <s v="Navages"/>
    <s v="Pamont Navages"/>
    <x v="0"/>
  </r>
  <r>
    <x v="8578"/>
    <n v="9157"/>
    <x v="1"/>
    <x v="1"/>
    <s v="G/1476/S"/>
    <x v="3"/>
    <s v="S"/>
    <x v="0"/>
    <x v="47"/>
    <x v="0"/>
    <x v="0"/>
    <x v="0"/>
    <n v="0"/>
    <n v="0"/>
    <n v="0"/>
    <n v="0"/>
    <s v="Navages"/>
    <s v="Racey Navages"/>
    <x v="1"/>
  </r>
  <r>
    <x v="8579"/>
    <n v="9158"/>
    <x v="0"/>
    <x v="1"/>
    <s v="B/298/P"/>
    <x v="0"/>
    <s v="P"/>
    <x v="2"/>
    <x v="29"/>
    <x v="1"/>
    <x v="0"/>
    <x v="0"/>
    <n v="0"/>
    <n v="0"/>
    <n v="0"/>
    <n v="0"/>
    <s v="Maglible"/>
    <s v="Magnon Maglible"/>
    <x v="1"/>
  </r>
  <r>
    <x v="8580"/>
    <n v="9159"/>
    <x v="1"/>
    <x v="0"/>
    <s v="F/1875/P"/>
    <x v="1"/>
    <s v="P"/>
    <x v="0"/>
    <x v="54"/>
    <x v="0"/>
    <x v="781"/>
    <x v="0"/>
    <n v="516"/>
    <n v="0"/>
    <n v="52"/>
    <n v="737"/>
    <s v="Mallerez"/>
    <s v="Davis Mallerez"/>
    <x v="1"/>
  </r>
  <r>
    <x v="8581"/>
    <n v="9160"/>
    <x v="1"/>
    <x v="0"/>
    <s v="F/1770/S"/>
    <x v="1"/>
    <s v="S"/>
    <x v="0"/>
    <x v="43"/>
    <x v="0"/>
    <x v="1182"/>
    <x v="0"/>
    <n v="0"/>
    <n v="38"/>
    <n v="12"/>
    <n v="690"/>
    <s v="Booness"/>
    <s v="Frey Booness"/>
    <x v="0"/>
  </r>
  <r>
    <x v="8582"/>
    <n v="9161"/>
    <x v="1"/>
    <x v="1"/>
    <s v="G/1493/P"/>
    <x v="3"/>
    <s v="P"/>
    <x v="2"/>
    <x v="22"/>
    <x v="0"/>
    <x v="0"/>
    <x v="0"/>
    <n v="0"/>
    <n v="0"/>
    <n v="0"/>
    <n v="0"/>
    <s v="Lopelases"/>
    <s v="Olgary Lopelases"/>
    <x v="0"/>
  </r>
  <r>
    <x v="8583"/>
    <n v="9161"/>
    <x v="1"/>
    <x v="1"/>
    <s v="G/1493/P"/>
    <x v="3"/>
    <s v="P"/>
    <x v="0"/>
    <x v="39"/>
    <x v="0"/>
    <x v="0"/>
    <x v="0"/>
    <n v="0"/>
    <n v="0"/>
    <n v="0"/>
    <n v="0"/>
    <s v="Lopelases"/>
    <s v="Luzel Lopelases"/>
    <x v="1"/>
  </r>
  <r>
    <x v="8584"/>
    <n v="9163"/>
    <x v="1"/>
    <x v="1"/>
    <s v="G/1477/S"/>
    <x v="3"/>
    <s v="S"/>
    <x v="0"/>
    <x v="16"/>
    <x v="0"/>
    <x v="0"/>
    <x v="0"/>
    <n v="0"/>
    <n v="0"/>
    <n v="0"/>
    <n v="0"/>
    <s v="Edwartizman"/>
    <s v="Idace Edwartizman"/>
    <x v="1"/>
  </r>
  <r>
    <x v="8585"/>
    <n v="9126"/>
    <x v="2"/>
    <x v="1"/>
    <s v="E/600/S"/>
    <x v="6"/>
    <s v="S"/>
    <x v="0"/>
    <x v="53"/>
    <x v="0"/>
    <x v="0"/>
    <x v="0"/>
    <n v="0"/>
    <n v="0"/>
    <n v="0"/>
    <n v="0"/>
    <s v="Knie"/>
    <s v="Hones Knie"/>
    <x v="1"/>
  </r>
  <r>
    <x v="8586"/>
    <n v="9165"/>
    <x v="1"/>
    <x v="0"/>
    <s v="F/1771/S"/>
    <x v="1"/>
    <s v="S"/>
    <x v="0"/>
    <x v="40"/>
    <x v="0"/>
    <x v="150"/>
    <x v="91"/>
    <n v="1"/>
    <n v="0"/>
    <n v="727"/>
    <n v="739"/>
    <s v="Cofferson"/>
    <s v="Leria Cofferson"/>
    <x v="0"/>
  </r>
  <r>
    <x v="8587"/>
    <n v="9167"/>
    <x v="1"/>
    <x v="0"/>
    <s v="F/1772/S"/>
    <x v="1"/>
    <s v="S"/>
    <x v="0"/>
    <x v="8"/>
    <x v="0"/>
    <x v="0"/>
    <x v="0"/>
    <n v="0"/>
    <n v="684"/>
    <n v="0"/>
    <n v="684"/>
    <s v="Donson"/>
    <s v="Rhonya Donson"/>
    <x v="0"/>
  </r>
  <r>
    <x v="8588"/>
    <n v="9168"/>
    <x v="0"/>
    <x v="0"/>
    <s v="C/338/S"/>
    <x v="7"/>
    <s v="S"/>
    <x v="2"/>
    <x v="39"/>
    <x v="0"/>
    <x v="646"/>
    <x v="1490"/>
    <n v="0"/>
    <n v="1159"/>
    <n v="7819"/>
    <n v="23774"/>
    <s v="Cassiding"/>
    <s v="Hadirk Cassiding"/>
    <x v="0"/>
  </r>
  <r>
    <x v="8589"/>
    <n v="9168"/>
    <x v="0"/>
    <x v="1"/>
    <s v="C/338/S"/>
    <x v="7"/>
    <s v="S"/>
    <x v="0"/>
    <x v="54"/>
    <x v="0"/>
    <x v="0"/>
    <x v="0"/>
    <n v="0"/>
    <n v="0"/>
    <n v="0"/>
    <n v="0"/>
    <s v="Cassiding"/>
    <s v="Algiedi Cassiding"/>
    <x v="1"/>
  </r>
  <r>
    <x v="8590"/>
    <n v="9130"/>
    <x v="2"/>
    <x v="1"/>
    <s v="F/1765/S"/>
    <x v="1"/>
    <s v="S"/>
    <x v="3"/>
    <x v="54"/>
    <x v="0"/>
    <x v="0"/>
    <x v="0"/>
    <n v="0"/>
    <n v="0"/>
    <n v="0"/>
    <n v="0"/>
    <s v="Corte"/>
    <s v="Blers Corte"/>
    <x v="1"/>
  </r>
  <r>
    <x v="8591"/>
    <n v="9170"/>
    <x v="1"/>
    <x v="0"/>
    <s v="E/587/P"/>
    <x v="6"/>
    <s v="P"/>
    <x v="0"/>
    <x v="3"/>
    <x v="0"/>
    <x v="846"/>
    <x v="1491"/>
    <n v="1"/>
    <n v="0"/>
    <n v="145"/>
    <n v="1609"/>
    <s v="Ewins"/>
    <s v="Jeandy Ewins"/>
    <x v="0"/>
  </r>
  <r>
    <x v="8592"/>
    <n v="9172"/>
    <x v="1"/>
    <x v="0"/>
    <s v="G/1478/S"/>
    <x v="3"/>
    <s v="S"/>
    <x v="0"/>
    <x v="48"/>
    <x v="0"/>
    <x v="946"/>
    <x v="130"/>
    <n v="71"/>
    <n v="0"/>
    <n v="1054"/>
    <n v="1874"/>
    <s v="Bardinard"/>
    <s v="Gracey Bardinard"/>
    <x v="0"/>
  </r>
  <r>
    <x v="8593"/>
    <n v="9173"/>
    <x v="1"/>
    <x v="0"/>
    <s v="F/1876/P"/>
    <x v="1"/>
    <s v="P"/>
    <x v="1"/>
    <x v="3"/>
    <x v="0"/>
    <x v="0"/>
    <x v="1283"/>
    <n v="2"/>
    <n v="0"/>
    <n v="426"/>
    <n v="1116"/>
    <s v="Cartez"/>
    <s v="Anda Cartez"/>
    <x v="0"/>
  </r>
  <r>
    <x v="8594"/>
    <n v="9174"/>
    <x v="1"/>
    <x v="0"/>
    <s v="G/1479/S"/>
    <x v="3"/>
    <s v="S"/>
    <x v="1"/>
    <x v="48"/>
    <x v="0"/>
    <x v="363"/>
    <x v="392"/>
    <n v="0"/>
    <n v="177"/>
    <n v="0"/>
    <n v="912"/>
    <s v="Lunapperts"/>
    <s v="Teryla Lunapperts"/>
    <x v="1"/>
  </r>
  <r>
    <x v="8595"/>
    <n v="9175"/>
    <x v="0"/>
    <x v="0"/>
    <s v="B/299/P"/>
    <x v="0"/>
    <s v="P"/>
    <x v="2"/>
    <x v="25"/>
    <x v="0"/>
    <x v="0"/>
    <x v="1492"/>
    <n v="0"/>
    <n v="168"/>
    <n v="337"/>
    <n v="10578"/>
    <s v="Dectory"/>
    <s v="Sulaton Dectory"/>
    <x v="1"/>
  </r>
  <r>
    <x v="8596"/>
    <n v="9176"/>
    <x v="1"/>
    <x v="0"/>
    <s v="F/1773/S"/>
    <x v="1"/>
    <s v="S"/>
    <x v="0"/>
    <x v="1"/>
    <x v="0"/>
    <x v="0"/>
    <x v="363"/>
    <n v="0"/>
    <n v="5"/>
    <n v="197"/>
    <n v="739"/>
    <s v="Mcneiderson"/>
    <s v="Willy Mcneiderson"/>
    <x v="1"/>
  </r>
  <r>
    <x v="8597"/>
    <n v="9178"/>
    <x v="1"/>
    <x v="0"/>
    <s v="F/1877/P"/>
    <x v="1"/>
    <s v="P"/>
    <x v="0"/>
    <x v="70"/>
    <x v="0"/>
    <x v="113"/>
    <x v="113"/>
    <n v="0"/>
    <n v="0"/>
    <n v="70"/>
    <n v="703"/>
    <s v="Barnoldeney"/>
    <s v="Ernard Barnoldeney"/>
    <x v="0"/>
  </r>
  <r>
    <x v="8598"/>
    <n v="9179"/>
    <x v="1"/>
    <x v="1"/>
    <s v="G/1494/P"/>
    <x v="3"/>
    <s v="P"/>
    <x v="0"/>
    <x v="6"/>
    <x v="0"/>
    <x v="0"/>
    <x v="0"/>
    <n v="0"/>
    <n v="0"/>
    <n v="0"/>
    <n v="0"/>
    <s v="Tranciams"/>
    <s v="Paulah Tranciams"/>
    <x v="1"/>
  </r>
  <r>
    <x v="8599"/>
    <n v="9179"/>
    <x v="1"/>
    <x v="0"/>
    <s v="G/1494/P"/>
    <x v="3"/>
    <s v="P"/>
    <x v="0"/>
    <x v="14"/>
    <x v="0"/>
    <x v="1269"/>
    <x v="542"/>
    <n v="0"/>
    <n v="5"/>
    <n v="125"/>
    <n v="783"/>
    <s v="Tranciams"/>
    <s v="Hollie Tranciams"/>
    <x v="0"/>
  </r>
  <r>
    <x v="8600"/>
    <n v="9179"/>
    <x v="1"/>
    <x v="1"/>
    <s v="G/1494/P"/>
    <x v="3"/>
    <s v="P"/>
    <x v="1"/>
    <x v="41"/>
    <x v="0"/>
    <x v="0"/>
    <x v="0"/>
    <n v="0"/>
    <n v="0"/>
    <n v="0"/>
    <n v="0"/>
    <s v="Tranciams"/>
    <s v="Darley Tranciams"/>
    <x v="0"/>
  </r>
  <r>
    <x v="8601"/>
    <n v="9179"/>
    <x v="1"/>
    <x v="1"/>
    <s v="G/1494/P"/>
    <x v="3"/>
    <s v="P"/>
    <x v="0"/>
    <x v="0"/>
    <x v="0"/>
    <x v="0"/>
    <x v="0"/>
    <n v="0"/>
    <n v="0"/>
    <n v="0"/>
    <n v="0"/>
    <s v="Tranciams"/>
    <s v="Jonald Tranciams"/>
    <x v="1"/>
  </r>
  <r>
    <x v="8602"/>
    <n v="9151"/>
    <x v="2"/>
    <x v="1"/>
    <s v="F/1769/S"/>
    <x v="1"/>
    <s v="S"/>
    <x v="0"/>
    <x v="43"/>
    <x v="0"/>
    <x v="0"/>
    <x v="0"/>
    <n v="0"/>
    <n v="0"/>
    <n v="0"/>
    <n v="0"/>
    <s v="Min"/>
    <s v="Pok Min"/>
    <x v="1"/>
  </r>
  <r>
    <x v="8603"/>
    <n v="9181"/>
    <x v="1"/>
    <x v="0"/>
    <s v="F/1775/S"/>
    <x v="1"/>
    <s v="S"/>
    <x v="0"/>
    <x v="8"/>
    <x v="0"/>
    <x v="519"/>
    <x v="260"/>
    <n v="453"/>
    <n v="7"/>
    <n v="0"/>
    <n v="734"/>
    <s v="Gilesonston"/>
    <s v="Chelsa Gilesonston"/>
    <x v="1"/>
  </r>
  <r>
    <x v="8604"/>
    <n v="9183"/>
    <x v="0"/>
    <x v="0"/>
    <s v="C/307/P"/>
    <x v="7"/>
    <s v="P"/>
    <x v="2"/>
    <x v="10"/>
    <x v="0"/>
    <x v="0"/>
    <x v="144"/>
    <n v="11"/>
    <n v="62"/>
    <n v="5804"/>
    <n v="5882"/>
    <s v="-"/>
    <s v="-"/>
    <x v="0"/>
  </r>
  <r>
    <x v="8605"/>
    <n v="9184"/>
    <x v="1"/>
    <x v="0"/>
    <s v="G/1480/S"/>
    <x v="3"/>
    <s v="S"/>
    <x v="0"/>
    <x v="7"/>
    <x v="0"/>
    <x v="0"/>
    <x v="112"/>
    <n v="6"/>
    <n v="0"/>
    <n v="482"/>
    <n v="495"/>
    <s v="Holcompson"/>
    <s v="Ninald Holcompson"/>
    <x v="0"/>
  </r>
  <r>
    <x v="8606"/>
    <n v="9185"/>
    <x v="1"/>
    <x v="0"/>
    <s v="E/588/P"/>
    <x v="6"/>
    <s v="P"/>
    <x v="0"/>
    <x v="26"/>
    <x v="0"/>
    <x v="817"/>
    <x v="501"/>
    <n v="0"/>
    <n v="0"/>
    <n v="0"/>
    <n v="792"/>
    <s v="Mckinn"/>
    <s v="Elindy Mckinn"/>
    <x v="1"/>
  </r>
  <r>
    <x v="8607"/>
    <n v="9180"/>
    <x v="2"/>
    <x v="0"/>
    <s v="F/1774/S"/>
    <x v="1"/>
    <s v="S"/>
    <x v="0"/>
    <x v="12"/>
    <x v="0"/>
    <x v="122"/>
    <x v="0"/>
    <n v="684"/>
    <n v="1446"/>
    <n v="88"/>
    <n v="2366"/>
    <s v="Emone"/>
    <s v="Chal Emone"/>
    <x v="0"/>
  </r>
  <r>
    <x v="8608"/>
    <n v="9188"/>
    <x v="1"/>
    <x v="0"/>
    <s v="G/1481/S"/>
    <x v="3"/>
    <s v="S"/>
    <x v="0"/>
    <x v="1"/>
    <x v="0"/>
    <x v="0"/>
    <x v="0"/>
    <n v="807"/>
    <n v="0"/>
    <n v="2"/>
    <n v="809"/>
    <s v="Pager"/>
    <s v="Delley Pager"/>
    <x v="0"/>
  </r>
  <r>
    <x v="8609"/>
    <n v="9189"/>
    <x v="1"/>
    <x v="0"/>
    <s v="F/1777/S"/>
    <x v="1"/>
    <s v="S"/>
    <x v="1"/>
    <x v="41"/>
    <x v="0"/>
    <x v="888"/>
    <x v="422"/>
    <n v="483"/>
    <n v="0"/>
    <n v="0"/>
    <n v="611"/>
    <s v="Barnoldeney"/>
    <s v="Ralda Barnoldeney"/>
    <x v="0"/>
  </r>
  <r>
    <x v="8610"/>
    <n v="9190"/>
    <x v="1"/>
    <x v="0"/>
    <s v="F/1778/S"/>
    <x v="1"/>
    <s v="S"/>
    <x v="0"/>
    <x v="33"/>
    <x v="0"/>
    <x v="907"/>
    <x v="0"/>
    <n v="1"/>
    <n v="1"/>
    <n v="0"/>
    <n v="804"/>
    <s v="Mclarseney"/>
    <s v="Fanne Mclarseney"/>
    <x v="1"/>
  </r>
  <r>
    <x v="8611"/>
    <n v="9192"/>
    <x v="1"/>
    <x v="0"/>
    <s v="F/1880/P"/>
    <x v="1"/>
    <s v="P"/>
    <x v="1"/>
    <x v="1"/>
    <x v="0"/>
    <x v="0"/>
    <x v="1493"/>
    <n v="0"/>
    <n v="0"/>
    <n v="0"/>
    <n v="599"/>
    <s v="Drakeekss"/>
    <s v="Norahe Drakeekss"/>
    <x v="1"/>
  </r>
  <r>
    <x v="8612"/>
    <n v="9193"/>
    <x v="1"/>
    <x v="2"/>
    <s v="G/1483/S"/>
    <x v="3"/>
    <s v="S"/>
    <x v="1"/>
    <x v="8"/>
    <x v="0"/>
    <x v="0"/>
    <x v="0"/>
    <n v="0"/>
    <n v="0"/>
    <n v="0"/>
    <n v="0"/>
    <s v="Howence"/>
    <s v="Camily Howence"/>
    <x v="0"/>
  </r>
  <r>
    <x v="8613"/>
    <n v="9194"/>
    <x v="0"/>
    <x v="0"/>
    <s v="E/603/S"/>
    <x v="6"/>
    <s v="S"/>
    <x v="2"/>
    <x v="70"/>
    <x v="0"/>
    <x v="0"/>
    <x v="922"/>
    <n v="0"/>
    <n v="13"/>
    <n v="3147"/>
    <n v="7177"/>
    <s v="-"/>
    <s v="-"/>
    <x v="0"/>
  </r>
  <r>
    <x v="8614"/>
    <n v="9194"/>
    <x v="0"/>
    <x v="0"/>
    <s v="E/603/S"/>
    <x v="6"/>
    <s v="S"/>
    <x v="0"/>
    <x v="25"/>
    <x v="1"/>
    <x v="1270"/>
    <x v="1494"/>
    <n v="0"/>
    <n v="0"/>
    <n v="15"/>
    <n v="1927"/>
    <s v="Subwor"/>
    <s v="Tachba Subwor"/>
    <x v="0"/>
  </r>
  <r>
    <x v="8615"/>
    <n v="9186"/>
    <x v="2"/>
    <x v="1"/>
    <s v="F/1878/P"/>
    <x v="1"/>
    <s v="P"/>
    <x v="0"/>
    <x v="37"/>
    <x v="0"/>
    <x v="0"/>
    <x v="0"/>
    <n v="0"/>
    <n v="0"/>
    <n v="0"/>
    <n v="0"/>
    <s v="Homin"/>
    <s v="Mass Homin"/>
    <x v="1"/>
  </r>
  <r>
    <x v="8616"/>
    <n v="9195"/>
    <x v="2"/>
    <x v="1"/>
    <s v="F/1779/S"/>
    <x v="1"/>
    <s v="S"/>
    <x v="0"/>
    <x v="5"/>
    <x v="0"/>
    <x v="0"/>
    <x v="0"/>
    <n v="0"/>
    <n v="0"/>
    <n v="0"/>
    <n v="0"/>
    <s v="Purle"/>
    <s v="Quakes Purle"/>
    <x v="1"/>
  </r>
  <r>
    <x v="8617"/>
    <n v="9196"/>
    <x v="0"/>
    <x v="0"/>
    <s v="C/339/S"/>
    <x v="7"/>
    <s v="S"/>
    <x v="0"/>
    <x v="46"/>
    <x v="0"/>
    <x v="0"/>
    <x v="1171"/>
    <n v="0"/>
    <n v="269"/>
    <n v="4"/>
    <n v="1947"/>
    <s v="Poustive"/>
    <s v="Tabdhib Poustive"/>
    <x v="1"/>
  </r>
  <r>
    <x v="8618"/>
    <n v="9196"/>
    <x v="0"/>
    <x v="0"/>
    <s v="C/339/S"/>
    <x v="7"/>
    <s v="S"/>
    <x v="0"/>
    <x v="14"/>
    <x v="0"/>
    <x v="27"/>
    <x v="650"/>
    <n v="1338"/>
    <n v="698"/>
    <n v="126"/>
    <n v="2267"/>
    <s v="Poustive"/>
    <s v="Majorab Poustive"/>
    <x v="1"/>
  </r>
  <r>
    <x v="8619"/>
    <n v="9196"/>
    <x v="0"/>
    <x v="0"/>
    <s v="C/339/S"/>
    <x v="7"/>
    <s v="S"/>
    <x v="0"/>
    <x v="40"/>
    <x v="0"/>
    <x v="567"/>
    <x v="1021"/>
    <n v="52"/>
    <n v="654"/>
    <n v="1317"/>
    <n v="3198"/>
    <s v="Poustive"/>
    <s v="Chellus Poustive"/>
    <x v="0"/>
  </r>
  <r>
    <x v="8620"/>
    <n v="9197"/>
    <x v="0"/>
    <x v="2"/>
    <s v="C/308/P"/>
    <x v="7"/>
    <s v="P"/>
    <x v="2"/>
    <x v="5"/>
    <x v="0"/>
    <x v="0"/>
    <x v="0"/>
    <n v="0"/>
    <n v="0"/>
    <n v="0"/>
    <n v="0"/>
    <s v="Platch"/>
    <s v="Bellus Platch"/>
    <x v="1"/>
  </r>
  <r>
    <x v="8621"/>
    <n v="9197"/>
    <x v="0"/>
    <x v="0"/>
    <s v="C/308/P"/>
    <x v="7"/>
    <s v="P"/>
    <x v="3"/>
    <x v="54"/>
    <x v="1"/>
    <x v="0"/>
    <x v="1495"/>
    <n v="0"/>
    <n v="3238"/>
    <n v="5839"/>
    <n v="17041"/>
    <s v="Platch"/>
    <s v="Aludram Platch"/>
    <x v="0"/>
  </r>
  <r>
    <x v="8622"/>
    <n v="9197"/>
    <x v="0"/>
    <x v="0"/>
    <s v="C/308/P"/>
    <x v="7"/>
    <s v="P"/>
    <x v="0"/>
    <x v="14"/>
    <x v="0"/>
    <x v="0"/>
    <x v="1496"/>
    <n v="8"/>
    <n v="616"/>
    <n v="0"/>
    <n v="5258"/>
    <s v="Platch"/>
    <s v="Pheino Platch"/>
    <x v="1"/>
  </r>
  <r>
    <x v="8623"/>
    <n v="9197"/>
    <x v="0"/>
    <x v="0"/>
    <s v="C/308/P"/>
    <x v="7"/>
    <s v="P"/>
    <x v="2"/>
    <x v="29"/>
    <x v="0"/>
    <x v="1271"/>
    <x v="0"/>
    <n v="0"/>
    <n v="0"/>
    <n v="2252"/>
    <n v="3821"/>
    <s v="Platch"/>
    <s v="Phecca Platch"/>
    <x v="0"/>
  </r>
  <r>
    <x v="8624"/>
    <n v="9199"/>
    <x v="0"/>
    <x v="1"/>
    <s v="E/590/P"/>
    <x v="6"/>
    <s v="P"/>
    <x v="2"/>
    <x v="3"/>
    <x v="0"/>
    <x v="0"/>
    <x v="0"/>
    <n v="0"/>
    <n v="0"/>
    <n v="0"/>
    <n v="0"/>
    <s v="Dianket"/>
    <s v="Sterion Dianket"/>
    <x v="1"/>
  </r>
  <r>
    <x v="8625"/>
    <n v="9201"/>
    <x v="1"/>
    <x v="0"/>
    <s v="G/1484/S"/>
    <x v="3"/>
    <s v="S"/>
    <x v="1"/>
    <x v="29"/>
    <x v="0"/>
    <x v="0"/>
    <x v="1497"/>
    <n v="0"/>
    <n v="0"/>
    <n v="0"/>
    <n v="816"/>
    <s v="Hoffergess"/>
    <s v="Janney Hoffergess"/>
    <x v="1"/>
  </r>
  <r>
    <x v="8626"/>
    <n v="9202"/>
    <x v="0"/>
    <x v="0"/>
    <s v="C/309/P"/>
    <x v="7"/>
    <s v="P"/>
    <x v="0"/>
    <x v="6"/>
    <x v="0"/>
    <x v="1272"/>
    <x v="709"/>
    <n v="114"/>
    <n v="29"/>
    <n v="4"/>
    <n v="8810"/>
    <s v="Eguing"/>
    <s v="Alark Eguing"/>
    <x v="0"/>
  </r>
  <r>
    <x v="8627"/>
    <n v="9195"/>
    <x v="2"/>
    <x v="1"/>
    <s v="F/1779/S"/>
    <x v="1"/>
    <s v="S"/>
    <x v="3"/>
    <x v="3"/>
    <x v="0"/>
    <x v="0"/>
    <x v="0"/>
    <n v="0"/>
    <n v="0"/>
    <n v="0"/>
    <n v="0"/>
    <s v="Purle"/>
    <s v="Ceros Purle"/>
    <x v="1"/>
  </r>
  <r>
    <x v="8628"/>
    <n v="9205"/>
    <x v="0"/>
    <x v="1"/>
    <s v="B/300/P"/>
    <x v="0"/>
    <s v="P"/>
    <x v="2"/>
    <x v="12"/>
    <x v="0"/>
    <x v="0"/>
    <x v="0"/>
    <n v="0"/>
    <n v="0"/>
    <n v="0"/>
    <n v="0"/>
    <s v="Brakeng"/>
    <s v="Thaldah Brakeng"/>
    <x v="1"/>
  </r>
  <r>
    <x v="8629"/>
    <n v="9205"/>
    <x v="0"/>
    <x v="1"/>
    <s v="B/300/P"/>
    <x v="0"/>
    <s v="P"/>
    <x v="0"/>
    <x v="24"/>
    <x v="0"/>
    <x v="0"/>
    <x v="0"/>
    <n v="0"/>
    <n v="0"/>
    <n v="0"/>
    <n v="0"/>
    <s v="-"/>
    <s v="-"/>
    <x v="1"/>
  </r>
  <r>
    <x v="8630"/>
    <n v="9205"/>
    <x v="0"/>
    <x v="1"/>
    <s v="B/300/P"/>
    <x v="0"/>
    <s v="P"/>
    <x v="0"/>
    <x v="58"/>
    <x v="2"/>
    <x v="0"/>
    <x v="0"/>
    <n v="0"/>
    <n v="0"/>
    <n v="0"/>
    <n v="0"/>
    <s v="Brakeng"/>
    <s v="Propent Brakeng"/>
    <x v="1"/>
  </r>
  <r>
    <x v="8631"/>
    <n v="9208"/>
    <x v="1"/>
    <x v="1"/>
    <s v="G/1485/S"/>
    <x v="3"/>
    <s v="S"/>
    <x v="0"/>
    <x v="8"/>
    <x v="0"/>
    <x v="0"/>
    <x v="0"/>
    <n v="0"/>
    <n v="0"/>
    <n v="0"/>
    <n v="0"/>
    <s v="-"/>
    <s v="-"/>
    <x v="1"/>
  </r>
  <r>
    <x v="8632"/>
    <n v="9208"/>
    <x v="1"/>
    <x v="0"/>
    <s v="F/1782/S"/>
    <x v="1"/>
    <s v="S"/>
    <x v="0"/>
    <x v="46"/>
    <x v="0"/>
    <x v="151"/>
    <x v="681"/>
    <n v="4"/>
    <n v="2"/>
    <n v="0"/>
    <n v="803"/>
    <s v="Shieldson"/>
    <s v="Blancy Shieldson"/>
    <x v="0"/>
  </r>
  <r>
    <x v="8633"/>
    <n v="9211"/>
    <x v="1"/>
    <x v="0"/>
    <s v="G/1486/S"/>
    <x v="3"/>
    <s v="S"/>
    <x v="0"/>
    <x v="62"/>
    <x v="0"/>
    <x v="0"/>
    <x v="281"/>
    <n v="0"/>
    <n v="360"/>
    <n v="74"/>
    <n v="442"/>
    <s v="Steelerettt"/>
    <s v="Stendy Steelerettt"/>
    <x v="0"/>
  </r>
  <r>
    <x v="8634"/>
    <n v="9213"/>
    <x v="1"/>
    <x v="0"/>
    <s v="F/1884/P"/>
    <x v="1"/>
    <s v="P"/>
    <x v="0"/>
    <x v="1"/>
    <x v="0"/>
    <x v="0"/>
    <x v="261"/>
    <n v="0"/>
    <n v="795"/>
    <n v="0"/>
    <n v="885"/>
    <s v="Hurchanney"/>
    <s v="Aliedy Hurchanney"/>
    <x v="1"/>
  </r>
  <r>
    <x v="8635"/>
    <n v="9217"/>
    <x v="1"/>
    <x v="0"/>
    <s v="E/604/S"/>
    <x v="6"/>
    <s v="S"/>
    <x v="2"/>
    <x v="14"/>
    <x v="0"/>
    <x v="246"/>
    <x v="1028"/>
    <n v="89"/>
    <n v="6"/>
    <n v="0"/>
    <n v="789"/>
    <s v="Mckinsond"/>
    <s v="Jasony Mckinsond"/>
    <x v="1"/>
  </r>
  <r>
    <x v="8636"/>
    <n v="9218"/>
    <x v="0"/>
    <x v="1"/>
    <s v="B/353/S"/>
    <x v="0"/>
    <s v="S"/>
    <x v="2"/>
    <x v="26"/>
    <x v="0"/>
    <x v="0"/>
    <x v="0"/>
    <n v="0"/>
    <n v="0"/>
    <n v="0"/>
    <n v="0"/>
    <s v="-"/>
    <s v="-"/>
    <x v="1"/>
  </r>
  <r>
    <x v="8637"/>
    <n v="9219"/>
    <x v="1"/>
    <x v="0"/>
    <s v="G/1487/S"/>
    <x v="3"/>
    <s v="S"/>
    <x v="2"/>
    <x v="49"/>
    <x v="0"/>
    <x v="0"/>
    <x v="0"/>
    <n v="0"/>
    <n v="0"/>
    <n v="0"/>
    <n v="0"/>
    <s v="Workmanson"/>
    <s v="Daley Workmanson"/>
    <x v="0"/>
  </r>
  <r>
    <x v="8638"/>
    <n v="9219"/>
    <x v="1"/>
    <x v="0"/>
    <s v="F/1783/S"/>
    <x v="1"/>
    <s v="S"/>
    <x v="0"/>
    <x v="27"/>
    <x v="0"/>
    <x v="298"/>
    <x v="0"/>
    <n v="0"/>
    <n v="0"/>
    <n v="1164"/>
    <n v="1170"/>
    <s v="Workmanson"/>
    <s v="Robyna Workmanson"/>
    <x v="1"/>
  </r>
  <r>
    <x v="8639"/>
    <n v="9220"/>
    <x v="1"/>
    <x v="0"/>
    <s v="G/1496/P"/>
    <x v="3"/>
    <s v="P"/>
    <x v="0"/>
    <x v="36"/>
    <x v="0"/>
    <x v="71"/>
    <x v="208"/>
    <n v="45"/>
    <n v="0"/>
    <n v="815"/>
    <n v="907"/>
    <s v="Meyerthy"/>
    <s v="Branca Meyerthy"/>
    <x v="0"/>
  </r>
  <r>
    <x v="8640"/>
    <n v="9220"/>
    <x v="1"/>
    <x v="1"/>
    <s v="G/1496/P"/>
    <x v="3"/>
    <s v="P"/>
    <x v="0"/>
    <x v="28"/>
    <x v="0"/>
    <x v="0"/>
    <x v="0"/>
    <n v="0"/>
    <n v="0"/>
    <n v="0"/>
    <n v="0"/>
    <s v="Meyerthy"/>
    <s v="Frey Meyerthy"/>
    <x v="1"/>
  </r>
  <r>
    <x v="8641"/>
    <n v="9220"/>
    <x v="1"/>
    <x v="0"/>
    <s v="F/1886/P"/>
    <x v="1"/>
    <s v="P"/>
    <x v="1"/>
    <x v="15"/>
    <x v="0"/>
    <x v="960"/>
    <x v="0"/>
    <n v="0"/>
    <n v="0"/>
    <n v="53"/>
    <n v="676"/>
    <s v="Barrilloney"/>
    <s v="Kennie Barrilloney"/>
    <x v="1"/>
  </r>
  <r>
    <x v="8642"/>
    <n v="9221"/>
    <x v="1"/>
    <x v="1"/>
    <s v="G/1497/P"/>
    <x v="3"/>
    <s v="P"/>
    <x v="0"/>
    <x v="33"/>
    <x v="0"/>
    <x v="0"/>
    <x v="0"/>
    <n v="0"/>
    <n v="0"/>
    <n v="0"/>
    <n v="0"/>
    <s v="Beachez"/>
    <s v="Elicey Beachez"/>
    <x v="0"/>
  </r>
  <r>
    <x v="8643"/>
    <n v="9203"/>
    <x v="2"/>
    <x v="1"/>
    <s v="F/1780/S"/>
    <x v="1"/>
    <s v="S"/>
    <x v="2"/>
    <x v="15"/>
    <x v="0"/>
    <x v="0"/>
    <x v="0"/>
    <n v="0"/>
    <n v="0"/>
    <n v="0"/>
    <n v="0"/>
    <s v="Fort"/>
    <s v="Kies Fort"/>
    <x v="1"/>
  </r>
  <r>
    <x v="8644"/>
    <n v="9222"/>
    <x v="2"/>
    <x v="1"/>
    <s v="F/1784/S"/>
    <x v="1"/>
    <s v="S"/>
    <x v="0"/>
    <x v="53"/>
    <x v="0"/>
    <x v="0"/>
    <x v="0"/>
    <n v="0"/>
    <n v="0"/>
    <n v="0"/>
    <n v="0"/>
    <s v="Chate"/>
    <s v="Carves Chate"/>
    <x v="1"/>
  </r>
  <r>
    <x v="8645"/>
    <n v="9225"/>
    <x v="1"/>
    <x v="0"/>
    <s v="F/1787/S"/>
    <x v="1"/>
    <s v="S"/>
    <x v="0"/>
    <x v="11"/>
    <x v="0"/>
    <x v="27"/>
    <x v="1498"/>
    <n v="0"/>
    <n v="660"/>
    <n v="15"/>
    <n v="873"/>
    <s v="Meyersones"/>
    <s v="Lynnon Meyersones"/>
    <x v="0"/>
  </r>
  <r>
    <x v="8646"/>
    <n v="9226"/>
    <x v="1"/>
    <x v="0"/>
    <s v="F/1788/S"/>
    <x v="1"/>
    <s v="S"/>
    <x v="3"/>
    <x v="15"/>
    <x v="0"/>
    <x v="1093"/>
    <x v="0"/>
    <n v="13"/>
    <n v="0"/>
    <n v="12"/>
    <n v="701"/>
    <s v="Connelson"/>
    <s v="Stendy Connelson"/>
    <x v="0"/>
  </r>
  <r>
    <x v="8647"/>
    <n v="9227"/>
    <x v="1"/>
    <x v="1"/>
    <s v="G/1498/P"/>
    <x v="3"/>
    <s v="P"/>
    <x v="0"/>
    <x v="21"/>
    <x v="0"/>
    <x v="0"/>
    <x v="0"/>
    <n v="0"/>
    <n v="0"/>
    <n v="0"/>
    <n v="0"/>
    <s v="Hinglendez"/>
    <s v="Glendy Hinglendez"/>
    <x v="0"/>
  </r>
  <r>
    <x v="8648"/>
    <n v="9227"/>
    <x v="1"/>
    <x v="1"/>
    <s v="G/1498/P"/>
    <x v="3"/>
    <s v="P"/>
    <x v="1"/>
    <x v="56"/>
    <x v="0"/>
    <x v="0"/>
    <x v="0"/>
    <n v="0"/>
    <n v="0"/>
    <n v="0"/>
    <n v="0"/>
    <s v="Hinglendez"/>
    <s v="Jorgie Hinglendez"/>
    <x v="1"/>
  </r>
  <r>
    <x v="8649"/>
    <n v="9227"/>
    <x v="1"/>
    <x v="1"/>
    <s v="G/1498/P"/>
    <x v="3"/>
    <s v="P"/>
    <x v="1"/>
    <x v="17"/>
    <x v="0"/>
    <x v="0"/>
    <x v="0"/>
    <n v="0"/>
    <n v="0"/>
    <n v="0"/>
    <n v="0"/>
    <s v="Hinglendez"/>
    <s v="Paulas Hinglendez"/>
    <x v="1"/>
  </r>
  <r>
    <x v="8650"/>
    <n v="9227"/>
    <x v="1"/>
    <x v="1"/>
    <s v="G/1498/P"/>
    <x v="3"/>
    <s v="P"/>
    <x v="0"/>
    <x v="16"/>
    <x v="0"/>
    <x v="0"/>
    <x v="0"/>
    <n v="0"/>
    <n v="0"/>
    <n v="0"/>
    <n v="0"/>
    <s v="Hinglendez"/>
    <s v="Robyny Hinglendez"/>
    <x v="1"/>
  </r>
  <r>
    <x v="8651"/>
    <n v="9227"/>
    <x v="1"/>
    <x v="2"/>
    <s v="G/1498/P"/>
    <x v="3"/>
    <s v="P"/>
    <x v="0"/>
    <x v="57"/>
    <x v="0"/>
    <x v="0"/>
    <x v="0"/>
    <n v="0"/>
    <n v="0"/>
    <n v="0"/>
    <n v="0"/>
    <s v="Hinglendez"/>
    <s v="Hard Hinglendez"/>
    <x v="0"/>
  </r>
  <r>
    <x v="8652"/>
    <n v="9230"/>
    <x v="0"/>
    <x v="0"/>
    <s v="C/342/S"/>
    <x v="7"/>
    <s v="S"/>
    <x v="0"/>
    <x v="39"/>
    <x v="1"/>
    <x v="0"/>
    <x v="1499"/>
    <n v="715"/>
    <n v="2868"/>
    <n v="971"/>
    <n v="10154"/>
    <s v="-"/>
    <s v="-"/>
    <x v="1"/>
  </r>
  <r>
    <x v="8653"/>
    <n v="9231"/>
    <x v="2"/>
    <x v="1"/>
    <s v="F/1888/P"/>
    <x v="1"/>
    <s v="P"/>
    <x v="2"/>
    <x v="37"/>
    <x v="0"/>
    <x v="0"/>
    <x v="0"/>
    <n v="0"/>
    <n v="0"/>
    <n v="0"/>
    <n v="0"/>
    <s v="Paie"/>
    <s v="Denuts Paie"/>
    <x v="1"/>
  </r>
  <r>
    <x v="8654"/>
    <n v="9231"/>
    <x v="2"/>
    <x v="0"/>
    <s v="F/1888/P"/>
    <x v="1"/>
    <s v="P"/>
    <x v="0"/>
    <x v="16"/>
    <x v="0"/>
    <x v="0"/>
    <x v="0"/>
    <n v="0"/>
    <n v="0"/>
    <n v="0"/>
    <n v="0"/>
    <s v="Paie"/>
    <s v="Walls Paie"/>
    <x v="1"/>
  </r>
  <r>
    <x v="8655"/>
    <n v="9231"/>
    <x v="2"/>
    <x v="0"/>
    <s v="E/592/P"/>
    <x v="6"/>
    <s v="P"/>
    <x v="0"/>
    <x v="15"/>
    <x v="0"/>
    <x v="0"/>
    <x v="0"/>
    <n v="0"/>
    <n v="0"/>
    <n v="0"/>
    <n v="0"/>
    <s v="Paie"/>
    <s v="Cus Paie"/>
    <x v="0"/>
  </r>
  <r>
    <x v="8656"/>
    <n v="9233"/>
    <x v="1"/>
    <x v="0"/>
    <s v=""/>
    <x v="4"/>
    <s v=""/>
    <x v="0"/>
    <x v="54"/>
    <x v="0"/>
    <x v="29"/>
    <x v="0"/>
    <n v="668"/>
    <n v="0"/>
    <n v="0"/>
    <n v="671"/>
    <s v="Giller"/>
    <s v="Royce Giller"/>
    <x v="1"/>
  </r>
  <r>
    <x v="8657"/>
    <n v="9234"/>
    <x v="1"/>
    <x v="0"/>
    <s v="G/1500/P"/>
    <x v="3"/>
    <s v="P"/>
    <x v="0"/>
    <x v="18"/>
    <x v="0"/>
    <x v="298"/>
    <x v="10"/>
    <n v="638"/>
    <n v="1107"/>
    <n v="23"/>
    <n v="1775"/>
    <s v="Bushins"/>
    <s v="Catha Bushins"/>
    <x v="0"/>
  </r>
  <r>
    <x v="8658"/>
    <n v="9235"/>
    <x v="1"/>
    <x v="0"/>
    <s v="F/1789/S"/>
    <x v="1"/>
    <s v="S"/>
    <x v="0"/>
    <x v="29"/>
    <x v="0"/>
    <x v="8"/>
    <x v="1241"/>
    <n v="0"/>
    <n v="0"/>
    <n v="687"/>
    <n v="1447"/>
    <s v="Burchrison"/>
    <s v="Joanny Burchrison"/>
    <x v="1"/>
  </r>
  <r>
    <x v="8659"/>
    <n v="9237"/>
    <x v="1"/>
    <x v="1"/>
    <s v="G/1488/S"/>
    <x v="3"/>
    <s v="S"/>
    <x v="0"/>
    <x v="12"/>
    <x v="0"/>
    <x v="0"/>
    <x v="0"/>
    <n v="0"/>
    <n v="0"/>
    <n v="0"/>
    <n v="0"/>
    <s v="Floways"/>
    <s v="Philda Floways"/>
    <x v="0"/>
  </r>
  <r>
    <x v="8660"/>
    <n v="9239"/>
    <x v="2"/>
    <x v="0"/>
    <s v="E/593/P"/>
    <x v="6"/>
    <s v="P"/>
    <x v="0"/>
    <x v="9"/>
    <x v="0"/>
    <x v="71"/>
    <x v="0"/>
    <n v="918"/>
    <n v="128"/>
    <n v="0"/>
    <n v="1048"/>
    <s v="Minen"/>
    <s v="Per Minen"/>
    <x v="0"/>
  </r>
  <r>
    <x v="8661"/>
    <n v="9241"/>
    <x v="2"/>
    <x v="0"/>
    <s v="E/595/P"/>
    <x v="6"/>
    <s v="P"/>
    <x v="0"/>
    <x v="29"/>
    <x v="0"/>
    <x v="1068"/>
    <x v="0"/>
    <n v="600"/>
    <n v="0"/>
    <n v="0"/>
    <n v="1299"/>
    <s v="Fone"/>
    <s v="Ants Fone"/>
    <x v="0"/>
  </r>
  <r>
    <x v="8662"/>
    <n v="9242"/>
    <x v="1"/>
    <x v="0"/>
    <s v="F/1891/P"/>
    <x v="1"/>
    <s v="P"/>
    <x v="0"/>
    <x v="23"/>
    <x v="0"/>
    <x v="1040"/>
    <x v="1500"/>
    <n v="0"/>
    <n v="0"/>
    <n v="0"/>
    <n v="798"/>
    <s v="Bakerrison"/>
    <s v="Dary Bakerrison"/>
    <x v="1"/>
  </r>
  <r>
    <x v="8663"/>
    <n v="9244"/>
    <x v="1"/>
    <x v="1"/>
    <s v="G/1489/S"/>
    <x v="3"/>
    <s v="S"/>
    <x v="1"/>
    <x v="45"/>
    <x v="0"/>
    <x v="0"/>
    <x v="0"/>
    <n v="0"/>
    <n v="0"/>
    <n v="0"/>
    <n v="0"/>
    <s v="Francock"/>
    <s v="Chrisa Francock"/>
    <x v="1"/>
  </r>
  <r>
    <x v="8664"/>
    <n v="9246"/>
    <x v="1"/>
    <x v="2"/>
    <s v="G/1490/S"/>
    <x v="3"/>
    <s v="S"/>
    <x v="0"/>
    <x v="25"/>
    <x v="0"/>
    <x v="0"/>
    <x v="0"/>
    <n v="0"/>
    <n v="0"/>
    <n v="0"/>
    <n v="0"/>
    <s v="-"/>
    <s v="-"/>
    <x v="1"/>
  </r>
  <r>
    <x v="8665"/>
    <n v="9247"/>
    <x v="1"/>
    <x v="1"/>
    <s v="G/1491/S"/>
    <x v="3"/>
    <s v="S"/>
    <x v="0"/>
    <x v="3"/>
    <x v="0"/>
    <x v="0"/>
    <x v="0"/>
    <n v="0"/>
    <n v="0"/>
    <n v="0"/>
    <n v="0"/>
    <s v="Cleang"/>
    <s v="Phia Cleang"/>
    <x v="0"/>
  </r>
  <r>
    <x v="8666"/>
    <n v="9043"/>
    <x v="1"/>
    <x v="1"/>
    <s v="F/1848/P"/>
    <x v="1"/>
    <s v="P"/>
    <x v="0"/>
    <x v="36"/>
    <x v="0"/>
    <x v="0"/>
    <x v="0"/>
    <n v="0"/>
    <n v="0"/>
    <n v="0"/>
    <n v="0"/>
    <s v="Erle"/>
    <s v="Cobix Erle"/>
    <x v="1"/>
  </r>
  <r>
    <x v="8667"/>
    <n v="9250"/>
    <x v="0"/>
    <x v="0"/>
    <s v="E/597/P"/>
    <x v="6"/>
    <s v="P"/>
    <x v="0"/>
    <x v="19"/>
    <x v="0"/>
    <x v="0"/>
    <x v="537"/>
    <n v="0"/>
    <n v="28"/>
    <n v="188"/>
    <n v="3188"/>
    <s v="Reedectied"/>
    <s v="Chain Reedectied"/>
    <x v="1"/>
  </r>
  <r>
    <x v="8668"/>
    <n v="9251"/>
    <x v="2"/>
    <x v="1"/>
    <s v="F/1793/S"/>
    <x v="1"/>
    <s v="S"/>
    <x v="0"/>
    <x v="36"/>
    <x v="0"/>
    <x v="0"/>
    <x v="0"/>
    <n v="0"/>
    <n v="0"/>
    <n v="0"/>
    <n v="0"/>
    <s v="Kashe"/>
    <s v="Melios Kashe"/>
    <x v="1"/>
  </r>
  <r>
    <x v="8669"/>
    <n v="9252"/>
    <x v="0"/>
    <x v="0"/>
    <s v="B/301/P"/>
    <x v="0"/>
    <s v="P"/>
    <x v="2"/>
    <x v="6"/>
    <x v="0"/>
    <x v="0"/>
    <x v="1501"/>
    <n v="205"/>
    <n v="0"/>
    <n v="438"/>
    <n v="8803"/>
    <s v="Stranbeate"/>
    <s v="Alchium Stranbeate"/>
    <x v="1"/>
  </r>
  <r>
    <x v="8670"/>
    <n v="9252"/>
    <x v="0"/>
    <x v="1"/>
    <s v="B/301/P"/>
    <x v="0"/>
    <s v="P"/>
    <x v="2"/>
    <x v="43"/>
    <x v="0"/>
    <x v="0"/>
    <x v="0"/>
    <n v="0"/>
    <n v="0"/>
    <n v="0"/>
    <n v="0"/>
    <s v="Stranbeate"/>
    <s v="Muonon Stranbeate"/>
    <x v="1"/>
  </r>
  <r>
    <x v="8671"/>
    <n v="9253"/>
    <x v="1"/>
    <x v="1"/>
    <s v="G/1493/S"/>
    <x v="3"/>
    <s v="S"/>
    <x v="1"/>
    <x v="4"/>
    <x v="0"/>
    <x v="0"/>
    <x v="0"/>
    <n v="0"/>
    <n v="0"/>
    <n v="0"/>
    <n v="0"/>
    <s v="Thomason"/>
    <s v="Jimmyn Thomason"/>
    <x v="1"/>
  </r>
  <r>
    <x v="8672"/>
    <n v="9254"/>
    <x v="1"/>
    <x v="1"/>
    <s v="G/1502/P"/>
    <x v="3"/>
    <s v="P"/>
    <x v="1"/>
    <x v="64"/>
    <x v="0"/>
    <x v="0"/>
    <x v="0"/>
    <n v="0"/>
    <n v="0"/>
    <n v="0"/>
    <n v="0"/>
    <s v="Mallerez"/>
    <s v="Kenny Mallerez"/>
    <x v="0"/>
  </r>
  <r>
    <x v="8673"/>
    <n v="9256"/>
    <x v="1"/>
    <x v="1"/>
    <s v="G/1494/S"/>
    <x v="3"/>
    <s v="S"/>
    <x v="0"/>
    <x v="7"/>
    <x v="0"/>
    <x v="0"/>
    <x v="0"/>
    <n v="0"/>
    <n v="0"/>
    <n v="0"/>
    <n v="0"/>
    <s v="Franton"/>
    <s v="Darley Franton"/>
    <x v="1"/>
  </r>
  <r>
    <x v="8674"/>
    <n v="9072"/>
    <x v="1"/>
    <x v="1"/>
    <s v="F/1758/S"/>
    <x v="1"/>
    <s v="S"/>
    <x v="0"/>
    <x v="40"/>
    <x v="0"/>
    <x v="0"/>
    <x v="0"/>
    <n v="0"/>
    <n v="0"/>
    <n v="0"/>
    <n v="0"/>
    <s v="Creke"/>
    <s v="Gork Creke"/>
    <x v="1"/>
  </r>
  <r>
    <x v="8675"/>
    <n v="9259"/>
    <x v="1"/>
    <x v="0"/>
    <s v="F/1893/P"/>
    <x v="1"/>
    <s v="P"/>
    <x v="0"/>
    <x v="5"/>
    <x v="0"/>
    <x v="441"/>
    <x v="1502"/>
    <n v="0"/>
    <n v="11"/>
    <n v="0"/>
    <n v="2056"/>
    <s v="Gilleyons"/>
    <s v="Annah Gilleyons"/>
    <x v="1"/>
  </r>
  <r>
    <x v="8676"/>
    <n v="9261"/>
    <x v="1"/>
    <x v="1"/>
    <s v="G/1504/P"/>
    <x v="3"/>
    <s v="P"/>
    <x v="1"/>
    <x v="15"/>
    <x v="0"/>
    <x v="0"/>
    <x v="0"/>
    <n v="0"/>
    <n v="0"/>
    <n v="0"/>
    <n v="0"/>
    <s v="Casentry"/>
    <s v="Therta Casentry"/>
    <x v="0"/>
  </r>
  <r>
    <x v="8677"/>
    <n v="9264"/>
    <x v="0"/>
    <x v="1"/>
    <s v="E/606/S"/>
    <x v="6"/>
    <s v="S"/>
    <x v="2"/>
    <x v="29"/>
    <x v="0"/>
    <x v="0"/>
    <x v="0"/>
    <n v="0"/>
    <n v="0"/>
    <n v="0"/>
    <n v="0"/>
    <s v="Sionerorly"/>
    <s v="Giedir Sionerorly"/>
    <x v="1"/>
  </r>
  <r>
    <x v="8678"/>
    <n v="9267"/>
    <x v="0"/>
    <x v="1"/>
    <s v="E/607/S"/>
    <x v="6"/>
    <s v="S"/>
    <x v="0"/>
    <x v="33"/>
    <x v="0"/>
    <x v="0"/>
    <x v="0"/>
    <n v="0"/>
    <n v="0"/>
    <n v="0"/>
    <n v="0"/>
    <s v="Opshaft"/>
    <s v="Arraid Opshaft"/>
    <x v="1"/>
  </r>
  <r>
    <x v="8679"/>
    <n v="9267"/>
    <x v="0"/>
    <x v="1"/>
    <s v="E/607/S"/>
    <x v="6"/>
    <s v="S"/>
    <x v="0"/>
    <x v="28"/>
    <x v="0"/>
    <x v="0"/>
    <x v="0"/>
    <n v="0"/>
    <n v="0"/>
    <n v="0"/>
    <n v="0"/>
    <s v="Opshaft"/>
    <s v="Sabi Opshaft"/>
    <x v="1"/>
  </r>
  <r>
    <x v="8680"/>
    <n v="9268"/>
    <x v="1"/>
    <x v="1"/>
    <s v="G/1505/P"/>
    <x v="3"/>
    <s v="P"/>
    <x v="0"/>
    <x v="14"/>
    <x v="0"/>
    <x v="0"/>
    <x v="0"/>
    <n v="0"/>
    <n v="0"/>
    <n v="0"/>
    <n v="0"/>
    <s v="Baldson"/>
    <s v="Agnesa Baldson"/>
    <x v="1"/>
  </r>
  <r>
    <x v="8681"/>
    <n v="9270"/>
    <x v="1"/>
    <x v="1"/>
    <s v="G/1497/S"/>
    <x v="3"/>
    <s v="S"/>
    <x v="2"/>
    <x v="3"/>
    <x v="0"/>
    <x v="0"/>
    <x v="0"/>
    <n v="0"/>
    <n v="0"/>
    <n v="0"/>
    <n v="0"/>
    <s v="Mckinsond"/>
    <s v="Lan Mckinsond"/>
    <x v="1"/>
  </r>
  <r>
    <x v="8682"/>
    <n v="9272"/>
    <x v="1"/>
    <x v="0"/>
    <s v="G/1507/P"/>
    <x v="3"/>
    <s v="P"/>
    <x v="0"/>
    <x v="6"/>
    <x v="0"/>
    <x v="1129"/>
    <x v="1183"/>
    <n v="510"/>
    <n v="0"/>
    <n v="0"/>
    <n v="992"/>
    <s v="Simson"/>
    <s v="Ireene Simson"/>
    <x v="1"/>
  </r>
  <r>
    <x v="8683"/>
    <n v="9272"/>
    <x v="1"/>
    <x v="0"/>
    <s v="F/1894/P"/>
    <x v="1"/>
    <s v="P"/>
    <x v="0"/>
    <x v="33"/>
    <x v="0"/>
    <x v="43"/>
    <x v="83"/>
    <n v="149"/>
    <n v="208"/>
    <n v="329"/>
    <n v="775"/>
    <s v="Simson"/>
    <s v="Gordo Simson"/>
    <x v="0"/>
  </r>
  <r>
    <x v="8684"/>
    <n v="9274"/>
    <x v="1"/>
    <x v="1"/>
    <s v="G/1508/P"/>
    <x v="3"/>
    <s v="P"/>
    <x v="0"/>
    <x v="40"/>
    <x v="0"/>
    <x v="0"/>
    <x v="0"/>
    <n v="0"/>
    <n v="0"/>
    <n v="0"/>
    <n v="0"/>
    <s v="Bullisey"/>
    <s v="Chelsa Bullisey"/>
    <x v="1"/>
  </r>
  <r>
    <x v="8685"/>
    <n v="9275"/>
    <x v="0"/>
    <x v="0"/>
    <s v="A/97/P"/>
    <x v="2"/>
    <s v="P"/>
    <x v="0"/>
    <x v="16"/>
    <x v="0"/>
    <x v="0"/>
    <x v="0"/>
    <n v="0"/>
    <n v="0"/>
    <n v="0"/>
    <n v="0"/>
    <s v="Conable"/>
    <s v="Polaton Conable"/>
    <x v="1"/>
  </r>
  <r>
    <x v="8686"/>
    <n v="9275"/>
    <x v="0"/>
    <x v="0"/>
    <s v="A/97/P"/>
    <x v="2"/>
    <s v="P"/>
    <x v="0"/>
    <x v="25"/>
    <x v="0"/>
    <x v="27"/>
    <x v="1503"/>
    <n v="0"/>
    <n v="50"/>
    <n v="34"/>
    <n v="1231"/>
    <s v="Conable"/>
    <s v="Diram Conable"/>
    <x v="0"/>
  </r>
  <r>
    <x v="8687"/>
    <n v="9275"/>
    <x v="0"/>
    <x v="0"/>
    <s v="A/97/P"/>
    <x v="2"/>
    <s v="P"/>
    <x v="0"/>
    <x v="29"/>
    <x v="0"/>
    <x v="0"/>
    <x v="1504"/>
    <n v="0"/>
    <n v="2"/>
    <n v="330"/>
    <n v="3540"/>
    <s v="Conable"/>
    <s v="Atlasym Conable"/>
    <x v="1"/>
  </r>
  <r>
    <x v="8688"/>
    <n v="9276"/>
    <x v="0"/>
    <x v="0"/>
    <s v="A/98/P"/>
    <x v="2"/>
    <s v="P"/>
    <x v="2"/>
    <x v="54"/>
    <x v="1"/>
    <x v="0"/>
    <x v="1505"/>
    <n v="0"/>
    <n v="1643"/>
    <n v="74"/>
    <n v="8536"/>
    <s v="Noxnuther"/>
    <s v="Gravior Noxnuther"/>
    <x v="0"/>
  </r>
  <r>
    <x v="8689"/>
    <n v="9278"/>
    <x v="1"/>
    <x v="1"/>
    <s v="G/1499/S"/>
    <x v="3"/>
    <s v="S"/>
    <x v="1"/>
    <x v="41"/>
    <x v="0"/>
    <x v="0"/>
    <x v="0"/>
    <n v="0"/>
    <n v="0"/>
    <n v="0"/>
    <n v="0"/>
    <s v="Mondalley"/>
    <s v="Kurta Mondalley"/>
    <x v="0"/>
  </r>
  <r>
    <x v="8690"/>
    <n v="9279"/>
    <x v="1"/>
    <x v="0"/>
    <s v="G/1500/S"/>
    <x v="3"/>
    <s v="S"/>
    <x v="0"/>
    <x v="6"/>
    <x v="0"/>
    <x v="0"/>
    <x v="0"/>
    <n v="1872"/>
    <n v="1"/>
    <n v="0"/>
    <n v="1873"/>
    <s v="Connon"/>
    <s v="Fayey Connon"/>
    <x v="1"/>
  </r>
  <r>
    <x v="8691"/>
    <n v="9280"/>
    <x v="0"/>
    <x v="0"/>
    <s v="E/608/S"/>
    <x v="6"/>
    <s v="S"/>
    <x v="2"/>
    <x v="25"/>
    <x v="0"/>
    <x v="0"/>
    <x v="1176"/>
    <n v="0"/>
    <n v="353"/>
    <n v="3235"/>
    <n v="4637"/>
    <s v="Hontichre"/>
    <s v="Celeon Hontichre"/>
    <x v="0"/>
  </r>
  <r>
    <x v="8692"/>
    <n v="9280"/>
    <x v="0"/>
    <x v="0"/>
    <s v="E/608/S"/>
    <x v="6"/>
    <s v="S"/>
    <x v="0"/>
    <x v="5"/>
    <x v="0"/>
    <x v="182"/>
    <x v="1506"/>
    <n v="0"/>
    <n v="0"/>
    <n v="12"/>
    <n v="4826"/>
    <s v="Hontichre"/>
    <s v="Propsh Hontichre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CFD317-10FD-4ED1-A0FE-B45D15DD7CDF}" name="Tabela przestawna1" cacheId="4" applyNumberFormats="0" applyBorderFormats="0" applyFontFormats="0" applyPatternFormats="0" applyAlignmentFormats="0" applyWidthHeightFormats="1" dataCaption="Wartości" updatedVersion="8" minRefreshableVersion="3" useAutoFormatting="1" itemPrintTitles="1" createdVersion="8" indent="0" outline="1" outlineData="1" multipleFieldFilters="0" chartFormat="26">
  <location ref="A4:K10" firstHeaderRow="1" firstDataRow="3" firstDataCol="1" rowPageCount="1" colPageCount="1"/>
  <pivotFields count="19">
    <pivotField dataField="1" showAll="0">
      <items count="86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341"/>
        <item x="13"/>
        <item x="14"/>
        <item x="15"/>
        <item x="554"/>
        <item x="17"/>
        <item x="1342"/>
        <item x="19"/>
        <item x="20"/>
        <item x="21"/>
        <item x="22"/>
        <item x="23"/>
        <item x="24"/>
        <item x="25"/>
        <item x="26"/>
        <item x="1164"/>
        <item x="28"/>
        <item x="29"/>
        <item x="30"/>
        <item x="1355"/>
        <item x="32"/>
        <item x="1356"/>
        <item x="1366"/>
        <item x="1367"/>
        <item x="36"/>
        <item x="136"/>
        <item x="38"/>
        <item x="39"/>
        <item x="40"/>
        <item x="41"/>
        <item x="42"/>
        <item x="43"/>
        <item x="44"/>
        <item x="45"/>
        <item x="1399"/>
        <item x="1400"/>
        <item x="48"/>
        <item x="49"/>
        <item x="50"/>
        <item x="51"/>
        <item x="52"/>
        <item x="53"/>
        <item x="54"/>
        <item x="55"/>
        <item x="56"/>
        <item x="57"/>
        <item x="1403"/>
        <item x="59"/>
        <item x="60"/>
        <item x="61"/>
        <item x="62"/>
        <item x="63"/>
        <item x="1404"/>
        <item x="65"/>
        <item x="66"/>
        <item x="67"/>
        <item x="68"/>
        <item x="578"/>
        <item x="70"/>
        <item x="1406"/>
        <item x="1407"/>
        <item x="73"/>
        <item x="74"/>
        <item x="1424"/>
        <item x="1425"/>
        <item x="1431"/>
        <item x="78"/>
        <item x="79"/>
        <item x="80"/>
        <item x="1432"/>
        <item x="82"/>
        <item x="83"/>
        <item x="84"/>
        <item x="85"/>
        <item x="86"/>
        <item x="87"/>
        <item x="88"/>
        <item x="89"/>
        <item x="90"/>
        <item x="91"/>
        <item x="92"/>
        <item x="1439"/>
        <item x="94"/>
        <item x="95"/>
        <item x="96"/>
        <item x="97"/>
        <item x="98"/>
        <item x="1033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443"/>
        <item x="112"/>
        <item x="113"/>
        <item x="114"/>
        <item x="1447"/>
        <item x="116"/>
        <item x="117"/>
        <item x="1453"/>
        <item x="1459"/>
        <item x="371"/>
        <item x="1013"/>
        <item x="122"/>
        <item x="1462"/>
        <item x="1475"/>
        <item x="125"/>
        <item x="126"/>
        <item x="127"/>
        <item x="128"/>
        <item x="129"/>
        <item x="130"/>
        <item x="131"/>
        <item x="1480"/>
        <item x="133"/>
        <item x="134"/>
        <item x="135"/>
        <item x="1483"/>
        <item x="137"/>
        <item x="138"/>
        <item x="139"/>
        <item x="140"/>
        <item x="141"/>
        <item x="142"/>
        <item x="143"/>
        <item x="144"/>
        <item x="1484"/>
        <item x="1490"/>
        <item x="1491"/>
        <item x="148"/>
        <item x="149"/>
        <item x="150"/>
        <item x="151"/>
        <item x="152"/>
        <item x="153"/>
        <item x="154"/>
        <item x="1520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524"/>
        <item x="1528"/>
        <item x="1563"/>
        <item x="1574"/>
        <item x="1575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576"/>
        <item x="1212"/>
        <item x="1586"/>
        <item x="1590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595"/>
        <item x="601"/>
        <item x="899"/>
        <item x="1604"/>
        <item x="1605"/>
        <item x="1606"/>
        <item x="1608"/>
        <item x="1609"/>
        <item x="1610"/>
        <item x="1611"/>
        <item x="213"/>
        <item x="1612"/>
        <item x="215"/>
        <item x="216"/>
        <item x="1613"/>
        <item x="218"/>
        <item x="1614"/>
        <item x="220"/>
        <item x="221"/>
        <item x="1617"/>
        <item x="1618"/>
        <item x="224"/>
        <item x="5101"/>
        <item x="226"/>
        <item x="1630"/>
        <item x="1631"/>
        <item x="229"/>
        <item x="230"/>
        <item x="1644"/>
        <item x="232"/>
        <item x="233"/>
        <item x="234"/>
        <item x="235"/>
        <item x="236"/>
        <item x="237"/>
        <item x="238"/>
        <item x="1646"/>
        <item x="1662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993"/>
        <item x="292"/>
        <item x="293"/>
        <item x="294"/>
        <item x="295"/>
        <item x="296"/>
        <item x="297"/>
        <item x="298"/>
        <item x="299"/>
        <item x="1663"/>
        <item x="1181"/>
        <item x="302"/>
        <item x="1670"/>
        <item x="366"/>
        <item x="1673"/>
        <item x="306"/>
        <item x="307"/>
        <item x="308"/>
        <item x="309"/>
        <item x="1674"/>
        <item x="311"/>
        <item x="1684"/>
        <item x="18"/>
        <item x="1686"/>
        <item x="315"/>
        <item x="1698"/>
        <item x="317"/>
        <item x="318"/>
        <item x="319"/>
        <item x="320"/>
        <item x="321"/>
        <item x="322"/>
        <item x="323"/>
        <item x="324"/>
        <item x="325"/>
        <item x="558"/>
        <item x="1700"/>
        <item x="328"/>
        <item x="329"/>
        <item x="1703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1726"/>
        <item x="313"/>
        <item x="1744"/>
        <item x="1745"/>
        <item x="1748"/>
        <item x="147"/>
        <item x="367"/>
        <item x="368"/>
        <item x="369"/>
        <item x="370"/>
        <item x="555"/>
        <item x="1749"/>
        <item x="373"/>
        <item x="374"/>
        <item x="375"/>
        <item x="376"/>
        <item x="377"/>
        <item x="378"/>
        <item x="379"/>
        <item x="380"/>
        <item x="381"/>
        <item x="1182"/>
        <item x="1751"/>
        <item x="1759"/>
        <item x="385"/>
        <item x="386"/>
        <item x="387"/>
        <item x="388"/>
        <item x="389"/>
        <item x="1761"/>
        <item x="966"/>
        <item x="392"/>
        <item x="393"/>
        <item x="1772"/>
        <item x="395"/>
        <item x="396"/>
        <item x="397"/>
        <item x="398"/>
        <item x="399"/>
        <item x="400"/>
        <item x="401"/>
        <item x="402"/>
        <item x="403"/>
        <item x="310"/>
        <item x="405"/>
        <item x="406"/>
        <item x="407"/>
        <item x="408"/>
        <item x="409"/>
        <item x="410"/>
        <item x="411"/>
        <item x="412"/>
        <item x="1779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1794"/>
        <item x="171"/>
        <item x="433"/>
        <item x="434"/>
        <item x="435"/>
        <item x="436"/>
        <item x="1802"/>
        <item x="6565"/>
        <item x="439"/>
        <item x="440"/>
        <item x="441"/>
        <item x="442"/>
        <item x="443"/>
        <item x="1014"/>
        <item x="1808"/>
        <item x="1815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1816"/>
        <item x="1817"/>
        <item x="1826"/>
        <item x="461"/>
        <item x="1827"/>
        <item x="1845"/>
        <item x="1854"/>
        <item x="756"/>
        <item x="466"/>
        <item x="467"/>
        <item x="468"/>
        <item x="469"/>
        <item x="470"/>
        <item x="471"/>
        <item x="1863"/>
        <item x="473"/>
        <item x="474"/>
        <item x="475"/>
        <item x="476"/>
        <item x="477"/>
        <item x="478"/>
        <item x="479"/>
        <item x="480"/>
        <item x="6616"/>
        <item x="482"/>
        <item x="483"/>
        <item x="484"/>
        <item x="485"/>
        <item x="486"/>
        <item x="487"/>
        <item x="939"/>
        <item x="1867"/>
        <item x="490"/>
        <item x="491"/>
        <item x="492"/>
        <item x="493"/>
        <item x="1900"/>
        <item x="495"/>
        <item x="496"/>
        <item x="497"/>
        <item x="498"/>
        <item x="499"/>
        <item x="500"/>
        <item x="501"/>
        <item x="502"/>
        <item x="503"/>
        <item x="1907"/>
        <item x="481"/>
        <item x="506"/>
        <item x="507"/>
        <item x="508"/>
        <item x="509"/>
        <item x="510"/>
        <item x="1912"/>
        <item x="1928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05"/>
        <item x="525"/>
        <item x="208"/>
        <item x="527"/>
        <item x="528"/>
        <item x="529"/>
        <item x="1956"/>
        <item x="1957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1958"/>
        <item x="1959"/>
        <item x="1960"/>
        <item x="1961"/>
        <item x="1963"/>
        <item x="1964"/>
        <item x="1966"/>
        <item x="560"/>
        <item x="775"/>
        <item x="562"/>
        <item x="563"/>
        <item x="564"/>
        <item x="565"/>
        <item x="489"/>
        <item x="567"/>
        <item x="568"/>
        <item x="1975"/>
        <item x="570"/>
        <item x="571"/>
        <item x="572"/>
        <item x="1976"/>
        <item x="1982"/>
        <item x="1994"/>
        <item x="1995"/>
        <item x="577"/>
        <item x="1996"/>
        <item x="2000"/>
        <item x="2001"/>
        <item x="581"/>
        <item x="582"/>
        <item x="583"/>
        <item x="584"/>
        <item x="585"/>
        <item x="2002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2004"/>
        <item x="2007"/>
        <item x="2012"/>
        <item x="604"/>
        <item x="605"/>
        <item x="606"/>
        <item x="607"/>
        <item x="608"/>
        <item x="2022"/>
        <item x="610"/>
        <item x="611"/>
        <item x="612"/>
        <item x="613"/>
        <item x="614"/>
        <item x="615"/>
        <item x="616"/>
        <item x="617"/>
        <item x="444"/>
        <item x="619"/>
        <item x="620"/>
        <item x="621"/>
        <item x="2023"/>
        <item x="2024"/>
        <item x="2028"/>
        <item x="625"/>
        <item x="2029"/>
        <item x="1183"/>
        <item x="628"/>
        <item x="629"/>
        <item x="630"/>
        <item x="631"/>
        <item x="632"/>
        <item x="633"/>
        <item x="634"/>
        <item x="635"/>
        <item x="636"/>
        <item x="1706"/>
        <item x="2035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2039"/>
        <item x="566"/>
        <item x="2040"/>
        <item x="2046"/>
        <item x="2055"/>
        <item x="655"/>
        <item x="2057"/>
        <item x="2058"/>
        <item x="2077"/>
        <item x="2079"/>
        <item x="660"/>
        <item x="2083"/>
        <item x="2084"/>
        <item x="2085"/>
        <item x="2086"/>
        <item x="665"/>
        <item x="666"/>
        <item x="667"/>
        <item x="668"/>
        <item x="2087"/>
        <item x="2088"/>
        <item x="671"/>
        <item x="672"/>
        <item x="673"/>
        <item x="674"/>
        <item x="675"/>
        <item x="676"/>
        <item x="677"/>
        <item x="678"/>
        <item x="679"/>
        <item x="2089"/>
        <item x="2112"/>
        <item x="2113"/>
        <item x="683"/>
        <item x="684"/>
        <item x="685"/>
        <item x="686"/>
        <item x="687"/>
        <item x="688"/>
        <item x="689"/>
        <item x="690"/>
        <item x="691"/>
        <item x="692"/>
        <item x="2115"/>
        <item x="694"/>
        <item x="695"/>
        <item x="696"/>
        <item x="697"/>
        <item x="698"/>
        <item x="699"/>
        <item x="700"/>
        <item x="701"/>
        <item x="702"/>
        <item x="703"/>
        <item x="2116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2123"/>
        <item x="719"/>
        <item x="720"/>
        <item x="721"/>
        <item x="2130"/>
        <item x="213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2141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2148"/>
        <item x="2167"/>
        <item x="758"/>
        <item x="759"/>
        <item x="760"/>
        <item x="2178"/>
        <item x="762"/>
        <item x="2180"/>
        <item x="764"/>
        <item x="765"/>
        <item x="766"/>
        <item x="767"/>
        <item x="2185"/>
        <item x="704"/>
        <item x="2200"/>
        <item x="2201"/>
        <item x="2202"/>
        <item x="2210"/>
        <item x="2212"/>
        <item x="2215"/>
        <item x="776"/>
        <item x="777"/>
        <item x="778"/>
        <item x="779"/>
        <item x="780"/>
        <item x="781"/>
        <item x="782"/>
        <item x="783"/>
        <item x="784"/>
        <item x="785"/>
        <item x="2228"/>
        <item x="787"/>
        <item x="788"/>
        <item x="789"/>
        <item x="790"/>
        <item x="791"/>
        <item x="792"/>
        <item x="793"/>
        <item x="794"/>
        <item x="795"/>
        <item x="189"/>
        <item x="797"/>
        <item x="798"/>
        <item x="799"/>
        <item x="800"/>
        <item x="2239"/>
        <item x="2247"/>
        <item x="803"/>
        <item x="804"/>
        <item x="2258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2261"/>
        <item x="826"/>
        <item x="827"/>
        <item x="828"/>
        <item x="829"/>
        <item x="830"/>
        <item x="831"/>
        <item x="832"/>
        <item x="2262"/>
        <item x="834"/>
        <item x="835"/>
        <item x="836"/>
        <item x="837"/>
        <item x="2270"/>
        <item x="839"/>
        <item x="840"/>
        <item x="841"/>
        <item x="2273"/>
        <item x="843"/>
        <item x="844"/>
        <item x="845"/>
        <item x="846"/>
        <item x="2278"/>
        <item x="5427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2279"/>
        <item x="2280"/>
        <item x="2283"/>
        <item x="863"/>
        <item x="864"/>
        <item x="865"/>
        <item x="866"/>
        <item x="867"/>
        <item x="868"/>
        <item x="869"/>
        <item x="2285"/>
        <item x="871"/>
        <item x="872"/>
        <item x="873"/>
        <item x="874"/>
        <item x="875"/>
        <item x="876"/>
        <item x="877"/>
        <item x="878"/>
        <item x="879"/>
        <item x="2294"/>
        <item x="881"/>
        <item x="882"/>
        <item x="883"/>
        <item x="884"/>
        <item x="885"/>
        <item x="886"/>
        <item x="2299"/>
        <item x="888"/>
        <item x="889"/>
        <item x="890"/>
        <item x="2310"/>
        <item x="892"/>
        <item x="893"/>
        <item x="894"/>
        <item x="895"/>
        <item x="2313"/>
        <item x="897"/>
        <item x="898"/>
        <item x="2320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2321"/>
        <item x="936"/>
        <item x="2322"/>
        <item x="938"/>
        <item x="2330"/>
        <item x="2341"/>
        <item x="2342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2347"/>
        <item x="954"/>
        <item x="955"/>
        <item x="956"/>
        <item x="957"/>
        <item x="2348"/>
        <item x="959"/>
        <item x="960"/>
        <item x="961"/>
        <item x="962"/>
        <item x="963"/>
        <item x="964"/>
        <item x="965"/>
        <item x="2350"/>
        <item x="2351"/>
        <item x="2356"/>
        <item x="2358"/>
        <item x="2366"/>
        <item x="971"/>
        <item x="972"/>
        <item x="973"/>
        <item x="974"/>
        <item x="975"/>
        <item x="2367"/>
        <item x="977"/>
        <item x="978"/>
        <item x="979"/>
        <item x="980"/>
        <item x="981"/>
        <item x="982"/>
        <item x="983"/>
        <item x="984"/>
        <item x="985"/>
        <item x="986"/>
        <item x="2368"/>
        <item x="2378"/>
        <item x="989"/>
        <item x="990"/>
        <item x="991"/>
        <item x="992"/>
        <item x="6737"/>
        <item x="2379"/>
        <item x="995"/>
        <item x="996"/>
        <item x="997"/>
        <item x="998"/>
        <item x="999"/>
        <item x="1000"/>
        <item x="2380"/>
        <item x="2381"/>
        <item x="1003"/>
        <item x="1004"/>
        <item x="1005"/>
        <item x="1006"/>
        <item x="1007"/>
        <item x="1008"/>
        <item x="1009"/>
        <item x="1010"/>
        <item x="2387"/>
        <item x="2388"/>
        <item x="2390"/>
        <item x="2391"/>
        <item x="2414"/>
        <item x="1016"/>
        <item x="1017"/>
        <item x="1018"/>
        <item x="1019"/>
        <item x="1020"/>
        <item x="1021"/>
        <item x="1022"/>
        <item x="1023"/>
        <item x="2415"/>
        <item x="1025"/>
        <item x="2418"/>
        <item x="652"/>
        <item x="1028"/>
        <item x="1029"/>
        <item x="1030"/>
        <item x="2419"/>
        <item x="1032"/>
        <item x="363"/>
        <item x="2420"/>
        <item x="2421"/>
        <item x="432"/>
        <item x="2422"/>
        <item x="1038"/>
        <item x="2423"/>
        <item x="2424"/>
        <item x="1041"/>
        <item x="1042"/>
        <item x="1043"/>
        <item x="1044"/>
        <item x="2426"/>
        <item x="2428"/>
        <item x="1047"/>
        <item x="1048"/>
        <item x="1049"/>
        <item x="1050"/>
        <item x="1051"/>
        <item x="1052"/>
        <item x="1053"/>
        <item x="1054"/>
        <item x="1055"/>
        <item x="2429"/>
        <item x="1115"/>
        <item x="1058"/>
        <item x="2430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2431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2432"/>
        <item x="1104"/>
        <item x="2453"/>
        <item x="1106"/>
        <item x="1107"/>
        <item x="1108"/>
        <item x="2455"/>
        <item x="1110"/>
        <item x="1111"/>
        <item x="1112"/>
        <item x="1113"/>
        <item x="2456"/>
        <item x="2471"/>
        <item x="69"/>
        <item x="2478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8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2482"/>
        <item x="2484"/>
        <item x="1162"/>
        <item x="1163"/>
        <item x="2485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2486"/>
        <item x="2510"/>
        <item x="2511"/>
        <item x="2522"/>
        <item x="2523"/>
        <item x="1186"/>
        <item x="1187"/>
        <item x="1188"/>
        <item x="1189"/>
        <item x="1222"/>
        <item x="1191"/>
        <item x="1192"/>
        <item x="2524"/>
        <item x="1194"/>
        <item x="1195"/>
        <item x="1196"/>
        <item x="1197"/>
        <item x="1198"/>
        <item x="1199"/>
        <item x="1200"/>
        <item x="1201"/>
        <item x="1202"/>
        <item x="2525"/>
        <item x="1204"/>
        <item x="2535"/>
        <item x="2538"/>
        <item x="2539"/>
        <item x="2549"/>
        <item x="1209"/>
        <item x="1210"/>
        <item x="1211"/>
        <item x="653"/>
        <item x="1213"/>
        <item x="1214"/>
        <item x="1215"/>
        <item x="1216"/>
        <item x="1217"/>
        <item x="1218"/>
        <item x="1219"/>
        <item x="1220"/>
        <item x="1221"/>
        <item x="66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2550"/>
        <item x="670"/>
        <item x="1040"/>
        <item x="1241"/>
        <item x="1242"/>
        <item x="1243"/>
        <item x="2553"/>
        <item x="1245"/>
        <item x="1246"/>
        <item x="1247"/>
        <item x="1248"/>
        <item x="1249"/>
        <item x="1250"/>
        <item x="1251"/>
        <item x="1252"/>
        <item x="2556"/>
        <item x="2558"/>
        <item x="1255"/>
        <item x="2559"/>
        <item x="988"/>
        <item x="1258"/>
        <item x="1259"/>
        <item x="1260"/>
        <item x="1261"/>
        <item x="1262"/>
        <item x="1263"/>
        <item x="1264"/>
        <item x="1265"/>
        <item x="1266"/>
        <item x="6917"/>
        <item x="1268"/>
        <item x="1269"/>
        <item x="1270"/>
        <item x="1271"/>
        <item x="1272"/>
        <item x="1273"/>
        <item x="1274"/>
        <item x="186"/>
        <item x="2560"/>
        <item x="2563"/>
        <item x="2570"/>
        <item x="2580"/>
        <item x="1280"/>
        <item x="1281"/>
        <item x="2587"/>
        <item x="1283"/>
        <item x="1284"/>
        <item x="1285"/>
        <item x="1286"/>
        <item x="1287"/>
        <item x="1288"/>
        <item x="1289"/>
        <item x="301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2591"/>
        <item x="1310"/>
        <item x="1311"/>
        <item x="2592"/>
        <item x="603"/>
        <item x="1184"/>
        <item x="2621"/>
        <item x="2628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2632"/>
        <item x="1329"/>
        <item x="1330"/>
        <item x="1331"/>
        <item x="1332"/>
        <item x="1333"/>
        <item x="1334"/>
        <item x="1335"/>
        <item x="1336"/>
        <item x="1337"/>
        <item x="1338"/>
        <item x="2633"/>
        <item x="2634"/>
        <item x="12"/>
        <item x="2643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2645"/>
        <item x="2654"/>
        <item x="1357"/>
        <item x="1358"/>
        <item x="1359"/>
        <item x="1360"/>
        <item x="1361"/>
        <item x="1362"/>
        <item x="1363"/>
        <item x="1364"/>
        <item x="1365"/>
        <item x="462"/>
        <item x="561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238"/>
        <item x="2657"/>
        <item x="1401"/>
        <item x="1402"/>
        <item x="2671"/>
        <item x="2673"/>
        <item x="1405"/>
        <item x="2674"/>
        <item x="2676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2677"/>
        <item x="2683"/>
        <item x="1426"/>
        <item x="1427"/>
        <item x="1428"/>
        <item x="1429"/>
        <item x="1430"/>
        <item x="2687"/>
        <item x="2692"/>
        <item x="1433"/>
        <item x="1434"/>
        <item x="1435"/>
        <item x="1436"/>
        <item x="1437"/>
        <item x="1438"/>
        <item x="2694"/>
        <item x="1440"/>
        <item x="1441"/>
        <item x="1442"/>
        <item x="72"/>
        <item x="1444"/>
        <item x="1445"/>
        <item x="1446"/>
        <item x="205"/>
        <item x="1448"/>
        <item x="1449"/>
        <item x="1450"/>
        <item x="1451"/>
        <item x="1452"/>
        <item x="2706"/>
        <item x="1454"/>
        <item x="1455"/>
        <item x="1456"/>
        <item x="1457"/>
        <item x="1458"/>
        <item x="2707"/>
        <item x="1460"/>
        <item x="1461"/>
        <item x="2718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2719"/>
        <item x="1476"/>
        <item x="1477"/>
        <item x="1478"/>
        <item x="1479"/>
        <item x="2720"/>
        <item x="1481"/>
        <item x="1482"/>
        <item x="2721"/>
        <item x="2722"/>
        <item x="1485"/>
        <item x="1486"/>
        <item x="1487"/>
        <item x="1488"/>
        <item x="1489"/>
        <item x="2724"/>
        <item x="2725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2726"/>
        <item x="1521"/>
        <item x="1522"/>
        <item x="1523"/>
        <item x="46"/>
        <item x="1525"/>
        <item x="1526"/>
        <item x="1527"/>
        <item x="2727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2756"/>
        <item x="1564"/>
        <item x="1565"/>
        <item x="1566"/>
        <item x="1567"/>
        <item x="1568"/>
        <item x="1569"/>
        <item x="1570"/>
        <item x="1571"/>
        <item x="1572"/>
        <item x="1573"/>
        <item x="2770"/>
        <item x="2786"/>
        <item x="2788"/>
        <item x="1577"/>
        <item x="1578"/>
        <item x="1579"/>
        <item x="1580"/>
        <item x="1581"/>
        <item x="1582"/>
        <item x="1583"/>
        <item x="1584"/>
        <item x="1585"/>
        <item x="2795"/>
        <item x="1587"/>
        <item x="1588"/>
        <item x="1589"/>
        <item x="303"/>
        <item x="1591"/>
        <item x="1592"/>
        <item x="1593"/>
        <item x="1594"/>
        <item x="76"/>
        <item x="1596"/>
        <item x="1597"/>
        <item x="1598"/>
        <item x="1599"/>
        <item x="1600"/>
        <item x="1601"/>
        <item x="1602"/>
        <item x="1603"/>
        <item x="2801"/>
        <item x="99"/>
        <item x="2818"/>
        <item x="1607"/>
        <item x="2820"/>
        <item x="2824"/>
        <item x="2825"/>
        <item x="2826"/>
        <item x="2831"/>
        <item x="2832"/>
        <item x="659"/>
        <item x="1615"/>
        <item x="1616"/>
        <item x="2833"/>
        <item x="1239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2836"/>
        <item x="2848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300"/>
        <item x="1645"/>
        <item x="285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2864"/>
        <item x="2865"/>
        <item x="1664"/>
        <item x="1665"/>
        <item x="1666"/>
        <item x="1667"/>
        <item x="1668"/>
        <item x="1669"/>
        <item x="2866"/>
        <item x="1671"/>
        <item x="1672"/>
        <item x="2867"/>
        <item x="2876"/>
        <item x="1675"/>
        <item x="1676"/>
        <item x="1677"/>
        <item x="1678"/>
        <item x="1679"/>
        <item x="1680"/>
        <item x="1681"/>
        <item x="1682"/>
        <item x="1683"/>
        <item x="2878"/>
        <item x="1685"/>
        <item x="1185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2879"/>
        <item x="1699"/>
        <item x="2880"/>
        <item x="1701"/>
        <item x="1702"/>
        <item x="2885"/>
        <item x="1704"/>
        <item x="1705"/>
        <item x="4172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288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2889"/>
        <item x="2890"/>
        <item x="1746"/>
        <item x="1747"/>
        <item x="2891"/>
        <item x="326"/>
        <item x="1750"/>
        <item x="805"/>
        <item x="1752"/>
        <item x="1753"/>
        <item x="1754"/>
        <item x="1755"/>
        <item x="1756"/>
        <item x="1757"/>
        <item x="1758"/>
        <item x="2895"/>
        <item x="1760"/>
        <item x="2899"/>
        <item x="1762"/>
        <item x="1763"/>
        <item x="1764"/>
        <item x="1765"/>
        <item x="1766"/>
        <item x="1767"/>
        <item x="1768"/>
        <item x="1769"/>
        <item x="1770"/>
        <item x="1771"/>
        <item x="2904"/>
        <item x="1773"/>
        <item x="1774"/>
        <item x="1775"/>
        <item x="1776"/>
        <item x="1777"/>
        <item x="1778"/>
        <item x="2905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2906"/>
        <item x="1795"/>
        <item x="1796"/>
        <item x="1797"/>
        <item x="1798"/>
        <item x="1799"/>
        <item x="1800"/>
        <item x="1801"/>
        <item x="2907"/>
        <item x="1803"/>
        <item x="1804"/>
        <item x="1805"/>
        <item x="1806"/>
        <item x="1807"/>
        <item x="2908"/>
        <item x="1809"/>
        <item x="1810"/>
        <item x="1811"/>
        <item x="1812"/>
        <item x="1813"/>
        <item x="1814"/>
        <item x="2913"/>
        <item x="967"/>
        <item x="2914"/>
        <item x="1818"/>
        <item x="1819"/>
        <item x="1820"/>
        <item x="1821"/>
        <item x="1822"/>
        <item x="1823"/>
        <item x="1824"/>
        <item x="1825"/>
        <item x="2919"/>
        <item x="2920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2922"/>
        <item x="1846"/>
        <item x="1847"/>
        <item x="1848"/>
        <item x="1849"/>
        <item x="1850"/>
        <item x="1851"/>
        <item x="1852"/>
        <item x="1853"/>
        <item x="2927"/>
        <item x="1855"/>
        <item x="1856"/>
        <item x="1857"/>
        <item x="1858"/>
        <item x="1859"/>
        <item x="1860"/>
        <item x="1861"/>
        <item x="1862"/>
        <item x="2928"/>
        <item x="1864"/>
        <item x="1865"/>
        <item x="1866"/>
        <item x="2938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2939"/>
        <item x="1901"/>
        <item x="1902"/>
        <item x="1903"/>
        <item x="1904"/>
        <item x="1905"/>
        <item x="1906"/>
        <item x="2940"/>
        <item x="1908"/>
        <item x="1909"/>
        <item x="1910"/>
        <item x="1911"/>
        <item x="77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2941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2943"/>
        <item x="2950"/>
        <item x="2960"/>
        <item x="2968"/>
        <item x="2973"/>
        <item x="2977"/>
        <item x="1962"/>
        <item x="968"/>
        <item x="2986"/>
        <item x="1965"/>
        <item x="120"/>
        <item x="1967"/>
        <item x="1968"/>
        <item x="1969"/>
        <item x="1970"/>
        <item x="1971"/>
        <item x="1972"/>
        <item x="1973"/>
        <item x="1974"/>
        <item x="214"/>
        <item x="384"/>
        <item x="1977"/>
        <item x="1978"/>
        <item x="1979"/>
        <item x="1980"/>
        <item x="1981"/>
        <item x="2987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2992"/>
        <item x="2993"/>
        <item x="2994"/>
        <item x="1997"/>
        <item x="1998"/>
        <item x="1999"/>
        <item x="2995"/>
        <item x="3011"/>
        <item x="3048"/>
        <item x="2003"/>
        <item x="3056"/>
        <item x="2005"/>
        <item x="2006"/>
        <item x="3057"/>
        <item x="2008"/>
        <item x="2009"/>
        <item x="2010"/>
        <item x="2011"/>
        <item x="3063"/>
        <item x="2013"/>
        <item x="2014"/>
        <item x="2015"/>
        <item x="2016"/>
        <item x="2017"/>
        <item x="2018"/>
        <item x="2019"/>
        <item x="2020"/>
        <item x="2021"/>
        <item x="3064"/>
        <item x="3083"/>
        <item x="3084"/>
        <item x="2025"/>
        <item x="2026"/>
        <item x="2027"/>
        <item x="3090"/>
        <item x="3092"/>
        <item x="2030"/>
        <item x="2031"/>
        <item x="2032"/>
        <item x="2033"/>
        <item x="2034"/>
        <item x="3093"/>
        <item x="2036"/>
        <item x="2037"/>
        <item x="2038"/>
        <item x="3094"/>
        <item x="654"/>
        <item x="2041"/>
        <item x="2042"/>
        <item x="2043"/>
        <item x="2044"/>
        <item x="2045"/>
        <item x="3095"/>
        <item x="2047"/>
        <item x="2048"/>
        <item x="2049"/>
        <item x="2050"/>
        <item x="2051"/>
        <item x="2052"/>
        <item x="2053"/>
        <item x="2054"/>
        <item x="119"/>
        <item x="2056"/>
        <item x="3116"/>
        <item x="3117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3118"/>
        <item x="2078"/>
        <item x="314"/>
        <item x="2080"/>
        <item x="2081"/>
        <item x="2082"/>
        <item x="3119"/>
        <item x="3125"/>
        <item x="3128"/>
        <item x="994"/>
        <item x="3137"/>
        <item x="3139"/>
        <item x="3140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3152"/>
        <item x="3169"/>
        <item x="2114"/>
        <item x="3170"/>
        <item x="3182"/>
        <item x="2117"/>
        <item x="2118"/>
        <item x="2119"/>
        <item x="2120"/>
        <item x="2121"/>
        <item x="2122"/>
        <item x="3210"/>
        <item x="2124"/>
        <item x="2125"/>
        <item x="2126"/>
        <item x="2127"/>
        <item x="2128"/>
        <item x="2129"/>
        <item x="390"/>
        <item x="2131"/>
        <item x="2132"/>
        <item x="3212"/>
        <item x="2134"/>
        <item x="2135"/>
        <item x="2136"/>
        <item x="2137"/>
        <item x="2138"/>
        <item x="2139"/>
        <item x="2140"/>
        <item x="3218"/>
        <item x="2142"/>
        <item x="2143"/>
        <item x="2144"/>
        <item x="2145"/>
        <item x="2146"/>
        <item x="2147"/>
        <item x="32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3249"/>
        <item x="2168"/>
        <item x="2169"/>
        <item x="2170"/>
        <item x="2171"/>
        <item x="2172"/>
        <item x="2173"/>
        <item x="2174"/>
        <item x="2175"/>
        <item x="2176"/>
        <item x="2177"/>
        <item x="3258"/>
        <item x="2179"/>
        <item x="3259"/>
        <item x="2181"/>
        <item x="2182"/>
        <item x="2183"/>
        <item x="2184"/>
        <item x="3260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580"/>
        <item x="3265"/>
        <item x="3268"/>
        <item x="2203"/>
        <item x="2204"/>
        <item x="2205"/>
        <item x="2206"/>
        <item x="2207"/>
        <item x="2208"/>
        <item x="2209"/>
        <item x="3271"/>
        <item x="2211"/>
        <item x="3272"/>
        <item x="2213"/>
        <item x="2214"/>
        <item x="3282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3283"/>
        <item x="2229"/>
        <item x="2230"/>
        <item x="2231"/>
        <item x="2232"/>
        <item x="2233"/>
        <item x="2234"/>
        <item x="2235"/>
        <item x="2236"/>
        <item x="2237"/>
        <item x="2238"/>
        <item x="3286"/>
        <item x="2240"/>
        <item x="2241"/>
        <item x="2242"/>
        <item x="2243"/>
        <item x="2244"/>
        <item x="2245"/>
        <item x="2246"/>
        <item x="3287"/>
        <item x="2248"/>
        <item x="2249"/>
        <item x="2250"/>
        <item x="2251"/>
        <item x="2252"/>
        <item x="2253"/>
        <item x="2254"/>
        <item x="2255"/>
        <item x="2256"/>
        <item x="2257"/>
        <item x="3288"/>
        <item x="2259"/>
        <item x="2260"/>
        <item x="3290"/>
        <item x="3291"/>
        <item x="2263"/>
        <item x="2264"/>
        <item x="2265"/>
        <item x="2266"/>
        <item x="2267"/>
        <item x="2268"/>
        <item x="2269"/>
        <item x="3296"/>
        <item x="2271"/>
        <item x="2272"/>
        <item x="3301"/>
        <item x="2274"/>
        <item x="2275"/>
        <item x="2276"/>
        <item x="2277"/>
        <item x="3308"/>
        <item x="3311"/>
        <item x="3312"/>
        <item x="2281"/>
        <item x="2282"/>
        <item x="3313"/>
        <item x="2284"/>
        <item x="3314"/>
        <item x="2286"/>
        <item x="2287"/>
        <item x="2288"/>
        <item x="2289"/>
        <item x="2290"/>
        <item x="2291"/>
        <item x="2292"/>
        <item x="2293"/>
        <item x="3315"/>
        <item x="2295"/>
        <item x="2296"/>
        <item x="2297"/>
        <item x="2298"/>
        <item x="3316"/>
        <item x="2300"/>
        <item x="2301"/>
        <item x="2302"/>
        <item x="2303"/>
        <item x="2304"/>
        <item x="2305"/>
        <item x="2306"/>
        <item x="2307"/>
        <item x="2308"/>
        <item x="2309"/>
        <item x="3317"/>
        <item x="2311"/>
        <item x="2312"/>
        <item x="3318"/>
        <item x="2314"/>
        <item x="2315"/>
        <item x="2316"/>
        <item x="2317"/>
        <item x="2318"/>
        <item x="2319"/>
        <item x="3325"/>
        <item x="3330"/>
        <item x="887"/>
        <item x="2323"/>
        <item x="2324"/>
        <item x="2325"/>
        <item x="2326"/>
        <item x="2327"/>
        <item x="2328"/>
        <item x="2329"/>
        <item x="3331"/>
        <item x="2331"/>
        <item x="2332"/>
        <item x="2333"/>
        <item x="2334"/>
        <item x="2335"/>
        <item x="2336"/>
        <item x="2337"/>
        <item x="2338"/>
        <item x="2339"/>
        <item x="2340"/>
        <item x="3336"/>
        <item x="3337"/>
        <item x="2343"/>
        <item x="2344"/>
        <item x="2345"/>
        <item x="2346"/>
        <item x="327"/>
        <item x="1240"/>
        <item x="2349"/>
        <item x="722"/>
        <item x="3339"/>
        <item x="2352"/>
        <item x="2353"/>
        <item x="2354"/>
        <item x="2355"/>
        <item x="3340"/>
        <item x="2357"/>
        <item x="3343"/>
        <item x="2359"/>
        <item x="2360"/>
        <item x="2361"/>
        <item x="2362"/>
        <item x="2363"/>
        <item x="2364"/>
        <item x="2365"/>
        <item x="3347"/>
        <item x="3350"/>
        <item x="3374"/>
        <item x="2369"/>
        <item x="2370"/>
        <item x="2371"/>
        <item x="2372"/>
        <item x="2373"/>
        <item x="2374"/>
        <item x="2375"/>
        <item x="2376"/>
        <item x="2377"/>
        <item x="3378"/>
        <item x="3386"/>
        <item x="3387"/>
        <item x="3388"/>
        <item x="2382"/>
        <item x="2383"/>
        <item x="2384"/>
        <item x="2385"/>
        <item x="2386"/>
        <item x="3389"/>
        <item x="3390"/>
        <item x="2389"/>
        <item x="3391"/>
        <item x="3405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3418"/>
        <item x="976"/>
        <item x="2416"/>
        <item x="2417"/>
        <item x="3420"/>
        <item x="3421"/>
        <item x="650"/>
        <item x="3422"/>
        <item x="3424"/>
        <item x="3432"/>
        <item x="3434"/>
        <item x="1002"/>
        <item x="3437"/>
        <item x="2427"/>
        <item x="3438"/>
        <item x="3445"/>
        <item x="3446"/>
        <item x="3447"/>
        <item x="3451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3452"/>
        <item x="2454"/>
        <item x="3458"/>
        <item x="3459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3480"/>
        <item x="2472"/>
        <item x="2473"/>
        <item x="2474"/>
        <item x="2475"/>
        <item x="2476"/>
        <item x="2477"/>
        <item x="3486"/>
        <item x="2479"/>
        <item x="2480"/>
        <item x="2481"/>
        <item x="1045"/>
        <item x="2483"/>
        <item x="3497"/>
        <item x="3504"/>
        <item x="3507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3091"/>
        <item x="2503"/>
        <item x="2504"/>
        <item x="2505"/>
        <item x="2506"/>
        <item x="2507"/>
        <item x="2508"/>
        <item x="2509"/>
        <item x="3518"/>
        <item x="231"/>
        <item x="2512"/>
        <item x="2513"/>
        <item x="2514"/>
        <item x="2515"/>
        <item x="2516"/>
        <item x="2517"/>
        <item x="2518"/>
        <item x="2519"/>
        <item x="2520"/>
        <item x="2521"/>
        <item x="3519"/>
        <item x="3528"/>
        <item x="3529"/>
        <item x="3530"/>
        <item x="2526"/>
        <item x="2527"/>
        <item x="2528"/>
        <item x="2529"/>
        <item x="2530"/>
        <item x="2531"/>
        <item x="2532"/>
        <item x="2533"/>
        <item x="2534"/>
        <item x="3531"/>
        <item x="2536"/>
        <item x="2537"/>
        <item x="3532"/>
        <item x="3533"/>
        <item x="2540"/>
        <item x="2541"/>
        <item x="2542"/>
        <item x="2543"/>
        <item x="2544"/>
        <item x="2545"/>
        <item x="2546"/>
        <item x="2547"/>
        <item x="2548"/>
        <item x="3542"/>
        <item x="1046"/>
        <item x="2551"/>
        <item x="2552"/>
        <item x="3547"/>
        <item x="2554"/>
        <item x="2555"/>
        <item x="3548"/>
        <item x="2557"/>
        <item x="3553"/>
        <item x="3555"/>
        <item x="3558"/>
        <item x="2561"/>
        <item x="2562"/>
        <item x="3562"/>
        <item x="2564"/>
        <item x="2565"/>
        <item x="2566"/>
        <item x="2567"/>
        <item x="2568"/>
        <item x="2569"/>
        <item x="3565"/>
        <item x="2571"/>
        <item x="2572"/>
        <item x="2573"/>
        <item x="2574"/>
        <item x="2575"/>
        <item x="2576"/>
        <item x="2577"/>
        <item x="2578"/>
        <item x="2579"/>
        <item x="1244"/>
        <item x="2581"/>
        <item x="2582"/>
        <item x="2583"/>
        <item x="2584"/>
        <item x="2585"/>
        <item x="2586"/>
        <item x="1190"/>
        <item x="2588"/>
        <item x="2589"/>
        <item x="2590"/>
        <item x="3567"/>
        <item x="3568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3582"/>
        <item x="2622"/>
        <item x="2623"/>
        <item x="2624"/>
        <item x="2625"/>
        <item x="2626"/>
        <item x="2627"/>
        <item x="3587"/>
        <item x="2629"/>
        <item x="2630"/>
        <item x="4632"/>
        <item x="3588"/>
        <item x="3589"/>
        <item x="3590"/>
        <item x="2635"/>
        <item x="2636"/>
        <item x="2637"/>
        <item x="2638"/>
        <item x="2639"/>
        <item x="2640"/>
        <item x="2641"/>
        <item x="2642"/>
        <item x="3591"/>
        <item x="2644"/>
        <item x="3592"/>
        <item x="2646"/>
        <item x="2647"/>
        <item x="2648"/>
        <item x="2649"/>
        <item x="2650"/>
        <item x="2651"/>
        <item x="2652"/>
        <item x="2653"/>
        <item x="3593"/>
        <item x="2655"/>
        <item x="2656"/>
        <item x="3606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3611"/>
        <item x="2672"/>
        <item x="802"/>
        <item x="3619"/>
        <item x="2675"/>
        <item x="3620"/>
        <item x="1056"/>
        <item x="2678"/>
        <item x="2679"/>
        <item x="2680"/>
        <item x="2681"/>
        <item x="2682"/>
        <item x="3621"/>
        <item x="2684"/>
        <item x="2685"/>
        <item x="2686"/>
        <item x="3659"/>
        <item x="2688"/>
        <item x="2689"/>
        <item x="2690"/>
        <item x="2691"/>
        <item x="3660"/>
        <item x="2693"/>
        <item x="3665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3666"/>
        <item x="3667"/>
        <item x="2708"/>
        <item x="2709"/>
        <item x="2710"/>
        <item x="2711"/>
        <item x="2712"/>
        <item x="2713"/>
        <item x="2714"/>
        <item x="4089"/>
        <item x="2716"/>
        <item x="2717"/>
        <item x="3669"/>
        <item x="786"/>
        <item x="33"/>
        <item x="3672"/>
        <item x="3674"/>
        <item x="2723"/>
        <item x="940"/>
        <item x="3681"/>
        <item x="796"/>
        <item x="3686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3694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3696"/>
        <item x="2771"/>
        <item x="2772"/>
        <item x="5112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3707"/>
        <item x="2787"/>
        <item x="3708"/>
        <item x="2789"/>
        <item x="2790"/>
        <item x="3281"/>
        <item x="2792"/>
        <item x="2793"/>
        <item x="2794"/>
        <item x="3710"/>
        <item x="2796"/>
        <item x="2797"/>
        <item x="2798"/>
        <item x="2799"/>
        <item x="2800"/>
        <item x="3734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3749"/>
        <item x="2819"/>
        <item x="3752"/>
        <item x="2821"/>
        <item x="2822"/>
        <item x="2823"/>
        <item x="3756"/>
        <item x="3757"/>
        <item x="3758"/>
        <item x="2827"/>
        <item x="2828"/>
        <item x="2829"/>
        <item x="2830"/>
        <item x="1193"/>
        <item x="3759"/>
        <item x="3760"/>
        <item x="2834"/>
        <item x="2835"/>
        <item x="3764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3778"/>
        <item x="2849"/>
        <item x="2850"/>
        <item x="2851"/>
        <item x="2852"/>
        <item x="2853"/>
        <item x="2854"/>
        <item x="2855"/>
        <item x="3789"/>
        <item x="2857"/>
        <item x="2858"/>
        <item x="2859"/>
        <item x="2860"/>
        <item x="2861"/>
        <item x="2862"/>
        <item x="2863"/>
        <item x="3790"/>
        <item x="71"/>
        <item x="1253"/>
        <item x="3791"/>
        <item x="2868"/>
        <item x="2869"/>
        <item x="2870"/>
        <item x="2871"/>
        <item x="2872"/>
        <item x="2873"/>
        <item x="2874"/>
        <item x="2875"/>
        <item x="3792"/>
        <item x="2877"/>
        <item x="3801"/>
        <item x="3802"/>
        <item x="3803"/>
        <item x="2881"/>
        <item x="2882"/>
        <item x="2883"/>
        <item x="2884"/>
        <item x="3817"/>
        <item x="1116"/>
        <item x="2887"/>
        <item x="2888"/>
        <item x="3820"/>
        <item x="1001"/>
        <item x="3824"/>
        <item x="2892"/>
        <item x="2893"/>
        <item x="2894"/>
        <item x="3828"/>
        <item x="2896"/>
        <item x="2897"/>
        <item x="2898"/>
        <item x="3832"/>
        <item x="2900"/>
        <item x="2901"/>
        <item x="2902"/>
        <item x="2903"/>
        <item x="3845"/>
        <item x="115"/>
        <item x="3851"/>
        <item x="3852"/>
        <item x="3853"/>
        <item x="2909"/>
        <item x="2910"/>
        <item x="2911"/>
        <item x="2912"/>
        <item x="3855"/>
        <item x="3859"/>
        <item x="2915"/>
        <item x="2916"/>
        <item x="2917"/>
        <item x="2918"/>
        <item x="3864"/>
        <item x="3873"/>
        <item x="2921"/>
        <item x="3877"/>
        <item x="2923"/>
        <item x="2924"/>
        <item x="2925"/>
        <item x="2425"/>
        <item x="3889"/>
        <item x="3890"/>
        <item x="2929"/>
        <item x="2930"/>
        <item x="2931"/>
        <item x="2932"/>
        <item x="2933"/>
        <item x="2934"/>
        <item x="2935"/>
        <item x="2936"/>
        <item x="2937"/>
        <item x="3891"/>
        <item x="3892"/>
        <item x="3893"/>
        <item x="3894"/>
        <item x="2942"/>
        <item x="3895"/>
        <item x="2944"/>
        <item x="2945"/>
        <item x="2946"/>
        <item x="2947"/>
        <item x="2948"/>
        <item x="2949"/>
        <item x="3899"/>
        <item x="2951"/>
        <item x="2952"/>
        <item x="2953"/>
        <item x="2954"/>
        <item x="2955"/>
        <item x="2956"/>
        <item x="2957"/>
        <item x="2958"/>
        <item x="2959"/>
        <item x="3900"/>
        <item x="2961"/>
        <item x="2962"/>
        <item x="2963"/>
        <item x="2964"/>
        <item x="2965"/>
        <item x="2966"/>
        <item x="2967"/>
        <item x="3901"/>
        <item x="2969"/>
        <item x="2970"/>
        <item x="2971"/>
        <item x="2972"/>
        <item x="219"/>
        <item x="2974"/>
        <item x="2975"/>
        <item x="2976"/>
        <item x="3902"/>
        <item x="2978"/>
        <item x="2979"/>
        <item x="2980"/>
        <item x="2981"/>
        <item x="2982"/>
        <item x="2983"/>
        <item x="2984"/>
        <item x="2985"/>
        <item x="3903"/>
        <item x="3904"/>
        <item x="2988"/>
        <item x="2989"/>
        <item x="2990"/>
        <item x="2991"/>
        <item x="3905"/>
        <item x="3927"/>
        <item x="3928"/>
        <item x="3934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942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935"/>
        <item x="3049"/>
        <item x="3050"/>
        <item x="3051"/>
        <item x="3052"/>
        <item x="3053"/>
        <item x="3054"/>
        <item x="3055"/>
        <item x="3949"/>
        <item x="3952"/>
        <item x="3058"/>
        <item x="3059"/>
        <item x="3060"/>
        <item x="3061"/>
        <item x="3062"/>
        <item x="3953"/>
        <item x="891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954"/>
        <item x="3955"/>
        <item x="3085"/>
        <item x="3086"/>
        <item x="3087"/>
        <item x="3088"/>
        <item x="3089"/>
        <item x="3956"/>
        <item x="4366"/>
        <item x="1203"/>
        <item x="3961"/>
        <item x="3962"/>
        <item x="3963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973"/>
        <item x="3974"/>
        <item x="4000"/>
        <item x="4002"/>
        <item x="3120"/>
        <item x="3121"/>
        <item x="3122"/>
        <item x="3123"/>
        <item x="3124"/>
        <item x="4015"/>
        <item x="3126"/>
        <item x="3127"/>
        <item x="4016"/>
        <item x="3129"/>
        <item x="3130"/>
        <item x="3131"/>
        <item x="3132"/>
        <item x="3133"/>
        <item x="3134"/>
        <item x="3135"/>
        <item x="3136"/>
        <item x="4021"/>
        <item x="3138"/>
        <item x="1254"/>
        <item x="4022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4033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5762"/>
        <item x="4041"/>
        <item x="4042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4045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4046"/>
        <item x="3211"/>
        <item x="4047"/>
        <item x="3213"/>
        <item x="3214"/>
        <item x="3215"/>
        <item x="3216"/>
        <item x="3217"/>
        <item x="404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4051"/>
        <item x="4055"/>
        <item x="3250"/>
        <item x="3251"/>
        <item x="3252"/>
        <item x="3253"/>
        <item x="3254"/>
        <item x="3255"/>
        <item x="3256"/>
        <item x="3257"/>
        <item x="4060"/>
        <item x="4064"/>
        <item x="4072"/>
        <item x="3261"/>
        <item x="3262"/>
        <item x="3263"/>
        <item x="3264"/>
        <item x="4080"/>
        <item x="3266"/>
        <item x="3267"/>
        <item x="4085"/>
        <item x="3269"/>
        <item x="3270"/>
        <item x="4092"/>
        <item x="4100"/>
        <item x="3273"/>
        <item x="3274"/>
        <item x="3275"/>
        <item x="3276"/>
        <item x="3277"/>
        <item x="3278"/>
        <item x="3279"/>
        <item x="3280"/>
        <item x="6918"/>
        <item x="4101"/>
        <item x="4108"/>
        <item x="3284"/>
        <item x="3285"/>
        <item x="4110"/>
        <item x="4111"/>
        <item x="663"/>
        <item x="3289"/>
        <item x="4112"/>
        <item x="4121"/>
        <item x="3292"/>
        <item x="3293"/>
        <item x="3294"/>
        <item x="3295"/>
        <item x="4122"/>
        <item x="3297"/>
        <item x="3298"/>
        <item x="3299"/>
        <item x="3300"/>
        <item x="4123"/>
        <item x="3302"/>
        <item x="3303"/>
        <item x="3304"/>
        <item x="3305"/>
        <item x="3306"/>
        <item x="3307"/>
        <item x="4132"/>
        <item x="3309"/>
        <item x="3310"/>
        <item x="4137"/>
        <item x="4141"/>
        <item x="4142"/>
        <item x="4146"/>
        <item x="4153"/>
        <item x="4167"/>
        <item x="365"/>
        <item x="4178"/>
        <item x="3319"/>
        <item x="3320"/>
        <item x="3321"/>
        <item x="3322"/>
        <item x="3323"/>
        <item x="3324"/>
        <item x="4193"/>
        <item x="3326"/>
        <item x="3327"/>
        <item x="3328"/>
        <item x="3329"/>
        <item x="1011"/>
        <item x="4194"/>
        <item x="3332"/>
        <item x="3333"/>
        <item x="3334"/>
        <item x="3335"/>
        <item x="4202"/>
        <item x="4208"/>
        <item x="3338"/>
        <item x="1256"/>
        <item x="556"/>
        <item x="3341"/>
        <item x="3342"/>
        <item x="4209"/>
        <item x="3344"/>
        <item x="3345"/>
        <item x="3346"/>
        <item x="4210"/>
        <item x="3348"/>
        <item x="3349"/>
        <item x="4211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4218"/>
        <item x="3375"/>
        <item x="3376"/>
        <item x="3377"/>
        <item x="4231"/>
        <item x="3379"/>
        <item x="3380"/>
        <item x="3381"/>
        <item x="3382"/>
        <item x="3383"/>
        <item x="3384"/>
        <item x="3385"/>
        <item x="4234"/>
        <item x="4235"/>
        <item x="4236"/>
        <item x="4237"/>
        <item x="4238"/>
        <item x="4239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4240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4244"/>
        <item x="3419"/>
        <item x="4268"/>
        <item x="4274"/>
        <item x="4287"/>
        <item x="3423"/>
        <item x="4294"/>
        <item x="3425"/>
        <item x="3426"/>
        <item x="3427"/>
        <item x="3428"/>
        <item x="3429"/>
        <item x="3430"/>
        <item x="3431"/>
        <item x="4297"/>
        <item x="7042"/>
        <item x="437"/>
        <item x="3435"/>
        <item x="3436"/>
        <item x="4298"/>
        <item x="4302"/>
        <item x="3439"/>
        <item x="3440"/>
        <item x="3441"/>
        <item x="3442"/>
        <item x="3443"/>
        <item x="3444"/>
        <item x="4305"/>
        <item x="4306"/>
        <item x="4307"/>
        <item x="3448"/>
        <item x="3449"/>
        <item x="3450"/>
        <item x="37"/>
        <item x="361"/>
        <item x="3453"/>
        <item x="3454"/>
        <item x="3455"/>
        <item x="3456"/>
        <item x="3457"/>
        <item x="4308"/>
        <item x="4331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228"/>
        <item x="3481"/>
        <item x="3482"/>
        <item x="3483"/>
        <item x="3484"/>
        <item x="3485"/>
        <item x="4334"/>
        <item x="3487"/>
        <item x="3488"/>
        <item x="3489"/>
        <item x="3490"/>
        <item x="3491"/>
        <item x="3492"/>
        <item x="3493"/>
        <item x="3494"/>
        <item x="3495"/>
        <item x="3496"/>
        <item x="4337"/>
        <item x="3498"/>
        <item x="3499"/>
        <item x="3500"/>
        <item x="3501"/>
        <item x="3502"/>
        <item x="3503"/>
        <item x="4356"/>
        <item x="3505"/>
        <item x="3506"/>
        <item x="4408"/>
        <item x="3508"/>
        <item x="3509"/>
        <item x="3510"/>
        <item x="3511"/>
        <item x="3512"/>
        <item x="3513"/>
        <item x="3514"/>
        <item x="3515"/>
        <item x="3516"/>
        <item x="3517"/>
        <item x="4409"/>
        <item x="4410"/>
        <item x="3520"/>
        <item x="3521"/>
        <item x="3522"/>
        <item x="3523"/>
        <item x="3524"/>
        <item x="3525"/>
        <item x="3526"/>
        <item x="3527"/>
        <item x="4411"/>
        <item x="1057"/>
        <item x="4412"/>
        <item x="4421"/>
        <item x="624"/>
        <item x="4422"/>
        <item x="3534"/>
        <item x="3535"/>
        <item x="3536"/>
        <item x="3537"/>
        <item x="3538"/>
        <item x="3539"/>
        <item x="3540"/>
        <item x="3541"/>
        <item x="4423"/>
        <item x="3543"/>
        <item x="3544"/>
        <item x="3545"/>
        <item x="3546"/>
        <item x="4424"/>
        <item x="4429"/>
        <item x="3549"/>
        <item x="3550"/>
        <item x="3551"/>
        <item x="3552"/>
        <item x="1257"/>
        <item x="3554"/>
        <item x="4431"/>
        <item x="3556"/>
        <item x="3557"/>
        <item x="4432"/>
        <item x="3559"/>
        <item x="3560"/>
        <item x="3561"/>
        <item x="4433"/>
        <item x="3563"/>
        <item x="3564"/>
        <item x="4438"/>
        <item x="3566"/>
        <item x="1059"/>
        <item x="7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4449"/>
        <item x="3583"/>
        <item x="3584"/>
        <item x="3585"/>
        <item x="3586"/>
        <item x="4450"/>
        <item x="4456"/>
        <item x="4457"/>
        <item x="4459"/>
        <item x="123"/>
        <item x="206"/>
        <item x="4460"/>
        <item x="3594"/>
        <item x="2715"/>
        <item x="3596"/>
        <item x="3597"/>
        <item x="3598"/>
        <item x="3599"/>
        <item x="3600"/>
        <item x="3601"/>
        <item x="3602"/>
        <item x="3603"/>
        <item x="3604"/>
        <item x="3605"/>
        <item x="4461"/>
        <item x="3607"/>
        <item x="3608"/>
        <item x="3609"/>
        <item x="3610"/>
        <item x="4466"/>
        <item x="3612"/>
        <item x="3613"/>
        <item x="3614"/>
        <item x="3615"/>
        <item x="3616"/>
        <item x="3617"/>
        <item x="3618"/>
        <item x="4469"/>
        <item x="4470"/>
        <item x="4472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5687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4478"/>
        <item x="4479"/>
        <item x="3661"/>
        <item x="3662"/>
        <item x="3663"/>
        <item x="3664"/>
        <item x="4486"/>
        <item x="4487"/>
        <item x="4488"/>
        <item x="3668"/>
        <item x="4489"/>
        <item x="3670"/>
        <item x="3671"/>
        <item x="4493"/>
        <item x="3673"/>
        <item x="4494"/>
        <item x="3675"/>
        <item x="3676"/>
        <item x="3677"/>
        <item x="3678"/>
        <item x="3679"/>
        <item x="3680"/>
        <item x="937"/>
        <item x="3682"/>
        <item x="3683"/>
        <item x="3684"/>
        <item x="3685"/>
        <item x="4501"/>
        <item x="3687"/>
        <item x="3688"/>
        <item x="3689"/>
        <item x="3690"/>
        <item x="3691"/>
        <item x="3692"/>
        <item x="3693"/>
        <item x="658"/>
        <item x="3695"/>
        <item x="4513"/>
        <item x="3697"/>
        <item x="3698"/>
        <item x="3699"/>
        <item x="3700"/>
        <item x="3701"/>
        <item x="3702"/>
        <item x="3703"/>
        <item x="3704"/>
        <item x="3705"/>
        <item x="3706"/>
        <item x="4514"/>
        <item x="4516"/>
        <item x="3709"/>
        <item x="4517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4518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4525"/>
        <item x="3750"/>
        <item x="3751"/>
        <item x="4530"/>
        <item x="3753"/>
        <item x="3754"/>
        <item x="3755"/>
        <item x="4531"/>
        <item x="4532"/>
        <item x="4533"/>
        <item x="4534"/>
        <item x="4536"/>
        <item x="3761"/>
        <item x="3762"/>
        <item x="3763"/>
        <item x="4540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4542"/>
        <item x="3779"/>
        <item x="3780"/>
        <item x="3781"/>
        <item x="3782"/>
        <item x="3783"/>
        <item x="3784"/>
        <item x="3785"/>
        <item x="3786"/>
        <item x="3787"/>
        <item x="3788"/>
        <item x="4544"/>
        <item x="4545"/>
        <item x="4552"/>
        <item x="4572"/>
        <item x="3793"/>
        <item x="3794"/>
        <item x="3795"/>
        <item x="3796"/>
        <item x="3797"/>
        <item x="3798"/>
        <item x="3799"/>
        <item x="3800"/>
        <item x="4573"/>
        <item x="4575"/>
        <item x="4576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4579"/>
        <item x="3818"/>
        <item x="3819"/>
        <item x="4582"/>
        <item x="3821"/>
        <item x="3822"/>
        <item x="3823"/>
        <item x="4583"/>
        <item x="3825"/>
        <item x="3826"/>
        <item x="3827"/>
        <item x="4609"/>
        <item x="3829"/>
        <item x="3830"/>
        <item x="3831"/>
        <item x="693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4610"/>
        <item x="3846"/>
        <item x="3847"/>
        <item x="3848"/>
        <item x="3849"/>
        <item x="3850"/>
        <item x="4611"/>
        <item x="4613"/>
        <item x="4617"/>
        <item x="3854"/>
        <item x="4618"/>
        <item x="3856"/>
        <item x="3857"/>
        <item x="3858"/>
        <item x="4619"/>
        <item x="3860"/>
        <item x="3861"/>
        <item x="3862"/>
        <item x="3863"/>
        <item x="4620"/>
        <item x="3865"/>
        <item x="3866"/>
        <item x="3867"/>
        <item x="3868"/>
        <item x="3869"/>
        <item x="3870"/>
        <item x="3871"/>
        <item x="3872"/>
        <item x="4621"/>
        <item x="3874"/>
        <item x="3875"/>
        <item x="3876"/>
        <item x="4622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4623"/>
        <item x="4624"/>
        <item x="7339"/>
        <item x="4625"/>
        <item x="4626"/>
        <item x="4629"/>
        <item x="465"/>
        <item x="3896"/>
        <item x="3897"/>
        <item x="3898"/>
        <item x="4630"/>
        <item x="4631"/>
        <item x="4633"/>
        <item x="207"/>
        <item x="4634"/>
        <item x="4640"/>
        <item x="372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1267"/>
        <item x="4643"/>
        <item x="3929"/>
        <item x="3930"/>
        <item x="3931"/>
        <item x="3932"/>
        <item x="3933"/>
        <item x="4650"/>
        <item x="3935"/>
        <item x="3936"/>
        <item x="3937"/>
        <item x="3938"/>
        <item x="3939"/>
        <item x="3940"/>
        <item x="3941"/>
        <item x="4651"/>
        <item x="3943"/>
        <item x="3944"/>
        <item x="3945"/>
        <item x="3946"/>
        <item x="3947"/>
        <item x="3948"/>
        <item x="4655"/>
        <item x="3950"/>
        <item x="3951"/>
        <item x="4657"/>
        <item x="4685"/>
        <item x="4696"/>
        <item x="4697"/>
        <item x="316"/>
        <item x="3957"/>
        <item x="3958"/>
        <item x="3959"/>
        <item x="3960"/>
        <item x="573"/>
        <item x="4698"/>
        <item x="4699"/>
        <item x="3964"/>
        <item x="3965"/>
        <item x="3966"/>
        <item x="3967"/>
        <item x="3968"/>
        <item x="3969"/>
        <item x="3970"/>
        <item x="3971"/>
        <item x="3972"/>
        <item x="4703"/>
        <item x="833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705"/>
        <item x="4001"/>
        <item x="227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706"/>
        <item x="4720"/>
        <item x="4017"/>
        <item x="4018"/>
        <item x="4019"/>
        <item x="4020"/>
        <item x="4721"/>
        <item x="4722"/>
        <item x="4023"/>
        <item x="4024"/>
        <item x="4025"/>
        <item x="4026"/>
        <item x="4027"/>
        <item x="4028"/>
        <item x="4029"/>
        <item x="4030"/>
        <item x="4031"/>
        <item x="4032"/>
        <item x="4723"/>
        <item x="4034"/>
        <item x="4035"/>
        <item x="4036"/>
        <item x="4037"/>
        <item x="4038"/>
        <item x="4039"/>
        <item x="4040"/>
        <item x="4731"/>
        <item x="4732"/>
        <item x="4043"/>
        <item x="4044"/>
        <item x="4733"/>
        <item x="4735"/>
        <item x="4736"/>
        <item x="4737"/>
        <item x="4049"/>
        <item x="4050"/>
        <item x="4756"/>
        <item x="4052"/>
        <item x="4053"/>
        <item x="4054"/>
        <item x="4757"/>
        <item x="4056"/>
        <item x="4057"/>
        <item x="4058"/>
        <item x="4059"/>
        <item x="4764"/>
        <item x="4061"/>
        <item x="4062"/>
        <item x="4063"/>
        <item x="4776"/>
        <item x="4065"/>
        <item x="4066"/>
        <item x="4067"/>
        <item x="4068"/>
        <item x="4069"/>
        <item x="4070"/>
        <item x="4071"/>
        <item x="4794"/>
        <item x="4073"/>
        <item x="4074"/>
        <item x="4075"/>
        <item x="4076"/>
        <item x="4077"/>
        <item x="4078"/>
        <item x="4079"/>
        <item x="4795"/>
        <item x="4081"/>
        <item x="4082"/>
        <item x="4083"/>
        <item x="4084"/>
        <item x="4796"/>
        <item x="4086"/>
        <item x="4087"/>
        <item x="4088"/>
        <item x="6056"/>
        <item x="4090"/>
        <item x="4091"/>
        <item x="4803"/>
        <item x="4093"/>
        <item x="4094"/>
        <item x="4095"/>
        <item x="4096"/>
        <item x="4097"/>
        <item x="4098"/>
        <item x="4099"/>
        <item x="4804"/>
        <item x="4820"/>
        <item x="4102"/>
        <item x="4103"/>
        <item x="4104"/>
        <item x="4105"/>
        <item x="4106"/>
        <item x="4107"/>
        <item x="4821"/>
        <item x="4109"/>
        <item x="4822"/>
        <item x="4823"/>
        <item x="4829"/>
        <item x="4113"/>
        <item x="4114"/>
        <item x="4115"/>
        <item x="4116"/>
        <item x="4117"/>
        <item x="4118"/>
        <item x="4119"/>
        <item x="4120"/>
        <item x="4831"/>
        <item x="4837"/>
        <item x="4838"/>
        <item x="4124"/>
        <item x="4125"/>
        <item x="4126"/>
        <item x="4127"/>
        <item x="4128"/>
        <item x="4129"/>
        <item x="4130"/>
        <item x="4131"/>
        <item x="4839"/>
        <item x="4133"/>
        <item x="4134"/>
        <item x="4135"/>
        <item x="4136"/>
        <item x="413"/>
        <item x="4138"/>
        <item x="4139"/>
        <item x="4140"/>
        <item x="4843"/>
        <item x="4847"/>
        <item x="4143"/>
        <item x="4144"/>
        <item x="4145"/>
        <item x="569"/>
        <item x="4147"/>
        <item x="4148"/>
        <item x="4149"/>
        <item x="4150"/>
        <item x="4151"/>
        <item x="4152"/>
        <item x="4859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861"/>
        <item x="4168"/>
        <item x="4169"/>
        <item x="4170"/>
        <item x="4171"/>
        <item x="7346"/>
        <item x="4173"/>
        <item x="4174"/>
        <item x="4175"/>
        <item x="4176"/>
        <item x="4177"/>
        <item x="4866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769"/>
        <item x="4873"/>
        <item x="4195"/>
        <item x="4196"/>
        <item x="4197"/>
        <item x="4198"/>
        <item x="4199"/>
        <item x="4200"/>
        <item x="4201"/>
        <item x="4897"/>
        <item x="4203"/>
        <item x="4204"/>
        <item x="4205"/>
        <item x="4206"/>
        <item x="4207"/>
        <item x="4899"/>
        <item x="4900"/>
        <item x="4901"/>
        <item x="4903"/>
        <item x="4212"/>
        <item x="4213"/>
        <item x="4214"/>
        <item x="4215"/>
        <item x="4216"/>
        <item x="4217"/>
        <item x="4907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908"/>
        <item x="4232"/>
        <item x="4233"/>
        <item x="4917"/>
        <item x="4922"/>
        <item x="217"/>
        <item x="4923"/>
        <item x="4924"/>
        <item x="4931"/>
        <item x="4932"/>
        <item x="4241"/>
        <item x="4242"/>
        <item x="4243"/>
        <item x="661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945"/>
        <item x="4269"/>
        <item x="4270"/>
        <item x="4271"/>
        <item x="4272"/>
        <item x="4273"/>
        <item x="559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974"/>
        <item x="4288"/>
        <item x="4289"/>
        <item x="4290"/>
        <item x="4291"/>
        <item x="4292"/>
        <item x="4293"/>
        <item x="223"/>
        <item x="4295"/>
        <item x="4296"/>
        <item x="4975"/>
        <item x="4978"/>
        <item x="4299"/>
        <item x="4300"/>
        <item x="4301"/>
        <item x="4983"/>
        <item x="4303"/>
        <item x="4304"/>
        <item x="4986"/>
        <item x="4987"/>
        <item x="4989"/>
        <item x="4996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999"/>
        <item x="4332"/>
        <item x="4333"/>
        <item x="609"/>
        <item x="4335"/>
        <item x="4336"/>
        <item x="5002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5003"/>
        <item x="4357"/>
        <item x="4358"/>
        <item x="4359"/>
        <item x="4360"/>
        <item x="4361"/>
        <item x="4362"/>
        <item x="4363"/>
        <item x="4364"/>
        <item x="4365"/>
        <item x="5624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5006"/>
        <item x="5008"/>
        <item x="5011"/>
        <item x="1085"/>
        <item x="5012"/>
        <item x="4413"/>
        <item x="4414"/>
        <item x="4415"/>
        <item x="4416"/>
        <item x="4417"/>
        <item x="4418"/>
        <item x="4419"/>
        <item x="4420"/>
        <item x="5017"/>
        <item x="5020"/>
        <item x="5027"/>
        <item x="5033"/>
        <item x="4425"/>
        <item x="4426"/>
        <item x="4427"/>
        <item x="4428"/>
        <item x="801"/>
        <item x="4430"/>
        <item x="870"/>
        <item x="5037"/>
        <item x="5038"/>
        <item x="4434"/>
        <item x="4435"/>
        <item x="4436"/>
        <item x="4437"/>
        <item x="5040"/>
        <item x="4439"/>
        <item x="4440"/>
        <item x="4441"/>
        <item x="4442"/>
        <item x="4443"/>
        <item x="4444"/>
        <item x="4445"/>
        <item x="4446"/>
        <item x="4447"/>
        <item x="4448"/>
        <item x="5041"/>
        <item x="5045"/>
        <item x="4451"/>
        <item x="4452"/>
        <item x="4453"/>
        <item x="4454"/>
        <item x="4455"/>
        <item x="172"/>
        <item x="5046"/>
        <item x="4458"/>
        <item x="5047"/>
        <item x="5048"/>
        <item x="5049"/>
        <item x="4462"/>
        <item x="4463"/>
        <item x="4464"/>
        <item x="4465"/>
        <item x="494"/>
        <item x="4467"/>
        <item x="4468"/>
        <item x="5050"/>
        <item x="5051"/>
        <item x="4471"/>
        <item x="5053"/>
        <item x="4473"/>
        <item x="4474"/>
        <item x="4475"/>
        <item x="4476"/>
        <item x="4477"/>
        <item x="5056"/>
        <item x="5057"/>
        <item x="4480"/>
        <item x="4481"/>
        <item x="4482"/>
        <item x="4483"/>
        <item x="4484"/>
        <item x="4485"/>
        <item x="5058"/>
        <item x="5068"/>
        <item x="5069"/>
        <item x="5070"/>
        <item x="4490"/>
        <item x="4491"/>
        <item x="4492"/>
        <item x="5071"/>
        <item x="5072"/>
        <item x="4495"/>
        <item x="4496"/>
        <item x="4497"/>
        <item x="4498"/>
        <item x="4499"/>
        <item x="4500"/>
        <item x="5076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5077"/>
        <item x="5078"/>
        <item x="4515"/>
        <item x="5079"/>
        <item x="5082"/>
        <item x="5083"/>
        <item x="4519"/>
        <item x="4520"/>
        <item x="4521"/>
        <item x="4522"/>
        <item x="4523"/>
        <item x="4524"/>
        <item x="211"/>
        <item x="4526"/>
        <item x="4527"/>
        <item x="4528"/>
        <item x="4529"/>
        <item x="5087"/>
        <item x="460"/>
        <item x="5089"/>
        <item x="5098"/>
        <item x="5099"/>
        <item x="7363"/>
        <item x="5104"/>
        <item x="4537"/>
        <item x="4538"/>
        <item x="4539"/>
        <item x="404"/>
        <item x="4541"/>
        <item x="5105"/>
        <item x="4543"/>
        <item x="5109"/>
        <item x="5111"/>
        <item x="4546"/>
        <item x="4547"/>
        <item x="7761"/>
        <item x="4549"/>
        <item x="4550"/>
        <item x="4551"/>
        <item x="5113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5129"/>
        <item x="5133"/>
        <item x="4574"/>
        <item x="5135"/>
        <item x="5142"/>
        <item x="4577"/>
        <item x="4578"/>
        <item x="5150"/>
        <item x="4580"/>
        <item x="4581"/>
        <item x="5154"/>
        <item x="5167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576"/>
        <item x="5183"/>
        <item x="5184"/>
        <item x="4612"/>
        <item x="5185"/>
        <item x="4614"/>
        <item x="4615"/>
        <item x="4616"/>
        <item x="5186"/>
        <item x="5190"/>
        <item x="5191"/>
        <item x="5192"/>
        <item x="618"/>
        <item x="5193"/>
        <item x="5196"/>
        <item x="5198"/>
        <item x="5205"/>
        <item x="5206"/>
        <item x="4627"/>
        <item x="4628"/>
        <item x="5207"/>
        <item x="5212"/>
        <item x="5223"/>
        <item x="225"/>
        <item x="5226"/>
        <item x="5227"/>
        <item x="4635"/>
        <item x="4636"/>
        <item x="4637"/>
        <item x="4638"/>
        <item x="4639"/>
        <item x="5239"/>
        <item x="4641"/>
        <item x="4642"/>
        <item x="5269"/>
        <item x="4644"/>
        <item x="4645"/>
        <item x="4646"/>
        <item x="4647"/>
        <item x="4648"/>
        <item x="4649"/>
        <item x="5270"/>
        <item x="5271"/>
        <item x="4652"/>
        <item x="4653"/>
        <item x="4654"/>
        <item x="5272"/>
        <item x="4656"/>
        <item x="5273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5284"/>
        <item x="4686"/>
        <item x="4687"/>
        <item x="4688"/>
        <item x="4689"/>
        <item x="4690"/>
        <item x="4691"/>
        <item x="4692"/>
        <item x="4693"/>
        <item x="4694"/>
        <item x="4695"/>
        <item x="664"/>
        <item x="5285"/>
        <item x="5286"/>
        <item x="464"/>
        <item x="4700"/>
        <item x="4701"/>
        <item x="4702"/>
        <item x="5287"/>
        <item x="4704"/>
        <item x="770"/>
        <item x="5289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5310"/>
        <item x="5321"/>
        <item x="5322"/>
        <item x="5326"/>
        <item x="4724"/>
        <item x="4725"/>
        <item x="4726"/>
        <item x="4727"/>
        <item x="4728"/>
        <item x="4729"/>
        <item x="4730"/>
        <item x="5333"/>
        <item x="5358"/>
        <item x="58"/>
        <item x="4734"/>
        <item x="5364"/>
        <item x="771"/>
        <item x="5406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5419"/>
        <item x="5426"/>
        <item x="4758"/>
        <item x="4759"/>
        <item x="4760"/>
        <item x="4761"/>
        <item x="4762"/>
        <item x="4763"/>
        <item x="1117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5429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5448"/>
        <item x="5449"/>
        <item x="5450"/>
        <item x="4797"/>
        <item x="4798"/>
        <item x="4799"/>
        <item x="4800"/>
        <item x="4801"/>
        <item x="4802"/>
        <item x="5451"/>
        <item x="1275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5452"/>
        <item x="1134"/>
        <item x="5453"/>
        <item x="5454"/>
        <item x="4824"/>
        <item x="4825"/>
        <item x="4826"/>
        <item x="4827"/>
        <item x="4828"/>
        <item x="5456"/>
        <item x="4830"/>
        <item x="5480"/>
        <item x="4832"/>
        <item x="4833"/>
        <item x="4834"/>
        <item x="4835"/>
        <item x="4836"/>
        <item x="5493"/>
        <item x="5494"/>
        <item x="5495"/>
        <item x="4840"/>
        <item x="4841"/>
        <item x="4842"/>
        <item x="5505"/>
        <item x="4844"/>
        <item x="4845"/>
        <item x="4846"/>
        <item x="5506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5507"/>
        <item x="4860"/>
        <item x="5510"/>
        <item x="4862"/>
        <item x="4863"/>
        <item x="4864"/>
        <item x="4865"/>
        <item x="5521"/>
        <item x="4867"/>
        <item x="4868"/>
        <item x="4869"/>
        <item x="4870"/>
        <item x="4871"/>
        <item x="4872"/>
        <item x="5522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5525"/>
        <item x="4898"/>
        <item x="5526"/>
        <item x="5533"/>
        <item x="5534"/>
        <item x="4902"/>
        <item x="5535"/>
        <item x="4904"/>
        <item x="4905"/>
        <item x="4906"/>
        <item x="5537"/>
        <item x="5555"/>
        <item x="4909"/>
        <item x="4910"/>
        <item x="4911"/>
        <item x="4912"/>
        <item x="4913"/>
        <item x="4914"/>
        <item x="4915"/>
        <item x="4916"/>
        <item x="5572"/>
        <item x="4918"/>
        <item x="4919"/>
        <item x="4920"/>
        <item x="4921"/>
        <item x="5576"/>
        <item x="5582"/>
        <item x="5584"/>
        <item x="4925"/>
        <item x="4926"/>
        <item x="4927"/>
        <item x="4928"/>
        <item x="4929"/>
        <item x="4930"/>
        <item x="5585"/>
        <item x="5588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5589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5590"/>
        <item x="5591"/>
        <item x="4976"/>
        <item x="4977"/>
        <item x="5592"/>
        <item x="4979"/>
        <item x="4980"/>
        <item x="4981"/>
        <item x="4982"/>
        <item x="5602"/>
        <item x="4984"/>
        <item x="4985"/>
        <item x="5612"/>
        <item x="5614"/>
        <item x="4988"/>
        <item x="5615"/>
        <item x="4990"/>
        <item x="4991"/>
        <item x="4992"/>
        <item x="4993"/>
        <item x="4994"/>
        <item x="4995"/>
        <item x="5617"/>
        <item x="4997"/>
        <item x="4998"/>
        <item x="5623"/>
        <item x="5000"/>
        <item x="5001"/>
        <item x="5625"/>
        <item x="5626"/>
        <item x="5004"/>
        <item x="5005"/>
        <item x="5627"/>
        <item x="5007"/>
        <item x="602"/>
        <item x="5009"/>
        <item x="5010"/>
        <item x="5628"/>
        <item x="5629"/>
        <item x="5013"/>
        <item x="5014"/>
        <item x="5015"/>
        <item x="3168"/>
        <item x="5633"/>
        <item x="5018"/>
        <item x="5019"/>
        <item x="5638"/>
        <item x="5021"/>
        <item x="5022"/>
        <item x="5023"/>
        <item x="5024"/>
        <item x="5025"/>
        <item x="5026"/>
        <item x="5643"/>
        <item x="5028"/>
        <item x="5029"/>
        <item x="5030"/>
        <item x="5031"/>
        <item x="5032"/>
        <item x="5644"/>
        <item x="5034"/>
        <item x="5035"/>
        <item x="5036"/>
        <item x="5647"/>
        <item x="1015"/>
        <item x="5039"/>
        <item x="5659"/>
        <item x="5660"/>
        <item x="5042"/>
        <item x="5043"/>
        <item x="5044"/>
        <item x="1024"/>
        <item x="5672"/>
        <item x="5689"/>
        <item x="362"/>
        <item x="5691"/>
        <item x="5692"/>
        <item x="5693"/>
        <item x="5052"/>
        <item x="5694"/>
        <item x="5054"/>
        <item x="4548"/>
        <item x="5695"/>
        <item x="5701"/>
        <item x="530"/>
        <item x="5059"/>
        <item x="5060"/>
        <item x="5061"/>
        <item x="5062"/>
        <item x="5063"/>
        <item x="5064"/>
        <item x="5065"/>
        <item x="5066"/>
        <item x="5067"/>
        <item x="5705"/>
        <item x="5706"/>
        <item x="5710"/>
        <item x="5713"/>
        <item x="5717"/>
        <item x="5073"/>
        <item x="5074"/>
        <item x="5075"/>
        <item x="5720"/>
        <item x="5721"/>
        <item x="627"/>
        <item x="203"/>
        <item x="5080"/>
        <item x="8023"/>
        <item x="5729"/>
        <item x="5730"/>
        <item x="5084"/>
        <item x="5085"/>
        <item x="5086"/>
        <item x="5732"/>
        <item x="5088"/>
        <item x="842"/>
        <item x="5090"/>
        <item x="5091"/>
        <item x="5092"/>
        <item x="5093"/>
        <item x="5094"/>
        <item x="5095"/>
        <item x="5081"/>
        <item x="5097"/>
        <item x="5741"/>
        <item x="5750"/>
        <item x="5100"/>
        <item x="7286"/>
        <item x="5102"/>
        <item x="5103"/>
        <item x="47"/>
        <item x="5751"/>
        <item x="5106"/>
        <item x="5107"/>
        <item x="5108"/>
        <item x="531"/>
        <item x="5110"/>
        <item x="1276"/>
        <item x="6004"/>
        <item x="5752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753"/>
        <item x="5130"/>
        <item x="5131"/>
        <item x="5132"/>
        <item x="5771"/>
        <item x="5134"/>
        <item x="5772"/>
        <item x="5136"/>
        <item x="5137"/>
        <item x="5138"/>
        <item x="5139"/>
        <item x="5140"/>
        <item x="5141"/>
        <item x="622"/>
        <item x="5143"/>
        <item x="5144"/>
        <item x="5145"/>
        <item x="5146"/>
        <item x="5147"/>
        <item x="5148"/>
        <item x="5149"/>
        <item x="5773"/>
        <item x="5151"/>
        <item x="5152"/>
        <item x="5153"/>
        <item x="5775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776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838"/>
        <item x="5781"/>
        <item x="5788"/>
        <item x="5798"/>
        <item x="5187"/>
        <item x="5188"/>
        <item x="5189"/>
        <item x="5810"/>
        <item x="5811"/>
        <item x="5819"/>
        <item x="5838"/>
        <item x="5194"/>
        <item x="5195"/>
        <item x="5845"/>
        <item x="5197"/>
        <item x="5853"/>
        <item x="5199"/>
        <item x="5200"/>
        <item x="5201"/>
        <item x="5202"/>
        <item x="5203"/>
        <item x="5204"/>
        <item x="5854"/>
        <item x="5859"/>
        <item x="969"/>
        <item x="5208"/>
        <item x="5209"/>
        <item x="5210"/>
        <item x="5211"/>
        <item x="5861"/>
        <item x="5213"/>
        <item x="5214"/>
        <item x="5215"/>
        <item x="5216"/>
        <item x="5217"/>
        <item x="5218"/>
        <item x="5219"/>
        <item x="5220"/>
        <item x="5221"/>
        <item x="5222"/>
        <item x="5862"/>
        <item x="5224"/>
        <item x="5225"/>
        <item x="5863"/>
        <item x="5864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865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869"/>
        <item x="5875"/>
        <item x="987"/>
        <item x="5881"/>
        <item x="5882"/>
        <item x="5274"/>
        <item x="5275"/>
        <item x="5276"/>
        <item x="5277"/>
        <item x="5278"/>
        <item x="5279"/>
        <item x="5280"/>
        <item x="5281"/>
        <item x="5282"/>
        <item x="5283"/>
        <item x="5884"/>
        <item x="5886"/>
        <item x="5887"/>
        <item x="5892"/>
        <item x="5288"/>
        <item x="5897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898"/>
        <item x="5311"/>
        <item x="5312"/>
        <item x="5313"/>
        <item x="5314"/>
        <item x="5315"/>
        <item x="5316"/>
        <item x="5317"/>
        <item x="5318"/>
        <item x="5319"/>
        <item x="5320"/>
        <item x="5899"/>
        <item x="553"/>
        <item x="5323"/>
        <item x="5324"/>
        <item x="5325"/>
        <item x="5903"/>
        <item x="5327"/>
        <item x="5328"/>
        <item x="5329"/>
        <item x="5330"/>
        <item x="5331"/>
        <item x="5332"/>
        <item x="5910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914"/>
        <item x="5359"/>
        <item x="5360"/>
        <item x="5361"/>
        <item x="5362"/>
        <item x="5363"/>
        <item x="5915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170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916"/>
        <item x="5420"/>
        <item x="5421"/>
        <item x="5422"/>
        <item x="5423"/>
        <item x="5424"/>
        <item x="5425"/>
        <item x="5922"/>
        <item x="7290"/>
        <item x="5428"/>
        <item x="45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934"/>
        <item x="5959"/>
        <item x="5972"/>
        <item x="155"/>
        <item x="5991"/>
        <item x="5992"/>
        <item x="5995"/>
        <item x="5455"/>
        <item x="599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999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6019"/>
        <item x="6020"/>
        <item x="6023"/>
        <item x="5496"/>
        <item x="5497"/>
        <item x="5498"/>
        <item x="5499"/>
        <item x="5500"/>
        <item x="5501"/>
        <item x="5502"/>
        <item x="5503"/>
        <item x="5504"/>
        <item x="512"/>
        <item x="6031"/>
        <item x="6037"/>
        <item x="5508"/>
        <item x="5509"/>
        <item x="6069"/>
        <item x="5511"/>
        <item x="5512"/>
        <item x="5513"/>
        <item x="5514"/>
        <item x="5515"/>
        <item x="5516"/>
        <item x="5517"/>
        <item x="5518"/>
        <item x="5519"/>
        <item x="5520"/>
        <item x="669"/>
        <item x="6075"/>
        <item x="5523"/>
        <item x="5524"/>
        <item x="6076"/>
        <item x="6077"/>
        <item x="5527"/>
        <item x="5528"/>
        <item x="5529"/>
        <item x="5530"/>
        <item x="5531"/>
        <item x="5532"/>
        <item x="6078"/>
        <item x="6087"/>
        <item x="6088"/>
        <item x="5536"/>
        <item x="6108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6109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239"/>
        <item x="5573"/>
        <item x="5574"/>
        <item x="5575"/>
        <item x="6112"/>
        <item x="5577"/>
        <item x="5578"/>
        <item x="5579"/>
        <item x="5580"/>
        <item x="5581"/>
        <item x="1034"/>
        <item x="5583"/>
        <item x="312"/>
        <item x="6121"/>
        <item x="5586"/>
        <item x="5587"/>
        <item x="6124"/>
        <item x="6125"/>
        <item x="6128"/>
        <item x="6129"/>
        <item x="6130"/>
        <item x="5593"/>
        <item x="5594"/>
        <item x="5595"/>
        <item x="5596"/>
        <item x="5597"/>
        <item x="5598"/>
        <item x="5599"/>
        <item x="5600"/>
        <item x="5601"/>
        <item x="93"/>
        <item x="5603"/>
        <item x="5604"/>
        <item x="5605"/>
        <item x="5606"/>
        <item x="5607"/>
        <item x="5608"/>
        <item x="5609"/>
        <item x="5610"/>
        <item x="5611"/>
        <item x="6131"/>
        <item x="5613"/>
        <item x="1103"/>
        <item x="6136"/>
        <item x="5616"/>
        <item x="6137"/>
        <item x="5618"/>
        <item x="5619"/>
        <item x="5620"/>
        <item x="5621"/>
        <item x="5622"/>
        <item x="6140"/>
        <item x="8077"/>
        <item x="6143"/>
        <item x="6144"/>
        <item x="6145"/>
        <item x="6157"/>
        <item x="6171"/>
        <item x="5630"/>
        <item x="5631"/>
        <item x="5632"/>
        <item x="6184"/>
        <item x="8285"/>
        <item x="5635"/>
        <item x="5636"/>
        <item x="5637"/>
        <item x="6186"/>
        <item x="5639"/>
        <item x="5640"/>
        <item x="5641"/>
        <item x="5642"/>
        <item x="6193"/>
        <item x="6195"/>
        <item x="5645"/>
        <item x="5646"/>
        <item x="6196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6199"/>
        <item x="620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638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3635"/>
        <item x="5688"/>
        <item x="1105"/>
        <item x="5690"/>
        <item x="6209"/>
        <item x="6210"/>
        <item x="6219"/>
        <item x="6220"/>
        <item x="6232"/>
        <item x="5696"/>
        <item x="5697"/>
        <item x="5698"/>
        <item x="5699"/>
        <item x="5700"/>
        <item x="6237"/>
        <item x="5702"/>
        <item x="5703"/>
        <item x="5704"/>
        <item x="6241"/>
        <item x="6245"/>
        <item x="5707"/>
        <item x="5708"/>
        <item x="5709"/>
        <item x="6250"/>
        <item x="5711"/>
        <item x="5712"/>
        <item x="6270"/>
        <item x="5714"/>
        <item x="5715"/>
        <item x="5716"/>
        <item x="1035"/>
        <item x="5718"/>
        <item x="5719"/>
        <item x="6286"/>
        <item x="6288"/>
        <item x="5722"/>
        <item x="5723"/>
        <item x="5724"/>
        <item x="5725"/>
        <item x="5726"/>
        <item x="5727"/>
        <item x="5728"/>
        <item x="6305"/>
        <item x="718"/>
        <item x="5731"/>
        <item x="6306"/>
        <item x="5733"/>
        <item x="5734"/>
        <item x="5735"/>
        <item x="5736"/>
        <item x="5737"/>
        <item x="5738"/>
        <item x="5739"/>
        <item x="5740"/>
        <item x="6307"/>
        <item x="5742"/>
        <item x="5743"/>
        <item x="5744"/>
        <item x="5745"/>
        <item x="5746"/>
        <item x="5747"/>
        <item x="5748"/>
        <item x="5749"/>
        <item x="6308"/>
        <item x="1277"/>
        <item x="941"/>
        <item x="212"/>
        <item x="5754"/>
        <item x="5755"/>
        <item x="5756"/>
        <item x="5757"/>
        <item x="5758"/>
        <item x="5759"/>
        <item x="5760"/>
        <item x="5761"/>
        <item x="2926"/>
        <item x="5763"/>
        <item x="5764"/>
        <item x="5765"/>
        <item x="5766"/>
        <item x="5767"/>
        <item x="5768"/>
        <item x="5769"/>
        <item x="5770"/>
        <item x="6309"/>
        <item x="6310"/>
        <item x="6311"/>
        <item x="5774"/>
        <item x="6333"/>
        <item x="6345"/>
        <item x="5777"/>
        <item x="5778"/>
        <item x="5779"/>
        <item x="5780"/>
        <item x="6350"/>
        <item x="5782"/>
        <item x="5783"/>
        <item x="5784"/>
        <item x="5785"/>
        <item x="5786"/>
        <item x="5787"/>
        <item x="6370"/>
        <item x="5789"/>
        <item x="5790"/>
        <item x="5791"/>
        <item x="5792"/>
        <item x="5793"/>
        <item x="5794"/>
        <item x="5795"/>
        <item x="5796"/>
        <item x="5797"/>
        <item x="204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6375"/>
        <item x="6376"/>
        <item x="5812"/>
        <item x="5813"/>
        <item x="5814"/>
        <item x="5815"/>
        <item x="5816"/>
        <item x="5817"/>
        <item x="5818"/>
        <item x="574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6377"/>
        <item x="5839"/>
        <item x="5840"/>
        <item x="5841"/>
        <item x="5842"/>
        <item x="5843"/>
        <item x="5844"/>
        <item x="173"/>
        <item x="5846"/>
        <item x="5847"/>
        <item x="5848"/>
        <item x="5849"/>
        <item x="5850"/>
        <item x="5851"/>
        <item x="5852"/>
        <item x="6378"/>
        <item x="121"/>
        <item x="5855"/>
        <item x="5856"/>
        <item x="5857"/>
        <item x="5858"/>
        <item x="6379"/>
        <item x="5860"/>
        <item x="6383"/>
        <item x="6384"/>
        <item x="6385"/>
        <item x="6386"/>
        <item x="6389"/>
        <item x="5866"/>
        <item x="5867"/>
        <item x="5868"/>
        <item x="1278"/>
        <item x="5870"/>
        <item x="5871"/>
        <item x="5872"/>
        <item x="5873"/>
        <item x="5874"/>
        <item x="681"/>
        <item x="5876"/>
        <item x="5877"/>
        <item x="5878"/>
        <item x="5879"/>
        <item x="5880"/>
        <item x="6390"/>
        <item x="6397"/>
        <item x="5883"/>
        <item x="6399"/>
        <item x="5885"/>
        <item x="6400"/>
        <item x="6401"/>
        <item x="5888"/>
        <item x="5889"/>
        <item x="5890"/>
        <item x="5891"/>
        <item x="6404"/>
        <item x="5893"/>
        <item x="5894"/>
        <item x="5895"/>
        <item x="5896"/>
        <item x="391"/>
        <item x="6405"/>
        <item x="394"/>
        <item x="5900"/>
        <item x="5901"/>
        <item x="5902"/>
        <item x="6406"/>
        <item x="5904"/>
        <item x="5905"/>
        <item x="5906"/>
        <item x="5907"/>
        <item x="5908"/>
        <item x="5909"/>
        <item x="6435"/>
        <item x="5911"/>
        <item x="5912"/>
        <item x="5913"/>
        <item x="6436"/>
        <item x="6437"/>
        <item x="6447"/>
        <item x="5917"/>
        <item x="5918"/>
        <item x="5919"/>
        <item x="5920"/>
        <item x="5921"/>
        <item x="6448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6449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75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6451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6453"/>
        <item x="6466"/>
        <item x="5993"/>
        <item x="5994"/>
        <item x="6467"/>
        <item x="6477"/>
        <item x="5997"/>
        <item x="5998"/>
        <item x="6480"/>
        <item x="6000"/>
        <item x="6001"/>
        <item x="6002"/>
        <item x="6003"/>
        <item x="3433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482"/>
        <item x="526"/>
        <item x="6021"/>
        <item x="6022"/>
        <item x="6483"/>
        <item x="6024"/>
        <item x="6025"/>
        <item x="6026"/>
        <item x="6027"/>
        <item x="6028"/>
        <item x="6029"/>
        <item x="637"/>
        <item x="6486"/>
        <item x="6032"/>
        <item x="6033"/>
        <item x="6034"/>
        <item x="6035"/>
        <item x="6036"/>
        <item x="6493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3595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515"/>
        <item x="6070"/>
        <item x="6071"/>
        <item x="6072"/>
        <item x="6073"/>
        <item x="6074"/>
        <item x="6516"/>
        <item x="6517"/>
        <item x="6518"/>
        <item x="6520"/>
        <item x="6079"/>
        <item x="6080"/>
        <item x="6081"/>
        <item x="6082"/>
        <item x="6083"/>
        <item x="6084"/>
        <item x="6085"/>
        <item x="6086"/>
        <item x="6523"/>
        <item x="6526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527"/>
        <item x="6528"/>
        <item x="6110"/>
        <item x="6111"/>
        <item x="6530"/>
        <item x="6113"/>
        <item x="6114"/>
        <item x="6115"/>
        <item x="6116"/>
        <item x="6117"/>
        <item x="6118"/>
        <item x="6119"/>
        <item x="6120"/>
        <item x="6531"/>
        <item x="6122"/>
        <item x="6123"/>
        <item x="6532"/>
        <item x="1279"/>
        <item x="6126"/>
        <item x="6127"/>
        <item x="6537"/>
        <item x="6543"/>
        <item x="6544"/>
        <item x="6545"/>
        <item x="6132"/>
        <item x="6133"/>
        <item x="6134"/>
        <item x="6135"/>
        <item x="6549"/>
        <item x="6551"/>
        <item x="6138"/>
        <item x="6139"/>
        <item x="6552"/>
        <item x="6141"/>
        <item x="6142"/>
        <item x="446"/>
        <item x="6553"/>
        <item x="6554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1036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574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23"/>
        <item x="6185"/>
        <item x="6575"/>
        <item x="6187"/>
        <item x="6188"/>
        <item x="6189"/>
        <item x="6190"/>
        <item x="6191"/>
        <item x="6192"/>
        <item x="6578"/>
        <item x="6194"/>
        <item x="6590"/>
        <item x="6591"/>
        <item x="6197"/>
        <item x="6198"/>
        <item x="6595"/>
        <item x="6601"/>
        <item x="6201"/>
        <item x="6202"/>
        <item x="6203"/>
        <item x="6204"/>
        <item x="6205"/>
        <item x="6206"/>
        <item x="6207"/>
        <item x="6208"/>
        <item x="1282"/>
        <item x="6602"/>
        <item x="6211"/>
        <item x="6212"/>
        <item x="6213"/>
        <item x="6214"/>
        <item x="6215"/>
        <item x="6216"/>
        <item x="6217"/>
        <item x="6218"/>
        <item x="6619"/>
        <item x="66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621"/>
        <item x="6233"/>
        <item x="6234"/>
        <item x="6235"/>
        <item x="6236"/>
        <item x="6636"/>
        <item x="6238"/>
        <item x="6239"/>
        <item x="6240"/>
        <item x="6637"/>
        <item x="6242"/>
        <item x="6243"/>
        <item x="6244"/>
        <item x="6639"/>
        <item x="6246"/>
        <item x="6247"/>
        <item x="6248"/>
        <item x="6249"/>
        <item x="6656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672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674"/>
        <item x="6287"/>
        <item x="667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680"/>
        <item x="6681"/>
        <item x="6686"/>
        <item x="6690"/>
        <item x="6691"/>
        <item x="626"/>
        <item x="6713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714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431"/>
        <item x="6346"/>
        <item x="6347"/>
        <item x="6348"/>
        <item x="6349"/>
        <item x="6715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738"/>
        <item x="6371"/>
        <item x="6372"/>
        <item x="6373"/>
        <item x="6374"/>
        <item x="6741"/>
        <item x="847"/>
        <item x="6763"/>
        <item x="6764"/>
        <item x="187"/>
        <item x="6380"/>
        <item x="6381"/>
        <item x="6382"/>
        <item x="6765"/>
        <item x="6766"/>
        <item x="773"/>
        <item x="6769"/>
        <item x="6387"/>
        <item x="6388"/>
        <item x="6770"/>
        <item x="6774"/>
        <item x="6391"/>
        <item x="6392"/>
        <item x="6393"/>
        <item x="6394"/>
        <item x="6395"/>
        <item x="6396"/>
        <item x="6775"/>
        <item x="6398"/>
        <item x="6776"/>
        <item x="6777"/>
        <item x="6778"/>
        <item x="6402"/>
        <item x="6403"/>
        <item x="651"/>
        <item x="6779"/>
        <item x="6784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785"/>
        <item x="6798"/>
        <item x="6814"/>
        <item x="6438"/>
        <item x="6439"/>
        <item x="6440"/>
        <item x="6441"/>
        <item x="6442"/>
        <item x="6443"/>
        <item x="6444"/>
        <item x="6445"/>
        <item x="6446"/>
        <item x="6819"/>
        <item x="953"/>
        <item x="6826"/>
        <item x="6450"/>
        <item x="6828"/>
        <item x="6452"/>
        <item x="1026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839"/>
        <item x="6840"/>
        <item x="6468"/>
        <item x="6469"/>
        <item x="6470"/>
        <item x="6471"/>
        <item x="6472"/>
        <item x="6473"/>
        <item x="6474"/>
        <item x="6475"/>
        <item x="6476"/>
        <item x="6844"/>
        <item x="6478"/>
        <item x="6479"/>
        <item x="6848"/>
        <item x="6481"/>
        <item x="6849"/>
        <item x="6850"/>
        <item x="6484"/>
        <item x="6485"/>
        <item x="6852"/>
        <item x="6487"/>
        <item x="6488"/>
        <item x="6489"/>
        <item x="6490"/>
        <item x="6491"/>
        <item x="6492"/>
        <item x="1109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854"/>
        <item x="6855"/>
        <item x="6856"/>
        <item x="6857"/>
        <item x="6519"/>
        <item x="6878"/>
        <item x="6521"/>
        <item x="6522"/>
        <item x="6879"/>
        <item x="6524"/>
        <item x="6525"/>
        <item x="6888"/>
        <item x="6889"/>
        <item x="6893"/>
        <item x="6529"/>
        <item x="6894"/>
        <item x="6896"/>
        <item x="6900"/>
        <item x="6533"/>
        <item x="6534"/>
        <item x="6535"/>
        <item x="6536"/>
        <item x="124"/>
        <item x="6538"/>
        <item x="6539"/>
        <item x="6540"/>
        <item x="6541"/>
        <item x="6542"/>
        <item x="16"/>
        <item x="896"/>
        <item x="6901"/>
        <item x="6546"/>
        <item x="6547"/>
        <item x="6548"/>
        <item x="6903"/>
        <item x="6550"/>
        <item x="6906"/>
        <item x="6911"/>
        <item x="6914"/>
        <item x="6920"/>
        <item x="6555"/>
        <item x="6556"/>
        <item x="6557"/>
        <item x="6558"/>
        <item x="6559"/>
        <item x="6560"/>
        <item x="6561"/>
        <item x="6562"/>
        <item x="6563"/>
        <item x="6564"/>
        <item x="291"/>
        <item x="6566"/>
        <item x="6567"/>
        <item x="6568"/>
        <item x="6569"/>
        <item x="6570"/>
        <item x="6571"/>
        <item x="6572"/>
        <item x="6573"/>
        <item x="6927"/>
        <item x="6943"/>
        <item x="6576"/>
        <item x="6577"/>
        <item x="6944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948"/>
        <item x="680"/>
        <item x="6592"/>
        <item x="6593"/>
        <item x="6594"/>
        <item x="656"/>
        <item x="6596"/>
        <item x="6597"/>
        <item x="6598"/>
        <item x="6599"/>
        <item x="6600"/>
        <item x="1290"/>
        <item x="458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5634"/>
        <item x="6617"/>
        <item x="6618"/>
        <item x="6969"/>
        <item x="6975"/>
        <item x="6979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985"/>
        <item x="6987"/>
        <item x="6638"/>
        <item x="7002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7012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7019"/>
        <item x="6673"/>
        <item x="7020"/>
        <item x="6675"/>
        <item x="6676"/>
        <item x="6677"/>
        <item x="7021"/>
        <item x="6679"/>
        <item x="7024"/>
        <item x="7026"/>
        <item x="6682"/>
        <item x="6683"/>
        <item x="6684"/>
        <item x="6685"/>
        <item x="7031"/>
        <item x="6687"/>
        <item x="6688"/>
        <item x="6689"/>
        <item x="169"/>
        <item x="7032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1309"/>
        <item x="7034"/>
        <item x="7036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1027"/>
        <item x="7038"/>
        <item x="6739"/>
        <item x="6740"/>
        <item x="7039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7040"/>
        <item x="7048"/>
        <item x="7049"/>
        <item x="7050"/>
        <item x="6767"/>
        <item x="6768"/>
        <item x="7057"/>
        <item x="7061"/>
        <item x="6771"/>
        <item x="6772"/>
        <item x="6773"/>
        <item x="7062"/>
        <item x="7081"/>
        <item x="7095"/>
        <item x="7102"/>
        <item x="7103"/>
        <item x="7113"/>
        <item x="6780"/>
        <item x="6781"/>
        <item x="6782"/>
        <item x="6783"/>
        <item x="7132"/>
        <item x="7133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7134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34"/>
        <item x="6815"/>
        <item x="6816"/>
        <item x="6817"/>
        <item x="6818"/>
        <item x="7135"/>
        <item x="6820"/>
        <item x="6821"/>
        <item x="6822"/>
        <item x="6823"/>
        <item x="6824"/>
        <item x="6825"/>
        <item x="7136"/>
        <item x="6827"/>
        <item x="7142"/>
        <item x="6829"/>
        <item x="6830"/>
        <item x="6831"/>
        <item x="6832"/>
        <item x="6833"/>
        <item x="6834"/>
        <item x="6835"/>
        <item x="6836"/>
        <item x="6837"/>
        <item x="6838"/>
        <item x="7150"/>
        <item x="7151"/>
        <item x="6841"/>
        <item x="6842"/>
        <item x="6843"/>
        <item x="7154"/>
        <item x="6845"/>
        <item x="6846"/>
        <item x="6847"/>
        <item x="7179"/>
        <item x="7182"/>
        <item x="7184"/>
        <item x="6851"/>
        <item x="7197"/>
        <item x="6853"/>
        <item x="1312"/>
        <item x="7202"/>
        <item x="188"/>
        <item x="7203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7206"/>
        <item x="7208"/>
        <item x="6880"/>
        <item x="6881"/>
        <item x="6882"/>
        <item x="6883"/>
        <item x="6884"/>
        <item x="6885"/>
        <item x="6886"/>
        <item x="6887"/>
        <item x="7212"/>
        <item x="7218"/>
        <item x="6890"/>
        <item x="6891"/>
        <item x="6892"/>
        <item x="7225"/>
        <item x="7227"/>
        <item x="6895"/>
        <item x="7229"/>
        <item x="6897"/>
        <item x="6898"/>
        <item x="6899"/>
        <item x="1037"/>
        <item x="7234"/>
        <item x="6902"/>
        <item x="330"/>
        <item x="6904"/>
        <item x="6905"/>
        <item x="7235"/>
        <item x="6907"/>
        <item x="6908"/>
        <item x="6909"/>
        <item x="6910"/>
        <item x="7239"/>
        <item x="6912"/>
        <item x="6913"/>
        <item x="7240"/>
        <item x="6915"/>
        <item x="6916"/>
        <item x="2773"/>
        <item x="5055"/>
        <item x="6919"/>
        <item x="7245"/>
        <item x="6921"/>
        <item x="6922"/>
        <item x="6923"/>
        <item x="6924"/>
        <item x="6925"/>
        <item x="6926"/>
        <item x="7248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7249"/>
        <item x="7269"/>
        <item x="6945"/>
        <item x="6946"/>
        <item x="6947"/>
        <item x="7273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7274"/>
        <item x="6970"/>
        <item x="6971"/>
        <item x="6972"/>
        <item x="6973"/>
        <item x="6974"/>
        <item x="7278"/>
        <item x="6976"/>
        <item x="6977"/>
        <item x="6978"/>
        <item x="7279"/>
        <item x="6980"/>
        <item x="6981"/>
        <item x="6982"/>
        <item x="6983"/>
        <item x="6984"/>
        <item x="7287"/>
        <item x="6986"/>
        <item x="7288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294"/>
        <item x="7003"/>
        <item x="7004"/>
        <item x="7005"/>
        <item x="7006"/>
        <item x="7007"/>
        <item x="7008"/>
        <item x="7009"/>
        <item x="7010"/>
        <item x="7011"/>
        <item x="7300"/>
        <item x="7013"/>
        <item x="7014"/>
        <item x="7015"/>
        <item x="7016"/>
        <item x="7017"/>
        <item x="7018"/>
        <item x="7301"/>
        <item x="7303"/>
        <item x="7317"/>
        <item x="7022"/>
        <item x="7023"/>
        <item x="7318"/>
        <item x="7025"/>
        <item x="7329"/>
        <item x="7027"/>
        <item x="7028"/>
        <item x="7029"/>
        <item x="7030"/>
        <item x="7330"/>
        <item x="7333"/>
        <item x="7033"/>
        <item x="7334"/>
        <item x="7035"/>
        <item x="723"/>
        <item x="7037"/>
        <item x="7336"/>
        <item x="7337"/>
        <item x="7340"/>
        <item x="7041"/>
        <item x="438"/>
        <item x="7043"/>
        <item x="7044"/>
        <item x="7045"/>
        <item x="7046"/>
        <item x="7047"/>
        <item x="7341"/>
        <item x="7373"/>
        <item x="7383"/>
        <item x="7051"/>
        <item x="7052"/>
        <item x="7053"/>
        <item x="7054"/>
        <item x="7055"/>
        <item x="7056"/>
        <item x="7390"/>
        <item x="7058"/>
        <item x="7059"/>
        <item x="7060"/>
        <item x="7401"/>
        <item x="7409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41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430"/>
        <item x="7096"/>
        <item x="7097"/>
        <item x="7098"/>
        <item x="7099"/>
        <item x="7100"/>
        <item x="7101"/>
        <item x="7432"/>
        <item x="7438"/>
        <item x="7104"/>
        <item x="7105"/>
        <item x="7106"/>
        <item x="7107"/>
        <item x="7108"/>
        <item x="7109"/>
        <item x="7110"/>
        <item x="7111"/>
        <item x="7112"/>
        <item x="364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439"/>
        <item x="7443"/>
        <item x="511"/>
        <item x="7447"/>
        <item x="7460"/>
        <item x="7137"/>
        <item x="7138"/>
        <item x="7139"/>
        <item x="7140"/>
        <item x="7141"/>
        <item x="7461"/>
        <item x="7143"/>
        <item x="7144"/>
        <item x="7145"/>
        <item x="7146"/>
        <item x="7147"/>
        <item x="7148"/>
        <item x="7149"/>
        <item x="7462"/>
        <item x="1160"/>
        <item x="7152"/>
        <item x="7153"/>
        <item x="7463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465"/>
        <item x="7180"/>
        <item x="7181"/>
        <item x="7466"/>
        <item x="7183"/>
        <item x="7478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479"/>
        <item x="7198"/>
        <item x="7199"/>
        <item x="7200"/>
        <item x="7201"/>
        <item x="7487"/>
        <item x="7488"/>
        <item x="7204"/>
        <item x="7205"/>
        <item x="7489"/>
        <item x="7207"/>
        <item x="504"/>
        <item x="7209"/>
        <item x="7210"/>
        <item x="7211"/>
        <item x="7496"/>
        <item x="7213"/>
        <item x="7214"/>
        <item x="7215"/>
        <item x="7216"/>
        <item x="7217"/>
        <item x="586"/>
        <item x="7219"/>
        <item x="7220"/>
        <item x="7221"/>
        <item x="7222"/>
        <item x="7223"/>
        <item x="7224"/>
        <item x="7503"/>
        <item x="7226"/>
        <item x="7511"/>
        <item x="7228"/>
        <item x="383"/>
        <item x="7230"/>
        <item x="7231"/>
        <item x="7232"/>
        <item x="7233"/>
        <item x="7512"/>
        <item x="7513"/>
        <item x="7236"/>
        <item x="7237"/>
        <item x="7238"/>
        <item x="7531"/>
        <item x="7532"/>
        <item x="7241"/>
        <item x="7242"/>
        <item x="7243"/>
        <item x="7244"/>
        <item x="772"/>
        <item x="7246"/>
        <item x="7247"/>
        <item x="7540"/>
        <item x="657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860"/>
        <item x="7270"/>
        <item x="7271"/>
        <item x="7272"/>
        <item x="761"/>
        <item x="7541"/>
        <item x="7275"/>
        <item x="7276"/>
        <item x="7277"/>
        <item x="7543"/>
        <item x="7544"/>
        <item x="7280"/>
        <item x="7281"/>
        <item x="7282"/>
        <item x="7283"/>
        <item x="7284"/>
        <item x="7285"/>
        <item x="8295"/>
        <item x="7545"/>
        <item x="7546"/>
        <item x="7289"/>
        <item x="2631"/>
        <item x="7291"/>
        <item x="7292"/>
        <item x="7293"/>
        <item x="210"/>
        <item x="7295"/>
        <item x="7296"/>
        <item x="7297"/>
        <item x="7298"/>
        <item x="7299"/>
        <item x="7567"/>
        <item x="7568"/>
        <item x="7302"/>
        <item x="7581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589"/>
        <item x="744"/>
        <item x="7319"/>
        <item x="7320"/>
        <item x="7321"/>
        <item x="7322"/>
        <item x="7323"/>
        <item x="7324"/>
        <item x="7325"/>
        <item x="7326"/>
        <item x="7327"/>
        <item x="7328"/>
        <item x="7604"/>
        <item x="7613"/>
        <item x="7331"/>
        <item x="7332"/>
        <item x="7614"/>
        <item x="7634"/>
        <item x="7335"/>
        <item x="7635"/>
        <item x="7636"/>
        <item x="7338"/>
        <item x="524"/>
        <item x="7646"/>
        <item x="7651"/>
        <item x="7342"/>
        <item x="7343"/>
        <item x="7344"/>
        <item x="7345"/>
        <item x="509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6030"/>
        <item x="7364"/>
        <item x="7365"/>
        <item x="7366"/>
        <item x="7367"/>
        <item x="7368"/>
        <item x="7369"/>
        <item x="7370"/>
        <item x="7371"/>
        <item x="7372"/>
        <item x="1205"/>
        <item x="7374"/>
        <item x="7375"/>
        <item x="7376"/>
        <item x="7377"/>
        <item x="7378"/>
        <item x="7379"/>
        <item x="7380"/>
        <item x="7381"/>
        <item x="7382"/>
        <item x="7691"/>
        <item x="7384"/>
        <item x="7385"/>
        <item x="7386"/>
        <item x="7387"/>
        <item x="7388"/>
        <item x="7389"/>
        <item x="7694"/>
        <item x="7391"/>
        <item x="7392"/>
        <item x="7393"/>
        <item x="7394"/>
        <item x="7395"/>
        <item x="7396"/>
        <item x="7397"/>
        <item x="7398"/>
        <item x="7399"/>
        <item x="7400"/>
        <item x="7704"/>
        <item x="7402"/>
        <item x="7403"/>
        <item x="7404"/>
        <item x="7405"/>
        <item x="7406"/>
        <item x="7407"/>
        <item x="7408"/>
        <item x="7705"/>
        <item x="7410"/>
        <item x="7706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708"/>
        <item x="7431"/>
        <item x="1313"/>
        <item x="7433"/>
        <item x="7434"/>
        <item x="7435"/>
        <item x="7436"/>
        <item x="7437"/>
        <item x="7709"/>
        <item x="7710"/>
        <item x="7440"/>
        <item x="7441"/>
        <item x="7442"/>
        <item x="7711"/>
        <item x="7444"/>
        <item x="7445"/>
        <item x="7446"/>
        <item x="7734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736"/>
        <item x="7742"/>
        <item x="7745"/>
        <item x="7746"/>
        <item x="7464"/>
        <item x="682"/>
        <item x="7749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751"/>
        <item x="7752"/>
        <item x="7480"/>
        <item x="7481"/>
        <item x="7482"/>
        <item x="7483"/>
        <item x="7484"/>
        <item x="7485"/>
        <item x="7486"/>
        <item x="7753"/>
        <item x="7755"/>
        <item x="7763"/>
        <item x="7490"/>
        <item x="7491"/>
        <item x="7492"/>
        <item x="7493"/>
        <item x="7494"/>
        <item x="7495"/>
        <item x="7764"/>
        <item x="7497"/>
        <item x="7498"/>
        <item x="7499"/>
        <item x="7500"/>
        <item x="7501"/>
        <item x="7502"/>
        <item x="7765"/>
        <item x="7504"/>
        <item x="7505"/>
        <item x="7506"/>
        <item x="7507"/>
        <item x="7508"/>
        <item x="7509"/>
        <item x="7510"/>
        <item x="7769"/>
        <item x="1206"/>
        <item x="7770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1314"/>
        <item x="7771"/>
        <item x="7533"/>
        <item x="7534"/>
        <item x="7535"/>
        <item x="7536"/>
        <item x="7537"/>
        <item x="7538"/>
        <item x="7539"/>
        <item x="445"/>
        <item x="7772"/>
        <item x="7542"/>
        <item x="7777"/>
        <item x="7790"/>
        <item x="7791"/>
        <item x="7792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793"/>
        <item x="780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809"/>
        <item x="7582"/>
        <item x="7583"/>
        <item x="7584"/>
        <item x="7585"/>
        <item x="7586"/>
        <item x="7587"/>
        <item x="7588"/>
        <item x="7810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811"/>
        <item x="7605"/>
        <item x="7606"/>
        <item x="7607"/>
        <item x="7608"/>
        <item x="7609"/>
        <item x="7610"/>
        <item x="7611"/>
        <item x="7612"/>
        <item x="7812"/>
        <item x="7820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821"/>
        <item x="7822"/>
        <item x="7825"/>
        <item x="7637"/>
        <item x="7638"/>
        <item x="7639"/>
        <item x="7640"/>
        <item x="7641"/>
        <item x="7642"/>
        <item x="7643"/>
        <item x="7644"/>
        <item x="7645"/>
        <item x="7842"/>
        <item x="7647"/>
        <item x="7648"/>
        <item x="7649"/>
        <item x="7650"/>
        <item x="958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843"/>
        <item x="7692"/>
        <item x="7693"/>
        <item x="7848"/>
        <item x="7695"/>
        <item x="7696"/>
        <item x="7697"/>
        <item x="7698"/>
        <item x="7699"/>
        <item x="7700"/>
        <item x="7701"/>
        <item x="7702"/>
        <item x="7703"/>
        <item x="7849"/>
        <item x="557"/>
        <item x="75"/>
        <item x="7707"/>
        <item x="7878"/>
        <item x="7900"/>
        <item x="7902"/>
        <item x="7908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909"/>
        <item x="7735"/>
        <item x="7927"/>
        <item x="7737"/>
        <item x="7738"/>
        <item x="7739"/>
        <item x="7740"/>
        <item x="7741"/>
        <item x="7928"/>
        <item x="7743"/>
        <item x="7744"/>
        <item x="7931"/>
        <item x="7939"/>
        <item x="7747"/>
        <item x="7748"/>
        <item x="111"/>
        <item x="7750"/>
        <item x="7950"/>
        <item x="7953"/>
        <item x="7955"/>
        <item x="7754"/>
        <item x="7956"/>
        <item x="7756"/>
        <item x="7757"/>
        <item x="7758"/>
        <item x="7759"/>
        <item x="7760"/>
        <item x="4535"/>
        <item x="7762"/>
        <item x="7963"/>
        <item x="7964"/>
        <item x="7965"/>
        <item x="7766"/>
        <item x="7767"/>
        <item x="7768"/>
        <item x="7969"/>
        <item x="7976"/>
        <item x="2791"/>
        <item x="7979"/>
        <item x="7773"/>
        <item x="7774"/>
        <item x="7775"/>
        <item x="7776"/>
        <item x="7980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981"/>
        <item x="7984"/>
        <item x="7985"/>
        <item x="7986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990"/>
        <item x="7992"/>
        <item x="7993"/>
        <item x="7999"/>
        <item x="8000"/>
        <item x="7813"/>
        <item x="7814"/>
        <item x="7815"/>
        <item x="7816"/>
        <item x="7817"/>
        <item x="7818"/>
        <item x="7819"/>
        <item x="8001"/>
        <item x="305"/>
        <item x="8007"/>
        <item x="7823"/>
        <item x="7824"/>
        <item x="8011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8012"/>
        <item x="825"/>
        <item x="7844"/>
        <item x="7845"/>
        <item x="7846"/>
        <item x="7847"/>
        <item x="8013"/>
        <item x="880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463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8014"/>
        <item x="7901"/>
        <item x="488"/>
        <item x="7903"/>
        <item x="7904"/>
        <item x="7905"/>
        <item x="7906"/>
        <item x="7907"/>
        <item x="8015"/>
        <item x="8016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8021"/>
        <item x="8022"/>
        <item x="7929"/>
        <item x="7930"/>
        <item x="8024"/>
        <item x="7932"/>
        <item x="7933"/>
        <item x="7934"/>
        <item x="7935"/>
        <item x="7936"/>
        <item x="7937"/>
        <item x="7938"/>
        <item x="8028"/>
        <item x="7940"/>
        <item x="7941"/>
        <item x="7942"/>
        <item x="7943"/>
        <item x="7944"/>
        <item x="7945"/>
        <item x="7946"/>
        <item x="7947"/>
        <item x="7948"/>
        <item x="7949"/>
        <item x="8040"/>
        <item x="7951"/>
        <item x="7952"/>
        <item x="8041"/>
        <item x="7954"/>
        <item x="382"/>
        <item x="35"/>
        <item x="7957"/>
        <item x="7958"/>
        <item x="7959"/>
        <item x="7960"/>
        <item x="7961"/>
        <item x="7962"/>
        <item x="8059"/>
        <item x="8060"/>
        <item x="8065"/>
        <item x="7966"/>
        <item x="7967"/>
        <item x="7968"/>
        <item x="774"/>
        <item x="7970"/>
        <item x="7971"/>
        <item x="7972"/>
        <item x="7973"/>
        <item x="7974"/>
        <item x="7975"/>
        <item x="8072"/>
        <item x="7977"/>
        <item x="7978"/>
        <item x="8076"/>
        <item x="8078"/>
        <item x="8079"/>
        <item x="7982"/>
        <item x="7983"/>
        <item x="146"/>
        <item x="1039"/>
        <item x="8083"/>
        <item x="7987"/>
        <item x="7988"/>
        <item x="7989"/>
        <item x="8084"/>
        <item x="7991"/>
        <item x="8086"/>
        <item x="8087"/>
        <item x="7994"/>
        <item x="7995"/>
        <item x="7996"/>
        <item x="7997"/>
        <item x="7998"/>
        <item x="145"/>
        <item x="8088"/>
        <item x="8090"/>
        <item x="8002"/>
        <item x="8003"/>
        <item x="8004"/>
        <item x="8005"/>
        <item x="8006"/>
        <item x="8104"/>
        <item x="8008"/>
        <item x="8009"/>
        <item x="8010"/>
        <item x="8105"/>
        <item x="8106"/>
        <item x="8112"/>
        <item x="8113"/>
        <item x="8114"/>
        <item x="8115"/>
        <item x="8017"/>
        <item x="8018"/>
        <item x="8019"/>
        <item x="8020"/>
        <item x="472"/>
        <item x="8123"/>
        <item x="5016"/>
        <item x="8125"/>
        <item x="8025"/>
        <item x="8026"/>
        <item x="8027"/>
        <item x="8126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127"/>
        <item x="8128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139"/>
        <item x="8141"/>
        <item x="8061"/>
        <item x="8062"/>
        <item x="8063"/>
        <item x="8064"/>
        <item x="757"/>
        <item x="8066"/>
        <item x="8067"/>
        <item x="8068"/>
        <item x="8069"/>
        <item x="8070"/>
        <item x="8071"/>
        <item x="8142"/>
        <item x="8073"/>
        <item x="8074"/>
        <item x="8075"/>
        <item x="8144"/>
        <item x="8353"/>
        <item x="8145"/>
        <item x="1315"/>
        <item x="8080"/>
        <item x="8081"/>
        <item x="8082"/>
        <item x="8149"/>
        <item x="31"/>
        <item x="8085"/>
        <item x="8150"/>
        <item x="8158"/>
        <item x="8159"/>
        <item x="8089"/>
        <item x="8176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77"/>
        <item x="1316"/>
        <item x="8183"/>
        <item x="8107"/>
        <item x="8108"/>
        <item x="8109"/>
        <item x="8110"/>
        <item x="8111"/>
        <item x="8186"/>
        <item x="8193"/>
        <item x="861"/>
        <item x="8194"/>
        <item x="8116"/>
        <item x="8117"/>
        <item x="8118"/>
        <item x="8119"/>
        <item x="8120"/>
        <item x="8121"/>
        <item x="8122"/>
        <item x="8197"/>
        <item x="8124"/>
        <item x="132"/>
        <item x="222"/>
        <item x="8198"/>
        <item x="8199"/>
        <item x="8129"/>
        <item x="8130"/>
        <item x="8131"/>
        <item x="8132"/>
        <item x="8133"/>
        <item x="8134"/>
        <item x="8135"/>
        <item x="8136"/>
        <item x="8137"/>
        <item x="8138"/>
        <item x="8210"/>
        <item x="8140"/>
        <item x="1012"/>
        <item x="8216"/>
        <item x="8143"/>
        <item x="8217"/>
        <item x="8218"/>
        <item x="8146"/>
        <item x="8147"/>
        <item x="8148"/>
        <item x="8242"/>
        <item x="8247"/>
        <item x="8151"/>
        <item x="8152"/>
        <item x="8153"/>
        <item x="8154"/>
        <item x="8155"/>
        <item x="8156"/>
        <item x="8157"/>
        <item x="8261"/>
        <item x="826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270"/>
        <item x="1207"/>
        <item x="8178"/>
        <item x="8179"/>
        <item x="8180"/>
        <item x="8181"/>
        <item x="8182"/>
        <item x="579"/>
        <item x="8184"/>
        <item x="8185"/>
        <item x="8271"/>
        <item x="8187"/>
        <item x="8188"/>
        <item x="8189"/>
        <item x="8190"/>
        <item x="8191"/>
        <item x="8192"/>
        <item x="8279"/>
        <item x="8287"/>
        <item x="8195"/>
        <item x="8196"/>
        <item x="8288"/>
        <item x="8289"/>
        <item x="8294"/>
        <item x="8200"/>
        <item x="8201"/>
        <item x="8202"/>
        <item x="8203"/>
        <item x="8204"/>
        <item x="8205"/>
        <item x="8206"/>
        <item x="8207"/>
        <item x="8208"/>
        <item x="8209"/>
        <item x="8296"/>
        <item x="8211"/>
        <item x="8212"/>
        <item x="8213"/>
        <item x="8214"/>
        <item x="8215"/>
        <item x="8297"/>
        <item x="8305"/>
        <item x="8313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317"/>
        <item x="8243"/>
        <item x="8244"/>
        <item x="8245"/>
        <item x="8246"/>
        <item x="8321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330"/>
        <item x="8262"/>
        <item x="8263"/>
        <item x="8264"/>
        <item x="8265"/>
        <item x="8266"/>
        <item x="8267"/>
        <item x="8268"/>
        <item x="8331"/>
        <item x="8339"/>
        <item x="8354"/>
        <item x="8272"/>
        <item x="8273"/>
        <item x="8274"/>
        <item x="8275"/>
        <item x="8276"/>
        <item x="8277"/>
        <item x="8278"/>
        <item x="8357"/>
        <item x="8280"/>
        <item x="8281"/>
        <item x="8282"/>
        <item x="8283"/>
        <item x="8284"/>
        <item x="848"/>
        <item x="8286"/>
        <item x="8358"/>
        <item x="8359"/>
        <item x="240"/>
        <item x="8290"/>
        <item x="8291"/>
        <item x="8292"/>
        <item x="8293"/>
        <item x="8366"/>
        <item x="8383"/>
        <item x="8385"/>
        <item x="8386"/>
        <item x="8298"/>
        <item x="8299"/>
        <item x="8300"/>
        <item x="8301"/>
        <item x="8302"/>
        <item x="8303"/>
        <item x="8304"/>
        <item x="8387"/>
        <item x="8306"/>
        <item x="8307"/>
        <item x="8308"/>
        <item x="8309"/>
        <item x="8310"/>
        <item x="8311"/>
        <item x="8312"/>
        <item x="8388"/>
        <item x="8314"/>
        <item x="8315"/>
        <item x="8316"/>
        <item x="8393"/>
        <item x="8318"/>
        <item x="8319"/>
        <item x="8320"/>
        <item x="1328"/>
        <item x="8322"/>
        <item x="8323"/>
        <item x="8324"/>
        <item x="8325"/>
        <item x="8326"/>
        <item x="8327"/>
        <item x="8328"/>
        <item x="8329"/>
        <item x="8398"/>
        <item x="8399"/>
        <item x="8332"/>
        <item x="8333"/>
        <item x="8334"/>
        <item x="8335"/>
        <item x="8336"/>
        <item x="8337"/>
        <item x="8338"/>
        <item x="841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468"/>
        <item x="8426"/>
        <item x="8355"/>
        <item x="8356"/>
        <item x="304"/>
        <item x="8435"/>
        <item x="8446"/>
        <item x="8360"/>
        <item x="8361"/>
        <item x="8362"/>
        <item x="8363"/>
        <item x="8364"/>
        <item x="8365"/>
        <item x="8447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489"/>
        <item x="8384"/>
        <item x="8449"/>
        <item x="8452"/>
        <item x="8456"/>
        <item x="1208"/>
        <item x="8389"/>
        <item x="8390"/>
        <item x="8391"/>
        <item x="8392"/>
        <item x="8464"/>
        <item x="8394"/>
        <item x="8395"/>
        <item x="8396"/>
        <item x="8397"/>
        <item x="8479"/>
        <item x="8490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1114"/>
        <item x="8420"/>
        <item x="8421"/>
        <item x="8422"/>
        <item x="8423"/>
        <item x="8424"/>
        <item x="8425"/>
        <item x="8491"/>
        <item x="8427"/>
        <item x="8428"/>
        <item x="8429"/>
        <item x="8430"/>
        <item x="8431"/>
        <item x="8432"/>
        <item x="8433"/>
        <item x="8434"/>
        <item x="8515"/>
        <item x="8436"/>
        <item x="8437"/>
        <item x="8438"/>
        <item x="8439"/>
        <item x="8440"/>
        <item x="8441"/>
        <item x="8442"/>
        <item x="8443"/>
        <item x="8444"/>
        <item x="8445"/>
        <item x="8522"/>
        <item x="8533"/>
        <item x="8448"/>
        <item x="8534"/>
        <item x="8450"/>
        <item x="8451"/>
        <item x="8543"/>
        <item x="8453"/>
        <item x="8454"/>
        <item x="8455"/>
        <item x="8544"/>
        <item x="8457"/>
        <item x="8458"/>
        <item x="8459"/>
        <item x="8460"/>
        <item x="8461"/>
        <item x="8462"/>
        <item x="8463"/>
        <item x="1161"/>
        <item x="8465"/>
        <item x="8466"/>
        <item x="8467"/>
        <item x="8666"/>
        <item x="8469"/>
        <item x="8470"/>
        <item x="8471"/>
        <item x="8472"/>
        <item x="8473"/>
        <item x="8474"/>
        <item x="8475"/>
        <item x="8476"/>
        <item x="8477"/>
        <item x="8478"/>
        <item x="1031"/>
        <item x="8480"/>
        <item x="8481"/>
        <item x="8482"/>
        <item x="8483"/>
        <item x="8484"/>
        <item x="8485"/>
        <item x="8486"/>
        <item x="8487"/>
        <item x="8488"/>
        <item x="8674"/>
        <item x="8545"/>
        <item x="970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46"/>
        <item x="8516"/>
        <item x="8517"/>
        <item x="8518"/>
        <item x="8519"/>
        <item x="8520"/>
        <item x="8521"/>
        <item x="8551"/>
        <item x="8523"/>
        <item x="8524"/>
        <item x="8525"/>
        <item x="8526"/>
        <item x="8527"/>
        <item x="8528"/>
        <item x="8529"/>
        <item x="8530"/>
        <item x="8531"/>
        <item x="8532"/>
        <item x="8554"/>
        <item x="8555"/>
        <item x="8535"/>
        <item x="8536"/>
        <item x="8537"/>
        <item x="8538"/>
        <item x="8539"/>
        <item x="8540"/>
        <item x="8541"/>
        <item x="8542"/>
        <item x="8558"/>
        <item x="8559"/>
        <item x="8569"/>
        <item x="8585"/>
        <item x="8547"/>
        <item x="8548"/>
        <item x="8549"/>
        <item x="8550"/>
        <item x="8590"/>
        <item x="8552"/>
        <item x="8553"/>
        <item x="1339"/>
        <item x="862"/>
        <item x="8556"/>
        <item x="8557"/>
        <item x="64"/>
        <item x="763"/>
        <item x="8560"/>
        <item x="8561"/>
        <item x="8562"/>
        <item x="8563"/>
        <item x="8564"/>
        <item x="8565"/>
        <item x="8566"/>
        <item x="8567"/>
        <item x="8568"/>
        <item x="8602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1340"/>
        <item x="8586"/>
        <item x="8587"/>
        <item x="8588"/>
        <item x="8589"/>
        <item x="27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7"/>
        <item x="8603"/>
        <item x="8604"/>
        <item x="8605"/>
        <item x="8606"/>
        <item x="8615"/>
        <item x="8608"/>
        <item x="8609"/>
        <item x="8610"/>
        <item x="8611"/>
        <item x="8612"/>
        <item x="8613"/>
        <item x="8614"/>
        <item x="8616"/>
        <item x="8627"/>
        <item x="8617"/>
        <item x="8618"/>
        <item x="8619"/>
        <item x="8620"/>
        <item x="8621"/>
        <item x="8622"/>
        <item x="8623"/>
        <item x="8624"/>
        <item x="8625"/>
        <item x="8626"/>
        <item x="8643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4"/>
        <item x="209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1"/>
        <item x="8667"/>
        <item x="8668"/>
        <item x="8669"/>
        <item x="8670"/>
        <item x="8671"/>
        <item x="8672"/>
        <item x="8673"/>
        <item x="2502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t="default"/>
      </items>
    </pivotField>
    <pivotField showAll="0"/>
    <pivotField axis="axisCol" showAll="0" defaultSubtotal="0">
      <items count="4">
        <item x="3"/>
        <item x="1"/>
        <item x="0"/>
        <item x="2"/>
      </items>
    </pivotField>
    <pivotField axis="axisRow" showAll="0">
      <items count="4">
        <item x="0"/>
        <item x="1"/>
        <item x="2"/>
        <item t="default"/>
      </items>
    </pivotField>
    <pivotField showAll="0"/>
    <pivotField showAll="0" defaultSubtotal="0">
      <items count="9">
        <item sd="0" x="4"/>
        <item x="2"/>
        <item x="0"/>
        <item x="7"/>
        <item x="5"/>
        <item x="6"/>
        <item x="1"/>
        <item x="3"/>
        <item x="8"/>
      </items>
    </pivotField>
    <pivotField showAll="0"/>
    <pivotField showAll="0">
      <items count="5">
        <item x="3"/>
        <item x="2"/>
        <item x="1"/>
        <item x="0"/>
        <item t="default"/>
      </items>
    </pivotField>
    <pivotField subtotalTop="0" showAll="0" defaultSubtotal="0">
      <items count="81">
        <item x="16"/>
        <item x="17"/>
        <item x="37"/>
        <item x="47"/>
        <item x="32"/>
        <item x="63"/>
        <item x="50"/>
        <item x="21"/>
        <item x="57"/>
        <item x="49"/>
        <item x="20"/>
        <item x="56"/>
        <item x="71"/>
        <item x="45"/>
        <item x="9"/>
        <item x="24"/>
        <item x="4"/>
        <item x="30"/>
        <item x="41"/>
        <item x="43"/>
        <item x="28"/>
        <item x="33"/>
        <item x="15"/>
        <item x="40"/>
        <item x="1"/>
        <item x="36"/>
        <item x="6"/>
        <item x="38"/>
        <item x="7"/>
        <item x="19"/>
        <item x="29"/>
        <item x="14"/>
        <item x="25"/>
        <item x="3"/>
        <item x="10"/>
        <item x="8"/>
        <item x="39"/>
        <item x="12"/>
        <item x="22"/>
        <item x="0"/>
        <item x="46"/>
        <item x="54"/>
        <item x="42"/>
        <item x="26"/>
        <item x="5"/>
        <item x="11"/>
        <item x="59"/>
        <item x="52"/>
        <item x="13"/>
        <item x="18"/>
        <item x="53"/>
        <item x="27"/>
        <item x="58"/>
        <item x="70"/>
        <item x="48"/>
        <item x="31"/>
        <item x="35"/>
        <item x="55"/>
        <item x="2"/>
        <item x="67"/>
        <item x="62"/>
        <item x="64"/>
        <item x="23"/>
        <item x="60"/>
        <item x="51"/>
        <item x="69"/>
        <item x="77"/>
        <item x="61"/>
        <item x="66"/>
        <item x="78"/>
        <item x="74"/>
        <item x="44"/>
        <item x="79"/>
        <item x="73"/>
        <item x="68"/>
        <item x="72"/>
        <item x="75"/>
        <item x="80"/>
        <item x="76"/>
        <item x="65"/>
        <item x="34"/>
      </items>
    </pivotField>
    <pivotField axis="axisCol" showAll="0" defaultSubtotal="0">
      <items count="3">
        <item x="0"/>
        <item x="1"/>
        <item x="2"/>
      </items>
    </pivotField>
    <pivotField showAll="0">
      <items count="1274">
        <item x="0"/>
        <item x="27"/>
        <item x="71"/>
        <item x="29"/>
        <item x="23"/>
        <item x="51"/>
        <item x="298"/>
        <item x="107"/>
        <item x="8"/>
        <item x="150"/>
        <item x="50"/>
        <item x="492"/>
        <item x="276"/>
        <item x="16"/>
        <item x="189"/>
        <item x="246"/>
        <item x="32"/>
        <item x="63"/>
        <item x="286"/>
        <item x="247"/>
        <item x="512"/>
        <item x="234"/>
        <item x="14"/>
        <item x="646"/>
        <item x="391"/>
        <item x="721"/>
        <item x="470"/>
        <item x="209"/>
        <item x="40"/>
        <item x="249"/>
        <item x="117"/>
        <item x="299"/>
        <item x="9"/>
        <item x="47"/>
        <item x="274"/>
        <item x="429"/>
        <item x="583"/>
        <item x="506"/>
        <item x="537"/>
        <item x="5"/>
        <item x="73"/>
        <item x="586"/>
        <item x="4"/>
        <item x="2"/>
        <item x="103"/>
        <item x="25"/>
        <item x="145"/>
        <item x="248"/>
        <item x="13"/>
        <item x="113"/>
        <item x="58"/>
        <item x="317"/>
        <item x="685"/>
        <item x="190"/>
        <item x="436"/>
        <item x="48"/>
        <item x="461"/>
        <item x="982"/>
        <item x="297"/>
        <item x="179"/>
        <item x="33"/>
        <item x="70"/>
        <item x="64"/>
        <item x="523"/>
        <item x="579"/>
        <item x="363"/>
        <item x="101"/>
        <item x="1202"/>
        <item x="384"/>
        <item x="132"/>
        <item x="390"/>
        <item x="361"/>
        <item x="293"/>
        <item x="417"/>
        <item x="690"/>
        <item x="531"/>
        <item x="244"/>
        <item x="220"/>
        <item x="205"/>
        <item x="331"/>
        <item x="732"/>
        <item x="1153"/>
        <item x="46"/>
        <item x="822"/>
        <item x="65"/>
        <item x="460"/>
        <item x="43"/>
        <item x="888"/>
        <item x="983"/>
        <item x="62"/>
        <item x="105"/>
        <item x="601"/>
        <item x="428"/>
        <item x="548"/>
        <item x="1005"/>
        <item x="489"/>
        <item x="356"/>
        <item x="54"/>
        <item x="175"/>
        <item x="1174"/>
        <item x="1158"/>
        <item x="826"/>
        <item x="1040"/>
        <item x="211"/>
        <item x="475"/>
        <item x="382"/>
        <item x="17"/>
        <item x="909"/>
        <item x="953"/>
        <item x="1"/>
        <item x="819"/>
        <item x="881"/>
        <item x="42"/>
        <item x="169"/>
        <item x="184"/>
        <item x="804"/>
        <item x="127"/>
        <item x="102"/>
        <item x="324"/>
        <item x="118"/>
        <item x="79"/>
        <item x="623"/>
        <item x="806"/>
        <item x="722"/>
        <item x="182"/>
        <item x="218"/>
        <item x="556"/>
        <item x="1215"/>
        <item x="290"/>
        <item x="353"/>
        <item x="219"/>
        <item x="1222"/>
        <item x="814"/>
        <item x="1041"/>
        <item x="926"/>
        <item x="860"/>
        <item x="242"/>
        <item x="484"/>
        <item x="812"/>
        <item x="11"/>
        <item x="483"/>
        <item x="473"/>
        <item x="104"/>
        <item x="76"/>
        <item x="122"/>
        <item x="52"/>
        <item x="1120"/>
        <item x="914"/>
        <item x="999"/>
        <item x="885"/>
        <item x="167"/>
        <item x="785"/>
        <item x="792"/>
        <item x="285"/>
        <item x="454"/>
        <item x="259"/>
        <item x="924"/>
        <item x="871"/>
        <item x="37"/>
        <item x="438"/>
        <item x="478"/>
        <item x="743"/>
        <item x="87"/>
        <item x="517"/>
        <item x="919"/>
        <item x="781"/>
        <item x="966"/>
        <item x="611"/>
        <item x="161"/>
        <item x="595"/>
        <item x="266"/>
        <item x="94"/>
        <item x="136"/>
        <item x="978"/>
        <item x="936"/>
        <item x="682"/>
        <item x="423"/>
        <item x="325"/>
        <item x="258"/>
        <item x="854"/>
        <item x="312"/>
        <item x="1212"/>
        <item x="406"/>
        <item x="31"/>
        <item x="827"/>
        <item x="75"/>
        <item x="392"/>
        <item x="564"/>
        <item x="503"/>
        <item x="216"/>
        <item x="129"/>
        <item x="1033"/>
        <item x="281"/>
        <item x="994"/>
        <item x="424"/>
        <item x="547"/>
        <item x="174"/>
        <item x="742"/>
        <item x="635"/>
        <item x="674"/>
        <item x="1196"/>
        <item x="153"/>
        <item x="39"/>
        <item x="698"/>
        <item x="383"/>
        <item x="421"/>
        <item x="972"/>
        <item x="316"/>
        <item x="273"/>
        <item x="231"/>
        <item x="1150"/>
        <item x="642"/>
        <item x="859"/>
        <item x="1220"/>
        <item x="933"/>
        <item x="1049"/>
        <item x="568"/>
        <item x="26"/>
        <item x="990"/>
        <item x="1249"/>
        <item x="505"/>
        <item x="600"/>
        <item x="339"/>
        <item x="199"/>
        <item x="525"/>
        <item x="81"/>
        <item x="371"/>
        <item x="588"/>
        <item x="399"/>
        <item x="1129"/>
        <item x="709"/>
        <item x="1112"/>
        <item x="404"/>
        <item x="784"/>
        <item x="111"/>
        <item x="855"/>
        <item x="815"/>
        <item x="932"/>
        <item x="304"/>
        <item x="581"/>
        <item x="622"/>
        <item x="692"/>
        <item x="1247"/>
        <item x="769"/>
        <item x="415"/>
        <item x="697"/>
        <item x="918"/>
        <item x="142"/>
        <item x="997"/>
        <item x="1230"/>
        <item x="799"/>
        <item x="201"/>
        <item x="519"/>
        <item x="998"/>
        <item x="98"/>
        <item x="798"/>
        <item x="996"/>
        <item x="1004"/>
        <item x="386"/>
        <item x="24"/>
        <item x="275"/>
        <item x="515"/>
        <item x="851"/>
        <item x="229"/>
        <item x="377"/>
        <item x="61"/>
        <item x="1145"/>
        <item x="1070"/>
        <item x="927"/>
        <item x="566"/>
        <item x="678"/>
        <item x="1053"/>
        <item x="20"/>
        <item x="939"/>
        <item x="341"/>
        <item x="1075"/>
        <item x="499"/>
        <item x="3"/>
        <item x="1210"/>
        <item x="447"/>
        <item x="704"/>
        <item x="748"/>
        <item x="638"/>
        <item x="41"/>
        <item x="741"/>
        <item x="696"/>
        <item x="374"/>
        <item x="430"/>
        <item x="464"/>
        <item x="916"/>
        <item x="716"/>
        <item x="92"/>
        <item x="755"/>
        <item x="886"/>
        <item x="1253"/>
        <item x="6"/>
        <item x="412"/>
        <item x="108"/>
        <item x="970"/>
        <item x="444"/>
        <item x="97"/>
        <item x="308"/>
        <item x="140"/>
        <item x="607"/>
        <item x="442"/>
        <item x="717"/>
        <item x="130"/>
        <item x="706"/>
        <item x="1062"/>
        <item x="60"/>
        <item x="194"/>
        <item x="861"/>
        <item x="425"/>
        <item x="736"/>
        <item x="123"/>
        <item x="422"/>
        <item x="734"/>
        <item x="877"/>
        <item x="868"/>
        <item x="1054"/>
        <item x="604"/>
        <item x="77"/>
        <item x="93"/>
        <item x="838"/>
        <item x="507"/>
        <item x="834"/>
        <item x="197"/>
        <item x="1200"/>
        <item x="791"/>
        <item x="572"/>
        <item x="964"/>
        <item x="567"/>
        <item x="146"/>
        <item x="810"/>
        <item x="109"/>
        <item x="300"/>
        <item x="538"/>
        <item x="943"/>
        <item x="980"/>
        <item x="131"/>
        <item x="362"/>
        <item x="1034"/>
        <item x="645"/>
        <item x="1065"/>
        <item x="432"/>
        <item x="513"/>
        <item x="761"/>
        <item x="501"/>
        <item x="1076"/>
        <item x="723"/>
        <item x="618"/>
        <item x="455"/>
        <item x="257"/>
        <item x="12"/>
        <item x="1239"/>
        <item x="160"/>
        <item x="330"/>
        <item x="227"/>
        <item x="135"/>
        <item x="349"/>
        <item x="1072"/>
        <item x="1147"/>
        <item x="873"/>
        <item x="831"/>
        <item x="1031"/>
        <item x="532"/>
        <item x="903"/>
        <item x="445"/>
        <item x="802"/>
        <item x="520"/>
        <item x="1052"/>
        <item x="637"/>
        <item x="446"/>
        <item x="210"/>
        <item x="277"/>
        <item x="338"/>
        <item x="1119"/>
        <item x="898"/>
        <item x="55"/>
        <item x="1061"/>
        <item x="112"/>
        <item x="803"/>
        <item x="1059"/>
        <item x="1225"/>
        <item x="779"/>
        <item x="824"/>
        <item x="408"/>
        <item x="680"/>
        <item x="318"/>
        <item x="162"/>
        <item x="549"/>
        <item x="967"/>
        <item x="1269"/>
        <item x="204"/>
        <item x="1207"/>
        <item x="1183"/>
        <item x="711"/>
        <item x="928"/>
        <item x="1108"/>
        <item x="80"/>
        <item x="490"/>
        <item x="737"/>
        <item x="1176"/>
        <item x="1124"/>
        <item x="1233"/>
        <item x="1006"/>
        <item x="358"/>
        <item x="940"/>
        <item x="350"/>
        <item x="991"/>
        <item x="1047"/>
        <item x="372"/>
        <item x="1197"/>
        <item x="793"/>
        <item x="185"/>
        <item x="84"/>
        <item x="398"/>
        <item x="599"/>
        <item x="74"/>
        <item x="592"/>
        <item x="1199"/>
        <item x="53"/>
        <item x="707"/>
        <item x="544"/>
        <item x="653"/>
        <item x="322"/>
        <item x="689"/>
        <item x="1139"/>
        <item x="681"/>
        <item x="498"/>
        <item x="835"/>
        <item x="649"/>
        <item x="1021"/>
        <item x="841"/>
        <item x="480"/>
        <item x="240"/>
        <item x="1250"/>
        <item x="753"/>
        <item x="573"/>
        <item x="1114"/>
        <item x="155"/>
        <item x="876"/>
        <item x="187"/>
        <item x="69"/>
        <item x="1203"/>
        <item x="1172"/>
        <item x="870"/>
        <item x="35"/>
        <item x="1121"/>
        <item x="801"/>
        <item x="1087"/>
        <item x="202"/>
        <item x="1218"/>
        <item x="587"/>
        <item x="1136"/>
        <item x="945"/>
        <item x="1025"/>
        <item x="327"/>
        <item x="172"/>
        <item x="19"/>
        <item x="629"/>
        <item x="557"/>
        <item x="250"/>
        <item x="984"/>
        <item x="44"/>
        <item x="796"/>
        <item x="866"/>
        <item x="1051"/>
        <item x="1237"/>
        <item x="665"/>
        <item x="91"/>
        <item x="416"/>
        <item x="821"/>
        <item x="654"/>
        <item x="658"/>
        <item x="534"/>
        <item x="1180"/>
        <item x="335"/>
        <item x="915"/>
        <item x="676"/>
        <item x="577"/>
        <item x="366"/>
        <item x="1240"/>
        <item x="471"/>
        <item x="164"/>
        <item x="1179"/>
        <item x="962"/>
        <item x="114"/>
        <item x="687"/>
        <item x="574"/>
        <item x="836"/>
        <item x="479"/>
        <item x="725"/>
        <item x="90"/>
        <item x="1066"/>
        <item x="570"/>
        <item x="1257"/>
        <item x="1019"/>
        <item x="901"/>
        <item x="699"/>
        <item x="650"/>
        <item x="67"/>
        <item x="138"/>
        <item x="559"/>
        <item x="215"/>
        <item x="703"/>
        <item x="1154"/>
        <item x="351"/>
        <item x="305"/>
        <item x="728"/>
        <item x="960"/>
        <item x="528"/>
        <item x="621"/>
        <item x="1046"/>
        <item x="336"/>
        <item x="533"/>
        <item x="143"/>
        <item x="578"/>
        <item x="695"/>
        <item x="1173"/>
        <item x="974"/>
        <item x="354"/>
        <item x="462"/>
        <item x="332"/>
        <item x="125"/>
        <item x="1182"/>
        <item x="636"/>
        <item x="891"/>
        <item x="1036"/>
        <item x="1195"/>
        <item x="289"/>
        <item x="879"/>
        <item x="894"/>
        <item x="807"/>
        <item x="536"/>
        <item x="758"/>
        <item x="951"/>
        <item x="1018"/>
        <item x="954"/>
        <item x="856"/>
        <item x="830"/>
        <item x="511"/>
        <item x="269"/>
        <item x="660"/>
        <item x="88"/>
        <item x="514"/>
        <item x="762"/>
        <item x="1189"/>
        <item x="628"/>
        <item x="508"/>
        <item x="1093"/>
        <item x="1125"/>
        <item x="1023"/>
        <item x="575"/>
        <item x="949"/>
        <item x="828"/>
        <item x="38"/>
        <item x="911"/>
        <item x="1027"/>
        <item x="139"/>
        <item x="590"/>
        <item x="115"/>
        <item x="521"/>
        <item x="817"/>
        <item x="1068"/>
        <item x="1083"/>
        <item x="437"/>
        <item x="99"/>
        <item x="839"/>
        <item x="605"/>
        <item x="407"/>
        <item x="938"/>
        <item x="1081"/>
        <item x="672"/>
        <item x="419"/>
        <item x="243"/>
        <item x="252"/>
        <item x="116"/>
        <item x="787"/>
        <item x="749"/>
        <item x="496"/>
        <item x="693"/>
        <item x="7"/>
        <item x="1251"/>
        <item x="527"/>
        <item x="946"/>
        <item x="957"/>
        <item x="1246"/>
        <item x="652"/>
        <item x="668"/>
        <item x="913"/>
        <item x="612"/>
        <item x="808"/>
        <item x="529"/>
        <item x="144"/>
        <item x="342"/>
        <item x="643"/>
        <item x="771"/>
        <item x="472"/>
        <item x="133"/>
        <item x="86"/>
        <item x="616"/>
        <item x="168"/>
        <item x="959"/>
        <item x="952"/>
        <item x="265"/>
        <item x="1073"/>
        <item x="961"/>
        <item x="811"/>
        <item x="551"/>
        <item x="320"/>
        <item x="151"/>
        <item x="120"/>
        <item x="313"/>
        <item x="375"/>
        <item x="989"/>
        <item x="467"/>
        <item x="688"/>
        <item x="434"/>
        <item x="713"/>
        <item x="1151"/>
        <item x="311"/>
        <item x="1171"/>
        <item x="526"/>
        <item x="1101"/>
        <item x="754"/>
        <item x="208"/>
        <item x="394"/>
        <item x="524"/>
        <item x="1223"/>
        <item x="1107"/>
        <item x="756"/>
        <item x="1141"/>
        <item x="56"/>
        <item x="267"/>
        <item x="594"/>
        <item x="380"/>
        <item x="22"/>
        <item x="295"/>
        <item x="427"/>
        <item x="1267"/>
        <item x="852"/>
        <item x="253"/>
        <item x="845"/>
        <item x="200"/>
        <item x="907"/>
        <item x="726"/>
        <item x="593"/>
        <item x="1013"/>
        <item x="198"/>
        <item x="971"/>
        <item x="727"/>
        <item x="664"/>
        <item x="1055"/>
        <item x="1157"/>
        <item x="463"/>
        <item x="912"/>
        <item x="163"/>
        <item x="1026"/>
        <item x="842"/>
        <item x="347"/>
        <item x="825"/>
        <item x="733"/>
        <item x="376"/>
        <item x="449"/>
        <item x="268"/>
        <item x="1205"/>
        <item x="718"/>
        <item x="561"/>
        <item x="238"/>
        <item x="85"/>
        <item x="942"/>
        <item x="1017"/>
        <item x="853"/>
        <item x="21"/>
        <item x="230"/>
        <item x="882"/>
        <item x="465"/>
        <item x="987"/>
        <item x="565"/>
        <item x="346"/>
        <item x="173"/>
        <item x="1050"/>
        <item x="360"/>
        <item x="141"/>
        <item x="1102"/>
        <item x="1099"/>
        <item x="1077"/>
        <item x="494"/>
        <item x="847"/>
        <item x="1198"/>
        <item x="264"/>
        <item x="580"/>
        <item x="1235"/>
        <item x="279"/>
        <item x="414"/>
        <item x="440"/>
        <item x="993"/>
        <item x="1133"/>
        <item x="560"/>
        <item x="589"/>
        <item x="582"/>
        <item x="228"/>
        <item x="30"/>
        <item x="1106"/>
        <item x="367"/>
        <item x="323"/>
        <item x="292"/>
        <item x="387"/>
        <item x="1045"/>
        <item x="400"/>
        <item x="597"/>
        <item x="752"/>
        <item x="381"/>
        <item x="1245"/>
        <item x="1115"/>
        <item x="1138"/>
        <item x="1226"/>
        <item x="620"/>
        <item x="750"/>
        <item x="348"/>
        <item x="306"/>
        <item x="1024"/>
        <item x="1000"/>
        <item x="34"/>
        <item x="405"/>
        <item x="68"/>
        <item x="180"/>
        <item x="867"/>
        <item x="857"/>
        <item x="596"/>
        <item x="222"/>
        <item x="776"/>
        <item x="152"/>
        <item x="497"/>
        <item x="935"/>
        <item x="147"/>
        <item x="207"/>
        <item x="235"/>
        <item x="880"/>
        <item x="396"/>
        <item x="1105"/>
        <item x="124"/>
        <item x="452"/>
        <item x="889"/>
        <item x="965"/>
        <item x="1137"/>
        <item x="848"/>
        <item x="291"/>
        <item x="402"/>
        <item x="747"/>
        <item x="236"/>
        <item x="426"/>
        <item x="899"/>
        <item x="850"/>
        <item x="670"/>
        <item x="365"/>
        <item x="221"/>
        <item x="393"/>
        <item x="1228"/>
        <item x="963"/>
        <item x="887"/>
        <item x="917"/>
        <item x="329"/>
        <item x="714"/>
        <item x="1187"/>
        <item x="1109"/>
        <item x="1270"/>
        <item x="1209"/>
        <item x="433"/>
        <item x="783"/>
        <item x="83"/>
        <item x="552"/>
        <item x="435"/>
        <item x="968"/>
        <item x="1008"/>
        <item x="326"/>
        <item x="158"/>
        <item x="950"/>
        <item x="780"/>
        <item x="865"/>
        <item x="441"/>
        <item x="1252"/>
        <item x="166"/>
        <item x="1039"/>
        <item x="284"/>
        <item x="1113"/>
        <item x="895"/>
        <item x="1142"/>
        <item x="409"/>
        <item x="260"/>
        <item x="584"/>
        <item x="456"/>
        <item x="195"/>
        <item x="488"/>
        <item x="1134"/>
        <item x="1161"/>
        <item x="846"/>
        <item x="504"/>
        <item x="294"/>
        <item x="214"/>
        <item x="319"/>
        <item x="213"/>
        <item x="385"/>
        <item x="355"/>
        <item x="782"/>
        <item x="624"/>
        <item x="262"/>
        <item x="59"/>
        <item x="370"/>
        <item x="1194"/>
        <item x="788"/>
        <item x="813"/>
        <item x="241"/>
        <item x="321"/>
        <item x="364"/>
        <item x="486"/>
        <item x="944"/>
        <item x="1131"/>
        <item x="651"/>
        <item x="608"/>
        <item x="631"/>
        <item x="309"/>
        <item x="892"/>
        <item x="420"/>
        <item x="1168"/>
        <item x="328"/>
        <item x="1156"/>
        <item x="193"/>
        <item x="510"/>
        <item x="1104"/>
        <item x="177"/>
        <item x="287"/>
        <item x="640"/>
        <item x="591"/>
        <item x="1082"/>
        <item x="976"/>
        <item x="448"/>
        <item x="1217"/>
        <item x="820"/>
        <item x="307"/>
        <item x="774"/>
        <item x="395"/>
        <item x="1074"/>
        <item x="979"/>
        <item x="929"/>
        <item x="333"/>
        <item x="1100"/>
        <item x="203"/>
        <item x="1248"/>
        <item x="648"/>
        <item x="973"/>
        <item x="301"/>
        <item x="833"/>
        <item x="106"/>
        <item x="708"/>
        <item x="256"/>
        <item x="735"/>
        <item x="72"/>
        <item x="1064"/>
        <item x="562"/>
        <item x="1241"/>
        <item x="165"/>
        <item x="212"/>
        <item x="1140"/>
        <item x="862"/>
        <item x="667"/>
        <item x="923"/>
        <item x="663"/>
        <item x="378"/>
        <item x="633"/>
        <item x="183"/>
        <item x="759"/>
        <item x="458"/>
        <item x="379"/>
        <item x="1098"/>
        <item x="255"/>
        <item x="1167"/>
        <item x="632"/>
        <item x="884"/>
        <item x="1170"/>
        <item x="1117"/>
        <item x="254"/>
        <item x="550"/>
        <item x="509"/>
        <item x="530"/>
        <item x="1229"/>
        <item x="1056"/>
        <item x="764"/>
        <item x="18"/>
        <item x="282"/>
        <item x="893"/>
        <item x="1010"/>
        <item x="805"/>
        <item x="609"/>
        <item x="662"/>
        <item x="823"/>
        <item x="720"/>
        <item x="1206"/>
        <item x="975"/>
        <item x="192"/>
        <item x="1086"/>
        <item x="518"/>
        <item x="710"/>
        <item x="1265"/>
        <item x="786"/>
        <item x="451"/>
        <item x="956"/>
        <item x="809"/>
        <item x="977"/>
        <item x="902"/>
        <item x="656"/>
        <item x="1164"/>
        <item x="555"/>
        <item x="121"/>
        <item x="1193"/>
        <item x="466"/>
        <item x="233"/>
        <item x="337"/>
        <item x="925"/>
        <item x="149"/>
        <item x="541"/>
        <item x="883"/>
        <item x="181"/>
        <item x="373"/>
        <item x="1146"/>
        <item x="554"/>
        <item x="159"/>
        <item x="897"/>
        <item x="1116"/>
        <item x="156"/>
        <item x="1058"/>
        <item x="626"/>
        <item x="1242"/>
        <item x="739"/>
        <item x="837"/>
        <item x="1204"/>
        <item x="829"/>
        <item x="1166"/>
        <item x="459"/>
        <item x="558"/>
        <item x="191"/>
        <item x="1162"/>
        <item x="765"/>
        <item x="937"/>
        <item x="516"/>
        <item x="1177"/>
        <item x="502"/>
        <item x="178"/>
        <item x="1063"/>
        <item x="49"/>
        <item x="170"/>
        <item x="863"/>
        <item x="615"/>
        <item x="585"/>
        <item x="15"/>
        <item x="569"/>
        <item x="493"/>
        <item x="171"/>
        <item x="1268"/>
        <item x="647"/>
        <item x="314"/>
        <item x="397"/>
        <item x="389"/>
        <item x="617"/>
        <item x="553"/>
        <item x="738"/>
        <item x="78"/>
        <item x="910"/>
        <item x="1097"/>
        <item x="619"/>
        <item x="744"/>
        <item x="411"/>
        <item x="100"/>
        <item x="818"/>
        <item x="659"/>
        <item x="1029"/>
        <item x="1271"/>
        <item x="239"/>
        <item x="627"/>
        <item x="1238"/>
        <item x="657"/>
        <item x="1080"/>
        <item x="775"/>
        <item x="1032"/>
        <item x="661"/>
        <item x="263"/>
        <item x="691"/>
        <item x="1231"/>
        <item x="778"/>
        <item x="816"/>
        <item x="790"/>
        <item x="686"/>
        <item x="1148"/>
        <item x="864"/>
        <item x="310"/>
        <item x="485"/>
        <item x="763"/>
        <item x="413"/>
        <item x="719"/>
        <item x="469"/>
        <item x="1043"/>
        <item x="700"/>
        <item x="878"/>
        <item x="1028"/>
        <item x="1003"/>
        <item x="546"/>
        <item x="237"/>
        <item x="1259"/>
        <item x="345"/>
        <item x="1163"/>
        <item x="283"/>
        <item x="10"/>
        <item x="1169"/>
        <item x="874"/>
        <item x="344"/>
        <item x="217"/>
        <item x="1190"/>
        <item x="388"/>
        <item x="1264"/>
        <item x="1258"/>
        <item x="1219"/>
        <item x="340"/>
        <item x="495"/>
        <item x="232"/>
        <item x="539"/>
        <item x="683"/>
        <item x="272"/>
        <item x="225"/>
        <item x="1227"/>
        <item x="157"/>
        <item x="1236"/>
        <item x="712"/>
        <item x="1011"/>
        <item x="288"/>
        <item x="766"/>
        <item x="1255"/>
        <item x="410"/>
        <item x="500"/>
        <item x="639"/>
        <item x="251"/>
        <item x="1192"/>
        <item x="869"/>
        <item x="875"/>
        <item x="1214"/>
        <item x="224"/>
        <item x="729"/>
        <item x="148"/>
        <item x="731"/>
        <item x="1110"/>
        <item x="1014"/>
        <item x="1091"/>
        <item x="630"/>
        <item x="482"/>
        <item x="96"/>
        <item x="777"/>
        <item x="896"/>
        <item x="186"/>
        <item x="1037"/>
        <item x="188"/>
        <item x="1094"/>
        <item x="343"/>
        <item x="296"/>
        <item x="110"/>
        <item x="28"/>
        <item x="1260"/>
        <item x="921"/>
        <item x="1095"/>
        <item x="900"/>
        <item x="1132"/>
        <item x="1118"/>
        <item x="1130"/>
        <item x="1185"/>
        <item x="543"/>
        <item x="1103"/>
        <item x="1127"/>
        <item x="1216"/>
        <item x="1128"/>
        <item x="598"/>
        <item x="481"/>
        <item x="1243"/>
        <item x="1088"/>
        <item x="701"/>
        <item x="772"/>
        <item x="1030"/>
        <item x="981"/>
        <item x="1090"/>
        <item x="1069"/>
        <item x="906"/>
        <item x="1007"/>
        <item x="641"/>
        <item x="625"/>
        <item x="610"/>
        <item x="401"/>
        <item x="95"/>
        <item x="1057"/>
        <item x="1256"/>
        <item x="334"/>
        <item x="1143"/>
        <item x="1012"/>
        <item x="746"/>
        <item x="941"/>
        <item x="535"/>
        <item x="969"/>
        <item x="154"/>
        <item x="1089"/>
        <item x="1038"/>
        <item x="1123"/>
        <item x="995"/>
        <item x="45"/>
        <item x="655"/>
        <item x="491"/>
        <item x="1092"/>
        <item x="1111"/>
        <item x="773"/>
        <item x="985"/>
        <item x="457"/>
        <item x="1234"/>
        <item x="261"/>
        <item x="487"/>
        <item x="947"/>
        <item x="1135"/>
        <item x="797"/>
        <item x="684"/>
        <item x="740"/>
        <item x="1048"/>
        <item x="705"/>
        <item x="800"/>
        <item x="137"/>
        <item x="602"/>
        <item x="613"/>
        <item x="352"/>
        <item x="474"/>
        <item x="1071"/>
        <item x="563"/>
        <item x="669"/>
        <item x="644"/>
        <item x="958"/>
        <item x="745"/>
        <item x="119"/>
        <item x="571"/>
        <item x="1009"/>
        <item x="724"/>
        <item x="614"/>
        <item x="795"/>
        <item x="702"/>
        <item x="1262"/>
        <item x="359"/>
        <item x="134"/>
        <item x="576"/>
        <item x="694"/>
        <item x="1165"/>
        <item x="844"/>
        <item x="767"/>
        <item x="849"/>
        <item x="789"/>
        <item x="1160"/>
        <item x="522"/>
        <item x="270"/>
        <item x="1084"/>
        <item x="1191"/>
        <item x="545"/>
        <item x="948"/>
        <item x="443"/>
        <item x="858"/>
        <item x="126"/>
        <item x="890"/>
        <item x="1244"/>
        <item x="671"/>
        <item x="1186"/>
        <item x="1035"/>
        <item x="196"/>
        <item x="675"/>
        <item x="271"/>
        <item x="1126"/>
        <item x="223"/>
        <item x="468"/>
        <item x="1067"/>
        <item x="477"/>
        <item x="418"/>
        <item x="603"/>
        <item x="280"/>
        <item x="1155"/>
        <item x="1178"/>
        <item x="1254"/>
        <item x="315"/>
        <item x="922"/>
        <item x="1060"/>
        <item x="542"/>
        <item x="278"/>
        <item x="1085"/>
        <item x="1266"/>
        <item x="934"/>
        <item x="1152"/>
        <item x="453"/>
        <item x="357"/>
        <item x="1002"/>
        <item x="206"/>
        <item x="768"/>
        <item x="66"/>
        <item x="730"/>
        <item x="403"/>
        <item x="843"/>
        <item x="1263"/>
        <item x="450"/>
        <item x="1016"/>
        <item x="832"/>
        <item x="757"/>
        <item x="1122"/>
        <item x="36"/>
        <item x="751"/>
        <item x="606"/>
        <item x="988"/>
        <item x="920"/>
        <item x="1079"/>
        <item x="176"/>
        <item x="1144"/>
        <item x="1181"/>
        <item x="245"/>
        <item x="1044"/>
        <item x="1184"/>
        <item x="476"/>
        <item x="673"/>
        <item x="1213"/>
        <item x="1201"/>
        <item x="1078"/>
        <item x="226"/>
        <item x="677"/>
        <item x="540"/>
        <item x="930"/>
        <item x="905"/>
        <item x="82"/>
        <item x="1022"/>
        <item x="931"/>
        <item x="57"/>
        <item x="1208"/>
        <item x="303"/>
        <item x="89"/>
        <item x="715"/>
        <item x="992"/>
        <item x="872"/>
        <item x="986"/>
        <item x="666"/>
        <item x="1001"/>
        <item x="1232"/>
        <item x="439"/>
        <item x="908"/>
        <item x="1221"/>
        <item x="794"/>
        <item x="955"/>
        <item x="128"/>
        <item x="760"/>
        <item x="369"/>
        <item x="1224"/>
        <item x="1188"/>
        <item x="1159"/>
        <item x="1096"/>
        <item x="1175"/>
        <item x="770"/>
        <item x="679"/>
        <item x="1042"/>
        <item x="1261"/>
        <item x="634"/>
        <item x="431"/>
        <item x="302"/>
        <item x="1015"/>
        <item x="904"/>
        <item x="368"/>
        <item x="1149"/>
        <item x="1211"/>
        <item x="1272"/>
        <item x="1020"/>
        <item x="840"/>
        <item t="default"/>
      </items>
    </pivotField>
    <pivotField showAll="0">
      <items count="1508">
        <item x="0"/>
        <item x="10"/>
        <item x="91"/>
        <item x="83"/>
        <item x="260"/>
        <item x="144"/>
        <item x="315"/>
        <item x="112"/>
        <item x="281"/>
        <item x="1"/>
        <item x="206"/>
        <item x="197"/>
        <item x="241"/>
        <item x="350"/>
        <item x="68"/>
        <item x="238"/>
        <item x="310"/>
        <item x="145"/>
        <item x="338"/>
        <item x="450"/>
        <item x="335"/>
        <item x="179"/>
        <item x="70"/>
        <item x="304"/>
        <item x="370"/>
        <item x="130"/>
        <item x="467"/>
        <item x="478"/>
        <item x="325"/>
        <item x="128"/>
        <item x="423"/>
        <item x="324"/>
        <item x="321"/>
        <item x="215"/>
        <item x="213"/>
        <item x="319"/>
        <item x="158"/>
        <item x="35"/>
        <item x="307"/>
        <item x="417"/>
        <item x="681"/>
        <item x="422"/>
        <item x="309"/>
        <item x="303"/>
        <item x="169"/>
        <item x="208"/>
        <item x="302"/>
        <item x="299"/>
        <item x="626"/>
        <item x="296"/>
        <item x="295"/>
        <item x="294"/>
        <item x="746"/>
        <item x="700"/>
        <item x="293"/>
        <item x="292"/>
        <item x="99"/>
        <item x="291"/>
        <item x="388"/>
        <item x="289"/>
        <item x="288"/>
        <item x="287"/>
        <item x="481"/>
        <item x="963"/>
        <item x="285"/>
        <item x="279"/>
        <item x="483"/>
        <item x="508"/>
        <item x="401"/>
        <item x="4"/>
        <item x="278"/>
        <item x="1142"/>
        <item x="1228"/>
        <item x="277"/>
        <item x="276"/>
        <item x="709"/>
        <item x="369"/>
        <item x="271"/>
        <item x="270"/>
        <item x="878"/>
        <item x="266"/>
        <item x="265"/>
        <item x="100"/>
        <item x="263"/>
        <item x="120"/>
        <item x="485"/>
        <item x="262"/>
        <item x="486"/>
        <item x="261"/>
        <item x="890"/>
        <item x="614"/>
        <item x="501"/>
        <item x="161"/>
        <item x="259"/>
        <item x="132"/>
        <item x="1116"/>
        <item x="1062"/>
        <item x="258"/>
        <item x="1412"/>
        <item x="936"/>
        <item x="257"/>
        <item x="650"/>
        <item x="416"/>
        <item x="256"/>
        <item x="494"/>
        <item x="255"/>
        <item x="323"/>
        <item x="171"/>
        <item x="28"/>
        <item x="254"/>
        <item x="919"/>
        <item x="1217"/>
        <item x="934"/>
        <item x="808"/>
        <item x="214"/>
        <item x="777"/>
        <item x="637"/>
        <item x="253"/>
        <item x="252"/>
        <item x="336"/>
        <item x="1013"/>
        <item x="246"/>
        <item x="514"/>
        <item x="522"/>
        <item x="476"/>
        <item x="245"/>
        <item x="240"/>
        <item x="850"/>
        <item x="546"/>
        <item x="1276"/>
        <item x="239"/>
        <item x="895"/>
        <item x="439"/>
        <item x="707"/>
        <item x="236"/>
        <item x="690"/>
        <item x="231"/>
        <item x="376"/>
        <item x="880"/>
        <item x="1420"/>
        <item x="82"/>
        <item x="1150"/>
        <item x="635"/>
        <item x="183"/>
        <item x="229"/>
        <item x="33"/>
        <item x="944"/>
        <item x="1433"/>
        <item x="627"/>
        <item x="57"/>
        <item x="228"/>
        <item x="413"/>
        <item x="1413"/>
        <item x="332"/>
        <item x="1288"/>
        <item x="25"/>
        <item x="243"/>
        <item x="318"/>
        <item x="1471"/>
        <item x="911"/>
        <item x="463"/>
        <item x="221"/>
        <item x="788"/>
        <item x="124"/>
        <item x="1100"/>
        <item x="1361"/>
        <item x="140"/>
        <item x="1170"/>
        <item x="1097"/>
        <item x="405"/>
        <item x="220"/>
        <item x="740"/>
        <item x="1024"/>
        <item x="1326"/>
        <item x="432"/>
        <item x="202"/>
        <item x="219"/>
        <item x="896"/>
        <item x="97"/>
        <item x="426"/>
        <item x="402"/>
        <item x="473"/>
        <item x="542"/>
        <item x="24"/>
        <item x="217"/>
        <item x="1498"/>
        <item x="875"/>
        <item x="1018"/>
        <item x="435"/>
        <item x="492"/>
        <item x="1223"/>
        <item x="974"/>
        <item x="1333"/>
        <item x="937"/>
        <item x="1033"/>
        <item x="694"/>
        <item x="157"/>
        <item x="227"/>
        <item x="1416"/>
        <item x="164"/>
        <item x="453"/>
        <item x="774"/>
        <item x="823"/>
        <item x="81"/>
        <item x="564"/>
        <item x="1422"/>
        <item x="429"/>
        <item x="613"/>
        <item x="436"/>
        <item x="15"/>
        <item x="562"/>
        <item x="1434"/>
        <item x="640"/>
        <item x="1452"/>
        <item x="141"/>
        <item x="129"/>
        <item x="251"/>
        <item x="165"/>
        <item x="567"/>
        <item x="300"/>
        <item x="1226"/>
        <item x="212"/>
        <item x="1091"/>
        <item x="865"/>
        <item x="1183"/>
        <item x="391"/>
        <item x="489"/>
        <item x="986"/>
        <item x="1360"/>
        <item x="1141"/>
        <item x="676"/>
        <item x="440"/>
        <item x="888"/>
        <item x="818"/>
        <item x="1003"/>
        <item x="773"/>
        <item x="806"/>
        <item x="34"/>
        <item x="211"/>
        <item x="487"/>
        <item x="1346"/>
        <item x="980"/>
        <item x="226"/>
        <item x="727"/>
        <item x="885"/>
        <item x="210"/>
        <item x="207"/>
        <item x="1344"/>
        <item x="750"/>
        <item x="836"/>
        <item x="205"/>
        <item x="904"/>
        <item x="802"/>
        <item x="502"/>
        <item x="863"/>
        <item x="204"/>
        <item x="98"/>
        <item x="916"/>
        <item x="1282"/>
        <item x="326"/>
        <item x="547"/>
        <item x="313"/>
        <item x="1072"/>
        <item x="1042"/>
        <item x="200"/>
        <item x="196"/>
        <item x="1174"/>
        <item x="589"/>
        <item x="194"/>
        <item x="407"/>
        <item x="358"/>
        <item x="193"/>
        <item x="631"/>
        <item x="451"/>
        <item x="189"/>
        <item x="351"/>
        <item x="684"/>
        <item x="687"/>
        <item x="1451"/>
        <item x="1200"/>
        <item x="798"/>
        <item x="584"/>
        <item x="353"/>
        <item x="516"/>
        <item x="147"/>
        <item x="188"/>
        <item x="666"/>
        <item x="1224"/>
        <item x="187"/>
        <item x="719"/>
        <item x="780"/>
        <item x="182"/>
        <item x="577"/>
        <item x="54"/>
        <item x="386"/>
        <item x="181"/>
        <item x="739"/>
        <item x="775"/>
        <item x="928"/>
        <item x="498"/>
        <item x="1036"/>
        <item x="991"/>
        <item x="877"/>
        <item x="1063"/>
        <item x="178"/>
        <item x="720"/>
        <item x="682"/>
        <item x="722"/>
        <item x="177"/>
        <item x="176"/>
        <item x="1155"/>
        <item x="1014"/>
        <item x="1074"/>
        <item x="534"/>
        <item x="960"/>
        <item x="1234"/>
        <item x="269"/>
        <item x="968"/>
        <item x="1229"/>
        <item x="747"/>
        <item x="776"/>
        <item x="759"/>
        <item x="175"/>
        <item x="1019"/>
        <item x="532"/>
        <item x="339"/>
        <item x="1227"/>
        <item x="1127"/>
        <item x="398"/>
        <item x="1026"/>
        <item x="610"/>
        <item x="793"/>
        <item x="174"/>
        <item x="162"/>
        <item x="859"/>
        <item x="605"/>
        <item x="374"/>
        <item x="1491"/>
        <item x="1081"/>
        <item x="809"/>
        <item x="602"/>
        <item x="53"/>
        <item x="160"/>
        <item x="449"/>
        <item x="159"/>
        <item x="155"/>
        <item x="692"/>
        <item x="69"/>
        <item x="636"/>
        <item x="72"/>
        <item x="568"/>
        <item x="139"/>
        <item x="154"/>
        <item x="50"/>
        <item x="591"/>
        <item x="153"/>
        <item x="959"/>
        <item x="786"/>
        <item x="533"/>
        <item x="152"/>
        <item x="1300"/>
        <item x="1107"/>
        <item x="671"/>
        <item x="410"/>
        <item x="864"/>
        <item x="425"/>
        <item x="1351"/>
        <item x="531"/>
        <item x="151"/>
        <item x="364"/>
        <item x="1240"/>
        <item x="150"/>
        <item x="711"/>
        <item x="596"/>
        <item x="841"/>
        <item x="790"/>
        <item x="1098"/>
        <item x="749"/>
        <item x="1027"/>
        <item x="180"/>
        <item x="149"/>
        <item x="762"/>
        <item x="1480"/>
        <item x="458"/>
        <item x="1463"/>
        <item x="330"/>
        <item x="349"/>
        <item x="1483"/>
        <item x="861"/>
        <item x="955"/>
        <item x="148"/>
        <item x="1165"/>
        <item x="1195"/>
        <item x="5"/>
        <item x="126"/>
        <item x="125"/>
        <item x="414"/>
        <item x="121"/>
        <item x="1271"/>
        <item x="118"/>
        <item x="1046"/>
        <item x="23"/>
        <item x="116"/>
        <item x="1078"/>
        <item x="452"/>
        <item x="938"/>
        <item x="939"/>
        <item x="115"/>
        <item x="1438"/>
        <item x="427"/>
        <item x="988"/>
        <item x="395"/>
        <item x="1115"/>
        <item x="1237"/>
        <item x="803"/>
        <item x="894"/>
        <item x="1489"/>
        <item x="284"/>
        <item x="1225"/>
        <item x="1038"/>
        <item x="1410"/>
        <item x="286"/>
        <item x="1125"/>
        <item x="447"/>
        <item x="363"/>
        <item x="579"/>
        <item x="142"/>
        <item x="355"/>
        <item x="843"/>
        <item x="586"/>
        <item x="900"/>
        <item x="656"/>
        <item x="961"/>
        <item x="807"/>
        <item x="1031"/>
        <item x="488"/>
        <item x="1431"/>
        <item x="606"/>
        <item x="393"/>
        <item x="766"/>
        <item x="327"/>
        <item x="899"/>
        <item x="1180"/>
        <item x="368"/>
        <item x="1123"/>
        <item x="431"/>
        <item x="1446"/>
        <item x="114"/>
        <item x="389"/>
        <item x="282"/>
        <item x="1196"/>
        <item x="816"/>
        <item x="298"/>
        <item x="1293"/>
        <item x="521"/>
        <item x="113"/>
        <item x="1071"/>
        <item x="854"/>
        <item x="136"/>
        <item x="795"/>
        <item x="554"/>
        <item x="935"/>
        <item x="31"/>
        <item x="111"/>
        <item x="471"/>
        <item x="1060"/>
        <item x="725"/>
        <item x="62"/>
        <item x="1321"/>
        <item x="1493"/>
        <item x="576"/>
        <item x="538"/>
        <item x="499"/>
        <item x="639"/>
        <item x="29"/>
        <item x="1292"/>
        <item x="173"/>
        <item x="110"/>
        <item x="696"/>
        <item x="814"/>
        <item x="123"/>
        <item x="654"/>
        <item x="1193"/>
        <item x="729"/>
        <item x="1108"/>
        <item x="763"/>
        <item x="881"/>
        <item x="769"/>
        <item x="109"/>
        <item x="634"/>
        <item x="108"/>
        <item x="1336"/>
        <item x="1355"/>
        <item x="107"/>
        <item x="505"/>
        <item x="689"/>
        <item x="106"/>
        <item x="1424"/>
        <item x="827"/>
        <item x="622"/>
        <item x="1294"/>
        <item x="756"/>
        <item x="813"/>
        <item x="527"/>
        <item x="328"/>
        <item x="134"/>
        <item x="680"/>
        <item x="1460"/>
        <item x="789"/>
        <item x="105"/>
        <item x="1101"/>
        <item x="479"/>
        <item x="104"/>
        <item x="892"/>
        <item x="987"/>
        <item x="392"/>
        <item x="1208"/>
        <item x="1312"/>
        <item x="103"/>
        <item x="1049"/>
        <item x="632"/>
        <item x="810"/>
        <item x="1028"/>
        <item x="646"/>
        <item x="979"/>
        <item x="1053"/>
        <item x="333"/>
        <item x="1283"/>
        <item x="686"/>
        <item x="829"/>
        <item x="237"/>
        <item x="784"/>
        <item x="1426"/>
        <item x="122"/>
        <item x="1500"/>
        <item x="47"/>
        <item x="1138"/>
        <item x="102"/>
        <item x="101"/>
        <item x="96"/>
        <item x="665"/>
        <item x="840"/>
        <item x="997"/>
        <item x="367"/>
        <item x="518"/>
        <item x="1025"/>
        <item x="306"/>
        <item x="232"/>
        <item x="95"/>
        <item x="557"/>
        <item x="1353"/>
        <item x="600"/>
        <item x="1156"/>
        <item x="964"/>
        <item x="1035"/>
        <item x="490"/>
        <item x="1199"/>
        <item x="718"/>
        <item x="1427"/>
        <item x="1323"/>
        <item x="781"/>
        <item x="428"/>
        <item x="1235"/>
        <item x="1017"/>
        <item x="615"/>
        <item x="1418"/>
        <item x="348"/>
        <item x="1265"/>
        <item x="1076"/>
        <item x="587"/>
        <item x="168"/>
        <item x="524"/>
        <item x="1487"/>
        <item x="1259"/>
        <item x="1030"/>
        <item x="1241"/>
        <item x="782"/>
        <item x="822"/>
        <item x="94"/>
        <item x="678"/>
        <item x="1232"/>
        <item x="345"/>
        <item x="1121"/>
        <item x="504"/>
        <item x="1106"/>
        <item x="672"/>
        <item x="1015"/>
        <item x="430"/>
        <item x="1328"/>
        <item x="167"/>
        <item x="442"/>
        <item x="620"/>
        <item x="972"/>
        <item x="893"/>
        <item x="608"/>
        <item x="305"/>
        <item x="93"/>
        <item x="88"/>
        <item x="354"/>
        <item x="7"/>
        <item x="1083"/>
        <item x="482"/>
        <item x="705"/>
        <item x="1320"/>
        <item x="250"/>
        <item x="359"/>
        <item x="1147"/>
        <item x="1367"/>
        <item x="1021"/>
        <item x="1482"/>
        <item x="946"/>
        <item x="1458"/>
        <item x="380"/>
        <item x="444"/>
        <item x="670"/>
        <item x="1308"/>
        <item x="1444"/>
        <item x="1059"/>
        <item x="87"/>
        <item x="493"/>
        <item x="249"/>
        <item x="607"/>
        <item x="507"/>
        <item x="778"/>
        <item x="641"/>
        <item x="1497"/>
        <item x="472"/>
        <item x="1207"/>
        <item x="563"/>
        <item x="834"/>
        <item x="1467"/>
        <item x="969"/>
        <item x="675"/>
        <item x="799"/>
        <item x="805"/>
        <item x="1061"/>
        <item x="857"/>
        <item x="1222"/>
        <item x="308"/>
        <item x="662"/>
        <item x="1479"/>
        <item x="1143"/>
        <item x="856"/>
        <item x="379"/>
        <item x="652"/>
        <item x="412"/>
        <item x="18"/>
        <item x="86"/>
        <item x="1197"/>
        <item x="48"/>
        <item x="85"/>
        <item x="484"/>
        <item x="280"/>
        <item x="932"/>
        <item x="474"/>
        <item x="1051"/>
        <item x="874"/>
        <item x="1110"/>
        <item x="203"/>
        <item x="1000"/>
        <item x="1090"/>
        <item x="1310"/>
        <item x="941"/>
        <item x="530"/>
        <item x="84"/>
        <item x="760"/>
        <item x="828"/>
        <item x="352"/>
        <item x="876"/>
        <item x="80"/>
        <item x="1202"/>
        <item x="1077"/>
        <item x="195"/>
        <item x="931"/>
        <item x="77"/>
        <item x="815"/>
        <item x="918"/>
        <item x="1379"/>
        <item x="683"/>
        <item x="396"/>
        <item x="1494"/>
        <item x="598"/>
        <item x="553"/>
        <item x="1443"/>
        <item x="1034"/>
        <item x="1409"/>
        <item x="133"/>
        <item x="978"/>
        <item x="290"/>
        <item x="1469"/>
        <item x="1347"/>
        <item x="735"/>
        <item x="218"/>
        <item x="477"/>
        <item x="1004"/>
        <item x="667"/>
        <item x="913"/>
        <item x="1037"/>
        <item x="357"/>
        <item x="714"/>
        <item x="1297"/>
        <item x="76"/>
        <item x="561"/>
        <item x="75"/>
        <item x="738"/>
        <item x="1191"/>
        <item x="811"/>
        <item x="73"/>
        <item x="1350"/>
        <item x="1144"/>
        <item x="71"/>
        <item x="89"/>
        <item x="1186"/>
        <item x="11"/>
        <item x="1290"/>
        <item x="67"/>
        <item x="1473"/>
        <item x="78"/>
        <item x="411"/>
        <item x="1238"/>
        <item x="418"/>
        <item x="1262"/>
        <item x="1330"/>
        <item x="699"/>
        <item x="1386"/>
        <item x="1158"/>
        <item x="929"/>
        <item x="1134"/>
        <item x="1502"/>
        <item x="839"/>
        <item x="1011"/>
        <item x="772"/>
        <item x="192"/>
        <item x="66"/>
        <item x="1421"/>
        <item x="862"/>
        <item x="1211"/>
        <item x="199"/>
        <item x="1218"/>
        <item x="1176"/>
        <item x="1403"/>
        <item x="1162"/>
        <item x="585"/>
        <item x="1041"/>
        <item x="163"/>
        <item x="234"/>
        <item x="737"/>
        <item x="855"/>
        <item x="1307"/>
        <item x="65"/>
        <item x="30"/>
        <item x="64"/>
        <item x="580"/>
        <item x="268"/>
        <item x="660"/>
        <item x="63"/>
        <item x="61"/>
        <item x="230"/>
        <item x="628"/>
        <item x="424"/>
        <item x="1160"/>
        <item x="347"/>
        <item x="1332"/>
        <item x="996"/>
        <item x="1001"/>
        <item x="644"/>
        <item x="58"/>
        <item x="1362"/>
        <item x="1503"/>
        <item x="1437"/>
        <item x="52"/>
        <item x="185"/>
        <item x="867"/>
        <item x="1169"/>
        <item x="581"/>
        <item x="570"/>
        <item x="51"/>
        <item x="1296"/>
        <item x="1231"/>
        <item x="664"/>
        <item x="1112"/>
        <item x="156"/>
        <item x="1114"/>
        <item x="833"/>
        <item x="1454"/>
        <item x="46"/>
        <item x="748"/>
        <item x="45"/>
        <item x="753"/>
        <item x="515"/>
        <item x="1087"/>
        <item x="578"/>
        <item x="599"/>
        <item x="44"/>
        <item x="438"/>
        <item x="117"/>
        <item x="43"/>
        <item x="1086"/>
        <item x="830"/>
        <item x="989"/>
        <item x="1132"/>
        <item x="419"/>
        <item x="41"/>
        <item x="849"/>
        <item x="695"/>
        <item x="135"/>
        <item x="3"/>
        <item x="40"/>
        <item x="1428"/>
        <item x="1151"/>
        <item x="1397"/>
        <item x="383"/>
        <item x="647"/>
        <item x="1430"/>
        <item x="831"/>
        <item x="1048"/>
        <item x="846"/>
        <item x="480"/>
        <item x="1069"/>
        <item x="233"/>
        <item x="1040"/>
        <item x="495"/>
        <item x="397"/>
        <item x="1295"/>
        <item x="1286"/>
        <item x="1472"/>
        <item x="953"/>
        <item x="366"/>
        <item x="1005"/>
        <item x="1459"/>
        <item x="509"/>
        <item x="466"/>
        <item x="1220"/>
        <item x="983"/>
        <item x="994"/>
        <item x="556"/>
        <item x="312"/>
        <item x="649"/>
        <item x="38"/>
        <item x="1210"/>
        <item x="1396"/>
        <item x="582"/>
        <item x="1124"/>
        <item x="36"/>
        <item x="1322"/>
        <item x="1289"/>
        <item x="848"/>
        <item x="985"/>
        <item x="965"/>
        <item x="1302"/>
        <item x="461"/>
        <item x="702"/>
        <item x="1419"/>
        <item x="1366"/>
        <item x="1177"/>
        <item x="361"/>
        <item x="1306"/>
        <item x="898"/>
        <item x="1194"/>
        <item x="1092"/>
        <item x="1447"/>
        <item x="244"/>
        <item x="745"/>
        <item x="679"/>
        <item x="560"/>
        <item x="1316"/>
        <item x="1163"/>
        <item x="703"/>
        <item x="733"/>
        <item x="32"/>
        <item x="844"/>
        <item x="638"/>
        <item x="1064"/>
        <item x="1425"/>
        <item x="847"/>
        <item x="995"/>
        <item x="623"/>
        <item x="1442"/>
        <item x="977"/>
        <item x="1117"/>
        <item x="272"/>
        <item x="27"/>
        <item x="1485"/>
        <item x="1093"/>
        <item x="651"/>
        <item x="462"/>
        <item x="1466"/>
        <item x="886"/>
        <item x="415"/>
        <item x="545"/>
        <item x="1213"/>
        <item x="6"/>
        <item x="1345"/>
        <item x="248"/>
        <item x="883"/>
        <item x="712"/>
        <item x="852"/>
        <item x="645"/>
        <item x="824"/>
        <item x="866"/>
        <item x="491"/>
        <item x="820"/>
        <item x="1400"/>
        <item x="728"/>
        <item x="26"/>
        <item x="698"/>
        <item x="1073"/>
        <item x="1486"/>
        <item x="1242"/>
        <item x="1477"/>
        <item x="1291"/>
        <item x="1314"/>
        <item x="1358"/>
        <item x="1096"/>
        <item x="1465"/>
        <item x="962"/>
        <item x="736"/>
        <item x="1129"/>
        <item x="441"/>
        <item x="655"/>
        <item x="22"/>
        <item x="723"/>
        <item x="1201"/>
        <item x="1264"/>
        <item x="1084"/>
        <item x="540"/>
        <item x="1394"/>
        <item x="1171"/>
        <item x="1192"/>
        <item x="1261"/>
        <item x="74"/>
        <item x="1094"/>
        <item x="1012"/>
        <item x="92"/>
        <item x="663"/>
        <item x="872"/>
        <item x="341"/>
        <item x="222"/>
        <item x="1354"/>
        <item x="1461"/>
        <item x="933"/>
        <item x="1103"/>
        <item x="1010"/>
        <item x="375"/>
        <item x="1251"/>
        <item x="1339"/>
        <item x="1449"/>
        <item x="661"/>
        <item x="1122"/>
        <item x="657"/>
        <item x="273"/>
        <item x="21"/>
        <item x="235"/>
        <item x="216"/>
        <item x="1146"/>
        <item x="1022"/>
        <item x="1215"/>
        <item x="526"/>
        <item x="464"/>
        <item x="1436"/>
        <item x="437"/>
        <item x="1145"/>
        <item x="612"/>
        <item x="906"/>
        <item x="384"/>
        <item x="1153"/>
        <item x="764"/>
        <item x="1152"/>
        <item x="1269"/>
        <item x="1109"/>
        <item x="1474"/>
        <item x="1414"/>
        <item x="926"/>
        <item x="1219"/>
        <item x="744"/>
        <item x="981"/>
        <item x="624"/>
        <item x="1248"/>
        <item x="566"/>
        <item x="20"/>
        <item x="907"/>
        <item x="629"/>
        <item x="1488"/>
        <item x="571"/>
        <item x="688"/>
        <item x="1204"/>
        <item x="1102"/>
        <item x="520"/>
        <item x="1130"/>
        <item x="593"/>
        <item x="870"/>
        <item x="1023"/>
        <item x="1002"/>
        <item x="528"/>
        <item x="817"/>
        <item x="779"/>
        <item x="787"/>
        <item x="1370"/>
        <item x="685"/>
        <item x="710"/>
        <item x="1007"/>
        <item x="1253"/>
        <item x="1263"/>
        <item x="1299"/>
        <item x="1187"/>
        <item x="1159"/>
        <item x="1481"/>
        <item x="611"/>
        <item x="19"/>
        <item x="455"/>
        <item x="741"/>
        <item x="469"/>
        <item x="619"/>
        <item x="433"/>
        <item x="999"/>
        <item x="1401"/>
        <item x="37"/>
        <item x="1008"/>
        <item x="642"/>
        <item x="853"/>
        <item x="837"/>
        <item x="1457"/>
        <item x="804"/>
        <item x="1189"/>
        <item x="1423"/>
        <item x="17"/>
        <item x="595"/>
        <item x="1393"/>
        <item x="59"/>
        <item x="1179"/>
        <item x="574"/>
        <item x="940"/>
        <item x="1329"/>
        <item x="1281"/>
        <item x="1317"/>
        <item x="1376"/>
        <item x="14"/>
        <item x="1039"/>
        <item x="970"/>
        <item x="767"/>
        <item x="506"/>
        <item x="943"/>
        <item x="708"/>
        <item x="60"/>
        <item x="454"/>
        <item x="572"/>
        <item x="362"/>
        <item x="658"/>
        <item x="460"/>
        <item x="420"/>
        <item x="1318"/>
        <item x="131"/>
        <item x="1126"/>
        <item x="550"/>
        <item x="1131"/>
        <item x="1405"/>
        <item x="947"/>
        <item x="592"/>
        <item x="1128"/>
        <item x="90"/>
        <item x="1484"/>
        <item x="927"/>
        <item x="617"/>
        <item x="1267"/>
        <item x="1462"/>
        <item x="1266"/>
        <item x="166"/>
        <item x="225"/>
        <item x="1221"/>
        <item x="283"/>
        <item x="446"/>
        <item x="956"/>
        <item x="860"/>
        <item x="1448"/>
        <item x="56"/>
        <item x="873"/>
        <item x="706"/>
        <item x="887"/>
        <item x="925"/>
        <item x="800"/>
        <item x="1455"/>
        <item x="1363"/>
        <item x="673"/>
        <item x="1214"/>
        <item x="1275"/>
        <item x="1166"/>
        <item x="143"/>
        <item x="1389"/>
        <item x="1439"/>
        <item x="858"/>
        <item x="1239"/>
        <item x="1325"/>
        <item x="1342"/>
        <item x="1331"/>
        <item x="541"/>
        <item x="1172"/>
        <item x="653"/>
        <item x="1230"/>
        <item x="908"/>
        <item x="356"/>
        <item x="448"/>
        <item x="616"/>
        <item x="337"/>
        <item x="421"/>
        <item x="949"/>
        <item x="726"/>
        <item x="1407"/>
        <item x="1136"/>
        <item x="49"/>
        <item x="758"/>
        <item x="443"/>
        <item x="993"/>
        <item x="1324"/>
        <item x="1043"/>
        <item x="13"/>
        <item x="1243"/>
        <item x="1298"/>
        <item x="1045"/>
        <item x="1284"/>
        <item x="1257"/>
        <item x="1252"/>
        <item x="1453"/>
        <item x="1287"/>
        <item x="882"/>
        <item x="1391"/>
        <item x="1311"/>
        <item x="329"/>
        <item x="537"/>
        <item x="1338"/>
        <item x="1388"/>
        <item x="381"/>
        <item x="317"/>
        <item x="373"/>
        <item x="1079"/>
        <item x="630"/>
        <item x="1411"/>
        <item x="643"/>
        <item x="825"/>
        <item x="1402"/>
        <item x="1435"/>
        <item x="930"/>
        <item x="1164"/>
        <item x="1173"/>
        <item x="404"/>
        <item x="267"/>
        <item x="976"/>
        <item x="1268"/>
        <item x="1456"/>
        <item x="693"/>
        <item x="1398"/>
        <item x="765"/>
        <item x="539"/>
        <item x="871"/>
        <item x="1054"/>
        <item x="1190"/>
        <item x="575"/>
        <item x="1504"/>
        <item x="1374"/>
        <item x="842"/>
        <item x="496"/>
        <item x="1139"/>
        <item x="365"/>
        <item x="1085"/>
        <item x="957"/>
        <item x="730"/>
        <item x="954"/>
        <item x="1349"/>
        <item x="409"/>
        <item x="731"/>
        <item x="1382"/>
        <item x="704"/>
        <item x="1113"/>
        <item x="583"/>
        <item x="551"/>
        <item x="274"/>
        <item x="897"/>
        <item x="497"/>
        <item x="801"/>
        <item x="588"/>
        <item x="264"/>
        <item x="1313"/>
        <item x="1305"/>
        <item x="1464"/>
        <item x="1348"/>
        <item x="311"/>
        <item x="1285"/>
        <item x="1301"/>
        <item x="768"/>
        <item x="519"/>
        <item x="1009"/>
        <item x="982"/>
        <item x="783"/>
        <item x="320"/>
        <item x="1089"/>
        <item x="1476"/>
        <item x="902"/>
        <item x="297"/>
        <item x="1359"/>
        <item x="1303"/>
        <item x="1258"/>
        <item x="1082"/>
        <item x="1372"/>
        <item x="1205"/>
        <item x="549"/>
        <item x="387"/>
        <item x="119"/>
        <item x="2"/>
        <item x="510"/>
        <item x="186"/>
        <item x="565"/>
        <item x="1280"/>
        <item x="951"/>
        <item x="920"/>
        <item x="468"/>
        <item x="1277"/>
        <item x="1047"/>
        <item x="924"/>
        <item x="403"/>
        <item x="1417"/>
        <item x="1148"/>
        <item x="1278"/>
        <item x="1381"/>
        <item x="1470"/>
        <item x="1392"/>
        <item x="503"/>
        <item x="889"/>
        <item x="1188"/>
        <item x="475"/>
        <item x="1468"/>
        <item x="1050"/>
        <item x="1383"/>
        <item x="457"/>
        <item x="1247"/>
        <item x="724"/>
        <item x="1029"/>
        <item x="1198"/>
        <item x="796"/>
        <item x="1441"/>
        <item x="971"/>
        <item x="1133"/>
        <item x="792"/>
        <item x="1135"/>
        <item x="408"/>
        <item x="314"/>
        <item x="677"/>
        <item x="1119"/>
        <item x="1058"/>
        <item x="1415"/>
        <item x="1080"/>
        <item x="922"/>
        <item x="716"/>
        <item x="945"/>
        <item x="1118"/>
        <item x="973"/>
        <item x="372"/>
        <item x="552"/>
        <item x="742"/>
        <item x="1181"/>
        <item x="597"/>
        <item x="190"/>
        <item x="1272"/>
        <item x="1255"/>
        <item x="1157"/>
        <item x="1032"/>
        <item x="757"/>
        <item x="400"/>
        <item x="390"/>
        <item x="1378"/>
        <item x="529"/>
        <item x="201"/>
        <item x="1340"/>
        <item x="1404"/>
        <item x="1044"/>
        <item x="1274"/>
        <item x="1390"/>
        <item x="1256"/>
        <item x="470"/>
        <item x="1099"/>
        <item x="434"/>
        <item x="909"/>
        <item x="826"/>
        <item x="12"/>
        <item x="821"/>
        <item x="513"/>
        <item x="555"/>
        <item x="1429"/>
        <item x="137"/>
        <item x="1273"/>
        <item x="1450"/>
        <item x="743"/>
        <item x="984"/>
        <item x="717"/>
        <item x="1216"/>
        <item x="950"/>
        <item x="1066"/>
        <item x="1341"/>
        <item x="1364"/>
        <item x="917"/>
        <item x="975"/>
        <item x="1161"/>
        <item x="569"/>
        <item x="942"/>
        <item x="1246"/>
        <item x="1209"/>
        <item x="1065"/>
        <item x="1016"/>
        <item x="1496"/>
        <item x="146"/>
        <item x="1167"/>
        <item x="1373"/>
        <item x="399"/>
        <item x="1399"/>
        <item x="1506"/>
        <item x="594"/>
        <item x="1182"/>
        <item x="331"/>
        <item x="604"/>
        <item x="1137"/>
        <item x="1432"/>
        <item x="127"/>
        <item x="838"/>
        <item x="1408"/>
        <item x="1057"/>
        <item x="1212"/>
        <item x="1168"/>
        <item x="301"/>
        <item x="275"/>
        <item x="1445"/>
        <item x="879"/>
        <item x="1334"/>
        <item x="548"/>
        <item x="732"/>
        <item x="247"/>
        <item x="785"/>
        <item x="1387"/>
        <item x="544"/>
        <item x="797"/>
        <item x="1075"/>
        <item x="1056"/>
        <item x="378"/>
        <item x="377"/>
        <item x="952"/>
        <item x="697"/>
        <item x="1175"/>
        <item x="621"/>
        <item x="601"/>
        <item x="1475"/>
        <item x="1337"/>
        <item x="394"/>
        <item x="1369"/>
        <item x="1260"/>
        <item x="609"/>
        <item x="1499"/>
        <item x="1406"/>
        <item x="198"/>
        <item x="669"/>
        <item x="1315"/>
        <item x="170"/>
        <item x="543"/>
        <item x="340"/>
        <item x="224"/>
        <item x="42"/>
        <item x="659"/>
        <item x="751"/>
        <item x="1304"/>
        <item x="1380"/>
        <item x="713"/>
        <item x="1279"/>
        <item x="16"/>
        <item x="734"/>
        <item x="1249"/>
        <item x="921"/>
        <item x="819"/>
        <item x="371"/>
        <item x="9"/>
        <item x="851"/>
        <item x="771"/>
        <item x="1206"/>
        <item x="914"/>
        <item x="511"/>
        <item x="1111"/>
        <item x="138"/>
        <item x="1357"/>
        <item x="242"/>
        <item x="1068"/>
        <item x="948"/>
        <item x="752"/>
        <item x="891"/>
        <item x="674"/>
        <item x="1505"/>
        <item x="1149"/>
        <item x="1203"/>
        <item x="967"/>
        <item x="456"/>
        <item x="648"/>
        <item x="459"/>
        <item x="835"/>
        <item x="845"/>
        <item x="923"/>
        <item x="385"/>
        <item x="910"/>
        <item x="184"/>
        <item x="1395"/>
        <item x="1327"/>
        <item x="1236"/>
        <item x="8"/>
        <item x="1375"/>
        <item x="360"/>
        <item x="715"/>
        <item x="342"/>
        <item x="958"/>
        <item x="1245"/>
        <item x="1105"/>
        <item x="1270"/>
        <item x="1440"/>
        <item x="998"/>
        <item x="343"/>
        <item x="1233"/>
        <item x="1495"/>
        <item x="209"/>
        <item x="344"/>
        <item x="1088"/>
        <item x="536"/>
        <item x="633"/>
        <item x="1385"/>
        <item x="1501"/>
        <item x="1070"/>
        <item x="1055"/>
        <item x="1020"/>
        <item x="1384"/>
        <item x="39"/>
        <item x="701"/>
        <item x="794"/>
        <item x="691"/>
        <item x="559"/>
        <item x="868"/>
        <item x="618"/>
        <item x="761"/>
        <item x="1120"/>
        <item x="512"/>
        <item x="603"/>
        <item x="1178"/>
        <item x="1343"/>
        <item x="1368"/>
        <item x="721"/>
        <item x="1067"/>
        <item x="558"/>
        <item x="1052"/>
        <item x="884"/>
        <item x="869"/>
        <item x="992"/>
        <item x="1356"/>
        <item x="966"/>
        <item x="1140"/>
        <item x="668"/>
        <item x="1254"/>
        <item x="903"/>
        <item x="1006"/>
        <item x="1309"/>
        <item x="1492"/>
        <item x="191"/>
        <item x="525"/>
        <item x="79"/>
        <item x="770"/>
        <item x="172"/>
        <item x="500"/>
        <item x="832"/>
        <item x="382"/>
        <item x="1319"/>
        <item x="915"/>
        <item x="55"/>
        <item x="1184"/>
        <item x="990"/>
        <item x="1095"/>
        <item x="1377"/>
        <item x="1104"/>
        <item x="346"/>
        <item x="590"/>
        <item x="316"/>
        <item x="1478"/>
        <item x="334"/>
        <item x="625"/>
        <item x="322"/>
        <item x="1185"/>
        <item x="1154"/>
        <item x="517"/>
        <item x="445"/>
        <item x="1250"/>
        <item x="901"/>
        <item x="1490"/>
        <item x="1371"/>
        <item x="1335"/>
        <item x="523"/>
        <item x="912"/>
        <item x="223"/>
        <item x="1352"/>
        <item x="465"/>
        <item x="791"/>
        <item x="905"/>
        <item x="1365"/>
        <item x="1244"/>
        <item x="754"/>
        <item x="535"/>
        <item x="812"/>
        <item x="755"/>
        <item x="406"/>
        <item x="573"/>
        <item t="default"/>
      </items>
    </pivotField>
    <pivotField showAll="0"/>
    <pivotField showAll="0"/>
    <pivotField showAll="0"/>
    <pivotField numFmtId="2" showAll="0"/>
    <pivotField showAll="0"/>
    <pivotField showAll="0"/>
    <pivotField axis="axisPage" showAll="0">
      <items count="3">
        <item x="0"/>
        <item x="1"/>
        <item t="default"/>
      </items>
    </pivotField>
  </pivotFields>
  <rowFields count="1">
    <field x="3"/>
  </rowFields>
  <rowItems count="4">
    <i>
      <x/>
    </i>
    <i>
      <x v="1"/>
    </i>
    <i>
      <x v="2"/>
    </i>
    <i t="grand">
      <x/>
    </i>
  </rowItems>
  <colFields count="2">
    <field x="2"/>
    <field x="9"/>
  </colFields>
  <colItems count="10">
    <i>
      <x/>
      <x/>
    </i>
    <i>
      <x v="1"/>
      <x/>
    </i>
    <i r="1">
      <x v="2"/>
    </i>
    <i>
      <x v="2"/>
      <x/>
    </i>
    <i r="1">
      <x v="1"/>
    </i>
    <i r="1">
      <x v="2"/>
    </i>
    <i>
      <x v="3"/>
      <x/>
    </i>
    <i r="1">
      <x v="1"/>
    </i>
    <i r="1">
      <x v="2"/>
    </i>
    <i t="grand">
      <x/>
    </i>
  </colItems>
  <pageFields count="1">
    <pageField fld="18" hier="-1"/>
  </pageFields>
  <dataFields count="1">
    <dataField name="Liczba z PassengerId" fld="0" subtotal="count" baseField="0" baseItem="0"/>
  </dataFields>
  <formats count="1"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19CA6645-5ED2-48F9-81D3-F7D294E78C97}" autoFormatId="16" applyNumberFormats="0" applyBorderFormats="0" applyFontFormats="0" applyPatternFormats="0" applyAlignmentFormats="0" applyWidthHeightFormats="0">
  <queryTableRefresh nextId="23">
    <queryTableFields count="18">
      <queryTableField id="1" name="PassengerId" tableColumnId="1"/>
      <queryTableField id="22" dataBound="0" tableColumnId="15"/>
      <queryTableField id="2" name="HomePlanet" tableColumnId="2"/>
      <queryTableField id="3" name="CryoSleep" tableColumnId="3"/>
      <queryTableField id="4" name="Cabin" tableColumnId="4"/>
      <queryTableField id="18" dataBound="0" tableColumnId="18"/>
      <queryTableField id="16" dataBound="0" tableColumnId="16"/>
      <queryTableField id="5" name="Destination" tableColumnId="5"/>
      <queryTableField id="6" name="Age" tableColumnId="6"/>
      <queryTableField id="7" name="VIP" tableColumnId="7"/>
      <queryTableField id="8" name="RoomService" tableColumnId="8"/>
      <queryTableField id="9" name="FoodCourt" tableColumnId="9"/>
      <queryTableField id="10" name="ShoppingMall" tableColumnId="10"/>
      <queryTableField id="11" name="Spa" tableColumnId="11"/>
      <queryTableField id="12" name="VRDeck" tableColumnId="12"/>
      <queryTableField id="19" dataBound="0" tableColumnId="19"/>
      <queryTableField id="13" name="Name" tableColumnId="13"/>
      <queryTableField id="14" name="Transported" tableColumnId="1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D4D7467-6E25-45DA-91B3-9053DEF415F0}" name="dane3" displayName="dane3" ref="A1:R8694" tableType="queryTable" totalsRowShown="0">
  <autoFilter ref="A1:R8694" xr:uid="{1D4D7467-6E25-45DA-91B3-9053DEF415F0}"/>
  <tableColumns count="18">
    <tableColumn id="1" xr3:uid="{9B6D18F3-6F25-4AA2-B537-9D0ADAAB803A}" uniqueName="1" name="PassengerId" queryTableFieldId="1" dataDxfId="15"/>
    <tableColumn id="15" xr3:uid="{88B87D41-828B-419F-B7B7-E2AF057A150C}" uniqueName="15" name="Group" queryTableFieldId="22" dataDxfId="14">
      <calculatedColumnFormula>MID(dane3[[#This Row],[PassengerId]],1,4)+0</calculatedColumnFormula>
    </tableColumn>
    <tableColumn id="2" xr3:uid="{82663107-04B5-4A83-B11A-354119249E4D}" uniqueName="2" name="HomePlanet" queryTableFieldId="2" dataDxfId="13"/>
    <tableColumn id="3" xr3:uid="{0144BB3E-E899-416D-A34B-944C682399FC}" uniqueName="3" name="CryoSleep" queryTableFieldId="3"/>
    <tableColumn id="4" xr3:uid="{72211A4E-0BA1-4D88-8901-E9FD8B0FE67A}" uniqueName="4" name="Cabin" queryTableFieldId="4" dataDxfId="12"/>
    <tableColumn id="18" xr3:uid="{F2CA22F2-8373-4FB3-9BB8-EADF6DA13052}" uniqueName="18" name="Deck" queryTableFieldId="18" dataDxfId="11">
      <calculatedColumnFormula>MID($E2,1,1)</calculatedColumnFormula>
    </tableColumn>
    <tableColumn id="16" xr3:uid="{FCB22B9B-6BF8-49F3-A024-3B43782CED5C}" uniqueName="16" name="Side" queryTableFieldId="16" dataDxfId="10">
      <calculatedColumnFormula>IFERROR(MID($E2,SEARCH("/",$E2,SEARCH("/",$E2)+1)+1,1),"")</calculatedColumnFormula>
    </tableColumn>
    <tableColumn id="5" xr3:uid="{6E70823F-A242-4DD1-B4E1-3E87E441DF7D}" uniqueName="5" name="Destination" queryTableFieldId="5" dataDxfId="9"/>
    <tableColumn id="6" xr3:uid="{EC1BEFD9-BA91-48A2-B882-2C20FD2D4A04}" uniqueName="6" name="Age" queryTableFieldId="6" dataDxfId="8"/>
    <tableColumn id="7" xr3:uid="{6425F7BC-7F24-4F4B-8CB1-C19B057CF376}" uniqueName="7" name="VIP" queryTableFieldId="7"/>
    <tableColumn id="8" xr3:uid="{867AF846-662D-4546-BDA9-5364D595C57F}" uniqueName="8" name="RoomService" queryTableFieldId="8" dataDxfId="7"/>
    <tableColumn id="9" xr3:uid="{EDCE0A34-8DBA-47BE-B0CE-6C1B08BA24A0}" uniqueName="9" name="FoodCourt" queryTableFieldId="9" dataDxfId="6"/>
    <tableColumn id="10" xr3:uid="{E2C352DB-F5F2-4E7B-BB19-60B7B541A272}" uniqueName="10" name="ShoppingMall" queryTableFieldId="10" dataDxfId="5"/>
    <tableColumn id="11" xr3:uid="{DA80C51E-BDDB-40A3-BB95-2EA2ACE0E4C6}" uniqueName="11" name="Spa" queryTableFieldId="11" dataDxfId="4"/>
    <tableColumn id="12" xr3:uid="{1DB10FD2-A16F-42FF-B208-D6929B88D1CD}" uniqueName="12" name="VRDeck" queryTableFieldId="12" dataDxfId="3"/>
    <tableColumn id="19" xr3:uid="{04A5AB47-2E02-4B72-9563-CC0986C0BF64}" uniqueName="19" name="Sum_of_exp" queryTableFieldId="19" dataDxfId="2">
      <calculatedColumnFormula>SUM(dane3[[#This Row],[RoomService]:[VRDeck]])</calculatedColumnFormula>
    </tableColumn>
    <tableColumn id="13" xr3:uid="{23C53D6D-0850-4124-A7DD-006DE31814FA}" uniqueName="13" name="Full Name" queryTableFieldId="13" dataDxfId="1"/>
    <tableColumn id="14" xr3:uid="{7D3B4EF8-807E-46F3-8B8D-26CDE02BB635}" uniqueName="14" name="Transported" queryTableFieldId="1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974BD-8C9F-41DF-A714-BEF3D68789B6}">
  <dimension ref="A1:T8694"/>
  <sheetViews>
    <sheetView zoomScale="85" zoomScaleNormal="85" workbookViewId="0">
      <selection activeCell="B2" sqref="B2"/>
    </sheetView>
  </sheetViews>
  <sheetFormatPr defaultRowHeight="14.4" x14ac:dyDescent="0.3"/>
  <cols>
    <col min="1" max="1" width="14.109375" bestFit="1" customWidth="1"/>
    <col min="2" max="2" width="9.109375" customWidth="1"/>
    <col min="3" max="3" width="14.44140625" bestFit="1" customWidth="1"/>
    <col min="4" max="4" width="12.44140625" bestFit="1" customWidth="1"/>
    <col min="5" max="5" width="9" bestFit="1" customWidth="1"/>
    <col min="6" max="6" width="7.77734375" bestFit="1" customWidth="1"/>
    <col min="7" max="7" width="7.33203125" bestFit="1" customWidth="1"/>
    <col min="8" max="8" width="13.88671875" bestFit="1" customWidth="1"/>
    <col min="9" max="9" width="6.88671875" bestFit="1" customWidth="1"/>
    <col min="10" max="10" width="8.5546875" bestFit="1" customWidth="1"/>
    <col min="11" max="11" width="15.109375" bestFit="1" customWidth="1"/>
    <col min="12" max="12" width="12.88671875" bestFit="1" customWidth="1"/>
    <col min="13" max="13" width="15.88671875" bestFit="1" customWidth="1"/>
    <col min="14" max="14" width="8.77734375" bestFit="1" customWidth="1"/>
    <col min="15" max="15" width="10.21875" bestFit="1" customWidth="1"/>
    <col min="16" max="16" width="16.21875" bestFit="1" customWidth="1"/>
    <col min="17" max="17" width="20.5546875" bestFit="1" customWidth="1"/>
    <col min="18" max="18" width="12" customWidth="1"/>
  </cols>
  <sheetData>
    <row r="1" spans="1:20" x14ac:dyDescent="0.3">
      <c r="A1" t="s">
        <v>0</v>
      </c>
      <c r="B1" t="s">
        <v>23853</v>
      </c>
      <c r="C1" t="s">
        <v>1</v>
      </c>
      <c r="D1" t="s">
        <v>2</v>
      </c>
      <c r="E1" t="s">
        <v>3</v>
      </c>
      <c r="F1" t="s">
        <v>23753</v>
      </c>
      <c r="G1" t="s">
        <v>23755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23852</v>
      </c>
      <c r="Q1" t="s">
        <v>23756</v>
      </c>
      <c r="R1" t="s">
        <v>12</v>
      </c>
    </row>
    <row r="2" spans="1:20" x14ac:dyDescent="0.3">
      <c r="A2" t="s">
        <v>13</v>
      </c>
      <c r="B2">
        <f>MID(dane3[[#This Row],[PassengerId]],1,4)+0</f>
        <v>1</v>
      </c>
      <c r="C2" t="s">
        <v>14</v>
      </c>
      <c r="D2" t="b">
        <v>0</v>
      </c>
      <c r="E2" t="s">
        <v>15</v>
      </c>
      <c r="F2" t="str">
        <f t="shared" ref="F2:F13" si="0">MID($E2,1,1)</f>
        <v>B</v>
      </c>
      <c r="G2" t="str">
        <f t="shared" ref="G2:G13" si="1">IFERROR(MID($E2,SEARCH("/",$E2,SEARCH("/",$E2)+1)+1,1),"")</f>
        <v>P</v>
      </c>
      <c r="H2" t="s">
        <v>16</v>
      </c>
      <c r="I2">
        <v>39</v>
      </c>
      <c r="J2" t="b">
        <v>0</v>
      </c>
      <c r="K2" s="7">
        <v>0</v>
      </c>
      <c r="L2" s="7">
        <v>0</v>
      </c>
      <c r="M2" s="7">
        <v>0</v>
      </c>
      <c r="N2" s="7">
        <v>0</v>
      </c>
      <c r="O2" s="7">
        <v>0</v>
      </c>
      <c r="P2" s="7">
        <f>SUM(dane3[[#This Row],[RoomService]:[VRDeck]])</f>
        <v>0</v>
      </c>
      <c r="Q2" t="s">
        <v>17</v>
      </c>
      <c r="R2" t="b">
        <v>0</v>
      </c>
    </row>
    <row r="3" spans="1:20" x14ac:dyDescent="0.3">
      <c r="A3" t="s">
        <v>18</v>
      </c>
      <c r="B3">
        <f>MID(dane3[[#This Row],[PassengerId]],1,4)+0</f>
        <v>2</v>
      </c>
      <c r="C3" t="s">
        <v>19</v>
      </c>
      <c r="D3" t="b">
        <v>0</v>
      </c>
      <c r="E3" t="s">
        <v>20</v>
      </c>
      <c r="F3" t="str">
        <f t="shared" si="0"/>
        <v>F</v>
      </c>
      <c r="G3" t="str">
        <f t="shared" si="1"/>
        <v>S</v>
      </c>
      <c r="H3" t="s">
        <v>16</v>
      </c>
      <c r="I3">
        <v>24</v>
      </c>
      <c r="J3" t="b">
        <v>0</v>
      </c>
      <c r="K3" s="7">
        <v>109</v>
      </c>
      <c r="L3" s="7">
        <v>9</v>
      </c>
      <c r="M3" s="7">
        <v>25</v>
      </c>
      <c r="N3" s="7">
        <v>549</v>
      </c>
      <c r="O3" s="7">
        <v>44</v>
      </c>
      <c r="P3" s="7">
        <f>SUM(dane3[[#This Row],[RoomService]:[VRDeck]])</f>
        <v>736</v>
      </c>
      <c r="Q3" t="s">
        <v>21</v>
      </c>
      <c r="R3" t="b">
        <v>1</v>
      </c>
    </row>
    <row r="4" spans="1:20" x14ac:dyDescent="0.3">
      <c r="A4" t="s">
        <v>22</v>
      </c>
      <c r="B4">
        <f>MID(dane3[[#This Row],[PassengerId]],1,4)+0</f>
        <v>3</v>
      </c>
      <c r="C4" t="s">
        <v>14</v>
      </c>
      <c r="D4" t="b">
        <v>0</v>
      </c>
      <c r="E4" t="s">
        <v>23</v>
      </c>
      <c r="F4" t="str">
        <f t="shared" si="0"/>
        <v>A</v>
      </c>
      <c r="G4" t="str">
        <f t="shared" si="1"/>
        <v>S</v>
      </c>
      <c r="H4" t="s">
        <v>16</v>
      </c>
      <c r="I4">
        <v>58</v>
      </c>
      <c r="J4" t="b">
        <v>1</v>
      </c>
      <c r="K4" s="7">
        <v>43</v>
      </c>
      <c r="L4" s="7">
        <v>3576</v>
      </c>
      <c r="M4" s="7">
        <v>0</v>
      </c>
      <c r="N4" s="7">
        <v>6715</v>
      </c>
      <c r="O4" s="7">
        <v>49</v>
      </c>
      <c r="P4" s="7">
        <f>SUM(dane3[[#This Row],[RoomService]:[VRDeck]])</f>
        <v>10383</v>
      </c>
      <c r="Q4" t="s">
        <v>24</v>
      </c>
      <c r="R4" t="b">
        <v>0</v>
      </c>
      <c r="T4" s="6"/>
    </row>
    <row r="5" spans="1:20" x14ac:dyDescent="0.3">
      <c r="A5" t="s">
        <v>25</v>
      </c>
      <c r="B5">
        <f>MID(dane3[[#This Row],[PassengerId]],1,4)+0</f>
        <v>3</v>
      </c>
      <c r="C5" t="s">
        <v>14</v>
      </c>
      <c r="D5" t="b">
        <v>0</v>
      </c>
      <c r="E5" t="s">
        <v>23</v>
      </c>
      <c r="F5" t="str">
        <f t="shared" si="0"/>
        <v>A</v>
      </c>
      <c r="G5" t="str">
        <f t="shared" si="1"/>
        <v>S</v>
      </c>
      <c r="H5" t="s">
        <v>16</v>
      </c>
      <c r="I5">
        <v>33</v>
      </c>
      <c r="J5" t="b">
        <v>0</v>
      </c>
      <c r="K5" s="7">
        <v>0</v>
      </c>
      <c r="L5" s="7">
        <v>1283</v>
      </c>
      <c r="M5" s="7">
        <v>371</v>
      </c>
      <c r="N5" s="7">
        <v>3329</v>
      </c>
      <c r="O5" s="7">
        <v>193</v>
      </c>
      <c r="P5" s="7">
        <f>SUM(dane3[[#This Row],[RoomService]:[VRDeck]])</f>
        <v>5176</v>
      </c>
      <c r="Q5" t="s">
        <v>26</v>
      </c>
      <c r="R5" t="b">
        <v>0</v>
      </c>
    </row>
    <row r="6" spans="1:20" x14ac:dyDescent="0.3">
      <c r="A6" t="s">
        <v>27</v>
      </c>
      <c r="B6">
        <f>MID(dane3[[#This Row],[PassengerId]],1,4)+0</f>
        <v>4</v>
      </c>
      <c r="C6" t="s">
        <v>19</v>
      </c>
      <c r="D6" t="b">
        <v>0</v>
      </c>
      <c r="E6" t="s">
        <v>28</v>
      </c>
      <c r="F6" t="str">
        <f t="shared" si="0"/>
        <v>F</v>
      </c>
      <c r="G6" t="str">
        <f t="shared" si="1"/>
        <v>S</v>
      </c>
      <c r="H6" t="s">
        <v>16</v>
      </c>
      <c r="I6">
        <v>16</v>
      </c>
      <c r="J6" t="b">
        <v>0</v>
      </c>
      <c r="K6" s="7">
        <v>303</v>
      </c>
      <c r="L6" s="7">
        <v>70</v>
      </c>
      <c r="M6" s="7">
        <v>151</v>
      </c>
      <c r="N6" s="7">
        <v>565</v>
      </c>
      <c r="O6" s="7">
        <v>2</v>
      </c>
      <c r="P6" s="7">
        <f>SUM(dane3[[#This Row],[RoomService]:[VRDeck]])</f>
        <v>1091</v>
      </c>
      <c r="Q6" t="s">
        <v>29</v>
      </c>
      <c r="R6" t="b">
        <v>1</v>
      </c>
    </row>
    <row r="7" spans="1:20" x14ac:dyDescent="0.3">
      <c r="A7" t="s">
        <v>30</v>
      </c>
      <c r="B7">
        <f>MID(dane3[[#This Row],[PassengerId]],1,4)+0</f>
        <v>5</v>
      </c>
      <c r="C7" t="s">
        <v>19</v>
      </c>
      <c r="D7" t="b">
        <v>0</v>
      </c>
      <c r="E7" t="s">
        <v>31</v>
      </c>
      <c r="F7" t="str">
        <f t="shared" si="0"/>
        <v>F</v>
      </c>
      <c r="G7" t="str">
        <f t="shared" si="1"/>
        <v>P</v>
      </c>
      <c r="H7" t="s">
        <v>32</v>
      </c>
      <c r="I7">
        <v>44</v>
      </c>
      <c r="J7" t="b">
        <v>0</v>
      </c>
      <c r="K7" s="7">
        <v>0</v>
      </c>
      <c r="L7" s="7">
        <v>483</v>
      </c>
      <c r="M7" s="7">
        <v>0</v>
      </c>
      <c r="N7" s="7">
        <v>291</v>
      </c>
      <c r="O7" s="7">
        <v>0</v>
      </c>
      <c r="P7" s="7">
        <f>SUM(dane3[[#This Row],[RoomService]:[VRDeck]])</f>
        <v>774</v>
      </c>
      <c r="Q7" t="s">
        <v>33</v>
      </c>
      <c r="R7" t="b">
        <v>1</v>
      </c>
    </row>
    <row r="8" spans="1:20" x14ac:dyDescent="0.3">
      <c r="A8" t="s">
        <v>34</v>
      </c>
      <c r="B8">
        <f>MID(dane3[[#This Row],[PassengerId]],1,4)+0</f>
        <v>6</v>
      </c>
      <c r="C8" t="s">
        <v>19</v>
      </c>
      <c r="D8" t="b">
        <v>0</v>
      </c>
      <c r="E8" t="s">
        <v>35</v>
      </c>
      <c r="F8" t="str">
        <f t="shared" si="0"/>
        <v>F</v>
      </c>
      <c r="G8" t="str">
        <f t="shared" si="1"/>
        <v>S</v>
      </c>
      <c r="H8" t="s">
        <v>16</v>
      </c>
      <c r="I8">
        <v>26</v>
      </c>
      <c r="J8" t="b">
        <v>0</v>
      </c>
      <c r="K8" s="7">
        <v>42</v>
      </c>
      <c r="L8" s="7">
        <v>1539</v>
      </c>
      <c r="M8" s="7">
        <v>3</v>
      </c>
      <c r="N8" s="7">
        <v>0</v>
      </c>
      <c r="O8" s="7">
        <v>0</v>
      </c>
      <c r="P8" s="7">
        <f>SUM(dane3[[#This Row],[RoomService]:[VRDeck]])</f>
        <v>1584</v>
      </c>
      <c r="Q8" t="s">
        <v>36</v>
      </c>
      <c r="R8" t="b">
        <v>1</v>
      </c>
    </row>
    <row r="9" spans="1:20" x14ac:dyDescent="0.3">
      <c r="A9" t="s">
        <v>37</v>
      </c>
      <c r="B9">
        <f>MID(dane3[[#This Row],[PassengerId]],1,4)+0</f>
        <v>6</v>
      </c>
      <c r="C9" t="s">
        <v>19</v>
      </c>
      <c r="D9" t="b">
        <v>1</v>
      </c>
      <c r="E9" t="s">
        <v>38</v>
      </c>
      <c r="F9" t="str">
        <f t="shared" si="0"/>
        <v>G</v>
      </c>
      <c r="G9" t="str">
        <f t="shared" si="1"/>
        <v>S</v>
      </c>
      <c r="H9" t="s">
        <v>16</v>
      </c>
      <c r="I9">
        <v>28</v>
      </c>
      <c r="J9" t="b">
        <v>0</v>
      </c>
      <c r="K9" s="7">
        <v>0</v>
      </c>
      <c r="L9" s="7">
        <v>0</v>
      </c>
      <c r="M9" s="7">
        <v>0</v>
      </c>
      <c r="N9" s="7">
        <v>0</v>
      </c>
      <c r="O9" s="7">
        <v>0</v>
      </c>
      <c r="P9" s="7">
        <f>SUM(dane3[[#This Row],[RoomService]:[VRDeck]])</f>
        <v>0</v>
      </c>
      <c r="Q9" t="s">
        <v>40</v>
      </c>
      <c r="R9" t="b">
        <v>1</v>
      </c>
    </row>
    <row r="10" spans="1:20" x14ac:dyDescent="0.3">
      <c r="A10" t="s">
        <v>41</v>
      </c>
      <c r="B10">
        <f>MID(dane3[[#This Row],[PassengerId]],1,4)+0</f>
        <v>7</v>
      </c>
      <c r="C10" t="s">
        <v>19</v>
      </c>
      <c r="D10" t="b">
        <v>0</v>
      </c>
      <c r="E10" t="s">
        <v>42</v>
      </c>
      <c r="F10" t="str">
        <f t="shared" si="0"/>
        <v>F</v>
      </c>
      <c r="G10" t="str">
        <f t="shared" si="1"/>
        <v>S</v>
      </c>
      <c r="H10" t="s">
        <v>16</v>
      </c>
      <c r="I10">
        <v>35</v>
      </c>
      <c r="J10" t="b">
        <v>0</v>
      </c>
      <c r="K10" s="7">
        <v>0</v>
      </c>
      <c r="L10" s="7">
        <v>785</v>
      </c>
      <c r="M10" s="7">
        <v>17</v>
      </c>
      <c r="N10" s="7">
        <v>216</v>
      </c>
      <c r="O10" s="7">
        <v>0</v>
      </c>
      <c r="P10" s="7">
        <f>SUM(dane3[[#This Row],[RoomService]:[VRDeck]])</f>
        <v>1018</v>
      </c>
      <c r="Q10" t="s">
        <v>43</v>
      </c>
      <c r="R10" t="b">
        <v>1</v>
      </c>
    </row>
    <row r="11" spans="1:20" x14ac:dyDescent="0.3">
      <c r="A11" t="s">
        <v>44</v>
      </c>
      <c r="B11">
        <f>MID(dane3[[#This Row],[PassengerId]],1,4)+0</f>
        <v>8</v>
      </c>
      <c r="C11" t="s">
        <v>14</v>
      </c>
      <c r="D11" t="b">
        <v>1</v>
      </c>
      <c r="E11" t="s">
        <v>45</v>
      </c>
      <c r="F11" t="str">
        <f t="shared" si="0"/>
        <v>B</v>
      </c>
      <c r="G11" t="str">
        <f t="shared" si="1"/>
        <v>P</v>
      </c>
      <c r="H11" t="s">
        <v>46</v>
      </c>
      <c r="I11">
        <v>14</v>
      </c>
      <c r="J11" t="b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f>SUM(dane3[[#This Row],[RoomService]:[VRDeck]])</f>
        <v>0</v>
      </c>
      <c r="Q11" t="s">
        <v>47</v>
      </c>
      <c r="R11" t="b">
        <v>1</v>
      </c>
    </row>
    <row r="12" spans="1:20" x14ac:dyDescent="0.3">
      <c r="A12" t="s">
        <v>48</v>
      </c>
      <c r="B12">
        <f>MID(dane3[[#This Row],[PassengerId]],1,4)+0</f>
        <v>8</v>
      </c>
      <c r="C12" t="s">
        <v>14</v>
      </c>
      <c r="D12" t="b">
        <v>1</v>
      </c>
      <c r="E12" t="s">
        <v>45</v>
      </c>
      <c r="F12" t="str">
        <f t="shared" si="0"/>
        <v>B</v>
      </c>
      <c r="G12" t="str">
        <f t="shared" si="1"/>
        <v>P</v>
      </c>
      <c r="H12" t="s">
        <v>16</v>
      </c>
      <c r="I12">
        <v>34</v>
      </c>
      <c r="J12" t="b">
        <v>0</v>
      </c>
      <c r="K12" s="7">
        <v>0</v>
      </c>
      <c r="L12" s="7">
        <v>0</v>
      </c>
      <c r="M12" s="7">
        <v>0</v>
      </c>
      <c r="N12" s="7">
        <v>0</v>
      </c>
      <c r="O12" s="7">
        <v>0</v>
      </c>
      <c r="P12" s="7">
        <f>SUM(dane3[[#This Row],[RoomService]:[VRDeck]])</f>
        <v>0</v>
      </c>
      <c r="Q12" t="s">
        <v>49</v>
      </c>
      <c r="R12" t="b">
        <v>1</v>
      </c>
    </row>
    <row r="13" spans="1:20" x14ac:dyDescent="0.3">
      <c r="A13" t="s">
        <v>50</v>
      </c>
      <c r="B13">
        <f>MID(dane3[[#This Row],[PassengerId]],1,4)+0</f>
        <v>8</v>
      </c>
      <c r="C13" t="s">
        <v>14</v>
      </c>
      <c r="D13" t="b">
        <v>0</v>
      </c>
      <c r="E13" t="s">
        <v>45</v>
      </c>
      <c r="F13" t="str">
        <f t="shared" si="0"/>
        <v>B</v>
      </c>
      <c r="G13" t="str">
        <f t="shared" si="1"/>
        <v>P</v>
      </c>
      <c r="H13" t="s">
        <v>46</v>
      </c>
      <c r="I13">
        <v>45</v>
      </c>
      <c r="J13" t="b">
        <v>0</v>
      </c>
      <c r="K13" s="7">
        <v>39</v>
      </c>
      <c r="L13" s="7">
        <v>7295</v>
      </c>
      <c r="M13" s="7">
        <v>589</v>
      </c>
      <c r="N13" s="7">
        <v>110</v>
      </c>
      <c r="O13" s="7">
        <v>124</v>
      </c>
      <c r="P13" s="7">
        <f>SUM(dane3[[#This Row],[RoomService]:[VRDeck]])</f>
        <v>8157</v>
      </c>
      <c r="Q13" t="s">
        <v>51</v>
      </c>
      <c r="R13" t="b">
        <v>1</v>
      </c>
    </row>
    <row r="14" spans="1:20" x14ac:dyDescent="0.3">
      <c r="A14" t="s">
        <v>3662</v>
      </c>
      <c r="B14">
        <f>MID(dane3[[#This Row],[PassengerId]],1,4)+0</f>
        <v>1421</v>
      </c>
      <c r="C14" t="s">
        <v>53</v>
      </c>
      <c r="D14" t="b">
        <v>0</v>
      </c>
      <c r="E14" t="s">
        <v>3663</v>
      </c>
      <c r="F14" t="str">
        <f>MID($E14,1,1)</f>
        <v>F</v>
      </c>
      <c r="G14" t="str">
        <f t="shared" ref="G14:G77" si="2">IFERROR(MID($E14,SEARCH("/",$E14,SEARCH("/",$E14)+1)+1,1),"")</f>
        <v>S</v>
      </c>
      <c r="H14" t="s">
        <v>16</v>
      </c>
      <c r="I14">
        <v>37</v>
      </c>
      <c r="J14" t="b">
        <v>0</v>
      </c>
      <c r="K14" s="7">
        <v>328</v>
      </c>
      <c r="L14" s="7">
        <v>6153</v>
      </c>
      <c r="M14" s="7">
        <v>0</v>
      </c>
      <c r="N14" s="7">
        <v>26</v>
      </c>
      <c r="O14" s="7">
        <v>820</v>
      </c>
      <c r="P14" s="7">
        <f>SUM(dane3[[#This Row],[RoomService]:[VRDeck]])</f>
        <v>7327</v>
      </c>
      <c r="Q14" t="s">
        <v>3664</v>
      </c>
      <c r="R14" t="b">
        <v>0</v>
      </c>
    </row>
    <row r="15" spans="1:20" x14ac:dyDescent="0.3">
      <c r="A15" t="s">
        <v>56</v>
      </c>
      <c r="B15">
        <f>MID(dane3[[#This Row],[PassengerId]],1,4)+0</f>
        <v>10</v>
      </c>
      <c r="C15" t="s">
        <v>19</v>
      </c>
      <c r="D15" t="b">
        <v>0</v>
      </c>
      <c r="E15" t="s">
        <v>57</v>
      </c>
      <c r="F15" t="str">
        <f>MID($E15,1,1)</f>
        <v>G</v>
      </c>
      <c r="G15" t="str">
        <f t="shared" si="2"/>
        <v>S</v>
      </c>
      <c r="H15" t="s">
        <v>16</v>
      </c>
      <c r="I15">
        <v>48</v>
      </c>
      <c r="J15" t="b">
        <v>0</v>
      </c>
      <c r="K15" s="7">
        <v>719</v>
      </c>
      <c r="L15" s="7">
        <v>1</v>
      </c>
      <c r="M15" s="7">
        <v>65</v>
      </c>
      <c r="N15" s="7">
        <v>0</v>
      </c>
      <c r="O15" s="7">
        <v>24</v>
      </c>
      <c r="P15" s="7">
        <f>SUM(dane3[[#This Row],[RoomService]:[VRDeck]])</f>
        <v>809</v>
      </c>
      <c r="Q15" t="s">
        <v>58</v>
      </c>
      <c r="R15" t="b">
        <v>0</v>
      </c>
    </row>
    <row r="16" spans="1:20" x14ac:dyDescent="0.3">
      <c r="A16" t="s">
        <v>59</v>
      </c>
      <c r="B16">
        <f>MID(dane3[[#This Row],[PassengerId]],1,4)+0</f>
        <v>11</v>
      </c>
      <c r="C16" t="s">
        <v>19</v>
      </c>
      <c r="D16" t="b">
        <v>0</v>
      </c>
      <c r="E16" t="s">
        <v>60</v>
      </c>
      <c r="F16" t="str">
        <f>MID($E16,1,1)</f>
        <v>F</v>
      </c>
      <c r="G16" t="str">
        <f t="shared" si="2"/>
        <v>P</v>
      </c>
      <c r="H16" t="s">
        <v>16</v>
      </c>
      <c r="I16">
        <v>28</v>
      </c>
      <c r="J16" t="b">
        <v>0</v>
      </c>
      <c r="K16" s="7">
        <v>8</v>
      </c>
      <c r="L16" s="7">
        <v>974</v>
      </c>
      <c r="M16" s="7">
        <v>12</v>
      </c>
      <c r="N16" s="7">
        <v>2</v>
      </c>
      <c r="O16" s="7">
        <v>7</v>
      </c>
      <c r="P16" s="7">
        <f>SUM(dane3[[#This Row],[RoomService]:[VRDeck]])</f>
        <v>1003</v>
      </c>
      <c r="Q16" t="s">
        <v>61</v>
      </c>
      <c r="R16" t="b">
        <v>1</v>
      </c>
    </row>
    <row r="17" spans="1:18" x14ac:dyDescent="0.3">
      <c r="A17" t="s">
        <v>62</v>
      </c>
      <c r="B17">
        <f>MID(dane3[[#This Row],[PassengerId]],1,4)+0</f>
        <v>12</v>
      </c>
      <c r="C17" t="s">
        <v>19</v>
      </c>
      <c r="D17" t="b">
        <v>0</v>
      </c>
      <c r="E17" t="s">
        <v>39</v>
      </c>
      <c r="F17" t="s">
        <v>23764</v>
      </c>
      <c r="G17" t="str">
        <f t="shared" si="2"/>
        <v/>
      </c>
      <c r="H17" t="s">
        <v>16</v>
      </c>
      <c r="I17">
        <v>31</v>
      </c>
      <c r="J17" t="b">
        <v>0</v>
      </c>
      <c r="K17" s="7">
        <v>32</v>
      </c>
      <c r="L17" s="7">
        <v>0</v>
      </c>
      <c r="M17" s="7">
        <v>876</v>
      </c>
      <c r="N17" s="7">
        <v>0</v>
      </c>
      <c r="O17" s="7">
        <v>0</v>
      </c>
      <c r="P17" s="7">
        <f>SUM(dane3[[#This Row],[RoomService]:[VRDeck]])</f>
        <v>908</v>
      </c>
      <c r="Q17" t="s">
        <v>63</v>
      </c>
      <c r="R17" t="b">
        <v>0</v>
      </c>
    </row>
    <row r="18" spans="1:18" x14ac:dyDescent="0.3">
      <c r="A18" t="s">
        <v>17846</v>
      </c>
      <c r="B18">
        <f>MID(dane3[[#This Row],[PassengerId]],1,4)+0</f>
        <v>6906</v>
      </c>
      <c r="C18" t="s">
        <v>53</v>
      </c>
      <c r="D18" t="b">
        <v>0</v>
      </c>
      <c r="E18" t="s">
        <v>17847</v>
      </c>
      <c r="F18" t="str">
        <f t="shared" ref="F18:F49" si="3">MID($E18,1,1)</f>
        <v>F</v>
      </c>
      <c r="G18" t="str">
        <f t="shared" si="2"/>
        <v>P</v>
      </c>
      <c r="H18" t="s">
        <v>16</v>
      </c>
      <c r="I18">
        <v>35</v>
      </c>
      <c r="J18" t="b">
        <v>0</v>
      </c>
      <c r="K18" s="7">
        <v>1719</v>
      </c>
      <c r="L18" s="7">
        <v>4389</v>
      </c>
      <c r="M18" s="7">
        <v>1015</v>
      </c>
      <c r="N18" s="7">
        <v>0</v>
      </c>
      <c r="O18" s="7">
        <v>14</v>
      </c>
      <c r="P18" s="7">
        <f>SUM(dane3[[#This Row],[RoomService]:[VRDeck]])</f>
        <v>7137</v>
      </c>
      <c r="Q18" t="s">
        <v>17848</v>
      </c>
      <c r="R18" t="b">
        <v>1</v>
      </c>
    </row>
    <row r="19" spans="1:18" x14ac:dyDescent="0.3">
      <c r="A19" t="s">
        <v>67</v>
      </c>
      <c r="B19">
        <f>MID(dane3[[#This Row],[PassengerId]],1,4)+0</f>
        <v>15</v>
      </c>
      <c r="C19" t="s">
        <v>19</v>
      </c>
      <c r="D19" t="b">
        <v>0</v>
      </c>
      <c r="E19" t="s">
        <v>68</v>
      </c>
      <c r="F19" t="str">
        <f t="shared" si="3"/>
        <v>F</v>
      </c>
      <c r="G19" t="str">
        <f t="shared" si="2"/>
        <v>P</v>
      </c>
      <c r="H19" t="s">
        <v>46</v>
      </c>
      <c r="I19">
        <v>24</v>
      </c>
      <c r="J19" t="b">
        <v>0</v>
      </c>
      <c r="K19" s="7">
        <v>0</v>
      </c>
      <c r="L19" s="7">
        <v>1</v>
      </c>
      <c r="M19" s="7">
        <v>0</v>
      </c>
      <c r="N19" s="7">
        <v>0</v>
      </c>
      <c r="O19" s="7">
        <v>637</v>
      </c>
      <c r="P19" s="7">
        <f>SUM(dane3[[#This Row],[RoomService]:[VRDeck]])</f>
        <v>638</v>
      </c>
      <c r="Q19" t="s">
        <v>69</v>
      </c>
      <c r="R19" t="b">
        <v>0</v>
      </c>
    </row>
    <row r="20" spans="1:18" x14ac:dyDescent="0.3">
      <c r="A20" t="s">
        <v>876</v>
      </c>
      <c r="B20">
        <f>MID(dane3[[#This Row],[PassengerId]],1,4)+0</f>
        <v>348</v>
      </c>
      <c r="C20" t="s">
        <v>53</v>
      </c>
      <c r="D20" t="b">
        <v>0</v>
      </c>
      <c r="E20" t="s">
        <v>877</v>
      </c>
      <c r="F20" t="str">
        <f t="shared" si="3"/>
        <v>D</v>
      </c>
      <c r="G20" t="str">
        <f t="shared" si="2"/>
        <v>P</v>
      </c>
      <c r="H20" t="s">
        <v>16</v>
      </c>
      <c r="I20">
        <v>22</v>
      </c>
      <c r="J20" t="b">
        <v>0</v>
      </c>
      <c r="K20" s="7">
        <v>142</v>
      </c>
      <c r="L20" s="7">
        <v>2876</v>
      </c>
      <c r="M20" s="7">
        <v>202</v>
      </c>
      <c r="N20" s="7">
        <v>3</v>
      </c>
      <c r="O20" s="7">
        <v>0</v>
      </c>
      <c r="P20" s="7">
        <f>SUM(dane3[[#This Row],[RoomService]:[VRDeck]])</f>
        <v>3223</v>
      </c>
      <c r="Q20" t="s">
        <v>878</v>
      </c>
      <c r="R20" t="b">
        <v>1</v>
      </c>
    </row>
    <row r="21" spans="1:18" x14ac:dyDescent="0.3">
      <c r="A21" t="s">
        <v>73</v>
      </c>
      <c r="B21">
        <f>MID(dane3[[#This Row],[PassengerId]],1,4)+0</f>
        <v>17</v>
      </c>
      <c r="C21" t="s">
        <v>19</v>
      </c>
      <c r="D21" t="b">
        <v>0</v>
      </c>
      <c r="E21" t="s">
        <v>74</v>
      </c>
      <c r="F21" t="str">
        <f t="shared" si="3"/>
        <v>G</v>
      </c>
      <c r="G21" t="str">
        <f t="shared" si="2"/>
        <v>P</v>
      </c>
      <c r="H21" t="s">
        <v>16</v>
      </c>
      <c r="I21">
        <v>0</v>
      </c>
      <c r="J21" t="b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f>SUM(dane3[[#This Row],[RoomService]:[VRDeck]])</f>
        <v>0</v>
      </c>
      <c r="Q21" t="s">
        <v>75</v>
      </c>
      <c r="R21" t="b">
        <v>1</v>
      </c>
    </row>
    <row r="22" spans="1:18" x14ac:dyDescent="0.3">
      <c r="A22" t="s">
        <v>76</v>
      </c>
      <c r="B22">
        <f>MID(dane3[[#This Row],[PassengerId]],1,4)+0</f>
        <v>17</v>
      </c>
      <c r="C22" t="s">
        <v>19</v>
      </c>
      <c r="D22" t="b">
        <v>0</v>
      </c>
      <c r="E22" t="s">
        <v>77</v>
      </c>
      <c r="F22" t="str">
        <f t="shared" si="3"/>
        <v>F</v>
      </c>
      <c r="G22" t="str">
        <f t="shared" si="2"/>
        <v>P</v>
      </c>
      <c r="H22" t="s">
        <v>46</v>
      </c>
      <c r="I22">
        <v>14</v>
      </c>
      <c r="J22" t="b">
        <v>0</v>
      </c>
      <c r="K22" s="7">
        <v>412</v>
      </c>
      <c r="L22" s="7">
        <v>0</v>
      </c>
      <c r="M22" s="7">
        <v>1</v>
      </c>
      <c r="N22" s="7">
        <v>0</v>
      </c>
      <c r="O22" s="7">
        <v>679</v>
      </c>
      <c r="P22" s="7">
        <f>SUM(dane3[[#This Row],[RoomService]:[VRDeck]])</f>
        <v>1092</v>
      </c>
      <c r="Q22" t="s">
        <v>78</v>
      </c>
      <c r="R22" t="b">
        <v>0</v>
      </c>
    </row>
    <row r="23" spans="1:18" x14ac:dyDescent="0.3">
      <c r="A23" t="s">
        <v>79</v>
      </c>
      <c r="B23">
        <f>MID(dane3[[#This Row],[PassengerId]],1,4)+0</f>
        <v>20</v>
      </c>
      <c r="C23" t="s">
        <v>19</v>
      </c>
      <c r="D23" t="b">
        <v>1</v>
      </c>
      <c r="E23" t="s">
        <v>80</v>
      </c>
      <c r="F23" t="str">
        <f t="shared" si="3"/>
        <v>E</v>
      </c>
      <c r="G23" t="str">
        <f t="shared" si="2"/>
        <v>S</v>
      </c>
      <c r="H23" t="s">
        <v>16</v>
      </c>
      <c r="I23">
        <v>1</v>
      </c>
      <c r="J23" t="b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f>SUM(dane3[[#This Row],[RoomService]:[VRDeck]])</f>
        <v>0</v>
      </c>
      <c r="Q23" t="s">
        <v>81</v>
      </c>
      <c r="R23" t="b">
        <v>0</v>
      </c>
    </row>
    <row r="24" spans="1:18" x14ac:dyDescent="0.3">
      <c r="A24" t="s">
        <v>82</v>
      </c>
      <c r="B24">
        <f>MID(dane3[[#This Row],[PassengerId]],1,4)+0</f>
        <v>20</v>
      </c>
      <c r="C24" t="s">
        <v>19</v>
      </c>
      <c r="D24" t="b">
        <v>1</v>
      </c>
      <c r="E24" t="s">
        <v>80</v>
      </c>
      <c r="F24" t="str">
        <f t="shared" si="3"/>
        <v>E</v>
      </c>
      <c r="G24" t="str">
        <f t="shared" si="2"/>
        <v>S</v>
      </c>
      <c r="H24" t="s">
        <v>46</v>
      </c>
      <c r="I24">
        <v>49</v>
      </c>
      <c r="J24" t="b">
        <v>0</v>
      </c>
      <c r="K24" s="7">
        <v>0</v>
      </c>
      <c r="L24" s="7">
        <v>0</v>
      </c>
      <c r="M24" s="7">
        <v>0</v>
      </c>
      <c r="N24" s="7">
        <v>0</v>
      </c>
      <c r="O24" s="7">
        <v>0</v>
      </c>
      <c r="P24" s="7">
        <f>SUM(dane3[[#This Row],[RoomService]:[VRDeck]])</f>
        <v>0</v>
      </c>
      <c r="Q24" t="s">
        <v>83</v>
      </c>
      <c r="R24" t="b">
        <v>0</v>
      </c>
    </row>
    <row r="25" spans="1:18" x14ac:dyDescent="0.3">
      <c r="A25" t="s">
        <v>84</v>
      </c>
      <c r="B25">
        <f>MID(dane3[[#This Row],[PassengerId]],1,4)+0</f>
        <v>20</v>
      </c>
      <c r="C25" t="s">
        <v>19</v>
      </c>
      <c r="D25" t="b">
        <v>1</v>
      </c>
      <c r="E25" t="s">
        <v>80</v>
      </c>
      <c r="F25" t="str">
        <f t="shared" si="3"/>
        <v>E</v>
      </c>
      <c r="G25" t="str">
        <f t="shared" si="2"/>
        <v>S</v>
      </c>
      <c r="H25" t="s">
        <v>46</v>
      </c>
      <c r="I25">
        <v>29</v>
      </c>
      <c r="J25" t="b">
        <v>0</v>
      </c>
      <c r="K25" s="7">
        <v>0</v>
      </c>
      <c r="L25" s="7">
        <v>0</v>
      </c>
      <c r="M25" s="7">
        <v>0</v>
      </c>
      <c r="N25" s="7">
        <v>0</v>
      </c>
      <c r="O25" s="7">
        <v>0</v>
      </c>
      <c r="P25" s="7">
        <f>SUM(dane3[[#This Row],[RoomService]:[VRDeck]])</f>
        <v>0</v>
      </c>
      <c r="Q25" t="s">
        <v>85</v>
      </c>
      <c r="R25" t="b">
        <v>0</v>
      </c>
    </row>
    <row r="26" spans="1:18" x14ac:dyDescent="0.3">
      <c r="A26" t="s">
        <v>86</v>
      </c>
      <c r="B26">
        <f>MID(dane3[[#This Row],[PassengerId]],1,4)+0</f>
        <v>20</v>
      </c>
      <c r="C26" t="s">
        <v>19</v>
      </c>
      <c r="D26" t="b">
        <v>0</v>
      </c>
      <c r="E26" t="s">
        <v>80</v>
      </c>
      <c r="F26" t="str">
        <f t="shared" si="3"/>
        <v>E</v>
      </c>
      <c r="G26" t="str">
        <f t="shared" si="2"/>
        <v>S</v>
      </c>
      <c r="H26" t="s">
        <v>16</v>
      </c>
      <c r="I26">
        <v>10</v>
      </c>
      <c r="J26" t="b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f>SUM(dane3[[#This Row],[RoomService]:[VRDeck]])</f>
        <v>0</v>
      </c>
      <c r="Q26" t="s">
        <v>87</v>
      </c>
      <c r="R26" t="b">
        <v>1</v>
      </c>
    </row>
    <row r="27" spans="1:18" x14ac:dyDescent="0.3">
      <c r="A27" t="s">
        <v>88</v>
      </c>
      <c r="B27">
        <f>MID(dane3[[#This Row],[PassengerId]],1,4)+0</f>
        <v>20</v>
      </c>
      <c r="C27" t="s">
        <v>19</v>
      </c>
      <c r="D27" t="b">
        <v>1</v>
      </c>
      <c r="E27" t="s">
        <v>80</v>
      </c>
      <c r="F27" t="str">
        <f t="shared" si="3"/>
        <v>E</v>
      </c>
      <c r="G27" t="str">
        <f t="shared" si="2"/>
        <v>S</v>
      </c>
      <c r="H27" t="s">
        <v>32</v>
      </c>
      <c r="I27">
        <v>1</v>
      </c>
      <c r="J27" t="b">
        <v>0</v>
      </c>
      <c r="K27" s="7">
        <v>0</v>
      </c>
      <c r="L27" s="7">
        <v>0</v>
      </c>
      <c r="M27" s="7">
        <v>0</v>
      </c>
      <c r="N27" s="7">
        <v>0</v>
      </c>
      <c r="O27" s="7">
        <v>0</v>
      </c>
      <c r="P27" s="7">
        <f>SUM(dane3[[#This Row],[RoomService]:[VRDeck]])</f>
        <v>0</v>
      </c>
      <c r="Q27" t="s">
        <v>89</v>
      </c>
      <c r="R27" t="b">
        <v>0</v>
      </c>
    </row>
    <row r="28" spans="1:18" x14ac:dyDescent="0.3">
      <c r="A28" t="s">
        <v>90</v>
      </c>
      <c r="B28">
        <f>MID(dane3[[#This Row],[PassengerId]],1,4)+0</f>
        <v>20</v>
      </c>
      <c r="C28" t="s">
        <v>19</v>
      </c>
      <c r="D28" t="b">
        <v>0</v>
      </c>
      <c r="E28" t="s">
        <v>80</v>
      </c>
      <c r="F28" t="str">
        <f t="shared" si="3"/>
        <v>E</v>
      </c>
      <c r="G28" t="str">
        <f t="shared" si="2"/>
        <v>S</v>
      </c>
      <c r="H28" t="s">
        <v>16</v>
      </c>
      <c r="I28">
        <v>7</v>
      </c>
      <c r="J28" t="b">
        <v>0</v>
      </c>
      <c r="K28" s="7">
        <v>0</v>
      </c>
      <c r="L28" s="7">
        <v>0</v>
      </c>
      <c r="M28" s="7">
        <v>0</v>
      </c>
      <c r="N28" s="7">
        <v>0</v>
      </c>
      <c r="O28" s="7">
        <v>0</v>
      </c>
      <c r="P28" s="7">
        <f>SUM(dane3[[#This Row],[RoomService]:[VRDeck]])</f>
        <v>0</v>
      </c>
      <c r="Q28" t="s">
        <v>91</v>
      </c>
      <c r="R28" t="b">
        <v>0</v>
      </c>
    </row>
    <row r="29" spans="1:18" x14ac:dyDescent="0.3">
      <c r="A29" t="s">
        <v>23468</v>
      </c>
      <c r="B29">
        <f>MID(dane3[[#This Row],[PassengerId]],1,4)+0</f>
        <v>9169</v>
      </c>
      <c r="C29" t="s">
        <v>53</v>
      </c>
      <c r="D29" t="b">
        <v>0</v>
      </c>
      <c r="E29" t="s">
        <v>23469</v>
      </c>
      <c r="F29" t="str">
        <f t="shared" si="3"/>
        <v>D</v>
      </c>
      <c r="G29" t="str">
        <f t="shared" si="2"/>
        <v>P</v>
      </c>
      <c r="H29" t="s">
        <v>16</v>
      </c>
      <c r="I29">
        <v>38</v>
      </c>
      <c r="J29" t="b">
        <v>0</v>
      </c>
      <c r="K29" s="7">
        <v>48</v>
      </c>
      <c r="L29" s="7">
        <v>2318</v>
      </c>
      <c r="M29" s="7">
        <v>5</v>
      </c>
      <c r="N29" s="7">
        <v>11</v>
      </c>
      <c r="O29" s="7">
        <v>0</v>
      </c>
      <c r="P29" s="7">
        <f>SUM(dane3[[#This Row],[RoomService]:[VRDeck]])</f>
        <v>2382</v>
      </c>
      <c r="Q29" t="s">
        <v>23470</v>
      </c>
      <c r="R29" t="b">
        <v>1</v>
      </c>
    </row>
    <row r="30" spans="1:18" x14ac:dyDescent="0.3">
      <c r="A30" t="s">
        <v>94</v>
      </c>
      <c r="B30">
        <f>MID(dane3[[#This Row],[PassengerId]],1,4)+0</f>
        <v>24</v>
      </c>
      <c r="C30" t="s">
        <v>14</v>
      </c>
      <c r="D30" t="b">
        <v>1</v>
      </c>
      <c r="E30" t="s">
        <v>95</v>
      </c>
      <c r="F30" t="str">
        <f t="shared" si="3"/>
        <v>C</v>
      </c>
      <c r="G30" t="str">
        <f t="shared" si="2"/>
        <v>S</v>
      </c>
      <c r="H30" t="s">
        <v>16</v>
      </c>
      <c r="I30">
        <v>62</v>
      </c>
      <c r="J30" t="b">
        <v>0</v>
      </c>
      <c r="K30" s="7">
        <v>0</v>
      </c>
      <c r="L30" s="7">
        <v>0</v>
      </c>
      <c r="M30" s="7">
        <v>0</v>
      </c>
      <c r="N30" s="7">
        <v>0</v>
      </c>
      <c r="O30" s="7">
        <v>0</v>
      </c>
      <c r="P30" s="7">
        <f>SUM(dane3[[#This Row],[RoomService]:[VRDeck]])</f>
        <v>0</v>
      </c>
      <c r="Q30" t="s">
        <v>96</v>
      </c>
      <c r="R30" t="b">
        <v>1</v>
      </c>
    </row>
    <row r="31" spans="1:18" x14ac:dyDescent="0.3">
      <c r="A31" t="s">
        <v>97</v>
      </c>
      <c r="B31">
        <f>MID(dane3[[#This Row],[PassengerId]],1,4)+0</f>
        <v>25</v>
      </c>
      <c r="C31" t="s">
        <v>19</v>
      </c>
      <c r="D31" t="b">
        <v>0</v>
      </c>
      <c r="E31" t="s">
        <v>98</v>
      </c>
      <c r="F31" t="str">
        <f t="shared" si="3"/>
        <v>F</v>
      </c>
      <c r="G31" t="str">
        <f t="shared" si="2"/>
        <v>S</v>
      </c>
      <c r="H31" t="s">
        <v>16</v>
      </c>
      <c r="I31">
        <v>15</v>
      </c>
      <c r="J31" t="b">
        <v>0</v>
      </c>
      <c r="K31" s="7">
        <v>0</v>
      </c>
      <c r="L31" s="7">
        <v>225</v>
      </c>
      <c r="M31" s="7">
        <v>0</v>
      </c>
      <c r="N31" s="7">
        <v>998</v>
      </c>
      <c r="O31" s="7">
        <v>0</v>
      </c>
      <c r="P31" s="7">
        <f>SUM(dane3[[#This Row],[RoomService]:[VRDeck]])</f>
        <v>1223</v>
      </c>
      <c r="Q31" t="s">
        <v>99</v>
      </c>
      <c r="R31" t="b">
        <v>0</v>
      </c>
    </row>
    <row r="32" spans="1:18" x14ac:dyDescent="0.3">
      <c r="A32" t="s">
        <v>100</v>
      </c>
      <c r="B32">
        <f>MID(dane3[[#This Row],[PassengerId]],1,4)+0</f>
        <v>26</v>
      </c>
      <c r="C32" t="s">
        <v>14</v>
      </c>
      <c r="D32" t="b">
        <v>0</v>
      </c>
      <c r="E32" t="s">
        <v>101</v>
      </c>
      <c r="F32" t="str">
        <f t="shared" si="3"/>
        <v>C</v>
      </c>
      <c r="G32" t="str">
        <f t="shared" si="2"/>
        <v>P</v>
      </c>
      <c r="H32" t="s">
        <v>46</v>
      </c>
      <c r="I32">
        <v>34</v>
      </c>
      <c r="J32" t="b">
        <v>0</v>
      </c>
      <c r="K32" s="7">
        <v>22</v>
      </c>
      <c r="L32" s="7">
        <v>6073</v>
      </c>
      <c r="M32" s="7">
        <v>0</v>
      </c>
      <c r="N32" s="7">
        <v>1438</v>
      </c>
      <c r="O32" s="7">
        <v>328</v>
      </c>
      <c r="P32" s="7">
        <f>SUM(dane3[[#This Row],[RoomService]:[VRDeck]])</f>
        <v>7861</v>
      </c>
      <c r="Q32" t="s">
        <v>102</v>
      </c>
      <c r="R32" t="b">
        <v>0</v>
      </c>
    </row>
    <row r="33" spans="1:18" x14ac:dyDescent="0.3">
      <c r="A33" t="s">
        <v>22091</v>
      </c>
      <c r="B33">
        <f>MID(dane3[[#This Row],[PassengerId]],1,4)+0</f>
        <v>8639</v>
      </c>
      <c r="C33" t="s">
        <v>53</v>
      </c>
      <c r="D33" t="b">
        <v>0</v>
      </c>
      <c r="E33" t="s">
        <v>22092</v>
      </c>
      <c r="F33" t="str">
        <f t="shared" si="3"/>
        <v>D</v>
      </c>
      <c r="G33" t="str">
        <f t="shared" si="2"/>
        <v>S</v>
      </c>
      <c r="H33" t="s">
        <v>16</v>
      </c>
      <c r="I33">
        <v>24</v>
      </c>
      <c r="J33" t="b">
        <v>0</v>
      </c>
      <c r="K33" s="7">
        <v>1455</v>
      </c>
      <c r="L33" s="7">
        <v>2207</v>
      </c>
      <c r="M33" s="7">
        <v>163</v>
      </c>
      <c r="N33" s="7">
        <v>2354</v>
      </c>
      <c r="O33" s="7">
        <v>0</v>
      </c>
      <c r="P33" s="7">
        <f>SUM(dane3[[#This Row],[RoomService]:[VRDeck]])</f>
        <v>6179</v>
      </c>
      <c r="Q33" t="s">
        <v>22093</v>
      </c>
      <c r="R33" t="b">
        <v>0</v>
      </c>
    </row>
    <row r="34" spans="1:18" x14ac:dyDescent="0.3">
      <c r="A34" t="s">
        <v>106</v>
      </c>
      <c r="B34">
        <f>MID(dane3[[#This Row],[PassengerId]],1,4)+0</f>
        <v>30</v>
      </c>
      <c r="C34" t="s">
        <v>19</v>
      </c>
      <c r="D34" t="b">
        <v>0</v>
      </c>
      <c r="E34" t="s">
        <v>107</v>
      </c>
      <c r="F34" t="str">
        <f t="shared" si="3"/>
        <v>G</v>
      </c>
      <c r="G34" t="str">
        <f t="shared" si="2"/>
        <v>S</v>
      </c>
      <c r="H34" t="s">
        <v>16</v>
      </c>
      <c r="I34">
        <v>32</v>
      </c>
      <c r="J34" t="b">
        <v>0</v>
      </c>
      <c r="K34" s="7">
        <v>0</v>
      </c>
      <c r="L34" s="7">
        <v>850</v>
      </c>
      <c r="M34" s="7">
        <v>81</v>
      </c>
      <c r="N34" s="7">
        <v>437</v>
      </c>
      <c r="O34" s="7">
        <v>453</v>
      </c>
      <c r="P34" s="7">
        <f>SUM(dane3[[#This Row],[RoomService]:[VRDeck]])</f>
        <v>1821</v>
      </c>
      <c r="Q34" t="s">
        <v>108</v>
      </c>
      <c r="R34" t="b">
        <v>0</v>
      </c>
    </row>
    <row r="35" spans="1:18" x14ac:dyDescent="0.3">
      <c r="A35" t="s">
        <v>7447</v>
      </c>
      <c r="B35">
        <f>MID(dane3[[#This Row],[PassengerId]],1,4)+0</f>
        <v>2919</v>
      </c>
      <c r="C35" t="s">
        <v>53</v>
      </c>
      <c r="D35" t="b">
        <v>0</v>
      </c>
      <c r="E35" t="s">
        <v>7448</v>
      </c>
      <c r="F35" t="str">
        <f t="shared" si="3"/>
        <v>D</v>
      </c>
      <c r="G35" t="str">
        <f t="shared" si="2"/>
        <v>S</v>
      </c>
      <c r="H35" t="s">
        <v>16</v>
      </c>
      <c r="I35">
        <v>43</v>
      </c>
      <c r="J35" t="b">
        <v>0</v>
      </c>
      <c r="K35" s="7">
        <v>13</v>
      </c>
      <c r="L35" s="7">
        <v>2119</v>
      </c>
      <c r="M35" s="7">
        <v>315</v>
      </c>
      <c r="N35" s="7">
        <v>0</v>
      </c>
      <c r="O35" s="7">
        <v>261</v>
      </c>
      <c r="P35" s="7">
        <f>SUM(dane3[[#This Row],[RoomService]:[VRDeck]])</f>
        <v>2708</v>
      </c>
      <c r="Q35" t="s">
        <v>7449</v>
      </c>
      <c r="R35" t="b">
        <v>1</v>
      </c>
    </row>
    <row r="36" spans="1:18" x14ac:dyDescent="0.3">
      <c r="A36" t="s">
        <v>18596</v>
      </c>
      <c r="B36">
        <f>MID(dane3[[#This Row],[PassengerId]],1,4)+0</f>
        <v>7197</v>
      </c>
      <c r="C36" t="s">
        <v>53</v>
      </c>
      <c r="D36" t="b">
        <v>0</v>
      </c>
      <c r="E36" t="s">
        <v>18597</v>
      </c>
      <c r="F36" t="str">
        <f t="shared" si="3"/>
        <v>F</v>
      </c>
      <c r="G36" t="str">
        <f t="shared" si="2"/>
        <v>S</v>
      </c>
      <c r="H36" t="s">
        <v>16</v>
      </c>
      <c r="I36">
        <v>51</v>
      </c>
      <c r="J36" t="b">
        <v>0</v>
      </c>
      <c r="K36" s="7">
        <v>106</v>
      </c>
      <c r="L36" s="7">
        <v>1942</v>
      </c>
      <c r="M36" s="7">
        <v>115</v>
      </c>
      <c r="N36" s="7">
        <v>0</v>
      </c>
      <c r="O36" s="7">
        <v>0</v>
      </c>
      <c r="P36" s="7">
        <f>SUM(dane3[[#This Row],[RoomService]:[VRDeck]])</f>
        <v>2163</v>
      </c>
      <c r="Q36" t="s">
        <v>18598</v>
      </c>
      <c r="R36" t="b">
        <v>0</v>
      </c>
    </row>
    <row r="37" spans="1:18" x14ac:dyDescent="0.3">
      <c r="A37" t="s">
        <v>21742</v>
      </c>
      <c r="B37">
        <f>MID(dane3[[#This Row],[PassengerId]],1,4)+0</f>
        <v>8502</v>
      </c>
      <c r="C37" t="s">
        <v>53</v>
      </c>
      <c r="D37" t="b">
        <v>0</v>
      </c>
      <c r="E37" t="s">
        <v>21743</v>
      </c>
      <c r="F37" t="str">
        <f t="shared" si="3"/>
        <v>D</v>
      </c>
      <c r="G37" t="str">
        <f t="shared" si="2"/>
        <v>S</v>
      </c>
      <c r="H37" t="s">
        <v>16</v>
      </c>
      <c r="I37">
        <v>33</v>
      </c>
      <c r="J37" t="b">
        <v>1</v>
      </c>
      <c r="K37" s="7">
        <v>1264</v>
      </c>
      <c r="L37" s="7">
        <v>1787</v>
      </c>
      <c r="M37" s="7">
        <v>36</v>
      </c>
      <c r="N37" s="7">
        <v>473</v>
      </c>
      <c r="O37" s="7">
        <v>337</v>
      </c>
      <c r="P37" s="7">
        <f>SUM(dane3[[#This Row],[RoomService]:[VRDeck]])</f>
        <v>3897</v>
      </c>
      <c r="Q37" t="s">
        <v>21744</v>
      </c>
      <c r="R37" t="b">
        <v>0</v>
      </c>
    </row>
    <row r="38" spans="1:18" x14ac:dyDescent="0.3">
      <c r="A38" t="s">
        <v>116</v>
      </c>
      <c r="B38">
        <f>MID(dane3[[#This Row],[PassengerId]],1,4)+0</f>
        <v>34</v>
      </c>
      <c r="C38" t="s">
        <v>14</v>
      </c>
      <c r="D38" t="b">
        <v>1</v>
      </c>
      <c r="E38" t="s">
        <v>117</v>
      </c>
      <c r="F38" t="str">
        <f t="shared" si="3"/>
        <v>D</v>
      </c>
      <c r="G38" t="str">
        <f t="shared" si="2"/>
        <v>S</v>
      </c>
      <c r="H38" t="s">
        <v>46</v>
      </c>
      <c r="I38">
        <v>28</v>
      </c>
      <c r="J38" t="b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f>SUM(dane3[[#This Row],[RoomService]:[VRDeck]])</f>
        <v>0</v>
      </c>
      <c r="Q38" t="s">
        <v>118</v>
      </c>
      <c r="R38" t="b">
        <v>1</v>
      </c>
    </row>
    <row r="39" spans="1:18" x14ac:dyDescent="0.3">
      <c r="A39" t="s">
        <v>9442</v>
      </c>
      <c r="B39">
        <f>MID(dane3[[#This Row],[PassengerId]],1,4)+0</f>
        <v>3714</v>
      </c>
      <c r="C39" t="s">
        <v>53</v>
      </c>
      <c r="D39" t="b">
        <v>0</v>
      </c>
      <c r="E39" t="s">
        <v>9443</v>
      </c>
      <c r="F39" t="str">
        <f t="shared" si="3"/>
        <v>F</v>
      </c>
      <c r="G39" t="str">
        <f t="shared" si="2"/>
        <v>S</v>
      </c>
      <c r="H39" t="s">
        <v>16</v>
      </c>
      <c r="I39">
        <v>45</v>
      </c>
      <c r="J39" t="b">
        <v>0</v>
      </c>
      <c r="K39" s="7">
        <v>48</v>
      </c>
      <c r="L39" s="7">
        <v>1652</v>
      </c>
      <c r="M39" s="7">
        <v>761</v>
      </c>
      <c r="N39" s="7">
        <v>138</v>
      </c>
      <c r="O39" s="7">
        <v>0</v>
      </c>
      <c r="P39" s="7">
        <f>SUM(dane3[[#This Row],[RoomService]:[VRDeck]])</f>
        <v>2599</v>
      </c>
      <c r="Q39" t="s">
        <v>9444</v>
      </c>
      <c r="R39" t="b">
        <v>0</v>
      </c>
    </row>
    <row r="40" spans="1:18" x14ac:dyDescent="0.3">
      <c r="A40" t="s">
        <v>122</v>
      </c>
      <c r="B40">
        <f>MID(dane3[[#This Row],[PassengerId]],1,4)+0</f>
        <v>36</v>
      </c>
      <c r="C40" t="s">
        <v>19</v>
      </c>
      <c r="D40" t="b">
        <v>0</v>
      </c>
      <c r="E40" t="s">
        <v>123</v>
      </c>
      <c r="F40" t="str">
        <f t="shared" si="3"/>
        <v>F</v>
      </c>
      <c r="G40" t="str">
        <f t="shared" si="2"/>
        <v>S</v>
      </c>
      <c r="H40" t="s">
        <v>46</v>
      </c>
      <c r="I40">
        <v>15</v>
      </c>
      <c r="J40" t="b">
        <v>0</v>
      </c>
      <c r="K40" s="7">
        <v>0</v>
      </c>
      <c r="L40" s="7">
        <v>492</v>
      </c>
      <c r="M40" s="7">
        <v>48</v>
      </c>
      <c r="N40" s="7">
        <v>20</v>
      </c>
      <c r="O40" s="7">
        <v>401</v>
      </c>
      <c r="P40" s="7">
        <f>SUM(dane3[[#This Row],[RoomService]:[VRDeck]])</f>
        <v>961</v>
      </c>
      <c r="Q40" t="s">
        <v>124</v>
      </c>
      <c r="R40" t="b">
        <v>0</v>
      </c>
    </row>
    <row r="41" spans="1:18" x14ac:dyDescent="0.3">
      <c r="A41" t="s">
        <v>125</v>
      </c>
      <c r="B41">
        <f>MID(dane3[[#This Row],[PassengerId]],1,4)+0</f>
        <v>38</v>
      </c>
      <c r="C41" t="s">
        <v>19</v>
      </c>
      <c r="D41" t="b">
        <v>0</v>
      </c>
      <c r="E41" t="s">
        <v>126</v>
      </c>
      <c r="F41" t="str">
        <f t="shared" si="3"/>
        <v>F</v>
      </c>
      <c r="G41" t="str">
        <f t="shared" si="2"/>
        <v>S</v>
      </c>
      <c r="H41" t="s">
        <v>46</v>
      </c>
      <c r="I41">
        <v>20</v>
      </c>
      <c r="J41" t="b">
        <v>0</v>
      </c>
      <c r="K41" s="7">
        <v>554</v>
      </c>
      <c r="L41" s="7">
        <v>195</v>
      </c>
      <c r="M41" s="7">
        <v>0</v>
      </c>
      <c r="N41" s="7">
        <v>2606</v>
      </c>
      <c r="O41" s="7">
        <v>0</v>
      </c>
      <c r="P41" s="7">
        <f>SUM(dane3[[#This Row],[RoomService]:[VRDeck]])</f>
        <v>3355</v>
      </c>
      <c r="Q41" t="s">
        <v>127</v>
      </c>
      <c r="R41" t="b">
        <v>0</v>
      </c>
    </row>
    <row r="42" spans="1:18" x14ac:dyDescent="0.3">
      <c r="A42" t="s">
        <v>128</v>
      </c>
      <c r="B42">
        <f>MID(dane3[[#This Row],[PassengerId]],1,4)+0</f>
        <v>39</v>
      </c>
      <c r="C42" t="s">
        <v>19</v>
      </c>
      <c r="D42" t="b">
        <v>1</v>
      </c>
      <c r="E42" t="s">
        <v>129</v>
      </c>
      <c r="F42" t="str">
        <f t="shared" si="3"/>
        <v>G</v>
      </c>
      <c r="G42" t="str">
        <f t="shared" si="2"/>
        <v>P</v>
      </c>
      <c r="H42" t="s">
        <v>46</v>
      </c>
      <c r="I42">
        <v>30</v>
      </c>
      <c r="J42" t="b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f>SUM(dane3[[#This Row],[RoomService]:[VRDeck]])</f>
        <v>0</v>
      </c>
      <c r="Q42" t="s">
        <v>130</v>
      </c>
      <c r="R42" t="b">
        <v>0</v>
      </c>
    </row>
    <row r="43" spans="1:18" x14ac:dyDescent="0.3">
      <c r="A43" t="s">
        <v>131</v>
      </c>
      <c r="B43">
        <f>MID(dane3[[#This Row],[PassengerId]],1,4)+0</f>
        <v>41</v>
      </c>
      <c r="C43" t="s">
        <v>19</v>
      </c>
      <c r="D43" t="b">
        <v>1</v>
      </c>
      <c r="E43" t="s">
        <v>132</v>
      </c>
      <c r="F43" t="str">
        <f t="shared" si="3"/>
        <v>G</v>
      </c>
      <c r="G43" t="str">
        <f t="shared" si="2"/>
        <v>P</v>
      </c>
      <c r="H43" t="s">
        <v>16</v>
      </c>
      <c r="I43">
        <v>17</v>
      </c>
      <c r="J43" t="b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f>SUM(dane3[[#This Row],[RoomService]:[VRDeck]])</f>
        <v>0</v>
      </c>
      <c r="Q43" t="s">
        <v>133</v>
      </c>
      <c r="R43" t="b">
        <v>1</v>
      </c>
    </row>
    <row r="44" spans="1:18" x14ac:dyDescent="0.3">
      <c r="A44" t="s">
        <v>134</v>
      </c>
      <c r="B44">
        <f>MID(dane3[[#This Row],[PassengerId]],1,4)+0</f>
        <v>43</v>
      </c>
      <c r="C44" t="s">
        <v>14</v>
      </c>
      <c r="D44" t="b">
        <v>0</v>
      </c>
      <c r="E44" t="s">
        <v>135</v>
      </c>
      <c r="F44" t="str">
        <f t="shared" si="3"/>
        <v>B</v>
      </c>
      <c r="G44" t="str">
        <f t="shared" si="2"/>
        <v>P</v>
      </c>
      <c r="H44" t="s">
        <v>16</v>
      </c>
      <c r="I44">
        <v>45</v>
      </c>
      <c r="J44" t="b">
        <v>0</v>
      </c>
      <c r="K44" s="7">
        <v>0</v>
      </c>
      <c r="L44" s="7">
        <v>164</v>
      </c>
      <c r="M44" s="7">
        <v>45</v>
      </c>
      <c r="N44" s="7">
        <v>2511</v>
      </c>
      <c r="O44" s="7">
        <v>855</v>
      </c>
      <c r="P44" s="7">
        <f>SUM(dane3[[#This Row],[RoomService]:[VRDeck]])</f>
        <v>3575</v>
      </c>
      <c r="Q44" t="s">
        <v>136</v>
      </c>
      <c r="R44" t="b">
        <v>0</v>
      </c>
    </row>
    <row r="45" spans="1:18" x14ac:dyDescent="0.3">
      <c r="A45" t="s">
        <v>137</v>
      </c>
      <c r="B45">
        <f>MID(dane3[[#This Row],[PassengerId]],1,4)+0</f>
        <v>44</v>
      </c>
      <c r="C45" t="s">
        <v>19</v>
      </c>
      <c r="D45" t="b">
        <v>1</v>
      </c>
      <c r="E45" t="s">
        <v>138</v>
      </c>
      <c r="F45" t="str">
        <f t="shared" si="3"/>
        <v>G</v>
      </c>
      <c r="G45" t="str">
        <f t="shared" si="2"/>
        <v>P</v>
      </c>
      <c r="H45" t="s">
        <v>16</v>
      </c>
      <c r="I45">
        <v>55</v>
      </c>
      <c r="J45" t="b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f>SUM(dane3[[#This Row],[RoomService]:[VRDeck]])</f>
        <v>0</v>
      </c>
      <c r="Q45" t="s">
        <v>139</v>
      </c>
      <c r="R45" t="b">
        <v>0</v>
      </c>
    </row>
    <row r="46" spans="1:18" x14ac:dyDescent="0.3">
      <c r="A46" t="s">
        <v>140</v>
      </c>
      <c r="B46">
        <f>MID(dane3[[#This Row],[PassengerId]],1,4)+0</f>
        <v>44</v>
      </c>
      <c r="C46" t="s">
        <v>19</v>
      </c>
      <c r="D46" t="b">
        <v>1</v>
      </c>
      <c r="E46" t="s">
        <v>138</v>
      </c>
      <c r="F46" t="str">
        <f t="shared" si="3"/>
        <v>G</v>
      </c>
      <c r="G46" t="str">
        <f t="shared" si="2"/>
        <v>P</v>
      </c>
      <c r="H46" t="s">
        <v>46</v>
      </c>
      <c r="I46">
        <v>4</v>
      </c>
      <c r="J46" t="b">
        <v>0</v>
      </c>
      <c r="K46" s="7">
        <v>0</v>
      </c>
      <c r="L46" s="7">
        <v>0</v>
      </c>
      <c r="M46" s="7">
        <v>0</v>
      </c>
      <c r="N46" s="7">
        <v>0</v>
      </c>
      <c r="O46" s="7">
        <v>0</v>
      </c>
      <c r="P46" s="7">
        <f>SUM(dane3[[#This Row],[RoomService]:[VRDeck]])</f>
        <v>0</v>
      </c>
      <c r="Q46" t="s">
        <v>141</v>
      </c>
      <c r="R46" t="b">
        <v>1</v>
      </c>
    </row>
    <row r="47" spans="1:18" x14ac:dyDescent="0.3">
      <c r="A47" t="s">
        <v>142</v>
      </c>
      <c r="B47">
        <f>MID(dane3[[#This Row],[PassengerId]],1,4)+0</f>
        <v>44</v>
      </c>
      <c r="C47" t="s">
        <v>19</v>
      </c>
      <c r="D47" t="b">
        <v>1</v>
      </c>
      <c r="E47" t="s">
        <v>138</v>
      </c>
      <c r="F47" t="str">
        <f t="shared" si="3"/>
        <v>G</v>
      </c>
      <c r="G47" t="str">
        <f t="shared" si="2"/>
        <v>P</v>
      </c>
      <c r="H47" t="s">
        <v>32</v>
      </c>
      <c r="I47">
        <v>21</v>
      </c>
      <c r="J47" t="b">
        <v>0</v>
      </c>
      <c r="K47" s="7">
        <v>0</v>
      </c>
      <c r="L47" s="7">
        <v>0</v>
      </c>
      <c r="M47" s="7">
        <v>0</v>
      </c>
      <c r="N47" s="7">
        <v>0</v>
      </c>
      <c r="O47" s="7">
        <v>0</v>
      </c>
      <c r="P47" s="7">
        <f>SUM(dane3[[#This Row],[RoomService]:[VRDeck]])</f>
        <v>0</v>
      </c>
      <c r="Q47" t="s">
        <v>143</v>
      </c>
      <c r="R47" t="b">
        <v>1</v>
      </c>
    </row>
    <row r="48" spans="1:18" x14ac:dyDescent="0.3">
      <c r="A48" t="s">
        <v>4153</v>
      </c>
      <c r="B48">
        <f>MID(dane3[[#This Row],[PassengerId]],1,4)+0</f>
        <v>1617</v>
      </c>
      <c r="C48" t="s">
        <v>53</v>
      </c>
      <c r="D48" t="b">
        <v>0</v>
      </c>
      <c r="E48" t="s">
        <v>4154</v>
      </c>
      <c r="F48" t="str">
        <f t="shared" si="3"/>
        <v>D</v>
      </c>
      <c r="G48" t="str">
        <f t="shared" si="2"/>
        <v>P</v>
      </c>
      <c r="H48" t="s">
        <v>32</v>
      </c>
      <c r="I48">
        <v>37</v>
      </c>
      <c r="J48" t="b">
        <v>0</v>
      </c>
      <c r="K48" s="7">
        <v>295</v>
      </c>
      <c r="L48" s="7">
        <v>1575</v>
      </c>
      <c r="M48" s="7">
        <v>19</v>
      </c>
      <c r="N48" s="7">
        <v>515</v>
      </c>
      <c r="O48" s="7">
        <v>0</v>
      </c>
      <c r="P48" s="7">
        <f>SUM(dane3[[#This Row],[RoomService]:[VRDeck]])</f>
        <v>2404</v>
      </c>
      <c r="Q48" t="s">
        <v>4155</v>
      </c>
      <c r="R48" t="b">
        <v>0</v>
      </c>
    </row>
    <row r="49" spans="1:18" x14ac:dyDescent="0.3">
      <c r="A49" t="s">
        <v>13945</v>
      </c>
      <c r="B49">
        <f>MID(dane3[[#This Row],[PassengerId]],1,4)+0</f>
        <v>5454</v>
      </c>
      <c r="C49" t="s">
        <v>53</v>
      </c>
      <c r="D49" t="b">
        <v>0</v>
      </c>
      <c r="E49" t="s">
        <v>13946</v>
      </c>
      <c r="F49" t="str">
        <f t="shared" si="3"/>
        <v>E</v>
      </c>
      <c r="G49" t="str">
        <f t="shared" si="2"/>
        <v>P</v>
      </c>
      <c r="H49" t="s">
        <v>16</v>
      </c>
      <c r="I49">
        <v>30</v>
      </c>
      <c r="J49" t="b">
        <v>0</v>
      </c>
      <c r="K49" s="7">
        <v>848</v>
      </c>
      <c r="L49" s="7">
        <v>1497</v>
      </c>
      <c r="M49" s="7">
        <v>2</v>
      </c>
      <c r="N49" s="7">
        <v>0</v>
      </c>
      <c r="O49" s="7">
        <v>0</v>
      </c>
      <c r="P49" s="7">
        <f>SUM(dane3[[#This Row],[RoomService]:[VRDeck]])</f>
        <v>2347</v>
      </c>
      <c r="Q49" t="s">
        <v>13947</v>
      </c>
      <c r="R49" t="b">
        <v>0</v>
      </c>
    </row>
    <row r="50" spans="1:18" x14ac:dyDescent="0.3">
      <c r="A50" t="s">
        <v>149</v>
      </c>
      <c r="B50">
        <f>MID(dane3[[#This Row],[PassengerId]],1,4)+0</f>
        <v>50</v>
      </c>
      <c r="C50" t="s">
        <v>19</v>
      </c>
      <c r="D50" t="b">
        <v>0</v>
      </c>
      <c r="E50" t="s">
        <v>150</v>
      </c>
      <c r="F50" t="str">
        <f t="shared" ref="F50:F81" si="4">MID($E50,1,1)</f>
        <v>E</v>
      </c>
      <c r="G50" t="str">
        <f t="shared" si="2"/>
        <v>S</v>
      </c>
      <c r="H50" t="s">
        <v>46</v>
      </c>
      <c r="I50">
        <v>35</v>
      </c>
      <c r="J50" t="b">
        <v>0</v>
      </c>
      <c r="K50" s="7">
        <v>790</v>
      </c>
      <c r="L50" s="7">
        <v>0</v>
      </c>
      <c r="M50" s="7">
        <v>0</v>
      </c>
      <c r="N50" s="7">
        <v>0</v>
      </c>
      <c r="O50" s="7">
        <v>0</v>
      </c>
      <c r="P50" s="7">
        <f>SUM(dane3[[#This Row],[RoomService]:[VRDeck]])</f>
        <v>790</v>
      </c>
      <c r="Q50" t="s">
        <v>151</v>
      </c>
      <c r="R50" t="b">
        <v>0</v>
      </c>
    </row>
    <row r="51" spans="1:18" x14ac:dyDescent="0.3">
      <c r="A51" t="s">
        <v>152</v>
      </c>
      <c r="B51">
        <f>MID(dane3[[#This Row],[PassengerId]],1,4)+0</f>
        <v>51</v>
      </c>
      <c r="C51" t="s">
        <v>19</v>
      </c>
      <c r="D51" t="b">
        <v>0</v>
      </c>
      <c r="E51" t="s">
        <v>153</v>
      </c>
      <c r="F51" t="str">
        <f t="shared" si="4"/>
        <v>E</v>
      </c>
      <c r="G51" t="str">
        <f t="shared" si="2"/>
        <v>S</v>
      </c>
      <c r="H51" t="s">
        <v>16</v>
      </c>
      <c r="I51">
        <v>56</v>
      </c>
      <c r="J51" t="b">
        <v>0</v>
      </c>
      <c r="K51" s="7">
        <v>0</v>
      </c>
      <c r="L51" s="7">
        <v>112</v>
      </c>
      <c r="M51" s="7">
        <v>0</v>
      </c>
      <c r="N51" s="7">
        <v>1379</v>
      </c>
      <c r="O51" s="7">
        <v>127</v>
      </c>
      <c r="P51" s="7">
        <f>SUM(dane3[[#This Row],[RoomService]:[VRDeck]])</f>
        <v>1618</v>
      </c>
      <c r="Q51" t="s">
        <v>154</v>
      </c>
      <c r="R51" t="b">
        <v>0</v>
      </c>
    </row>
    <row r="52" spans="1:18" x14ac:dyDescent="0.3">
      <c r="A52" t="s">
        <v>155</v>
      </c>
      <c r="B52">
        <f>MID(dane3[[#This Row],[PassengerId]],1,4)+0</f>
        <v>52</v>
      </c>
      <c r="C52" t="s">
        <v>19</v>
      </c>
      <c r="D52" t="b">
        <v>0</v>
      </c>
      <c r="E52" t="s">
        <v>156</v>
      </c>
      <c r="F52" t="str">
        <f t="shared" si="4"/>
        <v>G</v>
      </c>
      <c r="G52" t="str">
        <f t="shared" si="2"/>
        <v>S</v>
      </c>
      <c r="H52" t="s">
        <v>16</v>
      </c>
      <c r="I52">
        <v>24</v>
      </c>
      <c r="J52" t="b">
        <v>0</v>
      </c>
      <c r="K52" s="7">
        <v>4</v>
      </c>
      <c r="L52" s="7">
        <v>0</v>
      </c>
      <c r="M52" s="7">
        <v>2</v>
      </c>
      <c r="N52" s="7">
        <v>4683</v>
      </c>
      <c r="O52" s="7">
        <v>0</v>
      </c>
      <c r="P52" s="7">
        <f>SUM(dane3[[#This Row],[RoomService]:[VRDeck]])</f>
        <v>4689</v>
      </c>
      <c r="Q52" t="s">
        <v>157</v>
      </c>
      <c r="R52" t="b">
        <v>0</v>
      </c>
    </row>
    <row r="53" spans="1:18" x14ac:dyDescent="0.3">
      <c r="A53" t="s">
        <v>158</v>
      </c>
      <c r="B53">
        <f>MID(dane3[[#This Row],[PassengerId]],1,4)+0</f>
        <v>53</v>
      </c>
      <c r="C53" t="s">
        <v>19</v>
      </c>
      <c r="D53" t="b">
        <v>0</v>
      </c>
      <c r="E53" t="s">
        <v>159</v>
      </c>
      <c r="F53" t="str">
        <f t="shared" si="4"/>
        <v>F</v>
      </c>
      <c r="G53" t="str">
        <f t="shared" si="2"/>
        <v>S</v>
      </c>
      <c r="H53" t="s">
        <v>16</v>
      </c>
      <c r="I53">
        <v>25</v>
      </c>
      <c r="J53" t="b">
        <v>0</v>
      </c>
      <c r="K53" s="7">
        <v>0</v>
      </c>
      <c r="L53" s="7">
        <v>0</v>
      </c>
      <c r="M53" s="7">
        <v>1938</v>
      </c>
      <c r="N53" s="7">
        <v>0</v>
      </c>
      <c r="O53" s="7">
        <v>1</v>
      </c>
      <c r="P53" s="7">
        <f>SUM(dane3[[#This Row],[RoomService]:[VRDeck]])</f>
        <v>1939</v>
      </c>
      <c r="Q53" t="s">
        <v>160</v>
      </c>
      <c r="R53" t="b">
        <v>1</v>
      </c>
    </row>
    <row r="54" spans="1:18" x14ac:dyDescent="0.3">
      <c r="A54" t="s">
        <v>161</v>
      </c>
      <c r="B54">
        <f>MID(dane3[[#This Row],[PassengerId]],1,4)+0</f>
        <v>56</v>
      </c>
      <c r="C54" t="s">
        <v>14</v>
      </c>
      <c r="D54" t="b">
        <v>0</v>
      </c>
      <c r="E54" t="s">
        <v>162</v>
      </c>
      <c r="F54" t="str">
        <f t="shared" si="4"/>
        <v>A</v>
      </c>
      <c r="G54" t="str">
        <f t="shared" si="2"/>
        <v>S</v>
      </c>
      <c r="H54" t="s">
        <v>16</v>
      </c>
      <c r="I54">
        <v>2</v>
      </c>
      <c r="J54" t="b">
        <v>0</v>
      </c>
      <c r="K54" s="7">
        <v>0</v>
      </c>
      <c r="L54" s="7">
        <v>0</v>
      </c>
      <c r="M54" s="7">
        <v>0</v>
      </c>
      <c r="N54" s="7">
        <v>0</v>
      </c>
      <c r="O54" s="7">
        <v>0</v>
      </c>
      <c r="P54" s="7">
        <f>SUM(dane3[[#This Row],[RoomService]:[VRDeck]])</f>
        <v>0</v>
      </c>
      <c r="Q54" t="s">
        <v>163</v>
      </c>
      <c r="R54" t="b">
        <v>1</v>
      </c>
    </row>
    <row r="55" spans="1:18" x14ac:dyDescent="0.3">
      <c r="A55" t="s">
        <v>164</v>
      </c>
      <c r="B55">
        <f>MID(dane3[[#This Row],[PassengerId]],1,4)+0</f>
        <v>56</v>
      </c>
      <c r="C55" t="s">
        <v>14</v>
      </c>
      <c r="D55" t="b">
        <v>1</v>
      </c>
      <c r="E55" t="s">
        <v>162</v>
      </c>
      <c r="F55" t="str">
        <f t="shared" si="4"/>
        <v>A</v>
      </c>
      <c r="G55" t="str">
        <f t="shared" si="2"/>
        <v>S</v>
      </c>
      <c r="H55" t="s">
        <v>16</v>
      </c>
      <c r="I55">
        <v>38</v>
      </c>
      <c r="J55" t="b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f>SUM(dane3[[#This Row],[RoomService]:[VRDeck]])</f>
        <v>0</v>
      </c>
      <c r="Q55" t="s">
        <v>165</v>
      </c>
      <c r="R55" t="b">
        <v>1</v>
      </c>
    </row>
    <row r="56" spans="1:18" x14ac:dyDescent="0.3">
      <c r="A56" t="s">
        <v>166</v>
      </c>
      <c r="B56">
        <f>MID(dane3[[#This Row],[PassengerId]],1,4)+0</f>
        <v>56</v>
      </c>
      <c r="C56" t="s">
        <v>14</v>
      </c>
      <c r="D56" t="b">
        <v>0</v>
      </c>
      <c r="E56" t="s">
        <v>162</v>
      </c>
      <c r="F56" t="str">
        <f t="shared" si="4"/>
        <v>A</v>
      </c>
      <c r="G56" t="str">
        <f t="shared" si="2"/>
        <v>S</v>
      </c>
      <c r="H56" t="s">
        <v>16</v>
      </c>
      <c r="I56">
        <v>27</v>
      </c>
      <c r="J56" t="b">
        <v>0</v>
      </c>
      <c r="K56" s="7">
        <v>279</v>
      </c>
      <c r="L56" s="7">
        <v>605</v>
      </c>
      <c r="M56" s="7">
        <v>3374</v>
      </c>
      <c r="N56" s="7">
        <v>286</v>
      </c>
      <c r="O56" s="7">
        <v>3</v>
      </c>
      <c r="P56" s="7">
        <f>SUM(dane3[[#This Row],[RoomService]:[VRDeck]])</f>
        <v>4547</v>
      </c>
      <c r="Q56" t="s">
        <v>167</v>
      </c>
      <c r="R56" t="b">
        <v>1</v>
      </c>
    </row>
    <row r="57" spans="1:18" x14ac:dyDescent="0.3">
      <c r="A57" t="s">
        <v>168</v>
      </c>
      <c r="B57">
        <f>MID(dane3[[#This Row],[PassengerId]],1,4)+0</f>
        <v>58</v>
      </c>
      <c r="C57" t="s">
        <v>19</v>
      </c>
      <c r="D57" t="b">
        <v>1</v>
      </c>
      <c r="E57" t="s">
        <v>169</v>
      </c>
      <c r="F57" t="str">
        <f t="shared" si="4"/>
        <v>G</v>
      </c>
      <c r="G57" t="str">
        <f t="shared" si="2"/>
        <v>S</v>
      </c>
      <c r="H57" t="s">
        <v>32</v>
      </c>
      <c r="I57">
        <v>36</v>
      </c>
      <c r="J57" t="b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f>SUM(dane3[[#This Row],[RoomService]:[VRDeck]])</f>
        <v>0</v>
      </c>
      <c r="Q57" t="s">
        <v>170</v>
      </c>
      <c r="R57" t="b">
        <v>0</v>
      </c>
    </row>
    <row r="58" spans="1:18" x14ac:dyDescent="0.3">
      <c r="A58" t="s">
        <v>171</v>
      </c>
      <c r="B58">
        <f>MID(dane3[[#This Row],[PassengerId]],1,4)+0</f>
        <v>61</v>
      </c>
      <c r="C58" t="s">
        <v>19</v>
      </c>
      <c r="D58" t="b">
        <v>0</v>
      </c>
      <c r="E58" t="s">
        <v>172</v>
      </c>
      <c r="F58" t="str">
        <f t="shared" si="4"/>
        <v>F</v>
      </c>
      <c r="G58" t="str">
        <f t="shared" si="2"/>
        <v>S</v>
      </c>
      <c r="H58" t="s">
        <v>16</v>
      </c>
      <c r="I58">
        <v>22</v>
      </c>
      <c r="J58" t="b">
        <v>0</v>
      </c>
      <c r="K58" s="7">
        <v>45</v>
      </c>
      <c r="L58" s="7">
        <v>1096</v>
      </c>
      <c r="M58" s="7">
        <v>148</v>
      </c>
      <c r="N58" s="7">
        <v>1377</v>
      </c>
      <c r="O58" s="7">
        <v>1</v>
      </c>
      <c r="P58" s="7">
        <f>SUM(dane3[[#This Row],[RoomService]:[VRDeck]])</f>
        <v>2667</v>
      </c>
      <c r="Q58" t="s">
        <v>173</v>
      </c>
      <c r="R58" t="b">
        <v>0</v>
      </c>
    </row>
    <row r="59" spans="1:18" x14ac:dyDescent="0.3">
      <c r="A59" t="s">
        <v>174</v>
      </c>
      <c r="B59">
        <f>MID(dane3[[#This Row],[PassengerId]],1,4)+0</f>
        <v>62</v>
      </c>
      <c r="C59" t="s">
        <v>19</v>
      </c>
      <c r="D59" t="b">
        <v>0</v>
      </c>
      <c r="E59" t="s">
        <v>175</v>
      </c>
      <c r="F59" t="str">
        <f t="shared" si="4"/>
        <v>F</v>
      </c>
      <c r="G59" t="str">
        <f t="shared" si="2"/>
        <v>S</v>
      </c>
      <c r="H59" t="s">
        <v>16</v>
      </c>
      <c r="I59">
        <v>62</v>
      </c>
      <c r="J59" t="b">
        <v>0</v>
      </c>
      <c r="K59" s="7">
        <v>0</v>
      </c>
      <c r="L59" s="7">
        <v>592</v>
      </c>
      <c r="M59" s="7">
        <v>0</v>
      </c>
      <c r="N59" s="7">
        <v>17</v>
      </c>
      <c r="O59" s="7">
        <v>25</v>
      </c>
      <c r="P59" s="7">
        <f>SUM(dane3[[#This Row],[RoomService]:[VRDeck]])</f>
        <v>634</v>
      </c>
      <c r="Q59" t="s">
        <v>176</v>
      </c>
      <c r="R59" t="b">
        <v>0</v>
      </c>
    </row>
    <row r="60" spans="1:18" x14ac:dyDescent="0.3">
      <c r="A60" t="s">
        <v>12921</v>
      </c>
      <c r="B60">
        <f>MID(dane3[[#This Row],[PassengerId]],1,4)+0</f>
        <v>5052</v>
      </c>
      <c r="C60" t="s">
        <v>53</v>
      </c>
      <c r="D60" t="b">
        <v>0</v>
      </c>
      <c r="E60" t="s">
        <v>12919</v>
      </c>
      <c r="F60" t="str">
        <f t="shared" si="4"/>
        <v>F</v>
      </c>
      <c r="G60" t="str">
        <f t="shared" si="2"/>
        <v>S</v>
      </c>
      <c r="H60" t="s">
        <v>46</v>
      </c>
      <c r="I60">
        <v>23</v>
      </c>
      <c r="J60" t="b">
        <v>0</v>
      </c>
      <c r="K60" s="7">
        <v>228</v>
      </c>
      <c r="L60" s="7">
        <v>1451</v>
      </c>
      <c r="M60" s="7">
        <v>912</v>
      </c>
      <c r="N60" s="7">
        <v>3</v>
      </c>
      <c r="O60" s="7">
        <v>0</v>
      </c>
      <c r="P60" s="7">
        <f>SUM(dane3[[#This Row],[RoomService]:[VRDeck]])</f>
        <v>2594</v>
      </c>
      <c r="Q60" t="s">
        <v>23799</v>
      </c>
      <c r="R60" t="b">
        <v>1</v>
      </c>
    </row>
    <row r="61" spans="1:18" x14ac:dyDescent="0.3">
      <c r="A61" t="s">
        <v>179</v>
      </c>
      <c r="B61">
        <f>MID(dane3[[#This Row],[PassengerId]],1,4)+0</f>
        <v>64</v>
      </c>
      <c r="C61" t="s">
        <v>53</v>
      </c>
      <c r="D61" t="b">
        <v>1</v>
      </c>
      <c r="E61" t="s">
        <v>180</v>
      </c>
      <c r="F61" t="str">
        <f t="shared" si="4"/>
        <v>E</v>
      </c>
      <c r="G61" t="str">
        <f t="shared" si="2"/>
        <v>S</v>
      </c>
      <c r="H61" t="s">
        <v>16</v>
      </c>
      <c r="I61">
        <v>33</v>
      </c>
      <c r="J61" t="b">
        <v>0</v>
      </c>
      <c r="K61" s="7">
        <v>0</v>
      </c>
      <c r="L61" s="7">
        <v>0</v>
      </c>
      <c r="M61" s="7">
        <v>0</v>
      </c>
      <c r="N61" s="7">
        <v>0</v>
      </c>
      <c r="O61" s="7">
        <v>0</v>
      </c>
      <c r="P61" s="7">
        <f>SUM(dane3[[#This Row],[RoomService]:[VRDeck]])</f>
        <v>0</v>
      </c>
      <c r="Q61" t="s">
        <v>181</v>
      </c>
      <c r="R61" t="b">
        <v>1</v>
      </c>
    </row>
    <row r="62" spans="1:18" x14ac:dyDescent="0.3">
      <c r="A62" t="s">
        <v>182</v>
      </c>
      <c r="B62">
        <f>MID(dane3[[#This Row],[PassengerId]],1,4)+0</f>
        <v>66</v>
      </c>
      <c r="C62" t="s">
        <v>19</v>
      </c>
      <c r="D62" t="b">
        <v>0</v>
      </c>
      <c r="E62" t="s">
        <v>183</v>
      </c>
      <c r="F62" t="str">
        <f t="shared" si="4"/>
        <v>G</v>
      </c>
      <c r="G62" t="str">
        <f t="shared" si="2"/>
        <v>P</v>
      </c>
      <c r="H62" t="s">
        <v>16</v>
      </c>
      <c r="I62">
        <v>62</v>
      </c>
      <c r="J62" t="b">
        <v>0</v>
      </c>
      <c r="K62" s="7">
        <v>1</v>
      </c>
      <c r="L62" s="7">
        <v>153</v>
      </c>
      <c r="M62" s="7">
        <v>197</v>
      </c>
      <c r="N62" s="7">
        <v>0</v>
      </c>
      <c r="O62" s="7">
        <v>460</v>
      </c>
      <c r="P62" s="7">
        <f>SUM(dane3[[#This Row],[RoomService]:[VRDeck]])</f>
        <v>811</v>
      </c>
      <c r="Q62" t="s">
        <v>184</v>
      </c>
      <c r="R62" t="b">
        <v>0</v>
      </c>
    </row>
    <row r="63" spans="1:18" x14ac:dyDescent="0.3">
      <c r="A63" t="s">
        <v>185</v>
      </c>
      <c r="B63">
        <f>MID(dane3[[#This Row],[PassengerId]],1,4)+0</f>
        <v>67</v>
      </c>
      <c r="C63" t="s">
        <v>19</v>
      </c>
      <c r="D63" t="b">
        <v>1</v>
      </c>
      <c r="E63" t="s">
        <v>186</v>
      </c>
      <c r="F63" t="str">
        <f t="shared" si="4"/>
        <v>G</v>
      </c>
      <c r="G63" t="str">
        <f t="shared" si="2"/>
        <v>S</v>
      </c>
      <c r="H63" t="s">
        <v>32</v>
      </c>
      <c r="I63">
        <v>0</v>
      </c>
      <c r="J63" t="b">
        <v>0</v>
      </c>
      <c r="K63" s="7">
        <v>0</v>
      </c>
      <c r="L63" s="7">
        <v>0</v>
      </c>
      <c r="M63" s="7">
        <v>0</v>
      </c>
      <c r="N63" s="7">
        <v>0</v>
      </c>
      <c r="O63" s="7">
        <v>0</v>
      </c>
      <c r="P63" s="7">
        <f>SUM(dane3[[#This Row],[RoomService]:[VRDeck]])</f>
        <v>0</v>
      </c>
      <c r="Q63" t="s">
        <v>187</v>
      </c>
      <c r="R63" t="b">
        <v>1</v>
      </c>
    </row>
    <row r="64" spans="1:18" x14ac:dyDescent="0.3">
      <c r="A64" t="s">
        <v>188</v>
      </c>
      <c r="B64">
        <f>MID(dane3[[#This Row],[PassengerId]],1,4)+0</f>
        <v>67</v>
      </c>
      <c r="C64" t="s">
        <v>19</v>
      </c>
      <c r="D64" t="b">
        <v>0</v>
      </c>
      <c r="E64" t="s">
        <v>186</v>
      </c>
      <c r="F64" t="str">
        <f t="shared" si="4"/>
        <v>G</v>
      </c>
      <c r="G64" t="str">
        <f t="shared" si="2"/>
        <v>S</v>
      </c>
      <c r="H64" t="s">
        <v>16</v>
      </c>
      <c r="I64">
        <v>18</v>
      </c>
      <c r="J64" t="b">
        <v>0</v>
      </c>
      <c r="K64" s="7">
        <v>1</v>
      </c>
      <c r="L64" s="7">
        <v>258</v>
      </c>
      <c r="M64" s="7">
        <v>446</v>
      </c>
      <c r="N64" s="7">
        <v>0</v>
      </c>
      <c r="O64" s="7">
        <v>0</v>
      </c>
      <c r="P64" s="7">
        <f>SUM(dane3[[#This Row],[RoomService]:[VRDeck]])</f>
        <v>705</v>
      </c>
      <c r="Q64" t="s">
        <v>189</v>
      </c>
      <c r="R64" t="b">
        <v>1</v>
      </c>
    </row>
    <row r="65" spans="1:18" x14ac:dyDescent="0.3">
      <c r="A65" t="s">
        <v>190</v>
      </c>
      <c r="B65">
        <f>MID(dane3[[#This Row],[PassengerId]],1,4)+0</f>
        <v>67</v>
      </c>
      <c r="C65" t="s">
        <v>19</v>
      </c>
      <c r="D65" t="b">
        <v>0</v>
      </c>
      <c r="E65" t="s">
        <v>191</v>
      </c>
      <c r="F65" t="str">
        <f t="shared" si="4"/>
        <v>F</v>
      </c>
      <c r="G65" t="str">
        <f t="shared" si="2"/>
        <v>S</v>
      </c>
      <c r="H65" t="s">
        <v>46</v>
      </c>
      <c r="I65">
        <v>21</v>
      </c>
      <c r="J65" t="b">
        <v>0</v>
      </c>
      <c r="K65" s="7">
        <v>1946</v>
      </c>
      <c r="L65" s="7">
        <v>37</v>
      </c>
      <c r="M65" s="7">
        <v>0</v>
      </c>
      <c r="N65" s="7">
        <v>0</v>
      </c>
      <c r="O65" s="7">
        <v>24</v>
      </c>
      <c r="P65" s="7">
        <f>SUM(dane3[[#This Row],[RoomService]:[VRDeck]])</f>
        <v>2007</v>
      </c>
      <c r="Q65" t="s">
        <v>192</v>
      </c>
      <c r="R65" t="b">
        <v>0</v>
      </c>
    </row>
    <row r="66" spans="1:18" x14ac:dyDescent="0.3">
      <c r="A66" t="s">
        <v>23381</v>
      </c>
      <c r="B66">
        <f>MID(dane3[[#This Row],[PassengerId]],1,4)+0</f>
        <v>9137</v>
      </c>
      <c r="C66" t="s">
        <v>53</v>
      </c>
      <c r="D66" t="b">
        <v>0</v>
      </c>
      <c r="E66" t="s">
        <v>23382</v>
      </c>
      <c r="F66" t="str">
        <f t="shared" si="4"/>
        <v>F</v>
      </c>
      <c r="G66" t="str">
        <f t="shared" si="2"/>
        <v>P</v>
      </c>
      <c r="H66" t="s">
        <v>16</v>
      </c>
      <c r="I66">
        <v>35</v>
      </c>
      <c r="J66" t="b">
        <v>0</v>
      </c>
      <c r="K66" s="7">
        <v>3</v>
      </c>
      <c r="L66" s="7">
        <v>1376</v>
      </c>
      <c r="M66" s="7">
        <v>11</v>
      </c>
      <c r="N66" s="7">
        <v>0</v>
      </c>
      <c r="O66" s="7">
        <v>360</v>
      </c>
      <c r="P66" s="7">
        <f>SUM(dane3[[#This Row],[RoomService]:[VRDeck]])</f>
        <v>1750</v>
      </c>
      <c r="Q66" t="s">
        <v>23383</v>
      </c>
      <c r="R66" t="b">
        <v>0</v>
      </c>
    </row>
    <row r="67" spans="1:18" x14ac:dyDescent="0.3">
      <c r="A67" t="s">
        <v>196</v>
      </c>
      <c r="B67">
        <f>MID(dane3[[#This Row],[PassengerId]],1,4)+0</f>
        <v>69</v>
      </c>
      <c r="C67" t="s">
        <v>19</v>
      </c>
      <c r="D67" t="b">
        <v>0</v>
      </c>
      <c r="E67" t="s">
        <v>197</v>
      </c>
      <c r="F67" t="str">
        <f t="shared" si="4"/>
        <v>F</v>
      </c>
      <c r="G67" t="str">
        <f t="shared" si="2"/>
        <v>S</v>
      </c>
      <c r="H67" t="s">
        <v>16</v>
      </c>
      <c r="I67">
        <v>42</v>
      </c>
      <c r="J67" t="b">
        <v>0</v>
      </c>
      <c r="K67" s="7">
        <v>887</v>
      </c>
      <c r="L67" s="7">
        <v>0</v>
      </c>
      <c r="M67" s="7">
        <v>9</v>
      </c>
      <c r="N67" s="7">
        <v>6</v>
      </c>
      <c r="O67" s="7">
        <v>0</v>
      </c>
      <c r="P67" s="7">
        <f>SUM(dane3[[#This Row],[RoomService]:[VRDeck]])</f>
        <v>902</v>
      </c>
      <c r="Q67" t="s">
        <v>23799</v>
      </c>
      <c r="R67" t="b">
        <v>1</v>
      </c>
    </row>
    <row r="68" spans="1:18" x14ac:dyDescent="0.3">
      <c r="A68" t="s">
        <v>198</v>
      </c>
      <c r="B68">
        <f>MID(dane3[[#This Row],[PassengerId]],1,4)+0</f>
        <v>70</v>
      </c>
      <c r="C68" t="s">
        <v>19</v>
      </c>
      <c r="D68" t="b">
        <v>0</v>
      </c>
      <c r="E68" t="s">
        <v>199</v>
      </c>
      <c r="F68" t="str">
        <f t="shared" si="4"/>
        <v>F</v>
      </c>
      <c r="G68" t="str">
        <f t="shared" si="2"/>
        <v>P</v>
      </c>
      <c r="H68" t="s">
        <v>16</v>
      </c>
      <c r="I68">
        <v>19</v>
      </c>
      <c r="J68" t="b">
        <v>0</v>
      </c>
      <c r="K68" s="7">
        <v>190</v>
      </c>
      <c r="L68" s="7">
        <v>0</v>
      </c>
      <c r="M68" s="7">
        <v>5</v>
      </c>
      <c r="N68" s="7">
        <v>1</v>
      </c>
      <c r="O68" s="7">
        <v>726</v>
      </c>
      <c r="P68" s="7">
        <f>SUM(dane3[[#This Row],[RoomService]:[VRDeck]])</f>
        <v>922</v>
      </c>
      <c r="Q68" t="s">
        <v>200</v>
      </c>
      <c r="R68" t="b">
        <v>0</v>
      </c>
    </row>
    <row r="69" spans="1:18" x14ac:dyDescent="0.3">
      <c r="A69" t="s">
        <v>201</v>
      </c>
      <c r="B69">
        <f>MID(dane3[[#This Row],[PassengerId]],1,4)+0</f>
        <v>71</v>
      </c>
      <c r="C69" t="s">
        <v>19</v>
      </c>
      <c r="D69" t="b">
        <v>0</v>
      </c>
      <c r="E69" t="s">
        <v>202</v>
      </c>
      <c r="F69" t="str">
        <f t="shared" si="4"/>
        <v>F</v>
      </c>
      <c r="G69" t="str">
        <f t="shared" si="2"/>
        <v>P</v>
      </c>
      <c r="H69" t="s">
        <v>16</v>
      </c>
      <c r="I69">
        <v>17</v>
      </c>
      <c r="J69" t="b">
        <v>0</v>
      </c>
      <c r="K69" s="7">
        <v>16</v>
      </c>
      <c r="L69" s="7">
        <v>2165</v>
      </c>
      <c r="M69" s="7">
        <v>0</v>
      </c>
      <c r="N69" s="7">
        <v>0</v>
      </c>
      <c r="O69" s="7">
        <v>52</v>
      </c>
      <c r="P69" s="7">
        <f>SUM(dane3[[#This Row],[RoomService]:[VRDeck]])</f>
        <v>2233</v>
      </c>
      <c r="Q69" t="s">
        <v>203</v>
      </c>
      <c r="R69" t="b">
        <v>0</v>
      </c>
    </row>
    <row r="70" spans="1:18" x14ac:dyDescent="0.3">
      <c r="A70" t="s">
        <v>204</v>
      </c>
      <c r="B70">
        <f>MID(dane3[[#This Row],[PassengerId]],1,4)+0</f>
        <v>72</v>
      </c>
      <c r="C70" t="s">
        <v>19</v>
      </c>
      <c r="D70" t="b">
        <v>0</v>
      </c>
      <c r="E70" t="s">
        <v>205</v>
      </c>
      <c r="F70" t="str">
        <f t="shared" si="4"/>
        <v>F</v>
      </c>
      <c r="G70" t="str">
        <f t="shared" si="2"/>
        <v>S</v>
      </c>
      <c r="H70" t="s">
        <v>16</v>
      </c>
      <c r="I70">
        <v>14</v>
      </c>
      <c r="J70" t="b">
        <v>0</v>
      </c>
      <c r="K70" s="7">
        <v>0</v>
      </c>
      <c r="L70" s="7">
        <v>1</v>
      </c>
      <c r="M70" s="7">
        <v>0</v>
      </c>
      <c r="N70" s="7">
        <v>0</v>
      </c>
      <c r="O70" s="7">
        <v>1063</v>
      </c>
      <c r="P70" s="7">
        <f>SUM(dane3[[#This Row],[RoomService]:[VRDeck]])</f>
        <v>1064</v>
      </c>
      <c r="Q70" t="s">
        <v>206</v>
      </c>
      <c r="R70" t="b">
        <v>0</v>
      </c>
    </row>
    <row r="71" spans="1:18" x14ac:dyDescent="0.3">
      <c r="A71" t="s">
        <v>3049</v>
      </c>
      <c r="B71">
        <f>MID(dane3[[#This Row],[PassengerId]],1,4)+0</f>
        <v>1182</v>
      </c>
      <c r="C71" t="s">
        <v>53</v>
      </c>
      <c r="D71" t="b">
        <v>0</v>
      </c>
      <c r="E71" t="s">
        <v>3044</v>
      </c>
      <c r="F71" t="str">
        <f t="shared" si="4"/>
        <v>F</v>
      </c>
      <c r="G71" t="str">
        <f t="shared" si="2"/>
        <v>P</v>
      </c>
      <c r="H71" t="s">
        <v>16</v>
      </c>
      <c r="I71">
        <v>23</v>
      </c>
      <c r="J71" t="b">
        <v>0</v>
      </c>
      <c r="K71" s="7">
        <v>60</v>
      </c>
      <c r="L71" s="7">
        <v>1356</v>
      </c>
      <c r="M71" s="7">
        <v>0</v>
      </c>
      <c r="N71" s="7">
        <v>0</v>
      </c>
      <c r="O71" s="7">
        <v>0</v>
      </c>
      <c r="P71" s="7">
        <f>SUM(dane3[[#This Row],[RoomService]:[VRDeck]])</f>
        <v>1416</v>
      </c>
      <c r="Q71" t="s">
        <v>3050</v>
      </c>
      <c r="R71" t="b">
        <v>1</v>
      </c>
    </row>
    <row r="72" spans="1:18" x14ac:dyDescent="0.3">
      <c r="A72" t="s">
        <v>210</v>
      </c>
      <c r="B72">
        <f>MID(dane3[[#This Row],[PassengerId]],1,4)+0</f>
        <v>74</v>
      </c>
      <c r="C72" t="s">
        <v>14</v>
      </c>
      <c r="D72" t="b">
        <v>0</v>
      </c>
      <c r="E72" t="s">
        <v>211</v>
      </c>
      <c r="F72" t="str">
        <f t="shared" si="4"/>
        <v>C</v>
      </c>
      <c r="G72" t="str">
        <f t="shared" si="2"/>
        <v>S</v>
      </c>
      <c r="H72" t="s">
        <v>16</v>
      </c>
      <c r="I72">
        <v>42</v>
      </c>
      <c r="J72" t="b">
        <v>0</v>
      </c>
      <c r="K72" s="7">
        <v>1</v>
      </c>
      <c r="L72" s="7">
        <v>8397</v>
      </c>
      <c r="M72" s="7">
        <v>0</v>
      </c>
      <c r="N72" s="7">
        <v>0</v>
      </c>
      <c r="O72" s="7">
        <v>506</v>
      </c>
      <c r="P72" s="7">
        <f>SUM(dane3[[#This Row],[RoomService]:[VRDeck]])</f>
        <v>8904</v>
      </c>
      <c r="Q72" t="s">
        <v>212</v>
      </c>
      <c r="R72" t="b">
        <v>1</v>
      </c>
    </row>
    <row r="73" spans="1:18" x14ac:dyDescent="0.3">
      <c r="A73" t="s">
        <v>7854</v>
      </c>
      <c r="B73">
        <f>MID(dane3[[#This Row],[PassengerId]],1,4)+0</f>
        <v>3095</v>
      </c>
      <c r="C73" t="s">
        <v>53</v>
      </c>
      <c r="D73" t="b">
        <v>0</v>
      </c>
      <c r="E73" t="s">
        <v>7855</v>
      </c>
      <c r="F73" t="str">
        <f t="shared" si="4"/>
        <v>F</v>
      </c>
      <c r="G73" t="str">
        <f t="shared" si="2"/>
        <v>S</v>
      </c>
      <c r="H73" t="s">
        <v>32</v>
      </c>
      <c r="I73">
        <v>71</v>
      </c>
      <c r="J73" t="b">
        <v>0</v>
      </c>
      <c r="K73" s="7">
        <v>924</v>
      </c>
      <c r="L73" s="7">
        <v>1284</v>
      </c>
      <c r="M73" s="7">
        <v>10</v>
      </c>
      <c r="N73" s="7">
        <v>9</v>
      </c>
      <c r="O73" s="7">
        <v>0</v>
      </c>
      <c r="P73" s="7">
        <f>SUM(dane3[[#This Row],[RoomService]:[VRDeck]])</f>
        <v>2227</v>
      </c>
      <c r="Q73" t="s">
        <v>7856</v>
      </c>
      <c r="R73" t="b">
        <v>0</v>
      </c>
    </row>
    <row r="74" spans="1:18" x14ac:dyDescent="0.3">
      <c r="A74" t="s">
        <v>3928</v>
      </c>
      <c r="B74">
        <f>MID(dane3[[#This Row],[PassengerId]],1,4)+0</f>
        <v>1525</v>
      </c>
      <c r="C74" t="s">
        <v>53</v>
      </c>
      <c r="D74" t="b">
        <v>0</v>
      </c>
      <c r="E74" t="s">
        <v>3929</v>
      </c>
      <c r="F74" t="str">
        <f t="shared" si="4"/>
        <v>F</v>
      </c>
      <c r="G74" t="str">
        <f t="shared" si="2"/>
        <v>P</v>
      </c>
      <c r="H74" t="s">
        <v>16</v>
      </c>
      <c r="I74">
        <v>20</v>
      </c>
      <c r="J74" t="b">
        <v>0</v>
      </c>
      <c r="K74" s="7">
        <v>539</v>
      </c>
      <c r="L74" s="7">
        <v>1269</v>
      </c>
      <c r="M74" s="7">
        <v>38</v>
      </c>
      <c r="N74" s="7">
        <v>0</v>
      </c>
      <c r="O74" s="7">
        <v>0</v>
      </c>
      <c r="P74" s="7">
        <f>SUM(dane3[[#This Row],[RoomService]:[VRDeck]])</f>
        <v>1846</v>
      </c>
      <c r="Q74" t="s">
        <v>3930</v>
      </c>
      <c r="R74" t="b">
        <v>1</v>
      </c>
    </row>
    <row r="75" spans="1:18" x14ac:dyDescent="0.3">
      <c r="A75" t="s">
        <v>219</v>
      </c>
      <c r="B75">
        <f>MID(dane3[[#This Row],[PassengerId]],1,4)+0</f>
        <v>78</v>
      </c>
      <c r="C75" t="s">
        <v>14</v>
      </c>
      <c r="D75" t="b">
        <v>0</v>
      </c>
      <c r="E75" t="s">
        <v>220</v>
      </c>
      <c r="F75" t="str">
        <f t="shared" si="4"/>
        <v>C</v>
      </c>
      <c r="G75" t="str">
        <f t="shared" si="2"/>
        <v>S</v>
      </c>
      <c r="H75" t="s">
        <v>16</v>
      </c>
      <c r="I75">
        <v>38</v>
      </c>
      <c r="J75" t="b">
        <v>0</v>
      </c>
      <c r="K75" s="7">
        <v>0</v>
      </c>
      <c r="L75" s="7">
        <v>5840</v>
      </c>
      <c r="M75" s="7">
        <v>0</v>
      </c>
      <c r="N75" s="7">
        <v>321</v>
      </c>
      <c r="O75" s="7">
        <v>9654</v>
      </c>
      <c r="P75" s="7">
        <f>SUM(dane3[[#This Row],[RoomService]:[VRDeck]])</f>
        <v>15815</v>
      </c>
      <c r="Q75" t="s">
        <v>221</v>
      </c>
      <c r="R75" t="b">
        <v>0</v>
      </c>
    </row>
    <row r="76" spans="1:18" x14ac:dyDescent="0.3">
      <c r="A76" t="s">
        <v>222</v>
      </c>
      <c r="B76">
        <f>MID(dane3[[#This Row],[PassengerId]],1,4)+0</f>
        <v>81</v>
      </c>
      <c r="C76" t="s">
        <v>19</v>
      </c>
      <c r="D76" t="b">
        <v>1</v>
      </c>
      <c r="E76" t="s">
        <v>223</v>
      </c>
      <c r="F76" t="str">
        <f t="shared" si="4"/>
        <v>G</v>
      </c>
      <c r="G76" t="str">
        <f t="shared" si="2"/>
        <v>S</v>
      </c>
      <c r="H76" t="s">
        <v>16</v>
      </c>
      <c r="I76">
        <v>13</v>
      </c>
      <c r="J76" t="b">
        <v>0</v>
      </c>
      <c r="K76" s="7">
        <v>0</v>
      </c>
      <c r="L76" s="7">
        <v>0</v>
      </c>
      <c r="M76" s="7">
        <v>0</v>
      </c>
      <c r="N76" s="7">
        <v>0</v>
      </c>
      <c r="O76" s="7">
        <v>0</v>
      </c>
      <c r="P76" s="7">
        <f>SUM(dane3[[#This Row],[RoomService]:[VRDeck]])</f>
        <v>0</v>
      </c>
      <c r="Q76" t="s">
        <v>224</v>
      </c>
      <c r="R76" t="b">
        <v>0</v>
      </c>
    </row>
    <row r="77" spans="1:18" x14ac:dyDescent="0.3">
      <c r="A77" t="s">
        <v>21057</v>
      </c>
      <c r="B77">
        <f>MID(dane3[[#This Row],[PassengerId]],1,4)+0</f>
        <v>8222</v>
      </c>
      <c r="C77" t="s">
        <v>53</v>
      </c>
      <c r="D77" t="b">
        <v>0</v>
      </c>
      <c r="E77" t="s">
        <v>21058</v>
      </c>
      <c r="F77" t="str">
        <f t="shared" si="4"/>
        <v>F</v>
      </c>
      <c r="G77" t="str">
        <f t="shared" si="2"/>
        <v>P</v>
      </c>
      <c r="H77" t="s">
        <v>16</v>
      </c>
      <c r="I77">
        <v>18</v>
      </c>
      <c r="J77" t="b">
        <v>0</v>
      </c>
      <c r="K77" s="7">
        <v>32</v>
      </c>
      <c r="L77" s="7">
        <v>1255</v>
      </c>
      <c r="M77" s="7">
        <v>1</v>
      </c>
      <c r="N77" s="7">
        <v>0</v>
      </c>
      <c r="O77" s="7">
        <v>0</v>
      </c>
      <c r="P77" s="7">
        <f>SUM(dane3[[#This Row],[RoomService]:[VRDeck]])</f>
        <v>1288</v>
      </c>
      <c r="Q77" t="s">
        <v>21059</v>
      </c>
      <c r="R77" t="b">
        <v>1</v>
      </c>
    </row>
    <row r="78" spans="1:18" x14ac:dyDescent="0.3">
      <c r="A78" t="s">
        <v>4346</v>
      </c>
      <c r="B78">
        <f>MID(dane3[[#This Row],[PassengerId]],1,4)+0</f>
        <v>1691</v>
      </c>
      <c r="C78" t="s">
        <v>53</v>
      </c>
      <c r="D78" t="b">
        <v>0</v>
      </c>
      <c r="E78" t="s">
        <v>4347</v>
      </c>
      <c r="F78" t="str">
        <f t="shared" si="4"/>
        <v>F</v>
      </c>
      <c r="G78" t="str">
        <f t="shared" ref="G78:G141" si="5">IFERROR(MID($E78,SEARCH("/",$E78,SEARCH("/",$E78)+1)+1,1),"")</f>
        <v>S</v>
      </c>
      <c r="H78" t="s">
        <v>16</v>
      </c>
      <c r="I78">
        <v>27</v>
      </c>
      <c r="J78" t="b">
        <v>0</v>
      </c>
      <c r="K78" s="7">
        <v>3482</v>
      </c>
      <c r="L78" s="7">
        <v>1234</v>
      </c>
      <c r="M78" s="7">
        <v>1155</v>
      </c>
      <c r="N78" s="7">
        <v>0</v>
      </c>
      <c r="O78" s="7">
        <v>0</v>
      </c>
      <c r="P78" s="7">
        <f>SUM(dane3[[#This Row],[RoomService]:[VRDeck]])</f>
        <v>5871</v>
      </c>
      <c r="Q78" t="s">
        <v>4348</v>
      </c>
      <c r="R78" t="b">
        <v>0</v>
      </c>
    </row>
    <row r="79" spans="1:18" x14ac:dyDescent="0.3">
      <c r="A79" t="s">
        <v>5217</v>
      </c>
      <c r="B79">
        <f>MID(dane3[[#This Row],[PassengerId]],1,4)+0</f>
        <v>2052</v>
      </c>
      <c r="C79" t="s">
        <v>53</v>
      </c>
      <c r="D79" t="b">
        <v>0</v>
      </c>
      <c r="E79" t="s">
        <v>5218</v>
      </c>
      <c r="F79" t="str">
        <f t="shared" si="4"/>
        <v>E</v>
      </c>
      <c r="G79" t="str">
        <f t="shared" si="5"/>
        <v>S</v>
      </c>
      <c r="H79" t="s">
        <v>16</v>
      </c>
      <c r="I79">
        <v>31</v>
      </c>
      <c r="J79" t="b">
        <v>0</v>
      </c>
      <c r="K79" s="7">
        <v>162</v>
      </c>
      <c r="L79" s="7">
        <v>1211</v>
      </c>
      <c r="M79" s="7">
        <v>4</v>
      </c>
      <c r="N79" s="7">
        <v>0</v>
      </c>
      <c r="O79" s="7">
        <v>1</v>
      </c>
      <c r="P79" s="7">
        <f>SUM(dane3[[#This Row],[RoomService]:[VRDeck]])</f>
        <v>1378</v>
      </c>
      <c r="Q79" t="s">
        <v>5219</v>
      </c>
      <c r="R79" t="b">
        <v>1</v>
      </c>
    </row>
    <row r="80" spans="1:18" x14ac:dyDescent="0.3">
      <c r="A80" t="s">
        <v>231</v>
      </c>
      <c r="B80">
        <f>MID(dane3[[#This Row],[PassengerId]],1,4)+0</f>
        <v>84</v>
      </c>
      <c r="C80" t="s">
        <v>19</v>
      </c>
      <c r="D80" t="b">
        <v>0</v>
      </c>
      <c r="E80" t="s">
        <v>232</v>
      </c>
      <c r="F80" t="str">
        <f t="shared" si="4"/>
        <v>G</v>
      </c>
      <c r="G80" t="str">
        <f t="shared" si="5"/>
        <v>S</v>
      </c>
      <c r="H80" t="s">
        <v>16</v>
      </c>
      <c r="I80">
        <v>24</v>
      </c>
      <c r="J80" t="b">
        <v>0</v>
      </c>
      <c r="K80" s="7">
        <v>688</v>
      </c>
      <c r="L80" s="7">
        <v>0</v>
      </c>
      <c r="M80" s="7">
        <v>0</v>
      </c>
      <c r="N80" s="7">
        <v>0</v>
      </c>
      <c r="O80" s="7">
        <v>17</v>
      </c>
      <c r="P80" s="7">
        <f>SUM(dane3[[#This Row],[RoomService]:[VRDeck]])</f>
        <v>705</v>
      </c>
      <c r="Q80" t="s">
        <v>233</v>
      </c>
      <c r="R80" t="b">
        <v>1</v>
      </c>
    </row>
    <row r="81" spans="1:18" x14ac:dyDescent="0.3">
      <c r="A81" t="s">
        <v>234</v>
      </c>
      <c r="B81">
        <f>MID(dane3[[#This Row],[PassengerId]],1,4)+0</f>
        <v>85</v>
      </c>
      <c r="C81" t="s">
        <v>14</v>
      </c>
      <c r="D81" t="b">
        <v>1</v>
      </c>
      <c r="E81" t="s">
        <v>235</v>
      </c>
      <c r="F81" t="str">
        <f t="shared" si="4"/>
        <v>C</v>
      </c>
      <c r="G81" t="str">
        <f t="shared" si="5"/>
        <v>S</v>
      </c>
      <c r="H81" t="s">
        <v>16</v>
      </c>
      <c r="I81">
        <v>40</v>
      </c>
      <c r="J81" t="b">
        <v>0</v>
      </c>
      <c r="K81" s="7">
        <v>0</v>
      </c>
      <c r="L81" s="7">
        <v>0</v>
      </c>
      <c r="M81" s="7">
        <v>0</v>
      </c>
      <c r="N81" s="7">
        <v>0</v>
      </c>
      <c r="O81" s="7">
        <v>0</v>
      </c>
      <c r="P81" s="7">
        <f>SUM(dane3[[#This Row],[RoomService]:[VRDeck]])</f>
        <v>0</v>
      </c>
      <c r="Q81" t="s">
        <v>236</v>
      </c>
      <c r="R81" t="b">
        <v>1</v>
      </c>
    </row>
    <row r="82" spans="1:18" x14ac:dyDescent="0.3">
      <c r="A82" t="s">
        <v>237</v>
      </c>
      <c r="B82">
        <f>MID(dane3[[#This Row],[PassengerId]],1,4)+0</f>
        <v>86</v>
      </c>
      <c r="C82" t="s">
        <v>19</v>
      </c>
      <c r="D82" t="b">
        <v>0</v>
      </c>
      <c r="E82" t="s">
        <v>238</v>
      </c>
      <c r="F82" t="str">
        <f t="shared" ref="F82:F104" si="6">MID($E82,1,1)</f>
        <v>F</v>
      </c>
      <c r="G82" t="str">
        <f t="shared" si="5"/>
        <v>P</v>
      </c>
      <c r="H82" t="s">
        <v>16</v>
      </c>
      <c r="I82">
        <v>43</v>
      </c>
      <c r="J82" t="b">
        <v>0</v>
      </c>
      <c r="K82" s="7">
        <v>211</v>
      </c>
      <c r="L82" s="7">
        <v>0</v>
      </c>
      <c r="M82" s="7">
        <v>0</v>
      </c>
      <c r="N82" s="7">
        <v>638</v>
      </c>
      <c r="O82" s="7">
        <v>513</v>
      </c>
      <c r="P82" s="7">
        <f>SUM(dane3[[#This Row],[RoomService]:[VRDeck]])</f>
        <v>1362</v>
      </c>
      <c r="Q82" t="s">
        <v>239</v>
      </c>
      <c r="R82" t="b">
        <v>0</v>
      </c>
    </row>
    <row r="83" spans="1:18" x14ac:dyDescent="0.3">
      <c r="A83" t="s">
        <v>23670</v>
      </c>
      <c r="B83">
        <f>MID(dane3[[#This Row],[PassengerId]],1,4)+0</f>
        <v>9248</v>
      </c>
      <c r="C83" t="s">
        <v>53</v>
      </c>
      <c r="D83" t="b">
        <v>0</v>
      </c>
      <c r="E83" t="s">
        <v>23671</v>
      </c>
      <c r="F83" t="str">
        <f t="shared" si="6"/>
        <v>F</v>
      </c>
      <c r="G83" t="str">
        <f t="shared" si="5"/>
        <v>S</v>
      </c>
      <c r="H83" t="s">
        <v>46</v>
      </c>
      <c r="I83">
        <v>38</v>
      </c>
      <c r="J83" t="b">
        <v>0</v>
      </c>
      <c r="K83" s="7">
        <v>28</v>
      </c>
      <c r="L83" s="7">
        <v>1208</v>
      </c>
      <c r="M83" s="7">
        <v>973</v>
      </c>
      <c r="N83" s="7">
        <v>207</v>
      </c>
      <c r="O83" s="7">
        <v>0</v>
      </c>
      <c r="P83" s="7">
        <f>SUM(dane3[[#This Row],[RoomService]:[VRDeck]])</f>
        <v>2416</v>
      </c>
      <c r="Q83" t="s">
        <v>23672</v>
      </c>
      <c r="R83" t="b">
        <v>1</v>
      </c>
    </row>
    <row r="84" spans="1:18" x14ac:dyDescent="0.3">
      <c r="A84" t="s">
        <v>243</v>
      </c>
      <c r="B84">
        <f>MID(dane3[[#This Row],[PassengerId]],1,4)+0</f>
        <v>90</v>
      </c>
      <c r="C84" t="s">
        <v>19</v>
      </c>
      <c r="D84" t="b">
        <v>1</v>
      </c>
      <c r="E84" t="s">
        <v>244</v>
      </c>
      <c r="F84" t="str">
        <f t="shared" si="6"/>
        <v>G</v>
      </c>
      <c r="G84" t="str">
        <f t="shared" si="5"/>
        <v>S</v>
      </c>
      <c r="H84" t="s">
        <v>16</v>
      </c>
      <c r="I84">
        <v>35</v>
      </c>
      <c r="J84" t="b">
        <v>0</v>
      </c>
      <c r="K84" s="7">
        <v>0</v>
      </c>
      <c r="L84" s="7">
        <v>0</v>
      </c>
      <c r="M84" s="7">
        <v>0</v>
      </c>
      <c r="N84" s="7">
        <v>0</v>
      </c>
      <c r="O84" s="7">
        <v>0</v>
      </c>
      <c r="P84" s="7">
        <f>SUM(dane3[[#This Row],[RoomService]:[VRDeck]])</f>
        <v>0</v>
      </c>
      <c r="Q84" t="s">
        <v>245</v>
      </c>
      <c r="R84" t="b">
        <v>1</v>
      </c>
    </row>
    <row r="85" spans="1:18" x14ac:dyDescent="0.3">
      <c r="A85" t="s">
        <v>246</v>
      </c>
      <c r="B85">
        <f>MID(dane3[[#This Row],[PassengerId]],1,4)+0</f>
        <v>91</v>
      </c>
      <c r="C85" t="s">
        <v>19</v>
      </c>
      <c r="D85" t="b">
        <v>1</v>
      </c>
      <c r="E85" t="s">
        <v>247</v>
      </c>
      <c r="F85" t="str">
        <f t="shared" si="6"/>
        <v>G</v>
      </c>
      <c r="G85" t="str">
        <f t="shared" si="5"/>
        <v>S</v>
      </c>
      <c r="H85" t="s">
        <v>16</v>
      </c>
      <c r="I85">
        <v>26</v>
      </c>
      <c r="J85" t="b">
        <v>0</v>
      </c>
      <c r="K85" s="7">
        <v>0</v>
      </c>
      <c r="L85" s="7">
        <v>0</v>
      </c>
      <c r="M85" s="7">
        <v>0</v>
      </c>
      <c r="N85" s="7">
        <v>0</v>
      </c>
      <c r="O85" s="7">
        <v>0</v>
      </c>
      <c r="P85" s="7">
        <f>SUM(dane3[[#This Row],[RoomService]:[VRDeck]])</f>
        <v>0</v>
      </c>
      <c r="Q85" t="s">
        <v>248</v>
      </c>
      <c r="R85" t="b">
        <v>1</v>
      </c>
    </row>
    <row r="86" spans="1:18" x14ac:dyDescent="0.3">
      <c r="A86" t="s">
        <v>249</v>
      </c>
      <c r="B86">
        <f>MID(dane3[[#This Row],[PassengerId]],1,4)+0</f>
        <v>91</v>
      </c>
      <c r="C86" t="s">
        <v>19</v>
      </c>
      <c r="D86" t="b">
        <v>0</v>
      </c>
      <c r="E86" t="s">
        <v>250</v>
      </c>
      <c r="F86" t="str">
        <f t="shared" si="6"/>
        <v>F</v>
      </c>
      <c r="G86" t="str">
        <f t="shared" si="5"/>
        <v>S</v>
      </c>
      <c r="H86" t="s">
        <v>16</v>
      </c>
      <c r="I86">
        <v>27</v>
      </c>
      <c r="J86" t="b">
        <v>0</v>
      </c>
      <c r="K86" s="7">
        <v>1</v>
      </c>
      <c r="L86" s="7">
        <v>697</v>
      </c>
      <c r="M86" s="7">
        <v>31</v>
      </c>
      <c r="N86" s="7">
        <v>188</v>
      </c>
      <c r="O86" s="7">
        <v>0</v>
      </c>
      <c r="P86" s="7">
        <f>SUM(dane3[[#This Row],[RoomService]:[VRDeck]])</f>
        <v>917</v>
      </c>
      <c r="Q86" t="s">
        <v>251</v>
      </c>
      <c r="R86" t="b">
        <v>0</v>
      </c>
    </row>
    <row r="87" spans="1:18" x14ac:dyDescent="0.3">
      <c r="A87" t="s">
        <v>252</v>
      </c>
      <c r="B87">
        <f>MID(dane3[[#This Row],[PassengerId]],1,4)+0</f>
        <v>92</v>
      </c>
      <c r="C87" t="s">
        <v>19</v>
      </c>
      <c r="D87" t="b">
        <v>0</v>
      </c>
      <c r="E87" t="s">
        <v>253</v>
      </c>
      <c r="F87" t="str">
        <f t="shared" si="6"/>
        <v>G</v>
      </c>
      <c r="G87" t="str">
        <f t="shared" si="5"/>
        <v>P</v>
      </c>
      <c r="H87" t="s">
        <v>16</v>
      </c>
      <c r="I87">
        <v>19</v>
      </c>
      <c r="J87" t="b">
        <v>0</v>
      </c>
      <c r="K87" s="7">
        <v>0</v>
      </c>
      <c r="L87" s="7">
        <v>0</v>
      </c>
      <c r="M87" s="7">
        <v>670</v>
      </c>
      <c r="N87" s="7">
        <v>1</v>
      </c>
      <c r="O87" s="7">
        <v>34</v>
      </c>
      <c r="P87" s="7">
        <f>SUM(dane3[[#This Row],[RoomService]:[VRDeck]])</f>
        <v>705</v>
      </c>
      <c r="Q87" t="s">
        <v>254</v>
      </c>
      <c r="R87" t="b">
        <v>0</v>
      </c>
    </row>
    <row r="88" spans="1:18" x14ac:dyDescent="0.3">
      <c r="A88" t="s">
        <v>255</v>
      </c>
      <c r="B88">
        <f>MID(dane3[[#This Row],[PassengerId]],1,4)+0</f>
        <v>92</v>
      </c>
      <c r="C88" t="s">
        <v>19</v>
      </c>
      <c r="D88" t="b">
        <v>1</v>
      </c>
      <c r="E88" t="s">
        <v>253</v>
      </c>
      <c r="F88" t="str">
        <f t="shared" si="6"/>
        <v>G</v>
      </c>
      <c r="G88" t="str">
        <f t="shared" si="5"/>
        <v>P</v>
      </c>
      <c r="H88" t="s">
        <v>16</v>
      </c>
      <c r="I88">
        <v>0</v>
      </c>
      <c r="J88" t="b">
        <v>0</v>
      </c>
      <c r="K88" s="7">
        <v>0</v>
      </c>
      <c r="L88" s="7">
        <v>0</v>
      </c>
      <c r="M88" s="7">
        <v>0</v>
      </c>
      <c r="N88" s="7">
        <v>0</v>
      </c>
      <c r="O88" s="7">
        <v>0</v>
      </c>
      <c r="P88" s="7">
        <f>SUM(dane3[[#This Row],[RoomService]:[VRDeck]])</f>
        <v>0</v>
      </c>
      <c r="Q88" t="s">
        <v>256</v>
      </c>
      <c r="R88" t="b">
        <v>1</v>
      </c>
    </row>
    <row r="89" spans="1:18" x14ac:dyDescent="0.3">
      <c r="A89" t="s">
        <v>257</v>
      </c>
      <c r="B89">
        <f>MID(dane3[[#This Row],[PassengerId]],1,4)+0</f>
        <v>92</v>
      </c>
      <c r="C89" t="s">
        <v>19</v>
      </c>
      <c r="D89" t="b">
        <v>1</v>
      </c>
      <c r="E89" t="s">
        <v>253</v>
      </c>
      <c r="F89" t="str">
        <f t="shared" si="6"/>
        <v>G</v>
      </c>
      <c r="G89" t="str">
        <f t="shared" si="5"/>
        <v>P</v>
      </c>
      <c r="H89" t="s">
        <v>16</v>
      </c>
      <c r="I89">
        <v>3</v>
      </c>
      <c r="J89" t="b">
        <v>0</v>
      </c>
      <c r="K89" s="7">
        <v>0</v>
      </c>
      <c r="L89" s="7">
        <v>0</v>
      </c>
      <c r="M89" s="7">
        <v>0</v>
      </c>
      <c r="N89" s="7">
        <v>0</v>
      </c>
      <c r="O89" s="7">
        <v>0</v>
      </c>
      <c r="P89" s="7">
        <f>SUM(dane3[[#This Row],[RoomService]:[VRDeck]])</f>
        <v>0</v>
      </c>
      <c r="Q89" t="s">
        <v>258</v>
      </c>
      <c r="R89" t="b">
        <v>1</v>
      </c>
    </row>
    <row r="90" spans="1:18" x14ac:dyDescent="0.3">
      <c r="A90" t="s">
        <v>259</v>
      </c>
      <c r="B90">
        <f>MID(dane3[[#This Row],[PassengerId]],1,4)+0</f>
        <v>97</v>
      </c>
      <c r="C90" t="s">
        <v>14</v>
      </c>
      <c r="D90" t="b">
        <v>0</v>
      </c>
      <c r="E90" t="s">
        <v>260</v>
      </c>
      <c r="F90" t="str">
        <f t="shared" si="6"/>
        <v>A</v>
      </c>
      <c r="G90" t="str">
        <f t="shared" si="5"/>
        <v>S</v>
      </c>
      <c r="H90" t="s">
        <v>16</v>
      </c>
      <c r="I90">
        <v>54</v>
      </c>
      <c r="J90" t="b">
        <v>0</v>
      </c>
      <c r="K90" s="7">
        <v>0</v>
      </c>
      <c r="L90" s="7">
        <v>1208</v>
      </c>
      <c r="M90" s="7">
        <v>0</v>
      </c>
      <c r="N90" s="7">
        <v>3</v>
      </c>
      <c r="O90" s="7">
        <v>637</v>
      </c>
      <c r="P90" s="7">
        <f>SUM(dane3[[#This Row],[RoomService]:[VRDeck]])</f>
        <v>1848</v>
      </c>
      <c r="Q90" t="s">
        <v>261</v>
      </c>
      <c r="R90" t="b">
        <v>0</v>
      </c>
    </row>
    <row r="91" spans="1:18" x14ac:dyDescent="0.3">
      <c r="A91" t="s">
        <v>262</v>
      </c>
      <c r="B91">
        <f>MID(dane3[[#This Row],[PassengerId]],1,4)+0</f>
        <v>98</v>
      </c>
      <c r="C91" t="s">
        <v>19</v>
      </c>
      <c r="D91" t="b">
        <v>0</v>
      </c>
      <c r="E91" t="s">
        <v>263</v>
      </c>
      <c r="F91" t="str">
        <f t="shared" si="6"/>
        <v>G</v>
      </c>
      <c r="G91" t="str">
        <f t="shared" si="5"/>
        <v>P</v>
      </c>
      <c r="H91" t="s">
        <v>16</v>
      </c>
      <c r="I91">
        <v>26</v>
      </c>
      <c r="J91" t="b">
        <v>0</v>
      </c>
      <c r="K91" s="7">
        <v>0</v>
      </c>
      <c r="L91" s="7">
        <v>856</v>
      </c>
      <c r="M91" s="7">
        <v>5</v>
      </c>
      <c r="N91" s="7">
        <v>32</v>
      </c>
      <c r="O91" s="7">
        <v>0</v>
      </c>
      <c r="P91" s="7">
        <f>SUM(dane3[[#This Row],[RoomService]:[VRDeck]])</f>
        <v>893</v>
      </c>
      <c r="Q91" t="s">
        <v>264</v>
      </c>
      <c r="R91" t="b">
        <v>0</v>
      </c>
    </row>
    <row r="92" spans="1:18" x14ac:dyDescent="0.3">
      <c r="A92" t="s">
        <v>265</v>
      </c>
      <c r="B92">
        <f>MID(dane3[[#This Row],[PassengerId]],1,4)+0</f>
        <v>98</v>
      </c>
      <c r="C92" t="s">
        <v>19</v>
      </c>
      <c r="D92" t="b">
        <v>0</v>
      </c>
      <c r="E92" t="s">
        <v>263</v>
      </c>
      <c r="F92" t="str">
        <f t="shared" si="6"/>
        <v>G</v>
      </c>
      <c r="G92" t="str">
        <f t="shared" si="5"/>
        <v>P</v>
      </c>
      <c r="H92" t="s">
        <v>16</v>
      </c>
      <c r="I92">
        <v>26</v>
      </c>
      <c r="J92" t="b">
        <v>0</v>
      </c>
      <c r="K92" s="7">
        <v>0</v>
      </c>
      <c r="L92" s="7">
        <v>2811</v>
      </c>
      <c r="M92" s="7">
        <v>957</v>
      </c>
      <c r="N92" s="7">
        <v>0</v>
      </c>
      <c r="O92" s="7">
        <v>87</v>
      </c>
      <c r="P92" s="7">
        <f>SUM(dane3[[#This Row],[RoomService]:[VRDeck]])</f>
        <v>3855</v>
      </c>
      <c r="Q92" t="s">
        <v>266</v>
      </c>
      <c r="R92" t="b">
        <v>1</v>
      </c>
    </row>
    <row r="93" spans="1:18" x14ac:dyDescent="0.3">
      <c r="A93" t="s">
        <v>267</v>
      </c>
      <c r="B93">
        <f>MID(dane3[[#This Row],[PassengerId]],1,4)+0</f>
        <v>99</v>
      </c>
      <c r="C93" t="s">
        <v>19</v>
      </c>
      <c r="D93" t="b">
        <v>0</v>
      </c>
      <c r="E93" t="s">
        <v>268</v>
      </c>
      <c r="F93" t="str">
        <f t="shared" si="6"/>
        <v>F</v>
      </c>
      <c r="G93" t="str">
        <f t="shared" si="5"/>
        <v>P</v>
      </c>
      <c r="H93" t="s">
        <v>32</v>
      </c>
      <c r="I93">
        <v>23</v>
      </c>
      <c r="J93" t="b">
        <v>0</v>
      </c>
      <c r="K93" s="7">
        <v>311</v>
      </c>
      <c r="L93" s="7">
        <v>427</v>
      </c>
      <c r="M93" s="7">
        <v>526</v>
      </c>
      <c r="N93" s="7">
        <v>37</v>
      </c>
      <c r="O93" s="7">
        <v>0</v>
      </c>
      <c r="P93" s="7">
        <f>SUM(dane3[[#This Row],[RoomService]:[VRDeck]])</f>
        <v>1301</v>
      </c>
      <c r="Q93" t="s">
        <v>269</v>
      </c>
      <c r="R93" t="b">
        <v>0</v>
      </c>
    </row>
    <row r="94" spans="1:18" x14ac:dyDescent="0.3">
      <c r="A94" t="s">
        <v>270</v>
      </c>
      <c r="B94">
        <f>MID(dane3[[#This Row],[PassengerId]],1,4)+0</f>
        <v>99</v>
      </c>
      <c r="C94" t="s">
        <v>19</v>
      </c>
      <c r="D94" t="b">
        <v>1</v>
      </c>
      <c r="E94" t="s">
        <v>271</v>
      </c>
      <c r="F94" t="str">
        <f t="shared" si="6"/>
        <v>G</v>
      </c>
      <c r="G94" t="str">
        <f t="shared" si="5"/>
        <v>P</v>
      </c>
      <c r="H94" t="s">
        <v>16</v>
      </c>
      <c r="I94">
        <v>2</v>
      </c>
      <c r="J94" t="b">
        <v>0</v>
      </c>
      <c r="K94" s="7">
        <v>0</v>
      </c>
      <c r="L94" s="7">
        <v>0</v>
      </c>
      <c r="M94" s="7">
        <v>0</v>
      </c>
      <c r="N94" s="7">
        <v>0</v>
      </c>
      <c r="O94" s="7">
        <v>0</v>
      </c>
      <c r="P94" s="7">
        <f>SUM(dane3[[#This Row],[RoomService]:[VRDeck]])</f>
        <v>0</v>
      </c>
      <c r="Q94" t="s">
        <v>272</v>
      </c>
      <c r="R94" t="b">
        <v>1</v>
      </c>
    </row>
    <row r="95" spans="1:18" x14ac:dyDescent="0.3">
      <c r="A95" t="s">
        <v>15304</v>
      </c>
      <c r="B95">
        <f>MID(dane3[[#This Row],[PassengerId]],1,4)+0</f>
        <v>5963</v>
      </c>
      <c r="C95" t="s">
        <v>53</v>
      </c>
      <c r="D95" t="b">
        <v>0</v>
      </c>
      <c r="E95" t="s">
        <v>15305</v>
      </c>
      <c r="F95" t="str">
        <f t="shared" si="6"/>
        <v>F</v>
      </c>
      <c r="G95" t="str">
        <f t="shared" si="5"/>
        <v>P</v>
      </c>
      <c r="H95" t="s">
        <v>46</v>
      </c>
      <c r="I95">
        <v>23</v>
      </c>
      <c r="J95" t="b">
        <v>0</v>
      </c>
      <c r="K95" s="7">
        <v>112</v>
      </c>
      <c r="L95" s="7">
        <v>1184</v>
      </c>
      <c r="M95" s="7">
        <v>143</v>
      </c>
      <c r="N95" s="7">
        <v>2</v>
      </c>
      <c r="O95" s="7">
        <v>585</v>
      </c>
      <c r="P95" s="7">
        <f>SUM(dane3[[#This Row],[RoomService]:[VRDeck]])</f>
        <v>2026</v>
      </c>
      <c r="Q95" t="s">
        <v>15306</v>
      </c>
      <c r="R95" t="b">
        <v>0</v>
      </c>
    </row>
    <row r="96" spans="1:18" x14ac:dyDescent="0.3">
      <c r="A96" t="s">
        <v>275</v>
      </c>
      <c r="B96">
        <f>MID(dane3[[#This Row],[PassengerId]],1,4)+0</f>
        <v>102</v>
      </c>
      <c r="C96" t="s">
        <v>19</v>
      </c>
      <c r="D96" t="b">
        <v>0</v>
      </c>
      <c r="E96" t="s">
        <v>276</v>
      </c>
      <c r="F96" t="str">
        <f t="shared" si="6"/>
        <v>F</v>
      </c>
      <c r="G96" t="str">
        <f t="shared" si="5"/>
        <v>S</v>
      </c>
      <c r="H96" t="s">
        <v>16</v>
      </c>
      <c r="I96">
        <v>18</v>
      </c>
      <c r="J96" t="b">
        <v>0</v>
      </c>
      <c r="K96" s="7">
        <v>0</v>
      </c>
      <c r="L96" s="7">
        <v>0</v>
      </c>
      <c r="M96" s="7">
        <v>0</v>
      </c>
      <c r="N96" s="7">
        <v>830</v>
      </c>
      <c r="O96" s="7">
        <v>91</v>
      </c>
      <c r="P96" s="7">
        <f>SUM(dane3[[#This Row],[RoomService]:[VRDeck]])</f>
        <v>921</v>
      </c>
      <c r="Q96" t="s">
        <v>277</v>
      </c>
      <c r="R96" t="b">
        <v>0</v>
      </c>
    </row>
    <row r="97" spans="1:18" x14ac:dyDescent="0.3">
      <c r="A97" t="s">
        <v>278</v>
      </c>
      <c r="B97">
        <f>MID(dane3[[#This Row],[PassengerId]],1,4)+0</f>
        <v>103</v>
      </c>
      <c r="C97" t="s">
        <v>19</v>
      </c>
      <c r="D97" t="b">
        <v>0</v>
      </c>
      <c r="E97" t="s">
        <v>279</v>
      </c>
      <c r="F97" t="str">
        <f t="shared" si="6"/>
        <v>F</v>
      </c>
      <c r="G97" t="str">
        <f t="shared" si="5"/>
        <v>S</v>
      </c>
      <c r="H97" t="s">
        <v>16</v>
      </c>
      <c r="I97">
        <v>24</v>
      </c>
      <c r="J97" t="b">
        <v>0</v>
      </c>
      <c r="K97" s="7">
        <v>0</v>
      </c>
      <c r="L97" s="7">
        <v>0</v>
      </c>
      <c r="M97" s="7">
        <v>0</v>
      </c>
      <c r="N97" s="7">
        <v>0</v>
      </c>
      <c r="O97" s="7">
        <v>17</v>
      </c>
      <c r="P97" s="7">
        <f>SUM(dane3[[#This Row],[RoomService]:[VRDeck]])</f>
        <v>17</v>
      </c>
      <c r="Q97" t="s">
        <v>280</v>
      </c>
      <c r="R97" t="b">
        <v>1</v>
      </c>
    </row>
    <row r="98" spans="1:18" x14ac:dyDescent="0.3">
      <c r="A98" t="s">
        <v>281</v>
      </c>
      <c r="B98">
        <f>MID(dane3[[#This Row],[PassengerId]],1,4)+0</f>
        <v>103</v>
      </c>
      <c r="C98" t="s">
        <v>19</v>
      </c>
      <c r="D98" t="b">
        <v>1</v>
      </c>
      <c r="E98" t="s">
        <v>282</v>
      </c>
      <c r="F98" t="str">
        <f t="shared" si="6"/>
        <v>G</v>
      </c>
      <c r="G98" t="str">
        <f t="shared" si="5"/>
        <v>S</v>
      </c>
      <c r="H98" t="s">
        <v>46</v>
      </c>
      <c r="I98">
        <v>9</v>
      </c>
      <c r="J98" t="b">
        <v>0</v>
      </c>
      <c r="K98" s="7">
        <v>0</v>
      </c>
      <c r="L98" s="7">
        <v>0</v>
      </c>
      <c r="M98" s="7">
        <v>0</v>
      </c>
      <c r="N98" s="7">
        <v>0</v>
      </c>
      <c r="O98" s="7">
        <v>0</v>
      </c>
      <c r="P98" s="7">
        <f>SUM(dane3[[#This Row],[RoomService]:[VRDeck]])</f>
        <v>0</v>
      </c>
      <c r="Q98" t="s">
        <v>283</v>
      </c>
      <c r="R98" t="b">
        <v>1</v>
      </c>
    </row>
    <row r="99" spans="1:18" x14ac:dyDescent="0.3">
      <c r="A99" t="s">
        <v>284</v>
      </c>
      <c r="B99">
        <f>MID(dane3[[#This Row],[PassengerId]],1,4)+0</f>
        <v>103</v>
      </c>
      <c r="C99" t="s">
        <v>19</v>
      </c>
      <c r="D99" t="b">
        <v>1</v>
      </c>
      <c r="E99" t="s">
        <v>282</v>
      </c>
      <c r="F99" t="str">
        <f t="shared" si="6"/>
        <v>G</v>
      </c>
      <c r="G99" t="str">
        <f t="shared" si="5"/>
        <v>S</v>
      </c>
      <c r="H99" t="s">
        <v>16</v>
      </c>
      <c r="I99">
        <v>6</v>
      </c>
      <c r="J99" t="b">
        <v>0</v>
      </c>
      <c r="K99" s="7">
        <v>0</v>
      </c>
      <c r="L99" s="7">
        <v>0</v>
      </c>
      <c r="M99" s="7">
        <v>0</v>
      </c>
      <c r="N99" s="7">
        <v>0</v>
      </c>
      <c r="O99" s="7">
        <v>0</v>
      </c>
      <c r="P99" s="7">
        <f>SUM(dane3[[#This Row],[RoomService]:[VRDeck]])</f>
        <v>0</v>
      </c>
      <c r="Q99" t="s">
        <v>285</v>
      </c>
      <c r="R99" t="b">
        <v>0</v>
      </c>
    </row>
    <row r="100" spans="1:18" x14ac:dyDescent="0.3">
      <c r="A100" t="s">
        <v>286</v>
      </c>
      <c r="B100">
        <f>MID(dane3[[#This Row],[PassengerId]],1,4)+0</f>
        <v>105</v>
      </c>
      <c r="C100" t="s">
        <v>19</v>
      </c>
      <c r="D100" t="b">
        <v>0</v>
      </c>
      <c r="E100" t="s">
        <v>287</v>
      </c>
      <c r="F100" t="str">
        <f t="shared" si="6"/>
        <v>F</v>
      </c>
      <c r="G100" t="str">
        <f t="shared" si="5"/>
        <v>P</v>
      </c>
      <c r="H100" t="s">
        <v>16</v>
      </c>
      <c r="I100">
        <v>27</v>
      </c>
      <c r="J100" t="b">
        <v>0</v>
      </c>
      <c r="K100" s="7">
        <v>0</v>
      </c>
      <c r="L100" s="7">
        <v>0</v>
      </c>
      <c r="M100" s="7">
        <v>570</v>
      </c>
      <c r="N100" s="7">
        <v>2</v>
      </c>
      <c r="O100" s="7">
        <v>131</v>
      </c>
      <c r="P100" s="7">
        <f>SUM(dane3[[#This Row],[RoomService]:[VRDeck]])</f>
        <v>703</v>
      </c>
      <c r="Q100" t="s">
        <v>288</v>
      </c>
      <c r="R100" t="b">
        <v>0</v>
      </c>
    </row>
    <row r="101" spans="1:18" x14ac:dyDescent="0.3">
      <c r="A101" t="s">
        <v>4375</v>
      </c>
      <c r="B101">
        <f>MID(dane3[[#This Row],[PassengerId]],1,4)+0</f>
        <v>1704</v>
      </c>
      <c r="C101" t="s">
        <v>53</v>
      </c>
      <c r="D101" t="b">
        <v>0</v>
      </c>
      <c r="E101" t="s">
        <v>4373</v>
      </c>
      <c r="F101" t="str">
        <f t="shared" si="6"/>
        <v>D</v>
      </c>
      <c r="G101" t="str">
        <f t="shared" si="5"/>
        <v>S</v>
      </c>
      <c r="H101" t="s">
        <v>46</v>
      </c>
      <c r="I101">
        <v>18</v>
      </c>
      <c r="J101" t="b">
        <v>0</v>
      </c>
      <c r="K101" s="7">
        <v>86</v>
      </c>
      <c r="L101" s="7">
        <v>1164</v>
      </c>
      <c r="M101" s="7">
        <v>516</v>
      </c>
      <c r="N101" s="7">
        <v>0</v>
      </c>
      <c r="O101" s="7">
        <v>0</v>
      </c>
      <c r="P101" s="7">
        <f>SUM(dane3[[#This Row],[RoomService]:[VRDeck]])</f>
        <v>1766</v>
      </c>
      <c r="Q101" t="s">
        <v>4376</v>
      </c>
      <c r="R101" t="b">
        <v>1</v>
      </c>
    </row>
    <row r="102" spans="1:18" x14ac:dyDescent="0.3">
      <c r="A102" t="s">
        <v>292</v>
      </c>
      <c r="B102">
        <f>MID(dane3[[#This Row],[PassengerId]],1,4)+0</f>
        <v>108</v>
      </c>
      <c r="C102" t="s">
        <v>19</v>
      </c>
      <c r="D102" t="b">
        <v>1</v>
      </c>
      <c r="E102" t="s">
        <v>293</v>
      </c>
      <c r="F102" t="str">
        <f t="shared" si="6"/>
        <v>G</v>
      </c>
      <c r="G102" t="str">
        <f t="shared" si="5"/>
        <v>S</v>
      </c>
      <c r="H102" t="s">
        <v>16</v>
      </c>
      <c r="I102">
        <v>23</v>
      </c>
      <c r="J102" t="b">
        <v>0</v>
      </c>
      <c r="K102" s="7">
        <v>0</v>
      </c>
      <c r="L102" s="7">
        <v>0</v>
      </c>
      <c r="M102" s="7">
        <v>0</v>
      </c>
      <c r="N102" s="7">
        <v>0</v>
      </c>
      <c r="O102" s="7">
        <v>0</v>
      </c>
      <c r="P102" s="7">
        <f>SUM(dane3[[#This Row],[RoomService]:[VRDeck]])</f>
        <v>0</v>
      </c>
      <c r="Q102" t="s">
        <v>294</v>
      </c>
      <c r="R102" t="b">
        <v>0</v>
      </c>
    </row>
    <row r="103" spans="1:18" x14ac:dyDescent="0.3">
      <c r="A103" t="s">
        <v>295</v>
      </c>
      <c r="B103">
        <f>MID(dane3[[#This Row],[PassengerId]],1,4)+0</f>
        <v>108</v>
      </c>
      <c r="C103" t="s">
        <v>19</v>
      </c>
      <c r="D103" t="b">
        <v>0</v>
      </c>
      <c r="E103" t="s">
        <v>293</v>
      </c>
      <c r="F103" t="str">
        <f t="shared" si="6"/>
        <v>G</v>
      </c>
      <c r="G103" t="str">
        <f t="shared" si="5"/>
        <v>S</v>
      </c>
      <c r="H103" t="s">
        <v>16</v>
      </c>
      <c r="I103">
        <v>31</v>
      </c>
      <c r="J103" t="b">
        <v>0</v>
      </c>
      <c r="K103" s="7">
        <v>562</v>
      </c>
      <c r="L103" s="7">
        <v>0</v>
      </c>
      <c r="M103" s="7">
        <v>326</v>
      </c>
      <c r="N103" s="7">
        <v>0</v>
      </c>
      <c r="O103" s="7">
        <v>0</v>
      </c>
      <c r="P103" s="7">
        <f>SUM(dane3[[#This Row],[RoomService]:[VRDeck]])</f>
        <v>888</v>
      </c>
      <c r="Q103" t="s">
        <v>23799</v>
      </c>
      <c r="R103" t="b">
        <v>0</v>
      </c>
    </row>
    <row r="104" spans="1:18" x14ac:dyDescent="0.3">
      <c r="A104" t="s">
        <v>296</v>
      </c>
      <c r="B104">
        <f>MID(dane3[[#This Row],[PassengerId]],1,4)+0</f>
        <v>108</v>
      </c>
      <c r="C104" t="s">
        <v>19</v>
      </c>
      <c r="D104" t="b">
        <v>0</v>
      </c>
      <c r="E104" t="s">
        <v>293</v>
      </c>
      <c r="F104" t="str">
        <f t="shared" si="6"/>
        <v>G</v>
      </c>
      <c r="G104" t="str">
        <f t="shared" si="5"/>
        <v>S</v>
      </c>
      <c r="H104" t="s">
        <v>16</v>
      </c>
      <c r="I104">
        <v>0</v>
      </c>
      <c r="J104" t="b">
        <v>0</v>
      </c>
      <c r="K104" s="7">
        <v>0</v>
      </c>
      <c r="L104" s="7">
        <v>0</v>
      </c>
      <c r="M104" s="7">
        <v>0</v>
      </c>
      <c r="N104" s="7">
        <v>0</v>
      </c>
      <c r="O104" s="7">
        <v>0</v>
      </c>
      <c r="P104" s="7">
        <f>SUM(dane3[[#This Row],[RoomService]:[VRDeck]])</f>
        <v>0</v>
      </c>
      <c r="Q104" t="s">
        <v>297</v>
      </c>
      <c r="R104" t="b">
        <v>1</v>
      </c>
    </row>
    <row r="105" spans="1:18" x14ac:dyDescent="0.3">
      <c r="A105" t="s">
        <v>7715</v>
      </c>
      <c r="B105">
        <f>MID(dane3[[#This Row],[PassengerId]],1,4)+0</f>
        <v>3034</v>
      </c>
      <c r="C105" t="s">
        <v>14</v>
      </c>
      <c r="D105" t="b">
        <v>0</v>
      </c>
      <c r="E105" t="s">
        <v>39</v>
      </c>
      <c r="F105" t="s">
        <v>23759</v>
      </c>
      <c r="G105" t="str">
        <f>IFERROR(MID($E105,SEARCH("/",$E105,SEARCH("/",$E105)+1)+1,1),"")</f>
        <v/>
      </c>
      <c r="H105" t="s">
        <v>16</v>
      </c>
      <c r="I105">
        <v>40</v>
      </c>
      <c r="J105" t="b">
        <v>0</v>
      </c>
      <c r="K105" s="7">
        <v>0</v>
      </c>
      <c r="L105" s="7">
        <v>0</v>
      </c>
      <c r="M105" s="7">
        <v>0</v>
      </c>
      <c r="N105" s="7">
        <v>0</v>
      </c>
      <c r="O105" s="7">
        <v>0</v>
      </c>
      <c r="P105" s="7">
        <f>SUM(dane3[[#This Row],[RoomService]:[VRDeck]])</f>
        <v>0</v>
      </c>
      <c r="Q105" t="s">
        <v>7716</v>
      </c>
      <c r="R105" t="b">
        <v>0</v>
      </c>
    </row>
    <row r="106" spans="1:18" x14ac:dyDescent="0.3">
      <c r="A106" t="s">
        <v>300</v>
      </c>
      <c r="B106">
        <f>MID(dane3[[#This Row],[PassengerId]],1,4)+0</f>
        <v>110</v>
      </c>
      <c r="C106" t="s">
        <v>14</v>
      </c>
      <c r="D106" t="b">
        <v>0</v>
      </c>
      <c r="E106" t="s">
        <v>301</v>
      </c>
      <c r="F106" t="str">
        <f>MID($E106,1,1)</f>
        <v>B</v>
      </c>
      <c r="G106" t="str">
        <f>IFERROR(MID($E106,SEARCH("/",$E106,SEARCH("/",$E106)+1)+1,1),"")</f>
        <v>P</v>
      </c>
      <c r="H106" t="s">
        <v>16</v>
      </c>
      <c r="I106">
        <v>40</v>
      </c>
      <c r="J106" t="b">
        <v>0</v>
      </c>
      <c r="K106" s="7">
        <v>0</v>
      </c>
      <c r="L106" s="7">
        <v>331</v>
      </c>
      <c r="M106" s="7">
        <v>0</v>
      </c>
      <c r="N106" s="7">
        <v>0</v>
      </c>
      <c r="O106" s="7">
        <v>1687</v>
      </c>
      <c r="P106" s="7">
        <f>SUM(dane3[[#This Row],[RoomService]:[VRDeck]])</f>
        <v>2018</v>
      </c>
      <c r="Q106" t="s">
        <v>302</v>
      </c>
      <c r="R106" t="b">
        <v>0</v>
      </c>
    </row>
    <row r="107" spans="1:18" x14ac:dyDescent="0.3">
      <c r="A107" t="s">
        <v>303</v>
      </c>
      <c r="B107">
        <f>MID(dane3[[#This Row],[PassengerId]],1,4)+0</f>
        <v>110</v>
      </c>
      <c r="C107" t="s">
        <v>14</v>
      </c>
      <c r="D107" t="b">
        <v>0</v>
      </c>
      <c r="E107" t="s">
        <v>301</v>
      </c>
      <c r="F107" t="str">
        <f>MID($E107,1,1)</f>
        <v>B</v>
      </c>
      <c r="G107" t="str">
        <f>IFERROR(MID($E107,SEARCH("/",$E107,SEARCH("/",$E107)+1)+1,1),"")</f>
        <v>P</v>
      </c>
      <c r="H107" t="s">
        <v>16</v>
      </c>
      <c r="I107">
        <v>42</v>
      </c>
      <c r="J107" t="b">
        <v>0</v>
      </c>
      <c r="K107" s="7">
        <v>2209</v>
      </c>
      <c r="L107" s="7">
        <v>11418</v>
      </c>
      <c r="M107" s="7">
        <v>0</v>
      </c>
      <c r="N107" s="7">
        <v>1868</v>
      </c>
      <c r="O107" s="7">
        <v>445</v>
      </c>
      <c r="P107" s="7">
        <f>SUM(dane3[[#This Row],[RoomService]:[VRDeck]])</f>
        <v>15940</v>
      </c>
      <c r="Q107" t="s">
        <v>304</v>
      </c>
      <c r="R107" t="b">
        <v>1</v>
      </c>
    </row>
    <row r="108" spans="1:18" x14ac:dyDescent="0.3">
      <c r="A108" t="s">
        <v>305</v>
      </c>
      <c r="B108">
        <f>MID(dane3[[#This Row],[PassengerId]],1,4)+0</f>
        <v>110</v>
      </c>
      <c r="C108" t="s">
        <v>14</v>
      </c>
      <c r="D108" t="b">
        <v>1</v>
      </c>
      <c r="E108" t="s">
        <v>301</v>
      </c>
      <c r="F108" t="str">
        <f>MID($E108,1,1)</f>
        <v>B</v>
      </c>
      <c r="G108" t="str">
        <f>IFERROR(MID($E108,SEARCH("/",$E108,SEARCH("/",$E108)+1)+1,1),"")</f>
        <v>P</v>
      </c>
      <c r="H108" t="s">
        <v>16</v>
      </c>
      <c r="I108">
        <v>28</v>
      </c>
      <c r="J108" t="b">
        <v>0</v>
      </c>
      <c r="K108" s="7">
        <v>0</v>
      </c>
      <c r="L108" s="7">
        <v>0</v>
      </c>
      <c r="M108" s="7">
        <v>0</v>
      </c>
      <c r="N108" s="7">
        <v>0</v>
      </c>
      <c r="O108" s="7">
        <v>0</v>
      </c>
      <c r="P108" s="7">
        <f>SUM(dane3[[#This Row],[RoomService]:[VRDeck]])</f>
        <v>0</v>
      </c>
      <c r="Q108" t="s">
        <v>306</v>
      </c>
      <c r="R108" t="b">
        <v>1</v>
      </c>
    </row>
    <row r="109" spans="1:18" x14ac:dyDescent="0.3">
      <c r="A109" t="s">
        <v>307</v>
      </c>
      <c r="B109">
        <f>MID(dane3[[#This Row],[PassengerId]],1,4)+0</f>
        <v>111</v>
      </c>
      <c r="C109" t="s">
        <v>14</v>
      </c>
      <c r="D109" t="b">
        <v>1</v>
      </c>
      <c r="E109" t="s">
        <v>308</v>
      </c>
      <c r="F109" t="str">
        <f>MID($E109,1,1)</f>
        <v>E</v>
      </c>
      <c r="G109" t="str">
        <f>IFERROR(MID($E109,SEARCH("/",$E109,SEARCH("/",$E109)+1)+1,1),"")</f>
        <v>S</v>
      </c>
      <c r="H109" t="s">
        <v>16</v>
      </c>
      <c r="I109">
        <v>29</v>
      </c>
      <c r="J109" t="b">
        <v>0</v>
      </c>
      <c r="K109" s="7">
        <v>0</v>
      </c>
      <c r="L109" s="7">
        <v>0</v>
      </c>
      <c r="M109" s="7">
        <v>0</v>
      </c>
      <c r="N109" s="7">
        <v>0</v>
      </c>
      <c r="O109" s="7">
        <v>0</v>
      </c>
      <c r="P109" s="7">
        <f>SUM(dane3[[#This Row],[RoomService]:[VRDeck]])</f>
        <v>0</v>
      </c>
      <c r="Q109" t="s">
        <v>309</v>
      </c>
      <c r="R109" t="b">
        <v>1</v>
      </c>
    </row>
    <row r="110" spans="1:18" x14ac:dyDescent="0.3">
      <c r="A110" t="s">
        <v>310</v>
      </c>
      <c r="B110">
        <f>MID(dane3[[#This Row],[PassengerId]],1,4)+0</f>
        <v>112</v>
      </c>
      <c r="C110" t="s">
        <v>14</v>
      </c>
      <c r="D110" t="b">
        <v>0</v>
      </c>
      <c r="E110" t="s">
        <v>311</v>
      </c>
      <c r="F110" t="str">
        <f>MID($E110,1,1)</f>
        <v>B</v>
      </c>
      <c r="G110" t="str">
        <f>IFERROR(MID($E110,SEARCH("/",$E110,SEARCH("/",$E110)+1)+1,1),"")</f>
        <v>S</v>
      </c>
      <c r="H110" t="s">
        <v>46</v>
      </c>
      <c r="I110">
        <v>48</v>
      </c>
      <c r="J110" t="b">
        <v>1</v>
      </c>
      <c r="K110" s="7">
        <v>0</v>
      </c>
      <c r="L110" s="7">
        <v>2537</v>
      </c>
      <c r="M110" s="7">
        <v>87</v>
      </c>
      <c r="N110" s="7">
        <v>17</v>
      </c>
      <c r="O110" s="7">
        <v>13</v>
      </c>
      <c r="P110" s="7">
        <f>SUM(dane3[[#This Row],[RoomService]:[VRDeck]])</f>
        <v>2654</v>
      </c>
      <c r="Q110" t="s">
        <v>312</v>
      </c>
      <c r="R110" t="b">
        <v>1</v>
      </c>
    </row>
    <row r="111" spans="1:18" x14ac:dyDescent="0.3">
      <c r="A111" t="s">
        <v>313</v>
      </c>
      <c r="B111">
        <f>MID(dane3[[#This Row],[PassengerId]],1,4)+0</f>
        <v>113</v>
      </c>
      <c r="C111" t="s">
        <v>19</v>
      </c>
      <c r="D111" t="b">
        <v>0</v>
      </c>
      <c r="E111" t="s">
        <v>314</v>
      </c>
      <c r="F111" t="str">
        <f>MID($E111,1,1)</f>
        <v>F</v>
      </c>
      <c r="G111" t="str">
        <f>IFERROR(MID($E111,SEARCH("/",$E111,SEARCH("/",$E111)+1)+1,1),"")</f>
        <v>P</v>
      </c>
      <c r="H111" t="s">
        <v>16</v>
      </c>
      <c r="I111">
        <v>64</v>
      </c>
      <c r="J111" t="b">
        <v>0</v>
      </c>
      <c r="K111" s="7">
        <v>0</v>
      </c>
      <c r="L111" s="7">
        <v>0</v>
      </c>
      <c r="M111" s="7">
        <v>804</v>
      </c>
      <c r="N111" s="7">
        <v>0</v>
      </c>
      <c r="O111" s="7">
        <v>0</v>
      </c>
      <c r="P111" s="7">
        <f>SUM(dane3[[#This Row],[RoomService]:[VRDeck]])</f>
        <v>804</v>
      </c>
      <c r="Q111" t="s">
        <v>315</v>
      </c>
      <c r="R111" t="b">
        <v>1</v>
      </c>
    </row>
    <row r="112" spans="1:18" x14ac:dyDescent="0.3">
      <c r="A112" t="s">
        <v>316</v>
      </c>
      <c r="B112">
        <f>MID(dane3[[#This Row],[PassengerId]],1,4)+0</f>
        <v>114</v>
      </c>
      <c r="C112" t="s">
        <v>19</v>
      </c>
      <c r="D112" t="b">
        <v>0</v>
      </c>
      <c r="E112" t="s">
        <v>317</v>
      </c>
      <c r="F112" t="str">
        <f>MID($E112,1,1)</f>
        <v>G</v>
      </c>
      <c r="G112" t="str">
        <f>IFERROR(MID($E112,SEARCH("/",$E112,SEARCH("/",$E112)+1)+1,1),"")</f>
        <v>S</v>
      </c>
      <c r="H112" t="s">
        <v>16</v>
      </c>
      <c r="I112">
        <v>27</v>
      </c>
      <c r="J112" t="b">
        <v>0</v>
      </c>
      <c r="K112" s="7">
        <v>82</v>
      </c>
      <c r="L112" s="7">
        <v>157</v>
      </c>
      <c r="M112" s="7">
        <v>429</v>
      </c>
      <c r="N112" s="7">
        <v>238</v>
      </c>
      <c r="O112" s="7">
        <v>1</v>
      </c>
      <c r="P112" s="7">
        <f>SUM(dane3[[#This Row],[RoomService]:[VRDeck]])</f>
        <v>907</v>
      </c>
      <c r="Q112" t="s">
        <v>318</v>
      </c>
      <c r="R112" t="b">
        <v>0</v>
      </c>
    </row>
    <row r="113" spans="1:18" x14ac:dyDescent="0.3">
      <c r="A113" t="s">
        <v>21176</v>
      </c>
      <c r="B113">
        <f>MID(dane3[[#This Row],[PassengerId]],1,4)+0</f>
        <v>8270</v>
      </c>
      <c r="C113" t="s">
        <v>53</v>
      </c>
      <c r="D113" t="b">
        <v>0</v>
      </c>
      <c r="E113" t="s">
        <v>21177</v>
      </c>
      <c r="F113" t="str">
        <f>MID($E113,1,1)</f>
        <v>F</v>
      </c>
      <c r="G113" t="str">
        <f>IFERROR(MID($E113,SEARCH("/",$E113,SEARCH("/",$E113)+1)+1,1),"")</f>
        <v>P</v>
      </c>
      <c r="H113" t="s">
        <v>16</v>
      </c>
      <c r="I113">
        <v>38</v>
      </c>
      <c r="J113" t="b">
        <v>0</v>
      </c>
      <c r="K113" s="7">
        <v>86</v>
      </c>
      <c r="L113" s="7">
        <v>1144</v>
      </c>
      <c r="M113" s="7">
        <v>783</v>
      </c>
      <c r="N113" s="7">
        <v>0</v>
      </c>
      <c r="O113" s="7">
        <v>0</v>
      </c>
      <c r="P113" s="7">
        <f>SUM(dane3[[#This Row],[RoomService]:[VRDeck]])</f>
        <v>2013</v>
      </c>
      <c r="Q113" t="s">
        <v>21178</v>
      </c>
      <c r="R113" t="b">
        <v>1</v>
      </c>
    </row>
    <row r="114" spans="1:18" x14ac:dyDescent="0.3">
      <c r="A114" t="s">
        <v>322</v>
      </c>
      <c r="B114">
        <f>MID(dane3[[#This Row],[PassengerId]],1,4)+0</f>
        <v>116</v>
      </c>
      <c r="C114" t="s">
        <v>14</v>
      </c>
      <c r="D114" t="b">
        <v>0</v>
      </c>
      <c r="E114" t="s">
        <v>323</v>
      </c>
      <c r="F114" t="str">
        <f>MID($E114,1,1)</f>
        <v>D</v>
      </c>
      <c r="G114" t="str">
        <f>IFERROR(MID($E114,SEARCH("/",$E114,SEARCH("/",$E114)+1)+1,1),"")</f>
        <v>P</v>
      </c>
      <c r="H114" t="s">
        <v>16</v>
      </c>
      <c r="I114">
        <v>33</v>
      </c>
      <c r="J114" t="b">
        <v>0</v>
      </c>
      <c r="K114" s="7">
        <v>1</v>
      </c>
      <c r="L114" s="7">
        <v>2223</v>
      </c>
      <c r="M114" s="7">
        <v>0</v>
      </c>
      <c r="N114" s="7">
        <v>12</v>
      </c>
      <c r="O114" s="7">
        <v>404</v>
      </c>
      <c r="P114" s="7">
        <f>SUM(dane3[[#This Row],[RoomService]:[VRDeck]])</f>
        <v>2640</v>
      </c>
      <c r="Q114" t="s">
        <v>324</v>
      </c>
      <c r="R114" t="b">
        <v>1</v>
      </c>
    </row>
    <row r="115" spans="1:18" x14ac:dyDescent="0.3">
      <c r="A115" t="s">
        <v>325</v>
      </c>
      <c r="B115">
        <f>MID(dane3[[#This Row],[PassengerId]],1,4)+0</f>
        <v>119</v>
      </c>
      <c r="C115" t="s">
        <v>14</v>
      </c>
      <c r="D115" t="b">
        <v>0</v>
      </c>
      <c r="E115" t="s">
        <v>326</v>
      </c>
      <c r="F115" t="str">
        <f>MID($E115,1,1)</f>
        <v>A</v>
      </c>
      <c r="G115" t="str">
        <f>IFERROR(MID($E115,SEARCH("/",$E115,SEARCH("/",$E115)+1)+1,1),"")</f>
        <v>P</v>
      </c>
      <c r="H115" t="s">
        <v>16</v>
      </c>
      <c r="I115">
        <v>39</v>
      </c>
      <c r="J115" t="b">
        <v>0</v>
      </c>
      <c r="K115" s="7">
        <v>0</v>
      </c>
      <c r="L115" s="7">
        <v>2344</v>
      </c>
      <c r="M115" s="7">
        <v>0</v>
      </c>
      <c r="N115" s="7">
        <v>65</v>
      </c>
      <c r="O115" s="7">
        <v>6898</v>
      </c>
      <c r="P115" s="7">
        <f>SUM(dane3[[#This Row],[RoomService]:[VRDeck]])</f>
        <v>9307</v>
      </c>
      <c r="Q115" t="s">
        <v>327</v>
      </c>
      <c r="R115" t="b">
        <v>0</v>
      </c>
    </row>
    <row r="116" spans="1:18" x14ac:dyDescent="0.3">
      <c r="A116" t="s">
        <v>328</v>
      </c>
      <c r="B116">
        <f>MID(dane3[[#This Row],[PassengerId]],1,4)+0</f>
        <v>119</v>
      </c>
      <c r="C116" t="s">
        <v>14</v>
      </c>
      <c r="D116" t="b">
        <v>1</v>
      </c>
      <c r="E116" t="s">
        <v>326</v>
      </c>
      <c r="F116" t="str">
        <f>MID($E116,1,1)</f>
        <v>A</v>
      </c>
      <c r="G116" t="str">
        <f>IFERROR(MID($E116,SEARCH("/",$E116,SEARCH("/",$E116)+1)+1,1),"")</f>
        <v>P</v>
      </c>
      <c r="H116" t="s">
        <v>16</v>
      </c>
      <c r="I116">
        <v>13</v>
      </c>
      <c r="J116" t="b">
        <v>0</v>
      </c>
      <c r="K116" s="7">
        <v>0</v>
      </c>
      <c r="L116" s="7">
        <v>0</v>
      </c>
      <c r="M116" s="7">
        <v>0</v>
      </c>
      <c r="N116" s="7">
        <v>0</v>
      </c>
      <c r="O116" s="7">
        <v>0</v>
      </c>
      <c r="P116" s="7">
        <f>SUM(dane3[[#This Row],[RoomService]:[VRDeck]])</f>
        <v>0</v>
      </c>
      <c r="Q116" t="s">
        <v>329</v>
      </c>
      <c r="R116" t="b">
        <v>1</v>
      </c>
    </row>
    <row r="117" spans="1:18" x14ac:dyDescent="0.3">
      <c r="A117" t="s">
        <v>7963</v>
      </c>
      <c r="B117">
        <f>MID(dane3[[#This Row],[PassengerId]],1,4)+0</f>
        <v>3142</v>
      </c>
      <c r="C117" t="s">
        <v>53</v>
      </c>
      <c r="D117" t="b">
        <v>0</v>
      </c>
      <c r="E117" t="s">
        <v>7964</v>
      </c>
      <c r="F117" t="str">
        <f>MID($E117,1,1)</f>
        <v>F</v>
      </c>
      <c r="G117" t="str">
        <f>IFERROR(MID($E117,SEARCH("/",$E117,SEARCH("/",$E117)+1)+1,1),"")</f>
        <v>S</v>
      </c>
      <c r="H117" t="s">
        <v>16</v>
      </c>
      <c r="I117">
        <v>43</v>
      </c>
      <c r="J117" t="b">
        <v>0</v>
      </c>
      <c r="K117" s="7">
        <v>33</v>
      </c>
      <c r="L117" s="7">
        <v>1117</v>
      </c>
      <c r="M117" s="7">
        <v>59</v>
      </c>
      <c r="N117" s="7">
        <v>0</v>
      </c>
      <c r="O117" s="7">
        <v>16</v>
      </c>
      <c r="P117" s="7">
        <f>SUM(dane3[[#This Row],[RoomService]:[VRDeck]])</f>
        <v>1225</v>
      </c>
      <c r="Q117" t="s">
        <v>7965</v>
      </c>
      <c r="R117" t="b">
        <v>0</v>
      </c>
    </row>
    <row r="118" spans="1:18" x14ac:dyDescent="0.3">
      <c r="A118" t="s">
        <v>333</v>
      </c>
      <c r="B118">
        <f>MID(dane3[[#This Row],[PassengerId]],1,4)+0</f>
        <v>122</v>
      </c>
      <c r="C118" t="s">
        <v>19</v>
      </c>
      <c r="D118" t="b">
        <v>0</v>
      </c>
      <c r="E118" t="s">
        <v>334</v>
      </c>
      <c r="F118" t="str">
        <f>MID($E118,1,1)</f>
        <v>G</v>
      </c>
      <c r="G118" t="str">
        <f>IFERROR(MID($E118,SEARCH("/",$E118,SEARCH("/",$E118)+1)+1,1),"")</f>
        <v>S</v>
      </c>
      <c r="H118" t="s">
        <v>16</v>
      </c>
      <c r="I118">
        <v>29</v>
      </c>
      <c r="J118" t="b">
        <v>0</v>
      </c>
      <c r="K118" s="7">
        <v>0</v>
      </c>
      <c r="L118" s="7">
        <v>0</v>
      </c>
      <c r="M118" s="7">
        <v>0</v>
      </c>
      <c r="N118" s="7">
        <v>699</v>
      </c>
      <c r="O118" s="7">
        <v>74</v>
      </c>
      <c r="P118" s="7">
        <f>SUM(dane3[[#This Row],[RoomService]:[VRDeck]])</f>
        <v>773</v>
      </c>
      <c r="Q118" t="s">
        <v>335</v>
      </c>
      <c r="R118" t="b">
        <v>0</v>
      </c>
    </row>
    <row r="119" spans="1:18" x14ac:dyDescent="0.3">
      <c r="A119" t="s">
        <v>336</v>
      </c>
      <c r="B119">
        <f>MID(dane3[[#This Row],[PassengerId]],1,4)+0</f>
        <v>123</v>
      </c>
      <c r="C119" t="s">
        <v>19</v>
      </c>
      <c r="D119" t="b">
        <v>0</v>
      </c>
      <c r="E119" t="s">
        <v>337</v>
      </c>
      <c r="F119" t="str">
        <f>MID($E119,1,1)</f>
        <v>F</v>
      </c>
      <c r="G119" t="str">
        <f>IFERROR(MID($E119,SEARCH("/",$E119,SEARCH("/",$E119)+1)+1,1),"")</f>
        <v>P</v>
      </c>
      <c r="H119" t="s">
        <v>16</v>
      </c>
      <c r="I119">
        <v>18</v>
      </c>
      <c r="J119" t="b">
        <v>0</v>
      </c>
      <c r="K119" s="7">
        <v>55</v>
      </c>
      <c r="L119" s="7">
        <v>597</v>
      </c>
      <c r="M119" s="7">
        <v>49</v>
      </c>
      <c r="N119" s="7">
        <v>0</v>
      </c>
      <c r="O119" s="7">
        <v>1</v>
      </c>
      <c r="P119" s="7">
        <f>SUM(dane3[[#This Row],[RoomService]:[VRDeck]])</f>
        <v>702</v>
      </c>
      <c r="Q119" t="s">
        <v>338</v>
      </c>
      <c r="R119" t="b">
        <v>0</v>
      </c>
    </row>
    <row r="120" spans="1:18" x14ac:dyDescent="0.3">
      <c r="A120" t="s">
        <v>3097</v>
      </c>
      <c r="B120">
        <f>MID(dane3[[#This Row],[PassengerId]],1,4)+0</f>
        <v>1198</v>
      </c>
      <c r="C120" t="s">
        <v>53</v>
      </c>
      <c r="D120" t="b">
        <v>0</v>
      </c>
      <c r="E120" t="s">
        <v>39</v>
      </c>
      <c r="F120" t="s">
        <v>23762</v>
      </c>
      <c r="G120" t="str">
        <f>IFERROR(MID($E120,SEARCH("/",$E120,SEARCH("/",$E120)+1)+1,1),"")</f>
        <v/>
      </c>
      <c r="H120" t="s">
        <v>16</v>
      </c>
      <c r="I120">
        <v>28</v>
      </c>
      <c r="J120" t="b">
        <v>0</v>
      </c>
      <c r="K120" s="7">
        <v>42</v>
      </c>
      <c r="L120" s="7">
        <v>1116</v>
      </c>
      <c r="M120" s="7">
        <v>0</v>
      </c>
      <c r="N120" s="7">
        <v>0</v>
      </c>
      <c r="O120" s="7">
        <v>0</v>
      </c>
      <c r="P120" s="7">
        <f>SUM(dane3[[#This Row],[RoomService]:[VRDeck]])</f>
        <v>1158</v>
      </c>
      <c r="Q120" t="s">
        <v>3098</v>
      </c>
      <c r="R120" t="b">
        <v>1</v>
      </c>
    </row>
    <row r="121" spans="1:18" x14ac:dyDescent="0.3">
      <c r="A121" t="s">
        <v>5615</v>
      </c>
      <c r="B121">
        <f>MID(dane3[[#This Row],[PassengerId]],1,4)+0</f>
        <v>2200</v>
      </c>
      <c r="C121" t="s">
        <v>53</v>
      </c>
      <c r="D121" t="b">
        <v>0</v>
      </c>
      <c r="E121" t="s">
        <v>5616</v>
      </c>
      <c r="F121" t="str">
        <f>MID($E121,1,1)</f>
        <v>F</v>
      </c>
      <c r="G121" t="str">
        <f>IFERROR(MID($E121,SEARCH("/",$E121,SEARCH("/",$E121)+1)+1,1),"")</f>
        <v>P</v>
      </c>
      <c r="H121" t="s">
        <v>16</v>
      </c>
      <c r="I121">
        <v>29</v>
      </c>
      <c r="J121" t="b">
        <v>0</v>
      </c>
      <c r="K121" s="7">
        <v>1443</v>
      </c>
      <c r="L121" s="7">
        <v>1108</v>
      </c>
      <c r="M121" s="7">
        <v>47</v>
      </c>
      <c r="N121" s="7">
        <v>0</v>
      </c>
      <c r="O121" s="7">
        <v>0</v>
      </c>
      <c r="P121" s="7">
        <f>SUM(dane3[[#This Row],[RoomService]:[VRDeck]])</f>
        <v>2598</v>
      </c>
      <c r="Q121" t="s">
        <v>5617</v>
      </c>
      <c r="R121" t="b">
        <v>0</v>
      </c>
    </row>
    <row r="122" spans="1:18" x14ac:dyDescent="0.3">
      <c r="A122" t="s">
        <v>19510</v>
      </c>
      <c r="B122">
        <f>MID(dane3[[#This Row],[PassengerId]],1,4)+0</f>
        <v>7620</v>
      </c>
      <c r="C122" t="s">
        <v>53</v>
      </c>
      <c r="D122" t="b">
        <v>0</v>
      </c>
      <c r="E122" t="s">
        <v>19511</v>
      </c>
      <c r="F122" t="str">
        <f>MID($E122,1,1)</f>
        <v>F</v>
      </c>
      <c r="G122" t="str">
        <f>IFERROR(MID($E122,SEARCH("/",$E122,SEARCH("/",$E122)+1)+1,1),"")</f>
        <v>P</v>
      </c>
      <c r="H122" t="s">
        <v>16</v>
      </c>
      <c r="I122">
        <v>17</v>
      </c>
      <c r="J122" t="b">
        <v>0</v>
      </c>
      <c r="K122" s="7">
        <v>3651</v>
      </c>
      <c r="L122" s="7">
        <v>0</v>
      </c>
      <c r="M122" s="7">
        <v>2228</v>
      </c>
      <c r="N122" s="7">
        <v>38</v>
      </c>
      <c r="O122" s="7">
        <v>0</v>
      </c>
      <c r="P122" s="7">
        <f>SUM(dane3[[#This Row],[RoomService]:[VRDeck]])</f>
        <v>5917</v>
      </c>
      <c r="Q122" t="s">
        <v>19512</v>
      </c>
      <c r="R122" t="b">
        <v>0</v>
      </c>
    </row>
    <row r="123" spans="1:18" x14ac:dyDescent="0.3">
      <c r="A123" t="s">
        <v>15982</v>
      </c>
      <c r="B123">
        <f>MID(dane3[[#This Row],[PassengerId]],1,4)+0</f>
        <v>6199</v>
      </c>
      <c r="C123" t="s">
        <v>53</v>
      </c>
      <c r="D123" t="b">
        <v>0</v>
      </c>
      <c r="E123" t="s">
        <v>15983</v>
      </c>
      <c r="F123" t="str">
        <f>MID($E123,1,1)</f>
        <v>D</v>
      </c>
      <c r="G123" t="str">
        <f>IFERROR(MID($E123,SEARCH("/",$E123,SEARCH("/",$E123)+1)+1,1),"")</f>
        <v>S</v>
      </c>
      <c r="H123" t="s">
        <v>16</v>
      </c>
      <c r="I123">
        <v>47</v>
      </c>
      <c r="J123" t="b">
        <v>0</v>
      </c>
      <c r="K123" s="7">
        <v>5</v>
      </c>
      <c r="L123" s="7">
        <v>1027</v>
      </c>
      <c r="M123" s="7">
        <v>0</v>
      </c>
      <c r="N123" s="7">
        <v>24</v>
      </c>
      <c r="O123" s="7">
        <v>0</v>
      </c>
      <c r="P123" s="7">
        <f>SUM(dane3[[#This Row],[RoomService]:[VRDeck]])</f>
        <v>1056</v>
      </c>
      <c r="Q123" t="s">
        <v>15984</v>
      </c>
      <c r="R123" t="b">
        <v>1</v>
      </c>
    </row>
    <row r="124" spans="1:18" x14ac:dyDescent="0.3">
      <c r="A124" t="s">
        <v>351</v>
      </c>
      <c r="B124">
        <f>MID(dane3[[#This Row],[PassengerId]],1,4)+0</f>
        <v>129</v>
      </c>
      <c r="C124" t="s">
        <v>19</v>
      </c>
      <c r="D124" t="b">
        <v>1</v>
      </c>
      <c r="E124" t="s">
        <v>352</v>
      </c>
      <c r="F124" t="str">
        <f>MID($E124,1,1)</f>
        <v>G</v>
      </c>
      <c r="G124" t="str">
        <f>IFERROR(MID($E124,SEARCH("/",$E124,SEARCH("/",$E124)+1)+1,1),"")</f>
        <v>S</v>
      </c>
      <c r="H124" t="s">
        <v>32</v>
      </c>
      <c r="I124">
        <v>22</v>
      </c>
      <c r="J124" t="b">
        <v>0</v>
      </c>
      <c r="K124" s="7">
        <v>0</v>
      </c>
      <c r="L124" s="7">
        <v>0</v>
      </c>
      <c r="M124" s="7">
        <v>0</v>
      </c>
      <c r="N124" s="7">
        <v>0</v>
      </c>
      <c r="O124" s="7">
        <v>0</v>
      </c>
      <c r="P124" s="7">
        <f>SUM(dane3[[#This Row],[RoomService]:[VRDeck]])</f>
        <v>0</v>
      </c>
      <c r="Q124" t="s">
        <v>353</v>
      </c>
      <c r="R124" t="b">
        <v>1</v>
      </c>
    </row>
    <row r="125" spans="1:18" x14ac:dyDescent="0.3">
      <c r="A125" t="s">
        <v>9825</v>
      </c>
      <c r="B125">
        <f>MID(dane3[[#This Row],[PassengerId]],1,4)+0</f>
        <v>3862</v>
      </c>
      <c r="C125" t="s">
        <v>53</v>
      </c>
      <c r="D125" t="b">
        <v>0</v>
      </c>
      <c r="E125" t="s">
        <v>9816</v>
      </c>
      <c r="F125" t="str">
        <f>MID($E125,1,1)</f>
        <v>F</v>
      </c>
      <c r="G125" t="str">
        <f>IFERROR(MID($E125,SEARCH("/",$E125,SEARCH("/",$E125)+1)+1,1),"")</f>
        <v>S</v>
      </c>
      <c r="H125" t="s">
        <v>16</v>
      </c>
      <c r="I125">
        <v>54</v>
      </c>
      <c r="J125" t="b">
        <v>0</v>
      </c>
      <c r="K125" s="7">
        <v>149</v>
      </c>
      <c r="L125" s="7">
        <v>981</v>
      </c>
      <c r="M125" s="7">
        <v>215</v>
      </c>
      <c r="N125" s="7">
        <v>0</v>
      </c>
      <c r="O125" s="7">
        <v>0</v>
      </c>
      <c r="P125" s="7">
        <f>SUM(dane3[[#This Row],[RoomService]:[VRDeck]])</f>
        <v>1345</v>
      </c>
      <c r="Q125" t="s">
        <v>9826</v>
      </c>
      <c r="R125" t="b">
        <v>1</v>
      </c>
    </row>
    <row r="126" spans="1:18" x14ac:dyDescent="0.3">
      <c r="A126" t="s">
        <v>17829</v>
      </c>
      <c r="B126">
        <f>MID(dane3[[#This Row],[PassengerId]],1,4)+0</f>
        <v>6901</v>
      </c>
      <c r="C126" t="s">
        <v>53</v>
      </c>
      <c r="D126" t="b">
        <v>0</v>
      </c>
      <c r="E126" t="s">
        <v>17830</v>
      </c>
      <c r="F126" t="str">
        <f>MID($E126,1,1)</f>
        <v>F</v>
      </c>
      <c r="G126" t="str">
        <f>IFERROR(MID($E126,SEARCH("/",$E126,SEARCH("/",$E126)+1)+1,1),"")</f>
        <v>S</v>
      </c>
      <c r="H126" t="s">
        <v>16</v>
      </c>
      <c r="I126">
        <v>16</v>
      </c>
      <c r="J126" t="b">
        <v>0</v>
      </c>
      <c r="K126" s="7">
        <v>501</v>
      </c>
      <c r="L126" s="7">
        <v>974</v>
      </c>
      <c r="M126" s="7">
        <v>1164</v>
      </c>
      <c r="N126" s="7">
        <v>0</v>
      </c>
      <c r="O126" s="7">
        <v>0</v>
      </c>
      <c r="P126" s="7">
        <f>SUM(dane3[[#This Row],[RoomService]:[VRDeck]])</f>
        <v>2639</v>
      </c>
      <c r="Q126" t="s">
        <v>17831</v>
      </c>
      <c r="R126" t="b">
        <v>0</v>
      </c>
    </row>
    <row r="127" spans="1:18" x14ac:dyDescent="0.3">
      <c r="A127" t="s">
        <v>360</v>
      </c>
      <c r="B127">
        <f>MID(dane3[[#This Row],[PassengerId]],1,4)+0</f>
        <v>134</v>
      </c>
      <c r="C127" t="s">
        <v>19</v>
      </c>
      <c r="D127" t="b">
        <v>0</v>
      </c>
      <c r="E127" t="s">
        <v>361</v>
      </c>
      <c r="F127" t="str">
        <f>MID($E127,1,1)</f>
        <v>G</v>
      </c>
      <c r="G127" t="str">
        <f>IFERROR(MID($E127,SEARCH("/",$E127,SEARCH("/",$E127)+1)+1,1),"")</f>
        <v>P</v>
      </c>
      <c r="H127" t="s">
        <v>16</v>
      </c>
      <c r="I127">
        <v>19</v>
      </c>
      <c r="J127" t="b">
        <v>0</v>
      </c>
      <c r="K127" s="7">
        <v>0</v>
      </c>
      <c r="L127" s="7">
        <v>14</v>
      </c>
      <c r="M127" s="7">
        <v>730</v>
      </c>
      <c r="N127" s="7">
        <v>0</v>
      </c>
      <c r="O127" s="7">
        <v>0</v>
      </c>
      <c r="P127" s="7">
        <f>SUM(dane3[[#This Row],[RoomService]:[VRDeck]])</f>
        <v>744</v>
      </c>
      <c r="Q127" t="s">
        <v>362</v>
      </c>
      <c r="R127" t="b">
        <v>1</v>
      </c>
    </row>
    <row r="128" spans="1:18" x14ac:dyDescent="0.3">
      <c r="A128" t="s">
        <v>363</v>
      </c>
      <c r="B128">
        <f>MID(dane3[[#This Row],[PassengerId]],1,4)+0</f>
        <v>136</v>
      </c>
      <c r="C128" t="s">
        <v>19</v>
      </c>
      <c r="D128" t="b">
        <v>0</v>
      </c>
      <c r="E128" t="s">
        <v>364</v>
      </c>
      <c r="F128" t="str">
        <f>MID($E128,1,1)</f>
        <v>G</v>
      </c>
      <c r="G128" t="str">
        <f>IFERROR(MID($E128,SEARCH("/",$E128,SEARCH("/",$E128)+1)+1,1),"")</f>
        <v>S</v>
      </c>
      <c r="H128" t="s">
        <v>32</v>
      </c>
      <c r="I128">
        <v>47</v>
      </c>
      <c r="J128" t="b">
        <v>0</v>
      </c>
      <c r="K128" s="7">
        <v>97</v>
      </c>
      <c r="L128" s="7">
        <v>418</v>
      </c>
      <c r="M128" s="7">
        <v>126</v>
      </c>
      <c r="N128" s="7">
        <v>25</v>
      </c>
      <c r="O128" s="7">
        <v>55</v>
      </c>
      <c r="P128" s="7">
        <f>SUM(dane3[[#This Row],[RoomService]:[VRDeck]])</f>
        <v>721</v>
      </c>
      <c r="Q128" t="s">
        <v>23799</v>
      </c>
      <c r="R128" t="b">
        <v>0</v>
      </c>
    </row>
    <row r="129" spans="1:18" x14ac:dyDescent="0.3">
      <c r="A129" t="s">
        <v>365</v>
      </c>
      <c r="B129">
        <f>MID(dane3[[#This Row],[PassengerId]],1,4)+0</f>
        <v>138</v>
      </c>
      <c r="C129" t="s">
        <v>19</v>
      </c>
      <c r="D129" t="b">
        <v>1</v>
      </c>
      <c r="E129" t="s">
        <v>366</v>
      </c>
      <c r="F129" t="str">
        <f>MID($E129,1,1)</f>
        <v>G</v>
      </c>
      <c r="G129" t="str">
        <f>IFERROR(MID($E129,SEARCH("/",$E129,SEARCH("/",$E129)+1)+1,1),"")</f>
        <v>P</v>
      </c>
      <c r="H129" t="s">
        <v>16</v>
      </c>
      <c r="I129">
        <v>13</v>
      </c>
      <c r="J129" t="b">
        <v>0</v>
      </c>
      <c r="K129" s="7">
        <v>0</v>
      </c>
      <c r="L129" s="7">
        <v>0</v>
      </c>
      <c r="M129" s="7">
        <v>0</v>
      </c>
      <c r="N129" s="7">
        <v>0</v>
      </c>
      <c r="O129" s="7">
        <v>0</v>
      </c>
      <c r="P129" s="7">
        <f>SUM(dane3[[#This Row],[RoomService]:[VRDeck]])</f>
        <v>0</v>
      </c>
      <c r="Q129" t="s">
        <v>367</v>
      </c>
      <c r="R129" t="b">
        <v>1</v>
      </c>
    </row>
    <row r="130" spans="1:18" x14ac:dyDescent="0.3">
      <c r="A130" t="s">
        <v>14904</v>
      </c>
      <c r="B130">
        <f>MID(dane3[[#This Row],[PassengerId]],1,4)+0</f>
        <v>5818</v>
      </c>
      <c r="C130" t="s">
        <v>19</v>
      </c>
      <c r="D130" t="b">
        <v>0</v>
      </c>
      <c r="E130" t="s">
        <v>14905</v>
      </c>
      <c r="F130" t="str">
        <f>MID($E130,1,1)</f>
        <v>G</v>
      </c>
      <c r="G130" t="str">
        <f>IFERROR(MID($E130,SEARCH("/",$E130,SEARCH("/",$E130)+1)+1,1),"")</f>
        <v>P</v>
      </c>
      <c r="H130" t="s">
        <v>16</v>
      </c>
      <c r="I130">
        <v>21</v>
      </c>
      <c r="J130" t="b">
        <v>0</v>
      </c>
      <c r="K130" s="7">
        <v>3553</v>
      </c>
      <c r="L130" s="7">
        <v>5</v>
      </c>
      <c r="M130" s="7">
        <v>0</v>
      </c>
      <c r="N130" s="7">
        <v>0</v>
      </c>
      <c r="O130" s="7">
        <v>2</v>
      </c>
      <c r="P130" s="7">
        <f>SUM(dane3[[#This Row],[RoomService]:[VRDeck]])</f>
        <v>3560</v>
      </c>
      <c r="Q130" t="s">
        <v>14906</v>
      </c>
      <c r="R130" t="b">
        <v>0</v>
      </c>
    </row>
    <row r="131" spans="1:18" x14ac:dyDescent="0.3">
      <c r="A131" t="s">
        <v>371</v>
      </c>
      <c r="B131">
        <f>MID(dane3[[#This Row],[PassengerId]],1,4)+0</f>
        <v>139</v>
      </c>
      <c r="C131" t="s">
        <v>14</v>
      </c>
      <c r="D131" t="b">
        <v>1</v>
      </c>
      <c r="E131" t="s">
        <v>372</v>
      </c>
      <c r="F131" t="str">
        <f>MID($E131,1,1)</f>
        <v>C</v>
      </c>
      <c r="G131" t="str">
        <f>IFERROR(MID($E131,SEARCH("/",$E131,SEARCH("/",$E131)+1)+1,1),"")</f>
        <v>S</v>
      </c>
      <c r="H131" t="s">
        <v>46</v>
      </c>
      <c r="I131">
        <v>35</v>
      </c>
      <c r="J131" t="b">
        <v>0</v>
      </c>
      <c r="K131" s="7">
        <v>0</v>
      </c>
      <c r="L131" s="7">
        <v>0</v>
      </c>
      <c r="M131" s="7">
        <v>0</v>
      </c>
      <c r="N131" s="7">
        <v>0</v>
      </c>
      <c r="O131" s="7">
        <v>0</v>
      </c>
      <c r="P131" s="7">
        <f>SUM(dane3[[#This Row],[RoomService]:[VRDeck]])</f>
        <v>0</v>
      </c>
      <c r="Q131" t="s">
        <v>373</v>
      </c>
      <c r="R131" t="b">
        <v>1</v>
      </c>
    </row>
    <row r="132" spans="1:18" x14ac:dyDescent="0.3">
      <c r="A132" t="s">
        <v>374</v>
      </c>
      <c r="B132">
        <f>MID(dane3[[#This Row],[PassengerId]],1,4)+0</f>
        <v>140</v>
      </c>
      <c r="C132" t="s">
        <v>19</v>
      </c>
      <c r="D132" t="b">
        <v>1</v>
      </c>
      <c r="E132" t="s">
        <v>375</v>
      </c>
      <c r="F132" t="str">
        <f>MID($E132,1,1)</f>
        <v>G</v>
      </c>
      <c r="G132" t="str">
        <f>IFERROR(MID($E132,SEARCH("/",$E132,SEARCH("/",$E132)+1)+1,1),"")</f>
        <v>P</v>
      </c>
      <c r="H132" t="s">
        <v>16</v>
      </c>
      <c r="I132">
        <v>24</v>
      </c>
      <c r="J132" t="b">
        <v>0</v>
      </c>
      <c r="K132" s="7">
        <v>0</v>
      </c>
      <c r="L132" s="7">
        <v>0</v>
      </c>
      <c r="M132" s="7">
        <v>0</v>
      </c>
      <c r="N132" s="7">
        <v>0</v>
      </c>
      <c r="O132" s="7">
        <v>0</v>
      </c>
      <c r="P132" s="7">
        <f>SUM(dane3[[#This Row],[RoomService]:[VRDeck]])</f>
        <v>0</v>
      </c>
      <c r="Q132" t="s">
        <v>376</v>
      </c>
      <c r="R132" t="b">
        <v>1</v>
      </c>
    </row>
    <row r="133" spans="1:18" x14ac:dyDescent="0.3">
      <c r="A133" t="s">
        <v>377</v>
      </c>
      <c r="B133">
        <f>MID(dane3[[#This Row],[PassengerId]],1,4)+0</f>
        <v>140</v>
      </c>
      <c r="C133" t="s">
        <v>19</v>
      </c>
      <c r="D133" t="b">
        <v>0</v>
      </c>
      <c r="E133" t="s">
        <v>378</v>
      </c>
      <c r="F133" t="str">
        <f>MID($E133,1,1)</f>
        <v>F</v>
      </c>
      <c r="G133" t="str">
        <f>IFERROR(MID($E133,SEARCH("/",$E133,SEARCH("/",$E133)+1)+1,1),"")</f>
        <v>P</v>
      </c>
      <c r="H133" t="s">
        <v>16</v>
      </c>
      <c r="I133">
        <v>26</v>
      </c>
      <c r="J133" t="b">
        <v>0</v>
      </c>
      <c r="K133" s="7">
        <v>440</v>
      </c>
      <c r="L133" s="7">
        <v>0</v>
      </c>
      <c r="M133" s="7">
        <v>0</v>
      </c>
      <c r="N133" s="7">
        <v>0</v>
      </c>
      <c r="O133" s="7">
        <v>462</v>
      </c>
      <c r="P133" s="7">
        <f>SUM(dane3[[#This Row],[RoomService]:[VRDeck]])</f>
        <v>902</v>
      </c>
      <c r="Q133" t="s">
        <v>379</v>
      </c>
      <c r="R133" t="b">
        <v>0</v>
      </c>
    </row>
    <row r="134" spans="1:18" x14ac:dyDescent="0.3">
      <c r="A134" t="s">
        <v>22204</v>
      </c>
      <c r="B134">
        <f>MID(dane3[[#This Row],[PassengerId]],1,4)+0</f>
        <v>8680</v>
      </c>
      <c r="C134" t="s">
        <v>53</v>
      </c>
      <c r="D134" t="b">
        <v>0</v>
      </c>
      <c r="E134" t="s">
        <v>22205</v>
      </c>
      <c r="F134" t="str">
        <f>MID($E134,1,1)</f>
        <v>F</v>
      </c>
      <c r="G134" t="str">
        <f>IFERROR(MID($E134,SEARCH("/",$E134,SEARCH("/",$E134)+1)+1,1),"")</f>
        <v>P</v>
      </c>
      <c r="H134" t="s">
        <v>16</v>
      </c>
      <c r="I134">
        <v>44</v>
      </c>
      <c r="J134" t="b">
        <v>0</v>
      </c>
      <c r="K134" s="7">
        <v>0</v>
      </c>
      <c r="L134" s="7">
        <v>971</v>
      </c>
      <c r="M134" s="7">
        <v>700</v>
      </c>
      <c r="N134" s="7">
        <v>0</v>
      </c>
      <c r="O134" s="7">
        <v>0</v>
      </c>
      <c r="P134" s="7">
        <f>SUM(dane3[[#This Row],[RoomService]:[VRDeck]])</f>
        <v>1671</v>
      </c>
      <c r="Q134" t="s">
        <v>22206</v>
      </c>
      <c r="R134" t="b">
        <v>0</v>
      </c>
    </row>
    <row r="135" spans="1:18" x14ac:dyDescent="0.3">
      <c r="A135" t="s">
        <v>383</v>
      </c>
      <c r="B135">
        <f>MID(dane3[[#This Row],[PassengerId]],1,4)+0</f>
        <v>144</v>
      </c>
      <c r="C135" t="s">
        <v>19</v>
      </c>
      <c r="D135" t="b">
        <v>0</v>
      </c>
      <c r="E135" t="s">
        <v>384</v>
      </c>
      <c r="F135" t="str">
        <f>MID($E135,1,1)</f>
        <v>F</v>
      </c>
      <c r="G135" t="str">
        <f>IFERROR(MID($E135,SEARCH("/",$E135,SEARCH("/",$E135)+1)+1,1),"")</f>
        <v>S</v>
      </c>
      <c r="H135" t="s">
        <v>16</v>
      </c>
      <c r="I135">
        <v>20</v>
      </c>
      <c r="J135" t="b">
        <v>0</v>
      </c>
      <c r="K135" s="7">
        <v>0</v>
      </c>
      <c r="L135" s="7">
        <v>420</v>
      </c>
      <c r="M135" s="7">
        <v>210</v>
      </c>
      <c r="N135" s="7">
        <v>0</v>
      </c>
      <c r="O135" s="7">
        <v>0</v>
      </c>
      <c r="P135" s="7">
        <f>SUM(dane3[[#This Row],[RoomService]:[VRDeck]])</f>
        <v>630</v>
      </c>
      <c r="Q135" t="s">
        <v>385</v>
      </c>
      <c r="R135" t="b">
        <v>1</v>
      </c>
    </row>
    <row r="136" spans="1:18" x14ac:dyDescent="0.3">
      <c r="A136" t="s">
        <v>386</v>
      </c>
      <c r="B136">
        <f>MID(dane3[[#This Row],[PassengerId]],1,4)+0</f>
        <v>146</v>
      </c>
      <c r="C136" t="s">
        <v>19</v>
      </c>
      <c r="D136" t="b">
        <v>0</v>
      </c>
      <c r="E136" t="s">
        <v>387</v>
      </c>
      <c r="F136" t="str">
        <f>MID($E136,1,1)</f>
        <v>G</v>
      </c>
      <c r="G136" t="str">
        <f>IFERROR(MID($E136,SEARCH("/",$E136,SEARCH("/",$E136)+1)+1,1),"")</f>
        <v>S</v>
      </c>
      <c r="H136" t="s">
        <v>16</v>
      </c>
      <c r="I136">
        <v>56</v>
      </c>
      <c r="J136" t="b">
        <v>0</v>
      </c>
      <c r="K136" s="7">
        <v>0</v>
      </c>
      <c r="L136" s="7">
        <v>0</v>
      </c>
      <c r="M136" s="7">
        <v>0</v>
      </c>
      <c r="N136" s="7">
        <v>0</v>
      </c>
      <c r="O136" s="7">
        <v>0</v>
      </c>
      <c r="P136" s="7">
        <f>SUM(dane3[[#This Row],[RoomService]:[VRDeck]])</f>
        <v>0</v>
      </c>
      <c r="Q136" t="s">
        <v>388</v>
      </c>
      <c r="R136" t="b">
        <v>0</v>
      </c>
    </row>
    <row r="137" spans="1:18" x14ac:dyDescent="0.3">
      <c r="A137" t="s">
        <v>389</v>
      </c>
      <c r="B137">
        <f>MID(dane3[[#This Row],[PassengerId]],1,4)+0</f>
        <v>147</v>
      </c>
      <c r="C137" t="s">
        <v>19</v>
      </c>
      <c r="D137" t="b">
        <v>1</v>
      </c>
      <c r="E137" t="s">
        <v>390</v>
      </c>
      <c r="F137" t="str">
        <f>MID($E137,1,1)</f>
        <v>G</v>
      </c>
      <c r="G137" t="str">
        <f>IFERROR(MID($E137,SEARCH("/",$E137,SEARCH("/",$E137)+1)+1,1),"")</f>
        <v>S</v>
      </c>
      <c r="H137" t="s">
        <v>16</v>
      </c>
      <c r="I137">
        <v>50</v>
      </c>
      <c r="J137" t="b">
        <v>0</v>
      </c>
      <c r="K137" s="7">
        <v>0</v>
      </c>
      <c r="L137" s="7">
        <v>0</v>
      </c>
      <c r="M137" s="7">
        <v>0</v>
      </c>
      <c r="N137" s="7">
        <v>0</v>
      </c>
      <c r="O137" s="7">
        <v>0</v>
      </c>
      <c r="P137" s="7">
        <f>SUM(dane3[[#This Row],[RoomService]:[VRDeck]])</f>
        <v>0</v>
      </c>
      <c r="Q137" t="s">
        <v>391</v>
      </c>
      <c r="R137" t="b">
        <v>1</v>
      </c>
    </row>
    <row r="138" spans="1:18" x14ac:dyDescent="0.3">
      <c r="A138" t="s">
        <v>119</v>
      </c>
      <c r="B138">
        <f>MID(dane3[[#This Row],[PassengerId]],1,4)+0</f>
        <v>35</v>
      </c>
      <c r="C138" t="s">
        <v>53</v>
      </c>
      <c r="D138" t="b">
        <v>0</v>
      </c>
      <c r="E138" t="s">
        <v>120</v>
      </c>
      <c r="F138" t="str">
        <f>MID($E138,1,1)</f>
        <v>D</v>
      </c>
      <c r="G138" t="str">
        <f>IFERROR(MID($E138,SEARCH("/",$E138,SEARCH("/",$E138)+1)+1,1),"")</f>
        <v>P</v>
      </c>
      <c r="H138" t="s">
        <v>46</v>
      </c>
      <c r="I138">
        <v>23</v>
      </c>
      <c r="J138" t="b">
        <v>0</v>
      </c>
      <c r="K138" s="7">
        <v>784</v>
      </c>
      <c r="L138" s="7">
        <v>964</v>
      </c>
      <c r="M138" s="7">
        <v>0</v>
      </c>
      <c r="N138" s="7">
        <v>951</v>
      </c>
      <c r="O138" s="7">
        <v>0</v>
      </c>
      <c r="P138" s="7">
        <f>SUM(dane3[[#This Row],[RoomService]:[VRDeck]])</f>
        <v>2699</v>
      </c>
      <c r="Q138" t="s">
        <v>121</v>
      </c>
      <c r="R138" t="b">
        <v>0</v>
      </c>
    </row>
    <row r="139" spans="1:18" x14ac:dyDescent="0.3">
      <c r="A139" t="s">
        <v>395</v>
      </c>
      <c r="B139">
        <f>MID(dane3[[#This Row],[PassengerId]],1,4)+0</f>
        <v>149</v>
      </c>
      <c r="C139" t="s">
        <v>19</v>
      </c>
      <c r="D139" t="b">
        <v>1</v>
      </c>
      <c r="E139" t="s">
        <v>396</v>
      </c>
      <c r="F139" t="str">
        <f>MID($E139,1,1)</f>
        <v>G</v>
      </c>
      <c r="G139" t="str">
        <f>IFERROR(MID($E139,SEARCH("/",$E139,SEARCH("/",$E139)+1)+1,1),"")</f>
        <v>S</v>
      </c>
      <c r="H139" t="s">
        <v>46</v>
      </c>
      <c r="I139">
        <v>24</v>
      </c>
      <c r="J139" t="b">
        <v>0</v>
      </c>
      <c r="K139" s="7">
        <v>0</v>
      </c>
      <c r="L139" s="7">
        <v>0</v>
      </c>
      <c r="M139" s="7">
        <v>0</v>
      </c>
      <c r="N139" s="7">
        <v>0</v>
      </c>
      <c r="O139" s="7">
        <v>0</v>
      </c>
      <c r="P139" s="7">
        <f>SUM(dane3[[#This Row],[RoomService]:[VRDeck]])</f>
        <v>0</v>
      </c>
      <c r="Q139" t="s">
        <v>397</v>
      </c>
      <c r="R139" t="b">
        <v>1</v>
      </c>
    </row>
    <row r="140" spans="1:18" x14ac:dyDescent="0.3">
      <c r="A140" t="s">
        <v>398</v>
      </c>
      <c r="B140">
        <f>MID(dane3[[#This Row],[PassengerId]],1,4)+0</f>
        <v>151</v>
      </c>
      <c r="C140" t="s">
        <v>19</v>
      </c>
      <c r="D140" t="b">
        <v>1</v>
      </c>
      <c r="E140" t="s">
        <v>399</v>
      </c>
      <c r="F140" t="str">
        <f>MID($E140,1,1)</f>
        <v>G</v>
      </c>
      <c r="G140" t="str">
        <f>IFERROR(MID($E140,SEARCH("/",$E140,SEARCH("/",$E140)+1)+1,1),"")</f>
        <v>P</v>
      </c>
      <c r="H140" t="s">
        <v>46</v>
      </c>
      <c r="I140">
        <v>38</v>
      </c>
      <c r="J140" t="b">
        <v>0</v>
      </c>
      <c r="K140" s="7">
        <v>0</v>
      </c>
      <c r="L140" s="7">
        <v>0</v>
      </c>
      <c r="M140" s="7">
        <v>0</v>
      </c>
      <c r="N140" s="7">
        <v>0</v>
      </c>
      <c r="O140" s="7">
        <v>0</v>
      </c>
      <c r="P140" s="7">
        <f>SUM(dane3[[#This Row],[RoomService]:[VRDeck]])</f>
        <v>0</v>
      </c>
      <c r="Q140" t="s">
        <v>400</v>
      </c>
      <c r="R140" t="b">
        <v>0</v>
      </c>
    </row>
    <row r="141" spans="1:18" x14ac:dyDescent="0.3">
      <c r="A141" t="s">
        <v>5734</v>
      </c>
      <c r="B141">
        <f>MID(dane3[[#This Row],[PassengerId]],1,4)+0</f>
        <v>2252</v>
      </c>
      <c r="C141" t="s">
        <v>19</v>
      </c>
      <c r="D141" t="b">
        <v>0</v>
      </c>
      <c r="E141" t="s">
        <v>5735</v>
      </c>
      <c r="F141" t="str">
        <f>MID($E141,1,1)</f>
        <v>G</v>
      </c>
      <c r="G141" t="str">
        <f>IFERROR(MID($E141,SEARCH("/",$E141,SEARCH("/",$E141)+1)+1,1),"")</f>
        <v>P</v>
      </c>
      <c r="H141" t="s">
        <v>16</v>
      </c>
      <c r="I141">
        <v>37</v>
      </c>
      <c r="J141" t="b">
        <v>0</v>
      </c>
      <c r="K141" s="7">
        <v>0</v>
      </c>
      <c r="L141" s="7">
        <v>1368</v>
      </c>
      <c r="M141" s="7">
        <v>0</v>
      </c>
      <c r="N141" s="7">
        <v>0</v>
      </c>
      <c r="O141" s="7">
        <v>960</v>
      </c>
      <c r="P141" s="7">
        <f>SUM(dane3[[#This Row],[RoomService]:[VRDeck]])</f>
        <v>2328</v>
      </c>
      <c r="Q141" t="s">
        <v>5736</v>
      </c>
      <c r="R141" t="b">
        <v>0</v>
      </c>
    </row>
    <row r="142" spans="1:18" x14ac:dyDescent="0.3">
      <c r="A142" t="s">
        <v>404</v>
      </c>
      <c r="B142">
        <f>MID(dane3[[#This Row],[PassengerId]],1,4)+0</f>
        <v>160</v>
      </c>
      <c r="C142" t="s">
        <v>19</v>
      </c>
      <c r="D142" t="b">
        <v>0</v>
      </c>
      <c r="E142" t="s">
        <v>405</v>
      </c>
      <c r="F142" t="str">
        <f>MID($E142,1,1)</f>
        <v>G</v>
      </c>
      <c r="G142" t="str">
        <f>IFERROR(MID($E142,SEARCH("/",$E142,SEARCH("/",$E142)+1)+1,1),"")</f>
        <v>P</v>
      </c>
      <c r="H142" t="s">
        <v>16</v>
      </c>
      <c r="I142">
        <v>22</v>
      </c>
      <c r="J142" t="b">
        <v>0</v>
      </c>
      <c r="K142" s="7">
        <v>4119</v>
      </c>
      <c r="L142" s="7">
        <v>0</v>
      </c>
      <c r="M142" s="7">
        <v>0</v>
      </c>
      <c r="N142" s="7">
        <v>0</v>
      </c>
      <c r="O142" s="7">
        <v>61</v>
      </c>
      <c r="P142" s="7">
        <f>SUM(dane3[[#This Row],[RoomService]:[VRDeck]])</f>
        <v>4180</v>
      </c>
      <c r="Q142" t="s">
        <v>406</v>
      </c>
      <c r="R142" t="b">
        <v>0</v>
      </c>
    </row>
    <row r="143" spans="1:18" x14ac:dyDescent="0.3">
      <c r="A143" t="s">
        <v>407</v>
      </c>
      <c r="B143">
        <f>MID(dane3[[#This Row],[PassengerId]],1,4)+0</f>
        <v>163</v>
      </c>
      <c r="C143" t="s">
        <v>14</v>
      </c>
      <c r="D143" t="b">
        <v>1</v>
      </c>
      <c r="E143" t="s">
        <v>408</v>
      </c>
      <c r="F143" t="str">
        <f>MID($E143,1,1)</f>
        <v>B</v>
      </c>
      <c r="G143" t="str">
        <f>IFERROR(MID($E143,SEARCH("/",$E143,SEARCH("/",$E143)+1)+1,1),"")</f>
        <v>P</v>
      </c>
      <c r="H143" t="s">
        <v>16</v>
      </c>
      <c r="I143">
        <v>26</v>
      </c>
      <c r="J143" t="b">
        <v>0</v>
      </c>
      <c r="K143" s="7">
        <v>0</v>
      </c>
      <c r="L143" s="7">
        <v>0</v>
      </c>
      <c r="M143" s="7">
        <v>0</v>
      </c>
      <c r="N143" s="7">
        <v>0</v>
      </c>
      <c r="O143" s="7">
        <v>0</v>
      </c>
      <c r="P143" s="7">
        <f>SUM(dane3[[#This Row],[RoomService]:[VRDeck]])</f>
        <v>0</v>
      </c>
      <c r="Q143" t="s">
        <v>409</v>
      </c>
      <c r="R143" t="b">
        <v>1</v>
      </c>
    </row>
    <row r="144" spans="1:18" x14ac:dyDescent="0.3">
      <c r="A144" t="s">
        <v>410</v>
      </c>
      <c r="B144">
        <f>MID(dane3[[#This Row],[PassengerId]],1,4)+0</f>
        <v>163</v>
      </c>
      <c r="C144" t="s">
        <v>14</v>
      </c>
      <c r="D144" t="b">
        <v>1</v>
      </c>
      <c r="E144" t="s">
        <v>408</v>
      </c>
      <c r="F144" t="str">
        <f>MID($E144,1,1)</f>
        <v>B</v>
      </c>
      <c r="G144" t="str">
        <f>IFERROR(MID($E144,SEARCH("/",$E144,SEARCH("/",$E144)+1)+1,1),"")</f>
        <v>P</v>
      </c>
      <c r="H144" t="s">
        <v>16</v>
      </c>
      <c r="I144">
        <v>17</v>
      </c>
      <c r="J144" t="b">
        <v>0</v>
      </c>
      <c r="K144" s="7">
        <v>0</v>
      </c>
      <c r="L144" s="7">
        <v>0</v>
      </c>
      <c r="M144" s="7">
        <v>0</v>
      </c>
      <c r="N144" s="7">
        <v>0</v>
      </c>
      <c r="O144" s="7">
        <v>0</v>
      </c>
      <c r="P144" s="7">
        <f>SUM(dane3[[#This Row],[RoomService]:[VRDeck]])</f>
        <v>0</v>
      </c>
      <c r="Q144" t="s">
        <v>411</v>
      </c>
      <c r="R144" t="b">
        <v>1</v>
      </c>
    </row>
    <row r="145" spans="1:18" x14ac:dyDescent="0.3">
      <c r="A145" t="s">
        <v>412</v>
      </c>
      <c r="B145">
        <f>MID(dane3[[#This Row],[PassengerId]],1,4)+0</f>
        <v>164</v>
      </c>
      <c r="C145" t="s">
        <v>19</v>
      </c>
      <c r="D145" t="b">
        <v>0</v>
      </c>
      <c r="E145" t="s">
        <v>413</v>
      </c>
      <c r="F145" t="str">
        <f>MID($E145,1,1)</f>
        <v>G</v>
      </c>
      <c r="G145" t="str">
        <f>IFERROR(MID($E145,SEARCH("/",$E145,SEARCH("/",$E145)+1)+1,1),"")</f>
        <v>S</v>
      </c>
      <c r="H145" t="s">
        <v>16</v>
      </c>
      <c r="I145">
        <v>57</v>
      </c>
      <c r="J145" t="b">
        <v>0</v>
      </c>
      <c r="K145" s="7">
        <v>50</v>
      </c>
      <c r="L145" s="7">
        <v>1688</v>
      </c>
      <c r="M145" s="7">
        <v>0</v>
      </c>
      <c r="N145" s="7">
        <v>0</v>
      </c>
      <c r="O145" s="7">
        <v>135</v>
      </c>
      <c r="P145" s="7">
        <f>SUM(dane3[[#This Row],[RoomService]:[VRDeck]])</f>
        <v>1873</v>
      </c>
      <c r="Q145" t="s">
        <v>414</v>
      </c>
      <c r="R145" t="b">
        <v>1</v>
      </c>
    </row>
    <row r="146" spans="1:18" x14ac:dyDescent="0.3">
      <c r="A146" t="s">
        <v>415</v>
      </c>
      <c r="B146">
        <f>MID(dane3[[#This Row],[PassengerId]],1,4)+0</f>
        <v>164</v>
      </c>
      <c r="C146" t="s">
        <v>19</v>
      </c>
      <c r="D146" t="b">
        <v>1</v>
      </c>
      <c r="E146" t="s">
        <v>413</v>
      </c>
      <c r="F146" t="str">
        <f>MID($E146,1,1)</f>
        <v>G</v>
      </c>
      <c r="G146" t="str">
        <f>IFERROR(MID($E146,SEARCH("/",$E146,SEARCH("/",$E146)+1)+1,1),"")</f>
        <v>S</v>
      </c>
      <c r="H146" t="s">
        <v>32</v>
      </c>
      <c r="I146">
        <v>17</v>
      </c>
      <c r="J146" t="b">
        <v>0</v>
      </c>
      <c r="K146" s="7">
        <v>0</v>
      </c>
      <c r="L146" s="7">
        <v>0</v>
      </c>
      <c r="M146" s="7">
        <v>0</v>
      </c>
      <c r="N146" s="7">
        <v>0</v>
      </c>
      <c r="O146" s="7">
        <v>0</v>
      </c>
      <c r="P146" s="7">
        <f>SUM(dane3[[#This Row],[RoomService]:[VRDeck]])</f>
        <v>0</v>
      </c>
      <c r="Q146" t="s">
        <v>416</v>
      </c>
      <c r="R146" t="b">
        <v>0</v>
      </c>
    </row>
    <row r="147" spans="1:18" x14ac:dyDescent="0.3">
      <c r="A147" t="s">
        <v>21861</v>
      </c>
      <c r="B147">
        <f>MID(dane3[[#This Row],[PassengerId]],1,4)+0</f>
        <v>8559</v>
      </c>
      <c r="C147" t="s">
        <v>53</v>
      </c>
      <c r="D147" t="b">
        <v>0</v>
      </c>
      <c r="E147" t="s">
        <v>21862</v>
      </c>
      <c r="F147" t="str">
        <f>MID($E147,1,1)</f>
        <v>E</v>
      </c>
      <c r="G147" t="str">
        <f>IFERROR(MID($E147,SEARCH("/",$E147,SEARCH("/",$E147)+1)+1,1),"")</f>
        <v>P</v>
      </c>
      <c r="H147" t="s">
        <v>16</v>
      </c>
      <c r="I147">
        <v>27</v>
      </c>
      <c r="J147" t="b">
        <v>1</v>
      </c>
      <c r="K147" s="7">
        <v>3</v>
      </c>
      <c r="L147" s="7">
        <v>952</v>
      </c>
      <c r="M147" s="7">
        <v>208</v>
      </c>
      <c r="N147" s="7">
        <v>951</v>
      </c>
      <c r="O147" s="7">
        <v>0</v>
      </c>
      <c r="P147" s="7">
        <f>SUM(dane3[[#This Row],[RoomService]:[VRDeck]])</f>
        <v>2114</v>
      </c>
      <c r="Q147" t="s">
        <v>21863</v>
      </c>
      <c r="R147" t="b">
        <v>0</v>
      </c>
    </row>
    <row r="148" spans="1:18" x14ac:dyDescent="0.3">
      <c r="A148" t="s">
        <v>21820</v>
      </c>
      <c r="B148">
        <f>MID(dane3[[#This Row],[PassengerId]],1,4)+0</f>
        <v>8541</v>
      </c>
      <c r="C148" t="s">
        <v>53</v>
      </c>
      <c r="D148" t="b">
        <v>0</v>
      </c>
      <c r="E148" t="s">
        <v>21821</v>
      </c>
      <c r="F148" t="str">
        <f>MID($E148,1,1)</f>
        <v>D</v>
      </c>
      <c r="G148" t="str">
        <f>IFERROR(MID($E148,SEARCH("/",$E148,SEARCH("/",$E148)+1)+1,1),"")</f>
        <v>P</v>
      </c>
      <c r="H148" t="s">
        <v>16</v>
      </c>
      <c r="I148">
        <v>45</v>
      </c>
      <c r="J148" t="b">
        <v>1</v>
      </c>
      <c r="K148" s="7">
        <v>1093</v>
      </c>
      <c r="L148" s="7">
        <v>950</v>
      </c>
      <c r="M148" s="7">
        <v>341</v>
      </c>
      <c r="N148" s="7">
        <v>0</v>
      </c>
      <c r="O148" s="7">
        <v>0</v>
      </c>
      <c r="P148" s="7">
        <f>SUM(dane3[[#This Row],[RoomService]:[VRDeck]])</f>
        <v>2384</v>
      </c>
      <c r="Q148" t="s">
        <v>21822</v>
      </c>
      <c r="R148" t="b">
        <v>0</v>
      </c>
    </row>
    <row r="149" spans="1:18" x14ac:dyDescent="0.3">
      <c r="A149" t="s">
        <v>1018</v>
      </c>
      <c r="B149">
        <f>MID(dane3[[#This Row],[PassengerId]],1,4)+0</f>
        <v>403</v>
      </c>
      <c r="C149" t="s">
        <v>53</v>
      </c>
      <c r="D149" t="b">
        <v>0</v>
      </c>
      <c r="E149" t="s">
        <v>1019</v>
      </c>
      <c r="F149" t="str">
        <f>MID($E149,1,1)</f>
        <v>D</v>
      </c>
      <c r="G149" t="str">
        <f>IFERROR(MID($E149,SEARCH("/",$E149,SEARCH("/",$E149)+1)+1,1),"")</f>
        <v>P</v>
      </c>
      <c r="H149" t="s">
        <v>16</v>
      </c>
      <c r="I149">
        <v>43</v>
      </c>
      <c r="J149" t="b">
        <v>1</v>
      </c>
      <c r="K149" s="7">
        <v>353</v>
      </c>
      <c r="L149" s="7">
        <v>896</v>
      </c>
      <c r="M149" s="7">
        <v>0</v>
      </c>
      <c r="N149" s="7">
        <v>0</v>
      </c>
      <c r="O149" s="7">
        <v>2</v>
      </c>
      <c r="P149" s="7">
        <f>SUM(dane3[[#This Row],[RoomService]:[VRDeck]])</f>
        <v>1251</v>
      </c>
      <c r="Q149" t="s">
        <v>1020</v>
      </c>
      <c r="R149" t="b">
        <v>1</v>
      </c>
    </row>
    <row r="150" spans="1:18" x14ac:dyDescent="0.3">
      <c r="A150" t="s">
        <v>425</v>
      </c>
      <c r="B150">
        <f>MID(dane3[[#This Row],[PassengerId]],1,4)+0</f>
        <v>169</v>
      </c>
      <c r="C150" t="s">
        <v>19</v>
      </c>
      <c r="D150" t="b">
        <v>1</v>
      </c>
      <c r="E150" t="s">
        <v>426</v>
      </c>
      <c r="F150" t="str">
        <f>MID($E150,1,1)</f>
        <v>G</v>
      </c>
      <c r="G150" t="str">
        <f>IFERROR(MID($E150,SEARCH("/",$E150,SEARCH("/",$E150)+1)+1,1),"")</f>
        <v>P</v>
      </c>
      <c r="H150" t="s">
        <v>16</v>
      </c>
      <c r="I150">
        <v>31</v>
      </c>
      <c r="J150" t="b">
        <v>0</v>
      </c>
      <c r="K150" s="7">
        <v>0</v>
      </c>
      <c r="L150" s="7">
        <v>0</v>
      </c>
      <c r="M150" s="7">
        <v>0</v>
      </c>
      <c r="N150" s="7">
        <v>0</v>
      </c>
      <c r="O150" s="7">
        <v>0</v>
      </c>
      <c r="P150" s="7">
        <f>SUM(dane3[[#This Row],[RoomService]:[VRDeck]])</f>
        <v>0</v>
      </c>
      <c r="Q150" t="s">
        <v>427</v>
      </c>
      <c r="R150" t="b">
        <v>0</v>
      </c>
    </row>
    <row r="151" spans="1:18" x14ac:dyDescent="0.3">
      <c r="A151" t="s">
        <v>428</v>
      </c>
      <c r="B151">
        <f>MID(dane3[[#This Row],[PassengerId]],1,4)+0</f>
        <v>170</v>
      </c>
      <c r="C151" t="s">
        <v>19</v>
      </c>
      <c r="D151" t="b">
        <v>0</v>
      </c>
      <c r="E151" t="s">
        <v>429</v>
      </c>
      <c r="F151" t="str">
        <f>MID($E151,1,1)</f>
        <v>E</v>
      </c>
      <c r="G151" t="str">
        <f>IFERROR(MID($E151,SEARCH("/",$E151,SEARCH("/",$E151)+1)+1,1),"")</f>
        <v>S</v>
      </c>
      <c r="H151" t="s">
        <v>16</v>
      </c>
      <c r="I151">
        <v>24</v>
      </c>
      <c r="J151" t="b">
        <v>0</v>
      </c>
      <c r="K151" s="7">
        <v>0</v>
      </c>
      <c r="L151" s="7">
        <v>0</v>
      </c>
      <c r="M151" s="7">
        <v>0</v>
      </c>
      <c r="N151" s="7">
        <v>221</v>
      </c>
      <c r="O151" s="7">
        <v>567</v>
      </c>
      <c r="P151" s="7">
        <f>SUM(dane3[[#This Row],[RoomService]:[VRDeck]])</f>
        <v>788</v>
      </c>
      <c r="Q151" t="s">
        <v>430</v>
      </c>
      <c r="R151" t="b">
        <v>0</v>
      </c>
    </row>
    <row r="152" spans="1:18" x14ac:dyDescent="0.3">
      <c r="A152" t="s">
        <v>431</v>
      </c>
      <c r="B152">
        <f>MID(dane3[[#This Row],[PassengerId]],1,4)+0</f>
        <v>171</v>
      </c>
      <c r="C152" t="s">
        <v>19</v>
      </c>
      <c r="D152" t="b">
        <v>1</v>
      </c>
      <c r="E152" t="s">
        <v>432</v>
      </c>
      <c r="F152" t="str">
        <f>MID($E152,1,1)</f>
        <v>G</v>
      </c>
      <c r="G152" t="str">
        <f>IFERROR(MID($E152,SEARCH("/",$E152,SEARCH("/",$E152)+1)+1,1),"")</f>
        <v>S</v>
      </c>
      <c r="H152" t="s">
        <v>32</v>
      </c>
      <c r="I152">
        <v>19</v>
      </c>
      <c r="J152" t="b">
        <v>0</v>
      </c>
      <c r="K152" s="7">
        <v>0</v>
      </c>
      <c r="L152" s="7">
        <v>0</v>
      </c>
      <c r="M152" s="7">
        <v>0</v>
      </c>
      <c r="N152" s="7">
        <v>0</v>
      </c>
      <c r="O152" s="7">
        <v>0</v>
      </c>
      <c r="P152" s="7">
        <f>SUM(dane3[[#This Row],[RoomService]:[VRDeck]])</f>
        <v>0</v>
      </c>
      <c r="Q152" t="s">
        <v>433</v>
      </c>
      <c r="R152" t="b">
        <v>1</v>
      </c>
    </row>
    <row r="153" spans="1:18" x14ac:dyDescent="0.3">
      <c r="A153" t="s">
        <v>434</v>
      </c>
      <c r="B153">
        <f>MID(dane3[[#This Row],[PassengerId]],1,4)+0</f>
        <v>172</v>
      </c>
      <c r="C153" t="s">
        <v>19</v>
      </c>
      <c r="D153" t="b">
        <v>1</v>
      </c>
      <c r="E153" t="s">
        <v>435</v>
      </c>
      <c r="F153" t="str">
        <f>MID($E153,1,1)</f>
        <v>G</v>
      </c>
      <c r="G153" t="str">
        <f>IFERROR(MID($E153,SEARCH("/",$E153,SEARCH("/",$E153)+1)+1,1),"")</f>
        <v>P</v>
      </c>
      <c r="H153" t="s">
        <v>16</v>
      </c>
      <c r="I153">
        <v>32</v>
      </c>
      <c r="J153" t="b">
        <v>0</v>
      </c>
      <c r="K153" s="7">
        <v>0</v>
      </c>
      <c r="L153" s="7">
        <v>0</v>
      </c>
      <c r="M153" s="7">
        <v>0</v>
      </c>
      <c r="N153" s="7">
        <v>0</v>
      </c>
      <c r="O153" s="7">
        <v>0</v>
      </c>
      <c r="P153" s="7">
        <f>SUM(dane3[[#This Row],[RoomService]:[VRDeck]])</f>
        <v>0</v>
      </c>
      <c r="Q153" t="s">
        <v>436</v>
      </c>
      <c r="R153" t="b">
        <v>1</v>
      </c>
    </row>
    <row r="154" spans="1:18" x14ac:dyDescent="0.3">
      <c r="A154" t="s">
        <v>437</v>
      </c>
      <c r="B154">
        <f>MID(dane3[[#This Row],[PassengerId]],1,4)+0</f>
        <v>173</v>
      </c>
      <c r="C154" t="s">
        <v>19</v>
      </c>
      <c r="D154" t="b">
        <v>0</v>
      </c>
      <c r="E154" t="s">
        <v>438</v>
      </c>
      <c r="F154" t="str">
        <f>MID($E154,1,1)</f>
        <v>E</v>
      </c>
      <c r="G154" t="str">
        <f>IFERROR(MID($E154,SEARCH("/",$E154,SEARCH("/",$E154)+1)+1,1),"")</f>
        <v>S</v>
      </c>
      <c r="H154" t="s">
        <v>16</v>
      </c>
      <c r="I154">
        <v>58</v>
      </c>
      <c r="J154" t="b">
        <v>0</v>
      </c>
      <c r="K154" s="7">
        <v>0</v>
      </c>
      <c r="L154" s="7">
        <v>985</v>
      </c>
      <c r="M154" s="7">
        <v>0</v>
      </c>
      <c r="N154" s="7">
        <v>5</v>
      </c>
      <c r="O154" s="7">
        <v>0</v>
      </c>
      <c r="P154" s="7">
        <f>SUM(dane3[[#This Row],[RoomService]:[VRDeck]])</f>
        <v>990</v>
      </c>
      <c r="Q154" t="s">
        <v>439</v>
      </c>
      <c r="R154" t="b">
        <v>1</v>
      </c>
    </row>
    <row r="155" spans="1:18" x14ac:dyDescent="0.3">
      <c r="A155" t="s">
        <v>440</v>
      </c>
      <c r="B155">
        <f>MID(dane3[[#This Row],[PassengerId]],1,4)+0</f>
        <v>174</v>
      </c>
      <c r="C155" t="s">
        <v>19</v>
      </c>
      <c r="D155" t="b">
        <v>0</v>
      </c>
      <c r="E155" t="s">
        <v>441</v>
      </c>
      <c r="F155" t="str">
        <f>MID($E155,1,1)</f>
        <v>F</v>
      </c>
      <c r="G155" t="str">
        <f>IFERROR(MID($E155,SEARCH("/",$E155,SEARCH("/",$E155)+1)+1,1),"")</f>
        <v>P</v>
      </c>
      <c r="H155" t="s">
        <v>46</v>
      </c>
      <c r="I155">
        <v>21</v>
      </c>
      <c r="J155" t="b">
        <v>0</v>
      </c>
      <c r="K155" s="7">
        <v>287</v>
      </c>
      <c r="L155" s="7">
        <v>0</v>
      </c>
      <c r="M155" s="7">
        <v>16</v>
      </c>
      <c r="N155" s="7">
        <v>115</v>
      </c>
      <c r="O155" s="7">
        <v>175</v>
      </c>
      <c r="P155" s="7">
        <f>SUM(dane3[[#This Row],[RoomService]:[VRDeck]])</f>
        <v>593</v>
      </c>
      <c r="Q155" t="s">
        <v>442</v>
      </c>
      <c r="R155" t="b">
        <v>0</v>
      </c>
    </row>
    <row r="156" spans="1:18" x14ac:dyDescent="0.3">
      <c r="A156" t="s">
        <v>443</v>
      </c>
      <c r="B156">
        <f>MID(dane3[[#This Row],[PassengerId]],1,4)+0</f>
        <v>177</v>
      </c>
      <c r="C156" t="s">
        <v>14</v>
      </c>
      <c r="D156" t="b">
        <v>0</v>
      </c>
      <c r="E156" t="s">
        <v>444</v>
      </c>
      <c r="F156" t="str">
        <f>MID($E156,1,1)</f>
        <v>B</v>
      </c>
      <c r="G156" t="str">
        <f>IFERROR(MID($E156,SEARCH("/",$E156,SEARCH("/",$E156)+1)+1,1),"")</f>
        <v>S</v>
      </c>
      <c r="H156" t="s">
        <v>16</v>
      </c>
      <c r="I156">
        <v>38</v>
      </c>
      <c r="J156" t="b">
        <v>0</v>
      </c>
      <c r="K156" s="7">
        <v>0</v>
      </c>
      <c r="L156" s="7">
        <v>10346</v>
      </c>
      <c r="M156" s="7">
        <v>1</v>
      </c>
      <c r="N156" s="7">
        <v>14970</v>
      </c>
      <c r="O156" s="7">
        <v>2111</v>
      </c>
      <c r="P156" s="7">
        <f>SUM(dane3[[#This Row],[RoomService]:[VRDeck]])</f>
        <v>27428</v>
      </c>
      <c r="Q156" t="s">
        <v>445</v>
      </c>
      <c r="R156" t="b">
        <v>0</v>
      </c>
    </row>
    <row r="157" spans="1:18" x14ac:dyDescent="0.3">
      <c r="A157" t="s">
        <v>14890</v>
      </c>
      <c r="B157">
        <f>MID(dane3[[#This Row],[PassengerId]],1,4)+0</f>
        <v>5814</v>
      </c>
      <c r="C157" t="s">
        <v>53</v>
      </c>
      <c r="D157" t="b">
        <v>0</v>
      </c>
      <c r="E157" t="s">
        <v>14884</v>
      </c>
      <c r="F157" t="str">
        <f>MID($E157,1,1)</f>
        <v>D</v>
      </c>
      <c r="G157" t="str">
        <f>IFERROR(MID($E157,SEARCH("/",$E157,SEARCH("/",$E157)+1)+1,1),"")</f>
        <v>S</v>
      </c>
      <c r="H157" t="s">
        <v>16</v>
      </c>
      <c r="I157">
        <v>27</v>
      </c>
      <c r="J157" t="b">
        <v>0</v>
      </c>
      <c r="K157" s="7">
        <v>89</v>
      </c>
      <c r="L157" s="7">
        <v>888</v>
      </c>
      <c r="M157" s="7">
        <v>51</v>
      </c>
      <c r="N157" s="7">
        <v>5</v>
      </c>
      <c r="O157" s="7">
        <v>0</v>
      </c>
      <c r="P157" s="7">
        <f>SUM(dane3[[#This Row],[RoomService]:[VRDeck]])</f>
        <v>1033</v>
      </c>
      <c r="Q157" t="s">
        <v>14891</v>
      </c>
      <c r="R157" t="b">
        <v>1</v>
      </c>
    </row>
    <row r="158" spans="1:18" x14ac:dyDescent="0.3">
      <c r="A158" t="s">
        <v>449</v>
      </c>
      <c r="B158">
        <f>MID(dane3[[#This Row],[PassengerId]],1,4)+0</f>
        <v>179</v>
      </c>
      <c r="C158" t="s">
        <v>19</v>
      </c>
      <c r="D158" t="b">
        <v>0</v>
      </c>
      <c r="E158" t="s">
        <v>450</v>
      </c>
      <c r="F158" t="str">
        <f>MID($E158,1,1)</f>
        <v>G</v>
      </c>
      <c r="G158" t="str">
        <f>IFERROR(MID($E158,SEARCH("/",$E158,SEARCH("/",$E158)+1)+1,1),"")</f>
        <v>P</v>
      </c>
      <c r="H158" t="s">
        <v>16</v>
      </c>
      <c r="I158">
        <v>19</v>
      </c>
      <c r="J158" t="b">
        <v>0</v>
      </c>
      <c r="K158" s="7">
        <v>1</v>
      </c>
      <c r="L158" s="7">
        <v>219</v>
      </c>
      <c r="M158" s="7">
        <v>673</v>
      </c>
      <c r="N158" s="7">
        <v>2</v>
      </c>
      <c r="O158" s="7">
        <v>11</v>
      </c>
      <c r="P158" s="7">
        <f>SUM(dane3[[#This Row],[RoomService]:[VRDeck]])</f>
        <v>906</v>
      </c>
      <c r="Q158" t="s">
        <v>451</v>
      </c>
      <c r="R158" t="b">
        <v>1</v>
      </c>
    </row>
    <row r="159" spans="1:18" x14ac:dyDescent="0.3">
      <c r="A159" t="s">
        <v>452</v>
      </c>
      <c r="B159">
        <f>MID(dane3[[#This Row],[PassengerId]],1,4)+0</f>
        <v>179</v>
      </c>
      <c r="C159" t="s">
        <v>19</v>
      </c>
      <c r="D159" t="b">
        <v>0</v>
      </c>
      <c r="E159" t="s">
        <v>450</v>
      </c>
      <c r="F159" t="str">
        <f>MID($E159,1,1)</f>
        <v>G</v>
      </c>
      <c r="G159" t="str">
        <f>IFERROR(MID($E159,SEARCH("/",$E159,SEARCH("/",$E159)+1)+1,1),"")</f>
        <v>P</v>
      </c>
      <c r="H159" t="s">
        <v>16</v>
      </c>
      <c r="I159">
        <v>0</v>
      </c>
      <c r="J159" t="b">
        <v>0</v>
      </c>
      <c r="K159" s="7">
        <v>0</v>
      </c>
      <c r="L159" s="7">
        <v>0</v>
      </c>
      <c r="M159" s="7">
        <v>0</v>
      </c>
      <c r="N159" s="7">
        <v>0</v>
      </c>
      <c r="O159" s="7">
        <v>0</v>
      </c>
      <c r="P159" s="7">
        <f>SUM(dane3[[#This Row],[RoomService]:[VRDeck]])</f>
        <v>0</v>
      </c>
      <c r="Q159" t="s">
        <v>453</v>
      </c>
      <c r="R159" t="b">
        <v>0</v>
      </c>
    </row>
    <row r="160" spans="1:18" x14ac:dyDescent="0.3">
      <c r="A160" t="s">
        <v>454</v>
      </c>
      <c r="B160">
        <f>MID(dane3[[#This Row],[PassengerId]],1,4)+0</f>
        <v>179</v>
      </c>
      <c r="C160" t="s">
        <v>19</v>
      </c>
      <c r="D160" t="b">
        <v>0</v>
      </c>
      <c r="E160" t="s">
        <v>450</v>
      </c>
      <c r="F160" t="str">
        <f>MID($E160,1,1)</f>
        <v>G</v>
      </c>
      <c r="G160" t="str">
        <f>IFERROR(MID($E160,SEARCH("/",$E160,SEARCH("/",$E160)+1)+1,1),"")</f>
        <v>P</v>
      </c>
      <c r="H160" t="s">
        <v>16</v>
      </c>
      <c r="I160">
        <v>3</v>
      </c>
      <c r="J160" t="b">
        <v>0</v>
      </c>
      <c r="K160" s="7">
        <v>0</v>
      </c>
      <c r="L160" s="7">
        <v>0</v>
      </c>
      <c r="M160" s="7">
        <v>0</v>
      </c>
      <c r="N160" s="7">
        <v>0</v>
      </c>
      <c r="O160" s="7">
        <v>0</v>
      </c>
      <c r="P160" s="7">
        <f>SUM(dane3[[#This Row],[RoomService]:[VRDeck]])</f>
        <v>0</v>
      </c>
      <c r="Q160" t="s">
        <v>455</v>
      </c>
      <c r="R160" t="b">
        <v>1</v>
      </c>
    </row>
    <row r="161" spans="1:18" x14ac:dyDescent="0.3">
      <c r="A161" t="s">
        <v>456</v>
      </c>
      <c r="B161">
        <f>MID(dane3[[#This Row],[PassengerId]],1,4)+0</f>
        <v>181</v>
      </c>
      <c r="C161" t="s">
        <v>19</v>
      </c>
      <c r="D161" t="b">
        <v>0</v>
      </c>
      <c r="E161" t="s">
        <v>457</v>
      </c>
      <c r="F161" t="str">
        <f>MID($E161,1,1)</f>
        <v>G</v>
      </c>
      <c r="G161" t="str">
        <f>IFERROR(MID($E161,SEARCH("/",$E161,SEARCH("/",$E161)+1)+1,1),"")</f>
        <v>P</v>
      </c>
      <c r="H161" t="s">
        <v>16</v>
      </c>
      <c r="I161">
        <v>20</v>
      </c>
      <c r="J161" t="b">
        <v>0</v>
      </c>
      <c r="K161" s="7">
        <v>0</v>
      </c>
      <c r="L161" s="7">
        <v>0</v>
      </c>
      <c r="M161" s="7">
        <v>3</v>
      </c>
      <c r="N161" s="7">
        <v>299</v>
      </c>
      <c r="O161" s="7">
        <v>92</v>
      </c>
      <c r="P161" s="7">
        <f>SUM(dane3[[#This Row],[RoomService]:[VRDeck]])</f>
        <v>394</v>
      </c>
      <c r="Q161" t="s">
        <v>458</v>
      </c>
      <c r="R161" t="b">
        <v>0</v>
      </c>
    </row>
    <row r="162" spans="1:18" x14ac:dyDescent="0.3">
      <c r="A162" t="s">
        <v>459</v>
      </c>
      <c r="B162">
        <f>MID(dane3[[#This Row],[PassengerId]],1,4)+0</f>
        <v>182</v>
      </c>
      <c r="C162" t="s">
        <v>14</v>
      </c>
      <c r="D162" t="b">
        <v>1</v>
      </c>
      <c r="E162" t="s">
        <v>460</v>
      </c>
      <c r="F162" t="str">
        <f>MID($E162,1,1)</f>
        <v>C</v>
      </c>
      <c r="G162" t="str">
        <f>IFERROR(MID($E162,SEARCH("/",$E162,SEARCH("/",$E162)+1)+1,1),"")</f>
        <v>P</v>
      </c>
      <c r="H162" t="s">
        <v>16</v>
      </c>
      <c r="I162">
        <v>24</v>
      </c>
      <c r="J162" t="b">
        <v>0</v>
      </c>
      <c r="K162" s="7">
        <v>0</v>
      </c>
      <c r="L162" s="7">
        <v>0</v>
      </c>
      <c r="M162" s="7">
        <v>0</v>
      </c>
      <c r="N162" s="7">
        <v>0</v>
      </c>
      <c r="O162" s="7">
        <v>0</v>
      </c>
      <c r="P162" s="7">
        <f>SUM(dane3[[#This Row],[RoomService]:[VRDeck]])</f>
        <v>0</v>
      </c>
      <c r="Q162" t="s">
        <v>461</v>
      </c>
      <c r="R162" t="b">
        <v>1</v>
      </c>
    </row>
    <row r="163" spans="1:18" x14ac:dyDescent="0.3">
      <c r="A163" t="s">
        <v>462</v>
      </c>
      <c r="B163">
        <f>MID(dane3[[#This Row],[PassengerId]],1,4)+0</f>
        <v>183</v>
      </c>
      <c r="C163" t="s">
        <v>19</v>
      </c>
      <c r="D163" t="b">
        <v>0</v>
      </c>
      <c r="E163" t="s">
        <v>463</v>
      </c>
      <c r="F163" t="str">
        <f>MID($E163,1,1)</f>
        <v>F</v>
      </c>
      <c r="G163" t="str">
        <f>IFERROR(MID($E163,SEARCH("/",$E163,SEARCH("/",$E163)+1)+1,1),"")</f>
        <v>S</v>
      </c>
      <c r="H163" t="s">
        <v>16</v>
      </c>
      <c r="I163">
        <v>37</v>
      </c>
      <c r="J163" t="b">
        <v>0</v>
      </c>
      <c r="K163" s="7">
        <v>17</v>
      </c>
      <c r="L163" s="7">
        <v>146</v>
      </c>
      <c r="M163" s="7">
        <v>426</v>
      </c>
      <c r="N163" s="7">
        <v>0</v>
      </c>
      <c r="O163" s="7">
        <v>232</v>
      </c>
      <c r="P163" s="7">
        <f>SUM(dane3[[#This Row],[RoomService]:[VRDeck]])</f>
        <v>821</v>
      </c>
      <c r="Q163" t="s">
        <v>464</v>
      </c>
      <c r="R163" t="b">
        <v>1</v>
      </c>
    </row>
    <row r="164" spans="1:18" x14ac:dyDescent="0.3">
      <c r="A164" t="s">
        <v>465</v>
      </c>
      <c r="B164">
        <f>MID(dane3[[#This Row],[PassengerId]],1,4)+0</f>
        <v>186</v>
      </c>
      <c r="C164" t="s">
        <v>19</v>
      </c>
      <c r="D164" t="b">
        <v>0</v>
      </c>
      <c r="E164" t="s">
        <v>466</v>
      </c>
      <c r="F164" t="str">
        <f>MID($E164,1,1)</f>
        <v>G</v>
      </c>
      <c r="G164" t="str">
        <f>IFERROR(MID($E164,SEARCH("/",$E164,SEARCH("/",$E164)+1)+1,1),"")</f>
        <v>P</v>
      </c>
      <c r="H164" t="s">
        <v>16</v>
      </c>
      <c r="I164">
        <v>25</v>
      </c>
      <c r="J164" t="b">
        <v>0</v>
      </c>
      <c r="K164" s="7">
        <v>62</v>
      </c>
      <c r="L164" s="7">
        <v>0</v>
      </c>
      <c r="M164" s="7">
        <v>0</v>
      </c>
      <c r="N164" s="7">
        <v>0</v>
      </c>
      <c r="O164" s="7">
        <v>956</v>
      </c>
      <c r="P164" s="7">
        <f>SUM(dane3[[#This Row],[RoomService]:[VRDeck]])</f>
        <v>1018</v>
      </c>
      <c r="Q164" t="s">
        <v>467</v>
      </c>
      <c r="R164" t="b">
        <v>0</v>
      </c>
    </row>
    <row r="165" spans="1:18" x14ac:dyDescent="0.3">
      <c r="A165" t="s">
        <v>468</v>
      </c>
      <c r="B165">
        <f>MID(dane3[[#This Row],[PassengerId]],1,4)+0</f>
        <v>188</v>
      </c>
      <c r="C165" t="s">
        <v>19</v>
      </c>
      <c r="D165" t="b">
        <v>1</v>
      </c>
      <c r="E165" t="s">
        <v>469</v>
      </c>
      <c r="F165" t="str">
        <f>MID($E165,1,1)</f>
        <v>G</v>
      </c>
      <c r="G165" t="str">
        <f>IFERROR(MID($E165,SEARCH("/",$E165,SEARCH("/",$E165)+1)+1,1),"")</f>
        <v>S</v>
      </c>
      <c r="H165" t="s">
        <v>16</v>
      </c>
      <c r="I165">
        <v>56</v>
      </c>
      <c r="J165" t="b">
        <v>0</v>
      </c>
      <c r="K165" s="7">
        <v>0</v>
      </c>
      <c r="L165" s="7">
        <v>0</v>
      </c>
      <c r="M165" s="7">
        <v>0</v>
      </c>
      <c r="N165" s="7">
        <v>0</v>
      </c>
      <c r="O165" s="7">
        <v>0</v>
      </c>
      <c r="P165" s="7">
        <f>SUM(dane3[[#This Row],[RoomService]:[VRDeck]])</f>
        <v>0</v>
      </c>
      <c r="Q165" t="s">
        <v>470</v>
      </c>
      <c r="R165" t="b">
        <v>1</v>
      </c>
    </row>
    <row r="166" spans="1:18" x14ac:dyDescent="0.3">
      <c r="A166" t="s">
        <v>471</v>
      </c>
      <c r="B166">
        <f>MID(dane3[[#This Row],[PassengerId]],1,4)+0</f>
        <v>189</v>
      </c>
      <c r="C166" t="s">
        <v>19</v>
      </c>
      <c r="D166" t="b">
        <v>0</v>
      </c>
      <c r="E166" t="s">
        <v>472</v>
      </c>
      <c r="F166" t="str">
        <f>MID($E166,1,1)</f>
        <v>E</v>
      </c>
      <c r="G166" t="str">
        <f>IFERROR(MID($E166,SEARCH("/",$E166,SEARCH("/",$E166)+1)+1,1),"")</f>
        <v>P</v>
      </c>
      <c r="H166" t="s">
        <v>46</v>
      </c>
      <c r="I166">
        <v>49</v>
      </c>
      <c r="J166" t="b">
        <v>0</v>
      </c>
      <c r="K166" s="7">
        <v>84</v>
      </c>
      <c r="L166" s="7">
        <v>3</v>
      </c>
      <c r="M166" s="7">
        <v>401</v>
      </c>
      <c r="N166" s="7">
        <v>202</v>
      </c>
      <c r="O166" s="7">
        <v>98</v>
      </c>
      <c r="P166" s="7">
        <f>SUM(dane3[[#This Row],[RoomService]:[VRDeck]])</f>
        <v>788</v>
      </c>
      <c r="Q166" t="s">
        <v>473</v>
      </c>
      <c r="R166" t="b">
        <v>0</v>
      </c>
    </row>
    <row r="167" spans="1:18" x14ac:dyDescent="0.3">
      <c r="A167" t="s">
        <v>474</v>
      </c>
      <c r="B167">
        <f>MID(dane3[[#This Row],[PassengerId]],1,4)+0</f>
        <v>190</v>
      </c>
      <c r="C167" t="s">
        <v>19</v>
      </c>
      <c r="D167" t="b">
        <v>1</v>
      </c>
      <c r="E167" t="s">
        <v>475</v>
      </c>
      <c r="F167" t="str">
        <f>MID($E167,1,1)</f>
        <v>G</v>
      </c>
      <c r="G167" t="str">
        <f>IFERROR(MID($E167,SEARCH("/",$E167,SEARCH("/",$E167)+1)+1,1),"")</f>
        <v>S</v>
      </c>
      <c r="H167" t="s">
        <v>46</v>
      </c>
      <c r="I167">
        <v>11</v>
      </c>
      <c r="J167" t="b">
        <v>0</v>
      </c>
      <c r="K167" s="7">
        <v>0</v>
      </c>
      <c r="L167" s="7">
        <v>0</v>
      </c>
      <c r="M167" s="7">
        <v>0</v>
      </c>
      <c r="N167" s="7">
        <v>0</v>
      </c>
      <c r="O167" s="7">
        <v>0</v>
      </c>
      <c r="P167" s="7">
        <f>SUM(dane3[[#This Row],[RoomService]:[VRDeck]])</f>
        <v>0</v>
      </c>
      <c r="Q167" t="s">
        <v>23799</v>
      </c>
      <c r="R167" t="b">
        <v>0</v>
      </c>
    </row>
    <row r="168" spans="1:18" x14ac:dyDescent="0.3">
      <c r="A168" t="s">
        <v>476</v>
      </c>
      <c r="B168">
        <f>MID(dane3[[#This Row],[PassengerId]],1,4)+0</f>
        <v>192</v>
      </c>
      <c r="C168" t="s">
        <v>19</v>
      </c>
      <c r="D168" t="b">
        <v>1</v>
      </c>
      <c r="E168" t="s">
        <v>477</v>
      </c>
      <c r="F168" t="str">
        <f>MID($E168,1,1)</f>
        <v>G</v>
      </c>
      <c r="G168" t="str">
        <f>IFERROR(MID($E168,SEARCH("/",$E168,SEARCH("/",$E168)+1)+1,1),"")</f>
        <v>P</v>
      </c>
      <c r="H168" t="s">
        <v>16</v>
      </c>
      <c r="I168">
        <v>1</v>
      </c>
      <c r="J168" t="b">
        <v>0</v>
      </c>
      <c r="K168" s="7">
        <v>0</v>
      </c>
      <c r="L168" s="7">
        <v>0</v>
      </c>
      <c r="M168" s="7">
        <v>0</v>
      </c>
      <c r="N168" s="7">
        <v>0</v>
      </c>
      <c r="O168" s="7">
        <v>0</v>
      </c>
      <c r="P168" s="7">
        <f>SUM(dane3[[#This Row],[RoomService]:[VRDeck]])</f>
        <v>0</v>
      </c>
      <c r="Q168" t="s">
        <v>478</v>
      </c>
      <c r="R168" t="b">
        <v>1</v>
      </c>
    </row>
    <row r="169" spans="1:18" x14ac:dyDescent="0.3">
      <c r="A169" t="s">
        <v>479</v>
      </c>
      <c r="B169">
        <f>MID(dane3[[#This Row],[PassengerId]],1,4)+0</f>
        <v>192</v>
      </c>
      <c r="C169" t="s">
        <v>19</v>
      </c>
      <c r="D169" t="b">
        <v>0</v>
      </c>
      <c r="E169" t="s">
        <v>477</v>
      </c>
      <c r="F169" t="str">
        <f>MID($E169,1,1)</f>
        <v>G</v>
      </c>
      <c r="G169" t="str">
        <f>IFERROR(MID($E169,SEARCH("/",$E169,SEARCH("/",$E169)+1)+1,1),"")</f>
        <v>P</v>
      </c>
      <c r="H169" t="s">
        <v>16</v>
      </c>
      <c r="I169">
        <v>8</v>
      </c>
      <c r="J169" t="b">
        <v>0</v>
      </c>
      <c r="K169" s="7">
        <v>0</v>
      </c>
      <c r="L169" s="7">
        <v>0</v>
      </c>
      <c r="M169" s="7">
        <v>0</v>
      </c>
      <c r="N169" s="7">
        <v>0</v>
      </c>
      <c r="O169" s="7">
        <v>0</v>
      </c>
      <c r="P169" s="7">
        <f>SUM(dane3[[#This Row],[RoomService]:[VRDeck]])</f>
        <v>0</v>
      </c>
      <c r="Q169" t="s">
        <v>480</v>
      </c>
      <c r="R169" t="b">
        <v>0</v>
      </c>
    </row>
    <row r="170" spans="1:18" x14ac:dyDescent="0.3">
      <c r="A170" t="s">
        <v>481</v>
      </c>
      <c r="B170">
        <f>MID(dane3[[#This Row],[PassengerId]],1,4)+0</f>
        <v>192</v>
      </c>
      <c r="C170" t="s">
        <v>19</v>
      </c>
      <c r="D170" t="b">
        <v>0</v>
      </c>
      <c r="E170" t="s">
        <v>477</v>
      </c>
      <c r="F170" t="str">
        <f>MID($E170,1,1)</f>
        <v>G</v>
      </c>
      <c r="G170" t="str">
        <f>IFERROR(MID($E170,SEARCH("/",$E170,SEARCH("/",$E170)+1)+1,1),"")</f>
        <v>P</v>
      </c>
      <c r="H170" t="s">
        <v>16</v>
      </c>
      <c r="I170">
        <v>39</v>
      </c>
      <c r="J170" t="b">
        <v>0</v>
      </c>
      <c r="K170" s="7">
        <v>0</v>
      </c>
      <c r="L170" s="7">
        <v>0</v>
      </c>
      <c r="M170" s="7">
        <v>10</v>
      </c>
      <c r="N170" s="7">
        <v>898</v>
      </c>
      <c r="O170" s="7">
        <v>0</v>
      </c>
      <c r="P170" s="7">
        <f>SUM(dane3[[#This Row],[RoomService]:[VRDeck]])</f>
        <v>908</v>
      </c>
      <c r="Q170" t="s">
        <v>482</v>
      </c>
      <c r="R170" t="b">
        <v>0</v>
      </c>
    </row>
    <row r="171" spans="1:18" x14ac:dyDescent="0.3">
      <c r="A171" t="s">
        <v>18254</v>
      </c>
      <c r="B171">
        <f>MID(dane3[[#This Row],[PassengerId]],1,4)+0</f>
        <v>7057</v>
      </c>
      <c r="C171" t="s">
        <v>53</v>
      </c>
      <c r="D171" t="b">
        <v>0</v>
      </c>
      <c r="E171" t="s">
        <v>18255</v>
      </c>
      <c r="F171" t="str">
        <f>MID($E171,1,1)</f>
        <v>F</v>
      </c>
      <c r="G171" t="str">
        <f>IFERROR(MID($E171,SEARCH("/",$E171,SEARCH("/",$E171)+1)+1,1),"")</f>
        <v>S</v>
      </c>
      <c r="H171" t="s">
        <v>16</v>
      </c>
      <c r="I171">
        <v>19</v>
      </c>
      <c r="J171" t="b">
        <v>0</v>
      </c>
      <c r="K171" s="7">
        <v>3332</v>
      </c>
      <c r="L171" s="7">
        <v>878</v>
      </c>
      <c r="M171" s="7">
        <v>926</v>
      </c>
      <c r="N171" s="7">
        <v>781</v>
      </c>
      <c r="O171" s="7">
        <v>0</v>
      </c>
      <c r="P171" s="7">
        <f>SUM(dane3[[#This Row],[RoomService]:[VRDeck]])</f>
        <v>5917</v>
      </c>
      <c r="Q171" t="s">
        <v>18256</v>
      </c>
      <c r="R171" t="b">
        <v>0</v>
      </c>
    </row>
    <row r="172" spans="1:18" x14ac:dyDescent="0.3">
      <c r="A172" t="s">
        <v>14768</v>
      </c>
      <c r="B172">
        <f>MID(dane3[[#This Row],[PassengerId]],1,4)+0</f>
        <v>5772</v>
      </c>
      <c r="C172" t="s">
        <v>53</v>
      </c>
      <c r="D172" t="b">
        <v>0</v>
      </c>
      <c r="E172" t="s">
        <v>14769</v>
      </c>
      <c r="F172" t="str">
        <f>MID($E172,1,1)</f>
        <v>F</v>
      </c>
      <c r="G172" t="str">
        <f>IFERROR(MID($E172,SEARCH("/",$E172,SEARCH("/",$E172)+1)+1,1),"")</f>
        <v>P</v>
      </c>
      <c r="H172" t="s">
        <v>46</v>
      </c>
      <c r="I172">
        <v>23</v>
      </c>
      <c r="J172" t="b">
        <v>0</v>
      </c>
      <c r="K172" s="7">
        <v>610</v>
      </c>
      <c r="L172" s="7">
        <v>858</v>
      </c>
      <c r="M172" s="7">
        <v>75</v>
      </c>
      <c r="N172" s="7">
        <v>1358</v>
      </c>
      <c r="O172" s="7">
        <v>0</v>
      </c>
      <c r="P172" s="7">
        <f>SUM(dane3[[#This Row],[RoomService]:[VRDeck]])</f>
        <v>2901</v>
      </c>
      <c r="Q172" t="s">
        <v>14770</v>
      </c>
      <c r="R172" t="b">
        <v>0</v>
      </c>
    </row>
    <row r="173" spans="1:18" x14ac:dyDescent="0.3">
      <c r="A173" t="s">
        <v>1200</v>
      </c>
      <c r="B173">
        <f>MID(dane3[[#This Row],[PassengerId]],1,4)+0</f>
        <v>463</v>
      </c>
      <c r="C173" t="s">
        <v>53</v>
      </c>
      <c r="D173" t="b">
        <v>0</v>
      </c>
      <c r="E173" t="s">
        <v>1198</v>
      </c>
      <c r="F173" t="str">
        <f>MID($E173,1,1)</f>
        <v>F</v>
      </c>
      <c r="G173" t="str">
        <f>IFERROR(MID($E173,SEARCH("/",$E173,SEARCH("/",$E173)+1)+1,1),"")</f>
        <v>P</v>
      </c>
      <c r="H173" t="s">
        <v>16</v>
      </c>
      <c r="I173">
        <v>14</v>
      </c>
      <c r="J173" t="b">
        <v>0</v>
      </c>
      <c r="K173" s="7">
        <v>928</v>
      </c>
      <c r="L173" s="7">
        <v>852</v>
      </c>
      <c r="M173" s="7">
        <v>81</v>
      </c>
      <c r="N173" s="7">
        <v>0</v>
      </c>
      <c r="O173" s="7">
        <v>0</v>
      </c>
      <c r="P173" s="7">
        <f>SUM(dane3[[#This Row],[RoomService]:[VRDeck]])</f>
        <v>1861</v>
      </c>
      <c r="Q173" t="s">
        <v>1201</v>
      </c>
      <c r="R173" t="b">
        <v>0</v>
      </c>
    </row>
    <row r="174" spans="1:18" x14ac:dyDescent="0.3">
      <c r="A174" t="s">
        <v>12158</v>
      </c>
      <c r="B174">
        <f>MID(dane3[[#This Row],[PassengerId]],1,4)+0</f>
        <v>4738</v>
      </c>
      <c r="C174" t="s">
        <v>53</v>
      </c>
      <c r="D174" t="b">
        <v>0</v>
      </c>
      <c r="E174" t="s">
        <v>12159</v>
      </c>
      <c r="F174" t="str">
        <f>MID($E174,1,1)</f>
        <v>F</v>
      </c>
      <c r="G174" t="str">
        <f>IFERROR(MID($E174,SEARCH("/",$E174,SEARCH("/",$E174)+1)+1,1),"")</f>
        <v>S</v>
      </c>
      <c r="H174" t="s">
        <v>16</v>
      </c>
      <c r="I174">
        <v>30</v>
      </c>
      <c r="J174" t="b">
        <v>0</v>
      </c>
      <c r="K174" s="7">
        <v>531</v>
      </c>
      <c r="L174" s="7">
        <v>807</v>
      </c>
      <c r="M174" s="7">
        <v>35</v>
      </c>
      <c r="N174" s="7">
        <v>200</v>
      </c>
      <c r="O174" s="7">
        <v>0</v>
      </c>
      <c r="P174" s="7">
        <f>SUM(dane3[[#This Row],[RoomService]:[VRDeck]])</f>
        <v>1573</v>
      </c>
      <c r="Q174" t="s">
        <v>12160</v>
      </c>
      <c r="R174" t="b">
        <v>0</v>
      </c>
    </row>
    <row r="175" spans="1:18" x14ac:dyDescent="0.3">
      <c r="A175" t="s">
        <v>15959</v>
      </c>
      <c r="B175">
        <f>MID(dane3[[#This Row],[PassengerId]],1,4)+0</f>
        <v>6186</v>
      </c>
      <c r="C175" t="s">
        <v>53</v>
      </c>
      <c r="D175" t="b">
        <v>0</v>
      </c>
      <c r="E175" t="s">
        <v>15960</v>
      </c>
      <c r="F175" t="str">
        <f>MID($E175,1,1)</f>
        <v>E</v>
      </c>
      <c r="G175" t="str">
        <f>IFERROR(MID($E175,SEARCH("/",$E175,SEARCH("/",$E175)+1)+1,1),"")</f>
        <v>P</v>
      </c>
      <c r="H175" t="s">
        <v>16</v>
      </c>
      <c r="I175">
        <v>19</v>
      </c>
      <c r="J175" t="b">
        <v>1</v>
      </c>
      <c r="K175" s="7">
        <v>61</v>
      </c>
      <c r="L175" s="7">
        <v>783</v>
      </c>
      <c r="M175" s="7">
        <v>110</v>
      </c>
      <c r="N175" s="7">
        <v>0</v>
      </c>
      <c r="O175" s="7">
        <v>0</v>
      </c>
      <c r="P175" s="7">
        <f>SUM(dane3[[#This Row],[RoomService]:[VRDeck]])</f>
        <v>954</v>
      </c>
      <c r="Q175" t="s">
        <v>15961</v>
      </c>
      <c r="R175" t="b">
        <v>1</v>
      </c>
    </row>
    <row r="176" spans="1:18" x14ac:dyDescent="0.3">
      <c r="A176" t="s">
        <v>496</v>
      </c>
      <c r="B176">
        <f>MID(dane3[[#This Row],[PassengerId]],1,4)+0</f>
        <v>197</v>
      </c>
      <c r="C176" t="s">
        <v>14</v>
      </c>
      <c r="D176" t="b">
        <v>0</v>
      </c>
      <c r="E176" t="s">
        <v>497</v>
      </c>
      <c r="F176" t="str">
        <f>MID($E176,1,1)</f>
        <v>C</v>
      </c>
      <c r="G176" t="str">
        <f>IFERROR(MID($E176,SEARCH("/",$E176,SEARCH("/",$E176)+1)+1,1),"")</f>
        <v>P</v>
      </c>
      <c r="H176" t="s">
        <v>16</v>
      </c>
      <c r="I176">
        <v>36</v>
      </c>
      <c r="J176" t="b">
        <v>0</v>
      </c>
      <c r="K176" s="7">
        <v>0</v>
      </c>
      <c r="L176" s="7">
        <v>972</v>
      </c>
      <c r="M176" s="7">
        <v>0</v>
      </c>
      <c r="N176" s="7">
        <v>795</v>
      </c>
      <c r="O176" s="7">
        <v>575</v>
      </c>
      <c r="P176" s="7">
        <f>SUM(dane3[[#This Row],[RoomService]:[VRDeck]])</f>
        <v>2342</v>
      </c>
      <c r="Q176" t="s">
        <v>498</v>
      </c>
      <c r="R176" t="b">
        <v>0</v>
      </c>
    </row>
    <row r="177" spans="1:18" x14ac:dyDescent="0.3">
      <c r="A177" t="s">
        <v>499</v>
      </c>
      <c r="B177">
        <f>MID(dane3[[#This Row],[PassengerId]],1,4)+0</f>
        <v>198</v>
      </c>
      <c r="C177" t="s">
        <v>19</v>
      </c>
      <c r="D177" t="b">
        <v>0</v>
      </c>
      <c r="E177" t="s">
        <v>500</v>
      </c>
      <c r="F177" t="str">
        <f>MID($E177,1,1)</f>
        <v>G</v>
      </c>
      <c r="G177" t="str">
        <f>IFERROR(MID($E177,SEARCH("/",$E177,SEARCH("/",$E177)+1)+1,1),"")</f>
        <v>P</v>
      </c>
      <c r="H177" t="s">
        <v>32</v>
      </c>
      <c r="I177">
        <v>52</v>
      </c>
      <c r="J177" t="b">
        <v>0</v>
      </c>
      <c r="K177" s="7">
        <v>0</v>
      </c>
      <c r="L177" s="7">
        <v>0</v>
      </c>
      <c r="M177" s="7">
        <v>0</v>
      </c>
      <c r="N177" s="7">
        <v>0</v>
      </c>
      <c r="O177" s="7">
        <v>0</v>
      </c>
      <c r="P177" s="7">
        <f>SUM(dane3[[#This Row],[RoomService]:[VRDeck]])</f>
        <v>0</v>
      </c>
      <c r="Q177" t="s">
        <v>501</v>
      </c>
      <c r="R177" t="b">
        <v>1</v>
      </c>
    </row>
    <row r="178" spans="1:18" x14ac:dyDescent="0.3">
      <c r="A178" t="s">
        <v>502</v>
      </c>
      <c r="B178">
        <f>MID(dane3[[#This Row],[PassengerId]],1,4)+0</f>
        <v>199</v>
      </c>
      <c r="C178" t="s">
        <v>19</v>
      </c>
      <c r="D178" t="b">
        <v>1</v>
      </c>
      <c r="E178" t="s">
        <v>503</v>
      </c>
      <c r="F178" t="str">
        <f>MID($E178,1,1)</f>
        <v>G</v>
      </c>
      <c r="G178" t="str">
        <f>IFERROR(MID($E178,SEARCH("/",$E178,SEARCH("/",$E178)+1)+1,1),"")</f>
        <v>S</v>
      </c>
      <c r="H178" t="s">
        <v>16</v>
      </c>
      <c r="I178">
        <v>18</v>
      </c>
      <c r="J178" t="b">
        <v>0</v>
      </c>
      <c r="K178" s="7">
        <v>0</v>
      </c>
      <c r="L178" s="7">
        <v>0</v>
      </c>
      <c r="M178" s="7">
        <v>0</v>
      </c>
      <c r="N178" s="7">
        <v>0</v>
      </c>
      <c r="O178" s="7">
        <v>0</v>
      </c>
      <c r="P178" s="7">
        <f>SUM(dane3[[#This Row],[RoomService]:[VRDeck]])</f>
        <v>0</v>
      </c>
      <c r="Q178" t="s">
        <v>504</v>
      </c>
      <c r="R178" t="b">
        <v>0</v>
      </c>
    </row>
    <row r="179" spans="1:18" x14ac:dyDescent="0.3">
      <c r="A179" t="s">
        <v>505</v>
      </c>
      <c r="B179">
        <f>MID(dane3[[#This Row],[PassengerId]],1,4)+0</f>
        <v>200</v>
      </c>
      <c r="C179" t="s">
        <v>19</v>
      </c>
      <c r="D179" t="b">
        <v>1</v>
      </c>
      <c r="E179" t="s">
        <v>506</v>
      </c>
      <c r="F179" t="str">
        <f>MID($E179,1,1)</f>
        <v>G</v>
      </c>
      <c r="G179" t="str">
        <f>IFERROR(MID($E179,SEARCH("/",$E179,SEARCH("/",$E179)+1)+1,1),"")</f>
        <v>P</v>
      </c>
      <c r="H179" t="s">
        <v>16</v>
      </c>
      <c r="I179">
        <v>15</v>
      </c>
      <c r="J179" t="b">
        <v>0</v>
      </c>
      <c r="K179" s="7">
        <v>0</v>
      </c>
      <c r="L179" s="7">
        <v>0</v>
      </c>
      <c r="M179" s="7">
        <v>0</v>
      </c>
      <c r="N179" s="7">
        <v>0</v>
      </c>
      <c r="O179" s="7">
        <v>0</v>
      </c>
      <c r="P179" s="7">
        <f>SUM(dane3[[#This Row],[RoomService]:[VRDeck]])</f>
        <v>0</v>
      </c>
      <c r="Q179" t="s">
        <v>507</v>
      </c>
      <c r="R179" t="b">
        <v>1</v>
      </c>
    </row>
    <row r="180" spans="1:18" x14ac:dyDescent="0.3">
      <c r="A180" t="s">
        <v>508</v>
      </c>
      <c r="B180">
        <f>MID(dane3[[#This Row],[PassengerId]],1,4)+0</f>
        <v>201</v>
      </c>
      <c r="C180" t="s">
        <v>14</v>
      </c>
      <c r="D180" t="b">
        <v>1</v>
      </c>
      <c r="E180" t="s">
        <v>509</v>
      </c>
      <c r="F180" t="str">
        <f>MID($E180,1,1)</f>
        <v>B</v>
      </c>
      <c r="G180" t="str">
        <f>IFERROR(MID($E180,SEARCH("/",$E180,SEARCH("/",$E180)+1)+1,1),"")</f>
        <v>S</v>
      </c>
      <c r="H180" t="s">
        <v>16</v>
      </c>
      <c r="I180">
        <v>35</v>
      </c>
      <c r="J180" t="b">
        <v>0</v>
      </c>
      <c r="K180" s="7">
        <v>0</v>
      </c>
      <c r="L180" s="7">
        <v>0</v>
      </c>
      <c r="M180" s="7">
        <v>0</v>
      </c>
      <c r="N180" s="7">
        <v>0</v>
      </c>
      <c r="O180" s="7">
        <v>0</v>
      </c>
      <c r="P180" s="7">
        <f>SUM(dane3[[#This Row],[RoomService]:[VRDeck]])</f>
        <v>0</v>
      </c>
      <c r="Q180" t="s">
        <v>510</v>
      </c>
      <c r="R180" t="b">
        <v>1</v>
      </c>
    </row>
    <row r="181" spans="1:18" x14ac:dyDescent="0.3">
      <c r="A181" t="s">
        <v>511</v>
      </c>
      <c r="B181">
        <f>MID(dane3[[#This Row],[PassengerId]],1,4)+0</f>
        <v>201</v>
      </c>
      <c r="C181" t="s">
        <v>14</v>
      </c>
      <c r="D181" t="b">
        <v>1</v>
      </c>
      <c r="E181" t="s">
        <v>509</v>
      </c>
      <c r="F181" t="str">
        <f>MID($E181,1,1)</f>
        <v>B</v>
      </c>
      <c r="G181" t="str">
        <f>IFERROR(MID($E181,SEARCH("/",$E181,SEARCH("/",$E181)+1)+1,1),"")</f>
        <v>S</v>
      </c>
      <c r="H181" t="s">
        <v>16</v>
      </c>
      <c r="I181">
        <v>47</v>
      </c>
      <c r="J181" t="b">
        <v>0</v>
      </c>
      <c r="K181" s="7">
        <v>0</v>
      </c>
      <c r="L181" s="7">
        <v>0</v>
      </c>
      <c r="M181" s="7">
        <v>0</v>
      </c>
      <c r="N181" s="7">
        <v>0</v>
      </c>
      <c r="O181" s="7">
        <v>0</v>
      </c>
      <c r="P181" s="7">
        <f>SUM(dane3[[#This Row],[RoomService]:[VRDeck]])</f>
        <v>0</v>
      </c>
      <c r="Q181" t="s">
        <v>512</v>
      </c>
      <c r="R181" t="b">
        <v>1</v>
      </c>
    </row>
    <row r="182" spans="1:18" x14ac:dyDescent="0.3">
      <c r="A182" t="s">
        <v>513</v>
      </c>
      <c r="B182">
        <f>MID(dane3[[#This Row],[PassengerId]],1,4)+0</f>
        <v>202</v>
      </c>
      <c r="C182" t="s">
        <v>14</v>
      </c>
      <c r="D182" t="b">
        <v>1</v>
      </c>
      <c r="E182" t="s">
        <v>514</v>
      </c>
      <c r="F182" t="str">
        <f>MID($E182,1,1)</f>
        <v>B</v>
      </c>
      <c r="G182" t="str">
        <f>IFERROR(MID($E182,SEARCH("/",$E182,SEARCH("/",$E182)+1)+1,1),"")</f>
        <v>P</v>
      </c>
      <c r="H182" t="s">
        <v>46</v>
      </c>
      <c r="I182">
        <v>45</v>
      </c>
      <c r="J182" t="b">
        <v>0</v>
      </c>
      <c r="K182" s="7">
        <v>0</v>
      </c>
      <c r="L182" s="7">
        <v>0</v>
      </c>
      <c r="M182" s="7">
        <v>0</v>
      </c>
      <c r="N182" s="7">
        <v>0</v>
      </c>
      <c r="O182" s="7">
        <v>0</v>
      </c>
      <c r="P182" s="7">
        <f>SUM(dane3[[#This Row],[RoomService]:[VRDeck]])</f>
        <v>0</v>
      </c>
      <c r="Q182" t="s">
        <v>515</v>
      </c>
      <c r="R182" t="b">
        <v>1</v>
      </c>
    </row>
    <row r="183" spans="1:18" x14ac:dyDescent="0.3">
      <c r="A183" t="s">
        <v>516</v>
      </c>
      <c r="B183">
        <f>MID(dane3[[#This Row],[PassengerId]],1,4)+0</f>
        <v>202</v>
      </c>
      <c r="C183" t="s">
        <v>14</v>
      </c>
      <c r="D183" t="b">
        <v>0</v>
      </c>
      <c r="E183" t="s">
        <v>517</v>
      </c>
      <c r="F183" t="str">
        <f>MID($E183,1,1)</f>
        <v>A</v>
      </c>
      <c r="G183" t="str">
        <f>IFERROR(MID($E183,SEARCH("/",$E183,SEARCH("/",$E183)+1)+1,1),"")</f>
        <v>P</v>
      </c>
      <c r="H183" t="s">
        <v>46</v>
      </c>
      <c r="I183">
        <v>35</v>
      </c>
      <c r="J183" t="b">
        <v>0</v>
      </c>
      <c r="K183" s="7">
        <v>0</v>
      </c>
      <c r="L183" s="7">
        <v>2433</v>
      </c>
      <c r="M183" s="7">
        <v>0</v>
      </c>
      <c r="N183" s="7">
        <v>878</v>
      </c>
      <c r="O183" s="7">
        <v>443</v>
      </c>
      <c r="P183" s="7">
        <f>SUM(dane3[[#This Row],[RoomService]:[VRDeck]])</f>
        <v>3754</v>
      </c>
      <c r="Q183" t="s">
        <v>518</v>
      </c>
      <c r="R183" t="b">
        <v>1</v>
      </c>
    </row>
    <row r="184" spans="1:18" x14ac:dyDescent="0.3">
      <c r="A184" t="s">
        <v>519</v>
      </c>
      <c r="B184">
        <f>MID(dane3[[#This Row],[PassengerId]],1,4)+0</f>
        <v>203</v>
      </c>
      <c r="C184" t="s">
        <v>14</v>
      </c>
      <c r="D184" t="b">
        <v>1</v>
      </c>
      <c r="E184" t="s">
        <v>520</v>
      </c>
      <c r="F184" t="str">
        <f>MID($E184,1,1)</f>
        <v>C</v>
      </c>
      <c r="G184" t="str">
        <f>IFERROR(MID($E184,SEARCH("/",$E184,SEARCH("/",$E184)+1)+1,1),"")</f>
        <v>S</v>
      </c>
      <c r="H184" t="s">
        <v>16</v>
      </c>
      <c r="I184">
        <v>51</v>
      </c>
      <c r="J184" t="b">
        <v>0</v>
      </c>
      <c r="K184" s="7">
        <v>0</v>
      </c>
      <c r="L184" s="7">
        <v>0</v>
      </c>
      <c r="M184" s="7">
        <v>0</v>
      </c>
      <c r="N184" s="7">
        <v>0</v>
      </c>
      <c r="O184" s="7">
        <v>0</v>
      </c>
      <c r="P184" s="7">
        <f>SUM(dane3[[#This Row],[RoomService]:[VRDeck]])</f>
        <v>0</v>
      </c>
      <c r="Q184" t="s">
        <v>521</v>
      </c>
      <c r="R184" t="b">
        <v>1</v>
      </c>
    </row>
    <row r="185" spans="1:18" x14ac:dyDescent="0.3">
      <c r="A185" t="s">
        <v>522</v>
      </c>
      <c r="B185">
        <f>MID(dane3[[#This Row],[PassengerId]],1,4)+0</f>
        <v>205</v>
      </c>
      <c r="C185" t="s">
        <v>19</v>
      </c>
      <c r="D185" t="b">
        <v>0</v>
      </c>
      <c r="E185" t="s">
        <v>523</v>
      </c>
      <c r="F185" t="str">
        <f>MID($E185,1,1)</f>
        <v>G</v>
      </c>
      <c r="G185" t="str">
        <f>IFERROR(MID($E185,SEARCH("/",$E185,SEARCH("/",$E185)+1)+1,1),"")</f>
        <v>S</v>
      </c>
      <c r="H185" t="s">
        <v>16</v>
      </c>
      <c r="I185">
        <v>29</v>
      </c>
      <c r="J185" t="b">
        <v>0</v>
      </c>
      <c r="K185" s="7">
        <v>0</v>
      </c>
      <c r="L185" s="7">
        <v>2</v>
      </c>
      <c r="M185" s="7">
        <v>66</v>
      </c>
      <c r="N185" s="7">
        <v>0</v>
      </c>
      <c r="O185" s="7">
        <v>705</v>
      </c>
      <c r="P185" s="7">
        <f>SUM(dane3[[#This Row],[RoomService]:[VRDeck]])</f>
        <v>773</v>
      </c>
      <c r="Q185" t="s">
        <v>524</v>
      </c>
      <c r="R185" t="b">
        <v>0</v>
      </c>
    </row>
    <row r="186" spans="1:18" x14ac:dyDescent="0.3">
      <c r="A186" t="s">
        <v>525</v>
      </c>
      <c r="B186">
        <f>MID(dane3[[#This Row],[PassengerId]],1,4)+0</f>
        <v>206</v>
      </c>
      <c r="C186" t="s">
        <v>14</v>
      </c>
      <c r="D186" t="b">
        <v>0</v>
      </c>
      <c r="E186" t="s">
        <v>526</v>
      </c>
      <c r="F186" t="str">
        <f>MID($E186,1,1)</f>
        <v>C</v>
      </c>
      <c r="G186" t="str">
        <f>IFERROR(MID($E186,SEARCH("/",$E186,SEARCH("/",$E186)+1)+1,1),"")</f>
        <v>S</v>
      </c>
      <c r="H186" t="s">
        <v>46</v>
      </c>
      <c r="I186">
        <v>35</v>
      </c>
      <c r="J186" t="b">
        <v>0</v>
      </c>
      <c r="K186" s="7">
        <v>2</v>
      </c>
      <c r="L186" s="7">
        <v>1720</v>
      </c>
      <c r="M186" s="7">
        <v>12</v>
      </c>
      <c r="N186" s="7">
        <v>1125</v>
      </c>
      <c r="O186" s="7">
        <v>122</v>
      </c>
      <c r="P186" s="7">
        <f>SUM(dane3[[#This Row],[RoomService]:[VRDeck]])</f>
        <v>2981</v>
      </c>
      <c r="Q186" t="s">
        <v>527</v>
      </c>
      <c r="R186" t="b">
        <v>1</v>
      </c>
    </row>
    <row r="187" spans="1:18" x14ac:dyDescent="0.3">
      <c r="A187" t="s">
        <v>528</v>
      </c>
      <c r="B187">
        <f>MID(dane3[[#This Row],[PassengerId]],1,4)+0</f>
        <v>207</v>
      </c>
      <c r="C187" t="s">
        <v>19</v>
      </c>
      <c r="D187" t="b">
        <v>1</v>
      </c>
      <c r="E187" t="s">
        <v>529</v>
      </c>
      <c r="F187" t="str">
        <f>MID($E187,1,1)</f>
        <v>G</v>
      </c>
      <c r="G187" t="str">
        <f>IFERROR(MID($E187,SEARCH("/",$E187,SEARCH("/",$E187)+1)+1,1),"")</f>
        <v>P</v>
      </c>
      <c r="H187" t="s">
        <v>32</v>
      </c>
      <c r="I187">
        <v>19</v>
      </c>
      <c r="J187" t="b">
        <v>0</v>
      </c>
      <c r="K187" s="7">
        <v>0</v>
      </c>
      <c r="L187" s="7">
        <v>0</v>
      </c>
      <c r="M187" s="7">
        <v>0</v>
      </c>
      <c r="N187" s="7">
        <v>0</v>
      </c>
      <c r="O187" s="7">
        <v>0</v>
      </c>
      <c r="P187" s="7">
        <f>SUM(dane3[[#This Row],[RoomService]:[VRDeck]])</f>
        <v>0</v>
      </c>
      <c r="Q187" t="s">
        <v>530</v>
      </c>
      <c r="R187" t="b">
        <v>0</v>
      </c>
    </row>
    <row r="188" spans="1:18" x14ac:dyDescent="0.3">
      <c r="A188" t="s">
        <v>3478</v>
      </c>
      <c r="B188">
        <f>MID(dane3[[#This Row],[PassengerId]],1,4)+0</f>
        <v>1352</v>
      </c>
      <c r="C188" t="s">
        <v>53</v>
      </c>
      <c r="D188" t="b">
        <v>0</v>
      </c>
      <c r="E188" t="s">
        <v>3479</v>
      </c>
      <c r="F188" t="str">
        <f>MID($E188,1,1)</f>
        <v>F</v>
      </c>
      <c r="G188" t="str">
        <f>IFERROR(MID($E188,SEARCH("/",$E188,SEARCH("/",$E188)+1)+1,1),"")</f>
        <v>P</v>
      </c>
      <c r="H188" t="s">
        <v>16</v>
      </c>
      <c r="I188">
        <v>31</v>
      </c>
      <c r="J188" t="b">
        <v>0</v>
      </c>
      <c r="K188" s="7">
        <v>43</v>
      </c>
      <c r="L188" s="7">
        <v>782</v>
      </c>
      <c r="M188" s="7">
        <v>1</v>
      </c>
      <c r="N188" s="7">
        <v>660</v>
      </c>
      <c r="O188" s="7">
        <v>0</v>
      </c>
      <c r="P188" s="7">
        <f>SUM(dane3[[#This Row],[RoomService]:[VRDeck]])</f>
        <v>1486</v>
      </c>
      <c r="Q188" t="s">
        <v>3480</v>
      </c>
      <c r="R188" t="b">
        <v>0</v>
      </c>
    </row>
    <row r="189" spans="1:18" x14ac:dyDescent="0.3">
      <c r="A189" t="s">
        <v>17406</v>
      </c>
      <c r="B189">
        <f>MID(dane3[[#This Row],[PassengerId]],1,4)+0</f>
        <v>6744</v>
      </c>
      <c r="C189" t="s">
        <v>53</v>
      </c>
      <c r="D189" t="b">
        <v>0</v>
      </c>
      <c r="E189" t="s">
        <v>17404</v>
      </c>
      <c r="F189" t="str">
        <f>MID($E189,1,1)</f>
        <v>E</v>
      </c>
      <c r="G189" t="str">
        <f>IFERROR(MID($E189,SEARCH("/",$E189,SEARCH("/",$E189)+1)+1,1),"")</f>
        <v>P</v>
      </c>
      <c r="H189" t="s">
        <v>16</v>
      </c>
      <c r="I189">
        <v>41</v>
      </c>
      <c r="J189" t="b">
        <v>0</v>
      </c>
      <c r="K189" s="7">
        <v>1203</v>
      </c>
      <c r="L189" s="7">
        <v>756</v>
      </c>
      <c r="M189" s="7">
        <v>140</v>
      </c>
      <c r="N189" s="7">
        <v>0</v>
      </c>
      <c r="O189" s="7">
        <v>0</v>
      </c>
      <c r="P189" s="7">
        <f>SUM(dane3[[#This Row],[RoomService]:[VRDeck]])</f>
        <v>2099</v>
      </c>
      <c r="Q189" t="s">
        <v>17407</v>
      </c>
      <c r="R189" t="b">
        <v>0</v>
      </c>
    </row>
    <row r="190" spans="1:18" x14ac:dyDescent="0.3">
      <c r="A190" t="s">
        <v>18715</v>
      </c>
      <c r="B190">
        <f>MID(dane3[[#This Row],[PassengerId]],1,4)+0</f>
        <v>7250</v>
      </c>
      <c r="C190" t="s">
        <v>53</v>
      </c>
      <c r="D190" t="b">
        <v>0</v>
      </c>
      <c r="E190" t="s">
        <v>18716</v>
      </c>
      <c r="F190" t="str">
        <f>MID($E190,1,1)</f>
        <v>F</v>
      </c>
      <c r="G190" t="str">
        <f>IFERROR(MID($E190,SEARCH("/",$E190,SEARCH("/",$E190)+1)+1,1),"")</f>
        <v>P</v>
      </c>
      <c r="H190" t="s">
        <v>46</v>
      </c>
      <c r="I190">
        <v>51</v>
      </c>
      <c r="J190" t="b">
        <v>0</v>
      </c>
      <c r="K190" s="7">
        <v>40</v>
      </c>
      <c r="L190" s="7">
        <v>716</v>
      </c>
      <c r="M190" s="7">
        <v>1907</v>
      </c>
      <c r="N190" s="7">
        <v>0</v>
      </c>
      <c r="O190" s="7">
        <v>0</v>
      </c>
      <c r="P190" s="7">
        <f>SUM(dane3[[#This Row],[RoomService]:[VRDeck]])</f>
        <v>2663</v>
      </c>
      <c r="Q190" t="s">
        <v>18717</v>
      </c>
      <c r="R190" t="b">
        <v>1</v>
      </c>
    </row>
    <row r="191" spans="1:18" x14ac:dyDescent="0.3">
      <c r="A191" t="s">
        <v>2185</v>
      </c>
      <c r="B191">
        <f>MID(dane3[[#This Row],[PassengerId]],1,4)+0</f>
        <v>836</v>
      </c>
      <c r="C191" t="s">
        <v>53</v>
      </c>
      <c r="D191" t="b">
        <v>0</v>
      </c>
      <c r="E191" t="s">
        <v>2186</v>
      </c>
      <c r="F191" t="str">
        <f>MID($E191,1,1)</f>
        <v>F</v>
      </c>
      <c r="G191" t="str">
        <f>IFERROR(MID($E191,SEARCH("/",$E191,SEARCH("/",$E191)+1)+1,1),"")</f>
        <v>S</v>
      </c>
      <c r="H191" t="s">
        <v>32</v>
      </c>
      <c r="I191">
        <v>32</v>
      </c>
      <c r="J191" t="b">
        <v>1</v>
      </c>
      <c r="K191" s="7">
        <v>494</v>
      </c>
      <c r="L191" s="7">
        <v>701</v>
      </c>
      <c r="M191" s="7">
        <v>71</v>
      </c>
      <c r="N191" s="7">
        <v>0</v>
      </c>
      <c r="O191" s="7">
        <v>0</v>
      </c>
      <c r="P191" s="7">
        <f>SUM(dane3[[#This Row],[RoomService]:[VRDeck]])</f>
        <v>1266</v>
      </c>
      <c r="Q191" t="s">
        <v>2187</v>
      </c>
      <c r="R191" t="b">
        <v>0</v>
      </c>
    </row>
    <row r="192" spans="1:18" x14ac:dyDescent="0.3">
      <c r="A192" t="s">
        <v>541</v>
      </c>
      <c r="B192">
        <f>MID(dane3[[#This Row],[PassengerId]],1,4)+0</f>
        <v>212</v>
      </c>
      <c r="C192" t="s">
        <v>19</v>
      </c>
      <c r="D192" t="b">
        <v>0</v>
      </c>
      <c r="E192" t="s">
        <v>542</v>
      </c>
      <c r="F192" t="str">
        <f>MID($E192,1,1)</f>
        <v>E</v>
      </c>
      <c r="G192" t="str">
        <f>IFERROR(MID($E192,SEARCH("/",$E192,SEARCH("/",$E192)+1)+1,1),"")</f>
        <v>P</v>
      </c>
      <c r="H192" t="s">
        <v>16</v>
      </c>
      <c r="I192">
        <v>13</v>
      </c>
      <c r="J192" t="b">
        <v>0</v>
      </c>
      <c r="K192" s="7">
        <v>192</v>
      </c>
      <c r="L192" s="7">
        <v>0</v>
      </c>
      <c r="M192" s="7">
        <v>0</v>
      </c>
      <c r="N192" s="7">
        <v>51</v>
      </c>
      <c r="O192" s="7">
        <v>739</v>
      </c>
      <c r="P192" s="7">
        <f>SUM(dane3[[#This Row],[RoomService]:[VRDeck]])</f>
        <v>982</v>
      </c>
      <c r="Q192" t="s">
        <v>543</v>
      </c>
      <c r="R192" t="b">
        <v>0</v>
      </c>
    </row>
    <row r="193" spans="1:18" x14ac:dyDescent="0.3">
      <c r="A193" t="s">
        <v>544</v>
      </c>
      <c r="B193">
        <f>MID(dane3[[#This Row],[PassengerId]],1,4)+0</f>
        <v>212</v>
      </c>
      <c r="C193" t="s">
        <v>19</v>
      </c>
      <c r="D193" t="b">
        <v>0</v>
      </c>
      <c r="E193" t="s">
        <v>545</v>
      </c>
      <c r="F193" t="str">
        <f>MID($E193,1,1)</f>
        <v>F</v>
      </c>
      <c r="G193" t="str">
        <f>IFERROR(MID($E193,SEARCH("/",$E193,SEARCH("/",$E193)+1)+1,1),"")</f>
        <v>P</v>
      </c>
      <c r="H193" t="s">
        <v>16</v>
      </c>
      <c r="I193">
        <v>35</v>
      </c>
      <c r="J193" t="b">
        <v>0</v>
      </c>
      <c r="K193" s="7">
        <v>147</v>
      </c>
      <c r="L193" s="7">
        <v>188</v>
      </c>
      <c r="M193" s="7">
        <v>0</v>
      </c>
      <c r="N193" s="7">
        <v>10</v>
      </c>
      <c r="O193" s="7">
        <v>387</v>
      </c>
      <c r="P193" s="7">
        <f>SUM(dane3[[#This Row],[RoomService]:[VRDeck]])</f>
        <v>732</v>
      </c>
      <c r="Q193" t="s">
        <v>546</v>
      </c>
      <c r="R193" t="b">
        <v>0</v>
      </c>
    </row>
    <row r="194" spans="1:18" x14ac:dyDescent="0.3">
      <c r="A194" t="s">
        <v>547</v>
      </c>
      <c r="B194">
        <f>MID(dane3[[#This Row],[PassengerId]],1,4)+0</f>
        <v>213</v>
      </c>
      <c r="C194" t="s">
        <v>19</v>
      </c>
      <c r="D194" t="b">
        <v>0</v>
      </c>
      <c r="E194" t="s">
        <v>548</v>
      </c>
      <c r="F194" t="str">
        <f>MID($E194,1,1)</f>
        <v>F</v>
      </c>
      <c r="G194" t="str">
        <f>IFERROR(MID($E194,SEARCH("/",$E194,SEARCH("/",$E194)+1)+1,1),"")</f>
        <v>P</v>
      </c>
      <c r="H194" t="s">
        <v>16</v>
      </c>
      <c r="I194">
        <v>21</v>
      </c>
      <c r="J194" t="b">
        <v>0</v>
      </c>
      <c r="K194" s="7">
        <v>367</v>
      </c>
      <c r="L194" s="7">
        <v>281</v>
      </c>
      <c r="M194" s="7">
        <v>0</v>
      </c>
      <c r="N194" s="7">
        <v>0</v>
      </c>
      <c r="O194" s="7">
        <v>146</v>
      </c>
      <c r="P194" s="7">
        <f>SUM(dane3[[#This Row],[RoomService]:[VRDeck]])</f>
        <v>794</v>
      </c>
      <c r="Q194" t="s">
        <v>549</v>
      </c>
      <c r="R194" t="b">
        <v>0</v>
      </c>
    </row>
    <row r="195" spans="1:18" x14ac:dyDescent="0.3">
      <c r="A195" t="s">
        <v>550</v>
      </c>
      <c r="B195">
        <f>MID(dane3[[#This Row],[PassengerId]],1,4)+0</f>
        <v>216</v>
      </c>
      <c r="C195" t="s">
        <v>19</v>
      </c>
      <c r="D195" t="b">
        <v>0</v>
      </c>
      <c r="E195" t="s">
        <v>551</v>
      </c>
      <c r="F195" t="str">
        <f>MID($E195,1,1)</f>
        <v>F</v>
      </c>
      <c r="G195" t="str">
        <f>IFERROR(MID($E195,SEARCH("/",$E195,SEARCH("/",$E195)+1)+1,1),"")</f>
        <v>S</v>
      </c>
      <c r="H195" t="s">
        <v>46</v>
      </c>
      <c r="I195">
        <v>21</v>
      </c>
      <c r="J195" t="b">
        <v>0</v>
      </c>
      <c r="K195" s="7">
        <v>0</v>
      </c>
      <c r="L195" s="7">
        <v>56</v>
      </c>
      <c r="M195" s="7">
        <v>0</v>
      </c>
      <c r="N195" s="7">
        <v>0</v>
      </c>
      <c r="O195" s="7">
        <v>1918</v>
      </c>
      <c r="P195" s="7">
        <f>SUM(dane3[[#This Row],[RoomService]:[VRDeck]])</f>
        <v>1974</v>
      </c>
      <c r="Q195" t="s">
        <v>552</v>
      </c>
      <c r="R195" t="b">
        <v>0</v>
      </c>
    </row>
    <row r="196" spans="1:18" x14ac:dyDescent="0.3">
      <c r="A196" t="s">
        <v>553</v>
      </c>
      <c r="B196">
        <f>MID(dane3[[#This Row],[PassengerId]],1,4)+0</f>
        <v>217</v>
      </c>
      <c r="C196" t="s">
        <v>19</v>
      </c>
      <c r="D196" t="b">
        <v>0</v>
      </c>
      <c r="E196" t="s">
        <v>554</v>
      </c>
      <c r="F196" t="str">
        <f>MID($E196,1,1)</f>
        <v>F</v>
      </c>
      <c r="G196" t="str">
        <f>IFERROR(MID($E196,SEARCH("/",$E196,SEARCH("/",$E196)+1)+1,1),"")</f>
        <v>P</v>
      </c>
      <c r="H196" t="s">
        <v>16</v>
      </c>
      <c r="I196">
        <v>38</v>
      </c>
      <c r="J196" t="b">
        <v>0</v>
      </c>
      <c r="K196" s="7">
        <v>1517</v>
      </c>
      <c r="L196" s="7">
        <v>0</v>
      </c>
      <c r="M196" s="7">
        <v>0</v>
      </c>
      <c r="N196" s="7">
        <v>27</v>
      </c>
      <c r="O196" s="7">
        <v>0</v>
      </c>
      <c r="P196" s="7">
        <f>SUM(dane3[[#This Row],[RoomService]:[VRDeck]])</f>
        <v>1544</v>
      </c>
      <c r="Q196" t="s">
        <v>555</v>
      </c>
      <c r="R196" t="b">
        <v>0</v>
      </c>
    </row>
    <row r="197" spans="1:18" x14ac:dyDescent="0.3">
      <c r="A197" t="s">
        <v>556</v>
      </c>
      <c r="B197">
        <f>MID(dane3[[#This Row],[PassengerId]],1,4)+0</f>
        <v>219</v>
      </c>
      <c r="C197" t="s">
        <v>19</v>
      </c>
      <c r="D197" t="b">
        <v>1</v>
      </c>
      <c r="E197" t="s">
        <v>557</v>
      </c>
      <c r="F197" t="str">
        <f>MID($E197,1,1)</f>
        <v>G</v>
      </c>
      <c r="G197" t="str">
        <f>IFERROR(MID($E197,SEARCH("/",$E197,SEARCH("/",$E197)+1)+1,1),"")</f>
        <v>P</v>
      </c>
      <c r="H197" t="s">
        <v>16</v>
      </c>
      <c r="I197">
        <v>19</v>
      </c>
      <c r="J197" t="b">
        <v>0</v>
      </c>
      <c r="K197" s="7">
        <v>0</v>
      </c>
      <c r="L197" s="7">
        <v>0</v>
      </c>
      <c r="M197" s="7">
        <v>0</v>
      </c>
      <c r="N197" s="7">
        <v>0</v>
      </c>
      <c r="O197" s="7">
        <v>0</v>
      </c>
      <c r="P197" s="7">
        <f>SUM(dane3[[#This Row],[RoomService]:[VRDeck]])</f>
        <v>0</v>
      </c>
      <c r="Q197" t="s">
        <v>558</v>
      </c>
      <c r="R197" t="b">
        <v>1</v>
      </c>
    </row>
    <row r="198" spans="1:18" x14ac:dyDescent="0.3">
      <c r="A198" t="s">
        <v>559</v>
      </c>
      <c r="B198">
        <f>MID(dane3[[#This Row],[PassengerId]],1,4)+0</f>
        <v>220</v>
      </c>
      <c r="C198" t="s">
        <v>19</v>
      </c>
      <c r="D198" t="b">
        <v>1</v>
      </c>
      <c r="E198" t="s">
        <v>560</v>
      </c>
      <c r="F198" t="str">
        <f>MID($E198,1,1)</f>
        <v>G</v>
      </c>
      <c r="G198" t="str">
        <f>IFERROR(MID($E198,SEARCH("/",$E198,SEARCH("/",$E198)+1)+1,1),"")</f>
        <v>P</v>
      </c>
      <c r="H198" t="s">
        <v>16</v>
      </c>
      <c r="I198">
        <v>2</v>
      </c>
      <c r="J198" t="b">
        <v>0</v>
      </c>
      <c r="K198" s="7">
        <v>0</v>
      </c>
      <c r="L198" s="7">
        <v>0</v>
      </c>
      <c r="M198" s="7">
        <v>0</v>
      </c>
      <c r="N198" s="7">
        <v>0</v>
      </c>
      <c r="O198" s="7">
        <v>0</v>
      </c>
      <c r="P198" s="7">
        <f>SUM(dane3[[#This Row],[RoomService]:[VRDeck]])</f>
        <v>0</v>
      </c>
      <c r="Q198" t="s">
        <v>561</v>
      </c>
      <c r="R198" t="b">
        <v>1</v>
      </c>
    </row>
    <row r="199" spans="1:18" x14ac:dyDescent="0.3">
      <c r="A199" t="s">
        <v>562</v>
      </c>
      <c r="B199">
        <f>MID(dane3[[#This Row],[PassengerId]],1,4)+0</f>
        <v>220</v>
      </c>
      <c r="C199" t="s">
        <v>19</v>
      </c>
      <c r="D199" t="b">
        <v>0</v>
      </c>
      <c r="E199" t="s">
        <v>560</v>
      </c>
      <c r="F199" t="str">
        <f>MID($E199,1,1)</f>
        <v>G</v>
      </c>
      <c r="G199" t="str">
        <f>IFERROR(MID($E199,SEARCH("/",$E199,SEARCH("/",$E199)+1)+1,1),"")</f>
        <v>P</v>
      </c>
      <c r="H199" t="s">
        <v>16</v>
      </c>
      <c r="I199">
        <v>0</v>
      </c>
      <c r="J199" t="b">
        <v>0</v>
      </c>
      <c r="K199" s="7">
        <v>0</v>
      </c>
      <c r="L199" s="7">
        <v>0</v>
      </c>
      <c r="M199" s="7">
        <v>0</v>
      </c>
      <c r="N199" s="7">
        <v>0</v>
      </c>
      <c r="O199" s="7">
        <v>0</v>
      </c>
      <c r="P199" s="7">
        <f>SUM(dane3[[#This Row],[RoomService]:[VRDeck]])</f>
        <v>0</v>
      </c>
      <c r="Q199" t="s">
        <v>563</v>
      </c>
      <c r="R199" t="b">
        <v>1</v>
      </c>
    </row>
    <row r="200" spans="1:18" x14ac:dyDescent="0.3">
      <c r="A200" t="s">
        <v>564</v>
      </c>
      <c r="B200">
        <f>MID(dane3[[#This Row],[PassengerId]],1,4)+0</f>
        <v>220</v>
      </c>
      <c r="C200" t="s">
        <v>19</v>
      </c>
      <c r="D200" t="b">
        <v>1</v>
      </c>
      <c r="E200" t="s">
        <v>560</v>
      </c>
      <c r="F200" t="str">
        <f>MID($E200,1,1)</f>
        <v>G</v>
      </c>
      <c r="G200" t="str">
        <f>IFERROR(MID($E200,SEARCH("/",$E200,SEARCH("/",$E200)+1)+1,1),"")</f>
        <v>P</v>
      </c>
      <c r="H200" t="s">
        <v>16</v>
      </c>
      <c r="I200">
        <v>13</v>
      </c>
      <c r="J200" t="b">
        <v>0</v>
      </c>
      <c r="K200" s="7">
        <v>0</v>
      </c>
      <c r="L200" s="7">
        <v>0</v>
      </c>
      <c r="M200" s="7">
        <v>0</v>
      </c>
      <c r="N200" s="7">
        <v>0</v>
      </c>
      <c r="O200" s="7">
        <v>0</v>
      </c>
      <c r="P200" s="7">
        <f>SUM(dane3[[#This Row],[RoomService]:[VRDeck]])</f>
        <v>0</v>
      </c>
      <c r="Q200" t="s">
        <v>565</v>
      </c>
      <c r="R200" t="b">
        <v>0</v>
      </c>
    </row>
    <row r="201" spans="1:18" x14ac:dyDescent="0.3">
      <c r="A201" t="s">
        <v>566</v>
      </c>
      <c r="B201">
        <f>MID(dane3[[#This Row],[PassengerId]],1,4)+0</f>
        <v>220</v>
      </c>
      <c r="C201" t="s">
        <v>19</v>
      </c>
      <c r="D201" t="b">
        <v>0</v>
      </c>
      <c r="E201" t="s">
        <v>567</v>
      </c>
      <c r="F201" t="str">
        <f>MID($E201,1,1)</f>
        <v>E</v>
      </c>
      <c r="G201" t="str">
        <f>IFERROR(MID($E201,SEARCH("/",$E201,SEARCH("/",$E201)+1)+1,1),"")</f>
        <v>P</v>
      </c>
      <c r="H201" t="s">
        <v>16</v>
      </c>
      <c r="I201">
        <v>25</v>
      </c>
      <c r="J201" t="b">
        <v>0</v>
      </c>
      <c r="K201" s="7">
        <v>122</v>
      </c>
      <c r="L201" s="7">
        <v>84</v>
      </c>
      <c r="M201" s="7">
        <v>0</v>
      </c>
      <c r="N201" s="7">
        <v>0</v>
      </c>
      <c r="O201" s="7">
        <v>0</v>
      </c>
      <c r="P201" s="7">
        <f>SUM(dane3[[#This Row],[RoomService]:[VRDeck]])</f>
        <v>206</v>
      </c>
      <c r="Q201" t="s">
        <v>568</v>
      </c>
      <c r="R201" t="b">
        <v>0</v>
      </c>
    </row>
    <row r="202" spans="1:18" x14ac:dyDescent="0.3">
      <c r="A202" t="s">
        <v>569</v>
      </c>
      <c r="B202">
        <f>MID(dane3[[#This Row],[PassengerId]],1,4)+0</f>
        <v>220</v>
      </c>
      <c r="C202" t="s">
        <v>19</v>
      </c>
      <c r="D202" t="b">
        <v>0</v>
      </c>
      <c r="E202" t="s">
        <v>570</v>
      </c>
      <c r="F202" t="str">
        <f>MID($E202,1,1)</f>
        <v>F</v>
      </c>
      <c r="G202" t="str">
        <f>IFERROR(MID($E202,SEARCH("/",$E202,SEARCH("/",$E202)+1)+1,1),"")</f>
        <v>P</v>
      </c>
      <c r="H202" t="s">
        <v>16</v>
      </c>
      <c r="I202">
        <v>16</v>
      </c>
      <c r="J202" t="b">
        <v>0</v>
      </c>
      <c r="K202" s="7">
        <v>0</v>
      </c>
      <c r="L202" s="7">
        <v>3</v>
      </c>
      <c r="M202" s="7">
        <v>0</v>
      </c>
      <c r="N202" s="7">
        <v>0</v>
      </c>
      <c r="O202" s="7">
        <v>1099</v>
      </c>
      <c r="P202" s="7">
        <f>SUM(dane3[[#This Row],[RoomService]:[VRDeck]])</f>
        <v>1102</v>
      </c>
      <c r="Q202" t="s">
        <v>571</v>
      </c>
      <c r="R202" t="b">
        <v>0</v>
      </c>
    </row>
    <row r="203" spans="1:18" x14ac:dyDescent="0.3">
      <c r="A203" t="s">
        <v>572</v>
      </c>
      <c r="B203">
        <f>MID(dane3[[#This Row],[PassengerId]],1,4)+0</f>
        <v>220</v>
      </c>
      <c r="C203" t="s">
        <v>19</v>
      </c>
      <c r="D203" t="b">
        <v>0</v>
      </c>
      <c r="E203" t="s">
        <v>560</v>
      </c>
      <c r="F203" t="str">
        <f>MID($E203,1,1)</f>
        <v>G</v>
      </c>
      <c r="G203" t="str">
        <f>IFERROR(MID($E203,SEARCH("/",$E203,SEARCH("/",$E203)+1)+1,1),"")</f>
        <v>P</v>
      </c>
      <c r="H203" t="s">
        <v>46</v>
      </c>
      <c r="I203">
        <v>1</v>
      </c>
      <c r="J203" t="b">
        <v>0</v>
      </c>
      <c r="K203" s="7">
        <v>0</v>
      </c>
      <c r="L203" s="7">
        <v>0</v>
      </c>
      <c r="M203" s="7">
        <v>0</v>
      </c>
      <c r="N203" s="7">
        <v>0</v>
      </c>
      <c r="O203" s="7">
        <v>0</v>
      </c>
      <c r="P203" s="7">
        <f>SUM(dane3[[#This Row],[RoomService]:[VRDeck]])</f>
        <v>0</v>
      </c>
      <c r="Q203" t="s">
        <v>573</v>
      </c>
      <c r="R203" t="b">
        <v>0</v>
      </c>
    </row>
    <row r="204" spans="1:18" x14ac:dyDescent="0.3">
      <c r="A204" t="s">
        <v>574</v>
      </c>
      <c r="B204">
        <f>MID(dane3[[#This Row],[PassengerId]],1,4)+0</f>
        <v>220</v>
      </c>
      <c r="C204" t="s">
        <v>19</v>
      </c>
      <c r="D204" t="b">
        <v>1</v>
      </c>
      <c r="E204" t="s">
        <v>560</v>
      </c>
      <c r="F204" t="str">
        <f>MID($E204,1,1)</f>
        <v>G</v>
      </c>
      <c r="G204" t="str">
        <f>IFERROR(MID($E204,SEARCH("/",$E204,SEARCH("/",$E204)+1)+1,1),"")</f>
        <v>P</v>
      </c>
      <c r="H204" t="s">
        <v>16</v>
      </c>
      <c r="I204">
        <v>15</v>
      </c>
      <c r="J204" t="b">
        <v>0</v>
      </c>
      <c r="K204" s="7">
        <v>0</v>
      </c>
      <c r="L204" s="7">
        <v>0</v>
      </c>
      <c r="M204" s="7">
        <v>0</v>
      </c>
      <c r="N204" s="7">
        <v>0</v>
      </c>
      <c r="O204" s="7">
        <v>0</v>
      </c>
      <c r="P204" s="7">
        <f>SUM(dane3[[#This Row],[RoomService]:[VRDeck]])</f>
        <v>0</v>
      </c>
      <c r="Q204" t="s">
        <v>575</v>
      </c>
      <c r="R204" t="b">
        <v>1</v>
      </c>
    </row>
    <row r="205" spans="1:18" x14ac:dyDescent="0.3">
      <c r="A205" t="s">
        <v>13876</v>
      </c>
      <c r="B205">
        <f>MID(dane3[[#This Row],[PassengerId]],1,4)+0</f>
        <v>5424</v>
      </c>
      <c r="C205" t="s">
        <v>53</v>
      </c>
      <c r="D205" t="b">
        <v>0</v>
      </c>
      <c r="E205" t="s">
        <v>13877</v>
      </c>
      <c r="F205" t="str">
        <f>MID($E205,1,1)</f>
        <v>E</v>
      </c>
      <c r="G205" t="str">
        <f>IFERROR(MID($E205,SEARCH("/",$E205,SEARCH("/",$E205)+1)+1,1),"")</f>
        <v>P</v>
      </c>
      <c r="H205" t="s">
        <v>16</v>
      </c>
      <c r="I205">
        <v>64</v>
      </c>
      <c r="J205" t="b">
        <v>0</v>
      </c>
      <c r="K205" s="7">
        <v>469</v>
      </c>
      <c r="L205" s="7">
        <v>700</v>
      </c>
      <c r="M205" s="7">
        <v>2</v>
      </c>
      <c r="N205" s="7">
        <v>1</v>
      </c>
      <c r="O205" s="7">
        <v>0</v>
      </c>
      <c r="P205" s="7">
        <f>SUM(dane3[[#This Row],[RoomService]:[VRDeck]])</f>
        <v>1172</v>
      </c>
      <c r="Q205" t="s">
        <v>13878</v>
      </c>
      <c r="R205" t="b">
        <v>0</v>
      </c>
    </row>
    <row r="206" spans="1:18" x14ac:dyDescent="0.3">
      <c r="A206" t="s">
        <v>15832</v>
      </c>
      <c r="B206">
        <f>MID(dane3[[#This Row],[PassengerId]],1,4)+0</f>
        <v>6138</v>
      </c>
      <c r="C206" t="s">
        <v>53</v>
      </c>
      <c r="D206" t="b">
        <v>0</v>
      </c>
      <c r="E206" t="s">
        <v>15833</v>
      </c>
      <c r="F206" t="str">
        <f>MID($E206,1,1)</f>
        <v>E</v>
      </c>
      <c r="G206" t="str">
        <f>IFERROR(MID($E206,SEARCH("/",$E206,SEARCH("/",$E206)+1)+1,1),"")</f>
        <v>S</v>
      </c>
      <c r="H206" t="s">
        <v>16</v>
      </c>
      <c r="I206">
        <v>30</v>
      </c>
      <c r="J206" t="b">
        <v>0</v>
      </c>
      <c r="K206" s="7">
        <v>236</v>
      </c>
      <c r="L206" s="7">
        <v>699</v>
      </c>
      <c r="M206" s="7">
        <v>332</v>
      </c>
      <c r="N206" s="7">
        <v>31</v>
      </c>
      <c r="O206" s="7">
        <v>0</v>
      </c>
      <c r="P206" s="7">
        <f>SUM(dane3[[#This Row],[RoomService]:[VRDeck]])</f>
        <v>1298</v>
      </c>
      <c r="Q206" t="s">
        <v>15834</v>
      </c>
      <c r="R206" t="b">
        <v>1</v>
      </c>
    </row>
    <row r="207" spans="1:18" x14ac:dyDescent="0.3">
      <c r="A207" t="s">
        <v>3939</v>
      </c>
      <c r="B207">
        <f>MID(dane3[[#This Row],[PassengerId]],1,4)+0</f>
        <v>1528</v>
      </c>
      <c r="C207" t="s">
        <v>53</v>
      </c>
      <c r="D207" t="b">
        <v>0</v>
      </c>
      <c r="E207" t="s">
        <v>3940</v>
      </c>
      <c r="F207" t="str">
        <f>MID($E207,1,1)</f>
        <v>D</v>
      </c>
      <c r="G207" t="str">
        <f>IFERROR(MID($E207,SEARCH("/",$E207,SEARCH("/",$E207)+1)+1,1),"")</f>
        <v>P</v>
      </c>
      <c r="H207" t="s">
        <v>46</v>
      </c>
      <c r="I207">
        <v>18</v>
      </c>
      <c r="J207" t="b">
        <v>0</v>
      </c>
      <c r="K207" s="7">
        <v>3992</v>
      </c>
      <c r="L207" s="7">
        <v>673</v>
      </c>
      <c r="M207" s="7">
        <v>1360</v>
      </c>
      <c r="N207" s="7">
        <v>2</v>
      </c>
      <c r="O207" s="7">
        <v>0</v>
      </c>
      <c r="P207" s="7">
        <f>SUM(dane3[[#This Row],[RoomService]:[VRDeck]])</f>
        <v>6027</v>
      </c>
      <c r="Q207" t="s">
        <v>3941</v>
      </c>
      <c r="R207" t="b">
        <v>1</v>
      </c>
    </row>
    <row r="208" spans="1:18" x14ac:dyDescent="0.3">
      <c r="A208" t="s">
        <v>9827</v>
      </c>
      <c r="B208">
        <f>MID(dane3[[#This Row],[PassengerId]],1,4)+0</f>
        <v>3862</v>
      </c>
      <c r="C208" t="s">
        <v>53</v>
      </c>
      <c r="D208" t="b">
        <v>0</v>
      </c>
      <c r="E208" t="s">
        <v>9816</v>
      </c>
      <c r="F208" t="str">
        <f>MID($E208,1,1)</f>
        <v>F</v>
      </c>
      <c r="G208" t="str">
        <f>IFERROR(MID($E208,SEARCH("/",$E208,SEARCH("/",$E208)+1)+1,1),"")</f>
        <v>S</v>
      </c>
      <c r="H208" t="s">
        <v>16</v>
      </c>
      <c r="I208">
        <v>13</v>
      </c>
      <c r="J208" t="b">
        <v>0</v>
      </c>
      <c r="K208" s="7">
        <v>1008</v>
      </c>
      <c r="L208" s="7">
        <v>667</v>
      </c>
      <c r="M208" s="7">
        <v>8</v>
      </c>
      <c r="N208" s="7">
        <v>0</v>
      </c>
      <c r="O208" s="7">
        <v>0</v>
      </c>
      <c r="P208" s="7">
        <f>SUM(dane3[[#This Row],[RoomService]:[VRDeck]])</f>
        <v>1683</v>
      </c>
      <c r="Q208" t="s">
        <v>9828</v>
      </c>
      <c r="R208" t="b">
        <v>0</v>
      </c>
    </row>
    <row r="209" spans="1:18" x14ac:dyDescent="0.3">
      <c r="A209" t="s">
        <v>10666</v>
      </c>
      <c r="B209">
        <f>MID(dane3[[#This Row],[PassengerId]],1,4)+0</f>
        <v>4176</v>
      </c>
      <c r="C209" t="s">
        <v>53</v>
      </c>
      <c r="D209" t="b">
        <v>0</v>
      </c>
      <c r="E209" t="s">
        <v>10660</v>
      </c>
      <c r="F209" t="str">
        <f>MID($E209,1,1)</f>
        <v>F</v>
      </c>
      <c r="G209" t="str">
        <f>IFERROR(MID($E209,SEARCH("/",$E209,SEARCH("/",$E209)+1)+1,1),"")</f>
        <v>P</v>
      </c>
      <c r="H209" t="s">
        <v>16</v>
      </c>
      <c r="I209">
        <v>38</v>
      </c>
      <c r="J209" t="b">
        <v>0</v>
      </c>
      <c r="K209" s="7">
        <v>490</v>
      </c>
      <c r="L209" s="7">
        <v>663</v>
      </c>
      <c r="M209" s="7">
        <v>358</v>
      </c>
      <c r="N209" s="7">
        <v>855</v>
      </c>
      <c r="O209" s="7">
        <v>0</v>
      </c>
      <c r="P209" s="7">
        <f>SUM(dane3[[#This Row],[RoomService]:[VRDeck]])</f>
        <v>2366</v>
      </c>
      <c r="Q209" t="s">
        <v>10667</v>
      </c>
      <c r="R209" t="b">
        <v>0</v>
      </c>
    </row>
    <row r="210" spans="1:18" x14ac:dyDescent="0.3">
      <c r="A210" t="s">
        <v>1454</v>
      </c>
      <c r="B210">
        <f>MID(dane3[[#This Row],[PassengerId]],1,4)+0</f>
        <v>563</v>
      </c>
      <c r="C210" t="s">
        <v>53</v>
      </c>
      <c r="D210" t="b">
        <v>0</v>
      </c>
      <c r="E210" t="s">
        <v>1455</v>
      </c>
      <c r="F210" t="str">
        <f>MID($E210,1,1)</f>
        <v>F</v>
      </c>
      <c r="G210" t="str">
        <f>IFERROR(MID($E210,SEARCH("/",$E210,SEARCH("/",$E210)+1)+1,1),"")</f>
        <v>P</v>
      </c>
      <c r="H210" t="s">
        <v>46</v>
      </c>
      <c r="I210">
        <v>33</v>
      </c>
      <c r="J210" t="b">
        <v>0</v>
      </c>
      <c r="K210" s="7">
        <v>840</v>
      </c>
      <c r="L210" s="7">
        <v>642</v>
      </c>
      <c r="M210" s="7">
        <v>402</v>
      </c>
      <c r="N210" s="7">
        <v>21</v>
      </c>
      <c r="O210" s="7">
        <v>0</v>
      </c>
      <c r="P210" s="7">
        <f>SUM(dane3[[#This Row],[RoomService]:[VRDeck]])</f>
        <v>1905</v>
      </c>
      <c r="Q210" t="s">
        <v>1456</v>
      </c>
      <c r="R210" t="b">
        <v>0</v>
      </c>
    </row>
    <row r="211" spans="1:18" x14ac:dyDescent="0.3">
      <c r="A211" t="s">
        <v>23612</v>
      </c>
      <c r="B211">
        <f>MID(dane3[[#This Row],[PassengerId]],1,4)+0</f>
        <v>9224</v>
      </c>
      <c r="C211" t="s">
        <v>53</v>
      </c>
      <c r="D211" t="b">
        <v>0</v>
      </c>
      <c r="E211" t="s">
        <v>23613</v>
      </c>
      <c r="F211" t="str">
        <f>MID($E211,1,1)</f>
        <v>F</v>
      </c>
      <c r="G211" t="str">
        <f>IFERROR(MID($E211,SEARCH("/",$E211,SEARCH("/",$E211)+1)+1,1),"")</f>
        <v>S</v>
      </c>
      <c r="H211" t="s">
        <v>16</v>
      </c>
      <c r="I211">
        <v>24</v>
      </c>
      <c r="J211" t="b">
        <v>0</v>
      </c>
      <c r="K211" s="7">
        <v>745</v>
      </c>
      <c r="L211" s="7">
        <v>639</v>
      </c>
      <c r="M211" s="7">
        <v>977</v>
      </c>
      <c r="N211" s="7">
        <v>4</v>
      </c>
      <c r="O211" s="7">
        <v>0</v>
      </c>
      <c r="P211" s="7">
        <f>SUM(dane3[[#This Row],[RoomService]:[VRDeck]])</f>
        <v>2365</v>
      </c>
      <c r="Q211" t="s">
        <v>23614</v>
      </c>
      <c r="R211" t="b">
        <v>0</v>
      </c>
    </row>
    <row r="212" spans="1:18" x14ac:dyDescent="0.3">
      <c r="A212" t="s">
        <v>19943</v>
      </c>
      <c r="B212">
        <f>MID(dane3[[#This Row],[PassengerId]],1,4)+0</f>
        <v>7802</v>
      </c>
      <c r="C212" t="s">
        <v>53</v>
      </c>
      <c r="D212" t="b">
        <v>0</v>
      </c>
      <c r="E212" t="s">
        <v>19944</v>
      </c>
      <c r="F212" t="str">
        <f>MID($E212,1,1)</f>
        <v>F</v>
      </c>
      <c r="G212" t="str">
        <f>IFERROR(MID($E212,SEARCH("/",$E212,SEARCH("/",$E212)+1)+1,1),"")</f>
        <v>P</v>
      </c>
      <c r="H212" t="s">
        <v>16</v>
      </c>
      <c r="I212">
        <v>33</v>
      </c>
      <c r="J212" t="b">
        <v>0</v>
      </c>
      <c r="K212" s="7">
        <v>166</v>
      </c>
      <c r="L212" s="7">
        <v>634</v>
      </c>
      <c r="M212" s="7">
        <v>419</v>
      </c>
      <c r="N212" s="7">
        <v>201</v>
      </c>
      <c r="O212" s="7">
        <v>1178</v>
      </c>
      <c r="P212" s="7">
        <f>SUM(dane3[[#This Row],[RoomService]:[VRDeck]])</f>
        <v>2598</v>
      </c>
      <c r="Q212" t="s">
        <v>19945</v>
      </c>
      <c r="R212" t="b">
        <v>0</v>
      </c>
    </row>
    <row r="213" spans="1:18" x14ac:dyDescent="0.3">
      <c r="A213" t="s">
        <v>12343</v>
      </c>
      <c r="B213">
        <f>MID(dane3[[#This Row],[PassengerId]],1,4)+0</f>
        <v>4808</v>
      </c>
      <c r="C213" t="s">
        <v>53</v>
      </c>
      <c r="D213" t="b">
        <v>0</v>
      </c>
      <c r="E213" t="s">
        <v>12344</v>
      </c>
      <c r="F213" t="str">
        <f>MID($E213,1,1)</f>
        <v>E</v>
      </c>
      <c r="G213" t="str">
        <f>IFERROR(MID($E213,SEARCH("/",$E213,SEARCH("/",$E213)+1)+1,1),"")</f>
        <v>P</v>
      </c>
      <c r="H213" t="s">
        <v>16</v>
      </c>
      <c r="I213">
        <v>27</v>
      </c>
      <c r="J213" t="b">
        <v>0</v>
      </c>
      <c r="K213" s="7">
        <v>665</v>
      </c>
      <c r="L213" s="7">
        <v>631</v>
      </c>
      <c r="M213" s="7">
        <v>1</v>
      </c>
      <c r="N213" s="7">
        <v>0</v>
      </c>
      <c r="O213" s="7">
        <v>0</v>
      </c>
      <c r="P213" s="7">
        <f>SUM(dane3[[#This Row],[RoomService]:[VRDeck]])</f>
        <v>1297</v>
      </c>
      <c r="Q213" t="s">
        <v>12345</v>
      </c>
      <c r="R213" t="b">
        <v>0</v>
      </c>
    </row>
    <row r="214" spans="1:18" x14ac:dyDescent="0.3">
      <c r="A214" t="s">
        <v>15709</v>
      </c>
      <c r="B214">
        <f>MID(dane3[[#This Row],[PassengerId]],1,4)+0</f>
        <v>6096</v>
      </c>
      <c r="C214" t="s">
        <v>53</v>
      </c>
      <c r="D214" t="b">
        <v>0</v>
      </c>
      <c r="E214" t="s">
        <v>15705</v>
      </c>
      <c r="F214" t="str">
        <f>MID($E214,1,1)</f>
        <v>F</v>
      </c>
      <c r="G214" t="str">
        <f>IFERROR(MID($E214,SEARCH("/",$E214,SEARCH("/",$E214)+1)+1,1),"")</f>
        <v>S</v>
      </c>
      <c r="H214" t="s">
        <v>16</v>
      </c>
      <c r="I214">
        <v>18</v>
      </c>
      <c r="J214" t="b">
        <v>0</v>
      </c>
      <c r="K214" s="7">
        <v>4397</v>
      </c>
      <c r="L214" s="7">
        <v>610</v>
      </c>
      <c r="M214" s="7">
        <v>1437</v>
      </c>
      <c r="N214" s="7">
        <v>4</v>
      </c>
      <c r="O214" s="7">
        <v>0</v>
      </c>
      <c r="P214" s="7">
        <f>SUM(dane3[[#This Row],[RoomService]:[VRDeck]])</f>
        <v>6448</v>
      </c>
      <c r="Q214" t="s">
        <v>15710</v>
      </c>
      <c r="R214" t="b">
        <v>0</v>
      </c>
    </row>
    <row r="215" spans="1:18" x14ac:dyDescent="0.3">
      <c r="A215" t="s">
        <v>599</v>
      </c>
      <c r="B215">
        <f>MID(dane3[[#This Row],[PassengerId]],1,4)+0</f>
        <v>223</v>
      </c>
      <c r="C215" t="s">
        <v>19</v>
      </c>
      <c r="D215" t="b">
        <v>0</v>
      </c>
      <c r="E215" t="s">
        <v>600</v>
      </c>
      <c r="F215" t="str">
        <f>MID($E215,1,1)</f>
        <v>G</v>
      </c>
      <c r="G215" t="str">
        <f>IFERROR(MID($E215,SEARCH("/",$E215,SEARCH("/",$E215)+1)+1,1),"")</f>
        <v>S</v>
      </c>
      <c r="H215" t="s">
        <v>16</v>
      </c>
      <c r="I215">
        <v>21</v>
      </c>
      <c r="J215" t="b">
        <v>0</v>
      </c>
      <c r="K215" s="7">
        <v>0</v>
      </c>
      <c r="L215" s="7">
        <v>2</v>
      </c>
      <c r="M215" s="7">
        <v>665</v>
      </c>
      <c r="N215" s="7">
        <v>0</v>
      </c>
      <c r="O215" s="7">
        <v>9</v>
      </c>
      <c r="P215" s="7">
        <f>SUM(dane3[[#This Row],[RoomService]:[VRDeck]])</f>
        <v>676</v>
      </c>
      <c r="Q215" t="s">
        <v>601</v>
      </c>
      <c r="R215" t="b">
        <v>0</v>
      </c>
    </row>
    <row r="216" spans="1:18" x14ac:dyDescent="0.3">
      <c r="A216" t="s">
        <v>5387</v>
      </c>
      <c r="B216">
        <f>MID(dane3[[#This Row],[PassengerId]],1,4)+0</f>
        <v>2111</v>
      </c>
      <c r="C216" t="s">
        <v>53</v>
      </c>
      <c r="D216" t="b">
        <v>0</v>
      </c>
      <c r="E216" t="s">
        <v>5388</v>
      </c>
      <c r="F216" t="str">
        <f>MID($E216,1,1)</f>
        <v>F</v>
      </c>
      <c r="G216" t="str">
        <f>IFERROR(MID($E216,SEARCH("/",$E216,SEARCH("/",$E216)+1)+1,1),"")</f>
        <v>P</v>
      </c>
      <c r="H216" t="s">
        <v>16</v>
      </c>
      <c r="I216">
        <v>24</v>
      </c>
      <c r="J216" t="b">
        <v>0</v>
      </c>
      <c r="K216" s="7">
        <v>600</v>
      </c>
      <c r="L216" s="7">
        <v>593</v>
      </c>
      <c r="M216" s="7">
        <v>1404</v>
      </c>
      <c r="N216" s="7">
        <v>0</v>
      </c>
      <c r="O216" s="7">
        <v>1</v>
      </c>
      <c r="P216" s="7">
        <f>SUM(dane3[[#This Row],[RoomService]:[VRDeck]])</f>
        <v>2598</v>
      </c>
      <c r="Q216" t="s">
        <v>5389</v>
      </c>
      <c r="R216" t="b">
        <v>0</v>
      </c>
    </row>
    <row r="217" spans="1:18" x14ac:dyDescent="0.3">
      <c r="A217" t="s">
        <v>605</v>
      </c>
      <c r="B217">
        <f>MID(dane3[[#This Row],[PassengerId]],1,4)+0</f>
        <v>225</v>
      </c>
      <c r="C217" t="s">
        <v>19</v>
      </c>
      <c r="D217" t="b">
        <v>1</v>
      </c>
      <c r="E217" t="s">
        <v>606</v>
      </c>
      <c r="F217" t="str">
        <f>MID($E217,1,1)</f>
        <v>G</v>
      </c>
      <c r="G217" t="str">
        <f>IFERROR(MID($E217,SEARCH("/",$E217,SEARCH("/",$E217)+1)+1,1),"")</f>
        <v>P</v>
      </c>
      <c r="H217" t="s">
        <v>32</v>
      </c>
      <c r="I217">
        <v>58</v>
      </c>
      <c r="J217" t="b">
        <v>0</v>
      </c>
      <c r="K217" s="7">
        <v>0</v>
      </c>
      <c r="L217" s="7">
        <v>0</v>
      </c>
      <c r="M217" s="7">
        <v>0</v>
      </c>
      <c r="N217" s="7">
        <v>0</v>
      </c>
      <c r="O217" s="7">
        <v>0</v>
      </c>
      <c r="P217" s="7">
        <f>SUM(dane3[[#This Row],[RoomService]:[VRDeck]])</f>
        <v>0</v>
      </c>
      <c r="Q217" t="s">
        <v>607</v>
      </c>
      <c r="R217" t="b">
        <v>1</v>
      </c>
    </row>
    <row r="218" spans="1:18" x14ac:dyDescent="0.3">
      <c r="A218" t="s">
        <v>608</v>
      </c>
      <c r="B218">
        <f>MID(dane3[[#This Row],[PassengerId]],1,4)+0</f>
        <v>229</v>
      </c>
      <c r="C218" t="s">
        <v>19</v>
      </c>
      <c r="D218" t="b">
        <v>0</v>
      </c>
      <c r="E218" t="s">
        <v>609</v>
      </c>
      <c r="F218" t="str">
        <f>MID($E218,1,1)</f>
        <v>F</v>
      </c>
      <c r="G218" t="str">
        <f>IFERROR(MID($E218,SEARCH("/",$E218,SEARCH("/",$E218)+1)+1,1),"")</f>
        <v>S</v>
      </c>
      <c r="H218" t="s">
        <v>16</v>
      </c>
      <c r="I218">
        <v>24</v>
      </c>
      <c r="J218" t="b">
        <v>0</v>
      </c>
      <c r="K218" s="7">
        <v>4</v>
      </c>
      <c r="L218" s="7">
        <v>7</v>
      </c>
      <c r="M218" s="7">
        <v>0</v>
      </c>
      <c r="N218" s="7">
        <v>713</v>
      </c>
      <c r="O218" s="7">
        <v>79</v>
      </c>
      <c r="P218" s="7">
        <f>SUM(dane3[[#This Row],[RoomService]:[VRDeck]])</f>
        <v>803</v>
      </c>
      <c r="Q218" t="s">
        <v>610</v>
      </c>
      <c r="R218" t="b">
        <v>0</v>
      </c>
    </row>
    <row r="219" spans="1:18" x14ac:dyDescent="0.3">
      <c r="A219" t="s">
        <v>11563</v>
      </c>
      <c r="B219">
        <f>MID(dane3[[#This Row],[PassengerId]],1,4)+0</f>
        <v>4508</v>
      </c>
      <c r="C219" t="s">
        <v>53</v>
      </c>
      <c r="D219" t="b">
        <v>0</v>
      </c>
      <c r="E219" t="s">
        <v>11564</v>
      </c>
      <c r="F219" t="str">
        <f>MID($E219,1,1)</f>
        <v>E</v>
      </c>
      <c r="G219" t="str">
        <f>IFERROR(MID($E219,SEARCH("/",$E219,SEARCH("/",$E219)+1)+1,1),"")</f>
        <v>P</v>
      </c>
      <c r="H219" t="s">
        <v>16</v>
      </c>
      <c r="I219">
        <v>21</v>
      </c>
      <c r="J219" t="b">
        <v>0</v>
      </c>
      <c r="K219" s="7">
        <v>572</v>
      </c>
      <c r="L219" s="7">
        <v>584</v>
      </c>
      <c r="M219" s="7">
        <v>128</v>
      </c>
      <c r="N219" s="7">
        <v>14</v>
      </c>
      <c r="O219" s="7">
        <v>0</v>
      </c>
      <c r="P219" s="7">
        <f>SUM(dane3[[#This Row],[RoomService]:[VRDeck]])</f>
        <v>1298</v>
      </c>
      <c r="Q219" t="s">
        <v>11565</v>
      </c>
      <c r="R219" t="b">
        <v>0</v>
      </c>
    </row>
    <row r="220" spans="1:18" x14ac:dyDescent="0.3">
      <c r="A220" t="s">
        <v>614</v>
      </c>
      <c r="B220">
        <f>MID(dane3[[#This Row],[PassengerId]],1,4)+0</f>
        <v>232</v>
      </c>
      <c r="C220" t="s">
        <v>19</v>
      </c>
      <c r="D220" t="b">
        <v>1</v>
      </c>
      <c r="E220" t="s">
        <v>615</v>
      </c>
      <c r="F220" t="str">
        <f>MID($E220,1,1)</f>
        <v>G</v>
      </c>
      <c r="G220" t="str">
        <f>IFERROR(MID($E220,SEARCH("/",$E220,SEARCH("/",$E220)+1)+1,1),"")</f>
        <v>S</v>
      </c>
      <c r="H220" t="s">
        <v>32</v>
      </c>
      <c r="I220">
        <v>27</v>
      </c>
      <c r="J220" t="b">
        <v>0</v>
      </c>
      <c r="K220" s="7">
        <v>0</v>
      </c>
      <c r="L220" s="7">
        <v>0</v>
      </c>
      <c r="M220" s="7">
        <v>0</v>
      </c>
      <c r="N220" s="7">
        <v>0</v>
      </c>
      <c r="O220" s="7">
        <v>0</v>
      </c>
      <c r="P220" s="7">
        <f>SUM(dane3[[#This Row],[RoomService]:[VRDeck]])</f>
        <v>0</v>
      </c>
      <c r="Q220" t="s">
        <v>616</v>
      </c>
      <c r="R220" t="b">
        <v>0</v>
      </c>
    </row>
    <row r="221" spans="1:18" x14ac:dyDescent="0.3">
      <c r="A221" t="s">
        <v>8149</v>
      </c>
      <c r="B221">
        <f>MID(dane3[[#This Row],[PassengerId]],1,4)+0</f>
        <v>3217</v>
      </c>
      <c r="C221" t="s">
        <v>53</v>
      </c>
      <c r="D221" t="b">
        <v>0</v>
      </c>
      <c r="E221" t="s">
        <v>8150</v>
      </c>
      <c r="F221" t="str">
        <f>MID($E221,1,1)</f>
        <v>E</v>
      </c>
      <c r="G221" t="str">
        <f>IFERROR(MID($E221,SEARCH("/",$E221,SEARCH("/",$E221)+1)+1,1),"")</f>
        <v>P</v>
      </c>
      <c r="H221" t="s">
        <v>16</v>
      </c>
      <c r="I221">
        <v>56</v>
      </c>
      <c r="J221" t="b">
        <v>0</v>
      </c>
      <c r="K221" s="7">
        <v>324</v>
      </c>
      <c r="L221" s="7">
        <v>574</v>
      </c>
      <c r="M221" s="7">
        <v>116</v>
      </c>
      <c r="N221" s="7">
        <v>0</v>
      </c>
      <c r="O221" s="7">
        <v>0</v>
      </c>
      <c r="P221" s="7">
        <f>SUM(dane3[[#This Row],[RoomService]:[VRDeck]])</f>
        <v>1014</v>
      </c>
      <c r="Q221" t="s">
        <v>8151</v>
      </c>
      <c r="R221" t="b">
        <v>0</v>
      </c>
    </row>
    <row r="222" spans="1:18" x14ac:dyDescent="0.3">
      <c r="A222" t="s">
        <v>620</v>
      </c>
      <c r="B222">
        <f>MID(dane3[[#This Row],[PassengerId]],1,4)+0</f>
        <v>234</v>
      </c>
      <c r="C222" t="s">
        <v>19</v>
      </c>
      <c r="D222" t="b">
        <v>0</v>
      </c>
      <c r="E222" t="s">
        <v>621</v>
      </c>
      <c r="F222" t="str">
        <f>MID($E222,1,1)</f>
        <v>F</v>
      </c>
      <c r="G222" t="str">
        <f>IFERROR(MID($E222,SEARCH("/",$E222,SEARCH("/",$E222)+1)+1,1),"")</f>
        <v>P</v>
      </c>
      <c r="H222" t="s">
        <v>16</v>
      </c>
      <c r="I222">
        <v>43</v>
      </c>
      <c r="J222" t="b">
        <v>0</v>
      </c>
      <c r="K222" s="7">
        <v>0</v>
      </c>
      <c r="L222" s="7">
        <v>888</v>
      </c>
      <c r="M222" s="7">
        <v>0</v>
      </c>
      <c r="N222" s="7">
        <v>0</v>
      </c>
      <c r="O222" s="7">
        <v>0</v>
      </c>
      <c r="P222" s="7">
        <f>SUM(dane3[[#This Row],[RoomService]:[VRDeck]])</f>
        <v>888</v>
      </c>
      <c r="Q222" t="s">
        <v>622</v>
      </c>
      <c r="R222" t="b">
        <v>0</v>
      </c>
    </row>
    <row r="223" spans="1:18" x14ac:dyDescent="0.3">
      <c r="A223" t="s">
        <v>623</v>
      </c>
      <c r="B223">
        <f>MID(dane3[[#This Row],[PassengerId]],1,4)+0</f>
        <v>237</v>
      </c>
      <c r="C223" t="s">
        <v>14</v>
      </c>
      <c r="D223" t="b">
        <v>1</v>
      </c>
      <c r="E223" t="s">
        <v>624</v>
      </c>
      <c r="F223" t="str">
        <f>MID($E223,1,1)</f>
        <v>B</v>
      </c>
      <c r="G223" t="str">
        <f>IFERROR(MID($E223,SEARCH("/",$E223,SEARCH("/",$E223)+1)+1,1),"")</f>
        <v>P</v>
      </c>
      <c r="H223" t="s">
        <v>16</v>
      </c>
      <c r="I223">
        <v>42</v>
      </c>
      <c r="J223" t="b">
        <v>0</v>
      </c>
      <c r="K223" s="7">
        <v>0</v>
      </c>
      <c r="L223" s="7">
        <v>0</v>
      </c>
      <c r="M223" s="7">
        <v>0</v>
      </c>
      <c r="N223" s="7">
        <v>0</v>
      </c>
      <c r="O223" s="7">
        <v>0</v>
      </c>
      <c r="P223" s="7">
        <f>SUM(dane3[[#This Row],[RoomService]:[VRDeck]])</f>
        <v>0</v>
      </c>
      <c r="Q223" t="s">
        <v>625</v>
      </c>
      <c r="R223" t="b">
        <v>1</v>
      </c>
    </row>
    <row r="224" spans="1:18" x14ac:dyDescent="0.3">
      <c r="A224" t="s">
        <v>22207</v>
      </c>
      <c r="B224">
        <f>MID(dane3[[#This Row],[PassengerId]],1,4)+0</f>
        <v>8681</v>
      </c>
      <c r="C224" t="s">
        <v>53</v>
      </c>
      <c r="D224" t="b">
        <v>0</v>
      </c>
      <c r="E224" t="s">
        <v>22208</v>
      </c>
      <c r="F224" t="str">
        <f>MID($E224,1,1)</f>
        <v>F</v>
      </c>
      <c r="G224" t="str">
        <f>IFERROR(MID($E224,SEARCH("/",$E224,SEARCH("/",$E224)+1)+1,1),"")</f>
        <v>P</v>
      </c>
      <c r="H224" t="s">
        <v>16</v>
      </c>
      <c r="I224">
        <v>34</v>
      </c>
      <c r="J224" t="b">
        <v>0</v>
      </c>
      <c r="K224" s="7">
        <v>368</v>
      </c>
      <c r="L224" s="7">
        <v>499</v>
      </c>
      <c r="M224" s="7">
        <v>1729</v>
      </c>
      <c r="N224" s="7">
        <v>0</v>
      </c>
      <c r="O224" s="7">
        <v>2</v>
      </c>
      <c r="P224" s="7">
        <f>SUM(dane3[[#This Row],[RoomService]:[VRDeck]])</f>
        <v>2598</v>
      </c>
      <c r="Q224" t="s">
        <v>22209</v>
      </c>
      <c r="R224" t="b">
        <v>0</v>
      </c>
    </row>
    <row r="225" spans="1:18" x14ac:dyDescent="0.3">
      <c r="A225" t="s">
        <v>11729</v>
      </c>
      <c r="B225">
        <f>MID(dane3[[#This Row],[PassengerId]],1,4)+0</f>
        <v>4574</v>
      </c>
      <c r="C225" t="s">
        <v>53</v>
      </c>
      <c r="D225" t="b">
        <v>0</v>
      </c>
      <c r="E225" t="s">
        <v>11730</v>
      </c>
      <c r="F225" t="str">
        <f>MID($E225,1,1)</f>
        <v>F</v>
      </c>
      <c r="G225" t="str">
        <f>IFERROR(MID($E225,SEARCH("/",$E225,SEARCH("/",$E225)+1)+1,1),"")</f>
        <v>S</v>
      </c>
      <c r="H225" t="s">
        <v>16</v>
      </c>
      <c r="I225">
        <v>23</v>
      </c>
      <c r="J225" t="b">
        <v>0</v>
      </c>
      <c r="K225" s="7">
        <v>176</v>
      </c>
      <c r="L225" s="7">
        <v>493</v>
      </c>
      <c r="M225" s="7">
        <v>169</v>
      </c>
      <c r="N225" s="7">
        <v>0</v>
      </c>
      <c r="O225" s="7">
        <v>1023</v>
      </c>
      <c r="P225" s="7">
        <f>SUM(dane3[[#This Row],[RoomService]:[VRDeck]])</f>
        <v>1861</v>
      </c>
      <c r="Q225" t="s">
        <v>11731</v>
      </c>
      <c r="R225" t="b">
        <v>0</v>
      </c>
    </row>
    <row r="226" spans="1:18" x14ac:dyDescent="0.3">
      <c r="A226" t="s">
        <v>631</v>
      </c>
      <c r="B226">
        <f>MID(dane3[[#This Row],[PassengerId]],1,4)+0</f>
        <v>241</v>
      </c>
      <c r="C226" t="s">
        <v>14</v>
      </c>
      <c r="D226" t="b">
        <v>0</v>
      </c>
      <c r="E226" t="s">
        <v>632</v>
      </c>
      <c r="F226" t="str">
        <f>MID($E226,1,1)</f>
        <v>E</v>
      </c>
      <c r="G226" t="str">
        <f>IFERROR(MID($E226,SEARCH("/",$E226,SEARCH("/",$E226)+1)+1,1),"")</f>
        <v>P</v>
      </c>
      <c r="H226" t="s">
        <v>46</v>
      </c>
      <c r="I226">
        <v>33</v>
      </c>
      <c r="J226" t="b">
        <v>0</v>
      </c>
      <c r="K226" s="7">
        <v>0</v>
      </c>
      <c r="L226" s="7">
        <v>1249</v>
      </c>
      <c r="M226" s="7">
        <v>0</v>
      </c>
      <c r="N226" s="7">
        <v>4812</v>
      </c>
      <c r="O226" s="7">
        <v>1116</v>
      </c>
      <c r="P226" s="7">
        <f>SUM(dane3[[#This Row],[RoomService]:[VRDeck]])</f>
        <v>7177</v>
      </c>
      <c r="Q226" t="s">
        <v>633</v>
      </c>
      <c r="R226" t="b">
        <v>0</v>
      </c>
    </row>
    <row r="227" spans="1:18" x14ac:dyDescent="0.3">
      <c r="A227" t="s">
        <v>12643</v>
      </c>
      <c r="B227">
        <f>MID(dane3[[#This Row],[PassengerId]],1,4)+0</f>
        <v>4933</v>
      </c>
      <c r="C227" t="s">
        <v>53</v>
      </c>
      <c r="D227" t="b">
        <v>0</v>
      </c>
      <c r="E227" t="s">
        <v>12641</v>
      </c>
      <c r="F227" t="str">
        <f>MID($E227,1,1)</f>
        <v>F</v>
      </c>
      <c r="G227" t="str">
        <f>IFERROR(MID($E227,SEARCH("/",$E227,SEARCH("/",$E227)+1)+1,1),"")</f>
        <v>S</v>
      </c>
      <c r="H227" t="s">
        <v>16</v>
      </c>
      <c r="I227">
        <v>16</v>
      </c>
      <c r="J227" t="b">
        <v>0</v>
      </c>
      <c r="K227" s="7">
        <v>2083</v>
      </c>
      <c r="L227" s="7">
        <v>0</v>
      </c>
      <c r="M227" s="7">
        <v>10</v>
      </c>
      <c r="N227" s="7">
        <v>0</v>
      </c>
      <c r="O227" s="7">
        <v>0</v>
      </c>
      <c r="P227" s="7">
        <f>SUM(dane3[[#This Row],[RoomService]:[VRDeck]])</f>
        <v>2093</v>
      </c>
      <c r="Q227" t="s">
        <v>12644</v>
      </c>
      <c r="R227" t="b">
        <v>0</v>
      </c>
    </row>
    <row r="228" spans="1:18" x14ac:dyDescent="0.3">
      <c r="A228" t="s">
        <v>637</v>
      </c>
      <c r="B228">
        <f>MID(dane3[[#This Row],[PassengerId]],1,4)+0</f>
        <v>243</v>
      </c>
      <c r="C228" t="s">
        <v>19</v>
      </c>
      <c r="D228" t="b">
        <v>1</v>
      </c>
      <c r="E228" t="s">
        <v>638</v>
      </c>
      <c r="F228" t="str">
        <f>MID($E228,1,1)</f>
        <v>G</v>
      </c>
      <c r="G228" t="str">
        <f>IFERROR(MID($E228,SEARCH("/",$E228,SEARCH("/",$E228)+1)+1,1),"")</f>
        <v>S</v>
      </c>
      <c r="H228" t="s">
        <v>16</v>
      </c>
      <c r="I228">
        <v>21</v>
      </c>
      <c r="J228" t="b">
        <v>0</v>
      </c>
      <c r="K228" s="7">
        <v>0</v>
      </c>
      <c r="L228" s="7">
        <v>0</v>
      </c>
      <c r="M228" s="7">
        <v>0</v>
      </c>
      <c r="N228" s="7">
        <v>0</v>
      </c>
      <c r="O228" s="7">
        <v>0</v>
      </c>
      <c r="P228" s="7">
        <f>SUM(dane3[[#This Row],[RoomService]:[VRDeck]])</f>
        <v>0</v>
      </c>
      <c r="Q228" t="s">
        <v>639</v>
      </c>
      <c r="R228" t="b">
        <v>0</v>
      </c>
    </row>
    <row r="229" spans="1:18" x14ac:dyDescent="0.3">
      <c r="A229" t="s">
        <v>10929</v>
      </c>
      <c r="B229">
        <f>MID(dane3[[#This Row],[PassengerId]],1,4)+0</f>
        <v>4261</v>
      </c>
      <c r="C229" t="s">
        <v>53</v>
      </c>
      <c r="D229" t="b">
        <v>0</v>
      </c>
      <c r="E229" t="s">
        <v>10930</v>
      </c>
      <c r="F229" t="str">
        <f>MID($E229,1,1)</f>
        <v>D</v>
      </c>
      <c r="G229" t="str">
        <f>IFERROR(MID($E229,SEARCH("/",$E229,SEARCH("/",$E229)+1)+1,1),"")</f>
        <v>S</v>
      </c>
      <c r="H229" t="s">
        <v>46</v>
      </c>
      <c r="I229">
        <v>56</v>
      </c>
      <c r="J229" t="b">
        <v>0</v>
      </c>
      <c r="K229" s="7">
        <v>412</v>
      </c>
      <c r="L229" s="7">
        <v>492</v>
      </c>
      <c r="M229" s="7">
        <v>9</v>
      </c>
      <c r="N229" s="7">
        <v>117</v>
      </c>
      <c r="O229" s="7">
        <v>33</v>
      </c>
      <c r="P229" s="7">
        <f>SUM(dane3[[#This Row],[RoomService]:[VRDeck]])</f>
        <v>1063</v>
      </c>
      <c r="Q229" t="s">
        <v>10931</v>
      </c>
      <c r="R229" t="b">
        <v>1</v>
      </c>
    </row>
    <row r="230" spans="1:18" x14ac:dyDescent="0.3">
      <c r="A230" t="s">
        <v>9517</v>
      </c>
      <c r="B230">
        <f>MID(dane3[[#This Row],[PassengerId]],1,4)+0</f>
        <v>3744</v>
      </c>
      <c r="C230" t="s">
        <v>53</v>
      </c>
      <c r="D230" t="b">
        <v>0</v>
      </c>
      <c r="E230" t="s">
        <v>9518</v>
      </c>
      <c r="F230" t="str">
        <f>MID($E230,1,1)</f>
        <v>E</v>
      </c>
      <c r="G230" t="str">
        <f>IFERROR(MID($E230,SEARCH("/",$E230,SEARCH("/",$E230)+1)+1,1),"")</f>
        <v>S</v>
      </c>
      <c r="H230" t="s">
        <v>32</v>
      </c>
      <c r="I230">
        <v>34</v>
      </c>
      <c r="J230" t="b">
        <v>1</v>
      </c>
      <c r="K230" s="7">
        <v>0</v>
      </c>
      <c r="L230" s="7">
        <v>490</v>
      </c>
      <c r="M230" s="7">
        <v>869</v>
      </c>
      <c r="N230" s="7">
        <v>0</v>
      </c>
      <c r="O230" s="7">
        <v>0</v>
      </c>
      <c r="P230" s="7">
        <f>SUM(dane3[[#This Row],[RoomService]:[VRDeck]])</f>
        <v>1359</v>
      </c>
      <c r="Q230" t="s">
        <v>9519</v>
      </c>
      <c r="R230" t="b">
        <v>1</v>
      </c>
    </row>
    <row r="231" spans="1:18" x14ac:dyDescent="0.3">
      <c r="A231" t="s">
        <v>645</v>
      </c>
      <c r="B231">
        <f>MID(dane3[[#This Row],[PassengerId]],1,4)+0</f>
        <v>245</v>
      </c>
      <c r="C231" t="s">
        <v>14</v>
      </c>
      <c r="D231" t="b">
        <v>0</v>
      </c>
      <c r="E231" t="s">
        <v>646</v>
      </c>
      <c r="F231" t="str">
        <f>MID($E231,1,1)</f>
        <v>C</v>
      </c>
      <c r="G231" t="str">
        <f>IFERROR(MID($E231,SEARCH("/",$E231,SEARCH("/",$E231)+1)+1,1),"")</f>
        <v>P</v>
      </c>
      <c r="H231" t="s">
        <v>46</v>
      </c>
      <c r="I231">
        <v>46</v>
      </c>
      <c r="J231" t="b">
        <v>0</v>
      </c>
      <c r="K231" s="7">
        <v>0</v>
      </c>
      <c r="L231" s="7">
        <v>3571</v>
      </c>
      <c r="M231" s="7">
        <v>0</v>
      </c>
      <c r="N231" s="7">
        <v>0</v>
      </c>
      <c r="O231" s="7">
        <v>7</v>
      </c>
      <c r="P231" s="7">
        <f>SUM(dane3[[#This Row],[RoomService]:[VRDeck]])</f>
        <v>3578</v>
      </c>
      <c r="Q231" t="s">
        <v>647</v>
      </c>
      <c r="R231" t="b">
        <v>1</v>
      </c>
    </row>
    <row r="232" spans="1:18" x14ac:dyDescent="0.3">
      <c r="A232" t="s">
        <v>648</v>
      </c>
      <c r="B232">
        <f>MID(dane3[[#This Row],[PassengerId]],1,4)+0</f>
        <v>245</v>
      </c>
      <c r="C232" t="s">
        <v>14</v>
      </c>
      <c r="D232" t="b">
        <v>0</v>
      </c>
      <c r="E232" t="s">
        <v>646</v>
      </c>
      <c r="F232" t="str">
        <f>MID($E232,1,1)</f>
        <v>C</v>
      </c>
      <c r="G232" t="str">
        <f>IFERROR(MID($E232,SEARCH("/",$E232,SEARCH("/",$E232)+1)+1,1),"")</f>
        <v>P</v>
      </c>
      <c r="H232" t="s">
        <v>16</v>
      </c>
      <c r="I232">
        <v>33</v>
      </c>
      <c r="J232" t="b">
        <v>0</v>
      </c>
      <c r="K232" s="7">
        <v>0</v>
      </c>
      <c r="L232" s="7">
        <v>86</v>
      </c>
      <c r="M232" s="7">
        <v>796</v>
      </c>
      <c r="N232" s="7">
        <v>584</v>
      </c>
      <c r="O232" s="7">
        <v>10912</v>
      </c>
      <c r="P232" s="7">
        <f>SUM(dane3[[#This Row],[RoomService]:[VRDeck]])</f>
        <v>12378</v>
      </c>
      <c r="Q232" t="s">
        <v>649</v>
      </c>
      <c r="R232" t="b">
        <v>0</v>
      </c>
    </row>
    <row r="233" spans="1:18" x14ac:dyDescent="0.3">
      <c r="A233" t="s">
        <v>6869</v>
      </c>
      <c r="B233">
        <f>MID(dane3[[#This Row],[PassengerId]],1,4)+0</f>
        <v>2697</v>
      </c>
      <c r="C233" t="s">
        <v>53</v>
      </c>
      <c r="D233" t="b">
        <v>0</v>
      </c>
      <c r="E233" t="s">
        <v>6870</v>
      </c>
      <c r="F233" t="str">
        <f>MID($E233,1,1)</f>
        <v>D</v>
      </c>
      <c r="G233" t="str">
        <f>IFERROR(MID($E233,SEARCH("/",$E233,SEARCH("/",$E233)+1)+1,1),"")</f>
        <v>S</v>
      </c>
      <c r="H233" t="s">
        <v>16</v>
      </c>
      <c r="I233">
        <v>27</v>
      </c>
      <c r="J233" t="b">
        <v>0</v>
      </c>
      <c r="K233" s="7">
        <v>1893</v>
      </c>
      <c r="L233" s="7">
        <v>487</v>
      </c>
      <c r="M233" s="7">
        <v>4</v>
      </c>
      <c r="N233" s="7">
        <v>0</v>
      </c>
      <c r="O233" s="7">
        <v>0</v>
      </c>
      <c r="P233" s="7">
        <f>SUM(dane3[[#This Row],[RoomService]:[VRDeck]])</f>
        <v>2384</v>
      </c>
      <c r="Q233" t="s">
        <v>6871</v>
      </c>
      <c r="R233" t="b">
        <v>0</v>
      </c>
    </row>
    <row r="234" spans="1:18" x14ac:dyDescent="0.3">
      <c r="A234" t="s">
        <v>653</v>
      </c>
      <c r="B234">
        <f>MID(dane3[[#This Row],[PassengerId]],1,4)+0</f>
        <v>248</v>
      </c>
      <c r="C234" t="s">
        <v>14</v>
      </c>
      <c r="D234" t="b">
        <v>0</v>
      </c>
      <c r="E234" t="s">
        <v>654</v>
      </c>
      <c r="F234" t="str">
        <f>MID($E234,1,1)</f>
        <v>C</v>
      </c>
      <c r="G234" t="str">
        <f>IFERROR(MID($E234,SEARCH("/",$E234,SEARCH("/",$E234)+1)+1,1),"")</f>
        <v>S</v>
      </c>
      <c r="H234" t="s">
        <v>16</v>
      </c>
      <c r="I234">
        <v>33</v>
      </c>
      <c r="J234" t="b">
        <v>0</v>
      </c>
      <c r="K234" s="7">
        <v>0</v>
      </c>
      <c r="L234" s="7">
        <v>1</v>
      </c>
      <c r="M234" s="7">
        <v>0</v>
      </c>
      <c r="N234" s="7">
        <v>8620</v>
      </c>
      <c r="O234" s="7">
        <v>1063</v>
      </c>
      <c r="P234" s="7">
        <f>SUM(dane3[[#This Row],[RoomService]:[VRDeck]])</f>
        <v>9684</v>
      </c>
      <c r="Q234" t="s">
        <v>655</v>
      </c>
      <c r="R234" t="b">
        <v>0</v>
      </c>
    </row>
    <row r="235" spans="1:18" x14ac:dyDescent="0.3">
      <c r="A235" t="s">
        <v>656</v>
      </c>
      <c r="B235">
        <f>MID(dane3[[#This Row],[PassengerId]],1,4)+0</f>
        <v>250</v>
      </c>
      <c r="C235" t="s">
        <v>19</v>
      </c>
      <c r="D235" t="b">
        <v>1</v>
      </c>
      <c r="E235" t="s">
        <v>657</v>
      </c>
      <c r="F235" t="str">
        <f>MID($E235,1,1)</f>
        <v>G</v>
      </c>
      <c r="G235" t="str">
        <f>IFERROR(MID($E235,SEARCH("/",$E235,SEARCH("/",$E235)+1)+1,1),"")</f>
        <v>S</v>
      </c>
      <c r="H235" t="s">
        <v>32</v>
      </c>
      <c r="I235">
        <v>47</v>
      </c>
      <c r="J235" t="b">
        <v>0</v>
      </c>
      <c r="K235" s="7">
        <v>0</v>
      </c>
      <c r="L235" s="7">
        <v>0</v>
      </c>
      <c r="M235" s="7">
        <v>0</v>
      </c>
      <c r="N235" s="7">
        <v>0</v>
      </c>
      <c r="O235" s="7">
        <v>0</v>
      </c>
      <c r="P235" s="7">
        <f>SUM(dane3[[#This Row],[RoomService]:[VRDeck]])</f>
        <v>0</v>
      </c>
      <c r="Q235" t="s">
        <v>658</v>
      </c>
      <c r="R235" t="b">
        <v>0</v>
      </c>
    </row>
    <row r="236" spans="1:18" x14ac:dyDescent="0.3">
      <c r="A236" t="s">
        <v>659</v>
      </c>
      <c r="B236">
        <f>MID(dane3[[#This Row],[PassengerId]],1,4)+0</f>
        <v>251</v>
      </c>
      <c r="C236" t="s">
        <v>14</v>
      </c>
      <c r="D236" t="b">
        <v>1</v>
      </c>
      <c r="E236" t="s">
        <v>660</v>
      </c>
      <c r="F236" t="str">
        <f>MID($E236,1,1)</f>
        <v>C</v>
      </c>
      <c r="G236" t="str">
        <f>IFERROR(MID($E236,SEARCH("/",$E236,SEARCH("/",$E236)+1)+1,1),"")</f>
        <v>S</v>
      </c>
      <c r="H236" t="s">
        <v>46</v>
      </c>
      <c r="I236">
        <v>54</v>
      </c>
      <c r="J236" t="b">
        <v>0</v>
      </c>
      <c r="K236" s="7">
        <v>0</v>
      </c>
      <c r="L236" s="7">
        <v>0</v>
      </c>
      <c r="M236" s="7">
        <v>0</v>
      </c>
      <c r="N236" s="7">
        <v>0</v>
      </c>
      <c r="O236" s="7">
        <v>0</v>
      </c>
      <c r="P236" s="7">
        <f>SUM(dane3[[#This Row],[RoomService]:[VRDeck]])</f>
        <v>0</v>
      </c>
      <c r="Q236" t="s">
        <v>661</v>
      </c>
      <c r="R236" t="b">
        <v>1</v>
      </c>
    </row>
    <row r="237" spans="1:18" x14ac:dyDescent="0.3">
      <c r="A237" t="s">
        <v>662</v>
      </c>
      <c r="B237">
        <f>MID(dane3[[#This Row],[PassengerId]],1,4)+0</f>
        <v>252</v>
      </c>
      <c r="C237" t="s">
        <v>19</v>
      </c>
      <c r="D237" t="b">
        <v>0</v>
      </c>
      <c r="E237" t="s">
        <v>663</v>
      </c>
      <c r="F237" t="str">
        <f>MID($E237,1,1)</f>
        <v>F</v>
      </c>
      <c r="G237" t="str">
        <f>IFERROR(MID($E237,SEARCH("/",$E237,SEARCH("/",$E237)+1)+1,1),"")</f>
        <v>P</v>
      </c>
      <c r="H237" t="s">
        <v>16</v>
      </c>
      <c r="I237">
        <v>30</v>
      </c>
      <c r="J237" t="b">
        <v>0</v>
      </c>
      <c r="K237" s="7">
        <v>335</v>
      </c>
      <c r="L237" s="7">
        <v>695</v>
      </c>
      <c r="M237" s="7">
        <v>541</v>
      </c>
      <c r="N237" s="7">
        <v>0</v>
      </c>
      <c r="O237" s="7">
        <v>0</v>
      </c>
      <c r="P237" s="7">
        <f>SUM(dane3[[#This Row],[RoomService]:[VRDeck]])</f>
        <v>1571</v>
      </c>
      <c r="Q237" t="s">
        <v>664</v>
      </c>
      <c r="R237" t="b">
        <v>0</v>
      </c>
    </row>
    <row r="238" spans="1:18" x14ac:dyDescent="0.3">
      <c r="A238" t="s">
        <v>665</v>
      </c>
      <c r="B238">
        <f>MID(dane3[[#This Row],[PassengerId]],1,4)+0</f>
        <v>253</v>
      </c>
      <c r="C238" t="s">
        <v>19</v>
      </c>
      <c r="D238" t="b">
        <v>0</v>
      </c>
      <c r="E238" t="s">
        <v>666</v>
      </c>
      <c r="F238" t="str">
        <f>MID($E238,1,1)</f>
        <v>G</v>
      </c>
      <c r="G238" t="str">
        <f>IFERROR(MID($E238,SEARCH("/",$E238,SEARCH("/",$E238)+1)+1,1),"")</f>
        <v>P</v>
      </c>
      <c r="H238" t="s">
        <v>16</v>
      </c>
      <c r="I238">
        <v>29</v>
      </c>
      <c r="J238" t="b">
        <v>0</v>
      </c>
      <c r="K238" s="7">
        <v>272</v>
      </c>
      <c r="L238" s="7">
        <v>615</v>
      </c>
      <c r="M238" s="7">
        <v>0</v>
      </c>
      <c r="N238" s="7">
        <v>0</v>
      </c>
      <c r="O238" s="7">
        <v>1</v>
      </c>
      <c r="P238" s="7">
        <f>SUM(dane3[[#This Row],[RoomService]:[VRDeck]])</f>
        <v>888</v>
      </c>
      <c r="Q238" t="s">
        <v>667</v>
      </c>
      <c r="R238" t="b">
        <v>0</v>
      </c>
    </row>
    <row r="239" spans="1:18" x14ac:dyDescent="0.3">
      <c r="A239" t="s">
        <v>668</v>
      </c>
      <c r="B239">
        <f>MID(dane3[[#This Row],[PassengerId]],1,4)+0</f>
        <v>254</v>
      </c>
      <c r="C239" t="s">
        <v>19</v>
      </c>
      <c r="D239" t="b">
        <v>0</v>
      </c>
      <c r="E239" t="s">
        <v>669</v>
      </c>
      <c r="F239" t="str">
        <f>MID($E239,1,1)</f>
        <v>F</v>
      </c>
      <c r="G239" t="str">
        <f>IFERROR(MID($E239,SEARCH("/",$E239,SEARCH("/",$E239)+1)+1,1),"")</f>
        <v>P</v>
      </c>
      <c r="H239" t="s">
        <v>16</v>
      </c>
      <c r="I239">
        <v>21</v>
      </c>
      <c r="J239" t="b">
        <v>0</v>
      </c>
      <c r="K239" s="7">
        <v>702</v>
      </c>
      <c r="L239" s="7">
        <v>172</v>
      </c>
      <c r="M239" s="7">
        <v>408</v>
      </c>
      <c r="N239" s="7">
        <v>2</v>
      </c>
      <c r="O239" s="7">
        <v>6</v>
      </c>
      <c r="P239" s="7">
        <f>SUM(dane3[[#This Row],[RoomService]:[VRDeck]])</f>
        <v>1290</v>
      </c>
      <c r="Q239" t="s">
        <v>670</v>
      </c>
      <c r="R239" t="b">
        <v>1</v>
      </c>
    </row>
    <row r="240" spans="1:18" x14ac:dyDescent="0.3">
      <c r="A240" t="s">
        <v>671</v>
      </c>
      <c r="B240">
        <f>MID(dane3[[#This Row],[PassengerId]],1,4)+0</f>
        <v>255</v>
      </c>
      <c r="C240" t="s">
        <v>14</v>
      </c>
      <c r="D240" t="b">
        <v>1</v>
      </c>
      <c r="E240" t="s">
        <v>672</v>
      </c>
      <c r="F240" t="str">
        <f>MID($E240,1,1)</f>
        <v>A</v>
      </c>
      <c r="G240" t="str">
        <f>IFERROR(MID($E240,SEARCH("/",$E240,SEARCH("/",$E240)+1)+1,1),"")</f>
        <v>S</v>
      </c>
      <c r="H240" t="s">
        <v>16</v>
      </c>
      <c r="I240">
        <v>24</v>
      </c>
      <c r="J240" t="b">
        <v>0</v>
      </c>
      <c r="K240" s="7">
        <v>0</v>
      </c>
      <c r="L240" s="7">
        <v>0</v>
      </c>
      <c r="M240" s="7">
        <v>0</v>
      </c>
      <c r="N240" s="7">
        <v>0</v>
      </c>
      <c r="O240" s="7">
        <v>0</v>
      </c>
      <c r="P240" s="7">
        <f>SUM(dane3[[#This Row],[RoomService]:[VRDeck]])</f>
        <v>0</v>
      </c>
      <c r="Q240" t="s">
        <v>673</v>
      </c>
      <c r="R240" t="b">
        <v>1</v>
      </c>
    </row>
    <row r="241" spans="1:18" x14ac:dyDescent="0.3">
      <c r="A241" t="s">
        <v>15222</v>
      </c>
      <c r="B241">
        <f>MID(dane3[[#This Row],[PassengerId]],1,4)+0</f>
        <v>5933</v>
      </c>
      <c r="C241" t="s">
        <v>53</v>
      </c>
      <c r="D241" t="b">
        <v>0</v>
      </c>
      <c r="E241" t="s">
        <v>15223</v>
      </c>
      <c r="F241" t="str">
        <f>MID($E241,1,1)</f>
        <v>F</v>
      </c>
      <c r="G241" t="str">
        <f>IFERROR(MID($E241,SEARCH("/",$E241,SEARCH("/",$E241)+1)+1,1),"")</f>
        <v>S</v>
      </c>
      <c r="H241" t="s">
        <v>16</v>
      </c>
      <c r="I241">
        <v>34</v>
      </c>
      <c r="J241" t="b">
        <v>0</v>
      </c>
      <c r="K241" s="7">
        <v>1547</v>
      </c>
      <c r="L241" s="7">
        <v>485</v>
      </c>
      <c r="M241" s="7">
        <v>97</v>
      </c>
      <c r="N241" s="7">
        <v>59</v>
      </c>
      <c r="O241" s="7">
        <v>0</v>
      </c>
      <c r="P241" s="7">
        <f>SUM(dane3[[#This Row],[RoomService]:[VRDeck]])</f>
        <v>2188</v>
      </c>
      <c r="Q241" t="s">
        <v>15224</v>
      </c>
      <c r="R241" t="b">
        <v>0</v>
      </c>
    </row>
    <row r="242" spans="1:18" x14ac:dyDescent="0.3">
      <c r="A242" t="s">
        <v>22653</v>
      </c>
      <c r="B242">
        <f>MID(dane3[[#This Row],[PassengerId]],1,4)+0</f>
        <v>8852</v>
      </c>
      <c r="C242" t="s">
        <v>53</v>
      </c>
      <c r="D242" t="b">
        <v>0</v>
      </c>
      <c r="E242" t="s">
        <v>22651</v>
      </c>
      <c r="F242" t="str">
        <f>MID($E242,1,1)</f>
        <v>D</v>
      </c>
      <c r="G242" t="str">
        <f>IFERROR(MID($E242,SEARCH("/",$E242,SEARCH("/",$E242)+1)+1,1),"")</f>
        <v>P</v>
      </c>
      <c r="H242" t="s">
        <v>16</v>
      </c>
      <c r="I242">
        <v>41</v>
      </c>
      <c r="J242" t="b">
        <v>1</v>
      </c>
      <c r="K242" s="7">
        <v>22</v>
      </c>
      <c r="L242" s="7">
        <v>484</v>
      </c>
      <c r="M242" s="7">
        <v>354</v>
      </c>
      <c r="N242" s="7">
        <v>0</v>
      </c>
      <c r="O242" s="7">
        <v>0</v>
      </c>
      <c r="P242" s="7">
        <f>SUM(dane3[[#This Row],[RoomService]:[VRDeck]])</f>
        <v>860</v>
      </c>
      <c r="Q242" t="s">
        <v>22654</v>
      </c>
      <c r="R242" t="b">
        <v>0</v>
      </c>
    </row>
    <row r="243" spans="1:18" x14ac:dyDescent="0.3">
      <c r="A243" t="s">
        <v>679</v>
      </c>
      <c r="B243">
        <f>MID(dane3[[#This Row],[PassengerId]],1,4)+0</f>
        <v>258</v>
      </c>
      <c r="C243" t="s">
        <v>19</v>
      </c>
      <c r="D243" t="b">
        <v>0</v>
      </c>
      <c r="E243" t="s">
        <v>680</v>
      </c>
      <c r="F243" t="str">
        <f>MID($E243,1,1)</f>
        <v>F</v>
      </c>
      <c r="G243" t="str">
        <f>IFERROR(MID($E243,SEARCH("/",$E243,SEARCH("/",$E243)+1)+1,1),"")</f>
        <v>S</v>
      </c>
      <c r="H243" t="s">
        <v>16</v>
      </c>
      <c r="I243">
        <v>22</v>
      </c>
      <c r="J243" t="b">
        <v>0</v>
      </c>
      <c r="K243" s="7">
        <v>0</v>
      </c>
      <c r="L243" s="7">
        <v>0</v>
      </c>
      <c r="M243" s="7">
        <v>313</v>
      </c>
      <c r="N243" s="7">
        <v>299</v>
      </c>
      <c r="O243" s="7">
        <v>92</v>
      </c>
      <c r="P243" s="7">
        <f>SUM(dane3[[#This Row],[RoomService]:[VRDeck]])</f>
        <v>704</v>
      </c>
      <c r="Q243" t="s">
        <v>681</v>
      </c>
      <c r="R243" t="b">
        <v>0</v>
      </c>
    </row>
    <row r="244" spans="1:18" x14ac:dyDescent="0.3">
      <c r="A244" t="s">
        <v>682</v>
      </c>
      <c r="B244">
        <f>MID(dane3[[#This Row],[PassengerId]],1,4)+0</f>
        <v>260</v>
      </c>
      <c r="C244" t="s">
        <v>14</v>
      </c>
      <c r="D244" t="b">
        <v>0</v>
      </c>
      <c r="E244" t="s">
        <v>683</v>
      </c>
      <c r="F244" t="str">
        <f>MID($E244,1,1)</f>
        <v>E</v>
      </c>
      <c r="G244" t="str">
        <f>IFERROR(MID($E244,SEARCH("/",$E244,SEARCH("/",$E244)+1)+1,1),"")</f>
        <v>S</v>
      </c>
      <c r="H244" t="s">
        <v>16</v>
      </c>
      <c r="I244">
        <v>26</v>
      </c>
      <c r="J244" t="b">
        <v>0</v>
      </c>
      <c r="K244" s="7">
        <v>0</v>
      </c>
      <c r="L244" s="7">
        <v>4810</v>
      </c>
      <c r="M244" s="7">
        <v>0</v>
      </c>
      <c r="N244" s="7">
        <v>981</v>
      </c>
      <c r="O244" s="7">
        <v>2054</v>
      </c>
      <c r="P244" s="7">
        <f>SUM(dane3[[#This Row],[RoomService]:[VRDeck]])</f>
        <v>7845</v>
      </c>
      <c r="Q244" t="s">
        <v>684</v>
      </c>
      <c r="R244" t="b">
        <v>0</v>
      </c>
    </row>
    <row r="245" spans="1:18" x14ac:dyDescent="0.3">
      <c r="A245" t="s">
        <v>685</v>
      </c>
      <c r="B245">
        <f>MID(dane3[[#This Row],[PassengerId]],1,4)+0</f>
        <v>261</v>
      </c>
      <c r="C245" t="s">
        <v>19</v>
      </c>
      <c r="D245" t="b">
        <v>0</v>
      </c>
      <c r="E245" t="s">
        <v>686</v>
      </c>
      <c r="F245" t="str">
        <f>MID($E245,1,1)</f>
        <v>F</v>
      </c>
      <c r="G245" t="str">
        <f>IFERROR(MID($E245,SEARCH("/",$E245,SEARCH("/",$E245)+1)+1,1),"")</f>
        <v>P</v>
      </c>
      <c r="H245" t="s">
        <v>16</v>
      </c>
      <c r="I245">
        <v>26</v>
      </c>
      <c r="J245" t="b">
        <v>0</v>
      </c>
      <c r="K245" s="7">
        <v>66</v>
      </c>
      <c r="L245" s="7">
        <v>29</v>
      </c>
      <c r="M245" s="7">
        <v>0</v>
      </c>
      <c r="N245" s="7">
        <v>0</v>
      </c>
      <c r="O245" s="7">
        <v>803</v>
      </c>
      <c r="P245" s="7">
        <f>SUM(dane3[[#This Row],[RoomService]:[VRDeck]])</f>
        <v>898</v>
      </c>
      <c r="Q245" t="s">
        <v>687</v>
      </c>
      <c r="R245" t="b">
        <v>0</v>
      </c>
    </row>
    <row r="246" spans="1:18" x14ac:dyDescent="0.3">
      <c r="A246" t="s">
        <v>688</v>
      </c>
      <c r="B246">
        <f>MID(dane3[[#This Row],[PassengerId]],1,4)+0</f>
        <v>263</v>
      </c>
      <c r="C246" t="s">
        <v>19</v>
      </c>
      <c r="D246" t="b">
        <v>1</v>
      </c>
      <c r="E246" t="s">
        <v>689</v>
      </c>
      <c r="F246" t="str">
        <f>MID($E246,1,1)</f>
        <v>G</v>
      </c>
      <c r="G246" t="str">
        <f>IFERROR(MID($E246,SEARCH("/",$E246,SEARCH("/",$E246)+1)+1,1),"")</f>
        <v>P</v>
      </c>
      <c r="H246" t="s">
        <v>16</v>
      </c>
      <c r="I246">
        <v>28</v>
      </c>
      <c r="J246" t="b">
        <v>0</v>
      </c>
      <c r="K246" s="7">
        <v>0</v>
      </c>
      <c r="L246" s="7">
        <v>0</v>
      </c>
      <c r="M246" s="7">
        <v>0</v>
      </c>
      <c r="N246" s="7">
        <v>0</v>
      </c>
      <c r="O246" s="7">
        <v>0</v>
      </c>
      <c r="P246" s="7">
        <f>SUM(dane3[[#This Row],[RoomService]:[VRDeck]])</f>
        <v>0</v>
      </c>
      <c r="Q246" t="s">
        <v>690</v>
      </c>
      <c r="R246" t="b">
        <v>1</v>
      </c>
    </row>
    <row r="247" spans="1:18" x14ac:dyDescent="0.3">
      <c r="A247" t="s">
        <v>691</v>
      </c>
      <c r="B247">
        <f>MID(dane3[[#This Row],[PassengerId]],1,4)+0</f>
        <v>265</v>
      </c>
      <c r="C247" t="s">
        <v>14</v>
      </c>
      <c r="D247" t="b">
        <v>1</v>
      </c>
      <c r="E247" t="s">
        <v>692</v>
      </c>
      <c r="F247" t="str">
        <f>MID($E247,1,1)</f>
        <v>D</v>
      </c>
      <c r="G247" t="str">
        <f>IFERROR(MID($E247,SEARCH("/",$E247,SEARCH("/",$E247)+1)+1,1),"")</f>
        <v>S</v>
      </c>
      <c r="H247" t="s">
        <v>16</v>
      </c>
      <c r="I247">
        <v>39</v>
      </c>
      <c r="J247" t="b">
        <v>0</v>
      </c>
      <c r="K247" s="7">
        <v>0</v>
      </c>
      <c r="L247" s="7">
        <v>0</v>
      </c>
      <c r="M247" s="7">
        <v>0</v>
      </c>
      <c r="N247" s="7">
        <v>0</v>
      </c>
      <c r="O247" s="7">
        <v>0</v>
      </c>
      <c r="P247" s="7">
        <f>SUM(dane3[[#This Row],[RoomService]:[VRDeck]])</f>
        <v>0</v>
      </c>
      <c r="Q247" t="s">
        <v>693</v>
      </c>
      <c r="R247" t="b">
        <v>1</v>
      </c>
    </row>
    <row r="248" spans="1:18" x14ac:dyDescent="0.3">
      <c r="A248" t="s">
        <v>694</v>
      </c>
      <c r="B248">
        <f>MID(dane3[[#This Row],[PassengerId]],1,4)+0</f>
        <v>267</v>
      </c>
      <c r="C248" t="s">
        <v>19</v>
      </c>
      <c r="D248" t="b">
        <v>0</v>
      </c>
      <c r="E248" t="s">
        <v>695</v>
      </c>
      <c r="F248" t="str">
        <f>MID($E248,1,1)</f>
        <v>F</v>
      </c>
      <c r="G248" t="str">
        <f>IFERROR(MID($E248,SEARCH("/",$E248,SEARCH("/",$E248)+1)+1,1),"")</f>
        <v>S</v>
      </c>
      <c r="H248" t="s">
        <v>16</v>
      </c>
      <c r="I248">
        <v>13</v>
      </c>
      <c r="J248" t="b">
        <v>0</v>
      </c>
      <c r="K248" s="7">
        <v>118</v>
      </c>
      <c r="L248" s="7">
        <v>0</v>
      </c>
      <c r="M248" s="7">
        <v>0</v>
      </c>
      <c r="N248" s="7">
        <v>754</v>
      </c>
      <c r="O248" s="7">
        <v>1</v>
      </c>
      <c r="P248" s="7">
        <f>SUM(dane3[[#This Row],[RoomService]:[VRDeck]])</f>
        <v>873</v>
      </c>
      <c r="Q248" t="s">
        <v>696</v>
      </c>
      <c r="R248" t="b">
        <v>0</v>
      </c>
    </row>
    <row r="249" spans="1:18" x14ac:dyDescent="0.3">
      <c r="A249" t="s">
        <v>697</v>
      </c>
      <c r="B249">
        <f>MID(dane3[[#This Row],[PassengerId]],1,4)+0</f>
        <v>269</v>
      </c>
      <c r="C249" t="s">
        <v>19</v>
      </c>
      <c r="D249" t="b">
        <v>0</v>
      </c>
      <c r="E249" t="s">
        <v>698</v>
      </c>
      <c r="F249" t="str">
        <f>MID($E249,1,1)</f>
        <v>F</v>
      </c>
      <c r="G249" t="str">
        <f>IFERROR(MID($E249,SEARCH("/",$E249,SEARCH("/",$E249)+1)+1,1),"")</f>
        <v>S</v>
      </c>
      <c r="H249" t="s">
        <v>46</v>
      </c>
      <c r="I249">
        <v>47</v>
      </c>
      <c r="J249" t="b">
        <v>0</v>
      </c>
      <c r="K249" s="7">
        <v>0</v>
      </c>
      <c r="L249" s="7">
        <v>231</v>
      </c>
      <c r="M249" s="7">
        <v>592</v>
      </c>
      <c r="N249" s="7">
        <v>0</v>
      </c>
      <c r="O249" s="7">
        <v>0</v>
      </c>
      <c r="P249" s="7">
        <f>SUM(dane3[[#This Row],[RoomService]:[VRDeck]])</f>
        <v>823</v>
      </c>
      <c r="Q249" t="s">
        <v>699</v>
      </c>
      <c r="R249" t="b">
        <v>1</v>
      </c>
    </row>
    <row r="250" spans="1:18" x14ac:dyDescent="0.3">
      <c r="A250" t="s">
        <v>700</v>
      </c>
      <c r="B250">
        <f>MID(dane3[[#This Row],[PassengerId]],1,4)+0</f>
        <v>270</v>
      </c>
      <c r="C250" t="s">
        <v>19</v>
      </c>
      <c r="D250" t="b">
        <v>0</v>
      </c>
      <c r="E250" t="s">
        <v>701</v>
      </c>
      <c r="F250" t="str">
        <f>MID($E250,1,1)</f>
        <v>F</v>
      </c>
      <c r="G250" t="str">
        <f>IFERROR(MID($E250,SEARCH("/",$E250,SEARCH("/",$E250)+1)+1,1),"")</f>
        <v>P</v>
      </c>
      <c r="H250" t="s">
        <v>16</v>
      </c>
      <c r="I250">
        <v>63</v>
      </c>
      <c r="J250" t="b">
        <v>0</v>
      </c>
      <c r="K250" s="7">
        <v>0</v>
      </c>
      <c r="L250" s="7">
        <v>25</v>
      </c>
      <c r="M250" s="7">
        <v>128</v>
      </c>
      <c r="N250" s="7">
        <v>0</v>
      </c>
      <c r="O250" s="7">
        <v>1240</v>
      </c>
      <c r="P250" s="7">
        <f>SUM(dane3[[#This Row],[RoomService]:[VRDeck]])</f>
        <v>1393</v>
      </c>
      <c r="Q250" t="s">
        <v>702</v>
      </c>
      <c r="R250" t="b">
        <v>0</v>
      </c>
    </row>
    <row r="251" spans="1:18" x14ac:dyDescent="0.3">
      <c r="A251" t="s">
        <v>703</v>
      </c>
      <c r="B251">
        <f>MID(dane3[[#This Row],[PassengerId]],1,4)+0</f>
        <v>275</v>
      </c>
      <c r="C251" t="s">
        <v>14</v>
      </c>
      <c r="D251" t="b">
        <v>1</v>
      </c>
      <c r="E251" t="s">
        <v>704</v>
      </c>
      <c r="F251" t="str">
        <f>MID($E251,1,1)</f>
        <v>D</v>
      </c>
      <c r="G251" t="str">
        <f>IFERROR(MID($E251,SEARCH("/",$E251,SEARCH("/",$E251)+1)+1,1),"")</f>
        <v>S</v>
      </c>
      <c r="H251" t="s">
        <v>46</v>
      </c>
      <c r="I251">
        <v>34</v>
      </c>
      <c r="J251" t="b">
        <v>0</v>
      </c>
      <c r="K251" s="7">
        <v>0</v>
      </c>
      <c r="L251" s="7">
        <v>0</v>
      </c>
      <c r="M251" s="7">
        <v>0</v>
      </c>
      <c r="N251" s="7">
        <v>0</v>
      </c>
      <c r="O251" s="7">
        <v>0</v>
      </c>
      <c r="P251" s="7">
        <f>SUM(dane3[[#This Row],[RoomService]:[VRDeck]])</f>
        <v>0</v>
      </c>
      <c r="Q251" t="s">
        <v>705</v>
      </c>
      <c r="R251" t="b">
        <v>1</v>
      </c>
    </row>
    <row r="252" spans="1:18" x14ac:dyDescent="0.3">
      <c r="A252" t="s">
        <v>706</v>
      </c>
      <c r="B252">
        <f>MID(dane3[[#This Row],[PassengerId]],1,4)+0</f>
        <v>277</v>
      </c>
      <c r="C252" t="s">
        <v>19</v>
      </c>
      <c r="D252" t="b">
        <v>0</v>
      </c>
      <c r="E252" t="s">
        <v>707</v>
      </c>
      <c r="F252" t="str">
        <f>MID($E252,1,1)</f>
        <v>F</v>
      </c>
      <c r="G252" t="str">
        <f>IFERROR(MID($E252,SEARCH("/",$E252,SEARCH("/",$E252)+1)+1,1),"")</f>
        <v>P</v>
      </c>
      <c r="H252" t="s">
        <v>46</v>
      </c>
      <c r="I252">
        <v>50</v>
      </c>
      <c r="J252" t="b">
        <v>0</v>
      </c>
      <c r="K252" s="7">
        <v>44</v>
      </c>
      <c r="L252" s="7">
        <v>2390</v>
      </c>
      <c r="M252" s="7">
        <v>0</v>
      </c>
      <c r="N252" s="7">
        <v>53</v>
      </c>
      <c r="O252" s="7">
        <v>0</v>
      </c>
      <c r="P252" s="7">
        <f>SUM(dane3[[#This Row],[RoomService]:[VRDeck]])</f>
        <v>2487</v>
      </c>
      <c r="Q252" t="s">
        <v>708</v>
      </c>
      <c r="R252" t="b">
        <v>1</v>
      </c>
    </row>
    <row r="253" spans="1:18" x14ac:dyDescent="0.3">
      <c r="A253" t="s">
        <v>709</v>
      </c>
      <c r="B253">
        <f>MID(dane3[[#This Row],[PassengerId]],1,4)+0</f>
        <v>278</v>
      </c>
      <c r="C253" t="s">
        <v>19</v>
      </c>
      <c r="D253" t="b">
        <v>0</v>
      </c>
      <c r="E253" t="s">
        <v>39</v>
      </c>
      <c r="F253" t="s">
        <v>23764</v>
      </c>
      <c r="G253" t="str">
        <f>IFERROR(MID($E253,SEARCH("/",$E253,SEARCH("/",$E253)+1)+1,1),"")</f>
        <v/>
      </c>
      <c r="H253" t="s">
        <v>16</v>
      </c>
      <c r="I253">
        <v>35</v>
      </c>
      <c r="J253" t="b">
        <v>0</v>
      </c>
      <c r="K253" s="7">
        <v>0</v>
      </c>
      <c r="L253" s="7">
        <v>0</v>
      </c>
      <c r="M253" s="7">
        <v>0</v>
      </c>
      <c r="N253" s="7">
        <v>888</v>
      </c>
      <c r="O253" s="7">
        <v>0</v>
      </c>
      <c r="P253" s="7">
        <f>SUM(dane3[[#This Row],[RoomService]:[VRDeck]])</f>
        <v>888</v>
      </c>
      <c r="Q253" t="s">
        <v>710</v>
      </c>
      <c r="R253" t="b">
        <v>0</v>
      </c>
    </row>
    <row r="254" spans="1:18" x14ac:dyDescent="0.3">
      <c r="A254" t="s">
        <v>711</v>
      </c>
      <c r="B254">
        <f>MID(dane3[[#This Row],[PassengerId]],1,4)+0</f>
        <v>278</v>
      </c>
      <c r="C254" t="s">
        <v>19</v>
      </c>
      <c r="D254" t="b">
        <v>0</v>
      </c>
      <c r="E254" t="s">
        <v>712</v>
      </c>
      <c r="F254" t="str">
        <f>MID($E254,1,1)</f>
        <v>G</v>
      </c>
      <c r="G254" t="str">
        <f>IFERROR(MID($E254,SEARCH("/",$E254,SEARCH("/",$E254)+1)+1,1),"")</f>
        <v>P</v>
      </c>
      <c r="H254" t="s">
        <v>16</v>
      </c>
      <c r="I254">
        <v>45</v>
      </c>
      <c r="J254" t="b">
        <v>0</v>
      </c>
      <c r="K254" s="7">
        <v>0</v>
      </c>
      <c r="L254" s="7">
        <v>97</v>
      </c>
      <c r="M254" s="7">
        <v>0</v>
      </c>
      <c r="N254" s="7">
        <v>14</v>
      </c>
      <c r="O254" s="7">
        <v>333</v>
      </c>
      <c r="P254" s="7">
        <f>SUM(dane3[[#This Row],[RoomService]:[VRDeck]])</f>
        <v>444</v>
      </c>
      <c r="Q254" t="s">
        <v>713</v>
      </c>
      <c r="R254" t="b">
        <v>0</v>
      </c>
    </row>
    <row r="255" spans="1:18" x14ac:dyDescent="0.3">
      <c r="A255" t="s">
        <v>714</v>
      </c>
      <c r="B255">
        <f>MID(dane3[[#This Row],[PassengerId]],1,4)+0</f>
        <v>281</v>
      </c>
      <c r="C255" t="s">
        <v>19</v>
      </c>
      <c r="D255" t="b">
        <v>0</v>
      </c>
      <c r="E255" t="s">
        <v>715</v>
      </c>
      <c r="F255" t="str">
        <f>MID($E255,1,1)</f>
        <v>F</v>
      </c>
      <c r="G255" t="str">
        <f>IFERROR(MID($E255,SEARCH("/",$E255,SEARCH("/",$E255)+1)+1,1),"")</f>
        <v>P</v>
      </c>
      <c r="H255" t="s">
        <v>16</v>
      </c>
      <c r="I255">
        <v>19</v>
      </c>
      <c r="J255" t="b">
        <v>0</v>
      </c>
      <c r="K255" s="7">
        <v>0</v>
      </c>
      <c r="L255" s="7">
        <v>0</v>
      </c>
      <c r="M255" s="7">
        <v>2078</v>
      </c>
      <c r="N255" s="7">
        <v>0</v>
      </c>
      <c r="O255" s="7">
        <v>0</v>
      </c>
      <c r="P255" s="7">
        <f>SUM(dane3[[#This Row],[RoomService]:[VRDeck]])</f>
        <v>2078</v>
      </c>
      <c r="Q255" t="s">
        <v>716</v>
      </c>
      <c r="R255" t="b">
        <v>1</v>
      </c>
    </row>
    <row r="256" spans="1:18" x14ac:dyDescent="0.3">
      <c r="A256" t="s">
        <v>717</v>
      </c>
      <c r="B256">
        <f>MID(dane3[[#This Row],[PassengerId]],1,4)+0</f>
        <v>282</v>
      </c>
      <c r="C256" t="s">
        <v>19</v>
      </c>
      <c r="D256" t="b">
        <v>0</v>
      </c>
      <c r="E256" t="s">
        <v>718</v>
      </c>
      <c r="F256" t="str">
        <f>MID($E256,1,1)</f>
        <v>F</v>
      </c>
      <c r="G256" t="str">
        <f>IFERROR(MID($E256,SEARCH("/",$E256,SEARCH("/",$E256)+1)+1,1),"")</f>
        <v>S</v>
      </c>
      <c r="H256" t="s">
        <v>16</v>
      </c>
      <c r="I256">
        <v>21</v>
      </c>
      <c r="J256" t="b">
        <v>0</v>
      </c>
      <c r="K256" s="7">
        <v>0</v>
      </c>
      <c r="L256" s="7">
        <v>918</v>
      </c>
      <c r="M256" s="7">
        <v>0</v>
      </c>
      <c r="N256" s="7">
        <v>0</v>
      </c>
      <c r="O256" s="7">
        <v>0</v>
      </c>
      <c r="P256" s="7">
        <f>SUM(dane3[[#This Row],[RoomService]:[VRDeck]])</f>
        <v>918</v>
      </c>
      <c r="Q256" t="s">
        <v>719</v>
      </c>
      <c r="R256" t="b">
        <v>1</v>
      </c>
    </row>
    <row r="257" spans="1:18" x14ac:dyDescent="0.3">
      <c r="A257" t="s">
        <v>720</v>
      </c>
      <c r="B257">
        <f>MID(dane3[[#This Row],[PassengerId]],1,4)+0</f>
        <v>283</v>
      </c>
      <c r="C257" t="s">
        <v>19</v>
      </c>
      <c r="D257" t="b">
        <v>1</v>
      </c>
      <c r="E257" t="s">
        <v>721</v>
      </c>
      <c r="F257" t="str">
        <f>MID($E257,1,1)</f>
        <v>G</v>
      </c>
      <c r="G257" t="str">
        <f>IFERROR(MID($E257,SEARCH("/",$E257,SEARCH("/",$E257)+1)+1,1),"")</f>
        <v>P</v>
      </c>
      <c r="H257" t="s">
        <v>32</v>
      </c>
      <c r="I257">
        <v>29</v>
      </c>
      <c r="J257" t="b">
        <v>0</v>
      </c>
      <c r="K257" s="7">
        <v>0</v>
      </c>
      <c r="L257" s="7">
        <v>0</v>
      </c>
      <c r="M257" s="7">
        <v>0</v>
      </c>
      <c r="N257" s="7">
        <v>0</v>
      </c>
      <c r="O257" s="7">
        <v>0</v>
      </c>
      <c r="P257" s="7">
        <f>SUM(dane3[[#This Row],[RoomService]:[VRDeck]])</f>
        <v>0</v>
      </c>
      <c r="Q257" t="s">
        <v>722</v>
      </c>
      <c r="R257" t="b">
        <v>1</v>
      </c>
    </row>
    <row r="258" spans="1:18" x14ac:dyDescent="0.3">
      <c r="A258" t="s">
        <v>723</v>
      </c>
      <c r="B258">
        <f>MID(dane3[[#This Row],[PassengerId]],1,4)+0</f>
        <v>283</v>
      </c>
      <c r="C258" t="s">
        <v>19</v>
      </c>
      <c r="D258" t="b">
        <v>0</v>
      </c>
      <c r="E258" t="s">
        <v>724</v>
      </c>
      <c r="F258" t="str">
        <f>MID($E258,1,1)</f>
        <v>F</v>
      </c>
      <c r="G258" t="str">
        <f>IFERROR(MID($E258,SEARCH("/",$E258,SEARCH("/",$E258)+1)+1,1),"")</f>
        <v>P</v>
      </c>
      <c r="H258" t="s">
        <v>16</v>
      </c>
      <c r="I258">
        <v>22</v>
      </c>
      <c r="J258" t="b">
        <v>0</v>
      </c>
      <c r="K258" s="7">
        <v>146</v>
      </c>
      <c r="L258" s="7">
        <v>654</v>
      </c>
      <c r="M258" s="7">
        <v>1</v>
      </c>
      <c r="N258" s="7">
        <v>0</v>
      </c>
      <c r="O258" s="7">
        <v>2</v>
      </c>
      <c r="P258" s="7">
        <f>SUM(dane3[[#This Row],[RoomService]:[VRDeck]])</f>
        <v>803</v>
      </c>
      <c r="Q258" t="s">
        <v>725</v>
      </c>
      <c r="R258" t="b">
        <v>1</v>
      </c>
    </row>
    <row r="259" spans="1:18" x14ac:dyDescent="0.3">
      <c r="A259" t="s">
        <v>726</v>
      </c>
      <c r="B259">
        <f>MID(dane3[[#This Row],[PassengerId]],1,4)+0</f>
        <v>285</v>
      </c>
      <c r="C259" t="s">
        <v>14</v>
      </c>
      <c r="D259" t="b">
        <v>1</v>
      </c>
      <c r="E259" t="s">
        <v>727</v>
      </c>
      <c r="F259" t="str">
        <f>MID($E259,1,1)</f>
        <v>E</v>
      </c>
      <c r="G259" t="str">
        <f>IFERROR(MID($E259,SEARCH("/",$E259,SEARCH("/",$E259)+1)+1,1),"")</f>
        <v>P</v>
      </c>
      <c r="H259" t="s">
        <v>16</v>
      </c>
      <c r="I259">
        <v>14</v>
      </c>
      <c r="J259" t="b">
        <v>0</v>
      </c>
      <c r="K259" s="7">
        <v>0</v>
      </c>
      <c r="L259" s="7">
        <v>0</v>
      </c>
      <c r="M259" s="7">
        <v>0</v>
      </c>
      <c r="N259" s="7">
        <v>0</v>
      </c>
      <c r="O259" s="7">
        <v>0</v>
      </c>
      <c r="P259" s="7">
        <f>SUM(dane3[[#This Row],[RoomService]:[VRDeck]])</f>
        <v>0</v>
      </c>
      <c r="Q259" t="s">
        <v>728</v>
      </c>
      <c r="R259" t="b">
        <v>1</v>
      </c>
    </row>
    <row r="260" spans="1:18" x14ac:dyDescent="0.3">
      <c r="A260" t="s">
        <v>729</v>
      </c>
      <c r="B260">
        <f>MID(dane3[[#This Row],[PassengerId]],1,4)+0</f>
        <v>285</v>
      </c>
      <c r="C260" t="s">
        <v>14</v>
      </c>
      <c r="D260" t="b">
        <v>1</v>
      </c>
      <c r="E260" t="s">
        <v>727</v>
      </c>
      <c r="F260" t="str">
        <f>MID($E260,1,1)</f>
        <v>E</v>
      </c>
      <c r="G260" t="str">
        <f>IFERROR(MID($E260,SEARCH("/",$E260,SEARCH("/",$E260)+1)+1,1),"")</f>
        <v>P</v>
      </c>
      <c r="H260" t="s">
        <v>46</v>
      </c>
      <c r="I260">
        <v>42</v>
      </c>
      <c r="J260" t="b">
        <v>0</v>
      </c>
      <c r="K260" s="7">
        <v>0</v>
      </c>
      <c r="L260" s="7">
        <v>0</v>
      </c>
      <c r="M260" s="7">
        <v>0</v>
      </c>
      <c r="N260" s="7">
        <v>0</v>
      </c>
      <c r="O260" s="7">
        <v>0</v>
      </c>
      <c r="P260" s="7">
        <f>SUM(dane3[[#This Row],[RoomService]:[VRDeck]])</f>
        <v>0</v>
      </c>
      <c r="Q260" t="s">
        <v>730</v>
      </c>
      <c r="R260" t="b">
        <v>1</v>
      </c>
    </row>
    <row r="261" spans="1:18" x14ac:dyDescent="0.3">
      <c r="A261" t="s">
        <v>731</v>
      </c>
      <c r="B261">
        <f>MID(dane3[[#This Row],[PassengerId]],1,4)+0</f>
        <v>286</v>
      </c>
      <c r="C261" t="s">
        <v>19</v>
      </c>
      <c r="D261" t="b">
        <v>0</v>
      </c>
      <c r="E261" t="s">
        <v>732</v>
      </c>
      <c r="F261" t="str">
        <f>MID($E261,1,1)</f>
        <v>F</v>
      </c>
      <c r="G261" t="str">
        <f>IFERROR(MID($E261,SEARCH("/",$E261,SEARCH("/",$E261)+1)+1,1),"")</f>
        <v>P</v>
      </c>
      <c r="H261" t="s">
        <v>46</v>
      </c>
      <c r="I261">
        <v>57</v>
      </c>
      <c r="J261" t="b">
        <v>0</v>
      </c>
      <c r="K261" s="7">
        <v>3</v>
      </c>
      <c r="L261" s="7">
        <v>1281</v>
      </c>
      <c r="M261" s="7">
        <v>29</v>
      </c>
      <c r="N261" s="7">
        <v>162</v>
      </c>
      <c r="O261" s="7">
        <v>13</v>
      </c>
      <c r="P261" s="7">
        <f>SUM(dane3[[#This Row],[RoomService]:[VRDeck]])</f>
        <v>1488</v>
      </c>
      <c r="Q261" t="s">
        <v>733</v>
      </c>
      <c r="R261" t="b">
        <v>0</v>
      </c>
    </row>
    <row r="262" spans="1:18" x14ac:dyDescent="0.3">
      <c r="A262" t="s">
        <v>734</v>
      </c>
      <c r="B262">
        <f>MID(dane3[[#This Row],[PassengerId]],1,4)+0</f>
        <v>287</v>
      </c>
      <c r="C262" t="s">
        <v>14</v>
      </c>
      <c r="D262" t="b">
        <v>1</v>
      </c>
      <c r="E262" t="s">
        <v>39</v>
      </c>
      <c r="F262" t="s">
        <v>23759</v>
      </c>
      <c r="G262" t="str">
        <f>IFERROR(MID($E262,SEARCH("/",$E262,SEARCH("/",$E262)+1)+1,1),"")</f>
        <v/>
      </c>
      <c r="H262" t="s">
        <v>46</v>
      </c>
      <c r="I262">
        <v>39</v>
      </c>
      <c r="J262" t="b">
        <v>0</v>
      </c>
      <c r="K262" s="7">
        <v>0</v>
      </c>
      <c r="L262" s="7">
        <v>0</v>
      </c>
      <c r="M262" s="7">
        <v>0</v>
      </c>
      <c r="N262" s="7">
        <v>0</v>
      </c>
      <c r="O262" s="7">
        <v>0</v>
      </c>
      <c r="P262" s="7">
        <f>SUM(dane3[[#This Row],[RoomService]:[VRDeck]])</f>
        <v>0</v>
      </c>
      <c r="Q262" t="s">
        <v>735</v>
      </c>
      <c r="R262" t="b">
        <v>1</v>
      </c>
    </row>
    <row r="263" spans="1:18" x14ac:dyDescent="0.3">
      <c r="A263" t="s">
        <v>736</v>
      </c>
      <c r="B263">
        <f>MID(dane3[[#This Row],[PassengerId]],1,4)+0</f>
        <v>287</v>
      </c>
      <c r="C263" t="s">
        <v>14</v>
      </c>
      <c r="D263" t="b">
        <v>0</v>
      </c>
      <c r="E263" t="s">
        <v>737</v>
      </c>
      <c r="F263" t="str">
        <f>MID($E263,1,1)</f>
        <v>B</v>
      </c>
      <c r="G263" t="str">
        <f>IFERROR(MID($E263,SEARCH("/",$E263,SEARCH("/",$E263)+1)+1,1),"")</f>
        <v>P</v>
      </c>
      <c r="H263" t="s">
        <v>16</v>
      </c>
      <c r="I263">
        <v>28</v>
      </c>
      <c r="J263" t="b">
        <v>0</v>
      </c>
      <c r="K263" s="7">
        <v>0</v>
      </c>
      <c r="L263" s="7">
        <v>587</v>
      </c>
      <c r="M263" s="7">
        <v>32</v>
      </c>
      <c r="N263" s="7">
        <v>6</v>
      </c>
      <c r="O263" s="7">
        <v>1460</v>
      </c>
      <c r="P263" s="7">
        <f>SUM(dane3[[#This Row],[RoomService]:[VRDeck]])</f>
        <v>2085</v>
      </c>
      <c r="Q263" t="s">
        <v>738</v>
      </c>
      <c r="R263" t="b">
        <v>0</v>
      </c>
    </row>
    <row r="264" spans="1:18" x14ac:dyDescent="0.3">
      <c r="A264" t="s">
        <v>739</v>
      </c>
      <c r="B264">
        <f>MID(dane3[[#This Row],[PassengerId]],1,4)+0</f>
        <v>288</v>
      </c>
      <c r="C264" t="s">
        <v>19</v>
      </c>
      <c r="D264" t="b">
        <v>0</v>
      </c>
      <c r="E264" t="s">
        <v>740</v>
      </c>
      <c r="F264" t="str">
        <f>MID($E264,1,1)</f>
        <v>F</v>
      </c>
      <c r="G264" t="str">
        <f>IFERROR(MID($E264,SEARCH("/",$E264,SEARCH("/",$E264)+1)+1,1),"")</f>
        <v>S</v>
      </c>
      <c r="H264" t="s">
        <v>46</v>
      </c>
      <c r="I264">
        <v>19</v>
      </c>
      <c r="J264" t="b">
        <v>0</v>
      </c>
      <c r="K264" s="7">
        <v>0</v>
      </c>
      <c r="L264" s="7">
        <v>0</v>
      </c>
      <c r="M264" s="7">
        <v>0</v>
      </c>
      <c r="N264" s="7">
        <v>0</v>
      </c>
      <c r="O264" s="7">
        <v>828</v>
      </c>
      <c r="P264" s="7">
        <f>SUM(dane3[[#This Row],[RoomService]:[VRDeck]])</f>
        <v>828</v>
      </c>
      <c r="Q264" t="s">
        <v>741</v>
      </c>
      <c r="R264" t="b">
        <v>0</v>
      </c>
    </row>
    <row r="265" spans="1:18" x14ac:dyDescent="0.3">
      <c r="A265" t="s">
        <v>742</v>
      </c>
      <c r="B265">
        <f>MID(dane3[[#This Row],[PassengerId]],1,4)+0</f>
        <v>289</v>
      </c>
      <c r="C265" t="s">
        <v>14</v>
      </c>
      <c r="D265" t="b">
        <v>1</v>
      </c>
      <c r="E265" t="s">
        <v>743</v>
      </c>
      <c r="F265" t="str">
        <f>MID($E265,1,1)</f>
        <v>C</v>
      </c>
      <c r="G265" t="str">
        <f>IFERROR(MID($E265,SEARCH("/",$E265,SEARCH("/",$E265)+1)+1,1),"")</f>
        <v>S</v>
      </c>
      <c r="H265" t="s">
        <v>46</v>
      </c>
      <c r="I265">
        <v>19</v>
      </c>
      <c r="J265" t="b">
        <v>0</v>
      </c>
      <c r="K265" s="7">
        <v>0</v>
      </c>
      <c r="L265" s="7">
        <v>0</v>
      </c>
      <c r="M265" s="7">
        <v>0</v>
      </c>
      <c r="N265" s="7">
        <v>0</v>
      </c>
      <c r="O265" s="7">
        <v>0</v>
      </c>
      <c r="P265" s="7">
        <f>SUM(dane3[[#This Row],[RoomService]:[VRDeck]])</f>
        <v>0</v>
      </c>
      <c r="Q265" t="s">
        <v>744</v>
      </c>
      <c r="R265" t="b">
        <v>1</v>
      </c>
    </row>
    <row r="266" spans="1:18" x14ac:dyDescent="0.3">
      <c r="A266" t="s">
        <v>745</v>
      </c>
      <c r="B266">
        <f>MID(dane3[[#This Row],[PassengerId]],1,4)+0</f>
        <v>290</v>
      </c>
      <c r="C266" t="s">
        <v>14</v>
      </c>
      <c r="D266" t="b">
        <v>0</v>
      </c>
      <c r="E266" t="s">
        <v>746</v>
      </c>
      <c r="F266" t="str">
        <f>MID($E266,1,1)</f>
        <v>B</v>
      </c>
      <c r="G266" t="str">
        <f>IFERROR(MID($E266,SEARCH("/",$E266,SEARCH("/",$E266)+1)+1,1),"")</f>
        <v>S</v>
      </c>
      <c r="H266" t="s">
        <v>46</v>
      </c>
      <c r="I266">
        <v>26</v>
      </c>
      <c r="J266" t="b">
        <v>0</v>
      </c>
      <c r="K266" s="7">
        <v>0</v>
      </c>
      <c r="L266" s="7">
        <v>4458</v>
      </c>
      <c r="M266" s="7">
        <v>0</v>
      </c>
      <c r="N266" s="7">
        <v>1157</v>
      </c>
      <c r="O266" s="7">
        <v>262</v>
      </c>
      <c r="P266" s="7">
        <f>SUM(dane3[[#This Row],[RoomService]:[VRDeck]])</f>
        <v>5877</v>
      </c>
      <c r="Q266" t="s">
        <v>747</v>
      </c>
      <c r="R266" t="b">
        <v>1</v>
      </c>
    </row>
    <row r="267" spans="1:18" x14ac:dyDescent="0.3">
      <c r="A267" t="s">
        <v>748</v>
      </c>
      <c r="B267">
        <f>MID(dane3[[#This Row],[PassengerId]],1,4)+0</f>
        <v>290</v>
      </c>
      <c r="C267" t="s">
        <v>14</v>
      </c>
      <c r="D267" t="b">
        <v>1</v>
      </c>
      <c r="E267" t="s">
        <v>746</v>
      </c>
      <c r="F267" t="str">
        <f>MID($E267,1,1)</f>
        <v>B</v>
      </c>
      <c r="G267" t="str">
        <f>IFERROR(MID($E267,SEARCH("/",$E267,SEARCH("/",$E267)+1)+1,1),"")</f>
        <v>S</v>
      </c>
      <c r="H267" t="s">
        <v>16</v>
      </c>
      <c r="I267">
        <v>17</v>
      </c>
      <c r="J267" t="b">
        <v>0</v>
      </c>
      <c r="K267" s="7">
        <v>0</v>
      </c>
      <c r="L267" s="7">
        <v>0</v>
      </c>
      <c r="M267" s="7">
        <v>0</v>
      </c>
      <c r="N267" s="7">
        <v>0</v>
      </c>
      <c r="O267" s="7">
        <v>0</v>
      </c>
      <c r="P267" s="7">
        <f>SUM(dane3[[#This Row],[RoomService]:[VRDeck]])</f>
        <v>0</v>
      </c>
      <c r="Q267" t="s">
        <v>749</v>
      </c>
      <c r="R267" t="b">
        <v>1</v>
      </c>
    </row>
    <row r="268" spans="1:18" x14ac:dyDescent="0.3">
      <c r="A268" t="s">
        <v>15835</v>
      </c>
      <c r="B268">
        <f>MID(dane3[[#This Row],[PassengerId]],1,4)+0</f>
        <v>6139</v>
      </c>
      <c r="C268" t="s">
        <v>14</v>
      </c>
      <c r="D268" t="b">
        <v>1</v>
      </c>
      <c r="E268" t="s">
        <v>15836</v>
      </c>
      <c r="F268" t="str">
        <f>MID($E268,1,1)</f>
        <v>C</v>
      </c>
      <c r="G268" t="str">
        <f>IFERROR(MID($E268,SEARCH("/",$E268,SEARCH("/",$E268)+1)+1,1),"")</f>
        <v>S</v>
      </c>
      <c r="H268" t="s">
        <v>16</v>
      </c>
      <c r="I268">
        <v>0</v>
      </c>
      <c r="J268" t="b">
        <v>0</v>
      </c>
      <c r="K268" s="7">
        <v>0</v>
      </c>
      <c r="L268" s="7">
        <v>0</v>
      </c>
      <c r="M268" s="7">
        <v>0</v>
      </c>
      <c r="N268" s="7">
        <v>0</v>
      </c>
      <c r="O268" s="7">
        <v>0</v>
      </c>
      <c r="P268" s="7">
        <f>SUM(dane3[[#This Row],[RoomService]:[VRDeck]])</f>
        <v>0</v>
      </c>
      <c r="Q268" t="s">
        <v>15837</v>
      </c>
      <c r="R268" t="b">
        <v>1</v>
      </c>
    </row>
    <row r="269" spans="1:18" x14ac:dyDescent="0.3">
      <c r="A269" t="s">
        <v>752</v>
      </c>
      <c r="B269">
        <f>MID(dane3[[#This Row],[PassengerId]],1,4)+0</f>
        <v>290</v>
      </c>
      <c r="C269" t="s">
        <v>14</v>
      </c>
      <c r="D269" t="b">
        <v>0</v>
      </c>
      <c r="E269" t="s">
        <v>746</v>
      </c>
      <c r="F269" t="str">
        <f>MID($E269,1,1)</f>
        <v>B</v>
      </c>
      <c r="G269" t="str">
        <f>IFERROR(MID($E269,SEARCH("/",$E269,SEARCH("/",$E269)+1)+1,1),"")</f>
        <v>S</v>
      </c>
      <c r="H269" t="s">
        <v>46</v>
      </c>
      <c r="I269">
        <v>9</v>
      </c>
      <c r="J269" t="b">
        <v>0</v>
      </c>
      <c r="K269" s="7">
        <v>0</v>
      </c>
      <c r="L269" s="7">
        <v>0</v>
      </c>
      <c r="M269" s="7">
        <v>0</v>
      </c>
      <c r="N269" s="7">
        <v>0</v>
      </c>
      <c r="O269" s="7">
        <v>0</v>
      </c>
      <c r="P269" s="7">
        <f>SUM(dane3[[#This Row],[RoomService]:[VRDeck]])</f>
        <v>0</v>
      </c>
      <c r="Q269" t="s">
        <v>753</v>
      </c>
      <c r="R269" t="b">
        <v>1</v>
      </c>
    </row>
    <row r="270" spans="1:18" x14ac:dyDescent="0.3">
      <c r="A270" t="s">
        <v>754</v>
      </c>
      <c r="B270">
        <f>MID(dane3[[#This Row],[PassengerId]],1,4)+0</f>
        <v>291</v>
      </c>
      <c r="C270" t="s">
        <v>14</v>
      </c>
      <c r="D270" t="b">
        <v>0</v>
      </c>
      <c r="E270" t="s">
        <v>755</v>
      </c>
      <c r="F270" t="str">
        <f>MID($E270,1,1)</f>
        <v>D</v>
      </c>
      <c r="G270" t="str">
        <f>IFERROR(MID($E270,SEARCH("/",$E270,SEARCH("/",$E270)+1)+1,1),"")</f>
        <v>S</v>
      </c>
      <c r="H270" t="s">
        <v>16</v>
      </c>
      <c r="I270">
        <v>40</v>
      </c>
      <c r="J270" t="b">
        <v>0</v>
      </c>
      <c r="K270" s="7">
        <v>0</v>
      </c>
      <c r="L270" s="7">
        <v>6500</v>
      </c>
      <c r="M270" s="7">
        <v>88</v>
      </c>
      <c r="N270" s="7">
        <v>1090</v>
      </c>
      <c r="O270" s="7">
        <v>0</v>
      </c>
      <c r="P270" s="7">
        <f>SUM(dane3[[#This Row],[RoomService]:[VRDeck]])</f>
        <v>7678</v>
      </c>
      <c r="Q270" t="s">
        <v>756</v>
      </c>
      <c r="R270" t="b">
        <v>1</v>
      </c>
    </row>
    <row r="271" spans="1:18" x14ac:dyDescent="0.3">
      <c r="A271" t="s">
        <v>757</v>
      </c>
      <c r="B271">
        <f>MID(dane3[[#This Row],[PassengerId]],1,4)+0</f>
        <v>294</v>
      </c>
      <c r="C271" t="s">
        <v>14</v>
      </c>
      <c r="D271" t="b">
        <v>1</v>
      </c>
      <c r="E271" t="s">
        <v>758</v>
      </c>
      <c r="F271" t="str">
        <f>MID($E271,1,1)</f>
        <v>B</v>
      </c>
      <c r="G271" t="str">
        <f>IFERROR(MID($E271,SEARCH("/",$E271,SEARCH("/",$E271)+1)+1,1),"")</f>
        <v>S</v>
      </c>
      <c r="H271" t="s">
        <v>16</v>
      </c>
      <c r="I271">
        <v>50</v>
      </c>
      <c r="J271" t="b">
        <v>0</v>
      </c>
      <c r="K271" s="7">
        <v>0</v>
      </c>
      <c r="L271" s="7">
        <v>0</v>
      </c>
      <c r="M271" s="7">
        <v>0</v>
      </c>
      <c r="N271" s="7">
        <v>0</v>
      </c>
      <c r="O271" s="7">
        <v>0</v>
      </c>
      <c r="P271" s="7">
        <f>SUM(dane3[[#This Row],[RoomService]:[VRDeck]])</f>
        <v>0</v>
      </c>
      <c r="Q271" t="s">
        <v>759</v>
      </c>
      <c r="R271" t="b">
        <v>1</v>
      </c>
    </row>
    <row r="272" spans="1:18" x14ac:dyDescent="0.3">
      <c r="A272" t="s">
        <v>760</v>
      </c>
      <c r="B272">
        <f>MID(dane3[[#This Row],[PassengerId]],1,4)+0</f>
        <v>297</v>
      </c>
      <c r="C272" t="s">
        <v>19</v>
      </c>
      <c r="D272" t="b">
        <v>0</v>
      </c>
      <c r="E272" t="s">
        <v>761</v>
      </c>
      <c r="F272" t="str">
        <f>MID($E272,1,1)</f>
        <v>G</v>
      </c>
      <c r="G272" t="str">
        <f>IFERROR(MID($E272,SEARCH("/",$E272,SEARCH("/",$E272)+1)+1,1),"")</f>
        <v>P</v>
      </c>
      <c r="H272" t="s">
        <v>16</v>
      </c>
      <c r="I272">
        <v>24</v>
      </c>
      <c r="J272" t="b">
        <v>0</v>
      </c>
      <c r="K272" s="7">
        <v>90</v>
      </c>
      <c r="L272" s="7">
        <v>2</v>
      </c>
      <c r="M272" s="7">
        <v>1324</v>
      </c>
      <c r="N272" s="7">
        <v>17</v>
      </c>
      <c r="O272" s="7">
        <v>0</v>
      </c>
      <c r="P272" s="7">
        <f>SUM(dane3[[#This Row],[RoomService]:[VRDeck]])</f>
        <v>1433</v>
      </c>
      <c r="Q272" t="s">
        <v>762</v>
      </c>
      <c r="R272" t="b">
        <v>1</v>
      </c>
    </row>
    <row r="273" spans="1:18" x14ac:dyDescent="0.3">
      <c r="A273" t="s">
        <v>763</v>
      </c>
      <c r="B273">
        <f>MID(dane3[[#This Row],[PassengerId]],1,4)+0</f>
        <v>298</v>
      </c>
      <c r="C273" t="s">
        <v>14</v>
      </c>
      <c r="D273" t="b">
        <v>1</v>
      </c>
      <c r="E273" t="s">
        <v>764</v>
      </c>
      <c r="F273" t="str">
        <f>MID($E273,1,1)</f>
        <v>A</v>
      </c>
      <c r="G273" t="str">
        <f>IFERROR(MID($E273,SEARCH("/",$E273,SEARCH("/",$E273)+1)+1,1),"")</f>
        <v>P</v>
      </c>
      <c r="H273" t="s">
        <v>46</v>
      </c>
      <c r="I273">
        <v>57</v>
      </c>
      <c r="J273" t="b">
        <v>0</v>
      </c>
      <c r="K273" s="7">
        <v>0</v>
      </c>
      <c r="L273" s="7">
        <v>0</v>
      </c>
      <c r="M273" s="7">
        <v>0</v>
      </c>
      <c r="N273" s="7">
        <v>0</v>
      </c>
      <c r="O273" s="7">
        <v>0</v>
      </c>
      <c r="P273" s="7">
        <f>SUM(dane3[[#This Row],[RoomService]:[VRDeck]])</f>
        <v>0</v>
      </c>
      <c r="Q273" t="s">
        <v>765</v>
      </c>
      <c r="R273" t="b">
        <v>1</v>
      </c>
    </row>
    <row r="274" spans="1:18" x14ac:dyDescent="0.3">
      <c r="A274" t="s">
        <v>766</v>
      </c>
      <c r="B274">
        <f>MID(dane3[[#This Row],[PassengerId]],1,4)+0</f>
        <v>301</v>
      </c>
      <c r="C274" t="s">
        <v>19</v>
      </c>
      <c r="D274" t="b">
        <v>1</v>
      </c>
      <c r="E274" t="s">
        <v>39</v>
      </c>
      <c r="F274" t="s">
        <v>23764</v>
      </c>
      <c r="G274" t="str">
        <f>IFERROR(MID($E274,SEARCH("/",$E274,SEARCH("/",$E274)+1)+1,1),"")</f>
        <v/>
      </c>
      <c r="H274" t="s">
        <v>16</v>
      </c>
      <c r="I274">
        <v>16</v>
      </c>
      <c r="J274" t="b">
        <v>0</v>
      </c>
      <c r="K274" s="7">
        <v>0</v>
      </c>
      <c r="L274" s="7">
        <v>0</v>
      </c>
      <c r="M274" s="7">
        <v>0</v>
      </c>
      <c r="N274" s="7">
        <v>0</v>
      </c>
      <c r="O274" s="7">
        <v>0</v>
      </c>
      <c r="P274" s="7">
        <f>SUM(dane3[[#This Row],[RoomService]:[VRDeck]])</f>
        <v>0</v>
      </c>
      <c r="Q274" t="s">
        <v>767</v>
      </c>
      <c r="R274" t="b">
        <v>0</v>
      </c>
    </row>
    <row r="275" spans="1:18" x14ac:dyDescent="0.3">
      <c r="A275" t="s">
        <v>768</v>
      </c>
      <c r="B275">
        <f>MID(dane3[[#This Row],[PassengerId]],1,4)+0</f>
        <v>302</v>
      </c>
      <c r="C275" t="s">
        <v>19</v>
      </c>
      <c r="D275" t="b">
        <v>0</v>
      </c>
      <c r="E275" t="s">
        <v>769</v>
      </c>
      <c r="F275" t="str">
        <f>MID($E275,1,1)</f>
        <v>F</v>
      </c>
      <c r="G275" t="str">
        <f>IFERROR(MID($E275,SEARCH("/",$E275,SEARCH("/",$E275)+1)+1,1),"")</f>
        <v>P</v>
      </c>
      <c r="H275" t="s">
        <v>16</v>
      </c>
      <c r="I275">
        <v>23</v>
      </c>
      <c r="J275" t="b">
        <v>0</v>
      </c>
      <c r="K275" s="7">
        <v>0</v>
      </c>
      <c r="L275" s="7">
        <v>0</v>
      </c>
      <c r="M275" s="7">
        <v>15</v>
      </c>
      <c r="N275" s="7">
        <v>0</v>
      </c>
      <c r="O275" s="7">
        <v>1370</v>
      </c>
      <c r="P275" s="7">
        <f>SUM(dane3[[#This Row],[RoomService]:[VRDeck]])</f>
        <v>1385</v>
      </c>
      <c r="Q275" t="s">
        <v>770</v>
      </c>
      <c r="R275" t="b">
        <v>0</v>
      </c>
    </row>
    <row r="276" spans="1:18" x14ac:dyDescent="0.3">
      <c r="A276" t="s">
        <v>771</v>
      </c>
      <c r="B276">
        <f>MID(dane3[[#This Row],[PassengerId]],1,4)+0</f>
        <v>303</v>
      </c>
      <c r="C276" t="s">
        <v>19</v>
      </c>
      <c r="D276" t="b">
        <v>1</v>
      </c>
      <c r="E276" t="s">
        <v>772</v>
      </c>
      <c r="F276" t="str">
        <f>MID($E276,1,1)</f>
        <v>G</v>
      </c>
      <c r="G276" t="str">
        <f>IFERROR(MID($E276,SEARCH("/",$E276,SEARCH("/",$E276)+1)+1,1),"")</f>
        <v>S</v>
      </c>
      <c r="H276" t="s">
        <v>16</v>
      </c>
      <c r="I276">
        <v>23</v>
      </c>
      <c r="J276" t="b">
        <v>0</v>
      </c>
      <c r="K276" s="7">
        <v>0</v>
      </c>
      <c r="L276" s="7">
        <v>0</v>
      </c>
      <c r="M276" s="7">
        <v>0</v>
      </c>
      <c r="N276" s="7">
        <v>0</v>
      </c>
      <c r="O276" s="7">
        <v>0</v>
      </c>
      <c r="P276" s="7">
        <f>SUM(dane3[[#This Row],[RoomService]:[VRDeck]])</f>
        <v>0</v>
      </c>
      <c r="Q276" t="s">
        <v>773</v>
      </c>
      <c r="R276" t="b">
        <v>1</v>
      </c>
    </row>
    <row r="277" spans="1:18" x14ac:dyDescent="0.3">
      <c r="A277" t="s">
        <v>774</v>
      </c>
      <c r="B277">
        <f>MID(dane3[[#This Row],[PassengerId]],1,4)+0</f>
        <v>304</v>
      </c>
      <c r="C277" t="s">
        <v>14</v>
      </c>
      <c r="D277" t="b">
        <v>0</v>
      </c>
      <c r="E277" t="s">
        <v>775</v>
      </c>
      <c r="F277" t="str">
        <f>MID($E277,1,1)</f>
        <v>E</v>
      </c>
      <c r="G277" t="str">
        <f>IFERROR(MID($E277,SEARCH("/",$E277,SEARCH("/",$E277)+1)+1,1),"")</f>
        <v>S</v>
      </c>
      <c r="H277" t="s">
        <v>16</v>
      </c>
      <c r="I277">
        <v>28</v>
      </c>
      <c r="J277" t="b">
        <v>0</v>
      </c>
      <c r="K277" s="7">
        <v>0</v>
      </c>
      <c r="L277" s="7">
        <v>422</v>
      </c>
      <c r="M277" s="7">
        <v>0</v>
      </c>
      <c r="N277" s="7">
        <v>1851</v>
      </c>
      <c r="O277" s="7">
        <v>5166</v>
      </c>
      <c r="P277" s="7">
        <f>SUM(dane3[[#This Row],[RoomService]:[VRDeck]])</f>
        <v>7439</v>
      </c>
      <c r="Q277" t="s">
        <v>776</v>
      </c>
      <c r="R277" t="b">
        <v>0</v>
      </c>
    </row>
    <row r="278" spans="1:18" x14ac:dyDescent="0.3">
      <c r="A278" t="s">
        <v>777</v>
      </c>
      <c r="B278">
        <f>MID(dane3[[#This Row],[PassengerId]],1,4)+0</f>
        <v>305</v>
      </c>
      <c r="C278" t="s">
        <v>14</v>
      </c>
      <c r="D278" t="b">
        <v>0</v>
      </c>
      <c r="E278" t="s">
        <v>778</v>
      </c>
      <c r="F278" t="str">
        <f>MID($E278,1,1)</f>
        <v>C</v>
      </c>
      <c r="G278" t="str">
        <f>IFERROR(MID($E278,SEARCH("/",$E278,SEARCH("/",$E278)+1)+1,1),"")</f>
        <v>P</v>
      </c>
      <c r="H278" t="s">
        <v>46</v>
      </c>
      <c r="I278">
        <v>23</v>
      </c>
      <c r="J278" t="b">
        <v>0</v>
      </c>
      <c r="K278" s="7">
        <v>0</v>
      </c>
      <c r="L278" s="7">
        <v>584</v>
      </c>
      <c r="M278" s="7">
        <v>0</v>
      </c>
      <c r="N278" s="7">
        <v>20</v>
      </c>
      <c r="O278" s="7">
        <v>2469</v>
      </c>
      <c r="P278" s="7">
        <f>SUM(dane3[[#This Row],[RoomService]:[VRDeck]])</f>
        <v>3073</v>
      </c>
      <c r="Q278" t="s">
        <v>779</v>
      </c>
      <c r="R278" t="b">
        <v>0</v>
      </c>
    </row>
    <row r="279" spans="1:18" x14ac:dyDescent="0.3">
      <c r="A279" t="s">
        <v>780</v>
      </c>
      <c r="B279">
        <f>MID(dane3[[#This Row],[PassengerId]],1,4)+0</f>
        <v>306</v>
      </c>
      <c r="C279" t="s">
        <v>19</v>
      </c>
      <c r="D279" t="b">
        <v>0</v>
      </c>
      <c r="E279" t="s">
        <v>781</v>
      </c>
      <c r="F279" t="str">
        <f>MID($E279,1,1)</f>
        <v>E</v>
      </c>
      <c r="G279" t="str">
        <f>IFERROR(MID($E279,SEARCH("/",$E279,SEARCH("/",$E279)+1)+1,1),"")</f>
        <v>S</v>
      </c>
      <c r="H279" t="s">
        <v>16</v>
      </c>
      <c r="I279">
        <v>23</v>
      </c>
      <c r="J279" t="b">
        <v>0</v>
      </c>
      <c r="K279" s="7">
        <v>368</v>
      </c>
      <c r="L279" s="7">
        <v>175</v>
      </c>
      <c r="M279" s="7">
        <v>259</v>
      </c>
      <c r="N279" s="7">
        <v>1</v>
      </c>
      <c r="O279" s="7">
        <v>101</v>
      </c>
      <c r="P279" s="7">
        <f>SUM(dane3[[#This Row],[RoomService]:[VRDeck]])</f>
        <v>904</v>
      </c>
      <c r="Q279" t="s">
        <v>782</v>
      </c>
      <c r="R279" t="b">
        <v>0</v>
      </c>
    </row>
    <row r="280" spans="1:18" x14ac:dyDescent="0.3">
      <c r="A280" t="s">
        <v>783</v>
      </c>
      <c r="B280">
        <f>MID(dane3[[#This Row],[PassengerId]],1,4)+0</f>
        <v>307</v>
      </c>
      <c r="C280" t="s">
        <v>19</v>
      </c>
      <c r="D280" t="b">
        <v>0</v>
      </c>
      <c r="E280" t="s">
        <v>784</v>
      </c>
      <c r="F280" t="str">
        <f>MID($E280,1,1)</f>
        <v>F</v>
      </c>
      <c r="G280" t="str">
        <f>IFERROR(MID($E280,SEARCH("/",$E280,SEARCH("/",$E280)+1)+1,1),"")</f>
        <v>S</v>
      </c>
      <c r="H280" t="s">
        <v>16</v>
      </c>
      <c r="I280">
        <v>18</v>
      </c>
      <c r="J280" t="b">
        <v>0</v>
      </c>
      <c r="K280" s="7">
        <v>0</v>
      </c>
      <c r="L280" s="7">
        <v>0</v>
      </c>
      <c r="M280" s="7">
        <v>1359</v>
      </c>
      <c r="N280" s="7">
        <v>0</v>
      </c>
      <c r="O280" s="7">
        <v>0</v>
      </c>
      <c r="P280" s="7">
        <f>SUM(dane3[[#This Row],[RoomService]:[VRDeck]])</f>
        <v>1359</v>
      </c>
      <c r="Q280" t="s">
        <v>785</v>
      </c>
      <c r="R280" t="b">
        <v>1</v>
      </c>
    </row>
    <row r="281" spans="1:18" x14ac:dyDescent="0.3">
      <c r="A281" t="s">
        <v>786</v>
      </c>
      <c r="B281">
        <f>MID(dane3[[#This Row],[PassengerId]],1,4)+0</f>
        <v>309</v>
      </c>
      <c r="C281" t="s">
        <v>19</v>
      </c>
      <c r="D281" t="b">
        <v>0</v>
      </c>
      <c r="E281" t="s">
        <v>787</v>
      </c>
      <c r="F281" t="str">
        <f>MID($E281,1,1)</f>
        <v>F</v>
      </c>
      <c r="G281" t="str">
        <f>IFERROR(MID($E281,SEARCH("/",$E281,SEARCH("/",$E281)+1)+1,1),"")</f>
        <v>S</v>
      </c>
      <c r="H281" t="s">
        <v>16</v>
      </c>
      <c r="I281">
        <v>18</v>
      </c>
      <c r="J281" t="b">
        <v>0</v>
      </c>
      <c r="K281" s="7">
        <v>1194</v>
      </c>
      <c r="L281" s="7">
        <v>0</v>
      </c>
      <c r="M281" s="7">
        <v>157</v>
      </c>
      <c r="N281" s="7">
        <v>6</v>
      </c>
      <c r="O281" s="7">
        <v>0</v>
      </c>
      <c r="P281" s="7">
        <f>SUM(dane3[[#This Row],[RoomService]:[VRDeck]])</f>
        <v>1357</v>
      </c>
      <c r="Q281" t="s">
        <v>788</v>
      </c>
      <c r="R281" t="b">
        <v>0</v>
      </c>
    </row>
    <row r="282" spans="1:18" x14ac:dyDescent="0.3">
      <c r="A282" t="s">
        <v>4859</v>
      </c>
      <c r="B282">
        <f>MID(dane3[[#This Row],[PassengerId]],1,4)+0</f>
        <v>1892</v>
      </c>
      <c r="C282" t="s">
        <v>14</v>
      </c>
      <c r="D282" t="b">
        <v>0</v>
      </c>
      <c r="E282" t="s">
        <v>39</v>
      </c>
      <c r="F282" t="s">
        <v>23760</v>
      </c>
      <c r="G282" t="str">
        <f>IFERROR(MID($E282,SEARCH("/",$E282,SEARCH("/",$E282)+1)+1,1),"")</f>
        <v/>
      </c>
      <c r="H282" t="s">
        <v>16</v>
      </c>
      <c r="I282">
        <v>29</v>
      </c>
      <c r="J282" t="b">
        <v>0</v>
      </c>
      <c r="K282" s="7">
        <v>4</v>
      </c>
      <c r="L282" s="7">
        <v>841</v>
      </c>
      <c r="M282" s="7">
        <v>0</v>
      </c>
      <c r="N282" s="7">
        <v>363</v>
      </c>
      <c r="O282" s="7">
        <v>1107</v>
      </c>
      <c r="P282" s="7">
        <f>SUM(dane3[[#This Row],[RoomService]:[VRDeck]])</f>
        <v>2315</v>
      </c>
      <c r="Q282" t="s">
        <v>4860</v>
      </c>
      <c r="R282" t="b">
        <v>1</v>
      </c>
    </row>
    <row r="283" spans="1:18" x14ac:dyDescent="0.3">
      <c r="A283" t="s">
        <v>791</v>
      </c>
      <c r="B283">
        <f>MID(dane3[[#This Row],[PassengerId]],1,4)+0</f>
        <v>313</v>
      </c>
      <c r="C283" t="s">
        <v>19</v>
      </c>
      <c r="D283" t="b">
        <v>0</v>
      </c>
      <c r="E283" t="s">
        <v>792</v>
      </c>
      <c r="F283" t="str">
        <f>MID($E283,1,1)</f>
        <v>F</v>
      </c>
      <c r="G283" t="str">
        <f>IFERROR(MID($E283,SEARCH("/",$E283,SEARCH("/",$E283)+1)+1,1),"")</f>
        <v>P</v>
      </c>
      <c r="H283" t="s">
        <v>32</v>
      </c>
      <c r="I283">
        <v>60</v>
      </c>
      <c r="J283" t="b">
        <v>0</v>
      </c>
      <c r="K283" s="7">
        <v>7</v>
      </c>
      <c r="L283" s="7">
        <v>540</v>
      </c>
      <c r="M283" s="7">
        <v>1</v>
      </c>
      <c r="N283" s="7">
        <v>0</v>
      </c>
      <c r="O283" s="7">
        <v>4</v>
      </c>
      <c r="P283" s="7">
        <f>SUM(dane3[[#This Row],[RoomService]:[VRDeck]])</f>
        <v>552</v>
      </c>
      <c r="Q283" t="s">
        <v>793</v>
      </c>
      <c r="R283" t="b">
        <v>1</v>
      </c>
    </row>
    <row r="284" spans="1:18" x14ac:dyDescent="0.3">
      <c r="A284" t="s">
        <v>794</v>
      </c>
      <c r="B284">
        <f>MID(dane3[[#This Row],[PassengerId]],1,4)+0</f>
        <v>313</v>
      </c>
      <c r="C284" t="s">
        <v>19</v>
      </c>
      <c r="D284" t="b">
        <v>1</v>
      </c>
      <c r="E284" t="s">
        <v>795</v>
      </c>
      <c r="F284" t="str">
        <f>MID($E284,1,1)</f>
        <v>G</v>
      </c>
      <c r="G284" t="str">
        <f>IFERROR(MID($E284,SEARCH("/",$E284,SEARCH("/",$E284)+1)+1,1),"")</f>
        <v>P</v>
      </c>
      <c r="H284" t="s">
        <v>46</v>
      </c>
      <c r="I284">
        <v>24</v>
      </c>
      <c r="J284" t="b">
        <v>0</v>
      </c>
      <c r="K284" s="7">
        <v>0</v>
      </c>
      <c r="L284" s="7">
        <v>0</v>
      </c>
      <c r="M284" s="7">
        <v>0</v>
      </c>
      <c r="N284" s="7">
        <v>0</v>
      </c>
      <c r="O284" s="7">
        <v>0</v>
      </c>
      <c r="P284" s="7">
        <f>SUM(dane3[[#This Row],[RoomService]:[VRDeck]])</f>
        <v>0</v>
      </c>
      <c r="Q284" t="s">
        <v>796</v>
      </c>
      <c r="R284" t="b">
        <v>1</v>
      </c>
    </row>
    <row r="285" spans="1:18" x14ac:dyDescent="0.3">
      <c r="A285" t="s">
        <v>797</v>
      </c>
      <c r="B285">
        <f>MID(dane3[[#This Row],[PassengerId]],1,4)+0</f>
        <v>313</v>
      </c>
      <c r="C285" t="s">
        <v>19</v>
      </c>
      <c r="D285" t="b">
        <v>0</v>
      </c>
      <c r="E285" t="s">
        <v>792</v>
      </c>
      <c r="F285" t="str">
        <f>MID($E285,1,1)</f>
        <v>F</v>
      </c>
      <c r="G285" t="str">
        <f>IFERROR(MID($E285,SEARCH("/",$E285,SEARCH("/",$E285)+1)+1,1),"")</f>
        <v>P</v>
      </c>
      <c r="H285" t="s">
        <v>46</v>
      </c>
      <c r="I285">
        <v>49</v>
      </c>
      <c r="J285" t="b">
        <v>0</v>
      </c>
      <c r="K285" s="7">
        <v>331</v>
      </c>
      <c r="L285" s="7">
        <v>0</v>
      </c>
      <c r="M285" s="7">
        <v>0</v>
      </c>
      <c r="N285" s="7">
        <v>318</v>
      </c>
      <c r="O285" s="7">
        <v>0</v>
      </c>
      <c r="P285" s="7">
        <f>SUM(dane3[[#This Row],[RoomService]:[VRDeck]])</f>
        <v>649</v>
      </c>
      <c r="Q285" t="s">
        <v>798</v>
      </c>
      <c r="R285" t="b">
        <v>1</v>
      </c>
    </row>
    <row r="286" spans="1:18" x14ac:dyDescent="0.3">
      <c r="A286" t="s">
        <v>799</v>
      </c>
      <c r="B286">
        <f>MID(dane3[[#This Row],[PassengerId]],1,4)+0</f>
        <v>313</v>
      </c>
      <c r="C286" t="s">
        <v>19</v>
      </c>
      <c r="D286" t="b">
        <v>0</v>
      </c>
      <c r="E286" t="s">
        <v>795</v>
      </c>
      <c r="F286" t="str">
        <f>MID($E286,1,1)</f>
        <v>G</v>
      </c>
      <c r="G286" t="str">
        <f>IFERROR(MID($E286,SEARCH("/",$E286,SEARCH("/",$E286)+1)+1,1),"")</f>
        <v>P</v>
      </c>
      <c r="H286" t="s">
        <v>46</v>
      </c>
      <c r="I286">
        <v>0</v>
      </c>
      <c r="J286" t="b">
        <v>0</v>
      </c>
      <c r="K286" s="7">
        <v>0</v>
      </c>
      <c r="L286" s="7">
        <v>0</v>
      </c>
      <c r="M286" s="7">
        <v>0</v>
      </c>
      <c r="N286" s="7">
        <v>0</v>
      </c>
      <c r="O286" s="7">
        <v>0</v>
      </c>
      <c r="P286" s="7">
        <f>SUM(dane3[[#This Row],[RoomService]:[VRDeck]])</f>
        <v>0</v>
      </c>
      <c r="Q286" t="s">
        <v>800</v>
      </c>
      <c r="R286" t="b">
        <v>1</v>
      </c>
    </row>
    <row r="287" spans="1:18" x14ac:dyDescent="0.3">
      <c r="A287" t="s">
        <v>801</v>
      </c>
      <c r="B287">
        <f>MID(dane3[[#This Row],[PassengerId]],1,4)+0</f>
        <v>314</v>
      </c>
      <c r="C287" t="s">
        <v>19</v>
      </c>
      <c r="D287" t="b">
        <v>0</v>
      </c>
      <c r="E287" t="s">
        <v>802</v>
      </c>
      <c r="F287" t="str">
        <f>MID($E287,1,1)</f>
        <v>G</v>
      </c>
      <c r="G287" t="str">
        <f>IFERROR(MID($E287,SEARCH("/",$E287,SEARCH("/",$E287)+1)+1,1),"")</f>
        <v>P</v>
      </c>
      <c r="H287" t="s">
        <v>46</v>
      </c>
      <c r="I287">
        <v>26</v>
      </c>
      <c r="J287" t="b">
        <v>0</v>
      </c>
      <c r="K287" s="7">
        <v>386</v>
      </c>
      <c r="L287" s="7">
        <v>0</v>
      </c>
      <c r="M287" s="7">
        <v>74</v>
      </c>
      <c r="N287" s="7">
        <v>0</v>
      </c>
      <c r="O287" s="7">
        <v>1330</v>
      </c>
      <c r="P287" s="7">
        <f>SUM(dane3[[#This Row],[RoomService]:[VRDeck]])</f>
        <v>1790</v>
      </c>
      <c r="Q287" t="s">
        <v>803</v>
      </c>
      <c r="R287" t="b">
        <v>0</v>
      </c>
    </row>
    <row r="288" spans="1:18" x14ac:dyDescent="0.3">
      <c r="A288" t="s">
        <v>804</v>
      </c>
      <c r="B288">
        <f>MID(dane3[[#This Row],[PassengerId]],1,4)+0</f>
        <v>315</v>
      </c>
      <c r="C288" t="s">
        <v>19</v>
      </c>
      <c r="D288" t="b">
        <v>1</v>
      </c>
      <c r="E288" t="s">
        <v>805</v>
      </c>
      <c r="F288" t="str">
        <f>MID($E288,1,1)</f>
        <v>G</v>
      </c>
      <c r="G288" t="str">
        <f>IFERROR(MID($E288,SEARCH("/",$E288,SEARCH("/",$E288)+1)+1,1),"")</f>
        <v>S</v>
      </c>
      <c r="H288" t="s">
        <v>32</v>
      </c>
      <c r="I288">
        <v>35</v>
      </c>
      <c r="J288" t="b">
        <v>0</v>
      </c>
      <c r="K288" s="7">
        <v>0</v>
      </c>
      <c r="L288" s="7">
        <v>0</v>
      </c>
      <c r="M288" s="7">
        <v>0</v>
      </c>
      <c r="N288" s="7">
        <v>0</v>
      </c>
      <c r="O288" s="7">
        <v>0</v>
      </c>
      <c r="P288" s="7">
        <f>SUM(dane3[[#This Row],[RoomService]:[VRDeck]])</f>
        <v>0</v>
      </c>
      <c r="Q288" t="s">
        <v>806</v>
      </c>
      <c r="R288" t="b">
        <v>1</v>
      </c>
    </row>
    <row r="289" spans="1:18" x14ac:dyDescent="0.3">
      <c r="A289" t="s">
        <v>807</v>
      </c>
      <c r="B289">
        <f>MID(dane3[[#This Row],[PassengerId]],1,4)+0</f>
        <v>316</v>
      </c>
      <c r="C289" t="s">
        <v>14</v>
      </c>
      <c r="D289" t="b">
        <v>0</v>
      </c>
      <c r="E289" t="s">
        <v>808</v>
      </c>
      <c r="F289" t="str">
        <f>MID($E289,1,1)</f>
        <v>B</v>
      </c>
      <c r="G289" t="str">
        <f>IFERROR(MID($E289,SEARCH("/",$E289,SEARCH("/",$E289)+1)+1,1),"")</f>
        <v>S</v>
      </c>
      <c r="H289" t="s">
        <v>16</v>
      </c>
      <c r="I289">
        <v>24</v>
      </c>
      <c r="J289" t="b">
        <v>0</v>
      </c>
      <c r="K289" s="7">
        <v>0</v>
      </c>
      <c r="L289" s="7">
        <v>2628</v>
      </c>
      <c r="M289" s="7">
        <v>0</v>
      </c>
      <c r="N289" s="7">
        <v>170</v>
      </c>
      <c r="O289" s="7">
        <v>0</v>
      </c>
      <c r="P289" s="7">
        <f>SUM(dane3[[#This Row],[RoomService]:[VRDeck]])</f>
        <v>2798</v>
      </c>
      <c r="Q289" t="s">
        <v>809</v>
      </c>
      <c r="R289" t="b">
        <v>1</v>
      </c>
    </row>
    <row r="290" spans="1:18" x14ac:dyDescent="0.3">
      <c r="A290" t="s">
        <v>810</v>
      </c>
      <c r="B290">
        <f>MID(dane3[[#This Row],[PassengerId]],1,4)+0</f>
        <v>316</v>
      </c>
      <c r="C290" t="s">
        <v>14</v>
      </c>
      <c r="D290" t="b">
        <v>1</v>
      </c>
      <c r="E290" t="s">
        <v>808</v>
      </c>
      <c r="F290" t="str">
        <f>MID($E290,1,1)</f>
        <v>B</v>
      </c>
      <c r="G290" t="str">
        <f>IFERROR(MID($E290,SEARCH("/",$E290,SEARCH("/",$E290)+1)+1,1),"")</f>
        <v>S</v>
      </c>
      <c r="H290" t="s">
        <v>16</v>
      </c>
      <c r="I290">
        <v>20</v>
      </c>
      <c r="J290" t="b">
        <v>0</v>
      </c>
      <c r="K290" s="7">
        <v>0</v>
      </c>
      <c r="L290" s="7">
        <v>0</v>
      </c>
      <c r="M290" s="7">
        <v>0</v>
      </c>
      <c r="N290" s="7">
        <v>0</v>
      </c>
      <c r="O290" s="7">
        <v>0</v>
      </c>
      <c r="P290" s="7">
        <f>SUM(dane3[[#This Row],[RoomService]:[VRDeck]])</f>
        <v>0</v>
      </c>
      <c r="Q290" t="s">
        <v>811</v>
      </c>
      <c r="R290" t="b">
        <v>1</v>
      </c>
    </row>
    <row r="291" spans="1:18" x14ac:dyDescent="0.3">
      <c r="A291" t="s">
        <v>812</v>
      </c>
      <c r="B291">
        <f>MID(dane3[[#This Row],[PassengerId]],1,4)+0</f>
        <v>320</v>
      </c>
      <c r="C291" t="s">
        <v>19</v>
      </c>
      <c r="D291" t="b">
        <v>0</v>
      </c>
      <c r="E291" t="s">
        <v>813</v>
      </c>
      <c r="F291" t="str">
        <f>MID($E291,1,1)</f>
        <v>G</v>
      </c>
      <c r="G291" t="str">
        <f>IFERROR(MID($E291,SEARCH("/",$E291,SEARCH("/",$E291)+1)+1,1),"")</f>
        <v>S</v>
      </c>
      <c r="H291" t="s">
        <v>16</v>
      </c>
      <c r="I291">
        <v>18</v>
      </c>
      <c r="J291" t="b">
        <v>0</v>
      </c>
      <c r="K291" s="7">
        <v>0</v>
      </c>
      <c r="L291" s="7">
        <v>2</v>
      </c>
      <c r="M291" s="7">
        <v>0</v>
      </c>
      <c r="N291" s="7">
        <v>0</v>
      </c>
      <c r="O291" s="7">
        <v>0</v>
      </c>
      <c r="P291" s="7">
        <f>SUM(dane3[[#This Row],[RoomService]:[VRDeck]])</f>
        <v>2</v>
      </c>
      <c r="Q291" t="s">
        <v>814</v>
      </c>
      <c r="R291" t="b">
        <v>0</v>
      </c>
    </row>
    <row r="292" spans="1:18" x14ac:dyDescent="0.3">
      <c r="A292" t="s">
        <v>815</v>
      </c>
      <c r="B292">
        <f>MID(dane3[[#This Row],[PassengerId]],1,4)+0</f>
        <v>320</v>
      </c>
      <c r="C292" t="s">
        <v>19</v>
      </c>
      <c r="D292" t="b">
        <v>0</v>
      </c>
      <c r="E292" t="s">
        <v>813</v>
      </c>
      <c r="F292" t="str">
        <f>MID($E292,1,1)</f>
        <v>G</v>
      </c>
      <c r="G292" t="str">
        <f>IFERROR(MID($E292,SEARCH("/",$E292,SEARCH("/",$E292)+1)+1,1),"")</f>
        <v>S</v>
      </c>
      <c r="H292" t="s">
        <v>16</v>
      </c>
      <c r="I292">
        <v>21</v>
      </c>
      <c r="J292" t="b">
        <v>0</v>
      </c>
      <c r="K292" s="7">
        <v>0</v>
      </c>
      <c r="L292" s="7">
        <v>5</v>
      </c>
      <c r="M292" s="7">
        <v>3</v>
      </c>
      <c r="N292" s="7">
        <v>0</v>
      </c>
      <c r="O292" s="7">
        <v>0</v>
      </c>
      <c r="P292" s="7">
        <f>SUM(dane3[[#This Row],[RoomService]:[VRDeck]])</f>
        <v>8</v>
      </c>
      <c r="Q292" t="s">
        <v>816</v>
      </c>
      <c r="R292" t="b">
        <v>0</v>
      </c>
    </row>
    <row r="293" spans="1:18" x14ac:dyDescent="0.3">
      <c r="A293" t="s">
        <v>17906</v>
      </c>
      <c r="B293">
        <f>MID(dane3[[#This Row],[PassengerId]],1,4)+0</f>
        <v>6926</v>
      </c>
      <c r="C293" t="s">
        <v>53</v>
      </c>
      <c r="D293" t="b">
        <v>0</v>
      </c>
      <c r="E293" t="s">
        <v>17907</v>
      </c>
      <c r="F293" t="str">
        <f>MID($E293,1,1)</f>
        <v>F</v>
      </c>
      <c r="G293" t="str">
        <f>IFERROR(MID($E293,SEARCH("/",$E293,SEARCH("/",$E293)+1)+1,1),"")</f>
        <v>P</v>
      </c>
      <c r="H293" t="s">
        <v>16</v>
      </c>
      <c r="I293">
        <v>43</v>
      </c>
      <c r="J293" t="b">
        <v>0</v>
      </c>
      <c r="K293" s="7">
        <v>1944</v>
      </c>
      <c r="L293" s="7">
        <v>17</v>
      </c>
      <c r="M293" s="7">
        <v>657</v>
      </c>
      <c r="N293" s="7">
        <v>0</v>
      </c>
      <c r="O293" s="7">
        <v>0</v>
      </c>
      <c r="P293" s="7">
        <f>SUM(dane3[[#This Row],[RoomService]:[VRDeck]])</f>
        <v>2618</v>
      </c>
      <c r="Q293" t="s">
        <v>17908</v>
      </c>
      <c r="R293" t="b">
        <v>1</v>
      </c>
    </row>
    <row r="294" spans="1:18" x14ac:dyDescent="0.3">
      <c r="A294" t="s">
        <v>820</v>
      </c>
      <c r="B294">
        <f>MID(dane3[[#This Row],[PassengerId]],1,4)+0</f>
        <v>322</v>
      </c>
      <c r="C294" t="s">
        <v>19</v>
      </c>
      <c r="D294" t="b">
        <v>1</v>
      </c>
      <c r="E294" t="s">
        <v>821</v>
      </c>
      <c r="F294" t="str">
        <f>MID($E294,1,1)</f>
        <v>G</v>
      </c>
      <c r="G294" t="str">
        <f>IFERROR(MID($E294,SEARCH("/",$E294,SEARCH("/",$E294)+1)+1,1),"")</f>
        <v>S</v>
      </c>
      <c r="H294" t="s">
        <v>32</v>
      </c>
      <c r="I294">
        <v>13</v>
      </c>
      <c r="J294" t="b">
        <v>0</v>
      </c>
      <c r="K294" s="7">
        <v>0</v>
      </c>
      <c r="L294" s="7">
        <v>0</v>
      </c>
      <c r="M294" s="7">
        <v>0</v>
      </c>
      <c r="N294" s="7">
        <v>0</v>
      </c>
      <c r="O294" s="7">
        <v>0</v>
      </c>
      <c r="P294" s="7">
        <f>SUM(dane3[[#This Row],[RoomService]:[VRDeck]])</f>
        <v>0</v>
      </c>
      <c r="Q294" t="s">
        <v>822</v>
      </c>
      <c r="R294" t="b">
        <v>0</v>
      </c>
    </row>
    <row r="295" spans="1:18" x14ac:dyDescent="0.3">
      <c r="A295" t="s">
        <v>823</v>
      </c>
      <c r="B295">
        <f>MID(dane3[[#This Row],[PassengerId]],1,4)+0</f>
        <v>324</v>
      </c>
      <c r="C295" t="s">
        <v>19</v>
      </c>
      <c r="D295" t="b">
        <v>1</v>
      </c>
      <c r="E295" t="s">
        <v>824</v>
      </c>
      <c r="F295" t="str">
        <f>MID($E295,1,1)</f>
        <v>G</v>
      </c>
      <c r="G295" t="str">
        <f>IFERROR(MID($E295,SEARCH("/",$E295,SEARCH("/",$E295)+1)+1,1),"")</f>
        <v>P</v>
      </c>
      <c r="H295" t="s">
        <v>46</v>
      </c>
      <c r="I295">
        <v>43</v>
      </c>
      <c r="J295" t="b">
        <v>0</v>
      </c>
      <c r="K295" s="7">
        <v>0</v>
      </c>
      <c r="L295" s="7">
        <v>0</v>
      </c>
      <c r="M295" s="7">
        <v>0</v>
      </c>
      <c r="N295" s="7">
        <v>0</v>
      </c>
      <c r="O295" s="7">
        <v>0</v>
      </c>
      <c r="P295" s="7">
        <f>SUM(dane3[[#This Row],[RoomService]:[VRDeck]])</f>
        <v>0</v>
      </c>
      <c r="Q295" t="s">
        <v>825</v>
      </c>
      <c r="R295" t="b">
        <v>0</v>
      </c>
    </row>
    <row r="296" spans="1:18" x14ac:dyDescent="0.3">
      <c r="A296" t="s">
        <v>826</v>
      </c>
      <c r="B296">
        <f>MID(dane3[[#This Row],[PassengerId]],1,4)+0</f>
        <v>326</v>
      </c>
      <c r="C296" t="s">
        <v>19</v>
      </c>
      <c r="D296" t="b">
        <v>1</v>
      </c>
      <c r="E296" t="s">
        <v>827</v>
      </c>
      <c r="F296" t="str">
        <f>MID($E296,1,1)</f>
        <v>G</v>
      </c>
      <c r="G296" t="str">
        <f>IFERROR(MID($E296,SEARCH("/",$E296,SEARCH("/",$E296)+1)+1,1),"")</f>
        <v>S</v>
      </c>
      <c r="H296" t="s">
        <v>16</v>
      </c>
      <c r="I296">
        <v>29</v>
      </c>
      <c r="J296" t="b">
        <v>0</v>
      </c>
      <c r="K296" s="7">
        <v>0</v>
      </c>
      <c r="L296" s="7">
        <v>0</v>
      </c>
      <c r="M296" s="7">
        <v>0</v>
      </c>
      <c r="N296" s="7">
        <v>0</v>
      </c>
      <c r="O296" s="7">
        <v>0</v>
      </c>
      <c r="P296" s="7">
        <f>SUM(dane3[[#This Row],[RoomService]:[VRDeck]])</f>
        <v>0</v>
      </c>
      <c r="Q296" t="s">
        <v>828</v>
      </c>
      <c r="R296" t="b">
        <v>0</v>
      </c>
    </row>
    <row r="297" spans="1:18" x14ac:dyDescent="0.3">
      <c r="A297" t="s">
        <v>829</v>
      </c>
      <c r="B297">
        <f>MID(dane3[[#This Row],[PassengerId]],1,4)+0</f>
        <v>327</v>
      </c>
      <c r="C297" t="s">
        <v>19</v>
      </c>
      <c r="D297" t="b">
        <v>0</v>
      </c>
      <c r="E297" t="s">
        <v>39</v>
      </c>
      <c r="F297" t="s">
        <v>23764</v>
      </c>
      <c r="G297" t="str">
        <f>IFERROR(MID($E297,SEARCH("/",$E297,SEARCH("/",$E297)+1)+1,1),"")</f>
        <v/>
      </c>
      <c r="H297" t="s">
        <v>16</v>
      </c>
      <c r="I297">
        <v>19</v>
      </c>
      <c r="J297" t="b">
        <v>0</v>
      </c>
      <c r="K297" s="7">
        <v>17</v>
      </c>
      <c r="L297" s="7">
        <v>0</v>
      </c>
      <c r="M297" s="7">
        <v>784</v>
      </c>
      <c r="N297" s="7">
        <v>0</v>
      </c>
      <c r="O297" s="7">
        <v>2</v>
      </c>
      <c r="P297" s="7">
        <f>SUM(dane3[[#This Row],[RoomService]:[VRDeck]])</f>
        <v>803</v>
      </c>
      <c r="Q297" t="s">
        <v>830</v>
      </c>
      <c r="R297" t="b">
        <v>1</v>
      </c>
    </row>
    <row r="298" spans="1:18" x14ac:dyDescent="0.3">
      <c r="A298" t="s">
        <v>831</v>
      </c>
      <c r="B298">
        <f>MID(dane3[[#This Row],[PassengerId]],1,4)+0</f>
        <v>330</v>
      </c>
      <c r="C298" t="s">
        <v>14</v>
      </c>
      <c r="D298" t="b">
        <v>0</v>
      </c>
      <c r="E298" t="s">
        <v>832</v>
      </c>
      <c r="F298" t="str">
        <f>MID($E298,1,1)</f>
        <v>C</v>
      </c>
      <c r="G298" t="str">
        <f>IFERROR(MID($E298,SEARCH("/",$E298,SEARCH("/",$E298)+1)+1,1),"")</f>
        <v>S</v>
      </c>
      <c r="H298" t="s">
        <v>16</v>
      </c>
      <c r="I298">
        <v>2</v>
      </c>
      <c r="J298" t="b">
        <v>0</v>
      </c>
      <c r="K298" s="7">
        <v>0</v>
      </c>
      <c r="L298" s="7">
        <v>0</v>
      </c>
      <c r="M298" s="7">
        <v>0</v>
      </c>
      <c r="N298" s="7">
        <v>0</v>
      </c>
      <c r="O298" s="7">
        <v>0</v>
      </c>
      <c r="P298" s="7">
        <f>SUM(dane3[[#This Row],[RoomService]:[VRDeck]])</f>
        <v>0</v>
      </c>
      <c r="Q298" t="s">
        <v>833</v>
      </c>
      <c r="R298" t="b">
        <v>1</v>
      </c>
    </row>
    <row r="299" spans="1:18" x14ac:dyDescent="0.3">
      <c r="A299" t="s">
        <v>834</v>
      </c>
      <c r="B299">
        <f>MID(dane3[[#This Row],[PassengerId]],1,4)+0</f>
        <v>330</v>
      </c>
      <c r="C299" t="s">
        <v>14</v>
      </c>
      <c r="D299" t="b">
        <v>0</v>
      </c>
      <c r="E299" t="s">
        <v>832</v>
      </c>
      <c r="F299" t="str">
        <f>MID($E299,1,1)</f>
        <v>C</v>
      </c>
      <c r="G299" t="str">
        <f>IFERROR(MID($E299,SEARCH("/",$E299,SEARCH("/",$E299)+1)+1,1),"")</f>
        <v>S</v>
      </c>
      <c r="H299" t="s">
        <v>16</v>
      </c>
      <c r="I299">
        <v>32</v>
      </c>
      <c r="J299" t="b">
        <v>0</v>
      </c>
      <c r="K299" s="7">
        <v>247</v>
      </c>
      <c r="L299" s="7">
        <v>4651</v>
      </c>
      <c r="M299" s="7">
        <v>0</v>
      </c>
      <c r="N299" s="7">
        <v>46</v>
      </c>
      <c r="O299" s="7">
        <v>202</v>
      </c>
      <c r="P299" s="7">
        <f>SUM(dane3[[#This Row],[RoomService]:[VRDeck]])</f>
        <v>5146</v>
      </c>
      <c r="Q299" t="s">
        <v>23799</v>
      </c>
      <c r="R299" t="b">
        <v>1</v>
      </c>
    </row>
    <row r="300" spans="1:18" x14ac:dyDescent="0.3">
      <c r="A300" t="s">
        <v>835</v>
      </c>
      <c r="B300">
        <f>MID(dane3[[#This Row],[PassengerId]],1,4)+0</f>
        <v>330</v>
      </c>
      <c r="C300" t="s">
        <v>14</v>
      </c>
      <c r="D300" t="b">
        <v>0</v>
      </c>
      <c r="E300" t="s">
        <v>832</v>
      </c>
      <c r="F300" t="str">
        <f>MID($E300,1,1)</f>
        <v>C</v>
      </c>
      <c r="G300" t="str">
        <f>IFERROR(MID($E300,SEARCH("/",$E300,SEARCH("/",$E300)+1)+1,1),"")</f>
        <v>S</v>
      </c>
      <c r="H300" t="s">
        <v>16</v>
      </c>
      <c r="I300">
        <v>33</v>
      </c>
      <c r="J300" t="b">
        <v>0</v>
      </c>
      <c r="K300" s="7">
        <v>443</v>
      </c>
      <c r="L300" s="7">
        <v>317</v>
      </c>
      <c r="M300" s="7">
        <v>0</v>
      </c>
      <c r="N300" s="7">
        <v>148</v>
      </c>
      <c r="O300" s="7">
        <v>1260</v>
      </c>
      <c r="P300" s="7">
        <f>SUM(dane3[[#This Row],[RoomService]:[VRDeck]])</f>
        <v>2168</v>
      </c>
      <c r="Q300" t="s">
        <v>836</v>
      </c>
      <c r="R300" t="b">
        <v>0</v>
      </c>
    </row>
    <row r="301" spans="1:18" x14ac:dyDescent="0.3">
      <c r="A301" t="s">
        <v>837</v>
      </c>
      <c r="B301">
        <f>MID(dane3[[#This Row],[PassengerId]],1,4)+0</f>
        <v>331</v>
      </c>
      <c r="C301" t="s">
        <v>19</v>
      </c>
      <c r="D301" t="b">
        <v>0</v>
      </c>
      <c r="E301" t="s">
        <v>838</v>
      </c>
      <c r="F301" t="str">
        <f>MID($E301,1,1)</f>
        <v>F</v>
      </c>
      <c r="G301" t="str">
        <f>IFERROR(MID($E301,SEARCH("/",$E301,SEARCH("/",$E301)+1)+1,1),"")</f>
        <v>P</v>
      </c>
      <c r="H301" t="s">
        <v>16</v>
      </c>
      <c r="I301">
        <v>25</v>
      </c>
      <c r="J301" t="b">
        <v>0</v>
      </c>
      <c r="K301" s="7">
        <v>0</v>
      </c>
      <c r="L301" s="7">
        <v>0</v>
      </c>
      <c r="M301" s="7">
        <v>251</v>
      </c>
      <c r="N301" s="7">
        <v>0</v>
      </c>
      <c r="O301" s="7">
        <v>552</v>
      </c>
      <c r="P301" s="7">
        <f>SUM(dane3[[#This Row],[RoomService]:[VRDeck]])</f>
        <v>803</v>
      </c>
      <c r="Q301" t="s">
        <v>839</v>
      </c>
      <c r="R301" t="b">
        <v>0</v>
      </c>
    </row>
    <row r="302" spans="1:18" x14ac:dyDescent="0.3">
      <c r="A302" t="s">
        <v>4481</v>
      </c>
      <c r="B302">
        <f>MID(dane3[[#This Row],[PassengerId]],1,4)+0</f>
        <v>1742</v>
      </c>
      <c r="C302" t="s">
        <v>53</v>
      </c>
      <c r="D302" t="b">
        <v>0</v>
      </c>
      <c r="E302" t="s">
        <v>4482</v>
      </c>
      <c r="F302" t="str">
        <f>MID($E302,1,1)</f>
        <v>D</v>
      </c>
      <c r="G302" t="str">
        <f>IFERROR(MID($E302,SEARCH("/",$E302,SEARCH("/",$E302)+1)+1,1),"")</f>
        <v>P</v>
      </c>
      <c r="H302" t="s">
        <v>32</v>
      </c>
      <c r="I302">
        <v>34</v>
      </c>
      <c r="J302" t="b">
        <v>1</v>
      </c>
      <c r="K302" s="7">
        <v>49</v>
      </c>
      <c r="L302" s="7">
        <v>478</v>
      </c>
      <c r="M302" s="7">
        <v>387</v>
      </c>
      <c r="N302" s="7">
        <v>0</v>
      </c>
      <c r="O302" s="7">
        <v>0</v>
      </c>
      <c r="P302" s="7">
        <f>SUM(dane3[[#This Row],[RoomService]:[VRDeck]])</f>
        <v>914</v>
      </c>
      <c r="Q302" t="s">
        <v>4483</v>
      </c>
      <c r="R302" t="b">
        <v>0</v>
      </c>
    </row>
    <row r="303" spans="1:18" x14ac:dyDescent="0.3">
      <c r="A303" t="s">
        <v>3518</v>
      </c>
      <c r="B303">
        <f>MID(dane3[[#This Row],[PassengerId]],1,4)+0</f>
        <v>1371</v>
      </c>
      <c r="C303" t="s">
        <v>53</v>
      </c>
      <c r="D303" t="b">
        <v>0</v>
      </c>
      <c r="E303" t="s">
        <v>3519</v>
      </c>
      <c r="F303" t="str">
        <f>MID($E303,1,1)</f>
        <v>D</v>
      </c>
      <c r="G303" t="str">
        <f>IFERROR(MID($E303,SEARCH("/",$E303,SEARCH("/",$E303)+1)+1,1),"")</f>
        <v>P</v>
      </c>
      <c r="H303" t="s">
        <v>16</v>
      </c>
      <c r="I303">
        <v>25</v>
      </c>
      <c r="J303" t="b">
        <v>0</v>
      </c>
      <c r="K303" s="7">
        <v>591</v>
      </c>
      <c r="L303" s="7">
        <v>466</v>
      </c>
      <c r="M303" s="7">
        <v>0</v>
      </c>
      <c r="N303" s="7">
        <v>0</v>
      </c>
      <c r="O303" s="7">
        <v>0</v>
      </c>
      <c r="P303" s="7">
        <f>SUM(dane3[[#This Row],[RoomService]:[VRDeck]])</f>
        <v>1057</v>
      </c>
      <c r="Q303" t="s">
        <v>3520</v>
      </c>
      <c r="R303" t="b">
        <v>0</v>
      </c>
    </row>
    <row r="304" spans="1:18" x14ac:dyDescent="0.3">
      <c r="A304" t="s">
        <v>846</v>
      </c>
      <c r="B304">
        <f>MID(dane3[[#This Row],[PassengerId]],1,4)+0</f>
        <v>336</v>
      </c>
      <c r="C304" t="s">
        <v>19</v>
      </c>
      <c r="D304" t="b">
        <v>0</v>
      </c>
      <c r="E304" t="s">
        <v>847</v>
      </c>
      <c r="F304" t="str">
        <f>MID($E304,1,1)</f>
        <v>F</v>
      </c>
      <c r="G304" t="str">
        <f>IFERROR(MID($E304,SEARCH("/",$E304,SEARCH("/",$E304)+1)+1,1),"")</f>
        <v>P</v>
      </c>
      <c r="H304" t="s">
        <v>16</v>
      </c>
      <c r="I304">
        <v>44</v>
      </c>
      <c r="J304" t="b">
        <v>0</v>
      </c>
      <c r="K304" s="7">
        <v>695</v>
      </c>
      <c r="L304" s="7">
        <v>1</v>
      </c>
      <c r="M304" s="7">
        <v>16</v>
      </c>
      <c r="N304" s="7">
        <v>0</v>
      </c>
      <c r="O304" s="7">
        <v>0</v>
      </c>
      <c r="P304" s="7">
        <f>SUM(dane3[[#This Row],[RoomService]:[VRDeck]])</f>
        <v>712</v>
      </c>
      <c r="Q304" t="s">
        <v>848</v>
      </c>
      <c r="R304" t="b">
        <v>0</v>
      </c>
    </row>
    <row r="305" spans="1:18" x14ac:dyDescent="0.3">
      <c r="A305" t="s">
        <v>4332</v>
      </c>
      <c r="B305">
        <f>MID(dane3[[#This Row],[PassengerId]],1,4)+0</f>
        <v>1687</v>
      </c>
      <c r="C305" t="s">
        <v>53</v>
      </c>
      <c r="D305" t="b">
        <v>0</v>
      </c>
      <c r="E305" t="s">
        <v>4333</v>
      </c>
      <c r="F305" t="str">
        <f>MID($E305,1,1)</f>
        <v>F</v>
      </c>
      <c r="G305" t="str">
        <f>IFERROR(MID($E305,SEARCH("/",$E305,SEARCH("/",$E305)+1)+1,1),"")</f>
        <v>P</v>
      </c>
      <c r="H305" t="s">
        <v>16</v>
      </c>
      <c r="I305">
        <v>26</v>
      </c>
      <c r="J305" t="b">
        <v>1</v>
      </c>
      <c r="K305" s="7">
        <v>714</v>
      </c>
      <c r="L305" s="7">
        <v>450</v>
      </c>
      <c r="M305" s="7">
        <v>208</v>
      </c>
      <c r="N305" s="7">
        <v>0</v>
      </c>
      <c r="O305" s="7">
        <v>44</v>
      </c>
      <c r="P305" s="7">
        <f>SUM(dane3[[#This Row],[RoomService]:[VRDeck]])</f>
        <v>1416</v>
      </c>
      <c r="Q305" t="s">
        <v>4334</v>
      </c>
      <c r="R305" t="b">
        <v>0</v>
      </c>
    </row>
    <row r="306" spans="1:18" x14ac:dyDescent="0.3">
      <c r="A306" t="s">
        <v>22843</v>
      </c>
      <c r="B306">
        <f>MID(dane3[[#This Row],[PassengerId]],1,4)+0</f>
        <v>8941</v>
      </c>
      <c r="C306" t="s">
        <v>53</v>
      </c>
      <c r="D306" t="b">
        <v>0</v>
      </c>
      <c r="E306" t="s">
        <v>22844</v>
      </c>
      <c r="F306" t="str">
        <f>MID($E306,1,1)</f>
        <v>E</v>
      </c>
      <c r="G306" t="str">
        <f>IFERROR(MID($E306,SEARCH("/",$E306,SEARCH("/",$E306)+1)+1,1),"")</f>
        <v>P</v>
      </c>
      <c r="H306" t="s">
        <v>16</v>
      </c>
      <c r="I306">
        <v>26</v>
      </c>
      <c r="J306" t="b">
        <v>1</v>
      </c>
      <c r="K306" s="7">
        <v>1</v>
      </c>
      <c r="L306" s="7">
        <v>445</v>
      </c>
      <c r="M306" s="7">
        <v>170</v>
      </c>
      <c r="N306" s="7">
        <v>614</v>
      </c>
      <c r="O306" s="7">
        <v>68</v>
      </c>
      <c r="P306" s="7">
        <f>SUM(dane3[[#This Row],[RoomService]:[VRDeck]])</f>
        <v>1298</v>
      </c>
      <c r="Q306" t="s">
        <v>22845</v>
      </c>
      <c r="R306" t="b">
        <v>0</v>
      </c>
    </row>
    <row r="307" spans="1:18" x14ac:dyDescent="0.3">
      <c r="A307" t="s">
        <v>21375</v>
      </c>
      <c r="B307">
        <f>MID(dane3[[#This Row],[PassengerId]],1,4)+0</f>
        <v>8344</v>
      </c>
      <c r="C307" t="s">
        <v>53</v>
      </c>
      <c r="D307" t="b">
        <v>0</v>
      </c>
      <c r="E307" t="s">
        <v>21373</v>
      </c>
      <c r="F307" t="str">
        <f>MID($E307,1,1)</f>
        <v>D</v>
      </c>
      <c r="G307" t="str">
        <f>IFERROR(MID($E307,SEARCH("/",$E307,SEARCH("/",$E307)+1)+1,1),"")</f>
        <v>S</v>
      </c>
      <c r="H307" t="s">
        <v>16</v>
      </c>
      <c r="I307">
        <v>38</v>
      </c>
      <c r="J307" t="b">
        <v>0</v>
      </c>
      <c r="K307" s="7">
        <v>30</v>
      </c>
      <c r="L307" s="7">
        <v>434</v>
      </c>
      <c r="M307" s="7">
        <v>117</v>
      </c>
      <c r="N307" s="7">
        <v>372</v>
      </c>
      <c r="O307" s="7">
        <v>0</v>
      </c>
      <c r="P307" s="7">
        <f>SUM(dane3[[#This Row],[RoomService]:[VRDeck]])</f>
        <v>953</v>
      </c>
      <c r="Q307" t="s">
        <v>21376</v>
      </c>
      <c r="R307" t="b">
        <v>1</v>
      </c>
    </row>
    <row r="308" spans="1:18" x14ac:dyDescent="0.3">
      <c r="A308" t="s">
        <v>855</v>
      </c>
      <c r="B308">
        <f>MID(dane3[[#This Row],[PassengerId]],1,4)+0</f>
        <v>338</v>
      </c>
      <c r="C308" t="s">
        <v>19</v>
      </c>
      <c r="D308" t="b">
        <v>1</v>
      </c>
      <c r="E308" t="s">
        <v>856</v>
      </c>
      <c r="F308" t="str">
        <f>MID($E308,1,1)</f>
        <v>G</v>
      </c>
      <c r="G308" t="str">
        <f>IFERROR(MID($E308,SEARCH("/",$E308,SEARCH("/",$E308)+1)+1,1),"")</f>
        <v>S</v>
      </c>
      <c r="H308" t="s">
        <v>16</v>
      </c>
      <c r="I308">
        <v>18</v>
      </c>
      <c r="J308" t="b">
        <v>0</v>
      </c>
      <c r="K308" s="7">
        <v>0</v>
      </c>
      <c r="L308" s="7">
        <v>0</v>
      </c>
      <c r="M308" s="7">
        <v>0</v>
      </c>
      <c r="N308" s="7">
        <v>0</v>
      </c>
      <c r="O308" s="7">
        <v>0</v>
      </c>
      <c r="P308" s="7">
        <f>SUM(dane3[[#This Row],[RoomService]:[VRDeck]])</f>
        <v>0</v>
      </c>
      <c r="Q308" t="s">
        <v>857</v>
      </c>
      <c r="R308" t="b">
        <v>1</v>
      </c>
    </row>
    <row r="309" spans="1:18" x14ac:dyDescent="0.3">
      <c r="A309" t="s">
        <v>858</v>
      </c>
      <c r="B309">
        <f>MID(dane3[[#This Row],[PassengerId]],1,4)+0</f>
        <v>340</v>
      </c>
      <c r="C309" t="s">
        <v>14</v>
      </c>
      <c r="D309" t="b">
        <v>1</v>
      </c>
      <c r="E309" t="s">
        <v>859</v>
      </c>
      <c r="F309" t="str">
        <f>MID($E309,1,1)</f>
        <v>B</v>
      </c>
      <c r="G309" t="str">
        <f>IFERROR(MID($E309,SEARCH("/",$E309,SEARCH("/",$E309)+1)+1,1),"")</f>
        <v>S</v>
      </c>
      <c r="H309" t="s">
        <v>46</v>
      </c>
      <c r="I309">
        <v>38</v>
      </c>
      <c r="J309" t="b">
        <v>0</v>
      </c>
      <c r="K309" s="7">
        <v>0</v>
      </c>
      <c r="L309" s="7">
        <v>0</v>
      </c>
      <c r="M309" s="7">
        <v>0</v>
      </c>
      <c r="N309" s="7">
        <v>0</v>
      </c>
      <c r="O309" s="7">
        <v>0</v>
      </c>
      <c r="P309" s="7">
        <f>SUM(dane3[[#This Row],[RoomService]:[VRDeck]])</f>
        <v>0</v>
      </c>
      <c r="Q309" t="s">
        <v>860</v>
      </c>
      <c r="R309" t="b">
        <v>1</v>
      </c>
    </row>
    <row r="310" spans="1:18" x14ac:dyDescent="0.3">
      <c r="A310" t="s">
        <v>861</v>
      </c>
      <c r="B310">
        <f>MID(dane3[[#This Row],[PassengerId]],1,4)+0</f>
        <v>341</v>
      </c>
      <c r="C310" t="s">
        <v>19</v>
      </c>
      <c r="D310" t="b">
        <v>1</v>
      </c>
      <c r="E310" t="s">
        <v>862</v>
      </c>
      <c r="F310" t="str">
        <f>MID($E310,1,1)</f>
        <v>G</v>
      </c>
      <c r="G310" t="str">
        <f>IFERROR(MID($E310,SEARCH("/",$E310,SEARCH("/",$E310)+1)+1,1),"")</f>
        <v>P</v>
      </c>
      <c r="H310" t="s">
        <v>32</v>
      </c>
      <c r="I310">
        <v>5</v>
      </c>
      <c r="J310" t="b">
        <v>0</v>
      </c>
      <c r="K310" s="7">
        <v>0</v>
      </c>
      <c r="L310" s="7">
        <v>0</v>
      </c>
      <c r="M310" s="7">
        <v>0</v>
      </c>
      <c r="N310" s="7">
        <v>0</v>
      </c>
      <c r="O310" s="7">
        <v>0</v>
      </c>
      <c r="P310" s="7">
        <f>SUM(dane3[[#This Row],[RoomService]:[VRDeck]])</f>
        <v>0</v>
      </c>
      <c r="Q310" t="s">
        <v>863</v>
      </c>
      <c r="R310" t="b">
        <v>0</v>
      </c>
    </row>
    <row r="311" spans="1:18" x14ac:dyDescent="0.3">
      <c r="A311" t="s">
        <v>864</v>
      </c>
      <c r="B311">
        <f>MID(dane3[[#This Row],[PassengerId]],1,4)+0</f>
        <v>343</v>
      </c>
      <c r="C311" t="s">
        <v>19</v>
      </c>
      <c r="D311" t="b">
        <v>0</v>
      </c>
      <c r="E311" t="s">
        <v>865</v>
      </c>
      <c r="F311" t="str">
        <f>MID($E311,1,1)</f>
        <v>F</v>
      </c>
      <c r="G311" t="str">
        <f>IFERROR(MID($E311,SEARCH("/",$E311,SEARCH("/",$E311)+1)+1,1),"")</f>
        <v>P</v>
      </c>
      <c r="H311" t="s">
        <v>32</v>
      </c>
      <c r="I311">
        <v>31</v>
      </c>
      <c r="J311" t="b">
        <v>0</v>
      </c>
      <c r="K311" s="7">
        <v>121</v>
      </c>
      <c r="L311" s="7">
        <v>0</v>
      </c>
      <c r="M311" s="7">
        <v>0</v>
      </c>
      <c r="N311" s="7">
        <v>274</v>
      </c>
      <c r="O311" s="7">
        <v>907</v>
      </c>
      <c r="P311" s="7">
        <f>SUM(dane3[[#This Row],[RoomService]:[VRDeck]])</f>
        <v>1302</v>
      </c>
      <c r="Q311" t="s">
        <v>866</v>
      </c>
      <c r="R311" t="b">
        <v>0</v>
      </c>
    </row>
    <row r="312" spans="1:18" x14ac:dyDescent="0.3">
      <c r="A312" t="s">
        <v>1123</v>
      </c>
      <c r="B312">
        <f>MID(dane3[[#This Row],[PassengerId]],1,4)+0</f>
        <v>444</v>
      </c>
      <c r="C312" t="s">
        <v>53</v>
      </c>
      <c r="D312" t="b">
        <v>0</v>
      </c>
      <c r="E312" t="s">
        <v>1124</v>
      </c>
      <c r="F312" t="str">
        <f>MID($E312,1,1)</f>
        <v>D</v>
      </c>
      <c r="G312" t="str">
        <f>IFERROR(MID($E312,SEARCH("/",$E312,SEARCH("/",$E312)+1)+1,1),"")</f>
        <v>P</v>
      </c>
      <c r="H312" t="s">
        <v>16</v>
      </c>
      <c r="I312">
        <v>32</v>
      </c>
      <c r="J312" t="b">
        <v>1</v>
      </c>
      <c r="K312" s="7">
        <v>2484</v>
      </c>
      <c r="L312" s="7">
        <v>429</v>
      </c>
      <c r="M312" s="7">
        <v>102</v>
      </c>
      <c r="N312" s="7">
        <v>0</v>
      </c>
      <c r="O312" s="7">
        <v>0</v>
      </c>
      <c r="P312" s="7">
        <f>SUM(dane3[[#This Row],[RoomService]:[VRDeck]])</f>
        <v>3015</v>
      </c>
      <c r="Q312" t="s">
        <v>1125</v>
      </c>
      <c r="R312" t="b">
        <v>0</v>
      </c>
    </row>
    <row r="313" spans="1:18" x14ac:dyDescent="0.3">
      <c r="A313" t="s">
        <v>870</v>
      </c>
      <c r="B313">
        <f>MID(dane3[[#This Row],[PassengerId]],1,4)+0</f>
        <v>346</v>
      </c>
      <c r="C313" t="s">
        <v>19</v>
      </c>
      <c r="D313" t="b">
        <v>1</v>
      </c>
      <c r="E313" t="s">
        <v>871</v>
      </c>
      <c r="F313" t="str">
        <f>MID($E313,1,1)</f>
        <v>G</v>
      </c>
      <c r="G313" t="str">
        <f>IFERROR(MID($E313,SEARCH("/",$E313,SEARCH("/",$E313)+1)+1,1),"")</f>
        <v>P</v>
      </c>
      <c r="H313" t="s">
        <v>46</v>
      </c>
      <c r="I313">
        <v>15</v>
      </c>
      <c r="J313" t="b">
        <v>0</v>
      </c>
      <c r="K313" s="7">
        <v>0</v>
      </c>
      <c r="L313" s="7">
        <v>0</v>
      </c>
      <c r="M313" s="7">
        <v>0</v>
      </c>
      <c r="N313" s="7">
        <v>0</v>
      </c>
      <c r="O313" s="7">
        <v>0</v>
      </c>
      <c r="P313" s="7">
        <f>SUM(dane3[[#This Row],[RoomService]:[VRDeck]])</f>
        <v>0</v>
      </c>
      <c r="Q313" t="s">
        <v>872</v>
      </c>
      <c r="R313" t="b">
        <v>1</v>
      </c>
    </row>
    <row r="314" spans="1:18" x14ac:dyDescent="0.3">
      <c r="A314" t="s">
        <v>15255</v>
      </c>
      <c r="B314">
        <f>MID(dane3[[#This Row],[PassengerId]],1,4)+0</f>
        <v>5949</v>
      </c>
      <c r="C314" t="s">
        <v>53</v>
      </c>
      <c r="D314" t="b">
        <v>0</v>
      </c>
      <c r="E314" t="s">
        <v>15256</v>
      </c>
      <c r="F314" t="str">
        <f>MID($E314,1,1)</f>
        <v>D</v>
      </c>
      <c r="G314" t="str">
        <f>IFERROR(MID($E314,SEARCH("/",$E314,SEARCH("/",$E314)+1)+1,1),"")</f>
        <v>S</v>
      </c>
      <c r="H314" t="s">
        <v>16</v>
      </c>
      <c r="I314">
        <v>19</v>
      </c>
      <c r="J314" t="b">
        <v>0</v>
      </c>
      <c r="K314" s="7">
        <v>758</v>
      </c>
      <c r="L314" s="7">
        <v>425</v>
      </c>
      <c r="M314" s="7">
        <v>0</v>
      </c>
      <c r="N314" s="7">
        <v>0</v>
      </c>
      <c r="O314" s="7">
        <v>0</v>
      </c>
      <c r="P314" s="7">
        <f>SUM(dane3[[#This Row],[RoomService]:[VRDeck]])</f>
        <v>1183</v>
      </c>
      <c r="Q314" t="s">
        <v>15257</v>
      </c>
      <c r="R314" t="b">
        <v>0</v>
      </c>
    </row>
    <row r="315" spans="1:18" x14ac:dyDescent="0.3">
      <c r="A315" t="s">
        <v>1007</v>
      </c>
      <c r="B315">
        <f>MID(dane3[[#This Row],[PassengerId]],1,4)+0</f>
        <v>398</v>
      </c>
      <c r="C315" t="s">
        <v>53</v>
      </c>
      <c r="D315" t="b">
        <v>0</v>
      </c>
      <c r="E315" t="s">
        <v>1008</v>
      </c>
      <c r="F315" t="str">
        <f>MID($E315,1,1)</f>
        <v>D</v>
      </c>
      <c r="G315" t="str">
        <f>IFERROR(MID($E315,SEARCH("/",$E315,SEARCH("/",$E315)+1)+1,1),"")</f>
        <v>S</v>
      </c>
      <c r="H315" t="s">
        <v>16</v>
      </c>
      <c r="I315">
        <v>22</v>
      </c>
      <c r="J315" t="b">
        <v>0</v>
      </c>
      <c r="K315" s="7">
        <v>28</v>
      </c>
      <c r="L315" s="7">
        <v>420</v>
      </c>
      <c r="M315" s="7">
        <v>36</v>
      </c>
      <c r="N315" s="7">
        <v>6011</v>
      </c>
      <c r="O315" s="7">
        <v>3</v>
      </c>
      <c r="P315" s="7">
        <f>SUM(dane3[[#This Row],[RoomService]:[VRDeck]])</f>
        <v>6498</v>
      </c>
      <c r="Q315" t="s">
        <v>1009</v>
      </c>
      <c r="R315" t="b">
        <v>0</v>
      </c>
    </row>
    <row r="316" spans="1:18" x14ac:dyDescent="0.3">
      <c r="A316" t="s">
        <v>5681</v>
      </c>
      <c r="B316">
        <f>MID(dane3[[#This Row],[PassengerId]],1,4)+0</f>
        <v>2231</v>
      </c>
      <c r="C316" t="s">
        <v>53</v>
      </c>
      <c r="D316" t="b">
        <v>0</v>
      </c>
      <c r="E316" t="s">
        <v>5682</v>
      </c>
      <c r="F316" t="str">
        <f>MID($E316,1,1)</f>
        <v>E</v>
      </c>
      <c r="G316" t="str">
        <f>IFERROR(MID($E316,SEARCH("/",$E316,SEARCH("/",$E316)+1)+1,1),"")</f>
        <v>S</v>
      </c>
      <c r="H316" t="s">
        <v>16</v>
      </c>
      <c r="I316">
        <v>32</v>
      </c>
      <c r="J316" t="b">
        <v>0</v>
      </c>
      <c r="K316" s="7">
        <v>2</v>
      </c>
      <c r="L316" s="7">
        <v>416</v>
      </c>
      <c r="M316" s="7">
        <v>26</v>
      </c>
      <c r="N316" s="7">
        <v>510</v>
      </c>
      <c r="O316" s="7">
        <v>0</v>
      </c>
      <c r="P316" s="7">
        <f>SUM(dane3[[#This Row],[RoomService]:[VRDeck]])</f>
        <v>954</v>
      </c>
      <c r="Q316" t="s">
        <v>5683</v>
      </c>
      <c r="R316" t="b">
        <v>0</v>
      </c>
    </row>
    <row r="317" spans="1:18" x14ac:dyDescent="0.3">
      <c r="A317" t="s">
        <v>881</v>
      </c>
      <c r="B317">
        <f>MID(dane3[[#This Row],[PassengerId]],1,4)+0</f>
        <v>350</v>
      </c>
      <c r="C317" t="s">
        <v>19</v>
      </c>
      <c r="D317" t="b">
        <v>1</v>
      </c>
      <c r="E317" t="s">
        <v>882</v>
      </c>
      <c r="F317" t="str">
        <f>MID($E317,1,1)</f>
        <v>G</v>
      </c>
      <c r="G317" t="str">
        <f>IFERROR(MID($E317,SEARCH("/",$E317,SEARCH("/",$E317)+1)+1,1),"")</f>
        <v>P</v>
      </c>
      <c r="H317" t="s">
        <v>32</v>
      </c>
      <c r="I317">
        <v>14</v>
      </c>
      <c r="J317" t="b">
        <v>0</v>
      </c>
      <c r="K317" s="7">
        <v>0</v>
      </c>
      <c r="L317" s="7">
        <v>0</v>
      </c>
      <c r="M317" s="7">
        <v>0</v>
      </c>
      <c r="N317" s="7">
        <v>0</v>
      </c>
      <c r="O317" s="7">
        <v>0</v>
      </c>
      <c r="P317" s="7">
        <f>SUM(dane3[[#This Row],[RoomService]:[VRDeck]])</f>
        <v>0</v>
      </c>
      <c r="Q317" t="s">
        <v>883</v>
      </c>
      <c r="R317" t="b">
        <v>1</v>
      </c>
    </row>
    <row r="318" spans="1:18" x14ac:dyDescent="0.3">
      <c r="A318" t="s">
        <v>10805</v>
      </c>
      <c r="B318">
        <f>MID(dane3[[#This Row],[PassengerId]],1,4)+0</f>
        <v>4219</v>
      </c>
      <c r="C318" t="s">
        <v>53</v>
      </c>
      <c r="D318" t="b">
        <v>0</v>
      </c>
      <c r="E318" t="s">
        <v>10801</v>
      </c>
      <c r="F318" t="str">
        <f>MID($E318,1,1)</f>
        <v>F</v>
      </c>
      <c r="G318" t="str">
        <f>IFERROR(MID($E318,SEARCH("/",$E318,SEARCH("/",$E318)+1)+1,1),"")</f>
        <v>P</v>
      </c>
      <c r="H318" t="s">
        <v>16</v>
      </c>
      <c r="I318">
        <v>32</v>
      </c>
      <c r="J318" t="b">
        <v>0</v>
      </c>
      <c r="K318" s="7">
        <v>1331</v>
      </c>
      <c r="L318" s="7">
        <v>416</v>
      </c>
      <c r="M318" s="7">
        <v>0</v>
      </c>
      <c r="N318" s="7">
        <v>665</v>
      </c>
      <c r="O318" s="7">
        <v>64</v>
      </c>
      <c r="P318" s="7">
        <f>SUM(dane3[[#This Row],[RoomService]:[VRDeck]])</f>
        <v>2476</v>
      </c>
      <c r="Q318" t="s">
        <v>10806</v>
      </c>
      <c r="R318" t="b">
        <v>0</v>
      </c>
    </row>
    <row r="319" spans="1:18" x14ac:dyDescent="0.3">
      <c r="A319" t="s">
        <v>887</v>
      </c>
      <c r="B319">
        <f>MID(dane3[[#This Row],[PassengerId]],1,4)+0</f>
        <v>355</v>
      </c>
      <c r="C319" t="s">
        <v>19</v>
      </c>
      <c r="D319" t="b">
        <v>1</v>
      </c>
      <c r="E319" t="s">
        <v>39</v>
      </c>
      <c r="F319" t="s">
        <v>23764</v>
      </c>
      <c r="G319" t="str">
        <f>IFERROR(MID($E319,SEARCH("/",$E319,SEARCH("/",$E319)+1)+1,1),"")</f>
        <v/>
      </c>
      <c r="H319" t="s">
        <v>16</v>
      </c>
      <c r="I319">
        <v>18</v>
      </c>
      <c r="J319" t="b">
        <v>0</v>
      </c>
      <c r="K319" s="7">
        <v>0</v>
      </c>
      <c r="L319" s="7">
        <v>0</v>
      </c>
      <c r="M319" s="7">
        <v>0</v>
      </c>
      <c r="N319" s="7">
        <v>0</v>
      </c>
      <c r="O319" s="7">
        <v>0</v>
      </c>
      <c r="P319" s="7">
        <f>SUM(dane3[[#This Row],[RoomService]:[VRDeck]])</f>
        <v>0</v>
      </c>
      <c r="Q319" t="s">
        <v>888</v>
      </c>
      <c r="R319" t="b">
        <v>1</v>
      </c>
    </row>
    <row r="320" spans="1:18" x14ac:dyDescent="0.3">
      <c r="A320" t="s">
        <v>889</v>
      </c>
      <c r="B320">
        <f>MID(dane3[[#This Row],[PassengerId]],1,4)+0</f>
        <v>356</v>
      </c>
      <c r="C320" t="s">
        <v>14</v>
      </c>
      <c r="D320" t="b">
        <v>1</v>
      </c>
      <c r="E320" t="s">
        <v>890</v>
      </c>
      <c r="F320" t="str">
        <f>MID($E320,1,1)</f>
        <v>B</v>
      </c>
      <c r="G320" t="str">
        <f>IFERROR(MID($E320,SEARCH("/",$E320,SEARCH("/",$E320)+1)+1,1),"")</f>
        <v>P</v>
      </c>
      <c r="H320" t="s">
        <v>46</v>
      </c>
      <c r="I320">
        <v>36</v>
      </c>
      <c r="J320" t="b">
        <v>0</v>
      </c>
      <c r="K320" s="7">
        <v>0</v>
      </c>
      <c r="L320" s="7">
        <v>0</v>
      </c>
      <c r="M320" s="7">
        <v>0</v>
      </c>
      <c r="N320" s="7">
        <v>0</v>
      </c>
      <c r="O320" s="7">
        <v>0</v>
      </c>
      <c r="P320" s="7">
        <f>SUM(dane3[[#This Row],[RoomService]:[VRDeck]])</f>
        <v>0</v>
      </c>
      <c r="Q320" t="s">
        <v>891</v>
      </c>
      <c r="R320" t="b">
        <v>1</v>
      </c>
    </row>
    <row r="321" spans="1:18" x14ac:dyDescent="0.3">
      <c r="A321" t="s">
        <v>892</v>
      </c>
      <c r="B321">
        <f>MID(dane3[[#This Row],[PassengerId]],1,4)+0</f>
        <v>357</v>
      </c>
      <c r="C321" t="s">
        <v>19</v>
      </c>
      <c r="D321" t="b">
        <v>0</v>
      </c>
      <c r="E321" t="s">
        <v>893</v>
      </c>
      <c r="F321" t="str">
        <f>MID($E321,1,1)</f>
        <v>F</v>
      </c>
      <c r="G321" t="str">
        <f>IFERROR(MID($E321,SEARCH("/",$E321,SEARCH("/",$E321)+1)+1,1),"")</f>
        <v>S</v>
      </c>
      <c r="H321" t="s">
        <v>16</v>
      </c>
      <c r="I321">
        <v>41</v>
      </c>
      <c r="J321" t="b">
        <v>0</v>
      </c>
      <c r="K321" s="7">
        <v>0</v>
      </c>
      <c r="L321" s="7">
        <v>1198</v>
      </c>
      <c r="M321" s="7">
        <v>0</v>
      </c>
      <c r="N321" s="7">
        <v>124</v>
      </c>
      <c r="O321" s="7">
        <v>572</v>
      </c>
      <c r="P321" s="7">
        <f>SUM(dane3[[#This Row],[RoomService]:[VRDeck]])</f>
        <v>1894</v>
      </c>
      <c r="Q321" t="s">
        <v>894</v>
      </c>
      <c r="R321" t="b">
        <v>0</v>
      </c>
    </row>
    <row r="322" spans="1:18" x14ac:dyDescent="0.3">
      <c r="A322" t="s">
        <v>895</v>
      </c>
      <c r="B322">
        <f>MID(dane3[[#This Row],[PassengerId]],1,4)+0</f>
        <v>358</v>
      </c>
      <c r="C322" t="s">
        <v>19</v>
      </c>
      <c r="D322" t="b">
        <v>1</v>
      </c>
      <c r="E322" t="s">
        <v>896</v>
      </c>
      <c r="F322" t="str">
        <f>MID($E322,1,1)</f>
        <v>G</v>
      </c>
      <c r="G322" t="str">
        <f>IFERROR(MID($E322,SEARCH("/",$E322,SEARCH("/",$E322)+1)+1,1),"")</f>
        <v>S</v>
      </c>
      <c r="H322" t="s">
        <v>16</v>
      </c>
      <c r="I322">
        <v>50</v>
      </c>
      <c r="J322" t="b">
        <v>0</v>
      </c>
      <c r="K322" s="7">
        <v>0</v>
      </c>
      <c r="L322" s="7">
        <v>0</v>
      </c>
      <c r="M322" s="7">
        <v>0</v>
      </c>
      <c r="N322" s="7">
        <v>0</v>
      </c>
      <c r="O322" s="7">
        <v>0</v>
      </c>
      <c r="P322" s="7">
        <f>SUM(dane3[[#This Row],[RoomService]:[VRDeck]])</f>
        <v>0</v>
      </c>
      <c r="Q322" t="s">
        <v>897</v>
      </c>
      <c r="R322" t="b">
        <v>1</v>
      </c>
    </row>
    <row r="323" spans="1:18" x14ac:dyDescent="0.3">
      <c r="A323" t="s">
        <v>898</v>
      </c>
      <c r="B323">
        <f>MID(dane3[[#This Row],[PassengerId]],1,4)+0</f>
        <v>358</v>
      </c>
      <c r="C323" t="s">
        <v>19</v>
      </c>
      <c r="D323" t="b">
        <v>1</v>
      </c>
      <c r="E323" t="s">
        <v>896</v>
      </c>
      <c r="F323" t="str">
        <f>MID($E323,1,1)</f>
        <v>G</v>
      </c>
      <c r="G323" t="str">
        <f>IFERROR(MID($E323,SEARCH("/",$E323,SEARCH("/",$E323)+1)+1,1),"")</f>
        <v>S</v>
      </c>
      <c r="H323" t="s">
        <v>32</v>
      </c>
      <c r="I323">
        <v>32</v>
      </c>
      <c r="J323" t="b">
        <v>0</v>
      </c>
      <c r="K323" s="7">
        <v>0</v>
      </c>
      <c r="L323" s="7">
        <v>0</v>
      </c>
      <c r="M323" s="7">
        <v>0</v>
      </c>
      <c r="N323" s="7">
        <v>0</v>
      </c>
      <c r="O323" s="7">
        <v>0</v>
      </c>
      <c r="P323" s="7">
        <f>SUM(dane3[[#This Row],[RoomService]:[VRDeck]])</f>
        <v>0</v>
      </c>
      <c r="Q323" t="s">
        <v>899</v>
      </c>
      <c r="R323" t="b">
        <v>1</v>
      </c>
    </row>
    <row r="324" spans="1:18" x14ac:dyDescent="0.3">
      <c r="A324" t="s">
        <v>900</v>
      </c>
      <c r="B324">
        <f>MID(dane3[[#This Row],[PassengerId]],1,4)+0</f>
        <v>359</v>
      </c>
      <c r="C324" t="s">
        <v>19</v>
      </c>
      <c r="D324" t="b">
        <v>0</v>
      </c>
      <c r="E324" t="s">
        <v>901</v>
      </c>
      <c r="F324" t="str">
        <f>MID($E324,1,1)</f>
        <v>F</v>
      </c>
      <c r="G324" t="str">
        <f>IFERROR(MID($E324,SEARCH("/",$E324,SEARCH("/",$E324)+1)+1,1),"")</f>
        <v>S</v>
      </c>
      <c r="H324" t="s">
        <v>32</v>
      </c>
      <c r="I324">
        <v>26</v>
      </c>
      <c r="J324" t="b">
        <v>0</v>
      </c>
      <c r="K324" s="7">
        <v>148</v>
      </c>
      <c r="L324" s="7">
        <v>0</v>
      </c>
      <c r="M324" s="7">
        <v>453</v>
      </c>
      <c r="N324" s="7">
        <v>0</v>
      </c>
      <c r="O324" s="7">
        <v>88</v>
      </c>
      <c r="P324" s="7">
        <f>SUM(dane3[[#This Row],[RoomService]:[VRDeck]])</f>
        <v>689</v>
      </c>
      <c r="Q324" t="s">
        <v>902</v>
      </c>
      <c r="R324" t="b">
        <v>0</v>
      </c>
    </row>
    <row r="325" spans="1:18" x14ac:dyDescent="0.3">
      <c r="A325" t="s">
        <v>903</v>
      </c>
      <c r="B325">
        <f>MID(dane3[[#This Row],[PassengerId]],1,4)+0</f>
        <v>360</v>
      </c>
      <c r="C325" t="s">
        <v>19</v>
      </c>
      <c r="D325" t="b">
        <v>0</v>
      </c>
      <c r="E325" t="s">
        <v>904</v>
      </c>
      <c r="F325" t="str">
        <f>MID($E325,1,1)</f>
        <v>F</v>
      </c>
      <c r="G325" t="str">
        <f>IFERROR(MID($E325,SEARCH("/",$E325,SEARCH("/",$E325)+1)+1,1),"")</f>
        <v>S</v>
      </c>
      <c r="H325" t="s">
        <v>16</v>
      </c>
      <c r="I325">
        <v>15</v>
      </c>
      <c r="J325" t="b">
        <v>0</v>
      </c>
      <c r="K325" s="7">
        <v>358</v>
      </c>
      <c r="L325" s="7">
        <v>212</v>
      </c>
      <c r="M325" s="7">
        <v>33</v>
      </c>
      <c r="N325" s="7">
        <v>0</v>
      </c>
      <c r="O325" s="7">
        <v>112</v>
      </c>
      <c r="P325" s="7">
        <f>SUM(dane3[[#This Row],[RoomService]:[VRDeck]])</f>
        <v>715</v>
      </c>
      <c r="Q325" t="s">
        <v>905</v>
      </c>
      <c r="R325" t="b">
        <v>0</v>
      </c>
    </row>
    <row r="326" spans="1:18" x14ac:dyDescent="0.3">
      <c r="A326" t="s">
        <v>906</v>
      </c>
      <c r="B326">
        <f>MID(dane3[[#This Row],[PassengerId]],1,4)+0</f>
        <v>361</v>
      </c>
      <c r="C326" t="s">
        <v>19</v>
      </c>
      <c r="D326" t="b">
        <v>0</v>
      </c>
      <c r="E326" t="s">
        <v>907</v>
      </c>
      <c r="F326" t="str">
        <f>MID($E326,1,1)</f>
        <v>F</v>
      </c>
      <c r="G326" t="str">
        <f>IFERROR(MID($E326,SEARCH("/",$E326,SEARCH("/",$E326)+1)+1,1),"")</f>
        <v>S</v>
      </c>
      <c r="H326" t="s">
        <v>46</v>
      </c>
      <c r="I326">
        <v>33</v>
      </c>
      <c r="J326" t="b">
        <v>0</v>
      </c>
      <c r="K326" s="7">
        <v>0</v>
      </c>
      <c r="L326" s="7">
        <v>36</v>
      </c>
      <c r="M326" s="7">
        <v>0</v>
      </c>
      <c r="N326" s="7">
        <v>280</v>
      </c>
      <c r="O326" s="7">
        <v>417</v>
      </c>
      <c r="P326" s="7">
        <f>SUM(dane3[[#This Row],[RoomService]:[VRDeck]])</f>
        <v>733</v>
      </c>
      <c r="Q326" t="s">
        <v>908</v>
      </c>
      <c r="R326" t="b">
        <v>1</v>
      </c>
    </row>
    <row r="327" spans="1:18" x14ac:dyDescent="0.3">
      <c r="A327" t="s">
        <v>909</v>
      </c>
      <c r="B327">
        <f>MID(dane3[[#This Row],[PassengerId]],1,4)+0</f>
        <v>365</v>
      </c>
      <c r="C327" t="s">
        <v>19</v>
      </c>
      <c r="D327" t="b">
        <v>0</v>
      </c>
      <c r="E327" t="s">
        <v>910</v>
      </c>
      <c r="F327" t="str">
        <f>MID($E327,1,1)</f>
        <v>G</v>
      </c>
      <c r="G327" t="str">
        <f>IFERROR(MID($E327,SEARCH("/",$E327,SEARCH("/",$E327)+1)+1,1),"")</f>
        <v>S</v>
      </c>
      <c r="H327" t="s">
        <v>46</v>
      </c>
      <c r="I327">
        <v>24</v>
      </c>
      <c r="J327" t="b">
        <v>0</v>
      </c>
      <c r="K327" s="7">
        <v>0</v>
      </c>
      <c r="L327" s="7">
        <v>0</v>
      </c>
      <c r="M327" s="7">
        <v>0</v>
      </c>
      <c r="N327" s="7">
        <v>685</v>
      </c>
      <c r="O327" s="7">
        <v>21</v>
      </c>
      <c r="P327" s="7">
        <f>SUM(dane3[[#This Row],[RoomService]:[VRDeck]])</f>
        <v>706</v>
      </c>
      <c r="Q327" t="s">
        <v>911</v>
      </c>
      <c r="R327" t="b">
        <v>0</v>
      </c>
    </row>
    <row r="328" spans="1:18" x14ac:dyDescent="0.3">
      <c r="A328" t="s">
        <v>4772</v>
      </c>
      <c r="B328">
        <f>MID(dane3[[#This Row],[PassengerId]],1,4)+0</f>
        <v>1861</v>
      </c>
      <c r="C328" t="s">
        <v>53</v>
      </c>
      <c r="D328" t="b">
        <v>0</v>
      </c>
      <c r="E328" t="s">
        <v>4770</v>
      </c>
      <c r="F328" t="str">
        <f>MID($E328,1,1)</f>
        <v>F</v>
      </c>
      <c r="G328" t="str">
        <f>IFERROR(MID($E328,SEARCH("/",$E328,SEARCH("/",$E328)+1)+1,1),"")</f>
        <v>S</v>
      </c>
      <c r="H328" t="s">
        <v>16</v>
      </c>
      <c r="I328">
        <v>61</v>
      </c>
      <c r="J328" t="b">
        <v>0</v>
      </c>
      <c r="K328" s="7">
        <v>953</v>
      </c>
      <c r="L328" s="7">
        <v>415</v>
      </c>
      <c r="M328" s="7">
        <v>974</v>
      </c>
      <c r="N328" s="7">
        <v>0</v>
      </c>
      <c r="O328" s="7">
        <v>133</v>
      </c>
      <c r="P328" s="7">
        <f>SUM(dane3[[#This Row],[RoomService]:[VRDeck]])</f>
        <v>2475</v>
      </c>
      <c r="Q328" t="s">
        <v>4773</v>
      </c>
      <c r="R328" t="b">
        <v>0</v>
      </c>
    </row>
    <row r="329" spans="1:18" x14ac:dyDescent="0.3">
      <c r="A329" t="s">
        <v>6421</v>
      </c>
      <c r="B329">
        <f>MID(dane3[[#This Row],[PassengerId]],1,4)+0</f>
        <v>2528</v>
      </c>
      <c r="C329" t="s">
        <v>53</v>
      </c>
      <c r="D329" t="b">
        <v>0</v>
      </c>
      <c r="E329" t="s">
        <v>6422</v>
      </c>
      <c r="F329" t="str">
        <f>MID($E329,1,1)</f>
        <v>F</v>
      </c>
      <c r="G329" t="str">
        <f>IFERROR(MID($E329,SEARCH("/",$E329,SEARCH("/",$E329)+1)+1,1),"")</f>
        <v>S</v>
      </c>
      <c r="H329" t="s">
        <v>16</v>
      </c>
      <c r="I329">
        <v>48</v>
      </c>
      <c r="J329" t="b">
        <v>0</v>
      </c>
      <c r="K329" s="7">
        <v>639</v>
      </c>
      <c r="L329" s="7">
        <v>412</v>
      </c>
      <c r="M329" s="7">
        <v>110</v>
      </c>
      <c r="N329" s="7">
        <v>0</v>
      </c>
      <c r="O329" s="7">
        <v>0</v>
      </c>
      <c r="P329" s="7">
        <f>SUM(dane3[[#This Row],[RoomService]:[VRDeck]])</f>
        <v>1161</v>
      </c>
      <c r="Q329" t="s">
        <v>6423</v>
      </c>
      <c r="R329" t="b">
        <v>1</v>
      </c>
    </row>
    <row r="330" spans="1:18" x14ac:dyDescent="0.3">
      <c r="A330" t="s">
        <v>917</v>
      </c>
      <c r="B330">
        <f>MID(dane3[[#This Row],[PassengerId]],1,4)+0</f>
        <v>369</v>
      </c>
      <c r="C330" t="s">
        <v>19</v>
      </c>
      <c r="D330" t="b">
        <v>0</v>
      </c>
      <c r="E330" t="s">
        <v>918</v>
      </c>
      <c r="F330" t="str">
        <f>MID($E330,1,1)</f>
        <v>G</v>
      </c>
      <c r="G330" t="str">
        <f>IFERROR(MID($E330,SEARCH("/",$E330,SEARCH("/",$E330)+1)+1,1),"")</f>
        <v>S</v>
      </c>
      <c r="H330" t="s">
        <v>16</v>
      </c>
      <c r="I330">
        <v>24</v>
      </c>
      <c r="J330" t="b">
        <v>0</v>
      </c>
      <c r="K330" s="7">
        <v>0</v>
      </c>
      <c r="L330" s="7">
        <v>0</v>
      </c>
      <c r="M330" s="7">
        <v>592</v>
      </c>
      <c r="N330" s="7">
        <v>177</v>
      </c>
      <c r="O330" s="7">
        <v>58</v>
      </c>
      <c r="P330" s="7">
        <f>SUM(dane3[[#This Row],[RoomService]:[VRDeck]])</f>
        <v>827</v>
      </c>
      <c r="Q330" t="s">
        <v>919</v>
      </c>
      <c r="R330" t="b">
        <v>1</v>
      </c>
    </row>
    <row r="331" spans="1:18" x14ac:dyDescent="0.3">
      <c r="A331" t="s">
        <v>920</v>
      </c>
      <c r="B331">
        <f>MID(dane3[[#This Row],[PassengerId]],1,4)+0</f>
        <v>370</v>
      </c>
      <c r="C331" t="s">
        <v>19</v>
      </c>
      <c r="D331" t="b">
        <v>0</v>
      </c>
      <c r="E331" t="s">
        <v>921</v>
      </c>
      <c r="F331" t="str">
        <f>MID($E331,1,1)</f>
        <v>F</v>
      </c>
      <c r="G331" t="str">
        <f>IFERROR(MID($E331,SEARCH("/",$E331,SEARCH("/",$E331)+1)+1,1),"")</f>
        <v>P</v>
      </c>
      <c r="H331" t="s">
        <v>16</v>
      </c>
      <c r="I331">
        <v>30</v>
      </c>
      <c r="J331" t="b">
        <v>0</v>
      </c>
      <c r="K331" s="7">
        <v>0</v>
      </c>
      <c r="L331" s="7">
        <v>95</v>
      </c>
      <c r="M331" s="7">
        <v>0</v>
      </c>
      <c r="N331" s="7">
        <v>441</v>
      </c>
      <c r="O331" s="7">
        <v>1023</v>
      </c>
      <c r="P331" s="7">
        <f>SUM(dane3[[#This Row],[RoomService]:[VRDeck]])</f>
        <v>1559</v>
      </c>
      <c r="Q331" t="s">
        <v>922</v>
      </c>
      <c r="R331" t="b">
        <v>0</v>
      </c>
    </row>
    <row r="332" spans="1:18" x14ac:dyDescent="0.3">
      <c r="A332" t="s">
        <v>18847</v>
      </c>
      <c r="B332">
        <f>MID(dane3[[#This Row],[PassengerId]],1,4)+0</f>
        <v>7313</v>
      </c>
      <c r="C332" t="s">
        <v>53</v>
      </c>
      <c r="D332" t="b">
        <v>0</v>
      </c>
      <c r="E332" t="s">
        <v>18848</v>
      </c>
      <c r="F332" t="str">
        <f>MID($E332,1,1)</f>
        <v>D</v>
      </c>
      <c r="G332" t="str">
        <f>IFERROR(MID($E332,SEARCH("/",$E332,SEARCH("/",$E332)+1)+1,1),"")</f>
        <v>P</v>
      </c>
      <c r="H332" t="s">
        <v>16</v>
      </c>
      <c r="I332">
        <v>41</v>
      </c>
      <c r="J332" t="b">
        <v>0</v>
      </c>
      <c r="K332" s="7">
        <v>2754</v>
      </c>
      <c r="L332" s="7">
        <v>398</v>
      </c>
      <c r="M332" s="7">
        <v>21</v>
      </c>
      <c r="N332" s="7">
        <v>0</v>
      </c>
      <c r="O332" s="7">
        <v>0</v>
      </c>
      <c r="P332" s="7">
        <f>SUM(dane3[[#This Row],[RoomService]:[VRDeck]])</f>
        <v>3173</v>
      </c>
      <c r="Q332" t="s">
        <v>18849</v>
      </c>
      <c r="R332" t="b">
        <v>0</v>
      </c>
    </row>
    <row r="333" spans="1:18" x14ac:dyDescent="0.3">
      <c r="A333" t="s">
        <v>926</v>
      </c>
      <c r="B333">
        <f>MID(dane3[[#This Row],[PassengerId]],1,4)+0</f>
        <v>372</v>
      </c>
      <c r="C333" t="s">
        <v>19</v>
      </c>
      <c r="D333" t="b">
        <v>0</v>
      </c>
      <c r="E333" t="s">
        <v>927</v>
      </c>
      <c r="F333" t="str">
        <f>MID($E333,1,1)</f>
        <v>F</v>
      </c>
      <c r="G333" t="str">
        <f>IFERROR(MID($E333,SEARCH("/",$E333,SEARCH("/",$E333)+1)+1,1),"")</f>
        <v>P</v>
      </c>
      <c r="H333" t="s">
        <v>16</v>
      </c>
      <c r="I333">
        <v>24</v>
      </c>
      <c r="J333" t="b">
        <v>0</v>
      </c>
      <c r="K333" s="7">
        <v>0</v>
      </c>
      <c r="L333" s="7">
        <v>5</v>
      </c>
      <c r="M333" s="7">
        <v>0</v>
      </c>
      <c r="N333" s="7">
        <v>2766</v>
      </c>
      <c r="O333" s="7">
        <v>0</v>
      </c>
      <c r="P333" s="7">
        <f>SUM(dane3[[#This Row],[RoomService]:[VRDeck]])</f>
        <v>2771</v>
      </c>
      <c r="Q333" t="s">
        <v>23799</v>
      </c>
      <c r="R333" t="b">
        <v>0</v>
      </c>
    </row>
    <row r="334" spans="1:18" x14ac:dyDescent="0.3">
      <c r="A334" t="s">
        <v>928</v>
      </c>
      <c r="B334">
        <f>MID(dane3[[#This Row],[PassengerId]],1,4)+0</f>
        <v>373</v>
      </c>
      <c r="C334" t="s">
        <v>19</v>
      </c>
      <c r="D334" t="b">
        <v>1</v>
      </c>
      <c r="E334" t="s">
        <v>929</v>
      </c>
      <c r="F334" t="str">
        <f>MID($E334,1,1)</f>
        <v>G</v>
      </c>
      <c r="G334" t="str">
        <f>IFERROR(MID($E334,SEARCH("/",$E334,SEARCH("/",$E334)+1)+1,1),"")</f>
        <v>P</v>
      </c>
      <c r="H334" t="s">
        <v>16</v>
      </c>
      <c r="I334">
        <v>41</v>
      </c>
      <c r="J334" t="b">
        <v>0</v>
      </c>
      <c r="K334" s="7">
        <v>0</v>
      </c>
      <c r="L334" s="7">
        <v>0</v>
      </c>
      <c r="M334" s="7">
        <v>0</v>
      </c>
      <c r="N334" s="7">
        <v>0</v>
      </c>
      <c r="O334" s="7">
        <v>0</v>
      </c>
      <c r="P334" s="7">
        <f>SUM(dane3[[#This Row],[RoomService]:[VRDeck]])</f>
        <v>0</v>
      </c>
      <c r="Q334" t="s">
        <v>930</v>
      </c>
      <c r="R334" t="b">
        <v>0</v>
      </c>
    </row>
    <row r="335" spans="1:18" x14ac:dyDescent="0.3">
      <c r="A335" t="s">
        <v>931</v>
      </c>
      <c r="B335">
        <f>MID(dane3[[#This Row],[PassengerId]],1,4)+0</f>
        <v>375</v>
      </c>
      <c r="C335" t="s">
        <v>19</v>
      </c>
      <c r="D335" t="b">
        <v>0</v>
      </c>
      <c r="E335" t="s">
        <v>932</v>
      </c>
      <c r="F335" t="str">
        <f>MID($E335,1,1)</f>
        <v>E</v>
      </c>
      <c r="G335" t="str">
        <f>IFERROR(MID($E335,SEARCH("/",$E335,SEARCH("/",$E335)+1)+1,1),"")</f>
        <v>P</v>
      </c>
      <c r="H335" t="s">
        <v>16</v>
      </c>
      <c r="I335">
        <v>20</v>
      </c>
      <c r="J335" t="b">
        <v>0</v>
      </c>
      <c r="K335" s="7">
        <v>0</v>
      </c>
      <c r="L335" s="7">
        <v>0</v>
      </c>
      <c r="M335" s="7">
        <v>558</v>
      </c>
      <c r="N335" s="7">
        <v>0</v>
      </c>
      <c r="O335" s="7">
        <v>230</v>
      </c>
      <c r="P335" s="7">
        <f>SUM(dane3[[#This Row],[RoomService]:[VRDeck]])</f>
        <v>788</v>
      </c>
      <c r="Q335" t="s">
        <v>933</v>
      </c>
      <c r="R335" t="b">
        <v>0</v>
      </c>
    </row>
    <row r="336" spans="1:18" x14ac:dyDescent="0.3">
      <c r="A336" t="s">
        <v>934</v>
      </c>
      <c r="B336">
        <f>MID(dane3[[#This Row],[PassengerId]],1,4)+0</f>
        <v>376</v>
      </c>
      <c r="C336" t="s">
        <v>19</v>
      </c>
      <c r="D336" t="b">
        <v>0</v>
      </c>
      <c r="E336" t="s">
        <v>935</v>
      </c>
      <c r="F336" t="str">
        <f>MID($E336,1,1)</f>
        <v>G</v>
      </c>
      <c r="G336" t="str">
        <f>IFERROR(MID($E336,SEARCH("/",$E336,SEARCH("/",$E336)+1)+1,1),"")</f>
        <v>S</v>
      </c>
      <c r="H336" t="s">
        <v>16</v>
      </c>
      <c r="I336">
        <v>22</v>
      </c>
      <c r="J336" t="b">
        <v>0</v>
      </c>
      <c r="K336" s="7">
        <v>116</v>
      </c>
      <c r="L336" s="7">
        <v>0</v>
      </c>
      <c r="M336" s="7">
        <v>786</v>
      </c>
      <c r="N336" s="7">
        <v>6</v>
      </c>
      <c r="O336" s="7">
        <v>0</v>
      </c>
      <c r="P336" s="7">
        <f>SUM(dane3[[#This Row],[RoomService]:[VRDeck]])</f>
        <v>908</v>
      </c>
      <c r="Q336" t="s">
        <v>936</v>
      </c>
      <c r="R336" t="b">
        <v>1</v>
      </c>
    </row>
    <row r="337" spans="1:18" x14ac:dyDescent="0.3">
      <c r="A337" t="s">
        <v>937</v>
      </c>
      <c r="B337">
        <f>MID(dane3[[#This Row],[PassengerId]],1,4)+0</f>
        <v>377</v>
      </c>
      <c r="C337" t="s">
        <v>14</v>
      </c>
      <c r="D337" t="b">
        <v>0</v>
      </c>
      <c r="E337" t="s">
        <v>938</v>
      </c>
      <c r="F337" t="str">
        <f>MID($E337,1,1)</f>
        <v>C</v>
      </c>
      <c r="G337" t="str">
        <f>IFERROR(MID($E337,SEARCH("/",$E337,SEARCH("/",$E337)+1)+1,1),"")</f>
        <v>S</v>
      </c>
      <c r="H337" t="s">
        <v>46</v>
      </c>
      <c r="I337">
        <v>63</v>
      </c>
      <c r="J337" t="b">
        <v>0</v>
      </c>
      <c r="K337" s="7">
        <v>0</v>
      </c>
      <c r="L337" s="7">
        <v>1068</v>
      </c>
      <c r="M337" s="7">
        <v>0</v>
      </c>
      <c r="N337" s="7">
        <v>176</v>
      </c>
      <c r="O337" s="7">
        <v>8188</v>
      </c>
      <c r="P337" s="7">
        <f>SUM(dane3[[#This Row],[RoomService]:[VRDeck]])</f>
        <v>9432</v>
      </c>
      <c r="Q337" t="s">
        <v>939</v>
      </c>
      <c r="R337" t="b">
        <v>0</v>
      </c>
    </row>
    <row r="338" spans="1:18" x14ac:dyDescent="0.3">
      <c r="A338" t="s">
        <v>940</v>
      </c>
      <c r="B338">
        <f>MID(dane3[[#This Row],[PassengerId]],1,4)+0</f>
        <v>378</v>
      </c>
      <c r="C338" t="s">
        <v>14</v>
      </c>
      <c r="D338" t="b">
        <v>0</v>
      </c>
      <c r="E338" t="s">
        <v>941</v>
      </c>
      <c r="F338" t="str">
        <f>MID($E338,1,1)</f>
        <v>B</v>
      </c>
      <c r="G338" t="str">
        <f>IFERROR(MID($E338,SEARCH("/",$E338,SEARCH("/",$E338)+1)+1,1),"")</f>
        <v>S</v>
      </c>
      <c r="H338" t="s">
        <v>46</v>
      </c>
      <c r="I338">
        <v>18</v>
      </c>
      <c r="J338" t="b">
        <v>0</v>
      </c>
      <c r="K338" s="7">
        <v>17</v>
      </c>
      <c r="L338" s="7">
        <v>215</v>
      </c>
      <c r="M338" s="7">
        <v>4</v>
      </c>
      <c r="N338" s="7">
        <v>5132</v>
      </c>
      <c r="O338" s="7">
        <v>697</v>
      </c>
      <c r="P338" s="7">
        <f>SUM(dane3[[#This Row],[RoomService]:[VRDeck]])</f>
        <v>6065</v>
      </c>
      <c r="Q338" t="s">
        <v>942</v>
      </c>
      <c r="R338" t="b">
        <v>0</v>
      </c>
    </row>
    <row r="339" spans="1:18" x14ac:dyDescent="0.3">
      <c r="A339" t="s">
        <v>943</v>
      </c>
      <c r="B339">
        <f>MID(dane3[[#This Row],[PassengerId]],1,4)+0</f>
        <v>378</v>
      </c>
      <c r="C339" t="s">
        <v>14</v>
      </c>
      <c r="D339" t="b">
        <v>1</v>
      </c>
      <c r="E339" t="s">
        <v>941</v>
      </c>
      <c r="F339" t="str">
        <f>MID($E339,1,1)</f>
        <v>B</v>
      </c>
      <c r="G339" t="str">
        <f>IFERROR(MID($E339,SEARCH("/",$E339,SEARCH("/",$E339)+1)+1,1),"")</f>
        <v>S</v>
      </c>
      <c r="H339" t="s">
        <v>46</v>
      </c>
      <c r="I339">
        <v>21</v>
      </c>
      <c r="J339" t="b">
        <v>0</v>
      </c>
      <c r="K339" s="7">
        <v>0</v>
      </c>
      <c r="L339" s="7">
        <v>0</v>
      </c>
      <c r="M339" s="7">
        <v>0</v>
      </c>
      <c r="N339" s="7">
        <v>0</v>
      </c>
      <c r="O339" s="7">
        <v>0</v>
      </c>
      <c r="P339" s="7">
        <f>SUM(dane3[[#This Row],[RoomService]:[VRDeck]])</f>
        <v>0</v>
      </c>
      <c r="Q339" t="s">
        <v>944</v>
      </c>
      <c r="R339" t="b">
        <v>1</v>
      </c>
    </row>
    <row r="340" spans="1:18" x14ac:dyDescent="0.3">
      <c r="A340" t="s">
        <v>945</v>
      </c>
      <c r="B340">
        <f>MID(dane3[[#This Row],[PassengerId]],1,4)+0</f>
        <v>378</v>
      </c>
      <c r="C340" t="s">
        <v>14</v>
      </c>
      <c r="D340" t="b">
        <v>0</v>
      </c>
      <c r="E340" t="s">
        <v>941</v>
      </c>
      <c r="F340" t="str">
        <f>MID($E340,1,1)</f>
        <v>B</v>
      </c>
      <c r="G340" t="str">
        <f>IFERROR(MID($E340,SEARCH("/",$E340,SEARCH("/",$E340)+1)+1,1),"")</f>
        <v>S</v>
      </c>
      <c r="H340" t="s">
        <v>16</v>
      </c>
      <c r="I340">
        <v>79</v>
      </c>
      <c r="J340" t="b">
        <v>0</v>
      </c>
      <c r="K340" s="7">
        <v>5649</v>
      </c>
      <c r="L340" s="7">
        <v>235</v>
      </c>
      <c r="M340" s="7">
        <v>7</v>
      </c>
      <c r="N340" s="7">
        <v>2579</v>
      </c>
      <c r="O340" s="7">
        <v>2175</v>
      </c>
      <c r="P340" s="7">
        <f>SUM(dane3[[#This Row],[RoomService]:[VRDeck]])</f>
        <v>10645</v>
      </c>
      <c r="Q340" t="s">
        <v>946</v>
      </c>
      <c r="R340" t="b">
        <v>0</v>
      </c>
    </row>
    <row r="341" spans="1:18" x14ac:dyDescent="0.3">
      <c r="A341" t="s">
        <v>947</v>
      </c>
      <c r="B341">
        <f>MID(dane3[[#This Row],[PassengerId]],1,4)+0</f>
        <v>378</v>
      </c>
      <c r="C341" t="s">
        <v>14</v>
      </c>
      <c r="D341" t="b">
        <v>1</v>
      </c>
      <c r="E341" t="s">
        <v>941</v>
      </c>
      <c r="F341" t="str">
        <f>MID($E341,1,1)</f>
        <v>B</v>
      </c>
      <c r="G341" t="str">
        <f>IFERROR(MID($E341,SEARCH("/",$E341,SEARCH("/",$E341)+1)+1,1),"")</f>
        <v>S</v>
      </c>
      <c r="H341" t="s">
        <v>16</v>
      </c>
      <c r="I341">
        <v>56</v>
      </c>
      <c r="J341" t="b">
        <v>0</v>
      </c>
      <c r="K341" s="7">
        <v>0</v>
      </c>
      <c r="L341" s="7">
        <v>0</v>
      </c>
      <c r="M341" s="7">
        <v>0</v>
      </c>
      <c r="N341" s="7">
        <v>0</v>
      </c>
      <c r="O341" s="7">
        <v>0</v>
      </c>
      <c r="P341" s="7">
        <f>SUM(dane3[[#This Row],[RoomService]:[VRDeck]])</f>
        <v>0</v>
      </c>
      <c r="Q341" t="s">
        <v>948</v>
      </c>
      <c r="R341" t="b">
        <v>1</v>
      </c>
    </row>
    <row r="342" spans="1:18" x14ac:dyDescent="0.3">
      <c r="A342" t="s">
        <v>949</v>
      </c>
      <c r="B342">
        <f>MID(dane3[[#This Row],[PassengerId]],1,4)+0</f>
        <v>378</v>
      </c>
      <c r="C342" t="s">
        <v>14</v>
      </c>
      <c r="D342" t="b">
        <v>1</v>
      </c>
      <c r="E342" t="s">
        <v>941</v>
      </c>
      <c r="F342" t="str">
        <f>MID($E342,1,1)</f>
        <v>B</v>
      </c>
      <c r="G342" t="str">
        <f>IFERROR(MID($E342,SEARCH("/",$E342,SEARCH("/",$E342)+1)+1,1),"")</f>
        <v>S</v>
      </c>
      <c r="H342" t="s">
        <v>16</v>
      </c>
      <c r="I342">
        <v>13</v>
      </c>
      <c r="J342" t="b">
        <v>0</v>
      </c>
      <c r="K342" s="7">
        <v>0</v>
      </c>
      <c r="L342" s="7">
        <v>0</v>
      </c>
      <c r="M342" s="7">
        <v>0</v>
      </c>
      <c r="N342" s="7">
        <v>0</v>
      </c>
      <c r="O342" s="7">
        <v>0</v>
      </c>
      <c r="P342" s="7">
        <f>SUM(dane3[[#This Row],[RoomService]:[VRDeck]])</f>
        <v>0</v>
      </c>
      <c r="Q342" t="s">
        <v>950</v>
      </c>
      <c r="R342" t="b">
        <v>1</v>
      </c>
    </row>
    <row r="343" spans="1:18" x14ac:dyDescent="0.3">
      <c r="A343" t="s">
        <v>951</v>
      </c>
      <c r="B343">
        <f>MID(dane3[[#This Row],[PassengerId]],1,4)+0</f>
        <v>378</v>
      </c>
      <c r="C343" t="s">
        <v>14</v>
      </c>
      <c r="D343" t="b">
        <v>0</v>
      </c>
      <c r="E343" t="s">
        <v>941</v>
      </c>
      <c r="F343" t="str">
        <f>MID($E343,1,1)</f>
        <v>B</v>
      </c>
      <c r="G343" t="str">
        <f>IFERROR(MID($E343,SEARCH("/",$E343,SEARCH("/",$E343)+1)+1,1),"")</f>
        <v>S</v>
      </c>
      <c r="H343" t="s">
        <v>16</v>
      </c>
      <c r="I343">
        <v>33</v>
      </c>
      <c r="J343" t="b">
        <v>0</v>
      </c>
      <c r="K343" s="7">
        <v>0</v>
      </c>
      <c r="L343" s="7">
        <v>2491</v>
      </c>
      <c r="M343" s="7">
        <v>6</v>
      </c>
      <c r="N343" s="7">
        <v>1173</v>
      </c>
      <c r="O343" s="7">
        <v>1059</v>
      </c>
      <c r="P343" s="7">
        <f>SUM(dane3[[#This Row],[RoomService]:[VRDeck]])</f>
        <v>4729</v>
      </c>
      <c r="Q343" t="s">
        <v>952</v>
      </c>
      <c r="R343" t="b">
        <v>0</v>
      </c>
    </row>
    <row r="344" spans="1:18" x14ac:dyDescent="0.3">
      <c r="A344" t="s">
        <v>953</v>
      </c>
      <c r="B344">
        <f>MID(dane3[[#This Row],[PassengerId]],1,4)+0</f>
        <v>378</v>
      </c>
      <c r="C344" t="s">
        <v>14</v>
      </c>
      <c r="D344" t="b">
        <v>1</v>
      </c>
      <c r="E344" t="s">
        <v>941</v>
      </c>
      <c r="F344" t="str">
        <f>MID($E344,1,1)</f>
        <v>B</v>
      </c>
      <c r="G344" t="str">
        <f>IFERROR(MID($E344,SEARCH("/",$E344,SEARCH("/",$E344)+1)+1,1),"")</f>
        <v>S</v>
      </c>
      <c r="H344" t="s">
        <v>16</v>
      </c>
      <c r="I344">
        <v>32</v>
      </c>
      <c r="J344" t="b">
        <v>0</v>
      </c>
      <c r="K344" s="7">
        <v>0</v>
      </c>
      <c r="L344" s="7">
        <v>0</v>
      </c>
      <c r="M344" s="7">
        <v>0</v>
      </c>
      <c r="N344" s="7">
        <v>0</v>
      </c>
      <c r="O344" s="7">
        <v>0</v>
      </c>
      <c r="P344" s="7">
        <f>SUM(dane3[[#This Row],[RoomService]:[VRDeck]])</f>
        <v>0</v>
      </c>
      <c r="Q344" t="s">
        <v>954</v>
      </c>
      <c r="R344" t="b">
        <v>1</v>
      </c>
    </row>
    <row r="345" spans="1:18" x14ac:dyDescent="0.3">
      <c r="A345" t="s">
        <v>955</v>
      </c>
      <c r="B345">
        <f>MID(dane3[[#This Row],[PassengerId]],1,4)+0</f>
        <v>379</v>
      </c>
      <c r="C345" t="s">
        <v>19</v>
      </c>
      <c r="D345" t="b">
        <v>0</v>
      </c>
      <c r="E345" t="s">
        <v>956</v>
      </c>
      <c r="F345" t="str">
        <f>MID($E345,1,1)</f>
        <v>G</v>
      </c>
      <c r="G345" t="str">
        <f>IFERROR(MID($E345,SEARCH("/",$E345,SEARCH("/",$E345)+1)+1,1),"")</f>
        <v>P</v>
      </c>
      <c r="H345" t="s">
        <v>16</v>
      </c>
      <c r="I345">
        <v>31</v>
      </c>
      <c r="J345" t="b">
        <v>0</v>
      </c>
      <c r="K345" s="7">
        <v>198</v>
      </c>
      <c r="L345" s="7">
        <v>0</v>
      </c>
      <c r="M345" s="7">
        <v>591</v>
      </c>
      <c r="N345" s="7">
        <v>0</v>
      </c>
      <c r="O345" s="7">
        <v>164</v>
      </c>
      <c r="P345" s="7">
        <f>SUM(dane3[[#This Row],[RoomService]:[VRDeck]])</f>
        <v>953</v>
      </c>
      <c r="Q345" t="s">
        <v>957</v>
      </c>
      <c r="R345" t="b">
        <v>1</v>
      </c>
    </row>
    <row r="346" spans="1:18" x14ac:dyDescent="0.3">
      <c r="A346" t="s">
        <v>958</v>
      </c>
      <c r="B346">
        <f>MID(dane3[[#This Row],[PassengerId]],1,4)+0</f>
        <v>380</v>
      </c>
      <c r="C346" t="s">
        <v>14</v>
      </c>
      <c r="D346" t="b">
        <v>1</v>
      </c>
      <c r="E346" t="s">
        <v>39</v>
      </c>
      <c r="F346" t="s">
        <v>23759</v>
      </c>
      <c r="G346" t="str">
        <f>IFERROR(MID($E346,SEARCH("/",$E346,SEARCH("/",$E346)+1)+1,1),"")</f>
        <v/>
      </c>
      <c r="H346" t="s">
        <v>46</v>
      </c>
      <c r="I346">
        <v>26</v>
      </c>
      <c r="J346" t="b">
        <v>0</v>
      </c>
      <c r="K346" s="7">
        <v>0</v>
      </c>
      <c r="L346" s="7">
        <v>0</v>
      </c>
      <c r="M346" s="7">
        <v>0</v>
      </c>
      <c r="N346" s="7">
        <v>0</v>
      </c>
      <c r="O346" s="7">
        <v>0</v>
      </c>
      <c r="P346" s="7">
        <f>SUM(dane3[[#This Row],[RoomService]:[VRDeck]])</f>
        <v>0</v>
      </c>
      <c r="Q346" t="s">
        <v>959</v>
      </c>
      <c r="R346" t="b">
        <v>1</v>
      </c>
    </row>
    <row r="347" spans="1:18" x14ac:dyDescent="0.3">
      <c r="A347" t="s">
        <v>960</v>
      </c>
      <c r="B347">
        <f>MID(dane3[[#This Row],[PassengerId]],1,4)+0</f>
        <v>381</v>
      </c>
      <c r="C347" t="s">
        <v>14</v>
      </c>
      <c r="D347" t="b">
        <v>1</v>
      </c>
      <c r="E347" t="s">
        <v>961</v>
      </c>
      <c r="F347" t="str">
        <f>MID($E347,1,1)</f>
        <v>B</v>
      </c>
      <c r="G347" t="str">
        <f>IFERROR(MID($E347,SEARCH("/",$E347,SEARCH("/",$E347)+1)+1,1),"")</f>
        <v>P</v>
      </c>
      <c r="H347" t="s">
        <v>46</v>
      </c>
      <c r="I347">
        <v>18</v>
      </c>
      <c r="J347" t="b">
        <v>0</v>
      </c>
      <c r="K347" s="7">
        <v>0</v>
      </c>
      <c r="L347" s="7">
        <v>0</v>
      </c>
      <c r="M347" s="7">
        <v>0</v>
      </c>
      <c r="N347" s="7">
        <v>0</v>
      </c>
      <c r="O347" s="7">
        <v>0</v>
      </c>
      <c r="P347" s="7">
        <f>SUM(dane3[[#This Row],[RoomService]:[VRDeck]])</f>
        <v>0</v>
      </c>
      <c r="Q347" t="s">
        <v>962</v>
      </c>
      <c r="R347" t="b">
        <v>1</v>
      </c>
    </row>
    <row r="348" spans="1:18" x14ac:dyDescent="0.3">
      <c r="A348" t="s">
        <v>963</v>
      </c>
      <c r="B348">
        <f>MID(dane3[[#This Row],[PassengerId]],1,4)+0</f>
        <v>381</v>
      </c>
      <c r="C348" t="s">
        <v>14</v>
      </c>
      <c r="D348" t="b">
        <v>1</v>
      </c>
      <c r="E348" t="s">
        <v>961</v>
      </c>
      <c r="F348" t="str">
        <f>MID($E348,1,1)</f>
        <v>B</v>
      </c>
      <c r="G348" t="str">
        <f>IFERROR(MID($E348,SEARCH("/",$E348,SEARCH("/",$E348)+1)+1,1),"")</f>
        <v>P</v>
      </c>
      <c r="H348" t="s">
        <v>46</v>
      </c>
      <c r="I348">
        <v>38</v>
      </c>
      <c r="J348" t="b">
        <v>0</v>
      </c>
      <c r="K348" s="7">
        <v>0</v>
      </c>
      <c r="L348" s="7">
        <v>0</v>
      </c>
      <c r="M348" s="7">
        <v>0</v>
      </c>
      <c r="N348" s="7">
        <v>0</v>
      </c>
      <c r="O348" s="7">
        <v>0</v>
      </c>
      <c r="P348" s="7">
        <f>SUM(dane3[[#This Row],[RoomService]:[VRDeck]])</f>
        <v>0</v>
      </c>
      <c r="Q348" t="s">
        <v>964</v>
      </c>
      <c r="R348" t="b">
        <v>1</v>
      </c>
    </row>
    <row r="349" spans="1:18" x14ac:dyDescent="0.3">
      <c r="A349" t="s">
        <v>16847</v>
      </c>
      <c r="B349">
        <f>MID(dane3[[#This Row],[PassengerId]],1,4)+0</f>
        <v>6520</v>
      </c>
      <c r="C349" t="s">
        <v>19</v>
      </c>
      <c r="D349" t="b">
        <v>0</v>
      </c>
      <c r="E349" t="s">
        <v>16848</v>
      </c>
      <c r="F349" t="str">
        <f>MID($E349,1,1)</f>
        <v>G</v>
      </c>
      <c r="G349" t="str">
        <f>IFERROR(MID($E349,SEARCH("/",$E349,SEARCH("/",$E349)+1)+1,1),"")</f>
        <v>S</v>
      </c>
      <c r="H349" t="s">
        <v>16</v>
      </c>
      <c r="I349">
        <v>19</v>
      </c>
      <c r="J349" t="b">
        <v>0</v>
      </c>
      <c r="K349" s="7">
        <v>0</v>
      </c>
      <c r="L349" s="7">
        <v>4</v>
      </c>
      <c r="M349" s="7">
        <v>0</v>
      </c>
      <c r="N349" s="7">
        <v>1785</v>
      </c>
      <c r="O349" s="7">
        <v>3</v>
      </c>
      <c r="P349" s="7">
        <f>SUM(dane3[[#This Row],[RoomService]:[VRDeck]])</f>
        <v>1792</v>
      </c>
      <c r="Q349" t="s">
        <v>16849</v>
      </c>
      <c r="R349" t="b">
        <v>0</v>
      </c>
    </row>
    <row r="350" spans="1:18" x14ac:dyDescent="0.3">
      <c r="A350" t="s">
        <v>968</v>
      </c>
      <c r="B350">
        <f>MID(dane3[[#This Row],[PassengerId]],1,4)+0</f>
        <v>383</v>
      </c>
      <c r="C350" t="s">
        <v>19</v>
      </c>
      <c r="D350" t="b">
        <v>0</v>
      </c>
      <c r="E350" t="s">
        <v>969</v>
      </c>
      <c r="F350" t="str">
        <f>MID($E350,1,1)</f>
        <v>G</v>
      </c>
      <c r="G350" t="str">
        <f>IFERROR(MID($E350,SEARCH("/",$E350,SEARCH("/",$E350)+1)+1,1),"")</f>
        <v>S</v>
      </c>
      <c r="H350" t="s">
        <v>16</v>
      </c>
      <c r="I350">
        <v>28</v>
      </c>
      <c r="J350" t="b">
        <v>0</v>
      </c>
      <c r="K350" s="7">
        <v>82</v>
      </c>
      <c r="L350" s="7">
        <v>773</v>
      </c>
      <c r="M350" s="7">
        <v>0</v>
      </c>
      <c r="N350" s="7">
        <v>3693</v>
      </c>
      <c r="O350" s="7">
        <v>140</v>
      </c>
      <c r="P350" s="7">
        <f>SUM(dane3[[#This Row],[RoomService]:[VRDeck]])</f>
        <v>4688</v>
      </c>
      <c r="Q350" t="s">
        <v>970</v>
      </c>
      <c r="R350" t="b">
        <v>0</v>
      </c>
    </row>
    <row r="351" spans="1:18" x14ac:dyDescent="0.3">
      <c r="A351" t="s">
        <v>971</v>
      </c>
      <c r="B351">
        <f>MID(dane3[[#This Row],[PassengerId]],1,4)+0</f>
        <v>383</v>
      </c>
      <c r="C351" t="s">
        <v>19</v>
      </c>
      <c r="D351" t="b">
        <v>1</v>
      </c>
      <c r="E351" t="s">
        <v>969</v>
      </c>
      <c r="F351" t="str">
        <f>MID($E351,1,1)</f>
        <v>G</v>
      </c>
      <c r="G351" t="str">
        <f>IFERROR(MID($E351,SEARCH("/",$E351,SEARCH("/",$E351)+1)+1,1),"")</f>
        <v>S</v>
      </c>
      <c r="H351" t="s">
        <v>32</v>
      </c>
      <c r="I351">
        <v>34</v>
      </c>
      <c r="J351" t="b">
        <v>0</v>
      </c>
      <c r="K351" s="7">
        <v>0</v>
      </c>
      <c r="L351" s="7">
        <v>0</v>
      </c>
      <c r="M351" s="7">
        <v>0</v>
      </c>
      <c r="N351" s="7">
        <v>0</v>
      </c>
      <c r="O351" s="7">
        <v>0</v>
      </c>
      <c r="P351" s="7">
        <f>SUM(dane3[[#This Row],[RoomService]:[VRDeck]])</f>
        <v>0</v>
      </c>
      <c r="Q351" t="s">
        <v>972</v>
      </c>
      <c r="R351" t="b">
        <v>0</v>
      </c>
    </row>
    <row r="352" spans="1:18" x14ac:dyDescent="0.3">
      <c r="A352" t="s">
        <v>973</v>
      </c>
      <c r="B352">
        <f>MID(dane3[[#This Row],[PassengerId]],1,4)+0</f>
        <v>384</v>
      </c>
      <c r="C352" t="s">
        <v>19</v>
      </c>
      <c r="D352" t="b">
        <v>0</v>
      </c>
      <c r="E352" t="s">
        <v>974</v>
      </c>
      <c r="F352" t="str">
        <f>MID($E352,1,1)</f>
        <v>G</v>
      </c>
      <c r="G352" t="str">
        <f>IFERROR(MID($E352,SEARCH("/",$E352,SEARCH("/",$E352)+1)+1,1),"")</f>
        <v>S</v>
      </c>
      <c r="H352" t="s">
        <v>46</v>
      </c>
      <c r="I352">
        <v>0</v>
      </c>
      <c r="J352" t="b">
        <v>0</v>
      </c>
      <c r="K352" s="7">
        <v>0</v>
      </c>
      <c r="L352" s="7">
        <v>0</v>
      </c>
      <c r="M352" s="7">
        <v>0</v>
      </c>
      <c r="N352" s="7">
        <v>0</v>
      </c>
      <c r="O352" s="7">
        <v>0</v>
      </c>
      <c r="P352" s="7">
        <f>SUM(dane3[[#This Row],[RoomService]:[VRDeck]])</f>
        <v>0</v>
      </c>
      <c r="Q352" t="s">
        <v>975</v>
      </c>
      <c r="R352" t="b">
        <v>1</v>
      </c>
    </row>
    <row r="353" spans="1:18" x14ac:dyDescent="0.3">
      <c r="A353" t="s">
        <v>976</v>
      </c>
      <c r="B353">
        <f>MID(dane3[[#This Row],[PassengerId]],1,4)+0</f>
        <v>384</v>
      </c>
      <c r="C353" t="s">
        <v>19</v>
      </c>
      <c r="D353" t="b">
        <v>0</v>
      </c>
      <c r="E353" t="s">
        <v>974</v>
      </c>
      <c r="F353" t="str">
        <f>MID($E353,1,1)</f>
        <v>G</v>
      </c>
      <c r="G353" t="str">
        <f>IFERROR(MID($E353,SEARCH("/",$E353,SEARCH("/",$E353)+1)+1,1),"")</f>
        <v>S</v>
      </c>
      <c r="H353" t="s">
        <v>16</v>
      </c>
      <c r="I353">
        <v>14</v>
      </c>
      <c r="J353" t="b">
        <v>0</v>
      </c>
      <c r="K353" s="7">
        <v>3</v>
      </c>
      <c r="L353" s="7">
        <v>0</v>
      </c>
      <c r="M353" s="7">
        <v>881</v>
      </c>
      <c r="N353" s="7">
        <v>25</v>
      </c>
      <c r="O353" s="7">
        <v>0</v>
      </c>
      <c r="P353" s="7">
        <f>SUM(dane3[[#This Row],[RoomService]:[VRDeck]])</f>
        <v>909</v>
      </c>
      <c r="Q353" t="s">
        <v>977</v>
      </c>
      <c r="R353" t="b">
        <v>1</v>
      </c>
    </row>
    <row r="354" spans="1:18" x14ac:dyDescent="0.3">
      <c r="A354" t="s">
        <v>978</v>
      </c>
      <c r="B354">
        <f>MID(dane3[[#This Row],[PassengerId]],1,4)+0</f>
        <v>385</v>
      </c>
      <c r="C354" t="s">
        <v>19</v>
      </c>
      <c r="D354" t="b">
        <v>0</v>
      </c>
      <c r="E354" t="s">
        <v>979</v>
      </c>
      <c r="F354" t="str">
        <f>MID($E354,1,1)</f>
        <v>G</v>
      </c>
      <c r="G354" t="str">
        <f>IFERROR(MID($E354,SEARCH("/",$E354,SEARCH("/",$E354)+1)+1,1),"")</f>
        <v>P</v>
      </c>
      <c r="H354" t="s">
        <v>16</v>
      </c>
      <c r="I354">
        <v>23</v>
      </c>
      <c r="J354" t="b">
        <v>0</v>
      </c>
      <c r="K354" s="7">
        <v>13</v>
      </c>
      <c r="L354" s="7">
        <v>747</v>
      </c>
      <c r="M354" s="7">
        <v>0</v>
      </c>
      <c r="N354" s="7">
        <v>0</v>
      </c>
      <c r="O354" s="7">
        <v>128</v>
      </c>
      <c r="P354" s="7">
        <f>SUM(dane3[[#This Row],[RoomService]:[VRDeck]])</f>
        <v>888</v>
      </c>
      <c r="Q354" t="s">
        <v>980</v>
      </c>
      <c r="R354" t="b">
        <v>0</v>
      </c>
    </row>
    <row r="355" spans="1:18" x14ac:dyDescent="0.3">
      <c r="A355" t="s">
        <v>981</v>
      </c>
      <c r="B355">
        <f>MID(dane3[[#This Row],[PassengerId]],1,4)+0</f>
        <v>387</v>
      </c>
      <c r="C355" t="s">
        <v>19</v>
      </c>
      <c r="D355" t="b">
        <v>1</v>
      </c>
      <c r="E355" t="s">
        <v>982</v>
      </c>
      <c r="F355" t="str">
        <f>MID($E355,1,1)</f>
        <v>G</v>
      </c>
      <c r="G355" t="str">
        <f>IFERROR(MID($E355,SEARCH("/",$E355,SEARCH("/",$E355)+1)+1,1),"")</f>
        <v>P</v>
      </c>
      <c r="H355" t="s">
        <v>16</v>
      </c>
      <c r="I355">
        <v>49</v>
      </c>
      <c r="J355" t="b">
        <v>0</v>
      </c>
      <c r="K355" s="7">
        <v>0</v>
      </c>
      <c r="L355" s="7">
        <v>0</v>
      </c>
      <c r="M355" s="7">
        <v>0</v>
      </c>
      <c r="N355" s="7">
        <v>0</v>
      </c>
      <c r="O355" s="7">
        <v>0</v>
      </c>
      <c r="P355" s="7">
        <f>SUM(dane3[[#This Row],[RoomService]:[VRDeck]])</f>
        <v>0</v>
      </c>
      <c r="Q355" t="s">
        <v>983</v>
      </c>
      <c r="R355" t="b">
        <v>0</v>
      </c>
    </row>
    <row r="356" spans="1:18" x14ac:dyDescent="0.3">
      <c r="A356" t="s">
        <v>984</v>
      </c>
      <c r="B356">
        <f>MID(dane3[[#This Row],[PassengerId]],1,4)+0</f>
        <v>388</v>
      </c>
      <c r="C356" t="s">
        <v>19</v>
      </c>
      <c r="D356" t="b">
        <v>1</v>
      </c>
      <c r="E356" t="s">
        <v>985</v>
      </c>
      <c r="F356" t="str">
        <f>MID($E356,1,1)</f>
        <v>G</v>
      </c>
      <c r="G356" t="str">
        <f>IFERROR(MID($E356,SEARCH("/",$E356,SEARCH("/",$E356)+1)+1,1),"")</f>
        <v>S</v>
      </c>
      <c r="H356" t="s">
        <v>16</v>
      </c>
      <c r="I356">
        <v>14</v>
      </c>
      <c r="J356" t="b">
        <v>0</v>
      </c>
      <c r="K356" s="7">
        <v>0</v>
      </c>
      <c r="L356" s="7">
        <v>0</v>
      </c>
      <c r="M356" s="7">
        <v>0</v>
      </c>
      <c r="N356" s="7">
        <v>0</v>
      </c>
      <c r="O356" s="7">
        <v>0</v>
      </c>
      <c r="P356" s="7">
        <f>SUM(dane3[[#This Row],[RoomService]:[VRDeck]])</f>
        <v>0</v>
      </c>
      <c r="Q356" t="s">
        <v>986</v>
      </c>
      <c r="R356" t="b">
        <v>0</v>
      </c>
    </row>
    <row r="357" spans="1:18" x14ac:dyDescent="0.3">
      <c r="A357" t="s">
        <v>987</v>
      </c>
      <c r="B357">
        <f>MID(dane3[[#This Row],[PassengerId]],1,4)+0</f>
        <v>389</v>
      </c>
      <c r="C357" t="s">
        <v>19</v>
      </c>
      <c r="D357" t="b">
        <v>0</v>
      </c>
      <c r="E357" t="s">
        <v>988</v>
      </c>
      <c r="F357" t="str">
        <f>MID($E357,1,1)</f>
        <v>E</v>
      </c>
      <c r="G357" t="str">
        <f>IFERROR(MID($E357,SEARCH("/",$E357,SEARCH("/",$E357)+1)+1,1),"")</f>
        <v>P</v>
      </c>
      <c r="H357" t="s">
        <v>16</v>
      </c>
      <c r="I357">
        <v>18</v>
      </c>
      <c r="J357" t="b">
        <v>0</v>
      </c>
      <c r="K357" s="7">
        <v>391</v>
      </c>
      <c r="L357" s="7">
        <v>44</v>
      </c>
      <c r="M357" s="7">
        <v>356</v>
      </c>
      <c r="N357" s="7">
        <v>0</v>
      </c>
      <c r="O357" s="7">
        <v>0</v>
      </c>
      <c r="P357" s="7">
        <f>SUM(dane3[[#This Row],[RoomService]:[VRDeck]])</f>
        <v>791</v>
      </c>
      <c r="Q357" t="s">
        <v>989</v>
      </c>
      <c r="R357" t="b">
        <v>0</v>
      </c>
    </row>
    <row r="358" spans="1:18" x14ac:dyDescent="0.3">
      <c r="A358" t="s">
        <v>990</v>
      </c>
      <c r="B358">
        <f>MID(dane3[[#This Row],[PassengerId]],1,4)+0</f>
        <v>391</v>
      </c>
      <c r="C358" t="s">
        <v>14</v>
      </c>
      <c r="D358" t="b">
        <v>0</v>
      </c>
      <c r="E358" t="s">
        <v>991</v>
      </c>
      <c r="F358" t="str">
        <f>MID($E358,1,1)</f>
        <v>C</v>
      </c>
      <c r="G358" t="str">
        <f>IFERROR(MID($E358,SEARCH("/",$E358,SEARCH("/",$E358)+1)+1,1),"")</f>
        <v>P</v>
      </c>
      <c r="H358" t="s">
        <v>32</v>
      </c>
      <c r="I358">
        <v>27</v>
      </c>
      <c r="J358" t="b">
        <v>1</v>
      </c>
      <c r="K358" s="7">
        <v>69</v>
      </c>
      <c r="L358" s="7">
        <v>5728</v>
      </c>
      <c r="M358" s="7">
        <v>0</v>
      </c>
      <c r="N358" s="7">
        <v>0</v>
      </c>
      <c r="O358" s="7">
        <v>987</v>
      </c>
      <c r="P358" s="7">
        <f>SUM(dane3[[#This Row],[RoomService]:[VRDeck]])</f>
        <v>6784</v>
      </c>
      <c r="Q358" t="s">
        <v>992</v>
      </c>
      <c r="R358" t="b">
        <v>1</v>
      </c>
    </row>
    <row r="359" spans="1:18" x14ac:dyDescent="0.3">
      <c r="A359" t="s">
        <v>993</v>
      </c>
      <c r="B359">
        <f>MID(dane3[[#This Row],[PassengerId]],1,4)+0</f>
        <v>392</v>
      </c>
      <c r="C359" t="s">
        <v>19</v>
      </c>
      <c r="D359" t="b">
        <v>0</v>
      </c>
      <c r="E359" t="s">
        <v>994</v>
      </c>
      <c r="F359" t="str">
        <f>MID($E359,1,1)</f>
        <v>E</v>
      </c>
      <c r="G359" t="str">
        <f>IFERROR(MID($E359,SEARCH("/",$E359,SEARCH("/",$E359)+1)+1,1),"")</f>
        <v>P</v>
      </c>
      <c r="H359" t="s">
        <v>16</v>
      </c>
      <c r="I359">
        <v>48</v>
      </c>
      <c r="J359" t="b">
        <v>0</v>
      </c>
      <c r="K359" s="7">
        <v>0</v>
      </c>
      <c r="L359" s="7">
        <v>111</v>
      </c>
      <c r="M359" s="7">
        <v>0</v>
      </c>
      <c r="N359" s="7">
        <v>1508</v>
      </c>
      <c r="O359" s="7">
        <v>0</v>
      </c>
      <c r="P359" s="7">
        <f>SUM(dane3[[#This Row],[RoomService]:[VRDeck]])</f>
        <v>1619</v>
      </c>
      <c r="Q359" t="s">
        <v>995</v>
      </c>
      <c r="R359" t="b">
        <v>0</v>
      </c>
    </row>
    <row r="360" spans="1:18" x14ac:dyDescent="0.3">
      <c r="A360" t="s">
        <v>996</v>
      </c>
      <c r="B360">
        <f>MID(dane3[[#This Row],[PassengerId]],1,4)+0</f>
        <v>395</v>
      </c>
      <c r="C360" t="s">
        <v>14</v>
      </c>
      <c r="D360" t="b">
        <v>0</v>
      </c>
      <c r="E360" t="s">
        <v>997</v>
      </c>
      <c r="F360" t="str">
        <f>MID($E360,1,1)</f>
        <v>B</v>
      </c>
      <c r="G360" t="str">
        <f>IFERROR(MID($E360,SEARCH("/",$E360,SEARCH("/",$E360)+1)+1,1),"")</f>
        <v>P</v>
      </c>
      <c r="H360" t="s">
        <v>46</v>
      </c>
      <c r="I360">
        <v>31</v>
      </c>
      <c r="J360" t="b">
        <v>1</v>
      </c>
      <c r="K360" s="7">
        <v>0</v>
      </c>
      <c r="L360" s="7">
        <v>11003</v>
      </c>
      <c r="M360" s="7">
        <v>552</v>
      </c>
      <c r="N360" s="7">
        <v>8157</v>
      </c>
      <c r="O360" s="7">
        <v>5688</v>
      </c>
      <c r="P360" s="7">
        <f>SUM(dane3[[#This Row],[RoomService]:[VRDeck]])</f>
        <v>25400</v>
      </c>
      <c r="Q360" t="s">
        <v>998</v>
      </c>
      <c r="R360" t="b">
        <v>0</v>
      </c>
    </row>
    <row r="361" spans="1:18" x14ac:dyDescent="0.3">
      <c r="A361" t="s">
        <v>999</v>
      </c>
      <c r="B361">
        <f>MID(dane3[[#This Row],[PassengerId]],1,4)+0</f>
        <v>395</v>
      </c>
      <c r="C361" t="s">
        <v>14</v>
      </c>
      <c r="D361" t="b">
        <v>0</v>
      </c>
      <c r="E361" t="s">
        <v>997</v>
      </c>
      <c r="F361" t="str">
        <f>MID($E361,1,1)</f>
        <v>B</v>
      </c>
      <c r="G361" t="str">
        <f>IFERROR(MID($E361,SEARCH("/",$E361,SEARCH("/",$E361)+1)+1,1),"")</f>
        <v>P</v>
      </c>
      <c r="H361" t="s">
        <v>46</v>
      </c>
      <c r="I361">
        <v>61</v>
      </c>
      <c r="J361" t="b">
        <v>0</v>
      </c>
      <c r="K361" s="7">
        <v>1</v>
      </c>
      <c r="L361" s="7">
        <v>608</v>
      </c>
      <c r="M361" s="7">
        <v>0</v>
      </c>
      <c r="N361" s="7">
        <v>3835</v>
      </c>
      <c r="O361" s="7">
        <v>1</v>
      </c>
      <c r="P361" s="7">
        <f>SUM(dane3[[#This Row],[RoomService]:[VRDeck]])</f>
        <v>4445</v>
      </c>
      <c r="Q361" t="s">
        <v>1000</v>
      </c>
      <c r="R361" t="b">
        <v>0</v>
      </c>
    </row>
    <row r="362" spans="1:18" x14ac:dyDescent="0.3">
      <c r="A362" t="s">
        <v>1001</v>
      </c>
      <c r="B362">
        <f>MID(dane3[[#This Row],[PassengerId]],1,4)+0</f>
        <v>396</v>
      </c>
      <c r="C362" t="s">
        <v>19</v>
      </c>
      <c r="D362" t="b">
        <v>1</v>
      </c>
      <c r="E362" t="s">
        <v>1002</v>
      </c>
      <c r="F362" t="str">
        <f>MID($E362,1,1)</f>
        <v>G</v>
      </c>
      <c r="G362" t="str">
        <f>IFERROR(MID($E362,SEARCH("/",$E362,SEARCH("/",$E362)+1)+1,1),"")</f>
        <v>S</v>
      </c>
      <c r="H362" t="s">
        <v>16</v>
      </c>
      <c r="I362">
        <v>18</v>
      </c>
      <c r="J362" t="b">
        <v>0</v>
      </c>
      <c r="K362" s="7">
        <v>0</v>
      </c>
      <c r="L362" s="7">
        <v>0</v>
      </c>
      <c r="M362" s="7">
        <v>0</v>
      </c>
      <c r="N362" s="7">
        <v>0</v>
      </c>
      <c r="O362" s="7">
        <v>0</v>
      </c>
      <c r="P362" s="7">
        <f>SUM(dane3[[#This Row],[RoomService]:[VRDeck]])</f>
        <v>0</v>
      </c>
      <c r="Q362" t="s">
        <v>1003</v>
      </c>
      <c r="R362" t="b">
        <v>1</v>
      </c>
    </row>
    <row r="363" spans="1:18" x14ac:dyDescent="0.3">
      <c r="A363" t="s">
        <v>9445</v>
      </c>
      <c r="B363">
        <f>MID(dane3[[#This Row],[PassengerId]],1,4)+0</f>
        <v>3714</v>
      </c>
      <c r="C363" t="s">
        <v>53</v>
      </c>
      <c r="D363" t="b">
        <v>0</v>
      </c>
      <c r="E363" t="s">
        <v>9446</v>
      </c>
      <c r="F363" t="str">
        <f>MID($E363,1,1)</f>
        <v>D</v>
      </c>
      <c r="G363" t="str">
        <f>IFERROR(MID($E363,SEARCH("/",$E363,SEARCH("/",$E363)+1)+1,1),"")</f>
        <v>S</v>
      </c>
      <c r="H363" t="s">
        <v>32</v>
      </c>
      <c r="I363">
        <v>33</v>
      </c>
      <c r="J363" t="b">
        <v>0</v>
      </c>
      <c r="K363" s="7">
        <v>33</v>
      </c>
      <c r="L363" s="7">
        <v>397</v>
      </c>
      <c r="M363" s="7">
        <v>354</v>
      </c>
      <c r="N363" s="7">
        <v>0</v>
      </c>
      <c r="O363" s="7">
        <v>0</v>
      </c>
      <c r="P363" s="7">
        <f>SUM(dane3[[#This Row],[RoomService]:[VRDeck]])</f>
        <v>784</v>
      </c>
      <c r="Q363" t="s">
        <v>9447</v>
      </c>
      <c r="R363" t="b">
        <v>0</v>
      </c>
    </row>
    <row r="364" spans="1:18" x14ac:dyDescent="0.3">
      <c r="A364" t="s">
        <v>13791</v>
      </c>
      <c r="B364">
        <f>MID(dane3[[#This Row],[PassengerId]],1,4)+0</f>
        <v>5396</v>
      </c>
      <c r="C364" t="s">
        <v>53</v>
      </c>
      <c r="D364" t="b">
        <v>0</v>
      </c>
      <c r="E364" t="s">
        <v>13792</v>
      </c>
      <c r="F364" t="str">
        <f>MID($E364,1,1)</f>
        <v>F</v>
      </c>
      <c r="G364" t="str">
        <f>IFERROR(MID($E364,SEARCH("/",$E364,SEARCH("/",$E364)+1)+1,1),"")</f>
        <v>P</v>
      </c>
      <c r="H364" t="s">
        <v>16</v>
      </c>
      <c r="I364">
        <v>28</v>
      </c>
      <c r="J364" t="b">
        <v>0</v>
      </c>
      <c r="K364" s="7">
        <v>743</v>
      </c>
      <c r="L364" s="7">
        <v>378</v>
      </c>
      <c r="M364" s="7">
        <v>8</v>
      </c>
      <c r="N364" s="7">
        <v>0</v>
      </c>
      <c r="O364" s="7">
        <v>0</v>
      </c>
      <c r="P364" s="7">
        <f>SUM(dane3[[#This Row],[RoomService]:[VRDeck]])</f>
        <v>1129</v>
      </c>
      <c r="Q364" t="s">
        <v>13793</v>
      </c>
      <c r="R364" t="b">
        <v>0</v>
      </c>
    </row>
    <row r="365" spans="1:18" x14ac:dyDescent="0.3">
      <c r="A365" t="s">
        <v>2832</v>
      </c>
      <c r="B365">
        <f>MID(dane3[[#This Row],[PassengerId]],1,4)+0</f>
        <v>1100</v>
      </c>
      <c r="C365" t="s">
        <v>53</v>
      </c>
      <c r="D365" t="b">
        <v>0</v>
      </c>
      <c r="E365" t="s">
        <v>2833</v>
      </c>
      <c r="F365" t="str">
        <f>MID($E365,1,1)</f>
        <v>F</v>
      </c>
      <c r="G365" t="str">
        <f>IFERROR(MID($E365,SEARCH("/",$E365,SEARCH("/",$E365)+1)+1,1),"")</f>
        <v>P</v>
      </c>
      <c r="H365" t="s">
        <v>16</v>
      </c>
      <c r="I365">
        <v>18</v>
      </c>
      <c r="J365" t="b">
        <v>0</v>
      </c>
      <c r="K365" s="7">
        <v>490</v>
      </c>
      <c r="L365" s="7">
        <v>355</v>
      </c>
      <c r="M365" s="7">
        <v>298</v>
      </c>
      <c r="N365" s="7">
        <v>245</v>
      </c>
      <c r="O365" s="7">
        <v>0</v>
      </c>
      <c r="P365" s="7">
        <f>SUM(dane3[[#This Row],[RoomService]:[VRDeck]])</f>
        <v>1388</v>
      </c>
      <c r="Q365" t="s">
        <v>2834</v>
      </c>
      <c r="R365" t="b">
        <v>0</v>
      </c>
    </row>
    <row r="366" spans="1:18" x14ac:dyDescent="0.3">
      <c r="A366" t="s">
        <v>19434</v>
      </c>
      <c r="B366">
        <f>MID(dane3[[#This Row],[PassengerId]],1,4)+0</f>
        <v>7583</v>
      </c>
      <c r="C366" t="s">
        <v>53</v>
      </c>
      <c r="D366" t="b">
        <v>0</v>
      </c>
      <c r="E366" t="s">
        <v>19435</v>
      </c>
      <c r="F366" t="str">
        <f>MID($E366,1,1)</f>
        <v>F</v>
      </c>
      <c r="G366" t="str">
        <f>IFERROR(MID($E366,SEARCH("/",$E366,SEARCH("/",$E366)+1)+1,1),"")</f>
        <v>P</v>
      </c>
      <c r="H366" t="s">
        <v>16</v>
      </c>
      <c r="I366">
        <v>36</v>
      </c>
      <c r="J366" t="b">
        <v>0</v>
      </c>
      <c r="K366" s="7">
        <v>32</v>
      </c>
      <c r="L366" s="7">
        <v>355</v>
      </c>
      <c r="M366" s="7">
        <v>1826</v>
      </c>
      <c r="N366" s="7">
        <v>9</v>
      </c>
      <c r="O366" s="7">
        <v>0</v>
      </c>
      <c r="P366" s="7">
        <f>SUM(dane3[[#This Row],[RoomService]:[VRDeck]])</f>
        <v>2222</v>
      </c>
      <c r="Q366" t="s">
        <v>19436</v>
      </c>
      <c r="R366" t="b">
        <v>1</v>
      </c>
    </row>
    <row r="367" spans="1:18" x14ac:dyDescent="0.3">
      <c r="A367" t="s">
        <v>9076</v>
      </c>
      <c r="B367">
        <f>MID(dane3[[#This Row],[PassengerId]],1,4)+0</f>
        <v>3562</v>
      </c>
      <c r="C367" t="s">
        <v>53</v>
      </c>
      <c r="D367" t="b">
        <v>0</v>
      </c>
      <c r="E367" t="s">
        <v>9077</v>
      </c>
      <c r="F367" t="str">
        <f>MID($E367,1,1)</f>
        <v>E</v>
      </c>
      <c r="G367" t="str">
        <f>IFERROR(MID($E367,SEARCH("/",$E367,SEARCH("/",$E367)+1)+1,1),"")</f>
        <v>P</v>
      </c>
      <c r="H367" t="s">
        <v>46</v>
      </c>
      <c r="I367">
        <v>21</v>
      </c>
      <c r="J367" t="b">
        <v>0</v>
      </c>
      <c r="K367" s="7">
        <v>2581</v>
      </c>
      <c r="L367" s="7">
        <v>354</v>
      </c>
      <c r="M367" s="7">
        <v>1158</v>
      </c>
      <c r="N367" s="7">
        <v>139</v>
      </c>
      <c r="O367" s="7">
        <v>548</v>
      </c>
      <c r="P367" s="7">
        <f>SUM(dane3[[#This Row],[RoomService]:[VRDeck]])</f>
        <v>4780</v>
      </c>
      <c r="Q367" t="s">
        <v>9078</v>
      </c>
      <c r="R367" t="b">
        <v>0</v>
      </c>
    </row>
    <row r="368" spans="1:18" x14ac:dyDescent="0.3">
      <c r="A368" t="s">
        <v>852</v>
      </c>
      <c r="B368">
        <f>MID(dane3[[#This Row],[PassengerId]],1,4)+0</f>
        <v>337</v>
      </c>
      <c r="C368" t="s">
        <v>53</v>
      </c>
      <c r="D368" t="b">
        <v>0</v>
      </c>
      <c r="E368" t="s">
        <v>850</v>
      </c>
      <c r="F368" t="str">
        <f>MID($E368,1,1)</f>
        <v>F</v>
      </c>
      <c r="G368" t="str">
        <f>IFERROR(MID($E368,SEARCH("/",$E368,SEARCH("/",$E368)+1)+1,1),"")</f>
        <v>S</v>
      </c>
      <c r="H368" t="s">
        <v>16</v>
      </c>
      <c r="I368">
        <v>19</v>
      </c>
      <c r="J368" t="b">
        <v>0</v>
      </c>
      <c r="K368" s="7">
        <v>417</v>
      </c>
      <c r="L368" s="7">
        <v>349</v>
      </c>
      <c r="M368" s="7">
        <v>634</v>
      </c>
      <c r="N368" s="7">
        <v>3</v>
      </c>
      <c r="O368" s="7">
        <v>1057</v>
      </c>
      <c r="P368" s="7">
        <f>SUM(dane3[[#This Row],[RoomService]:[VRDeck]])</f>
        <v>2460</v>
      </c>
      <c r="Q368" t="s">
        <v>853</v>
      </c>
      <c r="R368" t="b">
        <v>1</v>
      </c>
    </row>
    <row r="369" spans="1:18" x14ac:dyDescent="0.3">
      <c r="A369" t="s">
        <v>1021</v>
      </c>
      <c r="B369">
        <f>MID(dane3[[#This Row],[PassengerId]],1,4)+0</f>
        <v>405</v>
      </c>
      <c r="C369" t="s">
        <v>19</v>
      </c>
      <c r="D369" t="b">
        <v>0</v>
      </c>
      <c r="E369" t="s">
        <v>1022</v>
      </c>
      <c r="F369" t="str">
        <f>MID($E369,1,1)</f>
        <v>F</v>
      </c>
      <c r="G369" t="str">
        <f>IFERROR(MID($E369,SEARCH("/",$E369,SEARCH("/",$E369)+1)+1,1),"")</f>
        <v>P</v>
      </c>
      <c r="H369" t="s">
        <v>46</v>
      </c>
      <c r="I369">
        <v>17</v>
      </c>
      <c r="J369" t="b">
        <v>0</v>
      </c>
      <c r="K369" s="7">
        <v>177</v>
      </c>
      <c r="L369" s="7">
        <v>0</v>
      </c>
      <c r="M369" s="7">
        <v>0</v>
      </c>
      <c r="N369" s="7">
        <v>310</v>
      </c>
      <c r="O369" s="7">
        <v>7</v>
      </c>
      <c r="P369" s="7">
        <f>SUM(dane3[[#This Row],[RoomService]:[VRDeck]])</f>
        <v>494</v>
      </c>
      <c r="Q369" t="s">
        <v>1023</v>
      </c>
      <c r="R369" t="b">
        <v>0</v>
      </c>
    </row>
    <row r="370" spans="1:18" x14ac:dyDescent="0.3">
      <c r="A370" t="s">
        <v>1024</v>
      </c>
      <c r="B370">
        <f>MID(dane3[[#This Row],[PassengerId]],1,4)+0</f>
        <v>407</v>
      </c>
      <c r="C370" t="s">
        <v>19</v>
      </c>
      <c r="D370" t="b">
        <v>0</v>
      </c>
      <c r="E370" t="s">
        <v>1025</v>
      </c>
      <c r="F370" t="str">
        <f>MID($E370,1,1)</f>
        <v>G</v>
      </c>
      <c r="G370" t="str">
        <f>IFERROR(MID($E370,SEARCH("/",$E370,SEARCH("/",$E370)+1)+1,1),"")</f>
        <v>P</v>
      </c>
      <c r="H370" t="s">
        <v>16</v>
      </c>
      <c r="I370">
        <v>23</v>
      </c>
      <c r="J370" t="b">
        <v>0</v>
      </c>
      <c r="K370" s="7">
        <v>0</v>
      </c>
      <c r="L370" s="7">
        <v>21</v>
      </c>
      <c r="M370" s="7">
        <v>0</v>
      </c>
      <c r="N370" s="7">
        <v>0</v>
      </c>
      <c r="O370" s="7">
        <v>1699</v>
      </c>
      <c r="P370" s="7">
        <f>SUM(dane3[[#This Row],[RoomService]:[VRDeck]])</f>
        <v>1720</v>
      </c>
      <c r="Q370" t="s">
        <v>1026</v>
      </c>
      <c r="R370" t="b">
        <v>0</v>
      </c>
    </row>
    <row r="371" spans="1:18" x14ac:dyDescent="0.3">
      <c r="A371" t="s">
        <v>1027</v>
      </c>
      <c r="B371">
        <f>MID(dane3[[#This Row],[PassengerId]],1,4)+0</f>
        <v>407</v>
      </c>
      <c r="C371" t="s">
        <v>19</v>
      </c>
      <c r="D371" t="b">
        <v>0</v>
      </c>
      <c r="E371" t="s">
        <v>1028</v>
      </c>
      <c r="F371" t="str">
        <f>MID($E371,1,1)</f>
        <v>F</v>
      </c>
      <c r="G371" t="str">
        <f>IFERROR(MID($E371,SEARCH("/",$E371,SEARCH("/",$E371)+1)+1,1),"")</f>
        <v>P</v>
      </c>
      <c r="H371" t="s">
        <v>16</v>
      </c>
      <c r="I371">
        <v>20</v>
      </c>
      <c r="J371" t="b">
        <v>0</v>
      </c>
      <c r="K371" s="7">
        <v>0</v>
      </c>
      <c r="L371" s="7">
        <v>465</v>
      </c>
      <c r="M371" s="7">
        <v>0</v>
      </c>
      <c r="N371" s="7">
        <v>5</v>
      </c>
      <c r="O371" s="7">
        <v>223</v>
      </c>
      <c r="P371" s="7">
        <f>SUM(dane3[[#This Row],[RoomService]:[VRDeck]])</f>
        <v>693</v>
      </c>
      <c r="Q371" t="s">
        <v>1029</v>
      </c>
      <c r="R371" t="b">
        <v>0</v>
      </c>
    </row>
    <row r="372" spans="1:18" x14ac:dyDescent="0.3">
      <c r="A372" t="s">
        <v>1030</v>
      </c>
      <c r="B372">
        <f>MID(dane3[[#This Row],[PassengerId]],1,4)+0</f>
        <v>407</v>
      </c>
      <c r="C372" t="s">
        <v>19</v>
      </c>
      <c r="D372" t="b">
        <v>1</v>
      </c>
      <c r="E372" t="s">
        <v>1025</v>
      </c>
      <c r="F372" t="str">
        <f>MID($E372,1,1)</f>
        <v>G</v>
      </c>
      <c r="G372" t="str">
        <f>IFERROR(MID($E372,SEARCH("/",$E372,SEARCH("/",$E372)+1)+1,1),"")</f>
        <v>P</v>
      </c>
      <c r="H372" t="s">
        <v>16</v>
      </c>
      <c r="I372">
        <v>39</v>
      </c>
      <c r="J372" t="b">
        <v>0</v>
      </c>
      <c r="K372" s="7">
        <v>0</v>
      </c>
      <c r="L372" s="7">
        <v>0</v>
      </c>
      <c r="M372" s="7">
        <v>0</v>
      </c>
      <c r="N372" s="7">
        <v>0</v>
      </c>
      <c r="O372" s="7">
        <v>0</v>
      </c>
      <c r="P372" s="7">
        <f>SUM(dane3[[#This Row],[RoomService]:[VRDeck]])</f>
        <v>0</v>
      </c>
      <c r="Q372" t="s">
        <v>1031</v>
      </c>
      <c r="R372" t="b">
        <v>0</v>
      </c>
    </row>
    <row r="373" spans="1:18" x14ac:dyDescent="0.3">
      <c r="A373" t="s">
        <v>345</v>
      </c>
      <c r="B373">
        <f>MID(dane3[[#This Row],[PassengerId]],1,4)+0</f>
        <v>128</v>
      </c>
      <c r="C373" t="s">
        <v>53</v>
      </c>
      <c r="D373" t="b">
        <v>0</v>
      </c>
      <c r="E373" t="s">
        <v>346</v>
      </c>
      <c r="F373" t="str">
        <f>MID($E373,1,1)</f>
        <v>D</v>
      </c>
      <c r="G373" t="str">
        <f>IFERROR(MID($E373,SEARCH("/",$E373,SEARCH("/",$E373)+1)+1,1),"")</f>
        <v>S</v>
      </c>
      <c r="H373" t="s">
        <v>16</v>
      </c>
      <c r="I373">
        <v>61</v>
      </c>
      <c r="J373" t="b">
        <v>1</v>
      </c>
      <c r="K373" s="7">
        <v>2353</v>
      </c>
      <c r="L373" s="7">
        <v>334</v>
      </c>
      <c r="M373" s="7">
        <v>9</v>
      </c>
      <c r="N373" s="7">
        <v>316</v>
      </c>
      <c r="O373" s="7">
        <v>2</v>
      </c>
      <c r="P373" s="7">
        <f>SUM(dane3[[#This Row],[RoomService]:[VRDeck]])</f>
        <v>3014</v>
      </c>
      <c r="Q373" t="s">
        <v>347</v>
      </c>
      <c r="R373" t="b">
        <v>0</v>
      </c>
    </row>
    <row r="374" spans="1:18" x14ac:dyDescent="0.3">
      <c r="A374" t="s">
        <v>10673</v>
      </c>
      <c r="B374">
        <f>MID(dane3[[#This Row],[PassengerId]],1,4)+0</f>
        <v>4176</v>
      </c>
      <c r="C374" t="s">
        <v>53</v>
      </c>
      <c r="D374" t="b">
        <v>0</v>
      </c>
      <c r="E374" t="s">
        <v>10660</v>
      </c>
      <c r="F374" t="str">
        <f>MID($E374,1,1)</f>
        <v>F</v>
      </c>
      <c r="G374" t="str">
        <f>IFERROR(MID($E374,SEARCH("/",$E374,SEARCH("/",$E374)+1)+1,1),"")</f>
        <v>P</v>
      </c>
      <c r="H374" t="s">
        <v>46</v>
      </c>
      <c r="I374">
        <v>24</v>
      </c>
      <c r="J374" t="b">
        <v>0</v>
      </c>
      <c r="K374" s="7">
        <v>612</v>
      </c>
      <c r="L374" s="7">
        <v>326</v>
      </c>
      <c r="M374" s="7">
        <v>46</v>
      </c>
      <c r="N374" s="7">
        <v>87</v>
      </c>
      <c r="O374" s="7">
        <v>0</v>
      </c>
      <c r="P374" s="7">
        <f>SUM(dane3[[#This Row],[RoomService]:[VRDeck]])</f>
        <v>1071</v>
      </c>
      <c r="Q374" t="s">
        <v>10674</v>
      </c>
      <c r="R374" t="b">
        <v>1</v>
      </c>
    </row>
    <row r="375" spans="1:18" x14ac:dyDescent="0.3">
      <c r="A375" t="s">
        <v>1038</v>
      </c>
      <c r="B375">
        <f>MID(dane3[[#This Row],[PassengerId]],1,4)+0</f>
        <v>410</v>
      </c>
      <c r="C375" t="s">
        <v>19</v>
      </c>
      <c r="D375" t="b">
        <v>0</v>
      </c>
      <c r="E375" t="s">
        <v>1039</v>
      </c>
      <c r="F375" t="str">
        <f>MID($E375,1,1)</f>
        <v>F</v>
      </c>
      <c r="G375" t="str">
        <f>IFERROR(MID($E375,SEARCH("/",$E375,SEARCH("/",$E375)+1)+1,1),"")</f>
        <v>S</v>
      </c>
      <c r="H375" t="s">
        <v>46</v>
      </c>
      <c r="I375">
        <v>21</v>
      </c>
      <c r="J375" t="b">
        <v>0</v>
      </c>
      <c r="K375" s="7">
        <v>0</v>
      </c>
      <c r="L375" s="7">
        <v>150</v>
      </c>
      <c r="M375" s="7">
        <v>0</v>
      </c>
      <c r="N375" s="7">
        <v>567</v>
      </c>
      <c r="O375" s="7">
        <v>0</v>
      </c>
      <c r="P375" s="7">
        <f>SUM(dane3[[#This Row],[RoomService]:[VRDeck]])</f>
        <v>717</v>
      </c>
      <c r="Q375" t="s">
        <v>1040</v>
      </c>
      <c r="R375" t="b">
        <v>0</v>
      </c>
    </row>
    <row r="376" spans="1:18" x14ac:dyDescent="0.3">
      <c r="A376" t="s">
        <v>1041</v>
      </c>
      <c r="B376">
        <f>MID(dane3[[#This Row],[PassengerId]],1,4)+0</f>
        <v>411</v>
      </c>
      <c r="C376" t="s">
        <v>19</v>
      </c>
      <c r="D376" t="b">
        <v>0</v>
      </c>
      <c r="E376" t="s">
        <v>1042</v>
      </c>
      <c r="F376" t="str">
        <f>MID($E376,1,1)</f>
        <v>F</v>
      </c>
      <c r="G376" t="str">
        <f>IFERROR(MID($E376,SEARCH("/",$E376,SEARCH("/",$E376)+1)+1,1),"")</f>
        <v>P</v>
      </c>
      <c r="H376" t="s">
        <v>16</v>
      </c>
      <c r="I376">
        <v>16</v>
      </c>
      <c r="J376" t="b">
        <v>0</v>
      </c>
      <c r="K376" s="7">
        <v>691</v>
      </c>
      <c r="L376" s="7">
        <v>0</v>
      </c>
      <c r="M376" s="7">
        <v>101</v>
      </c>
      <c r="N376" s="7">
        <v>140</v>
      </c>
      <c r="O376" s="7">
        <v>0</v>
      </c>
      <c r="P376" s="7">
        <f>SUM(dane3[[#This Row],[RoomService]:[VRDeck]])</f>
        <v>932</v>
      </c>
      <c r="Q376" t="s">
        <v>1043</v>
      </c>
      <c r="R376" t="b">
        <v>0</v>
      </c>
    </row>
    <row r="377" spans="1:18" x14ac:dyDescent="0.3">
      <c r="A377" t="s">
        <v>1044</v>
      </c>
      <c r="B377">
        <f>MID(dane3[[#This Row],[PassengerId]],1,4)+0</f>
        <v>412</v>
      </c>
      <c r="C377" t="s">
        <v>14</v>
      </c>
      <c r="D377" t="b">
        <v>0</v>
      </c>
      <c r="E377" t="s">
        <v>1045</v>
      </c>
      <c r="F377" t="str">
        <f>MID($E377,1,1)</f>
        <v>C</v>
      </c>
      <c r="G377" t="str">
        <f>IFERROR(MID($E377,SEARCH("/",$E377,SEARCH("/",$E377)+1)+1,1),"")</f>
        <v>P</v>
      </c>
      <c r="H377" t="s">
        <v>16</v>
      </c>
      <c r="I377">
        <v>60</v>
      </c>
      <c r="J377" t="b">
        <v>0</v>
      </c>
      <c r="K377" s="7">
        <v>0</v>
      </c>
      <c r="L377" s="7">
        <v>7255</v>
      </c>
      <c r="M377" s="7">
        <v>5952</v>
      </c>
      <c r="N377" s="7">
        <v>1537</v>
      </c>
      <c r="O377" s="7">
        <v>0</v>
      </c>
      <c r="P377" s="7">
        <f>SUM(dane3[[#This Row],[RoomService]:[VRDeck]])</f>
        <v>14744</v>
      </c>
      <c r="Q377" t="s">
        <v>1046</v>
      </c>
      <c r="R377" t="b">
        <v>1</v>
      </c>
    </row>
    <row r="378" spans="1:18" x14ac:dyDescent="0.3">
      <c r="A378" t="s">
        <v>1047</v>
      </c>
      <c r="B378">
        <f>MID(dane3[[#This Row],[PassengerId]],1,4)+0</f>
        <v>413</v>
      </c>
      <c r="C378" t="s">
        <v>19</v>
      </c>
      <c r="D378" t="b">
        <v>0</v>
      </c>
      <c r="E378" t="s">
        <v>1048</v>
      </c>
      <c r="F378" t="str">
        <f>MID($E378,1,1)</f>
        <v>F</v>
      </c>
      <c r="G378" t="str">
        <f>IFERROR(MID($E378,SEARCH("/",$E378,SEARCH("/",$E378)+1)+1,1),"")</f>
        <v>P</v>
      </c>
      <c r="H378" t="s">
        <v>16</v>
      </c>
      <c r="I378">
        <v>18</v>
      </c>
      <c r="J378" t="b">
        <v>0</v>
      </c>
      <c r="K378" s="7">
        <v>0</v>
      </c>
      <c r="L378" s="7">
        <v>157</v>
      </c>
      <c r="M378" s="7">
        <v>0</v>
      </c>
      <c r="N378" s="7">
        <v>352</v>
      </c>
      <c r="O378" s="7">
        <v>60</v>
      </c>
      <c r="P378" s="7">
        <f>SUM(dane3[[#This Row],[RoomService]:[VRDeck]])</f>
        <v>569</v>
      </c>
      <c r="Q378" t="s">
        <v>1049</v>
      </c>
      <c r="R378" t="b">
        <v>0</v>
      </c>
    </row>
    <row r="379" spans="1:18" x14ac:dyDescent="0.3">
      <c r="A379" t="s">
        <v>1050</v>
      </c>
      <c r="B379">
        <f>MID(dane3[[#This Row],[PassengerId]],1,4)+0</f>
        <v>415</v>
      </c>
      <c r="C379" t="s">
        <v>19</v>
      </c>
      <c r="D379" t="b">
        <v>1</v>
      </c>
      <c r="E379" t="s">
        <v>1051</v>
      </c>
      <c r="F379" t="str">
        <f>MID($E379,1,1)</f>
        <v>G</v>
      </c>
      <c r="G379" t="str">
        <f>IFERROR(MID($E379,SEARCH("/",$E379,SEARCH("/",$E379)+1)+1,1),"")</f>
        <v>S</v>
      </c>
      <c r="H379" t="s">
        <v>16</v>
      </c>
      <c r="I379">
        <v>42</v>
      </c>
      <c r="J379" t="b">
        <v>0</v>
      </c>
      <c r="K379" s="7">
        <v>0</v>
      </c>
      <c r="L379" s="7">
        <v>0</v>
      </c>
      <c r="M379" s="7">
        <v>0</v>
      </c>
      <c r="N379" s="7">
        <v>0</v>
      </c>
      <c r="O379" s="7">
        <v>0</v>
      </c>
      <c r="P379" s="7">
        <f>SUM(dane3[[#This Row],[RoomService]:[VRDeck]])</f>
        <v>0</v>
      </c>
      <c r="Q379" t="s">
        <v>1052</v>
      </c>
      <c r="R379" t="b">
        <v>0</v>
      </c>
    </row>
    <row r="380" spans="1:18" x14ac:dyDescent="0.3">
      <c r="A380" t="s">
        <v>1053</v>
      </c>
      <c r="B380">
        <f>MID(dane3[[#This Row],[PassengerId]],1,4)+0</f>
        <v>417</v>
      </c>
      <c r="C380" t="s">
        <v>14</v>
      </c>
      <c r="D380" t="b">
        <v>1</v>
      </c>
      <c r="E380" t="s">
        <v>1054</v>
      </c>
      <c r="F380" t="str">
        <f>MID($E380,1,1)</f>
        <v>B</v>
      </c>
      <c r="G380" t="str">
        <f>IFERROR(MID($E380,SEARCH("/",$E380,SEARCH("/",$E380)+1)+1,1),"")</f>
        <v>P</v>
      </c>
      <c r="H380" t="s">
        <v>46</v>
      </c>
      <c r="I380">
        <v>68</v>
      </c>
      <c r="J380" t="b">
        <v>0</v>
      </c>
      <c r="K380" s="7">
        <v>0</v>
      </c>
      <c r="L380" s="7">
        <v>0</v>
      </c>
      <c r="M380" s="7">
        <v>0</v>
      </c>
      <c r="N380" s="7">
        <v>0</v>
      </c>
      <c r="O380" s="7">
        <v>0</v>
      </c>
      <c r="P380" s="7">
        <f>SUM(dane3[[#This Row],[RoomService]:[VRDeck]])</f>
        <v>0</v>
      </c>
      <c r="Q380" t="s">
        <v>1055</v>
      </c>
      <c r="R380" t="b">
        <v>1</v>
      </c>
    </row>
    <row r="381" spans="1:18" x14ac:dyDescent="0.3">
      <c r="A381" t="s">
        <v>1056</v>
      </c>
      <c r="B381">
        <f>MID(dane3[[#This Row],[PassengerId]],1,4)+0</f>
        <v>417</v>
      </c>
      <c r="C381" t="s">
        <v>14</v>
      </c>
      <c r="D381" t="b">
        <v>0</v>
      </c>
      <c r="E381" t="s">
        <v>1054</v>
      </c>
      <c r="F381" t="str">
        <f>MID($E381,1,1)</f>
        <v>B</v>
      </c>
      <c r="G381" t="str">
        <f>IFERROR(MID($E381,SEARCH("/",$E381,SEARCH("/",$E381)+1)+1,1),"")</f>
        <v>P</v>
      </c>
      <c r="H381" t="s">
        <v>46</v>
      </c>
      <c r="I381">
        <v>22</v>
      </c>
      <c r="J381" t="b">
        <v>0</v>
      </c>
      <c r="K381" s="7">
        <v>0</v>
      </c>
      <c r="L381" s="7">
        <v>1170</v>
      </c>
      <c r="M381" s="7">
        <v>0</v>
      </c>
      <c r="N381" s="7">
        <v>5467</v>
      </c>
      <c r="O381" s="7">
        <v>1241</v>
      </c>
      <c r="P381" s="7">
        <f>SUM(dane3[[#This Row],[RoomService]:[VRDeck]])</f>
        <v>7878</v>
      </c>
      <c r="Q381" t="s">
        <v>1057</v>
      </c>
      <c r="R381" t="b">
        <v>0</v>
      </c>
    </row>
    <row r="382" spans="1:18" x14ac:dyDescent="0.3">
      <c r="A382" t="s">
        <v>1058</v>
      </c>
      <c r="B382">
        <f>MID(dane3[[#This Row],[PassengerId]],1,4)+0</f>
        <v>417</v>
      </c>
      <c r="C382" t="s">
        <v>14</v>
      </c>
      <c r="D382" t="b">
        <v>1</v>
      </c>
      <c r="E382" t="s">
        <v>1054</v>
      </c>
      <c r="F382" t="str">
        <f>MID($E382,1,1)</f>
        <v>B</v>
      </c>
      <c r="G382" t="str">
        <f>IFERROR(MID($E382,SEARCH("/",$E382,SEARCH("/",$E382)+1)+1,1),"")</f>
        <v>P</v>
      </c>
      <c r="H382" t="s">
        <v>16</v>
      </c>
      <c r="I382">
        <v>59</v>
      </c>
      <c r="J382" t="b">
        <v>0</v>
      </c>
      <c r="K382" s="7">
        <v>0</v>
      </c>
      <c r="L382" s="7">
        <v>0</v>
      </c>
      <c r="M382" s="7">
        <v>0</v>
      </c>
      <c r="N382" s="7">
        <v>0</v>
      </c>
      <c r="O382" s="7">
        <v>0</v>
      </c>
      <c r="P382" s="7">
        <f>SUM(dane3[[#This Row],[RoomService]:[VRDeck]])</f>
        <v>0</v>
      </c>
      <c r="Q382" t="s">
        <v>1059</v>
      </c>
      <c r="R382" t="b">
        <v>1</v>
      </c>
    </row>
    <row r="383" spans="1:18" x14ac:dyDescent="0.3">
      <c r="A383" t="s">
        <v>1060</v>
      </c>
      <c r="B383">
        <f>MID(dane3[[#This Row],[PassengerId]],1,4)+0</f>
        <v>423</v>
      </c>
      <c r="C383" t="s">
        <v>14</v>
      </c>
      <c r="D383" t="b">
        <v>0</v>
      </c>
      <c r="E383" t="s">
        <v>1061</v>
      </c>
      <c r="F383" t="str">
        <f>MID($E383,1,1)</f>
        <v>B</v>
      </c>
      <c r="G383" t="str">
        <f>IFERROR(MID($E383,SEARCH("/",$E383,SEARCH("/",$E383)+1)+1,1),"")</f>
        <v>P</v>
      </c>
      <c r="H383" t="s">
        <v>16</v>
      </c>
      <c r="I383">
        <v>34</v>
      </c>
      <c r="J383" t="b">
        <v>0</v>
      </c>
      <c r="K383" s="7">
        <v>8</v>
      </c>
      <c r="L383" s="7">
        <v>3584</v>
      </c>
      <c r="M383" s="7">
        <v>0</v>
      </c>
      <c r="N383" s="7">
        <v>13</v>
      </c>
      <c r="O383" s="7">
        <v>57</v>
      </c>
      <c r="P383" s="7">
        <f>SUM(dane3[[#This Row],[RoomService]:[VRDeck]])</f>
        <v>3662</v>
      </c>
      <c r="Q383" t="s">
        <v>1062</v>
      </c>
      <c r="R383" t="b">
        <v>1</v>
      </c>
    </row>
    <row r="384" spans="1:18" x14ac:dyDescent="0.3">
      <c r="A384" t="s">
        <v>21739</v>
      </c>
      <c r="B384">
        <f>MID(dane3[[#This Row],[PassengerId]],1,4)+0</f>
        <v>8500</v>
      </c>
      <c r="C384" t="s">
        <v>53</v>
      </c>
      <c r="D384" t="b">
        <v>0</v>
      </c>
      <c r="E384" t="s">
        <v>21740</v>
      </c>
      <c r="F384" t="str">
        <f>MID($E384,1,1)</f>
        <v>F</v>
      </c>
      <c r="G384" t="str">
        <f>IFERROR(MID($E384,SEARCH("/",$E384,SEARCH("/",$E384)+1)+1,1),"")</f>
        <v>P</v>
      </c>
      <c r="H384" t="s">
        <v>16</v>
      </c>
      <c r="I384">
        <v>31</v>
      </c>
      <c r="J384" t="b">
        <v>0</v>
      </c>
      <c r="K384" s="7">
        <v>49</v>
      </c>
      <c r="L384" s="7">
        <v>322</v>
      </c>
      <c r="M384" s="7">
        <v>977</v>
      </c>
      <c r="N384" s="7">
        <v>0</v>
      </c>
      <c r="O384" s="7">
        <v>0</v>
      </c>
      <c r="P384" s="7">
        <f>SUM(dane3[[#This Row],[RoomService]:[VRDeck]])</f>
        <v>1348</v>
      </c>
      <c r="Q384" t="s">
        <v>21741</v>
      </c>
      <c r="R384" t="b">
        <v>1</v>
      </c>
    </row>
    <row r="385" spans="1:18" x14ac:dyDescent="0.3">
      <c r="A385" t="s">
        <v>19760</v>
      </c>
      <c r="B385">
        <f>MID(dane3[[#This Row],[PassengerId]],1,4)+0</f>
        <v>7724</v>
      </c>
      <c r="C385" t="s">
        <v>53</v>
      </c>
      <c r="D385" t="b">
        <v>0</v>
      </c>
      <c r="E385" t="s">
        <v>19761</v>
      </c>
      <c r="F385" t="str">
        <f>MID($E385,1,1)</f>
        <v>F</v>
      </c>
      <c r="G385" t="str">
        <f>IFERROR(MID($E385,SEARCH("/",$E385,SEARCH("/",$E385)+1)+1,1),"")</f>
        <v>S</v>
      </c>
      <c r="H385" t="s">
        <v>16</v>
      </c>
      <c r="I385">
        <v>25</v>
      </c>
      <c r="J385" t="b">
        <v>0</v>
      </c>
      <c r="K385" s="7">
        <v>338</v>
      </c>
      <c r="L385" s="7">
        <v>319</v>
      </c>
      <c r="M385" s="7">
        <v>32</v>
      </c>
      <c r="N385" s="7">
        <v>15</v>
      </c>
      <c r="O385" s="7">
        <v>0</v>
      </c>
      <c r="P385" s="7">
        <f>SUM(dane3[[#This Row],[RoomService]:[VRDeck]])</f>
        <v>704</v>
      </c>
      <c r="Q385" t="s">
        <v>19762</v>
      </c>
      <c r="R385" t="b">
        <v>0</v>
      </c>
    </row>
    <row r="386" spans="1:18" x14ac:dyDescent="0.3">
      <c r="A386" t="s">
        <v>5390</v>
      </c>
      <c r="B386">
        <f>MID(dane3[[#This Row],[PassengerId]],1,4)+0</f>
        <v>2112</v>
      </c>
      <c r="C386" t="s">
        <v>53</v>
      </c>
      <c r="D386" t="b">
        <v>0</v>
      </c>
      <c r="E386" t="s">
        <v>5391</v>
      </c>
      <c r="F386" t="str">
        <f>MID($E386,1,1)</f>
        <v>F</v>
      </c>
      <c r="G386" t="str">
        <f>IFERROR(MID($E386,SEARCH("/",$E386,SEARCH("/",$E386)+1)+1,1),"")</f>
        <v>P</v>
      </c>
      <c r="H386" t="s">
        <v>16</v>
      </c>
      <c r="I386">
        <v>29</v>
      </c>
      <c r="J386" t="b">
        <v>0</v>
      </c>
      <c r="K386" s="7">
        <v>860</v>
      </c>
      <c r="L386" s="7">
        <v>305</v>
      </c>
      <c r="M386" s="7">
        <v>18</v>
      </c>
      <c r="N386" s="7">
        <v>1415</v>
      </c>
      <c r="O386" s="7">
        <v>0</v>
      </c>
      <c r="P386" s="7">
        <f>SUM(dane3[[#This Row],[RoomService]:[VRDeck]])</f>
        <v>2598</v>
      </c>
      <c r="Q386" t="s">
        <v>5392</v>
      </c>
      <c r="R386" t="b">
        <v>0</v>
      </c>
    </row>
    <row r="387" spans="1:18" x14ac:dyDescent="0.3">
      <c r="A387" t="s">
        <v>1070</v>
      </c>
      <c r="B387">
        <f>MID(dane3[[#This Row],[PassengerId]],1,4)+0</f>
        <v>427</v>
      </c>
      <c r="C387" t="s">
        <v>14</v>
      </c>
      <c r="D387" t="b">
        <v>0</v>
      </c>
      <c r="E387" t="s">
        <v>1071</v>
      </c>
      <c r="F387" t="str">
        <f>MID($E387,1,1)</f>
        <v>E</v>
      </c>
      <c r="G387" t="str">
        <f>IFERROR(MID($E387,SEARCH("/",$E387,SEARCH("/",$E387)+1)+1,1),"")</f>
        <v>P</v>
      </c>
      <c r="H387" t="s">
        <v>16</v>
      </c>
      <c r="I387">
        <v>31</v>
      </c>
      <c r="J387" t="b">
        <v>0</v>
      </c>
      <c r="K387" s="7">
        <v>417</v>
      </c>
      <c r="L387" s="7">
        <v>0</v>
      </c>
      <c r="M387" s="7">
        <v>7185</v>
      </c>
      <c r="N387" s="7">
        <v>562</v>
      </c>
      <c r="O387" s="7">
        <v>792</v>
      </c>
      <c r="P387" s="7">
        <f>SUM(dane3[[#This Row],[RoomService]:[VRDeck]])</f>
        <v>8956</v>
      </c>
      <c r="Q387" t="s">
        <v>1072</v>
      </c>
      <c r="R387" t="b">
        <v>1</v>
      </c>
    </row>
    <row r="388" spans="1:18" x14ac:dyDescent="0.3">
      <c r="A388" t="s">
        <v>1073</v>
      </c>
      <c r="B388">
        <f>MID(dane3[[#This Row],[PassengerId]],1,4)+0</f>
        <v>428</v>
      </c>
      <c r="C388" t="s">
        <v>14</v>
      </c>
      <c r="D388" t="b">
        <v>0</v>
      </c>
      <c r="E388" t="s">
        <v>1074</v>
      </c>
      <c r="F388" t="str">
        <f>MID($E388,1,1)</f>
        <v>C</v>
      </c>
      <c r="G388" t="str">
        <f>IFERROR(MID($E388,SEARCH("/",$E388,SEARCH("/",$E388)+1)+1,1),"")</f>
        <v>S</v>
      </c>
      <c r="H388" t="s">
        <v>16</v>
      </c>
      <c r="I388">
        <v>29</v>
      </c>
      <c r="J388" t="b">
        <v>0</v>
      </c>
      <c r="K388" s="7">
        <v>0</v>
      </c>
      <c r="L388" s="7">
        <v>4118</v>
      </c>
      <c r="M388" s="7">
        <v>0</v>
      </c>
      <c r="N388" s="7">
        <v>715</v>
      </c>
      <c r="O388" s="7">
        <v>3139</v>
      </c>
      <c r="P388" s="7">
        <f>SUM(dane3[[#This Row],[RoomService]:[VRDeck]])</f>
        <v>7972</v>
      </c>
      <c r="Q388" t="s">
        <v>1075</v>
      </c>
      <c r="R388" t="b">
        <v>1</v>
      </c>
    </row>
    <row r="389" spans="1:18" x14ac:dyDescent="0.3">
      <c r="A389" t="s">
        <v>1076</v>
      </c>
      <c r="B389">
        <f>MID(dane3[[#This Row],[PassengerId]],1,4)+0</f>
        <v>429</v>
      </c>
      <c r="C389" t="s">
        <v>14</v>
      </c>
      <c r="D389" t="b">
        <v>0</v>
      </c>
      <c r="E389" t="s">
        <v>1077</v>
      </c>
      <c r="F389" t="str">
        <f>MID($E389,1,1)</f>
        <v>A</v>
      </c>
      <c r="G389" t="str">
        <f>IFERROR(MID($E389,SEARCH("/",$E389,SEARCH("/",$E389)+1)+1,1),"")</f>
        <v>S</v>
      </c>
      <c r="H389" t="s">
        <v>46</v>
      </c>
      <c r="I389">
        <v>20</v>
      </c>
      <c r="J389" t="b">
        <v>0</v>
      </c>
      <c r="K389" s="7">
        <v>2</v>
      </c>
      <c r="L389" s="7">
        <v>10116</v>
      </c>
      <c r="M389" s="7">
        <v>0</v>
      </c>
      <c r="N389" s="7">
        <v>2</v>
      </c>
      <c r="O389" s="7">
        <v>225</v>
      </c>
      <c r="P389" s="7">
        <f>SUM(dane3[[#This Row],[RoomService]:[VRDeck]])</f>
        <v>10345</v>
      </c>
      <c r="Q389" t="s">
        <v>1078</v>
      </c>
      <c r="R389" t="b">
        <v>1</v>
      </c>
    </row>
    <row r="390" spans="1:18" x14ac:dyDescent="0.3">
      <c r="A390" t="s">
        <v>1079</v>
      </c>
      <c r="B390">
        <f>MID(dane3[[#This Row],[PassengerId]],1,4)+0</f>
        <v>429</v>
      </c>
      <c r="C390" t="s">
        <v>14</v>
      </c>
      <c r="D390" t="b">
        <v>1</v>
      </c>
      <c r="E390" t="s">
        <v>1077</v>
      </c>
      <c r="F390" t="str">
        <f>MID($E390,1,1)</f>
        <v>A</v>
      </c>
      <c r="G390" t="str">
        <f>IFERROR(MID($E390,SEARCH("/",$E390,SEARCH("/",$E390)+1)+1,1),"")</f>
        <v>S</v>
      </c>
      <c r="H390" t="s">
        <v>46</v>
      </c>
      <c r="I390">
        <v>46</v>
      </c>
      <c r="J390" t="b">
        <v>0</v>
      </c>
      <c r="K390" s="7">
        <v>0</v>
      </c>
      <c r="L390" s="7">
        <v>0</v>
      </c>
      <c r="M390" s="7">
        <v>0</v>
      </c>
      <c r="N390" s="7">
        <v>0</v>
      </c>
      <c r="O390" s="7">
        <v>0</v>
      </c>
      <c r="P390" s="7">
        <f>SUM(dane3[[#This Row],[RoomService]:[VRDeck]])</f>
        <v>0</v>
      </c>
      <c r="Q390" t="s">
        <v>1080</v>
      </c>
      <c r="R390" t="b">
        <v>1</v>
      </c>
    </row>
    <row r="391" spans="1:18" x14ac:dyDescent="0.3">
      <c r="A391" t="s">
        <v>1081</v>
      </c>
      <c r="B391">
        <f>MID(dane3[[#This Row],[PassengerId]],1,4)+0</f>
        <v>430</v>
      </c>
      <c r="C391" t="s">
        <v>19</v>
      </c>
      <c r="D391" t="b">
        <v>0</v>
      </c>
      <c r="E391" t="s">
        <v>1082</v>
      </c>
      <c r="F391" t="str">
        <f>MID($E391,1,1)</f>
        <v>F</v>
      </c>
      <c r="G391" t="str">
        <f>IFERROR(MID($E391,SEARCH("/",$E391,SEARCH("/",$E391)+1)+1,1),"")</f>
        <v>S</v>
      </c>
      <c r="H391" t="s">
        <v>16</v>
      </c>
      <c r="I391">
        <v>29</v>
      </c>
      <c r="J391" t="b">
        <v>0</v>
      </c>
      <c r="K391" s="7">
        <v>0</v>
      </c>
      <c r="L391" s="7">
        <v>1026</v>
      </c>
      <c r="M391" s="7">
        <v>0</v>
      </c>
      <c r="N391" s="7">
        <v>16</v>
      </c>
      <c r="O391" s="7">
        <v>0</v>
      </c>
      <c r="P391" s="7">
        <f>SUM(dane3[[#This Row],[RoomService]:[VRDeck]])</f>
        <v>1042</v>
      </c>
      <c r="Q391" t="s">
        <v>1083</v>
      </c>
      <c r="R391" t="b">
        <v>1</v>
      </c>
    </row>
    <row r="392" spans="1:18" x14ac:dyDescent="0.3">
      <c r="A392" t="s">
        <v>5822</v>
      </c>
      <c r="B392">
        <f>MID(dane3[[#This Row],[PassengerId]],1,4)+0</f>
        <v>2284</v>
      </c>
      <c r="C392" t="s">
        <v>53</v>
      </c>
      <c r="D392" t="b">
        <v>0</v>
      </c>
      <c r="E392" t="s">
        <v>5823</v>
      </c>
      <c r="F392" t="str">
        <f>MID($E392,1,1)</f>
        <v>F</v>
      </c>
      <c r="G392" t="str">
        <f>IFERROR(MID($E392,SEARCH("/",$E392,SEARCH("/",$E392)+1)+1,1),"")</f>
        <v>P</v>
      </c>
      <c r="H392" t="s">
        <v>16</v>
      </c>
      <c r="I392">
        <v>18</v>
      </c>
      <c r="J392" t="b">
        <v>0</v>
      </c>
      <c r="K392" s="7">
        <v>262</v>
      </c>
      <c r="L392" s="7">
        <v>302</v>
      </c>
      <c r="M392" s="7">
        <v>1127</v>
      </c>
      <c r="N392" s="7">
        <v>4225</v>
      </c>
      <c r="O392" s="7">
        <v>0</v>
      </c>
      <c r="P392" s="7">
        <f>SUM(dane3[[#This Row],[RoomService]:[VRDeck]])</f>
        <v>5916</v>
      </c>
      <c r="Q392" t="s">
        <v>5824</v>
      </c>
      <c r="R392" t="b">
        <v>0</v>
      </c>
    </row>
    <row r="393" spans="1:18" x14ac:dyDescent="0.3">
      <c r="A393" t="s">
        <v>16107</v>
      </c>
      <c r="B393">
        <f>MID(dane3[[#This Row],[PassengerId]],1,4)+0</f>
        <v>6252</v>
      </c>
      <c r="C393" t="s">
        <v>53</v>
      </c>
      <c r="D393" t="b">
        <v>0</v>
      </c>
      <c r="E393" t="s">
        <v>16108</v>
      </c>
      <c r="F393" t="str">
        <f>MID($E393,1,1)</f>
        <v>F</v>
      </c>
      <c r="G393" t="str">
        <f>IFERROR(MID($E393,SEARCH("/",$E393,SEARCH("/",$E393)+1)+1,1),"")</f>
        <v>S</v>
      </c>
      <c r="H393" t="s">
        <v>16</v>
      </c>
      <c r="I393">
        <v>54</v>
      </c>
      <c r="J393" t="b">
        <v>0</v>
      </c>
      <c r="K393" s="7">
        <v>630</v>
      </c>
      <c r="L393" s="7">
        <v>298</v>
      </c>
      <c r="M393" s="7">
        <v>418</v>
      </c>
      <c r="N393" s="7">
        <v>312</v>
      </c>
      <c r="O393" s="7">
        <v>0</v>
      </c>
      <c r="P393" s="7">
        <f>SUM(dane3[[#This Row],[RoomService]:[VRDeck]])</f>
        <v>1658</v>
      </c>
      <c r="Q393" t="s">
        <v>16109</v>
      </c>
      <c r="R393" t="b">
        <v>0</v>
      </c>
    </row>
    <row r="394" spans="1:18" x14ac:dyDescent="0.3">
      <c r="A394" t="s">
        <v>20479</v>
      </c>
      <c r="B394">
        <f>MID(dane3[[#This Row],[PassengerId]],1,4)+0</f>
        <v>8015</v>
      </c>
      <c r="C394" t="s">
        <v>14</v>
      </c>
      <c r="D394" t="b">
        <v>1</v>
      </c>
      <c r="E394" t="s">
        <v>20480</v>
      </c>
      <c r="F394" t="str">
        <f>MID($E394,1,1)</f>
        <v>B</v>
      </c>
      <c r="G394" t="str">
        <f>IFERROR(MID($E394,SEARCH("/",$E394,SEARCH("/",$E394)+1)+1,1),"")</f>
        <v>S</v>
      </c>
      <c r="H394" t="s">
        <v>16</v>
      </c>
      <c r="I394">
        <v>2</v>
      </c>
      <c r="J394" t="b">
        <v>0</v>
      </c>
      <c r="K394" s="7">
        <v>0</v>
      </c>
      <c r="L394" s="7">
        <v>0</v>
      </c>
      <c r="M394" s="7">
        <v>0</v>
      </c>
      <c r="N394" s="7">
        <v>0</v>
      </c>
      <c r="O394" s="7">
        <v>0</v>
      </c>
      <c r="P394" s="7">
        <f>SUM(dane3[[#This Row],[RoomService]:[VRDeck]])</f>
        <v>0</v>
      </c>
      <c r="Q394" t="s">
        <v>20481</v>
      </c>
      <c r="R394" t="b">
        <v>1</v>
      </c>
    </row>
    <row r="395" spans="1:18" x14ac:dyDescent="0.3">
      <c r="A395" t="s">
        <v>1093</v>
      </c>
      <c r="B395">
        <f>MID(dane3[[#This Row],[PassengerId]],1,4)+0</f>
        <v>433</v>
      </c>
      <c r="C395" t="s">
        <v>14</v>
      </c>
      <c r="D395" t="b">
        <v>0</v>
      </c>
      <c r="E395" t="s">
        <v>1091</v>
      </c>
      <c r="F395" t="str">
        <f>MID($E395,1,1)</f>
        <v>B</v>
      </c>
      <c r="G395" t="str">
        <f>IFERROR(MID($E395,SEARCH("/",$E395,SEARCH("/",$E395)+1)+1,1),"")</f>
        <v>P</v>
      </c>
      <c r="H395" t="s">
        <v>16</v>
      </c>
      <c r="I395">
        <v>47</v>
      </c>
      <c r="J395" t="b">
        <v>0</v>
      </c>
      <c r="K395" s="7">
        <v>4</v>
      </c>
      <c r="L395" s="7">
        <v>891</v>
      </c>
      <c r="M395" s="7">
        <v>0</v>
      </c>
      <c r="N395" s="7">
        <v>2962</v>
      </c>
      <c r="O395" s="7">
        <v>3656</v>
      </c>
      <c r="P395" s="7">
        <f>SUM(dane3[[#This Row],[RoomService]:[VRDeck]])</f>
        <v>7513</v>
      </c>
      <c r="Q395" t="s">
        <v>1094</v>
      </c>
      <c r="R395" t="b">
        <v>0</v>
      </c>
    </row>
    <row r="396" spans="1:18" x14ac:dyDescent="0.3">
      <c r="A396" t="s">
        <v>16113</v>
      </c>
      <c r="B396">
        <f>MID(dane3[[#This Row],[PassengerId]],1,4)+0</f>
        <v>6253</v>
      </c>
      <c r="C396" t="s">
        <v>53</v>
      </c>
      <c r="D396" t="b">
        <v>0</v>
      </c>
      <c r="E396" t="s">
        <v>16111</v>
      </c>
      <c r="F396" t="str">
        <f>MID($E396,1,1)</f>
        <v>F</v>
      </c>
      <c r="G396" t="str">
        <f>IFERROR(MID($E396,SEARCH("/",$E396,SEARCH("/",$E396)+1)+1,1),"")</f>
        <v>P</v>
      </c>
      <c r="H396" t="s">
        <v>46</v>
      </c>
      <c r="I396">
        <v>24</v>
      </c>
      <c r="J396" t="b">
        <v>0</v>
      </c>
      <c r="K396" s="7">
        <v>737</v>
      </c>
      <c r="L396" s="7">
        <v>293</v>
      </c>
      <c r="M396" s="7">
        <v>301</v>
      </c>
      <c r="N396" s="7">
        <v>0</v>
      </c>
      <c r="O396" s="7">
        <v>0</v>
      </c>
      <c r="P396" s="7">
        <f>SUM(dane3[[#This Row],[RoomService]:[VRDeck]])</f>
        <v>1331</v>
      </c>
      <c r="Q396" t="s">
        <v>16114</v>
      </c>
      <c r="R396" t="b">
        <v>0</v>
      </c>
    </row>
    <row r="397" spans="1:18" x14ac:dyDescent="0.3">
      <c r="A397" t="s">
        <v>1098</v>
      </c>
      <c r="B397">
        <f>MID(dane3[[#This Row],[PassengerId]],1,4)+0</f>
        <v>435</v>
      </c>
      <c r="C397" t="s">
        <v>19</v>
      </c>
      <c r="D397" t="b">
        <v>1</v>
      </c>
      <c r="E397" t="s">
        <v>1099</v>
      </c>
      <c r="F397" t="str">
        <f>MID($E397,1,1)</f>
        <v>G</v>
      </c>
      <c r="G397" t="str">
        <f>IFERROR(MID($E397,SEARCH("/",$E397,SEARCH("/",$E397)+1)+1,1),"")</f>
        <v>S</v>
      </c>
      <c r="H397" t="s">
        <v>16</v>
      </c>
      <c r="I397">
        <v>17</v>
      </c>
      <c r="J397" t="b">
        <v>0</v>
      </c>
      <c r="K397" s="7">
        <v>0</v>
      </c>
      <c r="L397" s="7">
        <v>0</v>
      </c>
      <c r="M397" s="7">
        <v>0</v>
      </c>
      <c r="N397" s="7">
        <v>0</v>
      </c>
      <c r="O397" s="7">
        <v>0</v>
      </c>
      <c r="P397" s="7">
        <f>SUM(dane3[[#This Row],[RoomService]:[VRDeck]])</f>
        <v>0</v>
      </c>
      <c r="Q397" t="s">
        <v>1100</v>
      </c>
      <c r="R397" t="b">
        <v>1</v>
      </c>
    </row>
    <row r="398" spans="1:18" x14ac:dyDescent="0.3">
      <c r="A398" t="s">
        <v>1101</v>
      </c>
      <c r="B398">
        <f>MID(dane3[[#This Row],[PassengerId]],1,4)+0</f>
        <v>436</v>
      </c>
      <c r="C398" t="s">
        <v>19</v>
      </c>
      <c r="D398" t="b">
        <v>0</v>
      </c>
      <c r="E398" t="s">
        <v>1102</v>
      </c>
      <c r="F398" t="str">
        <f>MID($E398,1,1)</f>
        <v>G</v>
      </c>
      <c r="G398" t="str">
        <f>IFERROR(MID($E398,SEARCH("/",$E398,SEARCH("/",$E398)+1)+1,1),"")</f>
        <v>S</v>
      </c>
      <c r="H398" t="s">
        <v>46</v>
      </c>
      <c r="I398">
        <v>10</v>
      </c>
      <c r="J398" t="b">
        <v>0</v>
      </c>
      <c r="K398" s="7">
        <v>0</v>
      </c>
      <c r="L398" s="7">
        <v>0</v>
      </c>
      <c r="M398" s="7">
        <v>0</v>
      </c>
      <c r="N398" s="7">
        <v>0</v>
      </c>
      <c r="O398" s="7">
        <v>0</v>
      </c>
      <c r="P398" s="7">
        <f>SUM(dane3[[#This Row],[RoomService]:[VRDeck]])</f>
        <v>0</v>
      </c>
      <c r="Q398" t="s">
        <v>1103</v>
      </c>
      <c r="R398" t="b">
        <v>1</v>
      </c>
    </row>
    <row r="399" spans="1:18" x14ac:dyDescent="0.3">
      <c r="A399" t="s">
        <v>1104</v>
      </c>
      <c r="B399">
        <f>MID(dane3[[#This Row],[PassengerId]],1,4)+0</f>
        <v>436</v>
      </c>
      <c r="C399" t="s">
        <v>19</v>
      </c>
      <c r="D399" t="b">
        <v>0</v>
      </c>
      <c r="E399" t="s">
        <v>1102</v>
      </c>
      <c r="F399" t="str">
        <f>MID($E399,1,1)</f>
        <v>G</v>
      </c>
      <c r="G399" t="str">
        <f>IFERROR(MID($E399,SEARCH("/",$E399,SEARCH("/",$E399)+1)+1,1),"")</f>
        <v>S</v>
      </c>
      <c r="H399" t="s">
        <v>32</v>
      </c>
      <c r="I399">
        <v>56</v>
      </c>
      <c r="J399" t="b">
        <v>0</v>
      </c>
      <c r="K399" s="7">
        <v>46</v>
      </c>
      <c r="L399" s="7">
        <v>11</v>
      </c>
      <c r="M399" s="7">
        <v>0</v>
      </c>
      <c r="N399" s="7">
        <v>622</v>
      </c>
      <c r="O399" s="7">
        <v>0</v>
      </c>
      <c r="P399" s="7">
        <f>SUM(dane3[[#This Row],[RoomService]:[VRDeck]])</f>
        <v>679</v>
      </c>
      <c r="Q399" t="s">
        <v>1105</v>
      </c>
      <c r="R399" t="b">
        <v>0</v>
      </c>
    </row>
    <row r="400" spans="1:18" x14ac:dyDescent="0.3">
      <c r="A400" t="s">
        <v>1106</v>
      </c>
      <c r="B400">
        <f>MID(dane3[[#This Row],[PassengerId]],1,4)+0</f>
        <v>437</v>
      </c>
      <c r="C400" t="s">
        <v>19</v>
      </c>
      <c r="D400" t="b">
        <v>0</v>
      </c>
      <c r="E400" t="s">
        <v>1107</v>
      </c>
      <c r="F400" t="str">
        <f>MID($E400,1,1)</f>
        <v>F</v>
      </c>
      <c r="G400" t="str">
        <f>IFERROR(MID($E400,SEARCH("/",$E400,SEARCH("/",$E400)+1)+1,1),"")</f>
        <v>S</v>
      </c>
      <c r="H400" t="s">
        <v>16</v>
      </c>
      <c r="I400">
        <v>39</v>
      </c>
      <c r="J400" t="b">
        <v>0</v>
      </c>
      <c r="K400" s="7">
        <v>382</v>
      </c>
      <c r="L400" s="7">
        <v>0</v>
      </c>
      <c r="M400" s="7">
        <v>22</v>
      </c>
      <c r="N400" s="7">
        <v>467</v>
      </c>
      <c r="O400" s="7">
        <v>0</v>
      </c>
      <c r="P400" s="7">
        <f>SUM(dane3[[#This Row],[RoomService]:[VRDeck]])</f>
        <v>871</v>
      </c>
      <c r="Q400" t="s">
        <v>1108</v>
      </c>
      <c r="R400" t="b">
        <v>0</v>
      </c>
    </row>
    <row r="401" spans="1:18" x14ac:dyDescent="0.3">
      <c r="A401" t="s">
        <v>1109</v>
      </c>
      <c r="B401">
        <f>MID(dane3[[#This Row],[PassengerId]],1,4)+0</f>
        <v>437</v>
      </c>
      <c r="C401" t="s">
        <v>19</v>
      </c>
      <c r="D401" t="b">
        <v>0</v>
      </c>
      <c r="E401" t="s">
        <v>1107</v>
      </c>
      <c r="F401" t="str">
        <f>MID($E401,1,1)</f>
        <v>F</v>
      </c>
      <c r="G401" t="str">
        <f>IFERROR(MID($E401,SEARCH("/",$E401,SEARCH("/",$E401)+1)+1,1),"")</f>
        <v>S</v>
      </c>
      <c r="H401" t="s">
        <v>32</v>
      </c>
      <c r="I401">
        <v>40</v>
      </c>
      <c r="J401" t="b">
        <v>0</v>
      </c>
      <c r="K401" s="7">
        <v>7</v>
      </c>
      <c r="L401" s="7">
        <v>0</v>
      </c>
      <c r="M401" s="7">
        <v>840</v>
      </c>
      <c r="N401" s="7">
        <v>26</v>
      </c>
      <c r="O401" s="7">
        <v>0</v>
      </c>
      <c r="P401" s="7">
        <f>SUM(dane3[[#This Row],[RoomService]:[VRDeck]])</f>
        <v>873</v>
      </c>
      <c r="Q401" t="s">
        <v>1110</v>
      </c>
      <c r="R401" t="b">
        <v>0</v>
      </c>
    </row>
    <row r="402" spans="1:18" x14ac:dyDescent="0.3">
      <c r="A402" t="s">
        <v>1111</v>
      </c>
      <c r="B402">
        <f>MID(dane3[[#This Row],[PassengerId]],1,4)+0</f>
        <v>438</v>
      </c>
      <c r="C402" t="s">
        <v>14</v>
      </c>
      <c r="D402" t="b">
        <v>1</v>
      </c>
      <c r="E402" t="s">
        <v>1112</v>
      </c>
      <c r="F402" t="str">
        <f>MID($E402,1,1)</f>
        <v>B</v>
      </c>
      <c r="G402" t="str">
        <f>IFERROR(MID($E402,SEARCH("/",$E402,SEARCH("/",$E402)+1)+1,1),"")</f>
        <v>S</v>
      </c>
      <c r="H402" t="s">
        <v>16</v>
      </c>
      <c r="I402">
        <v>40</v>
      </c>
      <c r="J402" t="b">
        <v>0</v>
      </c>
      <c r="K402" s="7">
        <v>0</v>
      </c>
      <c r="L402" s="7">
        <v>0</v>
      </c>
      <c r="M402" s="7">
        <v>0</v>
      </c>
      <c r="N402" s="7">
        <v>0</v>
      </c>
      <c r="O402" s="7">
        <v>0</v>
      </c>
      <c r="P402" s="7">
        <f>SUM(dane3[[#This Row],[RoomService]:[VRDeck]])</f>
        <v>0</v>
      </c>
      <c r="Q402" t="s">
        <v>1113</v>
      </c>
      <c r="R402" t="b">
        <v>1</v>
      </c>
    </row>
    <row r="403" spans="1:18" x14ac:dyDescent="0.3">
      <c r="A403" t="s">
        <v>1114</v>
      </c>
      <c r="B403">
        <f>MID(dane3[[#This Row],[PassengerId]],1,4)+0</f>
        <v>439</v>
      </c>
      <c r="C403" t="s">
        <v>14</v>
      </c>
      <c r="D403" t="b">
        <v>0</v>
      </c>
      <c r="E403" t="s">
        <v>1115</v>
      </c>
      <c r="F403" t="str">
        <f>MID($E403,1,1)</f>
        <v>C</v>
      </c>
      <c r="G403" t="str">
        <f>IFERROR(MID($E403,SEARCH("/",$E403,SEARCH("/",$E403)+1)+1,1),"")</f>
        <v>P</v>
      </c>
      <c r="H403" t="s">
        <v>46</v>
      </c>
      <c r="I403">
        <v>34</v>
      </c>
      <c r="J403" t="b">
        <v>0</v>
      </c>
      <c r="K403" s="7">
        <v>0</v>
      </c>
      <c r="L403" s="7">
        <v>5637</v>
      </c>
      <c r="M403" s="7">
        <v>45</v>
      </c>
      <c r="N403" s="7">
        <v>1936</v>
      </c>
      <c r="O403" s="7">
        <v>56</v>
      </c>
      <c r="P403" s="7">
        <f>SUM(dane3[[#This Row],[RoomService]:[VRDeck]])</f>
        <v>7674</v>
      </c>
      <c r="Q403" t="s">
        <v>1116</v>
      </c>
      <c r="R403" t="b">
        <v>0</v>
      </c>
    </row>
    <row r="404" spans="1:18" x14ac:dyDescent="0.3">
      <c r="A404" t="s">
        <v>1117</v>
      </c>
      <c r="B404">
        <f>MID(dane3[[#This Row],[PassengerId]],1,4)+0</f>
        <v>441</v>
      </c>
      <c r="C404" t="s">
        <v>19</v>
      </c>
      <c r="D404" t="b">
        <v>0</v>
      </c>
      <c r="E404" t="s">
        <v>1118</v>
      </c>
      <c r="F404" t="str">
        <f>MID($E404,1,1)</f>
        <v>F</v>
      </c>
      <c r="G404" t="str">
        <f>IFERROR(MID($E404,SEARCH("/",$E404,SEARCH("/",$E404)+1)+1,1),"")</f>
        <v>S</v>
      </c>
      <c r="H404" t="s">
        <v>46</v>
      </c>
      <c r="I404">
        <v>32</v>
      </c>
      <c r="J404" t="b">
        <v>0</v>
      </c>
      <c r="K404" s="7">
        <v>0</v>
      </c>
      <c r="L404" s="7">
        <v>0</v>
      </c>
      <c r="M404" s="7">
        <v>0</v>
      </c>
      <c r="N404" s="7">
        <v>722</v>
      </c>
      <c r="O404" s="7">
        <v>0</v>
      </c>
      <c r="P404" s="7">
        <f>SUM(dane3[[#This Row],[RoomService]:[VRDeck]])</f>
        <v>722</v>
      </c>
      <c r="Q404" t="s">
        <v>1119</v>
      </c>
      <c r="R404" t="b">
        <v>0</v>
      </c>
    </row>
    <row r="405" spans="1:18" x14ac:dyDescent="0.3">
      <c r="A405" t="s">
        <v>1120</v>
      </c>
      <c r="B405">
        <f>MID(dane3[[#This Row],[PassengerId]],1,4)+0</f>
        <v>442</v>
      </c>
      <c r="C405" t="s">
        <v>19</v>
      </c>
      <c r="D405" t="b">
        <v>0</v>
      </c>
      <c r="E405" t="s">
        <v>1121</v>
      </c>
      <c r="F405" t="str">
        <f>MID($E405,1,1)</f>
        <v>F</v>
      </c>
      <c r="G405" t="str">
        <f>IFERROR(MID($E405,SEARCH("/",$E405,SEARCH("/",$E405)+1)+1,1),"")</f>
        <v>P</v>
      </c>
      <c r="H405" t="s">
        <v>16</v>
      </c>
      <c r="I405">
        <v>35</v>
      </c>
      <c r="J405" t="b">
        <v>0</v>
      </c>
      <c r="K405" s="7">
        <v>7</v>
      </c>
      <c r="L405" s="7">
        <v>1043</v>
      </c>
      <c r="M405" s="7">
        <v>0</v>
      </c>
      <c r="N405" s="7">
        <v>0</v>
      </c>
      <c r="O405" s="7">
        <v>0</v>
      </c>
      <c r="P405" s="7">
        <f>SUM(dane3[[#This Row],[RoomService]:[VRDeck]])</f>
        <v>1050</v>
      </c>
      <c r="Q405" t="s">
        <v>1122</v>
      </c>
      <c r="R405" t="b">
        <v>0</v>
      </c>
    </row>
    <row r="406" spans="1:18" x14ac:dyDescent="0.3">
      <c r="A406" t="s">
        <v>12382</v>
      </c>
      <c r="B406">
        <f>MID(dane3[[#This Row],[PassengerId]],1,4)+0</f>
        <v>4829</v>
      </c>
      <c r="C406" t="s">
        <v>53</v>
      </c>
      <c r="D406" t="b">
        <v>0</v>
      </c>
      <c r="E406" t="s">
        <v>12383</v>
      </c>
      <c r="F406" t="str">
        <f>MID($E406,1,1)</f>
        <v>F</v>
      </c>
      <c r="G406" t="str">
        <f>IFERROR(MID($E406,SEARCH("/",$E406,SEARCH("/",$E406)+1)+1,1),"")</f>
        <v>P</v>
      </c>
      <c r="H406" t="s">
        <v>16</v>
      </c>
      <c r="I406">
        <v>45</v>
      </c>
      <c r="J406" t="b">
        <v>0</v>
      </c>
      <c r="K406" s="7">
        <v>944</v>
      </c>
      <c r="L406" s="7">
        <v>292</v>
      </c>
      <c r="M406" s="7">
        <v>2</v>
      </c>
      <c r="N406" s="7">
        <v>0</v>
      </c>
      <c r="O406" s="7">
        <v>0</v>
      </c>
      <c r="P406" s="7">
        <f>SUM(dane3[[#This Row],[RoomService]:[VRDeck]])</f>
        <v>1238</v>
      </c>
      <c r="Q406" t="s">
        <v>12384</v>
      </c>
      <c r="R406" t="b">
        <v>0</v>
      </c>
    </row>
    <row r="407" spans="1:18" x14ac:dyDescent="0.3">
      <c r="A407" t="s">
        <v>1126</v>
      </c>
      <c r="B407">
        <f>MID(dane3[[#This Row],[PassengerId]],1,4)+0</f>
        <v>444</v>
      </c>
      <c r="C407" t="s">
        <v>53</v>
      </c>
      <c r="D407" t="b">
        <v>0</v>
      </c>
      <c r="E407" t="s">
        <v>1127</v>
      </c>
      <c r="F407" t="str">
        <f>MID($E407,1,1)</f>
        <v>F</v>
      </c>
      <c r="G407" t="str">
        <f>IFERROR(MID($E407,SEARCH("/",$E407,SEARCH("/",$E407)+1)+1,1),"")</f>
        <v>P</v>
      </c>
      <c r="H407" t="s">
        <v>16</v>
      </c>
      <c r="I407">
        <v>26</v>
      </c>
      <c r="J407" t="b">
        <v>1</v>
      </c>
      <c r="K407" s="7">
        <v>1869</v>
      </c>
      <c r="L407" s="7">
        <v>0</v>
      </c>
      <c r="M407" s="7">
        <v>136</v>
      </c>
      <c r="N407" s="7">
        <v>0</v>
      </c>
      <c r="O407" s="7">
        <v>0</v>
      </c>
      <c r="P407" s="7">
        <f>SUM(dane3[[#This Row],[RoomService]:[VRDeck]])</f>
        <v>2005</v>
      </c>
      <c r="Q407" t="s">
        <v>1128</v>
      </c>
      <c r="R407" t="b">
        <v>0</v>
      </c>
    </row>
    <row r="408" spans="1:18" x14ac:dyDescent="0.3">
      <c r="A408" t="s">
        <v>1129</v>
      </c>
      <c r="B408">
        <f>MID(dane3[[#This Row],[PassengerId]],1,4)+0</f>
        <v>445</v>
      </c>
      <c r="C408" t="s">
        <v>19</v>
      </c>
      <c r="D408" t="b">
        <v>0</v>
      </c>
      <c r="E408" t="s">
        <v>1130</v>
      </c>
      <c r="F408" t="str">
        <f>MID($E408,1,1)</f>
        <v>F</v>
      </c>
      <c r="G408" t="str">
        <f>IFERROR(MID($E408,SEARCH("/",$E408,SEARCH("/",$E408)+1)+1,1),"")</f>
        <v>S</v>
      </c>
      <c r="H408" t="s">
        <v>16</v>
      </c>
      <c r="I408">
        <v>25</v>
      </c>
      <c r="J408" t="b">
        <v>0</v>
      </c>
      <c r="K408" s="7">
        <v>1352</v>
      </c>
      <c r="L408" s="7">
        <v>0</v>
      </c>
      <c r="M408" s="7">
        <v>0</v>
      </c>
      <c r="N408" s="7">
        <v>24</v>
      </c>
      <c r="O408" s="7">
        <v>799</v>
      </c>
      <c r="P408" s="7">
        <f>SUM(dane3[[#This Row],[RoomService]:[VRDeck]])</f>
        <v>2175</v>
      </c>
      <c r="Q408" t="s">
        <v>1131</v>
      </c>
      <c r="R408" t="b">
        <v>0</v>
      </c>
    </row>
    <row r="409" spans="1:18" x14ac:dyDescent="0.3">
      <c r="A409" t="s">
        <v>1132</v>
      </c>
      <c r="B409">
        <f>MID(dane3[[#This Row],[PassengerId]],1,4)+0</f>
        <v>445</v>
      </c>
      <c r="C409" t="s">
        <v>14</v>
      </c>
      <c r="D409" t="b">
        <v>0</v>
      </c>
      <c r="E409" t="s">
        <v>1133</v>
      </c>
      <c r="F409" t="str">
        <f>MID($E409,1,1)</f>
        <v>E</v>
      </c>
      <c r="G409" t="str">
        <f>IFERROR(MID($E409,SEARCH("/",$E409,SEARCH("/",$E409)+1)+1,1),"")</f>
        <v>S</v>
      </c>
      <c r="H409" t="s">
        <v>16</v>
      </c>
      <c r="I409">
        <v>26</v>
      </c>
      <c r="J409" t="b">
        <v>0</v>
      </c>
      <c r="K409" s="7">
        <v>0</v>
      </c>
      <c r="L409" s="7">
        <v>0</v>
      </c>
      <c r="M409" s="7">
        <v>0</v>
      </c>
      <c r="N409" s="7">
        <v>77</v>
      </c>
      <c r="O409" s="7">
        <v>715</v>
      </c>
      <c r="P409" s="7">
        <f>SUM(dane3[[#This Row],[RoomService]:[VRDeck]])</f>
        <v>792</v>
      </c>
      <c r="Q409" t="s">
        <v>1134</v>
      </c>
      <c r="R409" t="b">
        <v>0</v>
      </c>
    </row>
    <row r="410" spans="1:18" x14ac:dyDescent="0.3">
      <c r="A410" t="s">
        <v>1135</v>
      </c>
      <c r="B410">
        <f>MID(dane3[[#This Row],[PassengerId]],1,4)+0</f>
        <v>446</v>
      </c>
      <c r="C410" t="s">
        <v>14</v>
      </c>
      <c r="D410" t="b">
        <v>1</v>
      </c>
      <c r="E410" t="s">
        <v>1136</v>
      </c>
      <c r="F410" t="str">
        <f>MID($E410,1,1)</f>
        <v>B</v>
      </c>
      <c r="G410" t="str">
        <f>IFERROR(MID($E410,SEARCH("/",$E410,SEARCH("/",$E410)+1)+1,1),"")</f>
        <v>P</v>
      </c>
      <c r="H410" t="s">
        <v>46</v>
      </c>
      <c r="I410">
        <v>22</v>
      </c>
      <c r="J410" t="b">
        <v>0</v>
      </c>
      <c r="K410" s="7">
        <v>0</v>
      </c>
      <c r="L410" s="7">
        <v>0</v>
      </c>
      <c r="M410" s="7">
        <v>0</v>
      </c>
      <c r="N410" s="7">
        <v>0</v>
      </c>
      <c r="O410" s="7">
        <v>0</v>
      </c>
      <c r="P410" s="7">
        <f>SUM(dane3[[#This Row],[RoomService]:[VRDeck]])</f>
        <v>0</v>
      </c>
      <c r="Q410" t="s">
        <v>1137</v>
      </c>
      <c r="R410" t="b">
        <v>1</v>
      </c>
    </row>
    <row r="411" spans="1:18" x14ac:dyDescent="0.3">
      <c r="A411" t="s">
        <v>1138</v>
      </c>
      <c r="B411">
        <f>MID(dane3[[#This Row],[PassengerId]],1,4)+0</f>
        <v>447</v>
      </c>
      <c r="C411" t="s">
        <v>19</v>
      </c>
      <c r="D411" t="b">
        <v>0</v>
      </c>
      <c r="E411" t="s">
        <v>1139</v>
      </c>
      <c r="F411" t="str">
        <f>MID($E411,1,1)</f>
        <v>F</v>
      </c>
      <c r="G411" t="str">
        <f>IFERROR(MID($E411,SEARCH("/",$E411,SEARCH("/",$E411)+1)+1,1),"")</f>
        <v>S</v>
      </c>
      <c r="H411" t="s">
        <v>16</v>
      </c>
      <c r="I411">
        <v>22</v>
      </c>
      <c r="J411" t="b">
        <v>0</v>
      </c>
      <c r="K411" s="7">
        <v>9</v>
      </c>
      <c r="L411" s="7">
        <v>0</v>
      </c>
      <c r="M411" s="7">
        <v>795</v>
      </c>
      <c r="N411" s="7">
        <v>0</v>
      </c>
      <c r="O411" s="7">
        <v>0</v>
      </c>
      <c r="P411" s="7">
        <f>SUM(dane3[[#This Row],[RoomService]:[VRDeck]])</f>
        <v>804</v>
      </c>
      <c r="Q411" t="s">
        <v>1140</v>
      </c>
      <c r="R411" t="b">
        <v>1</v>
      </c>
    </row>
    <row r="412" spans="1:18" x14ac:dyDescent="0.3">
      <c r="A412" t="s">
        <v>1141</v>
      </c>
      <c r="B412">
        <f>MID(dane3[[#This Row],[PassengerId]],1,4)+0</f>
        <v>448</v>
      </c>
      <c r="C412" t="s">
        <v>19</v>
      </c>
      <c r="D412" t="b">
        <v>0</v>
      </c>
      <c r="E412" t="s">
        <v>1142</v>
      </c>
      <c r="F412" t="str">
        <f>MID($E412,1,1)</f>
        <v>E</v>
      </c>
      <c r="G412" t="str">
        <f>IFERROR(MID($E412,SEARCH("/",$E412,SEARCH("/",$E412)+1)+1,1),"")</f>
        <v>P</v>
      </c>
      <c r="H412" t="s">
        <v>16</v>
      </c>
      <c r="I412">
        <v>24</v>
      </c>
      <c r="J412" t="b">
        <v>0</v>
      </c>
      <c r="K412" s="7">
        <v>757</v>
      </c>
      <c r="L412" s="7">
        <v>0</v>
      </c>
      <c r="M412" s="7">
        <v>0</v>
      </c>
      <c r="N412" s="7">
        <v>32</v>
      </c>
      <c r="O412" s="7">
        <v>0</v>
      </c>
      <c r="P412" s="7">
        <f>SUM(dane3[[#This Row],[RoomService]:[VRDeck]])</f>
        <v>789</v>
      </c>
      <c r="Q412" t="s">
        <v>1143</v>
      </c>
      <c r="R412" t="b">
        <v>0</v>
      </c>
    </row>
    <row r="413" spans="1:18" x14ac:dyDescent="0.3">
      <c r="A413" t="s">
        <v>1144</v>
      </c>
      <c r="B413">
        <f>MID(dane3[[#This Row],[PassengerId]],1,4)+0</f>
        <v>448</v>
      </c>
      <c r="C413" t="s">
        <v>19</v>
      </c>
      <c r="D413" t="b">
        <v>1</v>
      </c>
      <c r="E413" t="s">
        <v>1145</v>
      </c>
      <c r="F413" t="str">
        <f>MID($E413,1,1)</f>
        <v>G</v>
      </c>
      <c r="G413" t="str">
        <f>IFERROR(MID($E413,SEARCH("/",$E413,SEARCH("/",$E413)+1)+1,1),"")</f>
        <v>P</v>
      </c>
      <c r="H413" t="s">
        <v>32</v>
      </c>
      <c r="I413">
        <v>32</v>
      </c>
      <c r="J413" t="b">
        <v>0</v>
      </c>
      <c r="K413" s="7">
        <v>0</v>
      </c>
      <c r="L413" s="7">
        <v>0</v>
      </c>
      <c r="M413" s="7">
        <v>0</v>
      </c>
      <c r="N413" s="7">
        <v>0</v>
      </c>
      <c r="O413" s="7">
        <v>0</v>
      </c>
      <c r="P413" s="7">
        <f>SUM(dane3[[#This Row],[RoomService]:[VRDeck]])</f>
        <v>0</v>
      </c>
      <c r="Q413" t="s">
        <v>23799</v>
      </c>
      <c r="R413" t="b">
        <v>1</v>
      </c>
    </row>
    <row r="414" spans="1:18" x14ac:dyDescent="0.3">
      <c r="A414" t="s">
        <v>1146</v>
      </c>
      <c r="B414">
        <f>MID(dane3[[#This Row],[PassengerId]],1,4)+0</f>
        <v>449</v>
      </c>
      <c r="C414" t="s">
        <v>19</v>
      </c>
      <c r="D414" t="b">
        <v>1</v>
      </c>
      <c r="E414" t="s">
        <v>1147</v>
      </c>
      <c r="F414" t="str">
        <f>MID($E414,1,1)</f>
        <v>G</v>
      </c>
      <c r="G414" t="str">
        <f>IFERROR(MID($E414,SEARCH("/",$E414,SEARCH("/",$E414)+1)+1,1),"")</f>
        <v>S</v>
      </c>
      <c r="H414" t="s">
        <v>16</v>
      </c>
      <c r="I414">
        <v>11</v>
      </c>
      <c r="J414" t="b">
        <v>0</v>
      </c>
      <c r="K414" s="7">
        <v>0</v>
      </c>
      <c r="L414" s="7">
        <v>0</v>
      </c>
      <c r="M414" s="7">
        <v>0</v>
      </c>
      <c r="N414" s="7">
        <v>0</v>
      </c>
      <c r="O414" s="7">
        <v>0</v>
      </c>
      <c r="P414" s="7">
        <f>SUM(dane3[[#This Row],[RoomService]:[VRDeck]])</f>
        <v>0</v>
      </c>
      <c r="Q414" t="s">
        <v>1148</v>
      </c>
      <c r="R414" t="b">
        <v>1</v>
      </c>
    </row>
    <row r="415" spans="1:18" x14ac:dyDescent="0.3">
      <c r="A415" t="s">
        <v>11302</v>
      </c>
      <c r="B415">
        <f>MID(dane3[[#This Row],[PassengerId]],1,4)+0</f>
        <v>4415</v>
      </c>
      <c r="C415" t="s">
        <v>53</v>
      </c>
      <c r="D415" t="b">
        <v>0</v>
      </c>
      <c r="E415" t="s">
        <v>11303</v>
      </c>
      <c r="F415" t="str">
        <f>MID($E415,1,1)</f>
        <v>F</v>
      </c>
      <c r="G415" t="str">
        <f>IFERROR(MID($E415,SEARCH("/",$E415,SEARCH("/",$E415)+1)+1,1),"")</f>
        <v>S</v>
      </c>
      <c r="H415" t="s">
        <v>16</v>
      </c>
      <c r="I415">
        <v>45</v>
      </c>
      <c r="J415" t="b">
        <v>0</v>
      </c>
      <c r="K415" s="7">
        <v>941</v>
      </c>
      <c r="L415" s="7">
        <v>281</v>
      </c>
      <c r="M415" s="7">
        <v>36</v>
      </c>
      <c r="N415" s="7">
        <v>12</v>
      </c>
      <c r="O415" s="7">
        <v>39</v>
      </c>
      <c r="P415" s="7">
        <f>SUM(dane3[[#This Row],[RoomService]:[VRDeck]])</f>
        <v>1309</v>
      </c>
      <c r="Q415" t="s">
        <v>11304</v>
      </c>
      <c r="R415" t="b">
        <v>0</v>
      </c>
    </row>
    <row r="416" spans="1:18" x14ac:dyDescent="0.3">
      <c r="A416" t="s">
        <v>1152</v>
      </c>
      <c r="B416">
        <f>MID(dane3[[#This Row],[PassengerId]],1,4)+0</f>
        <v>453</v>
      </c>
      <c r="C416" t="s">
        <v>14</v>
      </c>
      <c r="D416" t="b">
        <v>1</v>
      </c>
      <c r="E416" t="s">
        <v>1153</v>
      </c>
      <c r="F416" t="str">
        <f>MID($E416,1,1)</f>
        <v>B</v>
      </c>
      <c r="G416" t="str">
        <f>IFERROR(MID($E416,SEARCH("/",$E416,SEARCH("/",$E416)+1)+1,1),"")</f>
        <v>S</v>
      </c>
      <c r="H416" t="s">
        <v>16</v>
      </c>
      <c r="I416">
        <v>19</v>
      </c>
      <c r="J416" t="b">
        <v>0</v>
      </c>
      <c r="K416" s="7">
        <v>0</v>
      </c>
      <c r="L416" s="7">
        <v>0</v>
      </c>
      <c r="M416" s="7">
        <v>0</v>
      </c>
      <c r="N416" s="7">
        <v>0</v>
      </c>
      <c r="O416" s="7">
        <v>0</v>
      </c>
      <c r="P416" s="7">
        <f>SUM(dane3[[#This Row],[RoomService]:[VRDeck]])</f>
        <v>0</v>
      </c>
      <c r="Q416" t="s">
        <v>1154</v>
      </c>
      <c r="R416" t="b">
        <v>1</v>
      </c>
    </row>
    <row r="417" spans="1:18" x14ac:dyDescent="0.3">
      <c r="A417" t="s">
        <v>1155</v>
      </c>
      <c r="B417">
        <f>MID(dane3[[#This Row],[PassengerId]],1,4)+0</f>
        <v>453</v>
      </c>
      <c r="C417" t="s">
        <v>14</v>
      </c>
      <c r="D417" t="b">
        <v>1</v>
      </c>
      <c r="E417" t="s">
        <v>39</v>
      </c>
      <c r="F417" t="s">
        <v>23759</v>
      </c>
      <c r="G417" t="str">
        <f>IFERROR(MID($E417,SEARCH("/",$E417,SEARCH("/",$E417)+1)+1,1),"")</f>
        <v/>
      </c>
      <c r="H417" t="s">
        <v>46</v>
      </c>
      <c r="I417">
        <v>34</v>
      </c>
      <c r="J417" t="b">
        <v>0</v>
      </c>
      <c r="K417" s="7">
        <v>0</v>
      </c>
      <c r="L417" s="7">
        <v>0</v>
      </c>
      <c r="M417" s="7">
        <v>0</v>
      </c>
      <c r="N417" s="7">
        <v>0</v>
      </c>
      <c r="O417" s="7">
        <v>0</v>
      </c>
      <c r="P417" s="7">
        <f>SUM(dane3[[#This Row],[RoomService]:[VRDeck]])</f>
        <v>0</v>
      </c>
      <c r="Q417" t="s">
        <v>1156</v>
      </c>
      <c r="R417" t="b">
        <v>1</v>
      </c>
    </row>
    <row r="418" spans="1:18" x14ac:dyDescent="0.3">
      <c r="A418" t="s">
        <v>1157</v>
      </c>
      <c r="B418">
        <f>MID(dane3[[#This Row],[PassengerId]],1,4)+0</f>
        <v>453</v>
      </c>
      <c r="C418" t="s">
        <v>14</v>
      </c>
      <c r="D418" t="b">
        <v>1</v>
      </c>
      <c r="E418" t="s">
        <v>1153</v>
      </c>
      <c r="F418" t="str">
        <f>MID($E418,1,1)</f>
        <v>B</v>
      </c>
      <c r="G418" t="str">
        <f>IFERROR(MID($E418,SEARCH("/",$E418,SEARCH("/",$E418)+1)+1,1),"")</f>
        <v>S</v>
      </c>
      <c r="H418" t="s">
        <v>16</v>
      </c>
      <c r="I418">
        <v>74</v>
      </c>
      <c r="J418" t="b">
        <v>0</v>
      </c>
      <c r="K418" s="7">
        <v>0</v>
      </c>
      <c r="L418" s="7">
        <v>0</v>
      </c>
      <c r="M418" s="7">
        <v>0</v>
      </c>
      <c r="N418" s="7">
        <v>0</v>
      </c>
      <c r="O418" s="7">
        <v>0</v>
      </c>
      <c r="P418" s="7">
        <f>SUM(dane3[[#This Row],[RoomService]:[VRDeck]])</f>
        <v>0</v>
      </c>
      <c r="Q418" t="s">
        <v>1158</v>
      </c>
      <c r="R418" t="b">
        <v>1</v>
      </c>
    </row>
    <row r="419" spans="1:18" x14ac:dyDescent="0.3">
      <c r="A419" t="s">
        <v>1159</v>
      </c>
      <c r="B419">
        <f>MID(dane3[[#This Row],[PassengerId]],1,4)+0</f>
        <v>454</v>
      </c>
      <c r="C419" t="s">
        <v>14</v>
      </c>
      <c r="D419" t="b">
        <v>0</v>
      </c>
      <c r="E419" t="s">
        <v>1160</v>
      </c>
      <c r="F419" t="str">
        <f>MID($E419,1,1)</f>
        <v>B</v>
      </c>
      <c r="G419" t="str">
        <f>IFERROR(MID($E419,SEARCH("/",$E419,SEARCH("/",$E419)+1)+1,1),"")</f>
        <v>S</v>
      </c>
      <c r="H419" t="s">
        <v>46</v>
      </c>
      <c r="I419">
        <v>28</v>
      </c>
      <c r="J419" t="b">
        <v>1</v>
      </c>
      <c r="K419" s="7">
        <v>5</v>
      </c>
      <c r="L419" s="7">
        <v>4288</v>
      </c>
      <c r="M419" s="7">
        <v>0</v>
      </c>
      <c r="N419" s="7">
        <v>745</v>
      </c>
      <c r="O419" s="7">
        <v>5</v>
      </c>
      <c r="P419" s="7">
        <f>SUM(dane3[[#This Row],[RoomService]:[VRDeck]])</f>
        <v>5043</v>
      </c>
      <c r="Q419" t="s">
        <v>1161</v>
      </c>
      <c r="R419" t="b">
        <v>1</v>
      </c>
    </row>
    <row r="420" spans="1:18" x14ac:dyDescent="0.3">
      <c r="A420" t="s">
        <v>1162</v>
      </c>
      <c r="B420">
        <f>MID(dane3[[#This Row],[PassengerId]],1,4)+0</f>
        <v>454</v>
      </c>
      <c r="C420" t="s">
        <v>14</v>
      </c>
      <c r="D420" t="b">
        <v>1</v>
      </c>
      <c r="E420" t="s">
        <v>1160</v>
      </c>
      <c r="F420" t="str">
        <f>MID($E420,1,1)</f>
        <v>B</v>
      </c>
      <c r="G420" t="str">
        <f>IFERROR(MID($E420,SEARCH("/",$E420,SEARCH("/",$E420)+1)+1,1),"")</f>
        <v>S</v>
      </c>
      <c r="H420" t="s">
        <v>16</v>
      </c>
      <c r="I420">
        <v>42</v>
      </c>
      <c r="J420" t="b">
        <v>0</v>
      </c>
      <c r="K420" s="7">
        <v>0</v>
      </c>
      <c r="L420" s="7">
        <v>0</v>
      </c>
      <c r="M420" s="7">
        <v>0</v>
      </c>
      <c r="N420" s="7">
        <v>0</v>
      </c>
      <c r="O420" s="7">
        <v>0</v>
      </c>
      <c r="P420" s="7">
        <f>SUM(dane3[[#This Row],[RoomService]:[VRDeck]])</f>
        <v>0</v>
      </c>
      <c r="Q420" t="s">
        <v>1163</v>
      </c>
      <c r="R420" t="b">
        <v>1</v>
      </c>
    </row>
    <row r="421" spans="1:18" x14ac:dyDescent="0.3">
      <c r="A421" t="s">
        <v>1164</v>
      </c>
      <c r="B421">
        <f>MID(dane3[[#This Row],[PassengerId]],1,4)+0</f>
        <v>454</v>
      </c>
      <c r="C421" t="s">
        <v>14</v>
      </c>
      <c r="D421" t="b">
        <v>1</v>
      </c>
      <c r="E421" t="s">
        <v>1160</v>
      </c>
      <c r="F421" t="str">
        <f>MID($E421,1,1)</f>
        <v>B</v>
      </c>
      <c r="G421" t="str">
        <f>IFERROR(MID($E421,SEARCH("/",$E421,SEARCH("/",$E421)+1)+1,1),"")</f>
        <v>S</v>
      </c>
      <c r="H421" t="s">
        <v>16</v>
      </c>
      <c r="I421">
        <v>43</v>
      </c>
      <c r="J421" t="b">
        <v>0</v>
      </c>
      <c r="K421" s="7">
        <v>0</v>
      </c>
      <c r="L421" s="7">
        <v>0</v>
      </c>
      <c r="M421" s="7">
        <v>0</v>
      </c>
      <c r="N421" s="7">
        <v>0</v>
      </c>
      <c r="O421" s="7">
        <v>0</v>
      </c>
      <c r="P421" s="7">
        <f>SUM(dane3[[#This Row],[RoomService]:[VRDeck]])</f>
        <v>0</v>
      </c>
      <c r="Q421" t="s">
        <v>1165</v>
      </c>
      <c r="R421" t="b">
        <v>1</v>
      </c>
    </row>
    <row r="422" spans="1:18" x14ac:dyDescent="0.3">
      <c r="A422" t="s">
        <v>1166</v>
      </c>
      <c r="B422">
        <f>MID(dane3[[#This Row],[PassengerId]],1,4)+0</f>
        <v>456</v>
      </c>
      <c r="C422" t="s">
        <v>19</v>
      </c>
      <c r="D422" t="b">
        <v>0</v>
      </c>
      <c r="E422" t="s">
        <v>1167</v>
      </c>
      <c r="F422" t="str">
        <f>MID($E422,1,1)</f>
        <v>F</v>
      </c>
      <c r="G422" t="str">
        <f>IFERROR(MID($E422,SEARCH("/",$E422,SEARCH("/",$E422)+1)+1,1),"")</f>
        <v>S</v>
      </c>
      <c r="H422" t="s">
        <v>16</v>
      </c>
      <c r="I422">
        <v>55</v>
      </c>
      <c r="J422" t="b">
        <v>0</v>
      </c>
      <c r="K422" s="7">
        <v>210</v>
      </c>
      <c r="L422" s="7">
        <v>185</v>
      </c>
      <c r="M422" s="7">
        <v>188</v>
      </c>
      <c r="N422" s="7">
        <v>59</v>
      </c>
      <c r="O422" s="7">
        <v>73</v>
      </c>
      <c r="P422" s="7">
        <f>SUM(dane3[[#This Row],[RoomService]:[VRDeck]])</f>
        <v>715</v>
      </c>
      <c r="Q422" t="s">
        <v>1168</v>
      </c>
      <c r="R422" t="b">
        <v>0</v>
      </c>
    </row>
    <row r="423" spans="1:18" x14ac:dyDescent="0.3">
      <c r="A423" t="s">
        <v>1169</v>
      </c>
      <c r="B423">
        <f>MID(dane3[[#This Row],[PassengerId]],1,4)+0</f>
        <v>457</v>
      </c>
      <c r="C423" t="s">
        <v>19</v>
      </c>
      <c r="D423" t="b">
        <v>0</v>
      </c>
      <c r="E423" t="s">
        <v>1170</v>
      </c>
      <c r="F423" t="str">
        <f>MID($E423,1,1)</f>
        <v>G</v>
      </c>
      <c r="G423" t="str">
        <f>IFERROR(MID($E423,SEARCH("/",$E423,SEARCH("/",$E423)+1)+1,1),"")</f>
        <v>P</v>
      </c>
      <c r="H423" t="s">
        <v>32</v>
      </c>
      <c r="I423">
        <v>19</v>
      </c>
      <c r="J423" t="b">
        <v>0</v>
      </c>
      <c r="K423" s="7">
        <v>0</v>
      </c>
      <c r="L423" s="7">
        <v>0</v>
      </c>
      <c r="M423" s="7">
        <v>747</v>
      </c>
      <c r="N423" s="7">
        <v>26</v>
      </c>
      <c r="O423" s="7">
        <v>0</v>
      </c>
      <c r="P423" s="7">
        <f>SUM(dane3[[#This Row],[RoomService]:[VRDeck]])</f>
        <v>773</v>
      </c>
      <c r="Q423" t="s">
        <v>1171</v>
      </c>
      <c r="R423" t="b">
        <v>1</v>
      </c>
    </row>
    <row r="424" spans="1:18" x14ac:dyDescent="0.3">
      <c r="A424" t="s">
        <v>1172</v>
      </c>
      <c r="B424">
        <f>MID(dane3[[#This Row],[PassengerId]],1,4)+0</f>
        <v>457</v>
      </c>
      <c r="C424" t="s">
        <v>19</v>
      </c>
      <c r="D424" t="b">
        <v>1</v>
      </c>
      <c r="E424" t="s">
        <v>1170</v>
      </c>
      <c r="F424" t="str">
        <f>MID($E424,1,1)</f>
        <v>G</v>
      </c>
      <c r="G424" t="str">
        <f>IFERROR(MID($E424,SEARCH("/",$E424,SEARCH("/",$E424)+1)+1,1),"")</f>
        <v>P</v>
      </c>
      <c r="H424" t="s">
        <v>16</v>
      </c>
      <c r="I424">
        <v>6</v>
      </c>
      <c r="J424" t="b">
        <v>0</v>
      </c>
      <c r="K424" s="7">
        <v>0</v>
      </c>
      <c r="L424" s="7">
        <v>0</v>
      </c>
      <c r="M424" s="7">
        <v>0</v>
      </c>
      <c r="N424" s="7">
        <v>0</v>
      </c>
      <c r="O424" s="7">
        <v>0</v>
      </c>
      <c r="P424" s="7">
        <f>SUM(dane3[[#This Row],[RoomService]:[VRDeck]])</f>
        <v>0</v>
      </c>
      <c r="Q424" t="s">
        <v>1173</v>
      </c>
      <c r="R424" t="b">
        <v>0</v>
      </c>
    </row>
    <row r="425" spans="1:18" x14ac:dyDescent="0.3">
      <c r="A425" t="s">
        <v>1174</v>
      </c>
      <c r="B425">
        <f>MID(dane3[[#This Row],[PassengerId]],1,4)+0</f>
        <v>457</v>
      </c>
      <c r="C425" t="s">
        <v>19</v>
      </c>
      <c r="D425" t="b">
        <v>0</v>
      </c>
      <c r="E425" t="s">
        <v>1170</v>
      </c>
      <c r="F425" t="str">
        <f>MID($E425,1,1)</f>
        <v>G</v>
      </c>
      <c r="G425" t="str">
        <f>IFERROR(MID($E425,SEARCH("/",$E425,SEARCH("/",$E425)+1)+1,1),"")</f>
        <v>P</v>
      </c>
      <c r="H425" t="s">
        <v>16</v>
      </c>
      <c r="I425">
        <v>7</v>
      </c>
      <c r="J425" t="b">
        <v>0</v>
      </c>
      <c r="K425" s="7">
        <v>0</v>
      </c>
      <c r="L425" s="7">
        <v>0</v>
      </c>
      <c r="M425" s="7">
        <v>0</v>
      </c>
      <c r="N425" s="7">
        <v>0</v>
      </c>
      <c r="O425" s="7">
        <v>0</v>
      </c>
      <c r="P425" s="7">
        <f>SUM(dane3[[#This Row],[RoomService]:[VRDeck]])</f>
        <v>0</v>
      </c>
      <c r="Q425" t="s">
        <v>1175</v>
      </c>
      <c r="R425" t="b">
        <v>0</v>
      </c>
    </row>
    <row r="426" spans="1:18" x14ac:dyDescent="0.3">
      <c r="A426" t="s">
        <v>1176</v>
      </c>
      <c r="B426">
        <f>MID(dane3[[#This Row],[PassengerId]],1,4)+0</f>
        <v>458</v>
      </c>
      <c r="C426" t="s">
        <v>14</v>
      </c>
      <c r="D426" t="b">
        <v>1</v>
      </c>
      <c r="E426" t="s">
        <v>1177</v>
      </c>
      <c r="F426" t="str">
        <f>MID($E426,1,1)</f>
        <v>D</v>
      </c>
      <c r="G426" t="str">
        <f>IFERROR(MID($E426,SEARCH("/",$E426,SEARCH("/",$E426)+1)+1,1),"")</f>
        <v>S</v>
      </c>
      <c r="H426" t="s">
        <v>46</v>
      </c>
      <c r="I426">
        <v>28</v>
      </c>
      <c r="J426" t="b">
        <v>0</v>
      </c>
      <c r="K426" s="7">
        <v>0</v>
      </c>
      <c r="L426" s="7">
        <v>0</v>
      </c>
      <c r="M426" s="7">
        <v>0</v>
      </c>
      <c r="N426" s="7">
        <v>0</v>
      </c>
      <c r="O426" s="7">
        <v>0</v>
      </c>
      <c r="P426" s="7">
        <f>SUM(dane3[[#This Row],[RoomService]:[VRDeck]])</f>
        <v>0</v>
      </c>
      <c r="Q426" t="s">
        <v>1178</v>
      </c>
      <c r="R426" t="b">
        <v>1</v>
      </c>
    </row>
    <row r="427" spans="1:18" x14ac:dyDescent="0.3">
      <c r="A427" t="s">
        <v>1179</v>
      </c>
      <c r="B427">
        <f>MID(dane3[[#This Row],[PassengerId]],1,4)+0</f>
        <v>459</v>
      </c>
      <c r="C427" t="s">
        <v>19</v>
      </c>
      <c r="D427" t="b">
        <v>0</v>
      </c>
      <c r="E427" t="s">
        <v>1180</v>
      </c>
      <c r="F427" t="str">
        <f>MID($E427,1,1)</f>
        <v>F</v>
      </c>
      <c r="G427" t="str">
        <f>IFERROR(MID($E427,SEARCH("/",$E427,SEARCH("/",$E427)+1)+1,1),"")</f>
        <v>S</v>
      </c>
      <c r="H427" t="s">
        <v>16</v>
      </c>
      <c r="I427">
        <v>15</v>
      </c>
      <c r="J427" t="b">
        <v>0</v>
      </c>
      <c r="K427" s="7">
        <v>2156</v>
      </c>
      <c r="L427" s="7">
        <v>0</v>
      </c>
      <c r="M427" s="7">
        <v>0</v>
      </c>
      <c r="N427" s="7">
        <v>59</v>
      </c>
      <c r="O427" s="7">
        <v>2</v>
      </c>
      <c r="P427" s="7">
        <f>SUM(dane3[[#This Row],[RoomService]:[VRDeck]])</f>
        <v>2217</v>
      </c>
      <c r="Q427" t="s">
        <v>1181</v>
      </c>
      <c r="R427" t="b">
        <v>0</v>
      </c>
    </row>
    <row r="428" spans="1:18" x14ac:dyDescent="0.3">
      <c r="A428" t="s">
        <v>1182</v>
      </c>
      <c r="B428">
        <f>MID(dane3[[#This Row],[PassengerId]],1,4)+0</f>
        <v>460</v>
      </c>
      <c r="C428" t="s">
        <v>19</v>
      </c>
      <c r="D428" t="b">
        <v>1</v>
      </c>
      <c r="E428" t="s">
        <v>1183</v>
      </c>
      <c r="F428" t="str">
        <f>MID($E428,1,1)</f>
        <v>G</v>
      </c>
      <c r="G428" t="str">
        <f>IFERROR(MID($E428,SEARCH("/",$E428,SEARCH("/",$E428)+1)+1,1),"")</f>
        <v>S</v>
      </c>
      <c r="H428" t="s">
        <v>32</v>
      </c>
      <c r="I428">
        <v>24</v>
      </c>
      <c r="J428" t="b">
        <v>0</v>
      </c>
      <c r="K428" s="7">
        <v>0</v>
      </c>
      <c r="L428" s="7">
        <v>0</v>
      </c>
      <c r="M428" s="7">
        <v>0</v>
      </c>
      <c r="N428" s="7">
        <v>0</v>
      </c>
      <c r="O428" s="7">
        <v>0</v>
      </c>
      <c r="P428" s="7">
        <f>SUM(dane3[[#This Row],[RoomService]:[VRDeck]])</f>
        <v>0</v>
      </c>
      <c r="Q428" t="s">
        <v>1184</v>
      </c>
      <c r="R428" t="b">
        <v>1</v>
      </c>
    </row>
    <row r="429" spans="1:18" x14ac:dyDescent="0.3">
      <c r="A429" t="s">
        <v>1185</v>
      </c>
      <c r="B429">
        <f>MID(dane3[[#This Row],[PassengerId]],1,4)+0</f>
        <v>461</v>
      </c>
      <c r="C429" t="s">
        <v>19</v>
      </c>
      <c r="D429" t="b">
        <v>0</v>
      </c>
      <c r="E429" t="s">
        <v>1186</v>
      </c>
      <c r="F429" t="str">
        <f>MID($E429,1,1)</f>
        <v>E</v>
      </c>
      <c r="G429" t="str">
        <f>IFERROR(MID($E429,SEARCH("/",$E429,SEARCH("/",$E429)+1)+1,1),"")</f>
        <v>S</v>
      </c>
      <c r="H429" t="s">
        <v>32</v>
      </c>
      <c r="I429">
        <v>31</v>
      </c>
      <c r="J429" t="b">
        <v>0</v>
      </c>
      <c r="K429" s="7">
        <v>0</v>
      </c>
      <c r="L429" s="7">
        <v>869</v>
      </c>
      <c r="M429" s="7">
        <v>0</v>
      </c>
      <c r="N429" s="7">
        <v>0</v>
      </c>
      <c r="O429" s="7">
        <v>0</v>
      </c>
      <c r="P429" s="7">
        <f>SUM(dane3[[#This Row],[RoomService]:[VRDeck]])</f>
        <v>869</v>
      </c>
      <c r="Q429" t="s">
        <v>1187</v>
      </c>
      <c r="R429" t="b">
        <v>1</v>
      </c>
    </row>
    <row r="430" spans="1:18" x14ac:dyDescent="0.3">
      <c r="A430" t="s">
        <v>1188</v>
      </c>
      <c r="B430">
        <f>MID(dane3[[#This Row],[PassengerId]],1,4)+0</f>
        <v>461</v>
      </c>
      <c r="C430" t="s">
        <v>19</v>
      </c>
      <c r="D430" t="b">
        <v>0</v>
      </c>
      <c r="E430" t="s">
        <v>1189</v>
      </c>
      <c r="F430" t="str">
        <f>MID($E430,1,1)</f>
        <v>F</v>
      </c>
      <c r="G430" t="str">
        <f>IFERROR(MID($E430,SEARCH("/",$E430,SEARCH("/",$E430)+1)+1,1),"")</f>
        <v>S</v>
      </c>
      <c r="H430" t="s">
        <v>16</v>
      </c>
      <c r="I430">
        <v>22</v>
      </c>
      <c r="J430" t="b">
        <v>0</v>
      </c>
      <c r="K430" s="7">
        <v>0</v>
      </c>
      <c r="L430" s="7">
        <v>70</v>
      </c>
      <c r="M430" s="7">
        <v>182</v>
      </c>
      <c r="N430" s="7">
        <v>612</v>
      </c>
      <c r="O430" s="7">
        <v>20</v>
      </c>
      <c r="P430" s="7">
        <f>SUM(dane3[[#This Row],[RoomService]:[VRDeck]])</f>
        <v>884</v>
      </c>
      <c r="Q430" t="s">
        <v>1190</v>
      </c>
      <c r="R430" t="b">
        <v>1</v>
      </c>
    </row>
    <row r="431" spans="1:18" x14ac:dyDescent="0.3">
      <c r="A431" t="s">
        <v>1191</v>
      </c>
      <c r="B431">
        <f>MID(dane3[[#This Row],[PassengerId]],1,4)+0</f>
        <v>461</v>
      </c>
      <c r="C431" t="s">
        <v>19</v>
      </c>
      <c r="D431" t="b">
        <v>0</v>
      </c>
      <c r="E431" t="s">
        <v>1192</v>
      </c>
      <c r="F431" t="str">
        <f>MID($E431,1,1)</f>
        <v>G</v>
      </c>
      <c r="G431" t="str">
        <f>IFERROR(MID($E431,SEARCH("/",$E431,SEARCH("/",$E431)+1)+1,1),"")</f>
        <v>S</v>
      </c>
      <c r="H431" t="s">
        <v>46</v>
      </c>
      <c r="I431">
        <v>1</v>
      </c>
      <c r="J431" t="b">
        <v>0</v>
      </c>
      <c r="K431" s="7">
        <v>0</v>
      </c>
      <c r="L431" s="7">
        <v>0</v>
      </c>
      <c r="M431" s="7">
        <v>0</v>
      </c>
      <c r="N431" s="7">
        <v>0</v>
      </c>
      <c r="O431" s="7">
        <v>0</v>
      </c>
      <c r="P431" s="7">
        <f>SUM(dane3[[#This Row],[RoomService]:[VRDeck]])</f>
        <v>0</v>
      </c>
      <c r="Q431" t="s">
        <v>1193</v>
      </c>
      <c r="R431" t="b">
        <v>1</v>
      </c>
    </row>
    <row r="432" spans="1:18" x14ac:dyDescent="0.3">
      <c r="A432" t="s">
        <v>19712</v>
      </c>
      <c r="B432">
        <f>MID(dane3[[#This Row],[PassengerId]],1,4)+0</f>
        <v>7707</v>
      </c>
      <c r="C432" t="s">
        <v>19</v>
      </c>
      <c r="D432" t="b">
        <v>0</v>
      </c>
      <c r="E432" t="s">
        <v>19713</v>
      </c>
      <c r="F432" t="str">
        <f>MID($E432,1,1)</f>
        <v>G</v>
      </c>
      <c r="G432" t="str">
        <f>IFERROR(MID($E432,SEARCH("/",$E432,SEARCH("/",$E432)+1)+1,1),"")</f>
        <v>P</v>
      </c>
      <c r="H432" t="s">
        <v>16</v>
      </c>
      <c r="I432">
        <v>23</v>
      </c>
      <c r="J432" t="b">
        <v>0</v>
      </c>
      <c r="K432" s="7">
        <v>40</v>
      </c>
      <c r="L432" s="7">
        <v>4</v>
      </c>
      <c r="M432" s="7">
        <v>9</v>
      </c>
      <c r="N432" s="7">
        <v>318</v>
      </c>
      <c r="O432" s="7">
        <v>1413</v>
      </c>
      <c r="P432" s="7">
        <f>SUM(dane3[[#This Row],[RoomService]:[VRDeck]])</f>
        <v>1784</v>
      </c>
      <c r="Q432" t="s">
        <v>19714</v>
      </c>
      <c r="R432" t="b">
        <v>0</v>
      </c>
    </row>
    <row r="433" spans="1:18" x14ac:dyDescent="0.3">
      <c r="A433" t="s">
        <v>17315</v>
      </c>
      <c r="B433">
        <f>MID(dane3[[#This Row],[PassengerId]],1,4)+0</f>
        <v>6711</v>
      </c>
      <c r="C433" t="s">
        <v>53</v>
      </c>
      <c r="D433" t="b">
        <v>0</v>
      </c>
      <c r="E433" t="s">
        <v>17316</v>
      </c>
      <c r="F433" t="str">
        <f>MID($E433,1,1)</f>
        <v>D</v>
      </c>
      <c r="G433" t="str">
        <f>IFERROR(MID($E433,SEARCH("/",$E433,SEARCH("/",$E433)+1)+1,1),"")</f>
        <v>P</v>
      </c>
      <c r="H433" t="s">
        <v>16</v>
      </c>
      <c r="I433">
        <v>25</v>
      </c>
      <c r="J433" t="b">
        <v>1</v>
      </c>
      <c r="K433" s="7">
        <v>0</v>
      </c>
      <c r="L433" s="7">
        <v>280</v>
      </c>
      <c r="M433" s="7">
        <v>714</v>
      </c>
      <c r="N433" s="7">
        <v>0</v>
      </c>
      <c r="O433" s="7">
        <v>0</v>
      </c>
      <c r="P433" s="7">
        <f>SUM(dane3[[#This Row],[RoomService]:[VRDeck]])</f>
        <v>994</v>
      </c>
      <c r="Q433" t="s">
        <v>17317</v>
      </c>
      <c r="R433" t="b">
        <v>0</v>
      </c>
    </row>
    <row r="434" spans="1:18" x14ac:dyDescent="0.3">
      <c r="A434" t="s">
        <v>2839</v>
      </c>
      <c r="B434">
        <f>MID(dane3[[#This Row],[PassengerId]],1,4)+0</f>
        <v>1100</v>
      </c>
      <c r="C434" t="s">
        <v>53</v>
      </c>
      <c r="D434" t="b">
        <v>0</v>
      </c>
      <c r="E434" t="s">
        <v>2840</v>
      </c>
      <c r="F434" t="str">
        <f>MID($E434,1,1)</f>
        <v>E</v>
      </c>
      <c r="G434" t="str">
        <f>IFERROR(MID($E434,SEARCH("/",$E434,SEARCH("/",$E434)+1)+1,1),"")</f>
        <v>P</v>
      </c>
      <c r="H434" t="s">
        <v>16</v>
      </c>
      <c r="I434">
        <v>29</v>
      </c>
      <c r="J434" t="b">
        <v>0</v>
      </c>
      <c r="K434" s="7">
        <v>528</v>
      </c>
      <c r="L434" s="7">
        <v>271</v>
      </c>
      <c r="M434" s="7">
        <v>99</v>
      </c>
      <c r="N434" s="7">
        <v>0</v>
      </c>
      <c r="O434" s="7">
        <v>130</v>
      </c>
      <c r="P434" s="7">
        <f>SUM(dane3[[#This Row],[RoomService]:[VRDeck]])</f>
        <v>1028</v>
      </c>
      <c r="Q434" t="s">
        <v>2841</v>
      </c>
      <c r="R434" t="b">
        <v>0</v>
      </c>
    </row>
    <row r="435" spans="1:18" x14ac:dyDescent="0.3">
      <c r="A435" t="s">
        <v>1202</v>
      </c>
      <c r="B435">
        <f>MID(dane3[[#This Row],[PassengerId]],1,4)+0</f>
        <v>465</v>
      </c>
      <c r="C435" t="s">
        <v>19</v>
      </c>
      <c r="D435" t="b">
        <v>0</v>
      </c>
      <c r="E435" t="s">
        <v>1203</v>
      </c>
      <c r="F435" t="str">
        <f>MID($E435,1,1)</f>
        <v>E</v>
      </c>
      <c r="G435" t="str">
        <f>IFERROR(MID($E435,SEARCH("/",$E435,SEARCH("/",$E435)+1)+1,1),"")</f>
        <v>P</v>
      </c>
      <c r="H435" t="s">
        <v>16</v>
      </c>
      <c r="I435">
        <v>19</v>
      </c>
      <c r="J435" t="b">
        <v>0</v>
      </c>
      <c r="K435" s="7">
        <v>4</v>
      </c>
      <c r="L435" s="7">
        <v>10</v>
      </c>
      <c r="M435" s="7">
        <v>0</v>
      </c>
      <c r="N435" s="7">
        <v>1178</v>
      </c>
      <c r="O435" s="7">
        <v>428</v>
      </c>
      <c r="P435" s="7">
        <f>SUM(dane3[[#This Row],[RoomService]:[VRDeck]])</f>
        <v>1620</v>
      </c>
      <c r="Q435" t="s">
        <v>1204</v>
      </c>
      <c r="R435" t="b">
        <v>0</v>
      </c>
    </row>
    <row r="436" spans="1:18" x14ac:dyDescent="0.3">
      <c r="A436" t="s">
        <v>1205</v>
      </c>
      <c r="B436">
        <f>MID(dane3[[#This Row],[PassengerId]],1,4)+0</f>
        <v>465</v>
      </c>
      <c r="C436" t="s">
        <v>19</v>
      </c>
      <c r="D436" t="b">
        <v>0</v>
      </c>
      <c r="E436" t="s">
        <v>1203</v>
      </c>
      <c r="F436" t="str">
        <f>MID($E436,1,1)</f>
        <v>E</v>
      </c>
      <c r="G436" t="str">
        <f>IFERROR(MID($E436,SEARCH("/",$E436,SEARCH("/",$E436)+1)+1,1),"")</f>
        <v>P</v>
      </c>
      <c r="H436" t="s">
        <v>16</v>
      </c>
      <c r="I436">
        <v>29</v>
      </c>
      <c r="J436" t="b">
        <v>0</v>
      </c>
      <c r="K436" s="7">
        <v>0</v>
      </c>
      <c r="L436" s="7">
        <v>654</v>
      </c>
      <c r="M436" s="7">
        <v>22</v>
      </c>
      <c r="N436" s="7">
        <v>146</v>
      </c>
      <c r="O436" s="7">
        <v>4</v>
      </c>
      <c r="P436" s="7">
        <f>SUM(dane3[[#This Row],[RoomService]:[VRDeck]])</f>
        <v>826</v>
      </c>
      <c r="Q436" t="s">
        <v>1206</v>
      </c>
      <c r="R436" t="b">
        <v>1</v>
      </c>
    </row>
    <row r="437" spans="1:18" x14ac:dyDescent="0.3">
      <c r="A437" t="s">
        <v>1207</v>
      </c>
      <c r="B437">
        <f>MID(dane3[[#This Row],[PassengerId]],1,4)+0</f>
        <v>466</v>
      </c>
      <c r="C437" t="s">
        <v>19</v>
      </c>
      <c r="D437" t="b">
        <v>0</v>
      </c>
      <c r="E437" t="s">
        <v>1208</v>
      </c>
      <c r="F437" t="str">
        <f>MID($E437,1,1)</f>
        <v>F</v>
      </c>
      <c r="G437" t="str">
        <f>IFERROR(MID($E437,SEARCH("/",$E437,SEARCH("/",$E437)+1)+1,1),"")</f>
        <v>P</v>
      </c>
      <c r="H437" t="s">
        <v>16</v>
      </c>
      <c r="I437">
        <v>36</v>
      </c>
      <c r="J437" t="b">
        <v>0</v>
      </c>
      <c r="K437" s="7">
        <v>0</v>
      </c>
      <c r="L437" s="7">
        <v>0</v>
      </c>
      <c r="M437" s="7">
        <v>863</v>
      </c>
      <c r="N437" s="7">
        <v>1</v>
      </c>
      <c r="O437" s="7">
        <v>1</v>
      </c>
      <c r="P437" s="7">
        <f>SUM(dane3[[#This Row],[RoomService]:[VRDeck]])</f>
        <v>865</v>
      </c>
      <c r="Q437" t="s">
        <v>1209</v>
      </c>
      <c r="R437" t="b">
        <v>0</v>
      </c>
    </row>
    <row r="438" spans="1:18" x14ac:dyDescent="0.3">
      <c r="A438" t="s">
        <v>1210</v>
      </c>
      <c r="B438">
        <f>MID(dane3[[#This Row],[PassengerId]],1,4)+0</f>
        <v>468</v>
      </c>
      <c r="C438" t="s">
        <v>19</v>
      </c>
      <c r="D438" t="b">
        <v>1</v>
      </c>
      <c r="E438" t="s">
        <v>39</v>
      </c>
      <c r="F438" t="s">
        <v>23764</v>
      </c>
      <c r="G438" t="str">
        <f>IFERROR(MID($E438,SEARCH("/",$E438,SEARCH("/",$E438)+1)+1,1),"")</f>
        <v/>
      </c>
      <c r="H438" t="s">
        <v>16</v>
      </c>
      <c r="I438">
        <v>34</v>
      </c>
      <c r="J438" t="b">
        <v>0</v>
      </c>
      <c r="K438" s="7">
        <v>0</v>
      </c>
      <c r="L438" s="7">
        <v>0</v>
      </c>
      <c r="M438" s="7">
        <v>0</v>
      </c>
      <c r="N438" s="7">
        <v>0</v>
      </c>
      <c r="O438" s="7">
        <v>0</v>
      </c>
      <c r="P438" s="7">
        <f>SUM(dane3[[#This Row],[RoomService]:[VRDeck]])</f>
        <v>0</v>
      </c>
      <c r="Q438" t="s">
        <v>1211</v>
      </c>
      <c r="R438" t="b">
        <v>0</v>
      </c>
    </row>
    <row r="439" spans="1:18" x14ac:dyDescent="0.3">
      <c r="A439" t="s">
        <v>9400</v>
      </c>
      <c r="B439">
        <f>MID(dane3[[#This Row],[PassengerId]],1,4)+0</f>
        <v>3703</v>
      </c>
      <c r="C439" t="s">
        <v>53</v>
      </c>
      <c r="D439" t="b">
        <v>0</v>
      </c>
      <c r="E439" t="s">
        <v>9398</v>
      </c>
      <c r="F439" t="str">
        <f>MID($E439,1,1)</f>
        <v>F</v>
      </c>
      <c r="G439" t="str">
        <f>IFERROR(MID($E439,SEARCH("/",$E439,SEARCH("/",$E439)+1)+1,1),"")</f>
        <v>P</v>
      </c>
      <c r="H439" t="s">
        <v>16</v>
      </c>
      <c r="I439">
        <v>20</v>
      </c>
      <c r="J439" t="b">
        <v>0</v>
      </c>
      <c r="K439" s="7">
        <v>1377</v>
      </c>
      <c r="L439" s="7">
        <v>267</v>
      </c>
      <c r="M439" s="7">
        <v>36</v>
      </c>
      <c r="N439" s="7">
        <v>0</v>
      </c>
      <c r="O439" s="7">
        <v>0</v>
      </c>
      <c r="P439" s="7">
        <f>SUM(dane3[[#This Row],[RoomService]:[VRDeck]])</f>
        <v>1680</v>
      </c>
      <c r="Q439" t="s">
        <v>9401</v>
      </c>
      <c r="R439" t="b">
        <v>0</v>
      </c>
    </row>
    <row r="440" spans="1:18" x14ac:dyDescent="0.3">
      <c r="A440" t="s">
        <v>19239</v>
      </c>
      <c r="B440">
        <f>MID(dane3[[#This Row],[PassengerId]],1,4)+0</f>
        <v>7500</v>
      </c>
      <c r="C440" t="s">
        <v>53</v>
      </c>
      <c r="D440" t="b">
        <v>0</v>
      </c>
      <c r="E440" t="s">
        <v>19240</v>
      </c>
      <c r="F440" t="str">
        <f>MID($E440,1,1)</f>
        <v>F</v>
      </c>
      <c r="G440" t="str">
        <f>IFERROR(MID($E440,SEARCH("/",$E440,SEARCH("/",$E440)+1)+1,1),"")</f>
        <v>S</v>
      </c>
      <c r="H440" t="s">
        <v>16</v>
      </c>
      <c r="I440">
        <v>54</v>
      </c>
      <c r="J440" t="b">
        <v>1</v>
      </c>
      <c r="K440" s="7">
        <v>1770</v>
      </c>
      <c r="L440" s="7">
        <v>7</v>
      </c>
      <c r="M440" s="7">
        <v>228</v>
      </c>
      <c r="N440" s="7">
        <v>0</v>
      </c>
      <c r="O440" s="7">
        <v>0</v>
      </c>
      <c r="P440" s="7">
        <f>SUM(dane3[[#This Row],[RoomService]:[VRDeck]])</f>
        <v>2005</v>
      </c>
      <c r="Q440" t="s">
        <v>19241</v>
      </c>
      <c r="R440" t="b">
        <v>0</v>
      </c>
    </row>
    <row r="441" spans="1:18" x14ac:dyDescent="0.3">
      <c r="A441" t="s">
        <v>1217</v>
      </c>
      <c r="B441">
        <f>MID(dane3[[#This Row],[PassengerId]],1,4)+0</f>
        <v>471</v>
      </c>
      <c r="C441" t="s">
        <v>14</v>
      </c>
      <c r="D441" t="b">
        <v>0</v>
      </c>
      <c r="E441" t="s">
        <v>1218</v>
      </c>
      <c r="F441" t="str">
        <f>MID($E441,1,1)</f>
        <v>B</v>
      </c>
      <c r="G441" t="str">
        <f>IFERROR(MID($E441,SEARCH("/",$E441,SEARCH("/",$E441)+1)+1,1),"")</f>
        <v>P</v>
      </c>
      <c r="H441" t="s">
        <v>16</v>
      </c>
      <c r="I441">
        <v>16</v>
      </c>
      <c r="J441" t="b">
        <v>0</v>
      </c>
      <c r="K441" s="7">
        <v>0</v>
      </c>
      <c r="L441" s="7">
        <v>45</v>
      </c>
      <c r="M441" s="7">
        <v>2</v>
      </c>
      <c r="N441" s="7">
        <v>5183</v>
      </c>
      <c r="O441" s="7">
        <v>170</v>
      </c>
      <c r="P441" s="7">
        <f>SUM(dane3[[#This Row],[RoomService]:[VRDeck]])</f>
        <v>5400</v>
      </c>
      <c r="Q441" t="s">
        <v>1219</v>
      </c>
      <c r="R441" t="b">
        <v>0</v>
      </c>
    </row>
    <row r="442" spans="1:18" x14ac:dyDescent="0.3">
      <c r="A442" t="s">
        <v>1220</v>
      </c>
      <c r="B442">
        <f>MID(dane3[[#This Row],[PassengerId]],1,4)+0</f>
        <v>471</v>
      </c>
      <c r="C442" t="s">
        <v>14</v>
      </c>
      <c r="D442" t="b">
        <v>0</v>
      </c>
      <c r="E442" t="s">
        <v>1218</v>
      </c>
      <c r="F442" t="str">
        <f>MID($E442,1,1)</f>
        <v>B</v>
      </c>
      <c r="G442" t="str">
        <f>IFERROR(MID($E442,SEARCH("/",$E442,SEARCH("/",$E442)+1)+1,1),"")</f>
        <v>P</v>
      </c>
      <c r="H442" t="s">
        <v>46</v>
      </c>
      <c r="I442">
        <v>30</v>
      </c>
      <c r="J442" t="b">
        <v>0</v>
      </c>
      <c r="K442" s="7">
        <v>0</v>
      </c>
      <c r="L442" s="7">
        <v>7972</v>
      </c>
      <c r="M442" s="7">
        <v>0</v>
      </c>
      <c r="N442" s="7">
        <v>0</v>
      </c>
      <c r="O442" s="7">
        <v>4</v>
      </c>
      <c r="P442" s="7">
        <f>SUM(dane3[[#This Row],[RoomService]:[VRDeck]])</f>
        <v>7976</v>
      </c>
      <c r="Q442" t="s">
        <v>1221</v>
      </c>
      <c r="R442" t="b">
        <v>1</v>
      </c>
    </row>
    <row r="443" spans="1:18" x14ac:dyDescent="0.3">
      <c r="A443" t="s">
        <v>1222</v>
      </c>
      <c r="B443">
        <f>MID(dane3[[#This Row],[PassengerId]],1,4)+0</f>
        <v>472</v>
      </c>
      <c r="C443" t="s">
        <v>19</v>
      </c>
      <c r="D443" t="b">
        <v>0</v>
      </c>
      <c r="E443" t="s">
        <v>1223</v>
      </c>
      <c r="F443" t="str">
        <f>MID($E443,1,1)</f>
        <v>F</v>
      </c>
      <c r="G443" t="str">
        <f>IFERROR(MID($E443,SEARCH("/",$E443,SEARCH("/",$E443)+1)+1,1),"")</f>
        <v>S</v>
      </c>
      <c r="H443" t="s">
        <v>32</v>
      </c>
      <c r="I443">
        <v>37</v>
      </c>
      <c r="J443" t="b">
        <v>0</v>
      </c>
      <c r="K443" s="7">
        <v>0</v>
      </c>
      <c r="L443" s="7">
        <v>10</v>
      </c>
      <c r="M443" s="7">
        <v>544</v>
      </c>
      <c r="N443" s="7">
        <v>9</v>
      </c>
      <c r="O443" s="7">
        <v>299</v>
      </c>
      <c r="P443" s="7">
        <f>SUM(dane3[[#This Row],[RoomService]:[VRDeck]])</f>
        <v>862</v>
      </c>
      <c r="Q443" t="s">
        <v>1224</v>
      </c>
      <c r="R443" t="b">
        <v>0</v>
      </c>
    </row>
    <row r="444" spans="1:18" x14ac:dyDescent="0.3">
      <c r="A444" t="s">
        <v>1225</v>
      </c>
      <c r="B444">
        <f>MID(dane3[[#This Row],[PassengerId]],1,4)+0</f>
        <v>474</v>
      </c>
      <c r="C444" t="s">
        <v>19</v>
      </c>
      <c r="D444" t="b">
        <v>1</v>
      </c>
      <c r="E444" t="s">
        <v>1226</v>
      </c>
      <c r="F444" t="str">
        <f>MID($E444,1,1)</f>
        <v>G</v>
      </c>
      <c r="G444" t="str">
        <f>IFERROR(MID($E444,SEARCH("/",$E444,SEARCH("/",$E444)+1)+1,1),"")</f>
        <v>S</v>
      </c>
      <c r="H444" t="s">
        <v>46</v>
      </c>
      <c r="I444">
        <v>15</v>
      </c>
      <c r="J444" t="b">
        <v>0</v>
      </c>
      <c r="K444" s="7">
        <v>0</v>
      </c>
      <c r="L444" s="7">
        <v>0</v>
      </c>
      <c r="M444" s="7">
        <v>0</v>
      </c>
      <c r="N444" s="7">
        <v>0</v>
      </c>
      <c r="O444" s="7">
        <v>0</v>
      </c>
      <c r="P444" s="7">
        <f>SUM(dane3[[#This Row],[RoomService]:[VRDeck]])</f>
        <v>0</v>
      </c>
      <c r="Q444" t="s">
        <v>1227</v>
      </c>
      <c r="R444" t="b">
        <v>1</v>
      </c>
    </row>
    <row r="445" spans="1:18" x14ac:dyDescent="0.3">
      <c r="A445" t="s">
        <v>1228</v>
      </c>
      <c r="B445">
        <f>MID(dane3[[#This Row],[PassengerId]],1,4)+0</f>
        <v>475</v>
      </c>
      <c r="C445" t="s">
        <v>19</v>
      </c>
      <c r="D445" t="b">
        <v>0</v>
      </c>
      <c r="E445" t="s">
        <v>1229</v>
      </c>
      <c r="F445" t="str">
        <f>MID($E445,1,1)</f>
        <v>E</v>
      </c>
      <c r="G445" t="str">
        <f>IFERROR(MID($E445,SEARCH("/",$E445,SEARCH("/",$E445)+1)+1,1),"")</f>
        <v>P</v>
      </c>
      <c r="H445" t="s">
        <v>16</v>
      </c>
      <c r="I445">
        <v>36</v>
      </c>
      <c r="J445" t="b">
        <v>0</v>
      </c>
      <c r="K445" s="7">
        <v>0</v>
      </c>
      <c r="L445" s="7">
        <v>0</v>
      </c>
      <c r="M445" s="7">
        <v>38</v>
      </c>
      <c r="N445" s="7">
        <v>9</v>
      </c>
      <c r="O445" s="7">
        <v>943</v>
      </c>
      <c r="P445" s="7">
        <f>SUM(dane3[[#This Row],[RoomService]:[VRDeck]])</f>
        <v>990</v>
      </c>
      <c r="Q445" t="s">
        <v>1230</v>
      </c>
      <c r="R445" t="b">
        <v>0</v>
      </c>
    </row>
    <row r="446" spans="1:18" x14ac:dyDescent="0.3">
      <c r="A446" t="s">
        <v>1703</v>
      </c>
      <c r="B446">
        <f>MID(dane3[[#This Row],[PassengerId]],1,4)+0</f>
        <v>643</v>
      </c>
      <c r="C446" t="s">
        <v>53</v>
      </c>
      <c r="D446" t="b">
        <v>0</v>
      </c>
      <c r="E446" t="s">
        <v>1704</v>
      </c>
      <c r="F446" t="str">
        <f>MID($E446,1,1)</f>
        <v>F</v>
      </c>
      <c r="G446" t="str">
        <f>IFERROR(MID($E446,SEARCH("/",$E446,SEARCH("/",$E446)+1)+1,1),"")</f>
        <v>P</v>
      </c>
      <c r="H446" t="s">
        <v>16</v>
      </c>
      <c r="I446">
        <v>19</v>
      </c>
      <c r="J446" t="b">
        <v>0</v>
      </c>
      <c r="K446" s="7">
        <v>1019</v>
      </c>
      <c r="L446" s="7">
        <v>266</v>
      </c>
      <c r="M446" s="7">
        <v>141</v>
      </c>
      <c r="N446" s="7">
        <v>0</v>
      </c>
      <c r="O446" s="7">
        <v>0</v>
      </c>
      <c r="P446" s="7">
        <f>SUM(dane3[[#This Row],[RoomService]:[VRDeck]])</f>
        <v>1426</v>
      </c>
      <c r="Q446" t="s">
        <v>1705</v>
      </c>
      <c r="R446" t="b">
        <v>1</v>
      </c>
    </row>
    <row r="447" spans="1:18" x14ac:dyDescent="0.3">
      <c r="A447" t="s">
        <v>20610</v>
      </c>
      <c r="B447">
        <f>MID(dane3[[#This Row],[PassengerId]],1,4)+0</f>
        <v>8060</v>
      </c>
      <c r="C447" t="s">
        <v>53</v>
      </c>
      <c r="D447" t="b">
        <v>0</v>
      </c>
      <c r="E447" t="s">
        <v>20611</v>
      </c>
      <c r="F447" t="str">
        <f>MID($E447,1,1)</f>
        <v>F</v>
      </c>
      <c r="G447" t="str">
        <f>IFERROR(MID($E447,SEARCH("/",$E447,SEARCH("/",$E447)+1)+1,1),"")</f>
        <v>S</v>
      </c>
      <c r="H447" t="s">
        <v>16</v>
      </c>
      <c r="I447">
        <v>39</v>
      </c>
      <c r="J447" t="b">
        <v>0</v>
      </c>
      <c r="K447" s="7">
        <v>1369</v>
      </c>
      <c r="L447" s="7">
        <v>259</v>
      </c>
      <c r="M447" s="7">
        <v>960</v>
      </c>
      <c r="N447" s="7">
        <v>1</v>
      </c>
      <c r="O447" s="7">
        <v>29</v>
      </c>
      <c r="P447" s="7">
        <f>SUM(dane3[[#This Row],[RoomService]:[VRDeck]])</f>
        <v>2618</v>
      </c>
      <c r="Q447" t="s">
        <v>20612</v>
      </c>
      <c r="R447" t="b">
        <v>0</v>
      </c>
    </row>
    <row r="448" spans="1:18" x14ac:dyDescent="0.3">
      <c r="A448" t="s">
        <v>16760</v>
      </c>
      <c r="B448">
        <f>MID(dane3[[#This Row],[PassengerId]],1,4)+0</f>
        <v>6482</v>
      </c>
      <c r="C448" t="s">
        <v>53</v>
      </c>
      <c r="D448" t="b">
        <v>0</v>
      </c>
      <c r="E448" t="s">
        <v>16761</v>
      </c>
      <c r="F448" t="str">
        <f>MID($E448,1,1)</f>
        <v>F</v>
      </c>
      <c r="G448" t="str">
        <f>IFERROR(MID($E448,SEARCH("/",$E448,SEARCH("/",$E448)+1)+1,1),"")</f>
        <v>S</v>
      </c>
      <c r="H448" t="s">
        <v>46</v>
      </c>
      <c r="I448">
        <v>26</v>
      </c>
      <c r="J448" t="b">
        <v>0</v>
      </c>
      <c r="K448" s="7">
        <v>414</v>
      </c>
      <c r="L448" s="7">
        <v>239</v>
      </c>
      <c r="M448" s="7">
        <v>681</v>
      </c>
      <c r="N448" s="7">
        <v>352</v>
      </c>
      <c r="O448" s="7">
        <v>0</v>
      </c>
      <c r="P448" s="7">
        <f>SUM(dane3[[#This Row],[RoomService]:[VRDeck]])</f>
        <v>1686</v>
      </c>
      <c r="Q448" t="s">
        <v>16762</v>
      </c>
      <c r="R448" t="b">
        <v>0</v>
      </c>
    </row>
    <row r="449" spans="1:18" x14ac:dyDescent="0.3">
      <c r="A449" t="s">
        <v>1238</v>
      </c>
      <c r="B449">
        <f>MID(dane3[[#This Row],[PassengerId]],1,4)+0</f>
        <v>477</v>
      </c>
      <c r="C449" t="s">
        <v>19</v>
      </c>
      <c r="D449" t="b">
        <v>0</v>
      </c>
      <c r="E449" t="s">
        <v>1239</v>
      </c>
      <c r="F449" t="str">
        <f>MID($E449,1,1)</f>
        <v>E</v>
      </c>
      <c r="G449" t="str">
        <f>IFERROR(MID($E449,SEARCH("/",$E449,SEARCH("/",$E449)+1)+1,1),"")</f>
        <v>P</v>
      </c>
      <c r="H449" t="s">
        <v>16</v>
      </c>
      <c r="I449">
        <v>22</v>
      </c>
      <c r="J449" t="b">
        <v>0</v>
      </c>
      <c r="K449" s="7">
        <v>0</v>
      </c>
      <c r="L449" s="7">
        <v>5</v>
      </c>
      <c r="M449" s="7">
        <v>0</v>
      </c>
      <c r="N449" s="7">
        <v>1619</v>
      </c>
      <c r="O449" s="7">
        <v>0</v>
      </c>
      <c r="P449" s="7">
        <f>SUM(dane3[[#This Row],[RoomService]:[VRDeck]])</f>
        <v>1624</v>
      </c>
      <c r="Q449" t="s">
        <v>1240</v>
      </c>
      <c r="R449" t="b">
        <v>0</v>
      </c>
    </row>
    <row r="450" spans="1:18" x14ac:dyDescent="0.3">
      <c r="A450" t="s">
        <v>1241</v>
      </c>
      <c r="B450">
        <f>MID(dane3[[#This Row],[PassengerId]],1,4)+0</f>
        <v>480</v>
      </c>
      <c r="C450" t="s">
        <v>19</v>
      </c>
      <c r="D450" t="b">
        <v>0</v>
      </c>
      <c r="E450" t="s">
        <v>1242</v>
      </c>
      <c r="F450" t="str">
        <f>MID($E450,1,1)</f>
        <v>G</v>
      </c>
      <c r="G450" t="str">
        <f>IFERROR(MID($E450,SEARCH("/",$E450,SEARCH("/",$E450)+1)+1,1),"")</f>
        <v>P</v>
      </c>
      <c r="H450" t="s">
        <v>16</v>
      </c>
      <c r="I450">
        <v>27</v>
      </c>
      <c r="J450" t="b">
        <v>0</v>
      </c>
      <c r="K450" s="7">
        <v>0</v>
      </c>
      <c r="L450" s="7">
        <v>34</v>
      </c>
      <c r="M450" s="7">
        <v>23</v>
      </c>
      <c r="N450" s="7">
        <v>0</v>
      </c>
      <c r="O450" s="7">
        <v>275</v>
      </c>
      <c r="P450" s="7">
        <f>SUM(dane3[[#This Row],[RoomService]:[VRDeck]])</f>
        <v>332</v>
      </c>
      <c r="Q450" t="s">
        <v>1243</v>
      </c>
      <c r="R450" t="b">
        <v>0</v>
      </c>
    </row>
    <row r="451" spans="1:18" x14ac:dyDescent="0.3">
      <c r="A451" t="s">
        <v>1244</v>
      </c>
      <c r="B451">
        <f>MID(dane3[[#This Row],[PassengerId]],1,4)+0</f>
        <v>481</v>
      </c>
      <c r="C451" t="s">
        <v>19</v>
      </c>
      <c r="D451" t="b">
        <v>1</v>
      </c>
      <c r="E451" t="s">
        <v>1245</v>
      </c>
      <c r="F451" t="str">
        <f>MID($E451,1,1)</f>
        <v>G</v>
      </c>
      <c r="G451" t="str">
        <f>IFERROR(MID($E451,SEARCH("/",$E451,SEARCH("/",$E451)+1)+1,1),"")</f>
        <v>S</v>
      </c>
      <c r="H451" t="s">
        <v>16</v>
      </c>
      <c r="I451">
        <v>13</v>
      </c>
      <c r="J451" t="b">
        <v>0</v>
      </c>
      <c r="K451" s="7">
        <v>0</v>
      </c>
      <c r="L451" s="7">
        <v>0</v>
      </c>
      <c r="M451" s="7">
        <v>0</v>
      </c>
      <c r="N451" s="7">
        <v>0</v>
      </c>
      <c r="O451" s="7">
        <v>0</v>
      </c>
      <c r="P451" s="7">
        <f>SUM(dane3[[#This Row],[RoomService]:[VRDeck]])</f>
        <v>0</v>
      </c>
      <c r="Q451" t="s">
        <v>1246</v>
      </c>
      <c r="R451" t="b">
        <v>1</v>
      </c>
    </row>
    <row r="452" spans="1:18" x14ac:dyDescent="0.3">
      <c r="A452" t="s">
        <v>1247</v>
      </c>
      <c r="B452">
        <f>MID(dane3[[#This Row],[PassengerId]],1,4)+0</f>
        <v>482</v>
      </c>
      <c r="C452" t="s">
        <v>19</v>
      </c>
      <c r="D452" t="b">
        <v>0</v>
      </c>
      <c r="E452" t="s">
        <v>1248</v>
      </c>
      <c r="F452" t="str">
        <f>MID($E452,1,1)</f>
        <v>E</v>
      </c>
      <c r="G452" t="str">
        <f>IFERROR(MID($E452,SEARCH("/",$E452,SEARCH("/",$E452)+1)+1,1),"")</f>
        <v>S</v>
      </c>
      <c r="H452" t="s">
        <v>16</v>
      </c>
      <c r="I452">
        <v>27</v>
      </c>
      <c r="J452" t="b">
        <v>0</v>
      </c>
      <c r="K452" s="7">
        <v>0</v>
      </c>
      <c r="L452" s="7">
        <v>118</v>
      </c>
      <c r="M452" s="7">
        <v>0</v>
      </c>
      <c r="N452" s="7">
        <v>5</v>
      </c>
      <c r="O452" s="7">
        <v>665</v>
      </c>
      <c r="P452" s="7">
        <f>SUM(dane3[[#This Row],[RoomService]:[VRDeck]])</f>
        <v>788</v>
      </c>
      <c r="Q452" t="s">
        <v>1249</v>
      </c>
      <c r="R452" t="b">
        <v>0</v>
      </c>
    </row>
    <row r="453" spans="1:18" x14ac:dyDescent="0.3">
      <c r="A453" t="s">
        <v>1250</v>
      </c>
      <c r="B453">
        <f>MID(dane3[[#This Row],[PassengerId]],1,4)+0</f>
        <v>482</v>
      </c>
      <c r="C453" t="s">
        <v>19</v>
      </c>
      <c r="D453" t="b">
        <v>0</v>
      </c>
      <c r="E453" t="s">
        <v>1251</v>
      </c>
      <c r="F453" t="str">
        <f>MID($E453,1,1)</f>
        <v>F</v>
      </c>
      <c r="G453" t="str">
        <f>IFERROR(MID($E453,SEARCH("/",$E453,SEARCH("/",$E453)+1)+1,1),"")</f>
        <v>S</v>
      </c>
      <c r="H453" t="s">
        <v>16</v>
      </c>
      <c r="I453">
        <v>28</v>
      </c>
      <c r="J453" t="b">
        <v>0</v>
      </c>
      <c r="K453" s="7">
        <v>0</v>
      </c>
      <c r="L453" s="7">
        <v>14</v>
      </c>
      <c r="M453" s="7">
        <v>0</v>
      </c>
      <c r="N453" s="7">
        <v>0</v>
      </c>
      <c r="O453" s="7">
        <v>615</v>
      </c>
      <c r="P453" s="7">
        <f>SUM(dane3[[#This Row],[RoomService]:[VRDeck]])</f>
        <v>629</v>
      </c>
      <c r="Q453" t="s">
        <v>1252</v>
      </c>
      <c r="R453" t="b">
        <v>0</v>
      </c>
    </row>
    <row r="454" spans="1:18" x14ac:dyDescent="0.3">
      <c r="A454" t="s">
        <v>1253</v>
      </c>
      <c r="B454">
        <f>MID(dane3[[#This Row],[PassengerId]],1,4)+0</f>
        <v>485</v>
      </c>
      <c r="C454" t="s">
        <v>14</v>
      </c>
      <c r="D454" t="b">
        <v>0</v>
      </c>
      <c r="E454" t="s">
        <v>1254</v>
      </c>
      <c r="F454" t="str">
        <f>MID($E454,1,1)</f>
        <v>B</v>
      </c>
      <c r="G454" t="str">
        <f>IFERROR(MID($E454,SEARCH("/",$E454,SEARCH("/",$E454)+1)+1,1),"")</f>
        <v>S</v>
      </c>
      <c r="H454" t="s">
        <v>46</v>
      </c>
      <c r="I454">
        <v>21</v>
      </c>
      <c r="J454" t="b">
        <v>0</v>
      </c>
      <c r="K454" s="7">
        <v>0</v>
      </c>
      <c r="L454" s="7">
        <v>33</v>
      </c>
      <c r="M454" s="7">
        <v>0</v>
      </c>
      <c r="N454" s="7">
        <v>3348</v>
      </c>
      <c r="O454" s="7">
        <v>55</v>
      </c>
      <c r="P454" s="7">
        <f>SUM(dane3[[#This Row],[RoomService]:[VRDeck]])</f>
        <v>3436</v>
      </c>
      <c r="Q454" t="s">
        <v>1255</v>
      </c>
      <c r="R454" t="b">
        <v>0</v>
      </c>
    </row>
    <row r="455" spans="1:18" x14ac:dyDescent="0.3">
      <c r="A455" t="s">
        <v>1256</v>
      </c>
      <c r="B455">
        <f>MID(dane3[[#This Row],[PassengerId]],1,4)+0</f>
        <v>487</v>
      </c>
      <c r="C455" t="s">
        <v>14</v>
      </c>
      <c r="D455" t="b">
        <v>0</v>
      </c>
      <c r="E455" t="s">
        <v>1257</v>
      </c>
      <c r="F455" t="str">
        <f>MID($E455,1,1)</f>
        <v>C</v>
      </c>
      <c r="G455" t="str">
        <f>IFERROR(MID($E455,SEARCH("/",$E455,SEARCH("/",$E455)+1)+1,1),"")</f>
        <v>S</v>
      </c>
      <c r="H455" t="s">
        <v>16</v>
      </c>
      <c r="I455">
        <v>39</v>
      </c>
      <c r="J455" t="b">
        <v>0</v>
      </c>
      <c r="K455" s="7">
        <v>172</v>
      </c>
      <c r="L455" s="7">
        <v>1794</v>
      </c>
      <c r="M455" s="7">
        <v>12</v>
      </c>
      <c r="N455" s="7">
        <v>4303</v>
      </c>
      <c r="O455" s="7">
        <v>246</v>
      </c>
      <c r="P455" s="7">
        <f>SUM(dane3[[#This Row],[RoomService]:[VRDeck]])</f>
        <v>6527</v>
      </c>
      <c r="Q455" t="s">
        <v>1258</v>
      </c>
      <c r="R455" t="b">
        <v>0</v>
      </c>
    </row>
    <row r="456" spans="1:18" x14ac:dyDescent="0.3">
      <c r="A456" t="s">
        <v>1259</v>
      </c>
      <c r="B456">
        <f>MID(dane3[[#This Row],[PassengerId]],1,4)+0</f>
        <v>488</v>
      </c>
      <c r="C456" t="s">
        <v>19</v>
      </c>
      <c r="D456" t="b">
        <v>1</v>
      </c>
      <c r="E456" t="s">
        <v>1260</v>
      </c>
      <c r="F456" t="str">
        <f>MID($E456,1,1)</f>
        <v>G</v>
      </c>
      <c r="G456" t="str">
        <f>IFERROR(MID($E456,SEARCH("/",$E456,SEARCH("/",$E456)+1)+1,1),"")</f>
        <v>P</v>
      </c>
      <c r="H456" t="s">
        <v>32</v>
      </c>
      <c r="I456">
        <v>28</v>
      </c>
      <c r="J456" t="b">
        <v>0</v>
      </c>
      <c r="K456" s="7">
        <v>0</v>
      </c>
      <c r="L456" s="7">
        <v>0</v>
      </c>
      <c r="M456" s="7">
        <v>0</v>
      </c>
      <c r="N456" s="7">
        <v>0</v>
      </c>
      <c r="O456" s="7">
        <v>0</v>
      </c>
      <c r="P456" s="7">
        <f>SUM(dane3[[#This Row],[RoomService]:[VRDeck]])</f>
        <v>0</v>
      </c>
      <c r="Q456" t="s">
        <v>1261</v>
      </c>
      <c r="R456" t="b">
        <v>0</v>
      </c>
    </row>
    <row r="457" spans="1:18" x14ac:dyDescent="0.3">
      <c r="A457" t="s">
        <v>1262</v>
      </c>
      <c r="B457">
        <f>MID(dane3[[#This Row],[PassengerId]],1,4)+0</f>
        <v>490</v>
      </c>
      <c r="C457" t="s">
        <v>19</v>
      </c>
      <c r="D457" t="b">
        <v>1</v>
      </c>
      <c r="E457" t="s">
        <v>1263</v>
      </c>
      <c r="F457" t="str">
        <f>MID($E457,1,1)</f>
        <v>G</v>
      </c>
      <c r="G457" t="str">
        <f>IFERROR(MID($E457,SEARCH("/",$E457,SEARCH("/",$E457)+1)+1,1),"")</f>
        <v>S</v>
      </c>
      <c r="H457" t="s">
        <v>16</v>
      </c>
      <c r="I457">
        <v>14</v>
      </c>
      <c r="J457" t="b">
        <v>0</v>
      </c>
      <c r="K457" s="7">
        <v>0</v>
      </c>
      <c r="L457" s="7">
        <v>0</v>
      </c>
      <c r="M457" s="7">
        <v>0</v>
      </c>
      <c r="N457" s="7">
        <v>0</v>
      </c>
      <c r="O457" s="7">
        <v>0</v>
      </c>
      <c r="P457" s="7">
        <f>SUM(dane3[[#This Row],[RoomService]:[VRDeck]])</f>
        <v>0</v>
      </c>
      <c r="Q457" t="s">
        <v>1264</v>
      </c>
      <c r="R457" t="b">
        <v>1</v>
      </c>
    </row>
    <row r="458" spans="1:18" x14ac:dyDescent="0.3">
      <c r="A458" t="s">
        <v>1265</v>
      </c>
      <c r="B458">
        <f>MID(dane3[[#This Row],[PassengerId]],1,4)+0</f>
        <v>498</v>
      </c>
      <c r="C458" t="s">
        <v>14</v>
      </c>
      <c r="D458" t="b">
        <v>1</v>
      </c>
      <c r="E458" t="s">
        <v>39</v>
      </c>
      <c r="F458" t="s">
        <v>23759</v>
      </c>
      <c r="G458" t="str">
        <f>IFERROR(MID($E458,SEARCH("/",$E458,SEARCH("/",$E458)+1)+1,1),"")</f>
        <v/>
      </c>
      <c r="H458" t="s">
        <v>46</v>
      </c>
      <c r="I458">
        <v>27</v>
      </c>
      <c r="J458" t="b">
        <v>0</v>
      </c>
      <c r="K458" s="7">
        <v>0</v>
      </c>
      <c r="L458" s="7">
        <v>0</v>
      </c>
      <c r="M458" s="7">
        <v>0</v>
      </c>
      <c r="N458" s="7">
        <v>0</v>
      </c>
      <c r="O458" s="7">
        <v>0</v>
      </c>
      <c r="P458" s="7">
        <f>SUM(dane3[[#This Row],[RoomService]:[VRDeck]])</f>
        <v>0</v>
      </c>
      <c r="Q458" t="s">
        <v>1266</v>
      </c>
      <c r="R458" t="b">
        <v>1</v>
      </c>
    </row>
    <row r="459" spans="1:18" x14ac:dyDescent="0.3">
      <c r="A459" t="s">
        <v>1267</v>
      </c>
      <c r="B459">
        <f>MID(dane3[[#This Row],[PassengerId]],1,4)+0</f>
        <v>498</v>
      </c>
      <c r="C459" t="s">
        <v>14</v>
      </c>
      <c r="D459" t="b">
        <v>1</v>
      </c>
      <c r="E459" t="s">
        <v>1268</v>
      </c>
      <c r="F459" t="str">
        <f>MID($E459,1,1)</f>
        <v>B</v>
      </c>
      <c r="G459" t="str">
        <f>IFERROR(MID($E459,SEARCH("/",$E459,SEARCH("/",$E459)+1)+1,1),"")</f>
        <v>S</v>
      </c>
      <c r="H459" t="s">
        <v>46</v>
      </c>
      <c r="I459">
        <v>46</v>
      </c>
      <c r="J459" t="b">
        <v>0</v>
      </c>
      <c r="K459" s="7">
        <v>0</v>
      </c>
      <c r="L459" s="7">
        <v>0</v>
      </c>
      <c r="M459" s="7">
        <v>0</v>
      </c>
      <c r="N459" s="7">
        <v>0</v>
      </c>
      <c r="O459" s="7">
        <v>0</v>
      </c>
      <c r="P459" s="7">
        <f>SUM(dane3[[#This Row],[RoomService]:[VRDeck]])</f>
        <v>0</v>
      </c>
      <c r="Q459" t="s">
        <v>1269</v>
      </c>
      <c r="R459" t="b">
        <v>1</v>
      </c>
    </row>
    <row r="460" spans="1:18" x14ac:dyDescent="0.3">
      <c r="A460" t="s">
        <v>21972</v>
      </c>
      <c r="B460">
        <f>MID(dane3[[#This Row],[PassengerId]],1,4)+0</f>
        <v>8604</v>
      </c>
      <c r="C460" t="s">
        <v>53</v>
      </c>
      <c r="D460" t="b">
        <v>0</v>
      </c>
      <c r="E460" t="s">
        <v>21973</v>
      </c>
      <c r="F460" t="str">
        <f>MID($E460,1,1)</f>
        <v>F</v>
      </c>
      <c r="G460" t="str">
        <f>IFERROR(MID($E460,SEARCH("/",$E460,SEARCH("/",$E460)+1)+1,1),"")</f>
        <v>P</v>
      </c>
      <c r="H460" t="s">
        <v>16</v>
      </c>
      <c r="I460">
        <v>37</v>
      </c>
      <c r="J460" t="b">
        <v>0</v>
      </c>
      <c r="K460" s="7">
        <v>50</v>
      </c>
      <c r="L460" s="7">
        <v>0</v>
      </c>
      <c r="M460" s="7">
        <v>343</v>
      </c>
      <c r="N460" s="7">
        <v>2205</v>
      </c>
      <c r="O460" s="7">
        <v>0</v>
      </c>
      <c r="P460" s="7">
        <f>SUM(dane3[[#This Row],[RoomService]:[VRDeck]])</f>
        <v>2598</v>
      </c>
      <c r="Q460" t="s">
        <v>21974</v>
      </c>
      <c r="R460" t="b">
        <v>0</v>
      </c>
    </row>
    <row r="461" spans="1:18" x14ac:dyDescent="0.3">
      <c r="A461" t="s">
        <v>14835</v>
      </c>
      <c r="B461">
        <f>MID(dane3[[#This Row],[PassengerId]],1,4)+0</f>
        <v>5802</v>
      </c>
      <c r="C461" t="s">
        <v>53</v>
      </c>
      <c r="D461" t="b">
        <v>0</v>
      </c>
      <c r="E461" t="s">
        <v>14836</v>
      </c>
      <c r="F461" t="str">
        <f>MID($E461,1,1)</f>
        <v>D</v>
      </c>
      <c r="G461" t="str">
        <f>IFERROR(MID($E461,SEARCH("/",$E461,SEARCH("/",$E461)+1)+1,1),"")</f>
        <v>S</v>
      </c>
      <c r="H461" t="s">
        <v>16</v>
      </c>
      <c r="I461">
        <v>44</v>
      </c>
      <c r="J461" t="b">
        <v>0</v>
      </c>
      <c r="K461" s="7">
        <v>815</v>
      </c>
      <c r="L461" s="7">
        <v>219</v>
      </c>
      <c r="M461" s="7">
        <v>22</v>
      </c>
      <c r="N461" s="7">
        <v>0</v>
      </c>
      <c r="O461" s="7">
        <v>0</v>
      </c>
      <c r="P461" s="7">
        <f>SUM(dane3[[#This Row],[RoomService]:[VRDeck]])</f>
        <v>1056</v>
      </c>
      <c r="Q461" t="s">
        <v>14837</v>
      </c>
      <c r="R461" t="b">
        <v>1</v>
      </c>
    </row>
    <row r="462" spans="1:18" x14ac:dyDescent="0.3">
      <c r="A462" t="s">
        <v>12360</v>
      </c>
      <c r="B462">
        <f>MID(dane3[[#This Row],[PassengerId]],1,4)+0</f>
        <v>4818</v>
      </c>
      <c r="C462" t="s">
        <v>53</v>
      </c>
      <c r="D462" t="b">
        <v>0</v>
      </c>
      <c r="E462" t="s">
        <v>12361</v>
      </c>
      <c r="F462" t="str">
        <f>MID($E462,1,1)</f>
        <v>D</v>
      </c>
      <c r="G462" t="str">
        <f>IFERROR(MID($E462,SEARCH("/",$E462,SEARCH("/",$E462)+1)+1,1),"")</f>
        <v>S</v>
      </c>
      <c r="H462" t="s">
        <v>16</v>
      </c>
      <c r="I462">
        <v>65</v>
      </c>
      <c r="J462" t="b">
        <v>0</v>
      </c>
      <c r="K462" s="7">
        <v>588</v>
      </c>
      <c r="L462" s="7">
        <v>196</v>
      </c>
      <c r="M462" s="7">
        <v>272</v>
      </c>
      <c r="N462" s="7">
        <v>0</v>
      </c>
      <c r="O462" s="7">
        <v>0</v>
      </c>
      <c r="P462" s="7">
        <f>SUM(dane3[[#This Row],[RoomService]:[VRDeck]])</f>
        <v>1056</v>
      </c>
      <c r="Q462" t="s">
        <v>12362</v>
      </c>
      <c r="R462" t="b">
        <v>1</v>
      </c>
    </row>
    <row r="463" spans="1:18" x14ac:dyDescent="0.3">
      <c r="A463" t="s">
        <v>1279</v>
      </c>
      <c r="B463">
        <f>MID(dane3[[#This Row],[PassengerId]],1,4)+0</f>
        <v>501</v>
      </c>
      <c r="C463" t="s">
        <v>14</v>
      </c>
      <c r="D463" t="b">
        <v>0</v>
      </c>
      <c r="E463" t="s">
        <v>1280</v>
      </c>
      <c r="F463" t="str">
        <f>MID($E463,1,1)</f>
        <v>E</v>
      </c>
      <c r="G463" t="str">
        <f>IFERROR(MID($E463,SEARCH("/",$E463,SEARCH("/",$E463)+1)+1,1),"")</f>
        <v>P</v>
      </c>
      <c r="H463" t="s">
        <v>16</v>
      </c>
      <c r="I463">
        <v>42</v>
      </c>
      <c r="J463" t="b">
        <v>0</v>
      </c>
      <c r="K463" s="7">
        <v>0</v>
      </c>
      <c r="L463" s="7">
        <v>929</v>
      </c>
      <c r="M463" s="7">
        <v>967</v>
      </c>
      <c r="N463" s="7">
        <v>0</v>
      </c>
      <c r="O463" s="7">
        <v>481</v>
      </c>
      <c r="P463" s="7">
        <f>SUM(dane3[[#This Row],[RoomService]:[VRDeck]])</f>
        <v>2377</v>
      </c>
      <c r="Q463" t="s">
        <v>1281</v>
      </c>
      <c r="R463" t="b">
        <v>0</v>
      </c>
    </row>
    <row r="464" spans="1:18" x14ac:dyDescent="0.3">
      <c r="A464" t="s">
        <v>3726</v>
      </c>
      <c r="B464">
        <f>MID(dane3[[#This Row],[PassengerId]],1,4)+0</f>
        <v>1439</v>
      </c>
      <c r="C464" t="s">
        <v>53</v>
      </c>
      <c r="D464" t="b">
        <v>0</v>
      </c>
      <c r="E464" t="s">
        <v>3727</v>
      </c>
      <c r="F464" t="str">
        <f>MID($E464,1,1)</f>
        <v>F</v>
      </c>
      <c r="G464" t="str">
        <f>IFERROR(MID($E464,SEARCH("/",$E464,SEARCH("/",$E464)+1)+1,1),"")</f>
        <v>S</v>
      </c>
      <c r="H464" t="s">
        <v>16</v>
      </c>
      <c r="I464">
        <v>41</v>
      </c>
      <c r="J464" t="b">
        <v>0</v>
      </c>
      <c r="K464" s="7">
        <v>112</v>
      </c>
      <c r="L464" s="7">
        <v>186</v>
      </c>
      <c r="M464" s="7">
        <v>228</v>
      </c>
      <c r="N464" s="7">
        <v>760</v>
      </c>
      <c r="O464" s="7">
        <v>0</v>
      </c>
      <c r="P464" s="7">
        <f>SUM(dane3[[#This Row],[RoomService]:[VRDeck]])</f>
        <v>1286</v>
      </c>
      <c r="Q464" t="s">
        <v>3728</v>
      </c>
      <c r="R464" t="b">
        <v>0</v>
      </c>
    </row>
    <row r="465" spans="1:18" x14ac:dyDescent="0.3">
      <c r="A465" t="s">
        <v>21523</v>
      </c>
      <c r="B465">
        <f>MID(dane3[[#This Row],[PassengerId]],1,4)+0</f>
        <v>8406</v>
      </c>
      <c r="C465" t="s">
        <v>53</v>
      </c>
      <c r="D465" t="b">
        <v>0</v>
      </c>
      <c r="E465" t="s">
        <v>21524</v>
      </c>
      <c r="F465" t="str">
        <f>MID($E465,1,1)</f>
        <v>D</v>
      </c>
      <c r="G465" t="str">
        <f>IFERROR(MID($E465,SEARCH("/",$E465,SEARCH("/",$E465)+1)+1,1),"")</f>
        <v>S</v>
      </c>
      <c r="H465" t="s">
        <v>16</v>
      </c>
      <c r="I465">
        <v>21</v>
      </c>
      <c r="J465" t="b">
        <v>0</v>
      </c>
      <c r="K465" s="7">
        <v>1214</v>
      </c>
      <c r="L465" s="7">
        <v>179</v>
      </c>
      <c r="M465" s="7">
        <v>566</v>
      </c>
      <c r="N465" s="7">
        <v>0</v>
      </c>
      <c r="O465" s="7">
        <v>619</v>
      </c>
      <c r="P465" s="7">
        <f>SUM(dane3[[#This Row],[RoomService]:[VRDeck]])</f>
        <v>2578</v>
      </c>
      <c r="Q465" t="s">
        <v>21525</v>
      </c>
      <c r="R465" t="b">
        <v>0</v>
      </c>
    </row>
    <row r="466" spans="1:18" x14ac:dyDescent="0.3">
      <c r="A466" t="s">
        <v>12827</v>
      </c>
      <c r="B466">
        <f>MID(dane3[[#This Row],[PassengerId]],1,4)+0</f>
        <v>5010</v>
      </c>
      <c r="C466" t="s">
        <v>53</v>
      </c>
      <c r="D466" t="b">
        <v>0</v>
      </c>
      <c r="E466" t="s">
        <v>12828</v>
      </c>
      <c r="F466" t="str">
        <f>MID($E466,1,1)</f>
        <v>F</v>
      </c>
      <c r="G466" t="str">
        <f>IFERROR(MID($E466,SEARCH("/",$E466,SEARCH("/",$E466)+1)+1,1),"")</f>
        <v>P</v>
      </c>
      <c r="H466" t="s">
        <v>16</v>
      </c>
      <c r="I466">
        <v>26</v>
      </c>
      <c r="J466" t="b">
        <v>1</v>
      </c>
      <c r="K466" s="7">
        <v>1033</v>
      </c>
      <c r="L466" s="7">
        <v>172</v>
      </c>
      <c r="M466" s="7">
        <v>26</v>
      </c>
      <c r="N466" s="7">
        <v>0</v>
      </c>
      <c r="O466" s="7">
        <v>518</v>
      </c>
      <c r="P466" s="7">
        <f>SUM(dane3[[#This Row],[RoomService]:[VRDeck]])</f>
        <v>1749</v>
      </c>
      <c r="Q466" t="s">
        <v>12829</v>
      </c>
      <c r="R466" t="b">
        <v>0</v>
      </c>
    </row>
    <row r="467" spans="1:18" x14ac:dyDescent="0.3">
      <c r="A467" t="s">
        <v>10647</v>
      </c>
      <c r="B467">
        <f>MID(dane3[[#This Row],[PassengerId]],1,4)+0</f>
        <v>4172</v>
      </c>
      <c r="C467" t="s">
        <v>53</v>
      </c>
      <c r="D467" t="b">
        <v>0</v>
      </c>
      <c r="E467" t="s">
        <v>10648</v>
      </c>
      <c r="F467" t="str">
        <f>MID($E467,1,1)</f>
        <v>D</v>
      </c>
      <c r="G467" t="str">
        <f>IFERROR(MID($E467,SEARCH("/",$E467,SEARCH("/",$E467)+1)+1,1),"")</f>
        <v>P</v>
      </c>
      <c r="H467" t="s">
        <v>16</v>
      </c>
      <c r="I467">
        <v>19</v>
      </c>
      <c r="J467" t="b">
        <v>0</v>
      </c>
      <c r="K467" s="7">
        <v>154</v>
      </c>
      <c r="L467" s="7">
        <v>170</v>
      </c>
      <c r="M467" s="7">
        <v>2074</v>
      </c>
      <c r="N467" s="7">
        <v>0</v>
      </c>
      <c r="O467" s="7">
        <v>0</v>
      </c>
      <c r="P467" s="7">
        <f>SUM(dane3[[#This Row],[RoomService]:[VRDeck]])</f>
        <v>2398</v>
      </c>
      <c r="Q467" t="s">
        <v>10649</v>
      </c>
      <c r="R467" t="b">
        <v>1</v>
      </c>
    </row>
    <row r="468" spans="1:18" x14ac:dyDescent="0.3">
      <c r="A468" t="s">
        <v>1292</v>
      </c>
      <c r="B468">
        <f>MID(dane3[[#This Row],[PassengerId]],1,4)+0</f>
        <v>504</v>
      </c>
      <c r="C468" t="s">
        <v>14</v>
      </c>
      <c r="D468" t="b">
        <v>1</v>
      </c>
      <c r="E468" t="s">
        <v>1293</v>
      </c>
      <c r="F468" t="str">
        <f>MID($E468,1,1)</f>
        <v>B</v>
      </c>
      <c r="G468" t="str">
        <f>IFERROR(MID($E468,SEARCH("/",$E468,SEARCH("/",$E468)+1)+1,1),"")</f>
        <v>S</v>
      </c>
      <c r="H468" t="s">
        <v>46</v>
      </c>
      <c r="I468">
        <v>18</v>
      </c>
      <c r="J468" t="b">
        <v>0</v>
      </c>
      <c r="K468" s="7">
        <v>0</v>
      </c>
      <c r="L468" s="7">
        <v>0</v>
      </c>
      <c r="M468" s="7">
        <v>0</v>
      </c>
      <c r="N468" s="7">
        <v>0</v>
      </c>
      <c r="O468" s="7">
        <v>0</v>
      </c>
      <c r="P468" s="7">
        <f>SUM(dane3[[#This Row],[RoomService]:[VRDeck]])</f>
        <v>0</v>
      </c>
      <c r="Q468" t="s">
        <v>1294</v>
      </c>
      <c r="R468" t="b">
        <v>1</v>
      </c>
    </row>
    <row r="469" spans="1:18" x14ac:dyDescent="0.3">
      <c r="A469" t="s">
        <v>1295</v>
      </c>
      <c r="B469">
        <f>MID(dane3[[#This Row],[PassengerId]],1,4)+0</f>
        <v>504</v>
      </c>
      <c r="C469" t="s">
        <v>14</v>
      </c>
      <c r="D469" t="b">
        <v>1</v>
      </c>
      <c r="E469" t="s">
        <v>1293</v>
      </c>
      <c r="F469" t="str">
        <f>MID($E469,1,1)</f>
        <v>B</v>
      </c>
      <c r="G469" t="str">
        <f>IFERROR(MID($E469,SEARCH("/",$E469,SEARCH("/",$E469)+1)+1,1),"")</f>
        <v>S</v>
      </c>
      <c r="H469" t="s">
        <v>46</v>
      </c>
      <c r="I469">
        <v>54</v>
      </c>
      <c r="J469" t="b">
        <v>0</v>
      </c>
      <c r="K469" s="7">
        <v>0</v>
      </c>
      <c r="L469" s="7">
        <v>0</v>
      </c>
      <c r="M469" s="7">
        <v>0</v>
      </c>
      <c r="N469" s="7">
        <v>0</v>
      </c>
      <c r="O469" s="7">
        <v>0</v>
      </c>
      <c r="P469" s="7">
        <f>SUM(dane3[[#This Row],[RoomService]:[VRDeck]])</f>
        <v>0</v>
      </c>
      <c r="Q469" t="s">
        <v>1296</v>
      </c>
      <c r="R469" t="b">
        <v>1</v>
      </c>
    </row>
    <row r="470" spans="1:18" x14ac:dyDescent="0.3">
      <c r="A470" t="s">
        <v>1959</v>
      </c>
      <c r="B470">
        <f>MID(dane3[[#This Row],[PassengerId]],1,4)+0</f>
        <v>753</v>
      </c>
      <c r="C470" t="s">
        <v>14</v>
      </c>
      <c r="D470" t="b">
        <v>1</v>
      </c>
      <c r="E470" t="s">
        <v>1960</v>
      </c>
      <c r="F470" t="str">
        <f>MID($E470,1,1)</f>
        <v>A</v>
      </c>
      <c r="G470" t="str">
        <f>IFERROR(MID($E470,SEARCH("/",$E470,SEARCH("/",$E470)+1)+1,1),"")</f>
        <v>P</v>
      </c>
      <c r="H470" t="s">
        <v>46</v>
      </c>
      <c r="I470">
        <v>34</v>
      </c>
      <c r="J470" t="b">
        <v>0</v>
      </c>
      <c r="K470" s="7">
        <v>0</v>
      </c>
      <c r="L470" s="7">
        <v>0</v>
      </c>
      <c r="M470" s="7">
        <v>0</v>
      </c>
      <c r="N470" s="7">
        <v>0</v>
      </c>
      <c r="O470" s="7">
        <v>0</v>
      </c>
      <c r="P470" s="7">
        <f>SUM(dane3[[#This Row],[RoomService]:[VRDeck]])</f>
        <v>0</v>
      </c>
      <c r="Q470" t="s">
        <v>1961</v>
      </c>
      <c r="R470" t="b">
        <v>1</v>
      </c>
    </row>
    <row r="471" spans="1:18" x14ac:dyDescent="0.3">
      <c r="A471" t="s">
        <v>1299</v>
      </c>
      <c r="B471">
        <f>MID(dane3[[#This Row],[PassengerId]],1,4)+0</f>
        <v>504</v>
      </c>
      <c r="C471" t="s">
        <v>14</v>
      </c>
      <c r="D471" t="b">
        <v>0</v>
      </c>
      <c r="E471" t="s">
        <v>1293</v>
      </c>
      <c r="F471" t="str">
        <f>MID($E471,1,1)</f>
        <v>B</v>
      </c>
      <c r="G471" t="str">
        <f>IFERROR(MID($E471,SEARCH("/",$E471,SEARCH("/",$E471)+1)+1,1),"")</f>
        <v>S</v>
      </c>
      <c r="H471" t="s">
        <v>16</v>
      </c>
      <c r="I471">
        <v>64</v>
      </c>
      <c r="J471" t="b">
        <v>0</v>
      </c>
      <c r="K471" s="7">
        <v>0</v>
      </c>
      <c r="L471" s="7">
        <v>1737</v>
      </c>
      <c r="M471" s="7">
        <v>11</v>
      </c>
      <c r="N471" s="7">
        <v>401</v>
      </c>
      <c r="O471" s="7">
        <v>752</v>
      </c>
      <c r="P471" s="7">
        <f>SUM(dane3[[#This Row],[RoomService]:[VRDeck]])</f>
        <v>2901</v>
      </c>
      <c r="Q471" t="s">
        <v>1300</v>
      </c>
      <c r="R471" t="b">
        <v>0</v>
      </c>
    </row>
    <row r="472" spans="1:18" x14ac:dyDescent="0.3">
      <c r="A472" t="s">
        <v>1301</v>
      </c>
      <c r="B472">
        <f>MID(dane3[[#This Row],[PassengerId]],1,4)+0</f>
        <v>504</v>
      </c>
      <c r="C472" t="s">
        <v>14</v>
      </c>
      <c r="D472" t="b">
        <v>1</v>
      </c>
      <c r="E472" t="s">
        <v>1293</v>
      </c>
      <c r="F472" t="str">
        <f>MID($E472,1,1)</f>
        <v>B</v>
      </c>
      <c r="G472" t="str">
        <f>IFERROR(MID($E472,SEARCH("/",$E472,SEARCH("/",$E472)+1)+1,1),"")</f>
        <v>S</v>
      </c>
      <c r="H472" t="s">
        <v>46</v>
      </c>
      <c r="I472">
        <v>18</v>
      </c>
      <c r="J472" t="b">
        <v>0</v>
      </c>
      <c r="K472" s="7">
        <v>0</v>
      </c>
      <c r="L472" s="7">
        <v>0</v>
      </c>
      <c r="M472" s="7">
        <v>0</v>
      </c>
      <c r="N472" s="7">
        <v>0</v>
      </c>
      <c r="O472" s="7">
        <v>0</v>
      </c>
      <c r="P472" s="7">
        <f>SUM(dane3[[#This Row],[RoomService]:[VRDeck]])</f>
        <v>0</v>
      </c>
      <c r="Q472" t="s">
        <v>1302</v>
      </c>
      <c r="R472" t="b">
        <v>1</v>
      </c>
    </row>
    <row r="473" spans="1:18" x14ac:dyDescent="0.3">
      <c r="A473" t="s">
        <v>1303</v>
      </c>
      <c r="B473">
        <f>MID(dane3[[#This Row],[PassengerId]],1,4)+0</f>
        <v>504</v>
      </c>
      <c r="C473" t="s">
        <v>14</v>
      </c>
      <c r="D473" t="b">
        <v>1</v>
      </c>
      <c r="E473" t="s">
        <v>1293</v>
      </c>
      <c r="F473" t="str">
        <f>MID($E473,1,1)</f>
        <v>B</v>
      </c>
      <c r="G473" t="str">
        <f>IFERROR(MID($E473,SEARCH("/",$E473,SEARCH("/",$E473)+1)+1,1),"")</f>
        <v>S</v>
      </c>
      <c r="H473" t="s">
        <v>46</v>
      </c>
      <c r="I473">
        <v>53</v>
      </c>
      <c r="J473" t="b">
        <v>0</v>
      </c>
      <c r="K473" s="7">
        <v>0</v>
      </c>
      <c r="L473" s="7">
        <v>0</v>
      </c>
      <c r="M473" s="7">
        <v>0</v>
      </c>
      <c r="N473" s="7">
        <v>0</v>
      </c>
      <c r="O473" s="7">
        <v>0</v>
      </c>
      <c r="P473" s="7">
        <f>SUM(dane3[[#This Row],[RoomService]:[VRDeck]])</f>
        <v>0</v>
      </c>
      <c r="Q473" t="s">
        <v>1304</v>
      </c>
      <c r="R473" t="b">
        <v>1</v>
      </c>
    </row>
    <row r="474" spans="1:18" x14ac:dyDescent="0.3">
      <c r="A474" t="s">
        <v>21921</v>
      </c>
      <c r="B474">
        <f>MID(dane3[[#This Row],[PassengerId]],1,4)+0</f>
        <v>8585</v>
      </c>
      <c r="C474" t="s">
        <v>53</v>
      </c>
      <c r="D474" t="b">
        <v>0</v>
      </c>
      <c r="E474" t="s">
        <v>21922</v>
      </c>
      <c r="F474" t="str">
        <f>MID($E474,1,1)</f>
        <v>D</v>
      </c>
      <c r="G474" t="str">
        <f>IFERROR(MID($E474,SEARCH("/",$E474,SEARCH("/",$E474)+1)+1,1),"")</f>
        <v>S</v>
      </c>
      <c r="H474" t="s">
        <v>16</v>
      </c>
      <c r="I474">
        <v>50</v>
      </c>
      <c r="J474" t="b">
        <v>0</v>
      </c>
      <c r="K474" s="7">
        <v>748</v>
      </c>
      <c r="L474" s="7">
        <v>164</v>
      </c>
      <c r="M474" s="7">
        <v>269</v>
      </c>
      <c r="N474" s="7">
        <v>0</v>
      </c>
      <c r="O474" s="7">
        <v>0</v>
      </c>
      <c r="P474" s="7">
        <f>SUM(dane3[[#This Row],[RoomService]:[VRDeck]])</f>
        <v>1181</v>
      </c>
      <c r="Q474" t="s">
        <v>21923</v>
      </c>
      <c r="R474" t="b">
        <v>0</v>
      </c>
    </row>
    <row r="475" spans="1:18" x14ac:dyDescent="0.3">
      <c r="A475" t="s">
        <v>1308</v>
      </c>
      <c r="B475">
        <f>MID(dane3[[#This Row],[PassengerId]],1,4)+0</f>
        <v>507</v>
      </c>
      <c r="C475" t="s">
        <v>19</v>
      </c>
      <c r="D475" t="b">
        <v>0</v>
      </c>
      <c r="E475" t="s">
        <v>1309</v>
      </c>
      <c r="F475" t="str">
        <f>MID($E475,1,1)</f>
        <v>G</v>
      </c>
      <c r="G475" t="str">
        <f>IFERROR(MID($E475,SEARCH("/",$E475,SEARCH("/",$E475)+1)+1,1),"")</f>
        <v>S</v>
      </c>
      <c r="H475" t="s">
        <v>16</v>
      </c>
      <c r="I475">
        <v>39</v>
      </c>
      <c r="J475" t="b">
        <v>0</v>
      </c>
      <c r="K475" s="7">
        <v>0</v>
      </c>
      <c r="L475" s="7">
        <v>0</v>
      </c>
      <c r="M475" s="7">
        <v>0</v>
      </c>
      <c r="N475" s="7">
        <v>0</v>
      </c>
      <c r="O475" s="7">
        <v>0</v>
      </c>
      <c r="P475" s="7">
        <f>SUM(dane3[[#This Row],[RoomService]:[VRDeck]])</f>
        <v>0</v>
      </c>
      <c r="Q475" t="s">
        <v>1310</v>
      </c>
      <c r="R475" t="b">
        <v>1</v>
      </c>
    </row>
    <row r="476" spans="1:18" x14ac:dyDescent="0.3">
      <c r="A476" t="s">
        <v>1311</v>
      </c>
      <c r="B476">
        <f>MID(dane3[[#This Row],[PassengerId]],1,4)+0</f>
        <v>510</v>
      </c>
      <c r="C476" t="s">
        <v>14</v>
      </c>
      <c r="D476" t="b">
        <v>0</v>
      </c>
      <c r="E476" t="s">
        <v>1312</v>
      </c>
      <c r="F476" t="str">
        <f>MID($E476,1,1)</f>
        <v>C</v>
      </c>
      <c r="G476" t="str">
        <f>IFERROR(MID($E476,SEARCH("/",$E476,SEARCH("/",$E476)+1)+1,1),"")</f>
        <v>P</v>
      </c>
      <c r="H476" t="s">
        <v>16</v>
      </c>
      <c r="I476">
        <v>59</v>
      </c>
      <c r="J476" t="b">
        <v>0</v>
      </c>
      <c r="K476" s="7">
        <v>0</v>
      </c>
      <c r="L476" s="7">
        <v>16521</v>
      </c>
      <c r="M476" s="7">
        <v>0</v>
      </c>
      <c r="N476" s="7">
        <v>323</v>
      </c>
      <c r="O476" s="7">
        <v>0</v>
      </c>
      <c r="P476" s="7">
        <f>SUM(dane3[[#This Row],[RoomService]:[VRDeck]])</f>
        <v>16844</v>
      </c>
      <c r="Q476" t="s">
        <v>1313</v>
      </c>
      <c r="R476" t="b">
        <v>1</v>
      </c>
    </row>
    <row r="477" spans="1:18" x14ac:dyDescent="0.3">
      <c r="A477" t="s">
        <v>1314</v>
      </c>
      <c r="B477">
        <f>MID(dane3[[#This Row],[PassengerId]],1,4)+0</f>
        <v>512</v>
      </c>
      <c r="C477" t="s">
        <v>14</v>
      </c>
      <c r="D477" t="b">
        <v>0</v>
      </c>
      <c r="E477" t="s">
        <v>1315</v>
      </c>
      <c r="F477" t="str">
        <f>MID($E477,1,1)</f>
        <v>D</v>
      </c>
      <c r="G477" t="str">
        <f>IFERROR(MID($E477,SEARCH("/",$E477,SEARCH("/",$E477)+1)+1,1),"")</f>
        <v>S</v>
      </c>
      <c r="H477" t="s">
        <v>46</v>
      </c>
      <c r="I477">
        <v>32</v>
      </c>
      <c r="J477" t="b">
        <v>0</v>
      </c>
      <c r="K477" s="7">
        <v>0</v>
      </c>
      <c r="L477" s="7">
        <v>5755</v>
      </c>
      <c r="M477" s="7">
        <v>0</v>
      </c>
      <c r="N477" s="7">
        <v>59</v>
      </c>
      <c r="O477" s="7">
        <v>122</v>
      </c>
      <c r="P477" s="7">
        <f>SUM(dane3[[#This Row],[RoomService]:[VRDeck]])</f>
        <v>5936</v>
      </c>
      <c r="Q477" t="s">
        <v>1316</v>
      </c>
      <c r="R477" t="b">
        <v>1</v>
      </c>
    </row>
    <row r="478" spans="1:18" x14ac:dyDescent="0.3">
      <c r="A478" t="s">
        <v>1317</v>
      </c>
      <c r="B478">
        <f>MID(dane3[[#This Row],[PassengerId]],1,4)+0</f>
        <v>512</v>
      </c>
      <c r="C478" t="s">
        <v>14</v>
      </c>
      <c r="D478" t="b">
        <v>1</v>
      </c>
      <c r="E478" t="s">
        <v>1315</v>
      </c>
      <c r="F478" t="str">
        <f>MID($E478,1,1)</f>
        <v>D</v>
      </c>
      <c r="G478" t="str">
        <f>IFERROR(MID($E478,SEARCH("/",$E478,SEARCH("/",$E478)+1)+1,1),"")</f>
        <v>S</v>
      </c>
      <c r="H478" t="s">
        <v>16</v>
      </c>
      <c r="I478">
        <v>55</v>
      </c>
      <c r="J478" t="b">
        <v>0</v>
      </c>
      <c r="K478" s="7">
        <v>0</v>
      </c>
      <c r="L478" s="7">
        <v>0</v>
      </c>
      <c r="M478" s="7">
        <v>0</v>
      </c>
      <c r="N478" s="7">
        <v>0</v>
      </c>
      <c r="O478" s="7">
        <v>0</v>
      </c>
      <c r="P478" s="7">
        <f>SUM(dane3[[#This Row],[RoomService]:[VRDeck]])</f>
        <v>0</v>
      </c>
      <c r="Q478" t="s">
        <v>1318</v>
      </c>
      <c r="R478" t="b">
        <v>1</v>
      </c>
    </row>
    <row r="479" spans="1:18" x14ac:dyDescent="0.3">
      <c r="A479" t="s">
        <v>1319</v>
      </c>
      <c r="B479">
        <f>MID(dane3[[#This Row],[PassengerId]],1,4)+0</f>
        <v>513</v>
      </c>
      <c r="C479" t="s">
        <v>19</v>
      </c>
      <c r="D479" t="b">
        <v>1</v>
      </c>
      <c r="E479" t="s">
        <v>1320</v>
      </c>
      <c r="F479" t="str">
        <f>MID($E479,1,1)</f>
        <v>G</v>
      </c>
      <c r="G479" t="str">
        <f>IFERROR(MID($E479,SEARCH("/",$E479,SEARCH("/",$E479)+1)+1,1),"")</f>
        <v>P</v>
      </c>
      <c r="H479" t="s">
        <v>32</v>
      </c>
      <c r="I479">
        <v>21</v>
      </c>
      <c r="J479" t="b">
        <v>0</v>
      </c>
      <c r="K479" s="7">
        <v>0</v>
      </c>
      <c r="L479" s="7">
        <v>0</v>
      </c>
      <c r="M479" s="7">
        <v>0</v>
      </c>
      <c r="N479" s="7">
        <v>0</v>
      </c>
      <c r="O479" s="7">
        <v>0</v>
      </c>
      <c r="P479" s="7">
        <f>SUM(dane3[[#This Row],[RoomService]:[VRDeck]])</f>
        <v>0</v>
      </c>
      <c r="Q479" t="s">
        <v>1321</v>
      </c>
      <c r="R479" t="b">
        <v>1</v>
      </c>
    </row>
    <row r="480" spans="1:18" x14ac:dyDescent="0.3">
      <c r="A480" t="s">
        <v>1322</v>
      </c>
      <c r="B480">
        <f>MID(dane3[[#This Row],[PassengerId]],1,4)+0</f>
        <v>515</v>
      </c>
      <c r="C480" t="s">
        <v>14</v>
      </c>
      <c r="D480" t="b">
        <v>1</v>
      </c>
      <c r="E480" t="s">
        <v>1323</v>
      </c>
      <c r="F480" t="str">
        <f>MID($E480,1,1)</f>
        <v>B</v>
      </c>
      <c r="G480" t="str">
        <f>IFERROR(MID($E480,SEARCH("/",$E480,SEARCH("/",$E480)+1)+1,1),"")</f>
        <v>S</v>
      </c>
      <c r="H480" t="s">
        <v>16</v>
      </c>
      <c r="I480">
        <v>50</v>
      </c>
      <c r="J480" t="b">
        <v>0</v>
      </c>
      <c r="K480" s="7">
        <v>0</v>
      </c>
      <c r="L480" s="7">
        <v>0</v>
      </c>
      <c r="M480" s="7">
        <v>0</v>
      </c>
      <c r="N480" s="7">
        <v>0</v>
      </c>
      <c r="O480" s="7">
        <v>0</v>
      </c>
      <c r="P480" s="7">
        <f>SUM(dane3[[#This Row],[RoomService]:[VRDeck]])</f>
        <v>0</v>
      </c>
      <c r="Q480" t="s">
        <v>1324</v>
      </c>
      <c r="R480" t="b">
        <v>1</v>
      </c>
    </row>
    <row r="481" spans="1:18" x14ac:dyDescent="0.3">
      <c r="A481" t="s">
        <v>1325</v>
      </c>
      <c r="B481">
        <f>MID(dane3[[#This Row],[PassengerId]],1,4)+0</f>
        <v>516</v>
      </c>
      <c r="C481" t="s">
        <v>14</v>
      </c>
      <c r="D481" t="b">
        <v>0</v>
      </c>
      <c r="E481" t="s">
        <v>1326</v>
      </c>
      <c r="F481" t="str">
        <f>MID($E481,1,1)</f>
        <v>A</v>
      </c>
      <c r="G481" t="str">
        <f>IFERROR(MID($E481,SEARCH("/",$E481,SEARCH("/",$E481)+1)+1,1),"")</f>
        <v>S</v>
      </c>
      <c r="H481" t="s">
        <v>46</v>
      </c>
      <c r="I481">
        <v>55</v>
      </c>
      <c r="J481" t="b">
        <v>0</v>
      </c>
      <c r="K481" s="7">
        <v>113</v>
      </c>
      <c r="L481" s="7">
        <v>2492</v>
      </c>
      <c r="M481" s="7">
        <v>41</v>
      </c>
      <c r="N481" s="7">
        <v>0</v>
      </c>
      <c r="O481" s="7">
        <v>2376</v>
      </c>
      <c r="P481" s="7">
        <f>SUM(dane3[[#This Row],[RoomService]:[VRDeck]])</f>
        <v>5022</v>
      </c>
      <c r="Q481" t="s">
        <v>1327</v>
      </c>
      <c r="R481" t="b">
        <v>0</v>
      </c>
    </row>
    <row r="482" spans="1:18" x14ac:dyDescent="0.3">
      <c r="A482" t="s">
        <v>1328</v>
      </c>
      <c r="B482">
        <f>MID(dane3[[#This Row],[PassengerId]],1,4)+0</f>
        <v>517</v>
      </c>
      <c r="C482" t="s">
        <v>19</v>
      </c>
      <c r="D482" t="b">
        <v>0</v>
      </c>
      <c r="E482" t="s">
        <v>1329</v>
      </c>
      <c r="F482" t="str">
        <f>MID($E482,1,1)</f>
        <v>F</v>
      </c>
      <c r="G482" t="str">
        <f>IFERROR(MID($E482,SEARCH("/",$E482,SEARCH("/",$E482)+1)+1,1),"")</f>
        <v>P</v>
      </c>
      <c r="H482" t="s">
        <v>16</v>
      </c>
      <c r="I482">
        <v>29</v>
      </c>
      <c r="J482" t="b">
        <v>0</v>
      </c>
      <c r="K482" s="7">
        <v>1445</v>
      </c>
      <c r="L482" s="7">
        <v>0</v>
      </c>
      <c r="M482" s="7">
        <v>1</v>
      </c>
      <c r="N482" s="7">
        <v>2</v>
      </c>
      <c r="O482" s="7">
        <v>73</v>
      </c>
      <c r="P482" s="7">
        <f>SUM(dane3[[#This Row],[RoomService]:[VRDeck]])</f>
        <v>1521</v>
      </c>
      <c r="Q482" t="s">
        <v>1330</v>
      </c>
      <c r="R482" t="b">
        <v>0</v>
      </c>
    </row>
    <row r="483" spans="1:18" x14ac:dyDescent="0.3">
      <c r="A483" t="s">
        <v>1395</v>
      </c>
      <c r="B483">
        <f>MID(dane3[[#This Row],[PassengerId]],1,4)+0</f>
        <v>540</v>
      </c>
      <c r="C483" t="s">
        <v>53</v>
      </c>
      <c r="D483" t="b">
        <v>0</v>
      </c>
      <c r="E483" t="s">
        <v>1393</v>
      </c>
      <c r="F483" t="str">
        <f>MID($E483,1,1)</f>
        <v>F</v>
      </c>
      <c r="G483" t="str">
        <f>IFERROR(MID($E483,SEARCH("/",$E483,SEARCH("/",$E483)+1)+1,1),"")</f>
        <v>S</v>
      </c>
      <c r="H483" t="s">
        <v>16</v>
      </c>
      <c r="I483">
        <v>17</v>
      </c>
      <c r="J483" t="b">
        <v>0</v>
      </c>
      <c r="K483" s="7">
        <v>1471</v>
      </c>
      <c r="L483" s="7">
        <v>0</v>
      </c>
      <c r="M483" s="7">
        <v>0</v>
      </c>
      <c r="N483" s="7">
        <v>45</v>
      </c>
      <c r="O483" s="7">
        <v>16</v>
      </c>
      <c r="P483" s="7">
        <f>SUM(dane3[[#This Row],[RoomService]:[VRDeck]])</f>
        <v>1532</v>
      </c>
      <c r="Q483" t="s">
        <v>1396</v>
      </c>
      <c r="R483" t="b">
        <v>0</v>
      </c>
    </row>
    <row r="484" spans="1:18" x14ac:dyDescent="0.3">
      <c r="A484" t="s">
        <v>1334</v>
      </c>
      <c r="B484">
        <f>MID(dane3[[#This Row],[PassengerId]],1,4)+0</f>
        <v>519</v>
      </c>
      <c r="C484" t="s">
        <v>19</v>
      </c>
      <c r="D484" t="b">
        <v>1</v>
      </c>
      <c r="E484" t="s">
        <v>1335</v>
      </c>
      <c r="F484" t="str">
        <f>MID($E484,1,1)</f>
        <v>G</v>
      </c>
      <c r="G484" t="str">
        <f>IFERROR(MID($E484,SEARCH("/",$E484,SEARCH("/",$E484)+1)+1,1),"")</f>
        <v>S</v>
      </c>
      <c r="H484" t="s">
        <v>16</v>
      </c>
      <c r="I484">
        <v>24</v>
      </c>
      <c r="J484" t="b">
        <v>0</v>
      </c>
      <c r="K484" s="7">
        <v>0</v>
      </c>
      <c r="L484" s="7">
        <v>0</v>
      </c>
      <c r="M484" s="7">
        <v>0</v>
      </c>
      <c r="N484" s="7">
        <v>0</v>
      </c>
      <c r="O484" s="7">
        <v>0</v>
      </c>
      <c r="P484" s="7">
        <f>SUM(dane3[[#This Row],[RoomService]:[VRDeck]])</f>
        <v>0</v>
      </c>
      <c r="Q484" t="s">
        <v>1336</v>
      </c>
      <c r="R484" t="b">
        <v>1</v>
      </c>
    </row>
    <row r="485" spans="1:18" x14ac:dyDescent="0.3">
      <c r="A485" t="s">
        <v>1337</v>
      </c>
      <c r="B485">
        <f>MID(dane3[[#This Row],[PassengerId]],1,4)+0</f>
        <v>520</v>
      </c>
      <c r="C485" t="s">
        <v>19</v>
      </c>
      <c r="D485" t="b">
        <v>0</v>
      </c>
      <c r="E485" t="s">
        <v>1338</v>
      </c>
      <c r="F485" t="str">
        <f>MID($E485,1,1)</f>
        <v>G</v>
      </c>
      <c r="G485" t="str">
        <f>IFERROR(MID($E485,SEARCH("/",$E485,SEARCH("/",$E485)+1)+1,1),"")</f>
        <v>S</v>
      </c>
      <c r="H485" t="s">
        <v>16</v>
      </c>
      <c r="I485">
        <v>55</v>
      </c>
      <c r="J485" t="b">
        <v>0</v>
      </c>
      <c r="K485" s="7">
        <v>62</v>
      </c>
      <c r="L485" s="7">
        <v>0</v>
      </c>
      <c r="M485" s="7">
        <v>0</v>
      </c>
      <c r="N485" s="7">
        <v>0</v>
      </c>
      <c r="O485" s="7">
        <v>0</v>
      </c>
      <c r="P485" s="7">
        <f>SUM(dane3[[#This Row],[RoomService]:[VRDeck]])</f>
        <v>62</v>
      </c>
      <c r="Q485" t="s">
        <v>1339</v>
      </c>
      <c r="R485" t="b">
        <v>0</v>
      </c>
    </row>
    <row r="486" spans="1:18" x14ac:dyDescent="0.3">
      <c r="A486" t="s">
        <v>1340</v>
      </c>
      <c r="B486">
        <f>MID(dane3[[#This Row],[PassengerId]],1,4)+0</f>
        <v>521</v>
      </c>
      <c r="C486" t="s">
        <v>19</v>
      </c>
      <c r="D486" t="b">
        <v>0</v>
      </c>
      <c r="E486" t="s">
        <v>1341</v>
      </c>
      <c r="F486" t="str">
        <f>MID($E486,1,1)</f>
        <v>E</v>
      </c>
      <c r="G486" t="str">
        <f>IFERROR(MID($E486,SEARCH("/",$E486,SEARCH("/",$E486)+1)+1,1),"")</f>
        <v>S</v>
      </c>
      <c r="H486" t="s">
        <v>16</v>
      </c>
      <c r="I486">
        <v>23</v>
      </c>
      <c r="J486" t="b">
        <v>0</v>
      </c>
      <c r="K486" s="7">
        <v>39</v>
      </c>
      <c r="L486" s="7">
        <v>263</v>
      </c>
      <c r="M486" s="7">
        <v>0</v>
      </c>
      <c r="N486" s="7">
        <v>0</v>
      </c>
      <c r="O486" s="7">
        <v>0</v>
      </c>
      <c r="P486" s="7">
        <f>SUM(dane3[[#This Row],[RoomService]:[VRDeck]])</f>
        <v>302</v>
      </c>
      <c r="Q486" t="s">
        <v>1342</v>
      </c>
      <c r="R486" t="b">
        <v>1</v>
      </c>
    </row>
    <row r="487" spans="1:18" x14ac:dyDescent="0.3">
      <c r="A487" t="s">
        <v>1343</v>
      </c>
      <c r="B487">
        <f>MID(dane3[[#This Row],[PassengerId]],1,4)+0</f>
        <v>522</v>
      </c>
      <c r="C487" t="s">
        <v>19</v>
      </c>
      <c r="D487" t="b">
        <v>0</v>
      </c>
      <c r="E487" t="s">
        <v>1344</v>
      </c>
      <c r="F487" t="str">
        <f>MID($E487,1,1)</f>
        <v>E</v>
      </c>
      <c r="G487" t="str">
        <f>IFERROR(MID($E487,SEARCH("/",$E487,SEARCH("/",$E487)+1)+1,1),"")</f>
        <v>P</v>
      </c>
      <c r="H487" t="s">
        <v>16</v>
      </c>
      <c r="I487">
        <v>42</v>
      </c>
      <c r="J487" t="b">
        <v>0</v>
      </c>
      <c r="K487" s="7">
        <v>0</v>
      </c>
      <c r="L487" s="7">
        <v>0</v>
      </c>
      <c r="M487" s="7">
        <v>750</v>
      </c>
      <c r="N487" s="7">
        <v>0</v>
      </c>
      <c r="O487" s="7">
        <v>156</v>
      </c>
      <c r="P487" s="7">
        <f>SUM(dane3[[#This Row],[RoomService]:[VRDeck]])</f>
        <v>906</v>
      </c>
      <c r="Q487" t="s">
        <v>1345</v>
      </c>
      <c r="R487" t="b">
        <v>0</v>
      </c>
    </row>
    <row r="488" spans="1:18" x14ac:dyDescent="0.3">
      <c r="A488" t="s">
        <v>1346</v>
      </c>
      <c r="B488">
        <f>MID(dane3[[#This Row],[PassengerId]],1,4)+0</f>
        <v>523</v>
      </c>
      <c r="C488" t="s">
        <v>19</v>
      </c>
      <c r="D488" t="b">
        <v>0</v>
      </c>
      <c r="E488" t="s">
        <v>1347</v>
      </c>
      <c r="F488" t="str">
        <f>MID($E488,1,1)</f>
        <v>E</v>
      </c>
      <c r="G488" t="str">
        <f>IFERROR(MID($E488,SEARCH("/",$E488,SEARCH("/",$E488)+1)+1,1),"")</f>
        <v>S</v>
      </c>
      <c r="H488" t="s">
        <v>16</v>
      </c>
      <c r="I488">
        <v>35</v>
      </c>
      <c r="J488" t="b">
        <v>0</v>
      </c>
      <c r="K488" s="7">
        <v>553</v>
      </c>
      <c r="L488" s="7">
        <v>213</v>
      </c>
      <c r="M488" s="7">
        <v>1733</v>
      </c>
      <c r="N488" s="7">
        <v>0</v>
      </c>
      <c r="O488" s="7">
        <v>6</v>
      </c>
      <c r="P488" s="7">
        <f>SUM(dane3[[#This Row],[RoomService]:[VRDeck]])</f>
        <v>2505</v>
      </c>
      <c r="Q488" t="s">
        <v>1348</v>
      </c>
      <c r="R488" t="b">
        <v>1</v>
      </c>
    </row>
    <row r="489" spans="1:18" x14ac:dyDescent="0.3">
      <c r="A489" t="s">
        <v>1349</v>
      </c>
      <c r="B489">
        <f>MID(dane3[[#This Row],[PassengerId]],1,4)+0</f>
        <v>525</v>
      </c>
      <c r="C489" t="s">
        <v>19</v>
      </c>
      <c r="D489" t="b">
        <v>1</v>
      </c>
      <c r="E489" t="s">
        <v>39</v>
      </c>
      <c r="F489" t="s">
        <v>23764</v>
      </c>
      <c r="G489" t="str">
        <f>IFERROR(MID($E489,SEARCH("/",$E489,SEARCH("/",$E489)+1)+1,1),"")</f>
        <v/>
      </c>
      <c r="H489" t="s">
        <v>16</v>
      </c>
      <c r="I489">
        <v>47</v>
      </c>
      <c r="J489" t="b">
        <v>0</v>
      </c>
      <c r="K489" s="7">
        <v>0</v>
      </c>
      <c r="L489" s="7">
        <v>0</v>
      </c>
      <c r="M489" s="7">
        <v>0</v>
      </c>
      <c r="N489" s="7">
        <v>0</v>
      </c>
      <c r="O489" s="7">
        <v>0</v>
      </c>
      <c r="P489" s="7">
        <f>SUM(dane3[[#This Row],[RoomService]:[VRDeck]])</f>
        <v>0</v>
      </c>
      <c r="Q489" t="s">
        <v>1350</v>
      </c>
      <c r="R489" t="b">
        <v>1</v>
      </c>
    </row>
    <row r="490" spans="1:18" x14ac:dyDescent="0.3">
      <c r="A490" t="s">
        <v>21592</v>
      </c>
      <c r="B490">
        <f>MID(dane3[[#This Row],[PassengerId]],1,4)+0</f>
        <v>8442</v>
      </c>
      <c r="C490" t="s">
        <v>53</v>
      </c>
      <c r="D490" t="b">
        <v>0</v>
      </c>
      <c r="E490" t="s">
        <v>21593</v>
      </c>
      <c r="F490" t="str">
        <f>MID($E490,1,1)</f>
        <v>E</v>
      </c>
      <c r="G490" t="str">
        <f>IFERROR(MID($E490,SEARCH("/",$E490,SEARCH("/",$E490)+1)+1,1),"")</f>
        <v>P</v>
      </c>
      <c r="H490" t="s">
        <v>16</v>
      </c>
      <c r="I490">
        <v>32</v>
      </c>
      <c r="J490" t="b">
        <v>0</v>
      </c>
      <c r="K490" s="7">
        <v>857</v>
      </c>
      <c r="L490" s="7">
        <v>158</v>
      </c>
      <c r="M490" s="7">
        <v>0</v>
      </c>
      <c r="N490" s="7">
        <v>33</v>
      </c>
      <c r="O490" s="7">
        <v>0</v>
      </c>
      <c r="P490" s="7">
        <f>SUM(dane3[[#This Row],[RoomService]:[VRDeck]])</f>
        <v>1048</v>
      </c>
      <c r="Q490" t="s">
        <v>21594</v>
      </c>
      <c r="R490" t="b">
        <v>0</v>
      </c>
    </row>
    <row r="491" spans="1:18" x14ac:dyDescent="0.3">
      <c r="A491" t="s">
        <v>1562</v>
      </c>
      <c r="B491">
        <f>MID(dane3[[#This Row],[PassengerId]],1,4)+0</f>
        <v>593</v>
      </c>
      <c r="C491" t="s">
        <v>53</v>
      </c>
      <c r="D491" t="b">
        <v>0</v>
      </c>
      <c r="E491" t="s">
        <v>1563</v>
      </c>
      <c r="F491" t="str">
        <f>MID($E491,1,1)</f>
        <v>D</v>
      </c>
      <c r="G491" t="str">
        <f>IFERROR(MID($E491,SEARCH("/",$E491,SEARCH("/",$E491)+1)+1,1),"")</f>
        <v>P</v>
      </c>
      <c r="H491" t="s">
        <v>16</v>
      </c>
      <c r="I491">
        <v>33</v>
      </c>
      <c r="J491" t="b">
        <v>1</v>
      </c>
      <c r="K491" s="7">
        <v>43</v>
      </c>
      <c r="L491" s="7">
        <v>152</v>
      </c>
      <c r="M491" s="7">
        <v>182</v>
      </c>
      <c r="N491" s="7">
        <v>1</v>
      </c>
      <c r="O491" s="7">
        <v>2005</v>
      </c>
      <c r="P491" s="7">
        <f>SUM(dane3[[#This Row],[RoomService]:[VRDeck]])</f>
        <v>2383</v>
      </c>
      <c r="Q491" t="s">
        <v>1564</v>
      </c>
      <c r="R491" t="b">
        <v>0</v>
      </c>
    </row>
    <row r="492" spans="1:18" x14ac:dyDescent="0.3">
      <c r="A492" t="s">
        <v>1356</v>
      </c>
      <c r="B492">
        <f>MID(dane3[[#This Row],[PassengerId]],1,4)+0</f>
        <v>528</v>
      </c>
      <c r="C492" t="s">
        <v>14</v>
      </c>
      <c r="D492" t="b">
        <v>0</v>
      </c>
      <c r="E492" t="s">
        <v>1357</v>
      </c>
      <c r="F492" t="str">
        <f>MID($E492,1,1)</f>
        <v>C</v>
      </c>
      <c r="G492" t="str">
        <f>IFERROR(MID($E492,SEARCH("/",$E492,SEARCH("/",$E492)+1)+1,1),"")</f>
        <v>P</v>
      </c>
      <c r="H492" t="s">
        <v>16</v>
      </c>
      <c r="I492">
        <v>46</v>
      </c>
      <c r="J492" t="b">
        <v>0</v>
      </c>
      <c r="K492" s="7">
        <v>0</v>
      </c>
      <c r="L492" s="7">
        <v>1119</v>
      </c>
      <c r="M492" s="7">
        <v>0</v>
      </c>
      <c r="N492" s="7">
        <v>3427</v>
      </c>
      <c r="O492" s="7">
        <v>6595</v>
      </c>
      <c r="P492" s="7">
        <f>SUM(dane3[[#This Row],[RoomService]:[VRDeck]])</f>
        <v>11141</v>
      </c>
      <c r="Q492" t="s">
        <v>1358</v>
      </c>
      <c r="R492" t="b">
        <v>0</v>
      </c>
    </row>
    <row r="493" spans="1:18" x14ac:dyDescent="0.3">
      <c r="A493" t="s">
        <v>1359</v>
      </c>
      <c r="B493">
        <f>MID(dane3[[#This Row],[PassengerId]],1,4)+0</f>
        <v>529</v>
      </c>
      <c r="C493" t="s">
        <v>19</v>
      </c>
      <c r="D493" t="b">
        <v>1</v>
      </c>
      <c r="E493" t="s">
        <v>1360</v>
      </c>
      <c r="F493" t="str">
        <f>MID($E493,1,1)</f>
        <v>G</v>
      </c>
      <c r="G493" t="str">
        <f>IFERROR(MID($E493,SEARCH("/",$E493,SEARCH("/",$E493)+1)+1,1),"")</f>
        <v>P</v>
      </c>
      <c r="H493" t="s">
        <v>32</v>
      </c>
      <c r="I493">
        <v>26</v>
      </c>
      <c r="J493" t="b">
        <v>0</v>
      </c>
      <c r="K493" s="7">
        <v>0</v>
      </c>
      <c r="L493" s="7">
        <v>0</v>
      </c>
      <c r="M493" s="7">
        <v>0</v>
      </c>
      <c r="N493" s="7">
        <v>0</v>
      </c>
      <c r="O493" s="7">
        <v>0</v>
      </c>
      <c r="P493" s="7">
        <f>SUM(dane3[[#This Row],[RoomService]:[VRDeck]])</f>
        <v>0</v>
      </c>
      <c r="Q493" t="s">
        <v>1361</v>
      </c>
      <c r="R493" t="b">
        <v>0</v>
      </c>
    </row>
    <row r="494" spans="1:18" x14ac:dyDescent="0.3">
      <c r="A494" t="s">
        <v>1362</v>
      </c>
      <c r="B494">
        <f>MID(dane3[[#This Row],[PassengerId]],1,4)+0</f>
        <v>531</v>
      </c>
      <c r="C494" t="s">
        <v>19</v>
      </c>
      <c r="D494" t="b">
        <v>1</v>
      </c>
      <c r="E494" t="s">
        <v>1363</v>
      </c>
      <c r="F494" t="str">
        <f>MID($E494,1,1)</f>
        <v>G</v>
      </c>
      <c r="G494" t="str">
        <f>IFERROR(MID($E494,SEARCH("/",$E494,SEARCH("/",$E494)+1)+1,1),"")</f>
        <v>P</v>
      </c>
      <c r="H494" t="s">
        <v>46</v>
      </c>
      <c r="I494">
        <v>1</v>
      </c>
      <c r="J494" t="b">
        <v>0</v>
      </c>
      <c r="K494" s="7">
        <v>0</v>
      </c>
      <c r="L494" s="7">
        <v>0</v>
      </c>
      <c r="M494" s="7">
        <v>0</v>
      </c>
      <c r="N494" s="7">
        <v>0</v>
      </c>
      <c r="O494" s="7">
        <v>0</v>
      </c>
      <c r="P494" s="7">
        <f>SUM(dane3[[#This Row],[RoomService]:[VRDeck]])</f>
        <v>0</v>
      </c>
      <c r="Q494" t="s">
        <v>1364</v>
      </c>
      <c r="R494" t="b">
        <v>0</v>
      </c>
    </row>
    <row r="495" spans="1:18" x14ac:dyDescent="0.3">
      <c r="A495" t="s">
        <v>1365</v>
      </c>
      <c r="B495">
        <f>MID(dane3[[#This Row],[PassengerId]],1,4)+0</f>
        <v>531</v>
      </c>
      <c r="C495" t="s">
        <v>19</v>
      </c>
      <c r="D495" t="b">
        <v>1</v>
      </c>
      <c r="E495" t="s">
        <v>1363</v>
      </c>
      <c r="F495" t="str">
        <f>MID($E495,1,1)</f>
        <v>G</v>
      </c>
      <c r="G495" t="str">
        <f>IFERROR(MID($E495,SEARCH("/",$E495,SEARCH("/",$E495)+1)+1,1),"")</f>
        <v>P</v>
      </c>
      <c r="H495" t="s">
        <v>46</v>
      </c>
      <c r="I495">
        <v>24</v>
      </c>
      <c r="J495" t="b">
        <v>0</v>
      </c>
      <c r="K495" s="7">
        <v>0</v>
      </c>
      <c r="L495" s="7">
        <v>0</v>
      </c>
      <c r="M495" s="7">
        <v>0</v>
      </c>
      <c r="N495" s="7">
        <v>0</v>
      </c>
      <c r="O495" s="7">
        <v>0</v>
      </c>
      <c r="P495" s="7">
        <f>SUM(dane3[[#This Row],[RoomService]:[VRDeck]])</f>
        <v>0</v>
      </c>
      <c r="Q495" t="s">
        <v>1366</v>
      </c>
      <c r="R495" t="b">
        <v>1</v>
      </c>
    </row>
    <row r="496" spans="1:18" x14ac:dyDescent="0.3">
      <c r="A496" t="s">
        <v>12184</v>
      </c>
      <c r="B496">
        <f>MID(dane3[[#This Row],[PassengerId]],1,4)+0</f>
        <v>4748</v>
      </c>
      <c r="C496" t="s">
        <v>53</v>
      </c>
      <c r="D496" t="b">
        <v>0</v>
      </c>
      <c r="E496" t="s">
        <v>12185</v>
      </c>
      <c r="F496" t="str">
        <f>MID($E496,1,1)</f>
        <v>D</v>
      </c>
      <c r="G496" t="str">
        <f>IFERROR(MID($E496,SEARCH("/",$E496,SEARCH("/",$E496)+1)+1,1),"")</f>
        <v>S</v>
      </c>
      <c r="H496" t="s">
        <v>16</v>
      </c>
      <c r="I496">
        <v>53</v>
      </c>
      <c r="J496" t="b">
        <v>0</v>
      </c>
      <c r="K496" s="7">
        <v>204</v>
      </c>
      <c r="L496" s="7">
        <v>142</v>
      </c>
      <c r="M496" s="7">
        <v>380</v>
      </c>
      <c r="N496" s="7">
        <v>38</v>
      </c>
      <c r="O496" s="7">
        <v>1</v>
      </c>
      <c r="P496" s="7">
        <f>SUM(dane3[[#This Row],[RoomService]:[VRDeck]])</f>
        <v>765</v>
      </c>
      <c r="Q496" t="s">
        <v>12186</v>
      </c>
      <c r="R496" t="b">
        <v>0</v>
      </c>
    </row>
    <row r="497" spans="1:18" x14ac:dyDescent="0.3">
      <c r="A497" t="s">
        <v>1370</v>
      </c>
      <c r="B497">
        <f>MID(dane3[[#This Row],[PassengerId]],1,4)+0</f>
        <v>534</v>
      </c>
      <c r="C497" t="s">
        <v>14</v>
      </c>
      <c r="D497" t="b">
        <v>0</v>
      </c>
      <c r="E497" t="s">
        <v>1371</v>
      </c>
      <c r="F497" t="str">
        <f>MID($E497,1,1)</f>
        <v>B</v>
      </c>
      <c r="G497" t="str">
        <f>IFERROR(MID($E497,SEARCH("/",$E497,SEARCH("/",$E497)+1)+1,1),"")</f>
        <v>P</v>
      </c>
      <c r="H497" t="s">
        <v>16</v>
      </c>
      <c r="I497">
        <v>34</v>
      </c>
      <c r="J497" t="b">
        <v>0</v>
      </c>
      <c r="K497" s="7">
        <v>98</v>
      </c>
      <c r="L497" s="7">
        <v>715</v>
      </c>
      <c r="M497" s="7">
        <v>29</v>
      </c>
      <c r="N497" s="7">
        <v>5732</v>
      </c>
      <c r="O497" s="7">
        <v>1902</v>
      </c>
      <c r="P497" s="7">
        <f>SUM(dane3[[#This Row],[RoomService]:[VRDeck]])</f>
        <v>8476</v>
      </c>
      <c r="Q497" t="s">
        <v>1372</v>
      </c>
      <c r="R497" t="b">
        <v>0</v>
      </c>
    </row>
    <row r="498" spans="1:18" x14ac:dyDescent="0.3">
      <c r="A498" t="s">
        <v>1373</v>
      </c>
      <c r="B498">
        <f>MID(dane3[[#This Row],[PassengerId]],1,4)+0</f>
        <v>534</v>
      </c>
      <c r="C498" t="s">
        <v>14</v>
      </c>
      <c r="D498" t="b">
        <v>0</v>
      </c>
      <c r="E498" t="s">
        <v>1371</v>
      </c>
      <c r="F498" t="str">
        <f>MID($E498,1,1)</f>
        <v>B</v>
      </c>
      <c r="G498" t="str">
        <f>IFERROR(MID($E498,SEARCH("/",$E498,SEARCH("/",$E498)+1)+1,1),"")</f>
        <v>P</v>
      </c>
      <c r="H498" t="s">
        <v>16</v>
      </c>
      <c r="I498">
        <v>49</v>
      </c>
      <c r="J498" t="b">
        <v>0</v>
      </c>
      <c r="K498" s="7">
        <v>3573</v>
      </c>
      <c r="L498" s="7">
        <v>1308</v>
      </c>
      <c r="M498" s="7">
        <v>316</v>
      </c>
      <c r="N498" s="7">
        <v>641</v>
      </c>
      <c r="O498" s="7">
        <v>25</v>
      </c>
      <c r="P498" s="7">
        <f>SUM(dane3[[#This Row],[RoomService]:[VRDeck]])</f>
        <v>5863</v>
      </c>
      <c r="Q498" t="s">
        <v>1374</v>
      </c>
      <c r="R498" t="b">
        <v>0</v>
      </c>
    </row>
    <row r="499" spans="1:18" x14ac:dyDescent="0.3">
      <c r="A499" t="s">
        <v>1375</v>
      </c>
      <c r="B499">
        <f>MID(dane3[[#This Row],[PassengerId]],1,4)+0</f>
        <v>537</v>
      </c>
      <c r="C499" t="s">
        <v>19</v>
      </c>
      <c r="D499" t="b">
        <v>0</v>
      </c>
      <c r="E499" t="s">
        <v>1376</v>
      </c>
      <c r="F499" t="str">
        <f>MID($E499,1,1)</f>
        <v>G</v>
      </c>
      <c r="G499" t="str">
        <f>IFERROR(MID($E499,SEARCH("/",$E499,SEARCH("/",$E499)+1)+1,1),"")</f>
        <v>P</v>
      </c>
      <c r="H499" t="s">
        <v>16</v>
      </c>
      <c r="I499">
        <v>22</v>
      </c>
      <c r="J499" t="b">
        <v>0</v>
      </c>
      <c r="K499" s="7">
        <v>0</v>
      </c>
      <c r="L499" s="7">
        <v>5</v>
      </c>
      <c r="M499" s="7">
        <v>0</v>
      </c>
      <c r="N499" s="7">
        <v>320</v>
      </c>
      <c r="O499" s="7">
        <v>352</v>
      </c>
      <c r="P499" s="7">
        <f>SUM(dane3[[#This Row],[RoomService]:[VRDeck]])</f>
        <v>677</v>
      </c>
      <c r="Q499" t="s">
        <v>1377</v>
      </c>
      <c r="R499" t="b">
        <v>0</v>
      </c>
    </row>
    <row r="500" spans="1:18" x14ac:dyDescent="0.3">
      <c r="A500" t="s">
        <v>1378</v>
      </c>
      <c r="B500">
        <f>MID(dane3[[#This Row],[PassengerId]],1,4)+0</f>
        <v>538</v>
      </c>
      <c r="C500" t="s">
        <v>19</v>
      </c>
      <c r="D500" t="b">
        <v>0</v>
      </c>
      <c r="E500" t="s">
        <v>1379</v>
      </c>
      <c r="F500" t="str">
        <f>MID($E500,1,1)</f>
        <v>F</v>
      </c>
      <c r="G500" t="str">
        <f>IFERROR(MID($E500,SEARCH("/",$E500,SEARCH("/",$E500)+1)+1,1),"")</f>
        <v>P</v>
      </c>
      <c r="H500" t="s">
        <v>16</v>
      </c>
      <c r="I500">
        <v>28</v>
      </c>
      <c r="J500" t="b">
        <v>0</v>
      </c>
      <c r="K500" s="7">
        <v>0</v>
      </c>
      <c r="L500" s="7">
        <v>1073</v>
      </c>
      <c r="M500" s="7">
        <v>0</v>
      </c>
      <c r="N500" s="7">
        <v>0</v>
      </c>
      <c r="O500" s="7">
        <v>5</v>
      </c>
      <c r="P500" s="7">
        <f>SUM(dane3[[#This Row],[RoomService]:[VRDeck]])</f>
        <v>1078</v>
      </c>
      <c r="Q500" t="s">
        <v>1380</v>
      </c>
      <c r="R500" t="b">
        <v>1</v>
      </c>
    </row>
    <row r="501" spans="1:18" x14ac:dyDescent="0.3">
      <c r="A501" t="s">
        <v>1381</v>
      </c>
      <c r="B501">
        <f>MID(dane3[[#This Row],[PassengerId]],1,4)+0</f>
        <v>539</v>
      </c>
      <c r="C501" t="s">
        <v>14</v>
      </c>
      <c r="D501" t="b">
        <v>1</v>
      </c>
      <c r="E501" t="s">
        <v>1382</v>
      </c>
      <c r="F501" t="str">
        <f>MID($E501,1,1)</f>
        <v>C</v>
      </c>
      <c r="G501" t="str">
        <f>IFERROR(MID($E501,SEARCH("/",$E501,SEARCH("/",$E501)+1)+1,1),"")</f>
        <v>P</v>
      </c>
      <c r="H501" t="s">
        <v>16</v>
      </c>
      <c r="I501">
        <v>35</v>
      </c>
      <c r="J501" t="b">
        <v>0</v>
      </c>
      <c r="K501" s="7">
        <v>0</v>
      </c>
      <c r="L501" s="7">
        <v>0</v>
      </c>
      <c r="M501" s="7">
        <v>0</v>
      </c>
      <c r="N501" s="7">
        <v>0</v>
      </c>
      <c r="O501" s="7">
        <v>0</v>
      </c>
      <c r="P501" s="7">
        <f>SUM(dane3[[#This Row],[RoomService]:[VRDeck]])</f>
        <v>0</v>
      </c>
      <c r="Q501" t="s">
        <v>1383</v>
      </c>
      <c r="R501" t="b">
        <v>1</v>
      </c>
    </row>
    <row r="502" spans="1:18" x14ac:dyDescent="0.3">
      <c r="A502" t="s">
        <v>1384</v>
      </c>
      <c r="B502">
        <f>MID(dane3[[#This Row],[PassengerId]],1,4)+0</f>
        <v>539</v>
      </c>
      <c r="C502" t="s">
        <v>14</v>
      </c>
      <c r="D502" t="b">
        <v>1</v>
      </c>
      <c r="E502" t="s">
        <v>1382</v>
      </c>
      <c r="F502" t="str">
        <f>MID($E502,1,1)</f>
        <v>C</v>
      </c>
      <c r="G502" t="str">
        <f>IFERROR(MID($E502,SEARCH("/",$E502,SEARCH("/",$E502)+1)+1,1),"")</f>
        <v>P</v>
      </c>
      <c r="H502" t="s">
        <v>46</v>
      </c>
      <c r="I502">
        <v>36</v>
      </c>
      <c r="J502" t="b">
        <v>0</v>
      </c>
      <c r="K502" s="7">
        <v>0</v>
      </c>
      <c r="L502" s="7">
        <v>0</v>
      </c>
      <c r="M502" s="7">
        <v>0</v>
      </c>
      <c r="N502" s="7">
        <v>0</v>
      </c>
      <c r="O502" s="7">
        <v>0</v>
      </c>
      <c r="P502" s="7">
        <f>SUM(dane3[[#This Row],[RoomService]:[VRDeck]])</f>
        <v>0</v>
      </c>
      <c r="Q502" t="s">
        <v>1385</v>
      </c>
      <c r="R502" t="b">
        <v>1</v>
      </c>
    </row>
    <row r="503" spans="1:18" x14ac:dyDescent="0.3">
      <c r="A503" t="s">
        <v>1386</v>
      </c>
      <c r="B503">
        <f>MID(dane3[[#This Row],[PassengerId]],1,4)+0</f>
        <v>539</v>
      </c>
      <c r="C503" t="s">
        <v>14</v>
      </c>
      <c r="D503" t="b">
        <v>1</v>
      </c>
      <c r="E503" t="s">
        <v>1382</v>
      </c>
      <c r="F503" t="str">
        <f>MID($E503,1,1)</f>
        <v>C</v>
      </c>
      <c r="G503" t="str">
        <f>IFERROR(MID($E503,SEARCH("/",$E503,SEARCH("/",$E503)+1)+1,1),"")</f>
        <v>P</v>
      </c>
      <c r="H503" t="s">
        <v>46</v>
      </c>
      <c r="I503">
        <v>30</v>
      </c>
      <c r="J503" t="b">
        <v>0</v>
      </c>
      <c r="K503" s="7">
        <v>0</v>
      </c>
      <c r="L503" s="7">
        <v>0</v>
      </c>
      <c r="M503" s="7">
        <v>0</v>
      </c>
      <c r="N503" s="7">
        <v>0</v>
      </c>
      <c r="O503" s="7">
        <v>0</v>
      </c>
      <c r="P503" s="7">
        <f>SUM(dane3[[#This Row],[RoomService]:[VRDeck]])</f>
        <v>0</v>
      </c>
      <c r="Q503" t="s">
        <v>1387</v>
      </c>
      <c r="R503" t="b">
        <v>1</v>
      </c>
    </row>
    <row r="504" spans="1:18" x14ac:dyDescent="0.3">
      <c r="A504" t="s">
        <v>1388</v>
      </c>
      <c r="B504">
        <f>MID(dane3[[#This Row],[PassengerId]],1,4)+0</f>
        <v>539</v>
      </c>
      <c r="C504" t="s">
        <v>14</v>
      </c>
      <c r="D504" t="b">
        <v>1</v>
      </c>
      <c r="E504" t="s">
        <v>1382</v>
      </c>
      <c r="F504" t="str">
        <f>MID($E504,1,1)</f>
        <v>C</v>
      </c>
      <c r="G504" t="str">
        <f>IFERROR(MID($E504,SEARCH("/",$E504,SEARCH("/",$E504)+1)+1,1),"")</f>
        <v>P</v>
      </c>
      <c r="H504" t="s">
        <v>16</v>
      </c>
      <c r="I504">
        <v>49</v>
      </c>
      <c r="J504" t="b">
        <v>0</v>
      </c>
      <c r="K504" s="7">
        <v>0</v>
      </c>
      <c r="L504" s="7">
        <v>0</v>
      </c>
      <c r="M504" s="7">
        <v>0</v>
      </c>
      <c r="N504" s="7">
        <v>0</v>
      </c>
      <c r="O504" s="7">
        <v>0</v>
      </c>
      <c r="P504" s="7">
        <f>SUM(dane3[[#This Row],[RoomService]:[VRDeck]])</f>
        <v>0</v>
      </c>
      <c r="Q504" t="s">
        <v>1389</v>
      </c>
      <c r="R504" t="b">
        <v>1</v>
      </c>
    </row>
    <row r="505" spans="1:18" x14ac:dyDescent="0.3">
      <c r="A505" t="s">
        <v>1390</v>
      </c>
      <c r="B505">
        <f>MID(dane3[[#This Row],[PassengerId]],1,4)+0</f>
        <v>539</v>
      </c>
      <c r="C505" t="s">
        <v>14</v>
      </c>
      <c r="D505" t="b">
        <v>0</v>
      </c>
      <c r="E505" t="s">
        <v>1382</v>
      </c>
      <c r="F505" t="str">
        <f>MID($E505,1,1)</f>
        <v>C</v>
      </c>
      <c r="G505" t="str">
        <f>IFERROR(MID($E505,SEARCH("/",$E505,SEARCH("/",$E505)+1)+1,1),"")</f>
        <v>P</v>
      </c>
      <c r="H505" t="s">
        <v>16</v>
      </c>
      <c r="I505">
        <v>38</v>
      </c>
      <c r="J505" t="b">
        <v>0</v>
      </c>
      <c r="K505" s="7">
        <v>0</v>
      </c>
      <c r="L505" s="7">
        <v>1793</v>
      </c>
      <c r="M505" s="7">
        <v>479</v>
      </c>
      <c r="N505" s="7">
        <v>9</v>
      </c>
      <c r="O505" s="7">
        <v>4987</v>
      </c>
      <c r="P505" s="7">
        <f>SUM(dane3[[#This Row],[RoomService]:[VRDeck]])</f>
        <v>7268</v>
      </c>
      <c r="Q505" t="s">
        <v>1391</v>
      </c>
      <c r="R505" t="b">
        <v>0</v>
      </c>
    </row>
    <row r="506" spans="1:18" x14ac:dyDescent="0.3">
      <c r="A506" t="s">
        <v>19699</v>
      </c>
      <c r="B506">
        <f>MID(dane3[[#This Row],[PassengerId]],1,4)+0</f>
        <v>7700</v>
      </c>
      <c r="C506" t="s">
        <v>53</v>
      </c>
      <c r="D506" t="b">
        <v>0</v>
      </c>
      <c r="E506" t="s">
        <v>19700</v>
      </c>
      <c r="F506" t="str">
        <f>MID($E506,1,1)</f>
        <v>F</v>
      </c>
      <c r="G506" t="str">
        <f>IFERROR(MID($E506,SEARCH("/",$E506,SEARCH("/",$E506)+1)+1,1),"")</f>
        <v>P</v>
      </c>
      <c r="H506" t="s">
        <v>16</v>
      </c>
      <c r="I506">
        <v>54</v>
      </c>
      <c r="J506" t="b">
        <v>0</v>
      </c>
      <c r="K506" s="7">
        <v>1144</v>
      </c>
      <c r="L506" s="7">
        <v>140</v>
      </c>
      <c r="M506" s="7">
        <v>2</v>
      </c>
      <c r="N506" s="7">
        <v>2</v>
      </c>
      <c r="O506" s="7">
        <v>0</v>
      </c>
      <c r="P506" s="7">
        <f>SUM(dane3[[#This Row],[RoomService]:[VRDeck]])</f>
        <v>1288</v>
      </c>
      <c r="Q506" t="s">
        <v>19701</v>
      </c>
      <c r="R506" t="b">
        <v>0</v>
      </c>
    </row>
    <row r="507" spans="1:18" x14ac:dyDescent="0.3">
      <c r="A507" t="s">
        <v>1448</v>
      </c>
      <c r="B507">
        <f>MID(dane3[[#This Row],[PassengerId]],1,4)+0</f>
        <v>560</v>
      </c>
      <c r="C507" t="s">
        <v>53</v>
      </c>
      <c r="D507" t="b">
        <v>0</v>
      </c>
      <c r="E507" t="s">
        <v>1449</v>
      </c>
      <c r="F507" t="str">
        <f>MID($E507,1,1)</f>
        <v>F</v>
      </c>
      <c r="G507" t="str">
        <f>IFERROR(MID($E507,SEARCH("/",$E507,SEARCH("/",$E507)+1)+1,1),"")</f>
        <v>S</v>
      </c>
      <c r="H507" t="s">
        <v>16</v>
      </c>
      <c r="I507">
        <v>44</v>
      </c>
      <c r="J507" t="b">
        <v>0</v>
      </c>
      <c r="K507" s="7">
        <v>1440</v>
      </c>
      <c r="L507" s="7">
        <v>293</v>
      </c>
      <c r="M507" s="7">
        <v>74</v>
      </c>
      <c r="N507" s="7">
        <v>32</v>
      </c>
      <c r="O507" s="7">
        <v>0</v>
      </c>
      <c r="P507" s="7">
        <f>SUM(dane3[[#This Row],[RoomService]:[VRDeck]])</f>
        <v>1839</v>
      </c>
      <c r="Q507" t="s">
        <v>1450</v>
      </c>
      <c r="R507" t="b">
        <v>1</v>
      </c>
    </row>
    <row r="508" spans="1:18" x14ac:dyDescent="0.3">
      <c r="A508" t="s">
        <v>1397</v>
      </c>
      <c r="B508">
        <f>MID(dane3[[#This Row],[PassengerId]],1,4)+0</f>
        <v>542</v>
      </c>
      <c r="C508" t="s">
        <v>19</v>
      </c>
      <c r="D508" t="b">
        <v>0</v>
      </c>
      <c r="E508" t="s">
        <v>1398</v>
      </c>
      <c r="F508" t="str">
        <f>MID($E508,1,1)</f>
        <v>G</v>
      </c>
      <c r="G508" t="str">
        <f>IFERROR(MID($E508,SEARCH("/",$E508,SEARCH("/",$E508)+1)+1,1),"")</f>
        <v>P</v>
      </c>
      <c r="H508" t="s">
        <v>16</v>
      </c>
      <c r="I508">
        <v>26</v>
      </c>
      <c r="J508" t="b">
        <v>0</v>
      </c>
      <c r="K508" s="7">
        <v>9</v>
      </c>
      <c r="L508" s="7">
        <v>0</v>
      </c>
      <c r="M508" s="7">
        <v>0</v>
      </c>
      <c r="N508" s="7">
        <v>0</v>
      </c>
      <c r="O508" s="7">
        <v>878</v>
      </c>
      <c r="P508" s="7">
        <f>SUM(dane3[[#This Row],[RoomService]:[VRDeck]])</f>
        <v>887</v>
      </c>
      <c r="Q508" t="s">
        <v>1399</v>
      </c>
      <c r="R508" t="b">
        <v>0</v>
      </c>
    </row>
    <row r="509" spans="1:18" x14ac:dyDescent="0.3">
      <c r="A509" t="s">
        <v>1400</v>
      </c>
      <c r="B509">
        <f>MID(dane3[[#This Row],[PassengerId]],1,4)+0</f>
        <v>545</v>
      </c>
      <c r="C509" t="s">
        <v>19</v>
      </c>
      <c r="D509" t="b">
        <v>0</v>
      </c>
      <c r="E509" t="s">
        <v>1401</v>
      </c>
      <c r="F509" t="str">
        <f>MID($E509,1,1)</f>
        <v>F</v>
      </c>
      <c r="G509" t="str">
        <f>IFERROR(MID($E509,SEARCH("/",$E509,SEARCH("/",$E509)+1)+1,1),"")</f>
        <v>P</v>
      </c>
      <c r="H509" t="s">
        <v>16</v>
      </c>
      <c r="I509">
        <v>23</v>
      </c>
      <c r="J509" t="b">
        <v>0</v>
      </c>
      <c r="K509" s="7">
        <v>59</v>
      </c>
      <c r="L509" s="7">
        <v>0</v>
      </c>
      <c r="M509" s="7">
        <v>0</v>
      </c>
      <c r="N509" s="7">
        <v>681</v>
      </c>
      <c r="O509" s="7">
        <v>0</v>
      </c>
      <c r="P509" s="7">
        <f>SUM(dane3[[#This Row],[RoomService]:[VRDeck]])</f>
        <v>740</v>
      </c>
      <c r="Q509" t="s">
        <v>1402</v>
      </c>
      <c r="R509" t="b">
        <v>0</v>
      </c>
    </row>
    <row r="510" spans="1:18" x14ac:dyDescent="0.3">
      <c r="A510" t="s">
        <v>1403</v>
      </c>
      <c r="B510">
        <f>MID(dane3[[#This Row],[PassengerId]],1,4)+0</f>
        <v>546</v>
      </c>
      <c r="C510" t="s">
        <v>19</v>
      </c>
      <c r="D510" t="b">
        <v>0</v>
      </c>
      <c r="E510" t="s">
        <v>1404</v>
      </c>
      <c r="F510" t="str">
        <f>MID($E510,1,1)</f>
        <v>F</v>
      </c>
      <c r="G510" t="str">
        <f>IFERROR(MID($E510,SEARCH("/",$E510,SEARCH("/",$E510)+1)+1,1),"")</f>
        <v>S</v>
      </c>
      <c r="H510" t="s">
        <v>46</v>
      </c>
      <c r="I510">
        <v>24</v>
      </c>
      <c r="J510" t="b">
        <v>0</v>
      </c>
      <c r="K510" s="7">
        <v>930</v>
      </c>
      <c r="L510" s="7">
        <v>691</v>
      </c>
      <c r="M510" s="7">
        <v>838</v>
      </c>
      <c r="N510" s="7">
        <v>0</v>
      </c>
      <c r="O510" s="7">
        <v>0</v>
      </c>
      <c r="P510" s="7">
        <f>SUM(dane3[[#This Row],[RoomService]:[VRDeck]])</f>
        <v>2459</v>
      </c>
      <c r="Q510" t="s">
        <v>1405</v>
      </c>
      <c r="R510" t="b">
        <v>0</v>
      </c>
    </row>
    <row r="511" spans="1:18" x14ac:dyDescent="0.3">
      <c r="A511" t="s">
        <v>1406</v>
      </c>
      <c r="B511">
        <f>MID(dane3[[#This Row],[PassengerId]],1,4)+0</f>
        <v>547</v>
      </c>
      <c r="C511" t="s">
        <v>19</v>
      </c>
      <c r="D511" t="b">
        <v>0</v>
      </c>
      <c r="E511" t="s">
        <v>1407</v>
      </c>
      <c r="F511" t="str">
        <f>MID($E511,1,1)</f>
        <v>F</v>
      </c>
      <c r="G511" t="str">
        <f>IFERROR(MID($E511,SEARCH("/",$E511,SEARCH("/",$E511)+1)+1,1),"")</f>
        <v>S</v>
      </c>
      <c r="H511" t="s">
        <v>16</v>
      </c>
      <c r="I511">
        <v>23</v>
      </c>
      <c r="J511" t="b">
        <v>0</v>
      </c>
      <c r="K511" s="7">
        <v>0</v>
      </c>
      <c r="L511" s="7">
        <v>15</v>
      </c>
      <c r="M511" s="7">
        <v>831</v>
      </c>
      <c r="N511" s="7">
        <v>16</v>
      </c>
      <c r="O511" s="7">
        <v>3</v>
      </c>
      <c r="P511" s="7">
        <f>SUM(dane3[[#This Row],[RoomService]:[VRDeck]])</f>
        <v>865</v>
      </c>
      <c r="Q511" t="s">
        <v>1408</v>
      </c>
      <c r="R511" t="b">
        <v>0</v>
      </c>
    </row>
    <row r="512" spans="1:18" x14ac:dyDescent="0.3">
      <c r="A512" t="s">
        <v>1409</v>
      </c>
      <c r="B512">
        <f>MID(dane3[[#This Row],[PassengerId]],1,4)+0</f>
        <v>548</v>
      </c>
      <c r="C512" t="s">
        <v>19</v>
      </c>
      <c r="D512" t="b">
        <v>0</v>
      </c>
      <c r="E512" t="s">
        <v>1410</v>
      </c>
      <c r="F512" t="str">
        <f>MID($E512,1,1)</f>
        <v>E</v>
      </c>
      <c r="G512" t="str">
        <f>IFERROR(MID($E512,SEARCH("/",$E512,SEARCH("/",$E512)+1)+1,1),"")</f>
        <v>S</v>
      </c>
      <c r="H512" t="s">
        <v>16</v>
      </c>
      <c r="I512">
        <v>24</v>
      </c>
      <c r="J512" t="b">
        <v>0</v>
      </c>
      <c r="K512" s="7">
        <v>0</v>
      </c>
      <c r="L512" s="7">
        <v>86</v>
      </c>
      <c r="M512" s="7">
        <v>704</v>
      </c>
      <c r="N512" s="7">
        <v>0</v>
      </c>
      <c r="O512" s="7">
        <v>1</v>
      </c>
      <c r="P512" s="7">
        <f>SUM(dane3[[#This Row],[RoomService]:[VRDeck]])</f>
        <v>791</v>
      </c>
      <c r="Q512" t="s">
        <v>1411</v>
      </c>
      <c r="R512" t="b">
        <v>1</v>
      </c>
    </row>
    <row r="513" spans="1:18" x14ac:dyDescent="0.3">
      <c r="A513" t="s">
        <v>19487</v>
      </c>
      <c r="B513">
        <f>MID(dane3[[#This Row],[PassengerId]],1,4)+0</f>
        <v>7605</v>
      </c>
      <c r="C513" t="s">
        <v>53</v>
      </c>
      <c r="D513" t="b">
        <v>0</v>
      </c>
      <c r="E513" t="s">
        <v>19488</v>
      </c>
      <c r="F513" t="str">
        <f>MID($E513,1,1)</f>
        <v>F</v>
      </c>
      <c r="G513" t="str">
        <f>IFERROR(MID($E513,SEARCH("/",$E513,SEARCH("/",$E513)+1)+1,1),"")</f>
        <v>S</v>
      </c>
      <c r="H513" t="s">
        <v>46</v>
      </c>
      <c r="I513">
        <v>28</v>
      </c>
      <c r="J513" t="b">
        <v>0</v>
      </c>
      <c r="K513" s="7">
        <v>2484</v>
      </c>
      <c r="L513" s="7">
        <v>136</v>
      </c>
      <c r="M513" s="7">
        <v>42</v>
      </c>
      <c r="N513" s="7">
        <v>0</v>
      </c>
      <c r="O513" s="7">
        <v>0</v>
      </c>
      <c r="P513" s="7">
        <f>SUM(dane3[[#This Row],[RoomService]:[VRDeck]])</f>
        <v>2662</v>
      </c>
      <c r="Q513" t="s">
        <v>19489</v>
      </c>
      <c r="R513" t="b">
        <v>0</v>
      </c>
    </row>
    <row r="514" spans="1:18" x14ac:dyDescent="0.3">
      <c r="A514" t="s">
        <v>15043</v>
      </c>
      <c r="B514">
        <f>MID(dane3[[#This Row],[PassengerId]],1,4)+0</f>
        <v>5876</v>
      </c>
      <c r="C514" t="s">
        <v>53</v>
      </c>
      <c r="D514" t="b">
        <v>0</v>
      </c>
      <c r="E514" t="s">
        <v>15044</v>
      </c>
      <c r="F514" t="str">
        <f>MID($E514,1,1)</f>
        <v>D</v>
      </c>
      <c r="G514" t="str">
        <f>IFERROR(MID($E514,SEARCH("/",$E514,SEARCH("/",$E514)+1)+1,1),"")</f>
        <v>P</v>
      </c>
      <c r="H514" t="s">
        <v>16</v>
      </c>
      <c r="I514">
        <v>52</v>
      </c>
      <c r="J514" t="b">
        <v>0</v>
      </c>
      <c r="K514" s="7">
        <v>1364</v>
      </c>
      <c r="L514" s="7">
        <v>131</v>
      </c>
      <c r="M514" s="7">
        <v>444</v>
      </c>
      <c r="N514" s="7">
        <v>0</v>
      </c>
      <c r="O514" s="7">
        <v>0</v>
      </c>
      <c r="P514" s="7">
        <f>SUM(dane3[[#This Row],[RoomService]:[VRDeck]])</f>
        <v>1939</v>
      </c>
      <c r="Q514" t="s">
        <v>15045</v>
      </c>
      <c r="R514" t="b">
        <v>1</v>
      </c>
    </row>
    <row r="515" spans="1:18" x14ac:dyDescent="0.3">
      <c r="A515" t="s">
        <v>1418</v>
      </c>
      <c r="B515">
        <f>MID(dane3[[#This Row],[PassengerId]],1,4)+0</f>
        <v>550</v>
      </c>
      <c r="C515" t="s">
        <v>19</v>
      </c>
      <c r="D515" t="b">
        <v>0</v>
      </c>
      <c r="E515" t="s">
        <v>1419</v>
      </c>
      <c r="F515" t="str">
        <f>MID($E515,1,1)</f>
        <v>F</v>
      </c>
      <c r="G515" t="str">
        <f>IFERROR(MID($E515,SEARCH("/",$E515,SEARCH("/",$E515)+1)+1,1),"")</f>
        <v>S</v>
      </c>
      <c r="H515" t="s">
        <v>16</v>
      </c>
      <c r="I515">
        <v>23</v>
      </c>
      <c r="J515" t="b">
        <v>0</v>
      </c>
      <c r="K515" s="7">
        <v>13</v>
      </c>
      <c r="L515" s="7">
        <v>12</v>
      </c>
      <c r="M515" s="7">
        <v>0</v>
      </c>
      <c r="N515" s="7">
        <v>762</v>
      </c>
      <c r="O515" s="7">
        <v>0</v>
      </c>
      <c r="P515" s="7">
        <f>SUM(dane3[[#This Row],[RoomService]:[VRDeck]])</f>
        <v>787</v>
      </c>
      <c r="Q515" t="s">
        <v>1420</v>
      </c>
      <c r="R515" t="b">
        <v>1</v>
      </c>
    </row>
    <row r="516" spans="1:18" x14ac:dyDescent="0.3">
      <c r="A516" t="s">
        <v>1421</v>
      </c>
      <c r="B516">
        <f>MID(dane3[[#This Row],[PassengerId]],1,4)+0</f>
        <v>551</v>
      </c>
      <c r="C516" t="s">
        <v>19</v>
      </c>
      <c r="D516" t="b">
        <v>0</v>
      </c>
      <c r="E516" t="s">
        <v>1422</v>
      </c>
      <c r="F516" t="str">
        <f>MID($E516,1,1)</f>
        <v>G</v>
      </c>
      <c r="G516" t="str">
        <f>IFERROR(MID($E516,SEARCH("/",$E516,SEARCH("/",$E516)+1)+1,1),"")</f>
        <v>S</v>
      </c>
      <c r="H516" t="s">
        <v>16</v>
      </c>
      <c r="I516">
        <v>42</v>
      </c>
      <c r="J516" t="b">
        <v>0</v>
      </c>
      <c r="K516" s="7">
        <v>126</v>
      </c>
      <c r="L516" s="7">
        <v>0</v>
      </c>
      <c r="M516" s="7">
        <v>266</v>
      </c>
      <c r="N516" s="7">
        <v>445</v>
      </c>
      <c r="O516" s="7">
        <v>12</v>
      </c>
      <c r="P516" s="7">
        <f>SUM(dane3[[#This Row],[RoomService]:[VRDeck]])</f>
        <v>849</v>
      </c>
      <c r="Q516" t="s">
        <v>1423</v>
      </c>
      <c r="R516" t="b">
        <v>0</v>
      </c>
    </row>
    <row r="517" spans="1:18" x14ac:dyDescent="0.3">
      <c r="A517" t="s">
        <v>1424</v>
      </c>
      <c r="B517">
        <f>MID(dane3[[#This Row],[PassengerId]],1,4)+0</f>
        <v>552</v>
      </c>
      <c r="C517" t="s">
        <v>14</v>
      </c>
      <c r="D517" t="b">
        <v>1</v>
      </c>
      <c r="E517" t="s">
        <v>1425</v>
      </c>
      <c r="F517" t="str">
        <f>MID($E517,1,1)</f>
        <v>C</v>
      </c>
      <c r="G517" t="str">
        <f>IFERROR(MID($E517,SEARCH("/",$E517,SEARCH("/",$E517)+1)+1,1),"")</f>
        <v>S</v>
      </c>
      <c r="H517" t="s">
        <v>46</v>
      </c>
      <c r="I517">
        <v>29</v>
      </c>
      <c r="J517" t="b">
        <v>0</v>
      </c>
      <c r="K517" s="7">
        <v>0</v>
      </c>
      <c r="L517" s="7">
        <v>0</v>
      </c>
      <c r="M517" s="7">
        <v>0</v>
      </c>
      <c r="N517" s="7">
        <v>0</v>
      </c>
      <c r="O517" s="7">
        <v>0</v>
      </c>
      <c r="P517" s="7">
        <f>SUM(dane3[[#This Row],[RoomService]:[VRDeck]])</f>
        <v>0</v>
      </c>
      <c r="Q517" t="s">
        <v>1426</v>
      </c>
      <c r="R517" t="b">
        <v>1</v>
      </c>
    </row>
    <row r="518" spans="1:18" x14ac:dyDescent="0.3">
      <c r="A518" t="s">
        <v>1427</v>
      </c>
      <c r="B518">
        <f>MID(dane3[[#This Row],[PassengerId]],1,4)+0</f>
        <v>553</v>
      </c>
      <c r="C518" t="s">
        <v>14</v>
      </c>
      <c r="D518" t="b">
        <v>1</v>
      </c>
      <c r="E518" t="s">
        <v>1428</v>
      </c>
      <c r="F518" t="str">
        <f>MID($E518,1,1)</f>
        <v>C</v>
      </c>
      <c r="G518" t="str">
        <f>IFERROR(MID($E518,SEARCH("/",$E518,SEARCH("/",$E518)+1)+1,1),"")</f>
        <v>P</v>
      </c>
      <c r="H518" t="s">
        <v>16</v>
      </c>
      <c r="I518">
        <v>40</v>
      </c>
      <c r="J518" t="b">
        <v>0</v>
      </c>
      <c r="K518" s="7">
        <v>0</v>
      </c>
      <c r="L518" s="7">
        <v>0</v>
      </c>
      <c r="M518" s="7">
        <v>0</v>
      </c>
      <c r="N518" s="7">
        <v>0</v>
      </c>
      <c r="O518" s="7">
        <v>0</v>
      </c>
      <c r="P518" s="7">
        <f>SUM(dane3[[#This Row],[RoomService]:[VRDeck]])</f>
        <v>0</v>
      </c>
      <c r="Q518" t="s">
        <v>1429</v>
      </c>
      <c r="R518" t="b">
        <v>1</v>
      </c>
    </row>
    <row r="519" spans="1:18" x14ac:dyDescent="0.3">
      <c r="A519" t="s">
        <v>1430</v>
      </c>
      <c r="B519">
        <f>MID(dane3[[#This Row],[PassengerId]],1,4)+0</f>
        <v>553</v>
      </c>
      <c r="C519" t="s">
        <v>14</v>
      </c>
      <c r="D519" t="b">
        <v>0</v>
      </c>
      <c r="E519" t="s">
        <v>1428</v>
      </c>
      <c r="F519" t="str">
        <f>MID($E519,1,1)</f>
        <v>C</v>
      </c>
      <c r="G519" t="str">
        <f>IFERROR(MID($E519,SEARCH("/",$E519,SEARCH("/",$E519)+1)+1,1),"")</f>
        <v>P</v>
      </c>
      <c r="H519" t="s">
        <v>16</v>
      </c>
      <c r="I519">
        <v>37</v>
      </c>
      <c r="J519" t="b">
        <v>0</v>
      </c>
      <c r="K519" s="7">
        <v>0</v>
      </c>
      <c r="L519" s="7">
        <v>6506</v>
      </c>
      <c r="M519" s="7">
        <v>0</v>
      </c>
      <c r="N519" s="7">
        <v>764</v>
      </c>
      <c r="O519" s="7">
        <v>0</v>
      </c>
      <c r="P519" s="7">
        <f>SUM(dane3[[#This Row],[RoomService]:[VRDeck]])</f>
        <v>7270</v>
      </c>
      <c r="Q519" t="s">
        <v>1431</v>
      </c>
      <c r="R519" t="b">
        <v>1</v>
      </c>
    </row>
    <row r="520" spans="1:18" x14ac:dyDescent="0.3">
      <c r="A520" t="s">
        <v>1432</v>
      </c>
      <c r="B520">
        <f>MID(dane3[[#This Row],[PassengerId]],1,4)+0</f>
        <v>555</v>
      </c>
      <c r="C520" t="s">
        <v>14</v>
      </c>
      <c r="D520" t="b">
        <v>1</v>
      </c>
      <c r="E520" t="s">
        <v>1433</v>
      </c>
      <c r="F520" t="str">
        <f>MID($E520,1,1)</f>
        <v>C</v>
      </c>
      <c r="G520" t="str">
        <f>IFERROR(MID($E520,SEARCH("/",$E520,SEARCH("/",$E520)+1)+1,1),"")</f>
        <v>P</v>
      </c>
      <c r="H520" t="s">
        <v>46</v>
      </c>
      <c r="I520">
        <v>61</v>
      </c>
      <c r="J520" t="b">
        <v>0</v>
      </c>
      <c r="K520" s="7">
        <v>0</v>
      </c>
      <c r="L520" s="7">
        <v>0</v>
      </c>
      <c r="M520" s="7">
        <v>0</v>
      </c>
      <c r="N520" s="7">
        <v>0</v>
      </c>
      <c r="O520" s="7">
        <v>0</v>
      </c>
      <c r="P520" s="7">
        <f>SUM(dane3[[#This Row],[RoomService]:[VRDeck]])</f>
        <v>0</v>
      </c>
      <c r="Q520" t="s">
        <v>1434</v>
      </c>
      <c r="R520" t="b">
        <v>1</v>
      </c>
    </row>
    <row r="521" spans="1:18" x14ac:dyDescent="0.3">
      <c r="A521" t="s">
        <v>1435</v>
      </c>
      <c r="B521">
        <f>MID(dane3[[#This Row],[PassengerId]],1,4)+0</f>
        <v>555</v>
      </c>
      <c r="C521" t="s">
        <v>14</v>
      </c>
      <c r="D521" t="b">
        <v>0</v>
      </c>
      <c r="E521" t="s">
        <v>1433</v>
      </c>
      <c r="F521" t="str">
        <f>MID($E521,1,1)</f>
        <v>C</v>
      </c>
      <c r="G521" t="str">
        <f>IFERROR(MID($E521,SEARCH("/",$E521,SEARCH("/",$E521)+1)+1,1),"")</f>
        <v>P</v>
      </c>
      <c r="H521" t="s">
        <v>16</v>
      </c>
      <c r="I521">
        <v>33</v>
      </c>
      <c r="J521" t="b">
        <v>0</v>
      </c>
      <c r="K521" s="7">
        <v>0</v>
      </c>
      <c r="L521" s="7">
        <v>165</v>
      </c>
      <c r="M521" s="7">
        <v>1</v>
      </c>
      <c r="N521" s="7">
        <v>2525</v>
      </c>
      <c r="O521" s="7">
        <v>0</v>
      </c>
      <c r="P521" s="7">
        <f>SUM(dane3[[#This Row],[RoomService]:[VRDeck]])</f>
        <v>2691</v>
      </c>
      <c r="Q521" t="s">
        <v>1436</v>
      </c>
      <c r="R521" t="b">
        <v>0</v>
      </c>
    </row>
    <row r="522" spans="1:18" x14ac:dyDescent="0.3">
      <c r="A522" t="s">
        <v>1437</v>
      </c>
      <c r="B522">
        <f>MID(dane3[[#This Row],[PassengerId]],1,4)+0</f>
        <v>556</v>
      </c>
      <c r="C522" t="s">
        <v>19</v>
      </c>
      <c r="D522" t="b">
        <v>0</v>
      </c>
      <c r="E522" t="s">
        <v>1438</v>
      </c>
      <c r="F522" t="str">
        <f>MID($E522,1,1)</f>
        <v>F</v>
      </c>
      <c r="G522" t="str">
        <f>IFERROR(MID($E522,SEARCH("/",$E522,SEARCH("/",$E522)+1)+1,1),"")</f>
        <v>S</v>
      </c>
      <c r="H522" t="s">
        <v>16</v>
      </c>
      <c r="I522">
        <v>19</v>
      </c>
      <c r="J522" t="b">
        <v>0</v>
      </c>
      <c r="K522" s="7">
        <v>0</v>
      </c>
      <c r="L522" s="7">
        <v>1428</v>
      </c>
      <c r="M522" s="7">
        <v>0</v>
      </c>
      <c r="N522" s="7">
        <v>1</v>
      </c>
      <c r="O522" s="7">
        <v>19</v>
      </c>
      <c r="P522" s="7">
        <f>SUM(dane3[[#This Row],[RoomService]:[VRDeck]])</f>
        <v>1448</v>
      </c>
      <c r="Q522" t="s">
        <v>1439</v>
      </c>
      <c r="R522" t="b">
        <v>1</v>
      </c>
    </row>
    <row r="523" spans="1:18" x14ac:dyDescent="0.3">
      <c r="A523" t="s">
        <v>1440</v>
      </c>
      <c r="B523">
        <f>MID(dane3[[#This Row],[PassengerId]],1,4)+0</f>
        <v>559</v>
      </c>
      <c r="C523" t="s">
        <v>19</v>
      </c>
      <c r="D523" t="b">
        <v>0</v>
      </c>
      <c r="E523" t="s">
        <v>1441</v>
      </c>
      <c r="F523" t="str">
        <f>MID($E523,1,1)</f>
        <v>F</v>
      </c>
      <c r="G523" t="str">
        <f>IFERROR(MID($E523,SEARCH("/",$E523,SEARCH("/",$E523)+1)+1,1),"")</f>
        <v>S</v>
      </c>
      <c r="H523" t="s">
        <v>32</v>
      </c>
      <c r="I523">
        <v>21</v>
      </c>
      <c r="J523" t="b">
        <v>0</v>
      </c>
      <c r="K523" s="7">
        <v>0</v>
      </c>
      <c r="L523" s="7">
        <v>12</v>
      </c>
      <c r="M523" s="7">
        <v>580</v>
      </c>
      <c r="N523" s="7">
        <v>0</v>
      </c>
      <c r="O523" s="7">
        <v>79</v>
      </c>
      <c r="P523" s="7">
        <f>SUM(dane3[[#This Row],[RoomService]:[VRDeck]])</f>
        <v>671</v>
      </c>
      <c r="Q523" t="s">
        <v>1442</v>
      </c>
      <c r="R523" t="b">
        <v>0</v>
      </c>
    </row>
    <row r="524" spans="1:18" x14ac:dyDescent="0.3">
      <c r="A524" t="s">
        <v>1443</v>
      </c>
      <c r="B524">
        <f>MID(dane3[[#This Row],[PassengerId]],1,4)+0</f>
        <v>560</v>
      </c>
      <c r="C524" t="s">
        <v>19</v>
      </c>
      <c r="D524" t="b">
        <v>0</v>
      </c>
      <c r="E524" t="s">
        <v>1444</v>
      </c>
      <c r="F524" t="str">
        <f>MID($E524,1,1)</f>
        <v>G</v>
      </c>
      <c r="G524" t="str">
        <f>IFERROR(MID($E524,SEARCH("/",$E524,SEARCH("/",$E524)+1)+1,1),"")</f>
        <v>S</v>
      </c>
      <c r="H524" t="s">
        <v>16</v>
      </c>
      <c r="I524">
        <v>4</v>
      </c>
      <c r="J524" t="b">
        <v>0</v>
      </c>
      <c r="K524" s="7">
        <v>0</v>
      </c>
      <c r="L524" s="7">
        <v>0</v>
      </c>
      <c r="M524" s="7">
        <v>0</v>
      </c>
      <c r="N524" s="7">
        <v>0</v>
      </c>
      <c r="O524" s="7">
        <v>0</v>
      </c>
      <c r="P524" s="7">
        <f>SUM(dane3[[#This Row],[RoomService]:[VRDeck]])</f>
        <v>0</v>
      </c>
      <c r="Q524" t="s">
        <v>1445</v>
      </c>
      <c r="R524" t="b">
        <v>0</v>
      </c>
    </row>
    <row r="525" spans="1:18" x14ac:dyDescent="0.3">
      <c r="A525" t="s">
        <v>1446</v>
      </c>
      <c r="B525">
        <f>MID(dane3[[#This Row],[PassengerId]],1,4)+0</f>
        <v>560</v>
      </c>
      <c r="C525" t="s">
        <v>19</v>
      </c>
      <c r="D525" t="b">
        <v>0</v>
      </c>
      <c r="E525" t="s">
        <v>1444</v>
      </c>
      <c r="F525" t="str">
        <f>MID($E525,1,1)</f>
        <v>G</v>
      </c>
      <c r="G525" t="str">
        <f>IFERROR(MID($E525,SEARCH("/",$E525,SEARCH("/",$E525)+1)+1,1),"")</f>
        <v>S</v>
      </c>
      <c r="H525" t="s">
        <v>32</v>
      </c>
      <c r="I525">
        <v>12</v>
      </c>
      <c r="J525" t="b">
        <v>0</v>
      </c>
      <c r="K525" s="7">
        <v>0</v>
      </c>
      <c r="L525" s="7">
        <v>0</v>
      </c>
      <c r="M525" s="7">
        <v>0</v>
      </c>
      <c r="N525" s="7">
        <v>0</v>
      </c>
      <c r="O525" s="7">
        <v>0</v>
      </c>
      <c r="P525" s="7">
        <f>SUM(dane3[[#This Row],[RoomService]:[VRDeck]])</f>
        <v>0</v>
      </c>
      <c r="Q525" t="s">
        <v>1447</v>
      </c>
      <c r="R525" t="b">
        <v>1</v>
      </c>
    </row>
    <row r="526" spans="1:18" x14ac:dyDescent="0.3">
      <c r="A526" t="s">
        <v>20068</v>
      </c>
      <c r="B526">
        <f>MID(dane3[[#This Row],[PassengerId]],1,4)+0</f>
        <v>7853</v>
      </c>
      <c r="C526" t="s">
        <v>53</v>
      </c>
      <c r="D526" t="b">
        <v>0</v>
      </c>
      <c r="E526" t="s">
        <v>20069</v>
      </c>
      <c r="F526" t="str">
        <f>MID($E526,1,1)</f>
        <v>F</v>
      </c>
      <c r="G526" t="str">
        <f>IFERROR(MID($E526,SEARCH("/",$E526,SEARCH("/",$E526)+1)+1,1),"")</f>
        <v>S</v>
      </c>
      <c r="H526" t="s">
        <v>16</v>
      </c>
      <c r="I526">
        <v>42</v>
      </c>
      <c r="J526" t="b">
        <v>0</v>
      </c>
      <c r="K526" s="7">
        <v>1227</v>
      </c>
      <c r="L526" s="7">
        <v>773</v>
      </c>
      <c r="M526" s="7">
        <v>14</v>
      </c>
      <c r="N526" s="7">
        <v>0</v>
      </c>
      <c r="O526" s="7">
        <v>0</v>
      </c>
      <c r="P526" s="7">
        <f>SUM(dane3[[#This Row],[RoomService]:[VRDeck]])</f>
        <v>2014</v>
      </c>
      <c r="Q526" t="s">
        <v>20070</v>
      </c>
      <c r="R526" t="b">
        <v>0</v>
      </c>
    </row>
    <row r="527" spans="1:18" x14ac:dyDescent="0.3">
      <c r="A527" t="s">
        <v>1451</v>
      </c>
      <c r="B527">
        <f>MID(dane3[[#This Row],[PassengerId]],1,4)+0</f>
        <v>561</v>
      </c>
      <c r="C527" t="s">
        <v>19</v>
      </c>
      <c r="D527" t="b">
        <v>0</v>
      </c>
      <c r="E527" t="s">
        <v>1452</v>
      </c>
      <c r="F527" t="str">
        <f>MID($E527,1,1)</f>
        <v>G</v>
      </c>
      <c r="G527" t="str">
        <f>IFERROR(MID($E527,SEARCH("/",$E527,SEARCH("/",$E527)+1)+1,1),"")</f>
        <v>S</v>
      </c>
      <c r="H527" t="s">
        <v>16</v>
      </c>
      <c r="I527">
        <v>22</v>
      </c>
      <c r="J527" t="b">
        <v>0</v>
      </c>
      <c r="K527" s="7">
        <v>0</v>
      </c>
      <c r="L527" s="7">
        <v>0</v>
      </c>
      <c r="M527" s="7">
        <v>332</v>
      </c>
      <c r="N527" s="7">
        <v>442</v>
      </c>
      <c r="O527" s="7">
        <v>0</v>
      </c>
      <c r="P527" s="7">
        <f>SUM(dane3[[#This Row],[RoomService]:[VRDeck]])</f>
        <v>774</v>
      </c>
      <c r="Q527" t="s">
        <v>1453</v>
      </c>
      <c r="R527" t="b">
        <v>0</v>
      </c>
    </row>
    <row r="528" spans="1:18" x14ac:dyDescent="0.3">
      <c r="A528" t="s">
        <v>16436</v>
      </c>
      <c r="B528">
        <f>MID(dane3[[#This Row],[PassengerId]],1,4)+0</f>
        <v>6367</v>
      </c>
      <c r="C528" t="s">
        <v>53</v>
      </c>
      <c r="D528" t="b">
        <v>0</v>
      </c>
      <c r="E528" t="s">
        <v>16434</v>
      </c>
      <c r="F528" t="str">
        <f>MID($E528,1,1)</f>
        <v>F</v>
      </c>
      <c r="G528" t="str">
        <f>IFERROR(MID($E528,SEARCH("/",$E528,SEARCH("/",$E528)+1)+1,1),"")</f>
        <v>S</v>
      </c>
      <c r="H528" t="s">
        <v>46</v>
      </c>
      <c r="I528">
        <v>18</v>
      </c>
      <c r="J528" t="b">
        <v>0</v>
      </c>
      <c r="K528" s="7">
        <v>114</v>
      </c>
      <c r="L528" s="7">
        <v>131</v>
      </c>
      <c r="M528" s="7">
        <v>927</v>
      </c>
      <c r="N528" s="7">
        <v>0</v>
      </c>
      <c r="O528" s="7">
        <v>0</v>
      </c>
      <c r="P528" s="7">
        <f>SUM(dane3[[#This Row],[RoomService]:[VRDeck]])</f>
        <v>1172</v>
      </c>
      <c r="Q528" t="s">
        <v>16437</v>
      </c>
      <c r="R528" t="b">
        <v>1</v>
      </c>
    </row>
    <row r="529" spans="1:18" x14ac:dyDescent="0.3">
      <c r="A529" t="s">
        <v>1457</v>
      </c>
      <c r="B529">
        <f>MID(dane3[[#This Row],[PassengerId]],1,4)+0</f>
        <v>564</v>
      </c>
      <c r="C529" t="s">
        <v>14</v>
      </c>
      <c r="D529" t="b">
        <v>1</v>
      </c>
      <c r="E529" t="s">
        <v>1458</v>
      </c>
      <c r="F529" t="str">
        <f>MID($E529,1,1)</f>
        <v>B</v>
      </c>
      <c r="G529" t="str">
        <f>IFERROR(MID($E529,SEARCH("/",$E529,SEARCH("/",$E529)+1)+1,1),"")</f>
        <v>P</v>
      </c>
      <c r="H529" t="s">
        <v>46</v>
      </c>
      <c r="I529">
        <v>32</v>
      </c>
      <c r="J529" t="b">
        <v>0</v>
      </c>
      <c r="K529" s="7">
        <v>0</v>
      </c>
      <c r="L529" s="7">
        <v>0</v>
      </c>
      <c r="M529" s="7">
        <v>0</v>
      </c>
      <c r="N529" s="7">
        <v>0</v>
      </c>
      <c r="O529" s="7">
        <v>0</v>
      </c>
      <c r="P529" s="7">
        <f>SUM(dane3[[#This Row],[RoomService]:[VRDeck]])</f>
        <v>0</v>
      </c>
      <c r="Q529" t="s">
        <v>1459</v>
      </c>
      <c r="R529" t="b">
        <v>1</v>
      </c>
    </row>
    <row r="530" spans="1:18" x14ac:dyDescent="0.3">
      <c r="A530" t="s">
        <v>1460</v>
      </c>
      <c r="B530">
        <f>MID(dane3[[#This Row],[PassengerId]],1,4)+0</f>
        <v>564</v>
      </c>
      <c r="C530" t="s">
        <v>14</v>
      </c>
      <c r="D530" t="b">
        <v>1</v>
      </c>
      <c r="E530" t="s">
        <v>1458</v>
      </c>
      <c r="F530" t="str">
        <f>MID($E530,1,1)</f>
        <v>B</v>
      </c>
      <c r="G530" t="str">
        <f>IFERROR(MID($E530,SEARCH("/",$E530,SEARCH("/",$E530)+1)+1,1),"")</f>
        <v>P</v>
      </c>
      <c r="H530" t="s">
        <v>16</v>
      </c>
      <c r="I530">
        <v>28</v>
      </c>
      <c r="J530" t="b">
        <v>0</v>
      </c>
      <c r="K530" s="7">
        <v>0</v>
      </c>
      <c r="L530" s="7">
        <v>0</v>
      </c>
      <c r="M530" s="7">
        <v>0</v>
      </c>
      <c r="N530" s="7">
        <v>0</v>
      </c>
      <c r="O530" s="7">
        <v>0</v>
      </c>
      <c r="P530" s="7">
        <f>SUM(dane3[[#This Row],[RoomService]:[VRDeck]])</f>
        <v>0</v>
      </c>
      <c r="Q530" t="s">
        <v>1461</v>
      </c>
      <c r="R530" t="b">
        <v>1</v>
      </c>
    </row>
    <row r="531" spans="1:18" x14ac:dyDescent="0.3">
      <c r="A531" t="s">
        <v>20532</v>
      </c>
      <c r="B531">
        <f>MID(dane3[[#This Row],[PassengerId]],1,4)+0</f>
        <v>8032</v>
      </c>
      <c r="C531" t="s">
        <v>14</v>
      </c>
      <c r="D531" t="b">
        <v>1</v>
      </c>
      <c r="E531" t="s">
        <v>20530</v>
      </c>
      <c r="F531" t="str">
        <f>MID($E531,1,1)</f>
        <v>A</v>
      </c>
      <c r="G531" t="str">
        <f>IFERROR(MID($E531,SEARCH("/",$E531,SEARCH("/",$E531)+1)+1,1),"")</f>
        <v>P</v>
      </c>
      <c r="H531" t="s">
        <v>46</v>
      </c>
      <c r="I531">
        <v>40</v>
      </c>
      <c r="J531" t="b">
        <v>0</v>
      </c>
      <c r="K531" s="7">
        <v>0</v>
      </c>
      <c r="L531" s="7">
        <v>0</v>
      </c>
      <c r="M531" s="7">
        <v>0</v>
      </c>
      <c r="N531" s="7">
        <v>0</v>
      </c>
      <c r="O531" s="7">
        <v>0</v>
      </c>
      <c r="P531" s="7">
        <f>SUM(dane3[[#This Row],[RoomService]:[VRDeck]])</f>
        <v>0</v>
      </c>
      <c r="Q531" t="s">
        <v>20533</v>
      </c>
      <c r="R531" t="b">
        <v>1</v>
      </c>
    </row>
    <row r="532" spans="1:18" x14ac:dyDescent="0.3">
      <c r="A532" t="s">
        <v>13818</v>
      </c>
      <c r="B532">
        <f>MID(dane3[[#This Row],[PassengerId]],1,4)+0</f>
        <v>5410</v>
      </c>
      <c r="C532" t="s">
        <v>53</v>
      </c>
      <c r="D532" t="b">
        <v>0</v>
      </c>
      <c r="E532" t="s">
        <v>13819</v>
      </c>
      <c r="F532" t="str">
        <f>MID($E532,1,1)</f>
        <v>D</v>
      </c>
      <c r="G532" t="str">
        <f>IFERROR(MID($E532,SEARCH("/",$E532,SEARCH("/",$E532)+1)+1,1),"")</f>
        <v>S</v>
      </c>
      <c r="H532" t="s">
        <v>16</v>
      </c>
      <c r="I532">
        <v>33</v>
      </c>
      <c r="J532" t="b">
        <v>0</v>
      </c>
      <c r="K532" s="7">
        <v>748</v>
      </c>
      <c r="L532" s="7">
        <v>130</v>
      </c>
      <c r="M532" s="7">
        <v>1047</v>
      </c>
      <c r="N532" s="7">
        <v>458</v>
      </c>
      <c r="O532" s="7">
        <v>0</v>
      </c>
      <c r="P532" s="7">
        <f>SUM(dane3[[#This Row],[RoomService]:[VRDeck]])</f>
        <v>2383</v>
      </c>
      <c r="Q532" t="s">
        <v>13820</v>
      </c>
      <c r="R532" t="b">
        <v>0</v>
      </c>
    </row>
    <row r="533" spans="1:18" x14ac:dyDescent="0.3">
      <c r="A533" t="s">
        <v>13960</v>
      </c>
      <c r="B533">
        <f>MID(dane3[[#This Row],[PassengerId]],1,4)+0</f>
        <v>5462</v>
      </c>
      <c r="C533" t="s">
        <v>53</v>
      </c>
      <c r="D533" t="b">
        <v>0</v>
      </c>
      <c r="E533" t="s">
        <v>13961</v>
      </c>
      <c r="F533" t="str">
        <f>MID($E533,1,1)</f>
        <v>F</v>
      </c>
      <c r="G533" t="str">
        <f>IFERROR(MID($E533,SEARCH("/",$E533,SEARCH("/",$E533)+1)+1,1),"")</f>
        <v>P</v>
      </c>
      <c r="H533" t="s">
        <v>16</v>
      </c>
      <c r="I533">
        <v>20</v>
      </c>
      <c r="J533" t="b">
        <v>0</v>
      </c>
      <c r="K533" s="7">
        <v>489</v>
      </c>
      <c r="L533" s="7">
        <v>126</v>
      </c>
      <c r="M533" s="7">
        <v>663</v>
      </c>
      <c r="N533" s="7">
        <v>214</v>
      </c>
      <c r="O533" s="7">
        <v>0</v>
      </c>
      <c r="P533" s="7">
        <f>SUM(dane3[[#This Row],[RoomService]:[VRDeck]])</f>
        <v>1492</v>
      </c>
      <c r="Q533" t="s">
        <v>13962</v>
      </c>
      <c r="R533" t="b">
        <v>0</v>
      </c>
    </row>
    <row r="534" spans="1:18" x14ac:dyDescent="0.3">
      <c r="A534" t="s">
        <v>1470</v>
      </c>
      <c r="B534">
        <f>MID(dane3[[#This Row],[PassengerId]],1,4)+0</f>
        <v>567</v>
      </c>
      <c r="C534" t="s">
        <v>19</v>
      </c>
      <c r="D534" t="b">
        <v>1</v>
      </c>
      <c r="E534" t="s">
        <v>1471</v>
      </c>
      <c r="F534" t="str">
        <f>MID($E534,1,1)</f>
        <v>G</v>
      </c>
      <c r="G534" t="str">
        <f>IFERROR(MID($E534,SEARCH("/",$E534,SEARCH("/",$E534)+1)+1,1),"")</f>
        <v>S</v>
      </c>
      <c r="H534" t="s">
        <v>16</v>
      </c>
      <c r="I534">
        <v>14</v>
      </c>
      <c r="J534" t="b">
        <v>0</v>
      </c>
      <c r="K534" s="7">
        <v>0</v>
      </c>
      <c r="L534" s="7">
        <v>0</v>
      </c>
      <c r="M534" s="7">
        <v>0</v>
      </c>
      <c r="N534" s="7">
        <v>0</v>
      </c>
      <c r="O534" s="7">
        <v>0</v>
      </c>
      <c r="P534" s="7">
        <f>SUM(dane3[[#This Row],[RoomService]:[VRDeck]])</f>
        <v>0</v>
      </c>
      <c r="Q534" t="s">
        <v>1472</v>
      </c>
      <c r="R534" t="b">
        <v>1</v>
      </c>
    </row>
    <row r="535" spans="1:18" x14ac:dyDescent="0.3">
      <c r="A535" t="s">
        <v>1473</v>
      </c>
      <c r="B535">
        <f>MID(dane3[[#This Row],[PassengerId]],1,4)+0</f>
        <v>568</v>
      </c>
      <c r="C535" t="s">
        <v>14</v>
      </c>
      <c r="D535" t="b">
        <v>0</v>
      </c>
      <c r="E535" t="s">
        <v>1474</v>
      </c>
      <c r="F535" t="str">
        <f>MID($E535,1,1)</f>
        <v>D</v>
      </c>
      <c r="G535" t="str">
        <f>IFERROR(MID($E535,SEARCH("/",$E535,SEARCH("/",$E535)+1)+1,1),"")</f>
        <v>S</v>
      </c>
      <c r="H535" t="s">
        <v>16</v>
      </c>
      <c r="I535">
        <v>33</v>
      </c>
      <c r="J535" t="b">
        <v>0</v>
      </c>
      <c r="K535" s="7">
        <v>1908</v>
      </c>
      <c r="L535" s="7">
        <v>33</v>
      </c>
      <c r="M535" s="7">
        <v>0</v>
      </c>
      <c r="N535" s="7">
        <v>1</v>
      </c>
      <c r="O535" s="7">
        <v>4</v>
      </c>
      <c r="P535" s="7">
        <f>SUM(dane3[[#This Row],[RoomService]:[VRDeck]])</f>
        <v>1946</v>
      </c>
      <c r="Q535" t="s">
        <v>1475</v>
      </c>
      <c r="R535" t="b">
        <v>0</v>
      </c>
    </row>
    <row r="536" spans="1:18" x14ac:dyDescent="0.3">
      <c r="A536" t="s">
        <v>1476</v>
      </c>
      <c r="B536">
        <f>MID(dane3[[#This Row],[PassengerId]],1,4)+0</f>
        <v>568</v>
      </c>
      <c r="C536" t="s">
        <v>14</v>
      </c>
      <c r="D536" t="b">
        <v>1</v>
      </c>
      <c r="E536" t="s">
        <v>1474</v>
      </c>
      <c r="F536" t="str">
        <f>MID($E536,1,1)</f>
        <v>D</v>
      </c>
      <c r="G536" t="str">
        <f>IFERROR(MID($E536,SEARCH("/",$E536,SEARCH("/",$E536)+1)+1,1),"")</f>
        <v>S</v>
      </c>
      <c r="H536" t="s">
        <v>46</v>
      </c>
      <c r="I536">
        <v>34</v>
      </c>
      <c r="J536" t="b">
        <v>0</v>
      </c>
      <c r="K536" s="7">
        <v>0</v>
      </c>
      <c r="L536" s="7">
        <v>0</v>
      </c>
      <c r="M536" s="7">
        <v>0</v>
      </c>
      <c r="N536" s="7">
        <v>0</v>
      </c>
      <c r="O536" s="7">
        <v>0</v>
      </c>
      <c r="P536" s="7">
        <f>SUM(dane3[[#This Row],[RoomService]:[VRDeck]])</f>
        <v>0</v>
      </c>
      <c r="Q536" t="s">
        <v>1477</v>
      </c>
      <c r="R536" t="b">
        <v>1</v>
      </c>
    </row>
    <row r="537" spans="1:18" x14ac:dyDescent="0.3">
      <c r="A537" t="s">
        <v>1478</v>
      </c>
      <c r="B537">
        <f>MID(dane3[[#This Row],[PassengerId]],1,4)+0</f>
        <v>569</v>
      </c>
      <c r="C537" t="s">
        <v>19</v>
      </c>
      <c r="D537" t="b">
        <v>0</v>
      </c>
      <c r="E537" t="s">
        <v>1479</v>
      </c>
      <c r="F537" t="str">
        <f>MID($E537,1,1)</f>
        <v>F</v>
      </c>
      <c r="G537" t="str">
        <f>IFERROR(MID($E537,SEARCH("/",$E537,SEARCH("/",$E537)+1)+1,1),"")</f>
        <v>P</v>
      </c>
      <c r="H537" t="s">
        <v>16</v>
      </c>
      <c r="I537">
        <v>23</v>
      </c>
      <c r="J537" t="b">
        <v>0</v>
      </c>
      <c r="K537" s="7">
        <v>0</v>
      </c>
      <c r="L537" s="7">
        <v>334</v>
      </c>
      <c r="M537" s="7">
        <v>310</v>
      </c>
      <c r="N537" s="7">
        <v>0</v>
      </c>
      <c r="O537" s="7">
        <v>0</v>
      </c>
      <c r="P537" s="7">
        <f>SUM(dane3[[#This Row],[RoomService]:[VRDeck]])</f>
        <v>644</v>
      </c>
      <c r="Q537" t="s">
        <v>1480</v>
      </c>
      <c r="R537" t="b">
        <v>1</v>
      </c>
    </row>
    <row r="538" spans="1:18" x14ac:dyDescent="0.3">
      <c r="A538" t="s">
        <v>1481</v>
      </c>
      <c r="B538">
        <f>MID(dane3[[#This Row],[PassengerId]],1,4)+0</f>
        <v>570</v>
      </c>
      <c r="C538" t="s">
        <v>14</v>
      </c>
      <c r="D538" t="b">
        <v>0</v>
      </c>
      <c r="E538" t="s">
        <v>1482</v>
      </c>
      <c r="F538" t="str">
        <f>MID($E538,1,1)</f>
        <v>C</v>
      </c>
      <c r="G538" t="str">
        <f>IFERROR(MID($E538,SEARCH("/",$E538,SEARCH("/",$E538)+1)+1,1),"")</f>
        <v>S</v>
      </c>
      <c r="H538" t="s">
        <v>16</v>
      </c>
      <c r="I538">
        <v>36</v>
      </c>
      <c r="J538" t="b">
        <v>1</v>
      </c>
      <c r="K538" s="7">
        <v>530</v>
      </c>
      <c r="L538" s="7">
        <v>5085</v>
      </c>
      <c r="M538" s="7">
        <v>1</v>
      </c>
      <c r="N538" s="7">
        <v>146</v>
      </c>
      <c r="O538" s="7">
        <v>872</v>
      </c>
      <c r="P538" s="7">
        <f>SUM(dane3[[#This Row],[RoomService]:[VRDeck]])</f>
        <v>6634</v>
      </c>
      <c r="Q538" t="s">
        <v>1483</v>
      </c>
      <c r="R538" t="b">
        <v>1</v>
      </c>
    </row>
    <row r="539" spans="1:18" x14ac:dyDescent="0.3">
      <c r="A539" t="s">
        <v>1484</v>
      </c>
      <c r="B539">
        <f>MID(dane3[[#This Row],[PassengerId]],1,4)+0</f>
        <v>571</v>
      </c>
      <c r="C539" t="s">
        <v>14</v>
      </c>
      <c r="D539" t="b">
        <v>1</v>
      </c>
      <c r="E539" t="s">
        <v>1485</v>
      </c>
      <c r="F539" t="str">
        <f>MID($E539,1,1)</f>
        <v>C</v>
      </c>
      <c r="G539" t="str">
        <f>IFERROR(MID($E539,SEARCH("/",$E539,SEARCH("/",$E539)+1)+1,1),"")</f>
        <v>P</v>
      </c>
      <c r="H539" t="s">
        <v>46</v>
      </c>
      <c r="I539">
        <v>22</v>
      </c>
      <c r="J539" t="b">
        <v>0</v>
      </c>
      <c r="K539" s="7">
        <v>0</v>
      </c>
      <c r="L539" s="7">
        <v>0</v>
      </c>
      <c r="M539" s="7">
        <v>0</v>
      </c>
      <c r="N539" s="7">
        <v>0</v>
      </c>
      <c r="O539" s="7">
        <v>0</v>
      </c>
      <c r="P539" s="7">
        <f>SUM(dane3[[#This Row],[RoomService]:[VRDeck]])</f>
        <v>0</v>
      </c>
      <c r="Q539" t="s">
        <v>1486</v>
      </c>
      <c r="R539" t="b">
        <v>1</v>
      </c>
    </row>
    <row r="540" spans="1:18" x14ac:dyDescent="0.3">
      <c r="A540" t="s">
        <v>1487</v>
      </c>
      <c r="B540">
        <f>MID(dane3[[#This Row],[PassengerId]],1,4)+0</f>
        <v>571</v>
      </c>
      <c r="C540" t="s">
        <v>14</v>
      </c>
      <c r="D540" t="b">
        <v>1</v>
      </c>
      <c r="E540" t="s">
        <v>1485</v>
      </c>
      <c r="F540" t="str">
        <f>MID($E540,1,1)</f>
        <v>C</v>
      </c>
      <c r="G540" t="str">
        <f>IFERROR(MID($E540,SEARCH("/",$E540,SEARCH("/",$E540)+1)+1,1),"")</f>
        <v>P</v>
      </c>
      <c r="H540" t="s">
        <v>16</v>
      </c>
      <c r="I540">
        <v>19</v>
      </c>
      <c r="J540" t="b">
        <v>0</v>
      </c>
      <c r="K540" s="7">
        <v>0</v>
      </c>
      <c r="L540" s="7">
        <v>0</v>
      </c>
      <c r="M540" s="7">
        <v>0</v>
      </c>
      <c r="N540" s="7">
        <v>0</v>
      </c>
      <c r="O540" s="7">
        <v>0</v>
      </c>
      <c r="P540" s="7">
        <f>SUM(dane3[[#This Row],[RoomService]:[VRDeck]])</f>
        <v>0</v>
      </c>
      <c r="Q540" t="s">
        <v>1488</v>
      </c>
      <c r="R540" t="b">
        <v>0</v>
      </c>
    </row>
    <row r="541" spans="1:18" x14ac:dyDescent="0.3">
      <c r="A541" t="s">
        <v>1489</v>
      </c>
      <c r="B541">
        <f>MID(dane3[[#This Row],[PassengerId]],1,4)+0</f>
        <v>571</v>
      </c>
      <c r="C541" t="s">
        <v>14</v>
      </c>
      <c r="D541" t="b">
        <v>1</v>
      </c>
      <c r="E541" t="s">
        <v>1485</v>
      </c>
      <c r="F541" t="str">
        <f>MID($E541,1,1)</f>
        <v>C</v>
      </c>
      <c r="G541" t="str">
        <f>IFERROR(MID($E541,SEARCH("/",$E541,SEARCH("/",$E541)+1)+1,1),"")</f>
        <v>P</v>
      </c>
      <c r="H541" t="s">
        <v>16</v>
      </c>
      <c r="I541">
        <v>42</v>
      </c>
      <c r="J541" t="b">
        <v>0</v>
      </c>
      <c r="K541" s="7">
        <v>0</v>
      </c>
      <c r="L541" s="7">
        <v>0</v>
      </c>
      <c r="M541" s="7">
        <v>0</v>
      </c>
      <c r="N541" s="7">
        <v>0</v>
      </c>
      <c r="O541" s="7">
        <v>0</v>
      </c>
      <c r="P541" s="7">
        <f>SUM(dane3[[#This Row],[RoomService]:[VRDeck]])</f>
        <v>0</v>
      </c>
      <c r="Q541" t="s">
        <v>1490</v>
      </c>
      <c r="R541" t="b">
        <v>1</v>
      </c>
    </row>
    <row r="542" spans="1:18" x14ac:dyDescent="0.3">
      <c r="A542" t="s">
        <v>4246</v>
      </c>
      <c r="B542">
        <f>MID(dane3[[#This Row],[PassengerId]],1,4)+0</f>
        <v>1653</v>
      </c>
      <c r="C542" t="s">
        <v>14</v>
      </c>
      <c r="D542" t="b">
        <v>0</v>
      </c>
      <c r="E542" t="s">
        <v>4247</v>
      </c>
      <c r="F542" t="str">
        <f>MID($E542,1,1)</f>
        <v>A</v>
      </c>
      <c r="G542" t="str">
        <f>IFERROR(MID($E542,SEARCH("/",$E542,SEARCH("/",$E542)+1)+1,1),"")</f>
        <v>S</v>
      </c>
      <c r="H542" t="s">
        <v>16</v>
      </c>
      <c r="I542">
        <v>47</v>
      </c>
      <c r="J542" t="b">
        <v>0</v>
      </c>
      <c r="K542" s="7">
        <v>4</v>
      </c>
      <c r="L542" s="7">
        <v>1303</v>
      </c>
      <c r="M542" s="7">
        <v>830</v>
      </c>
      <c r="N542" s="7">
        <v>774</v>
      </c>
      <c r="O542" s="7">
        <v>2</v>
      </c>
      <c r="P542" s="7">
        <f>SUM(dane3[[#This Row],[RoomService]:[VRDeck]])</f>
        <v>2913</v>
      </c>
      <c r="Q542" t="s">
        <v>4248</v>
      </c>
      <c r="R542" t="b">
        <v>0</v>
      </c>
    </row>
    <row r="543" spans="1:18" x14ac:dyDescent="0.3">
      <c r="A543" t="s">
        <v>1493</v>
      </c>
      <c r="B543">
        <f>MID(dane3[[#This Row],[PassengerId]],1,4)+0</f>
        <v>571</v>
      </c>
      <c r="C543" t="s">
        <v>14</v>
      </c>
      <c r="D543" t="b">
        <v>1</v>
      </c>
      <c r="E543" t="s">
        <v>1485</v>
      </c>
      <c r="F543" t="str">
        <f>MID($E543,1,1)</f>
        <v>C</v>
      </c>
      <c r="G543" t="str">
        <f>IFERROR(MID($E543,SEARCH("/",$E543,SEARCH("/",$E543)+1)+1,1),"")</f>
        <v>P</v>
      </c>
      <c r="H543" t="s">
        <v>46</v>
      </c>
      <c r="I543">
        <v>16</v>
      </c>
      <c r="J543" t="b">
        <v>0</v>
      </c>
      <c r="K543" s="7">
        <v>0</v>
      </c>
      <c r="L543" s="7">
        <v>0</v>
      </c>
      <c r="M543" s="7">
        <v>0</v>
      </c>
      <c r="N543" s="7">
        <v>0</v>
      </c>
      <c r="O543" s="7">
        <v>0</v>
      </c>
      <c r="P543" s="7">
        <f>SUM(dane3[[#This Row],[RoomService]:[VRDeck]])</f>
        <v>0</v>
      </c>
      <c r="Q543" t="s">
        <v>1494</v>
      </c>
      <c r="R543" t="b">
        <v>1</v>
      </c>
    </row>
    <row r="544" spans="1:18" x14ac:dyDescent="0.3">
      <c r="A544" t="s">
        <v>1495</v>
      </c>
      <c r="B544">
        <f>MID(dane3[[#This Row],[PassengerId]],1,4)+0</f>
        <v>571</v>
      </c>
      <c r="C544" t="s">
        <v>14</v>
      </c>
      <c r="D544" t="b">
        <v>0</v>
      </c>
      <c r="E544" t="s">
        <v>1485</v>
      </c>
      <c r="F544" t="str">
        <f>MID($E544,1,1)</f>
        <v>C</v>
      </c>
      <c r="G544" t="str">
        <f>IFERROR(MID($E544,SEARCH("/",$E544,SEARCH("/",$E544)+1)+1,1),"")</f>
        <v>P</v>
      </c>
      <c r="H544" t="s">
        <v>16</v>
      </c>
      <c r="I544">
        <v>55</v>
      </c>
      <c r="J544" t="b">
        <v>0</v>
      </c>
      <c r="K544" s="7">
        <v>0</v>
      </c>
      <c r="L544" s="7">
        <v>1542</v>
      </c>
      <c r="M544" s="7">
        <v>0</v>
      </c>
      <c r="N544" s="7">
        <v>1814</v>
      </c>
      <c r="O544" s="7">
        <v>1568</v>
      </c>
      <c r="P544" s="7">
        <f>SUM(dane3[[#This Row],[RoomService]:[VRDeck]])</f>
        <v>4924</v>
      </c>
      <c r="Q544" t="s">
        <v>1496</v>
      </c>
      <c r="R544" t="b">
        <v>0</v>
      </c>
    </row>
    <row r="545" spans="1:18" x14ac:dyDescent="0.3">
      <c r="A545" t="s">
        <v>1497</v>
      </c>
      <c r="B545">
        <f>MID(dane3[[#This Row],[PassengerId]],1,4)+0</f>
        <v>571</v>
      </c>
      <c r="C545" t="s">
        <v>14</v>
      </c>
      <c r="D545" t="b">
        <v>1</v>
      </c>
      <c r="E545" t="s">
        <v>1485</v>
      </c>
      <c r="F545" t="str">
        <f>MID($E545,1,1)</f>
        <v>C</v>
      </c>
      <c r="G545" t="str">
        <f>IFERROR(MID($E545,SEARCH("/",$E545,SEARCH("/",$E545)+1)+1,1),"")</f>
        <v>P</v>
      </c>
      <c r="H545" t="s">
        <v>16</v>
      </c>
      <c r="I545">
        <v>55</v>
      </c>
      <c r="J545" t="b">
        <v>0</v>
      </c>
      <c r="K545" s="7">
        <v>0</v>
      </c>
      <c r="L545" s="7">
        <v>0</v>
      </c>
      <c r="M545" s="7">
        <v>0</v>
      </c>
      <c r="N545" s="7">
        <v>0</v>
      </c>
      <c r="O545" s="7">
        <v>0</v>
      </c>
      <c r="P545" s="7">
        <f>SUM(dane3[[#This Row],[RoomService]:[VRDeck]])</f>
        <v>0</v>
      </c>
      <c r="Q545" t="s">
        <v>1498</v>
      </c>
      <c r="R545" t="b">
        <v>1</v>
      </c>
    </row>
    <row r="546" spans="1:18" x14ac:dyDescent="0.3">
      <c r="A546" t="s">
        <v>1499</v>
      </c>
      <c r="B546">
        <f>MID(dane3[[#This Row],[PassengerId]],1,4)+0</f>
        <v>572</v>
      </c>
      <c r="C546" t="s">
        <v>19</v>
      </c>
      <c r="D546" t="b">
        <v>0</v>
      </c>
      <c r="E546" t="s">
        <v>1500</v>
      </c>
      <c r="F546" t="str">
        <f>MID($E546,1,1)</f>
        <v>F</v>
      </c>
      <c r="G546" t="str">
        <f>IFERROR(MID($E546,SEARCH("/",$E546,SEARCH("/",$E546)+1)+1,1),"")</f>
        <v>S</v>
      </c>
      <c r="H546" t="s">
        <v>16</v>
      </c>
      <c r="I546">
        <v>19</v>
      </c>
      <c r="J546" t="b">
        <v>0</v>
      </c>
      <c r="K546" s="7">
        <v>1911</v>
      </c>
      <c r="L546" s="7">
        <v>0</v>
      </c>
      <c r="M546" s="7">
        <v>21</v>
      </c>
      <c r="N546" s="7">
        <v>854</v>
      </c>
      <c r="O546" s="7">
        <v>0</v>
      </c>
      <c r="P546" s="7">
        <f>SUM(dane3[[#This Row],[RoomService]:[VRDeck]])</f>
        <v>2786</v>
      </c>
      <c r="Q546" t="s">
        <v>1501</v>
      </c>
      <c r="R546" t="b">
        <v>0</v>
      </c>
    </row>
    <row r="547" spans="1:18" x14ac:dyDescent="0.3">
      <c r="A547" t="s">
        <v>1502</v>
      </c>
      <c r="B547">
        <f>MID(dane3[[#This Row],[PassengerId]],1,4)+0</f>
        <v>573</v>
      </c>
      <c r="C547" t="s">
        <v>19</v>
      </c>
      <c r="D547" t="b">
        <v>0</v>
      </c>
      <c r="E547" t="s">
        <v>1503</v>
      </c>
      <c r="F547" t="str">
        <f>MID($E547,1,1)</f>
        <v>F</v>
      </c>
      <c r="G547" t="str">
        <f>IFERROR(MID($E547,SEARCH("/",$E547,SEARCH("/",$E547)+1)+1,1),"")</f>
        <v>P</v>
      </c>
      <c r="H547" t="s">
        <v>16</v>
      </c>
      <c r="I547">
        <v>29</v>
      </c>
      <c r="J547" t="b">
        <v>0</v>
      </c>
      <c r="K547" s="7">
        <v>14</v>
      </c>
      <c r="L547" s="7">
        <v>809</v>
      </c>
      <c r="M547" s="7">
        <v>25</v>
      </c>
      <c r="N547" s="7">
        <v>54</v>
      </c>
      <c r="O547" s="7">
        <v>0</v>
      </c>
      <c r="P547" s="7">
        <f>SUM(dane3[[#This Row],[RoomService]:[VRDeck]])</f>
        <v>902</v>
      </c>
      <c r="Q547" t="s">
        <v>1504</v>
      </c>
      <c r="R547" t="b">
        <v>0</v>
      </c>
    </row>
    <row r="548" spans="1:18" x14ac:dyDescent="0.3">
      <c r="A548" t="s">
        <v>1505</v>
      </c>
      <c r="B548">
        <f>MID(dane3[[#This Row],[PassengerId]],1,4)+0</f>
        <v>575</v>
      </c>
      <c r="C548" t="s">
        <v>14</v>
      </c>
      <c r="D548" t="b">
        <v>1</v>
      </c>
      <c r="E548" t="s">
        <v>1506</v>
      </c>
      <c r="F548" t="str">
        <f>MID($E548,1,1)</f>
        <v>E</v>
      </c>
      <c r="G548" t="str">
        <f>IFERROR(MID($E548,SEARCH("/",$E548,SEARCH("/",$E548)+1)+1,1),"")</f>
        <v>P</v>
      </c>
      <c r="H548" t="s">
        <v>16</v>
      </c>
      <c r="I548">
        <v>18</v>
      </c>
      <c r="J548" t="b">
        <v>0</v>
      </c>
      <c r="K548" s="7">
        <v>0</v>
      </c>
      <c r="L548" s="7">
        <v>0</v>
      </c>
      <c r="M548" s="7">
        <v>0</v>
      </c>
      <c r="N548" s="7">
        <v>0</v>
      </c>
      <c r="O548" s="7">
        <v>0</v>
      </c>
      <c r="P548" s="7">
        <f>SUM(dane3[[#This Row],[RoomService]:[VRDeck]])</f>
        <v>0</v>
      </c>
      <c r="Q548" t="s">
        <v>1507</v>
      </c>
      <c r="R548" t="b">
        <v>1</v>
      </c>
    </row>
    <row r="549" spans="1:18" x14ac:dyDescent="0.3">
      <c r="A549" t="s">
        <v>1709</v>
      </c>
      <c r="B549">
        <f>MID(dane3[[#This Row],[PassengerId]],1,4)+0</f>
        <v>645</v>
      </c>
      <c r="C549" t="s">
        <v>19</v>
      </c>
      <c r="D549" t="b">
        <v>0</v>
      </c>
      <c r="E549" t="s">
        <v>1710</v>
      </c>
      <c r="F549" t="str">
        <f>MID($E549,1,1)</f>
        <v>G</v>
      </c>
      <c r="G549" t="str">
        <f>IFERROR(MID($E549,SEARCH("/",$E549,SEARCH("/",$E549)+1)+1,1),"")</f>
        <v>P</v>
      </c>
      <c r="H549" t="s">
        <v>16</v>
      </c>
      <c r="I549">
        <v>20</v>
      </c>
      <c r="J549" t="b">
        <v>0</v>
      </c>
      <c r="K549" s="7">
        <v>1724</v>
      </c>
      <c r="L549" s="7">
        <v>0</v>
      </c>
      <c r="M549" s="7">
        <v>0</v>
      </c>
      <c r="N549" s="7">
        <v>1</v>
      </c>
      <c r="O549" s="7">
        <v>0</v>
      </c>
      <c r="P549" s="7">
        <f>SUM(dane3[[#This Row],[RoomService]:[VRDeck]])</f>
        <v>1725</v>
      </c>
      <c r="Q549" t="s">
        <v>1711</v>
      </c>
      <c r="R549" t="b">
        <v>0</v>
      </c>
    </row>
    <row r="550" spans="1:18" x14ac:dyDescent="0.3">
      <c r="A550" t="s">
        <v>1511</v>
      </c>
      <c r="B550">
        <f>MID(dane3[[#This Row],[PassengerId]],1,4)+0</f>
        <v>577</v>
      </c>
      <c r="C550" t="s">
        <v>19</v>
      </c>
      <c r="D550" t="b">
        <v>0</v>
      </c>
      <c r="E550" t="s">
        <v>1512</v>
      </c>
      <c r="F550" t="str">
        <f>MID($E550,1,1)</f>
        <v>G</v>
      </c>
      <c r="G550" t="str">
        <f>IFERROR(MID($E550,SEARCH("/",$E550,SEARCH("/",$E550)+1)+1,1),"")</f>
        <v>P</v>
      </c>
      <c r="H550" t="s">
        <v>16</v>
      </c>
      <c r="I550">
        <v>65</v>
      </c>
      <c r="J550" t="b">
        <v>0</v>
      </c>
      <c r="K550" s="7">
        <v>0</v>
      </c>
      <c r="L550" s="7">
        <v>0</v>
      </c>
      <c r="M550" s="7">
        <v>521</v>
      </c>
      <c r="N550" s="7">
        <v>105</v>
      </c>
      <c r="O550" s="7">
        <v>0</v>
      </c>
      <c r="P550" s="7">
        <f>SUM(dane3[[#This Row],[RoomService]:[VRDeck]])</f>
        <v>626</v>
      </c>
      <c r="Q550" t="s">
        <v>1513</v>
      </c>
      <c r="R550" t="b">
        <v>0</v>
      </c>
    </row>
    <row r="551" spans="1:18" x14ac:dyDescent="0.3">
      <c r="A551" t="s">
        <v>1514</v>
      </c>
      <c r="B551">
        <f>MID(dane3[[#This Row],[PassengerId]],1,4)+0</f>
        <v>579</v>
      </c>
      <c r="C551" t="s">
        <v>19</v>
      </c>
      <c r="D551" t="b">
        <v>0</v>
      </c>
      <c r="E551" t="s">
        <v>1515</v>
      </c>
      <c r="F551" t="str">
        <f>MID($E551,1,1)</f>
        <v>F</v>
      </c>
      <c r="G551" t="str">
        <f>IFERROR(MID($E551,SEARCH("/",$E551,SEARCH("/",$E551)+1)+1,1),"")</f>
        <v>S</v>
      </c>
      <c r="H551" t="s">
        <v>16</v>
      </c>
      <c r="I551">
        <v>55</v>
      </c>
      <c r="J551" t="b">
        <v>0</v>
      </c>
      <c r="K551" s="7">
        <v>53</v>
      </c>
      <c r="L551" s="7">
        <v>790</v>
      </c>
      <c r="M551" s="7">
        <v>37</v>
      </c>
      <c r="N551" s="7">
        <v>0</v>
      </c>
      <c r="O551" s="7">
        <v>0</v>
      </c>
      <c r="P551" s="7">
        <f>SUM(dane3[[#This Row],[RoomService]:[VRDeck]])</f>
        <v>880</v>
      </c>
      <c r="Q551" t="s">
        <v>1516</v>
      </c>
      <c r="R551" t="b">
        <v>1</v>
      </c>
    </row>
    <row r="552" spans="1:18" x14ac:dyDescent="0.3">
      <c r="A552" t="s">
        <v>1517</v>
      </c>
      <c r="B552">
        <f>MID(dane3[[#This Row],[PassengerId]],1,4)+0</f>
        <v>579</v>
      </c>
      <c r="C552" t="s">
        <v>19</v>
      </c>
      <c r="D552" t="b">
        <v>0</v>
      </c>
      <c r="E552" t="s">
        <v>1518</v>
      </c>
      <c r="F552" t="str">
        <f>MID($E552,1,1)</f>
        <v>G</v>
      </c>
      <c r="G552" t="str">
        <f>IFERROR(MID($E552,SEARCH("/",$E552,SEARCH("/",$E552)+1)+1,1),"")</f>
        <v>S</v>
      </c>
      <c r="H552" t="s">
        <v>16</v>
      </c>
      <c r="I552">
        <v>50</v>
      </c>
      <c r="J552" t="b">
        <v>0</v>
      </c>
      <c r="K552" s="7">
        <v>0</v>
      </c>
      <c r="L552" s="7">
        <v>233</v>
      </c>
      <c r="M552" s="7">
        <v>0</v>
      </c>
      <c r="N552" s="7">
        <v>0</v>
      </c>
      <c r="O552" s="7">
        <v>0</v>
      </c>
      <c r="P552" s="7">
        <f>SUM(dane3[[#This Row],[RoomService]:[VRDeck]])</f>
        <v>233</v>
      </c>
      <c r="Q552" t="s">
        <v>1519</v>
      </c>
      <c r="R552" t="b">
        <v>0</v>
      </c>
    </row>
    <row r="553" spans="1:18" x14ac:dyDescent="0.3">
      <c r="A553" t="s">
        <v>1520</v>
      </c>
      <c r="B553">
        <f>MID(dane3[[#This Row],[PassengerId]],1,4)+0</f>
        <v>580</v>
      </c>
      <c r="C553" t="s">
        <v>19</v>
      </c>
      <c r="D553" t="b">
        <v>1</v>
      </c>
      <c r="E553" t="s">
        <v>1521</v>
      </c>
      <c r="F553" t="str">
        <f>MID($E553,1,1)</f>
        <v>G</v>
      </c>
      <c r="G553" t="str">
        <f>IFERROR(MID($E553,SEARCH("/",$E553,SEARCH("/",$E553)+1)+1,1),"")</f>
        <v>P</v>
      </c>
      <c r="H553" t="s">
        <v>16</v>
      </c>
      <c r="I553">
        <v>49</v>
      </c>
      <c r="J553" t="b">
        <v>0</v>
      </c>
      <c r="K553" s="7">
        <v>0</v>
      </c>
      <c r="L553" s="7">
        <v>0</v>
      </c>
      <c r="M553" s="7">
        <v>0</v>
      </c>
      <c r="N553" s="7">
        <v>0</v>
      </c>
      <c r="O553" s="7">
        <v>0</v>
      </c>
      <c r="P553" s="7">
        <f>SUM(dane3[[#This Row],[RoomService]:[VRDeck]])</f>
        <v>0</v>
      </c>
      <c r="Q553" t="s">
        <v>1522</v>
      </c>
      <c r="R553" t="b">
        <v>1</v>
      </c>
    </row>
    <row r="554" spans="1:18" x14ac:dyDescent="0.3">
      <c r="A554" t="s">
        <v>1523</v>
      </c>
      <c r="B554">
        <f>MID(dane3[[#This Row],[PassengerId]],1,4)+0</f>
        <v>581</v>
      </c>
      <c r="C554" t="s">
        <v>19</v>
      </c>
      <c r="D554" t="b">
        <v>0</v>
      </c>
      <c r="E554" t="s">
        <v>1524</v>
      </c>
      <c r="F554" t="str">
        <f>MID($E554,1,1)</f>
        <v>E</v>
      </c>
      <c r="G554" t="str">
        <f>IFERROR(MID($E554,SEARCH("/",$E554,SEARCH("/",$E554)+1)+1,1),"")</f>
        <v>S</v>
      </c>
      <c r="H554" t="s">
        <v>16</v>
      </c>
      <c r="I554">
        <v>22</v>
      </c>
      <c r="J554" t="b">
        <v>0</v>
      </c>
      <c r="K554" s="7">
        <v>0</v>
      </c>
      <c r="L554" s="7">
        <v>0</v>
      </c>
      <c r="M554" s="7">
        <v>601</v>
      </c>
      <c r="N554" s="7">
        <v>183</v>
      </c>
      <c r="O554" s="7">
        <v>4</v>
      </c>
      <c r="P554" s="7">
        <f>SUM(dane3[[#This Row],[RoomService]:[VRDeck]])</f>
        <v>788</v>
      </c>
      <c r="Q554" t="s">
        <v>1525</v>
      </c>
      <c r="R554" t="b">
        <v>0</v>
      </c>
    </row>
    <row r="555" spans="1:18" x14ac:dyDescent="0.3">
      <c r="A555" t="s">
        <v>14537</v>
      </c>
      <c r="B555">
        <f>MID(dane3[[#This Row],[PassengerId]],1,4)+0</f>
        <v>5686</v>
      </c>
      <c r="C555" t="s">
        <v>53</v>
      </c>
      <c r="D555" t="b">
        <v>0</v>
      </c>
      <c r="E555" t="s">
        <v>14538</v>
      </c>
      <c r="F555" t="str">
        <f>MID($E555,1,1)</f>
        <v>D</v>
      </c>
      <c r="G555" t="str">
        <f>IFERROR(MID($E555,SEARCH("/",$E555,SEARCH("/",$E555)+1)+1,1),"")</f>
        <v>P</v>
      </c>
      <c r="H555" t="s">
        <v>46</v>
      </c>
      <c r="I555">
        <v>25</v>
      </c>
      <c r="J555" t="b">
        <v>0</v>
      </c>
      <c r="K555" s="7">
        <v>1410</v>
      </c>
      <c r="L555" s="7">
        <v>123</v>
      </c>
      <c r="M555" s="7">
        <v>26</v>
      </c>
      <c r="N555" s="7">
        <v>9</v>
      </c>
      <c r="O555" s="7">
        <v>812</v>
      </c>
      <c r="P555" s="7">
        <f>SUM(dane3[[#This Row],[RoomService]:[VRDeck]])</f>
        <v>2380</v>
      </c>
      <c r="Q555" t="s">
        <v>14539</v>
      </c>
      <c r="R555" t="b">
        <v>0</v>
      </c>
    </row>
    <row r="556" spans="1:18" x14ac:dyDescent="0.3">
      <c r="A556" t="s">
        <v>64</v>
      </c>
      <c r="B556">
        <f>MID(dane3[[#This Row],[PassengerId]],1,4)+0</f>
        <v>14</v>
      </c>
      <c r="C556" t="s">
        <v>53</v>
      </c>
      <c r="D556" t="b">
        <v>0</v>
      </c>
      <c r="E556" t="s">
        <v>65</v>
      </c>
      <c r="F556" t="str">
        <f>MID($E556,1,1)</f>
        <v>F</v>
      </c>
      <c r="G556" t="str">
        <f>IFERROR(MID($E556,SEARCH("/",$E556,SEARCH("/",$E556)+1)+1,1),"")</f>
        <v>P</v>
      </c>
      <c r="H556" t="s">
        <v>46</v>
      </c>
      <c r="I556">
        <v>27</v>
      </c>
      <c r="J556" t="b">
        <v>0</v>
      </c>
      <c r="K556" s="7">
        <v>1286</v>
      </c>
      <c r="L556" s="7">
        <v>122</v>
      </c>
      <c r="M556" s="7">
        <v>0</v>
      </c>
      <c r="N556" s="7">
        <v>0</v>
      </c>
      <c r="O556" s="7">
        <v>0</v>
      </c>
      <c r="P556" s="7">
        <f>SUM(dane3[[#This Row],[RoomService]:[VRDeck]])</f>
        <v>1408</v>
      </c>
      <c r="Q556" t="s">
        <v>66</v>
      </c>
      <c r="R556" t="b">
        <v>0</v>
      </c>
    </row>
    <row r="557" spans="1:18" x14ac:dyDescent="0.3">
      <c r="A557" t="s">
        <v>1032</v>
      </c>
      <c r="B557">
        <f>MID(dane3[[#This Row],[PassengerId]],1,4)+0</f>
        <v>408</v>
      </c>
      <c r="C557" t="s">
        <v>53</v>
      </c>
      <c r="D557" t="b">
        <v>0</v>
      </c>
      <c r="E557" t="s">
        <v>1033</v>
      </c>
      <c r="F557" t="str">
        <f>MID($E557,1,1)</f>
        <v>E</v>
      </c>
      <c r="G557" t="str">
        <f>IFERROR(MID($E557,SEARCH("/",$E557,SEARCH("/",$E557)+1)+1,1),"")</f>
        <v>P</v>
      </c>
      <c r="H557" t="s">
        <v>16</v>
      </c>
      <c r="I557">
        <v>35</v>
      </c>
      <c r="J557" t="b">
        <v>0</v>
      </c>
      <c r="K557" s="7">
        <v>1134</v>
      </c>
      <c r="L557" s="7">
        <v>113</v>
      </c>
      <c r="M557" s="7">
        <v>52</v>
      </c>
      <c r="N557" s="7">
        <v>0</v>
      </c>
      <c r="O557" s="7">
        <v>0</v>
      </c>
      <c r="P557" s="7">
        <f>SUM(dane3[[#This Row],[RoomService]:[VRDeck]])</f>
        <v>1299</v>
      </c>
      <c r="Q557" t="s">
        <v>1034</v>
      </c>
      <c r="R557" t="b">
        <v>0</v>
      </c>
    </row>
    <row r="558" spans="1:18" x14ac:dyDescent="0.3">
      <c r="A558" t="s">
        <v>9143</v>
      </c>
      <c r="B558">
        <f>MID(dane3[[#This Row],[PassengerId]],1,4)+0</f>
        <v>3592</v>
      </c>
      <c r="C558" t="s">
        <v>53</v>
      </c>
      <c r="D558" t="b">
        <v>0</v>
      </c>
      <c r="E558" t="s">
        <v>9144</v>
      </c>
      <c r="F558" t="str">
        <f>MID($E558,1,1)</f>
        <v>E</v>
      </c>
      <c r="G558" t="str">
        <f>IFERROR(MID($E558,SEARCH("/",$E558,SEARCH("/",$E558)+1)+1,1),"")</f>
        <v>P</v>
      </c>
      <c r="H558" t="s">
        <v>16</v>
      </c>
      <c r="I558">
        <v>21</v>
      </c>
      <c r="J558" t="b">
        <v>0</v>
      </c>
      <c r="K558" s="7">
        <v>354</v>
      </c>
      <c r="L558" s="7">
        <v>113</v>
      </c>
      <c r="M558" s="7">
        <v>0</v>
      </c>
      <c r="N558" s="7">
        <v>487</v>
      </c>
      <c r="O558" s="7">
        <v>0</v>
      </c>
      <c r="P558" s="7">
        <f>SUM(dane3[[#This Row],[RoomService]:[VRDeck]])</f>
        <v>954</v>
      </c>
      <c r="Q558" t="s">
        <v>9145</v>
      </c>
      <c r="R558" t="b">
        <v>0</v>
      </c>
    </row>
    <row r="559" spans="1:18" x14ac:dyDescent="0.3">
      <c r="A559" t="s">
        <v>21054</v>
      </c>
      <c r="B559">
        <f>MID(dane3[[#This Row],[PassengerId]],1,4)+0</f>
        <v>8222</v>
      </c>
      <c r="C559" t="s">
        <v>53</v>
      </c>
      <c r="D559" t="b">
        <v>0</v>
      </c>
      <c r="E559" t="s">
        <v>21055</v>
      </c>
      <c r="F559" t="str">
        <f>MID($E559,1,1)</f>
        <v>D</v>
      </c>
      <c r="G559" t="str">
        <f>IFERROR(MID($E559,SEARCH("/",$E559,SEARCH("/",$E559)+1)+1,1),"")</f>
        <v>P</v>
      </c>
      <c r="H559" t="s">
        <v>16</v>
      </c>
      <c r="I559">
        <v>43</v>
      </c>
      <c r="J559" t="b">
        <v>0</v>
      </c>
      <c r="K559" s="7">
        <v>1054</v>
      </c>
      <c r="L559" s="7">
        <v>109</v>
      </c>
      <c r="M559" s="7">
        <v>576</v>
      </c>
      <c r="N559" s="7">
        <v>645</v>
      </c>
      <c r="O559" s="7">
        <v>0</v>
      </c>
      <c r="P559" s="7">
        <f>SUM(dane3[[#This Row],[RoomService]:[VRDeck]])</f>
        <v>2384</v>
      </c>
      <c r="Q559" t="s">
        <v>21056</v>
      </c>
      <c r="R559" t="b">
        <v>0</v>
      </c>
    </row>
    <row r="560" spans="1:18" x14ac:dyDescent="0.3">
      <c r="A560" t="s">
        <v>912</v>
      </c>
      <c r="B560">
        <f>MID(dane3[[#This Row],[PassengerId]],1,4)+0</f>
        <v>368</v>
      </c>
      <c r="C560" t="s">
        <v>53</v>
      </c>
      <c r="D560" t="b">
        <v>0</v>
      </c>
      <c r="E560" t="s">
        <v>913</v>
      </c>
      <c r="F560" t="str">
        <f>MID($E560,1,1)</f>
        <v>F</v>
      </c>
      <c r="G560" t="str">
        <f>IFERROR(MID($E560,SEARCH("/",$E560,SEARCH("/",$E560)+1)+1,1),"")</f>
        <v>P</v>
      </c>
      <c r="H560" t="s">
        <v>16</v>
      </c>
      <c r="I560">
        <v>26</v>
      </c>
      <c r="J560" t="b">
        <v>0</v>
      </c>
      <c r="K560" s="7">
        <v>2832</v>
      </c>
      <c r="L560" s="7">
        <v>107</v>
      </c>
      <c r="M560" s="7">
        <v>4447</v>
      </c>
      <c r="N560" s="7">
        <v>15</v>
      </c>
      <c r="O560" s="7">
        <v>4</v>
      </c>
      <c r="P560" s="7">
        <f>SUM(dane3[[#This Row],[RoomService]:[VRDeck]])</f>
        <v>7405</v>
      </c>
      <c r="Q560" t="s">
        <v>914</v>
      </c>
      <c r="R560" t="b">
        <v>0</v>
      </c>
    </row>
    <row r="561" spans="1:18" x14ac:dyDescent="0.3">
      <c r="A561" t="s">
        <v>11671</v>
      </c>
      <c r="B561">
        <f>MID(dane3[[#This Row],[PassengerId]],1,4)+0</f>
        <v>4552</v>
      </c>
      <c r="C561" t="s">
        <v>53</v>
      </c>
      <c r="D561" t="b">
        <v>0</v>
      </c>
      <c r="E561" t="s">
        <v>11672</v>
      </c>
      <c r="F561" t="str">
        <f>MID($E561,1,1)</f>
        <v>F</v>
      </c>
      <c r="G561" t="str">
        <f>IFERROR(MID($E561,SEARCH("/",$E561,SEARCH("/",$E561)+1)+1,1),"")</f>
        <v>P</v>
      </c>
      <c r="H561" t="s">
        <v>16</v>
      </c>
      <c r="I561">
        <v>43</v>
      </c>
      <c r="J561" t="b">
        <v>0</v>
      </c>
      <c r="K561" s="7">
        <v>375</v>
      </c>
      <c r="L561" s="7">
        <v>103</v>
      </c>
      <c r="M561" s="7">
        <v>1990</v>
      </c>
      <c r="N561" s="7">
        <v>36</v>
      </c>
      <c r="O561" s="7">
        <v>0</v>
      </c>
      <c r="P561" s="7">
        <f>SUM(dane3[[#This Row],[RoomService]:[VRDeck]])</f>
        <v>2504</v>
      </c>
      <c r="Q561" t="s">
        <v>11673</v>
      </c>
      <c r="R561" t="b">
        <v>1</v>
      </c>
    </row>
    <row r="562" spans="1:18" x14ac:dyDescent="0.3">
      <c r="A562" t="s">
        <v>1544</v>
      </c>
      <c r="B562">
        <f>MID(dane3[[#This Row],[PassengerId]],1,4)+0</f>
        <v>586</v>
      </c>
      <c r="C562" t="s">
        <v>14</v>
      </c>
      <c r="D562" t="b">
        <v>1</v>
      </c>
      <c r="E562" t="s">
        <v>1545</v>
      </c>
      <c r="F562" t="str">
        <f>MID($E562,1,1)</f>
        <v>D</v>
      </c>
      <c r="G562" t="str">
        <f>IFERROR(MID($E562,SEARCH("/",$E562,SEARCH("/",$E562)+1)+1,1),"")</f>
        <v>P</v>
      </c>
      <c r="H562" t="s">
        <v>16</v>
      </c>
      <c r="I562">
        <v>53</v>
      </c>
      <c r="J562" t="b">
        <v>0</v>
      </c>
      <c r="K562" s="7">
        <v>0</v>
      </c>
      <c r="L562" s="7">
        <v>0</v>
      </c>
      <c r="M562" s="7">
        <v>0</v>
      </c>
      <c r="N562" s="7">
        <v>0</v>
      </c>
      <c r="O562" s="7">
        <v>0</v>
      </c>
      <c r="P562" s="7">
        <f>SUM(dane3[[#This Row],[RoomService]:[VRDeck]])</f>
        <v>0</v>
      </c>
      <c r="Q562" t="s">
        <v>1546</v>
      </c>
      <c r="R562" t="b">
        <v>1</v>
      </c>
    </row>
    <row r="563" spans="1:18" x14ac:dyDescent="0.3">
      <c r="A563" t="s">
        <v>3729</v>
      </c>
      <c r="B563">
        <f>MID(dane3[[#This Row],[PassengerId]],1,4)+0</f>
        <v>1439</v>
      </c>
      <c r="C563" t="s">
        <v>53</v>
      </c>
      <c r="D563" t="b">
        <v>0</v>
      </c>
      <c r="E563" t="s">
        <v>3730</v>
      </c>
      <c r="F563" t="str">
        <f>MID($E563,1,1)</f>
        <v>D</v>
      </c>
      <c r="G563" t="str">
        <f>IFERROR(MID($E563,SEARCH("/",$E563,SEARCH("/",$E563)+1)+1,1),"")</f>
        <v>S</v>
      </c>
      <c r="H563" t="s">
        <v>16</v>
      </c>
      <c r="I563">
        <v>30</v>
      </c>
      <c r="J563" t="b">
        <v>0</v>
      </c>
      <c r="K563" s="7">
        <v>806</v>
      </c>
      <c r="L563" s="7">
        <v>100</v>
      </c>
      <c r="M563" s="7">
        <v>9</v>
      </c>
      <c r="N563" s="7">
        <v>0</v>
      </c>
      <c r="O563" s="7">
        <v>47</v>
      </c>
      <c r="P563" s="7">
        <f>SUM(dane3[[#This Row],[RoomService]:[VRDeck]])</f>
        <v>962</v>
      </c>
      <c r="Q563" t="s">
        <v>3731</v>
      </c>
      <c r="R563" t="b">
        <v>0</v>
      </c>
    </row>
    <row r="564" spans="1:18" x14ac:dyDescent="0.3">
      <c r="A564" t="s">
        <v>1550</v>
      </c>
      <c r="B564">
        <f>MID(dane3[[#This Row],[PassengerId]],1,4)+0</f>
        <v>588</v>
      </c>
      <c r="C564" t="s">
        <v>19</v>
      </c>
      <c r="D564" t="b">
        <v>1</v>
      </c>
      <c r="E564" t="s">
        <v>1551</v>
      </c>
      <c r="F564" t="str">
        <f>MID($E564,1,1)</f>
        <v>G</v>
      </c>
      <c r="G564" t="str">
        <f>IFERROR(MID($E564,SEARCH("/",$E564,SEARCH("/",$E564)+1)+1,1),"")</f>
        <v>P</v>
      </c>
      <c r="H564" t="s">
        <v>32</v>
      </c>
      <c r="I564">
        <v>20</v>
      </c>
      <c r="J564" t="b">
        <v>0</v>
      </c>
      <c r="K564" s="7">
        <v>0</v>
      </c>
      <c r="L564" s="7">
        <v>0</v>
      </c>
      <c r="M564" s="7">
        <v>0</v>
      </c>
      <c r="N564" s="7">
        <v>0</v>
      </c>
      <c r="O564" s="7">
        <v>0</v>
      </c>
      <c r="P564" s="7">
        <f>SUM(dane3[[#This Row],[RoomService]:[VRDeck]])</f>
        <v>0</v>
      </c>
      <c r="Q564" t="s">
        <v>1552</v>
      </c>
      <c r="R564" t="b">
        <v>0</v>
      </c>
    </row>
    <row r="565" spans="1:18" x14ac:dyDescent="0.3">
      <c r="A565" t="s">
        <v>1553</v>
      </c>
      <c r="B565">
        <f>MID(dane3[[#This Row],[PassengerId]],1,4)+0</f>
        <v>589</v>
      </c>
      <c r="C565" t="s">
        <v>19</v>
      </c>
      <c r="D565" t="b">
        <v>0</v>
      </c>
      <c r="E565" t="s">
        <v>1554</v>
      </c>
      <c r="F565" t="str">
        <f>MID($E565,1,1)</f>
        <v>E</v>
      </c>
      <c r="G565" t="str">
        <f>IFERROR(MID($E565,SEARCH("/",$E565,SEARCH("/",$E565)+1)+1,1),"")</f>
        <v>P</v>
      </c>
      <c r="H565" t="s">
        <v>16</v>
      </c>
      <c r="I565">
        <v>23</v>
      </c>
      <c r="J565" t="b">
        <v>0</v>
      </c>
      <c r="K565" s="7">
        <v>234</v>
      </c>
      <c r="L565" s="7">
        <v>1</v>
      </c>
      <c r="M565" s="7">
        <v>551</v>
      </c>
      <c r="N565" s="7">
        <v>0</v>
      </c>
      <c r="O565" s="7">
        <v>1</v>
      </c>
      <c r="P565" s="7">
        <f>SUM(dane3[[#This Row],[RoomService]:[VRDeck]])</f>
        <v>787</v>
      </c>
      <c r="Q565" t="s">
        <v>1555</v>
      </c>
      <c r="R565" t="b">
        <v>0</v>
      </c>
    </row>
    <row r="566" spans="1:18" x14ac:dyDescent="0.3">
      <c r="A566" t="s">
        <v>1556</v>
      </c>
      <c r="B566">
        <f>MID(dane3[[#This Row],[PassengerId]],1,4)+0</f>
        <v>590</v>
      </c>
      <c r="C566" t="s">
        <v>19</v>
      </c>
      <c r="D566" t="b">
        <v>0</v>
      </c>
      <c r="E566" t="s">
        <v>1557</v>
      </c>
      <c r="F566" t="str">
        <f>MID($E566,1,1)</f>
        <v>G</v>
      </c>
      <c r="G566" t="str">
        <f>IFERROR(MID($E566,SEARCH("/",$E566,SEARCH("/",$E566)+1)+1,1),"")</f>
        <v>P</v>
      </c>
      <c r="H566" t="s">
        <v>16</v>
      </c>
      <c r="I566">
        <v>48</v>
      </c>
      <c r="J566" t="b">
        <v>0</v>
      </c>
      <c r="K566" s="7">
        <v>801</v>
      </c>
      <c r="L566" s="7">
        <v>2</v>
      </c>
      <c r="M566" s="7">
        <v>0</v>
      </c>
      <c r="N566" s="7">
        <v>1</v>
      </c>
      <c r="O566" s="7">
        <v>973</v>
      </c>
      <c r="P566" s="7">
        <f>SUM(dane3[[#This Row],[RoomService]:[VRDeck]])</f>
        <v>1777</v>
      </c>
      <c r="Q566" t="s">
        <v>1558</v>
      </c>
      <c r="R566" t="b">
        <v>0</v>
      </c>
    </row>
    <row r="567" spans="1:18" x14ac:dyDescent="0.3">
      <c r="A567" t="s">
        <v>1559</v>
      </c>
      <c r="B567">
        <f>MID(dane3[[#This Row],[PassengerId]],1,4)+0</f>
        <v>591</v>
      </c>
      <c r="C567" t="s">
        <v>19</v>
      </c>
      <c r="D567" t="b">
        <v>1</v>
      </c>
      <c r="E567" t="s">
        <v>1560</v>
      </c>
      <c r="F567" t="str">
        <f>MID($E567,1,1)</f>
        <v>G</v>
      </c>
      <c r="G567" t="str">
        <f>IFERROR(MID($E567,SEARCH("/",$E567,SEARCH("/",$E567)+1)+1,1),"")</f>
        <v>S</v>
      </c>
      <c r="H567" t="s">
        <v>32</v>
      </c>
      <c r="I567">
        <v>19</v>
      </c>
      <c r="J567" t="b">
        <v>0</v>
      </c>
      <c r="K567" s="7">
        <v>0</v>
      </c>
      <c r="L567" s="7">
        <v>0</v>
      </c>
      <c r="M567" s="7">
        <v>0</v>
      </c>
      <c r="N567" s="7">
        <v>0</v>
      </c>
      <c r="O567" s="7">
        <v>0</v>
      </c>
      <c r="P567" s="7">
        <f>SUM(dane3[[#This Row],[RoomService]:[VRDeck]])</f>
        <v>0</v>
      </c>
      <c r="Q567" t="s">
        <v>1561</v>
      </c>
      <c r="R567" t="b">
        <v>0</v>
      </c>
    </row>
    <row r="568" spans="1:18" x14ac:dyDescent="0.3">
      <c r="A568" t="s">
        <v>1796</v>
      </c>
      <c r="B568">
        <f>MID(dane3[[#This Row],[PassengerId]],1,4)+0</f>
        <v>683</v>
      </c>
      <c r="C568" t="s">
        <v>53</v>
      </c>
      <c r="D568" t="b">
        <v>0</v>
      </c>
      <c r="E568" t="s">
        <v>1797</v>
      </c>
      <c r="F568" t="str">
        <f>MID($E568,1,1)</f>
        <v>F</v>
      </c>
      <c r="G568" t="str">
        <f>IFERROR(MID($E568,SEARCH("/",$E568,SEARCH("/",$E568)+1)+1,1),"")</f>
        <v>P</v>
      </c>
      <c r="H568" t="s">
        <v>16</v>
      </c>
      <c r="I568">
        <v>30</v>
      </c>
      <c r="J568" t="b">
        <v>0</v>
      </c>
      <c r="K568" s="7">
        <v>269</v>
      </c>
      <c r="L568" s="7">
        <v>96</v>
      </c>
      <c r="M568" s="7">
        <v>252</v>
      </c>
      <c r="N568" s="7">
        <v>0</v>
      </c>
      <c r="O568" s="7">
        <v>0</v>
      </c>
      <c r="P568" s="7">
        <f>SUM(dane3[[#This Row],[RoomService]:[VRDeck]])</f>
        <v>617</v>
      </c>
      <c r="Q568" t="s">
        <v>1798</v>
      </c>
      <c r="R568" t="b">
        <v>0</v>
      </c>
    </row>
    <row r="569" spans="1:18" x14ac:dyDescent="0.3">
      <c r="A569" t="s">
        <v>1565</v>
      </c>
      <c r="B569">
        <f>MID(dane3[[#This Row],[PassengerId]],1,4)+0</f>
        <v>594</v>
      </c>
      <c r="C569" t="s">
        <v>19</v>
      </c>
      <c r="D569" t="b">
        <v>0</v>
      </c>
      <c r="E569" t="s">
        <v>1566</v>
      </c>
      <c r="F569" t="str">
        <f>MID($E569,1,1)</f>
        <v>G</v>
      </c>
      <c r="G569" t="str">
        <f>IFERROR(MID($E569,SEARCH("/",$E569,SEARCH("/",$E569)+1)+1,1),"")</f>
        <v>S</v>
      </c>
      <c r="H569" t="s">
        <v>46</v>
      </c>
      <c r="I569">
        <v>9</v>
      </c>
      <c r="J569" t="b">
        <v>0</v>
      </c>
      <c r="K569" s="7">
        <v>0</v>
      </c>
      <c r="L569" s="7">
        <v>0</v>
      </c>
      <c r="M569" s="7">
        <v>0</v>
      </c>
      <c r="N569" s="7">
        <v>0</v>
      </c>
      <c r="O569" s="7">
        <v>0</v>
      </c>
      <c r="P569" s="7">
        <f>SUM(dane3[[#This Row],[RoomService]:[VRDeck]])</f>
        <v>0</v>
      </c>
      <c r="Q569" t="s">
        <v>1567</v>
      </c>
      <c r="R569" t="b">
        <v>0</v>
      </c>
    </row>
    <row r="570" spans="1:18" x14ac:dyDescent="0.3">
      <c r="A570" t="s">
        <v>1568</v>
      </c>
      <c r="B570">
        <f>MID(dane3[[#This Row],[PassengerId]],1,4)+0</f>
        <v>594</v>
      </c>
      <c r="C570" t="s">
        <v>14</v>
      </c>
      <c r="D570" t="b">
        <v>0</v>
      </c>
      <c r="E570" t="s">
        <v>1569</v>
      </c>
      <c r="F570" t="str">
        <f>MID($E570,1,1)</f>
        <v>E</v>
      </c>
      <c r="G570" t="str">
        <f>IFERROR(MID($E570,SEARCH("/",$E570,SEARCH("/",$E570)+1)+1,1),"")</f>
        <v>S</v>
      </c>
      <c r="H570" t="s">
        <v>16</v>
      </c>
      <c r="I570">
        <v>24</v>
      </c>
      <c r="J570" t="b">
        <v>0</v>
      </c>
      <c r="K570" s="7">
        <v>0</v>
      </c>
      <c r="L570" s="7">
        <v>4</v>
      </c>
      <c r="M570" s="7">
        <v>0</v>
      </c>
      <c r="N570" s="7">
        <v>670</v>
      </c>
      <c r="O570" s="7">
        <v>113</v>
      </c>
      <c r="P570" s="7">
        <f>SUM(dane3[[#This Row],[RoomService]:[VRDeck]])</f>
        <v>787</v>
      </c>
      <c r="Q570" t="s">
        <v>1570</v>
      </c>
      <c r="R570" t="b">
        <v>0</v>
      </c>
    </row>
    <row r="571" spans="1:18" x14ac:dyDescent="0.3">
      <c r="A571" t="s">
        <v>11327</v>
      </c>
      <c r="B571">
        <f>MID(dane3[[#This Row],[PassengerId]],1,4)+0</f>
        <v>4429</v>
      </c>
      <c r="C571" t="s">
        <v>53</v>
      </c>
      <c r="D571" t="b">
        <v>0</v>
      </c>
      <c r="E571" t="s">
        <v>11328</v>
      </c>
      <c r="F571" t="str">
        <f>MID($E571,1,1)</f>
        <v>E</v>
      </c>
      <c r="G571" t="str">
        <f>IFERROR(MID($E571,SEARCH("/",$E571,SEARCH("/",$E571)+1)+1,1),"")</f>
        <v>S</v>
      </c>
      <c r="H571" t="s">
        <v>16</v>
      </c>
      <c r="I571">
        <v>16</v>
      </c>
      <c r="J571" t="b">
        <v>0</v>
      </c>
      <c r="K571" s="7">
        <v>546</v>
      </c>
      <c r="L571" s="7">
        <v>90</v>
      </c>
      <c r="M571" s="7">
        <v>23</v>
      </c>
      <c r="N571" s="7">
        <v>513</v>
      </c>
      <c r="O571" s="7">
        <v>0</v>
      </c>
      <c r="P571" s="7">
        <f>SUM(dane3[[#This Row],[RoomService]:[VRDeck]])</f>
        <v>1172</v>
      </c>
      <c r="Q571" t="s">
        <v>11329</v>
      </c>
      <c r="R571" t="b">
        <v>0</v>
      </c>
    </row>
    <row r="572" spans="1:18" x14ac:dyDescent="0.3">
      <c r="A572" t="s">
        <v>12237</v>
      </c>
      <c r="B572">
        <f>MID(dane3[[#This Row],[PassengerId]],1,4)+0</f>
        <v>4773</v>
      </c>
      <c r="C572" t="s">
        <v>19</v>
      </c>
      <c r="D572" t="b">
        <v>0</v>
      </c>
      <c r="E572" t="s">
        <v>12238</v>
      </c>
      <c r="F572" t="str">
        <f>MID($E572,1,1)</f>
        <v>G</v>
      </c>
      <c r="G572" t="str">
        <f>IFERROR(MID($E572,SEARCH("/",$E572,SEARCH("/",$E572)+1)+1,1),"")</f>
        <v>S</v>
      </c>
      <c r="H572" t="s">
        <v>16</v>
      </c>
      <c r="I572">
        <v>52</v>
      </c>
      <c r="J572" t="b">
        <v>0</v>
      </c>
      <c r="K572" s="7">
        <v>935</v>
      </c>
      <c r="L572" s="7">
        <v>779</v>
      </c>
      <c r="M572" s="7">
        <v>0</v>
      </c>
      <c r="N572" s="7">
        <v>0</v>
      </c>
      <c r="O572" s="7">
        <v>0</v>
      </c>
      <c r="P572" s="7">
        <f>SUM(dane3[[#This Row],[RoomService]:[VRDeck]])</f>
        <v>1714</v>
      </c>
      <c r="Q572" t="s">
        <v>12239</v>
      </c>
      <c r="R572" t="b">
        <v>1</v>
      </c>
    </row>
    <row r="573" spans="1:18" x14ac:dyDescent="0.3">
      <c r="A573" t="s">
        <v>1577</v>
      </c>
      <c r="B573">
        <f>MID(dane3[[#This Row],[PassengerId]],1,4)+0</f>
        <v>597</v>
      </c>
      <c r="C573" t="s">
        <v>19</v>
      </c>
      <c r="D573" t="b">
        <v>1</v>
      </c>
      <c r="E573" t="s">
        <v>1575</v>
      </c>
      <c r="F573" t="str">
        <f>MID($E573,1,1)</f>
        <v>G</v>
      </c>
      <c r="G573" t="str">
        <f>IFERROR(MID($E573,SEARCH("/",$E573,SEARCH("/",$E573)+1)+1,1),"")</f>
        <v>P</v>
      </c>
      <c r="H573" t="s">
        <v>16</v>
      </c>
      <c r="I573">
        <v>21</v>
      </c>
      <c r="J573" t="b">
        <v>0</v>
      </c>
      <c r="K573" s="7">
        <v>0</v>
      </c>
      <c r="L573" s="7">
        <v>0</v>
      </c>
      <c r="M573" s="7">
        <v>0</v>
      </c>
      <c r="N573" s="7">
        <v>0</v>
      </c>
      <c r="O573" s="7">
        <v>0</v>
      </c>
      <c r="P573" s="7">
        <f>SUM(dane3[[#This Row],[RoomService]:[VRDeck]])</f>
        <v>0</v>
      </c>
      <c r="Q573" t="s">
        <v>1578</v>
      </c>
      <c r="R573" t="b">
        <v>0</v>
      </c>
    </row>
    <row r="574" spans="1:18" x14ac:dyDescent="0.3">
      <c r="A574" t="s">
        <v>1579</v>
      </c>
      <c r="B574">
        <f>MID(dane3[[#This Row],[PassengerId]],1,4)+0</f>
        <v>598</v>
      </c>
      <c r="C574" t="s">
        <v>19</v>
      </c>
      <c r="D574" t="b">
        <v>1</v>
      </c>
      <c r="E574" t="s">
        <v>1580</v>
      </c>
      <c r="F574" t="str">
        <f>MID($E574,1,1)</f>
        <v>G</v>
      </c>
      <c r="G574" t="str">
        <f>IFERROR(MID($E574,SEARCH("/",$E574,SEARCH("/",$E574)+1)+1,1),"")</f>
        <v>S</v>
      </c>
      <c r="H574" t="s">
        <v>16</v>
      </c>
      <c r="I574">
        <v>19</v>
      </c>
      <c r="J574" t="b">
        <v>0</v>
      </c>
      <c r="K574" s="7">
        <v>0</v>
      </c>
      <c r="L574" s="7">
        <v>0</v>
      </c>
      <c r="M574" s="7">
        <v>0</v>
      </c>
      <c r="N574" s="7">
        <v>0</v>
      </c>
      <c r="O574" s="7">
        <v>0</v>
      </c>
      <c r="P574" s="7">
        <f>SUM(dane3[[#This Row],[RoomService]:[VRDeck]])</f>
        <v>0</v>
      </c>
      <c r="Q574" t="s">
        <v>1581</v>
      </c>
      <c r="R574" t="b">
        <v>0</v>
      </c>
    </row>
    <row r="575" spans="1:18" x14ac:dyDescent="0.3">
      <c r="A575" t="s">
        <v>10819</v>
      </c>
      <c r="B575">
        <f>MID(dane3[[#This Row],[PassengerId]],1,4)+0</f>
        <v>4223</v>
      </c>
      <c r="C575" t="s">
        <v>53</v>
      </c>
      <c r="D575" t="b">
        <v>0</v>
      </c>
      <c r="E575" t="s">
        <v>10820</v>
      </c>
      <c r="F575" t="str">
        <f>MID($E575,1,1)</f>
        <v>F</v>
      </c>
      <c r="G575" t="str">
        <f>IFERROR(MID($E575,SEARCH("/",$E575,SEARCH("/",$E575)+1)+1,1),"")</f>
        <v>S</v>
      </c>
      <c r="H575" t="s">
        <v>46</v>
      </c>
      <c r="I575">
        <v>19</v>
      </c>
      <c r="J575" t="b">
        <v>0</v>
      </c>
      <c r="K575" s="7">
        <v>1184</v>
      </c>
      <c r="L575" s="7">
        <v>88</v>
      </c>
      <c r="M575" s="7">
        <v>0</v>
      </c>
      <c r="N575" s="7">
        <v>0</v>
      </c>
      <c r="O575" s="7">
        <v>334</v>
      </c>
      <c r="P575" s="7">
        <f>SUM(dane3[[#This Row],[RoomService]:[VRDeck]])</f>
        <v>1606</v>
      </c>
      <c r="Q575" t="s">
        <v>10821</v>
      </c>
      <c r="R575" t="b">
        <v>1</v>
      </c>
    </row>
    <row r="576" spans="1:18" x14ac:dyDescent="0.3">
      <c r="A576" t="s">
        <v>15886</v>
      </c>
      <c r="B576">
        <f>MID(dane3[[#This Row],[PassengerId]],1,4)+0</f>
        <v>6157</v>
      </c>
      <c r="C576" t="s">
        <v>53</v>
      </c>
      <c r="D576" t="b">
        <v>0</v>
      </c>
      <c r="E576" t="s">
        <v>15887</v>
      </c>
      <c r="F576" t="str">
        <f>MID($E576,1,1)</f>
        <v>E</v>
      </c>
      <c r="G576" t="str">
        <f>IFERROR(MID($E576,SEARCH("/",$E576,SEARCH("/",$E576)+1)+1,1),"")</f>
        <v>S</v>
      </c>
      <c r="H576" t="s">
        <v>16</v>
      </c>
      <c r="I576">
        <v>49</v>
      </c>
      <c r="J576" t="b">
        <v>0</v>
      </c>
      <c r="K576" s="7">
        <v>460</v>
      </c>
      <c r="L576" s="7">
        <v>86</v>
      </c>
      <c r="M576" s="7">
        <v>92</v>
      </c>
      <c r="N576" s="7">
        <v>659</v>
      </c>
      <c r="O576" s="7">
        <v>0</v>
      </c>
      <c r="P576" s="7">
        <f>SUM(dane3[[#This Row],[RoomService]:[VRDeck]])</f>
        <v>1297</v>
      </c>
      <c r="Q576" t="s">
        <v>15888</v>
      </c>
      <c r="R576" t="b">
        <v>0</v>
      </c>
    </row>
    <row r="577" spans="1:18" x14ac:dyDescent="0.3">
      <c r="A577" t="s">
        <v>16274</v>
      </c>
      <c r="B577">
        <f>MID(dane3[[#This Row],[PassengerId]],1,4)+0</f>
        <v>6320</v>
      </c>
      <c r="C577" t="s">
        <v>53</v>
      </c>
      <c r="D577" t="b">
        <v>0</v>
      </c>
      <c r="E577" t="s">
        <v>16275</v>
      </c>
      <c r="F577" t="str">
        <f>MID($E577,1,1)</f>
        <v>E</v>
      </c>
      <c r="G577" t="str">
        <f>IFERROR(MID($E577,SEARCH("/",$E577,SEARCH("/",$E577)+1)+1,1),"")</f>
        <v>S</v>
      </c>
      <c r="H577" t="s">
        <v>16</v>
      </c>
      <c r="I577">
        <v>53</v>
      </c>
      <c r="J577" t="b">
        <v>0</v>
      </c>
      <c r="K577" s="7">
        <v>78</v>
      </c>
      <c r="L577" s="7">
        <v>85</v>
      </c>
      <c r="M577" s="7">
        <v>859</v>
      </c>
      <c r="N577" s="7">
        <v>0</v>
      </c>
      <c r="O577" s="7">
        <v>0</v>
      </c>
      <c r="P577" s="7">
        <f>SUM(dane3[[#This Row],[RoomService]:[VRDeck]])</f>
        <v>1022</v>
      </c>
      <c r="Q577" t="s">
        <v>16276</v>
      </c>
      <c r="R577" t="b">
        <v>1</v>
      </c>
    </row>
    <row r="578" spans="1:18" x14ac:dyDescent="0.3">
      <c r="A578" t="s">
        <v>12580</v>
      </c>
      <c r="B578">
        <f>MID(dane3[[#This Row],[PassengerId]],1,4)+0</f>
        <v>4912</v>
      </c>
      <c r="C578" t="s">
        <v>53</v>
      </c>
      <c r="D578" t="b">
        <v>0</v>
      </c>
      <c r="E578" t="s">
        <v>12581</v>
      </c>
      <c r="F578" t="str">
        <f>MID($E578,1,1)</f>
        <v>D</v>
      </c>
      <c r="G578" t="str">
        <f>IFERROR(MID($E578,SEARCH("/",$E578,SEARCH("/",$E578)+1)+1,1),"")</f>
        <v>P</v>
      </c>
      <c r="H578" t="s">
        <v>16</v>
      </c>
      <c r="I578">
        <v>29</v>
      </c>
      <c r="J578" t="b">
        <v>0</v>
      </c>
      <c r="K578" s="7">
        <v>3284</v>
      </c>
      <c r="L578" s="7">
        <v>84</v>
      </c>
      <c r="M578" s="7">
        <v>0</v>
      </c>
      <c r="N578" s="7">
        <v>0</v>
      </c>
      <c r="O578" s="7">
        <v>2</v>
      </c>
      <c r="P578" s="7">
        <f>SUM(dane3[[#This Row],[RoomService]:[VRDeck]])</f>
        <v>3370</v>
      </c>
      <c r="Q578" t="s">
        <v>12582</v>
      </c>
      <c r="R578" t="b">
        <v>0</v>
      </c>
    </row>
    <row r="579" spans="1:18" x14ac:dyDescent="0.3">
      <c r="A579" t="s">
        <v>1591</v>
      </c>
      <c r="B579">
        <f>MID(dane3[[#This Row],[PassengerId]],1,4)+0</f>
        <v>600</v>
      </c>
      <c r="C579" t="s">
        <v>14</v>
      </c>
      <c r="D579" t="b">
        <v>0</v>
      </c>
      <c r="E579" t="s">
        <v>1592</v>
      </c>
      <c r="F579" t="str">
        <f>MID($E579,1,1)</f>
        <v>C</v>
      </c>
      <c r="G579" t="str">
        <f>IFERROR(MID($E579,SEARCH("/",$E579,SEARCH("/",$E579)+1)+1,1),"")</f>
        <v>S</v>
      </c>
      <c r="H579" t="s">
        <v>16</v>
      </c>
      <c r="I579">
        <v>24</v>
      </c>
      <c r="J579" t="b">
        <v>0</v>
      </c>
      <c r="K579" s="7">
        <v>0</v>
      </c>
      <c r="L579" s="7">
        <v>3385</v>
      </c>
      <c r="M579" s="7">
        <v>826</v>
      </c>
      <c r="N579" s="7">
        <v>9</v>
      </c>
      <c r="O579" s="7">
        <v>793</v>
      </c>
      <c r="P579" s="7">
        <f>SUM(dane3[[#This Row],[RoomService]:[VRDeck]])</f>
        <v>5013</v>
      </c>
      <c r="Q579" t="s">
        <v>1593</v>
      </c>
      <c r="R579" t="b">
        <v>1</v>
      </c>
    </row>
    <row r="580" spans="1:18" x14ac:dyDescent="0.3">
      <c r="A580" t="s">
        <v>207</v>
      </c>
      <c r="B580">
        <f>MID(dane3[[#This Row],[PassengerId]],1,4)+0</f>
        <v>73</v>
      </c>
      <c r="C580" t="s">
        <v>53</v>
      </c>
      <c r="D580" t="b">
        <v>0</v>
      </c>
      <c r="E580" t="s">
        <v>208</v>
      </c>
      <c r="F580" t="str">
        <f>MID($E580,1,1)</f>
        <v>D</v>
      </c>
      <c r="G580" t="str">
        <f>IFERROR(MID($E580,SEARCH("/",$E580,SEARCH("/",$E580)+1)+1,1),"")</f>
        <v>P</v>
      </c>
      <c r="H580" t="s">
        <v>32</v>
      </c>
      <c r="I580">
        <v>37</v>
      </c>
      <c r="J580" t="b">
        <v>0</v>
      </c>
      <c r="K580" s="7">
        <v>46</v>
      </c>
      <c r="L580" s="7">
        <v>83</v>
      </c>
      <c r="M580" s="7">
        <v>738</v>
      </c>
      <c r="N580" s="7">
        <v>0</v>
      </c>
      <c r="O580" s="7">
        <v>12</v>
      </c>
      <c r="P580" s="7">
        <f>SUM(dane3[[#This Row],[RoomService]:[VRDeck]])</f>
        <v>879</v>
      </c>
      <c r="Q580" t="s">
        <v>209</v>
      </c>
      <c r="R580" t="b">
        <v>0</v>
      </c>
    </row>
    <row r="581" spans="1:18" x14ac:dyDescent="0.3">
      <c r="A581" t="s">
        <v>22361</v>
      </c>
      <c r="B581">
        <f>MID(dane3[[#This Row],[PassengerId]],1,4)+0</f>
        <v>8749</v>
      </c>
      <c r="C581" t="s">
        <v>53</v>
      </c>
      <c r="D581" t="b">
        <v>0</v>
      </c>
      <c r="E581" t="s">
        <v>22362</v>
      </c>
      <c r="F581" t="str">
        <f>MID($E581,1,1)</f>
        <v>E</v>
      </c>
      <c r="G581" t="str">
        <f>IFERROR(MID($E581,SEARCH("/",$E581,SEARCH("/",$E581)+1)+1,1),"")</f>
        <v>P</v>
      </c>
      <c r="H581" t="s">
        <v>16</v>
      </c>
      <c r="I581">
        <v>31</v>
      </c>
      <c r="J581" t="b">
        <v>0</v>
      </c>
      <c r="K581" s="7">
        <v>947</v>
      </c>
      <c r="L581" s="7">
        <v>83</v>
      </c>
      <c r="M581" s="7">
        <v>19</v>
      </c>
      <c r="N581" s="7">
        <v>0</v>
      </c>
      <c r="O581" s="7">
        <v>0</v>
      </c>
      <c r="P581" s="7">
        <f>SUM(dane3[[#This Row],[RoomService]:[VRDeck]])</f>
        <v>1049</v>
      </c>
      <c r="Q581" t="s">
        <v>22363</v>
      </c>
      <c r="R581" t="b">
        <v>0</v>
      </c>
    </row>
    <row r="582" spans="1:18" x14ac:dyDescent="0.3">
      <c r="A582" t="s">
        <v>6009</v>
      </c>
      <c r="B582">
        <f>MID(dane3[[#This Row],[PassengerId]],1,4)+0</f>
        <v>2356</v>
      </c>
      <c r="C582" t="s">
        <v>53</v>
      </c>
      <c r="D582" t="b">
        <v>0</v>
      </c>
      <c r="E582" t="s">
        <v>6010</v>
      </c>
      <c r="F582" t="str">
        <f>MID($E582,1,1)</f>
        <v>D</v>
      </c>
      <c r="G582" t="str">
        <f>IFERROR(MID($E582,SEARCH("/",$E582,SEARCH("/",$E582)+1)+1,1),"")</f>
        <v>S</v>
      </c>
      <c r="H582" t="s">
        <v>16</v>
      </c>
      <c r="I582">
        <v>45</v>
      </c>
      <c r="J582" t="b">
        <v>1</v>
      </c>
      <c r="K582" s="7">
        <v>773</v>
      </c>
      <c r="L582" s="7">
        <v>82</v>
      </c>
      <c r="M582" s="7">
        <v>0</v>
      </c>
      <c r="N582" s="7">
        <v>6</v>
      </c>
      <c r="O582" s="7">
        <v>0</v>
      </c>
      <c r="P582" s="7">
        <f>SUM(dane3[[#This Row],[RoomService]:[VRDeck]])</f>
        <v>861</v>
      </c>
      <c r="Q582" t="s">
        <v>6011</v>
      </c>
      <c r="R582" t="b">
        <v>0</v>
      </c>
    </row>
    <row r="583" spans="1:18" x14ac:dyDescent="0.3">
      <c r="A583" t="s">
        <v>1602</v>
      </c>
      <c r="B583">
        <f>MID(dane3[[#This Row],[PassengerId]],1,4)+0</f>
        <v>603</v>
      </c>
      <c r="C583" t="s">
        <v>19</v>
      </c>
      <c r="D583" t="b">
        <v>0</v>
      </c>
      <c r="E583" t="s">
        <v>1603</v>
      </c>
      <c r="F583" t="str">
        <f>MID($E583,1,1)</f>
        <v>F</v>
      </c>
      <c r="G583" t="str">
        <f>IFERROR(MID($E583,SEARCH("/",$E583,SEARCH("/",$E583)+1)+1,1),"")</f>
        <v>P</v>
      </c>
      <c r="H583" t="s">
        <v>16</v>
      </c>
      <c r="I583">
        <v>21</v>
      </c>
      <c r="J583" t="b">
        <v>0</v>
      </c>
      <c r="K583" s="7">
        <v>0</v>
      </c>
      <c r="L583" s="7">
        <v>0</v>
      </c>
      <c r="M583" s="7">
        <v>12</v>
      </c>
      <c r="N583" s="7">
        <v>0</v>
      </c>
      <c r="O583" s="7">
        <v>747</v>
      </c>
      <c r="P583" s="7">
        <f>SUM(dane3[[#This Row],[RoomService]:[VRDeck]])</f>
        <v>759</v>
      </c>
      <c r="Q583" t="s">
        <v>1604</v>
      </c>
      <c r="R583" t="b">
        <v>0</v>
      </c>
    </row>
    <row r="584" spans="1:18" x14ac:dyDescent="0.3">
      <c r="A584" t="s">
        <v>9385</v>
      </c>
      <c r="B584">
        <f>MID(dane3[[#This Row],[PassengerId]],1,4)+0</f>
        <v>3699</v>
      </c>
      <c r="C584" t="s">
        <v>14</v>
      </c>
      <c r="D584" t="b">
        <v>0</v>
      </c>
      <c r="E584" t="s">
        <v>9383</v>
      </c>
      <c r="F584" t="str">
        <f>MID($E584,1,1)</f>
        <v>C</v>
      </c>
      <c r="G584" t="str">
        <f>IFERROR(MID($E584,SEARCH("/",$E584,SEARCH("/",$E584)+1)+1,1),"")</f>
        <v>P</v>
      </c>
      <c r="H584" t="s">
        <v>46</v>
      </c>
      <c r="I584">
        <v>25</v>
      </c>
      <c r="J584" t="b">
        <v>1</v>
      </c>
      <c r="K584" s="7">
        <v>0</v>
      </c>
      <c r="L584" s="7">
        <v>17432</v>
      </c>
      <c r="M584" s="7">
        <v>0</v>
      </c>
      <c r="N584" s="7">
        <v>241</v>
      </c>
      <c r="O584" s="7">
        <v>2102</v>
      </c>
      <c r="P584" s="7">
        <f>SUM(dane3[[#This Row],[RoomService]:[VRDeck]])</f>
        <v>19775</v>
      </c>
      <c r="Q584" t="s">
        <v>9386</v>
      </c>
      <c r="R584" t="b">
        <v>1</v>
      </c>
    </row>
    <row r="585" spans="1:18" x14ac:dyDescent="0.3">
      <c r="A585" t="s">
        <v>1608</v>
      </c>
      <c r="B585">
        <f>MID(dane3[[#This Row],[PassengerId]],1,4)+0</f>
        <v>607</v>
      </c>
      <c r="C585" t="s">
        <v>14</v>
      </c>
      <c r="D585" t="b">
        <v>0</v>
      </c>
      <c r="E585" t="s">
        <v>1606</v>
      </c>
      <c r="F585" t="str">
        <f>MID($E585,1,1)</f>
        <v>C</v>
      </c>
      <c r="G585" t="str">
        <f>IFERROR(MID($E585,SEARCH("/",$E585,SEARCH("/",$E585)+1)+1,1),"")</f>
        <v>P</v>
      </c>
      <c r="H585" t="s">
        <v>46</v>
      </c>
      <c r="I585">
        <v>44</v>
      </c>
      <c r="J585" t="b">
        <v>0</v>
      </c>
      <c r="K585" s="7">
        <v>434</v>
      </c>
      <c r="L585" s="7">
        <v>3113</v>
      </c>
      <c r="M585" s="7">
        <v>19</v>
      </c>
      <c r="N585" s="7">
        <v>0</v>
      </c>
      <c r="O585" s="7">
        <v>892</v>
      </c>
      <c r="P585" s="7">
        <f>SUM(dane3[[#This Row],[RoomService]:[VRDeck]])</f>
        <v>4458</v>
      </c>
      <c r="Q585" t="s">
        <v>1609</v>
      </c>
      <c r="R585" t="b">
        <v>0</v>
      </c>
    </row>
    <row r="586" spans="1:18" x14ac:dyDescent="0.3">
      <c r="A586" t="s">
        <v>1610</v>
      </c>
      <c r="B586">
        <f>MID(dane3[[#This Row],[PassengerId]],1,4)+0</f>
        <v>607</v>
      </c>
      <c r="C586" t="s">
        <v>14</v>
      </c>
      <c r="D586" t="b">
        <v>0</v>
      </c>
      <c r="E586" t="s">
        <v>1606</v>
      </c>
      <c r="F586" t="str">
        <f>MID($E586,1,1)</f>
        <v>C</v>
      </c>
      <c r="G586" t="str">
        <f>IFERROR(MID($E586,SEARCH("/",$E586,SEARCH("/",$E586)+1)+1,1),"")</f>
        <v>P</v>
      </c>
      <c r="H586" t="s">
        <v>16</v>
      </c>
      <c r="I586">
        <v>43</v>
      </c>
      <c r="J586" t="b">
        <v>0</v>
      </c>
      <c r="K586" s="7">
        <v>4</v>
      </c>
      <c r="L586" s="7">
        <v>1111</v>
      </c>
      <c r="M586" s="7">
        <v>118</v>
      </c>
      <c r="N586" s="7">
        <v>1852</v>
      </c>
      <c r="O586" s="7">
        <v>0</v>
      </c>
      <c r="P586" s="7">
        <f>SUM(dane3[[#This Row],[RoomService]:[VRDeck]])</f>
        <v>3085</v>
      </c>
      <c r="Q586" t="s">
        <v>1611</v>
      </c>
      <c r="R586" t="b">
        <v>0</v>
      </c>
    </row>
    <row r="587" spans="1:18" x14ac:dyDescent="0.3">
      <c r="A587" t="s">
        <v>1612</v>
      </c>
      <c r="B587">
        <f>MID(dane3[[#This Row],[PassengerId]],1,4)+0</f>
        <v>608</v>
      </c>
      <c r="C587" t="s">
        <v>19</v>
      </c>
      <c r="D587" t="b">
        <v>0</v>
      </c>
      <c r="E587" t="s">
        <v>1613</v>
      </c>
      <c r="F587" t="str">
        <f>MID($E587,1,1)</f>
        <v>G</v>
      </c>
      <c r="G587" t="str">
        <f>IFERROR(MID($E587,SEARCH("/",$E587,SEARCH("/",$E587)+1)+1,1),"")</f>
        <v>P</v>
      </c>
      <c r="H587" t="s">
        <v>16</v>
      </c>
      <c r="I587">
        <v>7</v>
      </c>
      <c r="J587" t="b">
        <v>0</v>
      </c>
      <c r="K587" s="7">
        <v>0</v>
      </c>
      <c r="L587" s="7">
        <v>0</v>
      </c>
      <c r="M587" s="7">
        <v>0</v>
      </c>
      <c r="N587" s="7">
        <v>0</v>
      </c>
      <c r="O587" s="7">
        <v>0</v>
      </c>
      <c r="P587" s="7">
        <f>SUM(dane3[[#This Row],[RoomService]:[VRDeck]])</f>
        <v>0</v>
      </c>
      <c r="Q587" t="s">
        <v>1614</v>
      </c>
      <c r="R587" t="b">
        <v>1</v>
      </c>
    </row>
    <row r="588" spans="1:18" x14ac:dyDescent="0.3">
      <c r="A588" t="s">
        <v>19727</v>
      </c>
      <c r="B588">
        <f>MID(dane3[[#This Row],[PassengerId]],1,4)+0</f>
        <v>7711</v>
      </c>
      <c r="C588" t="s">
        <v>53</v>
      </c>
      <c r="D588" t="b">
        <v>0</v>
      </c>
      <c r="E588" t="s">
        <v>19728</v>
      </c>
      <c r="F588" t="str">
        <f>MID($E588,1,1)</f>
        <v>D</v>
      </c>
      <c r="G588" t="str">
        <f>IFERROR(MID($E588,SEARCH("/",$E588,SEARCH("/",$E588)+1)+1,1),"")</f>
        <v>P</v>
      </c>
      <c r="H588" t="s">
        <v>16</v>
      </c>
      <c r="I588">
        <v>24</v>
      </c>
      <c r="J588" t="b">
        <v>0</v>
      </c>
      <c r="K588" s="7">
        <v>0</v>
      </c>
      <c r="L588" s="7">
        <v>82</v>
      </c>
      <c r="M588" s="7">
        <v>0</v>
      </c>
      <c r="N588" s="7">
        <v>1624</v>
      </c>
      <c r="O588" s="7">
        <v>77</v>
      </c>
      <c r="P588" s="7">
        <f>SUM(dane3[[#This Row],[RoomService]:[VRDeck]])</f>
        <v>1783</v>
      </c>
      <c r="Q588" t="s">
        <v>19729</v>
      </c>
      <c r="R588" t="b">
        <v>0</v>
      </c>
    </row>
    <row r="589" spans="1:18" x14ac:dyDescent="0.3">
      <c r="A589" t="s">
        <v>1618</v>
      </c>
      <c r="B589">
        <f>MID(dane3[[#This Row],[PassengerId]],1,4)+0</f>
        <v>610</v>
      </c>
      <c r="C589" t="s">
        <v>19</v>
      </c>
      <c r="D589" t="b">
        <v>0</v>
      </c>
      <c r="E589" t="s">
        <v>1619</v>
      </c>
      <c r="F589" t="str">
        <f>MID($E589,1,1)</f>
        <v>F</v>
      </c>
      <c r="G589" t="str">
        <f>IFERROR(MID($E589,SEARCH("/",$E589,SEARCH("/",$E589)+1)+1,1),"")</f>
        <v>P</v>
      </c>
      <c r="H589" t="s">
        <v>16</v>
      </c>
      <c r="I589">
        <v>24</v>
      </c>
      <c r="J589" t="b">
        <v>0</v>
      </c>
      <c r="K589" s="7">
        <v>0</v>
      </c>
      <c r="L589" s="7">
        <v>0</v>
      </c>
      <c r="M589" s="7">
        <v>229</v>
      </c>
      <c r="N589" s="7">
        <v>502</v>
      </c>
      <c r="O589" s="7">
        <v>5</v>
      </c>
      <c r="P589" s="7">
        <f>SUM(dane3[[#This Row],[RoomService]:[VRDeck]])</f>
        <v>736</v>
      </c>
      <c r="Q589" t="s">
        <v>1620</v>
      </c>
      <c r="R589" t="b">
        <v>0</v>
      </c>
    </row>
    <row r="590" spans="1:18" x14ac:dyDescent="0.3">
      <c r="A590" t="s">
        <v>1621</v>
      </c>
      <c r="B590">
        <f>MID(dane3[[#This Row],[PassengerId]],1,4)+0</f>
        <v>611</v>
      </c>
      <c r="C590" t="s">
        <v>19</v>
      </c>
      <c r="D590" t="b">
        <v>1</v>
      </c>
      <c r="E590" t="s">
        <v>1622</v>
      </c>
      <c r="F590" t="str">
        <f>MID($E590,1,1)</f>
        <v>G</v>
      </c>
      <c r="G590" t="str">
        <f>IFERROR(MID($E590,SEARCH("/",$E590,SEARCH("/",$E590)+1)+1,1),"")</f>
        <v>S</v>
      </c>
      <c r="H590" t="s">
        <v>32</v>
      </c>
      <c r="I590">
        <v>31</v>
      </c>
      <c r="J590" t="b">
        <v>0</v>
      </c>
      <c r="K590" s="7">
        <v>0</v>
      </c>
      <c r="L590" s="7">
        <v>0</v>
      </c>
      <c r="M590" s="7">
        <v>0</v>
      </c>
      <c r="N590" s="7">
        <v>0</v>
      </c>
      <c r="O590" s="7">
        <v>0</v>
      </c>
      <c r="P590" s="7">
        <f>SUM(dane3[[#This Row],[RoomService]:[VRDeck]])</f>
        <v>0</v>
      </c>
      <c r="Q590" t="s">
        <v>1623</v>
      </c>
      <c r="R590" t="b">
        <v>1</v>
      </c>
    </row>
    <row r="591" spans="1:18" x14ac:dyDescent="0.3">
      <c r="A591" t="s">
        <v>1624</v>
      </c>
      <c r="B591">
        <f>MID(dane3[[#This Row],[PassengerId]],1,4)+0</f>
        <v>612</v>
      </c>
      <c r="C591" t="s">
        <v>14</v>
      </c>
      <c r="D591" t="b">
        <v>1</v>
      </c>
      <c r="E591" t="s">
        <v>1625</v>
      </c>
      <c r="F591" t="str">
        <f>MID($E591,1,1)</f>
        <v>B</v>
      </c>
      <c r="G591" t="str">
        <f>IFERROR(MID($E591,SEARCH("/",$E591,SEARCH("/",$E591)+1)+1,1),"")</f>
        <v>P</v>
      </c>
      <c r="H591" t="s">
        <v>16</v>
      </c>
      <c r="I591">
        <v>27</v>
      </c>
      <c r="J591" t="b">
        <v>1</v>
      </c>
      <c r="K591" s="7">
        <v>0</v>
      </c>
      <c r="L591" s="7">
        <v>0</v>
      </c>
      <c r="M591" s="7">
        <v>0</v>
      </c>
      <c r="N591" s="7">
        <v>0</v>
      </c>
      <c r="O591" s="7">
        <v>0</v>
      </c>
      <c r="P591" s="7">
        <f>SUM(dane3[[#This Row],[RoomService]:[VRDeck]])</f>
        <v>0</v>
      </c>
      <c r="Q591" t="s">
        <v>1626</v>
      </c>
      <c r="R591" t="b">
        <v>1</v>
      </c>
    </row>
    <row r="592" spans="1:18" x14ac:dyDescent="0.3">
      <c r="A592" t="s">
        <v>1627</v>
      </c>
      <c r="B592">
        <f>MID(dane3[[#This Row],[PassengerId]],1,4)+0</f>
        <v>614</v>
      </c>
      <c r="C592" t="s">
        <v>19</v>
      </c>
      <c r="D592" t="b">
        <v>0</v>
      </c>
      <c r="E592" t="s">
        <v>1628</v>
      </c>
      <c r="F592" t="str">
        <f>MID($E592,1,1)</f>
        <v>G</v>
      </c>
      <c r="G592" t="str">
        <f>IFERROR(MID($E592,SEARCH("/",$E592,SEARCH("/",$E592)+1)+1,1),"")</f>
        <v>S</v>
      </c>
      <c r="H592" t="s">
        <v>16</v>
      </c>
      <c r="I592">
        <v>34</v>
      </c>
      <c r="J592" t="b">
        <v>0</v>
      </c>
      <c r="K592" s="7">
        <v>0</v>
      </c>
      <c r="L592" s="7">
        <v>0</v>
      </c>
      <c r="M592" s="7">
        <v>0</v>
      </c>
      <c r="N592" s="7">
        <v>0</v>
      </c>
      <c r="O592" s="7">
        <v>0</v>
      </c>
      <c r="P592" s="7">
        <f>SUM(dane3[[#This Row],[RoomService]:[VRDeck]])</f>
        <v>0</v>
      </c>
      <c r="Q592" t="s">
        <v>1629</v>
      </c>
      <c r="R592" t="b">
        <v>1</v>
      </c>
    </row>
    <row r="593" spans="1:18" x14ac:dyDescent="0.3">
      <c r="A593" t="s">
        <v>1630</v>
      </c>
      <c r="B593">
        <f>MID(dane3[[#This Row],[PassengerId]],1,4)+0</f>
        <v>615</v>
      </c>
      <c r="C593" t="s">
        <v>19</v>
      </c>
      <c r="D593" t="b">
        <v>1</v>
      </c>
      <c r="E593" t="s">
        <v>1631</v>
      </c>
      <c r="F593" t="str">
        <f>MID($E593,1,1)</f>
        <v>G</v>
      </c>
      <c r="G593" t="str">
        <f>IFERROR(MID($E593,SEARCH("/",$E593,SEARCH("/",$E593)+1)+1,1),"")</f>
        <v>S</v>
      </c>
      <c r="H593" t="s">
        <v>16</v>
      </c>
      <c r="I593">
        <v>58</v>
      </c>
      <c r="J593" t="b">
        <v>0</v>
      </c>
      <c r="K593" s="7">
        <v>0</v>
      </c>
      <c r="L593" s="7">
        <v>0</v>
      </c>
      <c r="M593" s="7">
        <v>0</v>
      </c>
      <c r="N593" s="7">
        <v>0</v>
      </c>
      <c r="O593" s="7">
        <v>0</v>
      </c>
      <c r="P593" s="7">
        <f>SUM(dane3[[#This Row],[RoomService]:[VRDeck]])</f>
        <v>0</v>
      </c>
      <c r="Q593" t="s">
        <v>1632</v>
      </c>
      <c r="R593" t="b">
        <v>0</v>
      </c>
    </row>
    <row r="594" spans="1:18" x14ac:dyDescent="0.3">
      <c r="A594" t="s">
        <v>1633</v>
      </c>
      <c r="B594">
        <f>MID(dane3[[#This Row],[PassengerId]],1,4)+0</f>
        <v>615</v>
      </c>
      <c r="C594" t="s">
        <v>19</v>
      </c>
      <c r="D594" t="b">
        <v>0</v>
      </c>
      <c r="E594" t="s">
        <v>1631</v>
      </c>
      <c r="F594" t="str">
        <f>MID($E594,1,1)</f>
        <v>G</v>
      </c>
      <c r="G594" t="str">
        <f>IFERROR(MID($E594,SEARCH("/",$E594,SEARCH("/",$E594)+1)+1,1),"")</f>
        <v>S</v>
      </c>
      <c r="H594" t="s">
        <v>16</v>
      </c>
      <c r="I594">
        <v>7</v>
      </c>
      <c r="J594" t="b">
        <v>0</v>
      </c>
      <c r="K594" s="7">
        <v>0</v>
      </c>
      <c r="L594" s="7">
        <v>0</v>
      </c>
      <c r="M594" s="7">
        <v>0</v>
      </c>
      <c r="N594" s="7">
        <v>0</v>
      </c>
      <c r="O594" s="7">
        <v>0</v>
      </c>
      <c r="P594" s="7">
        <f>SUM(dane3[[#This Row],[RoomService]:[VRDeck]])</f>
        <v>0</v>
      </c>
      <c r="Q594" t="s">
        <v>1634</v>
      </c>
      <c r="R594" t="b">
        <v>1</v>
      </c>
    </row>
    <row r="595" spans="1:18" x14ac:dyDescent="0.3">
      <c r="A595" t="s">
        <v>1635</v>
      </c>
      <c r="B595">
        <f>MID(dane3[[#This Row],[PassengerId]],1,4)+0</f>
        <v>615</v>
      </c>
      <c r="C595" t="s">
        <v>19</v>
      </c>
      <c r="D595" t="b">
        <v>1</v>
      </c>
      <c r="E595" t="s">
        <v>1631</v>
      </c>
      <c r="F595" t="str">
        <f>MID($E595,1,1)</f>
        <v>G</v>
      </c>
      <c r="G595" t="str">
        <f>IFERROR(MID($E595,SEARCH("/",$E595,SEARCH("/",$E595)+1)+1,1),"")</f>
        <v>S</v>
      </c>
      <c r="H595" t="s">
        <v>46</v>
      </c>
      <c r="I595">
        <v>3</v>
      </c>
      <c r="J595" t="b">
        <v>0</v>
      </c>
      <c r="K595" s="7">
        <v>0</v>
      </c>
      <c r="L595" s="7">
        <v>0</v>
      </c>
      <c r="M595" s="7">
        <v>0</v>
      </c>
      <c r="N595" s="7">
        <v>0</v>
      </c>
      <c r="O595" s="7">
        <v>0</v>
      </c>
      <c r="P595" s="7">
        <f>SUM(dane3[[#This Row],[RoomService]:[VRDeck]])</f>
        <v>0</v>
      </c>
      <c r="Q595" t="s">
        <v>1636</v>
      </c>
      <c r="R595" t="b">
        <v>1</v>
      </c>
    </row>
    <row r="596" spans="1:18" x14ac:dyDescent="0.3">
      <c r="A596" t="s">
        <v>1637</v>
      </c>
      <c r="B596">
        <f>MID(dane3[[#This Row],[PassengerId]],1,4)+0</f>
        <v>618</v>
      </c>
      <c r="C596" t="s">
        <v>19</v>
      </c>
      <c r="D596" t="b">
        <v>0</v>
      </c>
      <c r="E596" t="s">
        <v>1638</v>
      </c>
      <c r="F596" t="str">
        <f>MID($E596,1,1)</f>
        <v>G</v>
      </c>
      <c r="G596" t="str">
        <f>IFERROR(MID($E596,SEARCH("/",$E596,SEARCH("/",$E596)+1)+1,1),"")</f>
        <v>P</v>
      </c>
      <c r="H596" t="s">
        <v>46</v>
      </c>
      <c r="I596">
        <v>21</v>
      </c>
      <c r="J596" t="b">
        <v>0</v>
      </c>
      <c r="K596" s="7">
        <v>0</v>
      </c>
      <c r="L596" s="7">
        <v>0</v>
      </c>
      <c r="M596" s="7">
        <v>908</v>
      </c>
      <c r="N596" s="7">
        <v>49</v>
      </c>
      <c r="O596" s="7">
        <v>0</v>
      </c>
      <c r="P596" s="7">
        <f>SUM(dane3[[#This Row],[RoomService]:[VRDeck]])</f>
        <v>957</v>
      </c>
      <c r="Q596" t="s">
        <v>1639</v>
      </c>
      <c r="R596" t="b">
        <v>1</v>
      </c>
    </row>
    <row r="597" spans="1:18" x14ac:dyDescent="0.3">
      <c r="A597" t="s">
        <v>1640</v>
      </c>
      <c r="B597">
        <f>MID(dane3[[#This Row],[PassengerId]],1,4)+0</f>
        <v>618</v>
      </c>
      <c r="C597" t="s">
        <v>19</v>
      </c>
      <c r="D597" t="b">
        <v>0</v>
      </c>
      <c r="E597" t="s">
        <v>1641</v>
      </c>
      <c r="F597" t="str">
        <f>MID($E597,1,1)</f>
        <v>F</v>
      </c>
      <c r="G597" t="str">
        <f>IFERROR(MID($E597,SEARCH("/",$E597,SEARCH("/",$E597)+1)+1,1),"")</f>
        <v>P</v>
      </c>
      <c r="H597" t="s">
        <v>32</v>
      </c>
      <c r="I597">
        <v>21</v>
      </c>
      <c r="J597" t="b">
        <v>0</v>
      </c>
      <c r="K597" s="7">
        <v>1</v>
      </c>
      <c r="L597" s="7">
        <v>368</v>
      </c>
      <c r="M597" s="7">
        <v>0</v>
      </c>
      <c r="N597" s="7">
        <v>0</v>
      </c>
      <c r="O597" s="7">
        <v>388</v>
      </c>
      <c r="P597" s="7">
        <f>SUM(dane3[[#This Row],[RoomService]:[VRDeck]])</f>
        <v>757</v>
      </c>
      <c r="Q597" t="s">
        <v>1642</v>
      </c>
      <c r="R597" t="b">
        <v>0</v>
      </c>
    </row>
    <row r="598" spans="1:18" x14ac:dyDescent="0.3">
      <c r="A598" t="s">
        <v>1643</v>
      </c>
      <c r="B598">
        <f>MID(dane3[[#This Row],[PassengerId]],1,4)+0</f>
        <v>619</v>
      </c>
      <c r="C598" t="s">
        <v>14</v>
      </c>
      <c r="D598" t="b">
        <v>1</v>
      </c>
      <c r="E598" t="s">
        <v>1644</v>
      </c>
      <c r="F598" t="str">
        <f>MID($E598,1,1)</f>
        <v>C</v>
      </c>
      <c r="G598" t="str">
        <f>IFERROR(MID($E598,SEARCH("/",$E598,SEARCH("/",$E598)+1)+1,1),"")</f>
        <v>S</v>
      </c>
      <c r="H598" t="s">
        <v>16</v>
      </c>
      <c r="I598">
        <v>39</v>
      </c>
      <c r="J598" t="b">
        <v>0</v>
      </c>
      <c r="K598" s="7">
        <v>0</v>
      </c>
      <c r="L598" s="7">
        <v>0</v>
      </c>
      <c r="M598" s="7">
        <v>0</v>
      </c>
      <c r="N598" s="7">
        <v>0</v>
      </c>
      <c r="O598" s="7">
        <v>0</v>
      </c>
      <c r="P598" s="7">
        <f>SUM(dane3[[#This Row],[RoomService]:[VRDeck]])</f>
        <v>0</v>
      </c>
      <c r="Q598" t="s">
        <v>1645</v>
      </c>
      <c r="R598" t="b">
        <v>1</v>
      </c>
    </row>
    <row r="599" spans="1:18" x14ac:dyDescent="0.3">
      <c r="A599" t="s">
        <v>1646</v>
      </c>
      <c r="B599">
        <f>MID(dane3[[#This Row],[PassengerId]],1,4)+0</f>
        <v>619</v>
      </c>
      <c r="C599" t="s">
        <v>14</v>
      </c>
      <c r="D599" t="b">
        <v>1</v>
      </c>
      <c r="E599" t="s">
        <v>1644</v>
      </c>
      <c r="F599" t="str">
        <f>MID($E599,1,1)</f>
        <v>C</v>
      </c>
      <c r="G599" t="str">
        <f>IFERROR(MID($E599,SEARCH("/",$E599,SEARCH("/",$E599)+1)+1,1),"")</f>
        <v>S</v>
      </c>
      <c r="H599" t="s">
        <v>46</v>
      </c>
      <c r="I599">
        <v>43</v>
      </c>
      <c r="J599" t="b">
        <v>0</v>
      </c>
      <c r="K599" s="7">
        <v>0</v>
      </c>
      <c r="L599" s="7">
        <v>0</v>
      </c>
      <c r="M599" s="7">
        <v>0</v>
      </c>
      <c r="N599" s="7">
        <v>0</v>
      </c>
      <c r="O599" s="7">
        <v>0</v>
      </c>
      <c r="P599" s="7">
        <f>SUM(dane3[[#This Row],[RoomService]:[VRDeck]])</f>
        <v>0</v>
      </c>
      <c r="Q599" t="s">
        <v>1647</v>
      </c>
      <c r="R599" t="b">
        <v>1</v>
      </c>
    </row>
    <row r="600" spans="1:18" x14ac:dyDescent="0.3">
      <c r="A600" t="s">
        <v>1648</v>
      </c>
      <c r="B600">
        <f>MID(dane3[[#This Row],[PassengerId]],1,4)+0</f>
        <v>623</v>
      </c>
      <c r="C600" t="s">
        <v>19</v>
      </c>
      <c r="D600" t="b">
        <v>1</v>
      </c>
      <c r="E600" t="s">
        <v>1649</v>
      </c>
      <c r="F600" t="str">
        <f>MID($E600,1,1)</f>
        <v>G</v>
      </c>
      <c r="G600" t="str">
        <f>IFERROR(MID($E600,SEARCH("/",$E600,SEARCH("/",$E600)+1)+1,1),"")</f>
        <v>S</v>
      </c>
      <c r="H600" t="s">
        <v>16</v>
      </c>
      <c r="I600">
        <v>22</v>
      </c>
      <c r="J600" t="b">
        <v>0</v>
      </c>
      <c r="K600" s="7">
        <v>0</v>
      </c>
      <c r="L600" s="7">
        <v>0</v>
      </c>
      <c r="M600" s="7">
        <v>0</v>
      </c>
      <c r="N600" s="7">
        <v>0</v>
      </c>
      <c r="O600" s="7">
        <v>0</v>
      </c>
      <c r="P600" s="7">
        <f>SUM(dane3[[#This Row],[RoomService]:[VRDeck]])</f>
        <v>0</v>
      </c>
      <c r="Q600" t="s">
        <v>1650</v>
      </c>
      <c r="R600" t="b">
        <v>1</v>
      </c>
    </row>
    <row r="601" spans="1:18" x14ac:dyDescent="0.3">
      <c r="A601" t="s">
        <v>1651</v>
      </c>
      <c r="B601">
        <f>MID(dane3[[#This Row],[PassengerId]],1,4)+0</f>
        <v>628</v>
      </c>
      <c r="C601" t="s">
        <v>19</v>
      </c>
      <c r="D601" t="b">
        <v>0</v>
      </c>
      <c r="E601" t="s">
        <v>1652</v>
      </c>
      <c r="F601" t="str">
        <f>MID($E601,1,1)</f>
        <v>F</v>
      </c>
      <c r="G601" t="str">
        <f>IFERROR(MID($E601,SEARCH("/",$E601,SEARCH("/",$E601)+1)+1,1),"")</f>
        <v>P</v>
      </c>
      <c r="H601" t="s">
        <v>16</v>
      </c>
      <c r="I601">
        <v>44</v>
      </c>
      <c r="J601" t="b">
        <v>0</v>
      </c>
      <c r="K601" s="7">
        <v>103</v>
      </c>
      <c r="L601" s="7">
        <v>0</v>
      </c>
      <c r="M601" s="7">
        <v>18</v>
      </c>
      <c r="N601" s="7">
        <v>1197</v>
      </c>
      <c r="O601" s="7">
        <v>1</v>
      </c>
      <c r="P601" s="7">
        <f>SUM(dane3[[#This Row],[RoomService]:[VRDeck]])</f>
        <v>1319</v>
      </c>
      <c r="Q601" t="s">
        <v>1653</v>
      </c>
      <c r="R601" t="b">
        <v>1</v>
      </c>
    </row>
    <row r="602" spans="1:18" x14ac:dyDescent="0.3">
      <c r="A602" t="s">
        <v>1654</v>
      </c>
      <c r="B602">
        <f>MID(dane3[[#This Row],[PassengerId]],1,4)+0</f>
        <v>629</v>
      </c>
      <c r="C602" t="s">
        <v>19</v>
      </c>
      <c r="D602" t="b">
        <v>0</v>
      </c>
      <c r="E602" t="s">
        <v>1655</v>
      </c>
      <c r="F602" t="str">
        <f>MID($E602,1,1)</f>
        <v>G</v>
      </c>
      <c r="G602" t="str">
        <f>IFERROR(MID($E602,SEARCH("/",$E602,SEARCH("/",$E602)+1)+1,1),"")</f>
        <v>P</v>
      </c>
      <c r="H602" t="s">
        <v>16</v>
      </c>
      <c r="I602">
        <v>38</v>
      </c>
      <c r="J602" t="b">
        <v>0</v>
      </c>
      <c r="K602" s="7">
        <v>0</v>
      </c>
      <c r="L602" s="7">
        <v>0</v>
      </c>
      <c r="M602" s="7">
        <v>0</v>
      </c>
      <c r="N602" s="7">
        <v>1018</v>
      </c>
      <c r="O602" s="7">
        <v>0</v>
      </c>
      <c r="P602" s="7">
        <f>SUM(dane3[[#This Row],[RoomService]:[VRDeck]])</f>
        <v>1018</v>
      </c>
      <c r="Q602" t="s">
        <v>1656</v>
      </c>
      <c r="R602" t="b">
        <v>0</v>
      </c>
    </row>
    <row r="603" spans="1:18" x14ac:dyDescent="0.3">
      <c r="A603" t="s">
        <v>579</v>
      </c>
      <c r="B603">
        <f>MID(dane3[[#This Row],[PassengerId]],1,4)+0</f>
        <v>221</v>
      </c>
      <c r="C603" t="s">
        <v>53</v>
      </c>
      <c r="D603" t="b">
        <v>0</v>
      </c>
      <c r="E603" t="s">
        <v>577</v>
      </c>
      <c r="F603" t="str">
        <f>MID($E603,1,1)</f>
        <v>E</v>
      </c>
      <c r="G603" t="str">
        <f>IFERROR(MID($E603,SEARCH("/",$E603,SEARCH("/",$E603)+1)+1,1),"")</f>
        <v>S</v>
      </c>
      <c r="H603" t="s">
        <v>16</v>
      </c>
      <c r="I603">
        <v>23</v>
      </c>
      <c r="J603" t="b">
        <v>0</v>
      </c>
      <c r="K603" s="7">
        <v>1215</v>
      </c>
      <c r="L603" s="7">
        <v>80</v>
      </c>
      <c r="M603" s="7">
        <v>1</v>
      </c>
      <c r="N603" s="7">
        <v>2</v>
      </c>
      <c r="O603" s="7">
        <v>0</v>
      </c>
      <c r="P603" s="7">
        <f>SUM(dane3[[#This Row],[RoomService]:[VRDeck]])</f>
        <v>1298</v>
      </c>
      <c r="Q603" t="s">
        <v>580</v>
      </c>
      <c r="R603" t="b">
        <v>0</v>
      </c>
    </row>
    <row r="604" spans="1:18" x14ac:dyDescent="0.3">
      <c r="A604" t="s">
        <v>13679</v>
      </c>
      <c r="B604">
        <f>MID(dane3[[#This Row],[PassengerId]],1,4)+0</f>
        <v>5351</v>
      </c>
      <c r="C604" t="s">
        <v>53</v>
      </c>
      <c r="D604" t="b">
        <v>0</v>
      </c>
      <c r="E604" t="s">
        <v>13680</v>
      </c>
      <c r="F604" t="str">
        <f>MID($E604,1,1)</f>
        <v>F</v>
      </c>
      <c r="G604" t="str">
        <f>IFERROR(MID($E604,SEARCH("/",$E604,SEARCH("/",$E604)+1)+1,1),"")</f>
        <v>S</v>
      </c>
      <c r="H604" t="s">
        <v>46</v>
      </c>
      <c r="I604">
        <v>46</v>
      </c>
      <c r="J604" t="b">
        <v>0</v>
      </c>
      <c r="K604" s="7">
        <v>1082</v>
      </c>
      <c r="L604" s="7">
        <v>80</v>
      </c>
      <c r="M604" s="7">
        <v>1177</v>
      </c>
      <c r="N604" s="7">
        <v>0</v>
      </c>
      <c r="O604" s="7">
        <v>323</v>
      </c>
      <c r="P604" s="7">
        <f>SUM(dane3[[#This Row],[RoomService]:[VRDeck]])</f>
        <v>2662</v>
      </c>
      <c r="Q604" t="s">
        <v>13681</v>
      </c>
      <c r="R604" t="b">
        <v>0</v>
      </c>
    </row>
    <row r="605" spans="1:18" x14ac:dyDescent="0.3">
      <c r="A605" t="s">
        <v>3585</v>
      </c>
      <c r="B605">
        <f>MID(dane3[[#This Row],[PassengerId]],1,4)+0</f>
        <v>1391</v>
      </c>
      <c r="C605" t="s">
        <v>53</v>
      </c>
      <c r="D605" t="b">
        <v>0</v>
      </c>
      <c r="E605" t="s">
        <v>3583</v>
      </c>
      <c r="F605" t="str">
        <f>MID($E605,1,1)</f>
        <v>F</v>
      </c>
      <c r="G605" t="str">
        <f>IFERROR(MID($E605,SEARCH("/",$E605,SEARCH("/",$E605)+1)+1,1),"")</f>
        <v>P</v>
      </c>
      <c r="H605" t="s">
        <v>16</v>
      </c>
      <c r="I605">
        <v>21</v>
      </c>
      <c r="J605" t="b">
        <v>0</v>
      </c>
      <c r="K605" s="7">
        <v>1072</v>
      </c>
      <c r="L605" s="7">
        <v>79</v>
      </c>
      <c r="M605" s="7">
        <v>46</v>
      </c>
      <c r="N605" s="7">
        <v>16</v>
      </c>
      <c r="O605" s="7">
        <v>0</v>
      </c>
      <c r="P605" s="7">
        <f>SUM(dane3[[#This Row],[RoomService]:[VRDeck]])</f>
        <v>1213</v>
      </c>
      <c r="Q605" t="s">
        <v>3586</v>
      </c>
      <c r="R605" t="b">
        <v>0</v>
      </c>
    </row>
    <row r="606" spans="1:18" x14ac:dyDescent="0.3">
      <c r="A606" t="s">
        <v>1666</v>
      </c>
      <c r="B606">
        <f>MID(dane3[[#This Row],[PassengerId]],1,4)+0</f>
        <v>634</v>
      </c>
      <c r="C606" t="s">
        <v>19</v>
      </c>
      <c r="D606" t="b">
        <v>0</v>
      </c>
      <c r="E606" t="s">
        <v>1667</v>
      </c>
      <c r="F606" t="str">
        <f>MID($E606,1,1)</f>
        <v>F</v>
      </c>
      <c r="G606" t="str">
        <f>IFERROR(MID($E606,SEARCH("/",$E606,SEARCH("/",$E606)+1)+1,1),"")</f>
        <v>P</v>
      </c>
      <c r="H606" t="s">
        <v>16</v>
      </c>
      <c r="I606">
        <v>39</v>
      </c>
      <c r="J606" t="b">
        <v>0</v>
      </c>
      <c r="K606" s="7">
        <v>0</v>
      </c>
      <c r="L606" s="7">
        <v>1496</v>
      </c>
      <c r="M606" s="7">
        <v>0</v>
      </c>
      <c r="N606" s="7">
        <v>140</v>
      </c>
      <c r="O606" s="7">
        <v>383</v>
      </c>
      <c r="P606" s="7">
        <f>SUM(dane3[[#This Row],[RoomService]:[VRDeck]])</f>
        <v>2019</v>
      </c>
      <c r="Q606" t="s">
        <v>1668</v>
      </c>
      <c r="R606" t="b">
        <v>0</v>
      </c>
    </row>
    <row r="607" spans="1:18" x14ac:dyDescent="0.3">
      <c r="A607" t="s">
        <v>1669</v>
      </c>
      <c r="B607">
        <f>MID(dane3[[#This Row],[PassengerId]],1,4)+0</f>
        <v>635</v>
      </c>
      <c r="C607" t="s">
        <v>19</v>
      </c>
      <c r="D607" t="b">
        <v>0</v>
      </c>
      <c r="E607" t="s">
        <v>1670</v>
      </c>
      <c r="F607" t="str">
        <f>MID($E607,1,1)</f>
        <v>G</v>
      </c>
      <c r="G607" t="str">
        <f>IFERROR(MID($E607,SEARCH("/",$E607,SEARCH("/",$E607)+1)+1,1),"")</f>
        <v>S</v>
      </c>
      <c r="H607" t="s">
        <v>16</v>
      </c>
      <c r="I607">
        <v>35</v>
      </c>
      <c r="J607" t="b">
        <v>0</v>
      </c>
      <c r="K607" s="7">
        <v>0</v>
      </c>
      <c r="L607" s="7">
        <v>1778</v>
      </c>
      <c r="M607" s="7">
        <v>0</v>
      </c>
      <c r="N607" s="7">
        <v>0</v>
      </c>
      <c r="O607" s="7">
        <v>0</v>
      </c>
      <c r="P607" s="7">
        <f>SUM(dane3[[#This Row],[RoomService]:[VRDeck]])</f>
        <v>1778</v>
      </c>
      <c r="Q607" t="s">
        <v>1671</v>
      </c>
      <c r="R607" t="b">
        <v>1</v>
      </c>
    </row>
    <row r="608" spans="1:18" x14ac:dyDescent="0.3">
      <c r="A608" t="s">
        <v>1672</v>
      </c>
      <c r="B608">
        <f>MID(dane3[[#This Row],[PassengerId]],1,4)+0</f>
        <v>635</v>
      </c>
      <c r="C608" t="s">
        <v>19</v>
      </c>
      <c r="D608" t="b">
        <v>0</v>
      </c>
      <c r="E608" t="s">
        <v>1673</v>
      </c>
      <c r="F608" t="str">
        <f>MID($E608,1,1)</f>
        <v>E</v>
      </c>
      <c r="G608" t="str">
        <f>IFERROR(MID($E608,SEARCH("/",$E608,SEARCH("/",$E608)+1)+1,1),"")</f>
        <v>S</v>
      </c>
      <c r="H608" t="s">
        <v>16</v>
      </c>
      <c r="I608">
        <v>37</v>
      </c>
      <c r="J608" t="b">
        <v>0</v>
      </c>
      <c r="K608" s="7">
        <v>614</v>
      </c>
      <c r="L608" s="7">
        <v>0</v>
      </c>
      <c r="M608" s="7">
        <v>50</v>
      </c>
      <c r="N608" s="7">
        <v>11</v>
      </c>
      <c r="O608" s="7">
        <v>319</v>
      </c>
      <c r="P608" s="7">
        <f>SUM(dane3[[#This Row],[RoomService]:[VRDeck]])</f>
        <v>994</v>
      </c>
      <c r="Q608" t="s">
        <v>1674</v>
      </c>
      <c r="R608" t="b">
        <v>0</v>
      </c>
    </row>
    <row r="609" spans="1:18" x14ac:dyDescent="0.3">
      <c r="A609" t="s">
        <v>1675</v>
      </c>
      <c r="B609">
        <f>MID(dane3[[#This Row],[PassengerId]],1,4)+0</f>
        <v>636</v>
      </c>
      <c r="C609" t="s">
        <v>19</v>
      </c>
      <c r="D609" t="b">
        <v>0</v>
      </c>
      <c r="E609" t="s">
        <v>1676</v>
      </c>
      <c r="F609" t="str">
        <f>MID($E609,1,1)</f>
        <v>F</v>
      </c>
      <c r="G609" t="str">
        <f>IFERROR(MID($E609,SEARCH("/",$E609,SEARCH("/",$E609)+1)+1,1),"")</f>
        <v>P</v>
      </c>
      <c r="H609" t="s">
        <v>46</v>
      </c>
      <c r="I609">
        <v>13</v>
      </c>
      <c r="J609" t="b">
        <v>0</v>
      </c>
      <c r="K609" s="7">
        <v>0</v>
      </c>
      <c r="L609" s="7">
        <v>7</v>
      </c>
      <c r="M609" s="7">
        <v>0</v>
      </c>
      <c r="N609" s="7">
        <v>339</v>
      </c>
      <c r="O609" s="7">
        <v>359</v>
      </c>
      <c r="P609" s="7">
        <f>SUM(dane3[[#This Row],[RoomService]:[VRDeck]])</f>
        <v>705</v>
      </c>
      <c r="Q609" t="s">
        <v>1677</v>
      </c>
      <c r="R609" t="b">
        <v>0</v>
      </c>
    </row>
    <row r="610" spans="1:18" x14ac:dyDescent="0.3">
      <c r="A610" t="s">
        <v>1678</v>
      </c>
      <c r="B610">
        <f>MID(dane3[[#This Row],[PassengerId]],1,4)+0</f>
        <v>636</v>
      </c>
      <c r="C610" t="s">
        <v>19</v>
      </c>
      <c r="D610" t="b">
        <v>0</v>
      </c>
      <c r="E610" t="s">
        <v>1676</v>
      </c>
      <c r="F610" t="str">
        <f>MID($E610,1,1)</f>
        <v>F</v>
      </c>
      <c r="G610" t="str">
        <f>IFERROR(MID($E610,SEARCH("/",$E610,SEARCH("/",$E610)+1)+1,1),"")</f>
        <v>P</v>
      </c>
      <c r="H610" t="s">
        <v>16</v>
      </c>
      <c r="I610">
        <v>21</v>
      </c>
      <c r="J610" t="b">
        <v>0</v>
      </c>
      <c r="K610" s="7">
        <v>0</v>
      </c>
      <c r="L610" s="7">
        <v>0</v>
      </c>
      <c r="M610" s="7">
        <v>7</v>
      </c>
      <c r="N610" s="7">
        <v>675</v>
      </c>
      <c r="O610" s="7">
        <v>0</v>
      </c>
      <c r="P610" s="7">
        <f>SUM(dane3[[#This Row],[RoomService]:[VRDeck]])</f>
        <v>682</v>
      </c>
      <c r="Q610" t="s">
        <v>1679</v>
      </c>
      <c r="R610" t="b">
        <v>0</v>
      </c>
    </row>
    <row r="611" spans="1:18" x14ac:dyDescent="0.3">
      <c r="A611" t="s">
        <v>11840</v>
      </c>
      <c r="B611">
        <f>MID(dane3[[#This Row],[PassengerId]],1,4)+0</f>
        <v>4621</v>
      </c>
      <c r="C611" t="s">
        <v>53</v>
      </c>
      <c r="D611" t="b">
        <v>0</v>
      </c>
      <c r="E611" t="s">
        <v>11841</v>
      </c>
      <c r="F611" t="str">
        <f>MID($E611,1,1)</f>
        <v>E</v>
      </c>
      <c r="G611" t="str">
        <f>IFERROR(MID($E611,SEARCH("/",$E611,SEARCH("/",$E611)+1)+1,1),"")</f>
        <v>P</v>
      </c>
      <c r="H611" t="s">
        <v>16</v>
      </c>
      <c r="I611">
        <v>28</v>
      </c>
      <c r="J611" t="b">
        <v>0</v>
      </c>
      <c r="K611" s="7">
        <v>0</v>
      </c>
      <c r="L611" s="7">
        <v>79</v>
      </c>
      <c r="M611" s="7">
        <v>2003</v>
      </c>
      <c r="N611" s="7">
        <v>0</v>
      </c>
      <c r="O611" s="7">
        <v>0</v>
      </c>
      <c r="P611" s="7">
        <f>SUM(dane3[[#This Row],[RoomService]:[VRDeck]])</f>
        <v>2082</v>
      </c>
      <c r="Q611" t="s">
        <v>11842</v>
      </c>
      <c r="R611" t="b">
        <v>1</v>
      </c>
    </row>
    <row r="612" spans="1:18" x14ac:dyDescent="0.3">
      <c r="A612" t="s">
        <v>1683</v>
      </c>
      <c r="B612">
        <f>MID(dane3[[#This Row],[PassengerId]],1,4)+0</f>
        <v>638</v>
      </c>
      <c r="C612" t="s">
        <v>14</v>
      </c>
      <c r="D612" t="b">
        <v>1</v>
      </c>
      <c r="E612" t="s">
        <v>1684</v>
      </c>
      <c r="F612" t="str">
        <f>MID($E612,1,1)</f>
        <v>B</v>
      </c>
      <c r="G612" t="str">
        <f>IFERROR(MID($E612,SEARCH("/",$E612,SEARCH("/",$E612)+1)+1,1),"")</f>
        <v>P</v>
      </c>
      <c r="H612" t="s">
        <v>46</v>
      </c>
      <c r="I612">
        <v>20</v>
      </c>
      <c r="J612" t="b">
        <v>0</v>
      </c>
      <c r="K612" s="7">
        <v>0</v>
      </c>
      <c r="L612" s="7">
        <v>0</v>
      </c>
      <c r="M612" s="7">
        <v>0</v>
      </c>
      <c r="N612" s="7">
        <v>0</v>
      </c>
      <c r="O612" s="7">
        <v>0</v>
      </c>
      <c r="P612" s="7">
        <f>SUM(dane3[[#This Row],[RoomService]:[VRDeck]])</f>
        <v>0</v>
      </c>
      <c r="Q612" t="s">
        <v>1685</v>
      </c>
      <c r="R612" t="b">
        <v>1</v>
      </c>
    </row>
    <row r="613" spans="1:18" x14ac:dyDescent="0.3">
      <c r="A613" t="s">
        <v>1686</v>
      </c>
      <c r="B613">
        <f>MID(dane3[[#This Row],[PassengerId]],1,4)+0</f>
        <v>639</v>
      </c>
      <c r="C613" t="s">
        <v>19</v>
      </c>
      <c r="D613" t="b">
        <v>0</v>
      </c>
      <c r="E613" t="s">
        <v>1687</v>
      </c>
      <c r="F613" t="str">
        <f>MID($E613,1,1)</f>
        <v>F</v>
      </c>
      <c r="G613" t="str">
        <f>IFERROR(MID($E613,SEARCH("/",$E613,SEARCH("/",$E613)+1)+1,1),"")</f>
        <v>P</v>
      </c>
      <c r="H613" t="s">
        <v>16</v>
      </c>
      <c r="I613">
        <v>63</v>
      </c>
      <c r="J613" t="b">
        <v>0</v>
      </c>
      <c r="K613" s="7">
        <v>0</v>
      </c>
      <c r="L613" s="7">
        <v>123</v>
      </c>
      <c r="M613" s="7">
        <v>956</v>
      </c>
      <c r="N613" s="7">
        <v>25</v>
      </c>
      <c r="O613" s="7">
        <v>0</v>
      </c>
      <c r="P613" s="7">
        <f>SUM(dane3[[#This Row],[RoomService]:[VRDeck]])</f>
        <v>1104</v>
      </c>
      <c r="Q613" t="s">
        <v>1688</v>
      </c>
      <c r="R613" t="b">
        <v>1</v>
      </c>
    </row>
    <row r="614" spans="1:18" x14ac:dyDescent="0.3">
      <c r="A614" t="s">
        <v>1689</v>
      </c>
      <c r="B614">
        <f>MID(dane3[[#This Row],[PassengerId]],1,4)+0</f>
        <v>641</v>
      </c>
      <c r="C614" t="s">
        <v>19</v>
      </c>
      <c r="D614" t="b">
        <v>0</v>
      </c>
      <c r="E614" t="s">
        <v>1690</v>
      </c>
      <c r="F614" t="str">
        <f>MID($E614,1,1)</f>
        <v>F</v>
      </c>
      <c r="G614" t="str">
        <f>IFERROR(MID($E614,SEARCH("/",$E614,SEARCH("/",$E614)+1)+1,1),"")</f>
        <v>S</v>
      </c>
      <c r="H614" t="s">
        <v>16</v>
      </c>
      <c r="I614">
        <v>36</v>
      </c>
      <c r="J614" t="b">
        <v>0</v>
      </c>
      <c r="K614" s="7">
        <v>2</v>
      </c>
      <c r="L614" s="7">
        <v>0</v>
      </c>
      <c r="M614" s="7">
        <v>0</v>
      </c>
      <c r="N614" s="7">
        <v>1958</v>
      </c>
      <c r="O614" s="7">
        <v>19</v>
      </c>
      <c r="P614" s="7">
        <f>SUM(dane3[[#This Row],[RoomService]:[VRDeck]])</f>
        <v>1979</v>
      </c>
      <c r="Q614" t="s">
        <v>1691</v>
      </c>
      <c r="R614" t="b">
        <v>0</v>
      </c>
    </row>
    <row r="615" spans="1:18" x14ac:dyDescent="0.3">
      <c r="A615" t="s">
        <v>1692</v>
      </c>
      <c r="B615">
        <f>MID(dane3[[#This Row],[PassengerId]],1,4)+0</f>
        <v>642</v>
      </c>
      <c r="C615" t="s">
        <v>14</v>
      </c>
      <c r="D615" t="b">
        <v>0</v>
      </c>
      <c r="E615" t="s">
        <v>1693</v>
      </c>
      <c r="F615" t="str">
        <f>MID($E615,1,1)</f>
        <v>C</v>
      </c>
      <c r="G615" t="str">
        <f>IFERROR(MID($E615,SEARCH("/",$E615,SEARCH("/",$E615)+1)+1,1),"")</f>
        <v>S</v>
      </c>
      <c r="H615" t="s">
        <v>46</v>
      </c>
      <c r="I615">
        <v>29</v>
      </c>
      <c r="J615" t="b">
        <v>0</v>
      </c>
      <c r="K615" s="7">
        <v>0</v>
      </c>
      <c r="L615" s="7">
        <v>3344</v>
      </c>
      <c r="M615" s="7">
        <v>0</v>
      </c>
      <c r="N615" s="7">
        <v>118</v>
      </c>
      <c r="O615" s="7">
        <v>972</v>
      </c>
      <c r="P615" s="7">
        <f>SUM(dane3[[#This Row],[RoomService]:[VRDeck]])</f>
        <v>4434</v>
      </c>
      <c r="Q615" t="s">
        <v>1694</v>
      </c>
      <c r="R615" t="b">
        <v>1</v>
      </c>
    </row>
    <row r="616" spans="1:18" x14ac:dyDescent="0.3">
      <c r="A616" t="s">
        <v>1695</v>
      </c>
      <c r="B616">
        <f>MID(dane3[[#This Row],[PassengerId]],1,4)+0</f>
        <v>642</v>
      </c>
      <c r="C616" t="s">
        <v>14</v>
      </c>
      <c r="D616" t="b">
        <v>0</v>
      </c>
      <c r="E616" t="s">
        <v>1693</v>
      </c>
      <c r="F616" t="str">
        <f>MID($E616,1,1)</f>
        <v>C</v>
      </c>
      <c r="G616" t="str">
        <f>IFERROR(MID($E616,SEARCH("/",$E616,SEARCH("/",$E616)+1)+1,1),"")</f>
        <v>S</v>
      </c>
      <c r="H616" t="s">
        <v>46</v>
      </c>
      <c r="I616">
        <v>36</v>
      </c>
      <c r="J616" t="b">
        <v>0</v>
      </c>
      <c r="K616" s="7">
        <v>0</v>
      </c>
      <c r="L616" s="7">
        <v>4967</v>
      </c>
      <c r="M616" s="7">
        <v>82</v>
      </c>
      <c r="N616" s="7">
        <v>1517</v>
      </c>
      <c r="O616" s="7">
        <v>575</v>
      </c>
      <c r="P616" s="7">
        <f>SUM(dane3[[#This Row],[RoomService]:[VRDeck]])</f>
        <v>7141</v>
      </c>
      <c r="Q616" t="s">
        <v>1696</v>
      </c>
      <c r="R616" t="b">
        <v>1</v>
      </c>
    </row>
    <row r="617" spans="1:18" x14ac:dyDescent="0.3">
      <c r="A617" t="s">
        <v>1697</v>
      </c>
      <c r="B617">
        <f>MID(dane3[[#This Row],[PassengerId]],1,4)+0</f>
        <v>642</v>
      </c>
      <c r="C617" t="s">
        <v>14</v>
      </c>
      <c r="D617" t="b">
        <v>0</v>
      </c>
      <c r="E617" t="s">
        <v>1693</v>
      </c>
      <c r="F617" t="str">
        <f>MID($E617,1,1)</f>
        <v>C</v>
      </c>
      <c r="G617" t="str">
        <f>IFERROR(MID($E617,SEARCH("/",$E617,SEARCH("/",$E617)+1)+1,1),"")</f>
        <v>S</v>
      </c>
      <c r="H617" t="s">
        <v>16</v>
      </c>
      <c r="I617">
        <v>79</v>
      </c>
      <c r="J617" t="b">
        <v>0</v>
      </c>
      <c r="K617" s="7">
        <v>0</v>
      </c>
      <c r="L617" s="7">
        <v>0</v>
      </c>
      <c r="M617" s="7">
        <v>0</v>
      </c>
      <c r="N617" s="7">
        <v>2210</v>
      </c>
      <c r="O617" s="7">
        <v>2</v>
      </c>
      <c r="P617" s="7">
        <f>SUM(dane3[[#This Row],[RoomService]:[VRDeck]])</f>
        <v>2212</v>
      </c>
      <c r="Q617" t="s">
        <v>1698</v>
      </c>
      <c r="R617" t="b">
        <v>0</v>
      </c>
    </row>
    <row r="618" spans="1:18" x14ac:dyDescent="0.3">
      <c r="A618" t="s">
        <v>1699</v>
      </c>
      <c r="B618">
        <f>MID(dane3[[#This Row],[PassengerId]],1,4)+0</f>
        <v>642</v>
      </c>
      <c r="C618" t="s">
        <v>14</v>
      </c>
      <c r="D618" t="b">
        <v>1</v>
      </c>
      <c r="E618" t="s">
        <v>1693</v>
      </c>
      <c r="F618" t="str">
        <f>MID($E618,1,1)</f>
        <v>C</v>
      </c>
      <c r="G618" t="str">
        <f>IFERROR(MID($E618,SEARCH("/",$E618,SEARCH("/",$E618)+1)+1,1),"")</f>
        <v>S</v>
      </c>
      <c r="H618" t="s">
        <v>46</v>
      </c>
      <c r="I618">
        <v>30</v>
      </c>
      <c r="J618" t="b">
        <v>0</v>
      </c>
      <c r="K618" s="7">
        <v>0</v>
      </c>
      <c r="L618" s="7">
        <v>0</v>
      </c>
      <c r="M618" s="7">
        <v>0</v>
      </c>
      <c r="N618" s="7">
        <v>0</v>
      </c>
      <c r="O618" s="7">
        <v>0</v>
      </c>
      <c r="P618" s="7">
        <f>SUM(dane3[[#This Row],[RoomService]:[VRDeck]])</f>
        <v>0</v>
      </c>
      <c r="Q618" t="s">
        <v>1700</v>
      </c>
      <c r="R618" t="b">
        <v>1</v>
      </c>
    </row>
    <row r="619" spans="1:18" x14ac:dyDescent="0.3">
      <c r="A619" t="s">
        <v>1701</v>
      </c>
      <c r="B619">
        <f>MID(dane3[[#This Row],[PassengerId]],1,4)+0</f>
        <v>642</v>
      </c>
      <c r="C619" t="s">
        <v>14</v>
      </c>
      <c r="D619" t="b">
        <v>1</v>
      </c>
      <c r="E619" t="s">
        <v>1693</v>
      </c>
      <c r="F619" t="str">
        <f>MID($E619,1,1)</f>
        <v>C</v>
      </c>
      <c r="G619" t="str">
        <f>IFERROR(MID($E619,SEARCH("/",$E619,SEARCH("/",$E619)+1)+1,1),"")</f>
        <v>S</v>
      </c>
      <c r="H619" t="s">
        <v>46</v>
      </c>
      <c r="I619">
        <v>30</v>
      </c>
      <c r="J619" t="b">
        <v>0</v>
      </c>
      <c r="K619" s="7">
        <v>0</v>
      </c>
      <c r="L619" s="7">
        <v>0</v>
      </c>
      <c r="M619" s="7">
        <v>0</v>
      </c>
      <c r="N619" s="7">
        <v>0</v>
      </c>
      <c r="O619" s="7">
        <v>0</v>
      </c>
      <c r="P619" s="7">
        <f>SUM(dane3[[#This Row],[RoomService]:[VRDeck]])</f>
        <v>0</v>
      </c>
      <c r="Q619" t="s">
        <v>1702</v>
      </c>
      <c r="R619" t="b">
        <v>1</v>
      </c>
    </row>
    <row r="620" spans="1:18" x14ac:dyDescent="0.3">
      <c r="A620" t="s">
        <v>12614</v>
      </c>
      <c r="B620">
        <f>MID(dane3[[#This Row],[PassengerId]],1,4)+0</f>
        <v>4925</v>
      </c>
      <c r="C620" t="s">
        <v>53</v>
      </c>
      <c r="D620" t="b">
        <v>0</v>
      </c>
      <c r="E620" t="s">
        <v>12615</v>
      </c>
      <c r="F620" t="str">
        <f>MID($E620,1,1)</f>
        <v>F</v>
      </c>
      <c r="G620" t="str">
        <f>IFERROR(MID($E620,SEARCH("/",$E620,SEARCH("/",$E620)+1)+1,1),"")</f>
        <v>S</v>
      </c>
      <c r="H620" t="s">
        <v>16</v>
      </c>
      <c r="I620">
        <v>23</v>
      </c>
      <c r="J620" t="b">
        <v>0</v>
      </c>
      <c r="K620" s="7">
        <v>197</v>
      </c>
      <c r="L620" s="7">
        <v>76</v>
      </c>
      <c r="M620" s="7">
        <v>5635</v>
      </c>
      <c r="N620" s="7">
        <v>7</v>
      </c>
      <c r="O620" s="7">
        <v>0</v>
      </c>
      <c r="P620" s="7">
        <f>SUM(dane3[[#This Row],[RoomService]:[VRDeck]])</f>
        <v>5915</v>
      </c>
      <c r="Q620" t="s">
        <v>12616</v>
      </c>
      <c r="R620" t="b">
        <v>1</v>
      </c>
    </row>
    <row r="621" spans="1:18" x14ac:dyDescent="0.3">
      <c r="A621" t="s">
        <v>1706</v>
      </c>
      <c r="B621">
        <f>MID(dane3[[#This Row],[PassengerId]],1,4)+0</f>
        <v>644</v>
      </c>
      <c r="C621" t="s">
        <v>14</v>
      </c>
      <c r="D621" t="b">
        <v>1</v>
      </c>
      <c r="E621" t="s">
        <v>1707</v>
      </c>
      <c r="F621" t="str">
        <f>MID($E621,1,1)</f>
        <v>E</v>
      </c>
      <c r="G621" t="str">
        <f>IFERROR(MID($E621,SEARCH("/",$E621,SEARCH("/",$E621)+1)+1,1),"")</f>
        <v>P</v>
      </c>
      <c r="H621" t="s">
        <v>16</v>
      </c>
      <c r="I621">
        <v>33</v>
      </c>
      <c r="J621" t="b">
        <v>0</v>
      </c>
      <c r="K621" s="7">
        <v>0</v>
      </c>
      <c r="L621" s="7">
        <v>0</v>
      </c>
      <c r="M621" s="7">
        <v>0</v>
      </c>
      <c r="N621" s="7">
        <v>0</v>
      </c>
      <c r="O621" s="7">
        <v>0</v>
      </c>
      <c r="P621" s="7">
        <f>SUM(dane3[[#This Row],[RoomService]:[VRDeck]])</f>
        <v>0</v>
      </c>
      <c r="Q621" t="s">
        <v>1708</v>
      </c>
      <c r="R621" t="b">
        <v>1</v>
      </c>
    </row>
    <row r="622" spans="1:18" x14ac:dyDescent="0.3">
      <c r="A622" t="s">
        <v>14811</v>
      </c>
      <c r="B622">
        <f>MID(dane3[[#This Row],[PassengerId]],1,4)+0</f>
        <v>5791</v>
      </c>
      <c r="C622" t="s">
        <v>19</v>
      </c>
      <c r="D622" t="b">
        <v>0</v>
      </c>
      <c r="E622" t="s">
        <v>14812</v>
      </c>
      <c r="F622" t="str">
        <f>MID($E622,1,1)</f>
        <v>G</v>
      </c>
      <c r="G622" t="str">
        <f>IFERROR(MID($E622,SEARCH("/",$E622,SEARCH("/",$E622)+1)+1,1),"")</f>
        <v>S</v>
      </c>
      <c r="H622" t="s">
        <v>16</v>
      </c>
      <c r="I622">
        <v>46</v>
      </c>
      <c r="J622" t="b">
        <v>0</v>
      </c>
      <c r="K622" s="7">
        <v>183</v>
      </c>
      <c r="L622" s="7">
        <v>7</v>
      </c>
      <c r="M622" s="7">
        <v>637</v>
      </c>
      <c r="N622" s="7">
        <v>182</v>
      </c>
      <c r="O622" s="7">
        <v>5</v>
      </c>
      <c r="P622" s="7">
        <f>SUM(dane3[[#This Row],[RoomService]:[VRDeck]])</f>
        <v>1014</v>
      </c>
      <c r="Q622" t="s">
        <v>14813</v>
      </c>
      <c r="R622" t="b">
        <v>1</v>
      </c>
    </row>
    <row r="623" spans="1:18" x14ac:dyDescent="0.3">
      <c r="A623" t="s">
        <v>1712</v>
      </c>
      <c r="B623">
        <f>MID(dane3[[#This Row],[PassengerId]],1,4)+0</f>
        <v>646</v>
      </c>
      <c r="C623" t="s">
        <v>14</v>
      </c>
      <c r="D623" t="b">
        <v>1</v>
      </c>
      <c r="E623" t="s">
        <v>1713</v>
      </c>
      <c r="F623" t="str">
        <f>MID($E623,1,1)</f>
        <v>C</v>
      </c>
      <c r="G623" t="str">
        <f>IFERROR(MID($E623,SEARCH("/",$E623,SEARCH("/",$E623)+1)+1,1),"")</f>
        <v>S</v>
      </c>
      <c r="H623" t="s">
        <v>46</v>
      </c>
      <c r="I623">
        <v>38</v>
      </c>
      <c r="J623" t="b">
        <v>0</v>
      </c>
      <c r="K623" s="7">
        <v>0</v>
      </c>
      <c r="L623" s="7">
        <v>0</v>
      </c>
      <c r="M623" s="7">
        <v>0</v>
      </c>
      <c r="N623" s="7">
        <v>0</v>
      </c>
      <c r="O623" s="7">
        <v>0</v>
      </c>
      <c r="P623" s="7">
        <f>SUM(dane3[[#This Row],[RoomService]:[VRDeck]])</f>
        <v>0</v>
      </c>
      <c r="Q623" t="s">
        <v>1714</v>
      </c>
      <c r="R623" t="b">
        <v>1</v>
      </c>
    </row>
    <row r="624" spans="1:18" x14ac:dyDescent="0.3">
      <c r="A624" t="s">
        <v>14047</v>
      </c>
      <c r="B624">
        <f>MID(dane3[[#This Row],[PassengerId]],1,4)+0</f>
        <v>5490</v>
      </c>
      <c r="C624" t="s">
        <v>53</v>
      </c>
      <c r="D624" t="b">
        <v>0</v>
      </c>
      <c r="E624" t="s">
        <v>14048</v>
      </c>
      <c r="F624" t="str">
        <f>MID($E624,1,1)</f>
        <v>F</v>
      </c>
      <c r="G624" t="str">
        <f>IFERROR(MID($E624,SEARCH("/",$E624,SEARCH("/",$E624)+1)+1,1),"")</f>
        <v>P</v>
      </c>
      <c r="H624" t="s">
        <v>16</v>
      </c>
      <c r="I624">
        <v>26</v>
      </c>
      <c r="J624" t="b">
        <v>0</v>
      </c>
      <c r="K624" s="7">
        <v>665</v>
      </c>
      <c r="L624" s="7">
        <v>76</v>
      </c>
      <c r="M624" s="7">
        <v>0</v>
      </c>
      <c r="N624" s="7">
        <v>1478</v>
      </c>
      <c r="O624" s="7">
        <v>0</v>
      </c>
      <c r="P624" s="7">
        <f>SUM(dane3[[#This Row],[RoomService]:[VRDeck]])</f>
        <v>2219</v>
      </c>
      <c r="Q624" t="s">
        <v>14049</v>
      </c>
      <c r="R624" t="b">
        <v>0</v>
      </c>
    </row>
    <row r="625" spans="1:18" x14ac:dyDescent="0.3">
      <c r="A625" t="s">
        <v>16872</v>
      </c>
      <c r="B625">
        <f>MID(dane3[[#This Row],[PassengerId]],1,4)+0</f>
        <v>6530</v>
      </c>
      <c r="C625" t="s">
        <v>53</v>
      </c>
      <c r="D625" t="b">
        <v>0</v>
      </c>
      <c r="E625" t="s">
        <v>16873</v>
      </c>
      <c r="F625" t="str">
        <f>MID($E625,1,1)</f>
        <v>E</v>
      </c>
      <c r="G625" t="str">
        <f>IFERROR(MID($E625,SEARCH("/",$E625,SEARCH("/",$E625)+1)+1,1),"")</f>
        <v>S</v>
      </c>
      <c r="H625" t="s">
        <v>16</v>
      </c>
      <c r="I625">
        <v>31</v>
      </c>
      <c r="J625" t="b">
        <v>0</v>
      </c>
      <c r="K625" s="7">
        <v>127</v>
      </c>
      <c r="L625" s="7">
        <v>76</v>
      </c>
      <c r="M625" s="7">
        <v>976</v>
      </c>
      <c r="N625" s="7">
        <v>118</v>
      </c>
      <c r="O625" s="7">
        <v>0</v>
      </c>
      <c r="P625" s="7">
        <f>SUM(dane3[[#This Row],[RoomService]:[VRDeck]])</f>
        <v>1297</v>
      </c>
      <c r="Q625" t="s">
        <v>16874</v>
      </c>
      <c r="R625" t="b">
        <v>0</v>
      </c>
    </row>
    <row r="626" spans="1:18" x14ac:dyDescent="0.3">
      <c r="A626" t="s">
        <v>9659</v>
      </c>
      <c r="B626">
        <f>MID(dane3[[#This Row],[PassengerId]],1,4)+0</f>
        <v>3787</v>
      </c>
      <c r="C626" t="s">
        <v>53</v>
      </c>
      <c r="D626" t="b">
        <v>0</v>
      </c>
      <c r="E626" t="s">
        <v>9660</v>
      </c>
      <c r="F626" t="str">
        <f>MID($E626,1,1)</f>
        <v>D</v>
      </c>
      <c r="G626" t="str">
        <f>IFERROR(MID($E626,SEARCH("/",$E626,SEARCH("/",$E626)+1)+1,1),"")</f>
        <v>S</v>
      </c>
      <c r="H626" t="s">
        <v>16</v>
      </c>
      <c r="I626">
        <v>33</v>
      </c>
      <c r="J626" t="b">
        <v>0</v>
      </c>
      <c r="K626" s="7">
        <v>132</v>
      </c>
      <c r="L626" s="7">
        <v>75</v>
      </c>
      <c r="M626" s="7">
        <v>849</v>
      </c>
      <c r="N626" s="7">
        <v>0</v>
      </c>
      <c r="O626" s="7">
        <v>0</v>
      </c>
      <c r="P626" s="7">
        <f>SUM(dane3[[#This Row],[RoomService]:[VRDeck]])</f>
        <v>1056</v>
      </c>
      <c r="Q626" t="s">
        <v>9661</v>
      </c>
      <c r="R626" t="b">
        <v>1</v>
      </c>
    </row>
    <row r="627" spans="1:18" x14ac:dyDescent="0.3">
      <c r="A627" t="s">
        <v>1722</v>
      </c>
      <c r="B627">
        <f>MID(dane3[[#This Row],[PassengerId]],1,4)+0</f>
        <v>650</v>
      </c>
      <c r="C627" t="s">
        <v>19</v>
      </c>
      <c r="D627" t="b">
        <v>1</v>
      </c>
      <c r="E627" t="s">
        <v>1723</v>
      </c>
      <c r="F627" t="str">
        <f>MID($E627,1,1)</f>
        <v>G</v>
      </c>
      <c r="G627" t="str">
        <f>IFERROR(MID($E627,SEARCH("/",$E627,SEARCH("/",$E627)+1)+1,1),"")</f>
        <v>S</v>
      </c>
      <c r="H627" t="s">
        <v>32</v>
      </c>
      <c r="I627">
        <v>3</v>
      </c>
      <c r="J627" t="b">
        <v>0</v>
      </c>
      <c r="K627" s="7">
        <v>0</v>
      </c>
      <c r="L627" s="7">
        <v>0</v>
      </c>
      <c r="M627" s="7">
        <v>0</v>
      </c>
      <c r="N627" s="7">
        <v>0</v>
      </c>
      <c r="O627" s="7">
        <v>0</v>
      </c>
      <c r="P627" s="7">
        <f>SUM(dane3[[#This Row],[RoomService]:[VRDeck]])</f>
        <v>0</v>
      </c>
      <c r="Q627" t="s">
        <v>1724</v>
      </c>
      <c r="R627" t="b">
        <v>1</v>
      </c>
    </row>
    <row r="628" spans="1:18" x14ac:dyDescent="0.3">
      <c r="A628" t="s">
        <v>17225</v>
      </c>
      <c r="B628">
        <f>MID(dane3[[#This Row],[PassengerId]],1,4)+0</f>
        <v>6672</v>
      </c>
      <c r="C628" t="s">
        <v>53</v>
      </c>
      <c r="D628" t="b">
        <v>0</v>
      </c>
      <c r="E628" t="s">
        <v>17226</v>
      </c>
      <c r="F628" t="str">
        <f>MID($E628,1,1)</f>
        <v>E</v>
      </c>
      <c r="G628" t="str">
        <f>IFERROR(MID($E628,SEARCH("/",$E628,SEARCH("/",$E628)+1)+1,1),"")</f>
        <v>P</v>
      </c>
      <c r="H628" t="s">
        <v>32</v>
      </c>
      <c r="I628">
        <v>30</v>
      </c>
      <c r="J628" t="b">
        <v>0</v>
      </c>
      <c r="K628" s="7">
        <v>77</v>
      </c>
      <c r="L628" s="7">
        <v>71</v>
      </c>
      <c r="M628" s="7">
        <v>1147</v>
      </c>
      <c r="N628" s="7">
        <v>0</v>
      </c>
      <c r="O628" s="7">
        <v>0</v>
      </c>
      <c r="P628" s="7">
        <f>SUM(dane3[[#This Row],[RoomService]:[VRDeck]])</f>
        <v>1295</v>
      </c>
      <c r="Q628" t="s">
        <v>17227</v>
      </c>
      <c r="R628" t="b">
        <v>0</v>
      </c>
    </row>
    <row r="629" spans="1:18" x14ac:dyDescent="0.3">
      <c r="A629" t="s">
        <v>13873</v>
      </c>
      <c r="B629">
        <f>MID(dane3[[#This Row],[PassengerId]],1,4)+0</f>
        <v>5424</v>
      </c>
      <c r="C629" t="s">
        <v>53</v>
      </c>
      <c r="D629" t="b">
        <v>0</v>
      </c>
      <c r="E629" t="s">
        <v>13874</v>
      </c>
      <c r="F629" t="str">
        <f>MID($E629,1,1)</f>
        <v>F</v>
      </c>
      <c r="G629" t="str">
        <f>IFERROR(MID($E629,SEARCH("/",$E629,SEARCH("/",$E629)+1)+1,1),"")</f>
        <v>P</v>
      </c>
      <c r="H629" t="s">
        <v>32</v>
      </c>
      <c r="I629">
        <v>13</v>
      </c>
      <c r="J629" t="b">
        <v>0</v>
      </c>
      <c r="K629" s="7">
        <v>358</v>
      </c>
      <c r="L629" s="7">
        <v>65</v>
      </c>
      <c r="M629" s="7">
        <v>599</v>
      </c>
      <c r="N629" s="7">
        <v>676</v>
      </c>
      <c r="O629" s="7">
        <v>0</v>
      </c>
      <c r="P629" s="7">
        <f>SUM(dane3[[#This Row],[RoomService]:[VRDeck]])</f>
        <v>1698</v>
      </c>
      <c r="Q629" t="s">
        <v>13875</v>
      </c>
      <c r="R629" t="b">
        <v>0</v>
      </c>
    </row>
    <row r="630" spans="1:18" x14ac:dyDescent="0.3">
      <c r="A630" t="s">
        <v>1731</v>
      </c>
      <c r="B630">
        <f>MID(dane3[[#This Row],[PassengerId]],1,4)+0</f>
        <v>656</v>
      </c>
      <c r="C630" t="s">
        <v>19</v>
      </c>
      <c r="D630" t="b">
        <v>0</v>
      </c>
      <c r="E630" t="s">
        <v>1732</v>
      </c>
      <c r="F630" t="str">
        <f>MID($E630,1,1)</f>
        <v>G</v>
      </c>
      <c r="G630" t="str">
        <f>IFERROR(MID($E630,SEARCH("/",$E630,SEARCH("/",$E630)+1)+1,1),"")</f>
        <v>P</v>
      </c>
      <c r="H630" t="s">
        <v>16</v>
      </c>
      <c r="I630">
        <v>32</v>
      </c>
      <c r="J630" t="b">
        <v>0</v>
      </c>
      <c r="K630" s="7">
        <v>0</v>
      </c>
      <c r="L630" s="7">
        <v>0</v>
      </c>
      <c r="M630" s="7">
        <v>0</v>
      </c>
      <c r="N630" s="7">
        <v>768</v>
      </c>
      <c r="O630" s="7">
        <v>3</v>
      </c>
      <c r="P630" s="7">
        <f>SUM(dane3[[#This Row],[RoomService]:[VRDeck]])</f>
        <v>771</v>
      </c>
      <c r="Q630" t="s">
        <v>1733</v>
      </c>
      <c r="R630" t="b">
        <v>0</v>
      </c>
    </row>
    <row r="631" spans="1:18" x14ac:dyDescent="0.3">
      <c r="A631" t="s">
        <v>1734</v>
      </c>
      <c r="B631">
        <f>MID(dane3[[#This Row],[PassengerId]],1,4)+0</f>
        <v>657</v>
      </c>
      <c r="C631" t="s">
        <v>19</v>
      </c>
      <c r="D631" t="b">
        <v>0</v>
      </c>
      <c r="E631" t="s">
        <v>1735</v>
      </c>
      <c r="F631" t="str">
        <f>MID($E631,1,1)</f>
        <v>F</v>
      </c>
      <c r="G631" t="str">
        <f>IFERROR(MID($E631,SEARCH("/",$E631,SEARCH("/",$E631)+1)+1,1),"")</f>
        <v>S</v>
      </c>
      <c r="H631" t="s">
        <v>16</v>
      </c>
      <c r="I631">
        <v>28</v>
      </c>
      <c r="J631" t="b">
        <v>0</v>
      </c>
      <c r="K631" s="7">
        <v>0</v>
      </c>
      <c r="L631" s="7">
        <v>863</v>
      </c>
      <c r="M631" s="7">
        <v>0</v>
      </c>
      <c r="N631" s="7">
        <v>17</v>
      </c>
      <c r="O631" s="7">
        <v>0</v>
      </c>
      <c r="P631" s="7">
        <f>SUM(dane3[[#This Row],[RoomService]:[VRDeck]])</f>
        <v>880</v>
      </c>
      <c r="Q631" t="s">
        <v>23799</v>
      </c>
      <c r="R631" t="b">
        <v>1</v>
      </c>
    </row>
    <row r="632" spans="1:18" x14ac:dyDescent="0.3">
      <c r="A632" t="s">
        <v>1736</v>
      </c>
      <c r="B632">
        <f>MID(dane3[[#This Row],[PassengerId]],1,4)+0</f>
        <v>657</v>
      </c>
      <c r="C632" t="s">
        <v>19</v>
      </c>
      <c r="D632" t="b">
        <v>0</v>
      </c>
      <c r="E632" t="s">
        <v>1737</v>
      </c>
      <c r="F632" t="str">
        <f>MID($E632,1,1)</f>
        <v>G</v>
      </c>
      <c r="G632" t="str">
        <f>IFERROR(MID($E632,SEARCH("/",$E632,SEARCH("/",$E632)+1)+1,1),"")</f>
        <v>S</v>
      </c>
      <c r="H632" t="s">
        <v>16</v>
      </c>
      <c r="I632">
        <v>38</v>
      </c>
      <c r="J632" t="b">
        <v>0</v>
      </c>
      <c r="K632" s="7">
        <v>0</v>
      </c>
      <c r="L632" s="7">
        <v>8</v>
      </c>
      <c r="M632" s="7">
        <v>736</v>
      </c>
      <c r="N632" s="7">
        <v>140</v>
      </c>
      <c r="O632" s="7">
        <v>0</v>
      </c>
      <c r="P632" s="7">
        <f>SUM(dane3[[#This Row],[RoomService]:[VRDeck]])</f>
        <v>884</v>
      </c>
      <c r="Q632" t="s">
        <v>1738</v>
      </c>
      <c r="R632" t="b">
        <v>0</v>
      </c>
    </row>
    <row r="633" spans="1:18" x14ac:dyDescent="0.3">
      <c r="A633" t="s">
        <v>1739</v>
      </c>
      <c r="B633">
        <f>MID(dane3[[#This Row],[PassengerId]],1,4)+0</f>
        <v>658</v>
      </c>
      <c r="C633" t="s">
        <v>19</v>
      </c>
      <c r="D633" t="b">
        <v>0</v>
      </c>
      <c r="E633" t="s">
        <v>1740</v>
      </c>
      <c r="F633" t="str">
        <f>MID($E633,1,1)</f>
        <v>F</v>
      </c>
      <c r="G633" t="str">
        <f>IFERROR(MID($E633,SEARCH("/",$E633,SEARCH("/",$E633)+1)+1,1),"")</f>
        <v>S</v>
      </c>
      <c r="H633" t="s">
        <v>32</v>
      </c>
      <c r="I633">
        <v>21</v>
      </c>
      <c r="J633" t="b">
        <v>0</v>
      </c>
      <c r="K633" s="7">
        <v>0</v>
      </c>
      <c r="L633" s="7">
        <v>576</v>
      </c>
      <c r="M633" s="7">
        <v>1</v>
      </c>
      <c r="N633" s="7">
        <v>20</v>
      </c>
      <c r="O633" s="7">
        <v>0</v>
      </c>
      <c r="P633" s="7">
        <f>SUM(dane3[[#This Row],[RoomService]:[VRDeck]])</f>
        <v>597</v>
      </c>
      <c r="Q633" t="s">
        <v>1741</v>
      </c>
      <c r="R633" t="b">
        <v>0</v>
      </c>
    </row>
    <row r="634" spans="1:18" x14ac:dyDescent="0.3">
      <c r="A634" t="s">
        <v>1742</v>
      </c>
      <c r="B634">
        <f>MID(dane3[[#This Row],[PassengerId]],1,4)+0</f>
        <v>659</v>
      </c>
      <c r="C634" t="s">
        <v>19</v>
      </c>
      <c r="D634" t="b">
        <v>1</v>
      </c>
      <c r="E634" t="s">
        <v>1743</v>
      </c>
      <c r="F634" t="str">
        <f>MID($E634,1,1)</f>
        <v>G</v>
      </c>
      <c r="G634" t="str">
        <f>IFERROR(MID($E634,SEARCH("/",$E634,SEARCH("/",$E634)+1)+1,1),"")</f>
        <v>S</v>
      </c>
      <c r="H634" t="s">
        <v>16</v>
      </c>
      <c r="I634">
        <v>18</v>
      </c>
      <c r="J634" t="b">
        <v>0</v>
      </c>
      <c r="K634" s="7">
        <v>0</v>
      </c>
      <c r="L634" s="7">
        <v>0</v>
      </c>
      <c r="M634" s="7">
        <v>0</v>
      </c>
      <c r="N634" s="7">
        <v>0</v>
      </c>
      <c r="O634" s="7">
        <v>0</v>
      </c>
      <c r="P634" s="7">
        <f>SUM(dane3[[#This Row],[RoomService]:[VRDeck]])</f>
        <v>0</v>
      </c>
      <c r="Q634" t="s">
        <v>1744</v>
      </c>
      <c r="R634" t="b">
        <v>1</v>
      </c>
    </row>
    <row r="635" spans="1:18" x14ac:dyDescent="0.3">
      <c r="A635" t="s">
        <v>1745</v>
      </c>
      <c r="B635">
        <f>MID(dane3[[#This Row],[PassengerId]],1,4)+0</f>
        <v>660</v>
      </c>
      <c r="C635" t="s">
        <v>19</v>
      </c>
      <c r="D635" t="b">
        <v>1</v>
      </c>
      <c r="E635" t="s">
        <v>1746</v>
      </c>
      <c r="F635" t="str">
        <f>MID($E635,1,1)</f>
        <v>G</v>
      </c>
      <c r="G635" t="str">
        <f>IFERROR(MID($E635,SEARCH("/",$E635,SEARCH("/",$E635)+1)+1,1),"")</f>
        <v>S</v>
      </c>
      <c r="H635" t="s">
        <v>16</v>
      </c>
      <c r="I635">
        <v>15</v>
      </c>
      <c r="J635" t="b">
        <v>0</v>
      </c>
      <c r="K635" s="7">
        <v>0</v>
      </c>
      <c r="L635" s="7">
        <v>0</v>
      </c>
      <c r="M635" s="7">
        <v>0</v>
      </c>
      <c r="N635" s="7">
        <v>0</v>
      </c>
      <c r="O635" s="7">
        <v>0</v>
      </c>
      <c r="P635" s="7">
        <f>SUM(dane3[[#This Row],[RoomService]:[VRDeck]])</f>
        <v>0</v>
      </c>
      <c r="Q635" t="s">
        <v>1747</v>
      </c>
      <c r="R635" t="b">
        <v>0</v>
      </c>
    </row>
    <row r="636" spans="1:18" x14ac:dyDescent="0.3">
      <c r="A636" t="s">
        <v>1748</v>
      </c>
      <c r="B636">
        <f>MID(dane3[[#This Row],[PassengerId]],1,4)+0</f>
        <v>661</v>
      </c>
      <c r="C636" t="s">
        <v>14</v>
      </c>
      <c r="D636" t="b">
        <v>0</v>
      </c>
      <c r="E636" t="s">
        <v>1749</v>
      </c>
      <c r="F636" t="str">
        <f>MID($E636,1,1)</f>
        <v>C</v>
      </c>
      <c r="G636" t="str">
        <f>IFERROR(MID($E636,SEARCH("/",$E636,SEARCH("/",$E636)+1)+1,1),"")</f>
        <v>P</v>
      </c>
      <c r="H636" t="s">
        <v>16</v>
      </c>
      <c r="I636">
        <v>44</v>
      </c>
      <c r="J636" t="b">
        <v>0</v>
      </c>
      <c r="K636" s="7">
        <v>0</v>
      </c>
      <c r="L636" s="7">
        <v>2506</v>
      </c>
      <c r="M636" s="7">
        <v>0</v>
      </c>
      <c r="N636" s="7">
        <v>1360</v>
      </c>
      <c r="O636" s="7">
        <v>722</v>
      </c>
      <c r="P636" s="7">
        <f>SUM(dane3[[#This Row],[RoomService]:[VRDeck]])</f>
        <v>4588</v>
      </c>
      <c r="Q636" t="s">
        <v>1750</v>
      </c>
      <c r="R636" t="b">
        <v>0</v>
      </c>
    </row>
    <row r="637" spans="1:18" x14ac:dyDescent="0.3">
      <c r="A637" t="s">
        <v>1751</v>
      </c>
      <c r="B637">
        <f>MID(dane3[[#This Row],[PassengerId]],1,4)+0</f>
        <v>663</v>
      </c>
      <c r="C637" t="s">
        <v>19</v>
      </c>
      <c r="D637" t="b">
        <v>0</v>
      </c>
      <c r="E637" t="s">
        <v>1752</v>
      </c>
      <c r="F637" t="str">
        <f>MID($E637,1,1)</f>
        <v>F</v>
      </c>
      <c r="G637" t="str">
        <f>IFERROR(MID($E637,SEARCH("/",$E637,SEARCH("/",$E637)+1)+1,1),"")</f>
        <v>P</v>
      </c>
      <c r="H637" t="s">
        <v>16</v>
      </c>
      <c r="I637">
        <v>44</v>
      </c>
      <c r="J637" t="b">
        <v>0</v>
      </c>
      <c r="K637" s="7">
        <v>86</v>
      </c>
      <c r="L637" s="7">
        <v>525</v>
      </c>
      <c r="M637" s="7">
        <v>16</v>
      </c>
      <c r="N637" s="7">
        <v>49</v>
      </c>
      <c r="O637" s="7">
        <v>39</v>
      </c>
      <c r="P637" s="7">
        <f>SUM(dane3[[#This Row],[RoomService]:[VRDeck]])</f>
        <v>715</v>
      </c>
      <c r="Q637" t="s">
        <v>1753</v>
      </c>
      <c r="R637" t="b">
        <v>1</v>
      </c>
    </row>
    <row r="638" spans="1:18" x14ac:dyDescent="0.3">
      <c r="A638" t="s">
        <v>1754</v>
      </c>
      <c r="B638">
        <f>MID(dane3[[#This Row],[PassengerId]],1,4)+0</f>
        <v>664</v>
      </c>
      <c r="C638" t="s">
        <v>14</v>
      </c>
      <c r="D638" t="b">
        <v>0</v>
      </c>
      <c r="E638" t="s">
        <v>1755</v>
      </c>
      <c r="F638" t="str">
        <f>MID($E638,1,1)</f>
        <v>E</v>
      </c>
      <c r="G638" t="str">
        <f>IFERROR(MID($E638,SEARCH("/",$E638,SEARCH("/",$E638)+1)+1,1),"")</f>
        <v>S</v>
      </c>
      <c r="H638" t="s">
        <v>16</v>
      </c>
      <c r="I638">
        <v>36</v>
      </c>
      <c r="J638" t="b">
        <v>0</v>
      </c>
      <c r="K638" s="7">
        <v>0</v>
      </c>
      <c r="L638" s="7">
        <v>0</v>
      </c>
      <c r="M638" s="7">
        <v>0</v>
      </c>
      <c r="N638" s="7">
        <v>4507</v>
      </c>
      <c r="O638" s="7">
        <v>5689</v>
      </c>
      <c r="P638" s="7">
        <f>SUM(dane3[[#This Row],[RoomService]:[VRDeck]])</f>
        <v>10196</v>
      </c>
      <c r="Q638" t="s">
        <v>1756</v>
      </c>
      <c r="R638" t="b">
        <v>0</v>
      </c>
    </row>
    <row r="639" spans="1:18" x14ac:dyDescent="0.3">
      <c r="A639" t="s">
        <v>16462</v>
      </c>
      <c r="B639">
        <f>MID(dane3[[#This Row],[PassengerId]],1,4)+0</f>
        <v>6374</v>
      </c>
      <c r="C639" t="s">
        <v>53</v>
      </c>
      <c r="D639" t="b">
        <v>0</v>
      </c>
      <c r="E639" t="s">
        <v>16463</v>
      </c>
      <c r="F639" t="str">
        <f>MID($E639,1,1)</f>
        <v>F</v>
      </c>
      <c r="G639" t="str">
        <f>IFERROR(MID($E639,SEARCH("/",$E639,SEARCH("/",$E639)+1)+1,1),"")</f>
        <v>P</v>
      </c>
      <c r="H639" t="s">
        <v>16</v>
      </c>
      <c r="I639">
        <v>13</v>
      </c>
      <c r="J639" t="b">
        <v>0</v>
      </c>
      <c r="K639" s="7">
        <v>1144</v>
      </c>
      <c r="L639" s="7">
        <v>0</v>
      </c>
      <c r="M639" s="7">
        <v>6</v>
      </c>
      <c r="N639" s="7">
        <v>0</v>
      </c>
      <c r="O639" s="7">
        <v>0</v>
      </c>
      <c r="P639" s="7">
        <f>SUM(dane3[[#This Row],[RoomService]:[VRDeck]])</f>
        <v>1150</v>
      </c>
      <c r="Q639" t="s">
        <v>16464</v>
      </c>
      <c r="R639" t="b">
        <v>0</v>
      </c>
    </row>
    <row r="640" spans="1:18" x14ac:dyDescent="0.3">
      <c r="A640" t="s">
        <v>15492</v>
      </c>
      <c r="B640">
        <f>MID(dane3[[#This Row],[PassengerId]],1,4)+0</f>
        <v>6026</v>
      </c>
      <c r="C640" t="s">
        <v>53</v>
      </c>
      <c r="D640" t="b">
        <v>0</v>
      </c>
      <c r="E640" t="s">
        <v>15493</v>
      </c>
      <c r="F640" t="str">
        <f>MID($E640,1,1)</f>
        <v>F</v>
      </c>
      <c r="G640" t="str">
        <f>IFERROR(MID($E640,SEARCH("/",$E640,SEARCH("/",$E640)+1)+1,1),"")</f>
        <v>P</v>
      </c>
      <c r="H640" t="s">
        <v>16</v>
      </c>
      <c r="I640">
        <v>41</v>
      </c>
      <c r="J640" t="b">
        <v>0</v>
      </c>
      <c r="K640" s="7">
        <v>982</v>
      </c>
      <c r="L640" s="7">
        <v>64</v>
      </c>
      <c r="M640" s="7">
        <v>380</v>
      </c>
      <c r="N640" s="7">
        <v>0</v>
      </c>
      <c r="O640" s="7">
        <v>0</v>
      </c>
      <c r="P640" s="7">
        <f>SUM(dane3[[#This Row],[RoomService]:[VRDeck]])</f>
        <v>1426</v>
      </c>
      <c r="Q640" t="s">
        <v>15494</v>
      </c>
      <c r="R640" t="b">
        <v>1</v>
      </c>
    </row>
    <row r="641" spans="1:18" x14ac:dyDescent="0.3">
      <c r="A641" t="s">
        <v>1762</v>
      </c>
      <c r="B641">
        <f>MID(dane3[[#This Row],[PassengerId]],1,4)+0</f>
        <v>668</v>
      </c>
      <c r="C641" t="s">
        <v>19</v>
      </c>
      <c r="D641" t="b">
        <v>0</v>
      </c>
      <c r="E641" t="s">
        <v>1763</v>
      </c>
      <c r="F641" t="str">
        <f>MID($E641,1,1)</f>
        <v>F</v>
      </c>
      <c r="G641" t="str">
        <f>IFERROR(MID($E641,SEARCH("/",$E641,SEARCH("/",$E641)+1)+1,1),"")</f>
        <v>P</v>
      </c>
      <c r="H641" t="s">
        <v>16</v>
      </c>
      <c r="I641">
        <v>45</v>
      </c>
      <c r="J641" t="b">
        <v>0</v>
      </c>
      <c r="K641" s="7">
        <v>0</v>
      </c>
      <c r="L641" s="7">
        <v>25</v>
      </c>
      <c r="M641" s="7">
        <v>87</v>
      </c>
      <c r="N641" s="7">
        <v>989</v>
      </c>
      <c r="O641" s="7">
        <v>482</v>
      </c>
      <c r="P641" s="7">
        <f>SUM(dane3[[#This Row],[RoomService]:[VRDeck]])</f>
        <v>1583</v>
      </c>
      <c r="Q641" t="s">
        <v>1764</v>
      </c>
      <c r="R641" t="b">
        <v>0</v>
      </c>
    </row>
    <row r="642" spans="1:18" x14ac:dyDescent="0.3">
      <c r="A642" t="s">
        <v>1765</v>
      </c>
      <c r="B642">
        <f>MID(dane3[[#This Row],[PassengerId]],1,4)+0</f>
        <v>669</v>
      </c>
      <c r="C642" t="s">
        <v>19</v>
      </c>
      <c r="D642" t="b">
        <v>0</v>
      </c>
      <c r="E642" t="s">
        <v>1766</v>
      </c>
      <c r="F642" t="str">
        <f>MID($E642,1,1)</f>
        <v>F</v>
      </c>
      <c r="G642" t="str">
        <f>IFERROR(MID($E642,SEARCH("/",$E642,SEARCH("/",$E642)+1)+1,1),"")</f>
        <v>P</v>
      </c>
      <c r="H642" t="s">
        <v>16</v>
      </c>
      <c r="I642">
        <v>26</v>
      </c>
      <c r="J642" t="b">
        <v>0</v>
      </c>
      <c r="K642" s="7">
        <v>0</v>
      </c>
      <c r="L642" s="7">
        <v>530</v>
      </c>
      <c r="M642" s="7">
        <v>2</v>
      </c>
      <c r="N642" s="7">
        <v>9</v>
      </c>
      <c r="O642" s="7">
        <v>403</v>
      </c>
      <c r="P642" s="7">
        <f>SUM(dane3[[#This Row],[RoomService]:[VRDeck]])</f>
        <v>944</v>
      </c>
      <c r="Q642" t="s">
        <v>1767</v>
      </c>
      <c r="R642" t="b">
        <v>0</v>
      </c>
    </row>
    <row r="643" spans="1:18" x14ac:dyDescent="0.3">
      <c r="A643" t="s">
        <v>1768</v>
      </c>
      <c r="B643">
        <f>MID(dane3[[#This Row],[PassengerId]],1,4)+0</f>
        <v>671</v>
      </c>
      <c r="C643" t="s">
        <v>19</v>
      </c>
      <c r="D643" t="b">
        <v>1</v>
      </c>
      <c r="E643" t="s">
        <v>1769</v>
      </c>
      <c r="F643" t="str">
        <f>MID($E643,1,1)</f>
        <v>G</v>
      </c>
      <c r="G643" t="str">
        <f>IFERROR(MID($E643,SEARCH("/",$E643,SEARCH("/",$E643)+1)+1,1),"")</f>
        <v>P</v>
      </c>
      <c r="H643" t="s">
        <v>32</v>
      </c>
      <c r="I643">
        <v>46</v>
      </c>
      <c r="J643" t="b">
        <v>0</v>
      </c>
      <c r="K643" s="7">
        <v>0</v>
      </c>
      <c r="L643" s="7">
        <v>0</v>
      </c>
      <c r="M643" s="7">
        <v>0</v>
      </c>
      <c r="N643" s="7">
        <v>0</v>
      </c>
      <c r="O643" s="7">
        <v>0</v>
      </c>
      <c r="P643" s="7">
        <f>SUM(dane3[[#This Row],[RoomService]:[VRDeck]])</f>
        <v>0</v>
      </c>
      <c r="Q643" t="s">
        <v>1770</v>
      </c>
      <c r="R643" t="b">
        <v>1</v>
      </c>
    </row>
    <row r="644" spans="1:18" x14ac:dyDescent="0.3">
      <c r="A644" t="s">
        <v>1771</v>
      </c>
      <c r="B644">
        <f>MID(dane3[[#This Row],[PassengerId]],1,4)+0</f>
        <v>672</v>
      </c>
      <c r="C644" t="s">
        <v>19</v>
      </c>
      <c r="D644" t="b">
        <v>0</v>
      </c>
      <c r="E644" t="s">
        <v>1772</v>
      </c>
      <c r="F644" t="str">
        <f>MID($E644,1,1)</f>
        <v>G</v>
      </c>
      <c r="G644" t="str">
        <f>IFERROR(MID($E644,SEARCH("/",$E644,SEARCH("/",$E644)+1)+1,1),"")</f>
        <v>P</v>
      </c>
      <c r="H644" t="s">
        <v>16</v>
      </c>
      <c r="I644">
        <v>25</v>
      </c>
      <c r="J644" t="b">
        <v>0</v>
      </c>
      <c r="K644" s="7">
        <v>1</v>
      </c>
      <c r="L644" s="7">
        <v>0</v>
      </c>
      <c r="M644" s="7">
        <v>38</v>
      </c>
      <c r="N644" s="7">
        <v>7</v>
      </c>
      <c r="O644" s="7">
        <v>740</v>
      </c>
      <c r="P644" s="7">
        <f>SUM(dane3[[#This Row],[RoomService]:[VRDeck]])</f>
        <v>786</v>
      </c>
      <c r="Q644" t="s">
        <v>1773</v>
      </c>
      <c r="R644" t="b">
        <v>0</v>
      </c>
    </row>
    <row r="645" spans="1:18" x14ac:dyDescent="0.3">
      <c r="A645" t="s">
        <v>1774</v>
      </c>
      <c r="B645">
        <f>MID(dane3[[#This Row],[PassengerId]],1,4)+0</f>
        <v>674</v>
      </c>
      <c r="C645" t="s">
        <v>19</v>
      </c>
      <c r="D645" t="b">
        <v>1</v>
      </c>
      <c r="E645" t="s">
        <v>1775</v>
      </c>
      <c r="F645" t="str">
        <f>MID($E645,1,1)</f>
        <v>G</v>
      </c>
      <c r="G645" t="str">
        <f>IFERROR(MID($E645,SEARCH("/",$E645,SEARCH("/",$E645)+1)+1,1),"")</f>
        <v>S</v>
      </c>
      <c r="H645" t="s">
        <v>32</v>
      </c>
      <c r="I645">
        <v>46</v>
      </c>
      <c r="J645" t="b">
        <v>0</v>
      </c>
      <c r="K645" s="7">
        <v>0</v>
      </c>
      <c r="L645" s="7">
        <v>0</v>
      </c>
      <c r="M645" s="7">
        <v>0</v>
      </c>
      <c r="N645" s="7">
        <v>0</v>
      </c>
      <c r="O645" s="7">
        <v>0</v>
      </c>
      <c r="P645" s="7">
        <f>SUM(dane3[[#This Row],[RoomService]:[VRDeck]])</f>
        <v>0</v>
      </c>
      <c r="Q645" t="s">
        <v>1776</v>
      </c>
      <c r="R645" t="b">
        <v>0</v>
      </c>
    </row>
    <row r="646" spans="1:18" x14ac:dyDescent="0.3">
      <c r="A646" t="s">
        <v>1777</v>
      </c>
      <c r="B646">
        <f>MID(dane3[[#This Row],[PassengerId]],1,4)+0</f>
        <v>677</v>
      </c>
      <c r="C646" t="s">
        <v>19</v>
      </c>
      <c r="D646" t="b">
        <v>1</v>
      </c>
      <c r="E646" t="s">
        <v>1778</v>
      </c>
      <c r="F646" t="str">
        <f>MID($E646,1,1)</f>
        <v>G</v>
      </c>
      <c r="G646" t="str">
        <f>IFERROR(MID($E646,SEARCH("/",$E646,SEARCH("/",$E646)+1)+1,1),"")</f>
        <v>S</v>
      </c>
      <c r="H646" t="s">
        <v>16</v>
      </c>
      <c r="I646">
        <v>15</v>
      </c>
      <c r="J646" t="b">
        <v>0</v>
      </c>
      <c r="K646" s="7">
        <v>0</v>
      </c>
      <c r="L646" s="7">
        <v>0</v>
      </c>
      <c r="M646" s="7">
        <v>0</v>
      </c>
      <c r="N646" s="7">
        <v>0</v>
      </c>
      <c r="O646" s="7">
        <v>0</v>
      </c>
      <c r="P646" s="7">
        <f>SUM(dane3[[#This Row],[RoomService]:[VRDeck]])</f>
        <v>0</v>
      </c>
      <c r="Q646" t="s">
        <v>1779</v>
      </c>
      <c r="R646" t="b">
        <v>0</v>
      </c>
    </row>
    <row r="647" spans="1:18" x14ac:dyDescent="0.3">
      <c r="A647" t="s">
        <v>1780</v>
      </c>
      <c r="B647">
        <f>MID(dane3[[#This Row],[PassengerId]],1,4)+0</f>
        <v>678</v>
      </c>
      <c r="C647" t="s">
        <v>19</v>
      </c>
      <c r="D647" t="b">
        <v>1</v>
      </c>
      <c r="E647" t="s">
        <v>1781</v>
      </c>
      <c r="F647" t="str">
        <f>MID($E647,1,1)</f>
        <v>G</v>
      </c>
      <c r="G647" t="str">
        <f>IFERROR(MID($E647,SEARCH("/",$E647,SEARCH("/",$E647)+1)+1,1),"")</f>
        <v>S</v>
      </c>
      <c r="H647" t="s">
        <v>16</v>
      </c>
      <c r="I647">
        <v>37</v>
      </c>
      <c r="J647" t="b">
        <v>0</v>
      </c>
      <c r="K647" s="7">
        <v>0</v>
      </c>
      <c r="L647" s="7">
        <v>0</v>
      </c>
      <c r="M647" s="7">
        <v>0</v>
      </c>
      <c r="N647" s="7">
        <v>0</v>
      </c>
      <c r="O647" s="7">
        <v>0</v>
      </c>
      <c r="P647" s="7">
        <f>SUM(dane3[[#This Row],[RoomService]:[VRDeck]])</f>
        <v>0</v>
      </c>
      <c r="Q647" t="s">
        <v>1782</v>
      </c>
      <c r="R647" t="b">
        <v>0</v>
      </c>
    </row>
    <row r="648" spans="1:18" x14ac:dyDescent="0.3">
      <c r="A648" t="s">
        <v>1783</v>
      </c>
      <c r="B648">
        <f>MID(dane3[[#This Row],[PassengerId]],1,4)+0</f>
        <v>679</v>
      </c>
      <c r="C648" t="s">
        <v>19</v>
      </c>
      <c r="D648" t="b">
        <v>0</v>
      </c>
      <c r="E648" t="s">
        <v>1784</v>
      </c>
      <c r="F648" t="str">
        <f>MID($E648,1,1)</f>
        <v>G</v>
      </c>
      <c r="G648" t="str">
        <f>IFERROR(MID($E648,SEARCH("/",$E648,SEARCH("/",$E648)+1)+1,1),"")</f>
        <v>S</v>
      </c>
      <c r="H648" t="s">
        <v>16</v>
      </c>
      <c r="I648">
        <v>20</v>
      </c>
      <c r="J648" t="b">
        <v>0</v>
      </c>
      <c r="K648" s="7">
        <v>0</v>
      </c>
      <c r="L648" s="7">
        <v>215</v>
      </c>
      <c r="M648" s="7">
        <v>0</v>
      </c>
      <c r="N648" s="7">
        <v>541</v>
      </c>
      <c r="O648" s="7">
        <v>0</v>
      </c>
      <c r="P648" s="7">
        <f>SUM(dane3[[#This Row],[RoomService]:[VRDeck]])</f>
        <v>756</v>
      </c>
      <c r="Q648" t="s">
        <v>1785</v>
      </c>
      <c r="R648" t="b">
        <v>0</v>
      </c>
    </row>
    <row r="649" spans="1:18" x14ac:dyDescent="0.3">
      <c r="A649" t="s">
        <v>1786</v>
      </c>
      <c r="B649">
        <f>MID(dane3[[#This Row],[PassengerId]],1,4)+0</f>
        <v>680</v>
      </c>
      <c r="C649" t="s">
        <v>19</v>
      </c>
      <c r="D649" t="b">
        <v>1</v>
      </c>
      <c r="E649" t="s">
        <v>1787</v>
      </c>
      <c r="F649" t="str">
        <f>MID($E649,1,1)</f>
        <v>G</v>
      </c>
      <c r="G649" t="str">
        <f>IFERROR(MID($E649,SEARCH("/",$E649,SEARCH("/",$E649)+1)+1,1),"")</f>
        <v>P</v>
      </c>
      <c r="H649" t="s">
        <v>32</v>
      </c>
      <c r="I649">
        <v>45</v>
      </c>
      <c r="J649" t="b">
        <v>0</v>
      </c>
      <c r="K649" s="7">
        <v>0</v>
      </c>
      <c r="L649" s="7">
        <v>0</v>
      </c>
      <c r="M649" s="7">
        <v>0</v>
      </c>
      <c r="N649" s="7">
        <v>0</v>
      </c>
      <c r="O649" s="7">
        <v>0</v>
      </c>
      <c r="P649" s="7">
        <f>SUM(dane3[[#This Row],[RoomService]:[VRDeck]])</f>
        <v>0</v>
      </c>
      <c r="Q649" t="s">
        <v>1788</v>
      </c>
      <c r="R649" t="b">
        <v>0</v>
      </c>
    </row>
    <row r="650" spans="1:18" x14ac:dyDescent="0.3">
      <c r="A650" t="s">
        <v>1789</v>
      </c>
      <c r="B650">
        <f>MID(dane3[[#This Row],[PassengerId]],1,4)+0</f>
        <v>680</v>
      </c>
      <c r="C650" t="s">
        <v>19</v>
      </c>
      <c r="D650" t="b">
        <v>1</v>
      </c>
      <c r="E650" t="s">
        <v>1787</v>
      </c>
      <c r="F650" t="str">
        <f>MID($E650,1,1)</f>
        <v>G</v>
      </c>
      <c r="G650" t="str">
        <f>IFERROR(MID($E650,SEARCH("/",$E650,SEARCH("/",$E650)+1)+1,1),"")</f>
        <v>P</v>
      </c>
      <c r="H650" t="s">
        <v>16</v>
      </c>
      <c r="I650">
        <v>7</v>
      </c>
      <c r="J650" t="b">
        <v>0</v>
      </c>
      <c r="K650" s="7">
        <v>0</v>
      </c>
      <c r="L650" s="7">
        <v>0</v>
      </c>
      <c r="M650" s="7">
        <v>0</v>
      </c>
      <c r="N650" s="7">
        <v>0</v>
      </c>
      <c r="O650" s="7">
        <v>0</v>
      </c>
      <c r="P650" s="7">
        <f>SUM(dane3[[#This Row],[RoomService]:[VRDeck]])</f>
        <v>0</v>
      </c>
      <c r="Q650" t="s">
        <v>1790</v>
      </c>
      <c r="R650" t="b">
        <v>0</v>
      </c>
    </row>
    <row r="651" spans="1:18" x14ac:dyDescent="0.3">
      <c r="A651" t="s">
        <v>1791</v>
      </c>
      <c r="B651">
        <f>MID(dane3[[#This Row],[PassengerId]],1,4)+0</f>
        <v>680</v>
      </c>
      <c r="C651" t="s">
        <v>19</v>
      </c>
      <c r="D651" t="b">
        <v>1</v>
      </c>
      <c r="E651" t="s">
        <v>1787</v>
      </c>
      <c r="F651" t="str">
        <f>MID($E651,1,1)</f>
        <v>G</v>
      </c>
      <c r="G651" t="str">
        <f>IFERROR(MID($E651,SEARCH("/",$E651,SEARCH("/",$E651)+1)+1,1),"")</f>
        <v>P</v>
      </c>
      <c r="H651" t="s">
        <v>16</v>
      </c>
      <c r="I651">
        <v>5</v>
      </c>
      <c r="J651" t="b">
        <v>0</v>
      </c>
      <c r="K651" s="7">
        <v>0</v>
      </c>
      <c r="L651" s="7">
        <v>0</v>
      </c>
      <c r="M651" s="7">
        <v>0</v>
      </c>
      <c r="N651" s="7">
        <v>0</v>
      </c>
      <c r="O651" s="7">
        <v>0</v>
      </c>
      <c r="P651" s="7">
        <f>SUM(dane3[[#This Row],[RoomService]:[VRDeck]])</f>
        <v>0</v>
      </c>
      <c r="Q651" t="s">
        <v>1792</v>
      </c>
      <c r="R651" t="b">
        <v>0</v>
      </c>
    </row>
    <row r="652" spans="1:18" x14ac:dyDescent="0.3">
      <c r="A652" t="s">
        <v>6615</v>
      </c>
      <c r="B652">
        <f>MID(dane3[[#This Row],[PassengerId]],1,4)+0</f>
        <v>2595</v>
      </c>
      <c r="C652" t="s">
        <v>53</v>
      </c>
      <c r="D652" t="b">
        <v>0</v>
      </c>
      <c r="E652" t="s">
        <v>6616</v>
      </c>
      <c r="F652" t="str">
        <f>MID($E652,1,1)</f>
        <v>D</v>
      </c>
      <c r="G652" t="str">
        <f>IFERROR(MID($E652,SEARCH("/",$E652,SEARCH("/",$E652)+1)+1,1),"")</f>
        <v>P</v>
      </c>
      <c r="H652" t="s">
        <v>16</v>
      </c>
      <c r="I652">
        <v>28</v>
      </c>
      <c r="J652" t="b">
        <v>0</v>
      </c>
      <c r="K652" s="7">
        <v>938</v>
      </c>
      <c r="L652" s="7">
        <v>61</v>
      </c>
      <c r="M652" s="7">
        <v>0</v>
      </c>
      <c r="N652" s="7">
        <v>53</v>
      </c>
      <c r="O652" s="7">
        <v>4</v>
      </c>
      <c r="P652" s="7">
        <f>SUM(dane3[[#This Row],[RoomService]:[VRDeck]])</f>
        <v>1056</v>
      </c>
      <c r="Q652" t="s">
        <v>6617</v>
      </c>
      <c r="R652" t="b">
        <v>0</v>
      </c>
    </row>
    <row r="653" spans="1:18" x14ac:dyDescent="0.3">
      <c r="A653" t="s">
        <v>17476</v>
      </c>
      <c r="B653">
        <f>MID(dane3[[#This Row],[PassengerId]],1,4)+0</f>
        <v>6764</v>
      </c>
      <c r="C653" t="s">
        <v>53</v>
      </c>
      <c r="D653" t="b">
        <v>0</v>
      </c>
      <c r="E653" t="s">
        <v>17477</v>
      </c>
      <c r="F653" t="str">
        <f>MID($E653,1,1)</f>
        <v>F</v>
      </c>
      <c r="G653" t="str">
        <f>IFERROR(MID($E653,SEARCH("/",$E653,SEARCH("/",$E653)+1)+1,1),"")</f>
        <v>S</v>
      </c>
      <c r="H653" t="s">
        <v>16</v>
      </c>
      <c r="I653">
        <v>32</v>
      </c>
      <c r="J653" t="b">
        <v>0</v>
      </c>
      <c r="K653" s="7">
        <v>2937</v>
      </c>
      <c r="L653" s="7">
        <v>60</v>
      </c>
      <c r="M653" s="7">
        <v>696</v>
      </c>
      <c r="N653" s="7">
        <v>0</v>
      </c>
      <c r="O653" s="7">
        <v>0</v>
      </c>
      <c r="P653" s="7">
        <f>SUM(dane3[[#This Row],[RoomService]:[VRDeck]])</f>
        <v>3693</v>
      </c>
      <c r="Q653" t="s">
        <v>17478</v>
      </c>
      <c r="R653" t="b">
        <v>0</v>
      </c>
    </row>
    <row r="654" spans="1:18" x14ac:dyDescent="0.3">
      <c r="A654" t="s">
        <v>2815</v>
      </c>
      <c r="B654">
        <f>MID(dane3[[#This Row],[PassengerId]],1,4)+0</f>
        <v>1093</v>
      </c>
      <c r="C654" t="s">
        <v>53</v>
      </c>
      <c r="D654" t="b">
        <v>0</v>
      </c>
      <c r="E654" t="s">
        <v>2816</v>
      </c>
      <c r="F654" t="str">
        <f>MID($E654,1,1)</f>
        <v>D</v>
      </c>
      <c r="G654" t="str">
        <f>IFERROR(MID($E654,SEARCH("/",$E654,SEARCH("/",$E654)+1)+1,1),"")</f>
        <v>P</v>
      </c>
      <c r="H654" t="s">
        <v>16</v>
      </c>
      <c r="I654">
        <v>23</v>
      </c>
      <c r="J654" t="b">
        <v>0</v>
      </c>
      <c r="K654" s="7">
        <v>1862</v>
      </c>
      <c r="L654" s="7">
        <v>59</v>
      </c>
      <c r="M654" s="7">
        <v>18</v>
      </c>
      <c r="N654" s="7">
        <v>192</v>
      </c>
      <c r="O654" s="7">
        <v>0</v>
      </c>
      <c r="P654" s="7">
        <f>SUM(dane3[[#This Row],[RoomService]:[VRDeck]])</f>
        <v>2131</v>
      </c>
      <c r="Q654" t="s">
        <v>2817</v>
      </c>
      <c r="R654" t="b">
        <v>1</v>
      </c>
    </row>
    <row r="655" spans="1:18" x14ac:dyDescent="0.3">
      <c r="A655" t="s">
        <v>3315</v>
      </c>
      <c r="B655">
        <f>MID(dane3[[#This Row],[PassengerId]],1,4)+0</f>
        <v>1291</v>
      </c>
      <c r="C655" t="s">
        <v>53</v>
      </c>
      <c r="D655" t="b">
        <v>0</v>
      </c>
      <c r="E655" t="s">
        <v>3316</v>
      </c>
      <c r="F655" t="str">
        <f>MID($E655,1,1)</f>
        <v>F</v>
      </c>
      <c r="G655" t="str">
        <f>IFERROR(MID($E655,SEARCH("/",$E655,SEARCH("/",$E655)+1)+1,1),"")</f>
        <v>P</v>
      </c>
      <c r="H655" t="s">
        <v>16</v>
      </c>
      <c r="I655">
        <v>33</v>
      </c>
      <c r="J655" t="b">
        <v>0</v>
      </c>
      <c r="K655" s="7">
        <v>1758</v>
      </c>
      <c r="L655" s="7">
        <v>59</v>
      </c>
      <c r="M655" s="7">
        <v>4</v>
      </c>
      <c r="N655" s="7">
        <v>0</v>
      </c>
      <c r="O655" s="7">
        <v>0</v>
      </c>
      <c r="P655" s="7">
        <f>SUM(dane3[[#This Row],[RoomService]:[VRDeck]])</f>
        <v>1821</v>
      </c>
      <c r="Q655" t="s">
        <v>3317</v>
      </c>
      <c r="R655" t="b">
        <v>0</v>
      </c>
    </row>
    <row r="656" spans="1:18" x14ac:dyDescent="0.3">
      <c r="A656" t="s">
        <v>5574</v>
      </c>
      <c r="B656">
        <f>MID(dane3[[#This Row],[PassengerId]],1,4)+0</f>
        <v>2183</v>
      </c>
      <c r="C656" t="s">
        <v>53</v>
      </c>
      <c r="D656" t="b">
        <v>0</v>
      </c>
      <c r="E656" t="s">
        <v>5572</v>
      </c>
      <c r="F656" t="str">
        <f>MID($E656,1,1)</f>
        <v>F</v>
      </c>
      <c r="G656" t="str">
        <f>IFERROR(MID($E656,SEARCH("/",$E656,SEARCH("/",$E656)+1)+1,1),"")</f>
        <v>S</v>
      </c>
      <c r="H656" t="s">
        <v>16</v>
      </c>
      <c r="I656">
        <v>20</v>
      </c>
      <c r="J656" t="b">
        <v>0</v>
      </c>
      <c r="K656" s="7">
        <v>938</v>
      </c>
      <c r="L656" s="7">
        <v>59</v>
      </c>
      <c r="M656" s="7">
        <v>31</v>
      </c>
      <c r="N656" s="7">
        <v>12</v>
      </c>
      <c r="O656" s="7">
        <v>0</v>
      </c>
      <c r="P656" s="7">
        <f>SUM(dane3[[#This Row],[RoomService]:[VRDeck]])</f>
        <v>1040</v>
      </c>
      <c r="Q656" t="s">
        <v>5575</v>
      </c>
      <c r="R656" t="b">
        <v>0</v>
      </c>
    </row>
    <row r="657" spans="1:18" x14ac:dyDescent="0.3">
      <c r="A657" t="s">
        <v>1806</v>
      </c>
      <c r="B657">
        <f>MID(dane3[[#This Row],[PassengerId]],1,4)+0</f>
        <v>685</v>
      </c>
      <c r="C657" t="s">
        <v>19</v>
      </c>
      <c r="D657" t="b">
        <v>0</v>
      </c>
      <c r="E657" t="s">
        <v>1807</v>
      </c>
      <c r="F657" t="str">
        <f>MID($E657,1,1)</f>
        <v>E</v>
      </c>
      <c r="G657" t="str">
        <f>IFERROR(MID($E657,SEARCH("/",$E657,SEARCH("/",$E657)+1)+1,1),"")</f>
        <v>P</v>
      </c>
      <c r="H657" t="s">
        <v>16</v>
      </c>
      <c r="I657">
        <v>41</v>
      </c>
      <c r="J657" t="b">
        <v>0</v>
      </c>
      <c r="K657" s="7">
        <v>1</v>
      </c>
      <c r="L657" s="7">
        <v>922</v>
      </c>
      <c r="M657" s="7">
        <v>4</v>
      </c>
      <c r="N657" s="7">
        <v>55</v>
      </c>
      <c r="O657" s="7">
        <v>15</v>
      </c>
      <c r="P657" s="7">
        <f>SUM(dane3[[#This Row],[RoomService]:[VRDeck]])</f>
        <v>997</v>
      </c>
      <c r="Q657" t="s">
        <v>1808</v>
      </c>
      <c r="R657" t="b">
        <v>0</v>
      </c>
    </row>
    <row r="658" spans="1:18" x14ac:dyDescent="0.3">
      <c r="A658" t="s">
        <v>17991</v>
      </c>
      <c r="B658">
        <f>MID(dane3[[#This Row],[PassengerId]],1,4)+0</f>
        <v>6963</v>
      </c>
      <c r="C658" t="s">
        <v>53</v>
      </c>
      <c r="D658" t="b">
        <v>0</v>
      </c>
      <c r="E658" t="s">
        <v>17992</v>
      </c>
      <c r="F658" t="str">
        <f>MID($E658,1,1)</f>
        <v>F</v>
      </c>
      <c r="G658" t="str">
        <f>IFERROR(MID($E658,SEARCH("/",$E658,SEARCH("/",$E658)+1)+1,1),"")</f>
        <v>S</v>
      </c>
      <c r="H658" t="s">
        <v>16</v>
      </c>
      <c r="I658">
        <v>20</v>
      </c>
      <c r="J658" t="b">
        <v>0</v>
      </c>
      <c r="K658" s="7">
        <v>3839</v>
      </c>
      <c r="L658" s="7">
        <v>57</v>
      </c>
      <c r="M658" s="7">
        <v>1967</v>
      </c>
      <c r="N658" s="7">
        <v>4</v>
      </c>
      <c r="O658" s="7">
        <v>2</v>
      </c>
      <c r="P658" s="7">
        <f>SUM(dane3[[#This Row],[RoomService]:[VRDeck]])</f>
        <v>5869</v>
      </c>
      <c r="Q658" t="s">
        <v>17993</v>
      </c>
      <c r="R658" t="b">
        <v>0</v>
      </c>
    </row>
    <row r="659" spans="1:18" x14ac:dyDescent="0.3">
      <c r="A659" t="s">
        <v>19816</v>
      </c>
      <c r="B659">
        <f>MID(dane3[[#This Row],[PassengerId]],1,4)+0</f>
        <v>7749</v>
      </c>
      <c r="C659" t="s">
        <v>53</v>
      </c>
      <c r="D659" t="b">
        <v>0</v>
      </c>
      <c r="E659" t="s">
        <v>19814</v>
      </c>
      <c r="F659" t="str">
        <f>MID($E659,1,1)</f>
        <v>D</v>
      </c>
      <c r="G659" t="str">
        <f>IFERROR(MID($E659,SEARCH("/",$E659,SEARCH("/",$E659)+1)+1,1),"")</f>
        <v>P</v>
      </c>
      <c r="H659" t="s">
        <v>16</v>
      </c>
      <c r="I659">
        <v>37</v>
      </c>
      <c r="J659" t="b">
        <v>0</v>
      </c>
      <c r="K659" s="7">
        <v>416</v>
      </c>
      <c r="L659" s="7">
        <v>56</v>
      </c>
      <c r="M659" s="7">
        <v>1912</v>
      </c>
      <c r="N659" s="7">
        <v>0</v>
      </c>
      <c r="O659" s="7">
        <v>0</v>
      </c>
      <c r="P659" s="7">
        <f>SUM(dane3[[#This Row],[RoomService]:[VRDeck]])</f>
        <v>2384</v>
      </c>
      <c r="Q659" t="s">
        <v>19817</v>
      </c>
      <c r="R659" t="b">
        <v>0</v>
      </c>
    </row>
    <row r="660" spans="1:18" x14ac:dyDescent="0.3">
      <c r="A660" t="s">
        <v>10105</v>
      </c>
      <c r="B660">
        <f>MID(dane3[[#This Row],[PassengerId]],1,4)+0</f>
        <v>3967</v>
      </c>
      <c r="C660" t="s">
        <v>53</v>
      </c>
      <c r="D660" t="b">
        <v>0</v>
      </c>
      <c r="E660" t="s">
        <v>10106</v>
      </c>
      <c r="F660" t="str">
        <f>MID($E660,1,1)</f>
        <v>F</v>
      </c>
      <c r="G660" t="str">
        <f>IFERROR(MID($E660,SEARCH("/",$E660,SEARCH("/",$E660)+1)+1,1),"")</f>
        <v>P</v>
      </c>
      <c r="H660" t="s">
        <v>16</v>
      </c>
      <c r="I660">
        <v>22</v>
      </c>
      <c r="J660" t="b">
        <v>0</v>
      </c>
      <c r="K660" s="7">
        <v>886</v>
      </c>
      <c r="L660" s="7">
        <v>55</v>
      </c>
      <c r="M660" s="7">
        <v>0</v>
      </c>
      <c r="N660" s="7">
        <v>0</v>
      </c>
      <c r="O660" s="7">
        <v>0</v>
      </c>
      <c r="P660" s="7">
        <f>SUM(dane3[[#This Row],[RoomService]:[VRDeck]])</f>
        <v>941</v>
      </c>
      <c r="Q660" t="s">
        <v>10107</v>
      </c>
      <c r="R660" t="b">
        <v>0</v>
      </c>
    </row>
    <row r="661" spans="1:18" x14ac:dyDescent="0.3">
      <c r="A661" t="s">
        <v>4398</v>
      </c>
      <c r="B661">
        <f>MID(dane3[[#This Row],[PassengerId]],1,4)+0</f>
        <v>1709</v>
      </c>
      <c r="C661" t="s">
        <v>53</v>
      </c>
      <c r="D661" t="b">
        <v>0</v>
      </c>
      <c r="E661" t="s">
        <v>4384</v>
      </c>
      <c r="F661" t="str">
        <f>MID($E661,1,1)</f>
        <v>F</v>
      </c>
      <c r="G661" t="str">
        <f>IFERROR(MID($E661,SEARCH("/",$E661,SEARCH("/",$E661)+1)+1,1),"")</f>
        <v>S</v>
      </c>
      <c r="H661" t="s">
        <v>16</v>
      </c>
      <c r="I661">
        <v>19</v>
      </c>
      <c r="J661" t="b">
        <v>0</v>
      </c>
      <c r="K661" s="7">
        <v>285</v>
      </c>
      <c r="L661" s="7">
        <v>54</v>
      </c>
      <c r="M661" s="7">
        <v>1246</v>
      </c>
      <c r="N661" s="7">
        <v>102</v>
      </c>
      <c r="O661" s="7">
        <v>0</v>
      </c>
      <c r="P661" s="7">
        <f>SUM(dane3[[#This Row],[RoomService]:[VRDeck]])</f>
        <v>1687</v>
      </c>
      <c r="Q661" t="s">
        <v>4399</v>
      </c>
      <c r="R661" t="b">
        <v>0</v>
      </c>
    </row>
    <row r="662" spans="1:18" x14ac:dyDescent="0.3">
      <c r="A662" t="s">
        <v>1821</v>
      </c>
      <c r="B662">
        <f>MID(dane3[[#This Row],[PassengerId]],1,4)+0</f>
        <v>689</v>
      </c>
      <c r="C662" t="s">
        <v>14</v>
      </c>
      <c r="D662" t="b">
        <v>1</v>
      </c>
      <c r="E662" t="s">
        <v>1822</v>
      </c>
      <c r="F662" t="str">
        <f>MID($E662,1,1)</f>
        <v>B</v>
      </c>
      <c r="G662" t="str">
        <f>IFERROR(MID($E662,SEARCH("/",$E662,SEARCH("/",$E662)+1)+1,1),"")</f>
        <v>S</v>
      </c>
      <c r="H662" t="s">
        <v>16</v>
      </c>
      <c r="I662">
        <v>36</v>
      </c>
      <c r="J662" t="b">
        <v>0</v>
      </c>
      <c r="K662" s="7">
        <v>0</v>
      </c>
      <c r="L662" s="7">
        <v>0</v>
      </c>
      <c r="M662" s="7">
        <v>0</v>
      </c>
      <c r="N662" s="7">
        <v>0</v>
      </c>
      <c r="O662" s="7">
        <v>0</v>
      </c>
      <c r="P662" s="7">
        <f>SUM(dane3[[#This Row],[RoomService]:[VRDeck]])</f>
        <v>0</v>
      </c>
      <c r="Q662" t="s">
        <v>1823</v>
      </c>
      <c r="R662" t="b">
        <v>1</v>
      </c>
    </row>
    <row r="663" spans="1:18" x14ac:dyDescent="0.3">
      <c r="A663" t="s">
        <v>11584</v>
      </c>
      <c r="B663">
        <f>MID(dane3[[#This Row],[PassengerId]],1,4)+0</f>
        <v>4512</v>
      </c>
      <c r="C663" t="s">
        <v>53</v>
      </c>
      <c r="D663" t="b">
        <v>0</v>
      </c>
      <c r="E663" t="s">
        <v>11585</v>
      </c>
      <c r="F663" t="str">
        <f>MID($E663,1,1)</f>
        <v>E</v>
      </c>
      <c r="G663" t="str">
        <f>IFERROR(MID($E663,SEARCH("/",$E663,SEARCH("/",$E663)+1)+1,1),"")</f>
        <v>S</v>
      </c>
      <c r="H663" t="s">
        <v>16</v>
      </c>
      <c r="I663">
        <v>34</v>
      </c>
      <c r="J663" t="b">
        <v>0</v>
      </c>
      <c r="K663" s="7">
        <v>849</v>
      </c>
      <c r="L663" s="7">
        <v>51</v>
      </c>
      <c r="M663" s="7">
        <v>375</v>
      </c>
      <c r="N663" s="7">
        <v>0</v>
      </c>
      <c r="O663" s="7">
        <v>24</v>
      </c>
      <c r="P663" s="7">
        <f>SUM(dane3[[#This Row],[RoomService]:[VRDeck]])</f>
        <v>1299</v>
      </c>
      <c r="Q663" t="s">
        <v>11586</v>
      </c>
      <c r="R663" t="b">
        <v>0</v>
      </c>
    </row>
    <row r="664" spans="1:18" x14ac:dyDescent="0.3">
      <c r="A664" t="s">
        <v>3341</v>
      </c>
      <c r="B664">
        <f>MID(dane3[[#This Row],[PassengerId]],1,4)+0</f>
        <v>1302</v>
      </c>
      <c r="C664" t="s">
        <v>53</v>
      </c>
      <c r="D664" t="b">
        <v>0</v>
      </c>
      <c r="E664" t="s">
        <v>3342</v>
      </c>
      <c r="F664" t="str">
        <f>MID($E664,1,1)</f>
        <v>D</v>
      </c>
      <c r="G664" t="str">
        <f>IFERROR(MID($E664,SEARCH("/",$E664,SEARCH("/",$E664)+1)+1,1),"")</f>
        <v>S</v>
      </c>
      <c r="H664" t="s">
        <v>46</v>
      </c>
      <c r="I664">
        <v>22</v>
      </c>
      <c r="J664" t="b">
        <v>0</v>
      </c>
      <c r="K664" s="7">
        <v>218</v>
      </c>
      <c r="L664" s="7">
        <v>50</v>
      </c>
      <c r="M664" s="7">
        <v>4817</v>
      </c>
      <c r="N664" s="7">
        <v>146</v>
      </c>
      <c r="O664" s="7">
        <v>256</v>
      </c>
      <c r="P664" s="7">
        <f>SUM(dane3[[#This Row],[RoomService]:[VRDeck]])</f>
        <v>5487</v>
      </c>
      <c r="Q664" t="s">
        <v>3343</v>
      </c>
      <c r="R664" t="b">
        <v>1</v>
      </c>
    </row>
    <row r="665" spans="1:18" x14ac:dyDescent="0.3">
      <c r="A665" t="s">
        <v>8998</v>
      </c>
      <c r="B665">
        <f>MID(dane3[[#This Row],[PassengerId]],1,4)+0</f>
        <v>3533</v>
      </c>
      <c r="C665" t="s">
        <v>53</v>
      </c>
      <c r="D665" t="b">
        <v>0</v>
      </c>
      <c r="E665" t="s">
        <v>8999</v>
      </c>
      <c r="F665" t="str">
        <f>MID($E665,1,1)</f>
        <v>E</v>
      </c>
      <c r="G665" t="str">
        <f>IFERROR(MID($E665,SEARCH("/",$E665,SEARCH("/",$E665)+1)+1,1),"")</f>
        <v>P</v>
      </c>
      <c r="H665" t="s">
        <v>16</v>
      </c>
      <c r="I665">
        <v>18</v>
      </c>
      <c r="J665" t="b">
        <v>0</v>
      </c>
      <c r="K665" s="7">
        <v>1749</v>
      </c>
      <c r="L665" s="7">
        <v>50</v>
      </c>
      <c r="M665" s="7">
        <v>280</v>
      </c>
      <c r="N665" s="7">
        <v>2</v>
      </c>
      <c r="O665" s="7">
        <v>0</v>
      </c>
      <c r="P665" s="7">
        <f>SUM(dane3[[#This Row],[RoomService]:[VRDeck]])</f>
        <v>2081</v>
      </c>
      <c r="Q665" t="s">
        <v>9000</v>
      </c>
      <c r="R665" t="b">
        <v>0</v>
      </c>
    </row>
    <row r="666" spans="1:18" x14ac:dyDescent="0.3">
      <c r="A666" t="s">
        <v>12819</v>
      </c>
      <c r="B666">
        <f>MID(dane3[[#This Row],[PassengerId]],1,4)+0</f>
        <v>5007</v>
      </c>
      <c r="C666" t="s">
        <v>53</v>
      </c>
      <c r="D666" t="b">
        <v>0</v>
      </c>
      <c r="E666" t="s">
        <v>12820</v>
      </c>
      <c r="F666" t="str">
        <f>MID($E666,1,1)</f>
        <v>F</v>
      </c>
      <c r="G666" t="str">
        <f>IFERROR(MID($E666,SEARCH("/",$E666,SEARCH("/",$E666)+1)+1,1),"")</f>
        <v>S</v>
      </c>
      <c r="H666" t="s">
        <v>16</v>
      </c>
      <c r="I666">
        <v>35</v>
      </c>
      <c r="J666" t="b">
        <v>0</v>
      </c>
      <c r="K666" s="7">
        <v>1337</v>
      </c>
      <c r="L666" s="7">
        <v>49</v>
      </c>
      <c r="M666" s="7">
        <v>57</v>
      </c>
      <c r="N666" s="7">
        <v>0</v>
      </c>
      <c r="O666" s="7">
        <v>0</v>
      </c>
      <c r="P666" s="7">
        <f>SUM(dane3[[#This Row],[RoomService]:[VRDeck]])</f>
        <v>1443</v>
      </c>
      <c r="Q666" t="s">
        <v>12821</v>
      </c>
      <c r="R666" t="b">
        <v>0</v>
      </c>
    </row>
    <row r="667" spans="1:18" x14ac:dyDescent="0.3">
      <c r="A667" t="s">
        <v>1835</v>
      </c>
      <c r="B667">
        <f>MID(dane3[[#This Row],[PassengerId]],1,4)+0</f>
        <v>693</v>
      </c>
      <c r="C667" t="s">
        <v>14</v>
      </c>
      <c r="D667" t="b">
        <v>1</v>
      </c>
      <c r="E667" t="s">
        <v>39</v>
      </c>
      <c r="F667" t="s">
        <v>23760</v>
      </c>
      <c r="G667" t="str">
        <f>IFERROR(MID($E667,SEARCH("/",$E667,SEARCH("/",$E667)+1)+1,1),"")</f>
        <v/>
      </c>
      <c r="H667" t="s">
        <v>46</v>
      </c>
      <c r="I667">
        <v>35</v>
      </c>
      <c r="J667" t="b">
        <v>0</v>
      </c>
      <c r="K667" s="7">
        <v>0</v>
      </c>
      <c r="L667" s="7">
        <v>0</v>
      </c>
      <c r="M667" s="7">
        <v>0</v>
      </c>
      <c r="N667" s="7">
        <v>0</v>
      </c>
      <c r="O667" s="7">
        <v>0</v>
      </c>
      <c r="P667" s="7">
        <f>SUM(dane3[[#This Row],[RoomService]:[VRDeck]])</f>
        <v>0</v>
      </c>
      <c r="Q667" t="s">
        <v>1836</v>
      </c>
      <c r="R667" t="b">
        <v>1</v>
      </c>
    </row>
    <row r="668" spans="1:18" x14ac:dyDescent="0.3">
      <c r="A668" t="s">
        <v>1837</v>
      </c>
      <c r="B668">
        <f>MID(dane3[[#This Row],[PassengerId]],1,4)+0</f>
        <v>693</v>
      </c>
      <c r="C668" t="s">
        <v>14</v>
      </c>
      <c r="D668" t="b">
        <v>0</v>
      </c>
      <c r="E668" t="s">
        <v>1838</v>
      </c>
      <c r="F668" t="str">
        <f>MID($E668,1,1)</f>
        <v>C</v>
      </c>
      <c r="G668" t="str">
        <f>IFERROR(MID($E668,SEARCH("/",$E668,SEARCH("/",$E668)+1)+1,1),"")</f>
        <v>S</v>
      </c>
      <c r="H668" t="s">
        <v>16</v>
      </c>
      <c r="I668">
        <v>34</v>
      </c>
      <c r="J668" t="b">
        <v>0</v>
      </c>
      <c r="K668" s="7">
        <v>0</v>
      </c>
      <c r="L668" s="7">
        <v>3488</v>
      </c>
      <c r="M668" s="7">
        <v>0</v>
      </c>
      <c r="N668" s="7">
        <v>4343</v>
      </c>
      <c r="O668" s="7">
        <v>38</v>
      </c>
      <c r="P668" s="7">
        <f>SUM(dane3[[#This Row],[RoomService]:[VRDeck]])</f>
        <v>7869</v>
      </c>
      <c r="Q668" t="s">
        <v>1839</v>
      </c>
      <c r="R668" t="b">
        <v>0</v>
      </c>
    </row>
    <row r="669" spans="1:18" x14ac:dyDescent="0.3">
      <c r="A669" t="s">
        <v>1840</v>
      </c>
      <c r="B669">
        <f>MID(dane3[[#This Row],[PassengerId]],1,4)+0</f>
        <v>696</v>
      </c>
      <c r="C669" t="s">
        <v>19</v>
      </c>
      <c r="D669" t="b">
        <v>0</v>
      </c>
      <c r="E669" t="s">
        <v>1841</v>
      </c>
      <c r="F669" t="str">
        <f>MID($E669,1,1)</f>
        <v>G</v>
      </c>
      <c r="G669" t="str">
        <f>IFERROR(MID($E669,SEARCH("/",$E669,SEARCH("/",$E669)+1)+1,1),"")</f>
        <v>S</v>
      </c>
      <c r="H669" t="s">
        <v>16</v>
      </c>
      <c r="I669">
        <v>22</v>
      </c>
      <c r="J669" t="b">
        <v>0</v>
      </c>
      <c r="K669" s="7">
        <v>0</v>
      </c>
      <c r="L669" s="7">
        <v>581</v>
      </c>
      <c r="M669" s="7">
        <v>226</v>
      </c>
      <c r="N669" s="7">
        <v>74</v>
      </c>
      <c r="O669" s="7">
        <v>0</v>
      </c>
      <c r="P669" s="7">
        <f>SUM(dane3[[#This Row],[RoomService]:[VRDeck]])</f>
        <v>881</v>
      </c>
      <c r="Q669" t="s">
        <v>1842</v>
      </c>
      <c r="R669" t="b">
        <v>1</v>
      </c>
    </row>
    <row r="670" spans="1:18" x14ac:dyDescent="0.3">
      <c r="A670" t="s">
        <v>1843</v>
      </c>
      <c r="B670">
        <f>MID(dane3[[#This Row],[PassengerId]],1,4)+0</f>
        <v>697</v>
      </c>
      <c r="C670" t="s">
        <v>19</v>
      </c>
      <c r="D670" t="b">
        <v>0</v>
      </c>
      <c r="E670" t="s">
        <v>1844</v>
      </c>
      <c r="F670" t="str">
        <f>MID($E670,1,1)</f>
        <v>F</v>
      </c>
      <c r="G670" t="str">
        <f>IFERROR(MID($E670,SEARCH("/",$E670,SEARCH("/",$E670)+1)+1,1),"")</f>
        <v>P</v>
      </c>
      <c r="H670" t="s">
        <v>46</v>
      </c>
      <c r="I670">
        <v>24</v>
      </c>
      <c r="J670" t="b">
        <v>0</v>
      </c>
      <c r="K670" s="7">
        <v>21</v>
      </c>
      <c r="L670" s="7">
        <v>0</v>
      </c>
      <c r="M670" s="7">
        <v>689</v>
      </c>
      <c r="N670" s="7">
        <v>12</v>
      </c>
      <c r="O670" s="7">
        <v>0</v>
      </c>
      <c r="P670" s="7">
        <f>SUM(dane3[[#This Row],[RoomService]:[VRDeck]])</f>
        <v>722</v>
      </c>
      <c r="Q670" t="s">
        <v>1845</v>
      </c>
      <c r="R670" t="b">
        <v>1</v>
      </c>
    </row>
    <row r="671" spans="1:18" x14ac:dyDescent="0.3">
      <c r="A671" t="s">
        <v>15084</v>
      </c>
      <c r="B671">
        <f>MID(dane3[[#This Row],[PassengerId]],1,4)+0</f>
        <v>5886</v>
      </c>
      <c r="C671" t="s">
        <v>53</v>
      </c>
      <c r="D671" t="b">
        <v>0</v>
      </c>
      <c r="E671" t="s">
        <v>15085</v>
      </c>
      <c r="F671" t="str">
        <f>MID($E671,1,1)</f>
        <v>F</v>
      </c>
      <c r="G671" t="str">
        <f>IFERROR(MID($E671,SEARCH("/",$E671,SEARCH("/",$E671)+1)+1,1),"")</f>
        <v>P</v>
      </c>
      <c r="H671" t="s">
        <v>16</v>
      </c>
      <c r="I671">
        <v>24</v>
      </c>
      <c r="J671" t="b">
        <v>0</v>
      </c>
      <c r="K671" s="7">
        <v>10</v>
      </c>
      <c r="L671" s="7">
        <v>49</v>
      </c>
      <c r="M671" s="7">
        <v>0</v>
      </c>
      <c r="N671" s="7">
        <v>1497</v>
      </c>
      <c r="O671" s="7">
        <v>10</v>
      </c>
      <c r="P671" s="7">
        <f>SUM(dane3[[#This Row],[RoomService]:[VRDeck]])</f>
        <v>1566</v>
      </c>
      <c r="Q671" t="s">
        <v>15086</v>
      </c>
      <c r="R671" t="b">
        <v>0</v>
      </c>
    </row>
    <row r="672" spans="1:18" x14ac:dyDescent="0.3">
      <c r="A672" t="s">
        <v>3383</v>
      </c>
      <c r="B672">
        <f>MID(dane3[[#This Row],[PassengerId]],1,4)+0</f>
        <v>1311</v>
      </c>
      <c r="C672" t="s">
        <v>53</v>
      </c>
      <c r="D672" t="b">
        <v>0</v>
      </c>
      <c r="E672" t="s">
        <v>3381</v>
      </c>
      <c r="F672" t="str">
        <f>MID($E672,1,1)</f>
        <v>F</v>
      </c>
      <c r="G672" t="str">
        <f>IFERROR(MID($E672,SEARCH("/",$E672,SEARCH("/",$E672)+1)+1,1),"")</f>
        <v>P</v>
      </c>
      <c r="H672" t="s">
        <v>16</v>
      </c>
      <c r="I672">
        <v>17</v>
      </c>
      <c r="J672" t="b">
        <v>0</v>
      </c>
      <c r="K672" s="7">
        <v>948</v>
      </c>
      <c r="L672" s="7">
        <v>47</v>
      </c>
      <c r="M672" s="7">
        <v>292</v>
      </c>
      <c r="N672" s="7">
        <v>0</v>
      </c>
      <c r="O672" s="7">
        <v>0</v>
      </c>
      <c r="P672" s="7">
        <f>SUM(dane3[[#This Row],[RoomService]:[VRDeck]])</f>
        <v>1287</v>
      </c>
      <c r="Q672" t="s">
        <v>3384</v>
      </c>
      <c r="R672" t="b">
        <v>0</v>
      </c>
    </row>
    <row r="673" spans="1:18" x14ac:dyDescent="0.3">
      <c r="A673" t="s">
        <v>1852</v>
      </c>
      <c r="B673">
        <f>MID(dane3[[#This Row],[PassengerId]],1,4)+0</f>
        <v>701</v>
      </c>
      <c r="C673" t="s">
        <v>14</v>
      </c>
      <c r="D673" t="b">
        <v>1</v>
      </c>
      <c r="E673" t="s">
        <v>1853</v>
      </c>
      <c r="F673" t="str">
        <f>MID($E673,1,1)</f>
        <v>D</v>
      </c>
      <c r="G673" t="str">
        <f>IFERROR(MID($E673,SEARCH("/",$E673,SEARCH("/",$E673)+1)+1,1),"")</f>
        <v>S</v>
      </c>
      <c r="H673" t="s">
        <v>16</v>
      </c>
      <c r="I673">
        <v>33</v>
      </c>
      <c r="J673" t="b">
        <v>0</v>
      </c>
      <c r="K673" s="7">
        <v>0</v>
      </c>
      <c r="L673" s="7">
        <v>0</v>
      </c>
      <c r="M673" s="7">
        <v>0</v>
      </c>
      <c r="N673" s="7">
        <v>0</v>
      </c>
      <c r="O673" s="7">
        <v>0</v>
      </c>
      <c r="P673" s="7">
        <f>SUM(dane3[[#This Row],[RoomService]:[VRDeck]])</f>
        <v>0</v>
      </c>
      <c r="Q673" t="s">
        <v>1854</v>
      </c>
      <c r="R673" t="b">
        <v>1</v>
      </c>
    </row>
    <row r="674" spans="1:18" x14ac:dyDescent="0.3">
      <c r="A674" t="s">
        <v>1855</v>
      </c>
      <c r="B674">
        <f>MID(dane3[[#This Row],[PassengerId]],1,4)+0</f>
        <v>702</v>
      </c>
      <c r="C674" t="s">
        <v>19</v>
      </c>
      <c r="D674" t="b">
        <v>0</v>
      </c>
      <c r="E674" t="s">
        <v>1856</v>
      </c>
      <c r="F674" t="str">
        <f>MID($E674,1,1)</f>
        <v>F</v>
      </c>
      <c r="G674" t="str">
        <f>IFERROR(MID($E674,SEARCH("/",$E674,SEARCH("/",$E674)+1)+1,1),"")</f>
        <v>S</v>
      </c>
      <c r="H674" t="s">
        <v>16</v>
      </c>
      <c r="I674">
        <v>24</v>
      </c>
      <c r="J674" t="b">
        <v>0</v>
      </c>
      <c r="K674" s="7">
        <v>121</v>
      </c>
      <c r="L674" s="7">
        <v>237</v>
      </c>
      <c r="M674" s="7">
        <v>4</v>
      </c>
      <c r="N674" s="7">
        <v>387</v>
      </c>
      <c r="O674" s="7">
        <v>54</v>
      </c>
      <c r="P674" s="7">
        <f>SUM(dane3[[#This Row],[RoomService]:[VRDeck]])</f>
        <v>803</v>
      </c>
      <c r="Q674" t="s">
        <v>1857</v>
      </c>
      <c r="R674" t="b">
        <v>0</v>
      </c>
    </row>
    <row r="675" spans="1:18" x14ac:dyDescent="0.3">
      <c r="A675" t="s">
        <v>1858</v>
      </c>
      <c r="B675">
        <f>MID(dane3[[#This Row],[PassengerId]],1,4)+0</f>
        <v>703</v>
      </c>
      <c r="C675" t="s">
        <v>19</v>
      </c>
      <c r="D675" t="b">
        <v>1</v>
      </c>
      <c r="E675" t="s">
        <v>1859</v>
      </c>
      <c r="F675" t="str">
        <f>MID($E675,1,1)</f>
        <v>G</v>
      </c>
      <c r="G675" t="str">
        <f>IFERROR(MID($E675,SEARCH("/",$E675,SEARCH("/",$E675)+1)+1,1),"")</f>
        <v>S</v>
      </c>
      <c r="H675" t="s">
        <v>16</v>
      </c>
      <c r="I675">
        <v>18</v>
      </c>
      <c r="J675" t="b">
        <v>0</v>
      </c>
      <c r="K675" s="7">
        <v>0</v>
      </c>
      <c r="L675" s="7">
        <v>0</v>
      </c>
      <c r="M675" s="7">
        <v>0</v>
      </c>
      <c r="N675" s="7">
        <v>0</v>
      </c>
      <c r="O675" s="7">
        <v>0</v>
      </c>
      <c r="P675" s="7">
        <f>SUM(dane3[[#This Row],[RoomService]:[VRDeck]])</f>
        <v>0</v>
      </c>
      <c r="Q675" t="s">
        <v>1860</v>
      </c>
      <c r="R675" t="b">
        <v>1</v>
      </c>
    </row>
    <row r="676" spans="1:18" x14ac:dyDescent="0.3">
      <c r="A676" t="s">
        <v>1861</v>
      </c>
      <c r="B676">
        <f>MID(dane3[[#This Row],[PassengerId]],1,4)+0</f>
        <v>704</v>
      </c>
      <c r="C676" t="s">
        <v>19</v>
      </c>
      <c r="D676" t="b">
        <v>1</v>
      </c>
      <c r="E676" t="s">
        <v>1862</v>
      </c>
      <c r="F676" t="str">
        <f>MID($E676,1,1)</f>
        <v>G</v>
      </c>
      <c r="G676" t="str">
        <f>IFERROR(MID($E676,SEARCH("/",$E676,SEARCH("/",$E676)+1)+1,1),"")</f>
        <v>P</v>
      </c>
      <c r="H676" t="s">
        <v>16</v>
      </c>
      <c r="I676">
        <v>19</v>
      </c>
      <c r="J676" t="b">
        <v>0</v>
      </c>
      <c r="K676" s="7">
        <v>0</v>
      </c>
      <c r="L676" s="7">
        <v>0</v>
      </c>
      <c r="M676" s="7">
        <v>0</v>
      </c>
      <c r="N676" s="7">
        <v>0</v>
      </c>
      <c r="O676" s="7">
        <v>0</v>
      </c>
      <c r="P676" s="7">
        <f>SUM(dane3[[#This Row],[RoomService]:[VRDeck]])</f>
        <v>0</v>
      </c>
      <c r="Q676" t="s">
        <v>1863</v>
      </c>
      <c r="R676" t="b">
        <v>1</v>
      </c>
    </row>
    <row r="677" spans="1:18" x14ac:dyDescent="0.3">
      <c r="A677" t="s">
        <v>1864</v>
      </c>
      <c r="B677">
        <f>MID(dane3[[#This Row],[PassengerId]],1,4)+0</f>
        <v>705</v>
      </c>
      <c r="C677" t="s">
        <v>19</v>
      </c>
      <c r="D677" t="b">
        <v>0</v>
      </c>
      <c r="E677" t="s">
        <v>1865</v>
      </c>
      <c r="F677" t="str">
        <f>MID($E677,1,1)</f>
        <v>F</v>
      </c>
      <c r="G677" t="str">
        <f>IFERROR(MID($E677,SEARCH("/",$E677,SEARCH("/",$E677)+1)+1,1),"")</f>
        <v>P</v>
      </c>
      <c r="H677" t="s">
        <v>46</v>
      </c>
      <c r="I677">
        <v>43</v>
      </c>
      <c r="J677" t="b">
        <v>0</v>
      </c>
      <c r="K677" s="7">
        <v>0</v>
      </c>
      <c r="L677" s="7">
        <v>0</v>
      </c>
      <c r="M677" s="7">
        <v>722</v>
      </c>
      <c r="N677" s="7">
        <v>0</v>
      </c>
      <c r="O677" s="7">
        <v>0</v>
      </c>
      <c r="P677" s="7">
        <f>SUM(dane3[[#This Row],[RoomService]:[VRDeck]])</f>
        <v>722</v>
      </c>
      <c r="Q677" t="s">
        <v>1866</v>
      </c>
      <c r="R677" t="b">
        <v>1</v>
      </c>
    </row>
    <row r="678" spans="1:18" x14ac:dyDescent="0.3">
      <c r="A678" t="s">
        <v>1867</v>
      </c>
      <c r="B678">
        <f>MID(dane3[[#This Row],[PassengerId]],1,4)+0</f>
        <v>707</v>
      </c>
      <c r="C678" t="s">
        <v>19</v>
      </c>
      <c r="D678" t="b">
        <v>1</v>
      </c>
      <c r="E678" t="s">
        <v>1868</v>
      </c>
      <c r="F678" t="str">
        <f>MID($E678,1,1)</f>
        <v>G</v>
      </c>
      <c r="G678" t="str">
        <f>IFERROR(MID($E678,SEARCH("/",$E678,SEARCH("/",$E678)+1)+1,1),"")</f>
        <v>S</v>
      </c>
      <c r="H678" t="s">
        <v>16</v>
      </c>
      <c r="I678">
        <v>44</v>
      </c>
      <c r="J678" t="b">
        <v>0</v>
      </c>
      <c r="K678" s="7">
        <v>0</v>
      </c>
      <c r="L678" s="7">
        <v>0</v>
      </c>
      <c r="M678" s="7">
        <v>0</v>
      </c>
      <c r="N678" s="7">
        <v>0</v>
      </c>
      <c r="O678" s="7">
        <v>0</v>
      </c>
      <c r="P678" s="7">
        <f>SUM(dane3[[#This Row],[RoomService]:[VRDeck]])</f>
        <v>0</v>
      </c>
      <c r="Q678" t="s">
        <v>1869</v>
      </c>
      <c r="R678" t="b">
        <v>1</v>
      </c>
    </row>
    <row r="679" spans="1:18" x14ac:dyDescent="0.3">
      <c r="A679" t="s">
        <v>1870</v>
      </c>
      <c r="B679">
        <f>MID(dane3[[#This Row],[PassengerId]],1,4)+0</f>
        <v>709</v>
      </c>
      <c r="C679" t="s">
        <v>14</v>
      </c>
      <c r="D679" t="b">
        <v>0</v>
      </c>
      <c r="E679" t="s">
        <v>1871</v>
      </c>
      <c r="F679" t="str">
        <f>MID($E679,1,1)</f>
        <v>A</v>
      </c>
      <c r="G679" t="str">
        <f>IFERROR(MID($E679,SEARCH("/",$E679,SEARCH("/",$E679)+1)+1,1),"")</f>
        <v>S</v>
      </c>
      <c r="H679" t="s">
        <v>46</v>
      </c>
      <c r="I679">
        <v>25</v>
      </c>
      <c r="J679" t="b">
        <v>0</v>
      </c>
      <c r="K679" s="7">
        <v>0</v>
      </c>
      <c r="L679" s="7">
        <v>4949</v>
      </c>
      <c r="M679" s="7">
        <v>0</v>
      </c>
      <c r="N679" s="7">
        <v>452</v>
      </c>
      <c r="O679" s="7">
        <v>15</v>
      </c>
      <c r="P679" s="7">
        <f>SUM(dane3[[#This Row],[RoomService]:[VRDeck]])</f>
        <v>5416</v>
      </c>
      <c r="Q679" t="s">
        <v>1872</v>
      </c>
      <c r="R679" t="b">
        <v>1</v>
      </c>
    </row>
    <row r="680" spans="1:18" x14ac:dyDescent="0.3">
      <c r="A680" t="s">
        <v>1873</v>
      </c>
      <c r="B680">
        <f>MID(dane3[[#This Row],[PassengerId]],1,4)+0</f>
        <v>709</v>
      </c>
      <c r="C680" t="s">
        <v>14</v>
      </c>
      <c r="D680" t="b">
        <v>1</v>
      </c>
      <c r="E680" t="s">
        <v>1871</v>
      </c>
      <c r="F680" t="str">
        <f>MID($E680,1,1)</f>
        <v>A</v>
      </c>
      <c r="G680" t="str">
        <f>IFERROR(MID($E680,SEARCH("/",$E680,SEARCH("/",$E680)+1)+1,1),"")</f>
        <v>S</v>
      </c>
      <c r="H680" t="s">
        <v>46</v>
      </c>
      <c r="I680">
        <v>25</v>
      </c>
      <c r="J680" t="b">
        <v>0</v>
      </c>
      <c r="K680" s="7">
        <v>0</v>
      </c>
      <c r="L680" s="7">
        <v>0</v>
      </c>
      <c r="M680" s="7">
        <v>0</v>
      </c>
      <c r="N680" s="7">
        <v>0</v>
      </c>
      <c r="O680" s="7">
        <v>0</v>
      </c>
      <c r="P680" s="7">
        <f>SUM(dane3[[#This Row],[RoomService]:[VRDeck]])</f>
        <v>0</v>
      </c>
      <c r="Q680" t="s">
        <v>1874</v>
      </c>
      <c r="R680" t="b">
        <v>1</v>
      </c>
    </row>
    <row r="681" spans="1:18" x14ac:dyDescent="0.3">
      <c r="A681" t="s">
        <v>1875</v>
      </c>
      <c r="B681">
        <f>MID(dane3[[#This Row],[PassengerId]],1,4)+0</f>
        <v>709</v>
      </c>
      <c r="C681" t="s">
        <v>14</v>
      </c>
      <c r="D681" t="b">
        <v>1</v>
      </c>
      <c r="E681" t="s">
        <v>39</v>
      </c>
      <c r="F681" t="s">
        <v>23759</v>
      </c>
      <c r="G681" t="str">
        <f>IFERROR(MID($E681,SEARCH("/",$E681,SEARCH("/",$E681)+1)+1,1),"")</f>
        <v/>
      </c>
      <c r="H681" t="s">
        <v>46</v>
      </c>
      <c r="I681">
        <v>23</v>
      </c>
      <c r="J681" t="b">
        <v>0</v>
      </c>
      <c r="K681" s="7">
        <v>0</v>
      </c>
      <c r="L681" s="7">
        <v>0</v>
      </c>
      <c r="M681" s="7">
        <v>0</v>
      </c>
      <c r="N681" s="7">
        <v>0</v>
      </c>
      <c r="O681" s="7">
        <v>0</v>
      </c>
      <c r="P681" s="7">
        <f>SUM(dane3[[#This Row],[RoomService]:[VRDeck]])</f>
        <v>0</v>
      </c>
      <c r="Q681" t="s">
        <v>1876</v>
      </c>
      <c r="R681" t="b">
        <v>1</v>
      </c>
    </row>
    <row r="682" spans="1:18" x14ac:dyDescent="0.3">
      <c r="A682" t="s">
        <v>17980</v>
      </c>
      <c r="B682">
        <f>MID(dane3[[#This Row],[PassengerId]],1,4)+0</f>
        <v>6954</v>
      </c>
      <c r="C682" t="s">
        <v>53</v>
      </c>
      <c r="D682" t="b">
        <v>0</v>
      </c>
      <c r="E682" t="s">
        <v>17978</v>
      </c>
      <c r="F682" t="str">
        <f>MID($E682,1,1)</f>
        <v>E</v>
      </c>
      <c r="G682" t="str">
        <f>IFERROR(MID($E682,SEARCH("/",$E682,SEARCH("/",$E682)+1)+1,1),"")</f>
        <v>P</v>
      </c>
      <c r="H682" t="s">
        <v>16</v>
      </c>
      <c r="I682">
        <v>22</v>
      </c>
      <c r="J682" t="b">
        <v>0</v>
      </c>
      <c r="K682" s="7">
        <v>969</v>
      </c>
      <c r="L682" s="7">
        <v>47</v>
      </c>
      <c r="M682" s="7">
        <v>23</v>
      </c>
      <c r="N682" s="7">
        <v>134</v>
      </c>
      <c r="O682" s="7">
        <v>0</v>
      </c>
      <c r="P682" s="7">
        <f>SUM(dane3[[#This Row],[RoomService]:[VRDeck]])</f>
        <v>1173</v>
      </c>
      <c r="Q682" t="s">
        <v>17981</v>
      </c>
      <c r="R682" t="b">
        <v>0</v>
      </c>
    </row>
    <row r="683" spans="1:18" x14ac:dyDescent="0.3">
      <c r="A683" t="s">
        <v>16041</v>
      </c>
      <c r="B683">
        <f>MID(dane3[[#This Row],[PassengerId]],1,4)+0</f>
        <v>6223</v>
      </c>
      <c r="C683" t="s">
        <v>53</v>
      </c>
      <c r="D683" t="b">
        <v>0</v>
      </c>
      <c r="E683" t="s">
        <v>16042</v>
      </c>
      <c r="F683" t="str">
        <f>MID($E683,1,1)</f>
        <v>E</v>
      </c>
      <c r="G683" t="str">
        <f>IFERROR(MID($E683,SEARCH("/",$E683,SEARCH("/",$E683)+1)+1,1),"")</f>
        <v>P</v>
      </c>
      <c r="H683" t="s">
        <v>16</v>
      </c>
      <c r="I683">
        <v>23</v>
      </c>
      <c r="J683" t="b">
        <v>0</v>
      </c>
      <c r="K683" s="7">
        <v>1696</v>
      </c>
      <c r="L683" s="7">
        <v>46</v>
      </c>
      <c r="M683" s="7">
        <v>82</v>
      </c>
      <c r="N683" s="7">
        <v>235</v>
      </c>
      <c r="O683" s="7">
        <v>17</v>
      </c>
      <c r="P683" s="7">
        <f>SUM(dane3[[#This Row],[RoomService]:[VRDeck]])</f>
        <v>2076</v>
      </c>
      <c r="Q683" t="s">
        <v>16043</v>
      </c>
      <c r="R683" t="b">
        <v>0</v>
      </c>
    </row>
    <row r="684" spans="1:18" x14ac:dyDescent="0.3">
      <c r="A684" t="s">
        <v>20407</v>
      </c>
      <c r="B684">
        <f>MID(dane3[[#This Row],[PassengerId]],1,4)+0</f>
        <v>7986</v>
      </c>
      <c r="C684" t="s">
        <v>53</v>
      </c>
      <c r="D684" t="b">
        <v>0</v>
      </c>
      <c r="E684" t="s">
        <v>20408</v>
      </c>
      <c r="F684" t="str">
        <f>MID($E684,1,1)</f>
        <v>F</v>
      </c>
      <c r="G684" t="str">
        <f>IFERROR(MID($E684,SEARCH("/",$E684,SEARCH("/",$E684)+1)+1,1),"")</f>
        <v>P</v>
      </c>
      <c r="H684" t="s">
        <v>16</v>
      </c>
      <c r="I684">
        <v>21</v>
      </c>
      <c r="J684" t="b">
        <v>0</v>
      </c>
      <c r="K684" s="7">
        <v>838</v>
      </c>
      <c r="L684" s="7">
        <v>45</v>
      </c>
      <c r="M684" s="7">
        <v>455</v>
      </c>
      <c r="N684" s="7">
        <v>0</v>
      </c>
      <c r="O684" s="7">
        <v>0</v>
      </c>
      <c r="P684" s="7">
        <f>SUM(dane3[[#This Row],[RoomService]:[VRDeck]])</f>
        <v>1338</v>
      </c>
      <c r="Q684" t="s">
        <v>20409</v>
      </c>
      <c r="R684" t="b">
        <v>0</v>
      </c>
    </row>
    <row r="685" spans="1:18" x14ac:dyDescent="0.3">
      <c r="A685" t="s">
        <v>1885</v>
      </c>
      <c r="B685">
        <f>MID(dane3[[#This Row],[PassengerId]],1,4)+0</f>
        <v>713</v>
      </c>
      <c r="C685" t="s">
        <v>19</v>
      </c>
      <c r="D685" t="b">
        <v>0</v>
      </c>
      <c r="E685" t="s">
        <v>1886</v>
      </c>
      <c r="F685" t="str">
        <f>MID($E685,1,1)</f>
        <v>E</v>
      </c>
      <c r="G685" t="str">
        <f>IFERROR(MID($E685,SEARCH("/",$E685,SEARCH("/",$E685)+1)+1,1),"")</f>
        <v>S</v>
      </c>
      <c r="H685" t="s">
        <v>16</v>
      </c>
      <c r="I685">
        <v>26</v>
      </c>
      <c r="J685" t="b">
        <v>0</v>
      </c>
      <c r="K685" s="7">
        <v>1577</v>
      </c>
      <c r="L685" s="7">
        <v>2</v>
      </c>
      <c r="M685" s="7">
        <v>0</v>
      </c>
      <c r="N685" s="7">
        <v>30</v>
      </c>
      <c r="O685" s="7">
        <v>0</v>
      </c>
      <c r="P685" s="7">
        <f>SUM(dane3[[#This Row],[RoomService]:[VRDeck]])</f>
        <v>1609</v>
      </c>
      <c r="Q685" t="s">
        <v>1887</v>
      </c>
      <c r="R685" t="b">
        <v>0</v>
      </c>
    </row>
    <row r="686" spans="1:18" x14ac:dyDescent="0.3">
      <c r="A686" t="s">
        <v>1888</v>
      </c>
      <c r="B686">
        <f>MID(dane3[[#This Row],[PassengerId]],1,4)+0</f>
        <v>714</v>
      </c>
      <c r="C686" t="s">
        <v>19</v>
      </c>
      <c r="D686" t="b">
        <v>1</v>
      </c>
      <c r="E686" t="s">
        <v>1889</v>
      </c>
      <c r="F686" t="str">
        <f>MID($E686,1,1)</f>
        <v>G</v>
      </c>
      <c r="G686" t="str">
        <f>IFERROR(MID($E686,SEARCH("/",$E686,SEARCH("/",$E686)+1)+1,1),"")</f>
        <v>P</v>
      </c>
      <c r="H686" t="s">
        <v>32</v>
      </c>
      <c r="I686">
        <v>38</v>
      </c>
      <c r="J686" t="b">
        <v>0</v>
      </c>
      <c r="K686" s="7">
        <v>0</v>
      </c>
      <c r="L686" s="7">
        <v>0</v>
      </c>
      <c r="M686" s="7">
        <v>0</v>
      </c>
      <c r="N686" s="7">
        <v>0</v>
      </c>
      <c r="O686" s="7">
        <v>0</v>
      </c>
      <c r="P686" s="7">
        <f>SUM(dane3[[#This Row],[RoomService]:[VRDeck]])</f>
        <v>0</v>
      </c>
      <c r="Q686" t="s">
        <v>1890</v>
      </c>
      <c r="R686" t="b">
        <v>1</v>
      </c>
    </row>
    <row r="687" spans="1:18" x14ac:dyDescent="0.3">
      <c r="A687" t="s">
        <v>1891</v>
      </c>
      <c r="B687">
        <f>MID(dane3[[#This Row],[PassengerId]],1,4)+0</f>
        <v>714</v>
      </c>
      <c r="C687" t="s">
        <v>19</v>
      </c>
      <c r="D687" t="b">
        <v>0</v>
      </c>
      <c r="E687" t="s">
        <v>1889</v>
      </c>
      <c r="F687" t="str">
        <f>MID($E687,1,1)</f>
        <v>G</v>
      </c>
      <c r="G687" t="str">
        <f>IFERROR(MID($E687,SEARCH("/",$E687,SEARCH("/",$E687)+1)+1,1),"")</f>
        <v>P</v>
      </c>
      <c r="H687" t="s">
        <v>16</v>
      </c>
      <c r="I687">
        <v>1</v>
      </c>
      <c r="J687" t="b">
        <v>0</v>
      </c>
      <c r="K687" s="7">
        <v>0</v>
      </c>
      <c r="L687" s="7">
        <v>0</v>
      </c>
      <c r="M687" s="7">
        <v>0</v>
      </c>
      <c r="N687" s="7">
        <v>0</v>
      </c>
      <c r="O687" s="7">
        <v>0</v>
      </c>
      <c r="P687" s="7">
        <f>SUM(dane3[[#This Row],[RoomService]:[VRDeck]])</f>
        <v>0</v>
      </c>
      <c r="Q687" t="s">
        <v>1892</v>
      </c>
      <c r="R687" t="b">
        <v>0</v>
      </c>
    </row>
    <row r="688" spans="1:18" x14ac:dyDescent="0.3">
      <c r="A688" t="s">
        <v>14227</v>
      </c>
      <c r="B688">
        <f>MID(dane3[[#This Row],[PassengerId]],1,4)+0</f>
        <v>5555</v>
      </c>
      <c r="C688" t="s">
        <v>19</v>
      </c>
      <c r="D688" t="b">
        <v>0</v>
      </c>
      <c r="E688" t="s">
        <v>14228</v>
      </c>
      <c r="F688" t="str">
        <f>MID($E688,1,1)</f>
        <v>G</v>
      </c>
      <c r="G688" t="str">
        <f>IFERROR(MID($E688,SEARCH("/",$E688,SEARCH("/",$E688)+1)+1,1),"")</f>
        <v>S</v>
      </c>
      <c r="H688" t="s">
        <v>16</v>
      </c>
      <c r="I688">
        <v>43</v>
      </c>
      <c r="J688" t="b">
        <v>0</v>
      </c>
      <c r="K688" s="7">
        <v>1</v>
      </c>
      <c r="L688" s="7">
        <v>0</v>
      </c>
      <c r="M688" s="7">
        <v>213</v>
      </c>
      <c r="N688" s="7">
        <v>7</v>
      </c>
      <c r="O688" s="7">
        <v>701</v>
      </c>
      <c r="P688" s="7">
        <f>SUM(dane3[[#This Row],[RoomService]:[VRDeck]])</f>
        <v>922</v>
      </c>
      <c r="Q688" t="s">
        <v>14229</v>
      </c>
      <c r="R688" t="b">
        <v>1</v>
      </c>
    </row>
    <row r="689" spans="1:18" x14ac:dyDescent="0.3">
      <c r="A689" t="s">
        <v>1895</v>
      </c>
      <c r="B689">
        <f>MID(dane3[[#This Row],[PassengerId]],1,4)+0</f>
        <v>714</v>
      </c>
      <c r="C689" t="s">
        <v>19</v>
      </c>
      <c r="D689" t="b">
        <v>1</v>
      </c>
      <c r="E689" t="s">
        <v>1889</v>
      </c>
      <c r="F689" t="str">
        <f>MID($E689,1,1)</f>
        <v>G</v>
      </c>
      <c r="G689" t="str">
        <f>IFERROR(MID($E689,SEARCH("/",$E689,SEARCH("/",$E689)+1)+1,1),"")</f>
        <v>P</v>
      </c>
      <c r="H689" t="s">
        <v>32</v>
      </c>
      <c r="I689">
        <v>2</v>
      </c>
      <c r="J689" t="b">
        <v>0</v>
      </c>
      <c r="K689" s="7">
        <v>0</v>
      </c>
      <c r="L689" s="7">
        <v>0</v>
      </c>
      <c r="M689" s="7">
        <v>0</v>
      </c>
      <c r="N689" s="7">
        <v>0</v>
      </c>
      <c r="O689" s="7">
        <v>0</v>
      </c>
      <c r="P689" s="7">
        <f>SUM(dane3[[#This Row],[RoomService]:[VRDeck]])</f>
        <v>0</v>
      </c>
      <c r="Q689" t="s">
        <v>1896</v>
      </c>
      <c r="R689" t="b">
        <v>0</v>
      </c>
    </row>
    <row r="690" spans="1:18" x14ac:dyDescent="0.3">
      <c r="A690" t="s">
        <v>1897</v>
      </c>
      <c r="B690">
        <f>MID(dane3[[#This Row],[PassengerId]],1,4)+0</f>
        <v>714</v>
      </c>
      <c r="C690" t="s">
        <v>19</v>
      </c>
      <c r="D690" t="b">
        <v>1</v>
      </c>
      <c r="E690" t="s">
        <v>1889</v>
      </c>
      <c r="F690" t="str">
        <f>MID($E690,1,1)</f>
        <v>G</v>
      </c>
      <c r="G690" t="str">
        <f>IFERROR(MID($E690,SEARCH("/",$E690,SEARCH("/",$E690)+1)+1,1),"")</f>
        <v>P</v>
      </c>
      <c r="H690" t="s">
        <v>32</v>
      </c>
      <c r="I690">
        <v>25</v>
      </c>
      <c r="J690" t="b">
        <v>0</v>
      </c>
      <c r="K690" s="7">
        <v>0</v>
      </c>
      <c r="L690" s="7">
        <v>0</v>
      </c>
      <c r="M690" s="7">
        <v>0</v>
      </c>
      <c r="N690" s="7">
        <v>0</v>
      </c>
      <c r="O690" s="7">
        <v>0</v>
      </c>
      <c r="P690" s="7">
        <f>SUM(dane3[[#This Row],[RoomService]:[VRDeck]])</f>
        <v>0</v>
      </c>
      <c r="Q690" t="s">
        <v>1898</v>
      </c>
      <c r="R690" t="b">
        <v>0</v>
      </c>
    </row>
    <row r="691" spans="1:18" x14ac:dyDescent="0.3">
      <c r="A691" t="s">
        <v>1899</v>
      </c>
      <c r="B691">
        <f>MID(dane3[[#This Row],[PassengerId]],1,4)+0</f>
        <v>714</v>
      </c>
      <c r="C691" t="s">
        <v>19</v>
      </c>
      <c r="D691" t="b">
        <v>1</v>
      </c>
      <c r="E691" t="s">
        <v>1889</v>
      </c>
      <c r="F691" t="str">
        <f>MID($E691,1,1)</f>
        <v>G</v>
      </c>
      <c r="G691" t="str">
        <f>IFERROR(MID($E691,SEARCH("/",$E691,SEARCH("/",$E691)+1)+1,1),"")</f>
        <v>P</v>
      </c>
      <c r="H691" t="s">
        <v>46</v>
      </c>
      <c r="I691">
        <v>1</v>
      </c>
      <c r="J691" t="b">
        <v>0</v>
      </c>
      <c r="K691" s="7">
        <v>0</v>
      </c>
      <c r="L691" s="7">
        <v>0</v>
      </c>
      <c r="M691" s="7">
        <v>0</v>
      </c>
      <c r="N691" s="7">
        <v>0</v>
      </c>
      <c r="O691" s="7">
        <v>0</v>
      </c>
      <c r="P691" s="7">
        <f>SUM(dane3[[#This Row],[RoomService]:[VRDeck]])</f>
        <v>0</v>
      </c>
      <c r="Q691" t="s">
        <v>1900</v>
      </c>
      <c r="R691" t="b">
        <v>1</v>
      </c>
    </row>
    <row r="692" spans="1:18" x14ac:dyDescent="0.3">
      <c r="A692" t="s">
        <v>1901</v>
      </c>
      <c r="B692">
        <f>MID(dane3[[#This Row],[PassengerId]],1,4)+0</f>
        <v>714</v>
      </c>
      <c r="C692" t="s">
        <v>19</v>
      </c>
      <c r="D692" t="b">
        <v>1</v>
      </c>
      <c r="E692" t="s">
        <v>1889</v>
      </c>
      <c r="F692" t="str">
        <f>MID($E692,1,1)</f>
        <v>G</v>
      </c>
      <c r="G692" t="str">
        <f>IFERROR(MID($E692,SEARCH("/",$E692,SEARCH("/",$E692)+1)+1,1),"")</f>
        <v>P</v>
      </c>
      <c r="H692" t="s">
        <v>46</v>
      </c>
      <c r="I692">
        <v>0</v>
      </c>
      <c r="J692" t="b">
        <v>0</v>
      </c>
      <c r="K692" s="7">
        <v>0</v>
      </c>
      <c r="L692" s="7">
        <v>0</v>
      </c>
      <c r="M692" s="7">
        <v>0</v>
      </c>
      <c r="N692" s="7">
        <v>0</v>
      </c>
      <c r="O692" s="7">
        <v>0</v>
      </c>
      <c r="P692" s="7">
        <f>SUM(dane3[[#This Row],[RoomService]:[VRDeck]])</f>
        <v>0</v>
      </c>
      <c r="Q692" t="s">
        <v>1902</v>
      </c>
      <c r="R692" t="b">
        <v>1</v>
      </c>
    </row>
    <row r="693" spans="1:18" x14ac:dyDescent="0.3">
      <c r="A693" t="s">
        <v>2547</v>
      </c>
      <c r="B693">
        <f>MID(dane3[[#This Row],[PassengerId]],1,4)+0</f>
        <v>992</v>
      </c>
      <c r="C693" t="s">
        <v>14</v>
      </c>
      <c r="D693" t="b">
        <v>0</v>
      </c>
      <c r="E693" t="s">
        <v>39</v>
      </c>
      <c r="F693" t="s">
        <v>23761</v>
      </c>
      <c r="G693" t="str">
        <f>IFERROR(MID($E693,SEARCH("/",$E693,SEARCH("/",$E693)+1)+1,1),"")</f>
        <v/>
      </c>
      <c r="H693" t="s">
        <v>46</v>
      </c>
      <c r="I693">
        <v>35</v>
      </c>
      <c r="J693" t="b">
        <v>1</v>
      </c>
      <c r="K693" s="7">
        <v>8030</v>
      </c>
      <c r="L693" s="7">
        <v>300</v>
      </c>
      <c r="M693" s="7">
        <v>0</v>
      </c>
      <c r="N693" s="7">
        <v>0</v>
      </c>
      <c r="O693" s="7">
        <v>1436</v>
      </c>
      <c r="P693" s="7">
        <f>SUM(dane3[[#This Row],[RoomService]:[VRDeck]])</f>
        <v>9766</v>
      </c>
      <c r="Q693" t="s">
        <v>2548</v>
      </c>
      <c r="R693" t="b">
        <v>0</v>
      </c>
    </row>
    <row r="694" spans="1:18" x14ac:dyDescent="0.3">
      <c r="A694" t="s">
        <v>1905</v>
      </c>
      <c r="B694">
        <f>MID(dane3[[#This Row],[PassengerId]],1,4)+0</f>
        <v>718</v>
      </c>
      <c r="C694" t="s">
        <v>19</v>
      </c>
      <c r="D694" t="b">
        <v>0</v>
      </c>
      <c r="E694" t="s">
        <v>1906</v>
      </c>
      <c r="F694" t="str">
        <f>MID($E694,1,1)</f>
        <v>E</v>
      </c>
      <c r="G694" t="str">
        <f>IFERROR(MID($E694,SEARCH("/",$E694,SEARCH("/",$E694)+1)+1,1),"")</f>
        <v>P</v>
      </c>
      <c r="H694" t="s">
        <v>16</v>
      </c>
      <c r="I694">
        <v>21</v>
      </c>
      <c r="J694" t="b">
        <v>0</v>
      </c>
      <c r="K694" s="7">
        <v>521</v>
      </c>
      <c r="L694" s="7">
        <v>0</v>
      </c>
      <c r="M694" s="7">
        <v>4</v>
      </c>
      <c r="N694" s="7">
        <v>261</v>
      </c>
      <c r="O694" s="7">
        <v>1</v>
      </c>
      <c r="P694" s="7">
        <f>SUM(dane3[[#This Row],[RoomService]:[VRDeck]])</f>
        <v>787</v>
      </c>
      <c r="Q694" t="s">
        <v>1907</v>
      </c>
      <c r="R694" t="b">
        <v>0</v>
      </c>
    </row>
    <row r="695" spans="1:18" x14ac:dyDescent="0.3">
      <c r="A695" t="s">
        <v>10474</v>
      </c>
      <c r="B695">
        <f>MID(dane3[[#This Row],[PassengerId]],1,4)+0</f>
        <v>4101</v>
      </c>
      <c r="C695" t="s">
        <v>53</v>
      </c>
      <c r="D695" t="b">
        <v>0</v>
      </c>
      <c r="E695" t="s">
        <v>10475</v>
      </c>
      <c r="F695" t="str">
        <f>MID($E695,1,1)</f>
        <v>F</v>
      </c>
      <c r="G695" t="str">
        <f>IFERROR(MID($E695,SEARCH("/",$E695,SEARCH("/",$E695)+1)+1,1),"")</f>
        <v>S</v>
      </c>
      <c r="H695" t="s">
        <v>16</v>
      </c>
      <c r="I695">
        <v>38</v>
      </c>
      <c r="J695" t="b">
        <v>0</v>
      </c>
      <c r="K695" s="7">
        <v>1100</v>
      </c>
      <c r="L695" s="7">
        <v>43</v>
      </c>
      <c r="M695" s="7">
        <v>163</v>
      </c>
      <c r="N695" s="7">
        <v>3</v>
      </c>
      <c r="O695" s="7">
        <v>0</v>
      </c>
      <c r="P695" s="7">
        <f>SUM(dane3[[#This Row],[RoomService]:[VRDeck]])</f>
        <v>1309</v>
      </c>
      <c r="Q695" t="s">
        <v>10476</v>
      </c>
      <c r="R695" t="b">
        <v>0</v>
      </c>
    </row>
    <row r="696" spans="1:18" x14ac:dyDescent="0.3">
      <c r="A696" t="s">
        <v>1911</v>
      </c>
      <c r="B696">
        <f>MID(dane3[[#This Row],[PassengerId]],1,4)+0</f>
        <v>724</v>
      </c>
      <c r="C696" t="s">
        <v>19</v>
      </c>
      <c r="D696" t="b">
        <v>0</v>
      </c>
      <c r="E696" t="s">
        <v>1912</v>
      </c>
      <c r="F696" t="str">
        <f>MID($E696,1,1)</f>
        <v>F</v>
      </c>
      <c r="G696" t="str">
        <f>IFERROR(MID($E696,SEARCH("/",$E696,SEARCH("/",$E696)+1)+1,1),"")</f>
        <v>S</v>
      </c>
      <c r="H696" t="s">
        <v>32</v>
      </c>
      <c r="I696">
        <v>24</v>
      </c>
      <c r="J696" t="b">
        <v>0</v>
      </c>
      <c r="K696" s="7">
        <v>0</v>
      </c>
      <c r="L696" s="7">
        <v>23</v>
      </c>
      <c r="M696" s="7">
        <v>0</v>
      </c>
      <c r="N696" s="7">
        <v>184</v>
      </c>
      <c r="O696" s="7">
        <v>2566</v>
      </c>
      <c r="P696" s="7">
        <f>SUM(dane3[[#This Row],[RoomService]:[VRDeck]])</f>
        <v>2773</v>
      </c>
      <c r="Q696" t="s">
        <v>1913</v>
      </c>
      <c r="R696" t="b">
        <v>0</v>
      </c>
    </row>
    <row r="697" spans="1:18" x14ac:dyDescent="0.3">
      <c r="A697" t="s">
        <v>1914</v>
      </c>
      <c r="B697">
        <f>MID(dane3[[#This Row],[PassengerId]],1,4)+0</f>
        <v>726</v>
      </c>
      <c r="C697" t="s">
        <v>19</v>
      </c>
      <c r="D697" t="b">
        <v>1</v>
      </c>
      <c r="E697" t="s">
        <v>1915</v>
      </c>
      <c r="F697" t="str">
        <f>MID($E697,1,1)</f>
        <v>G</v>
      </c>
      <c r="G697" t="str">
        <f>IFERROR(MID($E697,SEARCH("/",$E697,SEARCH("/",$E697)+1)+1,1),"")</f>
        <v>P</v>
      </c>
      <c r="H697" t="s">
        <v>16</v>
      </c>
      <c r="I697">
        <v>20</v>
      </c>
      <c r="J697" t="b">
        <v>0</v>
      </c>
      <c r="K697" s="7">
        <v>0</v>
      </c>
      <c r="L697" s="7">
        <v>0</v>
      </c>
      <c r="M697" s="7">
        <v>0</v>
      </c>
      <c r="N697" s="7">
        <v>0</v>
      </c>
      <c r="O697" s="7">
        <v>0</v>
      </c>
      <c r="P697" s="7">
        <f>SUM(dane3[[#This Row],[RoomService]:[VRDeck]])</f>
        <v>0</v>
      </c>
      <c r="Q697" t="s">
        <v>1916</v>
      </c>
      <c r="R697" t="b">
        <v>0</v>
      </c>
    </row>
    <row r="698" spans="1:18" x14ac:dyDescent="0.3">
      <c r="A698" t="s">
        <v>1917</v>
      </c>
      <c r="B698">
        <f>MID(dane3[[#This Row],[PassengerId]],1,4)+0</f>
        <v>727</v>
      </c>
      <c r="C698" t="s">
        <v>19</v>
      </c>
      <c r="D698" t="b">
        <v>0</v>
      </c>
      <c r="E698" t="s">
        <v>1918</v>
      </c>
      <c r="F698" t="str">
        <f>MID($E698,1,1)</f>
        <v>F</v>
      </c>
      <c r="G698" t="str">
        <f>IFERROR(MID($E698,SEARCH("/",$E698,SEARCH("/",$E698)+1)+1,1),"")</f>
        <v>S</v>
      </c>
      <c r="H698" t="s">
        <v>16</v>
      </c>
      <c r="I698">
        <v>23</v>
      </c>
      <c r="J698" t="b">
        <v>0</v>
      </c>
      <c r="K698" s="7">
        <v>139</v>
      </c>
      <c r="L698" s="7">
        <v>0</v>
      </c>
      <c r="M698" s="7">
        <v>1</v>
      </c>
      <c r="N698" s="7">
        <v>152</v>
      </c>
      <c r="O698" s="7">
        <v>354</v>
      </c>
      <c r="P698" s="7">
        <f>SUM(dane3[[#This Row],[RoomService]:[VRDeck]])</f>
        <v>646</v>
      </c>
      <c r="Q698" t="s">
        <v>1919</v>
      </c>
      <c r="R698" t="b">
        <v>1</v>
      </c>
    </row>
    <row r="699" spans="1:18" x14ac:dyDescent="0.3">
      <c r="A699" t="s">
        <v>1920</v>
      </c>
      <c r="B699">
        <f>MID(dane3[[#This Row],[PassengerId]],1,4)+0</f>
        <v>728</v>
      </c>
      <c r="C699" t="s">
        <v>19</v>
      </c>
      <c r="D699" t="b">
        <v>0</v>
      </c>
      <c r="E699" t="s">
        <v>1921</v>
      </c>
      <c r="F699" t="str">
        <f>MID($E699,1,1)</f>
        <v>F</v>
      </c>
      <c r="G699" t="str">
        <f>IFERROR(MID($E699,SEARCH("/",$E699,SEARCH("/",$E699)+1)+1,1),"")</f>
        <v>S</v>
      </c>
      <c r="H699" t="s">
        <v>46</v>
      </c>
      <c r="I699">
        <v>29</v>
      </c>
      <c r="J699" t="b">
        <v>0</v>
      </c>
      <c r="K699" s="7">
        <v>0</v>
      </c>
      <c r="L699" s="7">
        <v>0</v>
      </c>
      <c r="M699" s="7">
        <v>2</v>
      </c>
      <c r="N699" s="7">
        <v>786</v>
      </c>
      <c r="O699" s="7">
        <v>594</v>
      </c>
      <c r="P699" s="7">
        <f>SUM(dane3[[#This Row],[RoomService]:[VRDeck]])</f>
        <v>1382</v>
      </c>
      <c r="Q699" t="s">
        <v>1922</v>
      </c>
      <c r="R699" t="b">
        <v>1</v>
      </c>
    </row>
    <row r="700" spans="1:18" x14ac:dyDescent="0.3">
      <c r="A700" t="s">
        <v>1923</v>
      </c>
      <c r="B700">
        <f>MID(dane3[[#This Row],[PassengerId]],1,4)+0</f>
        <v>729</v>
      </c>
      <c r="C700" t="s">
        <v>19</v>
      </c>
      <c r="D700" t="b">
        <v>0</v>
      </c>
      <c r="E700" t="s">
        <v>1924</v>
      </c>
      <c r="F700" t="str">
        <f>MID($E700,1,1)</f>
        <v>E</v>
      </c>
      <c r="G700" t="str">
        <f>IFERROR(MID($E700,SEARCH("/",$E700,SEARCH("/",$E700)+1)+1,1),"")</f>
        <v>S</v>
      </c>
      <c r="H700" t="s">
        <v>16</v>
      </c>
      <c r="I700">
        <v>14</v>
      </c>
      <c r="J700" t="b">
        <v>0</v>
      </c>
      <c r="K700" s="7">
        <v>7</v>
      </c>
      <c r="L700" s="7">
        <v>781</v>
      </c>
      <c r="M700" s="7">
        <v>0</v>
      </c>
      <c r="N700" s="7">
        <v>0</v>
      </c>
      <c r="O700" s="7">
        <v>0</v>
      </c>
      <c r="P700" s="7">
        <f>SUM(dane3[[#This Row],[RoomService]:[VRDeck]])</f>
        <v>788</v>
      </c>
      <c r="Q700" t="s">
        <v>1925</v>
      </c>
      <c r="R700" t="b">
        <v>1</v>
      </c>
    </row>
    <row r="701" spans="1:18" x14ac:dyDescent="0.3">
      <c r="A701" t="s">
        <v>1926</v>
      </c>
      <c r="B701">
        <f>MID(dane3[[#This Row],[PassengerId]],1,4)+0</f>
        <v>732</v>
      </c>
      <c r="C701" t="s">
        <v>19</v>
      </c>
      <c r="D701" t="b">
        <v>0</v>
      </c>
      <c r="E701" t="s">
        <v>39</v>
      </c>
      <c r="F701" t="s">
        <v>23764</v>
      </c>
      <c r="G701" t="str">
        <f>IFERROR(MID($E701,SEARCH("/",$E701,SEARCH("/",$E701)+1)+1,1),"")</f>
        <v/>
      </c>
      <c r="H701" t="s">
        <v>16</v>
      </c>
      <c r="I701">
        <v>19</v>
      </c>
      <c r="J701" t="b">
        <v>0</v>
      </c>
      <c r="K701" s="7">
        <v>0</v>
      </c>
      <c r="L701" s="7">
        <v>714</v>
      </c>
      <c r="M701" s="7">
        <v>2</v>
      </c>
      <c r="N701" s="7">
        <v>0</v>
      </c>
      <c r="O701" s="7">
        <v>0</v>
      </c>
      <c r="P701" s="7">
        <f>SUM(dane3[[#This Row],[RoomService]:[VRDeck]])</f>
        <v>716</v>
      </c>
      <c r="Q701" t="s">
        <v>1927</v>
      </c>
      <c r="R701" t="b">
        <v>0</v>
      </c>
    </row>
    <row r="702" spans="1:18" x14ac:dyDescent="0.3">
      <c r="A702" t="s">
        <v>1928</v>
      </c>
      <c r="B702">
        <f>MID(dane3[[#This Row],[PassengerId]],1,4)+0</f>
        <v>733</v>
      </c>
      <c r="C702" t="s">
        <v>19</v>
      </c>
      <c r="D702" t="b">
        <v>0</v>
      </c>
      <c r="E702" t="s">
        <v>1929</v>
      </c>
      <c r="F702" t="str">
        <f>MID($E702,1,1)</f>
        <v>F</v>
      </c>
      <c r="G702" t="str">
        <f>IFERROR(MID($E702,SEARCH("/",$E702,SEARCH("/",$E702)+1)+1,1),"")</f>
        <v>P</v>
      </c>
      <c r="H702" t="s">
        <v>46</v>
      </c>
      <c r="I702">
        <v>23</v>
      </c>
      <c r="J702" t="b">
        <v>0</v>
      </c>
      <c r="K702" s="7">
        <v>0</v>
      </c>
      <c r="L702" s="7">
        <v>38</v>
      </c>
      <c r="M702" s="7">
        <v>88</v>
      </c>
      <c r="N702" s="7">
        <v>4</v>
      </c>
      <c r="O702" s="7">
        <v>561</v>
      </c>
      <c r="P702" s="7">
        <f>SUM(dane3[[#This Row],[RoomService]:[VRDeck]])</f>
        <v>691</v>
      </c>
      <c r="Q702" t="s">
        <v>1930</v>
      </c>
      <c r="R702" t="b">
        <v>0</v>
      </c>
    </row>
    <row r="703" spans="1:18" x14ac:dyDescent="0.3">
      <c r="A703" t="s">
        <v>1931</v>
      </c>
      <c r="B703">
        <f>MID(dane3[[#This Row],[PassengerId]],1,4)+0</f>
        <v>734</v>
      </c>
      <c r="C703" t="s">
        <v>19</v>
      </c>
      <c r="D703" t="b">
        <v>0</v>
      </c>
      <c r="E703" t="s">
        <v>1932</v>
      </c>
      <c r="F703" t="str">
        <f>MID($E703,1,1)</f>
        <v>F</v>
      </c>
      <c r="G703" t="str">
        <f>IFERROR(MID($E703,SEARCH("/",$E703,SEARCH("/",$E703)+1)+1,1),"")</f>
        <v>P</v>
      </c>
      <c r="H703" t="s">
        <v>16</v>
      </c>
      <c r="I703">
        <v>62</v>
      </c>
      <c r="J703" t="b">
        <v>0</v>
      </c>
      <c r="K703" s="7">
        <v>712</v>
      </c>
      <c r="L703" s="7">
        <v>2</v>
      </c>
      <c r="M703" s="7">
        <v>322</v>
      </c>
      <c r="N703" s="7">
        <v>0</v>
      </c>
      <c r="O703" s="7">
        <v>517</v>
      </c>
      <c r="P703" s="7">
        <f>SUM(dane3[[#This Row],[RoomService]:[VRDeck]])</f>
        <v>1553</v>
      </c>
      <c r="Q703" t="s">
        <v>1933</v>
      </c>
      <c r="R703" t="b">
        <v>0</v>
      </c>
    </row>
    <row r="704" spans="1:18" x14ac:dyDescent="0.3">
      <c r="A704" t="s">
        <v>1934</v>
      </c>
      <c r="B704">
        <f>MID(dane3[[#This Row],[PassengerId]],1,4)+0</f>
        <v>736</v>
      </c>
      <c r="C704" t="s">
        <v>19</v>
      </c>
      <c r="D704" t="b">
        <v>0</v>
      </c>
      <c r="E704" t="s">
        <v>1935</v>
      </c>
      <c r="F704" t="str">
        <f>MID($E704,1,1)</f>
        <v>F</v>
      </c>
      <c r="G704" t="str">
        <f>IFERROR(MID($E704,SEARCH("/",$E704,SEARCH("/",$E704)+1)+1,1),"")</f>
        <v>P</v>
      </c>
      <c r="H704" t="s">
        <v>16</v>
      </c>
      <c r="I704">
        <v>23</v>
      </c>
      <c r="J704" t="b">
        <v>0</v>
      </c>
      <c r="K704" s="7">
        <v>0</v>
      </c>
      <c r="L704" s="7">
        <v>0</v>
      </c>
      <c r="M704" s="7">
        <v>484</v>
      </c>
      <c r="N704" s="7">
        <v>188</v>
      </c>
      <c r="O704" s="7">
        <v>0</v>
      </c>
      <c r="P704" s="7">
        <f>SUM(dane3[[#This Row],[RoomService]:[VRDeck]])</f>
        <v>672</v>
      </c>
      <c r="Q704" t="s">
        <v>1936</v>
      </c>
      <c r="R704" t="b">
        <v>0</v>
      </c>
    </row>
    <row r="705" spans="1:18" x14ac:dyDescent="0.3">
      <c r="A705" t="s">
        <v>1937</v>
      </c>
      <c r="B705">
        <f>MID(dane3[[#This Row],[PassengerId]],1,4)+0</f>
        <v>737</v>
      </c>
      <c r="C705" t="s">
        <v>14</v>
      </c>
      <c r="D705" t="b">
        <v>0</v>
      </c>
      <c r="E705" t="s">
        <v>1938</v>
      </c>
      <c r="F705" t="str">
        <f>MID($E705,1,1)</f>
        <v>C</v>
      </c>
      <c r="G705" t="str">
        <f>IFERROR(MID($E705,SEARCH("/",$E705,SEARCH("/",$E705)+1)+1,1),"")</f>
        <v>S</v>
      </c>
      <c r="H705" t="s">
        <v>46</v>
      </c>
      <c r="I705">
        <v>65</v>
      </c>
      <c r="J705" t="b">
        <v>0</v>
      </c>
      <c r="K705" s="7">
        <v>0</v>
      </c>
      <c r="L705" s="7">
        <v>835</v>
      </c>
      <c r="M705" s="7">
        <v>0</v>
      </c>
      <c r="N705" s="7">
        <v>38</v>
      </c>
      <c r="O705" s="7">
        <v>0</v>
      </c>
      <c r="P705" s="7">
        <f>SUM(dane3[[#This Row],[RoomService]:[VRDeck]])</f>
        <v>873</v>
      </c>
      <c r="Q705" t="s">
        <v>1939</v>
      </c>
      <c r="R705" t="b">
        <v>0</v>
      </c>
    </row>
    <row r="706" spans="1:18" x14ac:dyDescent="0.3">
      <c r="A706" t="s">
        <v>2113</v>
      </c>
      <c r="B706">
        <f>MID(dane3[[#This Row],[PassengerId]],1,4)+0</f>
        <v>809</v>
      </c>
      <c r="C706" t="s">
        <v>53</v>
      </c>
      <c r="D706" t="b">
        <v>0</v>
      </c>
      <c r="E706" t="s">
        <v>2111</v>
      </c>
      <c r="F706" t="str">
        <f>MID($E706,1,1)</f>
        <v>F</v>
      </c>
      <c r="G706" t="str">
        <f>IFERROR(MID($E706,SEARCH("/",$E706,SEARCH("/",$E706)+1)+1,1),"")</f>
        <v>S</v>
      </c>
      <c r="H706" t="s">
        <v>16</v>
      </c>
      <c r="I706">
        <v>28</v>
      </c>
      <c r="J706" t="b">
        <v>0</v>
      </c>
      <c r="K706" s="7">
        <v>1227</v>
      </c>
      <c r="L706" s="7">
        <v>42</v>
      </c>
      <c r="M706" s="7">
        <v>1</v>
      </c>
      <c r="N706" s="7">
        <v>0</v>
      </c>
      <c r="O706" s="7">
        <v>0</v>
      </c>
      <c r="P706" s="7">
        <f>SUM(dane3[[#This Row],[RoomService]:[VRDeck]])</f>
        <v>1270</v>
      </c>
      <c r="Q706" t="s">
        <v>2114</v>
      </c>
      <c r="R706" t="b">
        <v>0</v>
      </c>
    </row>
    <row r="707" spans="1:18" x14ac:dyDescent="0.3">
      <c r="A707" t="s">
        <v>1943</v>
      </c>
      <c r="B707">
        <f>MID(dane3[[#This Row],[PassengerId]],1,4)+0</f>
        <v>740</v>
      </c>
      <c r="C707" t="s">
        <v>14</v>
      </c>
      <c r="D707" t="b">
        <v>0</v>
      </c>
      <c r="E707" t="s">
        <v>1944</v>
      </c>
      <c r="F707" t="str">
        <f>MID($E707,1,1)</f>
        <v>C</v>
      </c>
      <c r="G707" t="str">
        <f>IFERROR(MID($E707,SEARCH("/",$E707,SEARCH("/",$E707)+1)+1,1),"")</f>
        <v>P</v>
      </c>
      <c r="H707" t="s">
        <v>46</v>
      </c>
      <c r="I707">
        <v>67</v>
      </c>
      <c r="J707" t="b">
        <v>0</v>
      </c>
      <c r="K707" s="7">
        <v>76</v>
      </c>
      <c r="L707" s="7">
        <v>16</v>
      </c>
      <c r="M707" s="7">
        <v>0</v>
      </c>
      <c r="N707" s="7">
        <v>2247</v>
      </c>
      <c r="O707" s="7">
        <v>1166</v>
      </c>
      <c r="P707" s="7">
        <f>SUM(dane3[[#This Row],[RoomService]:[VRDeck]])</f>
        <v>3505</v>
      </c>
      <c r="Q707" t="s">
        <v>1945</v>
      </c>
      <c r="R707" t="b">
        <v>0</v>
      </c>
    </row>
    <row r="708" spans="1:18" x14ac:dyDescent="0.3">
      <c r="A708" t="s">
        <v>1946</v>
      </c>
      <c r="B708">
        <f>MID(dane3[[#This Row],[PassengerId]],1,4)+0</f>
        <v>740</v>
      </c>
      <c r="C708" t="s">
        <v>14</v>
      </c>
      <c r="D708" t="b">
        <v>1</v>
      </c>
      <c r="E708" t="s">
        <v>1944</v>
      </c>
      <c r="F708" t="str">
        <f>MID($E708,1,1)</f>
        <v>C</v>
      </c>
      <c r="G708" t="str">
        <f>IFERROR(MID($E708,SEARCH("/",$E708,SEARCH("/",$E708)+1)+1,1),"")</f>
        <v>P</v>
      </c>
      <c r="H708" t="s">
        <v>46</v>
      </c>
      <c r="I708">
        <v>14</v>
      </c>
      <c r="J708" t="b">
        <v>0</v>
      </c>
      <c r="K708" s="7">
        <v>0</v>
      </c>
      <c r="L708" s="7">
        <v>0</v>
      </c>
      <c r="M708" s="7">
        <v>0</v>
      </c>
      <c r="N708" s="7">
        <v>0</v>
      </c>
      <c r="O708" s="7">
        <v>0</v>
      </c>
      <c r="P708" s="7">
        <f>SUM(dane3[[#This Row],[RoomService]:[VRDeck]])</f>
        <v>0</v>
      </c>
      <c r="Q708" t="s">
        <v>1947</v>
      </c>
      <c r="R708" t="b">
        <v>1</v>
      </c>
    </row>
    <row r="709" spans="1:18" x14ac:dyDescent="0.3">
      <c r="A709" t="s">
        <v>1948</v>
      </c>
      <c r="B709">
        <f>MID(dane3[[#This Row],[PassengerId]],1,4)+0</f>
        <v>740</v>
      </c>
      <c r="C709" t="s">
        <v>14</v>
      </c>
      <c r="D709" t="b">
        <v>0</v>
      </c>
      <c r="E709" t="s">
        <v>1944</v>
      </c>
      <c r="F709" t="str">
        <f>MID($E709,1,1)</f>
        <v>C</v>
      </c>
      <c r="G709" t="str">
        <f>IFERROR(MID($E709,SEARCH("/",$E709,SEARCH("/",$E709)+1)+1,1),"")</f>
        <v>P</v>
      </c>
      <c r="H709" t="s">
        <v>16</v>
      </c>
      <c r="I709">
        <v>41</v>
      </c>
      <c r="J709" t="b">
        <v>0</v>
      </c>
      <c r="K709" s="7">
        <v>3594</v>
      </c>
      <c r="L709" s="7">
        <v>3425</v>
      </c>
      <c r="M709" s="7">
        <v>0</v>
      </c>
      <c r="N709" s="7">
        <v>0</v>
      </c>
      <c r="O709" s="7">
        <v>58</v>
      </c>
      <c r="P709" s="7">
        <f>SUM(dane3[[#This Row],[RoomService]:[VRDeck]])</f>
        <v>7077</v>
      </c>
      <c r="Q709" t="s">
        <v>1949</v>
      </c>
      <c r="R709" t="b">
        <v>0</v>
      </c>
    </row>
    <row r="710" spans="1:18" x14ac:dyDescent="0.3">
      <c r="A710" t="s">
        <v>1950</v>
      </c>
      <c r="B710">
        <f>MID(dane3[[#This Row],[PassengerId]],1,4)+0</f>
        <v>743</v>
      </c>
      <c r="C710" t="s">
        <v>19</v>
      </c>
      <c r="D710" t="b">
        <v>1</v>
      </c>
      <c r="E710" t="s">
        <v>1951</v>
      </c>
      <c r="F710" t="str">
        <f>MID($E710,1,1)</f>
        <v>G</v>
      </c>
      <c r="G710" t="str">
        <f>IFERROR(MID($E710,SEARCH("/",$E710,SEARCH("/",$E710)+1)+1,1),"")</f>
        <v>S</v>
      </c>
      <c r="H710" t="s">
        <v>16</v>
      </c>
      <c r="I710">
        <v>14</v>
      </c>
      <c r="J710" t="b">
        <v>0</v>
      </c>
      <c r="K710" s="7">
        <v>0</v>
      </c>
      <c r="L710" s="7">
        <v>0</v>
      </c>
      <c r="M710" s="7">
        <v>0</v>
      </c>
      <c r="N710" s="7">
        <v>0</v>
      </c>
      <c r="O710" s="7">
        <v>0</v>
      </c>
      <c r="P710" s="7">
        <f>SUM(dane3[[#This Row],[RoomService]:[VRDeck]])</f>
        <v>0</v>
      </c>
      <c r="Q710" t="s">
        <v>1952</v>
      </c>
      <c r="R710" t="b">
        <v>1</v>
      </c>
    </row>
    <row r="711" spans="1:18" x14ac:dyDescent="0.3">
      <c r="A711" t="s">
        <v>1953</v>
      </c>
      <c r="B711">
        <f>MID(dane3[[#This Row],[PassengerId]],1,4)+0</f>
        <v>746</v>
      </c>
      <c r="C711" t="s">
        <v>19</v>
      </c>
      <c r="D711" t="b">
        <v>1</v>
      </c>
      <c r="E711" t="s">
        <v>1954</v>
      </c>
      <c r="F711" t="str">
        <f>MID($E711,1,1)</f>
        <v>G</v>
      </c>
      <c r="G711" t="str">
        <f>IFERROR(MID($E711,SEARCH("/",$E711,SEARCH("/",$E711)+1)+1,1),"")</f>
        <v>S</v>
      </c>
      <c r="H711" t="s">
        <v>16</v>
      </c>
      <c r="I711">
        <v>19</v>
      </c>
      <c r="J711" t="b">
        <v>0</v>
      </c>
      <c r="K711" s="7">
        <v>0</v>
      </c>
      <c r="L711" s="7">
        <v>0</v>
      </c>
      <c r="M711" s="7">
        <v>0</v>
      </c>
      <c r="N711" s="7">
        <v>0</v>
      </c>
      <c r="O711" s="7">
        <v>0</v>
      </c>
      <c r="P711" s="7">
        <f>SUM(dane3[[#This Row],[RoomService]:[VRDeck]])</f>
        <v>0</v>
      </c>
      <c r="Q711" t="s">
        <v>1955</v>
      </c>
      <c r="R711" t="b">
        <v>0</v>
      </c>
    </row>
    <row r="712" spans="1:18" x14ac:dyDescent="0.3">
      <c r="A712" t="s">
        <v>1956</v>
      </c>
      <c r="B712">
        <f>MID(dane3[[#This Row],[PassengerId]],1,4)+0</f>
        <v>750</v>
      </c>
      <c r="C712" t="s">
        <v>19</v>
      </c>
      <c r="D712" t="b">
        <v>0</v>
      </c>
      <c r="E712" t="s">
        <v>1957</v>
      </c>
      <c r="F712" t="str">
        <f>MID($E712,1,1)</f>
        <v>F</v>
      </c>
      <c r="G712" t="str">
        <f>IFERROR(MID($E712,SEARCH("/",$E712,SEARCH("/",$E712)+1)+1,1),"")</f>
        <v>S</v>
      </c>
      <c r="H712" t="s">
        <v>46</v>
      </c>
      <c r="I712">
        <v>22</v>
      </c>
      <c r="J712" t="b">
        <v>0</v>
      </c>
      <c r="K712" s="7">
        <v>15</v>
      </c>
      <c r="L712" s="7">
        <v>142</v>
      </c>
      <c r="M712" s="7">
        <v>0</v>
      </c>
      <c r="N712" s="7">
        <v>41</v>
      </c>
      <c r="O712" s="7">
        <v>493</v>
      </c>
      <c r="P712" s="7">
        <f>SUM(dane3[[#This Row],[RoomService]:[VRDeck]])</f>
        <v>691</v>
      </c>
      <c r="Q712" t="s">
        <v>1958</v>
      </c>
      <c r="R712" t="b">
        <v>0</v>
      </c>
    </row>
    <row r="713" spans="1:18" x14ac:dyDescent="0.3">
      <c r="A713" t="s">
        <v>2491</v>
      </c>
      <c r="B713">
        <f>MID(dane3[[#This Row],[PassengerId]],1,4)+0</f>
        <v>979</v>
      </c>
      <c r="C713" t="s">
        <v>14</v>
      </c>
      <c r="D713" t="b">
        <v>0</v>
      </c>
      <c r="E713" t="s">
        <v>2492</v>
      </c>
      <c r="F713" t="str">
        <f>MID($E713,1,1)</f>
        <v>B</v>
      </c>
      <c r="G713" t="str">
        <f>IFERROR(MID($E713,SEARCH("/",$E713,SEARCH("/",$E713)+1)+1,1),"")</f>
        <v>S</v>
      </c>
      <c r="H713" t="s">
        <v>16</v>
      </c>
      <c r="I713">
        <v>44</v>
      </c>
      <c r="J713" t="b">
        <v>0</v>
      </c>
      <c r="K713" s="7">
        <v>0</v>
      </c>
      <c r="L713" s="7">
        <v>0</v>
      </c>
      <c r="M713" s="7">
        <v>0</v>
      </c>
      <c r="N713" s="7">
        <v>0</v>
      </c>
      <c r="O713" s="7">
        <v>0</v>
      </c>
      <c r="P713" s="7">
        <f>SUM(dane3[[#This Row],[RoomService]:[VRDeck]])</f>
        <v>0</v>
      </c>
      <c r="Q713" t="s">
        <v>2493</v>
      </c>
      <c r="R713" t="b">
        <v>1</v>
      </c>
    </row>
    <row r="714" spans="1:18" x14ac:dyDescent="0.3">
      <c r="A714" t="s">
        <v>1962</v>
      </c>
      <c r="B714">
        <f>MID(dane3[[#This Row],[PassengerId]],1,4)+0</f>
        <v>753</v>
      </c>
      <c r="C714" t="s">
        <v>14</v>
      </c>
      <c r="D714" t="b">
        <v>0</v>
      </c>
      <c r="E714" t="s">
        <v>1960</v>
      </c>
      <c r="F714" t="str">
        <f>MID($E714,1,1)</f>
        <v>A</v>
      </c>
      <c r="G714" t="str">
        <f>IFERROR(MID($E714,SEARCH("/",$E714,SEARCH("/",$E714)+1)+1,1),"")</f>
        <v>P</v>
      </c>
      <c r="H714" t="s">
        <v>46</v>
      </c>
      <c r="I714">
        <v>65</v>
      </c>
      <c r="J714" t="b">
        <v>0</v>
      </c>
      <c r="K714" s="7">
        <v>19</v>
      </c>
      <c r="L714" s="7">
        <v>1344</v>
      </c>
      <c r="M714" s="7">
        <v>4</v>
      </c>
      <c r="N714" s="7">
        <v>3190</v>
      </c>
      <c r="O714" s="7">
        <v>8</v>
      </c>
      <c r="P714" s="7">
        <f>SUM(dane3[[#This Row],[RoomService]:[VRDeck]])</f>
        <v>4565</v>
      </c>
      <c r="Q714" t="s">
        <v>23799</v>
      </c>
      <c r="R714" t="b">
        <v>0</v>
      </c>
    </row>
    <row r="715" spans="1:18" x14ac:dyDescent="0.3">
      <c r="A715" t="s">
        <v>1963</v>
      </c>
      <c r="B715">
        <f>MID(dane3[[#This Row],[PassengerId]],1,4)+0</f>
        <v>753</v>
      </c>
      <c r="C715" t="s">
        <v>14</v>
      </c>
      <c r="D715" t="b">
        <v>1</v>
      </c>
      <c r="E715" t="s">
        <v>39</v>
      </c>
      <c r="F715" t="s">
        <v>23759</v>
      </c>
      <c r="G715" t="str">
        <f>IFERROR(MID($E715,SEARCH("/",$E715,SEARCH("/",$E715)+1)+1,1),"")</f>
        <v/>
      </c>
      <c r="H715" t="s">
        <v>46</v>
      </c>
      <c r="I715">
        <v>42</v>
      </c>
      <c r="J715" t="b">
        <v>0</v>
      </c>
      <c r="K715" s="7">
        <v>0</v>
      </c>
      <c r="L715" s="7">
        <v>0</v>
      </c>
      <c r="M715" s="7">
        <v>0</v>
      </c>
      <c r="N715" s="7">
        <v>0</v>
      </c>
      <c r="O715" s="7">
        <v>0</v>
      </c>
      <c r="P715" s="7">
        <f>SUM(dane3[[#This Row],[RoomService]:[VRDeck]])</f>
        <v>0</v>
      </c>
      <c r="Q715" t="s">
        <v>1964</v>
      </c>
      <c r="R715" t="b">
        <v>1</v>
      </c>
    </row>
    <row r="716" spans="1:18" x14ac:dyDescent="0.3">
      <c r="A716" t="s">
        <v>1965</v>
      </c>
      <c r="B716">
        <f>MID(dane3[[#This Row],[PassengerId]],1,4)+0</f>
        <v>754</v>
      </c>
      <c r="C716" t="s">
        <v>14</v>
      </c>
      <c r="D716" t="b">
        <v>1</v>
      </c>
      <c r="E716" t="s">
        <v>1966</v>
      </c>
      <c r="F716" t="str">
        <f>MID($E716,1,1)</f>
        <v>D</v>
      </c>
      <c r="G716" t="str">
        <f>IFERROR(MID($E716,SEARCH("/",$E716,SEARCH("/",$E716)+1)+1,1),"")</f>
        <v>P</v>
      </c>
      <c r="H716" t="s">
        <v>46</v>
      </c>
      <c r="I716">
        <v>22</v>
      </c>
      <c r="J716" t="b">
        <v>0</v>
      </c>
      <c r="K716" s="7">
        <v>0</v>
      </c>
      <c r="L716" s="7">
        <v>0</v>
      </c>
      <c r="M716" s="7">
        <v>0</v>
      </c>
      <c r="N716" s="7">
        <v>0</v>
      </c>
      <c r="O716" s="7">
        <v>0</v>
      </c>
      <c r="P716" s="7">
        <f>SUM(dane3[[#This Row],[RoomService]:[VRDeck]])</f>
        <v>0</v>
      </c>
      <c r="Q716" t="s">
        <v>1967</v>
      </c>
      <c r="R716" t="b">
        <v>1</v>
      </c>
    </row>
    <row r="717" spans="1:18" x14ac:dyDescent="0.3">
      <c r="A717" t="s">
        <v>1968</v>
      </c>
      <c r="B717">
        <f>MID(dane3[[#This Row],[PassengerId]],1,4)+0</f>
        <v>756</v>
      </c>
      <c r="C717" t="s">
        <v>14</v>
      </c>
      <c r="D717" t="b">
        <v>1</v>
      </c>
      <c r="E717" t="s">
        <v>1969</v>
      </c>
      <c r="F717" t="str">
        <f>MID($E717,1,1)</f>
        <v>B</v>
      </c>
      <c r="G717" t="str">
        <f>IFERROR(MID($E717,SEARCH("/",$E717,SEARCH("/",$E717)+1)+1,1),"")</f>
        <v>S</v>
      </c>
      <c r="H717" t="s">
        <v>46</v>
      </c>
      <c r="I717">
        <v>54</v>
      </c>
      <c r="J717" t="b">
        <v>0</v>
      </c>
      <c r="K717" s="7">
        <v>0</v>
      </c>
      <c r="L717" s="7">
        <v>0</v>
      </c>
      <c r="M717" s="7">
        <v>0</v>
      </c>
      <c r="N717" s="7">
        <v>0</v>
      </c>
      <c r="O717" s="7">
        <v>0</v>
      </c>
      <c r="P717" s="7">
        <f>SUM(dane3[[#This Row],[RoomService]:[VRDeck]])</f>
        <v>0</v>
      </c>
      <c r="Q717" t="s">
        <v>1970</v>
      </c>
      <c r="R717" t="b">
        <v>1</v>
      </c>
    </row>
    <row r="718" spans="1:18" x14ac:dyDescent="0.3">
      <c r="A718" t="s">
        <v>1971</v>
      </c>
      <c r="B718">
        <f>MID(dane3[[#This Row],[PassengerId]],1,4)+0</f>
        <v>756</v>
      </c>
      <c r="C718" t="s">
        <v>14</v>
      </c>
      <c r="D718" t="b">
        <v>0</v>
      </c>
      <c r="E718" t="s">
        <v>1969</v>
      </c>
      <c r="F718" t="str">
        <f>MID($E718,1,1)</f>
        <v>B</v>
      </c>
      <c r="G718" t="str">
        <f>IFERROR(MID($E718,SEARCH("/",$E718,SEARCH("/",$E718)+1)+1,1),"")</f>
        <v>S</v>
      </c>
      <c r="H718" t="s">
        <v>16</v>
      </c>
      <c r="I718">
        <v>34</v>
      </c>
      <c r="J718" t="b">
        <v>0</v>
      </c>
      <c r="K718" s="7">
        <v>47</v>
      </c>
      <c r="L718" s="7">
        <v>287</v>
      </c>
      <c r="M718" s="7">
        <v>0</v>
      </c>
      <c r="N718" s="7">
        <v>4302</v>
      </c>
      <c r="O718" s="7">
        <v>0</v>
      </c>
      <c r="P718" s="7">
        <f>SUM(dane3[[#This Row],[RoomService]:[VRDeck]])</f>
        <v>4636</v>
      </c>
      <c r="Q718" t="s">
        <v>1972</v>
      </c>
      <c r="R718" t="b">
        <v>0</v>
      </c>
    </row>
    <row r="719" spans="1:18" x14ac:dyDescent="0.3">
      <c r="A719" t="s">
        <v>1973</v>
      </c>
      <c r="B719">
        <f>MID(dane3[[#This Row],[PassengerId]],1,4)+0</f>
        <v>756</v>
      </c>
      <c r="C719" t="s">
        <v>14</v>
      </c>
      <c r="D719" t="b">
        <v>1</v>
      </c>
      <c r="E719" t="s">
        <v>1969</v>
      </c>
      <c r="F719" t="str">
        <f>MID($E719,1,1)</f>
        <v>B</v>
      </c>
      <c r="G719" t="str">
        <f>IFERROR(MID($E719,SEARCH("/",$E719,SEARCH("/",$E719)+1)+1,1),"")</f>
        <v>S</v>
      </c>
      <c r="H719" t="s">
        <v>16</v>
      </c>
      <c r="I719">
        <v>27</v>
      </c>
      <c r="J719" t="b">
        <v>0</v>
      </c>
      <c r="K719" s="7">
        <v>0</v>
      </c>
      <c r="L719" s="7">
        <v>0</v>
      </c>
      <c r="M719" s="7">
        <v>0</v>
      </c>
      <c r="N719" s="7">
        <v>0</v>
      </c>
      <c r="O719" s="7">
        <v>0</v>
      </c>
      <c r="P719" s="7">
        <f>SUM(dane3[[#This Row],[RoomService]:[VRDeck]])</f>
        <v>0</v>
      </c>
      <c r="Q719" t="s">
        <v>1974</v>
      </c>
      <c r="R719" t="b">
        <v>1</v>
      </c>
    </row>
    <row r="720" spans="1:18" x14ac:dyDescent="0.3">
      <c r="A720" t="s">
        <v>15644</v>
      </c>
      <c r="B720">
        <f>MID(dane3[[#This Row],[PassengerId]],1,4)+0</f>
        <v>6070</v>
      </c>
      <c r="C720" t="s">
        <v>53</v>
      </c>
      <c r="D720" t="b">
        <v>0</v>
      </c>
      <c r="E720" t="s">
        <v>15645</v>
      </c>
      <c r="F720" t="str">
        <f>MID($E720,1,1)</f>
        <v>D</v>
      </c>
      <c r="G720" t="str">
        <f>IFERROR(MID($E720,SEARCH("/",$E720,SEARCH("/",$E720)+1)+1,1),"")</f>
        <v>S</v>
      </c>
      <c r="H720" t="s">
        <v>16</v>
      </c>
      <c r="I720">
        <v>49</v>
      </c>
      <c r="J720" t="b">
        <v>0</v>
      </c>
      <c r="K720" s="7">
        <v>2209</v>
      </c>
      <c r="L720" s="7">
        <v>42</v>
      </c>
      <c r="M720" s="7">
        <v>109</v>
      </c>
      <c r="N720" s="7">
        <v>23</v>
      </c>
      <c r="O720" s="7">
        <v>0</v>
      </c>
      <c r="P720" s="7">
        <f>SUM(dane3[[#This Row],[RoomService]:[VRDeck]])</f>
        <v>2383</v>
      </c>
      <c r="Q720" t="s">
        <v>15646</v>
      </c>
      <c r="R720" t="b">
        <v>0</v>
      </c>
    </row>
    <row r="721" spans="1:18" x14ac:dyDescent="0.3">
      <c r="A721" t="s">
        <v>5656</v>
      </c>
      <c r="B721">
        <f>MID(dane3[[#This Row],[PassengerId]],1,4)+0</f>
        <v>2215</v>
      </c>
      <c r="C721" t="s">
        <v>14</v>
      </c>
      <c r="D721" t="b">
        <v>0</v>
      </c>
      <c r="E721" t="s">
        <v>5651</v>
      </c>
      <c r="F721" t="str">
        <f>MID($E721,1,1)</f>
        <v>A</v>
      </c>
      <c r="G721" t="str">
        <f>IFERROR(MID($E721,SEARCH("/",$E721,SEARCH("/",$E721)+1)+1,1),"")</f>
        <v>S</v>
      </c>
      <c r="H721" t="s">
        <v>16</v>
      </c>
      <c r="I721">
        <v>36</v>
      </c>
      <c r="J721" t="b">
        <v>0</v>
      </c>
      <c r="K721" s="7">
        <v>0</v>
      </c>
      <c r="L721" s="7">
        <v>3206</v>
      </c>
      <c r="M721" s="7">
        <v>0</v>
      </c>
      <c r="N721" s="7">
        <v>698</v>
      </c>
      <c r="O721" s="7">
        <v>72</v>
      </c>
      <c r="P721" s="7">
        <f>SUM(dane3[[#This Row],[RoomService]:[VRDeck]])</f>
        <v>3976</v>
      </c>
      <c r="Q721" t="s">
        <v>5657</v>
      </c>
      <c r="R721" t="b">
        <v>0</v>
      </c>
    </row>
    <row r="722" spans="1:18" x14ac:dyDescent="0.3">
      <c r="A722" t="s">
        <v>1981</v>
      </c>
      <c r="B722">
        <f>MID(dane3[[#This Row],[PassengerId]],1,4)+0</f>
        <v>762</v>
      </c>
      <c r="C722" t="s">
        <v>19</v>
      </c>
      <c r="D722" t="b">
        <v>1</v>
      </c>
      <c r="E722" t="s">
        <v>1982</v>
      </c>
      <c r="F722" t="str">
        <f>MID($E722,1,1)</f>
        <v>G</v>
      </c>
      <c r="G722" t="str">
        <f>IFERROR(MID($E722,SEARCH("/",$E722,SEARCH("/",$E722)+1)+1,1),"")</f>
        <v>S</v>
      </c>
      <c r="H722" t="s">
        <v>32</v>
      </c>
      <c r="I722">
        <v>30</v>
      </c>
      <c r="J722" t="b">
        <v>0</v>
      </c>
      <c r="K722" s="7">
        <v>0</v>
      </c>
      <c r="L722" s="7">
        <v>0</v>
      </c>
      <c r="M722" s="7">
        <v>0</v>
      </c>
      <c r="N722" s="7">
        <v>0</v>
      </c>
      <c r="O722" s="7">
        <v>0</v>
      </c>
      <c r="P722" s="7">
        <f>SUM(dane3[[#This Row],[RoomService]:[VRDeck]])</f>
        <v>0</v>
      </c>
      <c r="Q722" t="s">
        <v>1983</v>
      </c>
      <c r="R722" t="b">
        <v>0</v>
      </c>
    </row>
    <row r="723" spans="1:18" x14ac:dyDescent="0.3">
      <c r="A723" t="s">
        <v>1984</v>
      </c>
      <c r="B723">
        <f>MID(dane3[[#This Row],[PassengerId]],1,4)+0</f>
        <v>764</v>
      </c>
      <c r="C723" t="s">
        <v>19</v>
      </c>
      <c r="D723" t="b">
        <v>1</v>
      </c>
      <c r="E723" t="s">
        <v>1985</v>
      </c>
      <c r="F723" t="str">
        <f>MID($E723,1,1)</f>
        <v>G</v>
      </c>
      <c r="G723" t="str">
        <f>IFERROR(MID($E723,SEARCH("/",$E723,SEARCH("/",$E723)+1)+1,1),"")</f>
        <v>S</v>
      </c>
      <c r="H723" t="s">
        <v>16</v>
      </c>
      <c r="I723">
        <v>22</v>
      </c>
      <c r="J723" t="b">
        <v>0</v>
      </c>
      <c r="K723" s="7">
        <v>0</v>
      </c>
      <c r="L723" s="7">
        <v>0</v>
      </c>
      <c r="M723" s="7">
        <v>0</v>
      </c>
      <c r="N723" s="7">
        <v>0</v>
      </c>
      <c r="O723" s="7">
        <v>0</v>
      </c>
      <c r="P723" s="7">
        <f>SUM(dane3[[#This Row],[RoomService]:[VRDeck]])</f>
        <v>0</v>
      </c>
      <c r="Q723" t="s">
        <v>1986</v>
      </c>
      <c r="R723" t="b">
        <v>0</v>
      </c>
    </row>
    <row r="724" spans="1:18" x14ac:dyDescent="0.3">
      <c r="A724" t="s">
        <v>6430</v>
      </c>
      <c r="B724">
        <f>MID(dane3[[#This Row],[PassengerId]],1,4)+0</f>
        <v>2532</v>
      </c>
      <c r="C724" t="s">
        <v>53</v>
      </c>
      <c r="D724" t="b">
        <v>0</v>
      </c>
      <c r="E724" t="s">
        <v>6431</v>
      </c>
      <c r="F724" t="str">
        <f>MID($E724,1,1)</f>
        <v>F</v>
      </c>
      <c r="G724" t="str">
        <f>IFERROR(MID($E724,SEARCH("/",$E724,SEARCH("/",$E724)+1)+1,1),"")</f>
        <v>S</v>
      </c>
      <c r="H724" t="s">
        <v>16</v>
      </c>
      <c r="I724">
        <v>24</v>
      </c>
      <c r="J724" t="b">
        <v>0</v>
      </c>
      <c r="K724" s="7">
        <v>737</v>
      </c>
      <c r="L724" s="7">
        <v>37</v>
      </c>
      <c r="M724" s="7">
        <v>1682</v>
      </c>
      <c r="N724" s="7">
        <v>0</v>
      </c>
      <c r="O724" s="7">
        <v>0</v>
      </c>
      <c r="P724" s="7">
        <f>SUM(dane3[[#This Row],[RoomService]:[VRDeck]])</f>
        <v>2456</v>
      </c>
      <c r="Q724" t="s">
        <v>6432</v>
      </c>
      <c r="R724" t="b">
        <v>0</v>
      </c>
    </row>
    <row r="725" spans="1:18" x14ac:dyDescent="0.3">
      <c r="A725" t="s">
        <v>19223</v>
      </c>
      <c r="B725">
        <f>MID(dane3[[#This Row],[PassengerId]],1,4)+0</f>
        <v>7495</v>
      </c>
      <c r="C725" t="s">
        <v>53</v>
      </c>
      <c r="D725" t="b">
        <v>0</v>
      </c>
      <c r="E725" t="s">
        <v>19224</v>
      </c>
      <c r="F725" t="str">
        <f>MID($E725,1,1)</f>
        <v>F</v>
      </c>
      <c r="G725" t="str">
        <f>IFERROR(MID($E725,SEARCH("/",$E725,SEARCH("/",$E725)+1)+1,1),"")</f>
        <v>S</v>
      </c>
      <c r="H725" t="s">
        <v>16</v>
      </c>
      <c r="I725">
        <v>45</v>
      </c>
      <c r="J725" t="b">
        <v>0</v>
      </c>
      <c r="K725" s="7">
        <v>2</v>
      </c>
      <c r="L725" s="7">
        <v>36</v>
      </c>
      <c r="M725" s="7">
        <v>1110</v>
      </c>
      <c r="N725" s="7">
        <v>9</v>
      </c>
      <c r="O725" s="7">
        <v>0</v>
      </c>
      <c r="P725" s="7">
        <f>SUM(dane3[[#This Row],[RoomService]:[VRDeck]])</f>
        <v>1157</v>
      </c>
      <c r="Q725" t="s">
        <v>19225</v>
      </c>
      <c r="R725" t="b">
        <v>0</v>
      </c>
    </row>
    <row r="726" spans="1:18" x14ac:dyDescent="0.3">
      <c r="A726" t="s">
        <v>1992</v>
      </c>
      <c r="B726">
        <f>MID(dane3[[#This Row],[PassengerId]],1,4)+0</f>
        <v>767</v>
      </c>
      <c r="C726" t="s">
        <v>19</v>
      </c>
      <c r="D726" t="b">
        <v>0</v>
      </c>
      <c r="E726" t="s">
        <v>1993</v>
      </c>
      <c r="F726" t="str">
        <f>MID($E726,1,1)</f>
        <v>G</v>
      </c>
      <c r="G726" t="str">
        <f>IFERROR(MID($E726,SEARCH("/",$E726,SEARCH("/",$E726)+1)+1,1),"")</f>
        <v>S</v>
      </c>
      <c r="H726" t="s">
        <v>16</v>
      </c>
      <c r="I726">
        <v>49</v>
      </c>
      <c r="J726" t="b">
        <v>0</v>
      </c>
      <c r="K726" s="7">
        <v>0</v>
      </c>
      <c r="L726" s="7">
        <v>6</v>
      </c>
      <c r="M726" s="7">
        <v>679</v>
      </c>
      <c r="N726" s="7">
        <v>15</v>
      </c>
      <c r="O726" s="7">
        <v>187</v>
      </c>
      <c r="P726" s="7">
        <f>SUM(dane3[[#This Row],[RoomService]:[VRDeck]])</f>
        <v>887</v>
      </c>
      <c r="Q726" t="s">
        <v>1994</v>
      </c>
      <c r="R726" t="b">
        <v>0</v>
      </c>
    </row>
    <row r="727" spans="1:18" x14ac:dyDescent="0.3">
      <c r="A727" t="s">
        <v>1995</v>
      </c>
      <c r="B727">
        <f>MID(dane3[[#This Row],[PassengerId]],1,4)+0</f>
        <v>768</v>
      </c>
      <c r="C727" t="s">
        <v>14</v>
      </c>
      <c r="D727" t="b">
        <v>0</v>
      </c>
      <c r="E727" t="s">
        <v>1996</v>
      </c>
      <c r="F727" t="str">
        <f>MID($E727,1,1)</f>
        <v>B</v>
      </c>
      <c r="G727" t="str">
        <f>IFERROR(MID($E727,SEARCH("/",$E727,SEARCH("/",$E727)+1)+1,1),"")</f>
        <v>P</v>
      </c>
      <c r="H727" t="s">
        <v>46</v>
      </c>
      <c r="I727">
        <v>36</v>
      </c>
      <c r="J727" t="b">
        <v>0</v>
      </c>
      <c r="K727" s="7">
        <v>29</v>
      </c>
      <c r="L727" s="7">
        <v>12180</v>
      </c>
      <c r="M727" s="7">
        <v>0</v>
      </c>
      <c r="N727" s="7">
        <v>93</v>
      </c>
      <c r="O727" s="7">
        <v>17306</v>
      </c>
      <c r="P727" s="7">
        <f>SUM(dane3[[#This Row],[RoomService]:[VRDeck]])</f>
        <v>29608</v>
      </c>
      <c r="Q727" t="s">
        <v>1997</v>
      </c>
      <c r="R727" t="b">
        <v>0</v>
      </c>
    </row>
    <row r="728" spans="1:18" x14ac:dyDescent="0.3">
      <c r="A728" t="s">
        <v>1998</v>
      </c>
      <c r="B728">
        <f>MID(dane3[[#This Row],[PassengerId]],1,4)+0</f>
        <v>768</v>
      </c>
      <c r="C728" t="s">
        <v>14</v>
      </c>
      <c r="D728" t="b">
        <v>1</v>
      </c>
      <c r="E728" t="s">
        <v>1996</v>
      </c>
      <c r="F728" t="str">
        <f>MID($E728,1,1)</f>
        <v>B</v>
      </c>
      <c r="G728" t="str">
        <f>IFERROR(MID($E728,SEARCH("/",$E728,SEARCH("/",$E728)+1)+1,1),"")</f>
        <v>P</v>
      </c>
      <c r="H728" t="s">
        <v>16</v>
      </c>
      <c r="I728">
        <v>31</v>
      </c>
      <c r="J728" t="b">
        <v>0</v>
      </c>
      <c r="K728" s="7">
        <v>0</v>
      </c>
      <c r="L728" s="7">
        <v>0</v>
      </c>
      <c r="M728" s="7">
        <v>0</v>
      </c>
      <c r="N728" s="7">
        <v>0</v>
      </c>
      <c r="O728" s="7">
        <v>0</v>
      </c>
      <c r="P728" s="7">
        <f>SUM(dane3[[#This Row],[RoomService]:[VRDeck]])</f>
        <v>0</v>
      </c>
      <c r="Q728" t="s">
        <v>1999</v>
      </c>
      <c r="R728" t="b">
        <v>1</v>
      </c>
    </row>
    <row r="729" spans="1:18" x14ac:dyDescent="0.3">
      <c r="A729" t="s">
        <v>2000</v>
      </c>
      <c r="B729">
        <f>MID(dane3[[#This Row],[PassengerId]],1,4)+0</f>
        <v>769</v>
      </c>
      <c r="C729" t="s">
        <v>14</v>
      </c>
      <c r="D729" t="b">
        <v>1</v>
      </c>
      <c r="E729" t="s">
        <v>2001</v>
      </c>
      <c r="F729" t="str">
        <f>MID($E729,1,1)</f>
        <v>B</v>
      </c>
      <c r="G729" t="str">
        <f>IFERROR(MID($E729,SEARCH("/",$E729,SEARCH("/",$E729)+1)+1,1),"")</f>
        <v>S</v>
      </c>
      <c r="H729" t="s">
        <v>46</v>
      </c>
      <c r="I729">
        <v>54</v>
      </c>
      <c r="J729" t="b">
        <v>0</v>
      </c>
      <c r="K729" s="7">
        <v>0</v>
      </c>
      <c r="L729" s="7">
        <v>0</v>
      </c>
      <c r="M729" s="7">
        <v>0</v>
      </c>
      <c r="N729" s="7">
        <v>0</v>
      </c>
      <c r="O729" s="7">
        <v>0</v>
      </c>
      <c r="P729" s="7">
        <f>SUM(dane3[[#This Row],[RoomService]:[VRDeck]])</f>
        <v>0</v>
      </c>
      <c r="Q729" t="s">
        <v>2002</v>
      </c>
      <c r="R729" t="b">
        <v>1</v>
      </c>
    </row>
    <row r="730" spans="1:18" x14ac:dyDescent="0.3">
      <c r="A730" t="s">
        <v>2003</v>
      </c>
      <c r="B730">
        <f>MID(dane3[[#This Row],[PassengerId]],1,4)+0</f>
        <v>770</v>
      </c>
      <c r="C730" t="s">
        <v>19</v>
      </c>
      <c r="D730" t="b">
        <v>1</v>
      </c>
      <c r="E730" t="s">
        <v>2004</v>
      </c>
      <c r="F730" t="str">
        <f>MID($E730,1,1)</f>
        <v>G</v>
      </c>
      <c r="G730" t="str">
        <f>IFERROR(MID($E730,SEARCH("/",$E730,SEARCH("/",$E730)+1)+1,1),"")</f>
        <v>S</v>
      </c>
      <c r="H730" t="s">
        <v>16</v>
      </c>
      <c r="I730">
        <v>0</v>
      </c>
      <c r="J730" t="b">
        <v>0</v>
      </c>
      <c r="K730" s="7">
        <v>0</v>
      </c>
      <c r="L730" s="7">
        <v>0</v>
      </c>
      <c r="M730" s="7">
        <v>0</v>
      </c>
      <c r="N730" s="7">
        <v>0</v>
      </c>
      <c r="O730" s="7">
        <v>0</v>
      </c>
      <c r="P730" s="7">
        <f>SUM(dane3[[#This Row],[RoomService]:[VRDeck]])</f>
        <v>0</v>
      </c>
      <c r="Q730" t="s">
        <v>2005</v>
      </c>
      <c r="R730" t="b">
        <v>0</v>
      </c>
    </row>
    <row r="731" spans="1:18" x14ac:dyDescent="0.3">
      <c r="A731" t="s">
        <v>2006</v>
      </c>
      <c r="B731">
        <f>MID(dane3[[#This Row],[PassengerId]],1,4)+0</f>
        <v>770</v>
      </c>
      <c r="C731" t="s">
        <v>19</v>
      </c>
      <c r="D731" t="b">
        <v>0</v>
      </c>
      <c r="E731" t="s">
        <v>2004</v>
      </c>
      <c r="F731" t="str">
        <f>MID($E731,1,1)</f>
        <v>G</v>
      </c>
      <c r="G731" t="str">
        <f>IFERROR(MID($E731,SEARCH("/",$E731,SEARCH("/",$E731)+1)+1,1),"")</f>
        <v>S</v>
      </c>
      <c r="H731" t="s">
        <v>16</v>
      </c>
      <c r="I731">
        <v>24</v>
      </c>
      <c r="J731" t="b">
        <v>0</v>
      </c>
      <c r="K731" s="7">
        <v>0</v>
      </c>
      <c r="L731" s="7">
        <v>715</v>
      </c>
      <c r="M731" s="7">
        <v>0</v>
      </c>
      <c r="N731" s="7">
        <v>170</v>
      </c>
      <c r="O731" s="7">
        <v>0</v>
      </c>
      <c r="P731" s="7">
        <f>SUM(dane3[[#This Row],[RoomService]:[VRDeck]])</f>
        <v>885</v>
      </c>
      <c r="Q731" t="s">
        <v>2007</v>
      </c>
      <c r="R731" t="b">
        <v>0</v>
      </c>
    </row>
    <row r="732" spans="1:18" x14ac:dyDescent="0.3">
      <c r="A732" t="s">
        <v>2008</v>
      </c>
      <c r="B732">
        <f>MID(dane3[[#This Row],[PassengerId]],1,4)+0</f>
        <v>770</v>
      </c>
      <c r="C732" t="s">
        <v>19</v>
      </c>
      <c r="D732" t="b">
        <v>0</v>
      </c>
      <c r="E732" t="s">
        <v>2004</v>
      </c>
      <c r="F732" t="str">
        <f>MID($E732,1,1)</f>
        <v>G</v>
      </c>
      <c r="G732" t="str">
        <f>IFERROR(MID($E732,SEARCH("/",$E732,SEARCH("/",$E732)+1)+1,1),"")</f>
        <v>S</v>
      </c>
      <c r="H732" t="s">
        <v>16</v>
      </c>
      <c r="I732">
        <v>54</v>
      </c>
      <c r="J732" t="b">
        <v>0</v>
      </c>
      <c r="K732" s="7">
        <v>0</v>
      </c>
      <c r="L732" s="7">
        <v>0</v>
      </c>
      <c r="M732" s="7">
        <v>0</v>
      </c>
      <c r="N732" s="7">
        <v>0</v>
      </c>
      <c r="O732" s="7">
        <v>0</v>
      </c>
      <c r="P732" s="7">
        <f>SUM(dane3[[#This Row],[RoomService]:[VRDeck]])</f>
        <v>0</v>
      </c>
      <c r="Q732" t="s">
        <v>2009</v>
      </c>
      <c r="R732" t="b">
        <v>0</v>
      </c>
    </row>
    <row r="733" spans="1:18" x14ac:dyDescent="0.3">
      <c r="A733" t="s">
        <v>2010</v>
      </c>
      <c r="B733">
        <f>MID(dane3[[#This Row],[PassengerId]],1,4)+0</f>
        <v>770</v>
      </c>
      <c r="C733" t="s">
        <v>19</v>
      </c>
      <c r="D733" t="b">
        <v>1</v>
      </c>
      <c r="E733" t="s">
        <v>2004</v>
      </c>
      <c r="F733" t="str">
        <f>MID($E733,1,1)</f>
        <v>G</v>
      </c>
      <c r="G733" t="str">
        <f>IFERROR(MID($E733,SEARCH("/",$E733,SEARCH("/",$E733)+1)+1,1),"")</f>
        <v>S</v>
      </c>
      <c r="H733" t="s">
        <v>32</v>
      </c>
      <c r="I733">
        <v>10</v>
      </c>
      <c r="J733" t="b">
        <v>0</v>
      </c>
      <c r="K733" s="7">
        <v>0</v>
      </c>
      <c r="L733" s="7">
        <v>0</v>
      </c>
      <c r="M733" s="7">
        <v>0</v>
      </c>
      <c r="N733" s="7">
        <v>0</v>
      </c>
      <c r="O733" s="7">
        <v>0</v>
      </c>
      <c r="P733" s="7">
        <f>SUM(dane3[[#This Row],[RoomService]:[VRDeck]])</f>
        <v>0</v>
      </c>
      <c r="Q733" t="s">
        <v>2011</v>
      </c>
      <c r="R733" t="b">
        <v>0</v>
      </c>
    </row>
    <row r="734" spans="1:18" x14ac:dyDescent="0.3">
      <c r="A734" t="s">
        <v>2012</v>
      </c>
      <c r="B734">
        <f>MID(dane3[[#This Row],[PassengerId]],1,4)+0</f>
        <v>770</v>
      </c>
      <c r="C734" t="s">
        <v>19</v>
      </c>
      <c r="D734" t="b">
        <v>0</v>
      </c>
      <c r="E734" t="s">
        <v>2004</v>
      </c>
      <c r="F734" t="str">
        <f>MID($E734,1,1)</f>
        <v>G</v>
      </c>
      <c r="G734" t="str">
        <f>IFERROR(MID($E734,SEARCH("/",$E734,SEARCH("/",$E734)+1)+1,1),"")</f>
        <v>S</v>
      </c>
      <c r="H734" t="s">
        <v>46</v>
      </c>
      <c r="I734">
        <v>0</v>
      </c>
      <c r="J734" t="b">
        <v>0</v>
      </c>
      <c r="K734" s="7">
        <v>0</v>
      </c>
      <c r="L734" s="7">
        <v>0</v>
      </c>
      <c r="M734" s="7">
        <v>0</v>
      </c>
      <c r="N734" s="7">
        <v>0</v>
      </c>
      <c r="O734" s="7">
        <v>0</v>
      </c>
      <c r="P734" s="7">
        <f>SUM(dane3[[#This Row],[RoomService]:[VRDeck]])</f>
        <v>0</v>
      </c>
      <c r="Q734" t="s">
        <v>2013</v>
      </c>
      <c r="R734" t="b">
        <v>1</v>
      </c>
    </row>
    <row r="735" spans="1:18" x14ac:dyDescent="0.3">
      <c r="A735" t="s">
        <v>2014</v>
      </c>
      <c r="B735">
        <f>MID(dane3[[#This Row],[PassengerId]],1,4)+0</f>
        <v>770</v>
      </c>
      <c r="C735" t="s">
        <v>19</v>
      </c>
      <c r="D735" t="b">
        <v>1</v>
      </c>
      <c r="E735" t="s">
        <v>2004</v>
      </c>
      <c r="F735" t="str">
        <f>MID($E735,1,1)</f>
        <v>G</v>
      </c>
      <c r="G735" t="str">
        <f>IFERROR(MID($E735,SEARCH("/",$E735,SEARCH("/",$E735)+1)+1,1),"")</f>
        <v>S</v>
      </c>
      <c r="H735" t="s">
        <v>32</v>
      </c>
      <c r="I735">
        <v>7</v>
      </c>
      <c r="J735" t="b">
        <v>0</v>
      </c>
      <c r="K735" s="7">
        <v>0</v>
      </c>
      <c r="L735" s="7">
        <v>0</v>
      </c>
      <c r="M735" s="7">
        <v>0</v>
      </c>
      <c r="N735" s="7">
        <v>0</v>
      </c>
      <c r="O735" s="7">
        <v>0</v>
      </c>
      <c r="P735" s="7">
        <f>SUM(dane3[[#This Row],[RoomService]:[VRDeck]])</f>
        <v>0</v>
      </c>
      <c r="Q735" t="s">
        <v>23799</v>
      </c>
      <c r="R735" t="b">
        <v>1</v>
      </c>
    </row>
    <row r="736" spans="1:18" x14ac:dyDescent="0.3">
      <c r="A736" t="s">
        <v>2015</v>
      </c>
      <c r="B736">
        <f>MID(dane3[[#This Row],[PassengerId]],1,4)+0</f>
        <v>771</v>
      </c>
      <c r="C736" t="s">
        <v>19</v>
      </c>
      <c r="D736" t="b">
        <v>1</v>
      </c>
      <c r="E736" t="s">
        <v>2016</v>
      </c>
      <c r="F736" t="str">
        <f>MID($E736,1,1)</f>
        <v>G</v>
      </c>
      <c r="G736" t="str">
        <f>IFERROR(MID($E736,SEARCH("/",$E736,SEARCH("/",$E736)+1)+1,1),"")</f>
        <v>P</v>
      </c>
      <c r="H736" t="s">
        <v>16</v>
      </c>
      <c r="I736">
        <v>25</v>
      </c>
      <c r="J736" t="b">
        <v>0</v>
      </c>
      <c r="K736" s="7">
        <v>0</v>
      </c>
      <c r="L736" s="7">
        <v>0</v>
      </c>
      <c r="M736" s="7">
        <v>0</v>
      </c>
      <c r="N736" s="7">
        <v>0</v>
      </c>
      <c r="O736" s="7">
        <v>0</v>
      </c>
      <c r="P736" s="7">
        <f>SUM(dane3[[#This Row],[RoomService]:[VRDeck]])</f>
        <v>0</v>
      </c>
      <c r="Q736" t="s">
        <v>2017</v>
      </c>
      <c r="R736" t="b">
        <v>0</v>
      </c>
    </row>
    <row r="737" spans="1:18" x14ac:dyDescent="0.3">
      <c r="A737" t="s">
        <v>2018</v>
      </c>
      <c r="B737">
        <f>MID(dane3[[#This Row],[PassengerId]],1,4)+0</f>
        <v>772</v>
      </c>
      <c r="C737" t="s">
        <v>14</v>
      </c>
      <c r="D737" t="b">
        <v>0</v>
      </c>
      <c r="E737" t="s">
        <v>2019</v>
      </c>
      <c r="F737" t="str">
        <f>MID($E737,1,1)</f>
        <v>E</v>
      </c>
      <c r="G737" t="str">
        <f>IFERROR(MID($E737,SEARCH("/",$E737,SEARCH("/",$E737)+1)+1,1),"")</f>
        <v>S</v>
      </c>
      <c r="H737" t="s">
        <v>46</v>
      </c>
      <c r="I737">
        <v>37</v>
      </c>
      <c r="J737" t="b">
        <v>0</v>
      </c>
      <c r="K737" s="7">
        <v>0</v>
      </c>
      <c r="L737" s="7">
        <v>16</v>
      </c>
      <c r="M737" s="7">
        <v>325</v>
      </c>
      <c r="N737" s="7">
        <v>4476</v>
      </c>
      <c r="O737" s="7">
        <v>1359</v>
      </c>
      <c r="P737" s="7">
        <f>SUM(dane3[[#This Row],[RoomService]:[VRDeck]])</f>
        <v>6176</v>
      </c>
      <c r="Q737" t="s">
        <v>2020</v>
      </c>
      <c r="R737" t="b">
        <v>0</v>
      </c>
    </row>
    <row r="738" spans="1:18" x14ac:dyDescent="0.3">
      <c r="A738" t="s">
        <v>2021</v>
      </c>
      <c r="B738">
        <f>MID(dane3[[#This Row],[PassengerId]],1,4)+0</f>
        <v>772</v>
      </c>
      <c r="C738" t="s">
        <v>14</v>
      </c>
      <c r="D738" t="b">
        <v>1</v>
      </c>
      <c r="E738" t="s">
        <v>2019</v>
      </c>
      <c r="F738" t="str">
        <f>MID($E738,1,1)</f>
        <v>E</v>
      </c>
      <c r="G738" t="str">
        <f>IFERROR(MID($E738,SEARCH("/",$E738,SEARCH("/",$E738)+1)+1,1),"")</f>
        <v>S</v>
      </c>
      <c r="H738" t="s">
        <v>46</v>
      </c>
      <c r="I738">
        <v>15</v>
      </c>
      <c r="J738" t="b">
        <v>0</v>
      </c>
      <c r="K738" s="7">
        <v>0</v>
      </c>
      <c r="L738" s="7">
        <v>0</v>
      </c>
      <c r="M738" s="7">
        <v>0</v>
      </c>
      <c r="N738" s="7">
        <v>0</v>
      </c>
      <c r="O738" s="7">
        <v>0</v>
      </c>
      <c r="P738" s="7">
        <f>SUM(dane3[[#This Row],[RoomService]:[VRDeck]])</f>
        <v>0</v>
      </c>
      <c r="Q738" t="s">
        <v>2022</v>
      </c>
      <c r="R738" t="b">
        <v>1</v>
      </c>
    </row>
    <row r="739" spans="1:18" x14ac:dyDescent="0.3">
      <c r="A739" t="s">
        <v>2023</v>
      </c>
      <c r="B739">
        <f>MID(dane3[[#This Row],[PassengerId]],1,4)+0</f>
        <v>772</v>
      </c>
      <c r="C739" t="s">
        <v>53</v>
      </c>
      <c r="D739" t="b">
        <v>1</v>
      </c>
      <c r="E739" t="s">
        <v>2019</v>
      </c>
      <c r="F739" t="str">
        <f>MID($E739,1,1)</f>
        <v>E</v>
      </c>
      <c r="G739" t="str">
        <f>IFERROR(MID($E739,SEARCH("/",$E739,SEARCH("/",$E739)+1)+1,1),"")</f>
        <v>S</v>
      </c>
      <c r="H739" t="s">
        <v>16</v>
      </c>
      <c r="I739">
        <v>26</v>
      </c>
      <c r="J739" t="b">
        <v>0</v>
      </c>
      <c r="K739" s="7">
        <v>0</v>
      </c>
      <c r="L739" s="7">
        <v>0</v>
      </c>
      <c r="M739" s="7">
        <v>0</v>
      </c>
      <c r="N739" s="7">
        <v>0</v>
      </c>
      <c r="O739" s="7">
        <v>0</v>
      </c>
      <c r="P739" s="7">
        <f>SUM(dane3[[#This Row],[RoomService]:[VRDeck]])</f>
        <v>0</v>
      </c>
      <c r="Q739" t="s">
        <v>2024</v>
      </c>
      <c r="R739" t="b">
        <v>1</v>
      </c>
    </row>
    <row r="740" spans="1:18" x14ac:dyDescent="0.3">
      <c r="A740" t="s">
        <v>2025</v>
      </c>
      <c r="B740">
        <f>MID(dane3[[#This Row],[PassengerId]],1,4)+0</f>
        <v>772</v>
      </c>
      <c r="C740" t="s">
        <v>14</v>
      </c>
      <c r="D740" t="b">
        <v>0</v>
      </c>
      <c r="E740" t="s">
        <v>2019</v>
      </c>
      <c r="F740" t="str">
        <f>MID($E740,1,1)</f>
        <v>E</v>
      </c>
      <c r="G740" t="str">
        <f>IFERROR(MID($E740,SEARCH("/",$E740,SEARCH("/",$E740)+1)+1,1),"")</f>
        <v>S</v>
      </c>
      <c r="H740" t="s">
        <v>46</v>
      </c>
      <c r="I740">
        <v>7</v>
      </c>
      <c r="J740" t="b">
        <v>0</v>
      </c>
      <c r="K740" s="7">
        <v>0</v>
      </c>
      <c r="L740" s="7">
        <v>0</v>
      </c>
      <c r="M740" s="7">
        <v>0</v>
      </c>
      <c r="N740" s="7">
        <v>0</v>
      </c>
      <c r="O740" s="7">
        <v>0</v>
      </c>
      <c r="P740" s="7">
        <f>SUM(dane3[[#This Row],[RoomService]:[VRDeck]])</f>
        <v>0</v>
      </c>
      <c r="Q740" t="s">
        <v>2026</v>
      </c>
      <c r="R740" t="b">
        <v>1</v>
      </c>
    </row>
    <row r="741" spans="1:18" x14ac:dyDescent="0.3">
      <c r="A741" t="s">
        <v>2027</v>
      </c>
      <c r="B741">
        <f>MID(dane3[[#This Row],[PassengerId]],1,4)+0</f>
        <v>773</v>
      </c>
      <c r="C741" t="s">
        <v>19</v>
      </c>
      <c r="D741" t="b">
        <v>0</v>
      </c>
      <c r="E741" t="s">
        <v>2028</v>
      </c>
      <c r="F741" t="str">
        <f>MID($E741,1,1)</f>
        <v>F</v>
      </c>
      <c r="G741" t="str">
        <f>IFERROR(MID($E741,SEARCH("/",$E741,SEARCH("/",$E741)+1)+1,1),"")</f>
        <v>S</v>
      </c>
      <c r="H741" t="s">
        <v>16</v>
      </c>
      <c r="I741">
        <v>30</v>
      </c>
      <c r="J741" t="b">
        <v>0</v>
      </c>
      <c r="K741" s="7">
        <v>558</v>
      </c>
      <c r="L741" s="7">
        <v>4</v>
      </c>
      <c r="M741" s="7">
        <v>0</v>
      </c>
      <c r="N741" s="7">
        <v>175</v>
      </c>
      <c r="O741" s="7">
        <v>0</v>
      </c>
      <c r="P741" s="7">
        <f>SUM(dane3[[#This Row],[RoomService]:[VRDeck]])</f>
        <v>737</v>
      </c>
      <c r="Q741" t="s">
        <v>2029</v>
      </c>
      <c r="R741" t="b">
        <v>0</v>
      </c>
    </row>
    <row r="742" spans="1:18" x14ac:dyDescent="0.3">
      <c r="A742" t="s">
        <v>2030</v>
      </c>
      <c r="B742">
        <f>MID(dane3[[#This Row],[PassengerId]],1,4)+0</f>
        <v>776</v>
      </c>
      <c r="C742" t="s">
        <v>19</v>
      </c>
      <c r="D742" t="b">
        <v>0</v>
      </c>
      <c r="E742" t="s">
        <v>2031</v>
      </c>
      <c r="F742" t="str">
        <f>MID($E742,1,1)</f>
        <v>F</v>
      </c>
      <c r="G742" t="str">
        <f>IFERROR(MID($E742,SEARCH("/",$E742,SEARCH("/",$E742)+1)+1,1),"")</f>
        <v>P</v>
      </c>
      <c r="H742" t="s">
        <v>16</v>
      </c>
      <c r="I742">
        <v>19</v>
      </c>
      <c r="J742" t="b">
        <v>0</v>
      </c>
      <c r="K742" s="7">
        <v>0</v>
      </c>
      <c r="L742" s="7">
        <v>2</v>
      </c>
      <c r="M742" s="7">
        <v>1399</v>
      </c>
      <c r="N742" s="7">
        <v>0</v>
      </c>
      <c r="O742" s="7">
        <v>18</v>
      </c>
      <c r="P742" s="7">
        <f>SUM(dane3[[#This Row],[RoomService]:[VRDeck]])</f>
        <v>1419</v>
      </c>
      <c r="Q742" t="s">
        <v>2032</v>
      </c>
      <c r="R742" t="b">
        <v>1</v>
      </c>
    </row>
    <row r="743" spans="1:18" x14ac:dyDescent="0.3">
      <c r="A743" t="s">
        <v>2033</v>
      </c>
      <c r="B743">
        <f>MID(dane3[[#This Row],[PassengerId]],1,4)+0</f>
        <v>777</v>
      </c>
      <c r="C743" t="s">
        <v>14</v>
      </c>
      <c r="D743" t="b">
        <v>0</v>
      </c>
      <c r="E743" t="s">
        <v>2034</v>
      </c>
      <c r="F743" t="str">
        <f>MID($E743,1,1)</f>
        <v>A</v>
      </c>
      <c r="G743" t="str">
        <f>IFERROR(MID($E743,SEARCH("/",$E743,SEARCH("/",$E743)+1)+1,1),"")</f>
        <v>P</v>
      </c>
      <c r="H743" t="s">
        <v>16</v>
      </c>
      <c r="I743">
        <v>30</v>
      </c>
      <c r="J743" t="b">
        <v>0</v>
      </c>
      <c r="K743" s="7">
        <v>0</v>
      </c>
      <c r="L743" s="7">
        <v>3004</v>
      </c>
      <c r="M743" s="7">
        <v>0</v>
      </c>
      <c r="N743" s="7">
        <v>1018</v>
      </c>
      <c r="O743" s="7">
        <v>0</v>
      </c>
      <c r="P743" s="7">
        <f>SUM(dane3[[#This Row],[RoomService]:[VRDeck]])</f>
        <v>4022</v>
      </c>
      <c r="Q743" t="s">
        <v>2035</v>
      </c>
      <c r="R743" t="b">
        <v>0</v>
      </c>
    </row>
    <row r="744" spans="1:18" x14ac:dyDescent="0.3">
      <c r="A744" t="s">
        <v>18133</v>
      </c>
      <c r="B744">
        <f>MID(dane3[[#This Row],[PassengerId]],1,4)+0</f>
        <v>7010</v>
      </c>
      <c r="C744" t="s">
        <v>19</v>
      </c>
      <c r="D744" t="b">
        <v>0</v>
      </c>
      <c r="E744" t="s">
        <v>18134</v>
      </c>
      <c r="F744" t="str">
        <f>MID($E744,1,1)</f>
        <v>G</v>
      </c>
      <c r="G744" t="str">
        <f>IFERROR(MID($E744,SEARCH("/",$E744,SEARCH("/",$E744)+1)+1,1),"")</f>
        <v>S</v>
      </c>
      <c r="H744" t="s">
        <v>46</v>
      </c>
      <c r="I744">
        <v>16</v>
      </c>
      <c r="J744" t="b">
        <v>0</v>
      </c>
      <c r="K744" s="7">
        <v>418</v>
      </c>
      <c r="L744" s="7">
        <v>195</v>
      </c>
      <c r="M744" s="7">
        <v>100</v>
      </c>
      <c r="N744" s="7">
        <v>88</v>
      </c>
      <c r="O744" s="7">
        <v>90</v>
      </c>
      <c r="P744" s="7">
        <f>SUM(dane3[[#This Row],[RoomService]:[VRDeck]])</f>
        <v>891</v>
      </c>
      <c r="Q744" t="s">
        <v>18135</v>
      </c>
      <c r="R744" t="b">
        <v>0</v>
      </c>
    </row>
    <row r="745" spans="1:18" x14ac:dyDescent="0.3">
      <c r="A745" t="s">
        <v>2039</v>
      </c>
      <c r="B745">
        <f>MID(dane3[[#This Row],[PassengerId]],1,4)+0</f>
        <v>781</v>
      </c>
      <c r="C745" t="s">
        <v>19</v>
      </c>
      <c r="D745" t="b">
        <v>0</v>
      </c>
      <c r="E745" t="s">
        <v>2040</v>
      </c>
      <c r="F745" t="str">
        <f>MID($E745,1,1)</f>
        <v>G</v>
      </c>
      <c r="G745" t="str">
        <f>IFERROR(MID($E745,SEARCH("/",$E745,SEARCH("/",$E745)+1)+1,1),"")</f>
        <v>S</v>
      </c>
      <c r="H745" t="s">
        <v>32</v>
      </c>
      <c r="I745">
        <v>21</v>
      </c>
      <c r="J745" t="b">
        <v>0</v>
      </c>
      <c r="K745" s="7">
        <v>14</v>
      </c>
      <c r="L745" s="7">
        <v>33</v>
      </c>
      <c r="M745" s="7">
        <v>0</v>
      </c>
      <c r="N745" s="7">
        <v>3</v>
      </c>
      <c r="O745" s="7">
        <v>467</v>
      </c>
      <c r="P745" s="7">
        <f>SUM(dane3[[#This Row],[RoomService]:[VRDeck]])</f>
        <v>517</v>
      </c>
      <c r="Q745" t="s">
        <v>2041</v>
      </c>
      <c r="R745" t="b">
        <v>0</v>
      </c>
    </row>
    <row r="746" spans="1:18" x14ac:dyDescent="0.3">
      <c r="A746" t="s">
        <v>20009</v>
      </c>
      <c r="B746">
        <f>MID(dane3[[#This Row],[PassengerId]],1,4)+0</f>
        <v>7832</v>
      </c>
      <c r="C746" t="s">
        <v>53</v>
      </c>
      <c r="D746" t="b">
        <v>0</v>
      </c>
      <c r="E746" t="s">
        <v>20010</v>
      </c>
      <c r="F746" t="str">
        <f>MID($E746,1,1)</f>
        <v>D</v>
      </c>
      <c r="G746" t="str">
        <f>IFERROR(MID($E746,SEARCH("/",$E746,SEARCH("/",$E746)+1)+1,1),"")</f>
        <v>S</v>
      </c>
      <c r="H746" t="s">
        <v>16</v>
      </c>
      <c r="I746">
        <v>19</v>
      </c>
      <c r="J746" t="b">
        <v>0</v>
      </c>
      <c r="K746" s="7">
        <v>1823</v>
      </c>
      <c r="L746" s="7">
        <v>36</v>
      </c>
      <c r="M746" s="7">
        <v>81</v>
      </c>
      <c r="N746" s="7">
        <v>0</v>
      </c>
      <c r="O746" s="7">
        <v>0</v>
      </c>
      <c r="P746" s="7">
        <f>SUM(dane3[[#This Row],[RoomService]:[VRDeck]])</f>
        <v>1940</v>
      </c>
      <c r="Q746" t="s">
        <v>20011</v>
      </c>
      <c r="R746" t="b">
        <v>0</v>
      </c>
    </row>
    <row r="747" spans="1:18" x14ac:dyDescent="0.3">
      <c r="A747" t="s">
        <v>2045</v>
      </c>
      <c r="B747">
        <f>MID(dane3[[#This Row],[PassengerId]],1,4)+0</f>
        <v>784</v>
      </c>
      <c r="C747" t="s">
        <v>14</v>
      </c>
      <c r="D747" t="b">
        <v>1</v>
      </c>
      <c r="E747" t="s">
        <v>2046</v>
      </c>
      <c r="F747" t="str">
        <f>MID($E747,1,1)</f>
        <v>C</v>
      </c>
      <c r="G747" t="str">
        <f>IFERROR(MID($E747,SEARCH("/",$E747,SEARCH("/",$E747)+1)+1,1),"")</f>
        <v>S</v>
      </c>
      <c r="H747" t="s">
        <v>46</v>
      </c>
      <c r="I747">
        <v>28</v>
      </c>
      <c r="J747" t="b">
        <v>0</v>
      </c>
      <c r="K747" s="7">
        <v>0</v>
      </c>
      <c r="L747" s="7">
        <v>0</v>
      </c>
      <c r="M747" s="7">
        <v>0</v>
      </c>
      <c r="N747" s="7">
        <v>0</v>
      </c>
      <c r="O747" s="7">
        <v>0</v>
      </c>
      <c r="P747" s="7">
        <f>SUM(dane3[[#This Row],[RoomService]:[VRDeck]])</f>
        <v>0</v>
      </c>
      <c r="Q747" t="s">
        <v>2047</v>
      </c>
      <c r="R747" t="b">
        <v>1</v>
      </c>
    </row>
    <row r="748" spans="1:18" x14ac:dyDescent="0.3">
      <c r="A748" t="s">
        <v>2048</v>
      </c>
      <c r="B748">
        <f>MID(dane3[[#This Row],[PassengerId]],1,4)+0</f>
        <v>785</v>
      </c>
      <c r="C748" t="s">
        <v>19</v>
      </c>
      <c r="D748" t="b">
        <v>0</v>
      </c>
      <c r="E748" t="s">
        <v>2049</v>
      </c>
      <c r="F748" t="str">
        <f>MID($E748,1,1)</f>
        <v>F</v>
      </c>
      <c r="G748" t="str">
        <f>IFERROR(MID($E748,SEARCH("/",$E748,SEARCH("/",$E748)+1)+1,1),"")</f>
        <v>P</v>
      </c>
      <c r="H748" t="s">
        <v>16</v>
      </c>
      <c r="I748">
        <v>32</v>
      </c>
      <c r="J748" t="b">
        <v>0</v>
      </c>
      <c r="K748" s="7">
        <v>713</v>
      </c>
      <c r="L748" s="7">
        <v>0</v>
      </c>
      <c r="M748" s="7">
        <v>2</v>
      </c>
      <c r="N748" s="7">
        <v>0</v>
      </c>
      <c r="O748" s="7">
        <v>1</v>
      </c>
      <c r="P748" s="7">
        <f>SUM(dane3[[#This Row],[RoomService]:[VRDeck]])</f>
        <v>716</v>
      </c>
      <c r="Q748" t="s">
        <v>2050</v>
      </c>
      <c r="R748" t="b">
        <v>0</v>
      </c>
    </row>
    <row r="749" spans="1:18" x14ac:dyDescent="0.3">
      <c r="A749" t="s">
        <v>2051</v>
      </c>
      <c r="B749">
        <f>MID(dane3[[#This Row],[PassengerId]],1,4)+0</f>
        <v>786</v>
      </c>
      <c r="C749" t="s">
        <v>19</v>
      </c>
      <c r="D749" t="b">
        <v>1</v>
      </c>
      <c r="E749" t="s">
        <v>2052</v>
      </c>
      <c r="F749" t="str">
        <f>MID($E749,1,1)</f>
        <v>G</v>
      </c>
      <c r="G749" t="str">
        <f>IFERROR(MID($E749,SEARCH("/",$E749,SEARCH("/",$E749)+1)+1,1),"")</f>
        <v>P</v>
      </c>
      <c r="H749" t="s">
        <v>16</v>
      </c>
      <c r="I749">
        <v>19</v>
      </c>
      <c r="J749" t="b">
        <v>0</v>
      </c>
      <c r="K749" s="7">
        <v>0</v>
      </c>
      <c r="L749" s="7">
        <v>0</v>
      </c>
      <c r="M749" s="7">
        <v>0</v>
      </c>
      <c r="N749" s="7">
        <v>0</v>
      </c>
      <c r="O749" s="7">
        <v>0</v>
      </c>
      <c r="P749" s="7">
        <f>SUM(dane3[[#This Row],[RoomService]:[VRDeck]])</f>
        <v>0</v>
      </c>
      <c r="Q749" t="s">
        <v>2053</v>
      </c>
      <c r="R749" t="b">
        <v>1</v>
      </c>
    </row>
    <row r="750" spans="1:18" x14ac:dyDescent="0.3">
      <c r="A750" t="s">
        <v>2054</v>
      </c>
      <c r="B750">
        <f>MID(dane3[[#This Row],[PassengerId]],1,4)+0</f>
        <v>787</v>
      </c>
      <c r="C750" t="s">
        <v>19</v>
      </c>
      <c r="D750" t="b">
        <v>1</v>
      </c>
      <c r="E750" t="s">
        <v>2055</v>
      </c>
      <c r="F750" t="str">
        <f>MID($E750,1,1)</f>
        <v>G</v>
      </c>
      <c r="G750" t="str">
        <f>IFERROR(MID($E750,SEARCH("/",$E750,SEARCH("/",$E750)+1)+1,1),"")</f>
        <v>P</v>
      </c>
      <c r="H750" t="s">
        <v>16</v>
      </c>
      <c r="I750">
        <v>7</v>
      </c>
      <c r="J750" t="b">
        <v>0</v>
      </c>
      <c r="K750" s="7">
        <v>0</v>
      </c>
      <c r="L750" s="7">
        <v>0</v>
      </c>
      <c r="M750" s="7">
        <v>0</v>
      </c>
      <c r="N750" s="7">
        <v>0</v>
      </c>
      <c r="O750" s="7">
        <v>0</v>
      </c>
      <c r="P750" s="7">
        <f>SUM(dane3[[#This Row],[RoomService]:[VRDeck]])</f>
        <v>0</v>
      </c>
      <c r="Q750" t="s">
        <v>2056</v>
      </c>
      <c r="R750" t="b">
        <v>0</v>
      </c>
    </row>
    <row r="751" spans="1:18" x14ac:dyDescent="0.3">
      <c r="A751" t="s">
        <v>2057</v>
      </c>
      <c r="B751">
        <f>MID(dane3[[#This Row],[PassengerId]],1,4)+0</f>
        <v>788</v>
      </c>
      <c r="C751" t="s">
        <v>19</v>
      </c>
      <c r="D751" t="b">
        <v>0</v>
      </c>
      <c r="E751" t="s">
        <v>2058</v>
      </c>
      <c r="F751" t="str">
        <f>MID($E751,1,1)</f>
        <v>F</v>
      </c>
      <c r="G751" t="str">
        <f>IFERROR(MID($E751,SEARCH("/",$E751,SEARCH("/",$E751)+1)+1,1),"")</f>
        <v>P</v>
      </c>
      <c r="H751" t="s">
        <v>46</v>
      </c>
      <c r="I751">
        <v>16</v>
      </c>
      <c r="J751" t="b">
        <v>0</v>
      </c>
      <c r="K751" s="7">
        <v>797</v>
      </c>
      <c r="L751" s="7">
        <v>0</v>
      </c>
      <c r="M751" s="7">
        <v>0</v>
      </c>
      <c r="N751" s="7">
        <v>0</v>
      </c>
      <c r="O751" s="7">
        <v>0</v>
      </c>
      <c r="P751" s="7">
        <f>SUM(dane3[[#This Row],[RoomService]:[VRDeck]])</f>
        <v>797</v>
      </c>
      <c r="Q751" t="s">
        <v>23799</v>
      </c>
      <c r="R751" t="b">
        <v>0</v>
      </c>
    </row>
    <row r="752" spans="1:18" x14ac:dyDescent="0.3">
      <c r="A752" t="s">
        <v>2059</v>
      </c>
      <c r="B752">
        <f>MID(dane3[[#This Row],[PassengerId]],1,4)+0</f>
        <v>789</v>
      </c>
      <c r="C752" t="s">
        <v>14</v>
      </c>
      <c r="D752" t="b">
        <v>0</v>
      </c>
      <c r="E752" t="s">
        <v>2060</v>
      </c>
      <c r="F752" t="str">
        <f>MID($E752,1,1)</f>
        <v>A</v>
      </c>
      <c r="G752" t="str">
        <f>IFERROR(MID($E752,SEARCH("/",$E752,SEARCH("/",$E752)+1)+1,1),"")</f>
        <v>S</v>
      </c>
      <c r="H752" t="s">
        <v>16</v>
      </c>
      <c r="I752">
        <v>31</v>
      </c>
      <c r="J752" t="b">
        <v>1</v>
      </c>
      <c r="K752" s="7">
        <v>0</v>
      </c>
      <c r="L752" s="7">
        <v>166</v>
      </c>
      <c r="M752" s="7">
        <v>4</v>
      </c>
      <c r="N752" s="7">
        <v>2177</v>
      </c>
      <c r="O752" s="7">
        <v>342</v>
      </c>
      <c r="P752" s="7">
        <f>SUM(dane3[[#This Row],[RoomService]:[VRDeck]])</f>
        <v>2689</v>
      </c>
      <c r="Q752" t="s">
        <v>2061</v>
      </c>
      <c r="R752" t="b">
        <v>0</v>
      </c>
    </row>
    <row r="753" spans="1:18" x14ac:dyDescent="0.3">
      <c r="A753" t="s">
        <v>2062</v>
      </c>
      <c r="B753">
        <f>MID(dane3[[#This Row],[PassengerId]],1,4)+0</f>
        <v>789</v>
      </c>
      <c r="C753" t="s">
        <v>14</v>
      </c>
      <c r="D753" t="b">
        <v>0</v>
      </c>
      <c r="E753" t="s">
        <v>2060</v>
      </c>
      <c r="F753" t="str">
        <f>MID($E753,1,1)</f>
        <v>A</v>
      </c>
      <c r="G753" t="str">
        <f>IFERROR(MID($E753,SEARCH("/",$E753,SEARCH("/",$E753)+1)+1,1),"")</f>
        <v>S</v>
      </c>
      <c r="H753" t="s">
        <v>16</v>
      </c>
      <c r="I753">
        <v>30</v>
      </c>
      <c r="J753" t="b">
        <v>0</v>
      </c>
      <c r="K753" s="7">
        <v>0</v>
      </c>
      <c r="L753" s="7">
        <v>142</v>
      </c>
      <c r="M753" s="7">
        <v>870</v>
      </c>
      <c r="N753" s="7">
        <v>89</v>
      </c>
      <c r="O753" s="7">
        <v>3497</v>
      </c>
      <c r="P753" s="7">
        <f>SUM(dane3[[#This Row],[RoomService]:[VRDeck]])</f>
        <v>4598</v>
      </c>
      <c r="Q753" t="s">
        <v>2063</v>
      </c>
      <c r="R753" t="b">
        <v>0</v>
      </c>
    </row>
    <row r="754" spans="1:18" x14ac:dyDescent="0.3">
      <c r="A754" t="s">
        <v>2064</v>
      </c>
      <c r="B754">
        <f>MID(dane3[[#This Row],[PassengerId]],1,4)+0</f>
        <v>789</v>
      </c>
      <c r="C754" t="s">
        <v>14</v>
      </c>
      <c r="D754" t="b">
        <v>1</v>
      </c>
      <c r="E754" t="s">
        <v>2060</v>
      </c>
      <c r="F754" t="str">
        <f>MID($E754,1,1)</f>
        <v>A</v>
      </c>
      <c r="G754" t="str">
        <f>IFERROR(MID($E754,SEARCH("/",$E754,SEARCH("/",$E754)+1)+1,1),"")</f>
        <v>S</v>
      </c>
      <c r="H754" t="s">
        <v>16</v>
      </c>
      <c r="I754">
        <v>26</v>
      </c>
      <c r="J754" t="b">
        <v>0</v>
      </c>
      <c r="K754" s="7">
        <v>0</v>
      </c>
      <c r="L754" s="7">
        <v>0</v>
      </c>
      <c r="M754" s="7">
        <v>0</v>
      </c>
      <c r="N754" s="7">
        <v>0</v>
      </c>
      <c r="O754" s="7">
        <v>0</v>
      </c>
      <c r="P754" s="7">
        <f>SUM(dane3[[#This Row],[RoomService]:[VRDeck]])</f>
        <v>0</v>
      </c>
      <c r="Q754" t="s">
        <v>2065</v>
      </c>
      <c r="R754" t="b">
        <v>1</v>
      </c>
    </row>
    <row r="755" spans="1:18" x14ac:dyDescent="0.3">
      <c r="A755" t="s">
        <v>2066</v>
      </c>
      <c r="B755">
        <f>MID(dane3[[#This Row],[PassengerId]],1,4)+0</f>
        <v>790</v>
      </c>
      <c r="C755" t="s">
        <v>19</v>
      </c>
      <c r="D755" t="b">
        <v>1</v>
      </c>
      <c r="E755" t="s">
        <v>2067</v>
      </c>
      <c r="F755" t="str">
        <f>MID($E755,1,1)</f>
        <v>G</v>
      </c>
      <c r="G755" t="str">
        <f>IFERROR(MID($E755,SEARCH("/",$E755,SEARCH("/",$E755)+1)+1,1),"")</f>
        <v>S</v>
      </c>
      <c r="H755" t="s">
        <v>32</v>
      </c>
      <c r="I755">
        <v>20</v>
      </c>
      <c r="J755" t="b">
        <v>0</v>
      </c>
      <c r="K755" s="7">
        <v>0</v>
      </c>
      <c r="L755" s="7">
        <v>0</v>
      </c>
      <c r="M755" s="7">
        <v>0</v>
      </c>
      <c r="N755" s="7">
        <v>0</v>
      </c>
      <c r="O755" s="7">
        <v>0</v>
      </c>
      <c r="P755" s="7">
        <f>SUM(dane3[[#This Row],[RoomService]:[VRDeck]])</f>
        <v>0</v>
      </c>
      <c r="Q755" t="s">
        <v>2068</v>
      </c>
      <c r="R755" t="b">
        <v>1</v>
      </c>
    </row>
    <row r="756" spans="1:18" x14ac:dyDescent="0.3">
      <c r="A756" t="s">
        <v>2069</v>
      </c>
      <c r="B756">
        <f>MID(dane3[[#This Row],[PassengerId]],1,4)+0</f>
        <v>791</v>
      </c>
      <c r="C756" t="s">
        <v>19</v>
      </c>
      <c r="D756" t="b">
        <v>1</v>
      </c>
      <c r="E756" t="s">
        <v>2070</v>
      </c>
      <c r="F756" t="str">
        <f>MID($E756,1,1)</f>
        <v>G</v>
      </c>
      <c r="G756" t="str">
        <f>IFERROR(MID($E756,SEARCH("/",$E756,SEARCH("/",$E756)+1)+1,1),"")</f>
        <v>P</v>
      </c>
      <c r="H756" t="s">
        <v>32</v>
      </c>
      <c r="I756">
        <v>24</v>
      </c>
      <c r="J756" t="b">
        <v>0</v>
      </c>
      <c r="K756" s="7">
        <v>0</v>
      </c>
      <c r="L756" s="7">
        <v>0</v>
      </c>
      <c r="M756" s="7">
        <v>0</v>
      </c>
      <c r="N756" s="7">
        <v>0</v>
      </c>
      <c r="O756" s="7">
        <v>0</v>
      </c>
      <c r="P756" s="7">
        <f>SUM(dane3[[#This Row],[RoomService]:[VRDeck]])</f>
        <v>0</v>
      </c>
      <c r="Q756" t="s">
        <v>2071</v>
      </c>
      <c r="R756" t="b">
        <v>0</v>
      </c>
    </row>
    <row r="757" spans="1:18" x14ac:dyDescent="0.3">
      <c r="A757" t="s">
        <v>2072</v>
      </c>
      <c r="B757">
        <f>MID(dane3[[#This Row],[PassengerId]],1,4)+0</f>
        <v>793</v>
      </c>
      <c r="C757" t="s">
        <v>19</v>
      </c>
      <c r="D757" t="b">
        <v>0</v>
      </c>
      <c r="E757" t="s">
        <v>2073</v>
      </c>
      <c r="F757" t="str">
        <f>MID($E757,1,1)</f>
        <v>G</v>
      </c>
      <c r="G757" t="str">
        <f>IFERROR(MID($E757,SEARCH("/",$E757,SEARCH("/",$E757)+1)+1,1),"")</f>
        <v>P</v>
      </c>
      <c r="H757" t="s">
        <v>32</v>
      </c>
      <c r="I757">
        <v>39</v>
      </c>
      <c r="J757" t="b">
        <v>0</v>
      </c>
      <c r="K757" s="7">
        <v>0</v>
      </c>
      <c r="L757" s="7">
        <v>0</v>
      </c>
      <c r="M757" s="7">
        <v>0</v>
      </c>
      <c r="N757" s="7">
        <v>7</v>
      </c>
      <c r="O757" s="7">
        <v>766</v>
      </c>
      <c r="P757" s="7">
        <f>SUM(dane3[[#This Row],[RoomService]:[VRDeck]])</f>
        <v>773</v>
      </c>
      <c r="Q757" t="s">
        <v>2074</v>
      </c>
      <c r="R757" t="b">
        <v>0</v>
      </c>
    </row>
    <row r="758" spans="1:18" x14ac:dyDescent="0.3">
      <c r="A758" t="s">
        <v>1289</v>
      </c>
      <c r="B758">
        <f>MID(dane3[[#This Row],[PassengerId]],1,4)+0</f>
        <v>503</v>
      </c>
      <c r="C758" t="s">
        <v>53</v>
      </c>
      <c r="D758" t="b">
        <v>0</v>
      </c>
      <c r="E758" t="s">
        <v>1290</v>
      </c>
      <c r="F758" t="str">
        <f>MID($E758,1,1)</f>
        <v>E</v>
      </c>
      <c r="G758" t="str">
        <f>IFERROR(MID($E758,SEARCH("/",$E758,SEARCH("/",$E758)+1)+1,1),"")</f>
        <v>S</v>
      </c>
      <c r="H758" t="s">
        <v>16</v>
      </c>
      <c r="I758">
        <v>42</v>
      </c>
      <c r="J758" t="b">
        <v>0</v>
      </c>
      <c r="K758" s="7">
        <v>1246</v>
      </c>
      <c r="L758" s="7">
        <v>35</v>
      </c>
      <c r="M758" s="7">
        <v>16</v>
      </c>
      <c r="N758" s="7">
        <v>0</v>
      </c>
      <c r="O758" s="7">
        <v>0</v>
      </c>
      <c r="P758" s="7">
        <f>SUM(dane3[[#This Row],[RoomService]:[VRDeck]])</f>
        <v>1297</v>
      </c>
      <c r="Q758" t="s">
        <v>1291</v>
      </c>
      <c r="R758" t="b">
        <v>0</v>
      </c>
    </row>
    <row r="759" spans="1:18" x14ac:dyDescent="0.3">
      <c r="A759" t="s">
        <v>22038</v>
      </c>
      <c r="B759">
        <f>MID(dane3[[#This Row],[PassengerId]],1,4)+0</f>
        <v>8620</v>
      </c>
      <c r="C759" t="s">
        <v>53</v>
      </c>
      <c r="D759" t="b">
        <v>0</v>
      </c>
      <c r="E759" t="s">
        <v>22039</v>
      </c>
      <c r="F759" t="str">
        <f>MID($E759,1,1)</f>
        <v>F</v>
      </c>
      <c r="G759" t="str">
        <f>IFERROR(MID($E759,SEARCH("/",$E759,SEARCH("/",$E759)+1)+1,1),"")</f>
        <v>S</v>
      </c>
      <c r="H759" t="s">
        <v>16</v>
      </c>
      <c r="I759">
        <v>35</v>
      </c>
      <c r="J759" t="b">
        <v>1</v>
      </c>
      <c r="K759" s="7">
        <v>1234</v>
      </c>
      <c r="L759" s="7">
        <v>35</v>
      </c>
      <c r="M759" s="7">
        <v>7</v>
      </c>
      <c r="N759" s="7">
        <v>0</v>
      </c>
      <c r="O759" s="7">
        <v>0</v>
      </c>
      <c r="P759" s="7">
        <f>SUM(dane3[[#This Row],[RoomService]:[VRDeck]])</f>
        <v>1276</v>
      </c>
      <c r="Q759" t="s">
        <v>22040</v>
      </c>
      <c r="R759" t="b">
        <v>0</v>
      </c>
    </row>
    <row r="760" spans="1:18" x14ac:dyDescent="0.3">
      <c r="A760" t="s">
        <v>2080</v>
      </c>
      <c r="B760">
        <f>MID(dane3[[#This Row],[PassengerId]],1,4)+0</f>
        <v>795</v>
      </c>
      <c r="C760" t="s">
        <v>19</v>
      </c>
      <c r="D760" t="b">
        <v>0</v>
      </c>
      <c r="E760" t="s">
        <v>2081</v>
      </c>
      <c r="F760" t="str">
        <f>MID($E760,1,1)</f>
        <v>F</v>
      </c>
      <c r="G760" t="str">
        <f>IFERROR(MID($E760,SEARCH("/",$E760,SEARCH("/",$E760)+1)+1,1),"")</f>
        <v>S</v>
      </c>
      <c r="H760" t="s">
        <v>16</v>
      </c>
      <c r="I760">
        <v>34</v>
      </c>
      <c r="J760" t="b">
        <v>0</v>
      </c>
      <c r="K760" s="7">
        <v>0</v>
      </c>
      <c r="L760" s="7">
        <v>0</v>
      </c>
      <c r="M760" s="7">
        <v>0</v>
      </c>
      <c r="N760" s="7">
        <v>874</v>
      </c>
      <c r="O760" s="7">
        <v>0</v>
      </c>
      <c r="P760" s="7">
        <f>SUM(dane3[[#This Row],[RoomService]:[VRDeck]])</f>
        <v>874</v>
      </c>
      <c r="Q760" t="s">
        <v>2082</v>
      </c>
      <c r="R760" t="b">
        <v>0</v>
      </c>
    </row>
    <row r="761" spans="1:18" x14ac:dyDescent="0.3">
      <c r="A761" t="s">
        <v>2083</v>
      </c>
      <c r="B761">
        <f>MID(dane3[[#This Row],[PassengerId]],1,4)+0</f>
        <v>796</v>
      </c>
      <c r="C761" t="s">
        <v>14</v>
      </c>
      <c r="D761" t="b">
        <v>1</v>
      </c>
      <c r="E761" t="s">
        <v>2084</v>
      </c>
      <c r="F761" t="str">
        <f>MID($E761,1,1)</f>
        <v>D</v>
      </c>
      <c r="G761" t="str">
        <f>IFERROR(MID($E761,SEARCH("/",$E761,SEARCH("/",$E761)+1)+1,1),"")</f>
        <v>S</v>
      </c>
      <c r="H761" t="s">
        <v>46</v>
      </c>
      <c r="I761">
        <v>28</v>
      </c>
      <c r="J761" t="b">
        <v>0</v>
      </c>
      <c r="K761" s="7">
        <v>0</v>
      </c>
      <c r="L761" s="7">
        <v>0</v>
      </c>
      <c r="M761" s="7">
        <v>0</v>
      </c>
      <c r="N761" s="7">
        <v>0</v>
      </c>
      <c r="O761" s="7">
        <v>0</v>
      </c>
      <c r="P761" s="7">
        <f>SUM(dane3[[#This Row],[RoomService]:[VRDeck]])</f>
        <v>0</v>
      </c>
      <c r="Q761" t="s">
        <v>2085</v>
      </c>
      <c r="R761" t="b">
        <v>1</v>
      </c>
    </row>
    <row r="762" spans="1:18" x14ac:dyDescent="0.3">
      <c r="A762" t="s">
        <v>2086</v>
      </c>
      <c r="B762">
        <f>MID(dane3[[#This Row],[PassengerId]],1,4)+0</f>
        <v>797</v>
      </c>
      <c r="C762" t="s">
        <v>19</v>
      </c>
      <c r="D762" t="b">
        <v>0</v>
      </c>
      <c r="E762" t="s">
        <v>2087</v>
      </c>
      <c r="F762" t="str">
        <f>MID($E762,1,1)</f>
        <v>F</v>
      </c>
      <c r="G762" t="str">
        <f>IFERROR(MID($E762,SEARCH("/",$E762,SEARCH("/",$E762)+1)+1,1),"")</f>
        <v>S</v>
      </c>
      <c r="H762" t="s">
        <v>16</v>
      </c>
      <c r="I762">
        <v>29</v>
      </c>
      <c r="J762" t="b">
        <v>0</v>
      </c>
      <c r="K762" s="7">
        <v>0</v>
      </c>
      <c r="L762" s="7">
        <v>0</v>
      </c>
      <c r="M762" s="7">
        <v>0</v>
      </c>
      <c r="N762" s="7">
        <v>0</v>
      </c>
      <c r="O762" s="7">
        <v>645</v>
      </c>
      <c r="P762" s="7">
        <f>SUM(dane3[[#This Row],[RoomService]:[VRDeck]])</f>
        <v>645</v>
      </c>
      <c r="Q762" t="s">
        <v>2088</v>
      </c>
      <c r="R762" t="b">
        <v>0</v>
      </c>
    </row>
    <row r="763" spans="1:18" x14ac:dyDescent="0.3">
      <c r="A763" t="s">
        <v>19885</v>
      </c>
      <c r="B763">
        <f>MID(dane3[[#This Row],[PassengerId]],1,4)+0</f>
        <v>7778</v>
      </c>
      <c r="C763" t="s">
        <v>53</v>
      </c>
      <c r="D763" t="b">
        <v>0</v>
      </c>
      <c r="E763" t="s">
        <v>19886</v>
      </c>
      <c r="F763" t="str">
        <f>MID($E763,1,1)</f>
        <v>F</v>
      </c>
      <c r="G763" t="str">
        <f>IFERROR(MID($E763,SEARCH("/",$E763,SEARCH("/",$E763)+1)+1,1),"")</f>
        <v>S</v>
      </c>
      <c r="H763" t="s">
        <v>16</v>
      </c>
      <c r="I763">
        <v>34</v>
      </c>
      <c r="J763" t="b">
        <v>0</v>
      </c>
      <c r="K763" s="7">
        <v>1199</v>
      </c>
      <c r="L763" s="7">
        <v>33</v>
      </c>
      <c r="M763" s="7">
        <v>346</v>
      </c>
      <c r="N763" s="7">
        <v>0</v>
      </c>
      <c r="O763" s="7">
        <v>0</v>
      </c>
      <c r="P763" s="7">
        <f>SUM(dane3[[#This Row],[RoomService]:[VRDeck]])</f>
        <v>1578</v>
      </c>
      <c r="Q763" t="s">
        <v>19887</v>
      </c>
      <c r="R763" t="b">
        <v>0</v>
      </c>
    </row>
    <row r="764" spans="1:18" x14ac:dyDescent="0.3">
      <c r="A764" t="s">
        <v>2092</v>
      </c>
      <c r="B764">
        <f>MID(dane3[[#This Row],[PassengerId]],1,4)+0</f>
        <v>799</v>
      </c>
      <c r="C764" t="s">
        <v>14</v>
      </c>
      <c r="D764" t="b">
        <v>0</v>
      </c>
      <c r="E764" t="s">
        <v>2093</v>
      </c>
      <c r="F764" t="str">
        <f>MID($E764,1,1)</f>
        <v>A</v>
      </c>
      <c r="G764" t="str">
        <f>IFERROR(MID($E764,SEARCH("/",$E764,SEARCH("/",$E764)+1)+1,1),"")</f>
        <v>P</v>
      </c>
      <c r="H764" t="s">
        <v>46</v>
      </c>
      <c r="I764">
        <v>35</v>
      </c>
      <c r="J764" t="b">
        <v>0</v>
      </c>
      <c r="K764" s="7">
        <v>0</v>
      </c>
      <c r="L764" s="7">
        <v>3462</v>
      </c>
      <c r="M764" s="7">
        <v>5</v>
      </c>
      <c r="N764" s="7">
        <v>1590</v>
      </c>
      <c r="O764" s="7">
        <v>4</v>
      </c>
      <c r="P764" s="7">
        <f>SUM(dane3[[#This Row],[RoomService]:[VRDeck]])</f>
        <v>5061</v>
      </c>
      <c r="Q764" t="s">
        <v>2094</v>
      </c>
      <c r="R764" t="b">
        <v>0</v>
      </c>
    </row>
    <row r="765" spans="1:18" x14ac:dyDescent="0.3">
      <c r="A765" t="s">
        <v>23384</v>
      </c>
      <c r="B765">
        <f>MID(dane3[[#This Row],[PassengerId]],1,4)+0</f>
        <v>9139</v>
      </c>
      <c r="C765" t="s">
        <v>53</v>
      </c>
      <c r="D765" t="b">
        <v>0</v>
      </c>
      <c r="E765" t="s">
        <v>23385</v>
      </c>
      <c r="F765" t="str">
        <f>MID($E765,1,1)</f>
        <v>F</v>
      </c>
      <c r="G765" t="str">
        <f>IFERROR(MID($E765,SEARCH("/",$E765,SEARCH("/",$E765)+1)+1,1),"")</f>
        <v>S</v>
      </c>
      <c r="H765" t="s">
        <v>16</v>
      </c>
      <c r="I765">
        <v>25</v>
      </c>
      <c r="J765" t="b">
        <v>0</v>
      </c>
      <c r="K765" s="7">
        <v>410</v>
      </c>
      <c r="L765" s="7">
        <v>32</v>
      </c>
      <c r="M765" s="7">
        <v>14</v>
      </c>
      <c r="N765" s="7">
        <v>1239</v>
      </c>
      <c r="O765" s="7">
        <v>10</v>
      </c>
      <c r="P765" s="7">
        <f>SUM(dane3[[#This Row],[RoomService]:[VRDeck]])</f>
        <v>1705</v>
      </c>
      <c r="Q765" t="s">
        <v>23386</v>
      </c>
      <c r="R765" t="b">
        <v>0</v>
      </c>
    </row>
    <row r="766" spans="1:18" x14ac:dyDescent="0.3">
      <c r="A766" t="s">
        <v>2098</v>
      </c>
      <c r="B766">
        <f>MID(dane3[[#This Row],[PassengerId]],1,4)+0</f>
        <v>805</v>
      </c>
      <c r="C766" t="s">
        <v>14</v>
      </c>
      <c r="D766" t="b">
        <v>0</v>
      </c>
      <c r="E766" t="s">
        <v>2099</v>
      </c>
      <c r="F766" t="str">
        <f>MID($E766,1,1)</f>
        <v>C</v>
      </c>
      <c r="G766" t="str">
        <f>IFERROR(MID($E766,SEARCH("/",$E766,SEARCH("/",$E766)+1)+1,1),"")</f>
        <v>P</v>
      </c>
      <c r="H766" t="s">
        <v>46</v>
      </c>
      <c r="I766">
        <v>36</v>
      </c>
      <c r="J766" t="b">
        <v>1</v>
      </c>
      <c r="K766" s="7">
        <v>0</v>
      </c>
      <c r="L766" s="7">
        <v>13248</v>
      </c>
      <c r="M766" s="7">
        <v>100</v>
      </c>
      <c r="N766" s="7">
        <v>1953</v>
      </c>
      <c r="O766" s="7">
        <v>1</v>
      </c>
      <c r="P766" s="7">
        <f>SUM(dane3[[#This Row],[RoomService]:[VRDeck]])</f>
        <v>15302</v>
      </c>
      <c r="Q766" t="s">
        <v>2100</v>
      </c>
      <c r="R766" t="b">
        <v>1</v>
      </c>
    </row>
    <row r="767" spans="1:18" x14ac:dyDescent="0.3">
      <c r="A767" t="s">
        <v>2101</v>
      </c>
      <c r="B767">
        <f>MID(dane3[[#This Row],[PassengerId]],1,4)+0</f>
        <v>806</v>
      </c>
      <c r="C767" t="s">
        <v>19</v>
      </c>
      <c r="D767" t="b">
        <v>0</v>
      </c>
      <c r="E767" t="s">
        <v>2102</v>
      </c>
      <c r="F767" t="str">
        <f>MID($E767,1,1)</f>
        <v>F</v>
      </c>
      <c r="G767" t="str">
        <f>IFERROR(MID($E767,SEARCH("/",$E767,SEARCH("/",$E767)+1)+1,1),"")</f>
        <v>S</v>
      </c>
      <c r="H767" t="s">
        <v>16</v>
      </c>
      <c r="I767">
        <v>31</v>
      </c>
      <c r="J767" t="b">
        <v>0</v>
      </c>
      <c r="K767" s="7">
        <v>183</v>
      </c>
      <c r="L767" s="7">
        <v>0</v>
      </c>
      <c r="M767" s="7">
        <v>32</v>
      </c>
      <c r="N767" s="7">
        <v>0</v>
      </c>
      <c r="O767" s="7">
        <v>1171</v>
      </c>
      <c r="P767" s="7">
        <f>SUM(dane3[[#This Row],[RoomService]:[VRDeck]])</f>
        <v>1386</v>
      </c>
      <c r="Q767" t="s">
        <v>2103</v>
      </c>
      <c r="R767" t="b">
        <v>0</v>
      </c>
    </row>
    <row r="768" spans="1:18" x14ac:dyDescent="0.3">
      <c r="A768" t="s">
        <v>2104</v>
      </c>
      <c r="B768">
        <f>MID(dane3[[#This Row],[PassengerId]],1,4)+0</f>
        <v>806</v>
      </c>
      <c r="C768" t="s">
        <v>19</v>
      </c>
      <c r="D768" t="b">
        <v>0</v>
      </c>
      <c r="E768" t="s">
        <v>2105</v>
      </c>
      <c r="F768" t="str">
        <f>MID($E768,1,1)</f>
        <v>G</v>
      </c>
      <c r="G768" t="str">
        <f>IFERROR(MID($E768,SEARCH("/",$E768,SEARCH("/",$E768)+1)+1,1),"")</f>
        <v>S</v>
      </c>
      <c r="H768" t="s">
        <v>16</v>
      </c>
      <c r="I768">
        <v>1</v>
      </c>
      <c r="J768" t="b">
        <v>0</v>
      </c>
      <c r="K768" s="7">
        <v>0</v>
      </c>
      <c r="L768" s="7">
        <v>0</v>
      </c>
      <c r="M768" s="7">
        <v>0</v>
      </c>
      <c r="N768" s="7">
        <v>0</v>
      </c>
      <c r="O768" s="7">
        <v>0</v>
      </c>
      <c r="P768" s="7">
        <f>SUM(dane3[[#This Row],[RoomService]:[VRDeck]])</f>
        <v>0</v>
      </c>
      <c r="Q768" t="s">
        <v>2106</v>
      </c>
      <c r="R768" t="b">
        <v>1</v>
      </c>
    </row>
    <row r="769" spans="1:18" x14ac:dyDescent="0.3">
      <c r="A769" t="s">
        <v>2107</v>
      </c>
      <c r="B769">
        <f>MID(dane3[[#This Row],[PassengerId]],1,4)+0</f>
        <v>808</v>
      </c>
      <c r="C769" t="s">
        <v>19</v>
      </c>
      <c r="D769" t="b">
        <v>0</v>
      </c>
      <c r="E769" t="s">
        <v>2108</v>
      </c>
      <c r="F769" t="str">
        <f>MID($E769,1,1)</f>
        <v>E</v>
      </c>
      <c r="G769" t="str">
        <f>IFERROR(MID($E769,SEARCH("/",$E769,SEARCH("/",$E769)+1)+1,1),"")</f>
        <v>S</v>
      </c>
      <c r="H769" t="s">
        <v>16</v>
      </c>
      <c r="I769">
        <v>31</v>
      </c>
      <c r="J769" t="b">
        <v>0</v>
      </c>
      <c r="K769" s="7">
        <v>159</v>
      </c>
      <c r="L769" s="7">
        <v>110</v>
      </c>
      <c r="M769" s="7">
        <v>701</v>
      </c>
      <c r="N769" s="7">
        <v>0</v>
      </c>
      <c r="O769" s="7">
        <v>10</v>
      </c>
      <c r="P769" s="7">
        <f>SUM(dane3[[#This Row],[RoomService]:[VRDeck]])</f>
        <v>980</v>
      </c>
      <c r="Q769" t="s">
        <v>2109</v>
      </c>
      <c r="R769" t="b">
        <v>0</v>
      </c>
    </row>
    <row r="770" spans="1:18" x14ac:dyDescent="0.3">
      <c r="A770" t="s">
        <v>9764</v>
      </c>
      <c r="B770">
        <f>MID(dane3[[#This Row],[PassengerId]],1,4)+0</f>
        <v>3841</v>
      </c>
      <c r="C770" t="s">
        <v>53</v>
      </c>
      <c r="D770" t="b">
        <v>0</v>
      </c>
      <c r="E770" t="s">
        <v>9765</v>
      </c>
      <c r="F770" t="str">
        <f>MID($E770,1,1)</f>
        <v>F</v>
      </c>
      <c r="G770" t="str">
        <f>IFERROR(MID($E770,SEARCH("/",$E770,SEARCH("/",$E770)+1)+1,1),"")</f>
        <v>P</v>
      </c>
      <c r="H770" t="s">
        <v>16</v>
      </c>
      <c r="I770">
        <v>31</v>
      </c>
      <c r="J770" t="b">
        <v>0</v>
      </c>
      <c r="K770" s="7">
        <v>1049</v>
      </c>
      <c r="L770" s="7">
        <v>31</v>
      </c>
      <c r="M770" s="7">
        <v>227</v>
      </c>
      <c r="N770" s="7">
        <v>2</v>
      </c>
      <c r="O770" s="7">
        <v>0</v>
      </c>
      <c r="P770" s="7">
        <f>SUM(dane3[[#This Row],[RoomService]:[VRDeck]])</f>
        <v>1309</v>
      </c>
      <c r="Q770" t="s">
        <v>9766</v>
      </c>
      <c r="R770" t="b">
        <v>0</v>
      </c>
    </row>
    <row r="771" spans="1:18" x14ac:dyDescent="0.3">
      <c r="A771" t="s">
        <v>11453</v>
      </c>
      <c r="B771">
        <f>MID(dane3[[#This Row],[PassengerId]],1,4)+0</f>
        <v>4473</v>
      </c>
      <c r="C771" t="s">
        <v>53</v>
      </c>
      <c r="D771" t="b">
        <v>0</v>
      </c>
      <c r="E771" t="s">
        <v>11454</v>
      </c>
      <c r="F771" t="str">
        <f>MID($E771,1,1)</f>
        <v>F</v>
      </c>
      <c r="G771" t="str">
        <f>IFERROR(MID($E771,SEARCH("/",$E771,SEARCH("/",$E771)+1)+1,1),"")</f>
        <v>S</v>
      </c>
      <c r="H771" t="s">
        <v>46</v>
      </c>
      <c r="I771">
        <v>13</v>
      </c>
      <c r="J771" t="b">
        <v>0</v>
      </c>
      <c r="K771" s="7">
        <v>2244</v>
      </c>
      <c r="L771" s="7">
        <v>31</v>
      </c>
      <c r="M771" s="7">
        <v>507</v>
      </c>
      <c r="N771" s="7">
        <v>0</v>
      </c>
      <c r="O771" s="7">
        <v>142</v>
      </c>
      <c r="P771" s="7">
        <f>SUM(dane3[[#This Row],[RoomService]:[VRDeck]])</f>
        <v>2924</v>
      </c>
      <c r="Q771" t="s">
        <v>23799</v>
      </c>
      <c r="R771" t="b">
        <v>0</v>
      </c>
    </row>
    <row r="772" spans="1:18" x14ac:dyDescent="0.3">
      <c r="A772" t="s">
        <v>12845</v>
      </c>
      <c r="B772">
        <f>MID(dane3[[#This Row],[PassengerId]],1,4)+0</f>
        <v>5016</v>
      </c>
      <c r="C772" t="s">
        <v>53</v>
      </c>
      <c r="D772" t="b">
        <v>0</v>
      </c>
      <c r="E772" t="s">
        <v>12846</v>
      </c>
      <c r="F772" t="str">
        <f>MID($E772,1,1)</f>
        <v>F</v>
      </c>
      <c r="G772" t="str">
        <f>IFERROR(MID($E772,SEARCH("/",$E772,SEARCH("/",$E772)+1)+1,1),"")</f>
        <v>P</v>
      </c>
      <c r="H772" t="s">
        <v>16</v>
      </c>
      <c r="I772">
        <v>18</v>
      </c>
      <c r="J772" t="b">
        <v>0</v>
      </c>
      <c r="K772" s="7">
        <v>1092</v>
      </c>
      <c r="L772" s="7">
        <v>31</v>
      </c>
      <c r="M772" s="7">
        <v>309</v>
      </c>
      <c r="N772" s="7">
        <v>0</v>
      </c>
      <c r="O772" s="7">
        <v>0</v>
      </c>
      <c r="P772" s="7">
        <f>SUM(dane3[[#This Row],[RoomService]:[VRDeck]])</f>
        <v>1432</v>
      </c>
      <c r="Q772" t="s">
        <v>12847</v>
      </c>
      <c r="R772" t="b">
        <v>0</v>
      </c>
    </row>
    <row r="773" spans="1:18" x14ac:dyDescent="0.3">
      <c r="A773" t="s">
        <v>12928</v>
      </c>
      <c r="B773">
        <f>MID(dane3[[#This Row],[PassengerId]],1,4)+0</f>
        <v>5058</v>
      </c>
      <c r="C773" t="s">
        <v>53</v>
      </c>
      <c r="D773" t="b">
        <v>0</v>
      </c>
      <c r="E773" t="s">
        <v>12926</v>
      </c>
      <c r="F773" t="str">
        <f>MID($E773,1,1)</f>
        <v>F</v>
      </c>
      <c r="G773" t="str">
        <f>IFERROR(MID($E773,SEARCH("/",$E773,SEARCH("/",$E773)+1)+1,1),"")</f>
        <v>S</v>
      </c>
      <c r="H773" t="s">
        <v>32</v>
      </c>
      <c r="I773">
        <v>30</v>
      </c>
      <c r="J773" t="b">
        <v>1</v>
      </c>
      <c r="K773" s="7">
        <v>600</v>
      </c>
      <c r="L773" s="7">
        <v>31</v>
      </c>
      <c r="M773" s="7">
        <v>1</v>
      </c>
      <c r="N773" s="7">
        <v>659</v>
      </c>
      <c r="O773" s="7">
        <v>191</v>
      </c>
      <c r="P773" s="7">
        <f>SUM(dane3[[#This Row],[RoomService]:[VRDeck]])</f>
        <v>1482</v>
      </c>
      <c r="Q773" t="s">
        <v>12929</v>
      </c>
      <c r="R773" t="b">
        <v>0</v>
      </c>
    </row>
    <row r="774" spans="1:18" x14ac:dyDescent="0.3">
      <c r="A774" t="s">
        <v>19805</v>
      </c>
      <c r="B774">
        <f>MID(dane3[[#This Row],[PassengerId]],1,4)+0</f>
        <v>7747</v>
      </c>
      <c r="C774" t="s">
        <v>53</v>
      </c>
      <c r="D774" t="b">
        <v>0</v>
      </c>
      <c r="E774" t="s">
        <v>19806</v>
      </c>
      <c r="F774" t="str">
        <f>MID($E774,1,1)</f>
        <v>F</v>
      </c>
      <c r="G774" t="str">
        <f>IFERROR(MID($E774,SEARCH("/",$E774,SEARCH("/",$E774)+1)+1,1),"")</f>
        <v>P</v>
      </c>
      <c r="H774" t="s">
        <v>16</v>
      </c>
      <c r="I774">
        <v>41</v>
      </c>
      <c r="J774" t="b">
        <v>0</v>
      </c>
      <c r="K774" s="7">
        <v>688</v>
      </c>
      <c r="L774" s="7">
        <v>31</v>
      </c>
      <c r="M774" s="7">
        <v>1880</v>
      </c>
      <c r="N774" s="7">
        <v>0</v>
      </c>
      <c r="O774" s="7">
        <v>0</v>
      </c>
      <c r="P774" s="7">
        <f>SUM(dane3[[#This Row],[RoomService]:[VRDeck]])</f>
        <v>2599</v>
      </c>
      <c r="Q774" t="s">
        <v>19807</v>
      </c>
      <c r="R774" t="b">
        <v>0</v>
      </c>
    </row>
    <row r="775" spans="1:18" x14ac:dyDescent="0.3">
      <c r="A775" t="s">
        <v>17422</v>
      </c>
      <c r="B775">
        <f>MID(dane3[[#This Row],[PassengerId]],1,4)+0</f>
        <v>6748</v>
      </c>
      <c r="C775" t="s">
        <v>53</v>
      </c>
      <c r="D775" t="b">
        <v>0</v>
      </c>
      <c r="E775" t="s">
        <v>17418</v>
      </c>
      <c r="F775" t="str">
        <f>MID($E775,1,1)</f>
        <v>F</v>
      </c>
      <c r="G775" t="str">
        <f>IFERROR(MID($E775,SEARCH("/",$E775,SEARCH("/",$E775)+1)+1,1),"")</f>
        <v>S</v>
      </c>
      <c r="H775" t="s">
        <v>16</v>
      </c>
      <c r="I775">
        <v>25</v>
      </c>
      <c r="J775" t="b">
        <v>0</v>
      </c>
      <c r="K775" s="7">
        <v>1610</v>
      </c>
      <c r="L775" s="7">
        <v>29</v>
      </c>
      <c r="M775" s="7">
        <v>6</v>
      </c>
      <c r="N775" s="7">
        <v>0</v>
      </c>
      <c r="O775" s="7">
        <v>0</v>
      </c>
      <c r="P775" s="7">
        <f>SUM(dane3[[#This Row],[RoomService]:[VRDeck]])</f>
        <v>1645</v>
      </c>
      <c r="Q775" t="s">
        <v>17423</v>
      </c>
      <c r="R775" t="b">
        <v>0</v>
      </c>
    </row>
    <row r="776" spans="1:18" x14ac:dyDescent="0.3">
      <c r="A776" t="s">
        <v>21777</v>
      </c>
      <c r="B776">
        <f>MID(dane3[[#This Row],[PassengerId]],1,4)+0</f>
        <v>8514</v>
      </c>
      <c r="C776" t="s">
        <v>53</v>
      </c>
      <c r="D776" t="b">
        <v>0</v>
      </c>
      <c r="E776" t="s">
        <v>21778</v>
      </c>
      <c r="F776" t="str">
        <f>MID($E776,1,1)</f>
        <v>F</v>
      </c>
      <c r="G776" t="str">
        <f>IFERROR(MID($E776,SEARCH("/",$E776,SEARCH("/",$E776)+1)+1,1),"")</f>
        <v>P</v>
      </c>
      <c r="H776" t="s">
        <v>16</v>
      </c>
      <c r="I776">
        <v>51</v>
      </c>
      <c r="J776" t="b">
        <v>0</v>
      </c>
      <c r="K776" s="7">
        <v>870</v>
      </c>
      <c r="L776" s="7">
        <v>28</v>
      </c>
      <c r="M776" s="7">
        <v>278</v>
      </c>
      <c r="N776" s="7">
        <v>154</v>
      </c>
      <c r="O776" s="7">
        <v>1288</v>
      </c>
      <c r="P776" s="7">
        <f>SUM(dane3[[#This Row],[RoomService]:[VRDeck]])</f>
        <v>2618</v>
      </c>
      <c r="Q776" t="s">
        <v>21779</v>
      </c>
      <c r="R776" t="b">
        <v>0</v>
      </c>
    </row>
    <row r="777" spans="1:18" x14ac:dyDescent="0.3">
      <c r="A777" t="s">
        <v>1547</v>
      </c>
      <c r="B777">
        <f>MID(dane3[[#This Row],[PassengerId]],1,4)+0</f>
        <v>587</v>
      </c>
      <c r="C777" t="s">
        <v>53</v>
      </c>
      <c r="D777" t="b">
        <v>0</v>
      </c>
      <c r="E777" t="s">
        <v>1548</v>
      </c>
      <c r="F777" t="str">
        <f>MID($E777,1,1)</f>
        <v>F</v>
      </c>
      <c r="G777" t="str">
        <f>IFERROR(MID($E777,SEARCH("/",$E777,SEARCH("/",$E777)+1)+1,1),"")</f>
        <v>P</v>
      </c>
      <c r="H777" t="s">
        <v>16</v>
      </c>
      <c r="I777">
        <v>18</v>
      </c>
      <c r="J777" t="b">
        <v>0</v>
      </c>
      <c r="K777" s="7">
        <v>5</v>
      </c>
      <c r="L777" s="7">
        <v>25</v>
      </c>
      <c r="M777" s="7">
        <v>616</v>
      </c>
      <c r="N777" s="7">
        <v>0</v>
      </c>
      <c r="O777" s="7">
        <v>1042</v>
      </c>
      <c r="P777" s="7">
        <f>SUM(dane3[[#This Row],[RoomService]:[VRDeck]])</f>
        <v>1688</v>
      </c>
      <c r="Q777" t="s">
        <v>1549</v>
      </c>
      <c r="R777" t="b">
        <v>0</v>
      </c>
    </row>
    <row r="778" spans="1:18" x14ac:dyDescent="0.3">
      <c r="A778" t="s">
        <v>2129</v>
      </c>
      <c r="B778">
        <f>MID(dane3[[#This Row],[PassengerId]],1,4)+0</f>
        <v>815</v>
      </c>
      <c r="C778" t="s">
        <v>19</v>
      </c>
      <c r="D778" t="b">
        <v>0</v>
      </c>
      <c r="E778" t="s">
        <v>2130</v>
      </c>
      <c r="F778" t="str">
        <f>MID($E778,1,1)</f>
        <v>E</v>
      </c>
      <c r="G778" t="str">
        <f>IFERROR(MID($E778,SEARCH("/",$E778,SEARCH("/",$E778)+1)+1,1),"")</f>
        <v>S</v>
      </c>
      <c r="H778" t="s">
        <v>16</v>
      </c>
      <c r="I778">
        <v>13</v>
      </c>
      <c r="J778" t="b">
        <v>0</v>
      </c>
      <c r="K778" s="7">
        <v>2</v>
      </c>
      <c r="L778" s="7">
        <v>1</v>
      </c>
      <c r="M778" s="7">
        <v>30</v>
      </c>
      <c r="N778" s="7">
        <v>0</v>
      </c>
      <c r="O778" s="7">
        <v>0</v>
      </c>
      <c r="P778" s="7">
        <f>SUM(dane3[[#This Row],[RoomService]:[VRDeck]])</f>
        <v>33</v>
      </c>
      <c r="Q778" t="s">
        <v>2131</v>
      </c>
      <c r="R778" t="b">
        <v>0</v>
      </c>
    </row>
    <row r="779" spans="1:18" x14ac:dyDescent="0.3">
      <c r="A779" t="s">
        <v>2132</v>
      </c>
      <c r="B779">
        <f>MID(dane3[[#This Row],[PassengerId]],1,4)+0</f>
        <v>816</v>
      </c>
      <c r="C779" t="s">
        <v>14</v>
      </c>
      <c r="D779" t="b">
        <v>0</v>
      </c>
      <c r="E779" t="s">
        <v>2133</v>
      </c>
      <c r="F779" t="str">
        <f>MID($E779,1,1)</f>
        <v>E</v>
      </c>
      <c r="G779" t="str">
        <f>IFERROR(MID($E779,SEARCH("/",$E779,SEARCH("/",$E779)+1)+1,1),"")</f>
        <v>S</v>
      </c>
      <c r="H779" t="s">
        <v>46</v>
      </c>
      <c r="I779">
        <v>24</v>
      </c>
      <c r="J779" t="b">
        <v>0</v>
      </c>
      <c r="K779" s="7">
        <v>0</v>
      </c>
      <c r="L779" s="7">
        <v>284</v>
      </c>
      <c r="M779" s="7">
        <v>0</v>
      </c>
      <c r="N779" s="7">
        <v>4614</v>
      </c>
      <c r="O779" s="7">
        <v>438</v>
      </c>
      <c r="P779" s="7">
        <f>SUM(dane3[[#This Row],[RoomService]:[VRDeck]])</f>
        <v>5336</v>
      </c>
      <c r="Q779" t="s">
        <v>2134</v>
      </c>
      <c r="R779" t="b">
        <v>0</v>
      </c>
    </row>
    <row r="780" spans="1:18" x14ac:dyDescent="0.3">
      <c r="A780" t="s">
        <v>2135</v>
      </c>
      <c r="B780">
        <f>MID(dane3[[#This Row],[PassengerId]],1,4)+0</f>
        <v>817</v>
      </c>
      <c r="C780" t="s">
        <v>19</v>
      </c>
      <c r="D780" t="b">
        <v>1</v>
      </c>
      <c r="E780" t="s">
        <v>2136</v>
      </c>
      <c r="F780" t="str">
        <f>MID($E780,1,1)</f>
        <v>G</v>
      </c>
      <c r="G780" t="str">
        <f>IFERROR(MID($E780,SEARCH("/",$E780,SEARCH("/",$E780)+1)+1,1),"")</f>
        <v>P</v>
      </c>
      <c r="H780" t="s">
        <v>16</v>
      </c>
      <c r="I780">
        <v>20</v>
      </c>
      <c r="J780" t="b">
        <v>0</v>
      </c>
      <c r="K780" s="7">
        <v>0</v>
      </c>
      <c r="L780" s="7">
        <v>0</v>
      </c>
      <c r="M780" s="7">
        <v>0</v>
      </c>
      <c r="N780" s="7">
        <v>0</v>
      </c>
      <c r="O780" s="7">
        <v>0</v>
      </c>
      <c r="P780" s="7">
        <f>SUM(dane3[[#This Row],[RoomService]:[VRDeck]])</f>
        <v>0</v>
      </c>
      <c r="Q780" t="s">
        <v>2137</v>
      </c>
      <c r="R780" t="b">
        <v>0</v>
      </c>
    </row>
    <row r="781" spans="1:18" x14ac:dyDescent="0.3">
      <c r="A781" t="s">
        <v>2138</v>
      </c>
      <c r="B781">
        <f>MID(dane3[[#This Row],[PassengerId]],1,4)+0</f>
        <v>818</v>
      </c>
      <c r="C781" t="s">
        <v>14</v>
      </c>
      <c r="D781" t="b">
        <v>0</v>
      </c>
      <c r="E781" t="s">
        <v>2139</v>
      </c>
      <c r="F781" t="str">
        <f>MID($E781,1,1)</f>
        <v>B</v>
      </c>
      <c r="G781" t="str">
        <f>IFERROR(MID($E781,SEARCH("/",$E781,SEARCH("/",$E781)+1)+1,1),"")</f>
        <v>S</v>
      </c>
      <c r="H781" t="s">
        <v>16</v>
      </c>
      <c r="I781">
        <v>71</v>
      </c>
      <c r="J781" t="b">
        <v>1</v>
      </c>
      <c r="K781" s="7">
        <v>0</v>
      </c>
      <c r="L781" s="7">
        <v>0</v>
      </c>
      <c r="M781" s="7">
        <v>0</v>
      </c>
      <c r="N781" s="7">
        <v>0</v>
      </c>
      <c r="O781" s="7">
        <v>0</v>
      </c>
      <c r="P781" s="7">
        <f>SUM(dane3[[#This Row],[RoomService]:[VRDeck]])</f>
        <v>0</v>
      </c>
      <c r="Q781" t="s">
        <v>2140</v>
      </c>
      <c r="R781" t="b">
        <v>1</v>
      </c>
    </row>
    <row r="782" spans="1:18" x14ac:dyDescent="0.3">
      <c r="A782" t="s">
        <v>2141</v>
      </c>
      <c r="B782">
        <f>MID(dane3[[#This Row],[PassengerId]],1,4)+0</f>
        <v>819</v>
      </c>
      <c r="C782" t="s">
        <v>19</v>
      </c>
      <c r="D782" t="b">
        <v>1</v>
      </c>
      <c r="E782" t="s">
        <v>2142</v>
      </c>
      <c r="F782" t="str">
        <f>MID($E782,1,1)</f>
        <v>G</v>
      </c>
      <c r="G782" t="str">
        <f>IFERROR(MID($E782,SEARCH("/",$E782,SEARCH("/",$E782)+1)+1,1),"")</f>
        <v>S</v>
      </c>
      <c r="H782" t="s">
        <v>32</v>
      </c>
      <c r="I782">
        <v>23</v>
      </c>
      <c r="J782" t="b">
        <v>0</v>
      </c>
      <c r="K782" s="7">
        <v>0</v>
      </c>
      <c r="L782" s="7">
        <v>0</v>
      </c>
      <c r="M782" s="7">
        <v>0</v>
      </c>
      <c r="N782" s="7">
        <v>0</v>
      </c>
      <c r="O782" s="7">
        <v>0</v>
      </c>
      <c r="P782" s="7">
        <f>SUM(dane3[[#This Row],[RoomService]:[VRDeck]])</f>
        <v>0</v>
      </c>
      <c r="Q782" t="s">
        <v>2143</v>
      </c>
      <c r="R782" t="b">
        <v>1</v>
      </c>
    </row>
    <row r="783" spans="1:18" x14ac:dyDescent="0.3">
      <c r="A783" t="s">
        <v>2144</v>
      </c>
      <c r="B783">
        <f>MID(dane3[[#This Row],[PassengerId]],1,4)+0</f>
        <v>820</v>
      </c>
      <c r="C783" t="s">
        <v>19</v>
      </c>
      <c r="D783" t="b">
        <v>0</v>
      </c>
      <c r="E783" t="s">
        <v>2145</v>
      </c>
      <c r="F783" t="str">
        <f>MID($E783,1,1)</f>
        <v>F</v>
      </c>
      <c r="G783" t="str">
        <f>IFERROR(MID($E783,SEARCH("/",$E783,SEARCH("/",$E783)+1)+1,1),"")</f>
        <v>S</v>
      </c>
      <c r="H783" t="s">
        <v>46</v>
      </c>
      <c r="I783">
        <v>15</v>
      </c>
      <c r="J783" t="b">
        <v>0</v>
      </c>
      <c r="K783" s="7">
        <v>0</v>
      </c>
      <c r="L783" s="7">
        <v>59</v>
      </c>
      <c r="M783" s="7">
        <v>714</v>
      </c>
      <c r="N783" s="7">
        <v>0</v>
      </c>
      <c r="O783" s="7">
        <v>3</v>
      </c>
      <c r="P783" s="7">
        <f>SUM(dane3[[#This Row],[RoomService]:[VRDeck]])</f>
        <v>776</v>
      </c>
      <c r="Q783" t="s">
        <v>2146</v>
      </c>
      <c r="R783" t="b">
        <v>1</v>
      </c>
    </row>
    <row r="784" spans="1:18" x14ac:dyDescent="0.3">
      <c r="A784" t="s">
        <v>2147</v>
      </c>
      <c r="B784">
        <f>MID(dane3[[#This Row],[PassengerId]],1,4)+0</f>
        <v>820</v>
      </c>
      <c r="C784" t="s">
        <v>19</v>
      </c>
      <c r="D784" t="b">
        <v>0</v>
      </c>
      <c r="E784" t="s">
        <v>2148</v>
      </c>
      <c r="F784" t="str">
        <f>MID($E784,1,1)</f>
        <v>G</v>
      </c>
      <c r="G784" t="str">
        <f>IFERROR(MID($E784,SEARCH("/",$E784,SEARCH("/",$E784)+1)+1,1),"")</f>
        <v>S</v>
      </c>
      <c r="H784" t="s">
        <v>16</v>
      </c>
      <c r="I784">
        <v>18</v>
      </c>
      <c r="J784" t="b">
        <v>0</v>
      </c>
      <c r="K784" s="7">
        <v>751</v>
      </c>
      <c r="L784" s="7">
        <v>0</v>
      </c>
      <c r="M784" s="7">
        <v>0</v>
      </c>
      <c r="N784" s="7">
        <v>0</v>
      </c>
      <c r="O784" s="7">
        <v>0</v>
      </c>
      <c r="P784" s="7">
        <f>SUM(dane3[[#This Row],[RoomService]:[VRDeck]])</f>
        <v>751</v>
      </c>
      <c r="Q784" t="s">
        <v>2149</v>
      </c>
      <c r="R784" t="b">
        <v>0</v>
      </c>
    </row>
    <row r="785" spans="1:18" x14ac:dyDescent="0.3">
      <c r="A785" t="s">
        <v>2150</v>
      </c>
      <c r="B785">
        <f>MID(dane3[[#This Row],[PassengerId]],1,4)+0</f>
        <v>822</v>
      </c>
      <c r="C785" t="s">
        <v>19</v>
      </c>
      <c r="D785" t="b">
        <v>0</v>
      </c>
      <c r="E785" t="s">
        <v>2151</v>
      </c>
      <c r="F785" t="str">
        <f>MID($E785,1,1)</f>
        <v>F</v>
      </c>
      <c r="G785" t="str">
        <f>IFERROR(MID($E785,SEARCH("/",$E785,SEARCH("/",$E785)+1)+1,1),"")</f>
        <v>S</v>
      </c>
      <c r="H785" t="s">
        <v>16</v>
      </c>
      <c r="I785">
        <v>19</v>
      </c>
      <c r="J785" t="b">
        <v>0</v>
      </c>
      <c r="K785" s="7">
        <v>0</v>
      </c>
      <c r="L785" s="7">
        <v>561</v>
      </c>
      <c r="M785" s="7">
        <v>10</v>
      </c>
      <c r="N785" s="7">
        <v>0</v>
      </c>
      <c r="O785" s="7">
        <v>161</v>
      </c>
      <c r="P785" s="7">
        <f>SUM(dane3[[#This Row],[RoomService]:[VRDeck]])</f>
        <v>732</v>
      </c>
      <c r="Q785" t="s">
        <v>2152</v>
      </c>
      <c r="R785" t="b">
        <v>1</v>
      </c>
    </row>
    <row r="786" spans="1:18" x14ac:dyDescent="0.3">
      <c r="A786" t="s">
        <v>2153</v>
      </c>
      <c r="B786">
        <f>MID(dane3[[#This Row],[PassengerId]],1,4)+0</f>
        <v>823</v>
      </c>
      <c r="C786" t="s">
        <v>19</v>
      </c>
      <c r="D786" t="b">
        <v>1</v>
      </c>
      <c r="E786" t="s">
        <v>2154</v>
      </c>
      <c r="F786" t="str">
        <f>MID($E786,1,1)</f>
        <v>G</v>
      </c>
      <c r="G786" t="str">
        <f>IFERROR(MID($E786,SEARCH("/",$E786,SEARCH("/",$E786)+1)+1,1),"")</f>
        <v>S</v>
      </c>
      <c r="H786" t="s">
        <v>46</v>
      </c>
      <c r="I786">
        <v>4</v>
      </c>
      <c r="J786" t="b">
        <v>0</v>
      </c>
      <c r="K786" s="7">
        <v>0</v>
      </c>
      <c r="L786" s="7">
        <v>0</v>
      </c>
      <c r="M786" s="7">
        <v>0</v>
      </c>
      <c r="N786" s="7">
        <v>0</v>
      </c>
      <c r="O786" s="7">
        <v>0</v>
      </c>
      <c r="P786" s="7">
        <f>SUM(dane3[[#This Row],[RoomService]:[VRDeck]])</f>
        <v>0</v>
      </c>
      <c r="Q786" t="s">
        <v>2155</v>
      </c>
      <c r="R786" t="b">
        <v>1</v>
      </c>
    </row>
    <row r="787" spans="1:18" x14ac:dyDescent="0.3">
      <c r="A787" t="s">
        <v>2156</v>
      </c>
      <c r="B787">
        <f>MID(dane3[[#This Row],[PassengerId]],1,4)+0</f>
        <v>823</v>
      </c>
      <c r="C787" t="s">
        <v>19</v>
      </c>
      <c r="D787" t="b">
        <v>0</v>
      </c>
      <c r="E787" t="s">
        <v>39</v>
      </c>
      <c r="F787" t="s">
        <v>23764</v>
      </c>
      <c r="G787" t="str">
        <f>IFERROR(MID($E787,SEARCH("/",$E787,SEARCH("/",$E787)+1)+1,1),"")</f>
        <v/>
      </c>
      <c r="H787" t="s">
        <v>46</v>
      </c>
      <c r="I787">
        <v>42</v>
      </c>
      <c r="J787" t="b">
        <v>0</v>
      </c>
      <c r="K787" s="7">
        <v>0</v>
      </c>
      <c r="L787" s="7">
        <v>0</v>
      </c>
      <c r="M787" s="7">
        <v>739</v>
      </c>
      <c r="N787" s="7">
        <v>0</v>
      </c>
      <c r="O787" s="7">
        <v>0</v>
      </c>
      <c r="P787" s="7">
        <f>SUM(dane3[[#This Row],[RoomService]:[VRDeck]])</f>
        <v>739</v>
      </c>
      <c r="Q787" t="s">
        <v>2157</v>
      </c>
      <c r="R787" t="b">
        <v>1</v>
      </c>
    </row>
    <row r="788" spans="1:18" x14ac:dyDescent="0.3">
      <c r="A788" t="s">
        <v>7444</v>
      </c>
      <c r="B788">
        <f>MID(dane3[[#This Row],[PassengerId]],1,4)+0</f>
        <v>2913</v>
      </c>
      <c r="C788" t="s">
        <v>53</v>
      </c>
      <c r="D788" t="b">
        <v>0</v>
      </c>
      <c r="E788" t="s">
        <v>7445</v>
      </c>
      <c r="F788" t="str">
        <f>MID($E788,1,1)</f>
        <v>F</v>
      </c>
      <c r="G788" t="str">
        <f>IFERROR(MID($E788,SEARCH("/",$E788,SEARCH("/",$E788)+1)+1,1),"")</f>
        <v>P</v>
      </c>
      <c r="H788" t="s">
        <v>16</v>
      </c>
      <c r="I788">
        <v>49</v>
      </c>
      <c r="J788" t="b">
        <v>0</v>
      </c>
      <c r="K788" s="7">
        <v>21</v>
      </c>
      <c r="L788" s="7">
        <v>25</v>
      </c>
      <c r="M788" s="7">
        <v>1509</v>
      </c>
      <c r="N788" s="7">
        <v>0</v>
      </c>
      <c r="O788" s="7">
        <v>1042</v>
      </c>
      <c r="P788" s="7">
        <f>SUM(dane3[[#This Row],[RoomService]:[VRDeck]])</f>
        <v>2597</v>
      </c>
      <c r="Q788" t="s">
        <v>7446</v>
      </c>
      <c r="R788" t="b">
        <v>0</v>
      </c>
    </row>
    <row r="789" spans="1:18" x14ac:dyDescent="0.3">
      <c r="A789" t="s">
        <v>2161</v>
      </c>
      <c r="B789">
        <f>MID(dane3[[#This Row],[PassengerId]],1,4)+0</f>
        <v>825</v>
      </c>
      <c r="C789" t="s">
        <v>19</v>
      </c>
      <c r="D789" t="b">
        <v>1</v>
      </c>
      <c r="E789" t="s">
        <v>2162</v>
      </c>
      <c r="F789" t="str">
        <f>MID($E789,1,1)</f>
        <v>G</v>
      </c>
      <c r="G789" t="str">
        <f>IFERROR(MID($E789,SEARCH("/",$E789,SEARCH("/",$E789)+1)+1,1),"")</f>
        <v>P</v>
      </c>
      <c r="H789" t="s">
        <v>16</v>
      </c>
      <c r="I789">
        <v>13</v>
      </c>
      <c r="J789" t="b">
        <v>0</v>
      </c>
      <c r="K789" s="7">
        <v>0</v>
      </c>
      <c r="L789" s="7">
        <v>0</v>
      </c>
      <c r="M789" s="7">
        <v>0</v>
      </c>
      <c r="N789" s="7">
        <v>0</v>
      </c>
      <c r="O789" s="7">
        <v>0</v>
      </c>
      <c r="P789" s="7">
        <f>SUM(dane3[[#This Row],[RoomService]:[VRDeck]])</f>
        <v>0</v>
      </c>
      <c r="Q789" t="s">
        <v>2163</v>
      </c>
      <c r="R789" t="b">
        <v>1</v>
      </c>
    </row>
    <row r="790" spans="1:18" x14ac:dyDescent="0.3">
      <c r="A790" t="s">
        <v>2164</v>
      </c>
      <c r="B790">
        <f>MID(dane3[[#This Row],[PassengerId]],1,4)+0</f>
        <v>826</v>
      </c>
      <c r="C790" t="s">
        <v>19</v>
      </c>
      <c r="D790" t="b">
        <v>0</v>
      </c>
      <c r="E790" t="s">
        <v>39</v>
      </c>
      <c r="F790" t="s">
        <v>23764</v>
      </c>
      <c r="G790" t="str">
        <f>IFERROR(MID($E790,SEARCH("/",$E790,SEARCH("/",$E790)+1)+1,1),"")</f>
        <v/>
      </c>
      <c r="H790" t="s">
        <v>16</v>
      </c>
      <c r="I790">
        <v>27</v>
      </c>
      <c r="J790" t="b">
        <v>0</v>
      </c>
      <c r="K790" s="7">
        <v>174</v>
      </c>
      <c r="L790" s="7">
        <v>653</v>
      </c>
      <c r="M790" s="7">
        <v>0</v>
      </c>
      <c r="N790" s="7">
        <v>0</v>
      </c>
      <c r="O790" s="7">
        <v>0</v>
      </c>
      <c r="P790" s="7">
        <f>SUM(dane3[[#This Row],[RoomService]:[VRDeck]])</f>
        <v>827</v>
      </c>
      <c r="Q790" t="s">
        <v>2165</v>
      </c>
      <c r="R790" t="b">
        <v>1</v>
      </c>
    </row>
    <row r="791" spans="1:18" x14ac:dyDescent="0.3">
      <c r="A791" t="s">
        <v>2166</v>
      </c>
      <c r="B791">
        <f>MID(dane3[[#This Row],[PassengerId]],1,4)+0</f>
        <v>828</v>
      </c>
      <c r="C791" t="s">
        <v>19</v>
      </c>
      <c r="D791" t="b">
        <v>0</v>
      </c>
      <c r="E791" t="s">
        <v>2167</v>
      </c>
      <c r="F791" t="str">
        <f>MID($E791,1,1)</f>
        <v>F</v>
      </c>
      <c r="G791" t="str">
        <f>IFERROR(MID($E791,SEARCH("/",$E791,SEARCH("/",$E791)+1)+1,1),"")</f>
        <v>S</v>
      </c>
      <c r="H791" t="s">
        <v>16</v>
      </c>
      <c r="I791">
        <v>42</v>
      </c>
      <c r="J791" t="b">
        <v>0</v>
      </c>
      <c r="K791" s="7">
        <v>786</v>
      </c>
      <c r="L791" s="7">
        <v>0</v>
      </c>
      <c r="M791" s="7">
        <v>22</v>
      </c>
      <c r="N791" s="7">
        <v>59</v>
      </c>
      <c r="O791" s="7">
        <v>0</v>
      </c>
      <c r="P791" s="7">
        <f>SUM(dane3[[#This Row],[RoomService]:[VRDeck]])</f>
        <v>867</v>
      </c>
      <c r="Q791" t="s">
        <v>2168</v>
      </c>
      <c r="R791" t="b">
        <v>0</v>
      </c>
    </row>
    <row r="792" spans="1:18" x14ac:dyDescent="0.3">
      <c r="A792" t="s">
        <v>2169</v>
      </c>
      <c r="B792">
        <f>MID(dane3[[#This Row],[PassengerId]],1,4)+0</f>
        <v>828</v>
      </c>
      <c r="C792" t="s">
        <v>19</v>
      </c>
      <c r="D792" t="b">
        <v>0</v>
      </c>
      <c r="E792" t="s">
        <v>2167</v>
      </c>
      <c r="F792" t="str">
        <f>MID($E792,1,1)</f>
        <v>F</v>
      </c>
      <c r="G792" t="str">
        <f>IFERROR(MID($E792,SEARCH("/",$E792,SEARCH("/",$E792)+1)+1,1),"")</f>
        <v>S</v>
      </c>
      <c r="H792" t="s">
        <v>16</v>
      </c>
      <c r="I792">
        <v>41</v>
      </c>
      <c r="J792" t="b">
        <v>0</v>
      </c>
      <c r="K792" s="7">
        <v>324</v>
      </c>
      <c r="L792" s="7">
        <v>2</v>
      </c>
      <c r="M792" s="7">
        <v>0</v>
      </c>
      <c r="N792" s="7">
        <v>7</v>
      </c>
      <c r="O792" s="7">
        <v>26</v>
      </c>
      <c r="P792" s="7">
        <f>SUM(dane3[[#This Row],[RoomService]:[VRDeck]])</f>
        <v>359</v>
      </c>
      <c r="Q792" t="s">
        <v>2170</v>
      </c>
      <c r="R792" t="b">
        <v>1</v>
      </c>
    </row>
    <row r="793" spans="1:18" x14ac:dyDescent="0.3">
      <c r="A793" t="s">
        <v>2171</v>
      </c>
      <c r="B793">
        <f>MID(dane3[[#This Row],[PassengerId]],1,4)+0</f>
        <v>829</v>
      </c>
      <c r="C793" t="s">
        <v>19</v>
      </c>
      <c r="D793" t="b">
        <v>0</v>
      </c>
      <c r="E793" t="s">
        <v>2172</v>
      </c>
      <c r="F793" t="str">
        <f>MID($E793,1,1)</f>
        <v>F</v>
      </c>
      <c r="G793" t="str">
        <f>IFERROR(MID($E793,SEARCH("/",$E793,SEARCH("/",$E793)+1)+1,1),"")</f>
        <v>P</v>
      </c>
      <c r="H793" t="s">
        <v>32</v>
      </c>
      <c r="I793">
        <v>21</v>
      </c>
      <c r="J793" t="b">
        <v>0</v>
      </c>
      <c r="K793" s="7">
        <v>15</v>
      </c>
      <c r="L793" s="7">
        <v>0</v>
      </c>
      <c r="M793" s="7">
        <v>2695</v>
      </c>
      <c r="N793" s="7">
        <v>2</v>
      </c>
      <c r="O793" s="7">
        <v>0</v>
      </c>
      <c r="P793" s="7">
        <f>SUM(dane3[[#This Row],[RoomService]:[VRDeck]])</f>
        <v>2712</v>
      </c>
      <c r="Q793" t="s">
        <v>2173</v>
      </c>
      <c r="R793" t="b">
        <v>1</v>
      </c>
    </row>
    <row r="794" spans="1:18" x14ac:dyDescent="0.3">
      <c r="A794" t="s">
        <v>2174</v>
      </c>
      <c r="B794">
        <f>MID(dane3[[#This Row],[PassengerId]],1,4)+0</f>
        <v>830</v>
      </c>
      <c r="C794" t="s">
        <v>19</v>
      </c>
      <c r="D794" t="b">
        <v>0</v>
      </c>
      <c r="E794" t="s">
        <v>2175</v>
      </c>
      <c r="F794" t="str">
        <f>MID($E794,1,1)</f>
        <v>F</v>
      </c>
      <c r="G794" t="str">
        <f>IFERROR(MID($E794,SEARCH("/",$E794,SEARCH("/",$E794)+1)+1,1),"")</f>
        <v>P</v>
      </c>
      <c r="H794" t="s">
        <v>16</v>
      </c>
      <c r="I794">
        <v>31</v>
      </c>
      <c r="J794" t="b">
        <v>0</v>
      </c>
      <c r="K794" s="7">
        <v>14</v>
      </c>
      <c r="L794" s="7">
        <v>5</v>
      </c>
      <c r="M794" s="7">
        <v>0</v>
      </c>
      <c r="N794" s="7">
        <v>795</v>
      </c>
      <c r="O794" s="7">
        <v>0</v>
      </c>
      <c r="P794" s="7">
        <f>SUM(dane3[[#This Row],[RoomService]:[VRDeck]])</f>
        <v>814</v>
      </c>
      <c r="Q794" t="s">
        <v>2176</v>
      </c>
      <c r="R794" t="b">
        <v>1</v>
      </c>
    </row>
    <row r="795" spans="1:18" x14ac:dyDescent="0.3">
      <c r="A795" t="s">
        <v>2177</v>
      </c>
      <c r="B795">
        <f>MID(dane3[[#This Row],[PassengerId]],1,4)+0</f>
        <v>833</v>
      </c>
      <c r="C795" t="s">
        <v>14</v>
      </c>
      <c r="D795" t="b">
        <v>1</v>
      </c>
      <c r="E795" t="s">
        <v>39</v>
      </c>
      <c r="F795" t="s">
        <v>23759</v>
      </c>
      <c r="G795" t="str">
        <f>IFERROR(MID($E795,SEARCH("/",$E795,SEARCH("/",$E795)+1)+1,1),"")</f>
        <v/>
      </c>
      <c r="H795" t="s">
        <v>46</v>
      </c>
      <c r="I795">
        <v>36</v>
      </c>
      <c r="J795" t="b">
        <v>0</v>
      </c>
      <c r="K795" s="7">
        <v>0</v>
      </c>
      <c r="L795" s="7">
        <v>0</v>
      </c>
      <c r="M795" s="7">
        <v>0</v>
      </c>
      <c r="N795" s="7">
        <v>0</v>
      </c>
      <c r="O795" s="7">
        <v>0</v>
      </c>
      <c r="P795" s="7">
        <f>SUM(dane3[[#This Row],[RoomService]:[VRDeck]])</f>
        <v>0</v>
      </c>
      <c r="Q795" t="s">
        <v>2178</v>
      </c>
      <c r="R795" t="b">
        <v>1</v>
      </c>
    </row>
    <row r="796" spans="1:18" x14ac:dyDescent="0.3">
      <c r="A796" t="s">
        <v>2179</v>
      </c>
      <c r="B796">
        <f>MID(dane3[[#This Row],[PassengerId]],1,4)+0</f>
        <v>834</v>
      </c>
      <c r="C796" t="s">
        <v>19</v>
      </c>
      <c r="D796" t="b">
        <v>0</v>
      </c>
      <c r="E796" t="s">
        <v>2180</v>
      </c>
      <c r="F796" t="str">
        <f>MID($E796,1,1)</f>
        <v>F</v>
      </c>
      <c r="G796" t="str">
        <f>IFERROR(MID($E796,SEARCH("/",$E796,SEARCH("/",$E796)+1)+1,1),"")</f>
        <v>P</v>
      </c>
      <c r="H796" t="s">
        <v>16</v>
      </c>
      <c r="I796">
        <v>31</v>
      </c>
      <c r="J796" t="b">
        <v>0</v>
      </c>
      <c r="K796" s="7">
        <v>0</v>
      </c>
      <c r="L796" s="7">
        <v>0</v>
      </c>
      <c r="M796" s="7">
        <v>0</v>
      </c>
      <c r="N796" s="7">
        <v>838</v>
      </c>
      <c r="O796" s="7">
        <v>27</v>
      </c>
      <c r="P796" s="7">
        <f>SUM(dane3[[#This Row],[RoomService]:[VRDeck]])</f>
        <v>865</v>
      </c>
      <c r="Q796" t="s">
        <v>2181</v>
      </c>
      <c r="R796" t="b">
        <v>0</v>
      </c>
    </row>
    <row r="797" spans="1:18" x14ac:dyDescent="0.3">
      <c r="A797" t="s">
        <v>2182</v>
      </c>
      <c r="B797">
        <f>MID(dane3[[#This Row],[PassengerId]],1,4)+0</f>
        <v>835</v>
      </c>
      <c r="C797" t="s">
        <v>19</v>
      </c>
      <c r="D797" t="b">
        <v>0</v>
      </c>
      <c r="E797" t="s">
        <v>2183</v>
      </c>
      <c r="F797" t="str">
        <f>MID($E797,1,1)</f>
        <v>G</v>
      </c>
      <c r="G797" t="str">
        <f>IFERROR(MID($E797,SEARCH("/",$E797,SEARCH("/",$E797)+1)+1,1),"")</f>
        <v>S</v>
      </c>
      <c r="H797" t="s">
        <v>46</v>
      </c>
      <c r="I797">
        <v>14</v>
      </c>
      <c r="J797" t="b">
        <v>0</v>
      </c>
      <c r="K797" s="7">
        <v>77</v>
      </c>
      <c r="L797" s="7">
        <v>0</v>
      </c>
      <c r="M797" s="7">
        <v>9</v>
      </c>
      <c r="N797" s="7">
        <v>424</v>
      </c>
      <c r="O797" s="7">
        <v>166</v>
      </c>
      <c r="P797" s="7">
        <f>SUM(dane3[[#This Row],[RoomService]:[VRDeck]])</f>
        <v>676</v>
      </c>
      <c r="Q797" t="s">
        <v>2184</v>
      </c>
      <c r="R797" t="b">
        <v>0</v>
      </c>
    </row>
    <row r="798" spans="1:18" x14ac:dyDescent="0.3">
      <c r="A798" t="s">
        <v>7463</v>
      </c>
      <c r="B798">
        <f>MID(dane3[[#This Row],[PassengerId]],1,4)+0</f>
        <v>2926</v>
      </c>
      <c r="C798" t="s">
        <v>53</v>
      </c>
      <c r="D798" t="b">
        <v>0</v>
      </c>
      <c r="E798" t="s">
        <v>39</v>
      </c>
      <c r="F798" t="s">
        <v>23761</v>
      </c>
      <c r="G798" t="str">
        <f>IFERROR(MID($E798,SEARCH("/",$E798,SEARCH("/",$E798)+1)+1,1),"")</f>
        <v/>
      </c>
      <c r="H798" t="s">
        <v>16</v>
      </c>
      <c r="I798">
        <v>43</v>
      </c>
      <c r="J798" t="b">
        <v>0</v>
      </c>
      <c r="K798" s="7">
        <v>828</v>
      </c>
      <c r="L798" s="7">
        <v>25</v>
      </c>
      <c r="M798" s="7">
        <v>545</v>
      </c>
      <c r="N798" s="7">
        <v>107</v>
      </c>
      <c r="O798" s="7">
        <v>0</v>
      </c>
      <c r="P798" s="7">
        <f>SUM(dane3[[#This Row],[RoomService]:[VRDeck]])</f>
        <v>1505</v>
      </c>
      <c r="Q798" t="s">
        <v>7464</v>
      </c>
      <c r="R798" t="b">
        <v>0</v>
      </c>
    </row>
    <row r="799" spans="1:18" x14ac:dyDescent="0.3">
      <c r="A799" t="s">
        <v>2188</v>
      </c>
      <c r="B799">
        <f>MID(dane3[[#This Row],[PassengerId]],1,4)+0</f>
        <v>839</v>
      </c>
      <c r="C799" t="s">
        <v>14</v>
      </c>
      <c r="D799" t="b">
        <v>0</v>
      </c>
      <c r="E799" t="s">
        <v>2189</v>
      </c>
      <c r="F799" t="str">
        <f>MID($E799,1,1)</f>
        <v>B</v>
      </c>
      <c r="G799" t="str">
        <f>IFERROR(MID($E799,SEARCH("/",$E799,SEARCH("/",$E799)+1)+1,1),"")</f>
        <v>S</v>
      </c>
      <c r="H799" t="s">
        <v>16</v>
      </c>
      <c r="I799">
        <v>32</v>
      </c>
      <c r="J799" t="b">
        <v>0</v>
      </c>
      <c r="K799" s="7">
        <v>0</v>
      </c>
      <c r="L799" s="7">
        <v>179</v>
      </c>
      <c r="M799" s="7">
        <v>0</v>
      </c>
      <c r="N799" s="7">
        <v>0</v>
      </c>
      <c r="O799" s="7">
        <v>5152</v>
      </c>
      <c r="P799" s="7">
        <f>SUM(dane3[[#This Row],[RoomService]:[VRDeck]])</f>
        <v>5331</v>
      </c>
      <c r="Q799" t="s">
        <v>2190</v>
      </c>
      <c r="R799" t="b">
        <v>0</v>
      </c>
    </row>
    <row r="800" spans="1:18" x14ac:dyDescent="0.3">
      <c r="A800" t="s">
        <v>2191</v>
      </c>
      <c r="B800">
        <f>MID(dane3[[#This Row],[PassengerId]],1,4)+0</f>
        <v>840</v>
      </c>
      <c r="C800" t="s">
        <v>19</v>
      </c>
      <c r="D800" t="b">
        <v>0</v>
      </c>
      <c r="E800" t="s">
        <v>2192</v>
      </c>
      <c r="F800" t="str">
        <f>MID($E800,1,1)</f>
        <v>G</v>
      </c>
      <c r="G800" t="str">
        <f>IFERROR(MID($E800,SEARCH("/",$E800,SEARCH("/",$E800)+1)+1,1),"")</f>
        <v>P</v>
      </c>
      <c r="H800" t="s">
        <v>16</v>
      </c>
      <c r="I800">
        <v>27</v>
      </c>
      <c r="J800" t="b">
        <v>0</v>
      </c>
      <c r="K800" s="7">
        <v>663</v>
      </c>
      <c r="L800" s="7">
        <v>1111</v>
      </c>
      <c r="M800" s="7">
        <v>0</v>
      </c>
      <c r="N800" s="7">
        <v>0</v>
      </c>
      <c r="O800" s="7">
        <v>2</v>
      </c>
      <c r="P800" s="7">
        <f>SUM(dane3[[#This Row],[RoomService]:[VRDeck]])</f>
        <v>1776</v>
      </c>
      <c r="Q800" t="s">
        <v>2193</v>
      </c>
      <c r="R800" t="b">
        <v>0</v>
      </c>
    </row>
    <row r="801" spans="1:18" x14ac:dyDescent="0.3">
      <c r="A801" t="s">
        <v>2194</v>
      </c>
      <c r="B801">
        <f>MID(dane3[[#This Row],[PassengerId]],1,4)+0</f>
        <v>845</v>
      </c>
      <c r="C801" t="s">
        <v>14</v>
      </c>
      <c r="D801" t="b">
        <v>0</v>
      </c>
      <c r="E801" t="s">
        <v>2195</v>
      </c>
      <c r="F801" t="str">
        <f>MID($E801,1,1)</f>
        <v>B</v>
      </c>
      <c r="G801" t="str">
        <f>IFERROR(MID($E801,SEARCH("/",$E801,SEARCH("/",$E801)+1)+1,1),"")</f>
        <v>S</v>
      </c>
      <c r="H801" t="s">
        <v>46</v>
      </c>
      <c r="I801">
        <v>57</v>
      </c>
      <c r="J801" t="b">
        <v>0</v>
      </c>
      <c r="K801" s="7">
        <v>2651</v>
      </c>
      <c r="L801" s="7">
        <v>2956</v>
      </c>
      <c r="M801" s="7">
        <v>0</v>
      </c>
      <c r="N801" s="7">
        <v>266</v>
      </c>
      <c r="O801" s="7">
        <v>1300</v>
      </c>
      <c r="P801" s="7">
        <f>SUM(dane3[[#This Row],[RoomService]:[VRDeck]])</f>
        <v>7173</v>
      </c>
      <c r="Q801" t="s">
        <v>2196</v>
      </c>
      <c r="R801" t="b">
        <v>0</v>
      </c>
    </row>
    <row r="802" spans="1:18" x14ac:dyDescent="0.3">
      <c r="A802" t="s">
        <v>2197</v>
      </c>
      <c r="B802">
        <f>MID(dane3[[#This Row],[PassengerId]],1,4)+0</f>
        <v>846</v>
      </c>
      <c r="C802" t="s">
        <v>19</v>
      </c>
      <c r="D802" t="b">
        <v>1</v>
      </c>
      <c r="E802" t="s">
        <v>2198</v>
      </c>
      <c r="F802" t="str">
        <f>MID($E802,1,1)</f>
        <v>G</v>
      </c>
      <c r="G802" t="str">
        <f>IFERROR(MID($E802,SEARCH("/",$E802,SEARCH("/",$E802)+1)+1,1),"")</f>
        <v>S</v>
      </c>
      <c r="H802" t="s">
        <v>16</v>
      </c>
      <c r="I802">
        <v>13</v>
      </c>
      <c r="J802" t="b">
        <v>0</v>
      </c>
      <c r="K802" s="7">
        <v>0</v>
      </c>
      <c r="L802" s="7">
        <v>0</v>
      </c>
      <c r="M802" s="7">
        <v>0</v>
      </c>
      <c r="N802" s="7">
        <v>0</v>
      </c>
      <c r="O802" s="7">
        <v>0</v>
      </c>
      <c r="P802" s="7">
        <f>SUM(dane3[[#This Row],[RoomService]:[VRDeck]])</f>
        <v>0</v>
      </c>
      <c r="Q802" t="s">
        <v>2199</v>
      </c>
      <c r="R802" t="b">
        <v>0</v>
      </c>
    </row>
    <row r="803" spans="1:18" x14ac:dyDescent="0.3">
      <c r="A803" t="s">
        <v>12087</v>
      </c>
      <c r="B803">
        <f>MID(dane3[[#This Row],[PassengerId]],1,4)+0</f>
        <v>4708</v>
      </c>
      <c r="C803" t="s">
        <v>53</v>
      </c>
      <c r="D803" t="b">
        <v>0</v>
      </c>
      <c r="E803" t="s">
        <v>12088</v>
      </c>
      <c r="F803" t="str">
        <f>MID($E803,1,1)</f>
        <v>E</v>
      </c>
      <c r="G803" t="str">
        <f>IFERROR(MID($E803,SEARCH("/",$E803,SEARCH("/",$E803)+1)+1,1),"")</f>
        <v>S</v>
      </c>
      <c r="H803" t="s">
        <v>16</v>
      </c>
      <c r="I803">
        <v>26</v>
      </c>
      <c r="J803" t="b">
        <v>0</v>
      </c>
      <c r="K803" s="7">
        <v>0</v>
      </c>
      <c r="L803" s="7">
        <v>25</v>
      </c>
      <c r="M803" s="7">
        <v>13</v>
      </c>
      <c r="N803" s="7">
        <v>11</v>
      </c>
      <c r="O803" s="7">
        <v>998</v>
      </c>
      <c r="P803" s="7">
        <f>SUM(dane3[[#This Row],[RoomService]:[VRDeck]])</f>
        <v>1047</v>
      </c>
      <c r="Q803" t="s">
        <v>23799</v>
      </c>
      <c r="R803" t="b">
        <v>0</v>
      </c>
    </row>
    <row r="804" spans="1:18" x14ac:dyDescent="0.3">
      <c r="A804" t="s">
        <v>7315</v>
      </c>
      <c r="B804">
        <f>MID(dane3[[#This Row],[PassengerId]],1,4)+0</f>
        <v>2865</v>
      </c>
      <c r="C804" t="s">
        <v>53</v>
      </c>
      <c r="D804" t="b">
        <v>0</v>
      </c>
      <c r="E804" t="s">
        <v>7316</v>
      </c>
      <c r="F804" t="str">
        <f>MID($E804,1,1)</f>
        <v>D</v>
      </c>
      <c r="G804" t="str">
        <f>IFERROR(MID($E804,SEARCH("/",$E804,SEARCH("/",$E804)+1)+1,1),"")</f>
        <v>P</v>
      </c>
      <c r="H804" t="s">
        <v>16</v>
      </c>
      <c r="I804">
        <v>34</v>
      </c>
      <c r="J804" t="b">
        <v>0</v>
      </c>
      <c r="K804" s="7">
        <v>2904</v>
      </c>
      <c r="L804" s="7">
        <v>23</v>
      </c>
      <c r="M804" s="7">
        <v>7</v>
      </c>
      <c r="N804" s="7">
        <v>0</v>
      </c>
      <c r="O804" s="7">
        <v>81</v>
      </c>
      <c r="P804" s="7">
        <f>SUM(dane3[[#This Row],[RoomService]:[VRDeck]])</f>
        <v>3015</v>
      </c>
      <c r="Q804" t="s">
        <v>7317</v>
      </c>
      <c r="R804" t="b">
        <v>0</v>
      </c>
    </row>
    <row r="805" spans="1:18" x14ac:dyDescent="0.3">
      <c r="A805" t="s">
        <v>2205</v>
      </c>
      <c r="B805">
        <f>MID(dane3[[#This Row],[PassengerId]],1,4)+0</f>
        <v>849</v>
      </c>
      <c r="C805" t="s">
        <v>14</v>
      </c>
      <c r="D805" t="b">
        <v>0</v>
      </c>
      <c r="E805" t="s">
        <v>2206</v>
      </c>
      <c r="F805" t="str">
        <f>MID($E805,1,1)</f>
        <v>B</v>
      </c>
      <c r="G805" t="str">
        <f>IFERROR(MID($E805,SEARCH("/",$E805,SEARCH("/",$E805)+1)+1,1),"")</f>
        <v>S</v>
      </c>
      <c r="H805" t="s">
        <v>16</v>
      </c>
      <c r="I805">
        <v>27</v>
      </c>
      <c r="J805" t="b">
        <v>0</v>
      </c>
      <c r="K805" s="7">
        <v>0</v>
      </c>
      <c r="L805" s="7">
        <v>0</v>
      </c>
      <c r="M805" s="7">
        <v>0</v>
      </c>
      <c r="N805" s="7">
        <v>0</v>
      </c>
      <c r="O805" s="7">
        <v>0</v>
      </c>
      <c r="P805" s="7">
        <f>SUM(dane3[[#This Row],[RoomService]:[VRDeck]])</f>
        <v>0</v>
      </c>
      <c r="Q805" t="s">
        <v>2207</v>
      </c>
      <c r="R805" t="b">
        <v>1</v>
      </c>
    </row>
    <row r="806" spans="1:18" x14ac:dyDescent="0.3">
      <c r="A806" t="s">
        <v>2208</v>
      </c>
      <c r="B806">
        <f>MID(dane3[[#This Row],[PassengerId]],1,4)+0</f>
        <v>849</v>
      </c>
      <c r="C806" t="s">
        <v>14</v>
      </c>
      <c r="D806" t="b">
        <v>1</v>
      </c>
      <c r="E806" t="s">
        <v>2206</v>
      </c>
      <c r="F806" t="str">
        <f>MID($E806,1,1)</f>
        <v>B</v>
      </c>
      <c r="G806" t="str">
        <f>IFERROR(MID($E806,SEARCH("/",$E806,SEARCH("/",$E806)+1)+1,1),"")</f>
        <v>S</v>
      </c>
      <c r="H806" t="s">
        <v>46</v>
      </c>
      <c r="I806">
        <v>32</v>
      </c>
      <c r="J806" t="b">
        <v>0</v>
      </c>
      <c r="K806" s="7">
        <v>0</v>
      </c>
      <c r="L806" s="7">
        <v>0</v>
      </c>
      <c r="M806" s="7">
        <v>0</v>
      </c>
      <c r="N806" s="7">
        <v>0</v>
      </c>
      <c r="O806" s="7">
        <v>0</v>
      </c>
      <c r="P806" s="7">
        <f>SUM(dane3[[#This Row],[RoomService]:[VRDeck]])</f>
        <v>0</v>
      </c>
      <c r="Q806" t="s">
        <v>2209</v>
      </c>
      <c r="R806" t="b">
        <v>1</v>
      </c>
    </row>
    <row r="807" spans="1:18" x14ac:dyDescent="0.3">
      <c r="A807" t="s">
        <v>4777</v>
      </c>
      <c r="B807">
        <f>MID(dane3[[#This Row],[PassengerId]],1,4)+0</f>
        <v>1864</v>
      </c>
      <c r="C807" t="s">
        <v>53</v>
      </c>
      <c r="D807" t="b">
        <v>0</v>
      </c>
      <c r="E807" t="s">
        <v>4778</v>
      </c>
      <c r="F807" t="str">
        <f>MID($E807,1,1)</f>
        <v>D</v>
      </c>
      <c r="G807" t="str">
        <f>IFERROR(MID($E807,SEARCH("/",$E807,SEARCH("/",$E807)+1)+1,1),"")</f>
        <v>S</v>
      </c>
      <c r="H807" t="s">
        <v>16</v>
      </c>
      <c r="I807">
        <v>26</v>
      </c>
      <c r="J807" t="b">
        <v>0</v>
      </c>
      <c r="K807" s="7">
        <v>1752</v>
      </c>
      <c r="L807" s="7">
        <v>22</v>
      </c>
      <c r="M807" s="7">
        <v>0</v>
      </c>
      <c r="N807" s="7">
        <v>4</v>
      </c>
      <c r="O807" s="7">
        <v>0</v>
      </c>
      <c r="P807" s="7">
        <f>SUM(dane3[[#This Row],[RoomService]:[VRDeck]])</f>
        <v>1778</v>
      </c>
      <c r="Q807" t="s">
        <v>4779</v>
      </c>
      <c r="R807" t="b">
        <v>0</v>
      </c>
    </row>
    <row r="808" spans="1:18" x14ac:dyDescent="0.3">
      <c r="A808" t="s">
        <v>2213</v>
      </c>
      <c r="B808">
        <f>MID(dane3[[#This Row],[PassengerId]],1,4)+0</f>
        <v>851</v>
      </c>
      <c r="C808" t="s">
        <v>19</v>
      </c>
      <c r="D808" t="b">
        <v>0</v>
      </c>
      <c r="E808" t="s">
        <v>2214</v>
      </c>
      <c r="F808" t="str">
        <f>MID($E808,1,1)</f>
        <v>F</v>
      </c>
      <c r="G808" t="str">
        <f>IFERROR(MID($E808,SEARCH("/",$E808,SEARCH("/",$E808)+1)+1,1),"")</f>
        <v>P</v>
      </c>
      <c r="H808" t="s">
        <v>46</v>
      </c>
      <c r="I808">
        <v>23</v>
      </c>
      <c r="J808" t="b">
        <v>0</v>
      </c>
      <c r="K808" s="7">
        <v>217</v>
      </c>
      <c r="L808" s="7">
        <v>378</v>
      </c>
      <c r="M808" s="7">
        <v>19</v>
      </c>
      <c r="N808" s="7">
        <v>1</v>
      </c>
      <c r="O808" s="7">
        <v>12</v>
      </c>
      <c r="P808" s="7">
        <f>SUM(dane3[[#This Row],[RoomService]:[VRDeck]])</f>
        <v>627</v>
      </c>
      <c r="Q808" t="s">
        <v>2215</v>
      </c>
      <c r="R808" t="b">
        <v>0</v>
      </c>
    </row>
    <row r="809" spans="1:18" x14ac:dyDescent="0.3">
      <c r="A809" t="s">
        <v>2216</v>
      </c>
      <c r="B809">
        <f>MID(dane3[[#This Row],[PassengerId]],1,4)+0</f>
        <v>853</v>
      </c>
      <c r="C809" t="s">
        <v>14</v>
      </c>
      <c r="D809" t="b">
        <v>1</v>
      </c>
      <c r="E809" t="s">
        <v>2217</v>
      </c>
      <c r="F809" t="str">
        <f>MID($E809,1,1)</f>
        <v>A</v>
      </c>
      <c r="G809" t="str">
        <f>IFERROR(MID($E809,SEARCH("/",$E809,SEARCH("/",$E809)+1)+1,1),"")</f>
        <v>S</v>
      </c>
      <c r="H809" t="s">
        <v>46</v>
      </c>
      <c r="I809">
        <v>38</v>
      </c>
      <c r="J809" t="b">
        <v>0</v>
      </c>
      <c r="K809" s="7">
        <v>0</v>
      </c>
      <c r="L809" s="7">
        <v>0</v>
      </c>
      <c r="M809" s="7">
        <v>0</v>
      </c>
      <c r="N809" s="7">
        <v>0</v>
      </c>
      <c r="O809" s="7">
        <v>0</v>
      </c>
      <c r="P809" s="7">
        <f>SUM(dane3[[#This Row],[RoomService]:[VRDeck]])</f>
        <v>0</v>
      </c>
      <c r="Q809" t="s">
        <v>2218</v>
      </c>
      <c r="R809" t="b">
        <v>1</v>
      </c>
    </row>
    <row r="810" spans="1:18" x14ac:dyDescent="0.3">
      <c r="A810" t="s">
        <v>2219</v>
      </c>
      <c r="B810">
        <f>MID(dane3[[#This Row],[PassengerId]],1,4)+0</f>
        <v>859</v>
      </c>
      <c r="C810" t="s">
        <v>19</v>
      </c>
      <c r="D810" t="b">
        <v>1</v>
      </c>
      <c r="E810" t="s">
        <v>2220</v>
      </c>
      <c r="F810" t="str">
        <f>MID($E810,1,1)</f>
        <v>G</v>
      </c>
      <c r="G810" t="str">
        <f>IFERROR(MID($E810,SEARCH("/",$E810,SEARCH("/",$E810)+1)+1,1),"")</f>
        <v>S</v>
      </c>
      <c r="H810" t="s">
        <v>16</v>
      </c>
      <c r="I810">
        <v>32</v>
      </c>
      <c r="J810" t="b">
        <v>0</v>
      </c>
      <c r="K810" s="7">
        <v>0</v>
      </c>
      <c r="L810" s="7">
        <v>0</v>
      </c>
      <c r="M810" s="7">
        <v>0</v>
      </c>
      <c r="N810" s="7">
        <v>0</v>
      </c>
      <c r="O810" s="7">
        <v>0</v>
      </c>
      <c r="P810" s="7">
        <f>SUM(dane3[[#This Row],[RoomService]:[VRDeck]])</f>
        <v>0</v>
      </c>
      <c r="Q810" t="s">
        <v>2221</v>
      </c>
      <c r="R810" t="b">
        <v>1</v>
      </c>
    </row>
    <row r="811" spans="1:18" x14ac:dyDescent="0.3">
      <c r="A811" t="s">
        <v>2222</v>
      </c>
      <c r="B811">
        <f>MID(dane3[[#This Row],[PassengerId]],1,4)+0</f>
        <v>860</v>
      </c>
      <c r="C811" t="s">
        <v>19</v>
      </c>
      <c r="D811" t="b">
        <v>0</v>
      </c>
      <c r="E811" t="s">
        <v>2223</v>
      </c>
      <c r="F811" t="str">
        <f>MID($E811,1,1)</f>
        <v>E</v>
      </c>
      <c r="G811" t="str">
        <f>IFERROR(MID($E811,SEARCH("/",$E811,SEARCH("/",$E811)+1)+1,1),"")</f>
        <v>P</v>
      </c>
      <c r="H811" t="s">
        <v>16</v>
      </c>
      <c r="I811">
        <v>24</v>
      </c>
      <c r="J811" t="b">
        <v>0</v>
      </c>
      <c r="K811" s="7">
        <v>34</v>
      </c>
      <c r="L811" s="7">
        <v>7</v>
      </c>
      <c r="M811" s="7">
        <v>320</v>
      </c>
      <c r="N811" s="7">
        <v>0</v>
      </c>
      <c r="O811" s="7">
        <v>427</v>
      </c>
      <c r="P811" s="7">
        <f>SUM(dane3[[#This Row],[RoomService]:[VRDeck]])</f>
        <v>788</v>
      </c>
      <c r="Q811" t="s">
        <v>23799</v>
      </c>
      <c r="R811" t="b">
        <v>0</v>
      </c>
    </row>
    <row r="812" spans="1:18" x14ac:dyDescent="0.3">
      <c r="A812" t="s">
        <v>2224</v>
      </c>
      <c r="B812">
        <f>MID(dane3[[#This Row],[PassengerId]],1,4)+0</f>
        <v>863</v>
      </c>
      <c r="C812" t="s">
        <v>19</v>
      </c>
      <c r="D812" t="b">
        <v>1</v>
      </c>
      <c r="E812" t="s">
        <v>2225</v>
      </c>
      <c r="F812" t="str">
        <f>MID($E812,1,1)</f>
        <v>G</v>
      </c>
      <c r="G812" t="str">
        <f>IFERROR(MID($E812,SEARCH("/",$E812,SEARCH("/",$E812)+1)+1,1),"")</f>
        <v>S</v>
      </c>
      <c r="H812" t="s">
        <v>16</v>
      </c>
      <c r="I812">
        <v>36</v>
      </c>
      <c r="J812" t="b">
        <v>0</v>
      </c>
      <c r="K812" s="7">
        <v>0</v>
      </c>
      <c r="L812" s="7">
        <v>0</v>
      </c>
      <c r="M812" s="7">
        <v>0</v>
      </c>
      <c r="N812" s="7">
        <v>0</v>
      </c>
      <c r="O812" s="7">
        <v>0</v>
      </c>
      <c r="P812" s="7">
        <f>SUM(dane3[[#This Row],[RoomService]:[VRDeck]])</f>
        <v>0</v>
      </c>
      <c r="Q812" t="s">
        <v>2226</v>
      </c>
      <c r="R812" t="b">
        <v>0</v>
      </c>
    </row>
    <row r="813" spans="1:18" x14ac:dyDescent="0.3">
      <c r="A813" t="s">
        <v>2227</v>
      </c>
      <c r="B813">
        <f>MID(dane3[[#This Row],[PassengerId]],1,4)+0</f>
        <v>863</v>
      </c>
      <c r="C813" t="s">
        <v>19</v>
      </c>
      <c r="D813" t="b">
        <v>0</v>
      </c>
      <c r="E813" t="s">
        <v>2225</v>
      </c>
      <c r="F813" t="str">
        <f>MID($E813,1,1)</f>
        <v>G</v>
      </c>
      <c r="G813" t="str">
        <f>IFERROR(MID($E813,SEARCH("/",$E813,SEARCH("/",$E813)+1)+1,1),"")</f>
        <v>S</v>
      </c>
      <c r="H813" t="s">
        <v>16</v>
      </c>
      <c r="I813">
        <v>11</v>
      </c>
      <c r="J813" t="b">
        <v>0</v>
      </c>
      <c r="K813" s="7">
        <v>0</v>
      </c>
      <c r="L813" s="7">
        <v>0</v>
      </c>
      <c r="M813" s="7">
        <v>0</v>
      </c>
      <c r="N813" s="7">
        <v>0</v>
      </c>
      <c r="O813" s="7">
        <v>0</v>
      </c>
      <c r="P813" s="7">
        <f>SUM(dane3[[#This Row],[RoomService]:[VRDeck]])</f>
        <v>0</v>
      </c>
      <c r="Q813" t="s">
        <v>2228</v>
      </c>
      <c r="R813" t="b">
        <v>0</v>
      </c>
    </row>
    <row r="814" spans="1:18" x14ac:dyDescent="0.3">
      <c r="A814" t="s">
        <v>2229</v>
      </c>
      <c r="B814">
        <f>MID(dane3[[#This Row],[PassengerId]],1,4)+0</f>
        <v>863</v>
      </c>
      <c r="C814" t="s">
        <v>19</v>
      </c>
      <c r="D814" t="b">
        <v>1</v>
      </c>
      <c r="E814" t="s">
        <v>2225</v>
      </c>
      <c r="F814" t="str">
        <f>MID($E814,1,1)</f>
        <v>G</v>
      </c>
      <c r="G814" t="str">
        <f>IFERROR(MID($E814,SEARCH("/",$E814,SEARCH("/",$E814)+1)+1,1),"")</f>
        <v>S</v>
      </c>
      <c r="H814" t="s">
        <v>16</v>
      </c>
      <c r="I814">
        <v>6</v>
      </c>
      <c r="J814" t="b">
        <v>0</v>
      </c>
      <c r="K814" s="7">
        <v>0</v>
      </c>
      <c r="L814" s="7">
        <v>0</v>
      </c>
      <c r="M814" s="7">
        <v>0</v>
      </c>
      <c r="N814" s="7">
        <v>0</v>
      </c>
      <c r="O814" s="7">
        <v>0</v>
      </c>
      <c r="P814" s="7">
        <f>SUM(dane3[[#This Row],[RoomService]:[VRDeck]])</f>
        <v>0</v>
      </c>
      <c r="Q814" t="s">
        <v>2230</v>
      </c>
      <c r="R814" t="b">
        <v>0</v>
      </c>
    </row>
    <row r="815" spans="1:18" x14ac:dyDescent="0.3">
      <c r="A815" t="s">
        <v>2231</v>
      </c>
      <c r="B815">
        <f>MID(dane3[[#This Row],[PassengerId]],1,4)+0</f>
        <v>865</v>
      </c>
      <c r="C815" t="s">
        <v>14</v>
      </c>
      <c r="D815" t="b">
        <v>1</v>
      </c>
      <c r="E815" t="s">
        <v>2232</v>
      </c>
      <c r="F815" t="str">
        <f>MID($E815,1,1)</f>
        <v>B</v>
      </c>
      <c r="G815" t="str">
        <f>IFERROR(MID($E815,SEARCH("/",$E815,SEARCH("/",$E815)+1)+1,1),"")</f>
        <v>S</v>
      </c>
      <c r="H815" t="s">
        <v>46</v>
      </c>
      <c r="I815">
        <v>36</v>
      </c>
      <c r="J815" t="b">
        <v>0</v>
      </c>
      <c r="K815" s="7">
        <v>0</v>
      </c>
      <c r="L815" s="7">
        <v>0</v>
      </c>
      <c r="M815" s="7">
        <v>0</v>
      </c>
      <c r="N815" s="7">
        <v>0</v>
      </c>
      <c r="O815" s="7">
        <v>0</v>
      </c>
      <c r="P815" s="7">
        <f>SUM(dane3[[#This Row],[RoomService]:[VRDeck]])</f>
        <v>0</v>
      </c>
      <c r="Q815" t="s">
        <v>23799</v>
      </c>
      <c r="R815" t="b">
        <v>1</v>
      </c>
    </row>
    <row r="816" spans="1:18" x14ac:dyDescent="0.3">
      <c r="A816" t="s">
        <v>2233</v>
      </c>
      <c r="B816">
        <f>MID(dane3[[#This Row],[PassengerId]],1,4)+0</f>
        <v>865</v>
      </c>
      <c r="C816" t="s">
        <v>14</v>
      </c>
      <c r="D816" t="b">
        <v>1</v>
      </c>
      <c r="E816" t="s">
        <v>2232</v>
      </c>
      <c r="F816" t="str">
        <f>MID($E816,1,1)</f>
        <v>B</v>
      </c>
      <c r="G816" t="str">
        <f>IFERROR(MID($E816,SEARCH("/",$E816,SEARCH("/",$E816)+1)+1,1),"")</f>
        <v>S</v>
      </c>
      <c r="H816" t="s">
        <v>46</v>
      </c>
      <c r="I816">
        <v>22</v>
      </c>
      <c r="J816" t="b">
        <v>0</v>
      </c>
      <c r="K816" s="7">
        <v>0</v>
      </c>
      <c r="L816" s="7">
        <v>0</v>
      </c>
      <c r="M816" s="7">
        <v>0</v>
      </c>
      <c r="N816" s="7">
        <v>0</v>
      </c>
      <c r="O816" s="7">
        <v>0</v>
      </c>
      <c r="P816" s="7">
        <f>SUM(dane3[[#This Row],[RoomService]:[VRDeck]])</f>
        <v>0</v>
      </c>
      <c r="Q816" t="s">
        <v>2234</v>
      </c>
      <c r="R816" t="b">
        <v>1</v>
      </c>
    </row>
    <row r="817" spans="1:18" x14ac:dyDescent="0.3">
      <c r="A817" t="s">
        <v>2235</v>
      </c>
      <c r="B817">
        <f>MID(dane3[[#This Row],[PassengerId]],1,4)+0</f>
        <v>867</v>
      </c>
      <c r="C817" t="s">
        <v>19</v>
      </c>
      <c r="D817" t="b">
        <v>0</v>
      </c>
      <c r="E817" t="s">
        <v>2236</v>
      </c>
      <c r="F817" t="str">
        <f>MID($E817,1,1)</f>
        <v>F</v>
      </c>
      <c r="G817" t="str">
        <f>IFERROR(MID($E817,SEARCH("/",$E817,SEARCH("/",$E817)+1)+1,1),"")</f>
        <v>S</v>
      </c>
      <c r="H817" t="s">
        <v>16</v>
      </c>
      <c r="I817">
        <v>29</v>
      </c>
      <c r="J817" t="b">
        <v>0</v>
      </c>
      <c r="K817" s="7">
        <v>2</v>
      </c>
      <c r="L817" s="7">
        <v>850</v>
      </c>
      <c r="M817" s="7">
        <v>18</v>
      </c>
      <c r="N817" s="7">
        <v>2</v>
      </c>
      <c r="O817" s="7">
        <v>0</v>
      </c>
      <c r="P817" s="7">
        <f>SUM(dane3[[#This Row],[RoomService]:[VRDeck]])</f>
        <v>872</v>
      </c>
      <c r="Q817" t="s">
        <v>2237</v>
      </c>
      <c r="R817" t="b">
        <v>0</v>
      </c>
    </row>
    <row r="818" spans="1:18" x14ac:dyDescent="0.3">
      <c r="A818" t="s">
        <v>2238</v>
      </c>
      <c r="B818">
        <f>MID(dane3[[#This Row],[PassengerId]],1,4)+0</f>
        <v>868</v>
      </c>
      <c r="C818" t="s">
        <v>19</v>
      </c>
      <c r="D818" t="b">
        <v>1</v>
      </c>
      <c r="E818" t="s">
        <v>2239</v>
      </c>
      <c r="F818" t="str">
        <f>MID($E818,1,1)</f>
        <v>G</v>
      </c>
      <c r="G818" t="str">
        <f>IFERROR(MID($E818,SEARCH("/",$E818,SEARCH("/",$E818)+1)+1,1),"")</f>
        <v>S</v>
      </c>
      <c r="H818" t="s">
        <v>16</v>
      </c>
      <c r="I818">
        <v>37</v>
      </c>
      <c r="J818" t="b">
        <v>0</v>
      </c>
      <c r="K818" s="7">
        <v>0</v>
      </c>
      <c r="L818" s="7">
        <v>0</v>
      </c>
      <c r="M818" s="7">
        <v>0</v>
      </c>
      <c r="N818" s="7">
        <v>0</v>
      </c>
      <c r="O818" s="7">
        <v>0</v>
      </c>
      <c r="P818" s="7">
        <f>SUM(dane3[[#This Row],[RoomService]:[VRDeck]])</f>
        <v>0</v>
      </c>
      <c r="Q818" t="s">
        <v>2240</v>
      </c>
      <c r="R818" t="b">
        <v>1</v>
      </c>
    </row>
    <row r="819" spans="1:18" x14ac:dyDescent="0.3">
      <c r="A819" t="s">
        <v>2241</v>
      </c>
      <c r="B819">
        <f>MID(dane3[[#This Row],[PassengerId]],1,4)+0</f>
        <v>869</v>
      </c>
      <c r="C819" t="s">
        <v>19</v>
      </c>
      <c r="D819" t="b">
        <v>0</v>
      </c>
      <c r="E819" t="s">
        <v>2242</v>
      </c>
      <c r="F819" t="str">
        <f>MID($E819,1,1)</f>
        <v>F</v>
      </c>
      <c r="G819" t="str">
        <f>IFERROR(MID($E819,SEARCH("/",$E819,SEARCH("/",$E819)+1)+1,1),"")</f>
        <v>S</v>
      </c>
      <c r="H819" t="s">
        <v>16</v>
      </c>
      <c r="I819">
        <v>55</v>
      </c>
      <c r="J819" t="b">
        <v>0</v>
      </c>
      <c r="K819" s="7">
        <v>280</v>
      </c>
      <c r="L819" s="7">
        <v>0</v>
      </c>
      <c r="M819" s="7">
        <v>444</v>
      </c>
      <c r="N819" s="7">
        <v>0</v>
      </c>
      <c r="O819" s="7">
        <v>0</v>
      </c>
      <c r="P819" s="7">
        <f>SUM(dane3[[#This Row],[RoomService]:[VRDeck]])</f>
        <v>724</v>
      </c>
      <c r="Q819" t="s">
        <v>2243</v>
      </c>
      <c r="R819" t="b">
        <v>0</v>
      </c>
    </row>
    <row r="820" spans="1:18" x14ac:dyDescent="0.3">
      <c r="A820" t="s">
        <v>2244</v>
      </c>
      <c r="B820">
        <f>MID(dane3[[#This Row],[PassengerId]],1,4)+0</f>
        <v>870</v>
      </c>
      <c r="C820" t="s">
        <v>19</v>
      </c>
      <c r="D820" t="b">
        <v>0</v>
      </c>
      <c r="E820" t="s">
        <v>2245</v>
      </c>
      <c r="F820" t="str">
        <f>MID($E820,1,1)</f>
        <v>G</v>
      </c>
      <c r="G820" t="str">
        <f>IFERROR(MID($E820,SEARCH("/",$E820,SEARCH("/",$E820)+1)+1,1),"")</f>
        <v>P</v>
      </c>
      <c r="H820" t="s">
        <v>32</v>
      </c>
      <c r="I820">
        <v>24</v>
      </c>
      <c r="J820" t="b">
        <v>0</v>
      </c>
      <c r="K820" s="7">
        <v>112</v>
      </c>
      <c r="L820" s="7">
        <v>473</v>
      </c>
      <c r="M820" s="7">
        <v>0</v>
      </c>
      <c r="N820" s="7">
        <v>92</v>
      </c>
      <c r="O820" s="7">
        <v>0</v>
      </c>
      <c r="P820" s="7">
        <f>SUM(dane3[[#This Row],[RoomService]:[VRDeck]])</f>
        <v>677</v>
      </c>
      <c r="Q820" t="s">
        <v>2246</v>
      </c>
      <c r="R820" t="b">
        <v>0</v>
      </c>
    </row>
    <row r="821" spans="1:18" x14ac:dyDescent="0.3">
      <c r="A821" t="s">
        <v>2247</v>
      </c>
      <c r="B821">
        <f>MID(dane3[[#This Row],[PassengerId]],1,4)+0</f>
        <v>871</v>
      </c>
      <c r="C821" t="s">
        <v>14</v>
      </c>
      <c r="D821" t="b">
        <v>0</v>
      </c>
      <c r="E821" t="s">
        <v>2248</v>
      </c>
      <c r="F821" t="str">
        <f>MID($E821,1,1)</f>
        <v>A</v>
      </c>
      <c r="G821" t="str">
        <f>IFERROR(MID($E821,SEARCH("/",$E821,SEARCH("/",$E821)+1)+1,1),"")</f>
        <v>S</v>
      </c>
      <c r="H821" t="s">
        <v>16</v>
      </c>
      <c r="I821">
        <v>20</v>
      </c>
      <c r="J821" t="b">
        <v>0</v>
      </c>
      <c r="K821" s="7">
        <v>2</v>
      </c>
      <c r="L821" s="7">
        <v>4754</v>
      </c>
      <c r="M821" s="7">
        <v>0</v>
      </c>
      <c r="N821" s="7">
        <v>246</v>
      </c>
      <c r="O821" s="7">
        <v>31</v>
      </c>
      <c r="P821" s="7">
        <f>SUM(dane3[[#This Row],[RoomService]:[VRDeck]])</f>
        <v>5033</v>
      </c>
      <c r="Q821" t="s">
        <v>2249</v>
      </c>
      <c r="R821" t="b">
        <v>1</v>
      </c>
    </row>
    <row r="822" spans="1:18" x14ac:dyDescent="0.3">
      <c r="A822" t="s">
        <v>2250</v>
      </c>
      <c r="B822">
        <f>MID(dane3[[#This Row],[PassengerId]],1,4)+0</f>
        <v>873</v>
      </c>
      <c r="C822" t="s">
        <v>19</v>
      </c>
      <c r="D822" t="b">
        <v>0</v>
      </c>
      <c r="E822" t="s">
        <v>2251</v>
      </c>
      <c r="F822" t="str">
        <f>MID($E822,1,1)</f>
        <v>F</v>
      </c>
      <c r="G822" t="str">
        <f>IFERROR(MID($E822,SEARCH("/",$E822,SEARCH("/",$E822)+1)+1,1),"")</f>
        <v>P</v>
      </c>
      <c r="H822" t="s">
        <v>16</v>
      </c>
      <c r="I822">
        <v>16</v>
      </c>
      <c r="J822" t="b">
        <v>0</v>
      </c>
      <c r="K822" s="7">
        <v>0</v>
      </c>
      <c r="L822" s="7">
        <v>0</v>
      </c>
      <c r="M822" s="7">
        <v>32</v>
      </c>
      <c r="N822" s="7">
        <v>2529</v>
      </c>
      <c r="O822" s="7">
        <v>92</v>
      </c>
      <c r="P822" s="7">
        <f>SUM(dane3[[#This Row],[RoomService]:[VRDeck]])</f>
        <v>2653</v>
      </c>
      <c r="Q822" t="s">
        <v>2252</v>
      </c>
      <c r="R822" t="b">
        <v>0</v>
      </c>
    </row>
    <row r="823" spans="1:18" x14ac:dyDescent="0.3">
      <c r="A823" t="s">
        <v>2253</v>
      </c>
      <c r="B823">
        <f>MID(dane3[[#This Row],[PassengerId]],1,4)+0</f>
        <v>874</v>
      </c>
      <c r="C823" t="s">
        <v>19</v>
      </c>
      <c r="D823" t="b">
        <v>0</v>
      </c>
      <c r="E823" t="s">
        <v>2254</v>
      </c>
      <c r="F823" t="str">
        <f>MID($E823,1,1)</f>
        <v>F</v>
      </c>
      <c r="G823" t="str">
        <f>IFERROR(MID($E823,SEARCH("/",$E823,SEARCH("/",$E823)+1)+1,1),"")</f>
        <v>S</v>
      </c>
      <c r="H823" t="s">
        <v>16</v>
      </c>
      <c r="I823">
        <v>19</v>
      </c>
      <c r="J823" t="b">
        <v>0</v>
      </c>
      <c r="K823" s="7">
        <v>0</v>
      </c>
      <c r="L823" s="7">
        <v>162</v>
      </c>
      <c r="M823" s="7">
        <v>540</v>
      </c>
      <c r="N823" s="7">
        <v>0</v>
      </c>
      <c r="O823" s="7">
        <v>0</v>
      </c>
      <c r="P823" s="7">
        <f>SUM(dane3[[#This Row],[RoomService]:[VRDeck]])</f>
        <v>702</v>
      </c>
      <c r="Q823" t="s">
        <v>2255</v>
      </c>
      <c r="R823" t="b">
        <v>0</v>
      </c>
    </row>
    <row r="824" spans="1:18" x14ac:dyDescent="0.3">
      <c r="A824" t="s">
        <v>2256</v>
      </c>
      <c r="B824">
        <f>MID(dane3[[#This Row],[PassengerId]],1,4)+0</f>
        <v>875</v>
      </c>
      <c r="C824" t="s">
        <v>19</v>
      </c>
      <c r="D824" t="b">
        <v>0</v>
      </c>
      <c r="E824" t="s">
        <v>2257</v>
      </c>
      <c r="F824" t="str">
        <f>MID($E824,1,1)</f>
        <v>G</v>
      </c>
      <c r="G824" t="str">
        <f>IFERROR(MID($E824,SEARCH("/",$E824,SEARCH("/",$E824)+1)+1,1),"")</f>
        <v>S</v>
      </c>
      <c r="H824" t="s">
        <v>16</v>
      </c>
      <c r="I824">
        <v>38</v>
      </c>
      <c r="J824" t="b">
        <v>0</v>
      </c>
      <c r="K824" s="7">
        <v>0</v>
      </c>
      <c r="L824" s="7">
        <v>0</v>
      </c>
      <c r="M824" s="7">
        <v>0</v>
      </c>
      <c r="N824" s="7">
        <v>0</v>
      </c>
      <c r="O824" s="7">
        <v>0</v>
      </c>
      <c r="P824" s="7">
        <f>SUM(dane3[[#This Row],[RoomService]:[VRDeck]])</f>
        <v>0</v>
      </c>
      <c r="Q824" t="s">
        <v>23799</v>
      </c>
      <c r="R824" t="b">
        <v>0</v>
      </c>
    </row>
    <row r="825" spans="1:18" x14ac:dyDescent="0.3">
      <c r="A825" t="s">
        <v>2258</v>
      </c>
      <c r="B825">
        <f>MID(dane3[[#This Row],[PassengerId]],1,4)+0</f>
        <v>876</v>
      </c>
      <c r="C825" t="s">
        <v>19</v>
      </c>
      <c r="D825" t="b">
        <v>0</v>
      </c>
      <c r="E825" t="s">
        <v>2259</v>
      </c>
      <c r="F825" t="str">
        <f>MID($E825,1,1)</f>
        <v>F</v>
      </c>
      <c r="G825" t="str">
        <f>IFERROR(MID($E825,SEARCH("/",$E825,SEARCH("/",$E825)+1)+1,1),"")</f>
        <v>S</v>
      </c>
      <c r="H825" t="s">
        <v>16</v>
      </c>
      <c r="I825">
        <v>35</v>
      </c>
      <c r="J825" t="b">
        <v>0</v>
      </c>
      <c r="K825" s="7">
        <v>12</v>
      </c>
      <c r="L825" s="7">
        <v>687</v>
      </c>
      <c r="M825" s="7">
        <v>46</v>
      </c>
      <c r="N825" s="7">
        <v>2</v>
      </c>
      <c r="O825" s="7">
        <v>0</v>
      </c>
      <c r="P825" s="7">
        <f>SUM(dane3[[#This Row],[RoomService]:[VRDeck]])</f>
        <v>747</v>
      </c>
      <c r="Q825" t="s">
        <v>2260</v>
      </c>
      <c r="R825" t="b">
        <v>0</v>
      </c>
    </row>
    <row r="826" spans="1:18" x14ac:dyDescent="0.3">
      <c r="A826" t="s">
        <v>2261</v>
      </c>
      <c r="B826">
        <f>MID(dane3[[#This Row],[PassengerId]],1,4)+0</f>
        <v>877</v>
      </c>
      <c r="C826" t="s">
        <v>14</v>
      </c>
      <c r="D826" t="b">
        <v>1</v>
      </c>
      <c r="E826" t="s">
        <v>2262</v>
      </c>
      <c r="F826" t="str">
        <f>MID($E826,1,1)</f>
        <v>C</v>
      </c>
      <c r="G826" t="str">
        <f>IFERROR(MID($E826,SEARCH("/",$E826,SEARCH("/",$E826)+1)+1,1),"")</f>
        <v>P</v>
      </c>
      <c r="H826" t="s">
        <v>46</v>
      </c>
      <c r="I826">
        <v>33</v>
      </c>
      <c r="J826" t="b">
        <v>0</v>
      </c>
      <c r="K826" s="7">
        <v>0</v>
      </c>
      <c r="L826" s="7">
        <v>0</v>
      </c>
      <c r="M826" s="7">
        <v>0</v>
      </c>
      <c r="N826" s="7">
        <v>0</v>
      </c>
      <c r="O826" s="7">
        <v>0</v>
      </c>
      <c r="P826" s="7">
        <f>SUM(dane3[[#This Row],[RoomService]:[VRDeck]])</f>
        <v>0</v>
      </c>
      <c r="Q826" t="s">
        <v>2263</v>
      </c>
      <c r="R826" t="b">
        <v>1</v>
      </c>
    </row>
    <row r="827" spans="1:18" x14ac:dyDescent="0.3">
      <c r="A827" t="s">
        <v>21431</v>
      </c>
      <c r="B827">
        <f>MID(dane3[[#This Row],[PassengerId]],1,4)+0</f>
        <v>8369</v>
      </c>
      <c r="C827" t="s">
        <v>53</v>
      </c>
      <c r="D827" t="b">
        <v>0</v>
      </c>
      <c r="E827" t="s">
        <v>21432</v>
      </c>
      <c r="F827" t="str">
        <f>MID($E827,1,1)</f>
        <v>E</v>
      </c>
      <c r="G827" t="str">
        <f>IFERROR(MID($E827,SEARCH("/",$E827,SEARCH("/",$E827)+1)+1,1),"")</f>
        <v>S</v>
      </c>
      <c r="H827" t="s">
        <v>16</v>
      </c>
      <c r="I827">
        <v>57</v>
      </c>
      <c r="J827" t="b">
        <v>1</v>
      </c>
      <c r="K827" s="7">
        <v>435</v>
      </c>
      <c r="L827" s="7">
        <v>22</v>
      </c>
      <c r="M827" s="7">
        <v>1435</v>
      </c>
      <c r="N827" s="7">
        <v>4</v>
      </c>
      <c r="O827" s="7">
        <v>0</v>
      </c>
      <c r="P827" s="7">
        <f>SUM(dane3[[#This Row],[RoomService]:[VRDeck]])</f>
        <v>1896</v>
      </c>
      <c r="Q827" t="s">
        <v>21433</v>
      </c>
      <c r="R827" t="b">
        <v>1</v>
      </c>
    </row>
    <row r="828" spans="1:18" x14ac:dyDescent="0.3">
      <c r="A828" t="s">
        <v>2267</v>
      </c>
      <c r="B828">
        <f>MID(dane3[[#This Row],[PassengerId]],1,4)+0</f>
        <v>879</v>
      </c>
      <c r="C828" t="s">
        <v>19</v>
      </c>
      <c r="D828" t="b">
        <v>0</v>
      </c>
      <c r="E828" t="s">
        <v>39</v>
      </c>
      <c r="F828" t="s">
        <v>23764</v>
      </c>
      <c r="G828" t="str">
        <f>IFERROR(MID($E828,SEARCH("/",$E828,SEARCH("/",$E828)+1)+1,1),"")</f>
        <v/>
      </c>
      <c r="H828" t="s">
        <v>16</v>
      </c>
      <c r="I828">
        <v>46</v>
      </c>
      <c r="J828" t="b">
        <v>0</v>
      </c>
      <c r="K828" s="7">
        <v>784</v>
      </c>
      <c r="L828" s="7">
        <v>0</v>
      </c>
      <c r="M828" s="7">
        <v>0</v>
      </c>
      <c r="N828" s="7">
        <v>0</v>
      </c>
      <c r="O828" s="7">
        <v>4</v>
      </c>
      <c r="P828" s="7">
        <f>SUM(dane3[[#This Row],[RoomService]:[VRDeck]])</f>
        <v>788</v>
      </c>
      <c r="Q828" t="s">
        <v>2268</v>
      </c>
      <c r="R828" t="b">
        <v>0</v>
      </c>
    </row>
    <row r="829" spans="1:18" x14ac:dyDescent="0.3">
      <c r="A829" t="s">
        <v>2269</v>
      </c>
      <c r="B829">
        <f>MID(dane3[[#This Row],[PassengerId]],1,4)+0</f>
        <v>881</v>
      </c>
      <c r="C829" t="s">
        <v>14</v>
      </c>
      <c r="D829" t="b">
        <v>0</v>
      </c>
      <c r="E829" t="s">
        <v>2270</v>
      </c>
      <c r="F829" t="str">
        <f>MID($E829,1,1)</f>
        <v>D</v>
      </c>
      <c r="G829" t="str">
        <f>IFERROR(MID($E829,SEARCH("/",$E829,SEARCH("/",$E829)+1)+1,1),"")</f>
        <v>S</v>
      </c>
      <c r="H829" t="s">
        <v>16</v>
      </c>
      <c r="I829">
        <v>41</v>
      </c>
      <c r="J829" t="b">
        <v>0</v>
      </c>
      <c r="K829" s="7">
        <v>3103</v>
      </c>
      <c r="L829" s="7">
        <v>3</v>
      </c>
      <c r="M829" s="7">
        <v>0</v>
      </c>
      <c r="N829" s="7">
        <v>31</v>
      </c>
      <c r="O829" s="7">
        <v>26</v>
      </c>
      <c r="P829" s="7">
        <f>SUM(dane3[[#This Row],[RoomService]:[VRDeck]])</f>
        <v>3163</v>
      </c>
      <c r="Q829" t="s">
        <v>2271</v>
      </c>
      <c r="R829" t="b">
        <v>0</v>
      </c>
    </row>
    <row r="830" spans="1:18" x14ac:dyDescent="0.3">
      <c r="A830" t="s">
        <v>2272</v>
      </c>
      <c r="B830">
        <f>MID(dane3[[#This Row],[PassengerId]],1,4)+0</f>
        <v>883</v>
      </c>
      <c r="C830" t="s">
        <v>19</v>
      </c>
      <c r="D830" t="b">
        <v>0</v>
      </c>
      <c r="E830" t="s">
        <v>2273</v>
      </c>
      <c r="F830" t="str">
        <f>MID($E830,1,1)</f>
        <v>G</v>
      </c>
      <c r="G830" t="str">
        <f>IFERROR(MID($E830,SEARCH("/",$E830,SEARCH("/",$E830)+1)+1,1),"")</f>
        <v>P</v>
      </c>
      <c r="H830" t="s">
        <v>16</v>
      </c>
      <c r="I830">
        <v>13</v>
      </c>
      <c r="J830" t="b">
        <v>0</v>
      </c>
      <c r="K830" s="7">
        <v>875</v>
      </c>
      <c r="L830" s="7">
        <v>5</v>
      </c>
      <c r="M830" s="7">
        <v>10</v>
      </c>
      <c r="N830" s="7">
        <v>18</v>
      </c>
      <c r="O830" s="7">
        <v>0</v>
      </c>
      <c r="P830" s="7">
        <f>SUM(dane3[[#This Row],[RoomService]:[VRDeck]])</f>
        <v>908</v>
      </c>
      <c r="Q830" t="s">
        <v>2274</v>
      </c>
      <c r="R830" t="b">
        <v>0</v>
      </c>
    </row>
    <row r="831" spans="1:18" x14ac:dyDescent="0.3">
      <c r="A831" t="s">
        <v>2275</v>
      </c>
      <c r="B831">
        <f>MID(dane3[[#This Row],[PassengerId]],1,4)+0</f>
        <v>885</v>
      </c>
      <c r="C831" t="s">
        <v>19</v>
      </c>
      <c r="D831" t="b">
        <v>1</v>
      </c>
      <c r="E831" t="s">
        <v>2276</v>
      </c>
      <c r="F831" t="str">
        <f>MID($E831,1,1)</f>
        <v>G</v>
      </c>
      <c r="G831" t="str">
        <f>IFERROR(MID($E831,SEARCH("/",$E831,SEARCH("/",$E831)+1)+1,1),"")</f>
        <v>S</v>
      </c>
      <c r="H831" t="s">
        <v>16</v>
      </c>
      <c r="I831">
        <v>31</v>
      </c>
      <c r="J831" t="b">
        <v>0</v>
      </c>
      <c r="K831" s="7">
        <v>0</v>
      </c>
      <c r="L831" s="7">
        <v>0</v>
      </c>
      <c r="M831" s="7">
        <v>0</v>
      </c>
      <c r="N831" s="7">
        <v>0</v>
      </c>
      <c r="O831" s="7">
        <v>0</v>
      </c>
      <c r="P831" s="7">
        <f>SUM(dane3[[#This Row],[RoomService]:[VRDeck]])</f>
        <v>0</v>
      </c>
      <c r="Q831" t="s">
        <v>2277</v>
      </c>
      <c r="R831" t="b">
        <v>0</v>
      </c>
    </row>
    <row r="832" spans="1:18" x14ac:dyDescent="0.3">
      <c r="A832" t="s">
        <v>2278</v>
      </c>
      <c r="B832">
        <f>MID(dane3[[#This Row],[PassengerId]],1,4)+0</f>
        <v>885</v>
      </c>
      <c r="C832" t="s">
        <v>19</v>
      </c>
      <c r="D832" t="b">
        <v>1</v>
      </c>
      <c r="E832" t="s">
        <v>2276</v>
      </c>
      <c r="F832" t="str">
        <f>MID($E832,1,1)</f>
        <v>G</v>
      </c>
      <c r="G832" t="str">
        <f>IFERROR(MID($E832,SEARCH("/",$E832,SEARCH("/",$E832)+1)+1,1),"")</f>
        <v>S</v>
      </c>
      <c r="H832" t="s">
        <v>46</v>
      </c>
      <c r="I832">
        <v>52</v>
      </c>
      <c r="J832" t="b">
        <v>0</v>
      </c>
      <c r="K832" s="7">
        <v>0</v>
      </c>
      <c r="L832" s="7">
        <v>0</v>
      </c>
      <c r="M832" s="7">
        <v>0</v>
      </c>
      <c r="N832" s="7">
        <v>0</v>
      </c>
      <c r="O832" s="7">
        <v>0</v>
      </c>
      <c r="P832" s="7">
        <f>SUM(dane3[[#This Row],[RoomService]:[VRDeck]])</f>
        <v>0</v>
      </c>
      <c r="Q832" t="s">
        <v>2279</v>
      </c>
      <c r="R832" t="b">
        <v>1</v>
      </c>
    </row>
    <row r="833" spans="1:18" x14ac:dyDescent="0.3">
      <c r="A833" t="s">
        <v>2280</v>
      </c>
      <c r="B833">
        <f>MID(dane3[[#This Row],[PassengerId]],1,4)+0</f>
        <v>889</v>
      </c>
      <c r="C833" t="s">
        <v>14</v>
      </c>
      <c r="D833" t="b">
        <v>0</v>
      </c>
      <c r="E833" t="s">
        <v>2281</v>
      </c>
      <c r="F833" t="str">
        <f>MID($E833,1,1)</f>
        <v>C</v>
      </c>
      <c r="G833" t="str">
        <f>IFERROR(MID($E833,SEARCH("/",$E833,SEARCH("/",$E833)+1)+1,1),"")</f>
        <v>P</v>
      </c>
      <c r="H833" t="s">
        <v>16</v>
      </c>
      <c r="I833">
        <v>48</v>
      </c>
      <c r="J833" t="b">
        <v>0</v>
      </c>
      <c r="K833" s="7">
        <v>0</v>
      </c>
      <c r="L833" s="7">
        <v>0</v>
      </c>
      <c r="M833" s="7">
        <v>0</v>
      </c>
      <c r="N833" s="7">
        <v>0</v>
      </c>
      <c r="O833" s="7">
        <v>0</v>
      </c>
      <c r="P833" s="7">
        <f>SUM(dane3[[#This Row],[RoomService]:[VRDeck]])</f>
        <v>0</v>
      </c>
      <c r="Q833" t="s">
        <v>2282</v>
      </c>
      <c r="R833" t="b">
        <v>0</v>
      </c>
    </row>
    <row r="834" spans="1:18" x14ac:dyDescent="0.3">
      <c r="A834" t="s">
        <v>19061</v>
      </c>
      <c r="B834">
        <f>MID(dane3[[#This Row],[PassengerId]],1,4)+0</f>
        <v>7416</v>
      </c>
      <c r="C834" t="s">
        <v>14</v>
      </c>
      <c r="D834" t="b">
        <v>0</v>
      </c>
      <c r="E834" t="s">
        <v>19062</v>
      </c>
      <c r="F834" t="str">
        <f>MID($E834,1,1)</f>
        <v>B</v>
      </c>
      <c r="G834" t="str">
        <f>IFERROR(MID($E834,SEARCH("/",$E834,SEARCH("/",$E834)+1)+1,1),"")</f>
        <v>S</v>
      </c>
      <c r="H834" t="s">
        <v>46</v>
      </c>
      <c r="I834">
        <v>41</v>
      </c>
      <c r="J834" t="b">
        <v>0</v>
      </c>
      <c r="K834" s="7">
        <v>0</v>
      </c>
      <c r="L834" s="7">
        <v>10049</v>
      </c>
      <c r="M834" s="7">
        <v>214</v>
      </c>
      <c r="N834" s="7">
        <v>5287</v>
      </c>
      <c r="O834" s="7">
        <v>1845</v>
      </c>
      <c r="P834" s="7">
        <f>SUM(dane3[[#This Row],[RoomService]:[VRDeck]])</f>
        <v>17395</v>
      </c>
      <c r="Q834" t="s">
        <v>19063</v>
      </c>
      <c r="R834" t="b">
        <v>0</v>
      </c>
    </row>
    <row r="835" spans="1:18" x14ac:dyDescent="0.3">
      <c r="A835" t="s">
        <v>10857</v>
      </c>
      <c r="B835">
        <f>MID(dane3[[#This Row],[PassengerId]],1,4)+0</f>
        <v>4243</v>
      </c>
      <c r="C835" t="s">
        <v>53</v>
      </c>
      <c r="D835" t="b">
        <v>0</v>
      </c>
      <c r="E835" t="s">
        <v>10858</v>
      </c>
      <c r="F835" t="str">
        <f>MID($E835,1,1)</f>
        <v>D</v>
      </c>
      <c r="G835" t="str">
        <f>IFERROR(MID($E835,SEARCH("/",$E835,SEARCH("/",$E835)+1)+1,1),"")</f>
        <v>S</v>
      </c>
      <c r="H835" t="s">
        <v>16</v>
      </c>
      <c r="I835">
        <v>36</v>
      </c>
      <c r="J835" t="b">
        <v>0</v>
      </c>
      <c r="K835" s="7">
        <v>3002</v>
      </c>
      <c r="L835" s="7">
        <v>21</v>
      </c>
      <c r="M835" s="7">
        <v>150</v>
      </c>
      <c r="N835" s="7">
        <v>0</v>
      </c>
      <c r="O835" s="7">
        <v>0</v>
      </c>
      <c r="P835" s="7">
        <f>SUM(dane3[[#This Row],[RoomService]:[VRDeck]])</f>
        <v>3173</v>
      </c>
      <c r="Q835" t="s">
        <v>10859</v>
      </c>
      <c r="R835" t="b">
        <v>0</v>
      </c>
    </row>
    <row r="836" spans="1:18" x14ac:dyDescent="0.3">
      <c r="A836" t="s">
        <v>2287</v>
      </c>
      <c r="B836">
        <f>MID(dane3[[#This Row],[PassengerId]],1,4)+0</f>
        <v>893</v>
      </c>
      <c r="C836" t="s">
        <v>19</v>
      </c>
      <c r="D836" t="b">
        <v>1</v>
      </c>
      <c r="E836" t="s">
        <v>2288</v>
      </c>
      <c r="F836" t="str">
        <f>MID($E836,1,1)</f>
        <v>G</v>
      </c>
      <c r="G836" t="str">
        <f>IFERROR(MID($E836,SEARCH("/",$E836,SEARCH("/",$E836)+1)+1,1),"")</f>
        <v>P</v>
      </c>
      <c r="H836" t="s">
        <v>46</v>
      </c>
      <c r="I836">
        <v>32</v>
      </c>
      <c r="J836" t="b">
        <v>0</v>
      </c>
      <c r="K836" s="7">
        <v>0</v>
      </c>
      <c r="L836" s="7">
        <v>0</v>
      </c>
      <c r="M836" s="7">
        <v>0</v>
      </c>
      <c r="N836" s="7">
        <v>0</v>
      </c>
      <c r="O836" s="7">
        <v>0</v>
      </c>
      <c r="P836" s="7">
        <f>SUM(dane3[[#This Row],[RoomService]:[VRDeck]])</f>
        <v>0</v>
      </c>
      <c r="Q836" t="s">
        <v>2289</v>
      </c>
      <c r="R836" t="b">
        <v>1</v>
      </c>
    </row>
    <row r="837" spans="1:18" x14ac:dyDescent="0.3">
      <c r="A837" t="s">
        <v>2290</v>
      </c>
      <c r="B837">
        <f>MID(dane3[[#This Row],[PassengerId]],1,4)+0</f>
        <v>898</v>
      </c>
      <c r="C837" t="s">
        <v>19</v>
      </c>
      <c r="D837" t="b">
        <v>1</v>
      </c>
      <c r="E837" t="s">
        <v>2291</v>
      </c>
      <c r="F837" t="str">
        <f>MID($E837,1,1)</f>
        <v>G</v>
      </c>
      <c r="G837" t="str">
        <f>IFERROR(MID($E837,SEARCH("/",$E837,SEARCH("/",$E837)+1)+1,1),"")</f>
        <v>S</v>
      </c>
      <c r="H837" t="s">
        <v>16</v>
      </c>
      <c r="I837">
        <v>25</v>
      </c>
      <c r="J837" t="b">
        <v>0</v>
      </c>
      <c r="K837" s="7">
        <v>0</v>
      </c>
      <c r="L837" s="7">
        <v>0</v>
      </c>
      <c r="M837" s="7">
        <v>0</v>
      </c>
      <c r="N837" s="7">
        <v>0</v>
      </c>
      <c r="O837" s="7">
        <v>0</v>
      </c>
      <c r="P837" s="7">
        <f>SUM(dane3[[#This Row],[RoomService]:[VRDeck]])</f>
        <v>0</v>
      </c>
      <c r="Q837" t="s">
        <v>2292</v>
      </c>
      <c r="R837" t="b">
        <v>0</v>
      </c>
    </row>
    <row r="838" spans="1:18" x14ac:dyDescent="0.3">
      <c r="A838" t="s">
        <v>2293</v>
      </c>
      <c r="B838">
        <f>MID(dane3[[#This Row],[PassengerId]],1,4)+0</f>
        <v>899</v>
      </c>
      <c r="C838" t="s">
        <v>19</v>
      </c>
      <c r="D838" t="b">
        <v>0</v>
      </c>
      <c r="E838" t="s">
        <v>2294</v>
      </c>
      <c r="F838" t="str">
        <f>MID($E838,1,1)</f>
        <v>F</v>
      </c>
      <c r="G838" t="str">
        <f>IFERROR(MID($E838,SEARCH("/",$E838,SEARCH("/",$E838)+1)+1,1),"")</f>
        <v>P</v>
      </c>
      <c r="H838" t="s">
        <v>16</v>
      </c>
      <c r="I838">
        <v>26</v>
      </c>
      <c r="J838" t="b">
        <v>0</v>
      </c>
      <c r="K838" s="7">
        <v>0</v>
      </c>
      <c r="L838" s="7">
        <v>0</v>
      </c>
      <c r="M838" s="7">
        <v>716</v>
      </c>
      <c r="N838" s="7">
        <v>0</v>
      </c>
      <c r="O838" s="7">
        <v>1</v>
      </c>
      <c r="P838" s="7">
        <f>SUM(dane3[[#This Row],[RoomService]:[VRDeck]])</f>
        <v>717</v>
      </c>
      <c r="Q838" t="s">
        <v>2295</v>
      </c>
      <c r="R838" t="b">
        <v>1</v>
      </c>
    </row>
    <row r="839" spans="1:18" x14ac:dyDescent="0.3">
      <c r="A839" t="s">
        <v>2296</v>
      </c>
      <c r="B839">
        <f>MID(dane3[[#This Row],[PassengerId]],1,4)+0</f>
        <v>899</v>
      </c>
      <c r="C839" t="s">
        <v>19</v>
      </c>
      <c r="D839" t="b">
        <v>1</v>
      </c>
      <c r="E839" t="s">
        <v>2297</v>
      </c>
      <c r="F839" t="str">
        <f>MID($E839,1,1)</f>
        <v>G</v>
      </c>
      <c r="G839" t="str">
        <f>IFERROR(MID($E839,SEARCH("/",$E839,SEARCH("/",$E839)+1)+1,1),"")</f>
        <v>P</v>
      </c>
      <c r="H839" t="s">
        <v>16</v>
      </c>
      <c r="I839">
        <v>44</v>
      </c>
      <c r="J839" t="b">
        <v>0</v>
      </c>
      <c r="K839" s="7">
        <v>0</v>
      </c>
      <c r="L839" s="7">
        <v>0</v>
      </c>
      <c r="M839" s="7">
        <v>0</v>
      </c>
      <c r="N839" s="7">
        <v>0</v>
      </c>
      <c r="O839" s="7">
        <v>0</v>
      </c>
      <c r="P839" s="7">
        <f>SUM(dane3[[#This Row],[RoomService]:[VRDeck]])</f>
        <v>0</v>
      </c>
      <c r="Q839" t="s">
        <v>2298</v>
      </c>
      <c r="R839" t="b">
        <v>0</v>
      </c>
    </row>
    <row r="840" spans="1:18" x14ac:dyDescent="0.3">
      <c r="A840" t="s">
        <v>14160</v>
      </c>
      <c r="B840">
        <f>MID(dane3[[#This Row],[PassengerId]],1,4)+0</f>
        <v>5530</v>
      </c>
      <c r="C840" t="s">
        <v>53</v>
      </c>
      <c r="D840" t="b">
        <v>0</v>
      </c>
      <c r="E840" t="s">
        <v>14161</v>
      </c>
      <c r="F840" t="str">
        <f>MID($E840,1,1)</f>
        <v>E</v>
      </c>
      <c r="G840" t="str">
        <f>IFERROR(MID($E840,SEARCH("/",$E840,SEARCH("/",$E840)+1)+1,1),"")</f>
        <v>P</v>
      </c>
      <c r="H840" t="s">
        <v>16</v>
      </c>
      <c r="I840">
        <v>37</v>
      </c>
      <c r="J840" t="b">
        <v>0</v>
      </c>
      <c r="K840" s="7">
        <v>10</v>
      </c>
      <c r="L840" s="7">
        <v>20</v>
      </c>
      <c r="M840" s="7">
        <v>868</v>
      </c>
      <c r="N840" s="7">
        <v>115</v>
      </c>
      <c r="O840" s="7">
        <v>0</v>
      </c>
      <c r="P840" s="7">
        <f>SUM(dane3[[#This Row],[RoomService]:[VRDeck]])</f>
        <v>1013</v>
      </c>
      <c r="Q840" t="s">
        <v>14162</v>
      </c>
      <c r="R840" t="b">
        <v>0</v>
      </c>
    </row>
    <row r="841" spans="1:18" x14ac:dyDescent="0.3">
      <c r="A841" t="s">
        <v>2302</v>
      </c>
      <c r="B841">
        <f>MID(dane3[[#This Row],[PassengerId]],1,4)+0</f>
        <v>902</v>
      </c>
      <c r="C841" t="s">
        <v>19</v>
      </c>
      <c r="D841" t="b">
        <v>0</v>
      </c>
      <c r="E841" t="s">
        <v>2303</v>
      </c>
      <c r="F841" t="str">
        <f>MID($E841,1,1)</f>
        <v>F</v>
      </c>
      <c r="G841" t="str">
        <f>IFERROR(MID($E841,SEARCH("/",$E841,SEARCH("/",$E841)+1)+1,1),"")</f>
        <v>P</v>
      </c>
      <c r="H841" t="s">
        <v>16</v>
      </c>
      <c r="I841">
        <v>18</v>
      </c>
      <c r="J841" t="b">
        <v>0</v>
      </c>
      <c r="K841" s="7">
        <v>200</v>
      </c>
      <c r="L841" s="7">
        <v>124</v>
      </c>
      <c r="M841" s="7">
        <v>0</v>
      </c>
      <c r="N841" s="7">
        <v>413</v>
      </c>
      <c r="O841" s="7">
        <v>0</v>
      </c>
      <c r="P841" s="7">
        <f>SUM(dane3[[#This Row],[RoomService]:[VRDeck]])</f>
        <v>737</v>
      </c>
      <c r="Q841" t="s">
        <v>2304</v>
      </c>
      <c r="R841" t="b">
        <v>1</v>
      </c>
    </row>
    <row r="842" spans="1:18" x14ac:dyDescent="0.3">
      <c r="A842" t="s">
        <v>2305</v>
      </c>
      <c r="B842">
        <f>MID(dane3[[#This Row],[PassengerId]],1,4)+0</f>
        <v>903</v>
      </c>
      <c r="C842" t="s">
        <v>19</v>
      </c>
      <c r="D842" t="b">
        <v>1</v>
      </c>
      <c r="E842" t="s">
        <v>2306</v>
      </c>
      <c r="F842" t="str">
        <f>MID($E842,1,1)</f>
        <v>G</v>
      </c>
      <c r="G842" t="str">
        <f>IFERROR(MID($E842,SEARCH("/",$E842,SEARCH("/",$E842)+1)+1,1),"")</f>
        <v>S</v>
      </c>
      <c r="H842" t="s">
        <v>46</v>
      </c>
      <c r="I842">
        <v>23</v>
      </c>
      <c r="J842" t="b">
        <v>0</v>
      </c>
      <c r="K842" s="7">
        <v>0</v>
      </c>
      <c r="L842" s="7">
        <v>0</v>
      </c>
      <c r="M842" s="7">
        <v>0</v>
      </c>
      <c r="N842" s="7">
        <v>0</v>
      </c>
      <c r="O842" s="7">
        <v>0</v>
      </c>
      <c r="P842" s="7">
        <f>SUM(dane3[[#This Row],[RoomService]:[VRDeck]])</f>
        <v>0</v>
      </c>
      <c r="Q842" t="s">
        <v>2307</v>
      </c>
      <c r="R842" t="b">
        <v>0</v>
      </c>
    </row>
    <row r="843" spans="1:18" x14ac:dyDescent="0.3">
      <c r="A843" t="s">
        <v>2308</v>
      </c>
      <c r="B843">
        <f>MID(dane3[[#This Row],[PassengerId]],1,4)+0</f>
        <v>904</v>
      </c>
      <c r="C843" t="s">
        <v>14</v>
      </c>
      <c r="D843" t="b">
        <v>0</v>
      </c>
      <c r="E843" t="s">
        <v>2309</v>
      </c>
      <c r="F843" t="str">
        <f>MID($E843,1,1)</f>
        <v>C</v>
      </c>
      <c r="G843" t="str">
        <f>IFERROR(MID($E843,SEARCH("/",$E843,SEARCH("/",$E843)+1)+1,1),"")</f>
        <v>P</v>
      </c>
      <c r="H843" t="s">
        <v>16</v>
      </c>
      <c r="I843">
        <v>44</v>
      </c>
      <c r="J843" t="b">
        <v>0</v>
      </c>
      <c r="K843" s="7">
        <v>0</v>
      </c>
      <c r="L843" s="7">
        <v>2792</v>
      </c>
      <c r="M843" s="7">
        <v>0</v>
      </c>
      <c r="N843" s="7">
        <v>148</v>
      </c>
      <c r="O843" s="7">
        <v>1043</v>
      </c>
      <c r="P843" s="7">
        <f>SUM(dane3[[#This Row],[RoomService]:[VRDeck]])</f>
        <v>3983</v>
      </c>
      <c r="Q843" t="s">
        <v>2310</v>
      </c>
      <c r="R843" t="b">
        <v>0</v>
      </c>
    </row>
    <row r="844" spans="1:18" x14ac:dyDescent="0.3">
      <c r="A844" t="s">
        <v>13902</v>
      </c>
      <c r="B844">
        <f>MID(dane3[[#This Row],[PassengerId]],1,4)+0</f>
        <v>5437</v>
      </c>
      <c r="C844" t="s">
        <v>53</v>
      </c>
      <c r="D844" t="b">
        <v>0</v>
      </c>
      <c r="E844" t="s">
        <v>13903</v>
      </c>
      <c r="F844" t="str">
        <f>MID($E844,1,1)</f>
        <v>F</v>
      </c>
      <c r="G844" t="str">
        <f>IFERROR(MID($E844,SEARCH("/",$E844,SEARCH("/",$E844)+1)+1,1),"")</f>
        <v>P</v>
      </c>
      <c r="H844" t="s">
        <v>16</v>
      </c>
      <c r="I844">
        <v>44</v>
      </c>
      <c r="J844" t="b">
        <v>0</v>
      </c>
      <c r="K844" s="7">
        <v>1267</v>
      </c>
      <c r="L844" s="7">
        <v>18</v>
      </c>
      <c r="M844" s="7">
        <v>0</v>
      </c>
      <c r="N844" s="7">
        <v>3</v>
      </c>
      <c r="O844" s="7">
        <v>0</v>
      </c>
      <c r="P844" s="7">
        <f>SUM(dane3[[#This Row],[RoomService]:[VRDeck]])</f>
        <v>1288</v>
      </c>
      <c r="Q844" t="s">
        <v>13904</v>
      </c>
      <c r="R844" t="b">
        <v>1</v>
      </c>
    </row>
    <row r="845" spans="1:18" x14ac:dyDescent="0.3">
      <c r="A845" t="s">
        <v>2314</v>
      </c>
      <c r="B845">
        <f>MID(dane3[[#This Row],[PassengerId]],1,4)+0</f>
        <v>906</v>
      </c>
      <c r="C845" t="s">
        <v>19</v>
      </c>
      <c r="D845" t="b">
        <v>0</v>
      </c>
      <c r="E845" t="s">
        <v>2315</v>
      </c>
      <c r="F845" t="str">
        <f>MID($E845,1,1)</f>
        <v>F</v>
      </c>
      <c r="G845" t="str">
        <f>IFERROR(MID($E845,SEARCH("/",$E845,SEARCH("/",$E845)+1)+1,1),"")</f>
        <v>S</v>
      </c>
      <c r="H845" t="s">
        <v>46</v>
      </c>
      <c r="I845">
        <v>19</v>
      </c>
      <c r="J845" t="b">
        <v>0</v>
      </c>
      <c r="K845" s="7">
        <v>0</v>
      </c>
      <c r="L845" s="7">
        <v>388</v>
      </c>
      <c r="M845" s="7">
        <v>469</v>
      </c>
      <c r="N845" s="7">
        <v>0</v>
      </c>
      <c r="O845" s="7">
        <v>0</v>
      </c>
      <c r="P845" s="7">
        <f>SUM(dane3[[#This Row],[RoomService]:[VRDeck]])</f>
        <v>857</v>
      </c>
      <c r="Q845" t="s">
        <v>2316</v>
      </c>
      <c r="R845" t="b">
        <v>1</v>
      </c>
    </row>
    <row r="846" spans="1:18" x14ac:dyDescent="0.3">
      <c r="A846" t="s">
        <v>2317</v>
      </c>
      <c r="B846">
        <f>MID(dane3[[#This Row],[PassengerId]],1,4)+0</f>
        <v>907</v>
      </c>
      <c r="C846" t="s">
        <v>14</v>
      </c>
      <c r="D846" t="b">
        <v>0</v>
      </c>
      <c r="E846" t="s">
        <v>2318</v>
      </c>
      <c r="F846" t="str">
        <f>MID($E846,1,1)</f>
        <v>B</v>
      </c>
      <c r="G846" t="str">
        <f>IFERROR(MID($E846,SEARCH("/",$E846,SEARCH("/",$E846)+1)+1,1),"")</f>
        <v>P</v>
      </c>
      <c r="H846" t="s">
        <v>46</v>
      </c>
      <c r="I846">
        <v>41</v>
      </c>
      <c r="J846" t="b">
        <v>0</v>
      </c>
      <c r="K846" s="7">
        <v>0</v>
      </c>
      <c r="L846" s="7">
        <v>5738</v>
      </c>
      <c r="M846" s="7">
        <v>7</v>
      </c>
      <c r="N846" s="7">
        <v>9038</v>
      </c>
      <c r="O846" s="7">
        <v>28</v>
      </c>
      <c r="P846" s="7">
        <f>SUM(dane3[[#This Row],[RoomService]:[VRDeck]])</f>
        <v>14811</v>
      </c>
      <c r="Q846" t="s">
        <v>2319</v>
      </c>
      <c r="R846" t="b">
        <v>0</v>
      </c>
    </row>
    <row r="847" spans="1:18" x14ac:dyDescent="0.3">
      <c r="A847" t="s">
        <v>2320</v>
      </c>
      <c r="B847">
        <f>MID(dane3[[#This Row],[PassengerId]],1,4)+0</f>
        <v>907</v>
      </c>
      <c r="C847" t="s">
        <v>14</v>
      </c>
      <c r="D847" t="b">
        <v>0</v>
      </c>
      <c r="E847" t="s">
        <v>2318</v>
      </c>
      <c r="F847" t="str">
        <f>MID($E847,1,1)</f>
        <v>B</v>
      </c>
      <c r="G847" t="str">
        <f>IFERROR(MID($E847,SEARCH("/",$E847,SEARCH("/",$E847)+1)+1,1),"")</f>
        <v>P</v>
      </c>
      <c r="H847" t="s">
        <v>16</v>
      </c>
      <c r="I847">
        <v>28</v>
      </c>
      <c r="J847" t="b">
        <v>0</v>
      </c>
      <c r="K847" s="7">
        <v>0</v>
      </c>
      <c r="L847" s="7">
        <v>1736</v>
      </c>
      <c r="M847" s="7">
        <v>0</v>
      </c>
      <c r="N847" s="7">
        <v>145</v>
      </c>
      <c r="O847" s="7">
        <v>634</v>
      </c>
      <c r="P847" s="7">
        <f>SUM(dane3[[#This Row],[RoomService]:[VRDeck]])</f>
        <v>2515</v>
      </c>
      <c r="Q847" t="s">
        <v>2321</v>
      </c>
      <c r="R847" t="b">
        <v>0</v>
      </c>
    </row>
    <row r="848" spans="1:18" x14ac:dyDescent="0.3">
      <c r="A848" t="s">
        <v>2322</v>
      </c>
      <c r="B848">
        <f>MID(dane3[[#This Row],[PassengerId]],1,4)+0</f>
        <v>910</v>
      </c>
      <c r="C848" t="s">
        <v>19</v>
      </c>
      <c r="D848" t="b">
        <v>1</v>
      </c>
      <c r="E848" t="s">
        <v>2323</v>
      </c>
      <c r="F848" t="str">
        <f>MID($E848,1,1)</f>
        <v>G</v>
      </c>
      <c r="G848" t="str">
        <f>IFERROR(MID($E848,SEARCH("/",$E848,SEARCH("/",$E848)+1)+1,1),"")</f>
        <v>S</v>
      </c>
      <c r="H848" t="s">
        <v>16</v>
      </c>
      <c r="I848">
        <v>19</v>
      </c>
      <c r="J848" t="b">
        <v>0</v>
      </c>
      <c r="K848" s="7">
        <v>0</v>
      </c>
      <c r="L848" s="7">
        <v>0</v>
      </c>
      <c r="M848" s="7">
        <v>0</v>
      </c>
      <c r="N848" s="7">
        <v>0</v>
      </c>
      <c r="O848" s="7">
        <v>0</v>
      </c>
      <c r="P848" s="7">
        <f>SUM(dane3[[#This Row],[RoomService]:[VRDeck]])</f>
        <v>0</v>
      </c>
      <c r="Q848" t="s">
        <v>2324</v>
      </c>
      <c r="R848" t="b">
        <v>1</v>
      </c>
    </row>
    <row r="849" spans="1:18" x14ac:dyDescent="0.3">
      <c r="A849" t="s">
        <v>17398</v>
      </c>
      <c r="B849">
        <f>MID(dane3[[#This Row],[PassengerId]],1,4)+0</f>
        <v>6744</v>
      </c>
      <c r="C849" t="s">
        <v>53</v>
      </c>
      <c r="D849" t="b">
        <v>0</v>
      </c>
      <c r="E849" t="s">
        <v>17396</v>
      </c>
      <c r="F849" t="str">
        <f>MID($E849,1,1)</f>
        <v>F</v>
      </c>
      <c r="G849" t="str">
        <f>IFERROR(MID($E849,SEARCH("/",$E849,SEARCH("/",$E849)+1)+1,1),"")</f>
        <v>P</v>
      </c>
      <c r="H849" t="s">
        <v>16</v>
      </c>
      <c r="I849">
        <v>38</v>
      </c>
      <c r="J849" t="b">
        <v>0</v>
      </c>
      <c r="K849" s="7">
        <v>1717</v>
      </c>
      <c r="L849" s="7">
        <v>16</v>
      </c>
      <c r="M849" s="7">
        <v>39</v>
      </c>
      <c r="N849" s="7">
        <v>0</v>
      </c>
      <c r="O849" s="7">
        <v>48</v>
      </c>
      <c r="P849" s="7">
        <f>SUM(dane3[[#This Row],[RoomService]:[VRDeck]])</f>
        <v>1820</v>
      </c>
      <c r="Q849" t="s">
        <v>17399</v>
      </c>
      <c r="R849" t="b">
        <v>0</v>
      </c>
    </row>
    <row r="850" spans="1:18" x14ac:dyDescent="0.3">
      <c r="A850" t="s">
        <v>22641</v>
      </c>
      <c r="B850">
        <f>MID(dane3[[#This Row],[PassengerId]],1,4)+0</f>
        <v>8848</v>
      </c>
      <c r="C850" t="s">
        <v>53</v>
      </c>
      <c r="D850" t="b">
        <v>0</v>
      </c>
      <c r="E850" t="s">
        <v>22642</v>
      </c>
      <c r="F850" t="str">
        <f>MID($E850,1,1)</f>
        <v>F</v>
      </c>
      <c r="G850" t="str">
        <f>IFERROR(MID($E850,SEARCH("/",$E850,SEARCH("/",$E850)+1)+1,1),"")</f>
        <v>P</v>
      </c>
      <c r="H850" t="s">
        <v>16</v>
      </c>
      <c r="I850">
        <v>19</v>
      </c>
      <c r="J850" t="b">
        <v>0</v>
      </c>
      <c r="K850" s="7">
        <v>1037</v>
      </c>
      <c r="L850" s="7">
        <v>0</v>
      </c>
      <c r="M850" s="7">
        <v>40</v>
      </c>
      <c r="N850" s="7">
        <v>0</v>
      </c>
      <c r="O850" s="7">
        <v>0</v>
      </c>
      <c r="P850" s="7">
        <f>SUM(dane3[[#This Row],[RoomService]:[VRDeck]])</f>
        <v>1077</v>
      </c>
      <c r="Q850" t="s">
        <v>22643</v>
      </c>
      <c r="R850" t="b">
        <v>1</v>
      </c>
    </row>
    <row r="851" spans="1:18" x14ac:dyDescent="0.3">
      <c r="A851" t="s">
        <v>2330</v>
      </c>
      <c r="B851">
        <f>MID(dane3[[#This Row],[PassengerId]],1,4)+0</f>
        <v>912</v>
      </c>
      <c r="C851" t="s">
        <v>14</v>
      </c>
      <c r="D851" t="b">
        <v>0</v>
      </c>
      <c r="E851" t="s">
        <v>2331</v>
      </c>
      <c r="F851" t="str">
        <f>MID($E851,1,1)</f>
        <v>B</v>
      </c>
      <c r="G851" t="str">
        <f>IFERROR(MID($E851,SEARCH("/",$E851,SEARCH("/",$E851)+1)+1,1),"")</f>
        <v>S</v>
      </c>
      <c r="H851" t="s">
        <v>16</v>
      </c>
      <c r="I851">
        <v>31</v>
      </c>
      <c r="J851" t="b">
        <v>0</v>
      </c>
      <c r="K851" s="7">
        <v>0</v>
      </c>
      <c r="L851" s="7">
        <v>7461</v>
      </c>
      <c r="M851" s="7">
        <v>0</v>
      </c>
      <c r="N851" s="7">
        <v>369</v>
      </c>
      <c r="O851" s="7">
        <v>450</v>
      </c>
      <c r="P851" s="7">
        <f>SUM(dane3[[#This Row],[RoomService]:[VRDeck]])</f>
        <v>8280</v>
      </c>
      <c r="Q851" t="s">
        <v>2332</v>
      </c>
      <c r="R851" t="b">
        <v>1</v>
      </c>
    </row>
    <row r="852" spans="1:18" x14ac:dyDescent="0.3">
      <c r="A852" t="s">
        <v>2283</v>
      </c>
      <c r="B852">
        <f>MID(dane3[[#This Row],[PassengerId]],1,4)+0</f>
        <v>889</v>
      </c>
      <c r="C852" t="s">
        <v>14</v>
      </c>
      <c r="D852" t="b">
        <v>0</v>
      </c>
      <c r="E852" t="s">
        <v>2281</v>
      </c>
      <c r="F852" t="str">
        <f>MID($E852,1,1)</f>
        <v>C</v>
      </c>
      <c r="G852" t="str">
        <f>IFERROR(MID($E852,SEARCH("/",$E852,SEARCH("/",$E852)+1)+1,1),"")</f>
        <v>P</v>
      </c>
      <c r="H852" t="s">
        <v>46</v>
      </c>
      <c r="I852">
        <v>27</v>
      </c>
      <c r="J852" t="b">
        <v>1</v>
      </c>
      <c r="K852" s="7">
        <v>1</v>
      </c>
      <c r="L852" s="7">
        <v>12804</v>
      </c>
      <c r="M852" s="7">
        <v>0</v>
      </c>
      <c r="N852" s="7">
        <v>10</v>
      </c>
      <c r="O852" s="7">
        <v>52</v>
      </c>
      <c r="P852" s="7">
        <f>SUM(dane3[[#This Row],[RoomService]:[VRDeck]])</f>
        <v>12867</v>
      </c>
      <c r="Q852" t="s">
        <v>2284</v>
      </c>
      <c r="R852" t="b">
        <v>1</v>
      </c>
    </row>
    <row r="853" spans="1:18" x14ac:dyDescent="0.3">
      <c r="A853" t="s">
        <v>2336</v>
      </c>
      <c r="B853">
        <f>MID(dane3[[#This Row],[PassengerId]],1,4)+0</f>
        <v>915</v>
      </c>
      <c r="C853" t="s">
        <v>19</v>
      </c>
      <c r="D853" t="b">
        <v>0</v>
      </c>
      <c r="E853" t="s">
        <v>2337</v>
      </c>
      <c r="F853" t="str">
        <f>MID($E853,1,1)</f>
        <v>G</v>
      </c>
      <c r="G853" t="str">
        <f>IFERROR(MID($E853,SEARCH("/",$E853,SEARCH("/",$E853)+1)+1,1),"")</f>
        <v>S</v>
      </c>
      <c r="H853" t="s">
        <v>16</v>
      </c>
      <c r="I853">
        <v>20</v>
      </c>
      <c r="J853" t="b">
        <v>0</v>
      </c>
      <c r="K853" s="7">
        <v>157</v>
      </c>
      <c r="L853" s="7">
        <v>0</v>
      </c>
      <c r="M853" s="7">
        <v>0</v>
      </c>
      <c r="N853" s="7">
        <v>544</v>
      </c>
      <c r="O853" s="7">
        <v>3</v>
      </c>
      <c r="P853" s="7">
        <f>SUM(dane3[[#This Row],[RoomService]:[VRDeck]])</f>
        <v>704</v>
      </c>
      <c r="Q853" t="s">
        <v>2338</v>
      </c>
      <c r="R853" t="b">
        <v>0</v>
      </c>
    </row>
    <row r="854" spans="1:18" x14ac:dyDescent="0.3">
      <c r="A854" t="s">
        <v>2339</v>
      </c>
      <c r="B854">
        <f>MID(dane3[[#This Row],[PassengerId]],1,4)+0</f>
        <v>918</v>
      </c>
      <c r="C854" t="s">
        <v>19</v>
      </c>
      <c r="D854" t="b">
        <v>0</v>
      </c>
      <c r="E854" t="s">
        <v>2340</v>
      </c>
      <c r="F854" t="str">
        <f>MID($E854,1,1)</f>
        <v>E</v>
      </c>
      <c r="G854" t="str">
        <f>IFERROR(MID($E854,SEARCH("/",$E854,SEARCH("/",$E854)+1)+1,1),"")</f>
        <v>S</v>
      </c>
      <c r="H854" t="s">
        <v>16</v>
      </c>
      <c r="I854">
        <v>24</v>
      </c>
      <c r="J854" t="b">
        <v>0</v>
      </c>
      <c r="K854" s="7">
        <v>47</v>
      </c>
      <c r="L854" s="7">
        <v>0</v>
      </c>
      <c r="M854" s="7">
        <v>10</v>
      </c>
      <c r="N854" s="7">
        <v>139</v>
      </c>
      <c r="O854" s="7">
        <v>1406</v>
      </c>
      <c r="P854" s="7">
        <f>SUM(dane3[[#This Row],[RoomService]:[VRDeck]])</f>
        <v>1602</v>
      </c>
      <c r="Q854" t="s">
        <v>2341</v>
      </c>
      <c r="R854" t="b">
        <v>0</v>
      </c>
    </row>
    <row r="855" spans="1:18" x14ac:dyDescent="0.3">
      <c r="A855" t="s">
        <v>2342</v>
      </c>
      <c r="B855">
        <f>MID(dane3[[#This Row],[PassengerId]],1,4)+0</f>
        <v>919</v>
      </c>
      <c r="C855" t="s">
        <v>19</v>
      </c>
      <c r="D855" t="b">
        <v>0</v>
      </c>
      <c r="E855" t="s">
        <v>2343</v>
      </c>
      <c r="F855" t="str">
        <f>MID($E855,1,1)</f>
        <v>F</v>
      </c>
      <c r="G855" t="str">
        <f>IFERROR(MID($E855,SEARCH("/",$E855,SEARCH("/",$E855)+1)+1,1),"")</f>
        <v>P</v>
      </c>
      <c r="H855" t="s">
        <v>32</v>
      </c>
      <c r="I855">
        <v>26</v>
      </c>
      <c r="J855" t="b">
        <v>0</v>
      </c>
      <c r="K855" s="7">
        <v>18</v>
      </c>
      <c r="L855" s="7">
        <v>84</v>
      </c>
      <c r="M855" s="7">
        <v>93</v>
      </c>
      <c r="N855" s="7">
        <v>886</v>
      </c>
      <c r="O855" s="7">
        <v>289</v>
      </c>
      <c r="P855" s="7">
        <f>SUM(dane3[[#This Row],[RoomService]:[VRDeck]])</f>
        <v>1370</v>
      </c>
      <c r="Q855" t="s">
        <v>2344</v>
      </c>
      <c r="R855" t="b">
        <v>0</v>
      </c>
    </row>
    <row r="856" spans="1:18" x14ac:dyDescent="0.3">
      <c r="A856" t="s">
        <v>2345</v>
      </c>
      <c r="B856">
        <f>MID(dane3[[#This Row],[PassengerId]],1,4)+0</f>
        <v>921</v>
      </c>
      <c r="C856" t="s">
        <v>19</v>
      </c>
      <c r="D856" t="b">
        <v>1</v>
      </c>
      <c r="E856" t="s">
        <v>2346</v>
      </c>
      <c r="F856" t="str">
        <f>MID($E856,1,1)</f>
        <v>G</v>
      </c>
      <c r="G856" t="str">
        <f>IFERROR(MID($E856,SEARCH("/",$E856,SEARCH("/",$E856)+1)+1,1),"")</f>
        <v>S</v>
      </c>
      <c r="H856" t="s">
        <v>32</v>
      </c>
      <c r="I856">
        <v>44</v>
      </c>
      <c r="J856" t="b">
        <v>0</v>
      </c>
      <c r="K856" s="7">
        <v>0</v>
      </c>
      <c r="L856" s="7">
        <v>0</v>
      </c>
      <c r="M856" s="7">
        <v>0</v>
      </c>
      <c r="N856" s="7">
        <v>0</v>
      </c>
      <c r="O856" s="7">
        <v>0</v>
      </c>
      <c r="P856" s="7">
        <f>SUM(dane3[[#This Row],[RoomService]:[VRDeck]])</f>
        <v>0</v>
      </c>
      <c r="Q856" t="s">
        <v>2347</v>
      </c>
      <c r="R856" t="b">
        <v>0</v>
      </c>
    </row>
    <row r="857" spans="1:18" x14ac:dyDescent="0.3">
      <c r="A857" t="s">
        <v>2348</v>
      </c>
      <c r="B857">
        <f>MID(dane3[[#This Row],[PassengerId]],1,4)+0</f>
        <v>922</v>
      </c>
      <c r="C857" t="s">
        <v>14</v>
      </c>
      <c r="D857" t="b">
        <v>1</v>
      </c>
      <c r="E857" t="s">
        <v>2349</v>
      </c>
      <c r="F857" t="str">
        <f>MID($E857,1,1)</f>
        <v>B</v>
      </c>
      <c r="G857" t="str">
        <f>IFERROR(MID($E857,SEARCH("/",$E857,SEARCH("/",$E857)+1)+1,1),"")</f>
        <v>P</v>
      </c>
      <c r="H857" t="s">
        <v>46</v>
      </c>
      <c r="I857">
        <v>33</v>
      </c>
      <c r="J857" t="b">
        <v>0</v>
      </c>
      <c r="K857" s="7">
        <v>0</v>
      </c>
      <c r="L857" s="7">
        <v>0</v>
      </c>
      <c r="M857" s="7">
        <v>0</v>
      </c>
      <c r="N857" s="7">
        <v>0</v>
      </c>
      <c r="O857" s="7">
        <v>0</v>
      </c>
      <c r="P857" s="7">
        <f>SUM(dane3[[#This Row],[RoomService]:[VRDeck]])</f>
        <v>0</v>
      </c>
      <c r="Q857" t="s">
        <v>2350</v>
      </c>
      <c r="R857" t="b">
        <v>1</v>
      </c>
    </row>
    <row r="858" spans="1:18" x14ac:dyDescent="0.3">
      <c r="A858" t="s">
        <v>2351</v>
      </c>
      <c r="B858">
        <f>MID(dane3[[#This Row],[PassengerId]],1,4)+0</f>
        <v>922</v>
      </c>
      <c r="C858" t="s">
        <v>14</v>
      </c>
      <c r="D858" t="b">
        <v>0</v>
      </c>
      <c r="E858" t="s">
        <v>2349</v>
      </c>
      <c r="F858" t="str">
        <f>MID($E858,1,1)</f>
        <v>B</v>
      </c>
      <c r="G858" t="str">
        <f>IFERROR(MID($E858,SEARCH("/",$E858,SEARCH("/",$E858)+1)+1,1),"")</f>
        <v>P</v>
      </c>
      <c r="H858" t="s">
        <v>46</v>
      </c>
      <c r="I858">
        <v>31</v>
      </c>
      <c r="J858" t="b">
        <v>0</v>
      </c>
      <c r="K858" s="7">
        <v>0</v>
      </c>
      <c r="L858" s="7">
        <v>1095</v>
      </c>
      <c r="M858" s="7">
        <v>0</v>
      </c>
      <c r="N858" s="7">
        <v>169</v>
      </c>
      <c r="O858" s="7">
        <v>1226</v>
      </c>
      <c r="P858" s="7">
        <f>SUM(dane3[[#This Row],[RoomService]:[VRDeck]])</f>
        <v>2490</v>
      </c>
      <c r="Q858" t="s">
        <v>2352</v>
      </c>
      <c r="R858" t="b">
        <v>0</v>
      </c>
    </row>
    <row r="859" spans="1:18" x14ac:dyDescent="0.3">
      <c r="A859" t="s">
        <v>2353</v>
      </c>
      <c r="B859">
        <f>MID(dane3[[#This Row],[PassengerId]],1,4)+0</f>
        <v>923</v>
      </c>
      <c r="C859" t="s">
        <v>14</v>
      </c>
      <c r="D859" t="b">
        <v>0</v>
      </c>
      <c r="E859" t="s">
        <v>2354</v>
      </c>
      <c r="F859" t="str">
        <f>MID($E859,1,1)</f>
        <v>C</v>
      </c>
      <c r="G859" t="str">
        <f>IFERROR(MID($E859,SEARCH("/",$E859,SEARCH("/",$E859)+1)+1,1),"")</f>
        <v>S</v>
      </c>
      <c r="H859" t="s">
        <v>46</v>
      </c>
      <c r="I859">
        <v>35</v>
      </c>
      <c r="J859" t="b">
        <v>0</v>
      </c>
      <c r="K859" s="7">
        <v>0</v>
      </c>
      <c r="L859" s="7">
        <v>7767</v>
      </c>
      <c r="M859" s="7">
        <v>0</v>
      </c>
      <c r="N859" s="7">
        <v>15</v>
      </c>
      <c r="O859" s="7">
        <v>2453</v>
      </c>
      <c r="P859" s="7">
        <f>SUM(dane3[[#This Row],[RoomService]:[VRDeck]])</f>
        <v>10235</v>
      </c>
      <c r="Q859" t="s">
        <v>2355</v>
      </c>
      <c r="R859" t="b">
        <v>1</v>
      </c>
    </row>
    <row r="860" spans="1:18" x14ac:dyDescent="0.3">
      <c r="A860" t="s">
        <v>2356</v>
      </c>
      <c r="B860">
        <f>MID(dane3[[#This Row],[PassengerId]],1,4)+0</f>
        <v>923</v>
      </c>
      <c r="C860" t="s">
        <v>14</v>
      </c>
      <c r="D860" t="b">
        <v>1</v>
      </c>
      <c r="E860" t="s">
        <v>2357</v>
      </c>
      <c r="F860" t="str">
        <f>MID($E860,1,1)</f>
        <v>B</v>
      </c>
      <c r="G860" t="str">
        <f>IFERROR(MID($E860,SEARCH("/",$E860,SEARCH("/",$E860)+1)+1,1),"")</f>
        <v>S</v>
      </c>
      <c r="H860" t="s">
        <v>16</v>
      </c>
      <c r="I860">
        <v>22</v>
      </c>
      <c r="J860" t="b">
        <v>0</v>
      </c>
      <c r="K860" s="7">
        <v>0</v>
      </c>
      <c r="L860" s="7">
        <v>0</v>
      </c>
      <c r="M860" s="7">
        <v>0</v>
      </c>
      <c r="N860" s="7">
        <v>0</v>
      </c>
      <c r="O860" s="7">
        <v>0</v>
      </c>
      <c r="P860" s="7">
        <f>SUM(dane3[[#This Row],[RoomService]:[VRDeck]])</f>
        <v>0</v>
      </c>
      <c r="Q860" t="s">
        <v>2358</v>
      </c>
      <c r="R860" t="b">
        <v>1</v>
      </c>
    </row>
    <row r="861" spans="1:18" x14ac:dyDescent="0.3">
      <c r="A861" t="s">
        <v>2359</v>
      </c>
      <c r="B861">
        <f>MID(dane3[[#This Row],[PassengerId]],1,4)+0</f>
        <v>924</v>
      </c>
      <c r="C861" t="s">
        <v>19</v>
      </c>
      <c r="D861" t="b">
        <v>0</v>
      </c>
      <c r="E861" t="s">
        <v>2360</v>
      </c>
      <c r="F861" t="str">
        <f>MID($E861,1,1)</f>
        <v>E</v>
      </c>
      <c r="G861" t="str">
        <f>IFERROR(MID($E861,SEARCH("/",$E861,SEARCH("/",$E861)+1)+1,1),"")</f>
        <v>S</v>
      </c>
      <c r="H861" t="s">
        <v>16</v>
      </c>
      <c r="I861">
        <v>33</v>
      </c>
      <c r="J861" t="b">
        <v>0</v>
      </c>
      <c r="K861" s="7">
        <v>13</v>
      </c>
      <c r="L861" s="7">
        <v>0</v>
      </c>
      <c r="M861" s="7">
        <v>984</v>
      </c>
      <c r="N861" s="7">
        <v>0</v>
      </c>
      <c r="O861" s="7">
        <v>0</v>
      </c>
      <c r="P861" s="7">
        <f>SUM(dane3[[#This Row],[RoomService]:[VRDeck]])</f>
        <v>997</v>
      </c>
      <c r="Q861" t="s">
        <v>2361</v>
      </c>
      <c r="R861" t="b">
        <v>0</v>
      </c>
    </row>
    <row r="862" spans="1:18" x14ac:dyDescent="0.3">
      <c r="A862" t="s">
        <v>19874</v>
      </c>
      <c r="B862">
        <f>MID(dane3[[#This Row],[PassengerId]],1,4)+0</f>
        <v>7774</v>
      </c>
      <c r="C862" t="s">
        <v>53</v>
      </c>
      <c r="D862" t="b">
        <v>0</v>
      </c>
      <c r="E862" t="s">
        <v>19875</v>
      </c>
      <c r="F862" t="str">
        <f>MID($E862,1,1)</f>
        <v>D</v>
      </c>
      <c r="G862" t="str">
        <f>IFERROR(MID($E862,SEARCH("/",$E862,SEARCH("/",$E862)+1)+1,1),"")</f>
        <v>P</v>
      </c>
      <c r="H862" t="s">
        <v>46</v>
      </c>
      <c r="I862">
        <v>67</v>
      </c>
      <c r="J862" t="b">
        <v>0</v>
      </c>
      <c r="K862" s="7">
        <v>1146</v>
      </c>
      <c r="L862" s="7">
        <v>16</v>
      </c>
      <c r="M862" s="7">
        <v>39</v>
      </c>
      <c r="N862" s="7">
        <v>0</v>
      </c>
      <c r="O862" s="7">
        <v>518</v>
      </c>
      <c r="P862" s="7">
        <f>SUM(dane3[[#This Row],[RoomService]:[VRDeck]])</f>
        <v>1719</v>
      </c>
      <c r="Q862" t="s">
        <v>19876</v>
      </c>
      <c r="R862" t="b">
        <v>1</v>
      </c>
    </row>
    <row r="863" spans="1:18" x14ac:dyDescent="0.3">
      <c r="A863" t="s">
        <v>22172</v>
      </c>
      <c r="B863">
        <f>MID(dane3[[#This Row],[PassengerId]],1,4)+0</f>
        <v>8668</v>
      </c>
      <c r="C863" t="s">
        <v>53</v>
      </c>
      <c r="D863" t="b">
        <v>0</v>
      </c>
      <c r="E863" t="s">
        <v>22173</v>
      </c>
      <c r="F863" t="str">
        <f>MID($E863,1,1)</f>
        <v>D</v>
      </c>
      <c r="G863" t="str">
        <f>IFERROR(MID($E863,SEARCH("/",$E863,SEARCH("/",$E863)+1)+1,1),"")</f>
        <v>P</v>
      </c>
      <c r="H863" t="s">
        <v>16</v>
      </c>
      <c r="I863">
        <v>41</v>
      </c>
      <c r="J863" t="b">
        <v>0</v>
      </c>
      <c r="K863" s="7">
        <v>806</v>
      </c>
      <c r="L863" s="7">
        <v>16</v>
      </c>
      <c r="M863" s="7">
        <v>125</v>
      </c>
      <c r="N863" s="7">
        <v>1008</v>
      </c>
      <c r="O863" s="7">
        <v>0</v>
      </c>
      <c r="P863" s="7">
        <f>SUM(dane3[[#This Row],[RoomService]:[VRDeck]])</f>
        <v>1955</v>
      </c>
      <c r="Q863" t="s">
        <v>22174</v>
      </c>
      <c r="R863" t="b">
        <v>0</v>
      </c>
    </row>
    <row r="864" spans="1:18" x14ac:dyDescent="0.3">
      <c r="A864" t="s">
        <v>23372</v>
      </c>
      <c r="B864">
        <f>MID(dane3[[#This Row],[PassengerId]],1,4)+0</f>
        <v>9132</v>
      </c>
      <c r="C864" t="s">
        <v>53</v>
      </c>
      <c r="D864" t="b">
        <v>0</v>
      </c>
      <c r="E864" t="s">
        <v>23373</v>
      </c>
      <c r="F864" t="str">
        <f>MID($E864,1,1)</f>
        <v>F</v>
      </c>
      <c r="G864" t="str">
        <f>IFERROR(MID($E864,SEARCH("/",$E864,SEARCH("/",$E864)+1)+1,1),"")</f>
        <v>P</v>
      </c>
      <c r="H864" t="s">
        <v>16</v>
      </c>
      <c r="I864">
        <v>28</v>
      </c>
      <c r="J864" t="b">
        <v>0</v>
      </c>
      <c r="K864" s="7">
        <v>1789</v>
      </c>
      <c r="L864" s="7">
        <v>16</v>
      </c>
      <c r="M864" s="7">
        <v>3</v>
      </c>
      <c r="N864" s="7">
        <v>10</v>
      </c>
      <c r="O864" s="7">
        <v>1</v>
      </c>
      <c r="P864" s="7">
        <f>SUM(dane3[[#This Row],[RoomService]:[VRDeck]])</f>
        <v>1819</v>
      </c>
      <c r="Q864" t="s">
        <v>23374</v>
      </c>
      <c r="R864" t="b">
        <v>0</v>
      </c>
    </row>
    <row r="865" spans="1:18" x14ac:dyDescent="0.3">
      <c r="A865" t="s">
        <v>2369</v>
      </c>
      <c r="B865">
        <f>MID(dane3[[#This Row],[PassengerId]],1,4)+0</f>
        <v>926</v>
      </c>
      <c r="C865" t="s">
        <v>14</v>
      </c>
      <c r="D865" t="b">
        <v>0</v>
      </c>
      <c r="E865" t="s">
        <v>2370</v>
      </c>
      <c r="F865" t="str">
        <f>MID($E865,1,1)</f>
        <v>B</v>
      </c>
      <c r="G865" t="str">
        <f>IFERROR(MID($E865,SEARCH("/",$E865,SEARCH("/",$E865)+1)+1,1),"")</f>
        <v>S</v>
      </c>
      <c r="H865" t="s">
        <v>46</v>
      </c>
      <c r="I865">
        <v>30</v>
      </c>
      <c r="J865" t="b">
        <v>0</v>
      </c>
      <c r="K865" s="7">
        <v>0</v>
      </c>
      <c r="L865" s="7">
        <v>7992</v>
      </c>
      <c r="M865" s="7">
        <v>0</v>
      </c>
      <c r="N865" s="7">
        <v>507</v>
      </c>
      <c r="O865" s="7">
        <v>25</v>
      </c>
      <c r="P865" s="7">
        <f>SUM(dane3[[#This Row],[RoomService]:[VRDeck]])</f>
        <v>8524</v>
      </c>
      <c r="Q865" t="s">
        <v>2371</v>
      </c>
      <c r="R865" t="b">
        <v>1</v>
      </c>
    </row>
    <row r="866" spans="1:18" x14ac:dyDescent="0.3">
      <c r="A866" t="s">
        <v>2372</v>
      </c>
      <c r="B866">
        <f>MID(dane3[[#This Row],[PassengerId]],1,4)+0</f>
        <v>926</v>
      </c>
      <c r="C866" t="s">
        <v>14</v>
      </c>
      <c r="D866" t="b">
        <v>0</v>
      </c>
      <c r="E866" t="s">
        <v>2370</v>
      </c>
      <c r="F866" t="str">
        <f>MID($E866,1,1)</f>
        <v>B</v>
      </c>
      <c r="G866" t="str">
        <f>IFERROR(MID($E866,SEARCH("/",$E866,SEARCH("/",$E866)+1)+1,1),"")</f>
        <v>S</v>
      </c>
      <c r="H866" t="s">
        <v>16</v>
      </c>
      <c r="I866">
        <v>30</v>
      </c>
      <c r="J866" t="b">
        <v>0</v>
      </c>
      <c r="K866" s="7">
        <v>0</v>
      </c>
      <c r="L866" s="7">
        <v>760</v>
      </c>
      <c r="M866" s="7">
        <v>234</v>
      </c>
      <c r="N866" s="7">
        <v>2761</v>
      </c>
      <c r="O866" s="7">
        <v>81</v>
      </c>
      <c r="P866" s="7">
        <f>SUM(dane3[[#This Row],[RoomService]:[VRDeck]])</f>
        <v>3836</v>
      </c>
      <c r="Q866" t="s">
        <v>2373</v>
      </c>
      <c r="R866" t="b">
        <v>0</v>
      </c>
    </row>
    <row r="867" spans="1:18" x14ac:dyDescent="0.3">
      <c r="A867" t="s">
        <v>2374</v>
      </c>
      <c r="B867">
        <f>MID(dane3[[#This Row],[PassengerId]],1,4)+0</f>
        <v>927</v>
      </c>
      <c r="C867" t="s">
        <v>19</v>
      </c>
      <c r="D867" t="b">
        <v>0</v>
      </c>
      <c r="E867" t="s">
        <v>2375</v>
      </c>
      <c r="F867" t="str">
        <f>MID($E867,1,1)</f>
        <v>G</v>
      </c>
      <c r="G867" t="str">
        <f>IFERROR(MID($E867,SEARCH("/",$E867,SEARCH("/",$E867)+1)+1,1),"")</f>
        <v>S</v>
      </c>
      <c r="H867" t="s">
        <v>16</v>
      </c>
      <c r="I867">
        <v>25</v>
      </c>
      <c r="J867" t="b">
        <v>0</v>
      </c>
      <c r="K867" s="7">
        <v>0</v>
      </c>
      <c r="L867" s="7">
        <v>0</v>
      </c>
      <c r="M867" s="7">
        <v>699</v>
      </c>
      <c r="N867" s="7">
        <v>43</v>
      </c>
      <c r="O867" s="7">
        <v>22</v>
      </c>
      <c r="P867" s="7">
        <f>SUM(dane3[[#This Row],[RoomService]:[VRDeck]])</f>
        <v>764</v>
      </c>
      <c r="Q867" t="s">
        <v>2376</v>
      </c>
      <c r="R867" t="b">
        <v>0</v>
      </c>
    </row>
    <row r="868" spans="1:18" x14ac:dyDescent="0.3">
      <c r="A868" t="s">
        <v>2377</v>
      </c>
      <c r="B868">
        <f>MID(dane3[[#This Row],[PassengerId]],1,4)+0</f>
        <v>928</v>
      </c>
      <c r="C868" t="s">
        <v>19</v>
      </c>
      <c r="D868" t="b">
        <v>1</v>
      </c>
      <c r="E868" t="s">
        <v>2378</v>
      </c>
      <c r="F868" t="str">
        <f>MID($E868,1,1)</f>
        <v>G</v>
      </c>
      <c r="G868" t="str">
        <f>IFERROR(MID($E868,SEARCH("/",$E868,SEARCH("/",$E868)+1)+1,1),"")</f>
        <v>P</v>
      </c>
      <c r="H868" t="s">
        <v>32</v>
      </c>
      <c r="I868">
        <v>31</v>
      </c>
      <c r="J868" t="b">
        <v>0</v>
      </c>
      <c r="K868" s="7">
        <v>0</v>
      </c>
      <c r="L868" s="7">
        <v>0</v>
      </c>
      <c r="M868" s="7">
        <v>0</v>
      </c>
      <c r="N868" s="7">
        <v>0</v>
      </c>
      <c r="O868" s="7">
        <v>0</v>
      </c>
      <c r="P868" s="7">
        <f>SUM(dane3[[#This Row],[RoomService]:[VRDeck]])</f>
        <v>0</v>
      </c>
      <c r="Q868" t="s">
        <v>2379</v>
      </c>
      <c r="R868" t="b">
        <v>1</v>
      </c>
    </row>
    <row r="869" spans="1:18" x14ac:dyDescent="0.3">
      <c r="A869" t="s">
        <v>2380</v>
      </c>
      <c r="B869">
        <f>MID(dane3[[#This Row],[PassengerId]],1,4)+0</f>
        <v>930</v>
      </c>
      <c r="C869" t="s">
        <v>19</v>
      </c>
      <c r="D869" t="b">
        <v>0</v>
      </c>
      <c r="E869" t="s">
        <v>2381</v>
      </c>
      <c r="F869" t="str">
        <f>MID($E869,1,1)</f>
        <v>F</v>
      </c>
      <c r="G869" t="str">
        <f>IFERROR(MID($E869,SEARCH("/",$E869,SEARCH("/",$E869)+1)+1,1),"")</f>
        <v>P</v>
      </c>
      <c r="H869" t="s">
        <v>16</v>
      </c>
      <c r="I869">
        <v>38</v>
      </c>
      <c r="J869" t="b">
        <v>0</v>
      </c>
      <c r="K869" s="7">
        <v>646</v>
      </c>
      <c r="L869" s="7">
        <v>0</v>
      </c>
      <c r="M869" s="7">
        <v>0</v>
      </c>
      <c r="N869" s="7">
        <v>135</v>
      </c>
      <c r="O869" s="7">
        <v>260</v>
      </c>
      <c r="P869" s="7">
        <f>SUM(dane3[[#This Row],[RoomService]:[VRDeck]])</f>
        <v>1041</v>
      </c>
      <c r="Q869" t="s">
        <v>2382</v>
      </c>
      <c r="R869" t="b">
        <v>0</v>
      </c>
    </row>
    <row r="870" spans="1:18" x14ac:dyDescent="0.3">
      <c r="A870" t="s">
        <v>2383</v>
      </c>
      <c r="B870">
        <f>MID(dane3[[#This Row],[PassengerId]],1,4)+0</f>
        <v>930</v>
      </c>
      <c r="C870" t="s">
        <v>19</v>
      </c>
      <c r="D870" t="b">
        <v>1</v>
      </c>
      <c r="E870" t="s">
        <v>2384</v>
      </c>
      <c r="F870" t="str">
        <f>MID($E870,1,1)</f>
        <v>G</v>
      </c>
      <c r="G870" t="str">
        <f>IFERROR(MID($E870,SEARCH("/",$E870,SEARCH("/",$E870)+1)+1,1),"")</f>
        <v>P</v>
      </c>
      <c r="H870" t="s">
        <v>16</v>
      </c>
      <c r="I870">
        <v>15</v>
      </c>
      <c r="J870" t="b">
        <v>0</v>
      </c>
      <c r="K870" s="7">
        <v>0</v>
      </c>
      <c r="L870" s="7">
        <v>0</v>
      </c>
      <c r="M870" s="7">
        <v>0</v>
      </c>
      <c r="N870" s="7">
        <v>0</v>
      </c>
      <c r="O870" s="7">
        <v>0</v>
      </c>
      <c r="P870" s="7">
        <f>SUM(dane3[[#This Row],[RoomService]:[VRDeck]])</f>
        <v>0</v>
      </c>
      <c r="Q870" t="s">
        <v>2385</v>
      </c>
      <c r="R870" t="b">
        <v>1</v>
      </c>
    </row>
    <row r="871" spans="1:18" x14ac:dyDescent="0.3">
      <c r="A871" t="s">
        <v>2386</v>
      </c>
      <c r="B871">
        <f>MID(dane3[[#This Row],[PassengerId]],1,4)+0</f>
        <v>931</v>
      </c>
      <c r="C871" t="s">
        <v>19</v>
      </c>
      <c r="D871" t="b">
        <v>0</v>
      </c>
      <c r="E871" t="s">
        <v>2387</v>
      </c>
      <c r="F871" t="str">
        <f>MID($E871,1,1)</f>
        <v>F</v>
      </c>
      <c r="G871" t="str">
        <f>IFERROR(MID($E871,SEARCH("/",$E871,SEARCH("/",$E871)+1)+1,1),"")</f>
        <v>P</v>
      </c>
      <c r="H871" t="s">
        <v>16</v>
      </c>
      <c r="I871">
        <v>19</v>
      </c>
      <c r="J871" t="b">
        <v>0</v>
      </c>
      <c r="K871" s="7">
        <v>0</v>
      </c>
      <c r="L871" s="7">
        <v>0</v>
      </c>
      <c r="M871" s="7">
        <v>115</v>
      </c>
      <c r="N871" s="7">
        <v>126</v>
      </c>
      <c r="O871" s="7">
        <v>491</v>
      </c>
      <c r="P871" s="7">
        <f>SUM(dane3[[#This Row],[RoomService]:[VRDeck]])</f>
        <v>732</v>
      </c>
      <c r="Q871" t="s">
        <v>2388</v>
      </c>
      <c r="R871" t="b">
        <v>1</v>
      </c>
    </row>
    <row r="872" spans="1:18" x14ac:dyDescent="0.3">
      <c r="A872" t="s">
        <v>12092</v>
      </c>
      <c r="B872">
        <f>MID(dane3[[#This Row],[PassengerId]],1,4)+0</f>
        <v>4710</v>
      </c>
      <c r="C872" t="s">
        <v>53</v>
      </c>
      <c r="D872" t="b">
        <v>0</v>
      </c>
      <c r="E872" t="s">
        <v>12093</v>
      </c>
      <c r="F872" t="str">
        <f>MID($E872,1,1)</f>
        <v>F</v>
      </c>
      <c r="G872" t="str">
        <f>IFERROR(MID($E872,SEARCH("/",$E872,SEARCH("/",$E872)+1)+1,1),"")</f>
        <v>P</v>
      </c>
      <c r="H872" t="s">
        <v>16</v>
      </c>
      <c r="I872">
        <v>22</v>
      </c>
      <c r="J872" t="b">
        <v>0</v>
      </c>
      <c r="K872" s="7">
        <v>130</v>
      </c>
      <c r="L872" s="7">
        <v>15</v>
      </c>
      <c r="M872" s="7">
        <v>2454</v>
      </c>
      <c r="N872" s="7">
        <v>0</v>
      </c>
      <c r="O872" s="7">
        <v>0</v>
      </c>
      <c r="P872" s="7">
        <f>SUM(dane3[[#This Row],[RoomService]:[VRDeck]])</f>
        <v>2599</v>
      </c>
      <c r="Q872" t="s">
        <v>12094</v>
      </c>
      <c r="R872" t="b">
        <v>1</v>
      </c>
    </row>
    <row r="873" spans="1:18" x14ac:dyDescent="0.3">
      <c r="A873" t="s">
        <v>2391</v>
      </c>
      <c r="B873">
        <f>MID(dane3[[#This Row],[PassengerId]],1,4)+0</f>
        <v>933</v>
      </c>
      <c r="C873" t="s">
        <v>14</v>
      </c>
      <c r="D873" t="b">
        <v>0</v>
      </c>
      <c r="E873" t="s">
        <v>2392</v>
      </c>
      <c r="F873" t="str">
        <f>MID($E873,1,1)</f>
        <v>C</v>
      </c>
      <c r="G873" t="str">
        <f>IFERROR(MID($E873,SEARCH("/",$E873,SEARCH("/",$E873)+1)+1,1),"")</f>
        <v>P</v>
      </c>
      <c r="H873" t="s">
        <v>16</v>
      </c>
      <c r="I873">
        <v>30</v>
      </c>
      <c r="J873" t="b">
        <v>0</v>
      </c>
      <c r="K873" s="7">
        <v>14</v>
      </c>
      <c r="L873" s="7">
        <v>12045</v>
      </c>
      <c r="M873" s="7">
        <v>0</v>
      </c>
      <c r="N873" s="7">
        <v>2121</v>
      </c>
      <c r="O873" s="7">
        <v>0</v>
      </c>
      <c r="P873" s="7">
        <f>SUM(dane3[[#This Row],[RoomService]:[VRDeck]])</f>
        <v>14180</v>
      </c>
      <c r="Q873" t="s">
        <v>23799</v>
      </c>
      <c r="R873" t="b">
        <v>1</v>
      </c>
    </row>
    <row r="874" spans="1:18" x14ac:dyDescent="0.3">
      <c r="A874" t="s">
        <v>2393</v>
      </c>
      <c r="B874">
        <f>MID(dane3[[#This Row],[PassengerId]],1,4)+0</f>
        <v>933</v>
      </c>
      <c r="C874" t="s">
        <v>14</v>
      </c>
      <c r="D874" t="b">
        <v>0</v>
      </c>
      <c r="E874" t="s">
        <v>2392</v>
      </c>
      <c r="F874" t="str">
        <f>MID($E874,1,1)</f>
        <v>C</v>
      </c>
      <c r="G874" t="str">
        <f>IFERROR(MID($E874,SEARCH("/",$E874,SEARCH("/",$E874)+1)+1,1),"")</f>
        <v>P</v>
      </c>
      <c r="H874" t="s">
        <v>16</v>
      </c>
      <c r="I874">
        <v>29</v>
      </c>
      <c r="J874" t="b">
        <v>0</v>
      </c>
      <c r="K874" s="7">
        <v>0</v>
      </c>
      <c r="L874" s="7">
        <v>1127</v>
      </c>
      <c r="M874" s="7">
        <v>0</v>
      </c>
      <c r="N874" s="7">
        <v>1867</v>
      </c>
      <c r="O874" s="7">
        <v>1070</v>
      </c>
      <c r="P874" s="7">
        <f>SUM(dane3[[#This Row],[RoomService]:[VRDeck]])</f>
        <v>4064</v>
      </c>
      <c r="Q874" t="s">
        <v>2394</v>
      </c>
      <c r="R874" t="b">
        <v>0</v>
      </c>
    </row>
    <row r="875" spans="1:18" x14ac:dyDescent="0.3">
      <c r="A875" t="s">
        <v>2395</v>
      </c>
      <c r="B875">
        <f>MID(dane3[[#This Row],[PassengerId]],1,4)+0</f>
        <v>935</v>
      </c>
      <c r="C875" t="s">
        <v>19</v>
      </c>
      <c r="D875" t="b">
        <v>0</v>
      </c>
      <c r="E875" t="s">
        <v>2396</v>
      </c>
      <c r="F875" t="str">
        <f>MID($E875,1,1)</f>
        <v>F</v>
      </c>
      <c r="G875" t="str">
        <f>IFERROR(MID($E875,SEARCH("/",$E875,SEARCH("/",$E875)+1)+1,1),"")</f>
        <v>P</v>
      </c>
      <c r="H875" t="s">
        <v>16</v>
      </c>
      <c r="I875">
        <v>36</v>
      </c>
      <c r="J875" t="b">
        <v>0</v>
      </c>
      <c r="K875" s="7">
        <v>0</v>
      </c>
      <c r="L875" s="7">
        <v>11</v>
      </c>
      <c r="M875" s="7">
        <v>0</v>
      </c>
      <c r="N875" s="7">
        <v>18</v>
      </c>
      <c r="O875" s="7">
        <v>872</v>
      </c>
      <c r="P875" s="7">
        <f>SUM(dane3[[#This Row],[RoomService]:[VRDeck]])</f>
        <v>901</v>
      </c>
      <c r="Q875" t="s">
        <v>2397</v>
      </c>
      <c r="R875" t="b">
        <v>0</v>
      </c>
    </row>
    <row r="876" spans="1:18" x14ac:dyDescent="0.3">
      <c r="A876" t="s">
        <v>2398</v>
      </c>
      <c r="B876">
        <f>MID(dane3[[#This Row],[PassengerId]],1,4)+0</f>
        <v>938</v>
      </c>
      <c r="C876" t="s">
        <v>19</v>
      </c>
      <c r="D876" t="b">
        <v>0</v>
      </c>
      <c r="E876" t="s">
        <v>2399</v>
      </c>
      <c r="F876" t="str">
        <f>MID($E876,1,1)</f>
        <v>F</v>
      </c>
      <c r="G876" t="str">
        <f>IFERROR(MID($E876,SEARCH("/",$E876,SEARCH("/",$E876)+1)+1,1),"")</f>
        <v>S</v>
      </c>
      <c r="H876" t="s">
        <v>16</v>
      </c>
      <c r="I876">
        <v>24</v>
      </c>
      <c r="J876" t="b">
        <v>0</v>
      </c>
      <c r="K876" s="7">
        <v>174</v>
      </c>
      <c r="L876" s="7">
        <v>0</v>
      </c>
      <c r="M876" s="7">
        <v>0</v>
      </c>
      <c r="N876" s="7">
        <v>630</v>
      </c>
      <c r="O876" s="7">
        <v>0</v>
      </c>
      <c r="P876" s="7">
        <f>SUM(dane3[[#This Row],[RoomService]:[VRDeck]])</f>
        <v>804</v>
      </c>
      <c r="Q876" t="s">
        <v>2400</v>
      </c>
      <c r="R876" t="b">
        <v>0</v>
      </c>
    </row>
    <row r="877" spans="1:18" x14ac:dyDescent="0.3">
      <c r="A877" t="s">
        <v>2401</v>
      </c>
      <c r="B877">
        <f>MID(dane3[[#This Row],[PassengerId]],1,4)+0</f>
        <v>938</v>
      </c>
      <c r="C877" t="s">
        <v>19</v>
      </c>
      <c r="D877" t="b">
        <v>0</v>
      </c>
      <c r="E877" t="s">
        <v>2402</v>
      </c>
      <c r="F877" t="str">
        <f>MID($E877,1,1)</f>
        <v>E</v>
      </c>
      <c r="G877" t="str">
        <f>IFERROR(MID($E877,SEARCH("/",$E877,SEARCH("/",$E877)+1)+1,1),"")</f>
        <v>S</v>
      </c>
      <c r="H877" t="s">
        <v>16</v>
      </c>
      <c r="I877">
        <v>30</v>
      </c>
      <c r="J877" t="b">
        <v>0</v>
      </c>
      <c r="K877" s="7">
        <v>0</v>
      </c>
      <c r="L877" s="7">
        <v>0</v>
      </c>
      <c r="M877" s="7">
        <v>871</v>
      </c>
      <c r="N877" s="7">
        <v>0</v>
      </c>
      <c r="O877" s="7">
        <v>0</v>
      </c>
      <c r="P877" s="7">
        <f>SUM(dane3[[#This Row],[RoomService]:[VRDeck]])</f>
        <v>871</v>
      </c>
      <c r="Q877" t="s">
        <v>2403</v>
      </c>
      <c r="R877" t="b">
        <v>1</v>
      </c>
    </row>
    <row r="878" spans="1:18" x14ac:dyDescent="0.3">
      <c r="A878" t="s">
        <v>2404</v>
      </c>
      <c r="B878">
        <f>MID(dane3[[#This Row],[PassengerId]],1,4)+0</f>
        <v>938</v>
      </c>
      <c r="C878" t="s">
        <v>19</v>
      </c>
      <c r="D878" t="b">
        <v>0</v>
      </c>
      <c r="E878" t="s">
        <v>2405</v>
      </c>
      <c r="F878" t="str">
        <f>MID($E878,1,1)</f>
        <v>G</v>
      </c>
      <c r="G878" t="str">
        <f>IFERROR(MID($E878,SEARCH("/",$E878,SEARCH("/",$E878)+1)+1,1),"")</f>
        <v>S</v>
      </c>
      <c r="H878" t="s">
        <v>16</v>
      </c>
      <c r="I878">
        <v>0</v>
      </c>
      <c r="J878" t="b">
        <v>0</v>
      </c>
      <c r="K878" s="7">
        <v>0</v>
      </c>
      <c r="L878" s="7">
        <v>0</v>
      </c>
      <c r="M878" s="7">
        <v>0</v>
      </c>
      <c r="N878" s="7">
        <v>0</v>
      </c>
      <c r="O878" s="7">
        <v>0</v>
      </c>
      <c r="P878" s="7">
        <f>SUM(dane3[[#This Row],[RoomService]:[VRDeck]])</f>
        <v>0</v>
      </c>
      <c r="Q878" t="s">
        <v>2406</v>
      </c>
      <c r="R878" t="b">
        <v>1</v>
      </c>
    </row>
    <row r="879" spans="1:18" x14ac:dyDescent="0.3">
      <c r="A879" t="s">
        <v>9416</v>
      </c>
      <c r="B879">
        <f>MID(dane3[[#This Row],[PassengerId]],1,4)+0</f>
        <v>3707</v>
      </c>
      <c r="C879" t="s">
        <v>19</v>
      </c>
      <c r="D879" t="b">
        <v>0</v>
      </c>
      <c r="E879" t="s">
        <v>9414</v>
      </c>
      <c r="F879" t="str">
        <f>MID($E879,1,1)</f>
        <v>G</v>
      </c>
      <c r="G879" t="str">
        <f>IFERROR(MID($E879,SEARCH("/",$E879,SEARCH("/",$E879)+1)+1,1),"")</f>
        <v>S</v>
      </c>
      <c r="H879" t="s">
        <v>46</v>
      </c>
      <c r="I879">
        <v>22</v>
      </c>
      <c r="J879" t="b">
        <v>0</v>
      </c>
      <c r="K879" s="7">
        <v>0</v>
      </c>
      <c r="L879" s="7">
        <v>0</v>
      </c>
      <c r="M879" s="7">
        <v>889</v>
      </c>
      <c r="N879" s="7">
        <v>0</v>
      </c>
      <c r="O879" s="7">
        <v>0</v>
      </c>
      <c r="P879" s="7">
        <f>SUM(dane3[[#This Row],[RoomService]:[VRDeck]])</f>
        <v>889</v>
      </c>
      <c r="Q879" t="s">
        <v>9417</v>
      </c>
      <c r="R879" t="b">
        <v>1</v>
      </c>
    </row>
    <row r="880" spans="1:18" x14ac:dyDescent="0.3">
      <c r="A880" t="s">
        <v>2410</v>
      </c>
      <c r="B880">
        <f>MID(dane3[[#This Row],[PassengerId]],1,4)+0</f>
        <v>940</v>
      </c>
      <c r="C880" t="s">
        <v>19</v>
      </c>
      <c r="D880" t="b">
        <v>0</v>
      </c>
      <c r="E880" t="s">
        <v>2411</v>
      </c>
      <c r="F880" t="str">
        <f>MID($E880,1,1)</f>
        <v>G</v>
      </c>
      <c r="G880" t="str">
        <f>IFERROR(MID($E880,SEARCH("/",$E880,SEARCH("/",$E880)+1)+1,1),"")</f>
        <v>P</v>
      </c>
      <c r="H880" t="s">
        <v>16</v>
      </c>
      <c r="I880">
        <v>38</v>
      </c>
      <c r="J880" t="b">
        <v>0</v>
      </c>
      <c r="K880" s="7">
        <v>55</v>
      </c>
      <c r="L880" s="7">
        <v>741</v>
      </c>
      <c r="M880" s="7">
        <v>0</v>
      </c>
      <c r="N880" s="7">
        <v>0</v>
      </c>
      <c r="O880" s="7">
        <v>13</v>
      </c>
      <c r="P880" s="7">
        <f>SUM(dane3[[#This Row],[RoomService]:[VRDeck]])</f>
        <v>809</v>
      </c>
      <c r="Q880" t="s">
        <v>2412</v>
      </c>
      <c r="R880" t="b">
        <v>1</v>
      </c>
    </row>
    <row r="881" spans="1:18" x14ac:dyDescent="0.3">
      <c r="A881" t="s">
        <v>2413</v>
      </c>
      <c r="B881">
        <f>MID(dane3[[#This Row],[PassengerId]],1,4)+0</f>
        <v>941</v>
      </c>
      <c r="C881" t="s">
        <v>19</v>
      </c>
      <c r="D881" t="b">
        <v>0</v>
      </c>
      <c r="E881" t="s">
        <v>2414</v>
      </c>
      <c r="F881" t="str">
        <f>MID($E881,1,1)</f>
        <v>F</v>
      </c>
      <c r="G881" t="str">
        <f>IFERROR(MID($E881,SEARCH("/",$E881,SEARCH("/",$E881)+1)+1,1),"")</f>
        <v>P</v>
      </c>
      <c r="H881" t="s">
        <v>16</v>
      </c>
      <c r="I881">
        <v>13</v>
      </c>
      <c r="J881" t="b">
        <v>0</v>
      </c>
      <c r="K881" s="7">
        <v>0</v>
      </c>
      <c r="L881" s="7">
        <v>7</v>
      </c>
      <c r="M881" s="7">
        <v>0</v>
      </c>
      <c r="N881" s="7">
        <v>1175</v>
      </c>
      <c r="O881" s="7">
        <v>0</v>
      </c>
      <c r="P881" s="7">
        <f>SUM(dane3[[#This Row],[RoomService]:[VRDeck]])</f>
        <v>1182</v>
      </c>
      <c r="Q881" t="s">
        <v>2415</v>
      </c>
      <c r="R881" t="b">
        <v>0</v>
      </c>
    </row>
    <row r="882" spans="1:18" x14ac:dyDescent="0.3">
      <c r="A882" t="s">
        <v>21447</v>
      </c>
      <c r="B882">
        <f>MID(dane3[[#This Row],[PassengerId]],1,4)+0</f>
        <v>8377</v>
      </c>
      <c r="C882" t="s">
        <v>53</v>
      </c>
      <c r="D882" t="b">
        <v>0</v>
      </c>
      <c r="E882" t="s">
        <v>21448</v>
      </c>
      <c r="F882" t="str">
        <f>MID($E882,1,1)</f>
        <v>E</v>
      </c>
      <c r="G882" t="str">
        <f>IFERROR(MID($E882,SEARCH("/",$E882,SEARCH("/",$E882)+1)+1,1),"")</f>
        <v>P</v>
      </c>
      <c r="H882" t="s">
        <v>16</v>
      </c>
      <c r="I882">
        <v>40</v>
      </c>
      <c r="J882" t="b">
        <v>0</v>
      </c>
      <c r="K882" s="7">
        <v>963</v>
      </c>
      <c r="L882" s="7">
        <v>14</v>
      </c>
      <c r="M882" s="7">
        <v>320</v>
      </c>
      <c r="N882" s="7">
        <v>1</v>
      </c>
      <c r="O882" s="7">
        <v>0</v>
      </c>
      <c r="P882" s="7">
        <f>SUM(dane3[[#This Row],[RoomService]:[VRDeck]])</f>
        <v>1298</v>
      </c>
      <c r="Q882" t="s">
        <v>21449</v>
      </c>
      <c r="R882" t="b">
        <v>0</v>
      </c>
    </row>
    <row r="883" spans="1:18" x14ac:dyDescent="0.3">
      <c r="A883" t="s">
        <v>2419</v>
      </c>
      <c r="B883">
        <f>MID(dane3[[#This Row],[PassengerId]],1,4)+0</f>
        <v>944</v>
      </c>
      <c r="C883" t="s">
        <v>19</v>
      </c>
      <c r="D883" t="b">
        <v>0</v>
      </c>
      <c r="E883" t="s">
        <v>2420</v>
      </c>
      <c r="F883" t="str">
        <f>MID($E883,1,1)</f>
        <v>G</v>
      </c>
      <c r="G883" t="str">
        <f>IFERROR(MID($E883,SEARCH("/",$E883,SEARCH("/",$E883)+1)+1,1),"")</f>
        <v>P</v>
      </c>
      <c r="H883" t="s">
        <v>16</v>
      </c>
      <c r="I883">
        <v>16</v>
      </c>
      <c r="J883" t="b">
        <v>0</v>
      </c>
      <c r="K883" s="7">
        <v>891</v>
      </c>
      <c r="L883" s="7">
        <v>0</v>
      </c>
      <c r="M883" s="7">
        <v>831</v>
      </c>
      <c r="N883" s="7">
        <v>0</v>
      </c>
      <c r="O883" s="7">
        <v>0</v>
      </c>
      <c r="P883" s="7">
        <f>SUM(dane3[[#This Row],[RoomService]:[VRDeck]])</f>
        <v>1722</v>
      </c>
      <c r="Q883" t="s">
        <v>2421</v>
      </c>
      <c r="R883" t="b">
        <v>0</v>
      </c>
    </row>
    <row r="884" spans="1:18" x14ac:dyDescent="0.3">
      <c r="A884" t="s">
        <v>2422</v>
      </c>
      <c r="B884">
        <f>MID(dane3[[#This Row],[PassengerId]],1,4)+0</f>
        <v>944</v>
      </c>
      <c r="C884" t="s">
        <v>19</v>
      </c>
      <c r="D884" t="b">
        <v>0</v>
      </c>
      <c r="E884" t="s">
        <v>2420</v>
      </c>
      <c r="F884" t="str">
        <f>MID($E884,1,1)</f>
        <v>G</v>
      </c>
      <c r="G884" t="str">
        <f>IFERROR(MID($E884,SEARCH("/",$E884,SEARCH("/",$E884)+1)+1,1),"")</f>
        <v>P</v>
      </c>
      <c r="H884" t="s">
        <v>46</v>
      </c>
      <c r="I884">
        <v>8</v>
      </c>
      <c r="J884" t="b">
        <v>0</v>
      </c>
      <c r="K884" s="7">
        <v>0</v>
      </c>
      <c r="L884" s="7">
        <v>0</v>
      </c>
      <c r="M884" s="7">
        <v>0</v>
      </c>
      <c r="N884" s="7">
        <v>0</v>
      </c>
      <c r="O884" s="7">
        <v>0</v>
      </c>
      <c r="P884" s="7">
        <f>SUM(dane3[[#This Row],[RoomService]:[VRDeck]])</f>
        <v>0</v>
      </c>
      <c r="Q884" t="s">
        <v>2423</v>
      </c>
      <c r="R884" t="b">
        <v>0</v>
      </c>
    </row>
    <row r="885" spans="1:18" x14ac:dyDescent="0.3">
      <c r="A885" t="s">
        <v>2424</v>
      </c>
      <c r="B885">
        <f>MID(dane3[[#This Row],[PassengerId]],1,4)+0</f>
        <v>946</v>
      </c>
      <c r="C885" t="s">
        <v>19</v>
      </c>
      <c r="D885" t="b">
        <v>0</v>
      </c>
      <c r="E885" t="s">
        <v>2425</v>
      </c>
      <c r="F885" t="str">
        <f>MID($E885,1,1)</f>
        <v>F</v>
      </c>
      <c r="G885" t="str">
        <f>IFERROR(MID($E885,SEARCH("/",$E885,SEARCH("/",$E885)+1)+1,1),"")</f>
        <v>P</v>
      </c>
      <c r="H885" t="s">
        <v>16</v>
      </c>
      <c r="I885">
        <v>19</v>
      </c>
      <c r="J885" t="b">
        <v>0</v>
      </c>
      <c r="K885" s="7">
        <v>72</v>
      </c>
      <c r="L885" s="7">
        <v>5</v>
      </c>
      <c r="M885" s="7">
        <v>0</v>
      </c>
      <c r="N885" s="7">
        <v>342</v>
      </c>
      <c r="O885" s="7">
        <v>188</v>
      </c>
      <c r="P885" s="7">
        <f>SUM(dane3[[#This Row],[RoomService]:[VRDeck]])</f>
        <v>607</v>
      </c>
      <c r="Q885" t="s">
        <v>2426</v>
      </c>
      <c r="R885" t="b">
        <v>1</v>
      </c>
    </row>
    <row r="886" spans="1:18" x14ac:dyDescent="0.3">
      <c r="A886" t="s">
        <v>2427</v>
      </c>
      <c r="B886">
        <f>MID(dane3[[#This Row],[PassengerId]],1,4)+0</f>
        <v>947</v>
      </c>
      <c r="C886" t="s">
        <v>19</v>
      </c>
      <c r="D886" t="b">
        <v>0</v>
      </c>
      <c r="E886" t="s">
        <v>2428</v>
      </c>
      <c r="F886" t="str">
        <f>MID($E886,1,1)</f>
        <v>G</v>
      </c>
      <c r="G886" t="str">
        <f>IFERROR(MID($E886,SEARCH("/",$E886,SEARCH("/",$E886)+1)+1,1),"")</f>
        <v>P</v>
      </c>
      <c r="H886" t="s">
        <v>46</v>
      </c>
      <c r="I886">
        <v>26</v>
      </c>
      <c r="J886" t="b">
        <v>0</v>
      </c>
      <c r="K886" s="7">
        <v>0</v>
      </c>
      <c r="L886" s="7">
        <v>474</v>
      </c>
      <c r="M886" s="7">
        <v>0</v>
      </c>
      <c r="N886" s="7">
        <v>0</v>
      </c>
      <c r="O886" s="7">
        <v>201</v>
      </c>
      <c r="P886" s="7">
        <f>SUM(dane3[[#This Row],[RoomService]:[VRDeck]])</f>
        <v>675</v>
      </c>
      <c r="Q886" t="s">
        <v>2429</v>
      </c>
      <c r="R886" t="b">
        <v>0</v>
      </c>
    </row>
    <row r="887" spans="1:18" x14ac:dyDescent="0.3">
      <c r="A887" t="s">
        <v>2430</v>
      </c>
      <c r="B887">
        <f>MID(dane3[[#This Row],[PassengerId]],1,4)+0</f>
        <v>949</v>
      </c>
      <c r="C887" t="s">
        <v>19</v>
      </c>
      <c r="D887" t="b">
        <v>1</v>
      </c>
      <c r="E887" t="s">
        <v>2431</v>
      </c>
      <c r="F887" t="str">
        <f>MID($E887,1,1)</f>
        <v>G</v>
      </c>
      <c r="G887" t="str">
        <f>IFERROR(MID($E887,SEARCH("/",$E887,SEARCH("/",$E887)+1)+1,1),"")</f>
        <v>P</v>
      </c>
      <c r="H887" t="s">
        <v>46</v>
      </c>
      <c r="I887">
        <v>15</v>
      </c>
      <c r="J887" t="b">
        <v>0</v>
      </c>
      <c r="K887" s="7">
        <v>0</v>
      </c>
      <c r="L887" s="7">
        <v>0</v>
      </c>
      <c r="M887" s="7">
        <v>0</v>
      </c>
      <c r="N887" s="7">
        <v>0</v>
      </c>
      <c r="O887" s="7">
        <v>0</v>
      </c>
      <c r="P887" s="7">
        <f>SUM(dane3[[#This Row],[RoomService]:[VRDeck]])</f>
        <v>0</v>
      </c>
      <c r="Q887" t="s">
        <v>2432</v>
      </c>
      <c r="R887" t="b">
        <v>1</v>
      </c>
    </row>
    <row r="888" spans="1:18" x14ac:dyDescent="0.3">
      <c r="A888" t="s">
        <v>2433</v>
      </c>
      <c r="B888">
        <f>MID(dane3[[#This Row],[PassengerId]],1,4)+0</f>
        <v>951</v>
      </c>
      <c r="C888" t="s">
        <v>19</v>
      </c>
      <c r="D888" t="b">
        <v>1</v>
      </c>
      <c r="E888" t="s">
        <v>2434</v>
      </c>
      <c r="F888" t="str">
        <f>MID($E888,1,1)</f>
        <v>G</v>
      </c>
      <c r="G888" t="str">
        <f>IFERROR(MID($E888,SEARCH("/",$E888,SEARCH("/",$E888)+1)+1,1),"")</f>
        <v>S</v>
      </c>
      <c r="H888" t="s">
        <v>32</v>
      </c>
      <c r="I888">
        <v>38</v>
      </c>
      <c r="J888" t="b">
        <v>0</v>
      </c>
      <c r="K888" s="7">
        <v>0</v>
      </c>
      <c r="L888" s="7">
        <v>0</v>
      </c>
      <c r="M888" s="7">
        <v>0</v>
      </c>
      <c r="N888" s="7">
        <v>0</v>
      </c>
      <c r="O888" s="7">
        <v>0</v>
      </c>
      <c r="P888" s="7">
        <f>SUM(dane3[[#This Row],[RoomService]:[VRDeck]])</f>
        <v>0</v>
      </c>
      <c r="Q888" t="s">
        <v>2435</v>
      </c>
      <c r="R888" t="b">
        <v>1</v>
      </c>
    </row>
    <row r="889" spans="1:18" x14ac:dyDescent="0.3">
      <c r="A889" t="s">
        <v>6354</v>
      </c>
      <c r="B889">
        <f>MID(dane3[[#This Row],[PassengerId]],1,4)+0</f>
        <v>2505</v>
      </c>
      <c r="C889" t="s">
        <v>53</v>
      </c>
      <c r="D889" t="b">
        <v>0</v>
      </c>
      <c r="E889" t="s">
        <v>6355</v>
      </c>
      <c r="F889" t="str">
        <f>MID($E889,1,1)</f>
        <v>E</v>
      </c>
      <c r="G889" t="str">
        <f>IFERROR(MID($E889,SEARCH("/",$E889,SEARCH("/",$E889)+1)+1,1),"")</f>
        <v>P</v>
      </c>
      <c r="H889" t="s">
        <v>16</v>
      </c>
      <c r="I889">
        <v>19</v>
      </c>
      <c r="J889" t="b">
        <v>0</v>
      </c>
      <c r="K889" s="7">
        <v>0</v>
      </c>
      <c r="L889" s="7">
        <v>13</v>
      </c>
      <c r="M889" s="7">
        <v>291</v>
      </c>
      <c r="N889" s="7">
        <v>481</v>
      </c>
      <c r="O889" s="7">
        <v>2</v>
      </c>
      <c r="P889" s="7">
        <f>SUM(dane3[[#This Row],[RoomService]:[VRDeck]])</f>
        <v>787</v>
      </c>
      <c r="Q889" t="s">
        <v>6356</v>
      </c>
      <c r="R889" t="b">
        <v>0</v>
      </c>
    </row>
    <row r="890" spans="1:18" x14ac:dyDescent="0.3">
      <c r="A890" t="s">
        <v>2439</v>
      </c>
      <c r="B890">
        <f>MID(dane3[[#This Row],[PassengerId]],1,4)+0</f>
        <v>953</v>
      </c>
      <c r="C890" t="s">
        <v>19</v>
      </c>
      <c r="D890" t="b">
        <v>0</v>
      </c>
      <c r="E890" t="s">
        <v>2440</v>
      </c>
      <c r="F890" t="str">
        <f>MID($E890,1,1)</f>
        <v>F</v>
      </c>
      <c r="G890" t="str">
        <f>IFERROR(MID($E890,SEARCH("/",$E890,SEARCH("/",$E890)+1)+1,1),"")</f>
        <v>P</v>
      </c>
      <c r="H890" t="s">
        <v>32</v>
      </c>
      <c r="I890">
        <v>48</v>
      </c>
      <c r="J890" t="b">
        <v>0</v>
      </c>
      <c r="K890" s="7">
        <v>0</v>
      </c>
      <c r="L890" s="7">
        <v>306</v>
      </c>
      <c r="M890" s="7">
        <v>3</v>
      </c>
      <c r="N890" s="7">
        <v>0</v>
      </c>
      <c r="O890" s="7">
        <v>359</v>
      </c>
      <c r="P890" s="7">
        <f>SUM(dane3[[#This Row],[RoomService]:[VRDeck]])</f>
        <v>668</v>
      </c>
      <c r="Q890" t="s">
        <v>2441</v>
      </c>
      <c r="R890" t="b">
        <v>0</v>
      </c>
    </row>
    <row r="891" spans="1:18" x14ac:dyDescent="0.3">
      <c r="A891" t="s">
        <v>2442</v>
      </c>
      <c r="B891">
        <f>MID(dane3[[#This Row],[PassengerId]],1,4)+0</f>
        <v>955</v>
      </c>
      <c r="C891" t="s">
        <v>19</v>
      </c>
      <c r="D891" t="b">
        <v>1</v>
      </c>
      <c r="E891" t="s">
        <v>2443</v>
      </c>
      <c r="F891" t="str">
        <f>MID($E891,1,1)</f>
        <v>G</v>
      </c>
      <c r="G891" t="str">
        <f>IFERROR(MID($E891,SEARCH("/",$E891,SEARCH("/",$E891)+1)+1,1),"")</f>
        <v>S</v>
      </c>
      <c r="H891" t="s">
        <v>46</v>
      </c>
      <c r="I891">
        <v>17</v>
      </c>
      <c r="J891" t="b">
        <v>0</v>
      </c>
      <c r="K891" s="7">
        <v>0</v>
      </c>
      <c r="L891" s="7">
        <v>0</v>
      </c>
      <c r="M891" s="7">
        <v>0</v>
      </c>
      <c r="N891" s="7">
        <v>0</v>
      </c>
      <c r="O891" s="7">
        <v>0</v>
      </c>
      <c r="P891" s="7">
        <f>SUM(dane3[[#This Row],[RoomService]:[VRDeck]])</f>
        <v>0</v>
      </c>
      <c r="Q891" t="s">
        <v>2444</v>
      </c>
      <c r="R891" t="b">
        <v>0</v>
      </c>
    </row>
    <row r="892" spans="1:18" x14ac:dyDescent="0.3">
      <c r="A892" t="s">
        <v>2445</v>
      </c>
      <c r="B892">
        <f>MID(dane3[[#This Row],[PassengerId]],1,4)+0</f>
        <v>956</v>
      </c>
      <c r="C892" t="s">
        <v>19</v>
      </c>
      <c r="D892" t="b">
        <v>0</v>
      </c>
      <c r="E892" t="s">
        <v>2446</v>
      </c>
      <c r="F892" t="str">
        <f>MID($E892,1,1)</f>
        <v>E</v>
      </c>
      <c r="G892" t="str">
        <f>IFERROR(MID($E892,SEARCH("/",$E892,SEARCH("/",$E892)+1)+1,1),"")</f>
        <v>S</v>
      </c>
      <c r="H892" t="s">
        <v>16</v>
      </c>
      <c r="I892">
        <v>28</v>
      </c>
      <c r="J892" t="b">
        <v>0</v>
      </c>
      <c r="K892" s="7">
        <v>0</v>
      </c>
      <c r="L892" s="7">
        <v>631</v>
      </c>
      <c r="M892" s="7">
        <v>0</v>
      </c>
      <c r="N892" s="7">
        <v>5</v>
      </c>
      <c r="O892" s="7">
        <v>0</v>
      </c>
      <c r="P892" s="7">
        <f>SUM(dane3[[#This Row],[RoomService]:[VRDeck]])</f>
        <v>636</v>
      </c>
      <c r="Q892" t="s">
        <v>2447</v>
      </c>
      <c r="R892" t="b">
        <v>1</v>
      </c>
    </row>
    <row r="893" spans="1:18" x14ac:dyDescent="0.3">
      <c r="A893" t="s">
        <v>8396</v>
      </c>
      <c r="B893">
        <f>MID(dane3[[#This Row],[PassengerId]],1,4)+0</f>
        <v>3305</v>
      </c>
      <c r="C893" t="s">
        <v>53</v>
      </c>
      <c r="D893" t="b">
        <v>0</v>
      </c>
      <c r="E893" t="s">
        <v>8394</v>
      </c>
      <c r="F893" t="str">
        <f>MID($E893,1,1)</f>
        <v>D</v>
      </c>
      <c r="G893" t="str">
        <f>IFERROR(MID($E893,SEARCH("/",$E893,SEARCH("/",$E893)+1)+1,1),"")</f>
        <v>P</v>
      </c>
      <c r="H893" t="s">
        <v>46</v>
      </c>
      <c r="I893">
        <v>31</v>
      </c>
      <c r="J893" t="b">
        <v>0</v>
      </c>
      <c r="K893" s="7">
        <v>1065</v>
      </c>
      <c r="L893" s="7">
        <v>13</v>
      </c>
      <c r="M893" s="7">
        <v>150</v>
      </c>
      <c r="N893" s="7">
        <v>36</v>
      </c>
      <c r="O893" s="7">
        <v>0</v>
      </c>
      <c r="P893" s="7">
        <f>SUM(dane3[[#This Row],[RoomService]:[VRDeck]])</f>
        <v>1264</v>
      </c>
      <c r="Q893" t="s">
        <v>8397</v>
      </c>
      <c r="R893" t="b">
        <v>0</v>
      </c>
    </row>
    <row r="894" spans="1:18" x14ac:dyDescent="0.3">
      <c r="A894" t="s">
        <v>2451</v>
      </c>
      <c r="B894">
        <f>MID(dane3[[#This Row],[PassengerId]],1,4)+0</f>
        <v>960</v>
      </c>
      <c r="C894" t="s">
        <v>19</v>
      </c>
      <c r="D894" t="b">
        <v>0</v>
      </c>
      <c r="E894" t="s">
        <v>2452</v>
      </c>
      <c r="F894" t="str">
        <f>MID($E894,1,1)</f>
        <v>E</v>
      </c>
      <c r="G894" t="str">
        <f>IFERROR(MID($E894,SEARCH("/",$E894,SEARCH("/",$E894)+1)+1,1),"")</f>
        <v>S</v>
      </c>
      <c r="H894" t="s">
        <v>16</v>
      </c>
      <c r="I894">
        <v>19</v>
      </c>
      <c r="J894" t="b">
        <v>0</v>
      </c>
      <c r="K894" s="7">
        <v>3</v>
      </c>
      <c r="L894" s="7">
        <v>0</v>
      </c>
      <c r="M894" s="7">
        <v>0</v>
      </c>
      <c r="N894" s="7">
        <v>0</v>
      </c>
      <c r="O894" s="7">
        <v>788</v>
      </c>
      <c r="P894" s="7">
        <f>SUM(dane3[[#This Row],[RoomService]:[VRDeck]])</f>
        <v>791</v>
      </c>
      <c r="Q894" t="s">
        <v>2453</v>
      </c>
      <c r="R894" t="b">
        <v>0</v>
      </c>
    </row>
    <row r="895" spans="1:18" x14ac:dyDescent="0.3">
      <c r="A895" t="s">
        <v>2454</v>
      </c>
      <c r="B895">
        <f>MID(dane3[[#This Row],[PassengerId]],1,4)+0</f>
        <v>961</v>
      </c>
      <c r="C895" t="s">
        <v>19</v>
      </c>
      <c r="D895" t="b">
        <v>0</v>
      </c>
      <c r="E895" t="s">
        <v>2455</v>
      </c>
      <c r="F895" t="str">
        <f>MID($E895,1,1)</f>
        <v>G</v>
      </c>
      <c r="G895" t="str">
        <f>IFERROR(MID($E895,SEARCH("/",$E895,SEARCH("/",$E895)+1)+1,1),"")</f>
        <v>P</v>
      </c>
      <c r="H895" t="s">
        <v>46</v>
      </c>
      <c r="I895">
        <v>14</v>
      </c>
      <c r="J895" t="b">
        <v>0</v>
      </c>
      <c r="K895" s="7">
        <v>0</v>
      </c>
      <c r="L895" s="7">
        <v>885</v>
      </c>
      <c r="M895" s="7">
        <v>8</v>
      </c>
      <c r="N895" s="7">
        <v>0</v>
      </c>
      <c r="O895" s="7">
        <v>0</v>
      </c>
      <c r="P895" s="7">
        <f>SUM(dane3[[#This Row],[RoomService]:[VRDeck]])</f>
        <v>893</v>
      </c>
      <c r="Q895" t="s">
        <v>2456</v>
      </c>
      <c r="R895" t="b">
        <v>1</v>
      </c>
    </row>
    <row r="896" spans="1:18" x14ac:dyDescent="0.3">
      <c r="A896" t="s">
        <v>2457</v>
      </c>
      <c r="B896">
        <f>MID(dane3[[#This Row],[PassengerId]],1,4)+0</f>
        <v>964</v>
      </c>
      <c r="C896" t="s">
        <v>14</v>
      </c>
      <c r="D896" t="b">
        <v>1</v>
      </c>
      <c r="E896" t="s">
        <v>2458</v>
      </c>
      <c r="F896" t="str">
        <f>MID($E896,1,1)</f>
        <v>B</v>
      </c>
      <c r="G896" t="str">
        <f>IFERROR(MID($E896,SEARCH("/",$E896,SEARCH("/",$E896)+1)+1,1),"")</f>
        <v>P</v>
      </c>
      <c r="H896" t="s">
        <v>16</v>
      </c>
      <c r="I896">
        <v>21</v>
      </c>
      <c r="J896" t="b">
        <v>0</v>
      </c>
      <c r="K896" s="7">
        <v>0</v>
      </c>
      <c r="L896" s="7">
        <v>0</v>
      </c>
      <c r="M896" s="7">
        <v>0</v>
      </c>
      <c r="N896" s="7">
        <v>0</v>
      </c>
      <c r="O896" s="7">
        <v>0</v>
      </c>
      <c r="P896" s="7">
        <f>SUM(dane3[[#This Row],[RoomService]:[VRDeck]])</f>
        <v>0</v>
      </c>
      <c r="Q896" t="s">
        <v>2459</v>
      </c>
      <c r="R896" t="b">
        <v>1</v>
      </c>
    </row>
    <row r="897" spans="1:18" x14ac:dyDescent="0.3">
      <c r="A897" t="s">
        <v>2460</v>
      </c>
      <c r="B897">
        <f>MID(dane3[[#This Row],[PassengerId]],1,4)+0</f>
        <v>964</v>
      </c>
      <c r="C897" t="s">
        <v>14</v>
      </c>
      <c r="D897" t="b">
        <v>1</v>
      </c>
      <c r="E897" t="s">
        <v>2458</v>
      </c>
      <c r="F897" t="str">
        <f>MID($E897,1,1)</f>
        <v>B</v>
      </c>
      <c r="G897" t="str">
        <f>IFERROR(MID($E897,SEARCH("/",$E897,SEARCH("/",$E897)+1)+1,1),"")</f>
        <v>P</v>
      </c>
      <c r="H897" t="s">
        <v>16</v>
      </c>
      <c r="I897">
        <v>48</v>
      </c>
      <c r="J897" t="b">
        <v>0</v>
      </c>
      <c r="K897" s="7">
        <v>0</v>
      </c>
      <c r="L897" s="7">
        <v>0</v>
      </c>
      <c r="M897" s="7">
        <v>0</v>
      </c>
      <c r="N897" s="7">
        <v>0</v>
      </c>
      <c r="O897" s="7">
        <v>0</v>
      </c>
      <c r="P897" s="7">
        <f>SUM(dane3[[#This Row],[RoomService]:[VRDeck]])</f>
        <v>0</v>
      </c>
      <c r="Q897" t="s">
        <v>2461</v>
      </c>
      <c r="R897" t="b">
        <v>1</v>
      </c>
    </row>
    <row r="898" spans="1:18" x14ac:dyDescent="0.3">
      <c r="A898" t="s">
        <v>17849</v>
      </c>
      <c r="B898">
        <f>MID(dane3[[#This Row],[PassengerId]],1,4)+0</f>
        <v>6906</v>
      </c>
      <c r="C898" t="s">
        <v>53</v>
      </c>
      <c r="D898" t="b">
        <v>0</v>
      </c>
      <c r="E898" t="s">
        <v>17850</v>
      </c>
      <c r="F898" t="str">
        <f>MID($E898,1,1)</f>
        <v>E</v>
      </c>
      <c r="G898" t="str">
        <f>IFERROR(MID($E898,SEARCH("/",$E898,SEARCH("/",$E898)+1)+1,1),"")</f>
        <v>P</v>
      </c>
      <c r="H898" t="s">
        <v>46</v>
      </c>
      <c r="I898">
        <v>43</v>
      </c>
      <c r="J898" t="b">
        <v>0</v>
      </c>
      <c r="K898" s="7">
        <v>528</v>
      </c>
      <c r="L898" s="7">
        <v>13</v>
      </c>
      <c r="M898" s="7">
        <v>1583</v>
      </c>
      <c r="N898" s="7">
        <v>11</v>
      </c>
      <c r="O898" s="7">
        <v>0</v>
      </c>
      <c r="P898" s="7">
        <f>SUM(dane3[[#This Row],[RoomService]:[VRDeck]])</f>
        <v>2135</v>
      </c>
      <c r="Q898" t="s">
        <v>17851</v>
      </c>
      <c r="R898" t="b">
        <v>0</v>
      </c>
    </row>
    <row r="899" spans="1:18" x14ac:dyDescent="0.3">
      <c r="A899" t="s">
        <v>2465</v>
      </c>
      <c r="B899">
        <f>MID(dane3[[#This Row],[PassengerId]],1,4)+0</f>
        <v>966</v>
      </c>
      <c r="C899" t="s">
        <v>19</v>
      </c>
      <c r="D899" t="b">
        <v>0</v>
      </c>
      <c r="E899" t="s">
        <v>2466</v>
      </c>
      <c r="F899" t="str">
        <f>MID($E899,1,1)</f>
        <v>F</v>
      </c>
      <c r="G899" t="str">
        <f>IFERROR(MID($E899,SEARCH("/",$E899,SEARCH("/",$E899)+1)+1,1),"")</f>
        <v>S</v>
      </c>
      <c r="H899" t="s">
        <v>16</v>
      </c>
      <c r="I899">
        <v>29</v>
      </c>
      <c r="J899" t="b">
        <v>0</v>
      </c>
      <c r="K899" s="7">
        <v>1377</v>
      </c>
      <c r="L899" s="7">
        <v>0</v>
      </c>
      <c r="M899" s="7">
        <v>0</v>
      </c>
      <c r="N899" s="7">
        <v>167</v>
      </c>
      <c r="O899" s="7">
        <v>0</v>
      </c>
      <c r="P899" s="7">
        <f>SUM(dane3[[#This Row],[RoomService]:[VRDeck]])</f>
        <v>1544</v>
      </c>
      <c r="Q899" t="s">
        <v>2467</v>
      </c>
      <c r="R899" t="b">
        <v>0</v>
      </c>
    </row>
    <row r="900" spans="1:18" x14ac:dyDescent="0.3">
      <c r="A900" t="s">
        <v>2468</v>
      </c>
      <c r="B900">
        <f>MID(dane3[[#This Row],[PassengerId]],1,4)+0</f>
        <v>968</v>
      </c>
      <c r="C900" t="s">
        <v>19</v>
      </c>
      <c r="D900" t="b">
        <v>0</v>
      </c>
      <c r="E900" t="s">
        <v>2469</v>
      </c>
      <c r="F900" t="str">
        <f>MID($E900,1,1)</f>
        <v>E</v>
      </c>
      <c r="G900" t="str">
        <f>IFERROR(MID($E900,SEARCH("/",$E900,SEARCH("/",$E900)+1)+1,1),"")</f>
        <v>P</v>
      </c>
      <c r="H900" t="s">
        <v>16</v>
      </c>
      <c r="I900">
        <v>20</v>
      </c>
      <c r="J900" t="b">
        <v>0</v>
      </c>
      <c r="K900" s="7">
        <v>792</v>
      </c>
      <c r="L900" s="7">
        <v>0</v>
      </c>
      <c r="M900" s="7">
        <v>0</v>
      </c>
      <c r="N900" s="7">
        <v>0</v>
      </c>
      <c r="O900" s="7">
        <v>0</v>
      </c>
      <c r="P900" s="7">
        <f>SUM(dane3[[#This Row],[RoomService]:[VRDeck]])</f>
        <v>792</v>
      </c>
      <c r="Q900" t="s">
        <v>2470</v>
      </c>
      <c r="R900" t="b">
        <v>0</v>
      </c>
    </row>
    <row r="901" spans="1:18" x14ac:dyDescent="0.3">
      <c r="A901" t="s">
        <v>581</v>
      </c>
      <c r="B901">
        <f>MID(dane3[[#This Row],[PassengerId]],1,4)+0</f>
        <v>221</v>
      </c>
      <c r="C901" t="s">
        <v>53</v>
      </c>
      <c r="D901" t="b">
        <v>0</v>
      </c>
      <c r="E901" t="s">
        <v>577</v>
      </c>
      <c r="F901" t="str">
        <f>MID($E901,1,1)</f>
        <v>E</v>
      </c>
      <c r="G901" t="str">
        <f>IFERROR(MID($E901,SEARCH("/",$E901,SEARCH("/",$E901)+1)+1,1),"")</f>
        <v>S</v>
      </c>
      <c r="H901" t="s">
        <v>16</v>
      </c>
      <c r="I901">
        <v>33</v>
      </c>
      <c r="J901" t="b">
        <v>0</v>
      </c>
      <c r="K901" s="7">
        <v>1933</v>
      </c>
      <c r="L901" s="7">
        <v>12</v>
      </c>
      <c r="M901" s="7">
        <v>188</v>
      </c>
      <c r="N901" s="7">
        <v>1</v>
      </c>
      <c r="O901" s="7">
        <v>0</v>
      </c>
      <c r="P901" s="7">
        <f>SUM(dane3[[#This Row],[RoomService]:[VRDeck]])</f>
        <v>2134</v>
      </c>
      <c r="Q901" t="s">
        <v>582</v>
      </c>
      <c r="R901" t="b">
        <v>0</v>
      </c>
    </row>
    <row r="902" spans="1:18" x14ac:dyDescent="0.3">
      <c r="A902" t="s">
        <v>2474</v>
      </c>
      <c r="B902">
        <f>MID(dane3[[#This Row],[PassengerId]],1,4)+0</f>
        <v>970</v>
      </c>
      <c r="C902" t="s">
        <v>19</v>
      </c>
      <c r="D902" t="b">
        <v>1</v>
      </c>
      <c r="E902" t="s">
        <v>2475</v>
      </c>
      <c r="F902" t="str">
        <f>MID($E902,1,1)</f>
        <v>G</v>
      </c>
      <c r="G902" t="str">
        <f>IFERROR(MID($E902,SEARCH("/",$E902,SEARCH("/",$E902)+1)+1,1),"")</f>
        <v>P</v>
      </c>
      <c r="H902" t="s">
        <v>16</v>
      </c>
      <c r="I902">
        <v>19</v>
      </c>
      <c r="J902" t="b">
        <v>0</v>
      </c>
      <c r="K902" s="7">
        <v>0</v>
      </c>
      <c r="L902" s="7">
        <v>0</v>
      </c>
      <c r="M902" s="7">
        <v>0</v>
      </c>
      <c r="N902" s="7">
        <v>0</v>
      </c>
      <c r="O902" s="7">
        <v>0</v>
      </c>
      <c r="P902" s="7">
        <f>SUM(dane3[[#This Row],[RoomService]:[VRDeck]])</f>
        <v>0</v>
      </c>
      <c r="Q902" t="s">
        <v>2476</v>
      </c>
      <c r="R902" t="b">
        <v>1</v>
      </c>
    </row>
    <row r="903" spans="1:18" x14ac:dyDescent="0.3">
      <c r="A903" t="s">
        <v>2477</v>
      </c>
      <c r="B903">
        <f>MID(dane3[[#This Row],[PassengerId]],1,4)+0</f>
        <v>971</v>
      </c>
      <c r="C903" t="s">
        <v>19</v>
      </c>
      <c r="D903" t="b">
        <v>1</v>
      </c>
      <c r="E903" t="s">
        <v>2478</v>
      </c>
      <c r="F903" t="str">
        <f>MID($E903,1,1)</f>
        <v>G</v>
      </c>
      <c r="G903" t="str">
        <f>IFERROR(MID($E903,SEARCH("/",$E903,SEARCH("/",$E903)+1)+1,1),"")</f>
        <v>P</v>
      </c>
      <c r="H903" t="s">
        <v>16</v>
      </c>
      <c r="I903">
        <v>64</v>
      </c>
      <c r="J903" t="b">
        <v>0</v>
      </c>
      <c r="K903" s="7">
        <v>0</v>
      </c>
      <c r="L903" s="7">
        <v>0</v>
      </c>
      <c r="M903" s="7">
        <v>0</v>
      </c>
      <c r="N903" s="7">
        <v>0</v>
      </c>
      <c r="O903" s="7">
        <v>0</v>
      </c>
      <c r="P903" s="7">
        <f>SUM(dane3[[#This Row],[RoomService]:[VRDeck]])</f>
        <v>0</v>
      </c>
      <c r="Q903" t="s">
        <v>23799</v>
      </c>
      <c r="R903" t="b">
        <v>0</v>
      </c>
    </row>
    <row r="904" spans="1:18" x14ac:dyDescent="0.3">
      <c r="A904" t="s">
        <v>2479</v>
      </c>
      <c r="B904">
        <f>MID(dane3[[#This Row],[PassengerId]],1,4)+0</f>
        <v>972</v>
      </c>
      <c r="C904" t="s">
        <v>19</v>
      </c>
      <c r="D904" t="b">
        <v>0</v>
      </c>
      <c r="E904" t="s">
        <v>2480</v>
      </c>
      <c r="F904" t="str">
        <f>MID($E904,1,1)</f>
        <v>E</v>
      </c>
      <c r="G904" t="str">
        <f>IFERROR(MID($E904,SEARCH("/",$E904,SEARCH("/",$E904)+1)+1,1),"")</f>
        <v>P</v>
      </c>
      <c r="H904" t="s">
        <v>16</v>
      </c>
      <c r="I904">
        <v>21</v>
      </c>
      <c r="J904" t="b">
        <v>0</v>
      </c>
      <c r="K904" s="7">
        <v>0</v>
      </c>
      <c r="L904" s="7">
        <v>314</v>
      </c>
      <c r="M904" s="7">
        <v>323</v>
      </c>
      <c r="N904" s="7">
        <v>1026</v>
      </c>
      <c r="O904" s="7">
        <v>6</v>
      </c>
      <c r="P904" s="7">
        <f>SUM(dane3[[#This Row],[RoomService]:[VRDeck]])</f>
        <v>1669</v>
      </c>
      <c r="Q904" t="s">
        <v>2481</v>
      </c>
      <c r="R904" t="b">
        <v>0</v>
      </c>
    </row>
    <row r="905" spans="1:18" x14ac:dyDescent="0.3">
      <c r="A905" t="s">
        <v>2482</v>
      </c>
      <c r="B905">
        <f>MID(dane3[[#This Row],[PassengerId]],1,4)+0</f>
        <v>975</v>
      </c>
      <c r="C905" t="s">
        <v>19</v>
      </c>
      <c r="D905" t="b">
        <v>0</v>
      </c>
      <c r="E905" t="s">
        <v>2483</v>
      </c>
      <c r="F905" t="str">
        <f>MID($E905,1,1)</f>
        <v>E</v>
      </c>
      <c r="G905" t="str">
        <f>IFERROR(MID($E905,SEARCH("/",$E905,SEARCH("/",$E905)+1)+1,1),"")</f>
        <v>P</v>
      </c>
      <c r="H905" t="s">
        <v>46</v>
      </c>
      <c r="I905">
        <v>32</v>
      </c>
      <c r="J905" t="b">
        <v>0</v>
      </c>
      <c r="K905" s="7">
        <v>58</v>
      </c>
      <c r="L905" s="7">
        <v>317</v>
      </c>
      <c r="M905" s="7">
        <v>448</v>
      </c>
      <c r="N905" s="7">
        <v>3</v>
      </c>
      <c r="O905" s="7">
        <v>0</v>
      </c>
      <c r="P905" s="7">
        <f>SUM(dane3[[#This Row],[RoomService]:[VRDeck]])</f>
        <v>826</v>
      </c>
      <c r="Q905" t="s">
        <v>2484</v>
      </c>
      <c r="R905" t="b">
        <v>1</v>
      </c>
    </row>
    <row r="906" spans="1:18" x14ac:dyDescent="0.3">
      <c r="A906" t="s">
        <v>2485</v>
      </c>
      <c r="B906">
        <f>MID(dane3[[#This Row],[PassengerId]],1,4)+0</f>
        <v>976</v>
      </c>
      <c r="C906" t="s">
        <v>19</v>
      </c>
      <c r="D906" t="b">
        <v>1</v>
      </c>
      <c r="E906" t="s">
        <v>2486</v>
      </c>
      <c r="F906" t="str">
        <f>MID($E906,1,1)</f>
        <v>G</v>
      </c>
      <c r="G906" t="str">
        <f>IFERROR(MID($E906,SEARCH("/",$E906,SEARCH("/",$E906)+1)+1,1),"")</f>
        <v>S</v>
      </c>
      <c r="H906" t="s">
        <v>16</v>
      </c>
      <c r="I906">
        <v>20</v>
      </c>
      <c r="J906" t="b">
        <v>0</v>
      </c>
      <c r="K906" s="7">
        <v>0</v>
      </c>
      <c r="L906" s="7">
        <v>0</v>
      </c>
      <c r="M906" s="7">
        <v>0</v>
      </c>
      <c r="N906" s="7">
        <v>0</v>
      </c>
      <c r="O906" s="7">
        <v>0</v>
      </c>
      <c r="P906" s="7">
        <f>SUM(dane3[[#This Row],[RoomService]:[VRDeck]])</f>
        <v>0</v>
      </c>
      <c r="Q906" t="s">
        <v>2487</v>
      </c>
      <c r="R906" t="b">
        <v>0</v>
      </c>
    </row>
    <row r="907" spans="1:18" x14ac:dyDescent="0.3">
      <c r="A907" t="s">
        <v>2488</v>
      </c>
      <c r="B907">
        <f>MID(dane3[[#This Row],[PassengerId]],1,4)+0</f>
        <v>978</v>
      </c>
      <c r="C907" t="s">
        <v>19</v>
      </c>
      <c r="D907" t="b">
        <v>0</v>
      </c>
      <c r="E907" t="s">
        <v>2489</v>
      </c>
      <c r="F907" t="str">
        <f>MID($E907,1,1)</f>
        <v>F</v>
      </c>
      <c r="G907" t="str">
        <f>IFERROR(MID($E907,SEARCH("/",$E907,SEARCH("/",$E907)+1)+1,1),"")</f>
        <v>P</v>
      </c>
      <c r="H907" t="s">
        <v>16</v>
      </c>
      <c r="I907">
        <v>24</v>
      </c>
      <c r="J907" t="b">
        <v>0</v>
      </c>
      <c r="K907" s="7">
        <v>0</v>
      </c>
      <c r="L907" s="7">
        <v>32</v>
      </c>
      <c r="M907" s="7">
        <v>8</v>
      </c>
      <c r="N907" s="7">
        <v>0</v>
      </c>
      <c r="O907" s="7">
        <v>0</v>
      </c>
      <c r="P907" s="7">
        <f>SUM(dane3[[#This Row],[RoomService]:[VRDeck]])</f>
        <v>40</v>
      </c>
      <c r="Q907" t="s">
        <v>2490</v>
      </c>
      <c r="R907" t="b">
        <v>0</v>
      </c>
    </row>
    <row r="908" spans="1:18" x14ac:dyDescent="0.3">
      <c r="A908" t="s">
        <v>1297</v>
      </c>
      <c r="B908">
        <f>MID(dane3[[#This Row],[PassengerId]],1,4)+0</f>
        <v>504</v>
      </c>
      <c r="C908" t="s">
        <v>14</v>
      </c>
      <c r="D908" t="b">
        <v>1</v>
      </c>
      <c r="E908" t="s">
        <v>1293</v>
      </c>
      <c r="F908" t="str">
        <f>MID($E908,1,1)</f>
        <v>B</v>
      </c>
      <c r="G908" t="str">
        <f>IFERROR(MID($E908,SEARCH("/",$E908,SEARCH("/",$E908)+1)+1,1),"")</f>
        <v>S</v>
      </c>
      <c r="H908" t="s">
        <v>46</v>
      </c>
      <c r="I908">
        <v>24</v>
      </c>
      <c r="J908" t="b">
        <v>0</v>
      </c>
      <c r="K908" s="7">
        <v>0</v>
      </c>
      <c r="L908" s="7">
        <v>0</v>
      </c>
      <c r="M908" s="7">
        <v>0</v>
      </c>
      <c r="N908" s="7">
        <v>0</v>
      </c>
      <c r="O908" s="7">
        <v>0</v>
      </c>
      <c r="P908" s="7">
        <f>SUM(dane3[[#This Row],[RoomService]:[VRDeck]])</f>
        <v>0</v>
      </c>
      <c r="Q908" t="s">
        <v>1298</v>
      </c>
      <c r="R908" t="b">
        <v>1</v>
      </c>
    </row>
    <row r="909" spans="1:18" x14ac:dyDescent="0.3">
      <c r="A909" t="s">
        <v>2494</v>
      </c>
      <c r="B909">
        <f>MID(dane3[[#This Row],[PassengerId]],1,4)+0</f>
        <v>982</v>
      </c>
      <c r="C909" t="s">
        <v>19</v>
      </c>
      <c r="D909" t="b">
        <v>1</v>
      </c>
      <c r="E909" t="s">
        <v>2495</v>
      </c>
      <c r="F909" t="str">
        <f>MID($E909,1,1)</f>
        <v>G</v>
      </c>
      <c r="G909" t="str">
        <f>IFERROR(MID($E909,SEARCH("/",$E909,SEARCH("/",$E909)+1)+1,1),"")</f>
        <v>P</v>
      </c>
      <c r="H909" t="s">
        <v>32</v>
      </c>
      <c r="I909">
        <v>57</v>
      </c>
      <c r="J909" t="b">
        <v>0</v>
      </c>
      <c r="K909" s="7">
        <v>0</v>
      </c>
      <c r="L909" s="7">
        <v>0</v>
      </c>
      <c r="M909" s="7">
        <v>0</v>
      </c>
      <c r="N909" s="7">
        <v>0</v>
      </c>
      <c r="O909" s="7">
        <v>0</v>
      </c>
      <c r="P909" s="7">
        <f>SUM(dane3[[#This Row],[RoomService]:[VRDeck]])</f>
        <v>0</v>
      </c>
      <c r="Q909" t="s">
        <v>2496</v>
      </c>
      <c r="R909" t="b">
        <v>1</v>
      </c>
    </row>
    <row r="910" spans="1:18" x14ac:dyDescent="0.3">
      <c r="A910" t="s">
        <v>2497</v>
      </c>
      <c r="B910">
        <f>MID(dane3[[#This Row],[PassengerId]],1,4)+0</f>
        <v>982</v>
      </c>
      <c r="C910" t="s">
        <v>19</v>
      </c>
      <c r="D910" t="b">
        <v>0</v>
      </c>
      <c r="E910" t="s">
        <v>2495</v>
      </c>
      <c r="F910" t="str">
        <f>MID($E910,1,1)</f>
        <v>G</v>
      </c>
      <c r="G910" t="str">
        <f>IFERROR(MID($E910,SEARCH("/",$E910,SEARCH("/",$E910)+1)+1,1),"")</f>
        <v>P</v>
      </c>
      <c r="H910" t="s">
        <v>16</v>
      </c>
      <c r="I910">
        <v>51</v>
      </c>
      <c r="J910" t="b">
        <v>0</v>
      </c>
      <c r="K910" s="7">
        <v>0</v>
      </c>
      <c r="L910" s="7">
        <v>0</v>
      </c>
      <c r="M910" s="7">
        <v>4</v>
      </c>
      <c r="N910" s="7">
        <v>0</v>
      </c>
      <c r="O910" s="7">
        <v>0</v>
      </c>
      <c r="P910" s="7">
        <f>SUM(dane3[[#This Row],[RoomService]:[VRDeck]])</f>
        <v>4</v>
      </c>
      <c r="Q910" t="s">
        <v>2498</v>
      </c>
      <c r="R910" t="b">
        <v>0</v>
      </c>
    </row>
    <row r="911" spans="1:18" x14ac:dyDescent="0.3">
      <c r="A911" t="s">
        <v>2499</v>
      </c>
      <c r="B911">
        <f>MID(dane3[[#This Row],[PassengerId]],1,4)+0</f>
        <v>983</v>
      </c>
      <c r="C911" t="s">
        <v>19</v>
      </c>
      <c r="D911" t="b">
        <v>1</v>
      </c>
      <c r="E911" t="s">
        <v>2500</v>
      </c>
      <c r="F911" t="str">
        <f>MID($E911,1,1)</f>
        <v>G</v>
      </c>
      <c r="G911" t="str">
        <f>IFERROR(MID($E911,SEARCH("/",$E911,SEARCH("/",$E911)+1)+1,1),"")</f>
        <v>S</v>
      </c>
      <c r="H911" t="s">
        <v>46</v>
      </c>
      <c r="I911">
        <v>34</v>
      </c>
      <c r="J911" t="b">
        <v>0</v>
      </c>
      <c r="K911" s="7">
        <v>0</v>
      </c>
      <c r="L911" s="7">
        <v>0</v>
      </c>
      <c r="M911" s="7">
        <v>0</v>
      </c>
      <c r="N911" s="7">
        <v>0</v>
      </c>
      <c r="O911" s="7">
        <v>0</v>
      </c>
      <c r="P911" s="7">
        <f>SUM(dane3[[#This Row],[RoomService]:[VRDeck]])</f>
        <v>0</v>
      </c>
      <c r="Q911" t="s">
        <v>2501</v>
      </c>
      <c r="R911" t="b">
        <v>1</v>
      </c>
    </row>
    <row r="912" spans="1:18" x14ac:dyDescent="0.3">
      <c r="A912" t="s">
        <v>2502</v>
      </c>
      <c r="B912">
        <f>MID(dane3[[#This Row],[PassengerId]],1,4)+0</f>
        <v>984</v>
      </c>
      <c r="C912" t="s">
        <v>19</v>
      </c>
      <c r="D912" t="b">
        <v>0</v>
      </c>
      <c r="E912" t="s">
        <v>2503</v>
      </c>
      <c r="F912" t="str">
        <f>MID($E912,1,1)</f>
        <v>G</v>
      </c>
      <c r="G912" t="str">
        <f>IFERROR(MID($E912,SEARCH("/",$E912,SEARCH("/",$E912)+1)+1,1),"")</f>
        <v>S</v>
      </c>
      <c r="H912" t="s">
        <v>16</v>
      </c>
      <c r="I912">
        <v>45</v>
      </c>
      <c r="J912" t="b">
        <v>0</v>
      </c>
      <c r="K912" s="7">
        <v>0</v>
      </c>
      <c r="L912" s="7">
        <v>1</v>
      </c>
      <c r="M912" s="7">
        <v>13</v>
      </c>
      <c r="N912" s="7">
        <v>0</v>
      </c>
      <c r="O912" s="7">
        <v>873</v>
      </c>
      <c r="P912" s="7">
        <f>SUM(dane3[[#This Row],[RoomService]:[VRDeck]])</f>
        <v>887</v>
      </c>
      <c r="Q912" t="s">
        <v>2504</v>
      </c>
      <c r="R912" t="b">
        <v>0</v>
      </c>
    </row>
    <row r="913" spans="1:18" x14ac:dyDescent="0.3">
      <c r="A913" t="s">
        <v>2505</v>
      </c>
      <c r="B913">
        <f>MID(dane3[[#This Row],[PassengerId]],1,4)+0</f>
        <v>984</v>
      </c>
      <c r="C913" t="s">
        <v>19</v>
      </c>
      <c r="D913" t="b">
        <v>0</v>
      </c>
      <c r="E913" t="s">
        <v>2506</v>
      </c>
      <c r="F913" t="str">
        <f>MID($E913,1,1)</f>
        <v>F</v>
      </c>
      <c r="G913" t="str">
        <f>IFERROR(MID($E913,SEARCH("/",$E913,SEARCH("/",$E913)+1)+1,1),"")</f>
        <v>S</v>
      </c>
      <c r="H913" t="s">
        <v>16</v>
      </c>
      <c r="I913">
        <v>24</v>
      </c>
      <c r="J913" t="b">
        <v>0</v>
      </c>
      <c r="K913" s="7">
        <v>0</v>
      </c>
      <c r="L913" s="7">
        <v>0</v>
      </c>
      <c r="M913" s="7">
        <v>718</v>
      </c>
      <c r="N913" s="7">
        <v>0</v>
      </c>
      <c r="O913" s="7">
        <v>0</v>
      </c>
      <c r="P913" s="7">
        <f>SUM(dane3[[#This Row],[RoomService]:[VRDeck]])</f>
        <v>718</v>
      </c>
      <c r="Q913" t="s">
        <v>23799</v>
      </c>
      <c r="R913" t="b">
        <v>0</v>
      </c>
    </row>
    <row r="914" spans="1:18" x14ac:dyDescent="0.3">
      <c r="A914" t="s">
        <v>2507</v>
      </c>
      <c r="B914">
        <f>MID(dane3[[#This Row],[PassengerId]],1,4)+0</f>
        <v>984</v>
      </c>
      <c r="C914" t="s">
        <v>19</v>
      </c>
      <c r="D914" t="b">
        <v>0</v>
      </c>
      <c r="E914" t="s">
        <v>2503</v>
      </c>
      <c r="F914" t="str">
        <f>MID($E914,1,1)</f>
        <v>G</v>
      </c>
      <c r="G914" t="str">
        <f>IFERROR(MID($E914,SEARCH("/",$E914,SEARCH("/",$E914)+1)+1,1),"")</f>
        <v>S</v>
      </c>
      <c r="H914" t="s">
        <v>16</v>
      </c>
      <c r="I914">
        <v>23</v>
      </c>
      <c r="J914" t="b">
        <v>0</v>
      </c>
      <c r="K914" s="7">
        <v>0</v>
      </c>
      <c r="L914" s="7">
        <v>0</v>
      </c>
      <c r="M914" s="7">
        <v>490</v>
      </c>
      <c r="N914" s="7">
        <v>0</v>
      </c>
      <c r="O914" s="7">
        <v>319</v>
      </c>
      <c r="P914" s="7">
        <f>SUM(dane3[[#This Row],[RoomService]:[VRDeck]])</f>
        <v>809</v>
      </c>
      <c r="Q914" t="s">
        <v>2508</v>
      </c>
      <c r="R914" t="b">
        <v>0</v>
      </c>
    </row>
    <row r="915" spans="1:18" x14ac:dyDescent="0.3">
      <c r="A915" t="s">
        <v>2509</v>
      </c>
      <c r="B915">
        <f>MID(dane3[[#This Row],[PassengerId]],1,4)+0</f>
        <v>984</v>
      </c>
      <c r="C915" t="s">
        <v>19</v>
      </c>
      <c r="D915" t="b">
        <v>1</v>
      </c>
      <c r="E915" t="s">
        <v>2503</v>
      </c>
      <c r="F915" t="str">
        <f>MID($E915,1,1)</f>
        <v>G</v>
      </c>
      <c r="G915" t="str">
        <f>IFERROR(MID($E915,SEARCH("/",$E915,SEARCH("/",$E915)+1)+1,1),"")</f>
        <v>S</v>
      </c>
      <c r="H915" t="s">
        <v>16</v>
      </c>
      <c r="I915">
        <v>30</v>
      </c>
      <c r="J915" t="b">
        <v>0</v>
      </c>
      <c r="K915" s="7">
        <v>0</v>
      </c>
      <c r="L915" s="7">
        <v>0</v>
      </c>
      <c r="M915" s="7">
        <v>0</v>
      </c>
      <c r="N915" s="7">
        <v>0</v>
      </c>
      <c r="O915" s="7">
        <v>0</v>
      </c>
      <c r="P915" s="7">
        <f>SUM(dane3[[#This Row],[RoomService]:[VRDeck]])</f>
        <v>0</v>
      </c>
      <c r="Q915" t="s">
        <v>2510</v>
      </c>
      <c r="R915" t="b">
        <v>1</v>
      </c>
    </row>
    <row r="916" spans="1:18" x14ac:dyDescent="0.3">
      <c r="A916" t="s">
        <v>2511</v>
      </c>
      <c r="B916">
        <f>MID(dane3[[#This Row],[PassengerId]],1,4)+0</f>
        <v>984</v>
      </c>
      <c r="C916" t="s">
        <v>19</v>
      </c>
      <c r="D916" t="b">
        <v>0</v>
      </c>
      <c r="E916" t="s">
        <v>2506</v>
      </c>
      <c r="F916" t="str">
        <f>MID($E916,1,1)</f>
        <v>F</v>
      </c>
      <c r="G916" t="str">
        <f>IFERROR(MID($E916,SEARCH("/",$E916,SEARCH("/",$E916)+1)+1,1),"")</f>
        <v>S</v>
      </c>
      <c r="H916" t="s">
        <v>46</v>
      </c>
      <c r="I916">
        <v>20</v>
      </c>
      <c r="J916" t="b">
        <v>0</v>
      </c>
      <c r="K916" s="7">
        <v>0</v>
      </c>
      <c r="L916" s="7">
        <v>11</v>
      </c>
      <c r="M916" s="7">
        <v>0</v>
      </c>
      <c r="N916" s="7">
        <v>136</v>
      </c>
      <c r="O916" s="7">
        <v>1088</v>
      </c>
      <c r="P916" s="7">
        <f>SUM(dane3[[#This Row],[RoomService]:[VRDeck]])</f>
        <v>1235</v>
      </c>
      <c r="Q916" t="s">
        <v>2512</v>
      </c>
      <c r="R916" t="b">
        <v>0</v>
      </c>
    </row>
    <row r="917" spans="1:18" x14ac:dyDescent="0.3">
      <c r="A917" t="s">
        <v>2513</v>
      </c>
      <c r="B917">
        <f>MID(dane3[[#This Row],[PassengerId]],1,4)+0</f>
        <v>984</v>
      </c>
      <c r="C917" t="s">
        <v>19</v>
      </c>
      <c r="D917" t="b">
        <v>1</v>
      </c>
      <c r="E917" t="s">
        <v>2503</v>
      </c>
      <c r="F917" t="str">
        <f>MID($E917,1,1)</f>
        <v>G</v>
      </c>
      <c r="G917" t="str">
        <f>IFERROR(MID($E917,SEARCH("/",$E917,SEARCH("/",$E917)+1)+1,1),"")</f>
        <v>S</v>
      </c>
      <c r="H917" t="s">
        <v>16</v>
      </c>
      <c r="I917">
        <v>22</v>
      </c>
      <c r="J917" t="b">
        <v>0</v>
      </c>
      <c r="K917" s="7">
        <v>0</v>
      </c>
      <c r="L917" s="7">
        <v>0</v>
      </c>
      <c r="M917" s="7">
        <v>0</v>
      </c>
      <c r="N917" s="7">
        <v>0</v>
      </c>
      <c r="O917" s="7">
        <v>0</v>
      </c>
      <c r="P917" s="7">
        <f>SUM(dane3[[#This Row],[RoomService]:[VRDeck]])</f>
        <v>0</v>
      </c>
      <c r="Q917" t="s">
        <v>2514</v>
      </c>
      <c r="R917" t="b">
        <v>1</v>
      </c>
    </row>
    <row r="918" spans="1:18" x14ac:dyDescent="0.3">
      <c r="A918" t="s">
        <v>2515</v>
      </c>
      <c r="B918">
        <f>MID(dane3[[#This Row],[PassengerId]],1,4)+0</f>
        <v>984</v>
      </c>
      <c r="C918" t="s">
        <v>19</v>
      </c>
      <c r="D918" t="b">
        <v>1</v>
      </c>
      <c r="E918" t="s">
        <v>2503</v>
      </c>
      <c r="F918" t="str">
        <f>MID($E918,1,1)</f>
        <v>G</v>
      </c>
      <c r="G918" t="str">
        <f>IFERROR(MID($E918,SEARCH("/",$E918,SEARCH("/",$E918)+1)+1,1),"")</f>
        <v>S</v>
      </c>
      <c r="H918" t="s">
        <v>32</v>
      </c>
      <c r="I918">
        <v>24</v>
      </c>
      <c r="J918" t="b">
        <v>0</v>
      </c>
      <c r="K918" s="7">
        <v>0</v>
      </c>
      <c r="L918" s="7">
        <v>0</v>
      </c>
      <c r="M918" s="7">
        <v>0</v>
      </c>
      <c r="N918" s="7">
        <v>0</v>
      </c>
      <c r="O918" s="7">
        <v>0</v>
      </c>
      <c r="P918" s="7">
        <f>SUM(dane3[[#This Row],[RoomService]:[VRDeck]])</f>
        <v>0</v>
      </c>
      <c r="Q918" t="s">
        <v>2516</v>
      </c>
      <c r="R918" t="b">
        <v>0</v>
      </c>
    </row>
    <row r="919" spans="1:18" x14ac:dyDescent="0.3">
      <c r="A919" t="s">
        <v>2517</v>
      </c>
      <c r="B919">
        <f>MID(dane3[[#This Row],[PassengerId]],1,4)+0</f>
        <v>984</v>
      </c>
      <c r="C919" t="s">
        <v>19</v>
      </c>
      <c r="D919" t="b">
        <v>1</v>
      </c>
      <c r="E919" t="s">
        <v>2503</v>
      </c>
      <c r="F919" t="str">
        <f>MID($E919,1,1)</f>
        <v>G</v>
      </c>
      <c r="G919" t="str">
        <f>IFERROR(MID($E919,SEARCH("/",$E919,SEARCH("/",$E919)+1)+1,1),"")</f>
        <v>S</v>
      </c>
      <c r="H919" t="s">
        <v>16</v>
      </c>
      <c r="I919">
        <v>71</v>
      </c>
      <c r="J919" t="b">
        <v>0</v>
      </c>
      <c r="K919" s="7">
        <v>0</v>
      </c>
      <c r="L919" s="7">
        <v>0</v>
      </c>
      <c r="M919" s="7">
        <v>0</v>
      </c>
      <c r="N919" s="7">
        <v>0</v>
      </c>
      <c r="O919" s="7">
        <v>0</v>
      </c>
      <c r="P919" s="7">
        <f>SUM(dane3[[#This Row],[RoomService]:[VRDeck]])</f>
        <v>0</v>
      </c>
      <c r="Q919" t="s">
        <v>2518</v>
      </c>
      <c r="R919" t="b">
        <v>1</v>
      </c>
    </row>
    <row r="920" spans="1:18" x14ac:dyDescent="0.3">
      <c r="A920" t="s">
        <v>2519</v>
      </c>
      <c r="B920">
        <f>MID(dane3[[#This Row],[PassengerId]],1,4)+0</f>
        <v>985</v>
      </c>
      <c r="C920" t="s">
        <v>19</v>
      </c>
      <c r="D920" t="b">
        <v>0</v>
      </c>
      <c r="E920" t="s">
        <v>2520</v>
      </c>
      <c r="F920" t="str">
        <f>MID($E920,1,1)</f>
        <v>E</v>
      </c>
      <c r="G920" t="str">
        <f>IFERROR(MID($E920,SEARCH("/",$E920,SEARCH("/",$E920)+1)+1,1),"")</f>
        <v>P</v>
      </c>
      <c r="H920" t="s">
        <v>46</v>
      </c>
      <c r="I920">
        <v>18</v>
      </c>
      <c r="J920" t="b">
        <v>0</v>
      </c>
      <c r="K920" s="7">
        <v>6</v>
      </c>
      <c r="L920" s="7">
        <v>0</v>
      </c>
      <c r="M920" s="7">
        <v>0</v>
      </c>
      <c r="N920" s="7">
        <v>12</v>
      </c>
      <c r="O920" s="7">
        <v>704</v>
      </c>
      <c r="P920" s="7">
        <f>SUM(dane3[[#This Row],[RoomService]:[VRDeck]])</f>
        <v>722</v>
      </c>
      <c r="Q920" t="s">
        <v>2521</v>
      </c>
      <c r="R920" t="b">
        <v>1</v>
      </c>
    </row>
    <row r="921" spans="1:18" x14ac:dyDescent="0.3">
      <c r="A921" t="s">
        <v>2522</v>
      </c>
      <c r="B921">
        <f>MID(dane3[[#This Row],[PassengerId]],1,4)+0</f>
        <v>987</v>
      </c>
      <c r="C921" t="s">
        <v>19</v>
      </c>
      <c r="D921" t="b">
        <v>0</v>
      </c>
      <c r="E921" t="s">
        <v>2523</v>
      </c>
      <c r="F921" t="str">
        <f>MID($E921,1,1)</f>
        <v>F</v>
      </c>
      <c r="G921" t="str">
        <f>IFERROR(MID($E921,SEARCH("/",$E921,SEARCH("/",$E921)+1)+1,1),"")</f>
        <v>P</v>
      </c>
      <c r="H921" t="s">
        <v>16</v>
      </c>
      <c r="I921">
        <v>16</v>
      </c>
      <c r="J921" t="b">
        <v>0</v>
      </c>
      <c r="K921" s="7">
        <v>3</v>
      </c>
      <c r="L921" s="7">
        <v>0</v>
      </c>
      <c r="M921" s="7">
        <v>35</v>
      </c>
      <c r="N921" s="7">
        <v>150</v>
      </c>
      <c r="O921" s="7">
        <v>478</v>
      </c>
      <c r="P921" s="7">
        <f>SUM(dane3[[#This Row],[RoomService]:[VRDeck]])</f>
        <v>666</v>
      </c>
      <c r="Q921" t="s">
        <v>2524</v>
      </c>
      <c r="R921" t="b">
        <v>0</v>
      </c>
    </row>
    <row r="922" spans="1:18" x14ac:dyDescent="0.3">
      <c r="A922" t="s">
        <v>2525</v>
      </c>
      <c r="B922">
        <f>MID(dane3[[#This Row],[PassengerId]],1,4)+0</f>
        <v>988</v>
      </c>
      <c r="C922" t="s">
        <v>19</v>
      </c>
      <c r="D922" t="b">
        <v>0</v>
      </c>
      <c r="E922" t="s">
        <v>2526</v>
      </c>
      <c r="F922" t="str">
        <f>MID($E922,1,1)</f>
        <v>G</v>
      </c>
      <c r="G922" t="str">
        <f>IFERROR(MID($E922,SEARCH("/",$E922,SEARCH("/",$E922)+1)+1,1),"")</f>
        <v>S</v>
      </c>
      <c r="H922" t="s">
        <v>16</v>
      </c>
      <c r="I922">
        <v>28</v>
      </c>
      <c r="J922" t="b">
        <v>0</v>
      </c>
      <c r="K922" s="7">
        <v>0</v>
      </c>
      <c r="L922" s="7">
        <v>3</v>
      </c>
      <c r="M922" s="7">
        <v>906</v>
      </c>
      <c r="N922" s="7">
        <v>0</v>
      </c>
      <c r="O922" s="7">
        <v>0</v>
      </c>
      <c r="P922" s="7">
        <f>SUM(dane3[[#This Row],[RoomService]:[VRDeck]])</f>
        <v>909</v>
      </c>
      <c r="Q922" t="s">
        <v>2527</v>
      </c>
      <c r="R922" t="b">
        <v>0</v>
      </c>
    </row>
    <row r="923" spans="1:18" x14ac:dyDescent="0.3">
      <c r="A923" t="s">
        <v>2528</v>
      </c>
      <c r="B923">
        <f>MID(dane3[[#This Row],[PassengerId]],1,4)+0</f>
        <v>988</v>
      </c>
      <c r="C923" t="s">
        <v>19</v>
      </c>
      <c r="D923" t="b">
        <v>0</v>
      </c>
      <c r="E923" t="s">
        <v>2529</v>
      </c>
      <c r="F923" t="str">
        <f>MID($E923,1,1)</f>
        <v>E</v>
      </c>
      <c r="G923" t="str">
        <f>IFERROR(MID($E923,SEARCH("/",$E923,SEARCH("/",$E923)+1)+1,1),"")</f>
        <v>S</v>
      </c>
      <c r="H923" t="s">
        <v>16</v>
      </c>
      <c r="I923">
        <v>36</v>
      </c>
      <c r="J923" t="b">
        <v>0</v>
      </c>
      <c r="K923" s="7">
        <v>1</v>
      </c>
      <c r="L923" s="7">
        <v>784</v>
      </c>
      <c r="M923" s="7">
        <v>0</v>
      </c>
      <c r="N923" s="7">
        <v>55</v>
      </c>
      <c r="O923" s="7">
        <v>149</v>
      </c>
      <c r="P923" s="7">
        <f>SUM(dane3[[#This Row],[RoomService]:[VRDeck]])</f>
        <v>989</v>
      </c>
      <c r="Q923" t="s">
        <v>2530</v>
      </c>
      <c r="R923" t="b">
        <v>1</v>
      </c>
    </row>
    <row r="924" spans="1:18" x14ac:dyDescent="0.3">
      <c r="A924" t="s">
        <v>2531</v>
      </c>
      <c r="B924">
        <f>MID(dane3[[#This Row],[PassengerId]],1,4)+0</f>
        <v>989</v>
      </c>
      <c r="C924" t="s">
        <v>19</v>
      </c>
      <c r="D924" t="b">
        <v>0</v>
      </c>
      <c r="E924" t="s">
        <v>2532</v>
      </c>
      <c r="F924" t="str">
        <f>MID($E924,1,1)</f>
        <v>G</v>
      </c>
      <c r="G924" t="str">
        <f>IFERROR(MID($E924,SEARCH("/",$E924,SEARCH("/",$E924)+1)+1,1),"")</f>
        <v>P</v>
      </c>
      <c r="H924" t="s">
        <v>16</v>
      </c>
      <c r="I924">
        <v>6</v>
      </c>
      <c r="J924" t="b">
        <v>0</v>
      </c>
      <c r="K924" s="7">
        <v>0</v>
      </c>
      <c r="L924" s="7">
        <v>0</v>
      </c>
      <c r="M924" s="7">
        <v>0</v>
      </c>
      <c r="N924" s="7">
        <v>0</v>
      </c>
      <c r="O924" s="7">
        <v>0</v>
      </c>
      <c r="P924" s="7">
        <f>SUM(dane3[[#This Row],[RoomService]:[VRDeck]])</f>
        <v>0</v>
      </c>
      <c r="Q924" t="s">
        <v>2533</v>
      </c>
      <c r="R924" t="b">
        <v>0</v>
      </c>
    </row>
    <row r="925" spans="1:18" x14ac:dyDescent="0.3">
      <c r="A925" t="s">
        <v>2534</v>
      </c>
      <c r="B925">
        <f>MID(dane3[[#This Row],[PassengerId]],1,4)+0</f>
        <v>990</v>
      </c>
      <c r="C925" t="s">
        <v>19</v>
      </c>
      <c r="D925" t="b">
        <v>0</v>
      </c>
      <c r="E925" t="s">
        <v>2535</v>
      </c>
      <c r="F925" t="str">
        <f>MID($E925,1,1)</f>
        <v>F</v>
      </c>
      <c r="G925" t="str">
        <f>IFERROR(MID($E925,SEARCH("/",$E925,SEARCH("/",$E925)+1)+1,1),"")</f>
        <v>S</v>
      </c>
      <c r="H925" t="s">
        <v>32</v>
      </c>
      <c r="I925">
        <v>26</v>
      </c>
      <c r="J925" t="b">
        <v>0</v>
      </c>
      <c r="K925" s="7">
        <v>0</v>
      </c>
      <c r="L925" s="7">
        <v>541</v>
      </c>
      <c r="M925" s="7">
        <v>46</v>
      </c>
      <c r="N925" s="7">
        <v>4</v>
      </c>
      <c r="O925" s="7">
        <v>96</v>
      </c>
      <c r="P925" s="7">
        <f>SUM(dane3[[#This Row],[RoomService]:[VRDeck]])</f>
        <v>687</v>
      </c>
      <c r="Q925" t="s">
        <v>2536</v>
      </c>
      <c r="R925" t="b">
        <v>0</v>
      </c>
    </row>
    <row r="926" spans="1:18" x14ac:dyDescent="0.3">
      <c r="A926" t="s">
        <v>2537</v>
      </c>
      <c r="B926">
        <f>MID(dane3[[#This Row],[PassengerId]],1,4)+0</f>
        <v>991</v>
      </c>
      <c r="C926" t="s">
        <v>19</v>
      </c>
      <c r="D926" t="b">
        <v>1</v>
      </c>
      <c r="E926" t="s">
        <v>2538</v>
      </c>
      <c r="F926" t="str">
        <f>MID($E926,1,1)</f>
        <v>G</v>
      </c>
      <c r="G926" t="str">
        <f>IFERROR(MID($E926,SEARCH("/",$E926,SEARCH("/",$E926)+1)+1,1),"")</f>
        <v>S</v>
      </c>
      <c r="H926" t="s">
        <v>16</v>
      </c>
      <c r="I926">
        <v>27</v>
      </c>
      <c r="J926" t="b">
        <v>0</v>
      </c>
      <c r="K926" s="7">
        <v>0</v>
      </c>
      <c r="L926" s="7">
        <v>0</v>
      </c>
      <c r="M926" s="7">
        <v>0</v>
      </c>
      <c r="N926" s="7">
        <v>0</v>
      </c>
      <c r="O926" s="7">
        <v>0</v>
      </c>
      <c r="P926" s="7">
        <f>SUM(dane3[[#This Row],[RoomService]:[VRDeck]])</f>
        <v>0</v>
      </c>
      <c r="Q926" t="s">
        <v>2539</v>
      </c>
      <c r="R926" t="b">
        <v>0</v>
      </c>
    </row>
    <row r="927" spans="1:18" x14ac:dyDescent="0.3">
      <c r="A927" t="s">
        <v>2540</v>
      </c>
      <c r="B927">
        <f>MID(dane3[[#This Row],[PassengerId]],1,4)+0</f>
        <v>992</v>
      </c>
      <c r="C927" t="s">
        <v>14</v>
      </c>
      <c r="D927" t="b">
        <v>0</v>
      </c>
      <c r="E927" t="s">
        <v>2541</v>
      </c>
      <c r="F927" t="str">
        <f>MID($E927,1,1)</f>
        <v>D</v>
      </c>
      <c r="G927" t="str">
        <f>IFERROR(MID($E927,SEARCH("/",$E927,SEARCH("/",$E927)+1)+1,1),"")</f>
        <v>S</v>
      </c>
      <c r="H927" t="s">
        <v>16</v>
      </c>
      <c r="I927">
        <v>49</v>
      </c>
      <c r="J927" t="b">
        <v>0</v>
      </c>
      <c r="K927" s="7">
        <v>31</v>
      </c>
      <c r="L927" s="7">
        <v>2727</v>
      </c>
      <c r="M927" s="7">
        <v>0</v>
      </c>
      <c r="N927" s="7">
        <v>184</v>
      </c>
      <c r="O927" s="7">
        <v>135</v>
      </c>
      <c r="P927" s="7">
        <f>SUM(dane3[[#This Row],[RoomService]:[VRDeck]])</f>
        <v>3077</v>
      </c>
      <c r="Q927" t="s">
        <v>2542</v>
      </c>
      <c r="R927" t="b">
        <v>1</v>
      </c>
    </row>
    <row r="928" spans="1:18" x14ac:dyDescent="0.3">
      <c r="A928" t="s">
        <v>2543</v>
      </c>
      <c r="B928">
        <f>MID(dane3[[#This Row],[PassengerId]],1,4)+0</f>
        <v>992</v>
      </c>
      <c r="C928" t="s">
        <v>14</v>
      </c>
      <c r="D928" t="b">
        <v>0</v>
      </c>
      <c r="E928" t="s">
        <v>2541</v>
      </c>
      <c r="F928" t="str">
        <f>MID($E928,1,1)</f>
        <v>D</v>
      </c>
      <c r="G928" t="str">
        <f>IFERROR(MID($E928,SEARCH("/",$E928,SEARCH("/",$E928)+1)+1,1),"")</f>
        <v>S</v>
      </c>
      <c r="H928" t="s">
        <v>16</v>
      </c>
      <c r="I928">
        <v>29</v>
      </c>
      <c r="J928" t="b">
        <v>0</v>
      </c>
      <c r="K928" s="7">
        <v>387</v>
      </c>
      <c r="L928" s="7">
        <v>942</v>
      </c>
      <c r="M928" s="7">
        <v>0</v>
      </c>
      <c r="N928" s="7">
        <v>9927</v>
      </c>
      <c r="O928" s="7">
        <v>1341</v>
      </c>
      <c r="P928" s="7">
        <f>SUM(dane3[[#This Row],[RoomService]:[VRDeck]])</f>
        <v>12597</v>
      </c>
      <c r="Q928" t="s">
        <v>2544</v>
      </c>
      <c r="R928" t="b">
        <v>0</v>
      </c>
    </row>
    <row r="929" spans="1:18" x14ac:dyDescent="0.3">
      <c r="A929" t="s">
        <v>2545</v>
      </c>
      <c r="B929">
        <f>MID(dane3[[#This Row],[PassengerId]],1,4)+0</f>
        <v>992</v>
      </c>
      <c r="C929" t="s">
        <v>14</v>
      </c>
      <c r="D929" t="b">
        <v>0</v>
      </c>
      <c r="E929" t="s">
        <v>2541</v>
      </c>
      <c r="F929" t="str">
        <f>MID($E929,1,1)</f>
        <v>D</v>
      </c>
      <c r="G929" t="str">
        <f>IFERROR(MID($E929,SEARCH("/",$E929,SEARCH("/",$E929)+1)+1,1),"")</f>
        <v>S</v>
      </c>
      <c r="H929" t="s">
        <v>46</v>
      </c>
      <c r="I929">
        <v>46</v>
      </c>
      <c r="J929" t="b">
        <v>0</v>
      </c>
      <c r="K929" s="7">
        <v>1192</v>
      </c>
      <c r="L929" s="7">
        <v>1736</v>
      </c>
      <c r="M929" s="7">
        <v>17</v>
      </c>
      <c r="N929" s="7">
        <v>21</v>
      </c>
      <c r="O929" s="7">
        <v>0</v>
      </c>
      <c r="P929" s="7">
        <f>SUM(dane3[[#This Row],[RoomService]:[VRDeck]])</f>
        <v>2966</v>
      </c>
      <c r="Q929" t="s">
        <v>2546</v>
      </c>
      <c r="R929" t="b">
        <v>1</v>
      </c>
    </row>
    <row r="930" spans="1:18" x14ac:dyDescent="0.3">
      <c r="A930" t="s">
        <v>3994</v>
      </c>
      <c r="B930">
        <f>MID(dane3[[#This Row],[PassengerId]],1,4)+0</f>
        <v>1550</v>
      </c>
      <c r="C930" t="s">
        <v>14</v>
      </c>
      <c r="D930" t="b">
        <v>0</v>
      </c>
      <c r="E930" t="s">
        <v>39</v>
      </c>
      <c r="F930" t="s">
        <v>23762</v>
      </c>
      <c r="G930" t="str">
        <f>IFERROR(MID($E930,SEARCH("/",$E930,SEARCH("/",$E930)+1)+1,1),"")</f>
        <v/>
      </c>
      <c r="H930" t="s">
        <v>46</v>
      </c>
      <c r="I930">
        <v>53</v>
      </c>
      <c r="J930" t="b">
        <v>1</v>
      </c>
      <c r="K930" s="7">
        <v>5022</v>
      </c>
      <c r="L930" s="7">
        <v>2376</v>
      </c>
      <c r="M930" s="7">
        <v>0</v>
      </c>
      <c r="N930" s="7">
        <v>0</v>
      </c>
      <c r="O930" s="7">
        <v>235</v>
      </c>
      <c r="P930" s="7">
        <f>SUM(dane3[[#This Row],[RoomService]:[VRDeck]])</f>
        <v>7633</v>
      </c>
      <c r="Q930" t="s">
        <v>3995</v>
      </c>
      <c r="R930" t="b">
        <v>0</v>
      </c>
    </row>
    <row r="931" spans="1:18" x14ac:dyDescent="0.3">
      <c r="A931" t="s">
        <v>2549</v>
      </c>
      <c r="B931">
        <f>MID(dane3[[#This Row],[PassengerId]],1,4)+0</f>
        <v>992</v>
      </c>
      <c r="C931" t="s">
        <v>14</v>
      </c>
      <c r="D931" t="b">
        <v>1</v>
      </c>
      <c r="E931" t="s">
        <v>2541</v>
      </c>
      <c r="F931" t="str">
        <f>MID($E931,1,1)</f>
        <v>D</v>
      </c>
      <c r="G931" t="str">
        <f>IFERROR(MID($E931,SEARCH("/",$E931,SEARCH("/",$E931)+1)+1,1),"")</f>
        <v>S</v>
      </c>
      <c r="H931" t="s">
        <v>46</v>
      </c>
      <c r="I931">
        <v>17</v>
      </c>
      <c r="J931" t="b">
        <v>0</v>
      </c>
      <c r="K931" s="7">
        <v>0</v>
      </c>
      <c r="L931" s="7">
        <v>0</v>
      </c>
      <c r="M931" s="7">
        <v>0</v>
      </c>
      <c r="N931" s="7">
        <v>0</v>
      </c>
      <c r="O931" s="7">
        <v>0</v>
      </c>
      <c r="P931" s="7">
        <f>SUM(dane3[[#This Row],[RoomService]:[VRDeck]])</f>
        <v>0</v>
      </c>
      <c r="Q931" t="s">
        <v>2550</v>
      </c>
      <c r="R931" t="b">
        <v>1</v>
      </c>
    </row>
    <row r="932" spans="1:18" x14ac:dyDescent="0.3">
      <c r="A932" t="s">
        <v>2551</v>
      </c>
      <c r="B932">
        <f>MID(dane3[[#This Row],[PassengerId]],1,4)+0</f>
        <v>992</v>
      </c>
      <c r="C932" t="s">
        <v>14</v>
      </c>
      <c r="D932" t="b">
        <v>0</v>
      </c>
      <c r="E932" t="s">
        <v>2541</v>
      </c>
      <c r="F932" t="str">
        <f>MID($E932,1,1)</f>
        <v>D</v>
      </c>
      <c r="G932" t="str">
        <f>IFERROR(MID($E932,SEARCH("/",$E932,SEARCH("/",$E932)+1)+1,1),"")</f>
        <v>S</v>
      </c>
      <c r="H932" t="s">
        <v>46</v>
      </c>
      <c r="I932">
        <v>37</v>
      </c>
      <c r="J932" t="b">
        <v>0</v>
      </c>
      <c r="K932" s="7">
        <v>4301</v>
      </c>
      <c r="L932" s="7">
        <v>791</v>
      </c>
      <c r="M932" s="7">
        <v>0</v>
      </c>
      <c r="N932" s="7">
        <v>1748</v>
      </c>
      <c r="O932" s="7">
        <v>91</v>
      </c>
      <c r="P932" s="7">
        <f>SUM(dane3[[#This Row],[RoomService]:[VRDeck]])</f>
        <v>6931</v>
      </c>
      <c r="Q932" t="s">
        <v>2552</v>
      </c>
      <c r="R932" t="b">
        <v>0</v>
      </c>
    </row>
    <row r="933" spans="1:18" x14ac:dyDescent="0.3">
      <c r="A933" t="s">
        <v>2553</v>
      </c>
      <c r="B933">
        <f>MID(dane3[[#This Row],[PassengerId]],1,4)+0</f>
        <v>993</v>
      </c>
      <c r="C933" t="s">
        <v>19</v>
      </c>
      <c r="D933" t="b">
        <v>0</v>
      </c>
      <c r="E933" t="s">
        <v>2554</v>
      </c>
      <c r="F933" t="str">
        <f>MID($E933,1,1)</f>
        <v>F</v>
      </c>
      <c r="G933" t="str">
        <f>IFERROR(MID($E933,SEARCH("/",$E933,SEARCH("/",$E933)+1)+1,1),"")</f>
        <v>S</v>
      </c>
      <c r="H933" t="s">
        <v>46</v>
      </c>
      <c r="I933">
        <v>24</v>
      </c>
      <c r="J933" t="b">
        <v>0</v>
      </c>
      <c r="K933" s="7">
        <v>252</v>
      </c>
      <c r="L933" s="7">
        <v>0</v>
      </c>
      <c r="M933" s="7">
        <v>0</v>
      </c>
      <c r="N933" s="7">
        <v>449</v>
      </c>
      <c r="O933" s="7">
        <v>0</v>
      </c>
      <c r="P933" s="7">
        <f>SUM(dane3[[#This Row],[RoomService]:[VRDeck]])</f>
        <v>701</v>
      </c>
      <c r="Q933" t="s">
        <v>2555</v>
      </c>
      <c r="R933" t="b">
        <v>0</v>
      </c>
    </row>
    <row r="934" spans="1:18" x14ac:dyDescent="0.3">
      <c r="A934" t="s">
        <v>2556</v>
      </c>
      <c r="B934">
        <f>MID(dane3[[#This Row],[PassengerId]],1,4)+0</f>
        <v>994</v>
      </c>
      <c r="C934" t="s">
        <v>19</v>
      </c>
      <c r="D934" t="b">
        <v>1</v>
      </c>
      <c r="E934" t="s">
        <v>2557</v>
      </c>
      <c r="F934" t="str">
        <f>MID($E934,1,1)</f>
        <v>G</v>
      </c>
      <c r="G934" t="str">
        <f>IFERROR(MID($E934,SEARCH("/",$E934,SEARCH("/",$E934)+1)+1,1),"")</f>
        <v>S</v>
      </c>
      <c r="H934" t="s">
        <v>16</v>
      </c>
      <c r="I934">
        <v>47</v>
      </c>
      <c r="J934" t="b">
        <v>0</v>
      </c>
      <c r="K934" s="7">
        <v>0</v>
      </c>
      <c r="L934" s="7">
        <v>0</v>
      </c>
      <c r="M934" s="7">
        <v>0</v>
      </c>
      <c r="N934" s="7">
        <v>0</v>
      </c>
      <c r="O934" s="7">
        <v>0</v>
      </c>
      <c r="P934" s="7">
        <f>SUM(dane3[[#This Row],[RoomService]:[VRDeck]])</f>
        <v>0</v>
      </c>
      <c r="Q934" t="s">
        <v>2558</v>
      </c>
      <c r="R934" t="b">
        <v>0</v>
      </c>
    </row>
    <row r="935" spans="1:18" x14ac:dyDescent="0.3">
      <c r="A935" t="s">
        <v>2559</v>
      </c>
      <c r="B935">
        <f>MID(dane3[[#This Row],[PassengerId]],1,4)+0</f>
        <v>994</v>
      </c>
      <c r="C935" t="s">
        <v>19</v>
      </c>
      <c r="D935" t="b">
        <v>0</v>
      </c>
      <c r="E935" t="s">
        <v>2560</v>
      </c>
      <c r="F935" t="str">
        <f>MID($E935,1,1)</f>
        <v>F</v>
      </c>
      <c r="G935" t="str">
        <f>IFERROR(MID($E935,SEARCH("/",$E935,SEARCH("/",$E935)+1)+1,1),"")</f>
        <v>S</v>
      </c>
      <c r="H935" t="s">
        <v>16</v>
      </c>
      <c r="I935">
        <v>26</v>
      </c>
      <c r="J935" t="b">
        <v>0</v>
      </c>
      <c r="K935" s="7">
        <v>621</v>
      </c>
      <c r="L935" s="7">
        <v>1</v>
      </c>
      <c r="M935" s="7">
        <v>98</v>
      </c>
      <c r="N935" s="7">
        <v>11</v>
      </c>
      <c r="O935" s="7">
        <v>135</v>
      </c>
      <c r="P935" s="7">
        <f>SUM(dane3[[#This Row],[RoomService]:[VRDeck]])</f>
        <v>866</v>
      </c>
      <c r="Q935" t="s">
        <v>2561</v>
      </c>
      <c r="R935" t="b">
        <v>0</v>
      </c>
    </row>
    <row r="936" spans="1:18" x14ac:dyDescent="0.3">
      <c r="A936" t="s">
        <v>2562</v>
      </c>
      <c r="B936">
        <f>MID(dane3[[#This Row],[PassengerId]],1,4)+0</f>
        <v>995</v>
      </c>
      <c r="C936" t="s">
        <v>14</v>
      </c>
      <c r="D936" t="b">
        <v>1</v>
      </c>
      <c r="E936" t="s">
        <v>2563</v>
      </c>
      <c r="F936" t="str">
        <f>MID($E936,1,1)</f>
        <v>C</v>
      </c>
      <c r="G936" t="str">
        <f>IFERROR(MID($E936,SEARCH("/",$E936,SEARCH("/",$E936)+1)+1,1),"")</f>
        <v>P</v>
      </c>
      <c r="H936" t="s">
        <v>46</v>
      </c>
      <c r="I936">
        <v>46</v>
      </c>
      <c r="J936" t="b">
        <v>0</v>
      </c>
      <c r="K936" s="7">
        <v>0</v>
      </c>
      <c r="L936" s="7">
        <v>0</v>
      </c>
      <c r="M936" s="7">
        <v>0</v>
      </c>
      <c r="N936" s="7">
        <v>0</v>
      </c>
      <c r="O936" s="7">
        <v>0</v>
      </c>
      <c r="P936" s="7">
        <f>SUM(dane3[[#This Row],[RoomService]:[VRDeck]])</f>
        <v>0</v>
      </c>
      <c r="Q936" t="s">
        <v>2564</v>
      </c>
      <c r="R936" t="b">
        <v>1</v>
      </c>
    </row>
    <row r="937" spans="1:18" x14ac:dyDescent="0.3">
      <c r="A937" t="s">
        <v>8353</v>
      </c>
      <c r="B937">
        <f>MID(dane3[[#This Row],[PassengerId]],1,4)+0</f>
        <v>3293</v>
      </c>
      <c r="C937" t="s">
        <v>53</v>
      </c>
      <c r="D937" t="b">
        <v>0</v>
      </c>
      <c r="E937" t="s">
        <v>8354</v>
      </c>
      <c r="F937" t="str">
        <f>MID($E937,1,1)</f>
        <v>F</v>
      </c>
      <c r="G937" t="str">
        <f>IFERROR(MID($E937,SEARCH("/",$E937,SEARCH("/",$E937)+1)+1,1),"")</f>
        <v>S</v>
      </c>
      <c r="H937" t="s">
        <v>16</v>
      </c>
      <c r="I937">
        <v>20</v>
      </c>
      <c r="J937" t="b">
        <v>0</v>
      </c>
      <c r="K937" s="7">
        <v>915</v>
      </c>
      <c r="L937" s="7">
        <v>12</v>
      </c>
      <c r="M937" s="7">
        <v>25</v>
      </c>
      <c r="N937" s="7">
        <v>205</v>
      </c>
      <c r="O937" s="7">
        <v>311</v>
      </c>
      <c r="P937" s="7">
        <f>SUM(dane3[[#This Row],[RoomService]:[VRDeck]])</f>
        <v>1468</v>
      </c>
      <c r="Q937" t="s">
        <v>8355</v>
      </c>
      <c r="R937" t="b">
        <v>1</v>
      </c>
    </row>
    <row r="938" spans="1:18" x14ac:dyDescent="0.3">
      <c r="A938" t="s">
        <v>2568</v>
      </c>
      <c r="B938">
        <f>MID(dane3[[#This Row],[PassengerId]],1,4)+0</f>
        <v>998</v>
      </c>
      <c r="C938" t="s">
        <v>14</v>
      </c>
      <c r="D938" t="b">
        <v>0</v>
      </c>
      <c r="E938" t="s">
        <v>2569</v>
      </c>
      <c r="F938" t="str">
        <f>MID($E938,1,1)</f>
        <v>C</v>
      </c>
      <c r="G938" t="str">
        <f>IFERROR(MID($E938,SEARCH("/",$E938,SEARCH("/",$E938)+1)+1,1),"")</f>
        <v>P</v>
      </c>
      <c r="H938" t="s">
        <v>16</v>
      </c>
      <c r="I938">
        <v>56</v>
      </c>
      <c r="J938" t="b">
        <v>0</v>
      </c>
      <c r="K938" s="7">
        <v>0</v>
      </c>
      <c r="L938" s="7">
        <v>7447</v>
      </c>
      <c r="M938" s="7">
        <v>0</v>
      </c>
      <c r="N938" s="7">
        <v>253</v>
      </c>
      <c r="O938" s="7">
        <v>35</v>
      </c>
      <c r="P938" s="7">
        <f>SUM(dane3[[#This Row],[RoomService]:[VRDeck]])</f>
        <v>7735</v>
      </c>
      <c r="Q938" t="s">
        <v>2570</v>
      </c>
      <c r="R938" t="b">
        <v>1</v>
      </c>
    </row>
    <row r="939" spans="1:18" x14ac:dyDescent="0.3">
      <c r="A939" t="s">
        <v>10068</v>
      </c>
      <c r="B939">
        <f>MID(dane3[[#This Row],[PassengerId]],1,4)+0</f>
        <v>3958</v>
      </c>
      <c r="C939" t="s">
        <v>53</v>
      </c>
      <c r="D939" t="b">
        <v>0</v>
      </c>
      <c r="E939" t="s">
        <v>10069</v>
      </c>
      <c r="F939" t="str">
        <f>MID($E939,1,1)</f>
        <v>F</v>
      </c>
      <c r="G939" t="str">
        <f>IFERROR(MID($E939,SEARCH("/",$E939,SEARCH("/",$E939)+1)+1,1),"")</f>
        <v>S</v>
      </c>
      <c r="H939" t="s">
        <v>16</v>
      </c>
      <c r="I939">
        <v>41</v>
      </c>
      <c r="J939" t="b">
        <v>0</v>
      </c>
      <c r="K939" s="7">
        <v>1144</v>
      </c>
      <c r="L939" s="7">
        <v>12</v>
      </c>
      <c r="M939" s="7">
        <v>14</v>
      </c>
      <c r="N939" s="7">
        <v>22</v>
      </c>
      <c r="O939" s="7">
        <v>0</v>
      </c>
      <c r="P939" s="7">
        <f>SUM(dane3[[#This Row],[RoomService]:[VRDeck]])</f>
        <v>1192</v>
      </c>
      <c r="Q939" t="s">
        <v>10070</v>
      </c>
      <c r="R939" t="b">
        <v>0</v>
      </c>
    </row>
    <row r="940" spans="1:18" x14ac:dyDescent="0.3">
      <c r="A940" t="s">
        <v>2574</v>
      </c>
      <c r="B940">
        <f>MID(dane3[[#This Row],[PassengerId]],1,4)+0</f>
        <v>1001</v>
      </c>
      <c r="C940" t="s">
        <v>19</v>
      </c>
      <c r="D940" t="b">
        <v>1</v>
      </c>
      <c r="E940" t="s">
        <v>2575</v>
      </c>
      <c r="F940" t="str">
        <f>MID($E940,1,1)</f>
        <v>G</v>
      </c>
      <c r="G940" t="str">
        <f>IFERROR(MID($E940,SEARCH("/",$E940,SEARCH("/",$E940)+1)+1,1),"")</f>
        <v>S</v>
      </c>
      <c r="H940" t="s">
        <v>16</v>
      </c>
      <c r="I940">
        <v>15</v>
      </c>
      <c r="J940" t="b">
        <v>0</v>
      </c>
      <c r="K940" s="7">
        <v>0</v>
      </c>
      <c r="L940" s="7">
        <v>0</v>
      </c>
      <c r="M940" s="7">
        <v>0</v>
      </c>
      <c r="N940" s="7">
        <v>0</v>
      </c>
      <c r="O940" s="7">
        <v>0</v>
      </c>
      <c r="P940" s="7">
        <f>SUM(dane3[[#This Row],[RoomService]:[VRDeck]])</f>
        <v>0</v>
      </c>
      <c r="Q940" t="s">
        <v>2576</v>
      </c>
      <c r="R940" t="b">
        <v>0</v>
      </c>
    </row>
    <row r="941" spans="1:18" x14ac:dyDescent="0.3">
      <c r="A941" t="s">
        <v>1351</v>
      </c>
      <c r="B941">
        <f>MID(dane3[[#This Row],[PassengerId]],1,4)+0</f>
        <v>527</v>
      </c>
      <c r="C941" t="s">
        <v>53</v>
      </c>
      <c r="D941" t="b">
        <v>0</v>
      </c>
      <c r="E941" t="s">
        <v>1352</v>
      </c>
      <c r="F941" t="str">
        <f>MID($E941,1,1)</f>
        <v>F</v>
      </c>
      <c r="G941" t="str">
        <f>IFERROR(MID($E941,SEARCH("/",$E941,SEARCH("/",$E941)+1)+1,1),"")</f>
        <v>S</v>
      </c>
      <c r="H941" t="s">
        <v>46</v>
      </c>
      <c r="I941">
        <v>28</v>
      </c>
      <c r="J941" t="b">
        <v>0</v>
      </c>
      <c r="K941" s="7">
        <v>1172</v>
      </c>
      <c r="L941" s="7">
        <v>11</v>
      </c>
      <c r="M941" s="7">
        <v>3</v>
      </c>
      <c r="N941" s="7">
        <v>0</v>
      </c>
      <c r="O941" s="7">
        <v>4</v>
      </c>
      <c r="P941" s="7">
        <f>SUM(dane3[[#This Row],[RoomService]:[VRDeck]])</f>
        <v>1190</v>
      </c>
      <c r="Q941" t="s">
        <v>1353</v>
      </c>
      <c r="R941" t="b">
        <v>0</v>
      </c>
    </row>
    <row r="942" spans="1:18" x14ac:dyDescent="0.3">
      <c r="A942" t="s">
        <v>7458</v>
      </c>
      <c r="B942">
        <f>MID(dane3[[#This Row],[PassengerId]],1,4)+0</f>
        <v>2925</v>
      </c>
      <c r="C942" t="s">
        <v>53</v>
      </c>
      <c r="D942" t="b">
        <v>0</v>
      </c>
      <c r="E942" t="s">
        <v>7459</v>
      </c>
      <c r="F942" t="str">
        <f>MID($E942,1,1)</f>
        <v>F</v>
      </c>
      <c r="G942" t="str">
        <f>IFERROR(MID($E942,SEARCH("/",$E942,SEARCH("/",$E942)+1)+1,1),"")</f>
        <v>P</v>
      </c>
      <c r="H942" t="s">
        <v>16</v>
      </c>
      <c r="I942">
        <v>43</v>
      </c>
      <c r="J942" t="b">
        <v>0</v>
      </c>
      <c r="K942" s="7">
        <v>336</v>
      </c>
      <c r="L942" s="7">
        <v>11</v>
      </c>
      <c r="M942" s="7">
        <v>796</v>
      </c>
      <c r="N942" s="7">
        <v>15</v>
      </c>
      <c r="O942" s="7">
        <v>0</v>
      </c>
      <c r="P942" s="7">
        <f>SUM(dane3[[#This Row],[RoomService]:[VRDeck]])</f>
        <v>1158</v>
      </c>
      <c r="Q942" t="s">
        <v>7460</v>
      </c>
      <c r="R942" t="b">
        <v>1</v>
      </c>
    </row>
    <row r="943" spans="1:18" x14ac:dyDescent="0.3">
      <c r="A943" t="s">
        <v>15707</v>
      </c>
      <c r="B943">
        <f>MID(dane3[[#This Row],[PassengerId]],1,4)+0</f>
        <v>6096</v>
      </c>
      <c r="C943" t="s">
        <v>53</v>
      </c>
      <c r="D943" t="b">
        <v>0</v>
      </c>
      <c r="E943" t="s">
        <v>15705</v>
      </c>
      <c r="F943" t="str">
        <f>MID($E943,1,1)</f>
        <v>F</v>
      </c>
      <c r="G943" t="str">
        <f>IFERROR(MID($E943,SEARCH("/",$E943,SEARCH("/",$E943)+1)+1,1),"")</f>
        <v>S</v>
      </c>
      <c r="H943" t="s">
        <v>16</v>
      </c>
      <c r="I943">
        <v>13</v>
      </c>
      <c r="J943" t="b">
        <v>0</v>
      </c>
      <c r="K943" s="7">
        <v>1119</v>
      </c>
      <c r="L943" s="7">
        <v>11</v>
      </c>
      <c r="M943" s="7">
        <v>1326</v>
      </c>
      <c r="N943" s="7">
        <v>0</v>
      </c>
      <c r="O943" s="7">
        <v>0</v>
      </c>
      <c r="P943" s="7">
        <f>SUM(dane3[[#This Row],[RoomService]:[VRDeck]])</f>
        <v>2456</v>
      </c>
      <c r="Q943" t="s">
        <v>15708</v>
      </c>
      <c r="R943" t="b">
        <v>1</v>
      </c>
    </row>
    <row r="944" spans="1:18" x14ac:dyDescent="0.3">
      <c r="A944" t="s">
        <v>2584</v>
      </c>
      <c r="B944">
        <f>MID(dane3[[#This Row],[PassengerId]],1,4)+0</f>
        <v>1004</v>
      </c>
      <c r="C944" t="s">
        <v>14</v>
      </c>
      <c r="D944" t="b">
        <v>1</v>
      </c>
      <c r="E944" t="s">
        <v>2585</v>
      </c>
      <c r="F944" t="str">
        <f>MID($E944,1,1)</f>
        <v>A</v>
      </c>
      <c r="G944" t="str">
        <f>IFERROR(MID($E944,SEARCH("/",$E944,SEARCH("/",$E944)+1)+1,1),"")</f>
        <v>S</v>
      </c>
      <c r="H944" t="s">
        <v>46</v>
      </c>
      <c r="I944">
        <v>56</v>
      </c>
      <c r="J944" t="b">
        <v>0</v>
      </c>
      <c r="K944" s="7">
        <v>0</v>
      </c>
      <c r="L944" s="7">
        <v>0</v>
      </c>
      <c r="M944" s="7">
        <v>0</v>
      </c>
      <c r="N944" s="7">
        <v>0</v>
      </c>
      <c r="O944" s="7">
        <v>0</v>
      </c>
      <c r="P944" s="7">
        <f>SUM(dane3[[#This Row],[RoomService]:[VRDeck]])</f>
        <v>0</v>
      </c>
      <c r="Q944" t="s">
        <v>2586</v>
      </c>
      <c r="R944" t="b">
        <v>1</v>
      </c>
    </row>
    <row r="945" spans="1:18" x14ac:dyDescent="0.3">
      <c r="A945" t="s">
        <v>2587</v>
      </c>
      <c r="B945">
        <f>MID(dane3[[#This Row],[PassengerId]],1,4)+0</f>
        <v>1005</v>
      </c>
      <c r="C945" t="s">
        <v>19</v>
      </c>
      <c r="D945" t="b">
        <v>0</v>
      </c>
      <c r="E945" t="s">
        <v>2588</v>
      </c>
      <c r="F945" t="str">
        <f>MID($E945,1,1)</f>
        <v>G</v>
      </c>
      <c r="G945" t="str">
        <f>IFERROR(MID($E945,SEARCH("/",$E945,SEARCH("/",$E945)+1)+1,1),"")</f>
        <v>S</v>
      </c>
      <c r="H945" t="s">
        <v>16</v>
      </c>
      <c r="I945">
        <v>20</v>
      </c>
      <c r="J945" t="b">
        <v>0</v>
      </c>
      <c r="K945" s="7">
        <v>0</v>
      </c>
      <c r="L945" s="7">
        <v>0</v>
      </c>
      <c r="M945" s="7">
        <v>4</v>
      </c>
      <c r="N945" s="7">
        <v>9</v>
      </c>
      <c r="O945" s="7">
        <v>773</v>
      </c>
      <c r="P945" s="7">
        <f>SUM(dane3[[#This Row],[RoomService]:[VRDeck]])</f>
        <v>786</v>
      </c>
      <c r="Q945" t="s">
        <v>2589</v>
      </c>
      <c r="R945" t="b">
        <v>0</v>
      </c>
    </row>
    <row r="946" spans="1:18" x14ac:dyDescent="0.3">
      <c r="A946" t="s">
        <v>2590</v>
      </c>
      <c r="B946">
        <f>MID(dane3[[#This Row],[PassengerId]],1,4)+0</f>
        <v>1006</v>
      </c>
      <c r="C946" t="s">
        <v>19</v>
      </c>
      <c r="D946" t="b">
        <v>0</v>
      </c>
      <c r="E946" t="s">
        <v>2591</v>
      </c>
      <c r="F946" t="str">
        <f>MID($E946,1,1)</f>
        <v>E</v>
      </c>
      <c r="G946" t="str">
        <f>IFERROR(MID($E946,SEARCH("/",$E946,SEARCH("/",$E946)+1)+1,1),"")</f>
        <v>S</v>
      </c>
      <c r="H946" t="s">
        <v>16</v>
      </c>
      <c r="I946">
        <v>21</v>
      </c>
      <c r="J946" t="b">
        <v>0</v>
      </c>
      <c r="K946" s="7">
        <v>0</v>
      </c>
      <c r="L946" s="7">
        <v>0</v>
      </c>
      <c r="M946" s="7">
        <v>0</v>
      </c>
      <c r="N946" s="7">
        <v>0</v>
      </c>
      <c r="O946" s="7">
        <v>791</v>
      </c>
      <c r="P946" s="7">
        <f>SUM(dane3[[#This Row],[RoomService]:[VRDeck]])</f>
        <v>791</v>
      </c>
      <c r="Q946" t="s">
        <v>2592</v>
      </c>
      <c r="R946" t="b">
        <v>0</v>
      </c>
    </row>
    <row r="947" spans="1:18" x14ac:dyDescent="0.3">
      <c r="A947" t="s">
        <v>2593</v>
      </c>
      <c r="B947">
        <f>MID(dane3[[#This Row],[PassengerId]],1,4)+0</f>
        <v>1006</v>
      </c>
      <c r="C947" t="s">
        <v>19</v>
      </c>
      <c r="D947" t="b">
        <v>1</v>
      </c>
      <c r="E947" t="s">
        <v>2591</v>
      </c>
      <c r="F947" t="str">
        <f>MID($E947,1,1)</f>
        <v>E</v>
      </c>
      <c r="G947" t="str">
        <f>IFERROR(MID($E947,SEARCH("/",$E947,SEARCH("/",$E947)+1)+1,1),"")</f>
        <v>S</v>
      </c>
      <c r="H947" t="s">
        <v>16</v>
      </c>
      <c r="I947">
        <v>5</v>
      </c>
      <c r="J947" t="b">
        <v>0</v>
      </c>
      <c r="K947" s="7">
        <v>0</v>
      </c>
      <c r="L947" s="7">
        <v>0</v>
      </c>
      <c r="M947" s="7">
        <v>0</v>
      </c>
      <c r="N947" s="7">
        <v>0</v>
      </c>
      <c r="O947" s="7">
        <v>0</v>
      </c>
      <c r="P947" s="7">
        <f>SUM(dane3[[#This Row],[RoomService]:[VRDeck]])</f>
        <v>0</v>
      </c>
      <c r="Q947" t="s">
        <v>2594</v>
      </c>
      <c r="R947" t="b">
        <v>1</v>
      </c>
    </row>
    <row r="948" spans="1:18" x14ac:dyDescent="0.3">
      <c r="A948" t="s">
        <v>2595</v>
      </c>
      <c r="B948">
        <f>MID(dane3[[#This Row],[PassengerId]],1,4)+0</f>
        <v>1006</v>
      </c>
      <c r="C948" t="s">
        <v>19</v>
      </c>
      <c r="D948" t="b">
        <v>0</v>
      </c>
      <c r="E948" t="s">
        <v>39</v>
      </c>
      <c r="F948" t="s">
        <v>23764</v>
      </c>
      <c r="G948" t="str">
        <f>IFERROR(MID($E948,SEARCH("/",$E948,SEARCH("/",$E948)+1)+1,1),"")</f>
        <v/>
      </c>
      <c r="H948" t="s">
        <v>16</v>
      </c>
      <c r="I948">
        <v>12</v>
      </c>
      <c r="J948" t="b">
        <v>0</v>
      </c>
      <c r="K948" s="7">
        <v>0</v>
      </c>
      <c r="L948" s="7">
        <v>0</v>
      </c>
      <c r="M948" s="7">
        <v>0</v>
      </c>
      <c r="N948" s="7">
        <v>0</v>
      </c>
      <c r="O948" s="7">
        <v>0</v>
      </c>
      <c r="P948" s="7">
        <f>SUM(dane3[[#This Row],[RoomService]:[VRDeck]])</f>
        <v>0</v>
      </c>
      <c r="Q948" t="s">
        <v>2596</v>
      </c>
      <c r="R948" t="b">
        <v>1</v>
      </c>
    </row>
    <row r="949" spans="1:18" x14ac:dyDescent="0.3">
      <c r="A949" t="s">
        <v>2597</v>
      </c>
      <c r="B949">
        <f>MID(dane3[[#This Row],[PassengerId]],1,4)+0</f>
        <v>1008</v>
      </c>
      <c r="C949" t="s">
        <v>14</v>
      </c>
      <c r="D949" t="b">
        <v>1</v>
      </c>
      <c r="E949" t="s">
        <v>2598</v>
      </c>
      <c r="F949" t="str">
        <f>MID($E949,1,1)</f>
        <v>C</v>
      </c>
      <c r="G949" t="str">
        <f>IFERROR(MID($E949,SEARCH("/",$E949,SEARCH("/",$E949)+1)+1,1),"")</f>
        <v>S</v>
      </c>
      <c r="H949" t="s">
        <v>46</v>
      </c>
      <c r="I949">
        <v>39</v>
      </c>
      <c r="J949" t="b">
        <v>0</v>
      </c>
      <c r="K949" s="7">
        <v>0</v>
      </c>
      <c r="L949" s="7">
        <v>0</v>
      </c>
      <c r="M949" s="7">
        <v>0</v>
      </c>
      <c r="N949" s="7">
        <v>0</v>
      </c>
      <c r="O949" s="7">
        <v>0</v>
      </c>
      <c r="P949" s="7">
        <f>SUM(dane3[[#This Row],[RoomService]:[VRDeck]])</f>
        <v>0</v>
      </c>
      <c r="Q949" t="s">
        <v>2599</v>
      </c>
      <c r="R949" t="b">
        <v>1</v>
      </c>
    </row>
    <row r="950" spans="1:18" x14ac:dyDescent="0.3">
      <c r="A950" t="s">
        <v>2600</v>
      </c>
      <c r="B950">
        <f>MID(dane3[[#This Row],[PassengerId]],1,4)+0</f>
        <v>1008</v>
      </c>
      <c r="C950" t="s">
        <v>14</v>
      </c>
      <c r="D950" t="b">
        <v>1</v>
      </c>
      <c r="E950" t="s">
        <v>2598</v>
      </c>
      <c r="F950" t="str">
        <f>MID($E950,1,1)</f>
        <v>C</v>
      </c>
      <c r="G950" t="str">
        <f>IFERROR(MID($E950,SEARCH("/",$E950,SEARCH("/",$E950)+1)+1,1),"")</f>
        <v>S</v>
      </c>
      <c r="H950" t="s">
        <v>16</v>
      </c>
      <c r="I950">
        <v>60</v>
      </c>
      <c r="J950" t="b">
        <v>0</v>
      </c>
      <c r="K950" s="7">
        <v>0</v>
      </c>
      <c r="L950" s="7">
        <v>0</v>
      </c>
      <c r="M950" s="7">
        <v>0</v>
      </c>
      <c r="N950" s="7">
        <v>0</v>
      </c>
      <c r="O950" s="7">
        <v>0</v>
      </c>
      <c r="P950" s="7">
        <f>SUM(dane3[[#This Row],[RoomService]:[VRDeck]])</f>
        <v>0</v>
      </c>
      <c r="Q950" t="s">
        <v>2601</v>
      </c>
      <c r="R950" t="b">
        <v>1</v>
      </c>
    </row>
    <row r="951" spans="1:18" x14ac:dyDescent="0.3">
      <c r="A951" t="s">
        <v>2602</v>
      </c>
      <c r="B951">
        <f>MID(dane3[[#This Row],[PassengerId]],1,4)+0</f>
        <v>1011</v>
      </c>
      <c r="C951" t="s">
        <v>19</v>
      </c>
      <c r="D951" t="b">
        <v>0</v>
      </c>
      <c r="E951" t="s">
        <v>39</v>
      </c>
      <c r="F951" t="s">
        <v>23764</v>
      </c>
      <c r="G951" t="str">
        <f>IFERROR(MID($E951,SEARCH("/",$E951,SEARCH("/",$E951)+1)+1,1),"")</f>
        <v/>
      </c>
      <c r="H951" t="s">
        <v>16</v>
      </c>
      <c r="I951">
        <v>31</v>
      </c>
      <c r="J951" t="b">
        <v>0</v>
      </c>
      <c r="K951" s="7">
        <v>1633</v>
      </c>
      <c r="L951" s="7">
        <v>4</v>
      </c>
      <c r="M951" s="7">
        <v>49</v>
      </c>
      <c r="N951" s="7">
        <v>6</v>
      </c>
      <c r="O951" s="7">
        <v>0</v>
      </c>
      <c r="P951" s="7">
        <f>SUM(dane3[[#This Row],[RoomService]:[VRDeck]])</f>
        <v>1692</v>
      </c>
      <c r="Q951" t="s">
        <v>2603</v>
      </c>
      <c r="R951" t="b">
        <v>0</v>
      </c>
    </row>
    <row r="952" spans="1:18" x14ac:dyDescent="0.3">
      <c r="A952" t="s">
        <v>2604</v>
      </c>
      <c r="B952">
        <f>MID(dane3[[#This Row],[PassengerId]],1,4)+0</f>
        <v>1011</v>
      </c>
      <c r="C952" t="s">
        <v>19</v>
      </c>
      <c r="D952" t="b">
        <v>1</v>
      </c>
      <c r="E952" t="s">
        <v>2605</v>
      </c>
      <c r="F952" t="str">
        <f>MID($E952,1,1)</f>
        <v>G</v>
      </c>
      <c r="G952" t="str">
        <f>IFERROR(MID($E952,SEARCH("/",$E952,SEARCH("/",$E952)+1)+1,1),"")</f>
        <v>P</v>
      </c>
      <c r="H952" t="s">
        <v>16</v>
      </c>
      <c r="I952">
        <v>58</v>
      </c>
      <c r="J952" t="b">
        <v>0</v>
      </c>
      <c r="K952" s="7">
        <v>0</v>
      </c>
      <c r="L952" s="7">
        <v>0</v>
      </c>
      <c r="M952" s="7">
        <v>0</v>
      </c>
      <c r="N952" s="7">
        <v>0</v>
      </c>
      <c r="O952" s="7">
        <v>0</v>
      </c>
      <c r="P952" s="7">
        <f>SUM(dane3[[#This Row],[RoomService]:[VRDeck]])</f>
        <v>0</v>
      </c>
      <c r="Q952" t="s">
        <v>2606</v>
      </c>
      <c r="R952" t="b">
        <v>0</v>
      </c>
    </row>
    <row r="953" spans="1:18" x14ac:dyDescent="0.3">
      <c r="A953" t="s">
        <v>2607</v>
      </c>
      <c r="B953">
        <f>MID(dane3[[#This Row],[PassengerId]],1,4)+0</f>
        <v>1012</v>
      </c>
      <c r="C953" t="s">
        <v>19</v>
      </c>
      <c r="D953" t="b">
        <v>1</v>
      </c>
      <c r="E953" t="s">
        <v>2608</v>
      </c>
      <c r="F953" t="str">
        <f>MID($E953,1,1)</f>
        <v>G</v>
      </c>
      <c r="G953" t="str">
        <f>IFERROR(MID($E953,SEARCH("/",$E953,SEARCH("/",$E953)+1)+1,1),"")</f>
        <v>P</v>
      </c>
      <c r="H953" t="s">
        <v>16</v>
      </c>
      <c r="I953">
        <v>19</v>
      </c>
      <c r="J953" t="b">
        <v>0</v>
      </c>
      <c r="K953" s="7">
        <v>0</v>
      </c>
      <c r="L953" s="7">
        <v>0</v>
      </c>
      <c r="M953" s="7">
        <v>0</v>
      </c>
      <c r="N953" s="7">
        <v>0</v>
      </c>
      <c r="O953" s="7">
        <v>0</v>
      </c>
      <c r="P953" s="7">
        <f>SUM(dane3[[#This Row],[RoomService]:[VRDeck]])</f>
        <v>0</v>
      </c>
      <c r="Q953" t="s">
        <v>2609</v>
      </c>
      <c r="R953" t="b">
        <v>1</v>
      </c>
    </row>
    <row r="954" spans="1:18" x14ac:dyDescent="0.3">
      <c r="A954" t="s">
        <v>2610</v>
      </c>
      <c r="B954">
        <f>MID(dane3[[#This Row],[PassengerId]],1,4)+0</f>
        <v>1013</v>
      </c>
      <c r="C954" t="s">
        <v>19</v>
      </c>
      <c r="D954" t="b">
        <v>1</v>
      </c>
      <c r="E954" t="s">
        <v>2611</v>
      </c>
      <c r="F954" t="str">
        <f>MID($E954,1,1)</f>
        <v>G</v>
      </c>
      <c r="G954" t="str">
        <f>IFERROR(MID($E954,SEARCH("/",$E954,SEARCH("/",$E954)+1)+1,1),"")</f>
        <v>S</v>
      </c>
      <c r="H954" t="s">
        <v>16</v>
      </c>
      <c r="I954">
        <v>29</v>
      </c>
      <c r="J954" t="b">
        <v>0</v>
      </c>
      <c r="K954" s="7">
        <v>0</v>
      </c>
      <c r="L954" s="7">
        <v>0</v>
      </c>
      <c r="M954" s="7">
        <v>0</v>
      </c>
      <c r="N954" s="7">
        <v>0</v>
      </c>
      <c r="O954" s="7">
        <v>0</v>
      </c>
      <c r="P954" s="7">
        <f>SUM(dane3[[#This Row],[RoomService]:[VRDeck]])</f>
        <v>0</v>
      </c>
      <c r="Q954" t="s">
        <v>2612</v>
      </c>
      <c r="R954" t="b">
        <v>0</v>
      </c>
    </row>
    <row r="955" spans="1:18" x14ac:dyDescent="0.3">
      <c r="A955" t="s">
        <v>17592</v>
      </c>
      <c r="B955">
        <f>MID(dane3[[#This Row],[PassengerId]],1,4)+0</f>
        <v>6810</v>
      </c>
      <c r="C955" t="s">
        <v>53</v>
      </c>
      <c r="D955" t="b">
        <v>0</v>
      </c>
      <c r="E955" t="s">
        <v>17590</v>
      </c>
      <c r="F955" t="str">
        <f>MID($E955,1,1)</f>
        <v>E</v>
      </c>
      <c r="G955" t="str">
        <f>IFERROR(MID($E955,SEARCH("/",$E955,SEARCH("/",$E955)+1)+1,1),"")</f>
        <v>S</v>
      </c>
      <c r="H955" t="s">
        <v>16</v>
      </c>
      <c r="I955">
        <v>30</v>
      </c>
      <c r="J955" t="b">
        <v>0</v>
      </c>
      <c r="K955" s="7">
        <v>768</v>
      </c>
      <c r="L955" s="7">
        <v>11</v>
      </c>
      <c r="M955" s="7">
        <v>2010</v>
      </c>
      <c r="N955" s="7">
        <v>0</v>
      </c>
      <c r="O955" s="7">
        <v>0</v>
      </c>
      <c r="P955" s="7">
        <f>SUM(dane3[[#This Row],[RoomService]:[VRDeck]])</f>
        <v>2789</v>
      </c>
      <c r="Q955" t="s">
        <v>17593</v>
      </c>
      <c r="R955" t="b">
        <v>1</v>
      </c>
    </row>
    <row r="956" spans="1:18" x14ac:dyDescent="0.3">
      <c r="A956" t="s">
        <v>2616</v>
      </c>
      <c r="B956">
        <f>MID(dane3[[#This Row],[PassengerId]],1,4)+0</f>
        <v>1015</v>
      </c>
      <c r="C956" t="s">
        <v>19</v>
      </c>
      <c r="D956" t="b">
        <v>0</v>
      </c>
      <c r="E956" t="s">
        <v>2617</v>
      </c>
      <c r="F956" t="str">
        <f>MID($E956,1,1)</f>
        <v>F</v>
      </c>
      <c r="G956" t="str">
        <f>IFERROR(MID($E956,SEARCH("/",$E956,SEARCH("/",$E956)+1)+1,1),"")</f>
        <v>S</v>
      </c>
      <c r="H956" t="s">
        <v>16</v>
      </c>
      <c r="I956">
        <v>44</v>
      </c>
      <c r="J956" t="b">
        <v>0</v>
      </c>
      <c r="K956" s="7">
        <v>0</v>
      </c>
      <c r="L956" s="7">
        <v>131</v>
      </c>
      <c r="M956" s="7">
        <v>267</v>
      </c>
      <c r="N956" s="7">
        <v>554</v>
      </c>
      <c r="O956" s="7">
        <v>0</v>
      </c>
      <c r="P956" s="7">
        <f>SUM(dane3[[#This Row],[RoomService]:[VRDeck]])</f>
        <v>952</v>
      </c>
      <c r="Q956" t="s">
        <v>2618</v>
      </c>
      <c r="R956" t="b">
        <v>0</v>
      </c>
    </row>
    <row r="957" spans="1:18" x14ac:dyDescent="0.3">
      <c r="A957" t="s">
        <v>2619</v>
      </c>
      <c r="B957">
        <f>MID(dane3[[#This Row],[PassengerId]],1,4)+0</f>
        <v>1017</v>
      </c>
      <c r="C957" t="s">
        <v>19</v>
      </c>
      <c r="D957" t="b">
        <v>0</v>
      </c>
      <c r="E957" t="s">
        <v>2620</v>
      </c>
      <c r="F957" t="str">
        <f>MID($E957,1,1)</f>
        <v>F</v>
      </c>
      <c r="G957" t="str">
        <f>IFERROR(MID($E957,SEARCH("/",$E957,SEARCH("/",$E957)+1)+1,1),"")</f>
        <v>S</v>
      </c>
      <c r="H957" t="s">
        <v>16</v>
      </c>
      <c r="I957">
        <v>20</v>
      </c>
      <c r="J957" t="b">
        <v>0</v>
      </c>
      <c r="K957" s="7">
        <v>0</v>
      </c>
      <c r="L957" s="7">
        <v>15</v>
      </c>
      <c r="M957" s="7">
        <v>122</v>
      </c>
      <c r="N957" s="7">
        <v>1125</v>
      </c>
      <c r="O957" s="7">
        <v>0</v>
      </c>
      <c r="P957" s="7">
        <f>SUM(dane3[[#This Row],[RoomService]:[VRDeck]])</f>
        <v>1262</v>
      </c>
      <c r="Q957" t="s">
        <v>2621</v>
      </c>
      <c r="R957" t="b">
        <v>0</v>
      </c>
    </row>
    <row r="958" spans="1:18" x14ac:dyDescent="0.3">
      <c r="A958" t="s">
        <v>2622</v>
      </c>
      <c r="B958">
        <f>MID(dane3[[#This Row],[PassengerId]],1,4)+0</f>
        <v>1018</v>
      </c>
      <c r="C958" t="s">
        <v>19</v>
      </c>
      <c r="D958" t="b">
        <v>1</v>
      </c>
      <c r="E958" t="s">
        <v>2623</v>
      </c>
      <c r="F958" t="str">
        <f>MID($E958,1,1)</f>
        <v>G</v>
      </c>
      <c r="G958" t="str">
        <f>IFERROR(MID($E958,SEARCH("/",$E958,SEARCH("/",$E958)+1)+1,1),"")</f>
        <v>P</v>
      </c>
      <c r="H958" t="s">
        <v>16</v>
      </c>
      <c r="I958">
        <v>18</v>
      </c>
      <c r="J958" t="b">
        <v>0</v>
      </c>
      <c r="K958" s="7">
        <v>0</v>
      </c>
      <c r="L958" s="7">
        <v>0</v>
      </c>
      <c r="M958" s="7">
        <v>0</v>
      </c>
      <c r="N958" s="7">
        <v>0</v>
      </c>
      <c r="O958" s="7">
        <v>0</v>
      </c>
      <c r="P958" s="7">
        <f>SUM(dane3[[#This Row],[RoomService]:[VRDeck]])</f>
        <v>0</v>
      </c>
      <c r="Q958" t="s">
        <v>451</v>
      </c>
      <c r="R958" t="b">
        <v>1</v>
      </c>
    </row>
    <row r="959" spans="1:18" x14ac:dyDescent="0.3">
      <c r="A959" t="s">
        <v>21264</v>
      </c>
      <c r="B959">
        <f>MID(dane3[[#This Row],[PassengerId]],1,4)+0</f>
        <v>8306</v>
      </c>
      <c r="C959" t="s">
        <v>19</v>
      </c>
      <c r="D959" t="b">
        <v>0</v>
      </c>
      <c r="E959" t="s">
        <v>21260</v>
      </c>
      <c r="F959" t="str">
        <f>MID($E959,1,1)</f>
        <v>G</v>
      </c>
      <c r="G959" t="str">
        <f>IFERROR(MID($E959,SEARCH("/",$E959,SEARCH("/",$E959)+1)+1,1),"")</f>
        <v>P</v>
      </c>
      <c r="H959" t="s">
        <v>46</v>
      </c>
      <c r="I959">
        <v>41</v>
      </c>
      <c r="J959" t="b">
        <v>0</v>
      </c>
      <c r="K959" s="7">
        <v>836</v>
      </c>
      <c r="L959" s="7">
        <v>0</v>
      </c>
      <c r="M959" s="7">
        <v>0</v>
      </c>
      <c r="N959" s="7">
        <v>0</v>
      </c>
      <c r="O959" s="7">
        <v>49</v>
      </c>
      <c r="P959" s="7">
        <f>SUM(dane3[[#This Row],[RoomService]:[VRDeck]])</f>
        <v>885</v>
      </c>
      <c r="Q959" t="s">
        <v>21265</v>
      </c>
      <c r="R959" t="b">
        <v>0</v>
      </c>
    </row>
    <row r="960" spans="1:18" x14ac:dyDescent="0.3">
      <c r="A960" t="s">
        <v>20908</v>
      </c>
      <c r="B960">
        <f>MID(dane3[[#This Row],[PassengerId]],1,4)+0</f>
        <v>8165</v>
      </c>
      <c r="C960" t="s">
        <v>53</v>
      </c>
      <c r="D960" t="b">
        <v>0</v>
      </c>
      <c r="E960" t="s">
        <v>20909</v>
      </c>
      <c r="F960" t="str">
        <f>MID($E960,1,1)</f>
        <v>E</v>
      </c>
      <c r="G960" t="str">
        <f>IFERROR(MID($E960,SEARCH("/",$E960,SEARCH("/",$E960)+1)+1,1),"")</f>
        <v>P</v>
      </c>
      <c r="H960" t="s">
        <v>16</v>
      </c>
      <c r="I960">
        <v>30</v>
      </c>
      <c r="J960" t="b">
        <v>0</v>
      </c>
      <c r="K960" s="7">
        <v>279</v>
      </c>
      <c r="L960" s="7">
        <v>11</v>
      </c>
      <c r="M960" s="7">
        <v>40</v>
      </c>
      <c r="N960" s="7">
        <v>718</v>
      </c>
      <c r="O960" s="7">
        <v>0</v>
      </c>
      <c r="P960" s="7">
        <f>SUM(dane3[[#This Row],[RoomService]:[VRDeck]])</f>
        <v>1048</v>
      </c>
      <c r="Q960" t="s">
        <v>20910</v>
      </c>
      <c r="R960" t="b">
        <v>0</v>
      </c>
    </row>
    <row r="961" spans="1:18" x14ac:dyDescent="0.3">
      <c r="A961" t="s">
        <v>2630</v>
      </c>
      <c r="B961">
        <f>MID(dane3[[#This Row],[PassengerId]],1,4)+0</f>
        <v>1022</v>
      </c>
      <c r="C961" t="s">
        <v>19</v>
      </c>
      <c r="D961" t="b">
        <v>0</v>
      </c>
      <c r="E961" t="s">
        <v>39</v>
      </c>
      <c r="F961" t="s">
        <v>23764</v>
      </c>
      <c r="G961" t="str">
        <f>IFERROR(MID($E961,SEARCH("/",$E961,SEARCH("/",$E961)+1)+1,1),"")</f>
        <v/>
      </c>
      <c r="H961" t="s">
        <v>16</v>
      </c>
      <c r="I961">
        <v>15</v>
      </c>
      <c r="J961" t="b">
        <v>0</v>
      </c>
      <c r="K961" s="7">
        <v>48</v>
      </c>
      <c r="L961" s="7">
        <v>6</v>
      </c>
      <c r="M961" s="7">
        <v>0</v>
      </c>
      <c r="N961" s="7">
        <v>954</v>
      </c>
      <c r="O961" s="7">
        <v>0</v>
      </c>
      <c r="P961" s="7">
        <f>SUM(dane3[[#This Row],[RoomService]:[VRDeck]])</f>
        <v>1008</v>
      </c>
      <c r="Q961" t="s">
        <v>2631</v>
      </c>
      <c r="R961" t="b">
        <v>0</v>
      </c>
    </row>
    <row r="962" spans="1:18" x14ac:dyDescent="0.3">
      <c r="A962" t="s">
        <v>2632</v>
      </c>
      <c r="B962">
        <f>MID(dane3[[#This Row],[PassengerId]],1,4)+0</f>
        <v>1024</v>
      </c>
      <c r="C962" t="s">
        <v>19</v>
      </c>
      <c r="D962" t="b">
        <v>0</v>
      </c>
      <c r="E962" t="s">
        <v>2633</v>
      </c>
      <c r="F962" t="str">
        <f>MID($E962,1,1)</f>
        <v>F</v>
      </c>
      <c r="G962" t="str">
        <f>IFERROR(MID($E962,SEARCH("/",$E962,SEARCH("/",$E962)+1)+1,1),"")</f>
        <v>P</v>
      </c>
      <c r="H962" t="s">
        <v>46</v>
      </c>
      <c r="I962">
        <v>18</v>
      </c>
      <c r="J962" t="b">
        <v>0</v>
      </c>
      <c r="K962" s="7">
        <v>187</v>
      </c>
      <c r="L962" s="7">
        <v>12</v>
      </c>
      <c r="M962" s="7">
        <v>0</v>
      </c>
      <c r="N962" s="7">
        <v>1277</v>
      </c>
      <c r="O962" s="7">
        <v>0</v>
      </c>
      <c r="P962" s="7">
        <f>SUM(dane3[[#This Row],[RoomService]:[VRDeck]])</f>
        <v>1476</v>
      </c>
      <c r="Q962" t="s">
        <v>2634</v>
      </c>
      <c r="R962" t="b">
        <v>0</v>
      </c>
    </row>
    <row r="963" spans="1:18" x14ac:dyDescent="0.3">
      <c r="A963" t="s">
        <v>2635</v>
      </c>
      <c r="B963">
        <f>MID(dane3[[#This Row],[PassengerId]],1,4)+0</f>
        <v>1024</v>
      </c>
      <c r="C963" t="s">
        <v>19</v>
      </c>
      <c r="D963" t="b">
        <v>1</v>
      </c>
      <c r="E963" t="s">
        <v>2636</v>
      </c>
      <c r="F963" t="str">
        <f>MID($E963,1,1)</f>
        <v>G</v>
      </c>
      <c r="G963" t="str">
        <f>IFERROR(MID($E963,SEARCH("/",$E963,SEARCH("/",$E963)+1)+1,1),"")</f>
        <v>P</v>
      </c>
      <c r="H963" t="s">
        <v>16</v>
      </c>
      <c r="I963">
        <v>0</v>
      </c>
      <c r="J963" t="b">
        <v>0</v>
      </c>
      <c r="K963" s="7">
        <v>0</v>
      </c>
      <c r="L963" s="7">
        <v>0</v>
      </c>
      <c r="M963" s="7">
        <v>0</v>
      </c>
      <c r="N963" s="7">
        <v>0</v>
      </c>
      <c r="O963" s="7">
        <v>0</v>
      </c>
      <c r="P963" s="7">
        <f>SUM(dane3[[#This Row],[RoomService]:[VRDeck]])</f>
        <v>0</v>
      </c>
      <c r="Q963" t="s">
        <v>2637</v>
      </c>
      <c r="R963" t="b">
        <v>1</v>
      </c>
    </row>
    <row r="964" spans="1:18" x14ac:dyDescent="0.3">
      <c r="A964" t="s">
        <v>2638</v>
      </c>
      <c r="B964">
        <f>MID(dane3[[#This Row],[PassengerId]],1,4)+0</f>
        <v>1024</v>
      </c>
      <c r="C964" t="s">
        <v>19</v>
      </c>
      <c r="D964" t="b">
        <v>0</v>
      </c>
      <c r="E964" t="s">
        <v>2636</v>
      </c>
      <c r="F964" t="str">
        <f>MID($E964,1,1)</f>
        <v>G</v>
      </c>
      <c r="G964" t="str">
        <f>IFERROR(MID($E964,SEARCH("/",$E964,SEARCH("/",$E964)+1)+1,1),"")</f>
        <v>P</v>
      </c>
      <c r="H964" t="s">
        <v>46</v>
      </c>
      <c r="I964">
        <v>54</v>
      </c>
      <c r="J964" t="b">
        <v>0</v>
      </c>
      <c r="K964" s="7">
        <v>0</v>
      </c>
      <c r="L964" s="7">
        <v>5</v>
      </c>
      <c r="M964" s="7">
        <v>0</v>
      </c>
      <c r="N964" s="7">
        <v>594</v>
      </c>
      <c r="O964" s="7">
        <v>209</v>
      </c>
      <c r="P964" s="7">
        <f>SUM(dane3[[#This Row],[RoomService]:[VRDeck]])</f>
        <v>808</v>
      </c>
      <c r="Q964" t="s">
        <v>2639</v>
      </c>
      <c r="R964" t="b">
        <v>0</v>
      </c>
    </row>
    <row r="965" spans="1:18" x14ac:dyDescent="0.3">
      <c r="A965" t="s">
        <v>2640</v>
      </c>
      <c r="B965">
        <f>MID(dane3[[#This Row],[PassengerId]],1,4)+0</f>
        <v>1024</v>
      </c>
      <c r="C965" t="s">
        <v>19</v>
      </c>
      <c r="D965" t="b">
        <v>0</v>
      </c>
      <c r="E965" t="s">
        <v>2636</v>
      </c>
      <c r="F965" t="str">
        <f>MID($E965,1,1)</f>
        <v>G</v>
      </c>
      <c r="G965" t="str">
        <f>IFERROR(MID($E965,SEARCH("/",$E965,SEARCH("/",$E965)+1)+1,1),"")</f>
        <v>P</v>
      </c>
      <c r="H965" t="s">
        <v>46</v>
      </c>
      <c r="I965">
        <v>0</v>
      </c>
      <c r="J965" t="b">
        <v>0</v>
      </c>
      <c r="K965" s="7">
        <v>0</v>
      </c>
      <c r="L965" s="7">
        <v>0</v>
      </c>
      <c r="M965" s="7">
        <v>0</v>
      </c>
      <c r="N965" s="7">
        <v>0</v>
      </c>
      <c r="O965" s="7">
        <v>0</v>
      </c>
      <c r="P965" s="7">
        <f>SUM(dane3[[#This Row],[RoomService]:[VRDeck]])</f>
        <v>0</v>
      </c>
      <c r="Q965" t="s">
        <v>2641</v>
      </c>
      <c r="R965" t="b">
        <v>0</v>
      </c>
    </row>
    <row r="966" spans="1:18" x14ac:dyDescent="0.3">
      <c r="A966" t="s">
        <v>2642</v>
      </c>
      <c r="B966">
        <f>MID(dane3[[#This Row],[PassengerId]],1,4)+0</f>
        <v>1025</v>
      </c>
      <c r="C966" t="s">
        <v>19</v>
      </c>
      <c r="D966" t="b">
        <v>0</v>
      </c>
      <c r="E966" t="s">
        <v>2643</v>
      </c>
      <c r="F966" t="str">
        <f>MID($E966,1,1)</f>
        <v>F</v>
      </c>
      <c r="G966" t="str">
        <f>IFERROR(MID($E966,SEARCH("/",$E966,SEARCH("/",$E966)+1)+1,1),"")</f>
        <v>P</v>
      </c>
      <c r="H966" t="s">
        <v>16</v>
      </c>
      <c r="I966">
        <v>20</v>
      </c>
      <c r="J966" t="b">
        <v>0</v>
      </c>
      <c r="K966" s="7">
        <v>759</v>
      </c>
      <c r="L966" s="7">
        <v>0</v>
      </c>
      <c r="M966" s="7">
        <v>106</v>
      </c>
      <c r="N966" s="7">
        <v>202</v>
      </c>
      <c r="O966" s="7">
        <v>0</v>
      </c>
      <c r="P966" s="7">
        <f>SUM(dane3[[#This Row],[RoomService]:[VRDeck]])</f>
        <v>1067</v>
      </c>
      <c r="Q966" t="s">
        <v>2644</v>
      </c>
      <c r="R966" t="b">
        <v>0</v>
      </c>
    </row>
    <row r="967" spans="1:18" x14ac:dyDescent="0.3">
      <c r="A967" t="s">
        <v>2645</v>
      </c>
      <c r="B967">
        <f>MID(dane3[[#This Row],[PassengerId]],1,4)+0</f>
        <v>1026</v>
      </c>
      <c r="C967" t="s">
        <v>19</v>
      </c>
      <c r="D967" t="b">
        <v>1</v>
      </c>
      <c r="E967" t="s">
        <v>2646</v>
      </c>
      <c r="F967" t="str">
        <f>MID($E967,1,1)</f>
        <v>G</v>
      </c>
      <c r="G967" t="str">
        <f>IFERROR(MID($E967,SEARCH("/",$E967,SEARCH("/",$E967)+1)+1,1),"")</f>
        <v>S</v>
      </c>
      <c r="H967" t="s">
        <v>16</v>
      </c>
      <c r="I967">
        <v>21</v>
      </c>
      <c r="J967" t="b">
        <v>0</v>
      </c>
      <c r="K967" s="7">
        <v>0</v>
      </c>
      <c r="L967" s="7">
        <v>0</v>
      </c>
      <c r="M967" s="7">
        <v>0</v>
      </c>
      <c r="N967" s="7">
        <v>0</v>
      </c>
      <c r="O967" s="7">
        <v>0</v>
      </c>
      <c r="P967" s="7">
        <f>SUM(dane3[[#This Row],[RoomService]:[VRDeck]])</f>
        <v>0</v>
      </c>
      <c r="Q967" t="s">
        <v>2647</v>
      </c>
      <c r="R967" t="b">
        <v>0</v>
      </c>
    </row>
    <row r="968" spans="1:18" x14ac:dyDescent="0.3">
      <c r="A968" t="s">
        <v>1087</v>
      </c>
      <c r="B968">
        <f>MID(dane3[[#This Row],[PassengerId]],1,4)+0</f>
        <v>432</v>
      </c>
      <c r="C968" t="s">
        <v>53</v>
      </c>
      <c r="D968" t="b">
        <v>0</v>
      </c>
      <c r="E968" t="s">
        <v>1088</v>
      </c>
      <c r="F968" t="str">
        <f>MID($E968,1,1)</f>
        <v>F</v>
      </c>
      <c r="G968" t="str">
        <f>IFERROR(MID($E968,SEARCH("/",$E968,SEARCH("/",$E968)+1)+1,1),"")</f>
        <v>S</v>
      </c>
      <c r="H968" t="s">
        <v>16</v>
      </c>
      <c r="I968">
        <v>17</v>
      </c>
      <c r="J968" t="b">
        <v>0</v>
      </c>
      <c r="K968" s="7">
        <v>1483</v>
      </c>
      <c r="L968" s="7">
        <v>10</v>
      </c>
      <c r="M968" s="7">
        <v>0</v>
      </c>
      <c r="N968" s="7">
        <v>0</v>
      </c>
      <c r="O968" s="7">
        <v>0</v>
      </c>
      <c r="P968" s="7">
        <f>SUM(dane3[[#This Row],[RoomService]:[VRDeck]])</f>
        <v>1493</v>
      </c>
      <c r="Q968" t="s">
        <v>1089</v>
      </c>
      <c r="R968" t="b">
        <v>0</v>
      </c>
    </row>
    <row r="969" spans="1:18" x14ac:dyDescent="0.3">
      <c r="A969" t="s">
        <v>4955</v>
      </c>
      <c r="B969">
        <f>MID(dane3[[#This Row],[PassengerId]],1,4)+0</f>
        <v>1939</v>
      </c>
      <c r="C969" t="s">
        <v>53</v>
      </c>
      <c r="D969" t="b">
        <v>0</v>
      </c>
      <c r="E969" t="s">
        <v>4956</v>
      </c>
      <c r="F969" t="str">
        <f>MID($E969,1,1)</f>
        <v>D</v>
      </c>
      <c r="G969" t="str">
        <f>IFERROR(MID($E969,SEARCH("/",$E969,SEARCH("/",$E969)+1)+1,1),"")</f>
        <v>P</v>
      </c>
      <c r="H969" t="s">
        <v>16</v>
      </c>
      <c r="I969">
        <v>13</v>
      </c>
      <c r="J969" t="b">
        <v>0</v>
      </c>
      <c r="K969" s="7">
        <v>3037</v>
      </c>
      <c r="L969" s="7">
        <v>10</v>
      </c>
      <c r="M969" s="7">
        <v>43</v>
      </c>
      <c r="N969" s="7">
        <v>0</v>
      </c>
      <c r="O969" s="7">
        <v>0</v>
      </c>
      <c r="P969" s="7">
        <f>SUM(dane3[[#This Row],[RoomService]:[VRDeck]])</f>
        <v>3090</v>
      </c>
      <c r="Q969" t="s">
        <v>4957</v>
      </c>
      <c r="R969" t="b">
        <v>0</v>
      </c>
    </row>
    <row r="970" spans="1:18" x14ac:dyDescent="0.3">
      <c r="A970" t="s">
        <v>5353</v>
      </c>
      <c r="B970">
        <f>MID(dane3[[#This Row],[PassengerId]],1,4)+0</f>
        <v>2096</v>
      </c>
      <c r="C970" t="s">
        <v>53</v>
      </c>
      <c r="D970" t="b">
        <v>0</v>
      </c>
      <c r="E970" t="s">
        <v>5354</v>
      </c>
      <c r="F970" t="str">
        <f>MID($E970,1,1)</f>
        <v>F</v>
      </c>
      <c r="G970" t="str">
        <f>IFERROR(MID($E970,SEARCH("/",$E970,SEARCH("/",$E970)+1)+1,1),"")</f>
        <v>S</v>
      </c>
      <c r="H970" t="s">
        <v>16</v>
      </c>
      <c r="I970">
        <v>29</v>
      </c>
      <c r="J970" t="b">
        <v>0</v>
      </c>
      <c r="K970" s="7">
        <v>216</v>
      </c>
      <c r="L970" s="7">
        <v>10</v>
      </c>
      <c r="M970" s="7">
        <v>611</v>
      </c>
      <c r="N970" s="7">
        <v>594</v>
      </c>
      <c r="O970" s="7">
        <v>0</v>
      </c>
      <c r="P970" s="7">
        <f>SUM(dane3[[#This Row],[RoomService]:[VRDeck]])</f>
        <v>1431</v>
      </c>
      <c r="Q970" t="s">
        <v>5355</v>
      </c>
      <c r="R970" t="b">
        <v>0</v>
      </c>
    </row>
    <row r="971" spans="1:18" x14ac:dyDescent="0.3">
      <c r="A971" t="s">
        <v>14225</v>
      </c>
      <c r="B971">
        <f>MID(dane3[[#This Row],[PassengerId]],1,4)+0</f>
        <v>5552</v>
      </c>
      <c r="C971" t="s">
        <v>53</v>
      </c>
      <c r="D971" t="b">
        <v>0</v>
      </c>
      <c r="E971" t="s">
        <v>14221</v>
      </c>
      <c r="F971" t="str">
        <f>MID($E971,1,1)</f>
        <v>F</v>
      </c>
      <c r="G971" t="str">
        <f>IFERROR(MID($E971,SEARCH("/",$E971,SEARCH("/",$E971)+1)+1,1),"")</f>
        <v>P</v>
      </c>
      <c r="H971" t="s">
        <v>16</v>
      </c>
      <c r="I971">
        <v>60</v>
      </c>
      <c r="J971" t="b">
        <v>0</v>
      </c>
      <c r="K971" s="7">
        <v>51</v>
      </c>
      <c r="L971" s="7">
        <v>10</v>
      </c>
      <c r="M971" s="7">
        <v>754</v>
      </c>
      <c r="N971" s="7">
        <v>1412</v>
      </c>
      <c r="O971" s="7">
        <v>137</v>
      </c>
      <c r="P971" s="7">
        <f>SUM(dane3[[#This Row],[RoomService]:[VRDeck]])</f>
        <v>2364</v>
      </c>
      <c r="Q971" t="s">
        <v>14226</v>
      </c>
      <c r="R971" t="b">
        <v>0</v>
      </c>
    </row>
    <row r="972" spans="1:18" x14ac:dyDescent="0.3">
      <c r="A972" t="s">
        <v>23200</v>
      </c>
      <c r="B972">
        <f>MID(dane3[[#This Row],[PassengerId]],1,4)+0</f>
        <v>9072</v>
      </c>
      <c r="C972" t="s">
        <v>53</v>
      </c>
      <c r="D972" t="b">
        <v>0</v>
      </c>
      <c r="E972" t="s">
        <v>23196</v>
      </c>
      <c r="F972" t="str">
        <f>MID($E972,1,1)</f>
        <v>F</v>
      </c>
      <c r="G972" t="str">
        <f>IFERROR(MID($E972,SEARCH("/",$E972,SEARCH("/",$E972)+1)+1,1),"")</f>
        <v>S</v>
      </c>
      <c r="H972" t="s">
        <v>16</v>
      </c>
      <c r="I972">
        <v>23</v>
      </c>
      <c r="J972" t="b">
        <v>0</v>
      </c>
      <c r="K972" s="7">
        <v>455</v>
      </c>
      <c r="L972" s="7">
        <v>10</v>
      </c>
      <c r="M972" s="7">
        <v>591</v>
      </c>
      <c r="N972" s="7">
        <v>232</v>
      </c>
      <c r="O972" s="7">
        <v>0</v>
      </c>
      <c r="P972" s="7">
        <f>SUM(dane3[[#This Row],[RoomService]:[VRDeck]])</f>
        <v>1288</v>
      </c>
      <c r="Q972" t="s">
        <v>23201</v>
      </c>
      <c r="R972" t="b">
        <v>0</v>
      </c>
    </row>
    <row r="973" spans="1:18" x14ac:dyDescent="0.3">
      <c r="A973" t="s">
        <v>2660</v>
      </c>
      <c r="B973">
        <f>MID(dane3[[#This Row],[PassengerId]],1,4)+0</f>
        <v>1030</v>
      </c>
      <c r="C973" t="s">
        <v>19</v>
      </c>
      <c r="D973" t="b">
        <v>0</v>
      </c>
      <c r="E973" t="s">
        <v>2661</v>
      </c>
      <c r="F973" t="str">
        <f>MID($E973,1,1)</f>
        <v>F</v>
      </c>
      <c r="G973" t="str">
        <f>IFERROR(MID($E973,SEARCH("/",$E973,SEARCH("/",$E973)+1)+1,1),"")</f>
        <v>P</v>
      </c>
      <c r="H973" t="s">
        <v>16</v>
      </c>
      <c r="I973">
        <v>23</v>
      </c>
      <c r="J973" t="b">
        <v>0</v>
      </c>
      <c r="K973" s="7">
        <v>1081</v>
      </c>
      <c r="L973" s="7">
        <v>0</v>
      </c>
      <c r="M973" s="7">
        <v>0</v>
      </c>
      <c r="N973" s="7">
        <v>0</v>
      </c>
      <c r="O973" s="7">
        <v>7</v>
      </c>
      <c r="P973" s="7">
        <f>SUM(dane3[[#This Row],[RoomService]:[VRDeck]])</f>
        <v>1088</v>
      </c>
      <c r="Q973" t="s">
        <v>2662</v>
      </c>
      <c r="R973" t="b">
        <v>0</v>
      </c>
    </row>
    <row r="974" spans="1:18" x14ac:dyDescent="0.3">
      <c r="A974" t="s">
        <v>2663</v>
      </c>
      <c r="B974">
        <f>MID(dane3[[#This Row],[PassengerId]],1,4)+0</f>
        <v>1031</v>
      </c>
      <c r="C974" t="s">
        <v>19</v>
      </c>
      <c r="D974" t="b">
        <v>0</v>
      </c>
      <c r="E974" t="s">
        <v>2664</v>
      </c>
      <c r="F974" t="str">
        <f>MID($E974,1,1)</f>
        <v>F</v>
      </c>
      <c r="G974" t="str">
        <f>IFERROR(MID($E974,SEARCH("/",$E974,SEARCH("/",$E974)+1)+1,1),"")</f>
        <v>S</v>
      </c>
      <c r="H974" t="s">
        <v>16</v>
      </c>
      <c r="I974">
        <v>14</v>
      </c>
      <c r="J974" t="b">
        <v>0</v>
      </c>
      <c r="K974" s="7">
        <v>756</v>
      </c>
      <c r="L974" s="7">
        <v>84</v>
      </c>
      <c r="M974" s="7">
        <v>0</v>
      </c>
      <c r="N974" s="7">
        <v>8</v>
      </c>
      <c r="O974" s="7">
        <v>99</v>
      </c>
      <c r="P974" s="7">
        <f>SUM(dane3[[#This Row],[RoomService]:[VRDeck]])</f>
        <v>947</v>
      </c>
      <c r="Q974" t="s">
        <v>2665</v>
      </c>
      <c r="R974" t="b">
        <v>0</v>
      </c>
    </row>
    <row r="975" spans="1:18" x14ac:dyDescent="0.3">
      <c r="A975" t="s">
        <v>2666</v>
      </c>
      <c r="B975">
        <f>MID(dane3[[#This Row],[PassengerId]],1,4)+0</f>
        <v>1032</v>
      </c>
      <c r="C975" t="s">
        <v>19</v>
      </c>
      <c r="D975" t="b">
        <v>1</v>
      </c>
      <c r="E975" t="s">
        <v>2667</v>
      </c>
      <c r="F975" t="str">
        <f>MID($E975,1,1)</f>
        <v>G</v>
      </c>
      <c r="G975" t="str">
        <f>IFERROR(MID($E975,SEARCH("/",$E975,SEARCH("/",$E975)+1)+1,1),"")</f>
        <v>P</v>
      </c>
      <c r="H975" t="s">
        <v>32</v>
      </c>
      <c r="I975">
        <v>25</v>
      </c>
      <c r="J975" t="b">
        <v>0</v>
      </c>
      <c r="K975" s="7">
        <v>0</v>
      </c>
      <c r="L975" s="7">
        <v>0</v>
      </c>
      <c r="M975" s="7">
        <v>0</v>
      </c>
      <c r="N975" s="7">
        <v>0</v>
      </c>
      <c r="O975" s="7">
        <v>0</v>
      </c>
      <c r="P975" s="7">
        <f>SUM(dane3[[#This Row],[RoomService]:[VRDeck]])</f>
        <v>0</v>
      </c>
      <c r="Q975" t="s">
        <v>2668</v>
      </c>
      <c r="R975" t="b">
        <v>0</v>
      </c>
    </row>
    <row r="976" spans="1:18" x14ac:dyDescent="0.3">
      <c r="A976" t="s">
        <v>2669</v>
      </c>
      <c r="B976">
        <f>MID(dane3[[#This Row],[PassengerId]],1,4)+0</f>
        <v>1033</v>
      </c>
      <c r="C976" t="s">
        <v>19</v>
      </c>
      <c r="D976" t="b">
        <v>1</v>
      </c>
      <c r="E976" t="s">
        <v>2670</v>
      </c>
      <c r="F976" t="str">
        <f>MID($E976,1,1)</f>
        <v>G</v>
      </c>
      <c r="G976" t="str">
        <f>IFERROR(MID($E976,SEARCH("/",$E976,SEARCH("/",$E976)+1)+1,1),"")</f>
        <v>P</v>
      </c>
      <c r="H976" t="s">
        <v>16</v>
      </c>
      <c r="I976">
        <v>61</v>
      </c>
      <c r="J976" t="b">
        <v>0</v>
      </c>
      <c r="K976" s="7">
        <v>0</v>
      </c>
      <c r="L976" s="7">
        <v>0</v>
      </c>
      <c r="M976" s="7">
        <v>0</v>
      </c>
      <c r="N976" s="7">
        <v>0</v>
      </c>
      <c r="O976" s="7">
        <v>0</v>
      </c>
      <c r="P976" s="7">
        <f>SUM(dane3[[#This Row],[RoomService]:[VRDeck]])</f>
        <v>0</v>
      </c>
      <c r="Q976" t="s">
        <v>2671</v>
      </c>
      <c r="R976" t="b">
        <v>1</v>
      </c>
    </row>
    <row r="977" spans="1:18" x14ac:dyDescent="0.3">
      <c r="A977" t="s">
        <v>2672</v>
      </c>
      <c r="B977">
        <f>MID(dane3[[#This Row],[PassengerId]],1,4)+0</f>
        <v>1034</v>
      </c>
      <c r="C977" t="s">
        <v>19</v>
      </c>
      <c r="D977" t="b">
        <v>0</v>
      </c>
      <c r="E977" t="s">
        <v>2673</v>
      </c>
      <c r="F977" t="str">
        <f>MID($E977,1,1)</f>
        <v>G</v>
      </c>
      <c r="G977" t="str">
        <f>IFERROR(MID($E977,SEARCH("/",$E977,SEARCH("/",$E977)+1)+1,1),"")</f>
        <v>P</v>
      </c>
      <c r="H977" t="s">
        <v>16</v>
      </c>
      <c r="I977">
        <v>31</v>
      </c>
      <c r="J977" t="b">
        <v>0</v>
      </c>
      <c r="K977" s="7">
        <v>0</v>
      </c>
      <c r="L977" s="7">
        <v>0</v>
      </c>
      <c r="M977" s="7">
        <v>0</v>
      </c>
      <c r="N977" s="7">
        <v>675</v>
      </c>
      <c r="O977" s="7">
        <v>213</v>
      </c>
      <c r="P977" s="7">
        <f>SUM(dane3[[#This Row],[RoomService]:[VRDeck]])</f>
        <v>888</v>
      </c>
      <c r="Q977" t="s">
        <v>2674</v>
      </c>
      <c r="R977" t="b">
        <v>0</v>
      </c>
    </row>
    <row r="978" spans="1:18" x14ac:dyDescent="0.3">
      <c r="A978" t="s">
        <v>6602</v>
      </c>
      <c r="B978">
        <f>MID(dane3[[#This Row],[PassengerId]],1,4)+0</f>
        <v>2592</v>
      </c>
      <c r="C978" t="s">
        <v>53</v>
      </c>
      <c r="D978" t="b">
        <v>0</v>
      </c>
      <c r="E978" t="s">
        <v>6600</v>
      </c>
      <c r="F978" t="str">
        <f>MID($E978,1,1)</f>
        <v>D</v>
      </c>
      <c r="G978" t="str">
        <f>IFERROR(MID($E978,SEARCH("/",$E978,SEARCH("/",$E978)+1)+1,1),"")</f>
        <v>P</v>
      </c>
      <c r="H978" t="s">
        <v>16</v>
      </c>
      <c r="I978">
        <v>18</v>
      </c>
      <c r="J978" t="b">
        <v>0</v>
      </c>
      <c r="K978" s="7">
        <v>1102</v>
      </c>
      <c r="L978" s="7">
        <v>9</v>
      </c>
      <c r="M978" s="7">
        <v>2628</v>
      </c>
      <c r="N978" s="7">
        <v>0</v>
      </c>
      <c r="O978" s="7">
        <v>0</v>
      </c>
      <c r="P978" s="7">
        <f>SUM(dane3[[#This Row],[RoomService]:[VRDeck]])</f>
        <v>3739</v>
      </c>
      <c r="Q978" t="s">
        <v>6603</v>
      </c>
      <c r="R978" t="b">
        <v>0</v>
      </c>
    </row>
    <row r="979" spans="1:18" x14ac:dyDescent="0.3">
      <c r="A979" t="s">
        <v>2678</v>
      </c>
      <c r="B979">
        <f>MID(dane3[[#This Row],[PassengerId]],1,4)+0</f>
        <v>1036</v>
      </c>
      <c r="C979" t="s">
        <v>19</v>
      </c>
      <c r="D979" t="b">
        <v>1</v>
      </c>
      <c r="E979" t="s">
        <v>2679</v>
      </c>
      <c r="F979" t="str">
        <f>MID($E979,1,1)</f>
        <v>G</v>
      </c>
      <c r="G979" t="str">
        <f>IFERROR(MID($E979,SEARCH("/",$E979,SEARCH("/",$E979)+1)+1,1),"")</f>
        <v>S</v>
      </c>
      <c r="H979" t="s">
        <v>32</v>
      </c>
      <c r="I979">
        <v>24</v>
      </c>
      <c r="J979" t="b">
        <v>0</v>
      </c>
      <c r="K979" s="7">
        <v>0</v>
      </c>
      <c r="L979" s="7">
        <v>0</v>
      </c>
      <c r="M979" s="7">
        <v>0</v>
      </c>
      <c r="N979" s="7">
        <v>0</v>
      </c>
      <c r="O979" s="7">
        <v>0</v>
      </c>
      <c r="P979" s="7">
        <f>SUM(dane3[[#This Row],[RoomService]:[VRDeck]])</f>
        <v>0</v>
      </c>
      <c r="Q979" t="s">
        <v>2680</v>
      </c>
      <c r="R979" t="b">
        <v>1</v>
      </c>
    </row>
    <row r="980" spans="1:18" x14ac:dyDescent="0.3">
      <c r="A980" t="s">
        <v>2681</v>
      </c>
      <c r="B980">
        <f>MID(dane3[[#This Row],[PassengerId]],1,4)+0</f>
        <v>1038</v>
      </c>
      <c r="C980" t="s">
        <v>19</v>
      </c>
      <c r="D980" t="b">
        <v>0</v>
      </c>
      <c r="E980" t="s">
        <v>2682</v>
      </c>
      <c r="F980" t="str">
        <f>MID($E980,1,1)</f>
        <v>G</v>
      </c>
      <c r="G980" t="str">
        <f>IFERROR(MID($E980,SEARCH("/",$E980,SEARCH("/",$E980)+1)+1,1),"")</f>
        <v>S</v>
      </c>
      <c r="H980" t="s">
        <v>16</v>
      </c>
      <c r="I980">
        <v>47</v>
      </c>
      <c r="J980" t="b">
        <v>0</v>
      </c>
      <c r="K980" s="7">
        <v>0</v>
      </c>
      <c r="L980" s="7">
        <v>306</v>
      </c>
      <c r="M980" s="7">
        <v>84</v>
      </c>
      <c r="N980" s="7">
        <v>499</v>
      </c>
      <c r="O980" s="7">
        <v>0</v>
      </c>
      <c r="P980" s="7">
        <f>SUM(dane3[[#This Row],[RoomService]:[VRDeck]])</f>
        <v>889</v>
      </c>
      <c r="Q980" t="s">
        <v>2683</v>
      </c>
      <c r="R980" t="b">
        <v>0</v>
      </c>
    </row>
    <row r="981" spans="1:18" x14ac:dyDescent="0.3">
      <c r="A981" t="s">
        <v>2684</v>
      </c>
      <c r="B981">
        <f>MID(dane3[[#This Row],[PassengerId]],1,4)+0</f>
        <v>1040</v>
      </c>
      <c r="C981" t="s">
        <v>19</v>
      </c>
      <c r="D981" t="b">
        <v>0</v>
      </c>
      <c r="E981" t="s">
        <v>2685</v>
      </c>
      <c r="F981" t="str">
        <f>MID($E981,1,1)</f>
        <v>G</v>
      </c>
      <c r="G981" t="str">
        <f>IFERROR(MID($E981,SEARCH("/",$E981,SEARCH("/",$E981)+1)+1,1),"")</f>
        <v>S</v>
      </c>
      <c r="H981" t="s">
        <v>32</v>
      </c>
      <c r="I981">
        <v>15</v>
      </c>
      <c r="J981" t="b">
        <v>0</v>
      </c>
      <c r="K981" s="7">
        <v>521</v>
      </c>
      <c r="L981" s="7">
        <v>162</v>
      </c>
      <c r="M981" s="7">
        <v>62</v>
      </c>
      <c r="N981" s="7">
        <v>5</v>
      </c>
      <c r="O981" s="7">
        <v>0</v>
      </c>
      <c r="P981" s="7">
        <f>SUM(dane3[[#This Row],[RoomService]:[VRDeck]])</f>
        <v>750</v>
      </c>
      <c r="Q981" t="s">
        <v>2686</v>
      </c>
      <c r="R981" t="b">
        <v>1</v>
      </c>
    </row>
    <row r="982" spans="1:18" x14ac:dyDescent="0.3">
      <c r="A982" t="s">
        <v>2687</v>
      </c>
      <c r="B982">
        <f>MID(dane3[[#This Row],[PassengerId]],1,4)+0</f>
        <v>1041</v>
      </c>
      <c r="C982" t="s">
        <v>14</v>
      </c>
      <c r="D982" t="b">
        <v>1</v>
      </c>
      <c r="E982" t="s">
        <v>39</v>
      </c>
      <c r="F982" t="s">
        <v>23760</v>
      </c>
      <c r="G982" t="str">
        <f>IFERROR(MID($E982,SEARCH("/",$E982,SEARCH("/",$E982)+1)+1,1),"")</f>
        <v/>
      </c>
      <c r="H982" t="s">
        <v>16</v>
      </c>
      <c r="I982">
        <v>46</v>
      </c>
      <c r="J982" t="b">
        <v>0</v>
      </c>
      <c r="K982" s="7">
        <v>0</v>
      </c>
      <c r="L982" s="7">
        <v>0</v>
      </c>
      <c r="M982" s="7">
        <v>0</v>
      </c>
      <c r="N982" s="7">
        <v>0</v>
      </c>
      <c r="O982" s="7">
        <v>0</v>
      </c>
      <c r="P982" s="7">
        <f>SUM(dane3[[#This Row],[RoomService]:[VRDeck]])</f>
        <v>0</v>
      </c>
      <c r="Q982" t="s">
        <v>2688</v>
      </c>
      <c r="R982" t="b">
        <v>1</v>
      </c>
    </row>
    <row r="983" spans="1:18" x14ac:dyDescent="0.3">
      <c r="A983" t="s">
        <v>2689</v>
      </c>
      <c r="B983">
        <f>MID(dane3[[#This Row],[PassengerId]],1,4)+0</f>
        <v>1043</v>
      </c>
      <c r="C983" t="s">
        <v>19</v>
      </c>
      <c r="D983" t="b">
        <v>0</v>
      </c>
      <c r="E983" t="s">
        <v>2690</v>
      </c>
      <c r="F983" t="str">
        <f>MID($E983,1,1)</f>
        <v>F</v>
      </c>
      <c r="G983" t="str">
        <f>IFERROR(MID($E983,SEARCH("/",$E983,SEARCH("/",$E983)+1)+1,1),"")</f>
        <v>P</v>
      </c>
      <c r="H983" t="s">
        <v>16</v>
      </c>
      <c r="I983">
        <v>49</v>
      </c>
      <c r="J983" t="b">
        <v>0</v>
      </c>
      <c r="K983" s="7">
        <v>0</v>
      </c>
      <c r="L983" s="7">
        <v>0</v>
      </c>
      <c r="M983" s="7">
        <v>1526</v>
      </c>
      <c r="N983" s="7">
        <v>960</v>
      </c>
      <c r="O983" s="7">
        <v>0</v>
      </c>
      <c r="P983" s="7">
        <f>SUM(dane3[[#This Row],[RoomService]:[VRDeck]])</f>
        <v>2486</v>
      </c>
      <c r="Q983" t="s">
        <v>2691</v>
      </c>
      <c r="R983" t="b">
        <v>0</v>
      </c>
    </row>
    <row r="984" spans="1:18" x14ac:dyDescent="0.3">
      <c r="A984" t="s">
        <v>2692</v>
      </c>
      <c r="B984">
        <f>MID(dane3[[#This Row],[PassengerId]],1,4)+0</f>
        <v>1045</v>
      </c>
      <c r="C984" t="s">
        <v>14</v>
      </c>
      <c r="D984" t="b">
        <v>0</v>
      </c>
      <c r="E984" t="s">
        <v>2693</v>
      </c>
      <c r="F984" t="str">
        <f>MID($E984,1,1)</f>
        <v>C</v>
      </c>
      <c r="G984" t="str">
        <f>IFERROR(MID($E984,SEARCH("/",$E984,SEARCH("/",$E984)+1)+1,1),"")</f>
        <v>P</v>
      </c>
      <c r="H984" t="s">
        <v>16</v>
      </c>
      <c r="I984">
        <v>37</v>
      </c>
      <c r="J984" t="b">
        <v>0</v>
      </c>
      <c r="K984" s="7">
        <v>0</v>
      </c>
      <c r="L984" s="7">
        <v>0</v>
      </c>
      <c r="M984" s="7">
        <v>0</v>
      </c>
      <c r="N984" s="7">
        <v>0</v>
      </c>
      <c r="O984" s="7">
        <v>0</v>
      </c>
      <c r="P984" s="7">
        <f>SUM(dane3[[#This Row],[RoomService]:[VRDeck]])</f>
        <v>0</v>
      </c>
      <c r="Q984" t="s">
        <v>2694</v>
      </c>
      <c r="R984" t="b">
        <v>0</v>
      </c>
    </row>
    <row r="985" spans="1:18" x14ac:dyDescent="0.3">
      <c r="A985" t="s">
        <v>2695</v>
      </c>
      <c r="B985">
        <f>MID(dane3[[#This Row],[PassengerId]],1,4)+0</f>
        <v>1045</v>
      </c>
      <c r="C985" t="s">
        <v>14</v>
      </c>
      <c r="D985" t="b">
        <v>0</v>
      </c>
      <c r="E985" t="s">
        <v>2693</v>
      </c>
      <c r="F985" t="str">
        <f>MID($E985,1,1)</f>
        <v>C</v>
      </c>
      <c r="G985" t="str">
        <f>IFERROR(MID($E985,SEARCH("/",$E985,SEARCH("/",$E985)+1)+1,1),"")</f>
        <v>P</v>
      </c>
      <c r="H985" t="s">
        <v>16</v>
      </c>
      <c r="I985">
        <v>44</v>
      </c>
      <c r="J985" t="b">
        <v>0</v>
      </c>
      <c r="K985" s="7">
        <v>0</v>
      </c>
      <c r="L985" s="7">
        <v>2349</v>
      </c>
      <c r="M985" s="7">
        <v>7</v>
      </c>
      <c r="N985" s="7">
        <v>815</v>
      </c>
      <c r="O985" s="7">
        <v>10896</v>
      </c>
      <c r="P985" s="7">
        <f>SUM(dane3[[#This Row],[RoomService]:[VRDeck]])</f>
        <v>14067</v>
      </c>
      <c r="Q985" t="s">
        <v>2696</v>
      </c>
      <c r="R985" t="b">
        <v>0</v>
      </c>
    </row>
    <row r="986" spans="1:18" x14ac:dyDescent="0.3">
      <c r="A986" t="s">
        <v>2697</v>
      </c>
      <c r="B986">
        <f>MID(dane3[[#This Row],[PassengerId]],1,4)+0</f>
        <v>1046</v>
      </c>
      <c r="C986" t="s">
        <v>19</v>
      </c>
      <c r="D986" t="b">
        <v>0</v>
      </c>
      <c r="E986" t="s">
        <v>2698</v>
      </c>
      <c r="F986" t="str">
        <f>MID($E986,1,1)</f>
        <v>F</v>
      </c>
      <c r="G986" t="str">
        <f>IFERROR(MID($E986,SEARCH("/",$E986,SEARCH("/",$E986)+1)+1,1),"")</f>
        <v>S</v>
      </c>
      <c r="H986" t="s">
        <v>16</v>
      </c>
      <c r="I986">
        <v>16</v>
      </c>
      <c r="J986" t="b">
        <v>0</v>
      </c>
      <c r="K986" s="7">
        <v>507</v>
      </c>
      <c r="L986" s="7">
        <v>0</v>
      </c>
      <c r="M986" s="7">
        <v>0</v>
      </c>
      <c r="N986" s="7">
        <v>0</v>
      </c>
      <c r="O986" s="7">
        <v>0</v>
      </c>
      <c r="P986" s="7">
        <f>SUM(dane3[[#This Row],[RoomService]:[VRDeck]])</f>
        <v>507</v>
      </c>
      <c r="Q986" t="s">
        <v>2699</v>
      </c>
      <c r="R986" t="b">
        <v>0</v>
      </c>
    </row>
    <row r="987" spans="1:18" x14ac:dyDescent="0.3">
      <c r="A987" t="s">
        <v>2700</v>
      </c>
      <c r="B987">
        <f>MID(dane3[[#This Row],[PassengerId]],1,4)+0</f>
        <v>1047</v>
      </c>
      <c r="C987" t="s">
        <v>19</v>
      </c>
      <c r="D987" t="b">
        <v>1</v>
      </c>
      <c r="E987" t="s">
        <v>2701</v>
      </c>
      <c r="F987" t="str">
        <f>MID($E987,1,1)</f>
        <v>G</v>
      </c>
      <c r="G987" t="str">
        <f>IFERROR(MID($E987,SEARCH("/",$E987,SEARCH("/",$E987)+1)+1,1),"")</f>
        <v>P</v>
      </c>
      <c r="H987" t="s">
        <v>16</v>
      </c>
      <c r="I987">
        <v>58</v>
      </c>
      <c r="J987" t="b">
        <v>0</v>
      </c>
      <c r="K987" s="7">
        <v>0</v>
      </c>
      <c r="L987" s="7">
        <v>0</v>
      </c>
      <c r="M987" s="7">
        <v>0</v>
      </c>
      <c r="N987" s="7">
        <v>0</v>
      </c>
      <c r="O987" s="7">
        <v>0</v>
      </c>
      <c r="P987" s="7">
        <f>SUM(dane3[[#This Row],[RoomService]:[VRDeck]])</f>
        <v>0</v>
      </c>
      <c r="Q987" t="s">
        <v>23799</v>
      </c>
      <c r="R987" t="b">
        <v>1</v>
      </c>
    </row>
    <row r="988" spans="1:18" x14ac:dyDescent="0.3">
      <c r="A988" t="s">
        <v>2702</v>
      </c>
      <c r="B988">
        <f>MID(dane3[[#This Row],[PassengerId]],1,4)+0</f>
        <v>1048</v>
      </c>
      <c r="C988" t="s">
        <v>19</v>
      </c>
      <c r="D988" t="b">
        <v>0</v>
      </c>
      <c r="E988" t="s">
        <v>2703</v>
      </c>
      <c r="F988" t="str">
        <f>MID($E988,1,1)</f>
        <v>F</v>
      </c>
      <c r="G988" t="str">
        <f>IFERROR(MID($E988,SEARCH("/",$E988,SEARCH("/",$E988)+1)+1,1),"")</f>
        <v>P</v>
      </c>
      <c r="H988" t="s">
        <v>16</v>
      </c>
      <c r="I988">
        <v>20</v>
      </c>
      <c r="J988" t="b">
        <v>0</v>
      </c>
      <c r="K988" s="7">
        <v>0</v>
      </c>
      <c r="L988" s="7">
        <v>537</v>
      </c>
      <c r="M988" s="7">
        <v>612</v>
      </c>
      <c r="N988" s="7">
        <v>3</v>
      </c>
      <c r="O988" s="7">
        <v>0</v>
      </c>
      <c r="P988" s="7">
        <f>SUM(dane3[[#This Row],[RoomService]:[VRDeck]])</f>
        <v>1152</v>
      </c>
      <c r="Q988" t="s">
        <v>2704</v>
      </c>
      <c r="R988" t="b">
        <v>1</v>
      </c>
    </row>
    <row r="989" spans="1:18" x14ac:dyDescent="0.3">
      <c r="A989" t="s">
        <v>14402</v>
      </c>
      <c r="B989">
        <f>MID(dane3[[#This Row],[PassengerId]],1,4)+0</f>
        <v>5625</v>
      </c>
      <c r="C989" t="s">
        <v>53</v>
      </c>
      <c r="D989" t="b">
        <v>0</v>
      </c>
      <c r="E989" t="s">
        <v>14398</v>
      </c>
      <c r="F989" t="str">
        <f>MID($E989,1,1)</f>
        <v>E</v>
      </c>
      <c r="G989" t="str">
        <f>IFERROR(MID($E989,SEARCH("/",$E989,SEARCH("/",$E989)+1)+1,1),"")</f>
        <v>P</v>
      </c>
      <c r="H989" t="s">
        <v>16</v>
      </c>
      <c r="I989">
        <v>15</v>
      </c>
      <c r="J989" t="b">
        <v>0</v>
      </c>
      <c r="K989" s="7">
        <v>890</v>
      </c>
      <c r="L989" s="7">
        <v>9</v>
      </c>
      <c r="M989" s="7">
        <v>0</v>
      </c>
      <c r="N989" s="7">
        <v>1250</v>
      </c>
      <c r="O989" s="7">
        <v>57</v>
      </c>
      <c r="P989" s="7">
        <f>SUM(dane3[[#This Row],[RoomService]:[VRDeck]])</f>
        <v>2206</v>
      </c>
      <c r="Q989" t="s">
        <v>14403</v>
      </c>
      <c r="R989" t="b">
        <v>0</v>
      </c>
    </row>
    <row r="990" spans="1:18" x14ac:dyDescent="0.3">
      <c r="A990" t="s">
        <v>3430</v>
      </c>
      <c r="B990">
        <f>MID(dane3[[#This Row],[PassengerId]],1,4)+0</f>
        <v>1330</v>
      </c>
      <c r="C990" t="s">
        <v>53</v>
      </c>
      <c r="D990" t="b">
        <v>0</v>
      </c>
      <c r="E990" t="s">
        <v>3428</v>
      </c>
      <c r="F990" t="str">
        <f>MID($E990,1,1)</f>
        <v>D</v>
      </c>
      <c r="G990" t="str">
        <f>IFERROR(MID($E990,SEARCH("/",$E990,SEARCH("/",$E990)+1)+1,1),"")</f>
        <v>S</v>
      </c>
      <c r="H990" t="s">
        <v>16</v>
      </c>
      <c r="I990">
        <v>28</v>
      </c>
      <c r="J990" t="b">
        <v>0</v>
      </c>
      <c r="K990" s="7">
        <v>120</v>
      </c>
      <c r="L990" s="7">
        <v>8</v>
      </c>
      <c r="M990" s="7">
        <v>1128</v>
      </c>
      <c r="N990" s="7">
        <v>1</v>
      </c>
      <c r="O990" s="7">
        <v>7</v>
      </c>
      <c r="P990" s="7">
        <f>SUM(dane3[[#This Row],[RoomService]:[VRDeck]])</f>
        <v>1264</v>
      </c>
      <c r="Q990" t="s">
        <v>3431</v>
      </c>
      <c r="R990" t="b">
        <v>1</v>
      </c>
    </row>
    <row r="991" spans="1:18" x14ac:dyDescent="0.3">
      <c r="A991" t="s">
        <v>2710</v>
      </c>
      <c r="B991">
        <f>MID(dane3[[#This Row],[PassengerId]],1,4)+0</f>
        <v>1051</v>
      </c>
      <c r="C991" t="s">
        <v>19</v>
      </c>
      <c r="D991" t="b">
        <v>0</v>
      </c>
      <c r="E991" t="s">
        <v>2711</v>
      </c>
      <c r="F991" t="str">
        <f>MID($E991,1,1)</f>
        <v>F</v>
      </c>
      <c r="G991" t="str">
        <f>IFERROR(MID($E991,SEARCH("/",$E991,SEARCH("/",$E991)+1)+1,1),"")</f>
        <v>S</v>
      </c>
      <c r="H991" t="s">
        <v>16</v>
      </c>
      <c r="I991">
        <v>21</v>
      </c>
      <c r="J991" t="b">
        <v>0</v>
      </c>
      <c r="K991" s="7">
        <v>2</v>
      </c>
      <c r="L991" s="7">
        <v>447</v>
      </c>
      <c r="M991" s="7">
        <v>81</v>
      </c>
      <c r="N991" s="7">
        <v>74</v>
      </c>
      <c r="O991" s="7">
        <v>0</v>
      </c>
      <c r="P991" s="7">
        <f>SUM(dane3[[#This Row],[RoomService]:[VRDeck]])</f>
        <v>604</v>
      </c>
      <c r="Q991" t="s">
        <v>2712</v>
      </c>
      <c r="R991" t="b">
        <v>0</v>
      </c>
    </row>
    <row r="992" spans="1:18" x14ac:dyDescent="0.3">
      <c r="A992" t="s">
        <v>2713</v>
      </c>
      <c r="B992">
        <f>MID(dane3[[#This Row],[PassengerId]],1,4)+0</f>
        <v>1052</v>
      </c>
      <c r="C992" t="s">
        <v>19</v>
      </c>
      <c r="D992" t="b">
        <v>0</v>
      </c>
      <c r="E992" t="s">
        <v>2714</v>
      </c>
      <c r="F992" t="str">
        <f>MID($E992,1,1)</f>
        <v>F</v>
      </c>
      <c r="G992" t="str">
        <f>IFERROR(MID($E992,SEARCH("/",$E992,SEARCH("/",$E992)+1)+1,1),"")</f>
        <v>S</v>
      </c>
      <c r="H992" t="s">
        <v>46</v>
      </c>
      <c r="I992">
        <v>22</v>
      </c>
      <c r="J992" t="b">
        <v>0</v>
      </c>
      <c r="K992" s="7">
        <v>0</v>
      </c>
      <c r="L992" s="7">
        <v>0</v>
      </c>
      <c r="M992" s="7">
        <v>21</v>
      </c>
      <c r="N992" s="7">
        <v>0</v>
      </c>
      <c r="O992" s="7">
        <v>0</v>
      </c>
      <c r="P992" s="7">
        <f>SUM(dane3[[#This Row],[RoomService]:[VRDeck]])</f>
        <v>21</v>
      </c>
      <c r="Q992" t="s">
        <v>2715</v>
      </c>
      <c r="R992" t="b">
        <v>0</v>
      </c>
    </row>
    <row r="993" spans="1:18" x14ac:dyDescent="0.3">
      <c r="A993" t="s">
        <v>2716</v>
      </c>
      <c r="B993">
        <f>MID(dane3[[#This Row],[PassengerId]],1,4)+0</f>
        <v>1053</v>
      </c>
      <c r="C993" t="s">
        <v>19</v>
      </c>
      <c r="D993" t="b">
        <v>0</v>
      </c>
      <c r="E993" t="s">
        <v>2717</v>
      </c>
      <c r="F993" t="str">
        <f>MID($E993,1,1)</f>
        <v>F</v>
      </c>
      <c r="G993" t="str">
        <f>IFERROR(MID($E993,SEARCH("/",$E993,SEARCH("/",$E993)+1)+1,1),"")</f>
        <v>S</v>
      </c>
      <c r="H993" t="s">
        <v>32</v>
      </c>
      <c r="I993">
        <v>27</v>
      </c>
      <c r="J993" t="b">
        <v>0</v>
      </c>
      <c r="K993" s="7">
        <v>182</v>
      </c>
      <c r="L993" s="7">
        <v>0</v>
      </c>
      <c r="M993" s="7">
        <v>0</v>
      </c>
      <c r="N993" s="7">
        <v>0</v>
      </c>
      <c r="O993" s="7">
        <v>376</v>
      </c>
      <c r="P993" s="7">
        <f>SUM(dane3[[#This Row],[RoomService]:[VRDeck]])</f>
        <v>558</v>
      </c>
      <c r="Q993" t="s">
        <v>2718</v>
      </c>
      <c r="R993" t="b">
        <v>0</v>
      </c>
    </row>
    <row r="994" spans="1:18" x14ac:dyDescent="0.3">
      <c r="A994" t="s">
        <v>2719</v>
      </c>
      <c r="B994">
        <f>MID(dane3[[#This Row],[PassengerId]],1,4)+0</f>
        <v>1054</v>
      </c>
      <c r="C994" t="s">
        <v>19</v>
      </c>
      <c r="D994" t="b">
        <v>0</v>
      </c>
      <c r="E994" t="s">
        <v>2720</v>
      </c>
      <c r="F994" t="str">
        <f>MID($E994,1,1)</f>
        <v>F</v>
      </c>
      <c r="G994" t="str">
        <f>IFERROR(MID($E994,SEARCH("/",$E994,SEARCH("/",$E994)+1)+1,1),"")</f>
        <v>S</v>
      </c>
      <c r="H994" t="s">
        <v>16</v>
      </c>
      <c r="I994">
        <v>58</v>
      </c>
      <c r="J994" t="b">
        <v>0</v>
      </c>
      <c r="K994" s="7">
        <v>0</v>
      </c>
      <c r="L994" s="7">
        <v>0</v>
      </c>
      <c r="M994" s="7">
        <v>828</v>
      </c>
      <c r="N994" s="7">
        <v>0</v>
      </c>
      <c r="O994" s="7">
        <v>96</v>
      </c>
      <c r="P994" s="7">
        <f>SUM(dane3[[#This Row],[RoomService]:[VRDeck]])</f>
        <v>924</v>
      </c>
      <c r="Q994" t="s">
        <v>2721</v>
      </c>
      <c r="R994" t="b">
        <v>1</v>
      </c>
    </row>
    <row r="995" spans="1:18" x14ac:dyDescent="0.3">
      <c r="A995" t="s">
        <v>817</v>
      </c>
      <c r="B995">
        <f>MID(dane3[[#This Row],[PassengerId]],1,4)+0</f>
        <v>321</v>
      </c>
      <c r="C995" t="s">
        <v>53</v>
      </c>
      <c r="D995" t="b">
        <v>0</v>
      </c>
      <c r="E995" t="s">
        <v>818</v>
      </c>
      <c r="F995" t="str">
        <f>MID($E995,1,1)</f>
        <v>F</v>
      </c>
      <c r="G995" t="str">
        <f>IFERROR(MID($E995,SEARCH("/",$E995,SEARCH("/",$E995)+1)+1,1),"")</f>
        <v>S</v>
      </c>
      <c r="H995" t="s">
        <v>16</v>
      </c>
      <c r="I995">
        <v>59</v>
      </c>
      <c r="J995" t="b">
        <v>1</v>
      </c>
      <c r="K995" s="7">
        <v>1018</v>
      </c>
      <c r="L995" s="7">
        <v>0</v>
      </c>
      <c r="M995" s="7">
        <v>209</v>
      </c>
      <c r="N995" s="7">
        <v>0</v>
      </c>
      <c r="O995" s="7">
        <v>0</v>
      </c>
      <c r="P995" s="7">
        <f>SUM(dane3[[#This Row],[RoomService]:[VRDeck]])</f>
        <v>1227</v>
      </c>
      <c r="Q995" t="s">
        <v>819</v>
      </c>
      <c r="R995" t="b">
        <v>0</v>
      </c>
    </row>
    <row r="996" spans="1:18" x14ac:dyDescent="0.3">
      <c r="A996" t="s">
        <v>5700</v>
      </c>
      <c r="B996">
        <f>MID(dane3[[#This Row],[PassengerId]],1,4)+0</f>
        <v>2234</v>
      </c>
      <c r="C996" t="s">
        <v>53</v>
      </c>
      <c r="D996" t="b">
        <v>0</v>
      </c>
      <c r="E996" t="s">
        <v>5698</v>
      </c>
      <c r="F996" t="str">
        <f>MID($E996,1,1)</f>
        <v>E</v>
      </c>
      <c r="G996" t="str">
        <f>IFERROR(MID($E996,SEARCH("/",$E996,SEARCH("/",$E996)+1)+1,1),"")</f>
        <v>P</v>
      </c>
      <c r="H996" t="s">
        <v>46</v>
      </c>
      <c r="I996">
        <v>20</v>
      </c>
      <c r="J996" t="b">
        <v>0</v>
      </c>
      <c r="K996" s="7">
        <v>552</v>
      </c>
      <c r="L996" s="7">
        <v>8</v>
      </c>
      <c r="M996" s="7">
        <v>1348</v>
      </c>
      <c r="N996" s="7">
        <v>5</v>
      </c>
      <c r="O996" s="7">
        <v>0</v>
      </c>
      <c r="P996" s="7">
        <f>SUM(dane3[[#This Row],[RoomService]:[VRDeck]])</f>
        <v>1913</v>
      </c>
      <c r="Q996" t="s">
        <v>5701</v>
      </c>
      <c r="R996" t="b">
        <v>0</v>
      </c>
    </row>
    <row r="997" spans="1:18" x14ac:dyDescent="0.3">
      <c r="A997" t="s">
        <v>2727</v>
      </c>
      <c r="B997">
        <f>MID(dane3[[#This Row],[PassengerId]],1,4)+0</f>
        <v>1057</v>
      </c>
      <c r="C997" t="s">
        <v>14</v>
      </c>
      <c r="D997" t="b">
        <v>1</v>
      </c>
      <c r="E997" t="s">
        <v>2728</v>
      </c>
      <c r="F997" t="str">
        <f>MID($E997,1,1)</f>
        <v>C</v>
      </c>
      <c r="G997" t="str">
        <f>IFERROR(MID($E997,SEARCH("/",$E997,SEARCH("/",$E997)+1)+1,1),"")</f>
        <v>P</v>
      </c>
      <c r="H997" t="s">
        <v>46</v>
      </c>
      <c r="I997">
        <v>20</v>
      </c>
      <c r="J997" t="b">
        <v>0</v>
      </c>
      <c r="K997" s="7">
        <v>0</v>
      </c>
      <c r="L997" s="7">
        <v>0</v>
      </c>
      <c r="M997" s="7">
        <v>0</v>
      </c>
      <c r="N997" s="7">
        <v>0</v>
      </c>
      <c r="O997" s="7">
        <v>0</v>
      </c>
      <c r="P997" s="7">
        <f>SUM(dane3[[#This Row],[RoomService]:[VRDeck]])</f>
        <v>0</v>
      </c>
      <c r="Q997" t="s">
        <v>2729</v>
      </c>
      <c r="R997" t="b">
        <v>1</v>
      </c>
    </row>
    <row r="998" spans="1:18" x14ac:dyDescent="0.3">
      <c r="A998" t="s">
        <v>2730</v>
      </c>
      <c r="B998">
        <f>MID(dane3[[#This Row],[PassengerId]],1,4)+0</f>
        <v>1058</v>
      </c>
      <c r="C998" t="s">
        <v>19</v>
      </c>
      <c r="D998" t="b">
        <v>0</v>
      </c>
      <c r="E998" t="s">
        <v>2731</v>
      </c>
      <c r="F998" t="str">
        <f>MID($E998,1,1)</f>
        <v>F</v>
      </c>
      <c r="G998" t="str">
        <f>IFERROR(MID($E998,SEARCH("/",$E998,SEARCH("/",$E998)+1)+1,1),"")</f>
        <v>S</v>
      </c>
      <c r="H998" t="s">
        <v>16</v>
      </c>
      <c r="I998">
        <v>19</v>
      </c>
      <c r="J998" t="b">
        <v>0</v>
      </c>
      <c r="K998" s="7">
        <v>0</v>
      </c>
      <c r="L998" s="7">
        <v>0</v>
      </c>
      <c r="M998" s="7">
        <v>27</v>
      </c>
      <c r="N998" s="7">
        <v>53</v>
      </c>
      <c r="O998" s="7">
        <v>677</v>
      </c>
      <c r="P998" s="7">
        <f>SUM(dane3[[#This Row],[RoomService]:[VRDeck]])</f>
        <v>757</v>
      </c>
      <c r="Q998" t="s">
        <v>2732</v>
      </c>
      <c r="R998" t="b">
        <v>0</v>
      </c>
    </row>
    <row r="999" spans="1:18" x14ac:dyDescent="0.3">
      <c r="A999" t="s">
        <v>2733</v>
      </c>
      <c r="B999">
        <f>MID(dane3[[#This Row],[PassengerId]],1,4)+0</f>
        <v>1060</v>
      </c>
      <c r="C999" t="s">
        <v>19</v>
      </c>
      <c r="D999" t="b">
        <v>0</v>
      </c>
      <c r="E999" t="s">
        <v>2734</v>
      </c>
      <c r="F999" t="str">
        <f>MID($E999,1,1)</f>
        <v>G</v>
      </c>
      <c r="G999" t="str">
        <f>IFERROR(MID($E999,SEARCH("/",$E999,SEARCH("/",$E999)+1)+1,1),"")</f>
        <v>S</v>
      </c>
      <c r="H999" t="s">
        <v>16</v>
      </c>
      <c r="I999">
        <v>57</v>
      </c>
      <c r="J999" t="b">
        <v>0</v>
      </c>
      <c r="K999" s="7">
        <v>0</v>
      </c>
      <c r="L999" s="7">
        <v>20</v>
      </c>
      <c r="M999" s="7">
        <v>157</v>
      </c>
      <c r="N999" s="7">
        <v>21</v>
      </c>
      <c r="O999" s="7">
        <v>689</v>
      </c>
      <c r="P999" s="7">
        <f>SUM(dane3[[#This Row],[RoomService]:[VRDeck]])</f>
        <v>887</v>
      </c>
      <c r="Q999" t="s">
        <v>2735</v>
      </c>
      <c r="R999" t="b">
        <v>0</v>
      </c>
    </row>
    <row r="1000" spans="1:18" x14ac:dyDescent="0.3">
      <c r="A1000" t="s">
        <v>2736</v>
      </c>
      <c r="B1000">
        <f>MID(dane3[[#This Row],[PassengerId]],1,4)+0</f>
        <v>1062</v>
      </c>
      <c r="C1000" t="s">
        <v>19</v>
      </c>
      <c r="D1000" t="b">
        <v>0</v>
      </c>
      <c r="E1000" t="s">
        <v>2737</v>
      </c>
      <c r="F1000" t="str">
        <f>MID($E1000,1,1)</f>
        <v>F</v>
      </c>
      <c r="G1000" t="str">
        <f>IFERROR(MID($E1000,SEARCH("/",$E1000,SEARCH("/",$E1000)+1)+1,1),"")</f>
        <v>P</v>
      </c>
      <c r="H1000" t="s">
        <v>16</v>
      </c>
      <c r="I1000">
        <v>26</v>
      </c>
      <c r="J1000" t="b">
        <v>0</v>
      </c>
      <c r="K1000" s="7">
        <v>0</v>
      </c>
      <c r="L1000" s="7">
        <v>773</v>
      </c>
      <c r="M1000" s="7">
        <v>48</v>
      </c>
      <c r="N1000" s="7">
        <v>0</v>
      </c>
      <c r="O1000" s="7">
        <v>149</v>
      </c>
      <c r="P1000" s="7">
        <f>SUM(dane3[[#This Row],[RoomService]:[VRDeck]])</f>
        <v>970</v>
      </c>
      <c r="Q1000" t="s">
        <v>2738</v>
      </c>
      <c r="R1000" t="b">
        <v>0</v>
      </c>
    </row>
    <row r="1001" spans="1:18" x14ac:dyDescent="0.3">
      <c r="A1001" t="s">
        <v>2739</v>
      </c>
      <c r="B1001">
        <f>MID(dane3[[#This Row],[PassengerId]],1,4)+0</f>
        <v>1063</v>
      </c>
      <c r="C1001" t="s">
        <v>14</v>
      </c>
      <c r="D1001" t="b">
        <v>0</v>
      </c>
      <c r="E1001" t="s">
        <v>2740</v>
      </c>
      <c r="F1001" t="str">
        <f>MID($E1001,1,1)</f>
        <v>B</v>
      </c>
      <c r="G1001" t="str">
        <f>IFERROR(MID($E1001,SEARCH("/",$E1001,SEARCH("/",$E1001)+1)+1,1),"")</f>
        <v>P</v>
      </c>
      <c r="H1001" t="s">
        <v>16</v>
      </c>
      <c r="I1001">
        <v>38</v>
      </c>
      <c r="J1001" t="b">
        <v>0</v>
      </c>
      <c r="K1001" s="7">
        <v>0</v>
      </c>
      <c r="L1001" s="7">
        <v>3262</v>
      </c>
      <c r="M1001" s="7">
        <v>0</v>
      </c>
      <c r="N1001" s="7">
        <v>295</v>
      </c>
      <c r="O1001" s="7">
        <v>1374</v>
      </c>
      <c r="P1001" s="7">
        <f>SUM(dane3[[#This Row],[RoomService]:[VRDeck]])</f>
        <v>4931</v>
      </c>
      <c r="Q1001" t="s">
        <v>2741</v>
      </c>
      <c r="R1001" t="b">
        <v>1</v>
      </c>
    </row>
    <row r="1002" spans="1:18" x14ac:dyDescent="0.3">
      <c r="A1002" t="s">
        <v>2742</v>
      </c>
      <c r="B1002">
        <f>MID(dane3[[#This Row],[PassengerId]],1,4)+0</f>
        <v>1063</v>
      </c>
      <c r="C1002" t="s">
        <v>14</v>
      </c>
      <c r="D1002" t="b">
        <v>1</v>
      </c>
      <c r="E1002" t="s">
        <v>2740</v>
      </c>
      <c r="F1002" t="str">
        <f>MID($E1002,1,1)</f>
        <v>B</v>
      </c>
      <c r="G1002" t="str">
        <f>IFERROR(MID($E1002,SEARCH("/",$E1002,SEARCH("/",$E1002)+1)+1,1),"")</f>
        <v>P</v>
      </c>
      <c r="H1002" t="s">
        <v>16</v>
      </c>
      <c r="I1002">
        <v>15</v>
      </c>
      <c r="J1002" t="b">
        <v>0</v>
      </c>
      <c r="K1002" s="7">
        <v>0</v>
      </c>
      <c r="L1002" s="7">
        <v>0</v>
      </c>
      <c r="M1002" s="7">
        <v>0</v>
      </c>
      <c r="N1002" s="7">
        <v>0</v>
      </c>
      <c r="O1002" s="7">
        <v>0</v>
      </c>
      <c r="P1002" s="7">
        <f>SUM(dane3[[#This Row],[RoomService]:[VRDeck]])</f>
        <v>0</v>
      </c>
      <c r="Q1002" t="s">
        <v>2743</v>
      </c>
      <c r="R1002" t="b">
        <v>1</v>
      </c>
    </row>
    <row r="1003" spans="1:18" x14ac:dyDescent="0.3">
      <c r="A1003" t="s">
        <v>7924</v>
      </c>
      <c r="B1003">
        <f>MID(dane3[[#This Row],[PassengerId]],1,4)+0</f>
        <v>3124</v>
      </c>
      <c r="C1003" t="s">
        <v>53</v>
      </c>
      <c r="D1003" t="b">
        <v>0</v>
      </c>
      <c r="E1003" t="s">
        <v>7922</v>
      </c>
      <c r="F1003" t="str">
        <f>MID($E1003,1,1)</f>
        <v>F</v>
      </c>
      <c r="G1003" t="str">
        <f>IFERROR(MID($E1003,SEARCH("/",$E1003,SEARCH("/",$E1003)+1)+1,1),"")</f>
        <v>P</v>
      </c>
      <c r="H1003" t="s">
        <v>16</v>
      </c>
      <c r="I1003">
        <v>47</v>
      </c>
      <c r="J1003" t="b">
        <v>0</v>
      </c>
      <c r="K1003" s="7">
        <v>1130</v>
      </c>
      <c r="L1003" s="7">
        <v>8</v>
      </c>
      <c r="M1003" s="7">
        <v>299</v>
      </c>
      <c r="N1003" s="7">
        <v>0</v>
      </c>
      <c r="O1003" s="7">
        <v>0</v>
      </c>
      <c r="P1003" s="7">
        <f>SUM(dane3[[#This Row],[RoomService]:[VRDeck]])</f>
        <v>1437</v>
      </c>
      <c r="Q1003" t="s">
        <v>7925</v>
      </c>
      <c r="R1003" t="b">
        <v>1</v>
      </c>
    </row>
    <row r="1004" spans="1:18" x14ac:dyDescent="0.3">
      <c r="A1004" t="s">
        <v>6629</v>
      </c>
      <c r="B1004">
        <f>MID(dane3[[#This Row],[PassengerId]],1,4)+0</f>
        <v>2597</v>
      </c>
      <c r="C1004" t="s">
        <v>53</v>
      </c>
      <c r="D1004" t="b">
        <v>0</v>
      </c>
      <c r="E1004" t="s">
        <v>6627</v>
      </c>
      <c r="F1004" t="str">
        <f>MID($E1004,1,1)</f>
        <v>F</v>
      </c>
      <c r="G1004" t="str">
        <f>IFERROR(MID($E1004,SEARCH("/",$E1004,SEARCH("/",$E1004)+1)+1,1),"")</f>
        <v>S</v>
      </c>
      <c r="H1004" t="s">
        <v>46</v>
      </c>
      <c r="I1004">
        <v>31</v>
      </c>
      <c r="J1004" t="b">
        <v>0</v>
      </c>
      <c r="K1004" s="7">
        <v>995</v>
      </c>
      <c r="L1004" s="7">
        <v>7</v>
      </c>
      <c r="M1004" s="7">
        <v>1213</v>
      </c>
      <c r="N1004" s="7">
        <v>0</v>
      </c>
      <c r="O1004" s="7">
        <v>687</v>
      </c>
      <c r="P1004" s="7">
        <f>SUM(dane3[[#This Row],[RoomService]:[VRDeck]])</f>
        <v>2902</v>
      </c>
      <c r="Q1004" t="s">
        <v>6630</v>
      </c>
      <c r="R1004" t="b">
        <v>0</v>
      </c>
    </row>
    <row r="1005" spans="1:18" x14ac:dyDescent="0.3">
      <c r="A1005" t="s">
        <v>2750</v>
      </c>
      <c r="B1005">
        <f>MID(dane3[[#This Row],[PassengerId]],1,4)+0</f>
        <v>1068</v>
      </c>
      <c r="C1005" t="s">
        <v>19</v>
      </c>
      <c r="D1005" t="b">
        <v>1</v>
      </c>
      <c r="E1005" t="s">
        <v>2751</v>
      </c>
      <c r="F1005" t="str">
        <f>MID($E1005,1,1)</f>
        <v>G</v>
      </c>
      <c r="G1005" t="str">
        <f>IFERROR(MID($E1005,SEARCH("/",$E1005,SEARCH("/",$E1005)+1)+1,1),"")</f>
        <v>S</v>
      </c>
      <c r="H1005" t="s">
        <v>32</v>
      </c>
      <c r="I1005">
        <v>38</v>
      </c>
      <c r="J1005" t="b">
        <v>0</v>
      </c>
      <c r="K1005" s="7">
        <v>0</v>
      </c>
      <c r="L1005" s="7">
        <v>0</v>
      </c>
      <c r="M1005" s="7">
        <v>0</v>
      </c>
      <c r="N1005" s="7">
        <v>0</v>
      </c>
      <c r="O1005" s="7">
        <v>0</v>
      </c>
      <c r="P1005" s="7">
        <f>SUM(dane3[[#This Row],[RoomService]:[VRDeck]])</f>
        <v>0</v>
      </c>
      <c r="Q1005" t="s">
        <v>2752</v>
      </c>
      <c r="R1005" t="b">
        <v>0</v>
      </c>
    </row>
    <row r="1006" spans="1:18" x14ac:dyDescent="0.3">
      <c r="A1006" t="s">
        <v>2753</v>
      </c>
      <c r="B1006">
        <f>MID(dane3[[#This Row],[PassengerId]],1,4)+0</f>
        <v>1071</v>
      </c>
      <c r="C1006" t="s">
        <v>14</v>
      </c>
      <c r="D1006" t="b">
        <v>0</v>
      </c>
      <c r="E1006" t="s">
        <v>2754</v>
      </c>
      <c r="F1006" t="str">
        <f>MID($E1006,1,1)</f>
        <v>T</v>
      </c>
      <c r="G1006" t="str">
        <f>IFERROR(MID($E1006,SEARCH("/",$E1006,SEARCH("/",$E1006)+1)+1,1),"")</f>
        <v>P</v>
      </c>
      <c r="H1006" t="s">
        <v>16</v>
      </c>
      <c r="I1006">
        <v>35</v>
      </c>
      <c r="J1006" t="b">
        <v>0</v>
      </c>
      <c r="K1006" s="7">
        <v>415</v>
      </c>
      <c r="L1006" s="7">
        <v>1328</v>
      </c>
      <c r="M1006" s="7">
        <v>0</v>
      </c>
      <c r="N1006" s="7">
        <v>14</v>
      </c>
      <c r="O1006" s="7">
        <v>60</v>
      </c>
      <c r="P1006" s="7">
        <f>SUM(dane3[[#This Row],[RoomService]:[VRDeck]])</f>
        <v>1817</v>
      </c>
      <c r="Q1006" t="s">
        <v>2755</v>
      </c>
      <c r="R1006" t="b">
        <v>0</v>
      </c>
    </row>
    <row r="1007" spans="1:18" x14ac:dyDescent="0.3">
      <c r="A1007" t="s">
        <v>2756</v>
      </c>
      <c r="B1007">
        <f>MID(dane3[[#This Row],[PassengerId]],1,4)+0</f>
        <v>1075</v>
      </c>
      <c r="C1007" t="s">
        <v>14</v>
      </c>
      <c r="D1007" t="b">
        <v>1</v>
      </c>
      <c r="E1007" t="s">
        <v>2757</v>
      </c>
      <c r="F1007" t="str">
        <f>MID($E1007,1,1)</f>
        <v>B</v>
      </c>
      <c r="G1007" t="str">
        <f>IFERROR(MID($E1007,SEARCH("/",$E1007,SEARCH("/",$E1007)+1)+1,1),"")</f>
        <v>S</v>
      </c>
      <c r="H1007" t="s">
        <v>16</v>
      </c>
      <c r="I1007">
        <v>14</v>
      </c>
      <c r="J1007" t="b">
        <v>0</v>
      </c>
      <c r="K1007" s="7">
        <v>0</v>
      </c>
      <c r="L1007" s="7">
        <v>0</v>
      </c>
      <c r="M1007" s="7">
        <v>0</v>
      </c>
      <c r="N1007" s="7">
        <v>0</v>
      </c>
      <c r="O1007" s="7">
        <v>0</v>
      </c>
      <c r="P1007" s="7">
        <f>SUM(dane3[[#This Row],[RoomService]:[VRDeck]])</f>
        <v>0</v>
      </c>
      <c r="Q1007" t="s">
        <v>2758</v>
      </c>
      <c r="R1007" t="b">
        <v>1</v>
      </c>
    </row>
    <row r="1008" spans="1:18" x14ac:dyDescent="0.3">
      <c r="A1008" t="s">
        <v>2759</v>
      </c>
      <c r="B1008">
        <f>MID(dane3[[#This Row],[PassengerId]],1,4)+0</f>
        <v>1075</v>
      </c>
      <c r="C1008" t="s">
        <v>14</v>
      </c>
      <c r="D1008" t="b">
        <v>1</v>
      </c>
      <c r="E1008" t="s">
        <v>2757</v>
      </c>
      <c r="F1008" t="str">
        <f>MID($E1008,1,1)</f>
        <v>B</v>
      </c>
      <c r="G1008" t="str">
        <f>IFERROR(MID($E1008,SEARCH("/",$E1008,SEARCH("/",$E1008)+1)+1,1),"")</f>
        <v>S</v>
      </c>
      <c r="H1008" t="s">
        <v>16</v>
      </c>
      <c r="I1008">
        <v>27</v>
      </c>
      <c r="J1008" t="b">
        <v>0</v>
      </c>
      <c r="K1008" s="7">
        <v>0</v>
      </c>
      <c r="L1008" s="7">
        <v>0</v>
      </c>
      <c r="M1008" s="7">
        <v>0</v>
      </c>
      <c r="N1008" s="7">
        <v>0</v>
      </c>
      <c r="O1008" s="7">
        <v>0</v>
      </c>
      <c r="P1008" s="7">
        <f>SUM(dane3[[#This Row],[RoomService]:[VRDeck]])</f>
        <v>0</v>
      </c>
      <c r="Q1008" t="s">
        <v>2760</v>
      </c>
      <c r="R1008" t="b">
        <v>1</v>
      </c>
    </row>
    <row r="1009" spans="1:18" x14ac:dyDescent="0.3">
      <c r="A1009" t="s">
        <v>2761</v>
      </c>
      <c r="B1009">
        <f>MID(dane3[[#This Row],[PassengerId]],1,4)+0</f>
        <v>1076</v>
      </c>
      <c r="C1009" t="s">
        <v>19</v>
      </c>
      <c r="D1009" t="b">
        <v>1</v>
      </c>
      <c r="E1009" t="s">
        <v>2762</v>
      </c>
      <c r="F1009" t="str">
        <f>MID($E1009,1,1)</f>
        <v>G</v>
      </c>
      <c r="G1009" t="str">
        <f>IFERROR(MID($E1009,SEARCH("/",$E1009,SEARCH("/",$E1009)+1)+1,1),"")</f>
        <v>P</v>
      </c>
      <c r="H1009" t="s">
        <v>16</v>
      </c>
      <c r="I1009">
        <v>25</v>
      </c>
      <c r="J1009" t="b">
        <v>0</v>
      </c>
      <c r="K1009" s="7">
        <v>0</v>
      </c>
      <c r="L1009" s="7">
        <v>0</v>
      </c>
      <c r="M1009" s="7">
        <v>0</v>
      </c>
      <c r="N1009" s="7">
        <v>0</v>
      </c>
      <c r="O1009" s="7">
        <v>0</v>
      </c>
      <c r="P1009" s="7">
        <f>SUM(dane3[[#This Row],[RoomService]:[VRDeck]])</f>
        <v>0</v>
      </c>
      <c r="Q1009" t="s">
        <v>2763</v>
      </c>
      <c r="R1009" t="b">
        <v>0</v>
      </c>
    </row>
    <row r="1010" spans="1:18" x14ac:dyDescent="0.3">
      <c r="A1010" t="s">
        <v>2764</v>
      </c>
      <c r="B1010">
        <f>MID(dane3[[#This Row],[PassengerId]],1,4)+0</f>
        <v>1077</v>
      </c>
      <c r="C1010" t="s">
        <v>19</v>
      </c>
      <c r="D1010" t="b">
        <v>0</v>
      </c>
      <c r="E1010" t="s">
        <v>2765</v>
      </c>
      <c r="F1010" t="str">
        <f>MID($E1010,1,1)</f>
        <v>G</v>
      </c>
      <c r="G1010" t="str">
        <f>IFERROR(MID($E1010,SEARCH("/",$E1010,SEARCH("/",$E1010)+1)+1,1),"")</f>
        <v>P</v>
      </c>
      <c r="H1010" t="s">
        <v>16</v>
      </c>
      <c r="I1010">
        <v>37</v>
      </c>
      <c r="J1010" t="b">
        <v>0</v>
      </c>
      <c r="K1010" s="7">
        <v>0</v>
      </c>
      <c r="L1010" s="7">
        <v>113</v>
      </c>
      <c r="M1010" s="7">
        <v>0</v>
      </c>
      <c r="N1010" s="7">
        <v>283</v>
      </c>
      <c r="O1010" s="7">
        <v>455</v>
      </c>
      <c r="P1010" s="7">
        <f>SUM(dane3[[#This Row],[RoomService]:[VRDeck]])</f>
        <v>851</v>
      </c>
      <c r="Q1010" t="s">
        <v>2766</v>
      </c>
      <c r="R1010" t="b">
        <v>0</v>
      </c>
    </row>
    <row r="1011" spans="1:18" x14ac:dyDescent="0.3">
      <c r="A1011" t="s">
        <v>2767</v>
      </c>
      <c r="B1011">
        <f>MID(dane3[[#This Row],[PassengerId]],1,4)+0</f>
        <v>1078</v>
      </c>
      <c r="C1011" t="s">
        <v>19</v>
      </c>
      <c r="D1011" t="b">
        <v>0</v>
      </c>
      <c r="E1011" t="s">
        <v>2768</v>
      </c>
      <c r="F1011" t="str">
        <f>MID($E1011,1,1)</f>
        <v>E</v>
      </c>
      <c r="G1011" t="str">
        <f>IFERROR(MID($E1011,SEARCH("/",$E1011,SEARCH("/",$E1011)+1)+1,1),"")</f>
        <v>P</v>
      </c>
      <c r="H1011" t="s">
        <v>46</v>
      </c>
      <c r="I1011">
        <v>25</v>
      </c>
      <c r="J1011" t="b">
        <v>0</v>
      </c>
      <c r="K1011" s="7">
        <v>79</v>
      </c>
      <c r="L1011" s="7">
        <v>709</v>
      </c>
      <c r="M1011" s="7">
        <v>0</v>
      </c>
      <c r="N1011" s="7">
        <v>0</v>
      </c>
      <c r="O1011" s="7">
        <v>0</v>
      </c>
      <c r="P1011" s="7">
        <f>SUM(dane3[[#This Row],[RoomService]:[VRDeck]])</f>
        <v>788</v>
      </c>
      <c r="Q1011" t="s">
        <v>2769</v>
      </c>
      <c r="R1011" t="b">
        <v>0</v>
      </c>
    </row>
    <row r="1012" spans="1:18" x14ac:dyDescent="0.3">
      <c r="A1012" t="s">
        <v>2770</v>
      </c>
      <c r="B1012">
        <f>MID(dane3[[#This Row],[PassengerId]],1,4)+0</f>
        <v>1079</v>
      </c>
      <c r="C1012" t="s">
        <v>19</v>
      </c>
      <c r="D1012" t="b">
        <v>0</v>
      </c>
      <c r="E1012" t="s">
        <v>2771</v>
      </c>
      <c r="F1012" t="str">
        <f>MID($E1012,1,1)</f>
        <v>G</v>
      </c>
      <c r="G1012" t="str">
        <f>IFERROR(MID($E1012,SEARCH("/",$E1012,SEARCH("/",$E1012)+1)+1,1),"")</f>
        <v>P</v>
      </c>
      <c r="H1012" t="s">
        <v>46</v>
      </c>
      <c r="I1012">
        <v>41</v>
      </c>
      <c r="J1012" t="b">
        <v>0</v>
      </c>
      <c r="K1012" s="7">
        <v>638</v>
      </c>
      <c r="L1012" s="7">
        <v>0</v>
      </c>
      <c r="M1012" s="7">
        <v>133</v>
      </c>
      <c r="N1012" s="7">
        <v>0</v>
      </c>
      <c r="O1012" s="7">
        <v>0</v>
      </c>
      <c r="P1012" s="7">
        <f>SUM(dane3[[#This Row],[RoomService]:[VRDeck]])</f>
        <v>771</v>
      </c>
      <c r="Q1012" t="s">
        <v>2772</v>
      </c>
      <c r="R1012" t="b">
        <v>0</v>
      </c>
    </row>
    <row r="1013" spans="1:18" x14ac:dyDescent="0.3">
      <c r="A1013" t="s">
        <v>9115</v>
      </c>
      <c r="B1013">
        <f>MID(dane3[[#This Row],[PassengerId]],1,4)+0</f>
        <v>3577</v>
      </c>
      <c r="C1013" t="s">
        <v>53</v>
      </c>
      <c r="D1013" t="b">
        <v>0</v>
      </c>
      <c r="E1013" t="s">
        <v>9116</v>
      </c>
      <c r="F1013" t="str">
        <f>MID($E1013,1,1)</f>
        <v>F</v>
      </c>
      <c r="G1013" t="str">
        <f>IFERROR(MID($E1013,SEARCH("/",$E1013,SEARCH("/",$E1013)+1)+1,1),"")</f>
        <v>P</v>
      </c>
      <c r="H1013" t="s">
        <v>16</v>
      </c>
      <c r="I1013">
        <v>26</v>
      </c>
      <c r="J1013" t="b">
        <v>0</v>
      </c>
      <c r="K1013" s="7">
        <v>1178</v>
      </c>
      <c r="L1013" s="7">
        <v>7</v>
      </c>
      <c r="M1013" s="7">
        <v>0</v>
      </c>
      <c r="N1013" s="7">
        <v>7</v>
      </c>
      <c r="O1013" s="7">
        <v>0</v>
      </c>
      <c r="P1013" s="7">
        <f>SUM(dane3[[#This Row],[RoomService]:[VRDeck]])</f>
        <v>1192</v>
      </c>
      <c r="Q1013" t="s">
        <v>9117</v>
      </c>
      <c r="R1013" t="b">
        <v>0</v>
      </c>
    </row>
    <row r="1014" spans="1:18" x14ac:dyDescent="0.3">
      <c r="A1014" t="s">
        <v>22248</v>
      </c>
      <c r="B1014">
        <f>MID(dane3[[#This Row],[PassengerId]],1,4)+0</f>
        <v>8700</v>
      </c>
      <c r="C1014" t="s">
        <v>53</v>
      </c>
      <c r="D1014" t="b">
        <v>0</v>
      </c>
      <c r="E1014" t="s">
        <v>22249</v>
      </c>
      <c r="F1014" t="str">
        <f>MID($E1014,1,1)</f>
        <v>F</v>
      </c>
      <c r="G1014" t="str">
        <f>IFERROR(MID($E1014,SEARCH("/",$E1014,SEARCH("/",$E1014)+1)+1,1),"")</f>
        <v>S</v>
      </c>
      <c r="H1014" t="s">
        <v>16</v>
      </c>
      <c r="I1014">
        <v>13</v>
      </c>
      <c r="J1014" t="b">
        <v>0</v>
      </c>
      <c r="K1014" s="7">
        <v>217</v>
      </c>
      <c r="L1014" s="7">
        <v>7</v>
      </c>
      <c r="M1014" s="7">
        <v>928</v>
      </c>
      <c r="N1014" s="7">
        <v>0</v>
      </c>
      <c r="O1014" s="7">
        <v>728</v>
      </c>
      <c r="P1014" s="7">
        <f>SUM(dane3[[#This Row],[RoomService]:[VRDeck]])</f>
        <v>1880</v>
      </c>
      <c r="Q1014" t="s">
        <v>22250</v>
      </c>
      <c r="R1014" t="b">
        <v>0</v>
      </c>
    </row>
    <row r="1015" spans="1:18" x14ac:dyDescent="0.3">
      <c r="A1015" t="s">
        <v>348</v>
      </c>
      <c r="B1015">
        <f>MID(dane3[[#This Row],[PassengerId]],1,4)+0</f>
        <v>128</v>
      </c>
      <c r="C1015" t="s">
        <v>53</v>
      </c>
      <c r="D1015" t="b">
        <v>0</v>
      </c>
      <c r="E1015" t="s">
        <v>349</v>
      </c>
      <c r="F1015" t="str">
        <f>MID($E1015,1,1)</f>
        <v>E</v>
      </c>
      <c r="G1015" t="str">
        <f>IFERROR(MID($E1015,SEARCH("/",$E1015,SEARCH("/",$E1015)+1)+1,1),"")</f>
        <v>S</v>
      </c>
      <c r="H1015" t="s">
        <v>16</v>
      </c>
      <c r="I1015">
        <v>45</v>
      </c>
      <c r="J1015" t="b">
        <v>0</v>
      </c>
      <c r="K1015" s="7">
        <v>2103</v>
      </c>
      <c r="L1015" s="7">
        <v>6</v>
      </c>
      <c r="M1015" s="7">
        <v>0</v>
      </c>
      <c r="N1015" s="7">
        <v>0</v>
      </c>
      <c r="O1015" s="7">
        <v>0</v>
      </c>
      <c r="P1015" s="7">
        <f>SUM(dane3[[#This Row],[RoomService]:[VRDeck]])</f>
        <v>2109</v>
      </c>
      <c r="Q1015" t="s">
        <v>350</v>
      </c>
      <c r="R1015" t="b">
        <v>0</v>
      </c>
    </row>
    <row r="1016" spans="1:18" x14ac:dyDescent="0.3">
      <c r="A1016" t="s">
        <v>1231</v>
      </c>
      <c r="B1016">
        <f>MID(dane3[[#This Row],[PassengerId]],1,4)+0</f>
        <v>476</v>
      </c>
      <c r="C1016" t="s">
        <v>53</v>
      </c>
      <c r="D1016" t="b">
        <v>0</v>
      </c>
      <c r="E1016" t="s">
        <v>1232</v>
      </c>
      <c r="F1016" t="str">
        <f>MID($E1016,1,1)</f>
        <v>F</v>
      </c>
      <c r="G1016" t="str">
        <f>IFERROR(MID($E1016,SEARCH("/",$E1016,SEARCH("/",$E1016)+1)+1,1),"")</f>
        <v>P</v>
      </c>
      <c r="H1016" t="s">
        <v>32</v>
      </c>
      <c r="I1016">
        <v>27</v>
      </c>
      <c r="J1016" t="b">
        <v>0</v>
      </c>
      <c r="K1016" s="7">
        <v>0</v>
      </c>
      <c r="L1016" s="7">
        <v>6</v>
      </c>
      <c r="M1016" s="7">
        <v>145</v>
      </c>
      <c r="N1016" s="7">
        <v>144</v>
      </c>
      <c r="O1016" s="7">
        <v>0</v>
      </c>
      <c r="P1016" s="7">
        <f>SUM(dane3[[#This Row],[RoomService]:[VRDeck]])</f>
        <v>295</v>
      </c>
      <c r="Q1016" t="s">
        <v>1233</v>
      </c>
      <c r="R1016" t="b">
        <v>0</v>
      </c>
    </row>
    <row r="1017" spans="1:18" x14ac:dyDescent="0.3">
      <c r="A1017" t="s">
        <v>13763</v>
      </c>
      <c r="B1017">
        <f>MID(dane3[[#This Row],[PassengerId]],1,4)+0</f>
        <v>5387</v>
      </c>
      <c r="C1017" t="s">
        <v>53</v>
      </c>
      <c r="D1017" t="b">
        <v>0</v>
      </c>
      <c r="E1017" t="s">
        <v>13764</v>
      </c>
      <c r="F1017" t="str">
        <f>MID($E1017,1,1)</f>
        <v>D</v>
      </c>
      <c r="G1017" t="str">
        <f>IFERROR(MID($E1017,SEARCH("/",$E1017,SEARCH("/",$E1017)+1)+1,1),"")</f>
        <v>P</v>
      </c>
      <c r="H1017" t="s">
        <v>16</v>
      </c>
      <c r="I1017">
        <v>48</v>
      </c>
      <c r="J1017" t="b">
        <v>0</v>
      </c>
      <c r="K1017" s="7">
        <v>581</v>
      </c>
      <c r="L1017" s="7">
        <v>6</v>
      </c>
      <c r="M1017" s="7">
        <v>1</v>
      </c>
      <c r="N1017" s="7">
        <v>158</v>
      </c>
      <c r="O1017" s="7">
        <v>0</v>
      </c>
      <c r="P1017" s="7">
        <f>SUM(dane3[[#This Row],[RoomService]:[VRDeck]])</f>
        <v>746</v>
      </c>
      <c r="Q1017" t="s">
        <v>13765</v>
      </c>
      <c r="R1017" t="b">
        <v>0</v>
      </c>
    </row>
    <row r="1018" spans="1:18" x14ac:dyDescent="0.3">
      <c r="A1018" t="s">
        <v>2786</v>
      </c>
      <c r="B1018">
        <f>MID(dane3[[#This Row],[PassengerId]],1,4)+0</f>
        <v>1084</v>
      </c>
      <c r="C1018" t="s">
        <v>19</v>
      </c>
      <c r="D1018" t="b">
        <v>0</v>
      </c>
      <c r="E1018" t="s">
        <v>2787</v>
      </c>
      <c r="F1018" t="str">
        <f>MID($E1018,1,1)</f>
        <v>F</v>
      </c>
      <c r="G1018" t="str">
        <f>IFERROR(MID($E1018,SEARCH("/",$E1018,SEARCH("/",$E1018)+1)+1,1),"")</f>
        <v>S</v>
      </c>
      <c r="H1018" t="s">
        <v>16</v>
      </c>
      <c r="I1018">
        <v>31</v>
      </c>
      <c r="J1018" t="b">
        <v>0</v>
      </c>
      <c r="K1018" s="7">
        <v>0</v>
      </c>
      <c r="L1018" s="7">
        <v>1</v>
      </c>
      <c r="M1018" s="7">
        <v>0</v>
      </c>
      <c r="N1018" s="7">
        <v>16</v>
      </c>
      <c r="O1018" s="7">
        <v>843</v>
      </c>
      <c r="P1018" s="7">
        <f>SUM(dane3[[#This Row],[RoomService]:[VRDeck]])</f>
        <v>860</v>
      </c>
      <c r="Q1018" t="s">
        <v>2788</v>
      </c>
      <c r="R1018" t="b">
        <v>0</v>
      </c>
    </row>
    <row r="1019" spans="1:18" x14ac:dyDescent="0.3">
      <c r="A1019" t="s">
        <v>2789</v>
      </c>
      <c r="B1019">
        <f>MID(dane3[[#This Row],[PassengerId]],1,4)+0</f>
        <v>1085</v>
      </c>
      <c r="C1019" t="s">
        <v>19</v>
      </c>
      <c r="D1019" t="b">
        <v>1</v>
      </c>
      <c r="E1019" t="s">
        <v>2790</v>
      </c>
      <c r="F1019" t="str">
        <f>MID($E1019,1,1)</f>
        <v>G</v>
      </c>
      <c r="G1019" t="str">
        <f>IFERROR(MID($E1019,SEARCH("/",$E1019,SEARCH("/",$E1019)+1)+1,1),"")</f>
        <v>P</v>
      </c>
      <c r="H1019" t="s">
        <v>16</v>
      </c>
      <c r="I1019">
        <v>54</v>
      </c>
      <c r="J1019" t="b">
        <v>0</v>
      </c>
      <c r="K1019" s="7">
        <v>0</v>
      </c>
      <c r="L1019" s="7">
        <v>0</v>
      </c>
      <c r="M1019" s="7">
        <v>0</v>
      </c>
      <c r="N1019" s="7">
        <v>0</v>
      </c>
      <c r="O1019" s="7">
        <v>0</v>
      </c>
      <c r="P1019" s="7">
        <f>SUM(dane3[[#This Row],[RoomService]:[VRDeck]])</f>
        <v>0</v>
      </c>
      <c r="Q1019" t="s">
        <v>2791</v>
      </c>
      <c r="R1019" t="b">
        <v>0</v>
      </c>
    </row>
    <row r="1020" spans="1:18" x14ac:dyDescent="0.3">
      <c r="A1020" t="s">
        <v>2792</v>
      </c>
      <c r="B1020">
        <f>MID(dane3[[#This Row],[PassengerId]],1,4)+0</f>
        <v>1086</v>
      </c>
      <c r="C1020" t="s">
        <v>19</v>
      </c>
      <c r="D1020" t="b">
        <v>1</v>
      </c>
      <c r="E1020" t="s">
        <v>2793</v>
      </c>
      <c r="F1020" t="str">
        <f>MID($E1020,1,1)</f>
        <v>G</v>
      </c>
      <c r="G1020" t="str">
        <f>IFERROR(MID($E1020,SEARCH("/",$E1020,SEARCH("/",$E1020)+1)+1,1),"")</f>
        <v>P</v>
      </c>
      <c r="H1020" t="s">
        <v>16</v>
      </c>
      <c r="I1020">
        <v>0</v>
      </c>
      <c r="J1020" t="b">
        <v>0</v>
      </c>
      <c r="K1020" s="7">
        <v>0</v>
      </c>
      <c r="L1020" s="7">
        <v>0</v>
      </c>
      <c r="M1020" s="7">
        <v>0</v>
      </c>
      <c r="N1020" s="7">
        <v>0</v>
      </c>
      <c r="O1020" s="7">
        <v>0</v>
      </c>
      <c r="P1020" s="7">
        <f>SUM(dane3[[#This Row],[RoomService]:[VRDeck]])</f>
        <v>0</v>
      </c>
      <c r="Q1020" t="s">
        <v>2794</v>
      </c>
      <c r="R1020" t="b">
        <v>1</v>
      </c>
    </row>
    <row r="1021" spans="1:18" x14ac:dyDescent="0.3">
      <c r="A1021" t="s">
        <v>2795</v>
      </c>
      <c r="B1021">
        <f>MID(dane3[[#This Row],[PassengerId]],1,4)+0</f>
        <v>1086</v>
      </c>
      <c r="C1021" t="s">
        <v>19</v>
      </c>
      <c r="D1021" t="b">
        <v>0</v>
      </c>
      <c r="E1021" t="s">
        <v>2793</v>
      </c>
      <c r="F1021" t="str">
        <f>MID($E1021,1,1)</f>
        <v>G</v>
      </c>
      <c r="G1021" t="str">
        <f>IFERROR(MID($E1021,SEARCH("/",$E1021,SEARCH("/",$E1021)+1)+1,1),"")</f>
        <v>P</v>
      </c>
      <c r="H1021" t="s">
        <v>16</v>
      </c>
      <c r="I1021">
        <v>11</v>
      </c>
      <c r="J1021" t="b">
        <v>0</v>
      </c>
      <c r="K1021" s="7">
        <v>0</v>
      </c>
      <c r="L1021" s="7">
        <v>0</v>
      </c>
      <c r="M1021" s="7">
        <v>0</v>
      </c>
      <c r="N1021" s="7">
        <v>0</v>
      </c>
      <c r="O1021" s="7">
        <v>0</v>
      </c>
      <c r="P1021" s="7">
        <f>SUM(dane3[[#This Row],[RoomService]:[VRDeck]])</f>
        <v>0</v>
      </c>
      <c r="Q1021" t="s">
        <v>2796</v>
      </c>
      <c r="R1021" t="b">
        <v>0</v>
      </c>
    </row>
    <row r="1022" spans="1:18" x14ac:dyDescent="0.3">
      <c r="A1022" t="s">
        <v>2797</v>
      </c>
      <c r="B1022">
        <f>MID(dane3[[#This Row],[PassengerId]],1,4)+0</f>
        <v>1086</v>
      </c>
      <c r="C1022" t="s">
        <v>19</v>
      </c>
      <c r="D1022" t="b">
        <v>1</v>
      </c>
      <c r="E1022" t="s">
        <v>2793</v>
      </c>
      <c r="F1022" t="str">
        <f>MID($E1022,1,1)</f>
        <v>G</v>
      </c>
      <c r="G1022" t="str">
        <f>IFERROR(MID($E1022,SEARCH("/",$E1022,SEARCH("/",$E1022)+1)+1,1),"")</f>
        <v>P</v>
      </c>
      <c r="H1022" t="s">
        <v>16</v>
      </c>
      <c r="I1022">
        <v>4</v>
      </c>
      <c r="J1022" t="b">
        <v>0</v>
      </c>
      <c r="K1022" s="7">
        <v>0</v>
      </c>
      <c r="L1022" s="7">
        <v>0</v>
      </c>
      <c r="M1022" s="7">
        <v>0</v>
      </c>
      <c r="N1022" s="7">
        <v>0</v>
      </c>
      <c r="O1022" s="7">
        <v>0</v>
      </c>
      <c r="P1022" s="7">
        <f>SUM(dane3[[#This Row],[RoomService]:[VRDeck]])</f>
        <v>0</v>
      </c>
      <c r="Q1022" t="s">
        <v>2798</v>
      </c>
      <c r="R1022" t="b">
        <v>0</v>
      </c>
    </row>
    <row r="1023" spans="1:18" x14ac:dyDescent="0.3">
      <c r="A1023" t="s">
        <v>6126</v>
      </c>
      <c r="B1023">
        <f>MID(dane3[[#This Row],[PassengerId]],1,4)+0</f>
        <v>2403</v>
      </c>
      <c r="C1023" t="s">
        <v>19</v>
      </c>
      <c r="D1023" t="b">
        <v>0</v>
      </c>
      <c r="E1023" t="s">
        <v>6127</v>
      </c>
      <c r="F1023" t="str">
        <f>MID($E1023,1,1)</f>
        <v>G</v>
      </c>
      <c r="G1023" t="str">
        <f>IFERROR(MID($E1023,SEARCH("/",$E1023,SEARCH("/",$E1023)+1)+1,1),"")</f>
        <v>S</v>
      </c>
      <c r="H1023" t="s">
        <v>46</v>
      </c>
      <c r="I1023">
        <v>25</v>
      </c>
      <c r="J1023" t="b">
        <v>0</v>
      </c>
      <c r="K1023" s="7">
        <v>7</v>
      </c>
      <c r="L1023" s="7">
        <v>0</v>
      </c>
      <c r="M1023" s="7">
        <v>0</v>
      </c>
      <c r="N1023" s="7">
        <v>877</v>
      </c>
      <c r="O1023" s="7">
        <v>0</v>
      </c>
      <c r="P1023" s="7">
        <f>SUM(dane3[[#This Row],[RoomService]:[VRDeck]])</f>
        <v>884</v>
      </c>
      <c r="Q1023" t="s">
        <v>6128</v>
      </c>
      <c r="R1023" t="b">
        <v>0</v>
      </c>
    </row>
    <row r="1024" spans="1:18" x14ac:dyDescent="0.3">
      <c r="A1024" t="s">
        <v>2802</v>
      </c>
      <c r="B1024">
        <f>MID(dane3[[#This Row],[PassengerId]],1,4)+0</f>
        <v>1086</v>
      </c>
      <c r="C1024" t="s">
        <v>19</v>
      </c>
      <c r="D1024" t="b">
        <v>0</v>
      </c>
      <c r="E1024" t="s">
        <v>2793</v>
      </c>
      <c r="F1024" t="str">
        <f>MID($E1024,1,1)</f>
        <v>G</v>
      </c>
      <c r="G1024" t="str">
        <f>IFERROR(MID($E1024,SEARCH("/",$E1024,SEARCH("/",$E1024)+1)+1,1),"")</f>
        <v>P</v>
      </c>
      <c r="H1024" t="s">
        <v>16</v>
      </c>
      <c r="I1024">
        <v>7</v>
      </c>
      <c r="J1024" t="b">
        <v>0</v>
      </c>
      <c r="K1024" s="7">
        <v>0</v>
      </c>
      <c r="L1024" s="7">
        <v>0</v>
      </c>
      <c r="M1024" s="7">
        <v>0</v>
      </c>
      <c r="N1024" s="7">
        <v>0</v>
      </c>
      <c r="O1024" s="7">
        <v>0</v>
      </c>
      <c r="P1024" s="7">
        <f>SUM(dane3[[#This Row],[RoomService]:[VRDeck]])</f>
        <v>0</v>
      </c>
      <c r="Q1024" t="s">
        <v>2803</v>
      </c>
      <c r="R1024" t="b">
        <v>1</v>
      </c>
    </row>
    <row r="1025" spans="1:18" x14ac:dyDescent="0.3">
      <c r="A1025" t="s">
        <v>2804</v>
      </c>
      <c r="B1025">
        <f>MID(dane3[[#This Row],[PassengerId]],1,4)+0</f>
        <v>1088</v>
      </c>
      <c r="C1025" t="s">
        <v>19</v>
      </c>
      <c r="D1025" t="b">
        <v>1</v>
      </c>
      <c r="E1025" t="s">
        <v>2805</v>
      </c>
      <c r="F1025" t="str">
        <f>MID($E1025,1,1)</f>
        <v>G</v>
      </c>
      <c r="G1025" t="str">
        <f>IFERROR(MID($E1025,SEARCH("/",$E1025,SEARCH("/",$E1025)+1)+1,1),"")</f>
        <v>S</v>
      </c>
      <c r="H1025" t="s">
        <v>32</v>
      </c>
      <c r="I1025">
        <v>20</v>
      </c>
      <c r="J1025" t="b">
        <v>0</v>
      </c>
      <c r="K1025" s="7">
        <v>0</v>
      </c>
      <c r="L1025" s="7">
        <v>0</v>
      </c>
      <c r="M1025" s="7">
        <v>0</v>
      </c>
      <c r="N1025" s="7">
        <v>0</v>
      </c>
      <c r="O1025" s="7">
        <v>0</v>
      </c>
      <c r="P1025" s="7">
        <f>SUM(dane3[[#This Row],[RoomService]:[VRDeck]])</f>
        <v>0</v>
      </c>
      <c r="Q1025" t="s">
        <v>2806</v>
      </c>
      <c r="R1025" t="b">
        <v>0</v>
      </c>
    </row>
    <row r="1026" spans="1:18" x14ac:dyDescent="0.3">
      <c r="A1026" t="s">
        <v>13782</v>
      </c>
      <c r="B1026">
        <f>MID(dane3[[#This Row],[PassengerId]],1,4)+0</f>
        <v>5392</v>
      </c>
      <c r="C1026" t="s">
        <v>53</v>
      </c>
      <c r="D1026" t="b">
        <v>0</v>
      </c>
      <c r="E1026" t="s">
        <v>13783</v>
      </c>
      <c r="F1026" t="str">
        <f>MID($E1026,1,1)</f>
        <v>E</v>
      </c>
      <c r="G1026" t="str">
        <f>IFERROR(MID($E1026,SEARCH("/",$E1026,SEARCH("/",$E1026)+1)+1,1),"")</f>
        <v>S</v>
      </c>
      <c r="H1026" t="s">
        <v>16</v>
      </c>
      <c r="I1026">
        <v>35</v>
      </c>
      <c r="J1026" t="b">
        <v>1</v>
      </c>
      <c r="K1026" s="7">
        <v>628</v>
      </c>
      <c r="L1026" s="7">
        <v>6</v>
      </c>
      <c r="M1026" s="7">
        <v>528</v>
      </c>
      <c r="N1026" s="7">
        <v>136</v>
      </c>
      <c r="O1026" s="7">
        <v>0</v>
      </c>
      <c r="P1026" s="7">
        <f>SUM(dane3[[#This Row],[RoomService]:[VRDeck]])</f>
        <v>1298</v>
      </c>
      <c r="Q1026" t="s">
        <v>13784</v>
      </c>
      <c r="R1026" t="b">
        <v>0</v>
      </c>
    </row>
    <row r="1027" spans="1:18" x14ac:dyDescent="0.3">
      <c r="A1027" t="s">
        <v>2810</v>
      </c>
      <c r="B1027">
        <f>MID(dane3[[#This Row],[PassengerId]],1,4)+0</f>
        <v>1089</v>
      </c>
      <c r="C1027" t="s">
        <v>14</v>
      </c>
      <c r="D1027" t="b">
        <v>0</v>
      </c>
      <c r="E1027" t="s">
        <v>2808</v>
      </c>
      <c r="F1027" t="str">
        <f>MID($E1027,1,1)</f>
        <v>D</v>
      </c>
      <c r="G1027" t="str">
        <f>IFERROR(MID($E1027,SEARCH("/",$E1027,SEARCH("/",$E1027)+1)+1,1),"")</f>
        <v>P</v>
      </c>
      <c r="H1027" t="s">
        <v>16</v>
      </c>
      <c r="I1027">
        <v>26</v>
      </c>
      <c r="J1027" t="b">
        <v>0</v>
      </c>
      <c r="K1027" s="7">
        <v>0</v>
      </c>
      <c r="L1027" s="7">
        <v>565</v>
      </c>
      <c r="M1027" s="7">
        <v>1</v>
      </c>
      <c r="N1027" s="7">
        <v>677</v>
      </c>
      <c r="O1027" s="7">
        <v>794</v>
      </c>
      <c r="P1027" s="7">
        <f>SUM(dane3[[#This Row],[RoomService]:[VRDeck]])</f>
        <v>2037</v>
      </c>
      <c r="Q1027" t="s">
        <v>2811</v>
      </c>
      <c r="R1027" t="b">
        <v>0</v>
      </c>
    </row>
    <row r="1028" spans="1:18" x14ac:dyDescent="0.3">
      <c r="A1028" t="s">
        <v>17603</v>
      </c>
      <c r="B1028">
        <f>MID(dane3[[#This Row],[PassengerId]],1,4)+0</f>
        <v>6814</v>
      </c>
      <c r="C1028" t="s">
        <v>53</v>
      </c>
      <c r="D1028" t="b">
        <v>0</v>
      </c>
      <c r="E1028" t="s">
        <v>17604</v>
      </c>
      <c r="F1028" t="str">
        <f>MID($E1028,1,1)</f>
        <v>E</v>
      </c>
      <c r="G1028" t="str">
        <f>IFERROR(MID($E1028,SEARCH("/",$E1028,SEARCH("/",$E1028)+1)+1,1),"")</f>
        <v>S</v>
      </c>
      <c r="H1028" t="s">
        <v>46</v>
      </c>
      <c r="I1028">
        <v>36</v>
      </c>
      <c r="J1028" t="b">
        <v>0</v>
      </c>
      <c r="K1028" s="7">
        <v>1339</v>
      </c>
      <c r="L1028" s="7">
        <v>6</v>
      </c>
      <c r="M1028" s="7">
        <v>7810</v>
      </c>
      <c r="N1028" s="7">
        <v>0</v>
      </c>
      <c r="O1028" s="7">
        <v>0</v>
      </c>
      <c r="P1028" s="7">
        <f>SUM(dane3[[#This Row],[RoomService]:[VRDeck]])</f>
        <v>9155</v>
      </c>
      <c r="Q1028" t="s">
        <v>17605</v>
      </c>
      <c r="R1028" t="b">
        <v>1</v>
      </c>
    </row>
    <row r="1029" spans="1:18" x14ac:dyDescent="0.3">
      <c r="A1029" t="s">
        <v>18384</v>
      </c>
      <c r="B1029">
        <f>MID(dane3[[#This Row],[PassengerId]],1,4)+0</f>
        <v>7105</v>
      </c>
      <c r="C1029" t="s">
        <v>53</v>
      </c>
      <c r="D1029" t="b">
        <v>0</v>
      </c>
      <c r="E1029" t="s">
        <v>18385</v>
      </c>
      <c r="F1029" t="str">
        <f>MID($E1029,1,1)</f>
        <v>F</v>
      </c>
      <c r="G1029" t="str">
        <f>IFERROR(MID($E1029,SEARCH("/",$E1029,SEARCH("/",$E1029)+1)+1,1),"")</f>
        <v>P</v>
      </c>
      <c r="H1029" t="s">
        <v>46</v>
      </c>
      <c r="I1029">
        <v>20</v>
      </c>
      <c r="J1029" t="b">
        <v>0</v>
      </c>
      <c r="K1029" s="7">
        <v>0</v>
      </c>
      <c r="L1029" s="7">
        <v>6</v>
      </c>
      <c r="M1029" s="7">
        <v>552</v>
      </c>
      <c r="N1029" s="7">
        <v>20</v>
      </c>
      <c r="O1029" s="7">
        <v>0</v>
      </c>
      <c r="P1029" s="7">
        <f>SUM(dane3[[#This Row],[RoomService]:[VRDeck]])</f>
        <v>578</v>
      </c>
      <c r="Q1029" t="s">
        <v>18386</v>
      </c>
      <c r="R1029" t="b">
        <v>1</v>
      </c>
    </row>
    <row r="1030" spans="1:18" x14ac:dyDescent="0.3">
      <c r="A1030" t="s">
        <v>2818</v>
      </c>
      <c r="B1030">
        <f>MID(dane3[[#This Row],[PassengerId]],1,4)+0</f>
        <v>1094</v>
      </c>
      <c r="C1030" t="s">
        <v>19</v>
      </c>
      <c r="D1030" t="b">
        <v>0</v>
      </c>
      <c r="E1030" t="s">
        <v>2819</v>
      </c>
      <c r="F1030" t="str">
        <f>MID($E1030,1,1)</f>
        <v>F</v>
      </c>
      <c r="G1030" t="str">
        <f>IFERROR(MID($E1030,SEARCH("/",$E1030,SEARCH("/",$E1030)+1)+1,1),"")</f>
        <v>P</v>
      </c>
      <c r="H1030" t="s">
        <v>16</v>
      </c>
      <c r="I1030">
        <v>60</v>
      </c>
      <c r="J1030" t="b">
        <v>0</v>
      </c>
      <c r="K1030" s="7">
        <v>437</v>
      </c>
      <c r="L1030" s="7">
        <v>2</v>
      </c>
      <c r="M1030" s="7">
        <v>0</v>
      </c>
      <c r="N1030" s="7">
        <v>0</v>
      </c>
      <c r="O1030" s="7">
        <v>365</v>
      </c>
      <c r="P1030" s="7">
        <f>SUM(dane3[[#This Row],[RoomService]:[VRDeck]])</f>
        <v>804</v>
      </c>
      <c r="Q1030" t="s">
        <v>2820</v>
      </c>
      <c r="R1030" t="b">
        <v>0</v>
      </c>
    </row>
    <row r="1031" spans="1:18" x14ac:dyDescent="0.3">
      <c r="A1031" t="s">
        <v>2821</v>
      </c>
      <c r="B1031">
        <f>MID(dane3[[#This Row],[PassengerId]],1,4)+0</f>
        <v>1095</v>
      </c>
      <c r="C1031" t="s">
        <v>14</v>
      </c>
      <c r="D1031" t="b">
        <v>1</v>
      </c>
      <c r="E1031" t="s">
        <v>39</v>
      </c>
      <c r="F1031" t="s">
        <v>23759</v>
      </c>
      <c r="G1031" t="str">
        <f>IFERROR(MID($E1031,SEARCH("/",$E1031,SEARCH("/",$E1031)+1)+1,1),"")</f>
        <v/>
      </c>
      <c r="H1031" t="s">
        <v>16</v>
      </c>
      <c r="I1031">
        <v>34</v>
      </c>
      <c r="J1031" t="b">
        <v>0</v>
      </c>
      <c r="K1031" s="7">
        <v>0</v>
      </c>
      <c r="L1031" s="7">
        <v>0</v>
      </c>
      <c r="M1031" s="7">
        <v>0</v>
      </c>
      <c r="N1031" s="7">
        <v>0</v>
      </c>
      <c r="O1031" s="7">
        <v>0</v>
      </c>
      <c r="P1031" s="7">
        <f>SUM(dane3[[#This Row],[RoomService]:[VRDeck]])</f>
        <v>0</v>
      </c>
      <c r="Q1031" t="s">
        <v>2822</v>
      </c>
      <c r="R1031" t="b">
        <v>1</v>
      </c>
    </row>
    <row r="1032" spans="1:18" x14ac:dyDescent="0.3">
      <c r="A1032" t="s">
        <v>2823</v>
      </c>
      <c r="B1032">
        <f>MID(dane3[[#This Row],[PassengerId]],1,4)+0</f>
        <v>1096</v>
      </c>
      <c r="C1032" t="s">
        <v>19</v>
      </c>
      <c r="D1032" t="b">
        <v>0</v>
      </c>
      <c r="E1032" t="s">
        <v>2824</v>
      </c>
      <c r="F1032" t="str">
        <f>MID($E1032,1,1)</f>
        <v>G</v>
      </c>
      <c r="G1032" t="str">
        <f>IFERROR(MID($E1032,SEARCH("/",$E1032,SEARCH("/",$E1032)+1)+1,1),"")</f>
        <v>S</v>
      </c>
      <c r="H1032" t="s">
        <v>16</v>
      </c>
      <c r="I1032">
        <v>24</v>
      </c>
      <c r="J1032" t="b">
        <v>0</v>
      </c>
      <c r="K1032" s="7">
        <v>233</v>
      </c>
      <c r="L1032" s="7">
        <v>0</v>
      </c>
      <c r="M1032" s="7">
        <v>0</v>
      </c>
      <c r="N1032" s="7">
        <v>0</v>
      </c>
      <c r="O1032" s="7">
        <v>488</v>
      </c>
      <c r="P1032" s="7">
        <f>SUM(dane3[[#This Row],[RoomService]:[VRDeck]])</f>
        <v>721</v>
      </c>
      <c r="Q1032" t="s">
        <v>2825</v>
      </c>
      <c r="R1032" t="b">
        <v>0</v>
      </c>
    </row>
    <row r="1033" spans="1:18" x14ac:dyDescent="0.3">
      <c r="A1033" t="s">
        <v>23170</v>
      </c>
      <c r="B1033">
        <f>MID(dane3[[#This Row],[PassengerId]],1,4)+0</f>
        <v>9061</v>
      </c>
      <c r="C1033" t="s">
        <v>53</v>
      </c>
      <c r="D1033" t="b">
        <v>0</v>
      </c>
      <c r="E1033" t="s">
        <v>23171</v>
      </c>
      <c r="F1033" t="str">
        <f>MID($E1033,1,1)</f>
        <v>D</v>
      </c>
      <c r="G1033" t="str">
        <f>IFERROR(MID($E1033,SEARCH("/",$E1033,SEARCH("/",$E1033)+1)+1,1),"")</f>
        <v>S</v>
      </c>
      <c r="H1033" t="s">
        <v>16</v>
      </c>
      <c r="I1033">
        <v>26</v>
      </c>
      <c r="J1033" t="b">
        <v>0</v>
      </c>
      <c r="K1033" s="7">
        <v>887</v>
      </c>
      <c r="L1033" s="7">
        <v>6</v>
      </c>
      <c r="M1033" s="7">
        <v>15</v>
      </c>
      <c r="N1033" s="7">
        <v>148</v>
      </c>
      <c r="O1033" s="7">
        <v>0</v>
      </c>
      <c r="P1033" s="7">
        <f>SUM(dane3[[#This Row],[RoomService]:[VRDeck]])</f>
        <v>1056</v>
      </c>
      <c r="Q1033" t="s">
        <v>23172</v>
      </c>
      <c r="R1033" t="b">
        <v>0</v>
      </c>
    </row>
    <row r="1034" spans="1:18" x14ac:dyDescent="0.3">
      <c r="A1034" t="s">
        <v>2829</v>
      </c>
      <c r="B1034">
        <f>MID(dane3[[#This Row],[PassengerId]],1,4)+0</f>
        <v>1099</v>
      </c>
      <c r="C1034" t="s">
        <v>19</v>
      </c>
      <c r="D1034" t="b">
        <v>0</v>
      </c>
      <c r="E1034" t="s">
        <v>2830</v>
      </c>
      <c r="F1034" t="str">
        <f>MID($E1034,1,1)</f>
        <v>F</v>
      </c>
      <c r="G1034" t="str">
        <f>IFERROR(MID($E1034,SEARCH("/",$E1034,SEARCH("/",$E1034)+1)+1,1),"")</f>
        <v>P</v>
      </c>
      <c r="H1034" t="s">
        <v>32</v>
      </c>
      <c r="I1034">
        <v>22</v>
      </c>
      <c r="J1034" t="b">
        <v>0</v>
      </c>
      <c r="K1034" s="7">
        <v>0</v>
      </c>
      <c r="L1034" s="7">
        <v>78</v>
      </c>
      <c r="M1034" s="7">
        <v>642</v>
      </c>
      <c r="N1034" s="7">
        <v>0</v>
      </c>
      <c r="O1034" s="7">
        <v>0</v>
      </c>
      <c r="P1034" s="7">
        <f>SUM(dane3[[#This Row],[RoomService]:[VRDeck]])</f>
        <v>720</v>
      </c>
      <c r="Q1034" t="s">
        <v>2831</v>
      </c>
      <c r="R1034" t="b">
        <v>0</v>
      </c>
    </row>
    <row r="1035" spans="1:18" x14ac:dyDescent="0.3">
      <c r="A1035" t="s">
        <v>289</v>
      </c>
      <c r="B1035">
        <f>MID(dane3[[#This Row],[PassengerId]],1,4)+0</f>
        <v>107</v>
      </c>
      <c r="C1035" t="s">
        <v>53</v>
      </c>
      <c r="D1035" t="b">
        <v>0</v>
      </c>
      <c r="E1035" t="s">
        <v>290</v>
      </c>
      <c r="F1035" t="str">
        <f>MID($E1035,1,1)</f>
        <v>D</v>
      </c>
      <c r="G1035" t="str">
        <f>IFERROR(MID($E1035,SEARCH("/",$E1035,SEARCH("/",$E1035)+1)+1,1),"")</f>
        <v>S</v>
      </c>
      <c r="H1035" t="s">
        <v>16</v>
      </c>
      <c r="I1035">
        <v>21</v>
      </c>
      <c r="J1035" t="b">
        <v>0</v>
      </c>
      <c r="K1035" s="7">
        <v>1743</v>
      </c>
      <c r="L1035" s="7">
        <v>5</v>
      </c>
      <c r="M1035" s="7">
        <v>17</v>
      </c>
      <c r="N1035" s="7">
        <v>0</v>
      </c>
      <c r="O1035" s="7">
        <v>0</v>
      </c>
      <c r="P1035" s="7">
        <f>SUM(dane3[[#This Row],[RoomService]:[VRDeck]])</f>
        <v>1765</v>
      </c>
      <c r="Q1035" t="s">
        <v>291</v>
      </c>
      <c r="R1035" t="b">
        <v>0</v>
      </c>
    </row>
    <row r="1036" spans="1:18" x14ac:dyDescent="0.3">
      <c r="A1036" t="s">
        <v>15249</v>
      </c>
      <c r="B1036">
        <f>MID(dane3[[#This Row],[PassengerId]],1,4)+0</f>
        <v>5946</v>
      </c>
      <c r="C1036" t="s">
        <v>53</v>
      </c>
      <c r="D1036" t="b">
        <v>0</v>
      </c>
      <c r="E1036" t="s">
        <v>15250</v>
      </c>
      <c r="F1036" t="str">
        <f>MID($E1036,1,1)</f>
        <v>E</v>
      </c>
      <c r="G1036" t="str">
        <f>IFERROR(MID($E1036,SEARCH("/",$E1036,SEARCH("/",$E1036)+1)+1,1),"")</f>
        <v>S</v>
      </c>
      <c r="H1036" t="s">
        <v>16</v>
      </c>
      <c r="I1036">
        <v>19</v>
      </c>
      <c r="J1036" t="b">
        <v>0</v>
      </c>
      <c r="K1036" s="7">
        <v>300</v>
      </c>
      <c r="L1036" s="7">
        <v>5</v>
      </c>
      <c r="M1036" s="7">
        <v>642</v>
      </c>
      <c r="N1036" s="7">
        <v>0</v>
      </c>
      <c r="O1036" s="7">
        <v>0</v>
      </c>
      <c r="P1036" s="7">
        <f>SUM(dane3[[#This Row],[RoomService]:[VRDeck]])</f>
        <v>947</v>
      </c>
      <c r="Q1036" t="s">
        <v>15251</v>
      </c>
      <c r="R1036" t="b">
        <v>0</v>
      </c>
    </row>
    <row r="1037" spans="1:18" x14ac:dyDescent="0.3">
      <c r="A1037" t="s">
        <v>15607</v>
      </c>
      <c r="B1037">
        <f>MID(dane3[[#This Row],[PassengerId]],1,4)+0</f>
        <v>6058</v>
      </c>
      <c r="C1037" t="s">
        <v>53</v>
      </c>
      <c r="D1037" t="b">
        <v>0</v>
      </c>
      <c r="E1037" t="s">
        <v>15608</v>
      </c>
      <c r="F1037" t="str">
        <f>MID($E1037,1,1)</f>
        <v>F</v>
      </c>
      <c r="G1037" t="str">
        <f>IFERROR(MID($E1037,SEARCH("/",$E1037,SEARCH("/",$E1037)+1)+1,1),"")</f>
        <v>P</v>
      </c>
      <c r="H1037" t="s">
        <v>46</v>
      </c>
      <c r="I1037">
        <v>18</v>
      </c>
      <c r="J1037" t="b">
        <v>0</v>
      </c>
      <c r="K1037" s="7">
        <v>2904</v>
      </c>
      <c r="L1037" s="7">
        <v>5</v>
      </c>
      <c r="M1037" s="7">
        <v>50</v>
      </c>
      <c r="N1037" s="7">
        <v>0</v>
      </c>
      <c r="O1037" s="7">
        <v>9</v>
      </c>
      <c r="P1037" s="7">
        <f>SUM(dane3[[#This Row],[RoomService]:[VRDeck]])</f>
        <v>2968</v>
      </c>
      <c r="Q1037" t="s">
        <v>15609</v>
      </c>
      <c r="R1037" t="b">
        <v>0</v>
      </c>
    </row>
    <row r="1038" spans="1:18" x14ac:dyDescent="0.3">
      <c r="A1038" t="s">
        <v>16797</v>
      </c>
      <c r="B1038">
        <f>MID(dane3[[#This Row],[PassengerId]],1,4)+0</f>
        <v>6494</v>
      </c>
      <c r="C1038" t="s">
        <v>53</v>
      </c>
      <c r="D1038" t="b">
        <v>0</v>
      </c>
      <c r="E1038" t="s">
        <v>16798</v>
      </c>
      <c r="F1038" t="str">
        <f>MID($E1038,1,1)</f>
        <v>F</v>
      </c>
      <c r="G1038" t="str">
        <f>IFERROR(MID($E1038,SEARCH("/",$E1038,SEARCH("/",$E1038)+1)+1,1),"")</f>
        <v>P</v>
      </c>
      <c r="H1038" t="s">
        <v>16</v>
      </c>
      <c r="I1038">
        <v>38</v>
      </c>
      <c r="J1038" t="b">
        <v>0</v>
      </c>
      <c r="K1038" s="7">
        <v>1192</v>
      </c>
      <c r="L1038" s="7">
        <v>5</v>
      </c>
      <c r="M1038" s="7">
        <v>1864</v>
      </c>
      <c r="N1038" s="7">
        <v>4287</v>
      </c>
      <c r="O1038" s="7">
        <v>0</v>
      </c>
      <c r="P1038" s="7">
        <f>SUM(dane3[[#This Row],[RoomService]:[VRDeck]])</f>
        <v>7348</v>
      </c>
      <c r="Q1038" t="s">
        <v>16799</v>
      </c>
      <c r="R1038" t="b">
        <v>0</v>
      </c>
    </row>
    <row r="1039" spans="1:18" x14ac:dyDescent="0.3">
      <c r="A1039" t="s">
        <v>18838</v>
      </c>
      <c r="B1039">
        <f>MID(dane3[[#This Row],[PassengerId]],1,4)+0</f>
        <v>7309</v>
      </c>
      <c r="C1039" t="s">
        <v>53</v>
      </c>
      <c r="D1039" t="b">
        <v>0</v>
      </c>
      <c r="E1039" t="s">
        <v>18839</v>
      </c>
      <c r="F1039" t="str">
        <f>MID($E1039,1,1)</f>
        <v>F</v>
      </c>
      <c r="G1039" t="str">
        <f>IFERROR(MID($E1039,SEARCH("/",$E1039,SEARCH("/",$E1039)+1)+1,1),"")</f>
        <v>P</v>
      </c>
      <c r="H1039" t="s">
        <v>16</v>
      </c>
      <c r="I1039">
        <v>14</v>
      </c>
      <c r="J1039" t="b">
        <v>0</v>
      </c>
      <c r="K1039" s="7">
        <v>738</v>
      </c>
      <c r="L1039" s="7">
        <v>5</v>
      </c>
      <c r="M1039" s="7">
        <v>297</v>
      </c>
      <c r="N1039" s="7">
        <v>0</v>
      </c>
      <c r="O1039" s="7">
        <v>0</v>
      </c>
      <c r="P1039" s="7">
        <f>SUM(dane3[[#This Row],[RoomService]:[VRDeck]])</f>
        <v>1040</v>
      </c>
      <c r="Q1039" t="s">
        <v>18840</v>
      </c>
      <c r="R1039" t="b">
        <v>0</v>
      </c>
    </row>
    <row r="1040" spans="1:18" x14ac:dyDescent="0.3">
      <c r="A1040" t="s">
        <v>2845</v>
      </c>
      <c r="B1040">
        <f>MID(dane3[[#This Row],[PassengerId]],1,4)+0</f>
        <v>1105</v>
      </c>
      <c r="C1040" t="s">
        <v>19</v>
      </c>
      <c r="D1040" t="b">
        <v>0</v>
      </c>
      <c r="E1040" t="s">
        <v>2846</v>
      </c>
      <c r="F1040" t="str">
        <f>MID($E1040,1,1)</f>
        <v>F</v>
      </c>
      <c r="G1040" t="str">
        <f>IFERROR(MID($E1040,SEARCH("/",$E1040,SEARCH("/",$E1040)+1)+1,1),"")</f>
        <v>S</v>
      </c>
      <c r="H1040" t="s">
        <v>16</v>
      </c>
      <c r="I1040">
        <v>17</v>
      </c>
      <c r="J1040" t="b">
        <v>0</v>
      </c>
      <c r="K1040" s="7">
        <v>82</v>
      </c>
      <c r="L1040" s="7">
        <v>0</v>
      </c>
      <c r="M1040" s="7">
        <v>263</v>
      </c>
      <c r="N1040" s="7">
        <v>16</v>
      </c>
      <c r="O1040" s="7">
        <v>515</v>
      </c>
      <c r="P1040" s="7">
        <f>SUM(dane3[[#This Row],[RoomService]:[VRDeck]])</f>
        <v>876</v>
      </c>
      <c r="Q1040" t="s">
        <v>2847</v>
      </c>
      <c r="R1040" t="b">
        <v>0</v>
      </c>
    </row>
    <row r="1041" spans="1:18" x14ac:dyDescent="0.3">
      <c r="A1041" t="s">
        <v>21823</v>
      </c>
      <c r="B1041">
        <f>MID(dane3[[#This Row],[PassengerId]],1,4)+0</f>
        <v>8541</v>
      </c>
      <c r="C1041" t="s">
        <v>53</v>
      </c>
      <c r="D1041" t="b">
        <v>0</v>
      </c>
      <c r="E1041" t="s">
        <v>21821</v>
      </c>
      <c r="F1041" t="str">
        <f>MID($E1041,1,1)</f>
        <v>D</v>
      </c>
      <c r="G1041" t="str">
        <f>IFERROR(MID($E1041,SEARCH("/",$E1041,SEARCH("/",$E1041)+1)+1,1),"")</f>
        <v>P</v>
      </c>
      <c r="H1041" t="s">
        <v>46</v>
      </c>
      <c r="I1041">
        <v>33</v>
      </c>
      <c r="J1041" t="b">
        <v>0</v>
      </c>
      <c r="K1041" s="7">
        <v>1914</v>
      </c>
      <c r="L1041" s="7">
        <v>5</v>
      </c>
      <c r="M1041" s="7">
        <v>0</v>
      </c>
      <c r="N1041" s="7">
        <v>0</v>
      </c>
      <c r="O1041" s="7">
        <v>228</v>
      </c>
      <c r="P1041" s="7">
        <f>SUM(dane3[[#This Row],[RoomService]:[VRDeck]])</f>
        <v>2147</v>
      </c>
      <c r="Q1041" t="s">
        <v>21824</v>
      </c>
      <c r="R1041" t="b">
        <v>1</v>
      </c>
    </row>
    <row r="1042" spans="1:18" x14ac:dyDescent="0.3">
      <c r="A1042" t="s">
        <v>3385</v>
      </c>
      <c r="B1042">
        <f>MID(dane3[[#This Row],[PassengerId]],1,4)+0</f>
        <v>1311</v>
      </c>
      <c r="C1042" t="s">
        <v>53</v>
      </c>
      <c r="D1042" t="b">
        <v>0</v>
      </c>
      <c r="E1042" t="s">
        <v>3386</v>
      </c>
      <c r="F1042" t="str">
        <f>MID($E1042,1,1)</f>
        <v>D</v>
      </c>
      <c r="G1042" t="str">
        <f>IFERROR(MID($E1042,SEARCH("/",$E1042,SEARCH("/",$E1042)+1)+1,1),"")</f>
        <v>P</v>
      </c>
      <c r="H1042" t="s">
        <v>16</v>
      </c>
      <c r="I1042">
        <v>26</v>
      </c>
      <c r="J1042" t="b">
        <v>0</v>
      </c>
      <c r="K1042" s="7">
        <v>1946</v>
      </c>
      <c r="L1042" s="7">
        <v>4</v>
      </c>
      <c r="M1042" s="7">
        <v>4</v>
      </c>
      <c r="N1042" s="7">
        <v>0</v>
      </c>
      <c r="O1042" s="7">
        <v>623</v>
      </c>
      <c r="P1042" s="7">
        <f>SUM(dane3[[#This Row],[RoomService]:[VRDeck]])</f>
        <v>2577</v>
      </c>
      <c r="Q1042" t="s">
        <v>3387</v>
      </c>
      <c r="R1042" t="b">
        <v>0</v>
      </c>
    </row>
    <row r="1043" spans="1:18" x14ac:dyDescent="0.3">
      <c r="A1043" t="s">
        <v>2852</v>
      </c>
      <c r="B1043">
        <f>MID(dane3[[#This Row],[PassengerId]],1,4)+0</f>
        <v>1110</v>
      </c>
      <c r="C1043" t="s">
        <v>14</v>
      </c>
      <c r="D1043" t="b">
        <v>0</v>
      </c>
      <c r="E1043" t="s">
        <v>2853</v>
      </c>
      <c r="F1043" t="str">
        <f>MID($E1043,1,1)</f>
        <v>C</v>
      </c>
      <c r="G1043" t="str">
        <f>IFERROR(MID($E1043,SEARCH("/",$E1043,SEARCH("/",$E1043)+1)+1,1),"")</f>
        <v>S</v>
      </c>
      <c r="H1043" t="s">
        <v>16</v>
      </c>
      <c r="I1043">
        <v>23</v>
      </c>
      <c r="J1043" t="b">
        <v>0</v>
      </c>
      <c r="K1043" s="7">
        <v>0</v>
      </c>
      <c r="L1043" s="7">
        <v>24</v>
      </c>
      <c r="M1043" s="7">
        <v>0</v>
      </c>
      <c r="N1043" s="7">
        <v>55</v>
      </c>
      <c r="O1043" s="7">
        <v>7516</v>
      </c>
      <c r="P1043" s="7">
        <f>SUM(dane3[[#This Row],[RoomService]:[VRDeck]])</f>
        <v>7595</v>
      </c>
      <c r="Q1043" t="s">
        <v>2854</v>
      </c>
      <c r="R1043" t="b">
        <v>0</v>
      </c>
    </row>
    <row r="1044" spans="1:18" x14ac:dyDescent="0.3">
      <c r="A1044" t="s">
        <v>2855</v>
      </c>
      <c r="B1044">
        <f>MID(dane3[[#This Row],[PassengerId]],1,4)+0</f>
        <v>1110</v>
      </c>
      <c r="C1044" t="s">
        <v>14</v>
      </c>
      <c r="D1044" t="b">
        <v>0</v>
      </c>
      <c r="E1044" t="s">
        <v>2853</v>
      </c>
      <c r="F1044" t="str">
        <f>MID($E1044,1,1)</f>
        <v>C</v>
      </c>
      <c r="G1044" t="str">
        <f>IFERROR(MID($E1044,SEARCH("/",$E1044,SEARCH("/",$E1044)+1)+1,1),"")</f>
        <v>S</v>
      </c>
      <c r="H1044" t="s">
        <v>46</v>
      </c>
      <c r="I1044">
        <v>26</v>
      </c>
      <c r="J1044" t="b">
        <v>0</v>
      </c>
      <c r="K1044" s="7">
        <v>8</v>
      </c>
      <c r="L1044" s="7">
        <v>6138</v>
      </c>
      <c r="M1044" s="7">
        <v>0</v>
      </c>
      <c r="N1044" s="7">
        <v>3</v>
      </c>
      <c r="O1044" s="7">
        <v>754</v>
      </c>
      <c r="P1044" s="7">
        <f>SUM(dane3[[#This Row],[RoomService]:[VRDeck]])</f>
        <v>6903</v>
      </c>
      <c r="Q1044" t="s">
        <v>2856</v>
      </c>
      <c r="R1044" t="b">
        <v>1</v>
      </c>
    </row>
    <row r="1045" spans="1:18" x14ac:dyDescent="0.3">
      <c r="A1045" t="s">
        <v>2857</v>
      </c>
      <c r="B1045">
        <f>MID(dane3[[#This Row],[PassengerId]],1,4)+0</f>
        <v>1112</v>
      </c>
      <c r="C1045" t="s">
        <v>14</v>
      </c>
      <c r="D1045" t="b">
        <v>0</v>
      </c>
      <c r="E1045" t="s">
        <v>2858</v>
      </c>
      <c r="F1045" t="str">
        <f>MID($E1045,1,1)</f>
        <v>B</v>
      </c>
      <c r="G1045" t="str">
        <f>IFERROR(MID($E1045,SEARCH("/",$E1045,SEARCH("/",$E1045)+1)+1,1),"")</f>
        <v>P</v>
      </c>
      <c r="H1045" t="s">
        <v>46</v>
      </c>
      <c r="I1045">
        <v>40</v>
      </c>
      <c r="J1045" t="b">
        <v>0</v>
      </c>
      <c r="K1045" s="7">
        <v>0</v>
      </c>
      <c r="L1045" s="7">
        <v>4076</v>
      </c>
      <c r="M1045" s="7">
        <v>6124</v>
      </c>
      <c r="N1045" s="7">
        <v>58</v>
      </c>
      <c r="O1045" s="7">
        <v>100</v>
      </c>
      <c r="P1045" s="7">
        <f>SUM(dane3[[#This Row],[RoomService]:[VRDeck]])</f>
        <v>10358</v>
      </c>
      <c r="Q1045" t="s">
        <v>2859</v>
      </c>
      <c r="R1045" t="b">
        <v>1</v>
      </c>
    </row>
    <row r="1046" spans="1:18" x14ac:dyDescent="0.3">
      <c r="A1046" t="s">
        <v>2860</v>
      </c>
      <c r="B1046">
        <f>MID(dane3[[#This Row],[PassengerId]],1,4)+0</f>
        <v>1113</v>
      </c>
      <c r="C1046" t="s">
        <v>19</v>
      </c>
      <c r="D1046" t="b">
        <v>0</v>
      </c>
      <c r="E1046" t="s">
        <v>2861</v>
      </c>
      <c r="F1046" t="str">
        <f>MID($E1046,1,1)</f>
        <v>E</v>
      </c>
      <c r="G1046" t="str">
        <f>IFERROR(MID($E1046,SEARCH("/",$E1046,SEARCH("/",$E1046)+1)+1,1),"")</f>
        <v>S</v>
      </c>
      <c r="H1046" t="s">
        <v>16</v>
      </c>
      <c r="I1046">
        <v>20</v>
      </c>
      <c r="J1046" t="b">
        <v>0</v>
      </c>
      <c r="K1046" s="7">
        <v>0</v>
      </c>
      <c r="L1046" s="7">
        <v>0</v>
      </c>
      <c r="M1046" s="7">
        <v>0</v>
      </c>
      <c r="N1046" s="7">
        <v>0</v>
      </c>
      <c r="O1046" s="7">
        <v>719</v>
      </c>
      <c r="P1046" s="7">
        <f>SUM(dane3[[#This Row],[RoomService]:[VRDeck]])</f>
        <v>719</v>
      </c>
      <c r="Q1046" t="s">
        <v>2862</v>
      </c>
      <c r="R1046" t="b">
        <v>1</v>
      </c>
    </row>
    <row r="1047" spans="1:18" x14ac:dyDescent="0.3">
      <c r="A1047" t="s">
        <v>6787</v>
      </c>
      <c r="B1047">
        <f>MID(dane3[[#This Row],[PassengerId]],1,4)+0</f>
        <v>2662</v>
      </c>
      <c r="C1047" t="s">
        <v>53</v>
      </c>
      <c r="D1047" t="b">
        <v>0</v>
      </c>
      <c r="E1047" t="s">
        <v>6788</v>
      </c>
      <c r="F1047" t="str">
        <f>MID($E1047,1,1)</f>
        <v>F</v>
      </c>
      <c r="G1047" t="str">
        <f>IFERROR(MID($E1047,SEARCH("/",$E1047,SEARCH("/",$E1047)+1)+1,1),"")</f>
        <v>P</v>
      </c>
      <c r="H1047" t="s">
        <v>46</v>
      </c>
      <c r="I1047">
        <v>28</v>
      </c>
      <c r="J1047" t="b">
        <v>0</v>
      </c>
      <c r="K1047" s="7">
        <v>1722</v>
      </c>
      <c r="L1047" s="7">
        <v>4</v>
      </c>
      <c r="M1047" s="7">
        <v>937</v>
      </c>
      <c r="N1047" s="7">
        <v>0</v>
      </c>
      <c r="O1047" s="7">
        <v>0</v>
      </c>
      <c r="P1047" s="7">
        <f>SUM(dane3[[#This Row],[RoomService]:[VRDeck]])</f>
        <v>2663</v>
      </c>
      <c r="Q1047" t="s">
        <v>6789</v>
      </c>
      <c r="R1047" t="b">
        <v>0</v>
      </c>
    </row>
    <row r="1048" spans="1:18" x14ac:dyDescent="0.3">
      <c r="A1048" t="s">
        <v>6976</v>
      </c>
      <c r="B1048">
        <f>MID(dane3[[#This Row],[PassengerId]],1,4)+0</f>
        <v>2736</v>
      </c>
      <c r="C1048" t="s">
        <v>53</v>
      </c>
      <c r="D1048" t="b">
        <v>0</v>
      </c>
      <c r="E1048" t="s">
        <v>6977</v>
      </c>
      <c r="F1048" t="str">
        <f>MID($E1048,1,1)</f>
        <v>D</v>
      </c>
      <c r="G1048" t="str">
        <f>IFERROR(MID($E1048,SEARCH("/",$E1048,SEARCH("/",$E1048)+1)+1,1),"")</f>
        <v>P</v>
      </c>
      <c r="H1048" t="s">
        <v>16</v>
      </c>
      <c r="I1048">
        <v>27</v>
      </c>
      <c r="J1048" t="b">
        <v>1</v>
      </c>
      <c r="K1048" s="7">
        <v>1709</v>
      </c>
      <c r="L1048" s="7">
        <v>4</v>
      </c>
      <c r="M1048" s="7">
        <v>24</v>
      </c>
      <c r="N1048" s="7">
        <v>0</v>
      </c>
      <c r="O1048" s="7">
        <v>0</v>
      </c>
      <c r="P1048" s="7">
        <f>SUM(dane3[[#This Row],[RoomService]:[VRDeck]])</f>
        <v>1737</v>
      </c>
      <c r="Q1048" t="s">
        <v>6978</v>
      </c>
      <c r="R1048" t="b">
        <v>0</v>
      </c>
    </row>
    <row r="1049" spans="1:18" x14ac:dyDescent="0.3">
      <c r="A1049" t="s">
        <v>2868</v>
      </c>
      <c r="B1049">
        <f>MID(dane3[[#This Row],[PassengerId]],1,4)+0</f>
        <v>1115</v>
      </c>
      <c r="C1049" t="s">
        <v>19</v>
      </c>
      <c r="D1049" t="b">
        <v>1</v>
      </c>
      <c r="E1049" t="s">
        <v>2869</v>
      </c>
      <c r="F1049" t="str">
        <f>MID($E1049,1,1)</f>
        <v>G</v>
      </c>
      <c r="G1049" t="str">
        <f>IFERROR(MID($E1049,SEARCH("/",$E1049,SEARCH("/",$E1049)+1)+1,1),"")</f>
        <v>S</v>
      </c>
      <c r="H1049" t="s">
        <v>16</v>
      </c>
      <c r="I1049">
        <v>34</v>
      </c>
      <c r="J1049" t="b">
        <v>0</v>
      </c>
      <c r="K1049" s="7">
        <v>0</v>
      </c>
      <c r="L1049" s="7">
        <v>0</v>
      </c>
      <c r="M1049" s="7">
        <v>0</v>
      </c>
      <c r="N1049" s="7">
        <v>0</v>
      </c>
      <c r="O1049" s="7">
        <v>0</v>
      </c>
      <c r="P1049" s="7">
        <f>SUM(dane3[[#This Row],[RoomService]:[VRDeck]])</f>
        <v>0</v>
      </c>
      <c r="Q1049" t="s">
        <v>2870</v>
      </c>
      <c r="R1049" t="b">
        <v>1</v>
      </c>
    </row>
    <row r="1050" spans="1:18" x14ac:dyDescent="0.3">
      <c r="A1050" t="s">
        <v>2871</v>
      </c>
      <c r="B1050">
        <f>MID(dane3[[#This Row],[PassengerId]],1,4)+0</f>
        <v>1116</v>
      </c>
      <c r="C1050" t="s">
        <v>19</v>
      </c>
      <c r="D1050" t="b">
        <v>0</v>
      </c>
      <c r="E1050" t="s">
        <v>2872</v>
      </c>
      <c r="F1050" t="str">
        <f>MID($E1050,1,1)</f>
        <v>G</v>
      </c>
      <c r="G1050" t="str">
        <f>IFERROR(MID($E1050,SEARCH("/",$E1050,SEARCH("/",$E1050)+1)+1,1),"")</f>
        <v>S</v>
      </c>
      <c r="H1050" t="s">
        <v>16</v>
      </c>
      <c r="I1050">
        <v>9</v>
      </c>
      <c r="J1050" t="b">
        <v>0</v>
      </c>
      <c r="K1050" s="7">
        <v>0</v>
      </c>
      <c r="L1050" s="7">
        <v>0</v>
      </c>
      <c r="M1050" s="7">
        <v>0</v>
      </c>
      <c r="N1050" s="7">
        <v>0</v>
      </c>
      <c r="O1050" s="7">
        <v>0</v>
      </c>
      <c r="P1050" s="7">
        <f>SUM(dane3[[#This Row],[RoomService]:[VRDeck]])</f>
        <v>0</v>
      </c>
      <c r="Q1050" t="s">
        <v>2873</v>
      </c>
      <c r="R1050" t="b">
        <v>1</v>
      </c>
    </row>
    <row r="1051" spans="1:18" x14ac:dyDescent="0.3">
      <c r="A1051" t="s">
        <v>2874</v>
      </c>
      <c r="B1051">
        <f>MID(dane3[[#This Row],[PassengerId]],1,4)+0</f>
        <v>1116</v>
      </c>
      <c r="C1051" t="s">
        <v>19</v>
      </c>
      <c r="D1051" t="b">
        <v>0</v>
      </c>
      <c r="E1051" t="s">
        <v>39</v>
      </c>
      <c r="F1051" t="s">
        <v>23764</v>
      </c>
      <c r="G1051" t="str">
        <f>IFERROR(MID($E1051,SEARCH("/",$E1051,SEARCH("/",$E1051)+1)+1,1),"")</f>
        <v/>
      </c>
      <c r="H1051" t="s">
        <v>16</v>
      </c>
      <c r="I1051">
        <v>36</v>
      </c>
      <c r="J1051" t="b">
        <v>0</v>
      </c>
      <c r="K1051" s="7">
        <v>0</v>
      </c>
      <c r="L1051" s="7">
        <v>3011</v>
      </c>
      <c r="M1051" s="7">
        <v>0</v>
      </c>
      <c r="N1051" s="7">
        <v>0</v>
      </c>
      <c r="O1051" s="7">
        <v>98</v>
      </c>
      <c r="P1051" s="7">
        <f>SUM(dane3[[#This Row],[RoomService]:[VRDeck]])</f>
        <v>3109</v>
      </c>
      <c r="Q1051" t="s">
        <v>2875</v>
      </c>
      <c r="R1051" t="b">
        <v>1</v>
      </c>
    </row>
    <row r="1052" spans="1:18" x14ac:dyDescent="0.3">
      <c r="A1052" t="s">
        <v>2876</v>
      </c>
      <c r="B1052">
        <f>MID(dane3[[#This Row],[PassengerId]],1,4)+0</f>
        <v>1116</v>
      </c>
      <c r="C1052" t="s">
        <v>19</v>
      </c>
      <c r="D1052" t="b">
        <v>1</v>
      </c>
      <c r="E1052" t="s">
        <v>2872</v>
      </c>
      <c r="F1052" t="str">
        <f>MID($E1052,1,1)</f>
        <v>G</v>
      </c>
      <c r="G1052" t="str">
        <f>IFERROR(MID($E1052,SEARCH("/",$E1052,SEARCH("/",$E1052)+1)+1,1),"")</f>
        <v>S</v>
      </c>
      <c r="H1052" t="s">
        <v>16</v>
      </c>
      <c r="I1052">
        <v>26</v>
      </c>
      <c r="J1052" t="b">
        <v>0</v>
      </c>
      <c r="K1052" s="7">
        <v>0</v>
      </c>
      <c r="L1052" s="7">
        <v>0</v>
      </c>
      <c r="M1052" s="7">
        <v>0</v>
      </c>
      <c r="N1052" s="7">
        <v>0</v>
      </c>
      <c r="O1052" s="7">
        <v>0</v>
      </c>
      <c r="P1052" s="7">
        <f>SUM(dane3[[#This Row],[RoomService]:[VRDeck]])</f>
        <v>0</v>
      </c>
      <c r="Q1052" t="s">
        <v>2877</v>
      </c>
      <c r="R1052" t="b">
        <v>1</v>
      </c>
    </row>
    <row r="1053" spans="1:18" x14ac:dyDescent="0.3">
      <c r="A1053" t="s">
        <v>2878</v>
      </c>
      <c r="B1053">
        <f>MID(dane3[[#This Row],[PassengerId]],1,4)+0</f>
        <v>1117</v>
      </c>
      <c r="C1053" t="s">
        <v>19</v>
      </c>
      <c r="D1053" t="b">
        <v>0</v>
      </c>
      <c r="E1053" t="s">
        <v>2879</v>
      </c>
      <c r="F1053" t="str">
        <f>MID($E1053,1,1)</f>
        <v>E</v>
      </c>
      <c r="G1053" t="str">
        <f>IFERROR(MID($E1053,SEARCH("/",$E1053,SEARCH("/",$E1053)+1)+1,1),"")</f>
        <v>P</v>
      </c>
      <c r="H1053" t="s">
        <v>16</v>
      </c>
      <c r="I1053">
        <v>18</v>
      </c>
      <c r="J1053" t="b">
        <v>0</v>
      </c>
      <c r="K1053" s="7">
        <v>855</v>
      </c>
      <c r="L1053" s="7">
        <v>0</v>
      </c>
      <c r="M1053" s="7">
        <v>51</v>
      </c>
      <c r="N1053" s="7">
        <v>0</v>
      </c>
      <c r="O1053" s="7">
        <v>0</v>
      </c>
      <c r="P1053" s="7">
        <f>SUM(dane3[[#This Row],[RoomService]:[VRDeck]])</f>
        <v>906</v>
      </c>
      <c r="Q1053" t="s">
        <v>2880</v>
      </c>
      <c r="R1053" t="b">
        <v>0</v>
      </c>
    </row>
    <row r="1054" spans="1:18" x14ac:dyDescent="0.3">
      <c r="A1054" t="s">
        <v>2881</v>
      </c>
      <c r="B1054">
        <f>MID(dane3[[#This Row],[PassengerId]],1,4)+0</f>
        <v>1121</v>
      </c>
      <c r="C1054" t="s">
        <v>19</v>
      </c>
      <c r="D1054" t="b">
        <v>0</v>
      </c>
      <c r="E1054" t="s">
        <v>2882</v>
      </c>
      <c r="F1054" t="str">
        <f>MID($E1054,1,1)</f>
        <v>F</v>
      </c>
      <c r="G1054" t="str">
        <f>IFERROR(MID($E1054,SEARCH("/",$E1054,SEARCH("/",$E1054)+1)+1,1),"")</f>
        <v>P</v>
      </c>
      <c r="H1054" t="s">
        <v>32</v>
      </c>
      <c r="I1054">
        <v>55</v>
      </c>
      <c r="J1054" t="b">
        <v>0</v>
      </c>
      <c r="K1054" s="7">
        <v>98</v>
      </c>
      <c r="L1054" s="7">
        <v>46</v>
      </c>
      <c r="M1054" s="7">
        <v>0</v>
      </c>
      <c r="N1054" s="7">
        <v>743</v>
      </c>
      <c r="O1054" s="7">
        <v>0</v>
      </c>
      <c r="P1054" s="7">
        <f>SUM(dane3[[#This Row],[RoomService]:[VRDeck]])</f>
        <v>887</v>
      </c>
      <c r="Q1054" t="s">
        <v>2883</v>
      </c>
      <c r="R1054" t="b">
        <v>1</v>
      </c>
    </row>
    <row r="1055" spans="1:18" x14ac:dyDescent="0.3">
      <c r="A1055" t="s">
        <v>2884</v>
      </c>
      <c r="B1055">
        <f>MID(dane3[[#This Row],[PassengerId]],1,4)+0</f>
        <v>1123</v>
      </c>
      <c r="C1055" t="s">
        <v>14</v>
      </c>
      <c r="D1055" t="b">
        <v>0</v>
      </c>
      <c r="E1055" t="s">
        <v>2885</v>
      </c>
      <c r="F1055" t="str">
        <f>MID($E1055,1,1)</f>
        <v>B</v>
      </c>
      <c r="G1055" t="str">
        <f>IFERROR(MID($E1055,SEARCH("/",$E1055,SEARCH("/",$E1055)+1)+1,1),"")</f>
        <v>P</v>
      </c>
      <c r="H1055" t="s">
        <v>16</v>
      </c>
      <c r="I1055">
        <v>28</v>
      </c>
      <c r="J1055" t="b">
        <v>0</v>
      </c>
      <c r="K1055" s="7">
        <v>0</v>
      </c>
      <c r="L1055" s="7">
        <v>402</v>
      </c>
      <c r="M1055" s="7">
        <v>0</v>
      </c>
      <c r="N1055" s="7">
        <v>135</v>
      </c>
      <c r="O1055" s="7">
        <v>9010</v>
      </c>
      <c r="P1055" s="7">
        <f>SUM(dane3[[#This Row],[RoomService]:[VRDeck]])</f>
        <v>9547</v>
      </c>
      <c r="Q1055" t="s">
        <v>2886</v>
      </c>
      <c r="R1055" t="b">
        <v>0</v>
      </c>
    </row>
    <row r="1056" spans="1:18" x14ac:dyDescent="0.3">
      <c r="A1056" t="s">
        <v>2887</v>
      </c>
      <c r="B1056">
        <f>MID(dane3[[#This Row],[PassengerId]],1,4)+0</f>
        <v>1127</v>
      </c>
      <c r="C1056" t="s">
        <v>14</v>
      </c>
      <c r="D1056" t="b">
        <v>1</v>
      </c>
      <c r="E1056" t="s">
        <v>2888</v>
      </c>
      <c r="F1056" t="str">
        <f>MID($E1056,1,1)</f>
        <v>B</v>
      </c>
      <c r="G1056" t="str">
        <f>IFERROR(MID($E1056,SEARCH("/",$E1056,SEARCH("/",$E1056)+1)+1,1),"")</f>
        <v>S</v>
      </c>
      <c r="H1056" t="s">
        <v>46</v>
      </c>
      <c r="I1056">
        <v>18</v>
      </c>
      <c r="J1056" t="b">
        <v>0</v>
      </c>
      <c r="K1056" s="7">
        <v>0</v>
      </c>
      <c r="L1056" s="7">
        <v>0</v>
      </c>
      <c r="M1056" s="7">
        <v>0</v>
      </c>
      <c r="N1056" s="7">
        <v>0</v>
      </c>
      <c r="O1056" s="7">
        <v>0</v>
      </c>
      <c r="P1056" s="7">
        <f>SUM(dane3[[#This Row],[RoomService]:[VRDeck]])</f>
        <v>0</v>
      </c>
      <c r="Q1056" t="s">
        <v>2889</v>
      </c>
      <c r="R1056" t="b">
        <v>1</v>
      </c>
    </row>
    <row r="1057" spans="1:18" x14ac:dyDescent="0.3">
      <c r="A1057" t="s">
        <v>2890</v>
      </c>
      <c r="B1057">
        <f>MID(dane3[[#This Row],[PassengerId]],1,4)+0</f>
        <v>1129</v>
      </c>
      <c r="C1057" t="s">
        <v>19</v>
      </c>
      <c r="D1057" t="b">
        <v>0</v>
      </c>
      <c r="E1057" t="s">
        <v>2891</v>
      </c>
      <c r="F1057" t="str">
        <f>MID($E1057,1,1)</f>
        <v>E</v>
      </c>
      <c r="G1057" t="str">
        <f>IFERROR(MID($E1057,SEARCH("/",$E1057,SEARCH("/",$E1057)+1)+1,1),"")</f>
        <v>S</v>
      </c>
      <c r="H1057" t="s">
        <v>16</v>
      </c>
      <c r="I1057">
        <v>28</v>
      </c>
      <c r="J1057" t="b">
        <v>0</v>
      </c>
      <c r="K1057" s="7">
        <v>2</v>
      </c>
      <c r="L1057" s="7">
        <v>0</v>
      </c>
      <c r="M1057" s="7">
        <v>0</v>
      </c>
      <c r="N1057" s="7">
        <v>787</v>
      </c>
      <c r="O1057" s="7">
        <v>3</v>
      </c>
      <c r="P1057" s="7">
        <f>SUM(dane3[[#This Row],[RoomService]:[VRDeck]])</f>
        <v>792</v>
      </c>
      <c r="Q1057" t="s">
        <v>2892</v>
      </c>
      <c r="R1057" t="b">
        <v>0</v>
      </c>
    </row>
    <row r="1058" spans="1:18" x14ac:dyDescent="0.3">
      <c r="A1058" t="s">
        <v>7326</v>
      </c>
      <c r="B1058">
        <f>MID(dane3[[#This Row],[PassengerId]],1,4)+0</f>
        <v>2867</v>
      </c>
      <c r="C1058" t="s">
        <v>53</v>
      </c>
      <c r="D1058" t="b">
        <v>0</v>
      </c>
      <c r="E1058" t="s">
        <v>7327</v>
      </c>
      <c r="F1058" t="str">
        <f>MID($E1058,1,1)</f>
        <v>E</v>
      </c>
      <c r="G1058" t="str">
        <f>IFERROR(MID($E1058,SEARCH("/",$E1058,SEARCH("/",$E1058)+1)+1,1),"")</f>
        <v>P</v>
      </c>
      <c r="H1058" t="s">
        <v>16</v>
      </c>
      <c r="I1058">
        <v>51</v>
      </c>
      <c r="J1058" t="b">
        <v>0</v>
      </c>
      <c r="K1058" s="7">
        <v>819</v>
      </c>
      <c r="L1058" s="7">
        <v>4</v>
      </c>
      <c r="M1058" s="7">
        <v>92</v>
      </c>
      <c r="N1058" s="7">
        <v>38</v>
      </c>
      <c r="O1058" s="7">
        <v>0</v>
      </c>
      <c r="P1058" s="7">
        <f>SUM(dane3[[#This Row],[RoomService]:[VRDeck]])</f>
        <v>953</v>
      </c>
      <c r="Q1058" t="s">
        <v>7328</v>
      </c>
      <c r="R1058" t="b">
        <v>0</v>
      </c>
    </row>
    <row r="1059" spans="1:18" x14ac:dyDescent="0.3">
      <c r="A1059" t="s">
        <v>9651</v>
      </c>
      <c r="B1059">
        <f>MID(dane3[[#This Row],[PassengerId]],1,4)+0</f>
        <v>3786</v>
      </c>
      <c r="C1059" t="s">
        <v>53</v>
      </c>
      <c r="D1059" t="b">
        <v>0</v>
      </c>
      <c r="E1059" t="s">
        <v>9652</v>
      </c>
      <c r="F1059" t="str">
        <f>MID($E1059,1,1)</f>
        <v>D</v>
      </c>
      <c r="G1059" t="str">
        <f>IFERROR(MID($E1059,SEARCH("/",$E1059,SEARCH("/",$E1059)+1)+1,1),"")</f>
        <v>S</v>
      </c>
      <c r="H1059" t="s">
        <v>16</v>
      </c>
      <c r="I1059">
        <v>42</v>
      </c>
      <c r="J1059" t="b">
        <v>0</v>
      </c>
      <c r="K1059" s="7">
        <v>913</v>
      </c>
      <c r="L1059" s="7">
        <v>4</v>
      </c>
      <c r="M1059" s="7">
        <v>1</v>
      </c>
      <c r="N1059" s="7">
        <v>1465</v>
      </c>
      <c r="O1059" s="7">
        <v>0</v>
      </c>
      <c r="P1059" s="7">
        <f>SUM(dane3[[#This Row],[RoomService]:[VRDeck]])</f>
        <v>2383</v>
      </c>
      <c r="Q1059" t="s">
        <v>9653</v>
      </c>
      <c r="R1059" t="b">
        <v>0</v>
      </c>
    </row>
    <row r="1060" spans="1:18" x14ac:dyDescent="0.3">
      <c r="A1060" t="s">
        <v>2899</v>
      </c>
      <c r="B1060">
        <f>MID(dane3[[#This Row],[PassengerId]],1,4)+0</f>
        <v>1132</v>
      </c>
      <c r="C1060" t="s">
        <v>19</v>
      </c>
      <c r="D1060" t="b">
        <v>1</v>
      </c>
      <c r="E1060" t="s">
        <v>39</v>
      </c>
      <c r="F1060" t="s">
        <v>23764</v>
      </c>
      <c r="G1060" t="str">
        <f>IFERROR(MID($E1060,SEARCH("/",$E1060,SEARCH("/",$E1060)+1)+1,1),"")</f>
        <v/>
      </c>
      <c r="H1060" t="s">
        <v>16</v>
      </c>
      <c r="I1060">
        <v>22</v>
      </c>
      <c r="J1060" t="b">
        <v>0</v>
      </c>
      <c r="K1060" s="7">
        <v>0</v>
      </c>
      <c r="L1060" s="7">
        <v>0</v>
      </c>
      <c r="M1060" s="7">
        <v>0</v>
      </c>
      <c r="N1060" s="7">
        <v>0</v>
      </c>
      <c r="O1060" s="7">
        <v>0</v>
      </c>
      <c r="P1060" s="7">
        <f>SUM(dane3[[#This Row],[RoomService]:[VRDeck]])</f>
        <v>0</v>
      </c>
      <c r="Q1060" t="s">
        <v>2900</v>
      </c>
      <c r="R1060" t="b">
        <v>0</v>
      </c>
    </row>
    <row r="1061" spans="1:18" x14ac:dyDescent="0.3">
      <c r="A1061" t="s">
        <v>9761</v>
      </c>
      <c r="B1061">
        <f>MID(dane3[[#This Row],[PassengerId]],1,4)+0</f>
        <v>3839</v>
      </c>
      <c r="C1061" t="s">
        <v>53</v>
      </c>
      <c r="D1061" t="b">
        <v>0</v>
      </c>
      <c r="E1061" t="s">
        <v>9762</v>
      </c>
      <c r="F1061" t="str">
        <f>MID($E1061,1,1)</f>
        <v>E</v>
      </c>
      <c r="G1061" t="str">
        <f>IFERROR(MID($E1061,SEARCH("/",$E1061,SEARCH("/",$E1061)+1)+1,1),"")</f>
        <v>P</v>
      </c>
      <c r="H1061" t="s">
        <v>16</v>
      </c>
      <c r="I1061">
        <v>23</v>
      </c>
      <c r="J1061" t="b">
        <v>0</v>
      </c>
      <c r="K1061" s="7">
        <v>418</v>
      </c>
      <c r="L1061" s="7">
        <v>4</v>
      </c>
      <c r="M1061" s="7">
        <v>627</v>
      </c>
      <c r="N1061" s="7">
        <v>0</v>
      </c>
      <c r="O1061" s="7">
        <v>0</v>
      </c>
      <c r="P1061" s="7">
        <f>SUM(dane3[[#This Row],[RoomService]:[VRDeck]])</f>
        <v>1049</v>
      </c>
      <c r="Q1061" t="s">
        <v>9763</v>
      </c>
      <c r="R1061" t="b">
        <v>0</v>
      </c>
    </row>
    <row r="1062" spans="1:18" x14ac:dyDescent="0.3">
      <c r="A1062" t="s">
        <v>2904</v>
      </c>
      <c r="B1062">
        <f>MID(dane3[[#This Row],[PassengerId]],1,4)+0</f>
        <v>1134</v>
      </c>
      <c r="C1062" t="s">
        <v>14</v>
      </c>
      <c r="D1062" t="b">
        <v>1</v>
      </c>
      <c r="E1062" t="s">
        <v>39</v>
      </c>
      <c r="F1062" t="s">
        <v>23758</v>
      </c>
      <c r="G1062" t="str">
        <f>IFERROR(MID($E1062,SEARCH("/",$E1062,SEARCH("/",$E1062)+1)+1,1),"")</f>
        <v/>
      </c>
      <c r="H1062" t="s">
        <v>46</v>
      </c>
      <c r="I1062">
        <v>13</v>
      </c>
      <c r="J1062" t="b">
        <v>0</v>
      </c>
      <c r="K1062" s="7">
        <v>0</v>
      </c>
      <c r="L1062" s="7">
        <v>0</v>
      </c>
      <c r="M1062" s="7">
        <v>0</v>
      </c>
      <c r="N1062" s="7">
        <v>0</v>
      </c>
      <c r="O1062" s="7">
        <v>0</v>
      </c>
      <c r="P1062" s="7">
        <f>SUM(dane3[[#This Row],[RoomService]:[VRDeck]])</f>
        <v>0</v>
      </c>
      <c r="Q1062" t="s">
        <v>2905</v>
      </c>
      <c r="R1062" t="b">
        <v>1</v>
      </c>
    </row>
    <row r="1063" spans="1:18" x14ac:dyDescent="0.3">
      <c r="A1063" t="s">
        <v>2906</v>
      </c>
      <c r="B1063">
        <f>MID(dane3[[#This Row],[PassengerId]],1,4)+0</f>
        <v>1136</v>
      </c>
      <c r="C1063" t="s">
        <v>19</v>
      </c>
      <c r="D1063" t="b">
        <v>0</v>
      </c>
      <c r="E1063" t="s">
        <v>2907</v>
      </c>
      <c r="F1063" t="str">
        <f>MID($E1063,1,1)</f>
        <v>G</v>
      </c>
      <c r="G1063" t="str">
        <f>IFERROR(MID($E1063,SEARCH("/",$E1063,SEARCH("/",$E1063)+1)+1,1),"")</f>
        <v>S</v>
      </c>
      <c r="H1063" t="s">
        <v>16</v>
      </c>
      <c r="I1063">
        <v>32</v>
      </c>
      <c r="J1063" t="b">
        <v>0</v>
      </c>
      <c r="K1063" s="7">
        <v>0</v>
      </c>
      <c r="L1063" s="7">
        <v>1755</v>
      </c>
      <c r="M1063" s="7">
        <v>0</v>
      </c>
      <c r="N1063" s="7">
        <v>0</v>
      </c>
      <c r="O1063" s="7">
        <v>67</v>
      </c>
      <c r="P1063" s="7">
        <f>SUM(dane3[[#This Row],[RoomService]:[VRDeck]])</f>
        <v>1822</v>
      </c>
      <c r="Q1063" t="s">
        <v>2908</v>
      </c>
      <c r="R1063" t="b">
        <v>1</v>
      </c>
    </row>
    <row r="1064" spans="1:18" x14ac:dyDescent="0.3">
      <c r="A1064" t="s">
        <v>2909</v>
      </c>
      <c r="B1064">
        <f>MID(dane3[[#This Row],[PassengerId]],1,4)+0</f>
        <v>1140</v>
      </c>
      <c r="C1064" t="s">
        <v>14</v>
      </c>
      <c r="D1064" t="b">
        <v>0</v>
      </c>
      <c r="E1064" t="s">
        <v>2910</v>
      </c>
      <c r="F1064" t="str">
        <f>MID($E1064,1,1)</f>
        <v>B</v>
      </c>
      <c r="G1064" t="str">
        <f>IFERROR(MID($E1064,SEARCH("/",$E1064,SEARCH("/",$E1064)+1)+1,1),"")</f>
        <v>S</v>
      </c>
      <c r="H1064" t="s">
        <v>16</v>
      </c>
      <c r="I1064">
        <v>53</v>
      </c>
      <c r="J1064" t="b">
        <v>0</v>
      </c>
      <c r="K1064" s="7">
        <v>0</v>
      </c>
      <c r="L1064" s="7">
        <v>143</v>
      </c>
      <c r="M1064" s="7">
        <v>1632</v>
      </c>
      <c r="N1064" s="7">
        <v>3</v>
      </c>
      <c r="O1064" s="7">
        <v>756</v>
      </c>
      <c r="P1064" s="7">
        <f>SUM(dane3[[#This Row],[RoomService]:[VRDeck]])</f>
        <v>2534</v>
      </c>
      <c r="Q1064" t="s">
        <v>2911</v>
      </c>
      <c r="R1064" t="b">
        <v>1</v>
      </c>
    </row>
    <row r="1065" spans="1:18" x14ac:dyDescent="0.3">
      <c r="A1065" t="s">
        <v>2912</v>
      </c>
      <c r="B1065">
        <f>MID(dane3[[#This Row],[PassengerId]],1,4)+0</f>
        <v>1140</v>
      </c>
      <c r="C1065" t="s">
        <v>14</v>
      </c>
      <c r="D1065" t="b">
        <v>1</v>
      </c>
      <c r="E1065" t="s">
        <v>2910</v>
      </c>
      <c r="F1065" t="str">
        <f>MID($E1065,1,1)</f>
        <v>B</v>
      </c>
      <c r="G1065" t="str">
        <f>IFERROR(MID($E1065,SEARCH("/",$E1065,SEARCH("/",$E1065)+1)+1,1),"")</f>
        <v>S</v>
      </c>
      <c r="H1065" t="s">
        <v>16</v>
      </c>
      <c r="I1065">
        <v>34</v>
      </c>
      <c r="J1065" t="b">
        <v>0</v>
      </c>
      <c r="K1065" s="7">
        <v>0</v>
      </c>
      <c r="L1065" s="7">
        <v>0</v>
      </c>
      <c r="M1065" s="7">
        <v>0</v>
      </c>
      <c r="N1065" s="7">
        <v>0</v>
      </c>
      <c r="O1065" s="7">
        <v>0</v>
      </c>
      <c r="P1065" s="7">
        <f>SUM(dane3[[#This Row],[RoomService]:[VRDeck]])</f>
        <v>0</v>
      </c>
      <c r="Q1065" t="s">
        <v>2913</v>
      </c>
      <c r="R1065" t="b">
        <v>1</v>
      </c>
    </row>
    <row r="1066" spans="1:18" x14ac:dyDescent="0.3">
      <c r="A1066" t="s">
        <v>2914</v>
      </c>
      <c r="B1066">
        <f>MID(dane3[[#This Row],[PassengerId]],1,4)+0</f>
        <v>1140</v>
      </c>
      <c r="C1066" t="s">
        <v>14</v>
      </c>
      <c r="D1066" t="b">
        <v>1</v>
      </c>
      <c r="E1066" t="s">
        <v>2910</v>
      </c>
      <c r="F1066" t="str">
        <f>MID($E1066,1,1)</f>
        <v>B</v>
      </c>
      <c r="G1066" t="str">
        <f>IFERROR(MID($E1066,SEARCH("/",$E1066,SEARCH("/",$E1066)+1)+1,1),"")</f>
        <v>S</v>
      </c>
      <c r="H1066" t="s">
        <v>46</v>
      </c>
      <c r="I1066">
        <v>42</v>
      </c>
      <c r="J1066" t="b">
        <v>0</v>
      </c>
      <c r="K1066" s="7">
        <v>0</v>
      </c>
      <c r="L1066" s="7">
        <v>0</v>
      </c>
      <c r="M1066" s="7">
        <v>0</v>
      </c>
      <c r="N1066" s="7">
        <v>0</v>
      </c>
      <c r="O1066" s="7">
        <v>0</v>
      </c>
      <c r="P1066" s="7">
        <f>SUM(dane3[[#This Row],[RoomService]:[VRDeck]])</f>
        <v>0</v>
      </c>
      <c r="Q1066" t="s">
        <v>2915</v>
      </c>
      <c r="R1066" t="b">
        <v>1</v>
      </c>
    </row>
    <row r="1067" spans="1:18" x14ac:dyDescent="0.3">
      <c r="A1067" t="s">
        <v>2916</v>
      </c>
      <c r="B1067">
        <f>MID(dane3[[#This Row],[PassengerId]],1,4)+0</f>
        <v>1141</v>
      </c>
      <c r="C1067" t="s">
        <v>19</v>
      </c>
      <c r="D1067" t="b">
        <v>1</v>
      </c>
      <c r="E1067" t="s">
        <v>2917</v>
      </c>
      <c r="F1067" t="str">
        <f>MID($E1067,1,1)</f>
        <v>G</v>
      </c>
      <c r="G1067" t="str">
        <f>IFERROR(MID($E1067,SEARCH("/",$E1067,SEARCH("/",$E1067)+1)+1,1),"")</f>
        <v>S</v>
      </c>
      <c r="H1067" t="s">
        <v>16</v>
      </c>
      <c r="I1067">
        <v>19</v>
      </c>
      <c r="J1067" t="b">
        <v>0</v>
      </c>
      <c r="K1067" s="7">
        <v>0</v>
      </c>
      <c r="L1067" s="7">
        <v>0</v>
      </c>
      <c r="M1067" s="7">
        <v>0</v>
      </c>
      <c r="N1067" s="7">
        <v>0</v>
      </c>
      <c r="O1067" s="7">
        <v>0</v>
      </c>
      <c r="P1067" s="7">
        <f>SUM(dane3[[#This Row],[RoomService]:[VRDeck]])</f>
        <v>0</v>
      </c>
      <c r="Q1067" t="s">
        <v>2918</v>
      </c>
      <c r="R1067" t="b">
        <v>1</v>
      </c>
    </row>
    <row r="1068" spans="1:18" x14ac:dyDescent="0.3">
      <c r="A1068" t="s">
        <v>2919</v>
      </c>
      <c r="B1068">
        <f>MID(dane3[[#This Row],[PassengerId]],1,4)+0</f>
        <v>1142</v>
      </c>
      <c r="C1068" t="s">
        <v>19</v>
      </c>
      <c r="D1068" t="b">
        <v>0</v>
      </c>
      <c r="E1068" t="s">
        <v>2920</v>
      </c>
      <c r="F1068" t="str">
        <f>MID($E1068,1,1)</f>
        <v>G</v>
      </c>
      <c r="G1068" t="str">
        <f>IFERROR(MID($E1068,SEARCH("/",$E1068,SEARCH("/",$E1068)+1)+1,1),"")</f>
        <v>P</v>
      </c>
      <c r="H1068" t="s">
        <v>16</v>
      </c>
      <c r="I1068">
        <v>54</v>
      </c>
      <c r="J1068" t="b">
        <v>0</v>
      </c>
      <c r="K1068" s="7">
        <v>0</v>
      </c>
      <c r="L1068" s="7">
        <v>0</v>
      </c>
      <c r="M1068" s="7">
        <v>0</v>
      </c>
      <c r="N1068" s="7">
        <v>0</v>
      </c>
      <c r="O1068" s="7">
        <v>908</v>
      </c>
      <c r="P1068" s="7">
        <f>SUM(dane3[[#This Row],[RoomService]:[VRDeck]])</f>
        <v>908</v>
      </c>
      <c r="Q1068" t="s">
        <v>2921</v>
      </c>
      <c r="R1068" t="b">
        <v>1</v>
      </c>
    </row>
    <row r="1069" spans="1:18" x14ac:dyDescent="0.3">
      <c r="A1069" t="s">
        <v>2922</v>
      </c>
      <c r="B1069">
        <f>MID(dane3[[#This Row],[PassengerId]],1,4)+0</f>
        <v>1144</v>
      </c>
      <c r="C1069" t="s">
        <v>19</v>
      </c>
      <c r="D1069" t="b">
        <v>0</v>
      </c>
      <c r="E1069" t="s">
        <v>2923</v>
      </c>
      <c r="F1069" t="str">
        <f>MID($E1069,1,1)</f>
        <v>G</v>
      </c>
      <c r="G1069" t="str">
        <f>IFERROR(MID($E1069,SEARCH("/",$E1069,SEARCH("/",$E1069)+1)+1,1),"")</f>
        <v>S</v>
      </c>
      <c r="H1069" t="s">
        <v>16</v>
      </c>
      <c r="I1069">
        <v>12</v>
      </c>
      <c r="J1069" t="b">
        <v>0</v>
      </c>
      <c r="K1069" s="7">
        <v>0</v>
      </c>
      <c r="L1069" s="7">
        <v>0</v>
      </c>
      <c r="M1069" s="7">
        <v>0</v>
      </c>
      <c r="N1069" s="7">
        <v>0</v>
      </c>
      <c r="O1069" s="7">
        <v>0</v>
      </c>
      <c r="P1069" s="7">
        <f>SUM(dane3[[#This Row],[RoomService]:[VRDeck]])</f>
        <v>0</v>
      </c>
      <c r="Q1069" t="s">
        <v>2924</v>
      </c>
      <c r="R1069" t="b">
        <v>1</v>
      </c>
    </row>
    <row r="1070" spans="1:18" x14ac:dyDescent="0.3">
      <c r="A1070" t="s">
        <v>2925</v>
      </c>
      <c r="B1070">
        <f>MID(dane3[[#This Row],[PassengerId]],1,4)+0</f>
        <v>1144</v>
      </c>
      <c r="C1070" t="s">
        <v>19</v>
      </c>
      <c r="D1070" t="b">
        <v>0</v>
      </c>
      <c r="E1070" t="s">
        <v>2926</v>
      </c>
      <c r="F1070" t="str">
        <f>MID($E1070,1,1)</f>
        <v>F</v>
      </c>
      <c r="G1070" t="str">
        <f>IFERROR(MID($E1070,SEARCH("/",$E1070,SEARCH("/",$E1070)+1)+1,1),"")</f>
        <v>S</v>
      </c>
      <c r="H1070" t="s">
        <v>16</v>
      </c>
      <c r="I1070">
        <v>35</v>
      </c>
      <c r="J1070" t="b">
        <v>0</v>
      </c>
      <c r="K1070" s="7">
        <v>482</v>
      </c>
      <c r="L1070" s="7">
        <v>0</v>
      </c>
      <c r="M1070" s="7">
        <v>884</v>
      </c>
      <c r="N1070" s="7">
        <v>0</v>
      </c>
      <c r="O1070" s="7">
        <v>30</v>
      </c>
      <c r="P1070" s="7">
        <f>SUM(dane3[[#This Row],[RoomService]:[VRDeck]])</f>
        <v>1396</v>
      </c>
      <c r="Q1070" t="s">
        <v>2927</v>
      </c>
      <c r="R1070" t="b">
        <v>0</v>
      </c>
    </row>
    <row r="1071" spans="1:18" x14ac:dyDescent="0.3">
      <c r="A1071" t="s">
        <v>2928</v>
      </c>
      <c r="B1071">
        <f>MID(dane3[[#This Row],[PassengerId]],1,4)+0</f>
        <v>1144</v>
      </c>
      <c r="C1071" t="s">
        <v>19</v>
      </c>
      <c r="D1071" t="b">
        <v>0</v>
      </c>
      <c r="E1071" t="s">
        <v>2923</v>
      </c>
      <c r="F1071" t="str">
        <f>MID($E1071,1,1)</f>
        <v>G</v>
      </c>
      <c r="G1071" t="str">
        <f>IFERROR(MID($E1071,SEARCH("/",$E1071,SEARCH("/",$E1071)+1)+1,1),"")</f>
        <v>S</v>
      </c>
      <c r="H1071" t="s">
        <v>16</v>
      </c>
      <c r="I1071">
        <v>55</v>
      </c>
      <c r="J1071" t="b">
        <v>0</v>
      </c>
      <c r="K1071" s="7">
        <v>412</v>
      </c>
      <c r="L1071" s="7">
        <v>97</v>
      </c>
      <c r="M1071" s="7">
        <v>3</v>
      </c>
      <c r="N1071" s="7">
        <v>0</v>
      </c>
      <c r="O1071" s="7">
        <v>0</v>
      </c>
      <c r="P1071" s="7">
        <f>SUM(dane3[[#This Row],[RoomService]:[VRDeck]])</f>
        <v>512</v>
      </c>
      <c r="Q1071" t="s">
        <v>2929</v>
      </c>
      <c r="R1071" t="b">
        <v>0</v>
      </c>
    </row>
    <row r="1072" spans="1:18" x14ac:dyDescent="0.3">
      <c r="A1072" t="s">
        <v>2930</v>
      </c>
      <c r="B1072">
        <f>MID(dane3[[#This Row],[PassengerId]],1,4)+0</f>
        <v>1146</v>
      </c>
      <c r="C1072" t="s">
        <v>19</v>
      </c>
      <c r="D1072" t="b">
        <v>0</v>
      </c>
      <c r="E1072" t="s">
        <v>2931</v>
      </c>
      <c r="F1072" t="str">
        <f>MID($E1072,1,1)</f>
        <v>F</v>
      </c>
      <c r="G1072" t="str">
        <f>IFERROR(MID($E1072,SEARCH("/",$E1072,SEARCH("/",$E1072)+1)+1,1),"")</f>
        <v>P</v>
      </c>
      <c r="H1072" t="s">
        <v>46</v>
      </c>
      <c r="I1072">
        <v>26</v>
      </c>
      <c r="J1072" t="b">
        <v>0</v>
      </c>
      <c r="K1072" s="7">
        <v>620</v>
      </c>
      <c r="L1072" s="7">
        <v>0</v>
      </c>
      <c r="M1072" s="7">
        <v>187</v>
      </c>
      <c r="N1072" s="7">
        <v>0</v>
      </c>
      <c r="O1072" s="7">
        <v>1304</v>
      </c>
      <c r="P1072" s="7">
        <f>SUM(dane3[[#This Row],[RoomService]:[VRDeck]])</f>
        <v>2111</v>
      </c>
      <c r="Q1072" t="s">
        <v>2932</v>
      </c>
      <c r="R1072" t="b">
        <v>0</v>
      </c>
    </row>
    <row r="1073" spans="1:18" x14ac:dyDescent="0.3">
      <c r="A1073" t="s">
        <v>2933</v>
      </c>
      <c r="B1073">
        <f>MID(dane3[[#This Row],[PassengerId]],1,4)+0</f>
        <v>1147</v>
      </c>
      <c r="C1073" t="s">
        <v>14</v>
      </c>
      <c r="D1073" t="b">
        <v>1</v>
      </c>
      <c r="E1073" t="s">
        <v>2934</v>
      </c>
      <c r="F1073" t="str">
        <f>MID($E1073,1,1)</f>
        <v>B</v>
      </c>
      <c r="G1073" t="str">
        <f>IFERROR(MID($E1073,SEARCH("/",$E1073,SEARCH("/",$E1073)+1)+1,1),"")</f>
        <v>P</v>
      </c>
      <c r="H1073" t="s">
        <v>16</v>
      </c>
      <c r="I1073">
        <v>49</v>
      </c>
      <c r="J1073" t="b">
        <v>0</v>
      </c>
      <c r="K1073" s="7">
        <v>0</v>
      </c>
      <c r="L1073" s="7">
        <v>0</v>
      </c>
      <c r="M1073" s="7">
        <v>0</v>
      </c>
      <c r="N1073" s="7">
        <v>0</v>
      </c>
      <c r="O1073" s="7">
        <v>0</v>
      </c>
      <c r="P1073" s="7">
        <f>SUM(dane3[[#This Row],[RoomService]:[VRDeck]])</f>
        <v>0</v>
      </c>
      <c r="Q1073" t="s">
        <v>2935</v>
      </c>
      <c r="R1073" t="b">
        <v>1</v>
      </c>
    </row>
    <row r="1074" spans="1:18" x14ac:dyDescent="0.3">
      <c r="A1074" t="s">
        <v>2936</v>
      </c>
      <c r="B1074">
        <f>MID(dane3[[#This Row],[PassengerId]],1,4)+0</f>
        <v>1148</v>
      </c>
      <c r="C1074" t="s">
        <v>14</v>
      </c>
      <c r="D1074" t="b">
        <v>1</v>
      </c>
      <c r="E1074" t="s">
        <v>2937</v>
      </c>
      <c r="F1074" t="str">
        <f>MID($E1074,1,1)</f>
        <v>C</v>
      </c>
      <c r="G1074" t="str">
        <f>IFERROR(MID($E1074,SEARCH("/",$E1074,SEARCH("/",$E1074)+1)+1,1),"")</f>
        <v>P</v>
      </c>
      <c r="H1074" t="s">
        <v>46</v>
      </c>
      <c r="I1074">
        <v>22</v>
      </c>
      <c r="J1074" t="b">
        <v>0</v>
      </c>
      <c r="K1074" s="7">
        <v>0</v>
      </c>
      <c r="L1074" s="7">
        <v>0</v>
      </c>
      <c r="M1074" s="7">
        <v>0</v>
      </c>
      <c r="N1074" s="7">
        <v>0</v>
      </c>
      <c r="O1074" s="7">
        <v>0</v>
      </c>
      <c r="P1074" s="7">
        <f>SUM(dane3[[#This Row],[RoomService]:[VRDeck]])</f>
        <v>0</v>
      </c>
      <c r="Q1074" t="s">
        <v>2938</v>
      </c>
      <c r="R1074" t="b">
        <v>1</v>
      </c>
    </row>
    <row r="1075" spans="1:18" x14ac:dyDescent="0.3">
      <c r="A1075" t="s">
        <v>2939</v>
      </c>
      <c r="B1075">
        <f>MID(dane3[[#This Row],[PassengerId]],1,4)+0</f>
        <v>1148</v>
      </c>
      <c r="C1075" t="s">
        <v>14</v>
      </c>
      <c r="D1075" t="b">
        <v>0</v>
      </c>
      <c r="E1075" t="s">
        <v>2937</v>
      </c>
      <c r="F1075" t="str">
        <f>MID($E1075,1,1)</f>
        <v>C</v>
      </c>
      <c r="G1075" t="str">
        <f>IFERROR(MID($E1075,SEARCH("/",$E1075,SEARCH("/",$E1075)+1)+1,1),"")</f>
        <v>P</v>
      </c>
      <c r="H1075" t="s">
        <v>46</v>
      </c>
      <c r="I1075">
        <v>35</v>
      </c>
      <c r="J1075" t="b">
        <v>0</v>
      </c>
      <c r="K1075" s="7">
        <v>0</v>
      </c>
      <c r="L1075" s="7">
        <v>122</v>
      </c>
      <c r="M1075" s="7">
        <v>2138</v>
      </c>
      <c r="N1075" s="7">
        <v>7368</v>
      </c>
      <c r="O1075" s="7">
        <v>1213</v>
      </c>
      <c r="P1075" s="7">
        <f>SUM(dane3[[#This Row],[RoomService]:[VRDeck]])</f>
        <v>10841</v>
      </c>
      <c r="Q1075" t="s">
        <v>2940</v>
      </c>
      <c r="R1075" t="b">
        <v>0</v>
      </c>
    </row>
    <row r="1076" spans="1:18" x14ac:dyDescent="0.3">
      <c r="A1076" t="s">
        <v>2941</v>
      </c>
      <c r="B1076">
        <f>MID(dane3[[#This Row],[PassengerId]],1,4)+0</f>
        <v>1148</v>
      </c>
      <c r="C1076" t="s">
        <v>14</v>
      </c>
      <c r="D1076" t="b">
        <v>0</v>
      </c>
      <c r="E1076" t="s">
        <v>2937</v>
      </c>
      <c r="F1076" t="str">
        <f>MID($E1076,1,1)</f>
        <v>C</v>
      </c>
      <c r="G1076" t="str">
        <f>IFERROR(MID($E1076,SEARCH("/",$E1076,SEARCH("/",$E1076)+1)+1,1),"")</f>
        <v>P</v>
      </c>
      <c r="H1076" t="s">
        <v>16</v>
      </c>
      <c r="I1076">
        <v>30</v>
      </c>
      <c r="J1076" t="b">
        <v>0</v>
      </c>
      <c r="K1076" s="7">
        <v>0</v>
      </c>
      <c r="L1076" s="7">
        <v>5225</v>
      </c>
      <c r="M1076" s="7">
        <v>0</v>
      </c>
      <c r="N1076" s="7">
        <v>8</v>
      </c>
      <c r="O1076" s="7">
        <v>1933</v>
      </c>
      <c r="P1076" s="7">
        <f>SUM(dane3[[#This Row],[RoomService]:[VRDeck]])</f>
        <v>7166</v>
      </c>
      <c r="Q1076" t="s">
        <v>2942</v>
      </c>
      <c r="R1076" t="b">
        <v>0</v>
      </c>
    </row>
    <row r="1077" spans="1:18" x14ac:dyDescent="0.3">
      <c r="A1077" t="s">
        <v>23159</v>
      </c>
      <c r="B1077">
        <f>MID(dane3[[#This Row],[PassengerId]],1,4)+0</f>
        <v>9057</v>
      </c>
      <c r="C1077" t="s">
        <v>14</v>
      </c>
      <c r="D1077" t="b">
        <v>0</v>
      </c>
      <c r="E1077" t="s">
        <v>39</v>
      </c>
      <c r="F1077" t="s">
        <v>23761</v>
      </c>
      <c r="G1077" t="str">
        <f>IFERROR(MID($E1077,SEARCH("/",$E1077,SEARCH("/",$E1077)+1)+1,1),"")</f>
        <v/>
      </c>
      <c r="H1077" t="s">
        <v>46</v>
      </c>
      <c r="I1077">
        <v>36</v>
      </c>
      <c r="J1077" t="b">
        <v>1</v>
      </c>
      <c r="K1077" s="7">
        <v>132</v>
      </c>
      <c r="L1077" s="7">
        <v>3479</v>
      </c>
      <c r="M1077" s="7">
        <v>0</v>
      </c>
      <c r="N1077" s="7">
        <v>3786</v>
      </c>
      <c r="O1077" s="7">
        <v>0</v>
      </c>
      <c r="P1077" s="7">
        <f>SUM(dane3[[#This Row],[RoomService]:[VRDeck]])</f>
        <v>7397</v>
      </c>
      <c r="Q1077" t="s">
        <v>23160</v>
      </c>
      <c r="R1077" t="b">
        <v>0</v>
      </c>
    </row>
    <row r="1078" spans="1:18" x14ac:dyDescent="0.3">
      <c r="A1078" t="s">
        <v>8431</v>
      </c>
      <c r="B1078">
        <f>MID(dane3[[#This Row],[PassengerId]],1,4)+0</f>
        <v>3318</v>
      </c>
      <c r="C1078" t="s">
        <v>14</v>
      </c>
      <c r="D1078" t="b">
        <v>1</v>
      </c>
      <c r="E1078" t="s">
        <v>8425</v>
      </c>
      <c r="F1078" t="str">
        <f>MID($E1078,1,1)</f>
        <v>B</v>
      </c>
      <c r="G1078" t="str">
        <f>IFERROR(MID($E1078,SEARCH("/",$E1078,SEARCH("/",$E1078)+1)+1,1),"")</f>
        <v>S</v>
      </c>
      <c r="H1078" t="s">
        <v>46</v>
      </c>
      <c r="I1078">
        <v>44</v>
      </c>
      <c r="J1078" t="b">
        <v>0</v>
      </c>
      <c r="K1078" s="7">
        <v>0</v>
      </c>
      <c r="L1078" s="7">
        <v>0</v>
      </c>
      <c r="M1078" s="7">
        <v>0</v>
      </c>
      <c r="N1078" s="7">
        <v>0</v>
      </c>
      <c r="O1078" s="7">
        <v>0</v>
      </c>
      <c r="P1078" s="7">
        <f>SUM(dane3[[#This Row],[RoomService]:[VRDeck]])</f>
        <v>0</v>
      </c>
      <c r="Q1078" t="s">
        <v>8432</v>
      </c>
      <c r="R1078" t="b">
        <v>1</v>
      </c>
    </row>
    <row r="1079" spans="1:18" x14ac:dyDescent="0.3">
      <c r="A1079" t="s">
        <v>2947</v>
      </c>
      <c r="B1079">
        <f>MID(dane3[[#This Row],[PassengerId]],1,4)+0</f>
        <v>1148</v>
      </c>
      <c r="C1079" t="s">
        <v>14</v>
      </c>
      <c r="D1079" t="b">
        <v>1</v>
      </c>
      <c r="E1079" t="s">
        <v>2937</v>
      </c>
      <c r="F1079" t="str">
        <f>MID($E1079,1,1)</f>
        <v>C</v>
      </c>
      <c r="G1079" t="str">
        <f>IFERROR(MID($E1079,SEARCH("/",$E1079,SEARCH("/",$E1079)+1)+1,1),"")</f>
        <v>P</v>
      </c>
      <c r="H1079" t="s">
        <v>16</v>
      </c>
      <c r="I1079">
        <v>29</v>
      </c>
      <c r="J1079" t="b">
        <v>0</v>
      </c>
      <c r="K1079" s="7">
        <v>0</v>
      </c>
      <c r="L1079" s="7">
        <v>0</v>
      </c>
      <c r="M1079" s="7">
        <v>0</v>
      </c>
      <c r="N1079" s="7">
        <v>0</v>
      </c>
      <c r="O1079" s="7">
        <v>0</v>
      </c>
      <c r="P1079" s="7">
        <f>SUM(dane3[[#This Row],[RoomService]:[VRDeck]])</f>
        <v>0</v>
      </c>
      <c r="Q1079" t="s">
        <v>2948</v>
      </c>
      <c r="R1079" t="b">
        <v>1</v>
      </c>
    </row>
    <row r="1080" spans="1:18" x14ac:dyDescent="0.3">
      <c r="A1080" t="s">
        <v>2949</v>
      </c>
      <c r="B1080">
        <f>MID(dane3[[#This Row],[PassengerId]],1,4)+0</f>
        <v>1148</v>
      </c>
      <c r="C1080" t="s">
        <v>14</v>
      </c>
      <c r="D1080" t="b">
        <v>0</v>
      </c>
      <c r="E1080" t="s">
        <v>2937</v>
      </c>
      <c r="F1080" t="str">
        <f>MID($E1080,1,1)</f>
        <v>C</v>
      </c>
      <c r="G1080" t="str">
        <f>IFERROR(MID($E1080,SEARCH("/",$E1080,SEARCH("/",$E1080)+1)+1,1),"")</f>
        <v>P</v>
      </c>
      <c r="H1080" t="s">
        <v>46</v>
      </c>
      <c r="I1080">
        <v>34</v>
      </c>
      <c r="J1080" t="b">
        <v>0</v>
      </c>
      <c r="K1080" s="7">
        <v>2386</v>
      </c>
      <c r="L1080" s="7">
        <v>841</v>
      </c>
      <c r="M1080" s="7">
        <v>76</v>
      </c>
      <c r="N1080" s="7">
        <v>26</v>
      </c>
      <c r="O1080" s="7">
        <v>1693</v>
      </c>
      <c r="P1080" s="7">
        <f>SUM(dane3[[#This Row],[RoomService]:[VRDeck]])</f>
        <v>5022</v>
      </c>
      <c r="Q1080" t="s">
        <v>2950</v>
      </c>
      <c r="R1080" t="b">
        <v>0</v>
      </c>
    </row>
    <row r="1081" spans="1:18" x14ac:dyDescent="0.3">
      <c r="A1081" t="s">
        <v>2951</v>
      </c>
      <c r="B1081">
        <f>MID(dane3[[#This Row],[PassengerId]],1,4)+0</f>
        <v>1149</v>
      </c>
      <c r="C1081" t="s">
        <v>19</v>
      </c>
      <c r="D1081" t="b">
        <v>0</v>
      </c>
      <c r="E1081" t="s">
        <v>2952</v>
      </c>
      <c r="F1081" t="str">
        <f>MID($E1081,1,1)</f>
        <v>G</v>
      </c>
      <c r="G1081" t="str">
        <f>IFERROR(MID($E1081,SEARCH("/",$E1081,SEARCH("/",$E1081)+1)+1,1),"")</f>
        <v>S</v>
      </c>
      <c r="H1081" t="s">
        <v>46</v>
      </c>
      <c r="I1081">
        <v>8</v>
      </c>
      <c r="J1081" t="b">
        <v>0</v>
      </c>
      <c r="K1081" s="7">
        <v>0</v>
      </c>
      <c r="L1081" s="7">
        <v>0</v>
      </c>
      <c r="M1081" s="7">
        <v>0</v>
      </c>
      <c r="N1081" s="7">
        <v>0</v>
      </c>
      <c r="O1081" s="7">
        <v>0</v>
      </c>
      <c r="P1081" s="7">
        <f>SUM(dane3[[#This Row],[RoomService]:[VRDeck]])</f>
        <v>0</v>
      </c>
      <c r="Q1081" t="s">
        <v>2953</v>
      </c>
      <c r="R1081" t="b">
        <v>1</v>
      </c>
    </row>
    <row r="1082" spans="1:18" x14ac:dyDescent="0.3">
      <c r="A1082" t="s">
        <v>2954</v>
      </c>
      <c r="B1082">
        <f>MID(dane3[[#This Row],[PassengerId]],1,4)+0</f>
        <v>1149</v>
      </c>
      <c r="C1082" t="s">
        <v>19</v>
      </c>
      <c r="D1082" t="b">
        <v>0</v>
      </c>
      <c r="E1082" t="s">
        <v>2952</v>
      </c>
      <c r="F1082" t="str">
        <f>MID($E1082,1,1)</f>
        <v>G</v>
      </c>
      <c r="G1082" t="str">
        <f>IFERROR(MID($E1082,SEARCH("/",$E1082,SEARCH("/",$E1082)+1)+1,1),"")</f>
        <v>S</v>
      </c>
      <c r="H1082" t="s">
        <v>16</v>
      </c>
      <c r="I1082">
        <v>7</v>
      </c>
      <c r="J1082" t="b">
        <v>0</v>
      </c>
      <c r="K1082" s="7">
        <v>0</v>
      </c>
      <c r="L1082" s="7">
        <v>0</v>
      </c>
      <c r="M1082" s="7">
        <v>0</v>
      </c>
      <c r="N1082" s="7">
        <v>0</v>
      </c>
      <c r="O1082" s="7">
        <v>0</v>
      </c>
      <c r="P1082" s="7">
        <f>SUM(dane3[[#This Row],[RoomService]:[VRDeck]])</f>
        <v>0</v>
      </c>
      <c r="Q1082" t="s">
        <v>2955</v>
      </c>
      <c r="R1082" t="b">
        <v>0</v>
      </c>
    </row>
    <row r="1083" spans="1:18" x14ac:dyDescent="0.3">
      <c r="A1083" t="s">
        <v>2956</v>
      </c>
      <c r="B1083">
        <f>MID(dane3[[#This Row],[PassengerId]],1,4)+0</f>
        <v>1149</v>
      </c>
      <c r="C1083" t="s">
        <v>19</v>
      </c>
      <c r="D1083" t="b">
        <v>1</v>
      </c>
      <c r="E1083" t="s">
        <v>2952</v>
      </c>
      <c r="F1083" t="str">
        <f>MID($E1083,1,1)</f>
        <v>G</v>
      </c>
      <c r="G1083" t="str">
        <f>IFERROR(MID($E1083,SEARCH("/",$E1083,SEARCH("/",$E1083)+1)+1,1),"")</f>
        <v>S</v>
      </c>
      <c r="H1083" t="s">
        <v>16</v>
      </c>
      <c r="I1083">
        <v>3</v>
      </c>
      <c r="J1083" t="b">
        <v>0</v>
      </c>
      <c r="K1083" s="7">
        <v>0</v>
      </c>
      <c r="L1083" s="7">
        <v>0</v>
      </c>
      <c r="M1083" s="7">
        <v>0</v>
      </c>
      <c r="N1083" s="7">
        <v>0</v>
      </c>
      <c r="O1083" s="7">
        <v>0</v>
      </c>
      <c r="P1083" s="7">
        <f>SUM(dane3[[#This Row],[RoomService]:[VRDeck]])</f>
        <v>0</v>
      </c>
      <c r="Q1083" t="s">
        <v>2957</v>
      </c>
      <c r="R1083" t="b">
        <v>0</v>
      </c>
    </row>
    <row r="1084" spans="1:18" x14ac:dyDescent="0.3">
      <c r="A1084" t="s">
        <v>2958</v>
      </c>
      <c r="B1084">
        <f>MID(dane3[[#This Row],[PassengerId]],1,4)+0</f>
        <v>1149</v>
      </c>
      <c r="C1084" t="s">
        <v>19</v>
      </c>
      <c r="D1084" t="b">
        <v>0</v>
      </c>
      <c r="E1084" t="s">
        <v>2952</v>
      </c>
      <c r="F1084" t="str">
        <f>MID($E1084,1,1)</f>
        <v>G</v>
      </c>
      <c r="G1084" t="str">
        <f>IFERROR(MID($E1084,SEARCH("/",$E1084,SEARCH("/",$E1084)+1)+1,1),"")</f>
        <v>S</v>
      </c>
      <c r="H1084" t="s">
        <v>16</v>
      </c>
      <c r="I1084">
        <v>0</v>
      </c>
      <c r="J1084" t="b">
        <v>0</v>
      </c>
      <c r="K1084" s="7">
        <v>0</v>
      </c>
      <c r="L1084" s="7">
        <v>0</v>
      </c>
      <c r="M1084" s="7">
        <v>0</v>
      </c>
      <c r="N1084" s="7">
        <v>0</v>
      </c>
      <c r="O1084" s="7">
        <v>0</v>
      </c>
      <c r="P1084" s="7">
        <f>SUM(dane3[[#This Row],[RoomService]:[VRDeck]])</f>
        <v>0</v>
      </c>
      <c r="Q1084" t="s">
        <v>2959</v>
      </c>
      <c r="R1084" t="b">
        <v>0</v>
      </c>
    </row>
    <row r="1085" spans="1:18" x14ac:dyDescent="0.3">
      <c r="A1085" t="s">
        <v>2960</v>
      </c>
      <c r="B1085">
        <f>MID(dane3[[#This Row],[PassengerId]],1,4)+0</f>
        <v>1149</v>
      </c>
      <c r="C1085" t="s">
        <v>19</v>
      </c>
      <c r="D1085" t="b">
        <v>0</v>
      </c>
      <c r="E1085" t="s">
        <v>2952</v>
      </c>
      <c r="F1085" t="str">
        <f>MID($E1085,1,1)</f>
        <v>G</v>
      </c>
      <c r="G1085" t="str">
        <f>IFERROR(MID($E1085,SEARCH("/",$E1085,SEARCH("/",$E1085)+1)+1,1),"")</f>
        <v>S</v>
      </c>
      <c r="H1085" t="s">
        <v>46</v>
      </c>
      <c r="I1085">
        <v>10</v>
      </c>
      <c r="J1085" t="b">
        <v>0</v>
      </c>
      <c r="K1085" s="7">
        <v>0</v>
      </c>
      <c r="L1085" s="7">
        <v>0</v>
      </c>
      <c r="M1085" s="7">
        <v>0</v>
      </c>
      <c r="N1085" s="7">
        <v>0</v>
      </c>
      <c r="O1085" s="7">
        <v>0</v>
      </c>
      <c r="P1085" s="7">
        <f>SUM(dane3[[#This Row],[RoomService]:[VRDeck]])</f>
        <v>0</v>
      </c>
      <c r="Q1085" t="s">
        <v>2961</v>
      </c>
      <c r="R1085" t="b">
        <v>0</v>
      </c>
    </row>
    <row r="1086" spans="1:18" x14ac:dyDescent="0.3">
      <c r="A1086" t="s">
        <v>2962</v>
      </c>
      <c r="B1086">
        <f>MID(dane3[[#This Row],[PassengerId]],1,4)+0</f>
        <v>1150</v>
      </c>
      <c r="C1086" t="s">
        <v>19</v>
      </c>
      <c r="D1086" t="b">
        <v>1</v>
      </c>
      <c r="E1086" t="s">
        <v>2963</v>
      </c>
      <c r="F1086" t="str">
        <f>MID($E1086,1,1)</f>
        <v>G</v>
      </c>
      <c r="G1086" t="str">
        <f>IFERROR(MID($E1086,SEARCH("/",$E1086,SEARCH("/",$E1086)+1)+1,1),"")</f>
        <v>S</v>
      </c>
      <c r="H1086" t="s">
        <v>46</v>
      </c>
      <c r="I1086">
        <v>16</v>
      </c>
      <c r="J1086" t="b">
        <v>0</v>
      </c>
      <c r="K1086" s="7">
        <v>0</v>
      </c>
      <c r="L1086" s="7">
        <v>0</v>
      </c>
      <c r="M1086" s="7">
        <v>0</v>
      </c>
      <c r="N1086" s="7">
        <v>0</v>
      </c>
      <c r="O1086" s="7">
        <v>0</v>
      </c>
      <c r="P1086" s="7">
        <f>SUM(dane3[[#This Row],[RoomService]:[VRDeck]])</f>
        <v>0</v>
      </c>
      <c r="Q1086" t="s">
        <v>2964</v>
      </c>
      <c r="R1086" t="b">
        <v>0</v>
      </c>
    </row>
    <row r="1087" spans="1:18" x14ac:dyDescent="0.3">
      <c r="A1087" t="s">
        <v>12039</v>
      </c>
      <c r="B1087">
        <f>MID(dane3[[#This Row],[PassengerId]],1,4)+0</f>
        <v>4680</v>
      </c>
      <c r="C1087" t="s">
        <v>53</v>
      </c>
      <c r="D1087" t="b">
        <v>0</v>
      </c>
      <c r="E1087" t="s">
        <v>12033</v>
      </c>
      <c r="F1087" t="str">
        <f>MID($E1087,1,1)</f>
        <v>D</v>
      </c>
      <c r="G1087" t="str">
        <f>IFERROR(MID($E1087,SEARCH("/",$E1087,SEARCH("/",$E1087)+1)+1,1),"")</f>
        <v>P</v>
      </c>
      <c r="H1087" t="s">
        <v>16</v>
      </c>
      <c r="I1087">
        <v>37</v>
      </c>
      <c r="J1087" t="b">
        <v>0</v>
      </c>
      <c r="K1087" s="7">
        <v>1144</v>
      </c>
      <c r="L1087" s="7">
        <v>4</v>
      </c>
      <c r="M1087" s="7">
        <v>34</v>
      </c>
      <c r="N1087" s="7">
        <v>0</v>
      </c>
      <c r="O1087" s="7">
        <v>0</v>
      </c>
      <c r="P1087" s="7">
        <f>SUM(dane3[[#This Row],[RoomService]:[VRDeck]])</f>
        <v>1182</v>
      </c>
      <c r="Q1087" t="s">
        <v>12040</v>
      </c>
      <c r="R1087" t="b">
        <v>0</v>
      </c>
    </row>
    <row r="1088" spans="1:18" x14ac:dyDescent="0.3">
      <c r="A1088" t="s">
        <v>2968</v>
      </c>
      <c r="B1088">
        <f>MID(dane3[[#This Row],[PassengerId]],1,4)+0</f>
        <v>1153</v>
      </c>
      <c r="C1088" t="s">
        <v>19</v>
      </c>
      <c r="D1088" t="b">
        <v>1</v>
      </c>
      <c r="E1088" t="s">
        <v>2969</v>
      </c>
      <c r="F1088" t="str">
        <f>MID($E1088,1,1)</f>
        <v>G</v>
      </c>
      <c r="G1088" t="str">
        <f>IFERROR(MID($E1088,SEARCH("/",$E1088,SEARCH("/",$E1088)+1)+1,1),"")</f>
        <v>P</v>
      </c>
      <c r="H1088" t="s">
        <v>16</v>
      </c>
      <c r="I1088">
        <v>18</v>
      </c>
      <c r="J1088" t="b">
        <v>0</v>
      </c>
      <c r="K1088" s="7">
        <v>0</v>
      </c>
      <c r="L1088" s="7">
        <v>0</v>
      </c>
      <c r="M1088" s="7">
        <v>0</v>
      </c>
      <c r="N1088" s="7">
        <v>0</v>
      </c>
      <c r="O1088" s="7">
        <v>0</v>
      </c>
      <c r="P1088" s="7">
        <f>SUM(dane3[[#This Row],[RoomService]:[VRDeck]])</f>
        <v>0</v>
      </c>
      <c r="Q1088" t="s">
        <v>2970</v>
      </c>
      <c r="R1088" t="b">
        <v>1</v>
      </c>
    </row>
    <row r="1089" spans="1:18" x14ac:dyDescent="0.3">
      <c r="A1089" t="s">
        <v>2971</v>
      </c>
      <c r="B1089">
        <f>MID(dane3[[#This Row],[PassengerId]],1,4)+0</f>
        <v>1154</v>
      </c>
      <c r="C1089" t="s">
        <v>14</v>
      </c>
      <c r="D1089" t="b">
        <v>1</v>
      </c>
      <c r="E1089" t="s">
        <v>2972</v>
      </c>
      <c r="F1089" t="str">
        <f>MID($E1089,1,1)</f>
        <v>B</v>
      </c>
      <c r="G1089" t="str">
        <f>IFERROR(MID($E1089,SEARCH("/",$E1089,SEARCH("/",$E1089)+1)+1,1),"")</f>
        <v>P</v>
      </c>
      <c r="H1089" t="s">
        <v>16</v>
      </c>
      <c r="I1089">
        <v>25</v>
      </c>
      <c r="J1089" t="b">
        <v>0</v>
      </c>
      <c r="K1089" s="7">
        <v>0</v>
      </c>
      <c r="L1089" s="7">
        <v>0</v>
      </c>
      <c r="M1089" s="7">
        <v>0</v>
      </c>
      <c r="N1089" s="7">
        <v>0</v>
      </c>
      <c r="O1089" s="7">
        <v>0</v>
      </c>
      <c r="P1089" s="7">
        <f>SUM(dane3[[#This Row],[RoomService]:[VRDeck]])</f>
        <v>0</v>
      </c>
      <c r="Q1089" t="s">
        <v>2973</v>
      </c>
      <c r="R1089" t="b">
        <v>1</v>
      </c>
    </row>
    <row r="1090" spans="1:18" x14ac:dyDescent="0.3">
      <c r="A1090" t="s">
        <v>2974</v>
      </c>
      <c r="B1090">
        <f>MID(dane3[[#This Row],[PassengerId]],1,4)+0</f>
        <v>1154</v>
      </c>
      <c r="C1090" t="s">
        <v>14</v>
      </c>
      <c r="D1090" t="b">
        <v>1</v>
      </c>
      <c r="E1090" t="s">
        <v>2972</v>
      </c>
      <c r="F1090" t="str">
        <f>MID($E1090,1,1)</f>
        <v>B</v>
      </c>
      <c r="G1090" t="str">
        <f>IFERROR(MID($E1090,SEARCH("/",$E1090,SEARCH("/",$E1090)+1)+1,1),"")</f>
        <v>P</v>
      </c>
      <c r="H1090" t="s">
        <v>16</v>
      </c>
      <c r="I1090">
        <v>32</v>
      </c>
      <c r="J1090" t="b">
        <v>0</v>
      </c>
      <c r="K1090" s="7">
        <v>0</v>
      </c>
      <c r="L1090" s="7">
        <v>0</v>
      </c>
      <c r="M1090" s="7">
        <v>0</v>
      </c>
      <c r="N1090" s="7">
        <v>0</v>
      </c>
      <c r="O1090" s="7">
        <v>0</v>
      </c>
      <c r="P1090" s="7">
        <f>SUM(dane3[[#This Row],[RoomService]:[VRDeck]])</f>
        <v>0</v>
      </c>
      <c r="Q1090" t="s">
        <v>2975</v>
      </c>
      <c r="R1090" t="b">
        <v>1</v>
      </c>
    </row>
    <row r="1091" spans="1:18" x14ac:dyDescent="0.3">
      <c r="A1091" t="s">
        <v>2976</v>
      </c>
      <c r="B1091">
        <f>MID(dane3[[#This Row],[PassengerId]],1,4)+0</f>
        <v>1154</v>
      </c>
      <c r="C1091" t="s">
        <v>14</v>
      </c>
      <c r="D1091" t="b">
        <v>1</v>
      </c>
      <c r="E1091" t="s">
        <v>2972</v>
      </c>
      <c r="F1091" t="str">
        <f>MID($E1091,1,1)</f>
        <v>B</v>
      </c>
      <c r="G1091" t="str">
        <f>IFERROR(MID($E1091,SEARCH("/",$E1091,SEARCH("/",$E1091)+1)+1,1),"")</f>
        <v>P</v>
      </c>
      <c r="H1091" t="s">
        <v>46</v>
      </c>
      <c r="I1091">
        <v>26</v>
      </c>
      <c r="J1091" t="b">
        <v>0</v>
      </c>
      <c r="K1091" s="7">
        <v>0</v>
      </c>
      <c r="L1091" s="7">
        <v>0</v>
      </c>
      <c r="M1091" s="7">
        <v>0</v>
      </c>
      <c r="N1091" s="7">
        <v>0</v>
      </c>
      <c r="O1091" s="7">
        <v>0</v>
      </c>
      <c r="P1091" s="7">
        <f>SUM(dane3[[#This Row],[RoomService]:[VRDeck]])</f>
        <v>0</v>
      </c>
      <c r="Q1091" t="s">
        <v>2977</v>
      </c>
      <c r="R1091" t="b">
        <v>1</v>
      </c>
    </row>
    <row r="1092" spans="1:18" x14ac:dyDescent="0.3">
      <c r="A1092" t="s">
        <v>2978</v>
      </c>
      <c r="B1092">
        <f>MID(dane3[[#This Row],[PassengerId]],1,4)+0</f>
        <v>1155</v>
      </c>
      <c r="C1092" t="s">
        <v>19</v>
      </c>
      <c r="D1092" t="b">
        <v>0</v>
      </c>
      <c r="E1092" t="s">
        <v>2979</v>
      </c>
      <c r="F1092" t="str">
        <f>MID($E1092,1,1)</f>
        <v>F</v>
      </c>
      <c r="G1092" t="str">
        <f>IFERROR(MID($E1092,SEARCH("/",$E1092,SEARCH("/",$E1092)+1)+1,1),"")</f>
        <v>P</v>
      </c>
      <c r="H1092" t="s">
        <v>16</v>
      </c>
      <c r="I1092">
        <v>26</v>
      </c>
      <c r="J1092" t="b">
        <v>0</v>
      </c>
      <c r="K1092" s="7">
        <v>131</v>
      </c>
      <c r="L1092" s="7">
        <v>799</v>
      </c>
      <c r="M1092" s="7">
        <v>0</v>
      </c>
      <c r="N1092" s="7">
        <v>0</v>
      </c>
      <c r="O1092" s="7">
        <v>16</v>
      </c>
      <c r="P1092" s="7">
        <f>SUM(dane3[[#This Row],[RoomService]:[VRDeck]])</f>
        <v>946</v>
      </c>
      <c r="Q1092" t="s">
        <v>23799</v>
      </c>
      <c r="R1092" t="b">
        <v>0</v>
      </c>
    </row>
    <row r="1093" spans="1:18" x14ac:dyDescent="0.3">
      <c r="A1093" t="s">
        <v>2980</v>
      </c>
      <c r="B1093">
        <f>MID(dane3[[#This Row],[PassengerId]],1,4)+0</f>
        <v>1155</v>
      </c>
      <c r="C1093" t="s">
        <v>19</v>
      </c>
      <c r="D1093" t="b">
        <v>1</v>
      </c>
      <c r="E1093" t="s">
        <v>2981</v>
      </c>
      <c r="F1093" t="str">
        <f>MID($E1093,1,1)</f>
        <v>G</v>
      </c>
      <c r="G1093" t="str">
        <f>IFERROR(MID($E1093,SEARCH("/",$E1093,SEARCH("/",$E1093)+1)+1,1),"")</f>
        <v>P</v>
      </c>
      <c r="H1093" t="s">
        <v>16</v>
      </c>
      <c r="I1093">
        <v>18</v>
      </c>
      <c r="J1093" t="b">
        <v>0</v>
      </c>
      <c r="K1093" s="7">
        <v>0</v>
      </c>
      <c r="L1093" s="7">
        <v>0</v>
      </c>
      <c r="M1093" s="7">
        <v>0</v>
      </c>
      <c r="N1093" s="7">
        <v>0</v>
      </c>
      <c r="O1093" s="7">
        <v>0</v>
      </c>
      <c r="P1093" s="7">
        <f>SUM(dane3[[#This Row],[RoomService]:[VRDeck]])</f>
        <v>0</v>
      </c>
      <c r="Q1093" t="s">
        <v>2982</v>
      </c>
      <c r="R1093" t="b">
        <v>1</v>
      </c>
    </row>
    <row r="1094" spans="1:18" x14ac:dyDescent="0.3">
      <c r="A1094" t="s">
        <v>2983</v>
      </c>
      <c r="B1094">
        <f>MID(dane3[[#This Row],[PassengerId]],1,4)+0</f>
        <v>1156</v>
      </c>
      <c r="C1094" t="s">
        <v>14</v>
      </c>
      <c r="D1094" t="b">
        <v>0</v>
      </c>
      <c r="E1094" t="s">
        <v>2984</v>
      </c>
      <c r="F1094" t="str">
        <f>MID($E1094,1,1)</f>
        <v>B</v>
      </c>
      <c r="G1094" t="str">
        <f>IFERROR(MID($E1094,SEARCH("/",$E1094,SEARCH("/",$E1094)+1)+1,1),"")</f>
        <v>S</v>
      </c>
      <c r="H1094" t="s">
        <v>16</v>
      </c>
      <c r="I1094">
        <v>27</v>
      </c>
      <c r="J1094" t="b">
        <v>0</v>
      </c>
      <c r="K1094" s="7">
        <v>0</v>
      </c>
      <c r="L1094" s="7">
        <v>2987</v>
      </c>
      <c r="M1094" s="7">
        <v>2</v>
      </c>
      <c r="N1094" s="7">
        <v>3072</v>
      </c>
      <c r="O1094" s="7">
        <v>67</v>
      </c>
      <c r="P1094" s="7">
        <f>SUM(dane3[[#This Row],[RoomService]:[VRDeck]])</f>
        <v>6128</v>
      </c>
      <c r="Q1094" t="s">
        <v>2985</v>
      </c>
      <c r="R1094" t="b">
        <v>0</v>
      </c>
    </row>
    <row r="1095" spans="1:18" x14ac:dyDescent="0.3">
      <c r="A1095" t="s">
        <v>2986</v>
      </c>
      <c r="B1095">
        <f>MID(dane3[[#This Row],[PassengerId]],1,4)+0</f>
        <v>1156</v>
      </c>
      <c r="C1095" t="s">
        <v>14</v>
      </c>
      <c r="D1095" t="b">
        <v>1</v>
      </c>
      <c r="E1095" t="s">
        <v>2984</v>
      </c>
      <c r="F1095" t="str">
        <f>MID($E1095,1,1)</f>
        <v>B</v>
      </c>
      <c r="G1095" t="str">
        <f>IFERROR(MID($E1095,SEARCH("/",$E1095,SEARCH("/",$E1095)+1)+1,1),"")</f>
        <v>S</v>
      </c>
      <c r="H1095" t="s">
        <v>16</v>
      </c>
      <c r="I1095">
        <v>26</v>
      </c>
      <c r="J1095" t="b">
        <v>0</v>
      </c>
      <c r="K1095" s="7">
        <v>0</v>
      </c>
      <c r="L1095" s="7">
        <v>0</v>
      </c>
      <c r="M1095" s="7">
        <v>0</v>
      </c>
      <c r="N1095" s="7">
        <v>0</v>
      </c>
      <c r="O1095" s="7">
        <v>0</v>
      </c>
      <c r="P1095" s="7">
        <f>SUM(dane3[[#This Row],[RoomService]:[VRDeck]])</f>
        <v>0</v>
      </c>
      <c r="Q1095" t="s">
        <v>2987</v>
      </c>
      <c r="R1095" t="b">
        <v>1</v>
      </c>
    </row>
    <row r="1096" spans="1:18" x14ac:dyDescent="0.3">
      <c r="A1096" t="s">
        <v>2988</v>
      </c>
      <c r="B1096">
        <f>MID(dane3[[#This Row],[PassengerId]],1,4)+0</f>
        <v>1161</v>
      </c>
      <c r="C1096" t="s">
        <v>14</v>
      </c>
      <c r="D1096" t="b">
        <v>0</v>
      </c>
      <c r="E1096" t="s">
        <v>2989</v>
      </c>
      <c r="F1096" t="str">
        <f>MID($E1096,1,1)</f>
        <v>B</v>
      </c>
      <c r="G1096" t="str">
        <f>IFERROR(MID($E1096,SEARCH("/",$E1096,SEARCH("/",$E1096)+1)+1,1),"")</f>
        <v>S</v>
      </c>
      <c r="H1096" t="s">
        <v>46</v>
      </c>
      <c r="I1096">
        <v>28</v>
      </c>
      <c r="J1096" t="b">
        <v>0</v>
      </c>
      <c r="K1096" s="7">
        <v>0</v>
      </c>
      <c r="L1096" s="7">
        <v>11330</v>
      </c>
      <c r="M1096" s="7">
        <v>72</v>
      </c>
      <c r="N1096" s="7">
        <v>43</v>
      </c>
      <c r="O1096" s="7">
        <v>461</v>
      </c>
      <c r="P1096" s="7">
        <f>SUM(dane3[[#This Row],[RoomService]:[VRDeck]])</f>
        <v>11906</v>
      </c>
      <c r="Q1096" t="s">
        <v>2990</v>
      </c>
      <c r="R1096" t="b">
        <v>1</v>
      </c>
    </row>
    <row r="1097" spans="1:18" x14ac:dyDescent="0.3">
      <c r="A1097" t="s">
        <v>2991</v>
      </c>
      <c r="B1097">
        <f>MID(dane3[[#This Row],[PassengerId]],1,4)+0</f>
        <v>1161</v>
      </c>
      <c r="C1097" t="s">
        <v>14</v>
      </c>
      <c r="D1097" t="b">
        <v>0</v>
      </c>
      <c r="E1097" t="s">
        <v>2989</v>
      </c>
      <c r="F1097" t="str">
        <f>MID($E1097,1,1)</f>
        <v>B</v>
      </c>
      <c r="G1097" t="str">
        <f>IFERROR(MID($E1097,SEARCH("/",$E1097,SEARCH("/",$E1097)+1)+1,1),"")</f>
        <v>S</v>
      </c>
      <c r="H1097" t="s">
        <v>46</v>
      </c>
      <c r="I1097">
        <v>19</v>
      </c>
      <c r="J1097" t="b">
        <v>0</v>
      </c>
      <c r="K1097" s="7">
        <v>0</v>
      </c>
      <c r="L1097" s="7">
        <v>1291</v>
      </c>
      <c r="M1097" s="7">
        <v>0</v>
      </c>
      <c r="N1097" s="7">
        <v>16139</v>
      </c>
      <c r="O1097" s="7">
        <v>687</v>
      </c>
      <c r="P1097" s="7">
        <f>SUM(dane3[[#This Row],[RoomService]:[VRDeck]])</f>
        <v>18117</v>
      </c>
      <c r="Q1097" t="s">
        <v>2992</v>
      </c>
      <c r="R1097" t="b">
        <v>0</v>
      </c>
    </row>
    <row r="1098" spans="1:18" x14ac:dyDescent="0.3">
      <c r="A1098" t="s">
        <v>2993</v>
      </c>
      <c r="B1098">
        <f>MID(dane3[[#This Row],[PassengerId]],1,4)+0</f>
        <v>1162</v>
      </c>
      <c r="C1098" t="s">
        <v>14</v>
      </c>
      <c r="D1098" t="b">
        <v>0</v>
      </c>
      <c r="E1098" t="s">
        <v>2994</v>
      </c>
      <c r="F1098" t="str">
        <f>MID($E1098,1,1)</f>
        <v>C</v>
      </c>
      <c r="G1098" t="str">
        <f>IFERROR(MID($E1098,SEARCH("/",$E1098,SEARCH("/",$E1098)+1)+1,1),"")</f>
        <v>S</v>
      </c>
      <c r="H1098" t="s">
        <v>16</v>
      </c>
      <c r="I1098">
        <v>31</v>
      </c>
      <c r="J1098" t="b">
        <v>0</v>
      </c>
      <c r="K1098" s="7">
        <v>0</v>
      </c>
      <c r="L1098" s="7">
        <v>1847</v>
      </c>
      <c r="M1098" s="7">
        <v>0</v>
      </c>
      <c r="N1098" s="7">
        <v>103</v>
      </c>
      <c r="O1098" s="7">
        <v>694</v>
      </c>
      <c r="P1098" s="7">
        <f>SUM(dane3[[#This Row],[RoomService]:[VRDeck]])</f>
        <v>2644</v>
      </c>
      <c r="Q1098" t="s">
        <v>2995</v>
      </c>
      <c r="R1098" t="b">
        <v>1</v>
      </c>
    </row>
    <row r="1099" spans="1:18" x14ac:dyDescent="0.3">
      <c r="A1099" t="s">
        <v>2996</v>
      </c>
      <c r="B1099">
        <f>MID(dane3[[#This Row],[PassengerId]],1,4)+0</f>
        <v>1163</v>
      </c>
      <c r="C1099" t="s">
        <v>19</v>
      </c>
      <c r="D1099" t="b">
        <v>0</v>
      </c>
      <c r="E1099" t="s">
        <v>2997</v>
      </c>
      <c r="F1099" t="str">
        <f>MID($E1099,1,1)</f>
        <v>F</v>
      </c>
      <c r="G1099" t="str">
        <f>IFERROR(MID($E1099,SEARCH("/",$E1099,SEARCH("/",$E1099)+1)+1,1),"")</f>
        <v>P</v>
      </c>
      <c r="H1099" t="s">
        <v>46</v>
      </c>
      <c r="I1099">
        <v>35</v>
      </c>
      <c r="J1099" t="b">
        <v>0</v>
      </c>
      <c r="K1099" s="7">
        <v>0</v>
      </c>
      <c r="L1099" s="7">
        <v>1328</v>
      </c>
      <c r="M1099" s="7">
        <v>5</v>
      </c>
      <c r="N1099" s="7">
        <v>0</v>
      </c>
      <c r="O1099" s="7">
        <v>7</v>
      </c>
      <c r="P1099" s="7">
        <f>SUM(dane3[[#This Row],[RoomService]:[VRDeck]])</f>
        <v>1340</v>
      </c>
      <c r="Q1099" t="s">
        <v>23799</v>
      </c>
      <c r="R1099" t="b">
        <v>1</v>
      </c>
    </row>
    <row r="1100" spans="1:18" x14ac:dyDescent="0.3">
      <c r="A1100" t="s">
        <v>2998</v>
      </c>
      <c r="B1100">
        <f>MID(dane3[[#This Row],[PassengerId]],1,4)+0</f>
        <v>1165</v>
      </c>
      <c r="C1100" t="s">
        <v>14</v>
      </c>
      <c r="D1100" t="b">
        <v>0</v>
      </c>
      <c r="E1100" t="s">
        <v>2999</v>
      </c>
      <c r="F1100" t="str">
        <f>MID($E1100,1,1)</f>
        <v>B</v>
      </c>
      <c r="G1100" t="str">
        <f>IFERROR(MID($E1100,SEARCH("/",$E1100,SEARCH("/",$E1100)+1)+1,1),"")</f>
        <v>P</v>
      </c>
      <c r="H1100" t="s">
        <v>46</v>
      </c>
      <c r="I1100">
        <v>46</v>
      </c>
      <c r="J1100" t="b">
        <v>0</v>
      </c>
      <c r="K1100" s="7">
        <v>0</v>
      </c>
      <c r="L1100" s="7">
        <v>7201</v>
      </c>
      <c r="M1100" s="7">
        <v>0</v>
      </c>
      <c r="N1100" s="7">
        <v>32</v>
      </c>
      <c r="O1100" s="7">
        <v>2587</v>
      </c>
      <c r="P1100" s="7">
        <f>SUM(dane3[[#This Row],[RoomService]:[VRDeck]])</f>
        <v>9820</v>
      </c>
      <c r="Q1100" t="s">
        <v>3000</v>
      </c>
      <c r="R1100" t="b">
        <v>0</v>
      </c>
    </row>
    <row r="1101" spans="1:18" x14ac:dyDescent="0.3">
      <c r="A1101" t="s">
        <v>3001</v>
      </c>
      <c r="B1101">
        <f>MID(dane3[[#This Row],[PassengerId]],1,4)+0</f>
        <v>1165</v>
      </c>
      <c r="C1101" t="s">
        <v>14</v>
      </c>
      <c r="D1101" t="b">
        <v>0</v>
      </c>
      <c r="E1101" t="s">
        <v>2999</v>
      </c>
      <c r="F1101" t="str">
        <f>MID($E1101,1,1)</f>
        <v>B</v>
      </c>
      <c r="G1101" t="str">
        <f>IFERROR(MID($E1101,SEARCH("/",$E1101,SEARCH("/",$E1101)+1)+1,1),"")</f>
        <v>P</v>
      </c>
      <c r="H1101" t="s">
        <v>16</v>
      </c>
      <c r="I1101">
        <v>37</v>
      </c>
      <c r="J1101" t="b">
        <v>0</v>
      </c>
      <c r="K1101" s="7">
        <v>636</v>
      </c>
      <c r="L1101" s="7">
        <v>333</v>
      </c>
      <c r="M1101" s="7">
        <v>0</v>
      </c>
      <c r="N1101" s="7">
        <v>205</v>
      </c>
      <c r="O1101" s="7">
        <v>67</v>
      </c>
      <c r="P1101" s="7">
        <f>SUM(dane3[[#This Row],[RoomService]:[VRDeck]])</f>
        <v>1241</v>
      </c>
      <c r="Q1101" t="s">
        <v>3002</v>
      </c>
      <c r="R1101" t="b">
        <v>0</v>
      </c>
    </row>
    <row r="1102" spans="1:18" x14ac:dyDescent="0.3">
      <c r="A1102" t="s">
        <v>3003</v>
      </c>
      <c r="B1102">
        <f>MID(dane3[[#This Row],[PassengerId]],1,4)+0</f>
        <v>1165</v>
      </c>
      <c r="C1102" t="s">
        <v>14</v>
      </c>
      <c r="D1102" t="b">
        <v>1</v>
      </c>
      <c r="E1102" t="s">
        <v>2999</v>
      </c>
      <c r="F1102" t="str">
        <f>MID($E1102,1,1)</f>
        <v>B</v>
      </c>
      <c r="G1102" t="str">
        <f>IFERROR(MID($E1102,SEARCH("/",$E1102,SEARCH("/",$E1102)+1)+1,1),"")</f>
        <v>P</v>
      </c>
      <c r="H1102" t="s">
        <v>16</v>
      </c>
      <c r="I1102">
        <v>29</v>
      </c>
      <c r="J1102" t="b">
        <v>0</v>
      </c>
      <c r="K1102" s="7">
        <v>0</v>
      </c>
      <c r="L1102" s="7">
        <v>0</v>
      </c>
      <c r="M1102" s="7">
        <v>0</v>
      </c>
      <c r="N1102" s="7">
        <v>0</v>
      </c>
      <c r="O1102" s="7">
        <v>0</v>
      </c>
      <c r="P1102" s="7">
        <f>SUM(dane3[[#This Row],[RoomService]:[VRDeck]])</f>
        <v>0</v>
      </c>
      <c r="Q1102" t="s">
        <v>3004</v>
      </c>
      <c r="R1102" t="b">
        <v>1</v>
      </c>
    </row>
    <row r="1103" spans="1:18" x14ac:dyDescent="0.3">
      <c r="A1103" t="s">
        <v>3005</v>
      </c>
      <c r="B1103">
        <f>MID(dane3[[#This Row],[PassengerId]],1,4)+0</f>
        <v>1165</v>
      </c>
      <c r="C1103" t="s">
        <v>14</v>
      </c>
      <c r="D1103" t="b">
        <v>1</v>
      </c>
      <c r="E1103" t="s">
        <v>2999</v>
      </c>
      <c r="F1103" t="str">
        <f>MID($E1103,1,1)</f>
        <v>B</v>
      </c>
      <c r="G1103" t="str">
        <f>IFERROR(MID($E1103,SEARCH("/",$E1103,SEARCH("/",$E1103)+1)+1,1),"")</f>
        <v>P</v>
      </c>
      <c r="H1103" t="s">
        <v>16</v>
      </c>
      <c r="I1103">
        <v>17</v>
      </c>
      <c r="J1103" t="b">
        <v>0</v>
      </c>
      <c r="K1103" s="7">
        <v>0</v>
      </c>
      <c r="L1103" s="7">
        <v>0</v>
      </c>
      <c r="M1103" s="7">
        <v>0</v>
      </c>
      <c r="N1103" s="7">
        <v>0</v>
      </c>
      <c r="O1103" s="7">
        <v>0</v>
      </c>
      <c r="P1103" s="7">
        <f>SUM(dane3[[#This Row],[RoomService]:[VRDeck]])</f>
        <v>0</v>
      </c>
      <c r="Q1103" t="s">
        <v>3006</v>
      </c>
      <c r="R1103" t="b">
        <v>1</v>
      </c>
    </row>
    <row r="1104" spans="1:18" x14ac:dyDescent="0.3">
      <c r="A1104" t="s">
        <v>3007</v>
      </c>
      <c r="B1104">
        <f>MID(dane3[[#This Row],[PassengerId]],1,4)+0</f>
        <v>1166</v>
      </c>
      <c r="C1104" t="s">
        <v>14</v>
      </c>
      <c r="D1104" t="b">
        <v>0</v>
      </c>
      <c r="E1104" t="s">
        <v>3008</v>
      </c>
      <c r="F1104" t="str">
        <f>MID($E1104,1,1)</f>
        <v>C</v>
      </c>
      <c r="G1104" t="str">
        <f>IFERROR(MID($E1104,SEARCH("/",$E1104,SEARCH("/",$E1104)+1)+1,1),"")</f>
        <v>P</v>
      </c>
      <c r="H1104" t="s">
        <v>46</v>
      </c>
      <c r="I1104">
        <v>30</v>
      </c>
      <c r="J1104" t="b">
        <v>0</v>
      </c>
      <c r="K1104" s="7">
        <v>0</v>
      </c>
      <c r="L1104" s="7">
        <v>3564</v>
      </c>
      <c r="M1104" s="7">
        <v>926</v>
      </c>
      <c r="N1104" s="7">
        <v>1</v>
      </c>
      <c r="O1104" s="7">
        <v>1920</v>
      </c>
      <c r="P1104" s="7">
        <f>SUM(dane3[[#This Row],[RoomService]:[VRDeck]])</f>
        <v>6411</v>
      </c>
      <c r="Q1104" t="s">
        <v>3009</v>
      </c>
      <c r="R1104" t="b">
        <v>0</v>
      </c>
    </row>
    <row r="1105" spans="1:18" x14ac:dyDescent="0.3">
      <c r="A1105" t="s">
        <v>15336</v>
      </c>
      <c r="B1105">
        <f>MID(dane3[[#This Row],[PassengerId]],1,4)+0</f>
        <v>5973</v>
      </c>
      <c r="C1105" t="s">
        <v>53</v>
      </c>
      <c r="D1105" t="b">
        <v>0</v>
      </c>
      <c r="E1105" t="s">
        <v>15337</v>
      </c>
      <c r="F1105" t="str">
        <f>MID($E1105,1,1)</f>
        <v>F</v>
      </c>
      <c r="G1105" t="str">
        <f>IFERROR(MID($E1105,SEARCH("/",$E1105,SEARCH("/",$E1105)+1)+1,1),"")</f>
        <v>S</v>
      </c>
      <c r="H1105" t="s">
        <v>16</v>
      </c>
      <c r="I1105">
        <v>43</v>
      </c>
      <c r="J1105" t="b">
        <v>0</v>
      </c>
      <c r="K1105" s="7">
        <v>1086</v>
      </c>
      <c r="L1105" s="7">
        <v>4</v>
      </c>
      <c r="M1105" s="7">
        <v>202</v>
      </c>
      <c r="N1105" s="7">
        <v>401</v>
      </c>
      <c r="O1105" s="7">
        <v>0</v>
      </c>
      <c r="P1105" s="7">
        <f>SUM(dane3[[#This Row],[RoomService]:[VRDeck]])</f>
        <v>1693</v>
      </c>
      <c r="Q1105" t="s">
        <v>23799</v>
      </c>
      <c r="R1105" t="b">
        <v>0</v>
      </c>
    </row>
    <row r="1106" spans="1:18" x14ac:dyDescent="0.3">
      <c r="A1106" t="s">
        <v>3013</v>
      </c>
      <c r="B1106">
        <f>MID(dane3[[#This Row],[PassengerId]],1,4)+0</f>
        <v>1168</v>
      </c>
      <c r="C1106" t="s">
        <v>19</v>
      </c>
      <c r="D1106" t="b">
        <v>0</v>
      </c>
      <c r="E1106" t="s">
        <v>3014</v>
      </c>
      <c r="F1106" t="str">
        <f>MID($E1106,1,1)</f>
        <v>E</v>
      </c>
      <c r="G1106" t="str">
        <f>IFERROR(MID($E1106,SEARCH("/",$E1106,SEARCH("/",$E1106)+1)+1,1),"")</f>
        <v>P</v>
      </c>
      <c r="H1106" t="s">
        <v>16</v>
      </c>
      <c r="I1106">
        <v>16</v>
      </c>
      <c r="J1106" t="b">
        <v>0</v>
      </c>
      <c r="K1106" s="7">
        <v>0</v>
      </c>
      <c r="L1106" s="7">
        <v>58</v>
      </c>
      <c r="M1106" s="7">
        <v>12</v>
      </c>
      <c r="N1106" s="7">
        <v>68</v>
      </c>
      <c r="O1106" s="7">
        <v>653</v>
      </c>
      <c r="P1106" s="7">
        <f>SUM(dane3[[#This Row],[RoomService]:[VRDeck]])</f>
        <v>791</v>
      </c>
      <c r="Q1106" t="s">
        <v>3015</v>
      </c>
      <c r="R1106" t="b">
        <v>0</v>
      </c>
    </row>
    <row r="1107" spans="1:18" x14ac:dyDescent="0.3">
      <c r="A1107" t="s">
        <v>15533</v>
      </c>
      <c r="B1107">
        <f>MID(dane3[[#This Row],[PassengerId]],1,4)+0</f>
        <v>6032</v>
      </c>
      <c r="C1107" t="s">
        <v>53</v>
      </c>
      <c r="D1107" t="b">
        <v>0</v>
      </c>
      <c r="E1107" t="s">
        <v>15534</v>
      </c>
      <c r="F1107" t="str">
        <f>MID($E1107,1,1)</f>
        <v>E</v>
      </c>
      <c r="G1107" t="str">
        <f>IFERROR(MID($E1107,SEARCH("/",$E1107,SEARCH("/",$E1107)+1)+1,1),"")</f>
        <v>S</v>
      </c>
      <c r="H1107" t="s">
        <v>16</v>
      </c>
      <c r="I1107">
        <v>40</v>
      </c>
      <c r="J1107" t="b">
        <v>0</v>
      </c>
      <c r="K1107" s="7">
        <v>521</v>
      </c>
      <c r="L1107" s="7">
        <v>4</v>
      </c>
      <c r="M1107" s="7">
        <v>53</v>
      </c>
      <c r="N1107" s="7">
        <v>70</v>
      </c>
      <c r="O1107" s="7">
        <v>141</v>
      </c>
      <c r="P1107" s="7">
        <f>SUM(dane3[[#This Row],[RoomService]:[VRDeck]])</f>
        <v>789</v>
      </c>
      <c r="Q1107" t="s">
        <v>15535</v>
      </c>
      <c r="R1107" t="b">
        <v>0</v>
      </c>
    </row>
    <row r="1108" spans="1:18" x14ac:dyDescent="0.3">
      <c r="A1108" t="s">
        <v>3019</v>
      </c>
      <c r="B1108">
        <f>MID(dane3[[#This Row],[PassengerId]],1,4)+0</f>
        <v>1170</v>
      </c>
      <c r="C1108" t="s">
        <v>19</v>
      </c>
      <c r="D1108" t="b">
        <v>0</v>
      </c>
      <c r="E1108" t="s">
        <v>3020</v>
      </c>
      <c r="F1108" t="str">
        <f>MID($E1108,1,1)</f>
        <v>E</v>
      </c>
      <c r="G1108" t="str">
        <f>IFERROR(MID($E1108,SEARCH("/",$E1108,SEARCH("/",$E1108)+1)+1,1),"")</f>
        <v>S</v>
      </c>
      <c r="H1108" t="s">
        <v>16</v>
      </c>
      <c r="I1108">
        <v>23</v>
      </c>
      <c r="J1108" t="b">
        <v>0</v>
      </c>
      <c r="K1108" s="7">
        <v>0</v>
      </c>
      <c r="L1108" s="7">
        <v>0</v>
      </c>
      <c r="M1108" s="7">
        <v>279</v>
      </c>
      <c r="N1108" s="7">
        <v>0</v>
      </c>
      <c r="O1108" s="7">
        <v>512</v>
      </c>
      <c r="P1108" s="7">
        <f>SUM(dane3[[#This Row],[RoomService]:[VRDeck]])</f>
        <v>791</v>
      </c>
      <c r="Q1108" t="s">
        <v>3021</v>
      </c>
      <c r="R1108" t="b">
        <v>0</v>
      </c>
    </row>
    <row r="1109" spans="1:18" x14ac:dyDescent="0.3">
      <c r="A1109" t="s">
        <v>3022</v>
      </c>
      <c r="B1109">
        <f>MID(dane3[[#This Row],[PassengerId]],1,4)+0</f>
        <v>1173</v>
      </c>
      <c r="C1109" t="s">
        <v>19</v>
      </c>
      <c r="D1109" t="b">
        <v>0</v>
      </c>
      <c r="E1109" t="s">
        <v>3023</v>
      </c>
      <c r="F1109" t="str">
        <f>MID($E1109,1,1)</f>
        <v>G</v>
      </c>
      <c r="G1109" t="str">
        <f>IFERROR(MID($E1109,SEARCH("/",$E1109,SEARCH("/",$E1109)+1)+1,1),"")</f>
        <v>S</v>
      </c>
      <c r="H1109" t="s">
        <v>32</v>
      </c>
      <c r="I1109">
        <v>24</v>
      </c>
      <c r="J1109" t="b">
        <v>0</v>
      </c>
      <c r="K1109" s="7">
        <v>96</v>
      </c>
      <c r="L1109" s="7">
        <v>592</v>
      </c>
      <c r="M1109" s="7">
        <v>12</v>
      </c>
      <c r="N1109" s="7">
        <v>0</v>
      </c>
      <c r="O1109" s="7">
        <v>0</v>
      </c>
      <c r="P1109" s="7">
        <f>SUM(dane3[[#This Row],[RoomService]:[VRDeck]])</f>
        <v>700</v>
      </c>
      <c r="Q1109" t="s">
        <v>3024</v>
      </c>
      <c r="R1109" t="b">
        <v>1</v>
      </c>
    </row>
    <row r="1110" spans="1:18" x14ac:dyDescent="0.3">
      <c r="A1110" t="s">
        <v>3025</v>
      </c>
      <c r="B1110">
        <f>MID(dane3[[#This Row],[PassengerId]],1,4)+0</f>
        <v>1174</v>
      </c>
      <c r="C1110" t="s">
        <v>19</v>
      </c>
      <c r="D1110" t="b">
        <v>1</v>
      </c>
      <c r="E1110" t="s">
        <v>3026</v>
      </c>
      <c r="F1110" t="str">
        <f>MID($E1110,1,1)</f>
        <v>G</v>
      </c>
      <c r="G1110" t="str">
        <f>IFERROR(MID($E1110,SEARCH("/",$E1110,SEARCH("/",$E1110)+1)+1,1),"")</f>
        <v>P</v>
      </c>
      <c r="H1110" t="s">
        <v>16</v>
      </c>
      <c r="I1110">
        <v>36</v>
      </c>
      <c r="J1110" t="b">
        <v>0</v>
      </c>
      <c r="K1110" s="7">
        <v>0</v>
      </c>
      <c r="L1110" s="7">
        <v>0</v>
      </c>
      <c r="M1110" s="7">
        <v>0</v>
      </c>
      <c r="N1110" s="7">
        <v>0</v>
      </c>
      <c r="O1110" s="7">
        <v>0</v>
      </c>
      <c r="P1110" s="7">
        <f>SUM(dane3[[#This Row],[RoomService]:[VRDeck]])</f>
        <v>0</v>
      </c>
      <c r="Q1110" t="s">
        <v>3027</v>
      </c>
      <c r="R1110" t="b">
        <v>1</v>
      </c>
    </row>
    <row r="1111" spans="1:18" x14ac:dyDescent="0.3">
      <c r="A1111" t="s">
        <v>17710</v>
      </c>
      <c r="B1111">
        <f>MID(dane3[[#This Row],[PassengerId]],1,4)+0</f>
        <v>6854</v>
      </c>
      <c r="C1111" t="s">
        <v>53</v>
      </c>
      <c r="D1111" t="b">
        <v>0</v>
      </c>
      <c r="E1111" t="s">
        <v>17711</v>
      </c>
      <c r="F1111" t="str">
        <f>MID($E1111,1,1)</f>
        <v>E</v>
      </c>
      <c r="G1111" t="str">
        <f>IFERROR(MID($E1111,SEARCH("/",$E1111,SEARCH("/",$E1111)+1)+1,1),"")</f>
        <v>P</v>
      </c>
      <c r="H1111" t="s">
        <v>16</v>
      </c>
      <c r="I1111">
        <v>23</v>
      </c>
      <c r="J1111" t="b">
        <v>0</v>
      </c>
      <c r="K1111" s="7">
        <v>3211</v>
      </c>
      <c r="L1111" s="7">
        <v>4</v>
      </c>
      <c r="M1111" s="7">
        <v>243</v>
      </c>
      <c r="N1111" s="7">
        <v>0</v>
      </c>
      <c r="O1111" s="7">
        <v>0</v>
      </c>
      <c r="P1111" s="7">
        <f>SUM(dane3[[#This Row],[RoomService]:[VRDeck]])</f>
        <v>3458</v>
      </c>
      <c r="Q1111" t="s">
        <v>17712</v>
      </c>
      <c r="R1111" t="b">
        <v>0</v>
      </c>
    </row>
    <row r="1112" spans="1:18" x14ac:dyDescent="0.3">
      <c r="A1112" t="s">
        <v>3031</v>
      </c>
      <c r="B1112">
        <f>MID(dane3[[#This Row],[PassengerId]],1,4)+0</f>
        <v>1177</v>
      </c>
      <c r="C1112" t="s">
        <v>14</v>
      </c>
      <c r="D1112" t="b">
        <v>1</v>
      </c>
      <c r="E1112" t="s">
        <v>3032</v>
      </c>
      <c r="F1112" t="str">
        <f>MID($E1112,1,1)</f>
        <v>C</v>
      </c>
      <c r="G1112" t="str">
        <f>IFERROR(MID($E1112,SEARCH("/",$E1112,SEARCH("/",$E1112)+1)+1,1),"")</f>
        <v>P</v>
      </c>
      <c r="H1112" t="s">
        <v>16</v>
      </c>
      <c r="I1112">
        <v>59</v>
      </c>
      <c r="J1112" t="b">
        <v>0</v>
      </c>
      <c r="K1112" s="7">
        <v>0</v>
      </c>
      <c r="L1112" s="7">
        <v>0</v>
      </c>
      <c r="M1112" s="7">
        <v>0</v>
      </c>
      <c r="N1112" s="7">
        <v>0</v>
      </c>
      <c r="O1112" s="7">
        <v>0</v>
      </c>
      <c r="P1112" s="7">
        <f>SUM(dane3[[#This Row],[RoomService]:[VRDeck]])</f>
        <v>0</v>
      </c>
      <c r="Q1112" t="s">
        <v>3033</v>
      </c>
      <c r="R1112" t="b">
        <v>1</v>
      </c>
    </row>
    <row r="1113" spans="1:18" x14ac:dyDescent="0.3">
      <c r="A1113" t="s">
        <v>3034</v>
      </c>
      <c r="B1113">
        <f>MID(dane3[[#This Row],[PassengerId]],1,4)+0</f>
        <v>1178</v>
      </c>
      <c r="C1113" t="s">
        <v>19</v>
      </c>
      <c r="D1113" t="b">
        <v>0</v>
      </c>
      <c r="E1113" t="s">
        <v>3035</v>
      </c>
      <c r="F1113" t="str">
        <f>MID($E1113,1,1)</f>
        <v>F</v>
      </c>
      <c r="G1113" t="str">
        <f>IFERROR(MID($E1113,SEARCH("/",$E1113,SEARCH("/",$E1113)+1)+1,1),"")</f>
        <v>S</v>
      </c>
      <c r="H1113" t="s">
        <v>16</v>
      </c>
      <c r="I1113">
        <v>20</v>
      </c>
      <c r="J1113" t="b">
        <v>0</v>
      </c>
      <c r="K1113" s="7">
        <v>0</v>
      </c>
      <c r="L1113" s="7">
        <v>0</v>
      </c>
      <c r="M1113" s="7">
        <v>600</v>
      </c>
      <c r="N1113" s="7">
        <v>0</v>
      </c>
      <c r="O1113" s="7">
        <v>0</v>
      </c>
      <c r="P1113" s="7">
        <f>SUM(dane3[[#This Row],[RoomService]:[VRDeck]])</f>
        <v>600</v>
      </c>
      <c r="Q1113" t="s">
        <v>3036</v>
      </c>
      <c r="R1113" t="b">
        <v>0</v>
      </c>
    </row>
    <row r="1114" spans="1:18" x14ac:dyDescent="0.3">
      <c r="A1114" t="s">
        <v>3037</v>
      </c>
      <c r="B1114">
        <f>MID(dane3[[#This Row],[PassengerId]],1,4)+0</f>
        <v>1179</v>
      </c>
      <c r="C1114" t="s">
        <v>14</v>
      </c>
      <c r="D1114" t="b">
        <v>1</v>
      </c>
      <c r="E1114" t="s">
        <v>3038</v>
      </c>
      <c r="F1114" t="str">
        <f>MID($E1114,1,1)</f>
        <v>B</v>
      </c>
      <c r="G1114" t="str">
        <f>IFERROR(MID($E1114,SEARCH("/",$E1114,SEARCH("/",$E1114)+1)+1,1),"")</f>
        <v>S</v>
      </c>
      <c r="H1114" t="s">
        <v>16</v>
      </c>
      <c r="I1114">
        <v>15</v>
      </c>
      <c r="J1114" t="b">
        <v>0</v>
      </c>
      <c r="K1114" s="7">
        <v>0</v>
      </c>
      <c r="L1114" s="7">
        <v>0</v>
      </c>
      <c r="M1114" s="7">
        <v>0</v>
      </c>
      <c r="N1114" s="7">
        <v>0</v>
      </c>
      <c r="O1114" s="7">
        <v>0</v>
      </c>
      <c r="P1114" s="7">
        <f>SUM(dane3[[#This Row],[RoomService]:[VRDeck]])</f>
        <v>0</v>
      </c>
      <c r="Q1114" t="s">
        <v>3039</v>
      </c>
      <c r="R1114" t="b">
        <v>1</v>
      </c>
    </row>
    <row r="1115" spans="1:18" x14ac:dyDescent="0.3">
      <c r="A1115" t="s">
        <v>3040</v>
      </c>
      <c r="B1115">
        <f>MID(dane3[[#This Row],[PassengerId]],1,4)+0</f>
        <v>1180</v>
      </c>
      <c r="C1115" t="s">
        <v>19</v>
      </c>
      <c r="D1115" t="b">
        <v>0</v>
      </c>
      <c r="E1115" t="s">
        <v>3041</v>
      </c>
      <c r="F1115" t="str">
        <f>MID($E1115,1,1)</f>
        <v>F</v>
      </c>
      <c r="G1115" t="str">
        <f>IFERROR(MID($E1115,SEARCH("/",$E1115,SEARCH("/",$E1115)+1)+1,1),"")</f>
        <v>S</v>
      </c>
      <c r="H1115" t="s">
        <v>16</v>
      </c>
      <c r="I1115">
        <v>19</v>
      </c>
      <c r="J1115" t="b">
        <v>0</v>
      </c>
      <c r="K1115" s="7">
        <v>0</v>
      </c>
      <c r="L1115" s="7">
        <v>0</v>
      </c>
      <c r="M1115" s="7">
        <v>957</v>
      </c>
      <c r="N1115" s="7">
        <v>4</v>
      </c>
      <c r="O1115" s="7">
        <v>0</v>
      </c>
      <c r="P1115" s="7">
        <f>SUM(dane3[[#This Row],[RoomService]:[VRDeck]])</f>
        <v>961</v>
      </c>
      <c r="Q1115" t="s">
        <v>3042</v>
      </c>
      <c r="R1115" t="b">
        <v>0</v>
      </c>
    </row>
    <row r="1116" spans="1:18" x14ac:dyDescent="0.3">
      <c r="A1116" t="s">
        <v>23003</v>
      </c>
      <c r="B1116">
        <f>MID(dane3[[#This Row],[PassengerId]],1,4)+0</f>
        <v>8992</v>
      </c>
      <c r="C1116" t="s">
        <v>53</v>
      </c>
      <c r="D1116" t="b">
        <v>0</v>
      </c>
      <c r="E1116" t="s">
        <v>23004</v>
      </c>
      <c r="F1116" t="str">
        <f>MID($E1116,1,1)</f>
        <v>D</v>
      </c>
      <c r="G1116" t="str">
        <f>IFERROR(MID($E1116,SEARCH("/",$E1116,SEARCH("/",$E1116)+1)+1,1),"")</f>
        <v>P</v>
      </c>
      <c r="H1116" t="s">
        <v>16</v>
      </c>
      <c r="I1116">
        <v>46</v>
      </c>
      <c r="J1116" t="b">
        <v>0</v>
      </c>
      <c r="K1116" s="7">
        <v>479</v>
      </c>
      <c r="L1116" s="7">
        <v>4</v>
      </c>
      <c r="M1116" s="7">
        <v>699</v>
      </c>
      <c r="N1116" s="7">
        <v>0</v>
      </c>
      <c r="O1116" s="7">
        <v>0</v>
      </c>
      <c r="P1116" s="7">
        <f>SUM(dane3[[#This Row],[RoomService]:[VRDeck]])</f>
        <v>1182</v>
      </c>
      <c r="Q1116" t="s">
        <v>23005</v>
      </c>
      <c r="R1116" t="b">
        <v>0</v>
      </c>
    </row>
    <row r="1117" spans="1:18" x14ac:dyDescent="0.3">
      <c r="A1117" t="s">
        <v>2896</v>
      </c>
      <c r="B1117">
        <f>MID(dane3[[#This Row],[PassengerId]],1,4)+0</f>
        <v>1130</v>
      </c>
      <c r="C1117" t="s">
        <v>53</v>
      </c>
      <c r="D1117" t="b">
        <v>0</v>
      </c>
      <c r="E1117" t="s">
        <v>2897</v>
      </c>
      <c r="F1117" t="str">
        <f>MID($E1117,1,1)</f>
        <v>D</v>
      </c>
      <c r="G1117" t="str">
        <f>IFERROR(MID($E1117,SEARCH("/",$E1117,SEARCH("/",$E1117)+1)+1,1),"")</f>
        <v>S</v>
      </c>
      <c r="H1117" t="s">
        <v>46</v>
      </c>
      <c r="I1117">
        <v>20</v>
      </c>
      <c r="J1117" t="b">
        <v>0</v>
      </c>
      <c r="K1117" s="7">
        <v>0</v>
      </c>
      <c r="L1117" s="7">
        <v>3</v>
      </c>
      <c r="M1117" s="7">
        <v>3505</v>
      </c>
      <c r="N1117" s="7">
        <v>199</v>
      </c>
      <c r="O1117" s="7">
        <v>17</v>
      </c>
      <c r="P1117" s="7">
        <f>SUM(dane3[[#This Row],[RoomService]:[VRDeck]])</f>
        <v>3724</v>
      </c>
      <c r="Q1117" t="s">
        <v>2898</v>
      </c>
      <c r="R1117" t="b">
        <v>1</v>
      </c>
    </row>
    <row r="1118" spans="1:18" x14ac:dyDescent="0.3">
      <c r="A1118" t="s">
        <v>7913</v>
      </c>
      <c r="B1118">
        <f>MID(dane3[[#This Row],[PassengerId]],1,4)+0</f>
        <v>3120</v>
      </c>
      <c r="C1118" t="s">
        <v>53</v>
      </c>
      <c r="D1118" t="b">
        <v>0</v>
      </c>
      <c r="E1118" t="s">
        <v>7911</v>
      </c>
      <c r="F1118" t="str">
        <f>MID($E1118,1,1)</f>
        <v>E</v>
      </c>
      <c r="G1118" t="str">
        <f>IFERROR(MID($E1118,SEARCH("/",$E1118,SEARCH("/",$E1118)+1)+1,1),"")</f>
        <v>S</v>
      </c>
      <c r="H1118" t="s">
        <v>16</v>
      </c>
      <c r="I1118">
        <v>31</v>
      </c>
      <c r="J1118" t="b">
        <v>0</v>
      </c>
      <c r="K1118" s="7">
        <v>691</v>
      </c>
      <c r="L1118" s="7">
        <v>3</v>
      </c>
      <c r="M1118" s="7">
        <v>68</v>
      </c>
      <c r="N1118" s="7">
        <v>286</v>
      </c>
      <c r="O1118" s="7">
        <v>0</v>
      </c>
      <c r="P1118" s="7">
        <f>SUM(dane3[[#This Row],[RoomService]:[VRDeck]])</f>
        <v>1048</v>
      </c>
      <c r="Q1118" t="s">
        <v>7914</v>
      </c>
      <c r="R1118" t="b">
        <v>0</v>
      </c>
    </row>
    <row r="1119" spans="1:18" x14ac:dyDescent="0.3">
      <c r="A1119" t="s">
        <v>13002</v>
      </c>
      <c r="B1119">
        <f>MID(dane3[[#This Row],[PassengerId]],1,4)+0</f>
        <v>5087</v>
      </c>
      <c r="C1119" t="s">
        <v>53</v>
      </c>
      <c r="D1119" t="b">
        <v>0</v>
      </c>
      <c r="E1119" t="s">
        <v>13003</v>
      </c>
      <c r="F1119" t="str">
        <f>MID($E1119,1,1)</f>
        <v>F</v>
      </c>
      <c r="G1119" t="str">
        <f>IFERROR(MID($E1119,SEARCH("/",$E1119,SEARCH("/",$E1119)+1)+1,1),"")</f>
        <v>P</v>
      </c>
      <c r="H1119" t="s">
        <v>16</v>
      </c>
      <c r="I1119">
        <v>44</v>
      </c>
      <c r="J1119" t="b">
        <v>0</v>
      </c>
      <c r="K1119" s="7">
        <v>2575</v>
      </c>
      <c r="L1119" s="7">
        <v>3</v>
      </c>
      <c r="M1119" s="7">
        <v>20</v>
      </c>
      <c r="N1119" s="7">
        <v>0</v>
      </c>
      <c r="O1119" s="7">
        <v>0</v>
      </c>
      <c r="P1119" s="7">
        <f>SUM(dane3[[#This Row],[RoomService]:[VRDeck]])</f>
        <v>2598</v>
      </c>
      <c r="Q1119" t="s">
        <v>13004</v>
      </c>
      <c r="R1119" t="b">
        <v>0</v>
      </c>
    </row>
    <row r="1120" spans="1:18" x14ac:dyDescent="0.3">
      <c r="A1120" t="s">
        <v>3054</v>
      </c>
      <c r="B1120">
        <f>MID(dane3[[#This Row],[PassengerId]],1,4)+0</f>
        <v>1186</v>
      </c>
      <c r="C1120" t="s">
        <v>19</v>
      </c>
      <c r="D1120" t="b">
        <v>0</v>
      </c>
      <c r="E1120" t="s">
        <v>3055</v>
      </c>
      <c r="F1120" t="str">
        <f>MID($E1120,1,1)</f>
        <v>G</v>
      </c>
      <c r="G1120" t="str">
        <f>IFERROR(MID($E1120,SEARCH("/",$E1120,SEARCH("/",$E1120)+1)+1,1),"")</f>
        <v>S</v>
      </c>
      <c r="H1120" t="s">
        <v>16</v>
      </c>
      <c r="I1120">
        <v>0</v>
      </c>
      <c r="J1120" t="b">
        <v>0</v>
      </c>
      <c r="K1120" s="7">
        <v>0</v>
      </c>
      <c r="L1120" s="7">
        <v>0</v>
      </c>
      <c r="M1120" s="7">
        <v>0</v>
      </c>
      <c r="N1120" s="7">
        <v>0</v>
      </c>
      <c r="O1120" s="7">
        <v>0</v>
      </c>
      <c r="P1120" s="7">
        <f>SUM(dane3[[#This Row],[RoomService]:[VRDeck]])</f>
        <v>0</v>
      </c>
      <c r="Q1120" t="s">
        <v>3056</v>
      </c>
      <c r="R1120" t="b">
        <v>1</v>
      </c>
    </row>
    <row r="1121" spans="1:18" x14ac:dyDescent="0.3">
      <c r="A1121" t="s">
        <v>3057</v>
      </c>
      <c r="B1121">
        <f>MID(dane3[[#This Row],[PassengerId]],1,4)+0</f>
        <v>1186</v>
      </c>
      <c r="C1121" t="s">
        <v>19</v>
      </c>
      <c r="D1121" t="b">
        <v>0</v>
      </c>
      <c r="E1121" t="s">
        <v>3055</v>
      </c>
      <c r="F1121" t="str">
        <f>MID($E1121,1,1)</f>
        <v>G</v>
      </c>
      <c r="G1121" t="str">
        <f>IFERROR(MID($E1121,SEARCH("/",$E1121,SEARCH("/",$E1121)+1)+1,1),"")</f>
        <v>S</v>
      </c>
      <c r="H1121" t="s">
        <v>16</v>
      </c>
      <c r="I1121">
        <v>8</v>
      </c>
      <c r="J1121" t="b">
        <v>0</v>
      </c>
      <c r="K1121" s="7">
        <v>0</v>
      </c>
      <c r="L1121" s="7">
        <v>0</v>
      </c>
      <c r="M1121" s="7">
        <v>0</v>
      </c>
      <c r="N1121" s="7">
        <v>0</v>
      </c>
      <c r="O1121" s="7">
        <v>0</v>
      </c>
      <c r="P1121" s="7">
        <f>SUM(dane3[[#This Row],[RoomService]:[VRDeck]])</f>
        <v>0</v>
      </c>
      <c r="Q1121" t="s">
        <v>3058</v>
      </c>
      <c r="R1121" t="b">
        <v>0</v>
      </c>
    </row>
    <row r="1122" spans="1:18" x14ac:dyDescent="0.3">
      <c r="A1122" t="s">
        <v>3059</v>
      </c>
      <c r="B1122">
        <f>MID(dane3[[#This Row],[PassengerId]],1,4)+0</f>
        <v>1186</v>
      </c>
      <c r="C1122" t="s">
        <v>19</v>
      </c>
      <c r="D1122" t="b">
        <v>1</v>
      </c>
      <c r="E1122" t="s">
        <v>3055</v>
      </c>
      <c r="F1122" t="str">
        <f>MID($E1122,1,1)</f>
        <v>G</v>
      </c>
      <c r="G1122" t="str">
        <f>IFERROR(MID($E1122,SEARCH("/",$E1122,SEARCH("/",$E1122)+1)+1,1),"")</f>
        <v>S</v>
      </c>
      <c r="H1122" t="s">
        <v>16</v>
      </c>
      <c r="I1122">
        <v>1</v>
      </c>
      <c r="J1122" t="b">
        <v>0</v>
      </c>
      <c r="K1122" s="7">
        <v>0</v>
      </c>
      <c r="L1122" s="7">
        <v>0</v>
      </c>
      <c r="M1122" s="7">
        <v>0</v>
      </c>
      <c r="N1122" s="7">
        <v>0</v>
      </c>
      <c r="O1122" s="7">
        <v>0</v>
      </c>
      <c r="P1122" s="7">
        <f>SUM(dane3[[#This Row],[RoomService]:[VRDeck]])</f>
        <v>0</v>
      </c>
      <c r="Q1122" t="s">
        <v>3060</v>
      </c>
      <c r="R1122" t="b">
        <v>0</v>
      </c>
    </row>
    <row r="1123" spans="1:18" x14ac:dyDescent="0.3">
      <c r="A1123" t="s">
        <v>3061</v>
      </c>
      <c r="B1123">
        <f>MID(dane3[[#This Row],[PassengerId]],1,4)+0</f>
        <v>1186</v>
      </c>
      <c r="C1123" t="s">
        <v>19</v>
      </c>
      <c r="D1123" t="b">
        <v>0</v>
      </c>
      <c r="E1123" t="s">
        <v>3062</v>
      </c>
      <c r="F1123" t="str">
        <f>MID($E1123,1,1)</f>
        <v>F</v>
      </c>
      <c r="G1123" t="str">
        <f>IFERROR(MID($E1123,SEARCH("/",$E1123,SEARCH("/",$E1123)+1)+1,1),"")</f>
        <v>S</v>
      </c>
      <c r="H1123" t="s">
        <v>16</v>
      </c>
      <c r="I1123">
        <v>48</v>
      </c>
      <c r="J1123" t="b">
        <v>0</v>
      </c>
      <c r="K1123" s="7">
        <v>0</v>
      </c>
      <c r="L1123" s="7">
        <v>33</v>
      </c>
      <c r="M1123" s="7">
        <v>654</v>
      </c>
      <c r="N1123" s="7">
        <v>0</v>
      </c>
      <c r="O1123" s="7">
        <v>113</v>
      </c>
      <c r="P1123" s="7">
        <f>SUM(dane3[[#This Row],[RoomService]:[VRDeck]])</f>
        <v>800</v>
      </c>
      <c r="Q1123" t="s">
        <v>3063</v>
      </c>
      <c r="R1123" t="b">
        <v>1</v>
      </c>
    </row>
    <row r="1124" spans="1:18" x14ac:dyDescent="0.3">
      <c r="A1124" t="s">
        <v>3064</v>
      </c>
      <c r="B1124">
        <f>MID(dane3[[#This Row],[PassengerId]],1,4)+0</f>
        <v>1186</v>
      </c>
      <c r="C1124" t="s">
        <v>19</v>
      </c>
      <c r="D1124" t="b">
        <v>0</v>
      </c>
      <c r="E1124" t="s">
        <v>3055</v>
      </c>
      <c r="F1124" t="str">
        <f>MID($E1124,1,1)</f>
        <v>G</v>
      </c>
      <c r="G1124" t="str">
        <f>IFERROR(MID($E1124,SEARCH("/",$E1124,SEARCH("/",$E1124)+1)+1,1),"")</f>
        <v>S</v>
      </c>
      <c r="H1124" t="s">
        <v>16</v>
      </c>
      <c r="I1124">
        <v>12</v>
      </c>
      <c r="J1124" t="b">
        <v>0</v>
      </c>
      <c r="K1124" s="7">
        <v>0</v>
      </c>
      <c r="L1124" s="7">
        <v>0</v>
      </c>
      <c r="M1124" s="7">
        <v>0</v>
      </c>
      <c r="N1124" s="7">
        <v>0</v>
      </c>
      <c r="O1124" s="7">
        <v>0</v>
      </c>
      <c r="P1124" s="7">
        <f>SUM(dane3[[#This Row],[RoomService]:[VRDeck]])</f>
        <v>0</v>
      </c>
      <c r="Q1124" t="s">
        <v>3065</v>
      </c>
      <c r="R1124" t="b">
        <v>0</v>
      </c>
    </row>
    <row r="1125" spans="1:18" x14ac:dyDescent="0.3">
      <c r="A1125" t="s">
        <v>3066</v>
      </c>
      <c r="B1125">
        <f>MID(dane3[[#This Row],[PassengerId]],1,4)+0</f>
        <v>1187</v>
      </c>
      <c r="C1125" t="s">
        <v>19</v>
      </c>
      <c r="D1125" t="b">
        <v>0</v>
      </c>
      <c r="E1125" t="s">
        <v>3067</v>
      </c>
      <c r="F1125" t="str">
        <f>MID($E1125,1,1)</f>
        <v>F</v>
      </c>
      <c r="G1125" t="str">
        <f>IFERROR(MID($E1125,SEARCH("/",$E1125,SEARCH("/",$E1125)+1)+1,1),"")</f>
        <v>S</v>
      </c>
      <c r="H1125" t="s">
        <v>16</v>
      </c>
      <c r="I1125">
        <v>30</v>
      </c>
      <c r="J1125" t="b">
        <v>0</v>
      </c>
      <c r="K1125" s="7">
        <v>0</v>
      </c>
      <c r="L1125" s="7">
        <v>575</v>
      </c>
      <c r="M1125" s="7">
        <v>180</v>
      </c>
      <c r="N1125" s="7">
        <v>4</v>
      </c>
      <c r="O1125" s="7">
        <v>44</v>
      </c>
      <c r="P1125" s="7">
        <f>SUM(dane3[[#This Row],[RoomService]:[VRDeck]])</f>
        <v>803</v>
      </c>
      <c r="Q1125" t="s">
        <v>3068</v>
      </c>
      <c r="R1125" t="b">
        <v>0</v>
      </c>
    </row>
    <row r="1126" spans="1:18" x14ac:dyDescent="0.3">
      <c r="A1126" t="s">
        <v>3069</v>
      </c>
      <c r="B1126">
        <f>MID(dane3[[#This Row],[PassengerId]],1,4)+0</f>
        <v>1187</v>
      </c>
      <c r="C1126" t="s">
        <v>19</v>
      </c>
      <c r="D1126" t="b">
        <v>0</v>
      </c>
      <c r="E1126" t="s">
        <v>3070</v>
      </c>
      <c r="F1126" t="str">
        <f>MID($E1126,1,1)</f>
        <v>G</v>
      </c>
      <c r="G1126" t="str">
        <f>IFERROR(MID($E1126,SEARCH("/",$E1126,SEARCH("/",$E1126)+1)+1,1),"")</f>
        <v>S</v>
      </c>
      <c r="H1126" t="s">
        <v>16</v>
      </c>
      <c r="I1126">
        <v>10</v>
      </c>
      <c r="J1126" t="b">
        <v>0</v>
      </c>
      <c r="K1126" s="7">
        <v>0</v>
      </c>
      <c r="L1126" s="7">
        <v>0</v>
      </c>
      <c r="M1126" s="7">
        <v>0</v>
      </c>
      <c r="N1126" s="7">
        <v>0</v>
      </c>
      <c r="O1126" s="7">
        <v>0</v>
      </c>
      <c r="P1126" s="7">
        <f>SUM(dane3[[#This Row],[RoomService]:[VRDeck]])</f>
        <v>0</v>
      </c>
      <c r="Q1126" t="s">
        <v>3071</v>
      </c>
      <c r="R1126" t="b">
        <v>0</v>
      </c>
    </row>
    <row r="1127" spans="1:18" x14ac:dyDescent="0.3">
      <c r="A1127" t="s">
        <v>3072</v>
      </c>
      <c r="B1127">
        <f>MID(dane3[[#This Row],[PassengerId]],1,4)+0</f>
        <v>1187</v>
      </c>
      <c r="C1127" t="s">
        <v>19</v>
      </c>
      <c r="D1127" t="b">
        <v>0</v>
      </c>
      <c r="E1127" t="s">
        <v>3070</v>
      </c>
      <c r="F1127" t="str">
        <f>MID($E1127,1,1)</f>
        <v>G</v>
      </c>
      <c r="G1127" t="str">
        <f>IFERROR(MID($E1127,SEARCH("/",$E1127,SEARCH("/",$E1127)+1)+1,1),"")</f>
        <v>S</v>
      </c>
      <c r="H1127" t="s">
        <v>16</v>
      </c>
      <c r="I1127">
        <v>11</v>
      </c>
      <c r="J1127" t="b">
        <v>0</v>
      </c>
      <c r="K1127" s="7">
        <v>0</v>
      </c>
      <c r="L1127" s="7">
        <v>0</v>
      </c>
      <c r="M1127" s="7">
        <v>0</v>
      </c>
      <c r="N1127" s="7">
        <v>0</v>
      </c>
      <c r="O1127" s="7">
        <v>0</v>
      </c>
      <c r="P1127" s="7">
        <f>SUM(dane3[[#This Row],[RoomService]:[VRDeck]])</f>
        <v>0</v>
      </c>
      <c r="Q1127" t="s">
        <v>3073</v>
      </c>
      <c r="R1127" t="b">
        <v>0</v>
      </c>
    </row>
    <row r="1128" spans="1:18" x14ac:dyDescent="0.3">
      <c r="A1128" t="s">
        <v>3074</v>
      </c>
      <c r="B1128">
        <f>MID(dane3[[#This Row],[PassengerId]],1,4)+0</f>
        <v>1188</v>
      </c>
      <c r="C1128" t="s">
        <v>14</v>
      </c>
      <c r="D1128" t="b">
        <v>0</v>
      </c>
      <c r="E1128" t="s">
        <v>3075</v>
      </c>
      <c r="F1128" t="str">
        <f>MID($E1128,1,1)</f>
        <v>C</v>
      </c>
      <c r="G1128" t="str">
        <f>IFERROR(MID($E1128,SEARCH("/",$E1128,SEARCH("/",$E1128)+1)+1,1),"")</f>
        <v>P</v>
      </c>
      <c r="H1128" t="s">
        <v>16</v>
      </c>
      <c r="I1128">
        <v>58</v>
      </c>
      <c r="J1128" t="b">
        <v>0</v>
      </c>
      <c r="K1128" s="7">
        <v>204</v>
      </c>
      <c r="L1128" s="7">
        <v>4227</v>
      </c>
      <c r="M1128" s="7">
        <v>0</v>
      </c>
      <c r="N1128" s="7">
        <v>3026</v>
      </c>
      <c r="O1128" s="7">
        <v>61</v>
      </c>
      <c r="P1128" s="7">
        <f>SUM(dane3[[#This Row],[RoomService]:[VRDeck]])</f>
        <v>7518</v>
      </c>
      <c r="Q1128" t="s">
        <v>3076</v>
      </c>
      <c r="R1128" t="b">
        <v>0</v>
      </c>
    </row>
    <row r="1129" spans="1:18" x14ac:dyDescent="0.3">
      <c r="A1129" t="s">
        <v>3077</v>
      </c>
      <c r="B1129">
        <f>MID(dane3[[#This Row],[PassengerId]],1,4)+0</f>
        <v>1190</v>
      </c>
      <c r="C1129" t="s">
        <v>19</v>
      </c>
      <c r="D1129" t="b">
        <v>0</v>
      </c>
      <c r="E1129" t="s">
        <v>3078</v>
      </c>
      <c r="F1129" t="str">
        <f>MID($E1129,1,1)</f>
        <v>E</v>
      </c>
      <c r="G1129" t="str">
        <f>IFERROR(MID($E1129,SEARCH("/",$E1129,SEARCH("/",$E1129)+1)+1,1),"")</f>
        <v>P</v>
      </c>
      <c r="H1129" t="s">
        <v>16</v>
      </c>
      <c r="I1129">
        <v>52</v>
      </c>
      <c r="J1129" t="b">
        <v>0</v>
      </c>
      <c r="K1129" s="7">
        <v>0</v>
      </c>
      <c r="L1129" s="7">
        <v>243</v>
      </c>
      <c r="M1129" s="7">
        <v>464</v>
      </c>
      <c r="N1129" s="7">
        <v>71</v>
      </c>
      <c r="O1129" s="7">
        <v>8</v>
      </c>
      <c r="P1129" s="7">
        <f>SUM(dane3[[#This Row],[RoomService]:[VRDeck]])</f>
        <v>786</v>
      </c>
      <c r="Q1129" t="s">
        <v>3079</v>
      </c>
      <c r="R1129" t="b">
        <v>1</v>
      </c>
    </row>
    <row r="1130" spans="1:18" x14ac:dyDescent="0.3">
      <c r="A1130" t="s">
        <v>3080</v>
      </c>
      <c r="B1130">
        <f>MID(dane3[[#This Row],[PassengerId]],1,4)+0</f>
        <v>1191</v>
      </c>
      <c r="C1130" t="s">
        <v>19</v>
      </c>
      <c r="D1130" t="b">
        <v>0</v>
      </c>
      <c r="E1130" t="s">
        <v>3081</v>
      </c>
      <c r="F1130" t="str">
        <f>MID($E1130,1,1)</f>
        <v>F</v>
      </c>
      <c r="G1130" t="str">
        <f>IFERROR(MID($E1130,SEARCH("/",$E1130,SEARCH("/",$E1130)+1)+1,1),"")</f>
        <v>S</v>
      </c>
      <c r="H1130" t="s">
        <v>16</v>
      </c>
      <c r="I1130">
        <v>36</v>
      </c>
      <c r="J1130" t="b">
        <v>0</v>
      </c>
      <c r="K1130" s="7">
        <v>0</v>
      </c>
      <c r="L1130" s="7">
        <v>0</v>
      </c>
      <c r="M1130" s="7">
        <v>0</v>
      </c>
      <c r="N1130" s="7">
        <v>0</v>
      </c>
      <c r="O1130" s="7">
        <v>1583</v>
      </c>
      <c r="P1130" s="7">
        <f>SUM(dane3[[#This Row],[RoomService]:[VRDeck]])</f>
        <v>1583</v>
      </c>
      <c r="Q1130" t="s">
        <v>3082</v>
      </c>
      <c r="R1130" t="b">
        <v>0</v>
      </c>
    </row>
    <row r="1131" spans="1:18" x14ac:dyDescent="0.3">
      <c r="A1131" t="s">
        <v>3083</v>
      </c>
      <c r="B1131">
        <f>MID(dane3[[#This Row],[PassengerId]],1,4)+0</f>
        <v>1192</v>
      </c>
      <c r="C1131" t="s">
        <v>19</v>
      </c>
      <c r="D1131" t="b">
        <v>0</v>
      </c>
      <c r="E1131" t="s">
        <v>3084</v>
      </c>
      <c r="F1131" t="str">
        <f>MID($E1131,1,1)</f>
        <v>F</v>
      </c>
      <c r="G1131" t="str">
        <f>IFERROR(MID($E1131,SEARCH("/",$E1131,SEARCH("/",$E1131)+1)+1,1),"")</f>
        <v>P</v>
      </c>
      <c r="H1131" t="s">
        <v>16</v>
      </c>
      <c r="I1131">
        <v>32</v>
      </c>
      <c r="J1131" t="b">
        <v>0</v>
      </c>
      <c r="K1131" s="7">
        <v>600</v>
      </c>
      <c r="L1131" s="7">
        <v>670</v>
      </c>
      <c r="M1131" s="7">
        <v>0</v>
      </c>
      <c r="N1131" s="7">
        <v>187</v>
      </c>
      <c r="O1131" s="7">
        <v>0</v>
      </c>
      <c r="P1131" s="7">
        <f>SUM(dane3[[#This Row],[RoomService]:[VRDeck]])</f>
        <v>1457</v>
      </c>
      <c r="Q1131" t="s">
        <v>3085</v>
      </c>
      <c r="R1131" t="b">
        <v>0</v>
      </c>
    </row>
    <row r="1132" spans="1:18" x14ac:dyDescent="0.3">
      <c r="A1132" t="s">
        <v>3086</v>
      </c>
      <c r="B1132">
        <f>MID(dane3[[#This Row],[PassengerId]],1,4)+0</f>
        <v>1193</v>
      </c>
      <c r="C1132" t="s">
        <v>14</v>
      </c>
      <c r="D1132" t="b">
        <v>1</v>
      </c>
      <c r="E1132" t="s">
        <v>3087</v>
      </c>
      <c r="F1132" t="str">
        <f>MID($E1132,1,1)</f>
        <v>B</v>
      </c>
      <c r="G1132" t="str">
        <f>IFERROR(MID($E1132,SEARCH("/",$E1132,SEARCH("/",$E1132)+1)+1,1),"")</f>
        <v>S</v>
      </c>
      <c r="H1132" t="s">
        <v>16</v>
      </c>
      <c r="I1132">
        <v>16</v>
      </c>
      <c r="J1132" t="b">
        <v>0</v>
      </c>
      <c r="K1132" s="7">
        <v>0</v>
      </c>
      <c r="L1132" s="7">
        <v>0</v>
      </c>
      <c r="M1132" s="7">
        <v>0</v>
      </c>
      <c r="N1132" s="7">
        <v>0</v>
      </c>
      <c r="O1132" s="7">
        <v>0</v>
      </c>
      <c r="P1132" s="7">
        <f>SUM(dane3[[#This Row],[RoomService]:[VRDeck]])</f>
        <v>0</v>
      </c>
      <c r="Q1132" t="s">
        <v>3088</v>
      </c>
      <c r="R1132" t="b">
        <v>1</v>
      </c>
    </row>
    <row r="1133" spans="1:18" x14ac:dyDescent="0.3">
      <c r="A1133" t="s">
        <v>3089</v>
      </c>
      <c r="B1133">
        <f>MID(dane3[[#This Row],[PassengerId]],1,4)+0</f>
        <v>1193</v>
      </c>
      <c r="C1133" t="s">
        <v>14</v>
      </c>
      <c r="D1133" t="b">
        <v>1</v>
      </c>
      <c r="E1133" t="s">
        <v>3087</v>
      </c>
      <c r="F1133" t="str">
        <f>MID($E1133,1,1)</f>
        <v>B</v>
      </c>
      <c r="G1133" t="str">
        <f>IFERROR(MID($E1133,SEARCH("/",$E1133,SEARCH("/",$E1133)+1)+1,1),"")</f>
        <v>S</v>
      </c>
      <c r="H1133" t="s">
        <v>46</v>
      </c>
      <c r="I1133">
        <v>25</v>
      </c>
      <c r="J1133" t="b">
        <v>0</v>
      </c>
      <c r="K1133" s="7">
        <v>0</v>
      </c>
      <c r="L1133" s="7">
        <v>0</v>
      </c>
      <c r="M1133" s="7">
        <v>0</v>
      </c>
      <c r="N1133" s="7">
        <v>0</v>
      </c>
      <c r="O1133" s="7">
        <v>0</v>
      </c>
      <c r="P1133" s="7">
        <f>SUM(dane3[[#This Row],[RoomService]:[VRDeck]])</f>
        <v>0</v>
      </c>
      <c r="Q1133" t="s">
        <v>3090</v>
      </c>
      <c r="R1133" t="b">
        <v>1</v>
      </c>
    </row>
    <row r="1134" spans="1:18" x14ac:dyDescent="0.3">
      <c r="A1134" t="s">
        <v>3091</v>
      </c>
      <c r="B1134">
        <f>MID(dane3[[#This Row],[PassengerId]],1,4)+0</f>
        <v>1195</v>
      </c>
      <c r="C1134" t="s">
        <v>19</v>
      </c>
      <c r="D1134" t="b">
        <v>0</v>
      </c>
      <c r="E1134" t="s">
        <v>3092</v>
      </c>
      <c r="F1134" t="str">
        <f>MID($E1134,1,1)</f>
        <v>F</v>
      </c>
      <c r="G1134" t="str">
        <f>IFERROR(MID($E1134,SEARCH("/",$E1134,SEARCH("/",$E1134)+1)+1,1),"")</f>
        <v>P</v>
      </c>
      <c r="H1134" t="s">
        <v>46</v>
      </c>
      <c r="I1134">
        <v>28</v>
      </c>
      <c r="J1134" t="b">
        <v>0</v>
      </c>
      <c r="K1134" s="7">
        <v>2</v>
      </c>
      <c r="L1134" s="7">
        <v>558</v>
      </c>
      <c r="M1134" s="7">
        <v>0</v>
      </c>
      <c r="N1134" s="7">
        <v>0</v>
      </c>
      <c r="O1134" s="7">
        <v>0</v>
      </c>
      <c r="P1134" s="7">
        <f>SUM(dane3[[#This Row],[RoomService]:[VRDeck]])</f>
        <v>560</v>
      </c>
      <c r="Q1134" t="s">
        <v>3093</v>
      </c>
      <c r="R1134" t="b">
        <v>1</v>
      </c>
    </row>
    <row r="1135" spans="1:18" x14ac:dyDescent="0.3">
      <c r="A1135" t="s">
        <v>3094</v>
      </c>
      <c r="B1135">
        <f>MID(dane3[[#This Row],[PassengerId]],1,4)+0</f>
        <v>1197</v>
      </c>
      <c r="C1135" t="s">
        <v>14</v>
      </c>
      <c r="D1135" t="b">
        <v>0</v>
      </c>
      <c r="E1135" t="s">
        <v>3095</v>
      </c>
      <c r="F1135" t="str">
        <f>MID($E1135,1,1)</f>
        <v>B</v>
      </c>
      <c r="G1135" t="str">
        <f>IFERROR(MID($E1135,SEARCH("/",$E1135,SEARCH("/",$E1135)+1)+1,1),"")</f>
        <v>P</v>
      </c>
      <c r="H1135" t="s">
        <v>46</v>
      </c>
      <c r="I1135">
        <v>32</v>
      </c>
      <c r="J1135" t="b">
        <v>1</v>
      </c>
      <c r="K1135" s="7">
        <v>0</v>
      </c>
      <c r="L1135" s="7">
        <v>122</v>
      </c>
      <c r="M1135" s="7">
        <v>3700</v>
      </c>
      <c r="N1135" s="7">
        <v>337</v>
      </c>
      <c r="O1135" s="7">
        <v>1388</v>
      </c>
      <c r="P1135" s="7">
        <f>SUM(dane3[[#This Row],[RoomService]:[VRDeck]])</f>
        <v>5547</v>
      </c>
      <c r="Q1135" t="s">
        <v>3096</v>
      </c>
      <c r="R1135" t="b">
        <v>0</v>
      </c>
    </row>
    <row r="1136" spans="1:18" x14ac:dyDescent="0.3">
      <c r="A1136" t="s">
        <v>13150</v>
      </c>
      <c r="B1136">
        <f>MID(dane3[[#This Row],[PassengerId]],1,4)+0</f>
        <v>5142</v>
      </c>
      <c r="C1136" t="s">
        <v>53</v>
      </c>
      <c r="D1136" t="b">
        <v>0</v>
      </c>
      <c r="E1136" t="s">
        <v>13148</v>
      </c>
      <c r="F1136" t="str">
        <f>MID($E1136,1,1)</f>
        <v>F</v>
      </c>
      <c r="G1136" t="str">
        <f>IFERROR(MID($E1136,SEARCH("/",$E1136,SEARCH("/",$E1136)+1)+1,1),"")</f>
        <v>P</v>
      </c>
      <c r="H1136" t="s">
        <v>16</v>
      </c>
      <c r="I1136">
        <v>20</v>
      </c>
      <c r="J1136" t="b">
        <v>0</v>
      </c>
      <c r="K1136" s="7">
        <v>859</v>
      </c>
      <c r="L1136" s="7">
        <v>3</v>
      </c>
      <c r="M1136" s="7">
        <v>0</v>
      </c>
      <c r="N1136" s="7">
        <v>939</v>
      </c>
      <c r="O1136" s="7">
        <v>0</v>
      </c>
      <c r="P1136" s="7">
        <f>SUM(dane3[[#This Row],[RoomService]:[VRDeck]])</f>
        <v>1801</v>
      </c>
      <c r="Q1136" t="s">
        <v>13151</v>
      </c>
      <c r="R1136" t="b">
        <v>0</v>
      </c>
    </row>
    <row r="1137" spans="1:18" x14ac:dyDescent="0.3">
      <c r="A1137" t="s">
        <v>3099</v>
      </c>
      <c r="B1137">
        <f>MID(dane3[[#This Row],[PassengerId]],1,4)+0</f>
        <v>1199</v>
      </c>
      <c r="C1137" t="s">
        <v>19</v>
      </c>
      <c r="D1137" t="b">
        <v>0</v>
      </c>
      <c r="E1137" t="s">
        <v>3100</v>
      </c>
      <c r="F1137" t="str">
        <f>MID($E1137,1,1)</f>
        <v>E</v>
      </c>
      <c r="G1137" t="str">
        <f>IFERROR(MID($E1137,SEARCH("/",$E1137,SEARCH("/",$E1137)+1)+1,1),"")</f>
        <v>P</v>
      </c>
      <c r="H1137" t="s">
        <v>16</v>
      </c>
      <c r="I1137">
        <v>16</v>
      </c>
      <c r="J1137" t="b">
        <v>0</v>
      </c>
      <c r="K1137" s="7">
        <v>0</v>
      </c>
      <c r="L1137" s="7">
        <v>0</v>
      </c>
      <c r="M1137" s="7">
        <v>752</v>
      </c>
      <c r="N1137" s="7">
        <v>0</v>
      </c>
      <c r="O1137" s="7">
        <v>235</v>
      </c>
      <c r="P1137" s="7">
        <f>SUM(dane3[[#This Row],[RoomService]:[VRDeck]])</f>
        <v>987</v>
      </c>
      <c r="Q1137" t="s">
        <v>3101</v>
      </c>
      <c r="R1137" t="b">
        <v>0</v>
      </c>
    </row>
    <row r="1138" spans="1:18" x14ac:dyDescent="0.3">
      <c r="A1138" t="s">
        <v>3102</v>
      </c>
      <c r="B1138">
        <f>MID(dane3[[#This Row],[PassengerId]],1,4)+0</f>
        <v>1203</v>
      </c>
      <c r="C1138" t="s">
        <v>14</v>
      </c>
      <c r="D1138" t="b">
        <v>0</v>
      </c>
      <c r="E1138" t="s">
        <v>3103</v>
      </c>
      <c r="F1138" t="str">
        <f>MID($E1138,1,1)</f>
        <v>B</v>
      </c>
      <c r="G1138" t="str">
        <f>IFERROR(MID($E1138,SEARCH("/",$E1138,SEARCH("/",$E1138)+1)+1,1),"")</f>
        <v>S</v>
      </c>
      <c r="H1138" t="s">
        <v>46</v>
      </c>
      <c r="I1138">
        <v>50</v>
      </c>
      <c r="J1138" t="b">
        <v>1</v>
      </c>
      <c r="K1138" s="7">
        <v>0</v>
      </c>
      <c r="L1138" s="7">
        <v>5473</v>
      </c>
      <c r="M1138" s="7">
        <v>0</v>
      </c>
      <c r="N1138" s="7">
        <v>703</v>
      </c>
      <c r="O1138" s="7">
        <v>6381</v>
      </c>
      <c r="P1138" s="7">
        <f>SUM(dane3[[#This Row],[RoomService]:[VRDeck]])</f>
        <v>12557</v>
      </c>
      <c r="Q1138" t="s">
        <v>3104</v>
      </c>
      <c r="R1138" t="b">
        <v>0</v>
      </c>
    </row>
    <row r="1139" spans="1:18" x14ac:dyDescent="0.3">
      <c r="A1139" t="s">
        <v>3105</v>
      </c>
      <c r="B1139">
        <f>MID(dane3[[#This Row],[PassengerId]],1,4)+0</f>
        <v>1206</v>
      </c>
      <c r="C1139" t="s">
        <v>19</v>
      </c>
      <c r="D1139" t="b">
        <v>0</v>
      </c>
      <c r="E1139" t="s">
        <v>3106</v>
      </c>
      <c r="F1139" t="str">
        <f>MID($E1139,1,1)</f>
        <v>F</v>
      </c>
      <c r="G1139" t="str">
        <f>IFERROR(MID($E1139,SEARCH("/",$E1139,SEARCH("/",$E1139)+1)+1,1),"")</f>
        <v>P</v>
      </c>
      <c r="H1139" t="s">
        <v>16</v>
      </c>
      <c r="I1139">
        <v>20</v>
      </c>
      <c r="J1139" t="b">
        <v>0</v>
      </c>
      <c r="K1139" s="7">
        <v>71</v>
      </c>
      <c r="L1139" s="7">
        <v>8</v>
      </c>
      <c r="M1139" s="7">
        <v>513</v>
      </c>
      <c r="N1139" s="7">
        <v>354</v>
      </c>
      <c r="O1139" s="7">
        <v>0</v>
      </c>
      <c r="P1139" s="7">
        <f>SUM(dane3[[#This Row],[RoomService]:[VRDeck]])</f>
        <v>946</v>
      </c>
      <c r="Q1139" t="s">
        <v>3107</v>
      </c>
      <c r="R1139" t="b">
        <v>0</v>
      </c>
    </row>
    <row r="1140" spans="1:18" x14ac:dyDescent="0.3">
      <c r="A1140" t="s">
        <v>3108</v>
      </c>
      <c r="B1140">
        <f>MID(dane3[[#This Row],[PassengerId]],1,4)+0</f>
        <v>1208</v>
      </c>
      <c r="C1140" t="s">
        <v>19</v>
      </c>
      <c r="D1140" t="b">
        <v>0</v>
      </c>
      <c r="E1140" t="s">
        <v>3109</v>
      </c>
      <c r="F1140" t="str">
        <f>MID($E1140,1,1)</f>
        <v>G</v>
      </c>
      <c r="G1140" t="str">
        <f>IFERROR(MID($E1140,SEARCH("/",$E1140,SEARCH("/",$E1140)+1)+1,1),"")</f>
        <v>P</v>
      </c>
      <c r="H1140" t="s">
        <v>16</v>
      </c>
      <c r="I1140">
        <v>23</v>
      </c>
      <c r="J1140" t="b">
        <v>0</v>
      </c>
      <c r="K1140" s="7">
        <v>0</v>
      </c>
      <c r="L1140" s="7">
        <v>0</v>
      </c>
      <c r="M1140" s="7">
        <v>6</v>
      </c>
      <c r="N1140" s="7">
        <v>30</v>
      </c>
      <c r="O1140" s="7">
        <v>200</v>
      </c>
      <c r="P1140" s="7">
        <f>SUM(dane3[[#This Row],[RoomService]:[VRDeck]])</f>
        <v>236</v>
      </c>
      <c r="Q1140" t="s">
        <v>3110</v>
      </c>
      <c r="R1140" t="b">
        <v>0</v>
      </c>
    </row>
    <row r="1141" spans="1:18" x14ac:dyDescent="0.3">
      <c r="A1141" t="s">
        <v>3111</v>
      </c>
      <c r="B1141">
        <f>MID(dane3[[#This Row],[PassengerId]],1,4)+0</f>
        <v>1210</v>
      </c>
      <c r="C1141" t="s">
        <v>19</v>
      </c>
      <c r="D1141" t="b">
        <v>1</v>
      </c>
      <c r="E1141" t="s">
        <v>3112</v>
      </c>
      <c r="F1141" t="str">
        <f>MID($E1141,1,1)</f>
        <v>G</v>
      </c>
      <c r="G1141" t="str">
        <f>IFERROR(MID($E1141,SEARCH("/",$E1141,SEARCH("/",$E1141)+1)+1,1),"")</f>
        <v>P</v>
      </c>
      <c r="H1141" t="s">
        <v>16</v>
      </c>
      <c r="I1141">
        <v>45</v>
      </c>
      <c r="J1141" t="b">
        <v>0</v>
      </c>
      <c r="K1141" s="7">
        <v>0</v>
      </c>
      <c r="L1141" s="7">
        <v>0</v>
      </c>
      <c r="M1141" s="7">
        <v>0</v>
      </c>
      <c r="N1141" s="7">
        <v>0</v>
      </c>
      <c r="O1141" s="7">
        <v>0</v>
      </c>
      <c r="P1141" s="7">
        <f>SUM(dane3[[#This Row],[RoomService]:[VRDeck]])</f>
        <v>0</v>
      </c>
      <c r="Q1141" t="s">
        <v>3113</v>
      </c>
      <c r="R1141" t="b">
        <v>1</v>
      </c>
    </row>
    <row r="1142" spans="1:18" x14ac:dyDescent="0.3">
      <c r="A1142" t="s">
        <v>3114</v>
      </c>
      <c r="B1142">
        <f>MID(dane3[[#This Row],[PassengerId]],1,4)+0</f>
        <v>1210</v>
      </c>
      <c r="C1142" t="s">
        <v>19</v>
      </c>
      <c r="D1142" t="b">
        <v>0</v>
      </c>
      <c r="E1142" t="s">
        <v>3112</v>
      </c>
      <c r="F1142" t="str">
        <f>MID($E1142,1,1)</f>
        <v>G</v>
      </c>
      <c r="G1142" t="str">
        <f>IFERROR(MID($E1142,SEARCH("/",$E1142,SEARCH("/",$E1142)+1)+1,1),"")</f>
        <v>P</v>
      </c>
      <c r="H1142" t="s">
        <v>16</v>
      </c>
      <c r="I1142">
        <v>23</v>
      </c>
      <c r="J1142" t="b">
        <v>0</v>
      </c>
      <c r="K1142" s="7">
        <v>393</v>
      </c>
      <c r="L1142" s="7">
        <v>510</v>
      </c>
      <c r="M1142" s="7">
        <v>0</v>
      </c>
      <c r="N1142" s="7">
        <v>0</v>
      </c>
      <c r="O1142" s="7">
        <v>5</v>
      </c>
      <c r="P1142" s="7">
        <f>SUM(dane3[[#This Row],[RoomService]:[VRDeck]])</f>
        <v>908</v>
      </c>
      <c r="Q1142" t="s">
        <v>3115</v>
      </c>
      <c r="R1142" t="b">
        <v>0</v>
      </c>
    </row>
    <row r="1143" spans="1:18" x14ac:dyDescent="0.3">
      <c r="A1143" t="s">
        <v>3116</v>
      </c>
      <c r="B1143">
        <f>MID(dane3[[#This Row],[PassengerId]],1,4)+0</f>
        <v>1211</v>
      </c>
      <c r="C1143" t="s">
        <v>19</v>
      </c>
      <c r="D1143" t="b">
        <v>1</v>
      </c>
      <c r="E1143" t="s">
        <v>3117</v>
      </c>
      <c r="F1143" t="str">
        <f>MID($E1143,1,1)</f>
        <v>G</v>
      </c>
      <c r="G1143" t="str">
        <f>IFERROR(MID($E1143,SEARCH("/",$E1143,SEARCH("/",$E1143)+1)+1,1),"")</f>
        <v>S</v>
      </c>
      <c r="H1143" t="s">
        <v>32</v>
      </c>
      <c r="I1143">
        <v>53</v>
      </c>
      <c r="J1143" t="b">
        <v>0</v>
      </c>
      <c r="K1143" s="7">
        <v>0</v>
      </c>
      <c r="L1143" s="7">
        <v>0</v>
      </c>
      <c r="M1143" s="7">
        <v>0</v>
      </c>
      <c r="N1143" s="7">
        <v>0</v>
      </c>
      <c r="O1143" s="7">
        <v>0</v>
      </c>
      <c r="P1143" s="7">
        <f>SUM(dane3[[#This Row],[RoomService]:[VRDeck]])</f>
        <v>0</v>
      </c>
      <c r="Q1143" t="s">
        <v>3118</v>
      </c>
      <c r="R1143" t="b">
        <v>0</v>
      </c>
    </row>
    <row r="1144" spans="1:18" x14ac:dyDescent="0.3">
      <c r="A1144" t="s">
        <v>3119</v>
      </c>
      <c r="B1144">
        <f>MID(dane3[[#This Row],[PassengerId]],1,4)+0</f>
        <v>1211</v>
      </c>
      <c r="C1144" t="s">
        <v>19</v>
      </c>
      <c r="D1144" t="b">
        <v>1</v>
      </c>
      <c r="E1144" t="s">
        <v>3117</v>
      </c>
      <c r="F1144" t="str">
        <f>MID($E1144,1,1)</f>
        <v>G</v>
      </c>
      <c r="G1144" t="str">
        <f>IFERROR(MID($E1144,SEARCH("/",$E1144,SEARCH("/",$E1144)+1)+1,1),"")</f>
        <v>S</v>
      </c>
      <c r="H1144" t="s">
        <v>16</v>
      </c>
      <c r="I1144">
        <v>8</v>
      </c>
      <c r="J1144" t="b">
        <v>0</v>
      </c>
      <c r="K1144" s="7">
        <v>0</v>
      </c>
      <c r="L1144" s="7">
        <v>0</v>
      </c>
      <c r="M1144" s="7">
        <v>0</v>
      </c>
      <c r="N1144" s="7">
        <v>0</v>
      </c>
      <c r="O1144" s="7">
        <v>0</v>
      </c>
      <c r="P1144" s="7">
        <f>SUM(dane3[[#This Row],[RoomService]:[VRDeck]])</f>
        <v>0</v>
      </c>
      <c r="Q1144" t="s">
        <v>3120</v>
      </c>
      <c r="R1144" t="b">
        <v>0</v>
      </c>
    </row>
    <row r="1145" spans="1:18" x14ac:dyDescent="0.3">
      <c r="A1145" t="s">
        <v>3121</v>
      </c>
      <c r="B1145">
        <f>MID(dane3[[#This Row],[PassengerId]],1,4)+0</f>
        <v>1211</v>
      </c>
      <c r="C1145" t="s">
        <v>19</v>
      </c>
      <c r="D1145" t="b">
        <v>1</v>
      </c>
      <c r="E1145" t="s">
        <v>3117</v>
      </c>
      <c r="F1145" t="str">
        <f>MID($E1145,1,1)</f>
        <v>G</v>
      </c>
      <c r="G1145" t="str">
        <f>IFERROR(MID($E1145,SEARCH("/",$E1145,SEARCH("/",$E1145)+1)+1,1),"")</f>
        <v>S</v>
      </c>
      <c r="H1145" t="s">
        <v>16</v>
      </c>
      <c r="I1145">
        <v>6</v>
      </c>
      <c r="J1145" t="b">
        <v>0</v>
      </c>
      <c r="K1145" s="7">
        <v>0</v>
      </c>
      <c r="L1145" s="7">
        <v>0</v>
      </c>
      <c r="M1145" s="7">
        <v>0</v>
      </c>
      <c r="N1145" s="7">
        <v>0</v>
      </c>
      <c r="O1145" s="7">
        <v>0</v>
      </c>
      <c r="P1145" s="7">
        <f>SUM(dane3[[#This Row],[RoomService]:[VRDeck]])</f>
        <v>0</v>
      </c>
      <c r="Q1145" t="s">
        <v>3122</v>
      </c>
      <c r="R1145" t="b">
        <v>1</v>
      </c>
    </row>
    <row r="1146" spans="1:18" x14ac:dyDescent="0.3">
      <c r="A1146" t="s">
        <v>3123</v>
      </c>
      <c r="B1146">
        <f>MID(dane3[[#This Row],[PassengerId]],1,4)+0</f>
        <v>1211</v>
      </c>
      <c r="C1146" t="s">
        <v>19</v>
      </c>
      <c r="D1146" t="b">
        <v>1</v>
      </c>
      <c r="E1146" t="s">
        <v>3117</v>
      </c>
      <c r="F1146" t="str">
        <f>MID($E1146,1,1)</f>
        <v>G</v>
      </c>
      <c r="G1146" t="str">
        <f>IFERROR(MID($E1146,SEARCH("/",$E1146,SEARCH("/",$E1146)+1)+1,1),"")</f>
        <v>S</v>
      </c>
      <c r="H1146" t="s">
        <v>16</v>
      </c>
      <c r="I1146">
        <v>3</v>
      </c>
      <c r="J1146" t="b">
        <v>0</v>
      </c>
      <c r="K1146" s="7">
        <v>0</v>
      </c>
      <c r="L1146" s="7">
        <v>0</v>
      </c>
      <c r="M1146" s="7">
        <v>0</v>
      </c>
      <c r="N1146" s="7">
        <v>0</v>
      </c>
      <c r="O1146" s="7">
        <v>0</v>
      </c>
      <c r="P1146" s="7">
        <f>SUM(dane3[[#This Row],[RoomService]:[VRDeck]])</f>
        <v>0</v>
      </c>
      <c r="Q1146" t="s">
        <v>3124</v>
      </c>
      <c r="R1146" t="b">
        <v>0</v>
      </c>
    </row>
    <row r="1147" spans="1:18" x14ac:dyDescent="0.3">
      <c r="A1147" t="s">
        <v>3125</v>
      </c>
      <c r="B1147">
        <f>MID(dane3[[#This Row],[PassengerId]],1,4)+0</f>
        <v>1211</v>
      </c>
      <c r="C1147" t="s">
        <v>19</v>
      </c>
      <c r="D1147" t="b">
        <v>0</v>
      </c>
      <c r="E1147" t="s">
        <v>3126</v>
      </c>
      <c r="F1147" t="str">
        <f>MID($E1147,1,1)</f>
        <v>F</v>
      </c>
      <c r="G1147" t="str">
        <f>IFERROR(MID($E1147,SEARCH("/",$E1147,SEARCH("/",$E1147)+1)+1,1),"")</f>
        <v>S</v>
      </c>
      <c r="H1147" t="s">
        <v>46</v>
      </c>
      <c r="I1147">
        <v>13</v>
      </c>
      <c r="J1147" t="b">
        <v>0</v>
      </c>
      <c r="K1147" s="7">
        <v>1</v>
      </c>
      <c r="L1147" s="7">
        <v>212</v>
      </c>
      <c r="M1147" s="7">
        <v>843</v>
      </c>
      <c r="N1147" s="7">
        <v>78</v>
      </c>
      <c r="O1147" s="7">
        <v>10</v>
      </c>
      <c r="P1147" s="7">
        <f>SUM(dane3[[#This Row],[RoomService]:[VRDeck]])</f>
        <v>1144</v>
      </c>
      <c r="Q1147" t="s">
        <v>3127</v>
      </c>
      <c r="R1147" t="b">
        <v>1</v>
      </c>
    </row>
    <row r="1148" spans="1:18" x14ac:dyDescent="0.3">
      <c r="A1148" t="s">
        <v>3128</v>
      </c>
      <c r="B1148">
        <f>MID(dane3[[#This Row],[PassengerId]],1,4)+0</f>
        <v>1211</v>
      </c>
      <c r="C1148" t="s">
        <v>19</v>
      </c>
      <c r="D1148" t="b">
        <v>1</v>
      </c>
      <c r="E1148" t="s">
        <v>3117</v>
      </c>
      <c r="F1148" t="str">
        <f>MID($E1148,1,1)</f>
        <v>G</v>
      </c>
      <c r="G1148" t="str">
        <f>IFERROR(MID($E1148,SEARCH("/",$E1148,SEARCH("/",$E1148)+1)+1,1),"")</f>
        <v>S</v>
      </c>
      <c r="H1148" t="s">
        <v>16</v>
      </c>
      <c r="I1148">
        <v>60</v>
      </c>
      <c r="J1148" t="b">
        <v>0</v>
      </c>
      <c r="K1148" s="7">
        <v>0</v>
      </c>
      <c r="L1148" s="7">
        <v>0</v>
      </c>
      <c r="M1148" s="7">
        <v>0</v>
      </c>
      <c r="N1148" s="7">
        <v>0</v>
      </c>
      <c r="O1148" s="7">
        <v>0</v>
      </c>
      <c r="P1148" s="7">
        <f>SUM(dane3[[#This Row],[RoomService]:[VRDeck]])</f>
        <v>0</v>
      </c>
      <c r="Q1148" t="s">
        <v>3129</v>
      </c>
      <c r="R1148" t="b">
        <v>0</v>
      </c>
    </row>
    <row r="1149" spans="1:18" x14ac:dyDescent="0.3">
      <c r="A1149" t="s">
        <v>3130</v>
      </c>
      <c r="B1149">
        <f>MID(dane3[[#This Row],[PassengerId]],1,4)+0</f>
        <v>1211</v>
      </c>
      <c r="C1149" t="s">
        <v>19</v>
      </c>
      <c r="D1149" t="b">
        <v>0</v>
      </c>
      <c r="E1149" t="s">
        <v>3117</v>
      </c>
      <c r="F1149" t="str">
        <f>MID($E1149,1,1)</f>
        <v>G</v>
      </c>
      <c r="G1149" t="str">
        <f>IFERROR(MID($E1149,SEARCH("/",$E1149,SEARCH("/",$E1149)+1)+1,1),"")</f>
        <v>S</v>
      </c>
      <c r="H1149" t="s">
        <v>46</v>
      </c>
      <c r="I1149">
        <v>1</v>
      </c>
      <c r="J1149" t="b">
        <v>0</v>
      </c>
      <c r="K1149" s="7">
        <v>0</v>
      </c>
      <c r="L1149" s="7">
        <v>0</v>
      </c>
      <c r="M1149" s="7">
        <v>0</v>
      </c>
      <c r="N1149" s="7">
        <v>0</v>
      </c>
      <c r="O1149" s="7">
        <v>0</v>
      </c>
      <c r="P1149" s="7">
        <f>SUM(dane3[[#This Row],[RoomService]:[VRDeck]])</f>
        <v>0</v>
      </c>
      <c r="Q1149" t="s">
        <v>3131</v>
      </c>
      <c r="R1149" t="b">
        <v>1</v>
      </c>
    </row>
    <row r="1150" spans="1:18" x14ac:dyDescent="0.3">
      <c r="A1150" t="s">
        <v>3132</v>
      </c>
      <c r="B1150">
        <f>MID(dane3[[#This Row],[PassengerId]],1,4)+0</f>
        <v>1212</v>
      </c>
      <c r="C1150" t="s">
        <v>19</v>
      </c>
      <c r="D1150" t="b">
        <v>0</v>
      </c>
      <c r="E1150" t="s">
        <v>3133</v>
      </c>
      <c r="F1150" t="str">
        <f>MID($E1150,1,1)</f>
        <v>G</v>
      </c>
      <c r="G1150" t="str">
        <f>IFERROR(MID($E1150,SEARCH("/",$E1150,SEARCH("/",$E1150)+1)+1,1),"")</f>
        <v>P</v>
      </c>
      <c r="H1150" t="s">
        <v>16</v>
      </c>
      <c r="I1150">
        <v>40</v>
      </c>
      <c r="J1150" t="b">
        <v>0</v>
      </c>
      <c r="K1150" s="7">
        <v>0</v>
      </c>
      <c r="L1150" s="7">
        <v>1</v>
      </c>
      <c r="M1150" s="7">
        <v>195</v>
      </c>
      <c r="N1150" s="7">
        <v>560</v>
      </c>
      <c r="O1150" s="7">
        <v>0</v>
      </c>
      <c r="P1150" s="7">
        <f>SUM(dane3[[#This Row],[RoomService]:[VRDeck]])</f>
        <v>756</v>
      </c>
      <c r="Q1150" t="s">
        <v>3134</v>
      </c>
      <c r="R1150" t="b">
        <v>0</v>
      </c>
    </row>
    <row r="1151" spans="1:18" x14ac:dyDescent="0.3">
      <c r="A1151" t="s">
        <v>3135</v>
      </c>
      <c r="B1151">
        <f>MID(dane3[[#This Row],[PassengerId]],1,4)+0</f>
        <v>1213</v>
      </c>
      <c r="C1151" t="s">
        <v>19</v>
      </c>
      <c r="D1151" t="b">
        <v>0</v>
      </c>
      <c r="E1151" t="s">
        <v>3136</v>
      </c>
      <c r="F1151" t="str">
        <f>MID($E1151,1,1)</f>
        <v>F</v>
      </c>
      <c r="G1151" t="str">
        <f>IFERROR(MID($E1151,SEARCH("/",$E1151,SEARCH("/",$E1151)+1)+1,1),"")</f>
        <v>P</v>
      </c>
      <c r="H1151" t="s">
        <v>16</v>
      </c>
      <c r="I1151">
        <v>51</v>
      </c>
      <c r="J1151" t="b">
        <v>0</v>
      </c>
      <c r="K1151" s="7">
        <v>0</v>
      </c>
      <c r="L1151" s="7">
        <v>0</v>
      </c>
      <c r="M1151" s="7">
        <v>800</v>
      </c>
      <c r="N1151" s="7">
        <v>0</v>
      </c>
      <c r="O1151" s="7">
        <v>4</v>
      </c>
      <c r="P1151" s="7">
        <f>SUM(dane3[[#This Row],[RoomService]:[VRDeck]])</f>
        <v>804</v>
      </c>
      <c r="Q1151" t="s">
        <v>3137</v>
      </c>
      <c r="R1151" t="b">
        <v>1</v>
      </c>
    </row>
    <row r="1152" spans="1:18" x14ac:dyDescent="0.3">
      <c r="A1152" t="s">
        <v>3138</v>
      </c>
      <c r="B1152">
        <f>MID(dane3[[#This Row],[PassengerId]],1,4)+0</f>
        <v>1214</v>
      </c>
      <c r="C1152" t="s">
        <v>19</v>
      </c>
      <c r="D1152" t="b">
        <v>1</v>
      </c>
      <c r="E1152" t="s">
        <v>3139</v>
      </c>
      <c r="F1152" t="str">
        <f>MID($E1152,1,1)</f>
        <v>G</v>
      </c>
      <c r="G1152" t="str">
        <f>IFERROR(MID($E1152,SEARCH("/",$E1152,SEARCH("/",$E1152)+1)+1,1),"")</f>
        <v>P</v>
      </c>
      <c r="H1152" t="s">
        <v>46</v>
      </c>
      <c r="I1152">
        <v>31</v>
      </c>
      <c r="J1152" t="b">
        <v>0</v>
      </c>
      <c r="K1152" s="7">
        <v>0</v>
      </c>
      <c r="L1152" s="7">
        <v>0</v>
      </c>
      <c r="M1152" s="7">
        <v>0</v>
      </c>
      <c r="N1152" s="7">
        <v>0</v>
      </c>
      <c r="O1152" s="7">
        <v>0</v>
      </c>
      <c r="P1152" s="7">
        <f>SUM(dane3[[#This Row],[RoomService]:[VRDeck]])</f>
        <v>0</v>
      </c>
      <c r="Q1152" t="s">
        <v>3140</v>
      </c>
      <c r="R1152" t="b">
        <v>1</v>
      </c>
    </row>
    <row r="1153" spans="1:18" x14ac:dyDescent="0.3">
      <c r="A1153" t="s">
        <v>3141</v>
      </c>
      <c r="B1153">
        <f>MID(dane3[[#This Row],[PassengerId]],1,4)+0</f>
        <v>1215</v>
      </c>
      <c r="C1153" t="s">
        <v>19</v>
      </c>
      <c r="D1153" t="b">
        <v>1</v>
      </c>
      <c r="E1153" t="s">
        <v>3142</v>
      </c>
      <c r="F1153" t="str">
        <f>MID($E1153,1,1)</f>
        <v>G</v>
      </c>
      <c r="G1153" t="str">
        <f>IFERROR(MID($E1153,SEARCH("/",$E1153,SEARCH("/",$E1153)+1)+1,1),"")</f>
        <v>S</v>
      </c>
      <c r="H1153" t="s">
        <v>16</v>
      </c>
      <c r="I1153">
        <v>28</v>
      </c>
      <c r="J1153" t="b">
        <v>0</v>
      </c>
      <c r="K1153" s="7">
        <v>0</v>
      </c>
      <c r="L1153" s="7">
        <v>0</v>
      </c>
      <c r="M1153" s="7">
        <v>0</v>
      </c>
      <c r="N1153" s="7">
        <v>0</v>
      </c>
      <c r="O1153" s="7">
        <v>0</v>
      </c>
      <c r="P1153" s="7">
        <f>SUM(dane3[[#This Row],[RoomService]:[VRDeck]])</f>
        <v>0</v>
      </c>
      <c r="Q1153" t="s">
        <v>3143</v>
      </c>
      <c r="R1153" t="b">
        <v>1</v>
      </c>
    </row>
    <row r="1154" spans="1:18" x14ac:dyDescent="0.3">
      <c r="A1154" t="s">
        <v>3144</v>
      </c>
      <c r="B1154">
        <f>MID(dane3[[#This Row],[PassengerId]],1,4)+0</f>
        <v>1216</v>
      </c>
      <c r="C1154" t="s">
        <v>19</v>
      </c>
      <c r="D1154" t="b">
        <v>0</v>
      </c>
      <c r="E1154" t="s">
        <v>3145</v>
      </c>
      <c r="F1154" t="str">
        <f>MID($E1154,1,1)</f>
        <v>G</v>
      </c>
      <c r="G1154" t="str">
        <f>IFERROR(MID($E1154,SEARCH("/",$E1154,SEARCH("/",$E1154)+1)+1,1),"")</f>
        <v>P</v>
      </c>
      <c r="H1154" t="s">
        <v>16</v>
      </c>
      <c r="I1154">
        <v>20</v>
      </c>
      <c r="J1154" t="b">
        <v>0</v>
      </c>
      <c r="K1154" s="7">
        <v>65</v>
      </c>
      <c r="L1154" s="7">
        <v>905</v>
      </c>
      <c r="M1154" s="7">
        <v>0</v>
      </c>
      <c r="N1154" s="7">
        <v>0</v>
      </c>
      <c r="O1154" s="7">
        <v>0</v>
      </c>
      <c r="P1154" s="7">
        <f>SUM(dane3[[#This Row],[RoomService]:[VRDeck]])</f>
        <v>970</v>
      </c>
      <c r="Q1154" t="s">
        <v>3146</v>
      </c>
      <c r="R1154" t="b">
        <v>1</v>
      </c>
    </row>
    <row r="1155" spans="1:18" x14ac:dyDescent="0.3">
      <c r="A1155" t="s">
        <v>3147</v>
      </c>
      <c r="B1155">
        <f>MID(dane3[[#This Row],[PassengerId]],1,4)+0</f>
        <v>1218</v>
      </c>
      <c r="C1155" t="s">
        <v>19</v>
      </c>
      <c r="D1155" t="b">
        <v>0</v>
      </c>
      <c r="E1155" t="s">
        <v>3148</v>
      </c>
      <c r="F1155" t="str">
        <f>MID($E1155,1,1)</f>
        <v>F</v>
      </c>
      <c r="G1155" t="str">
        <f>IFERROR(MID($E1155,SEARCH("/",$E1155,SEARCH("/",$E1155)+1)+1,1),"")</f>
        <v>P</v>
      </c>
      <c r="H1155" t="s">
        <v>16</v>
      </c>
      <c r="I1155">
        <v>14</v>
      </c>
      <c r="J1155" t="b">
        <v>0</v>
      </c>
      <c r="K1155" s="7">
        <v>0</v>
      </c>
      <c r="L1155" s="7">
        <v>0</v>
      </c>
      <c r="M1155" s="7">
        <v>0</v>
      </c>
      <c r="N1155" s="7">
        <v>2143</v>
      </c>
      <c r="O1155" s="7">
        <v>7</v>
      </c>
      <c r="P1155" s="7">
        <f>SUM(dane3[[#This Row],[RoomService]:[VRDeck]])</f>
        <v>2150</v>
      </c>
      <c r="Q1155" t="s">
        <v>3149</v>
      </c>
      <c r="R1155" t="b">
        <v>0</v>
      </c>
    </row>
    <row r="1156" spans="1:18" x14ac:dyDescent="0.3">
      <c r="A1156" t="s">
        <v>3150</v>
      </c>
      <c r="B1156">
        <f>MID(dane3[[#This Row],[PassengerId]],1,4)+0</f>
        <v>1220</v>
      </c>
      <c r="C1156" t="s">
        <v>14</v>
      </c>
      <c r="D1156" t="b">
        <v>0</v>
      </c>
      <c r="E1156" t="s">
        <v>3151</v>
      </c>
      <c r="F1156" t="str">
        <f>MID($E1156,1,1)</f>
        <v>E</v>
      </c>
      <c r="G1156" t="str">
        <f>IFERROR(MID($E1156,SEARCH("/",$E1156,SEARCH("/",$E1156)+1)+1,1),"")</f>
        <v>P</v>
      </c>
      <c r="H1156" t="s">
        <v>16</v>
      </c>
      <c r="I1156">
        <v>23</v>
      </c>
      <c r="J1156" t="b">
        <v>0</v>
      </c>
      <c r="K1156" s="7">
        <v>0</v>
      </c>
      <c r="L1156" s="7">
        <v>592</v>
      </c>
      <c r="M1156" s="7">
        <v>0</v>
      </c>
      <c r="N1156" s="7">
        <v>345</v>
      </c>
      <c r="O1156" s="7">
        <v>810</v>
      </c>
      <c r="P1156" s="7">
        <f>SUM(dane3[[#This Row],[RoomService]:[VRDeck]])</f>
        <v>1747</v>
      </c>
      <c r="Q1156" t="s">
        <v>3152</v>
      </c>
      <c r="R1156" t="b">
        <v>0</v>
      </c>
    </row>
    <row r="1157" spans="1:18" x14ac:dyDescent="0.3">
      <c r="A1157" t="s">
        <v>3153</v>
      </c>
      <c r="B1157">
        <f>MID(dane3[[#This Row],[PassengerId]],1,4)+0</f>
        <v>1221</v>
      </c>
      <c r="C1157" t="s">
        <v>19</v>
      </c>
      <c r="D1157" t="b">
        <v>0</v>
      </c>
      <c r="E1157" t="s">
        <v>3154</v>
      </c>
      <c r="F1157" t="str">
        <f>MID($E1157,1,1)</f>
        <v>G</v>
      </c>
      <c r="G1157" t="str">
        <f>IFERROR(MID($E1157,SEARCH("/",$E1157,SEARCH("/",$E1157)+1)+1,1),"")</f>
        <v>S</v>
      </c>
      <c r="H1157" t="s">
        <v>16</v>
      </c>
      <c r="I1157">
        <v>4</v>
      </c>
      <c r="J1157" t="b">
        <v>0</v>
      </c>
      <c r="K1157" s="7">
        <v>0</v>
      </c>
      <c r="L1157" s="7">
        <v>0</v>
      </c>
      <c r="M1157" s="7">
        <v>0</v>
      </c>
      <c r="N1157" s="7">
        <v>0</v>
      </c>
      <c r="O1157" s="7">
        <v>0</v>
      </c>
      <c r="P1157" s="7">
        <f>SUM(dane3[[#This Row],[RoomService]:[VRDeck]])</f>
        <v>0</v>
      </c>
      <c r="Q1157" t="s">
        <v>3155</v>
      </c>
      <c r="R1157" t="b">
        <v>0</v>
      </c>
    </row>
    <row r="1158" spans="1:18" x14ac:dyDescent="0.3">
      <c r="A1158" t="s">
        <v>3156</v>
      </c>
      <c r="B1158">
        <f>MID(dane3[[#This Row],[PassengerId]],1,4)+0</f>
        <v>1221</v>
      </c>
      <c r="C1158" t="s">
        <v>19</v>
      </c>
      <c r="D1158" t="b">
        <v>0</v>
      </c>
      <c r="E1158" t="s">
        <v>3157</v>
      </c>
      <c r="F1158" t="str">
        <f>MID($E1158,1,1)</f>
        <v>E</v>
      </c>
      <c r="G1158" t="str">
        <f>IFERROR(MID($E1158,SEARCH("/",$E1158,SEARCH("/",$E1158)+1)+1,1),"")</f>
        <v>S</v>
      </c>
      <c r="H1158" t="s">
        <v>16</v>
      </c>
      <c r="I1158">
        <v>20</v>
      </c>
      <c r="J1158" t="b">
        <v>0</v>
      </c>
      <c r="K1158" s="7">
        <v>0</v>
      </c>
      <c r="L1158" s="7">
        <v>0</v>
      </c>
      <c r="M1158" s="7">
        <v>0</v>
      </c>
      <c r="N1158" s="7">
        <v>1608</v>
      </c>
      <c r="O1158" s="7">
        <v>1</v>
      </c>
      <c r="P1158" s="7">
        <f>SUM(dane3[[#This Row],[RoomService]:[VRDeck]])</f>
        <v>1609</v>
      </c>
      <c r="Q1158" t="s">
        <v>3158</v>
      </c>
      <c r="R1158" t="b">
        <v>0</v>
      </c>
    </row>
    <row r="1159" spans="1:18" x14ac:dyDescent="0.3">
      <c r="A1159" t="s">
        <v>3159</v>
      </c>
      <c r="B1159">
        <f>MID(dane3[[#This Row],[PassengerId]],1,4)+0</f>
        <v>1222</v>
      </c>
      <c r="C1159" t="s">
        <v>19</v>
      </c>
      <c r="D1159" t="b">
        <v>0</v>
      </c>
      <c r="E1159" t="s">
        <v>3160</v>
      </c>
      <c r="F1159" t="str">
        <f>MID($E1159,1,1)</f>
        <v>G</v>
      </c>
      <c r="G1159" t="str">
        <f>IFERROR(MID($E1159,SEARCH("/",$E1159,SEARCH("/",$E1159)+1)+1,1),"")</f>
        <v>P</v>
      </c>
      <c r="H1159" t="s">
        <v>16</v>
      </c>
      <c r="I1159">
        <v>75</v>
      </c>
      <c r="J1159" t="b">
        <v>0</v>
      </c>
      <c r="K1159" s="7">
        <v>0</v>
      </c>
      <c r="L1159" s="7">
        <v>493</v>
      </c>
      <c r="M1159" s="7">
        <v>0</v>
      </c>
      <c r="N1159" s="7">
        <v>131</v>
      </c>
      <c r="O1159" s="7">
        <v>132</v>
      </c>
      <c r="P1159" s="7">
        <f>SUM(dane3[[#This Row],[RoomService]:[VRDeck]])</f>
        <v>756</v>
      </c>
      <c r="Q1159" t="s">
        <v>3161</v>
      </c>
      <c r="R1159" t="b">
        <v>0</v>
      </c>
    </row>
    <row r="1160" spans="1:18" x14ac:dyDescent="0.3">
      <c r="A1160" t="s">
        <v>3162</v>
      </c>
      <c r="B1160">
        <f>MID(dane3[[#This Row],[PassengerId]],1,4)+0</f>
        <v>1223</v>
      </c>
      <c r="C1160" t="s">
        <v>14</v>
      </c>
      <c r="D1160" t="b">
        <v>1</v>
      </c>
      <c r="E1160" t="s">
        <v>3163</v>
      </c>
      <c r="F1160" t="str">
        <f>MID($E1160,1,1)</f>
        <v>C</v>
      </c>
      <c r="G1160" t="str">
        <f>IFERROR(MID($E1160,SEARCH("/",$E1160,SEARCH("/",$E1160)+1)+1,1),"")</f>
        <v>S</v>
      </c>
      <c r="H1160" t="s">
        <v>46</v>
      </c>
      <c r="I1160">
        <v>24</v>
      </c>
      <c r="J1160" t="b">
        <v>0</v>
      </c>
      <c r="K1160" s="7">
        <v>0</v>
      </c>
      <c r="L1160" s="7">
        <v>0</v>
      </c>
      <c r="M1160" s="7">
        <v>0</v>
      </c>
      <c r="N1160" s="7">
        <v>0</v>
      </c>
      <c r="O1160" s="7">
        <v>0</v>
      </c>
      <c r="P1160" s="7">
        <f>SUM(dane3[[#This Row],[RoomService]:[VRDeck]])</f>
        <v>0</v>
      </c>
      <c r="Q1160" t="s">
        <v>3164</v>
      </c>
      <c r="R1160" t="b">
        <v>1</v>
      </c>
    </row>
    <row r="1161" spans="1:18" x14ac:dyDescent="0.3">
      <c r="A1161" t="s">
        <v>3165</v>
      </c>
      <c r="B1161">
        <f>MID(dane3[[#This Row],[PassengerId]],1,4)+0</f>
        <v>1225</v>
      </c>
      <c r="C1161" t="s">
        <v>19</v>
      </c>
      <c r="D1161" t="b">
        <v>0</v>
      </c>
      <c r="E1161" t="s">
        <v>3166</v>
      </c>
      <c r="F1161" t="str">
        <f>MID($E1161,1,1)</f>
        <v>F</v>
      </c>
      <c r="G1161" t="str">
        <f>IFERROR(MID($E1161,SEARCH("/",$E1161,SEARCH("/",$E1161)+1)+1,1),"")</f>
        <v>P</v>
      </c>
      <c r="H1161" t="s">
        <v>16</v>
      </c>
      <c r="I1161">
        <v>18</v>
      </c>
      <c r="J1161" t="b">
        <v>0</v>
      </c>
      <c r="K1161" s="7">
        <v>2</v>
      </c>
      <c r="L1161" s="7">
        <v>1311</v>
      </c>
      <c r="M1161" s="7">
        <v>60</v>
      </c>
      <c r="N1161" s="7">
        <v>28</v>
      </c>
      <c r="O1161" s="7">
        <v>1</v>
      </c>
      <c r="P1161" s="7">
        <f>SUM(dane3[[#This Row],[RoomService]:[VRDeck]])</f>
        <v>1402</v>
      </c>
      <c r="Q1161" t="s">
        <v>3167</v>
      </c>
      <c r="R1161" t="b">
        <v>1</v>
      </c>
    </row>
    <row r="1162" spans="1:18" x14ac:dyDescent="0.3">
      <c r="A1162" t="s">
        <v>19537</v>
      </c>
      <c r="B1162">
        <f>MID(dane3[[#This Row],[PassengerId]],1,4)+0</f>
        <v>7628</v>
      </c>
      <c r="C1162" t="s">
        <v>53</v>
      </c>
      <c r="D1162" t="b">
        <v>0</v>
      </c>
      <c r="E1162" t="s">
        <v>19538</v>
      </c>
      <c r="F1162" t="str">
        <f>MID($E1162,1,1)</f>
        <v>D</v>
      </c>
      <c r="G1162" t="str">
        <f>IFERROR(MID($E1162,SEARCH("/",$E1162,SEARCH("/",$E1162)+1)+1,1),"")</f>
        <v>P</v>
      </c>
      <c r="H1162" t="s">
        <v>16</v>
      </c>
      <c r="I1162">
        <v>36</v>
      </c>
      <c r="J1162" t="b">
        <v>0</v>
      </c>
      <c r="K1162" s="7">
        <v>1103</v>
      </c>
      <c r="L1162" s="7">
        <v>3</v>
      </c>
      <c r="M1162" s="7">
        <v>0</v>
      </c>
      <c r="N1162" s="7">
        <v>0</v>
      </c>
      <c r="O1162" s="7">
        <v>659</v>
      </c>
      <c r="P1162" s="7">
        <f>SUM(dane3[[#This Row],[RoomService]:[VRDeck]])</f>
        <v>1765</v>
      </c>
      <c r="Q1162" t="s">
        <v>19539</v>
      </c>
      <c r="R1162" t="b">
        <v>0</v>
      </c>
    </row>
    <row r="1163" spans="1:18" x14ac:dyDescent="0.3">
      <c r="A1163" t="s">
        <v>23127</v>
      </c>
      <c r="B1163">
        <f>MID(dane3[[#This Row],[PassengerId]],1,4)+0</f>
        <v>9037</v>
      </c>
      <c r="C1163" t="s">
        <v>53</v>
      </c>
      <c r="D1163" t="b">
        <v>0</v>
      </c>
      <c r="E1163" t="s">
        <v>23128</v>
      </c>
      <c r="F1163" t="str">
        <f>MID($E1163,1,1)</f>
        <v>F</v>
      </c>
      <c r="G1163" t="str">
        <f>IFERROR(MID($E1163,SEARCH("/",$E1163,SEARCH("/",$E1163)+1)+1,1),"")</f>
        <v>S</v>
      </c>
      <c r="H1163" t="s">
        <v>46</v>
      </c>
      <c r="I1163">
        <v>21</v>
      </c>
      <c r="J1163" t="b">
        <v>0</v>
      </c>
      <c r="K1163" s="7">
        <v>1410</v>
      </c>
      <c r="L1163" s="7">
        <v>3</v>
      </c>
      <c r="M1163" s="7">
        <v>49</v>
      </c>
      <c r="N1163" s="7">
        <v>0</v>
      </c>
      <c r="O1163" s="7">
        <v>0</v>
      </c>
      <c r="P1163" s="7">
        <f>SUM(dane3[[#This Row],[RoomService]:[VRDeck]])</f>
        <v>1462</v>
      </c>
      <c r="Q1163" t="s">
        <v>23129</v>
      </c>
      <c r="R1163" t="b">
        <v>0</v>
      </c>
    </row>
    <row r="1164" spans="1:18" x14ac:dyDescent="0.3">
      <c r="A1164" t="s">
        <v>3173</v>
      </c>
      <c r="B1164">
        <f>MID(dane3[[#This Row],[PassengerId]],1,4)+0</f>
        <v>1229</v>
      </c>
      <c r="C1164" t="s">
        <v>19</v>
      </c>
      <c r="D1164" t="b">
        <v>0</v>
      </c>
      <c r="E1164" t="s">
        <v>3174</v>
      </c>
      <c r="F1164" t="str">
        <f>MID($E1164,1,1)</f>
        <v>F</v>
      </c>
      <c r="G1164" t="str">
        <f>IFERROR(MID($E1164,SEARCH("/",$E1164,SEARCH("/",$E1164)+1)+1,1),"")</f>
        <v>P</v>
      </c>
      <c r="H1164" t="s">
        <v>16</v>
      </c>
      <c r="I1164">
        <v>27</v>
      </c>
      <c r="J1164" t="b">
        <v>0</v>
      </c>
      <c r="K1164" s="7">
        <v>0</v>
      </c>
      <c r="L1164" s="7">
        <v>0</v>
      </c>
      <c r="M1164" s="7">
        <v>863</v>
      </c>
      <c r="N1164" s="7">
        <v>33</v>
      </c>
      <c r="O1164" s="7">
        <v>2</v>
      </c>
      <c r="P1164" s="7">
        <f>SUM(dane3[[#This Row],[RoomService]:[VRDeck]])</f>
        <v>898</v>
      </c>
      <c r="Q1164" t="s">
        <v>3175</v>
      </c>
      <c r="R1164" t="b">
        <v>1</v>
      </c>
    </row>
    <row r="1165" spans="1:18" x14ac:dyDescent="0.3">
      <c r="A1165" t="s">
        <v>3176</v>
      </c>
      <c r="B1165">
        <f>MID(dane3[[#This Row],[PassengerId]],1,4)+0</f>
        <v>1230</v>
      </c>
      <c r="C1165" t="s">
        <v>19</v>
      </c>
      <c r="D1165" t="b">
        <v>0</v>
      </c>
      <c r="E1165" t="s">
        <v>3177</v>
      </c>
      <c r="F1165" t="str">
        <f>MID($E1165,1,1)</f>
        <v>G</v>
      </c>
      <c r="G1165" t="str">
        <f>IFERROR(MID($E1165,SEARCH("/",$E1165,SEARCH("/",$E1165)+1)+1,1),"")</f>
        <v>S</v>
      </c>
      <c r="H1165" t="s">
        <v>16</v>
      </c>
      <c r="I1165">
        <v>38</v>
      </c>
      <c r="J1165" t="b">
        <v>0</v>
      </c>
      <c r="K1165" s="7">
        <v>354</v>
      </c>
      <c r="L1165" s="7">
        <v>34</v>
      </c>
      <c r="M1165" s="7">
        <v>0</v>
      </c>
      <c r="N1165" s="7">
        <v>291</v>
      </c>
      <c r="O1165" s="7">
        <v>229</v>
      </c>
      <c r="P1165" s="7">
        <f>SUM(dane3[[#This Row],[RoomService]:[VRDeck]])</f>
        <v>908</v>
      </c>
      <c r="Q1165" t="s">
        <v>3178</v>
      </c>
      <c r="R1165" t="b">
        <v>0</v>
      </c>
    </row>
    <row r="1166" spans="1:18" x14ac:dyDescent="0.3">
      <c r="A1166" t="s">
        <v>92</v>
      </c>
      <c r="B1166">
        <f>MID(dane3[[#This Row],[PassengerId]],1,4)+0</f>
        <v>22</v>
      </c>
      <c r="C1166" t="s">
        <v>53</v>
      </c>
      <c r="D1166" t="b">
        <v>0</v>
      </c>
      <c r="E1166" t="s">
        <v>93</v>
      </c>
      <c r="F1166" t="str">
        <f>MID($E1166,1,1)</f>
        <v>D</v>
      </c>
      <c r="G1166" t="str">
        <f>IFERROR(MID($E1166,SEARCH("/",$E1166,SEARCH("/",$E1166)+1)+1,1),"")</f>
        <v>P</v>
      </c>
      <c r="H1166" t="s">
        <v>16</v>
      </c>
      <c r="I1166">
        <v>21</v>
      </c>
      <c r="J1166" t="b">
        <v>0</v>
      </c>
      <c r="K1166" s="7">
        <v>980</v>
      </c>
      <c r="L1166" s="7">
        <v>2</v>
      </c>
      <c r="M1166" s="7">
        <v>69</v>
      </c>
      <c r="N1166" s="7">
        <v>0</v>
      </c>
      <c r="O1166" s="7">
        <v>0</v>
      </c>
      <c r="P1166" s="7">
        <f>SUM(dane3[[#This Row],[RoomService]:[VRDeck]])</f>
        <v>1051</v>
      </c>
      <c r="Q1166" t="s">
        <v>23799</v>
      </c>
      <c r="R1166" t="b">
        <v>0</v>
      </c>
    </row>
    <row r="1167" spans="1:18" x14ac:dyDescent="0.3">
      <c r="A1167" t="s">
        <v>3182</v>
      </c>
      <c r="B1167">
        <f>MID(dane3[[#This Row],[PassengerId]],1,4)+0</f>
        <v>1232</v>
      </c>
      <c r="C1167" t="s">
        <v>14</v>
      </c>
      <c r="D1167" t="b">
        <v>1</v>
      </c>
      <c r="E1167" t="s">
        <v>3183</v>
      </c>
      <c r="F1167" t="str">
        <f>MID($E1167,1,1)</f>
        <v>C</v>
      </c>
      <c r="G1167" t="str">
        <f>IFERROR(MID($E1167,SEARCH("/",$E1167,SEARCH("/",$E1167)+1)+1,1),"")</f>
        <v>S</v>
      </c>
      <c r="H1167" t="s">
        <v>16</v>
      </c>
      <c r="I1167">
        <v>36</v>
      </c>
      <c r="J1167" t="b">
        <v>0</v>
      </c>
      <c r="K1167" s="7">
        <v>0</v>
      </c>
      <c r="L1167" s="7">
        <v>0</v>
      </c>
      <c r="M1167" s="7">
        <v>0</v>
      </c>
      <c r="N1167" s="7">
        <v>0</v>
      </c>
      <c r="O1167" s="7">
        <v>0</v>
      </c>
      <c r="P1167" s="7">
        <f>SUM(dane3[[#This Row],[RoomService]:[VRDeck]])</f>
        <v>0</v>
      </c>
      <c r="Q1167" t="s">
        <v>3184</v>
      </c>
      <c r="R1167" t="b">
        <v>1</v>
      </c>
    </row>
    <row r="1168" spans="1:18" x14ac:dyDescent="0.3">
      <c r="A1168" t="s">
        <v>3185</v>
      </c>
      <c r="B1168">
        <f>MID(dane3[[#This Row],[PassengerId]],1,4)+0</f>
        <v>1232</v>
      </c>
      <c r="C1168" t="s">
        <v>14</v>
      </c>
      <c r="D1168" t="b">
        <v>0</v>
      </c>
      <c r="E1168" t="s">
        <v>3183</v>
      </c>
      <c r="F1168" t="str">
        <f>MID($E1168,1,1)</f>
        <v>C</v>
      </c>
      <c r="G1168" t="str">
        <f>IFERROR(MID($E1168,SEARCH("/",$E1168,SEARCH("/",$E1168)+1)+1,1),"")</f>
        <v>S</v>
      </c>
      <c r="H1168" t="s">
        <v>46</v>
      </c>
      <c r="I1168">
        <v>29</v>
      </c>
      <c r="J1168" t="b">
        <v>0</v>
      </c>
      <c r="K1168" s="7">
        <v>0</v>
      </c>
      <c r="L1168" s="7">
        <v>42</v>
      </c>
      <c r="M1168" s="7">
        <v>0</v>
      </c>
      <c r="N1168" s="7">
        <v>4651</v>
      </c>
      <c r="O1168" s="7">
        <v>661</v>
      </c>
      <c r="P1168" s="7">
        <f>SUM(dane3[[#This Row],[RoomService]:[VRDeck]])</f>
        <v>5354</v>
      </c>
      <c r="Q1168" t="s">
        <v>3186</v>
      </c>
      <c r="R1168" t="b">
        <v>0</v>
      </c>
    </row>
    <row r="1169" spans="1:18" x14ac:dyDescent="0.3">
      <c r="A1169" t="s">
        <v>3187</v>
      </c>
      <c r="B1169">
        <f>MID(dane3[[#This Row],[PassengerId]],1,4)+0</f>
        <v>1233</v>
      </c>
      <c r="C1169" t="s">
        <v>19</v>
      </c>
      <c r="D1169" t="b">
        <v>1</v>
      </c>
      <c r="E1169" t="s">
        <v>3188</v>
      </c>
      <c r="F1169" t="str">
        <f>MID($E1169,1,1)</f>
        <v>G</v>
      </c>
      <c r="G1169" t="str">
        <f>IFERROR(MID($E1169,SEARCH("/",$E1169,SEARCH("/",$E1169)+1)+1,1),"")</f>
        <v>P</v>
      </c>
      <c r="H1169" t="s">
        <v>32</v>
      </c>
      <c r="I1169">
        <v>22</v>
      </c>
      <c r="J1169" t="b">
        <v>0</v>
      </c>
      <c r="K1169" s="7">
        <v>0</v>
      </c>
      <c r="L1169" s="7">
        <v>0</v>
      </c>
      <c r="M1169" s="7">
        <v>0</v>
      </c>
      <c r="N1169" s="7">
        <v>0</v>
      </c>
      <c r="O1169" s="7">
        <v>0</v>
      </c>
      <c r="P1169" s="7">
        <f>SUM(dane3[[#This Row],[RoomService]:[VRDeck]])</f>
        <v>0</v>
      </c>
      <c r="Q1169" t="s">
        <v>3189</v>
      </c>
      <c r="R1169" t="b">
        <v>1</v>
      </c>
    </row>
    <row r="1170" spans="1:18" x14ac:dyDescent="0.3">
      <c r="A1170" t="s">
        <v>3190</v>
      </c>
      <c r="B1170">
        <f>MID(dane3[[#This Row],[PassengerId]],1,4)+0</f>
        <v>1234</v>
      </c>
      <c r="C1170" t="s">
        <v>19</v>
      </c>
      <c r="D1170" t="b">
        <v>0</v>
      </c>
      <c r="E1170" t="s">
        <v>3191</v>
      </c>
      <c r="F1170" t="str">
        <f>MID($E1170,1,1)</f>
        <v>F</v>
      </c>
      <c r="G1170" t="str">
        <f>IFERROR(MID($E1170,SEARCH("/",$E1170,SEARCH("/",$E1170)+1)+1,1),"")</f>
        <v>S</v>
      </c>
      <c r="H1170" t="s">
        <v>32</v>
      </c>
      <c r="I1170">
        <v>23</v>
      </c>
      <c r="J1170" t="b">
        <v>0</v>
      </c>
      <c r="K1170" s="7">
        <v>0</v>
      </c>
      <c r="L1170" s="7">
        <v>0</v>
      </c>
      <c r="M1170" s="7">
        <v>1250</v>
      </c>
      <c r="N1170" s="7">
        <v>0</v>
      </c>
      <c r="O1170" s="7">
        <v>0</v>
      </c>
      <c r="P1170" s="7">
        <f>SUM(dane3[[#This Row],[RoomService]:[VRDeck]])</f>
        <v>1250</v>
      </c>
      <c r="Q1170" t="s">
        <v>3192</v>
      </c>
      <c r="R1170" t="b">
        <v>1</v>
      </c>
    </row>
    <row r="1171" spans="1:18" x14ac:dyDescent="0.3">
      <c r="A1171" t="s">
        <v>3193</v>
      </c>
      <c r="B1171">
        <f>MID(dane3[[#This Row],[PassengerId]],1,4)+0</f>
        <v>1235</v>
      </c>
      <c r="C1171" t="s">
        <v>19</v>
      </c>
      <c r="D1171" t="b">
        <v>0</v>
      </c>
      <c r="E1171" t="s">
        <v>3194</v>
      </c>
      <c r="F1171" t="str">
        <f>MID($E1171,1,1)</f>
        <v>F</v>
      </c>
      <c r="G1171" t="str">
        <f>IFERROR(MID($E1171,SEARCH("/",$E1171,SEARCH("/",$E1171)+1)+1,1),"")</f>
        <v>S</v>
      </c>
      <c r="H1171" t="s">
        <v>16</v>
      </c>
      <c r="I1171">
        <v>32</v>
      </c>
      <c r="J1171" t="b">
        <v>0</v>
      </c>
      <c r="K1171" s="7">
        <v>27</v>
      </c>
      <c r="L1171" s="7">
        <v>393</v>
      </c>
      <c r="M1171" s="7">
        <v>1061</v>
      </c>
      <c r="N1171" s="7">
        <v>27</v>
      </c>
      <c r="O1171" s="7">
        <v>0</v>
      </c>
      <c r="P1171" s="7">
        <f>SUM(dane3[[#This Row],[RoomService]:[VRDeck]])</f>
        <v>1508</v>
      </c>
      <c r="Q1171" t="s">
        <v>3195</v>
      </c>
      <c r="R1171" t="b">
        <v>1</v>
      </c>
    </row>
    <row r="1172" spans="1:18" x14ac:dyDescent="0.3">
      <c r="A1172" t="s">
        <v>3196</v>
      </c>
      <c r="B1172">
        <f>MID(dane3[[#This Row],[PassengerId]],1,4)+0</f>
        <v>1236</v>
      </c>
      <c r="C1172" t="s">
        <v>19</v>
      </c>
      <c r="D1172" t="b">
        <v>0</v>
      </c>
      <c r="E1172" t="s">
        <v>3197</v>
      </c>
      <c r="F1172" t="str">
        <f>MID($E1172,1,1)</f>
        <v>F</v>
      </c>
      <c r="G1172" t="str">
        <f>IFERROR(MID($E1172,SEARCH("/",$E1172,SEARCH("/",$E1172)+1)+1,1),"")</f>
        <v>P</v>
      </c>
      <c r="H1172" t="s">
        <v>46</v>
      </c>
      <c r="I1172">
        <v>21</v>
      </c>
      <c r="J1172" t="b">
        <v>0</v>
      </c>
      <c r="K1172" s="7">
        <v>614</v>
      </c>
      <c r="L1172" s="7">
        <v>43</v>
      </c>
      <c r="M1172" s="7">
        <v>0</v>
      </c>
      <c r="N1172" s="7">
        <v>1</v>
      </c>
      <c r="O1172" s="7">
        <v>0</v>
      </c>
      <c r="P1172" s="7">
        <f>SUM(dane3[[#This Row],[RoomService]:[VRDeck]])</f>
        <v>658</v>
      </c>
      <c r="Q1172" t="s">
        <v>3198</v>
      </c>
      <c r="R1172" t="b">
        <v>0</v>
      </c>
    </row>
    <row r="1173" spans="1:18" x14ac:dyDescent="0.3">
      <c r="A1173" t="s">
        <v>3199</v>
      </c>
      <c r="B1173">
        <f>MID(dane3[[#This Row],[PassengerId]],1,4)+0</f>
        <v>1238</v>
      </c>
      <c r="C1173" t="s">
        <v>14</v>
      </c>
      <c r="D1173" t="b">
        <v>0</v>
      </c>
      <c r="E1173" t="s">
        <v>3200</v>
      </c>
      <c r="F1173" t="str">
        <f>MID($E1173,1,1)</f>
        <v>C</v>
      </c>
      <c r="G1173" t="str">
        <f>IFERROR(MID($E1173,SEARCH("/",$E1173,SEARCH("/",$E1173)+1)+1,1),"")</f>
        <v>S</v>
      </c>
      <c r="H1173" t="s">
        <v>16</v>
      </c>
      <c r="I1173">
        <v>26</v>
      </c>
      <c r="J1173" t="b">
        <v>0</v>
      </c>
      <c r="K1173" s="7">
        <v>0</v>
      </c>
      <c r="L1173" s="7">
        <v>1026</v>
      </c>
      <c r="M1173" s="7">
        <v>3301</v>
      </c>
      <c r="N1173" s="7">
        <v>831</v>
      </c>
      <c r="O1173" s="7">
        <v>356</v>
      </c>
      <c r="P1173" s="7">
        <f>SUM(dane3[[#This Row],[RoomService]:[VRDeck]])</f>
        <v>5514</v>
      </c>
      <c r="Q1173" t="s">
        <v>3201</v>
      </c>
      <c r="R1173" t="b">
        <v>1</v>
      </c>
    </row>
    <row r="1174" spans="1:18" x14ac:dyDescent="0.3">
      <c r="A1174" t="s">
        <v>3202</v>
      </c>
      <c r="B1174">
        <f>MID(dane3[[#This Row],[PassengerId]],1,4)+0</f>
        <v>1238</v>
      </c>
      <c r="C1174" t="s">
        <v>14</v>
      </c>
      <c r="D1174" t="b">
        <v>1</v>
      </c>
      <c r="E1174" t="s">
        <v>3203</v>
      </c>
      <c r="F1174" t="str">
        <f>MID($E1174,1,1)</f>
        <v>B</v>
      </c>
      <c r="G1174" t="str">
        <f>IFERROR(MID($E1174,SEARCH("/",$E1174,SEARCH("/",$E1174)+1)+1,1),"")</f>
        <v>S</v>
      </c>
      <c r="H1174" t="s">
        <v>16</v>
      </c>
      <c r="I1174">
        <v>61</v>
      </c>
      <c r="J1174" t="b">
        <v>0</v>
      </c>
      <c r="K1174" s="7">
        <v>0</v>
      </c>
      <c r="L1174" s="7">
        <v>0</v>
      </c>
      <c r="M1174" s="7">
        <v>0</v>
      </c>
      <c r="N1174" s="7">
        <v>0</v>
      </c>
      <c r="O1174" s="7">
        <v>0</v>
      </c>
      <c r="P1174" s="7">
        <f>SUM(dane3[[#This Row],[RoomService]:[VRDeck]])</f>
        <v>0</v>
      </c>
      <c r="Q1174" t="s">
        <v>23799</v>
      </c>
      <c r="R1174" t="b">
        <v>1</v>
      </c>
    </row>
    <row r="1175" spans="1:18" x14ac:dyDescent="0.3">
      <c r="A1175" t="s">
        <v>3204</v>
      </c>
      <c r="B1175">
        <f>MID(dane3[[#This Row],[PassengerId]],1,4)+0</f>
        <v>1239</v>
      </c>
      <c r="C1175" t="s">
        <v>19</v>
      </c>
      <c r="D1175" t="b">
        <v>0</v>
      </c>
      <c r="E1175" t="s">
        <v>3205</v>
      </c>
      <c r="F1175" t="str">
        <f>MID($E1175,1,1)</f>
        <v>E</v>
      </c>
      <c r="G1175" t="str">
        <f>IFERROR(MID($E1175,SEARCH("/",$E1175,SEARCH("/",$E1175)+1)+1,1),"")</f>
        <v>P</v>
      </c>
      <c r="H1175" t="s">
        <v>32</v>
      </c>
      <c r="I1175">
        <v>30</v>
      </c>
      <c r="J1175" t="b">
        <v>0</v>
      </c>
      <c r="K1175" s="7">
        <v>585</v>
      </c>
      <c r="L1175" s="7">
        <v>13</v>
      </c>
      <c r="M1175" s="7">
        <v>122</v>
      </c>
      <c r="N1175" s="7">
        <v>40</v>
      </c>
      <c r="O1175" s="7">
        <v>105</v>
      </c>
      <c r="P1175" s="7">
        <f>SUM(dane3[[#This Row],[RoomService]:[VRDeck]])</f>
        <v>865</v>
      </c>
      <c r="Q1175" t="s">
        <v>3206</v>
      </c>
      <c r="R1175" t="b">
        <v>1</v>
      </c>
    </row>
    <row r="1176" spans="1:18" x14ac:dyDescent="0.3">
      <c r="A1176" t="s">
        <v>3207</v>
      </c>
      <c r="B1176">
        <f>MID(dane3[[#This Row],[PassengerId]],1,4)+0</f>
        <v>1240</v>
      </c>
      <c r="C1176" t="s">
        <v>19</v>
      </c>
      <c r="D1176" t="b">
        <v>0</v>
      </c>
      <c r="E1176" t="s">
        <v>3208</v>
      </c>
      <c r="F1176" t="str">
        <f>MID($E1176,1,1)</f>
        <v>F</v>
      </c>
      <c r="G1176" t="str">
        <f>IFERROR(MID($E1176,SEARCH("/",$E1176,SEARCH("/",$E1176)+1)+1,1),"")</f>
        <v>S</v>
      </c>
      <c r="H1176" t="s">
        <v>16</v>
      </c>
      <c r="I1176">
        <v>40</v>
      </c>
      <c r="J1176" t="b">
        <v>0</v>
      </c>
      <c r="K1176" s="7">
        <v>889</v>
      </c>
      <c r="L1176" s="7">
        <v>185</v>
      </c>
      <c r="M1176" s="7">
        <v>0</v>
      </c>
      <c r="N1176" s="7">
        <v>0</v>
      </c>
      <c r="O1176" s="7">
        <v>28</v>
      </c>
      <c r="P1176" s="7">
        <f>SUM(dane3[[#This Row],[RoomService]:[VRDeck]])</f>
        <v>1102</v>
      </c>
      <c r="Q1176" t="s">
        <v>3209</v>
      </c>
      <c r="R1176" t="b">
        <v>1</v>
      </c>
    </row>
    <row r="1177" spans="1:18" x14ac:dyDescent="0.3">
      <c r="A1177" t="s">
        <v>3210</v>
      </c>
      <c r="B1177">
        <f>MID(dane3[[#This Row],[PassengerId]],1,4)+0</f>
        <v>1242</v>
      </c>
      <c r="C1177" t="s">
        <v>14</v>
      </c>
      <c r="D1177" t="b">
        <v>0</v>
      </c>
      <c r="E1177" t="s">
        <v>3211</v>
      </c>
      <c r="F1177" t="str">
        <f>MID($E1177,1,1)</f>
        <v>C</v>
      </c>
      <c r="G1177" t="str">
        <f>IFERROR(MID($E1177,SEARCH("/",$E1177,SEARCH("/",$E1177)+1)+1,1),"")</f>
        <v>P</v>
      </c>
      <c r="H1177" t="s">
        <v>46</v>
      </c>
      <c r="I1177">
        <v>37</v>
      </c>
      <c r="J1177" t="b">
        <v>0</v>
      </c>
      <c r="K1177" s="7">
        <v>0</v>
      </c>
      <c r="L1177" s="7">
        <v>4677</v>
      </c>
      <c r="M1177" s="7">
        <v>0</v>
      </c>
      <c r="N1177" s="7">
        <v>115</v>
      </c>
      <c r="O1177" s="7">
        <v>223</v>
      </c>
      <c r="P1177" s="7">
        <f>SUM(dane3[[#This Row],[RoomService]:[VRDeck]])</f>
        <v>5015</v>
      </c>
      <c r="Q1177" t="s">
        <v>3212</v>
      </c>
      <c r="R1177" t="b">
        <v>1</v>
      </c>
    </row>
    <row r="1178" spans="1:18" x14ac:dyDescent="0.3">
      <c r="A1178" t="s">
        <v>3213</v>
      </c>
      <c r="B1178">
        <f>MID(dane3[[#This Row],[PassengerId]],1,4)+0</f>
        <v>1243</v>
      </c>
      <c r="C1178" t="s">
        <v>14</v>
      </c>
      <c r="D1178" t="b">
        <v>0</v>
      </c>
      <c r="E1178" t="s">
        <v>3214</v>
      </c>
      <c r="F1178" t="str">
        <f>MID($E1178,1,1)</f>
        <v>A</v>
      </c>
      <c r="G1178" t="str">
        <f>IFERROR(MID($E1178,SEARCH("/",$E1178,SEARCH("/",$E1178)+1)+1,1),"")</f>
        <v>P</v>
      </c>
      <c r="H1178" t="s">
        <v>16</v>
      </c>
      <c r="I1178">
        <v>41</v>
      </c>
      <c r="J1178" t="b">
        <v>0</v>
      </c>
      <c r="K1178" s="7">
        <v>0</v>
      </c>
      <c r="L1178" s="7">
        <v>4224</v>
      </c>
      <c r="M1178" s="7">
        <v>0</v>
      </c>
      <c r="N1178" s="7">
        <v>1374</v>
      </c>
      <c r="O1178" s="7">
        <v>1281</v>
      </c>
      <c r="P1178" s="7">
        <f>SUM(dane3[[#This Row],[RoomService]:[VRDeck]])</f>
        <v>6879</v>
      </c>
      <c r="Q1178" t="s">
        <v>3215</v>
      </c>
      <c r="R1178" t="b">
        <v>0</v>
      </c>
    </row>
    <row r="1179" spans="1:18" x14ac:dyDescent="0.3">
      <c r="A1179" t="s">
        <v>3216</v>
      </c>
      <c r="B1179">
        <f>MID(dane3[[#This Row],[PassengerId]],1,4)+0</f>
        <v>1243</v>
      </c>
      <c r="C1179" t="s">
        <v>14</v>
      </c>
      <c r="D1179" t="b">
        <v>0</v>
      </c>
      <c r="E1179" t="s">
        <v>3214</v>
      </c>
      <c r="F1179" t="str">
        <f>MID($E1179,1,1)</f>
        <v>A</v>
      </c>
      <c r="G1179" t="str">
        <f>IFERROR(MID($E1179,SEARCH("/",$E1179,SEARCH("/",$E1179)+1)+1,1),"")</f>
        <v>P</v>
      </c>
      <c r="H1179" t="s">
        <v>16</v>
      </c>
      <c r="I1179">
        <v>32</v>
      </c>
      <c r="J1179" t="b">
        <v>0</v>
      </c>
      <c r="K1179" s="7">
        <v>8168</v>
      </c>
      <c r="L1179" s="7">
        <v>69</v>
      </c>
      <c r="M1179" s="7">
        <v>11</v>
      </c>
      <c r="N1179" s="7">
        <v>371</v>
      </c>
      <c r="O1179" s="7">
        <v>0</v>
      </c>
      <c r="P1179" s="7">
        <f>SUM(dane3[[#This Row],[RoomService]:[VRDeck]])</f>
        <v>8619</v>
      </c>
      <c r="Q1179" t="s">
        <v>3217</v>
      </c>
      <c r="R1179" t="b">
        <v>0</v>
      </c>
    </row>
    <row r="1180" spans="1:18" x14ac:dyDescent="0.3">
      <c r="A1180" t="s">
        <v>3218</v>
      </c>
      <c r="B1180">
        <f>MID(dane3[[#This Row],[PassengerId]],1,4)+0</f>
        <v>1246</v>
      </c>
      <c r="C1180" t="s">
        <v>19</v>
      </c>
      <c r="D1180" t="b">
        <v>0</v>
      </c>
      <c r="E1180" t="s">
        <v>3219</v>
      </c>
      <c r="F1180" t="str">
        <f>MID($E1180,1,1)</f>
        <v>G</v>
      </c>
      <c r="G1180" t="str">
        <f>IFERROR(MID($E1180,SEARCH("/",$E1180,SEARCH("/",$E1180)+1)+1,1),"")</f>
        <v>P</v>
      </c>
      <c r="H1180" t="s">
        <v>16</v>
      </c>
      <c r="I1180">
        <v>30</v>
      </c>
      <c r="J1180" t="b">
        <v>0</v>
      </c>
      <c r="K1180" s="7">
        <v>0</v>
      </c>
      <c r="L1180" s="7">
        <v>192</v>
      </c>
      <c r="M1180" s="7">
        <v>0</v>
      </c>
      <c r="N1180" s="7">
        <v>565</v>
      </c>
      <c r="O1180" s="7">
        <v>0</v>
      </c>
      <c r="P1180" s="7">
        <f>SUM(dane3[[#This Row],[RoomService]:[VRDeck]])</f>
        <v>757</v>
      </c>
      <c r="Q1180" t="s">
        <v>3220</v>
      </c>
      <c r="R1180" t="b">
        <v>0</v>
      </c>
    </row>
    <row r="1181" spans="1:18" x14ac:dyDescent="0.3">
      <c r="A1181" t="s">
        <v>3221</v>
      </c>
      <c r="B1181">
        <f>MID(dane3[[#This Row],[PassengerId]],1,4)+0</f>
        <v>1248</v>
      </c>
      <c r="C1181" t="s">
        <v>19</v>
      </c>
      <c r="D1181" t="b">
        <v>0</v>
      </c>
      <c r="E1181" t="s">
        <v>3222</v>
      </c>
      <c r="F1181" t="str">
        <f>MID($E1181,1,1)</f>
        <v>F</v>
      </c>
      <c r="G1181" t="str">
        <f>IFERROR(MID($E1181,SEARCH("/",$E1181,SEARCH("/",$E1181)+1)+1,1),"")</f>
        <v>S</v>
      </c>
      <c r="H1181" t="s">
        <v>32</v>
      </c>
      <c r="I1181">
        <v>27</v>
      </c>
      <c r="J1181" t="b">
        <v>0</v>
      </c>
      <c r="K1181" s="7">
        <v>0</v>
      </c>
      <c r="L1181" s="7">
        <v>0</v>
      </c>
      <c r="M1181" s="7">
        <v>0</v>
      </c>
      <c r="N1181" s="7">
        <v>0</v>
      </c>
      <c r="O1181" s="7">
        <v>0</v>
      </c>
      <c r="P1181" s="7">
        <f>SUM(dane3[[#This Row],[RoomService]:[VRDeck]])</f>
        <v>0</v>
      </c>
      <c r="Q1181" t="s">
        <v>3223</v>
      </c>
      <c r="R1181" t="b">
        <v>1</v>
      </c>
    </row>
    <row r="1182" spans="1:18" x14ac:dyDescent="0.3">
      <c r="A1182" t="s">
        <v>3224</v>
      </c>
      <c r="B1182">
        <f>MID(dane3[[#This Row],[PassengerId]],1,4)+0</f>
        <v>1250</v>
      </c>
      <c r="C1182" t="s">
        <v>19</v>
      </c>
      <c r="D1182" t="b">
        <v>0</v>
      </c>
      <c r="E1182" t="s">
        <v>3225</v>
      </c>
      <c r="F1182" t="str">
        <f>MID($E1182,1,1)</f>
        <v>F</v>
      </c>
      <c r="G1182" t="str">
        <f>IFERROR(MID($E1182,SEARCH("/",$E1182,SEARCH("/",$E1182)+1)+1,1),"")</f>
        <v>S</v>
      </c>
      <c r="H1182" t="s">
        <v>16</v>
      </c>
      <c r="I1182">
        <v>22</v>
      </c>
      <c r="J1182" t="b">
        <v>0</v>
      </c>
      <c r="K1182" s="7">
        <v>0</v>
      </c>
      <c r="L1182" s="7">
        <v>17</v>
      </c>
      <c r="M1182" s="7">
        <v>0</v>
      </c>
      <c r="N1182" s="7">
        <v>61</v>
      </c>
      <c r="O1182" s="7">
        <v>567</v>
      </c>
      <c r="P1182" s="7">
        <f>SUM(dane3[[#This Row],[RoomService]:[VRDeck]])</f>
        <v>645</v>
      </c>
      <c r="Q1182" t="s">
        <v>3226</v>
      </c>
      <c r="R1182" t="b">
        <v>0</v>
      </c>
    </row>
    <row r="1183" spans="1:18" x14ac:dyDescent="0.3">
      <c r="A1183" t="s">
        <v>843</v>
      </c>
      <c r="B1183">
        <f>MID(dane3[[#This Row],[PassengerId]],1,4)+0</f>
        <v>334</v>
      </c>
      <c r="C1183" t="s">
        <v>53</v>
      </c>
      <c r="D1183" t="b">
        <v>0</v>
      </c>
      <c r="E1183" t="s">
        <v>844</v>
      </c>
      <c r="F1183" t="str">
        <f>MID($E1183,1,1)</f>
        <v>F</v>
      </c>
      <c r="G1183" t="str">
        <f>IFERROR(MID($E1183,SEARCH("/",$E1183,SEARCH("/",$E1183)+1)+1,1),"")</f>
        <v>S</v>
      </c>
      <c r="H1183" t="s">
        <v>16</v>
      </c>
      <c r="I1183">
        <v>29</v>
      </c>
      <c r="J1183" t="b">
        <v>0</v>
      </c>
      <c r="K1183" s="7">
        <v>5715</v>
      </c>
      <c r="L1183" s="7">
        <v>2</v>
      </c>
      <c r="M1183" s="7">
        <v>211</v>
      </c>
      <c r="N1183" s="7">
        <v>1476</v>
      </c>
      <c r="O1183" s="7">
        <v>0</v>
      </c>
      <c r="P1183" s="7">
        <f>SUM(dane3[[#This Row],[RoomService]:[VRDeck]])</f>
        <v>7404</v>
      </c>
      <c r="Q1183" t="s">
        <v>845</v>
      </c>
      <c r="R1183" t="b">
        <v>0</v>
      </c>
    </row>
    <row r="1184" spans="1:18" x14ac:dyDescent="0.3">
      <c r="A1184" t="s">
        <v>1063</v>
      </c>
      <c r="B1184">
        <f>MID(dane3[[#This Row],[PassengerId]],1,4)+0</f>
        <v>425</v>
      </c>
      <c r="C1184" t="s">
        <v>53</v>
      </c>
      <c r="D1184" t="b">
        <v>0</v>
      </c>
      <c r="E1184" t="s">
        <v>1064</v>
      </c>
      <c r="F1184" t="str">
        <f>MID($E1184,1,1)</f>
        <v>F</v>
      </c>
      <c r="G1184" t="str">
        <f>IFERROR(MID($E1184,SEARCH("/",$E1184,SEARCH("/",$E1184)+1)+1,1),"")</f>
        <v>P</v>
      </c>
      <c r="H1184" t="s">
        <v>16</v>
      </c>
      <c r="I1184">
        <v>37</v>
      </c>
      <c r="J1184" t="b">
        <v>0</v>
      </c>
      <c r="K1184" s="7">
        <v>1094</v>
      </c>
      <c r="L1184" s="7">
        <v>2</v>
      </c>
      <c r="M1184" s="7">
        <v>26</v>
      </c>
      <c r="N1184" s="7">
        <v>34</v>
      </c>
      <c r="O1184" s="7">
        <v>1</v>
      </c>
      <c r="P1184" s="7">
        <f>SUM(dane3[[#This Row],[RoomService]:[VRDeck]])</f>
        <v>1157</v>
      </c>
      <c r="Q1184" t="s">
        <v>1065</v>
      </c>
      <c r="R1184" t="b">
        <v>0</v>
      </c>
    </row>
    <row r="1185" spans="1:18" x14ac:dyDescent="0.3">
      <c r="A1185" t="s">
        <v>1728</v>
      </c>
      <c r="B1185">
        <f>MID(dane3[[#This Row],[PassengerId]],1,4)+0</f>
        <v>655</v>
      </c>
      <c r="C1185" t="s">
        <v>53</v>
      </c>
      <c r="D1185" t="b">
        <v>0</v>
      </c>
      <c r="E1185" t="s">
        <v>1729</v>
      </c>
      <c r="F1185" t="str">
        <f>MID($E1185,1,1)</f>
        <v>E</v>
      </c>
      <c r="G1185" t="str">
        <f>IFERROR(MID($E1185,SEARCH("/",$E1185,SEARCH("/",$E1185)+1)+1,1),"")</f>
        <v>P</v>
      </c>
      <c r="H1185" t="s">
        <v>16</v>
      </c>
      <c r="I1185">
        <v>37</v>
      </c>
      <c r="J1185" t="b">
        <v>0</v>
      </c>
      <c r="K1185" s="7">
        <v>237</v>
      </c>
      <c r="L1185" s="7">
        <v>2</v>
      </c>
      <c r="M1185" s="7">
        <v>708</v>
      </c>
      <c r="N1185" s="7">
        <v>0</v>
      </c>
      <c r="O1185" s="7">
        <v>0</v>
      </c>
      <c r="P1185" s="7">
        <f>SUM(dane3[[#This Row],[RoomService]:[VRDeck]])</f>
        <v>947</v>
      </c>
      <c r="Q1185" t="s">
        <v>1730</v>
      </c>
      <c r="R1185" t="b">
        <v>1</v>
      </c>
    </row>
    <row r="1186" spans="1:18" x14ac:dyDescent="0.3">
      <c r="A1186" t="s">
        <v>5361</v>
      </c>
      <c r="B1186">
        <f>MID(dane3[[#This Row],[PassengerId]],1,4)+0</f>
        <v>2099</v>
      </c>
      <c r="C1186" t="s">
        <v>53</v>
      </c>
      <c r="D1186" t="b">
        <v>0</v>
      </c>
      <c r="E1186" t="s">
        <v>5362</v>
      </c>
      <c r="F1186" t="str">
        <f>MID($E1186,1,1)</f>
        <v>D</v>
      </c>
      <c r="G1186" t="str">
        <f>IFERROR(MID($E1186,SEARCH("/",$E1186,SEARCH("/",$E1186)+1)+1,1),"")</f>
        <v>S</v>
      </c>
      <c r="H1186" t="s">
        <v>16</v>
      </c>
      <c r="I1186">
        <v>45</v>
      </c>
      <c r="J1186" t="b">
        <v>0</v>
      </c>
      <c r="K1186" s="7">
        <v>10</v>
      </c>
      <c r="L1186" s="7">
        <v>1095</v>
      </c>
      <c r="M1186" s="7">
        <v>1474</v>
      </c>
      <c r="N1186" s="7">
        <v>0</v>
      </c>
      <c r="O1186" s="7">
        <v>0</v>
      </c>
      <c r="P1186" s="7">
        <f>SUM(dane3[[#This Row],[RoomService]:[VRDeck]])</f>
        <v>2579</v>
      </c>
      <c r="Q1186" t="s">
        <v>5363</v>
      </c>
      <c r="R1186" t="b">
        <v>1</v>
      </c>
    </row>
    <row r="1187" spans="1:18" x14ac:dyDescent="0.3">
      <c r="A1187" t="s">
        <v>4599</v>
      </c>
      <c r="B1187">
        <f>MID(dane3[[#This Row],[PassengerId]],1,4)+0</f>
        <v>1792</v>
      </c>
      <c r="C1187" t="s">
        <v>53</v>
      </c>
      <c r="D1187" t="b">
        <v>0</v>
      </c>
      <c r="E1187" t="s">
        <v>4600</v>
      </c>
      <c r="F1187" t="str">
        <f>MID($E1187,1,1)</f>
        <v>F</v>
      </c>
      <c r="G1187" t="str">
        <f>IFERROR(MID($E1187,SEARCH("/",$E1187,SEARCH("/",$E1187)+1)+1,1),"")</f>
        <v>P</v>
      </c>
      <c r="H1187" t="s">
        <v>16</v>
      </c>
      <c r="I1187">
        <v>73</v>
      </c>
      <c r="J1187" t="b">
        <v>0</v>
      </c>
      <c r="K1187" s="7">
        <v>27</v>
      </c>
      <c r="L1187" s="7">
        <v>2</v>
      </c>
      <c r="M1187" s="7">
        <v>71</v>
      </c>
      <c r="N1187" s="7">
        <v>1208</v>
      </c>
      <c r="O1187" s="7">
        <v>0</v>
      </c>
      <c r="P1187" s="7">
        <f>SUM(dane3[[#This Row],[RoomService]:[VRDeck]])</f>
        <v>1308</v>
      </c>
      <c r="Q1187" t="s">
        <v>4601</v>
      </c>
      <c r="R1187" t="b">
        <v>0</v>
      </c>
    </row>
    <row r="1188" spans="1:18" x14ac:dyDescent="0.3">
      <c r="A1188" t="s">
        <v>3241</v>
      </c>
      <c r="B1188">
        <f>MID(dane3[[#This Row],[PassengerId]],1,4)+0</f>
        <v>1258</v>
      </c>
      <c r="C1188" t="s">
        <v>14</v>
      </c>
      <c r="D1188" t="b">
        <v>0</v>
      </c>
      <c r="E1188" t="s">
        <v>3242</v>
      </c>
      <c r="F1188" t="str">
        <f>MID($E1188,1,1)</f>
        <v>A</v>
      </c>
      <c r="G1188" t="str">
        <f>IFERROR(MID($E1188,SEARCH("/",$E1188,SEARCH("/",$E1188)+1)+1,1),"")</f>
        <v>P</v>
      </c>
      <c r="H1188" t="s">
        <v>46</v>
      </c>
      <c r="I1188">
        <v>30</v>
      </c>
      <c r="J1188" t="b">
        <v>0</v>
      </c>
      <c r="K1188" s="7">
        <v>0</v>
      </c>
      <c r="L1188" s="7">
        <v>3628</v>
      </c>
      <c r="M1188" s="7">
        <v>289</v>
      </c>
      <c r="N1188" s="7">
        <v>1737</v>
      </c>
      <c r="O1188" s="7">
        <v>4987</v>
      </c>
      <c r="P1188" s="7">
        <f>SUM(dane3[[#This Row],[RoomService]:[VRDeck]])</f>
        <v>10641</v>
      </c>
      <c r="Q1188" t="s">
        <v>3243</v>
      </c>
      <c r="R1188" t="b">
        <v>0</v>
      </c>
    </row>
    <row r="1189" spans="1:18" x14ac:dyDescent="0.3">
      <c r="A1189" t="s">
        <v>3244</v>
      </c>
      <c r="B1189">
        <f>MID(dane3[[#This Row],[PassengerId]],1,4)+0</f>
        <v>1259</v>
      </c>
      <c r="C1189" t="s">
        <v>19</v>
      </c>
      <c r="D1189" t="b">
        <v>0</v>
      </c>
      <c r="E1189" t="s">
        <v>3245</v>
      </c>
      <c r="F1189" t="str">
        <f>MID($E1189,1,1)</f>
        <v>F</v>
      </c>
      <c r="G1189" t="str">
        <f>IFERROR(MID($E1189,SEARCH("/",$E1189,SEARCH("/",$E1189)+1)+1,1),"")</f>
        <v>S</v>
      </c>
      <c r="H1189" t="s">
        <v>16</v>
      </c>
      <c r="I1189">
        <v>19</v>
      </c>
      <c r="J1189" t="b">
        <v>0</v>
      </c>
      <c r="K1189" s="7">
        <v>0</v>
      </c>
      <c r="L1189" s="7">
        <v>0</v>
      </c>
      <c r="M1189" s="7">
        <v>619</v>
      </c>
      <c r="N1189" s="7">
        <v>0</v>
      </c>
      <c r="O1189" s="7">
        <v>142</v>
      </c>
      <c r="P1189" s="7">
        <f>SUM(dane3[[#This Row],[RoomService]:[VRDeck]])</f>
        <v>761</v>
      </c>
      <c r="Q1189" t="s">
        <v>3246</v>
      </c>
      <c r="R1189" t="b">
        <v>0</v>
      </c>
    </row>
    <row r="1190" spans="1:18" x14ac:dyDescent="0.3">
      <c r="A1190" t="s">
        <v>3247</v>
      </c>
      <c r="B1190">
        <f>MID(dane3[[#This Row],[PassengerId]],1,4)+0</f>
        <v>1260</v>
      </c>
      <c r="C1190" t="s">
        <v>19</v>
      </c>
      <c r="D1190" t="b">
        <v>1</v>
      </c>
      <c r="E1190" t="s">
        <v>3248</v>
      </c>
      <c r="F1190" t="str">
        <f>MID($E1190,1,1)</f>
        <v>G</v>
      </c>
      <c r="G1190" t="str">
        <f>IFERROR(MID($E1190,SEARCH("/",$E1190,SEARCH("/",$E1190)+1)+1,1),"")</f>
        <v>P</v>
      </c>
      <c r="H1190" t="s">
        <v>32</v>
      </c>
      <c r="I1190">
        <v>22</v>
      </c>
      <c r="J1190" t="b">
        <v>0</v>
      </c>
      <c r="K1190" s="7">
        <v>0</v>
      </c>
      <c r="L1190" s="7">
        <v>0</v>
      </c>
      <c r="M1190" s="7">
        <v>0</v>
      </c>
      <c r="N1190" s="7">
        <v>0</v>
      </c>
      <c r="O1190" s="7">
        <v>0</v>
      </c>
      <c r="P1190" s="7">
        <f>SUM(dane3[[#This Row],[RoomService]:[VRDeck]])</f>
        <v>0</v>
      </c>
      <c r="Q1190" t="s">
        <v>3249</v>
      </c>
      <c r="R1190" t="b">
        <v>1</v>
      </c>
    </row>
    <row r="1191" spans="1:18" x14ac:dyDescent="0.3">
      <c r="A1191" t="s">
        <v>3250</v>
      </c>
      <c r="B1191">
        <f>MID(dane3[[#This Row],[PassengerId]],1,4)+0</f>
        <v>1261</v>
      </c>
      <c r="C1191" t="s">
        <v>14</v>
      </c>
      <c r="D1191" t="b">
        <v>0</v>
      </c>
      <c r="E1191" t="s">
        <v>3251</v>
      </c>
      <c r="F1191" t="str">
        <f>MID($E1191,1,1)</f>
        <v>C</v>
      </c>
      <c r="G1191" t="str">
        <f>IFERROR(MID($E1191,SEARCH("/",$E1191,SEARCH("/",$E1191)+1)+1,1),"")</f>
        <v>P</v>
      </c>
      <c r="H1191" t="s">
        <v>46</v>
      </c>
      <c r="I1191">
        <v>43</v>
      </c>
      <c r="J1191" t="b">
        <v>0</v>
      </c>
      <c r="K1191" s="7">
        <v>1365</v>
      </c>
      <c r="L1191" s="7">
        <v>3106</v>
      </c>
      <c r="M1191" s="7">
        <v>0</v>
      </c>
      <c r="N1191" s="7">
        <v>50</v>
      </c>
      <c r="O1191" s="7">
        <v>2313</v>
      </c>
      <c r="P1191" s="7">
        <f>SUM(dane3[[#This Row],[RoomService]:[VRDeck]])</f>
        <v>6834</v>
      </c>
      <c r="Q1191" t="s">
        <v>3252</v>
      </c>
      <c r="R1191" t="b">
        <v>0</v>
      </c>
    </row>
    <row r="1192" spans="1:18" x14ac:dyDescent="0.3">
      <c r="A1192" t="s">
        <v>7080</v>
      </c>
      <c r="B1192">
        <f>MID(dane3[[#This Row],[PassengerId]],1,4)+0</f>
        <v>2773</v>
      </c>
      <c r="C1192" t="s">
        <v>53</v>
      </c>
      <c r="D1192" t="b">
        <v>0</v>
      </c>
      <c r="E1192" t="s">
        <v>7081</v>
      </c>
      <c r="F1192" t="str">
        <f>MID($E1192,1,1)</f>
        <v>D</v>
      </c>
      <c r="G1192" t="str">
        <f>IFERROR(MID($E1192,SEARCH("/",$E1192,SEARCH("/",$E1192)+1)+1,1),"")</f>
        <v>S</v>
      </c>
      <c r="H1192" t="s">
        <v>16</v>
      </c>
      <c r="I1192">
        <v>25</v>
      </c>
      <c r="J1192" t="b">
        <v>0</v>
      </c>
      <c r="K1192" s="7">
        <v>314</v>
      </c>
      <c r="L1192" s="7">
        <v>2</v>
      </c>
      <c r="M1192" s="7">
        <v>648</v>
      </c>
      <c r="N1192" s="7">
        <v>92</v>
      </c>
      <c r="O1192" s="7">
        <v>0</v>
      </c>
      <c r="P1192" s="7">
        <f>SUM(dane3[[#This Row],[RoomService]:[VRDeck]])</f>
        <v>1056</v>
      </c>
      <c r="Q1192" t="s">
        <v>7082</v>
      </c>
      <c r="R1192" t="b">
        <v>0</v>
      </c>
    </row>
    <row r="1193" spans="1:18" x14ac:dyDescent="0.3">
      <c r="A1193" t="s">
        <v>3256</v>
      </c>
      <c r="B1193">
        <f>MID(dane3[[#This Row],[PassengerId]],1,4)+0</f>
        <v>1264</v>
      </c>
      <c r="C1193" t="s">
        <v>19</v>
      </c>
      <c r="D1193" t="b">
        <v>0</v>
      </c>
      <c r="E1193" t="s">
        <v>3257</v>
      </c>
      <c r="F1193" t="str">
        <f>MID($E1193,1,1)</f>
        <v>E</v>
      </c>
      <c r="G1193" t="str">
        <f>IFERROR(MID($E1193,SEARCH("/",$E1193,SEARCH("/",$E1193)+1)+1,1),"")</f>
        <v>P</v>
      </c>
      <c r="H1193" t="s">
        <v>16</v>
      </c>
      <c r="I1193">
        <v>51</v>
      </c>
      <c r="J1193" t="b">
        <v>0</v>
      </c>
      <c r="K1193" s="7">
        <v>0</v>
      </c>
      <c r="L1193" s="7">
        <v>1</v>
      </c>
      <c r="M1193" s="7">
        <v>0</v>
      </c>
      <c r="N1193" s="7">
        <v>51</v>
      </c>
      <c r="O1193" s="7">
        <v>945</v>
      </c>
      <c r="P1193" s="7">
        <f>SUM(dane3[[#This Row],[RoomService]:[VRDeck]])</f>
        <v>997</v>
      </c>
      <c r="Q1193" t="s">
        <v>3258</v>
      </c>
      <c r="R1193" t="b">
        <v>0</v>
      </c>
    </row>
    <row r="1194" spans="1:18" x14ac:dyDescent="0.3">
      <c r="A1194" t="s">
        <v>3259</v>
      </c>
      <c r="B1194">
        <f>MID(dane3[[#This Row],[PassengerId]],1,4)+0</f>
        <v>1267</v>
      </c>
      <c r="C1194" t="s">
        <v>19</v>
      </c>
      <c r="D1194" t="b">
        <v>1</v>
      </c>
      <c r="E1194" t="s">
        <v>3260</v>
      </c>
      <c r="F1194" t="str">
        <f>MID($E1194,1,1)</f>
        <v>G</v>
      </c>
      <c r="G1194" t="str">
        <f>IFERROR(MID($E1194,SEARCH("/",$E1194,SEARCH("/",$E1194)+1)+1,1),"")</f>
        <v>S</v>
      </c>
      <c r="H1194" t="s">
        <v>32</v>
      </c>
      <c r="I1194">
        <v>34</v>
      </c>
      <c r="J1194" t="b">
        <v>0</v>
      </c>
      <c r="K1194" s="7">
        <v>0</v>
      </c>
      <c r="L1194" s="7">
        <v>0</v>
      </c>
      <c r="M1194" s="7">
        <v>0</v>
      </c>
      <c r="N1194" s="7">
        <v>0</v>
      </c>
      <c r="O1194" s="7">
        <v>0</v>
      </c>
      <c r="P1194" s="7">
        <f>SUM(dane3[[#This Row],[RoomService]:[VRDeck]])</f>
        <v>0</v>
      </c>
      <c r="Q1194" t="s">
        <v>3261</v>
      </c>
      <c r="R1194" t="b">
        <v>1</v>
      </c>
    </row>
    <row r="1195" spans="1:18" x14ac:dyDescent="0.3">
      <c r="A1195" t="s">
        <v>7757</v>
      </c>
      <c r="B1195">
        <f>MID(dane3[[#This Row],[PassengerId]],1,4)+0</f>
        <v>3060</v>
      </c>
      <c r="C1195" t="s">
        <v>53</v>
      </c>
      <c r="D1195" t="b">
        <v>0</v>
      </c>
      <c r="E1195" t="s">
        <v>7758</v>
      </c>
      <c r="F1195" t="str">
        <f>MID($E1195,1,1)</f>
        <v>F</v>
      </c>
      <c r="G1195" t="str">
        <f>IFERROR(MID($E1195,SEARCH("/",$E1195,SEARCH("/",$E1195)+1)+1,1),"")</f>
        <v>S</v>
      </c>
      <c r="H1195" t="s">
        <v>16</v>
      </c>
      <c r="I1195">
        <v>13</v>
      </c>
      <c r="J1195" t="b">
        <v>0</v>
      </c>
      <c r="K1195" s="7">
        <v>760</v>
      </c>
      <c r="L1195" s="7">
        <v>2</v>
      </c>
      <c r="M1195" s="7">
        <v>2</v>
      </c>
      <c r="N1195" s="7">
        <v>0</v>
      </c>
      <c r="O1195" s="7">
        <v>0</v>
      </c>
      <c r="P1195" s="7">
        <f>SUM(dane3[[#This Row],[RoomService]:[VRDeck]])</f>
        <v>764</v>
      </c>
      <c r="Q1195" t="s">
        <v>7759</v>
      </c>
      <c r="R1195" t="b">
        <v>0</v>
      </c>
    </row>
    <row r="1196" spans="1:18" x14ac:dyDescent="0.3">
      <c r="A1196" t="s">
        <v>3265</v>
      </c>
      <c r="B1196">
        <f>MID(dane3[[#This Row],[PassengerId]],1,4)+0</f>
        <v>1271</v>
      </c>
      <c r="C1196" t="s">
        <v>19</v>
      </c>
      <c r="D1196" t="b">
        <v>1</v>
      </c>
      <c r="E1196" t="s">
        <v>3266</v>
      </c>
      <c r="F1196" t="str">
        <f>MID($E1196,1,1)</f>
        <v>G</v>
      </c>
      <c r="G1196" t="str">
        <f>IFERROR(MID($E1196,SEARCH("/",$E1196,SEARCH("/",$E1196)+1)+1,1),"")</f>
        <v>P</v>
      </c>
      <c r="H1196" t="s">
        <v>32</v>
      </c>
      <c r="I1196">
        <v>21</v>
      </c>
      <c r="J1196" t="b">
        <v>0</v>
      </c>
      <c r="K1196" s="7">
        <v>0</v>
      </c>
      <c r="L1196" s="7">
        <v>0</v>
      </c>
      <c r="M1196" s="7">
        <v>0</v>
      </c>
      <c r="N1196" s="7">
        <v>0</v>
      </c>
      <c r="O1196" s="7">
        <v>0</v>
      </c>
      <c r="P1196" s="7">
        <f>SUM(dane3[[#This Row],[RoomService]:[VRDeck]])</f>
        <v>0</v>
      </c>
      <c r="Q1196" t="s">
        <v>3267</v>
      </c>
      <c r="R1196" t="b">
        <v>0</v>
      </c>
    </row>
    <row r="1197" spans="1:18" x14ac:dyDescent="0.3">
      <c r="A1197" t="s">
        <v>3268</v>
      </c>
      <c r="B1197">
        <f>MID(dane3[[#This Row],[PassengerId]],1,4)+0</f>
        <v>1273</v>
      </c>
      <c r="C1197" t="s">
        <v>19</v>
      </c>
      <c r="D1197" t="b">
        <v>0</v>
      </c>
      <c r="E1197" t="s">
        <v>3269</v>
      </c>
      <c r="F1197" t="str">
        <f>MID($E1197,1,1)</f>
        <v>F</v>
      </c>
      <c r="G1197" t="str">
        <f>IFERROR(MID($E1197,SEARCH("/",$E1197,SEARCH("/",$E1197)+1)+1,1),"")</f>
        <v>S</v>
      </c>
      <c r="H1197" t="s">
        <v>16</v>
      </c>
      <c r="I1197">
        <v>23</v>
      </c>
      <c r="J1197" t="b">
        <v>0</v>
      </c>
      <c r="K1197" s="7">
        <v>0</v>
      </c>
      <c r="L1197" s="7">
        <v>0</v>
      </c>
      <c r="M1197" s="7">
        <v>0</v>
      </c>
      <c r="N1197" s="7">
        <v>759</v>
      </c>
      <c r="O1197" s="7">
        <v>0</v>
      </c>
      <c r="P1197" s="7">
        <f>SUM(dane3[[#This Row],[RoomService]:[VRDeck]])</f>
        <v>759</v>
      </c>
      <c r="Q1197" t="s">
        <v>3270</v>
      </c>
      <c r="R1197" t="b">
        <v>0</v>
      </c>
    </row>
    <row r="1198" spans="1:18" x14ac:dyDescent="0.3">
      <c r="A1198" t="s">
        <v>3271</v>
      </c>
      <c r="B1198">
        <f>MID(dane3[[#This Row],[PassengerId]],1,4)+0</f>
        <v>1274</v>
      </c>
      <c r="C1198" t="s">
        <v>19</v>
      </c>
      <c r="D1198" t="b">
        <v>0</v>
      </c>
      <c r="E1198" t="s">
        <v>3272</v>
      </c>
      <c r="F1198" t="str">
        <f>MID($E1198,1,1)</f>
        <v>F</v>
      </c>
      <c r="G1198" t="str">
        <f>IFERROR(MID($E1198,SEARCH("/",$E1198,SEARCH("/",$E1198)+1)+1,1),"")</f>
        <v>P</v>
      </c>
      <c r="H1198" t="s">
        <v>46</v>
      </c>
      <c r="I1198">
        <v>38</v>
      </c>
      <c r="J1198" t="b">
        <v>0</v>
      </c>
      <c r="K1198" s="7">
        <v>0</v>
      </c>
      <c r="L1198" s="7">
        <v>0</v>
      </c>
      <c r="M1198" s="7">
        <v>591</v>
      </c>
      <c r="N1198" s="7">
        <v>40</v>
      </c>
      <c r="O1198" s="7">
        <v>173</v>
      </c>
      <c r="P1198" s="7">
        <f>SUM(dane3[[#This Row],[RoomService]:[VRDeck]])</f>
        <v>804</v>
      </c>
      <c r="Q1198" t="s">
        <v>3273</v>
      </c>
      <c r="R1198" t="b">
        <v>0</v>
      </c>
    </row>
    <row r="1199" spans="1:18" x14ac:dyDescent="0.3">
      <c r="A1199" t="s">
        <v>3274</v>
      </c>
      <c r="B1199">
        <f>MID(dane3[[#This Row],[PassengerId]],1,4)+0</f>
        <v>1278</v>
      </c>
      <c r="C1199" t="s">
        <v>19</v>
      </c>
      <c r="D1199" t="b">
        <v>1</v>
      </c>
      <c r="E1199" t="s">
        <v>3275</v>
      </c>
      <c r="F1199" t="str">
        <f>MID($E1199,1,1)</f>
        <v>G</v>
      </c>
      <c r="G1199" t="str">
        <f>IFERROR(MID($E1199,SEARCH("/",$E1199,SEARCH("/",$E1199)+1)+1,1),"")</f>
        <v>P</v>
      </c>
      <c r="H1199" t="s">
        <v>16</v>
      </c>
      <c r="I1199">
        <v>30</v>
      </c>
      <c r="J1199" t="b">
        <v>0</v>
      </c>
      <c r="K1199" s="7">
        <v>0</v>
      </c>
      <c r="L1199" s="7">
        <v>0</v>
      </c>
      <c r="M1199" s="7">
        <v>0</v>
      </c>
      <c r="N1199" s="7">
        <v>0</v>
      </c>
      <c r="O1199" s="7">
        <v>0</v>
      </c>
      <c r="P1199" s="7">
        <f>SUM(dane3[[#This Row],[RoomService]:[VRDeck]])</f>
        <v>0</v>
      </c>
      <c r="Q1199" t="s">
        <v>3276</v>
      </c>
      <c r="R1199" t="b">
        <v>0</v>
      </c>
    </row>
    <row r="1200" spans="1:18" x14ac:dyDescent="0.3">
      <c r="A1200" t="s">
        <v>3277</v>
      </c>
      <c r="B1200">
        <f>MID(dane3[[#This Row],[PassengerId]],1,4)+0</f>
        <v>1279</v>
      </c>
      <c r="C1200" t="s">
        <v>14</v>
      </c>
      <c r="D1200" t="b">
        <v>1</v>
      </c>
      <c r="E1200" t="s">
        <v>3278</v>
      </c>
      <c r="F1200" t="str">
        <f>MID($E1200,1,1)</f>
        <v>C</v>
      </c>
      <c r="G1200" t="str">
        <f>IFERROR(MID($E1200,SEARCH("/",$E1200,SEARCH("/",$E1200)+1)+1,1),"")</f>
        <v>P</v>
      </c>
      <c r="H1200" t="s">
        <v>46</v>
      </c>
      <c r="I1200">
        <v>31</v>
      </c>
      <c r="J1200" t="b">
        <v>0</v>
      </c>
      <c r="K1200" s="7">
        <v>0</v>
      </c>
      <c r="L1200" s="7">
        <v>0</v>
      </c>
      <c r="M1200" s="7">
        <v>0</v>
      </c>
      <c r="N1200" s="7">
        <v>0</v>
      </c>
      <c r="O1200" s="7">
        <v>0</v>
      </c>
      <c r="P1200" s="7">
        <f>SUM(dane3[[#This Row],[RoomService]:[VRDeck]])</f>
        <v>0</v>
      </c>
      <c r="Q1200" t="s">
        <v>3279</v>
      </c>
      <c r="R1200" t="b">
        <v>1</v>
      </c>
    </row>
    <row r="1201" spans="1:18" x14ac:dyDescent="0.3">
      <c r="A1201" t="s">
        <v>3280</v>
      </c>
      <c r="B1201">
        <f>MID(dane3[[#This Row],[PassengerId]],1,4)+0</f>
        <v>1280</v>
      </c>
      <c r="C1201" t="s">
        <v>19</v>
      </c>
      <c r="D1201" t="b">
        <v>0</v>
      </c>
      <c r="E1201" t="s">
        <v>3281</v>
      </c>
      <c r="F1201" t="str">
        <f>MID($E1201,1,1)</f>
        <v>F</v>
      </c>
      <c r="G1201" t="str">
        <f>IFERROR(MID($E1201,SEARCH("/",$E1201,SEARCH("/",$E1201)+1)+1,1),"")</f>
        <v>P</v>
      </c>
      <c r="H1201" t="s">
        <v>32</v>
      </c>
      <c r="I1201">
        <v>44</v>
      </c>
      <c r="J1201" t="b">
        <v>0</v>
      </c>
      <c r="K1201" s="7">
        <v>0</v>
      </c>
      <c r="L1201" s="7">
        <v>178</v>
      </c>
      <c r="M1201" s="7">
        <v>482</v>
      </c>
      <c r="N1201" s="7">
        <v>0</v>
      </c>
      <c r="O1201" s="7">
        <v>0</v>
      </c>
      <c r="P1201" s="7">
        <f>SUM(dane3[[#This Row],[RoomService]:[VRDeck]])</f>
        <v>660</v>
      </c>
      <c r="Q1201" t="s">
        <v>3282</v>
      </c>
      <c r="R1201" t="b">
        <v>1</v>
      </c>
    </row>
    <row r="1202" spans="1:18" x14ac:dyDescent="0.3">
      <c r="A1202" t="s">
        <v>3283</v>
      </c>
      <c r="B1202">
        <f>MID(dane3[[#This Row],[PassengerId]],1,4)+0</f>
        <v>1281</v>
      </c>
      <c r="C1202" t="s">
        <v>19</v>
      </c>
      <c r="D1202" t="b">
        <v>1</v>
      </c>
      <c r="E1202" t="s">
        <v>3284</v>
      </c>
      <c r="F1202" t="str">
        <f>MID($E1202,1,1)</f>
        <v>G</v>
      </c>
      <c r="G1202" t="str">
        <f>IFERROR(MID($E1202,SEARCH("/",$E1202,SEARCH("/",$E1202)+1)+1,1),"")</f>
        <v>S</v>
      </c>
      <c r="H1202" t="s">
        <v>16</v>
      </c>
      <c r="I1202">
        <v>14</v>
      </c>
      <c r="J1202" t="b">
        <v>0</v>
      </c>
      <c r="K1202" s="7">
        <v>0</v>
      </c>
      <c r="L1202" s="7">
        <v>0</v>
      </c>
      <c r="M1202" s="7">
        <v>0</v>
      </c>
      <c r="N1202" s="7">
        <v>0</v>
      </c>
      <c r="O1202" s="7">
        <v>0</v>
      </c>
      <c r="P1202" s="7">
        <f>SUM(dane3[[#This Row],[RoomService]:[VRDeck]])</f>
        <v>0</v>
      </c>
      <c r="Q1202" t="s">
        <v>3285</v>
      </c>
      <c r="R1202" t="b">
        <v>0</v>
      </c>
    </row>
    <row r="1203" spans="1:18" x14ac:dyDescent="0.3">
      <c r="A1203" t="s">
        <v>3286</v>
      </c>
      <c r="B1203">
        <f>MID(dane3[[#This Row],[PassengerId]],1,4)+0</f>
        <v>1282</v>
      </c>
      <c r="C1203" t="s">
        <v>19</v>
      </c>
      <c r="D1203" t="b">
        <v>1</v>
      </c>
      <c r="E1203" t="s">
        <v>3287</v>
      </c>
      <c r="F1203" t="str">
        <f>MID($E1203,1,1)</f>
        <v>G</v>
      </c>
      <c r="G1203" t="str">
        <f>IFERROR(MID($E1203,SEARCH("/",$E1203,SEARCH("/",$E1203)+1)+1,1),"")</f>
        <v>P</v>
      </c>
      <c r="H1203" t="s">
        <v>32</v>
      </c>
      <c r="I1203">
        <v>18</v>
      </c>
      <c r="J1203" t="b">
        <v>0</v>
      </c>
      <c r="K1203" s="7">
        <v>0</v>
      </c>
      <c r="L1203" s="7">
        <v>0</v>
      </c>
      <c r="M1203" s="7">
        <v>0</v>
      </c>
      <c r="N1203" s="7">
        <v>0</v>
      </c>
      <c r="O1203" s="7">
        <v>0</v>
      </c>
      <c r="P1203" s="7">
        <f>SUM(dane3[[#This Row],[RoomService]:[VRDeck]])</f>
        <v>0</v>
      </c>
      <c r="Q1203" t="s">
        <v>3288</v>
      </c>
      <c r="R1203" t="b">
        <v>0</v>
      </c>
    </row>
    <row r="1204" spans="1:18" x14ac:dyDescent="0.3">
      <c r="A1204" t="s">
        <v>3289</v>
      </c>
      <c r="B1204">
        <f>MID(dane3[[#This Row],[PassengerId]],1,4)+0</f>
        <v>1283</v>
      </c>
      <c r="C1204" t="s">
        <v>19</v>
      </c>
      <c r="D1204" t="b">
        <v>0</v>
      </c>
      <c r="E1204" t="s">
        <v>3290</v>
      </c>
      <c r="F1204" t="str">
        <f>MID($E1204,1,1)</f>
        <v>G</v>
      </c>
      <c r="G1204" t="str">
        <f>IFERROR(MID($E1204,SEARCH("/",$E1204,SEARCH("/",$E1204)+1)+1,1),"")</f>
        <v>S</v>
      </c>
      <c r="H1204" t="s">
        <v>16</v>
      </c>
      <c r="I1204">
        <v>19</v>
      </c>
      <c r="J1204" t="b">
        <v>0</v>
      </c>
      <c r="K1204" s="7">
        <v>6</v>
      </c>
      <c r="L1204" s="7">
        <v>0</v>
      </c>
      <c r="M1204" s="7">
        <v>1</v>
      </c>
      <c r="N1204" s="7">
        <v>714</v>
      </c>
      <c r="O1204" s="7">
        <v>0</v>
      </c>
      <c r="P1204" s="7">
        <f>SUM(dane3[[#This Row],[RoomService]:[VRDeck]])</f>
        <v>721</v>
      </c>
      <c r="Q1204" t="s">
        <v>3291</v>
      </c>
      <c r="R1204" t="b">
        <v>0</v>
      </c>
    </row>
    <row r="1205" spans="1:18" x14ac:dyDescent="0.3">
      <c r="A1205" t="s">
        <v>8471</v>
      </c>
      <c r="B1205">
        <f>MID(dane3[[#This Row],[PassengerId]],1,4)+0</f>
        <v>3332</v>
      </c>
      <c r="C1205" t="s">
        <v>53</v>
      </c>
      <c r="D1205" t="b">
        <v>0</v>
      </c>
      <c r="E1205" t="s">
        <v>8472</v>
      </c>
      <c r="F1205" t="str">
        <f>MID($E1205,1,1)</f>
        <v>D</v>
      </c>
      <c r="G1205" t="str">
        <f>IFERROR(MID($E1205,SEARCH("/",$E1205,SEARCH("/",$E1205)+1)+1,1),"")</f>
        <v>S</v>
      </c>
      <c r="H1205" t="s">
        <v>46</v>
      </c>
      <c r="I1205">
        <v>48</v>
      </c>
      <c r="J1205" t="b">
        <v>0</v>
      </c>
      <c r="K1205" s="7">
        <v>824</v>
      </c>
      <c r="L1205" s="7">
        <v>2</v>
      </c>
      <c r="M1205" s="7">
        <v>830</v>
      </c>
      <c r="N1205" s="7">
        <v>298</v>
      </c>
      <c r="O1205" s="7">
        <v>0</v>
      </c>
      <c r="P1205" s="7">
        <f>SUM(dane3[[#This Row],[RoomService]:[VRDeck]])</f>
        <v>1954</v>
      </c>
      <c r="Q1205" t="s">
        <v>8473</v>
      </c>
      <c r="R1205" t="b">
        <v>0</v>
      </c>
    </row>
    <row r="1206" spans="1:18" x14ac:dyDescent="0.3">
      <c r="A1206" t="s">
        <v>3295</v>
      </c>
      <c r="B1206">
        <f>MID(dane3[[#This Row],[PassengerId]],1,4)+0</f>
        <v>1285</v>
      </c>
      <c r="C1206" t="s">
        <v>19</v>
      </c>
      <c r="D1206" t="b">
        <v>0</v>
      </c>
      <c r="E1206" t="s">
        <v>3296</v>
      </c>
      <c r="F1206" t="str">
        <f>MID($E1206,1,1)</f>
        <v>F</v>
      </c>
      <c r="G1206" t="str">
        <f>IFERROR(MID($E1206,SEARCH("/",$E1206,SEARCH("/",$E1206)+1)+1,1),"")</f>
        <v>P</v>
      </c>
      <c r="H1206" t="s">
        <v>46</v>
      </c>
      <c r="I1206">
        <v>36</v>
      </c>
      <c r="J1206" t="b">
        <v>0</v>
      </c>
      <c r="K1206" s="7">
        <v>286</v>
      </c>
      <c r="L1206" s="7">
        <v>415</v>
      </c>
      <c r="M1206" s="7">
        <v>16</v>
      </c>
      <c r="N1206" s="7">
        <v>0</v>
      </c>
      <c r="O1206" s="7">
        <v>0</v>
      </c>
      <c r="P1206" s="7">
        <f>SUM(dane3[[#This Row],[RoomService]:[VRDeck]])</f>
        <v>717</v>
      </c>
      <c r="Q1206" t="s">
        <v>3297</v>
      </c>
      <c r="R1206" t="b">
        <v>0</v>
      </c>
    </row>
    <row r="1207" spans="1:18" x14ac:dyDescent="0.3">
      <c r="A1207" t="s">
        <v>20159</v>
      </c>
      <c r="B1207">
        <f>MID(dane3[[#This Row],[PassengerId]],1,4)+0</f>
        <v>7884</v>
      </c>
      <c r="C1207" t="s">
        <v>53</v>
      </c>
      <c r="D1207" t="b">
        <v>0</v>
      </c>
      <c r="E1207" t="s">
        <v>20160</v>
      </c>
      <c r="F1207" t="str">
        <f>MID($E1207,1,1)</f>
        <v>E</v>
      </c>
      <c r="G1207" t="str">
        <f>IFERROR(MID($E1207,SEARCH("/",$E1207,SEARCH("/",$E1207)+1)+1,1),"")</f>
        <v>P</v>
      </c>
      <c r="H1207" t="s">
        <v>16</v>
      </c>
      <c r="I1207">
        <v>23</v>
      </c>
      <c r="J1207" t="b">
        <v>0</v>
      </c>
      <c r="K1207" s="7">
        <v>1610</v>
      </c>
      <c r="L1207" s="7">
        <v>2</v>
      </c>
      <c r="M1207" s="7">
        <v>465</v>
      </c>
      <c r="N1207" s="7">
        <v>0</v>
      </c>
      <c r="O1207" s="7">
        <v>0</v>
      </c>
      <c r="P1207" s="7">
        <f>SUM(dane3[[#This Row],[RoomService]:[VRDeck]])</f>
        <v>2077</v>
      </c>
      <c r="Q1207" t="s">
        <v>20161</v>
      </c>
      <c r="R1207" t="b">
        <v>0</v>
      </c>
    </row>
    <row r="1208" spans="1:18" x14ac:dyDescent="0.3">
      <c r="A1208" t="s">
        <v>22260</v>
      </c>
      <c r="B1208">
        <f>MID(dane3[[#This Row],[PassengerId]],1,4)+0</f>
        <v>8704</v>
      </c>
      <c r="C1208" t="s">
        <v>53</v>
      </c>
      <c r="D1208" t="b">
        <v>0</v>
      </c>
      <c r="E1208" t="s">
        <v>22261</v>
      </c>
      <c r="F1208" t="str">
        <f>MID($E1208,1,1)</f>
        <v>D</v>
      </c>
      <c r="G1208" t="str">
        <f>IFERROR(MID($E1208,SEARCH("/",$E1208,SEARCH("/",$E1208)+1)+1,1),"")</f>
        <v>S</v>
      </c>
      <c r="H1208" t="s">
        <v>16</v>
      </c>
      <c r="I1208">
        <v>29</v>
      </c>
      <c r="J1208" t="b">
        <v>0</v>
      </c>
      <c r="K1208" s="7">
        <v>2239</v>
      </c>
      <c r="L1208" s="7">
        <v>0</v>
      </c>
      <c r="M1208" s="7">
        <v>146</v>
      </c>
      <c r="N1208" s="7">
        <v>0</v>
      </c>
      <c r="O1208" s="7">
        <v>0</v>
      </c>
      <c r="P1208" s="7">
        <f>SUM(dane3[[#This Row],[RoomService]:[VRDeck]])</f>
        <v>2385</v>
      </c>
      <c r="Q1208" t="s">
        <v>22262</v>
      </c>
      <c r="R1208" t="b">
        <v>0</v>
      </c>
    </row>
    <row r="1209" spans="1:18" x14ac:dyDescent="0.3">
      <c r="A1209" t="s">
        <v>22346</v>
      </c>
      <c r="B1209">
        <f>MID(dane3[[#This Row],[PassengerId]],1,4)+0</f>
        <v>8736</v>
      </c>
      <c r="C1209" t="s">
        <v>53</v>
      </c>
      <c r="D1209" t="b">
        <v>0</v>
      </c>
      <c r="E1209" t="s">
        <v>22344</v>
      </c>
      <c r="F1209" t="str">
        <f>MID($E1209,1,1)</f>
        <v>F</v>
      </c>
      <c r="G1209" t="str">
        <f>IFERROR(MID($E1209,SEARCH("/",$E1209,SEARCH("/",$E1209)+1)+1,1),"")</f>
        <v>P</v>
      </c>
      <c r="H1209" t="s">
        <v>16</v>
      </c>
      <c r="I1209">
        <v>20</v>
      </c>
      <c r="J1209" t="b">
        <v>0</v>
      </c>
      <c r="K1209" s="7">
        <v>0</v>
      </c>
      <c r="L1209" s="7">
        <v>2</v>
      </c>
      <c r="M1209" s="7">
        <v>289</v>
      </c>
      <c r="N1209" s="7">
        <v>976</v>
      </c>
      <c r="O1209" s="7">
        <v>0</v>
      </c>
      <c r="P1209" s="7">
        <f>SUM(dane3[[#This Row],[RoomService]:[VRDeck]])</f>
        <v>1267</v>
      </c>
      <c r="Q1209" t="s">
        <v>22347</v>
      </c>
      <c r="R1209" t="b">
        <v>1</v>
      </c>
    </row>
    <row r="1210" spans="1:18" x14ac:dyDescent="0.3">
      <c r="A1210" t="s">
        <v>22920</v>
      </c>
      <c r="B1210">
        <f>MID(dane3[[#This Row],[PassengerId]],1,4)+0</f>
        <v>8966</v>
      </c>
      <c r="C1210" t="s">
        <v>53</v>
      </c>
      <c r="D1210" t="b">
        <v>0</v>
      </c>
      <c r="E1210" t="s">
        <v>22921</v>
      </c>
      <c r="F1210" t="str">
        <f>MID($E1210,1,1)</f>
        <v>F</v>
      </c>
      <c r="G1210" t="str">
        <f>IFERROR(MID($E1210,SEARCH("/",$E1210,SEARCH("/",$E1210)+1)+1,1),"")</f>
        <v>S</v>
      </c>
      <c r="H1210" t="s">
        <v>16</v>
      </c>
      <c r="I1210">
        <v>52</v>
      </c>
      <c r="J1210" t="b">
        <v>0</v>
      </c>
      <c r="K1210" s="7">
        <v>1231</v>
      </c>
      <c r="L1210" s="7">
        <v>2</v>
      </c>
      <c r="M1210" s="7">
        <v>8</v>
      </c>
      <c r="N1210" s="7">
        <v>0</v>
      </c>
      <c r="O1210" s="7">
        <v>0</v>
      </c>
      <c r="P1210" s="7">
        <f>SUM(dane3[[#This Row],[RoomService]:[VRDeck]])</f>
        <v>1241</v>
      </c>
      <c r="Q1210" t="s">
        <v>22922</v>
      </c>
      <c r="R1210" t="b">
        <v>0</v>
      </c>
    </row>
    <row r="1211" spans="1:18" x14ac:dyDescent="0.3">
      <c r="A1211" t="s">
        <v>3307</v>
      </c>
      <c r="B1211">
        <f>MID(dane3[[#This Row],[PassengerId]],1,4)+0</f>
        <v>1288</v>
      </c>
      <c r="C1211" t="s">
        <v>19</v>
      </c>
      <c r="D1211" t="b">
        <v>0</v>
      </c>
      <c r="E1211" t="s">
        <v>3308</v>
      </c>
      <c r="F1211" t="str">
        <f>MID($E1211,1,1)</f>
        <v>G</v>
      </c>
      <c r="G1211" t="str">
        <f>IFERROR(MID($E1211,SEARCH("/",$E1211,SEARCH("/",$E1211)+1)+1,1),"")</f>
        <v>P</v>
      </c>
      <c r="H1211" t="s">
        <v>16</v>
      </c>
      <c r="I1211">
        <v>24</v>
      </c>
      <c r="J1211" t="b">
        <v>0</v>
      </c>
      <c r="K1211" s="7">
        <v>621</v>
      </c>
      <c r="L1211" s="7">
        <v>0</v>
      </c>
      <c r="M1211" s="7">
        <v>0</v>
      </c>
      <c r="N1211" s="7">
        <v>0</v>
      </c>
      <c r="O1211" s="7">
        <v>0</v>
      </c>
      <c r="P1211" s="7">
        <f>SUM(dane3[[#This Row],[RoomService]:[VRDeck]])</f>
        <v>621</v>
      </c>
      <c r="Q1211" t="s">
        <v>3309</v>
      </c>
      <c r="R1211" t="b">
        <v>0</v>
      </c>
    </row>
    <row r="1212" spans="1:18" x14ac:dyDescent="0.3">
      <c r="A1212" t="s">
        <v>3310</v>
      </c>
      <c r="B1212">
        <f>MID(dane3[[#This Row],[PassengerId]],1,4)+0</f>
        <v>1289</v>
      </c>
      <c r="C1212" t="s">
        <v>19</v>
      </c>
      <c r="D1212" t="b">
        <v>0</v>
      </c>
      <c r="E1212" t="s">
        <v>3311</v>
      </c>
      <c r="F1212" t="str">
        <f>MID($E1212,1,1)</f>
        <v>G</v>
      </c>
      <c r="G1212" t="str">
        <f>IFERROR(MID($E1212,SEARCH("/",$E1212,SEARCH("/",$E1212)+1)+1,1),"")</f>
        <v>S</v>
      </c>
      <c r="H1212" t="s">
        <v>16</v>
      </c>
      <c r="I1212">
        <v>8</v>
      </c>
      <c r="J1212" t="b">
        <v>0</v>
      </c>
      <c r="K1212" s="7">
        <v>0</v>
      </c>
      <c r="L1212" s="7">
        <v>0</v>
      </c>
      <c r="M1212" s="7">
        <v>0</v>
      </c>
      <c r="N1212" s="7">
        <v>0</v>
      </c>
      <c r="O1212" s="7">
        <v>0</v>
      </c>
      <c r="P1212" s="7">
        <f>SUM(dane3[[#This Row],[RoomService]:[VRDeck]])</f>
        <v>0</v>
      </c>
      <c r="Q1212" t="s">
        <v>3312</v>
      </c>
      <c r="R1212" t="b">
        <v>0</v>
      </c>
    </row>
    <row r="1213" spans="1:18" x14ac:dyDescent="0.3">
      <c r="A1213" t="s">
        <v>3313</v>
      </c>
      <c r="B1213">
        <f>MID(dane3[[#This Row],[PassengerId]],1,4)+0</f>
        <v>1289</v>
      </c>
      <c r="C1213" t="s">
        <v>19</v>
      </c>
      <c r="D1213" t="b">
        <v>0</v>
      </c>
      <c r="E1213" t="s">
        <v>3311</v>
      </c>
      <c r="F1213" t="str">
        <f>MID($E1213,1,1)</f>
        <v>G</v>
      </c>
      <c r="G1213" t="str">
        <f>IFERROR(MID($E1213,SEARCH("/",$E1213,SEARCH("/",$E1213)+1)+1,1),"")</f>
        <v>S</v>
      </c>
      <c r="H1213" t="s">
        <v>16</v>
      </c>
      <c r="I1213">
        <v>18</v>
      </c>
      <c r="J1213" t="b">
        <v>0</v>
      </c>
      <c r="K1213" s="7">
        <v>789</v>
      </c>
      <c r="L1213" s="7">
        <v>0</v>
      </c>
      <c r="M1213" s="7">
        <v>2</v>
      </c>
      <c r="N1213" s="7">
        <v>0</v>
      </c>
      <c r="O1213" s="7">
        <v>19</v>
      </c>
      <c r="P1213" s="7">
        <f>SUM(dane3[[#This Row],[RoomService]:[VRDeck]])</f>
        <v>810</v>
      </c>
      <c r="Q1213" t="s">
        <v>3314</v>
      </c>
      <c r="R1213" t="b">
        <v>0</v>
      </c>
    </row>
    <row r="1214" spans="1:18" x14ac:dyDescent="0.3">
      <c r="A1214" t="s">
        <v>534</v>
      </c>
      <c r="B1214">
        <f>MID(dane3[[#This Row],[PassengerId]],1,4)+0</f>
        <v>211</v>
      </c>
      <c r="C1214" t="s">
        <v>53</v>
      </c>
      <c r="D1214" t="b">
        <v>0</v>
      </c>
      <c r="E1214" t="s">
        <v>535</v>
      </c>
      <c r="F1214" t="str">
        <f>MID($E1214,1,1)</f>
        <v>F</v>
      </c>
      <c r="G1214" t="str">
        <f>IFERROR(MID($E1214,SEARCH("/",$E1214,SEARCH("/",$E1214)+1)+1,1),"")</f>
        <v>P</v>
      </c>
      <c r="H1214" t="s">
        <v>16</v>
      </c>
      <c r="I1214">
        <v>29</v>
      </c>
      <c r="J1214" t="b">
        <v>0</v>
      </c>
      <c r="K1214" s="7">
        <v>902</v>
      </c>
      <c r="L1214" s="7">
        <v>1</v>
      </c>
      <c r="M1214" s="7">
        <v>137</v>
      </c>
      <c r="N1214" s="7">
        <v>0</v>
      </c>
      <c r="O1214" s="7">
        <v>0</v>
      </c>
      <c r="P1214" s="7">
        <f>SUM(dane3[[#This Row],[RoomService]:[VRDeck]])</f>
        <v>1040</v>
      </c>
      <c r="Q1214" t="s">
        <v>536</v>
      </c>
      <c r="R1214" t="b">
        <v>1</v>
      </c>
    </row>
    <row r="1215" spans="1:18" x14ac:dyDescent="0.3">
      <c r="A1215" t="s">
        <v>3318</v>
      </c>
      <c r="B1215">
        <f>MID(dane3[[#This Row],[PassengerId]],1,4)+0</f>
        <v>1292</v>
      </c>
      <c r="C1215" t="s">
        <v>14</v>
      </c>
      <c r="D1215" t="b">
        <v>0</v>
      </c>
      <c r="E1215" t="s">
        <v>3319</v>
      </c>
      <c r="F1215" t="str">
        <f>MID($E1215,1,1)</f>
        <v>B</v>
      </c>
      <c r="G1215" t="str">
        <f>IFERROR(MID($E1215,SEARCH("/",$E1215,SEARCH("/",$E1215)+1)+1,1),"")</f>
        <v>S</v>
      </c>
      <c r="H1215" t="s">
        <v>46</v>
      </c>
      <c r="I1215">
        <v>31</v>
      </c>
      <c r="J1215" t="b">
        <v>1</v>
      </c>
      <c r="K1215" s="7">
        <v>0</v>
      </c>
      <c r="L1215" s="7">
        <v>27723</v>
      </c>
      <c r="M1215" s="7">
        <v>3</v>
      </c>
      <c r="N1215" s="7">
        <v>202</v>
      </c>
      <c r="O1215" s="7">
        <v>3146</v>
      </c>
      <c r="P1215" s="7">
        <f>SUM(dane3[[#This Row],[RoomService]:[VRDeck]])</f>
        <v>31074</v>
      </c>
      <c r="Q1215" t="s">
        <v>3320</v>
      </c>
      <c r="R1215" t="b">
        <v>1</v>
      </c>
    </row>
    <row r="1216" spans="1:18" x14ac:dyDescent="0.3">
      <c r="A1216" t="s">
        <v>3321</v>
      </c>
      <c r="B1216">
        <f>MID(dane3[[#This Row],[PassengerId]],1,4)+0</f>
        <v>1292</v>
      </c>
      <c r="C1216" t="s">
        <v>14</v>
      </c>
      <c r="D1216" t="b">
        <v>0</v>
      </c>
      <c r="E1216" t="s">
        <v>3319</v>
      </c>
      <c r="F1216" t="str">
        <f>MID($E1216,1,1)</f>
        <v>B</v>
      </c>
      <c r="G1216" t="str">
        <f>IFERROR(MID($E1216,SEARCH("/",$E1216,SEARCH("/",$E1216)+1)+1,1),"")</f>
        <v>S</v>
      </c>
      <c r="H1216" t="s">
        <v>16</v>
      </c>
      <c r="I1216">
        <v>43</v>
      </c>
      <c r="J1216" t="b">
        <v>0</v>
      </c>
      <c r="K1216" s="7">
        <v>105</v>
      </c>
      <c r="L1216" s="7">
        <v>368</v>
      </c>
      <c r="M1216" s="7">
        <v>268</v>
      </c>
      <c r="N1216" s="7">
        <v>842</v>
      </c>
      <c r="O1216" s="7">
        <v>13</v>
      </c>
      <c r="P1216" s="7">
        <f>SUM(dane3[[#This Row],[RoomService]:[VRDeck]])</f>
        <v>1596</v>
      </c>
      <c r="Q1216" t="s">
        <v>3322</v>
      </c>
      <c r="R1216" t="b">
        <v>1</v>
      </c>
    </row>
    <row r="1217" spans="1:18" x14ac:dyDescent="0.3">
      <c r="A1217" t="s">
        <v>3323</v>
      </c>
      <c r="B1217">
        <f>MID(dane3[[#This Row],[PassengerId]],1,4)+0</f>
        <v>1293</v>
      </c>
      <c r="C1217" t="s">
        <v>19</v>
      </c>
      <c r="D1217" t="b">
        <v>0</v>
      </c>
      <c r="E1217" t="s">
        <v>3324</v>
      </c>
      <c r="F1217" t="str">
        <f>MID($E1217,1,1)</f>
        <v>F</v>
      </c>
      <c r="G1217" t="str">
        <f>IFERROR(MID($E1217,SEARCH("/",$E1217,SEARCH("/",$E1217)+1)+1,1),"")</f>
        <v>P</v>
      </c>
      <c r="H1217" t="s">
        <v>16</v>
      </c>
      <c r="I1217">
        <v>20</v>
      </c>
      <c r="J1217" t="b">
        <v>0</v>
      </c>
      <c r="K1217" s="7">
        <v>213</v>
      </c>
      <c r="L1217" s="7">
        <v>0</v>
      </c>
      <c r="M1217" s="7">
        <v>0</v>
      </c>
      <c r="N1217" s="7">
        <v>0</v>
      </c>
      <c r="O1217" s="7">
        <v>584</v>
      </c>
      <c r="P1217" s="7">
        <f>SUM(dane3[[#This Row],[RoomService]:[VRDeck]])</f>
        <v>797</v>
      </c>
      <c r="Q1217" t="s">
        <v>3325</v>
      </c>
      <c r="R1217" t="b">
        <v>0</v>
      </c>
    </row>
    <row r="1218" spans="1:18" x14ac:dyDescent="0.3">
      <c r="A1218" t="s">
        <v>3326</v>
      </c>
      <c r="B1218">
        <f>MID(dane3[[#This Row],[PassengerId]],1,4)+0</f>
        <v>1294</v>
      </c>
      <c r="C1218" t="s">
        <v>14</v>
      </c>
      <c r="D1218" t="b">
        <v>1</v>
      </c>
      <c r="E1218" t="s">
        <v>3327</v>
      </c>
      <c r="F1218" t="str">
        <f>MID($E1218,1,1)</f>
        <v>A</v>
      </c>
      <c r="G1218" t="str">
        <f>IFERROR(MID($E1218,SEARCH("/",$E1218,SEARCH("/",$E1218)+1)+1,1),"")</f>
        <v>S</v>
      </c>
      <c r="H1218" t="s">
        <v>16</v>
      </c>
      <c r="I1218">
        <v>28</v>
      </c>
      <c r="J1218" t="b">
        <v>0</v>
      </c>
      <c r="K1218" s="7">
        <v>0</v>
      </c>
      <c r="L1218" s="7">
        <v>0</v>
      </c>
      <c r="M1218" s="7">
        <v>0</v>
      </c>
      <c r="N1218" s="7">
        <v>0</v>
      </c>
      <c r="O1218" s="7">
        <v>0</v>
      </c>
      <c r="P1218" s="7">
        <f>SUM(dane3[[#This Row],[RoomService]:[VRDeck]])</f>
        <v>0</v>
      </c>
      <c r="Q1218" t="s">
        <v>3328</v>
      </c>
      <c r="R1218" t="b">
        <v>1</v>
      </c>
    </row>
    <row r="1219" spans="1:18" x14ac:dyDescent="0.3">
      <c r="A1219" t="s">
        <v>3329</v>
      </c>
      <c r="B1219">
        <f>MID(dane3[[#This Row],[PassengerId]],1,4)+0</f>
        <v>1294</v>
      </c>
      <c r="C1219" t="s">
        <v>14</v>
      </c>
      <c r="D1219" t="b">
        <v>1</v>
      </c>
      <c r="E1219" t="s">
        <v>3327</v>
      </c>
      <c r="F1219" t="str">
        <f>MID($E1219,1,1)</f>
        <v>A</v>
      </c>
      <c r="G1219" t="str">
        <f>IFERROR(MID($E1219,SEARCH("/",$E1219,SEARCH("/",$E1219)+1)+1,1),"")</f>
        <v>S</v>
      </c>
      <c r="H1219" t="s">
        <v>32</v>
      </c>
      <c r="I1219">
        <v>30</v>
      </c>
      <c r="J1219" t="b">
        <v>0</v>
      </c>
      <c r="K1219" s="7">
        <v>0</v>
      </c>
      <c r="L1219" s="7">
        <v>0</v>
      </c>
      <c r="M1219" s="7">
        <v>0</v>
      </c>
      <c r="N1219" s="7">
        <v>0</v>
      </c>
      <c r="O1219" s="7">
        <v>0</v>
      </c>
      <c r="P1219" s="7">
        <f>SUM(dane3[[#This Row],[RoomService]:[VRDeck]])</f>
        <v>0</v>
      </c>
      <c r="Q1219" t="s">
        <v>3330</v>
      </c>
      <c r="R1219" t="b">
        <v>1</v>
      </c>
    </row>
    <row r="1220" spans="1:18" x14ac:dyDescent="0.3">
      <c r="A1220" t="s">
        <v>3331</v>
      </c>
      <c r="B1220">
        <f>MID(dane3[[#This Row],[PassengerId]],1,4)+0</f>
        <v>1294</v>
      </c>
      <c r="C1220" t="s">
        <v>14</v>
      </c>
      <c r="D1220" t="b">
        <v>0</v>
      </c>
      <c r="E1220" t="s">
        <v>3327</v>
      </c>
      <c r="F1220" t="str">
        <f>MID($E1220,1,1)</f>
        <v>A</v>
      </c>
      <c r="G1220" t="str">
        <f>IFERROR(MID($E1220,SEARCH("/",$E1220,SEARCH("/",$E1220)+1)+1,1),"")</f>
        <v>S</v>
      </c>
      <c r="H1220" t="s">
        <v>16</v>
      </c>
      <c r="I1220">
        <v>28</v>
      </c>
      <c r="J1220" t="b">
        <v>1</v>
      </c>
      <c r="K1220" s="7">
        <v>0</v>
      </c>
      <c r="L1220" s="7">
        <v>0</v>
      </c>
      <c r="M1220" s="7">
        <v>0</v>
      </c>
      <c r="N1220" s="7">
        <v>0</v>
      </c>
      <c r="O1220" s="7">
        <v>0</v>
      </c>
      <c r="P1220" s="7">
        <f>SUM(dane3[[#This Row],[RoomService]:[VRDeck]])</f>
        <v>0</v>
      </c>
      <c r="Q1220" t="s">
        <v>3332</v>
      </c>
      <c r="R1220" t="b">
        <v>0</v>
      </c>
    </row>
    <row r="1221" spans="1:18" x14ac:dyDescent="0.3">
      <c r="A1221" t="s">
        <v>3333</v>
      </c>
      <c r="B1221">
        <f>MID(dane3[[#This Row],[PassengerId]],1,4)+0</f>
        <v>1295</v>
      </c>
      <c r="C1221" t="s">
        <v>19</v>
      </c>
      <c r="D1221" t="b">
        <v>0</v>
      </c>
      <c r="E1221" t="s">
        <v>39</v>
      </c>
      <c r="F1221" t="s">
        <v>23764</v>
      </c>
      <c r="G1221" t="str">
        <f>IFERROR(MID($E1221,SEARCH("/",$E1221,SEARCH("/",$E1221)+1)+1,1),"")</f>
        <v/>
      </c>
      <c r="H1221" t="s">
        <v>16</v>
      </c>
      <c r="I1221">
        <v>19</v>
      </c>
      <c r="J1221" t="b">
        <v>0</v>
      </c>
      <c r="K1221" s="7">
        <v>68</v>
      </c>
      <c r="L1221" s="7">
        <v>0</v>
      </c>
      <c r="M1221" s="7">
        <v>0</v>
      </c>
      <c r="N1221" s="7">
        <v>719</v>
      </c>
      <c r="O1221" s="7">
        <v>0</v>
      </c>
      <c r="P1221" s="7">
        <f>SUM(dane3[[#This Row],[RoomService]:[VRDeck]])</f>
        <v>787</v>
      </c>
      <c r="Q1221" t="s">
        <v>3334</v>
      </c>
      <c r="R1221" t="b">
        <v>0</v>
      </c>
    </row>
    <row r="1222" spans="1:18" x14ac:dyDescent="0.3">
      <c r="A1222" t="s">
        <v>3335</v>
      </c>
      <c r="B1222">
        <f>MID(dane3[[#This Row],[PassengerId]],1,4)+0</f>
        <v>1299</v>
      </c>
      <c r="C1222" t="s">
        <v>19</v>
      </c>
      <c r="D1222" t="b">
        <v>0</v>
      </c>
      <c r="E1222" t="s">
        <v>3336</v>
      </c>
      <c r="F1222" t="str">
        <f>MID($E1222,1,1)</f>
        <v>F</v>
      </c>
      <c r="G1222" t="str">
        <f>IFERROR(MID($E1222,SEARCH("/",$E1222,SEARCH("/",$E1222)+1)+1,1),"")</f>
        <v>S</v>
      </c>
      <c r="H1222" t="s">
        <v>16</v>
      </c>
      <c r="I1222">
        <v>22</v>
      </c>
      <c r="J1222" t="b">
        <v>0</v>
      </c>
      <c r="K1222" s="7">
        <v>0</v>
      </c>
      <c r="L1222" s="7">
        <v>0</v>
      </c>
      <c r="M1222" s="7">
        <v>675</v>
      </c>
      <c r="N1222" s="7">
        <v>5</v>
      </c>
      <c r="O1222" s="7">
        <v>0</v>
      </c>
      <c r="P1222" s="7">
        <f>SUM(dane3[[#This Row],[RoomService]:[VRDeck]])</f>
        <v>680</v>
      </c>
      <c r="Q1222" t="s">
        <v>3337</v>
      </c>
      <c r="R1222" t="b">
        <v>1</v>
      </c>
    </row>
    <row r="1223" spans="1:18" x14ac:dyDescent="0.3">
      <c r="A1223" t="s">
        <v>3338</v>
      </c>
      <c r="B1223">
        <f>MID(dane3[[#This Row],[PassengerId]],1,4)+0</f>
        <v>1300</v>
      </c>
      <c r="C1223" t="s">
        <v>19</v>
      </c>
      <c r="D1223" t="b">
        <v>0</v>
      </c>
      <c r="E1223" t="s">
        <v>3339</v>
      </c>
      <c r="F1223" t="str">
        <f>MID($E1223,1,1)</f>
        <v>F</v>
      </c>
      <c r="G1223" t="str">
        <f>IFERROR(MID($E1223,SEARCH("/",$E1223,SEARCH("/",$E1223)+1)+1,1),"")</f>
        <v>S</v>
      </c>
      <c r="H1223" t="s">
        <v>46</v>
      </c>
      <c r="I1223">
        <v>27</v>
      </c>
      <c r="J1223" t="b">
        <v>0</v>
      </c>
      <c r="K1223" s="7">
        <v>1</v>
      </c>
      <c r="L1223" s="7">
        <v>299</v>
      </c>
      <c r="M1223" s="7">
        <v>1</v>
      </c>
      <c r="N1223" s="7">
        <v>380</v>
      </c>
      <c r="O1223" s="7">
        <v>13</v>
      </c>
      <c r="P1223" s="7">
        <f>SUM(dane3[[#This Row],[RoomService]:[VRDeck]])</f>
        <v>694</v>
      </c>
      <c r="Q1223" t="s">
        <v>3340</v>
      </c>
      <c r="R1223" t="b">
        <v>0</v>
      </c>
    </row>
    <row r="1224" spans="1:18" x14ac:dyDescent="0.3">
      <c r="A1224" t="s">
        <v>3253</v>
      </c>
      <c r="B1224">
        <f>MID(dane3[[#This Row],[PassengerId]],1,4)+0</f>
        <v>1263</v>
      </c>
      <c r="C1224" t="s">
        <v>53</v>
      </c>
      <c r="D1224" t="b">
        <v>0</v>
      </c>
      <c r="E1224" t="s">
        <v>3254</v>
      </c>
      <c r="F1224" t="str">
        <f>MID($E1224,1,1)</f>
        <v>F</v>
      </c>
      <c r="G1224" t="str">
        <f>IFERROR(MID($E1224,SEARCH("/",$E1224,SEARCH("/",$E1224)+1)+1,1),"")</f>
        <v>S</v>
      </c>
      <c r="H1224" t="s">
        <v>16</v>
      </c>
      <c r="I1224">
        <v>25</v>
      </c>
      <c r="J1224" t="b">
        <v>0</v>
      </c>
      <c r="K1224" s="7">
        <v>1084</v>
      </c>
      <c r="L1224" s="7">
        <v>1</v>
      </c>
      <c r="M1224" s="7">
        <v>66</v>
      </c>
      <c r="N1224" s="7">
        <v>0</v>
      </c>
      <c r="O1224" s="7">
        <v>5</v>
      </c>
      <c r="P1224" s="7">
        <f>SUM(dane3[[#This Row],[RoomService]:[VRDeck]])</f>
        <v>1156</v>
      </c>
      <c r="Q1224" t="s">
        <v>3255</v>
      </c>
      <c r="R1224" t="b">
        <v>0</v>
      </c>
    </row>
    <row r="1225" spans="1:18" x14ac:dyDescent="0.3">
      <c r="A1225" t="s">
        <v>3344</v>
      </c>
      <c r="B1225">
        <f>MID(dane3[[#This Row],[PassengerId]],1,4)+0</f>
        <v>1304</v>
      </c>
      <c r="C1225" t="s">
        <v>19</v>
      </c>
      <c r="D1225" t="b">
        <v>1</v>
      </c>
      <c r="E1225" t="s">
        <v>3345</v>
      </c>
      <c r="F1225" t="str">
        <f>MID($E1225,1,1)</f>
        <v>E</v>
      </c>
      <c r="G1225" t="str">
        <f>IFERROR(MID($E1225,SEARCH("/",$E1225,SEARCH("/",$E1225)+1)+1,1),"")</f>
        <v>P</v>
      </c>
      <c r="H1225" t="s">
        <v>46</v>
      </c>
      <c r="I1225">
        <v>2</v>
      </c>
      <c r="J1225" t="b">
        <v>0</v>
      </c>
      <c r="K1225" s="7">
        <v>0</v>
      </c>
      <c r="L1225" s="7">
        <v>0</v>
      </c>
      <c r="M1225" s="7">
        <v>0</v>
      </c>
      <c r="N1225" s="7">
        <v>0</v>
      </c>
      <c r="O1225" s="7">
        <v>0</v>
      </c>
      <c r="P1225" s="7">
        <f>SUM(dane3[[#This Row],[RoomService]:[VRDeck]])</f>
        <v>0</v>
      </c>
      <c r="Q1225" t="s">
        <v>3346</v>
      </c>
      <c r="R1225" t="b">
        <v>1</v>
      </c>
    </row>
    <row r="1226" spans="1:18" x14ac:dyDescent="0.3">
      <c r="A1226" t="s">
        <v>3347</v>
      </c>
      <c r="B1226">
        <f>MID(dane3[[#This Row],[PassengerId]],1,4)+0</f>
        <v>1304</v>
      </c>
      <c r="C1226" t="s">
        <v>19</v>
      </c>
      <c r="D1226" t="b">
        <v>0</v>
      </c>
      <c r="E1226" t="s">
        <v>3345</v>
      </c>
      <c r="F1226" t="str">
        <f>MID($E1226,1,1)</f>
        <v>E</v>
      </c>
      <c r="G1226" t="str">
        <f>IFERROR(MID($E1226,SEARCH("/",$E1226,SEARCH("/",$E1226)+1)+1,1),"")</f>
        <v>P</v>
      </c>
      <c r="H1226" t="s">
        <v>16</v>
      </c>
      <c r="I1226">
        <v>4</v>
      </c>
      <c r="J1226" t="b">
        <v>0</v>
      </c>
      <c r="K1226" s="7">
        <v>0</v>
      </c>
      <c r="L1226" s="7">
        <v>0</v>
      </c>
      <c r="M1226" s="7">
        <v>0</v>
      </c>
      <c r="N1226" s="7">
        <v>0</v>
      </c>
      <c r="O1226" s="7">
        <v>0</v>
      </c>
      <c r="P1226" s="7">
        <f>SUM(dane3[[#This Row],[RoomService]:[VRDeck]])</f>
        <v>0</v>
      </c>
      <c r="Q1226" t="s">
        <v>3348</v>
      </c>
      <c r="R1226" t="b">
        <v>0</v>
      </c>
    </row>
    <row r="1227" spans="1:18" x14ac:dyDescent="0.3">
      <c r="A1227" t="s">
        <v>3349</v>
      </c>
      <c r="B1227">
        <f>MID(dane3[[#This Row],[PassengerId]],1,4)+0</f>
        <v>1304</v>
      </c>
      <c r="C1227" t="s">
        <v>19</v>
      </c>
      <c r="D1227" t="b">
        <v>0</v>
      </c>
      <c r="E1227" t="s">
        <v>3345</v>
      </c>
      <c r="F1227" t="str">
        <f>MID($E1227,1,1)</f>
        <v>E</v>
      </c>
      <c r="G1227" t="str">
        <f>IFERROR(MID($E1227,SEARCH("/",$E1227,SEARCH("/",$E1227)+1)+1,1),"")</f>
        <v>P</v>
      </c>
      <c r="H1227" t="s">
        <v>16</v>
      </c>
      <c r="I1227">
        <v>10</v>
      </c>
      <c r="J1227" t="b">
        <v>0</v>
      </c>
      <c r="K1227" s="7">
        <v>0</v>
      </c>
      <c r="L1227" s="7">
        <v>0</v>
      </c>
      <c r="M1227" s="7">
        <v>0</v>
      </c>
      <c r="N1227" s="7">
        <v>0</v>
      </c>
      <c r="O1227" s="7">
        <v>0</v>
      </c>
      <c r="P1227" s="7">
        <f>SUM(dane3[[#This Row],[RoomService]:[VRDeck]])</f>
        <v>0</v>
      </c>
      <c r="Q1227" t="s">
        <v>3350</v>
      </c>
      <c r="R1227" t="b">
        <v>0</v>
      </c>
    </row>
    <row r="1228" spans="1:18" x14ac:dyDescent="0.3">
      <c r="A1228" t="s">
        <v>3351</v>
      </c>
      <c r="B1228">
        <f>MID(dane3[[#This Row],[PassengerId]],1,4)+0</f>
        <v>1304</v>
      </c>
      <c r="C1228" t="s">
        <v>19</v>
      </c>
      <c r="D1228" t="b">
        <v>0</v>
      </c>
      <c r="E1228" t="s">
        <v>3345</v>
      </c>
      <c r="F1228" t="str">
        <f>MID($E1228,1,1)</f>
        <v>E</v>
      </c>
      <c r="G1228" t="str">
        <f>IFERROR(MID($E1228,SEARCH("/",$E1228,SEARCH("/",$E1228)+1)+1,1),"")</f>
        <v>P</v>
      </c>
      <c r="H1228" t="s">
        <v>16</v>
      </c>
      <c r="I1228">
        <v>9</v>
      </c>
      <c r="J1228" t="b">
        <v>0</v>
      </c>
      <c r="K1228" s="7">
        <v>0</v>
      </c>
      <c r="L1228" s="7">
        <v>0</v>
      </c>
      <c r="M1228" s="7">
        <v>0</v>
      </c>
      <c r="N1228" s="7">
        <v>0</v>
      </c>
      <c r="O1228" s="7">
        <v>0</v>
      </c>
      <c r="P1228" s="7">
        <f>SUM(dane3[[#This Row],[RoomService]:[VRDeck]])</f>
        <v>0</v>
      </c>
      <c r="Q1228" t="s">
        <v>3352</v>
      </c>
      <c r="R1228" t="b">
        <v>1</v>
      </c>
    </row>
    <row r="1229" spans="1:18" x14ac:dyDescent="0.3">
      <c r="A1229" t="s">
        <v>3353</v>
      </c>
      <c r="B1229">
        <f>MID(dane3[[#This Row],[PassengerId]],1,4)+0</f>
        <v>1304</v>
      </c>
      <c r="C1229" t="s">
        <v>19</v>
      </c>
      <c r="D1229" t="b">
        <v>1</v>
      </c>
      <c r="E1229" t="s">
        <v>3345</v>
      </c>
      <c r="F1229" t="str">
        <f>MID($E1229,1,1)</f>
        <v>E</v>
      </c>
      <c r="G1229" t="str">
        <f>IFERROR(MID($E1229,SEARCH("/",$E1229,SEARCH("/",$E1229)+1)+1,1),"")</f>
        <v>P</v>
      </c>
      <c r="H1229" t="s">
        <v>16</v>
      </c>
      <c r="I1229">
        <v>37</v>
      </c>
      <c r="J1229" t="b">
        <v>0</v>
      </c>
      <c r="K1229" s="7">
        <v>0</v>
      </c>
      <c r="L1229" s="7">
        <v>0</v>
      </c>
      <c r="M1229" s="7">
        <v>0</v>
      </c>
      <c r="N1229" s="7">
        <v>0</v>
      </c>
      <c r="O1229" s="7">
        <v>0</v>
      </c>
      <c r="P1229" s="7">
        <f>SUM(dane3[[#This Row],[RoomService]:[VRDeck]])</f>
        <v>0</v>
      </c>
      <c r="Q1229" t="s">
        <v>3354</v>
      </c>
      <c r="R1229" t="b">
        <v>0</v>
      </c>
    </row>
    <row r="1230" spans="1:18" x14ac:dyDescent="0.3">
      <c r="A1230" t="s">
        <v>3355</v>
      </c>
      <c r="B1230">
        <f>MID(dane3[[#This Row],[PassengerId]],1,4)+0</f>
        <v>1304</v>
      </c>
      <c r="C1230" t="s">
        <v>19</v>
      </c>
      <c r="D1230" t="b">
        <v>0</v>
      </c>
      <c r="E1230" t="s">
        <v>3345</v>
      </c>
      <c r="F1230" t="str">
        <f>MID($E1230,1,1)</f>
        <v>E</v>
      </c>
      <c r="G1230" t="str">
        <f>IFERROR(MID($E1230,SEARCH("/",$E1230,SEARCH("/",$E1230)+1)+1,1),"")</f>
        <v>P</v>
      </c>
      <c r="H1230" t="s">
        <v>32</v>
      </c>
      <c r="I1230">
        <v>2</v>
      </c>
      <c r="J1230" t="b">
        <v>0</v>
      </c>
      <c r="K1230" s="7">
        <v>0</v>
      </c>
      <c r="L1230" s="7">
        <v>0</v>
      </c>
      <c r="M1230" s="7">
        <v>0</v>
      </c>
      <c r="N1230" s="7">
        <v>0</v>
      </c>
      <c r="O1230" s="7">
        <v>0</v>
      </c>
      <c r="P1230" s="7">
        <f>SUM(dane3[[#This Row],[RoomService]:[VRDeck]])</f>
        <v>0</v>
      </c>
      <c r="Q1230" t="s">
        <v>3356</v>
      </c>
      <c r="R1230" t="b">
        <v>1</v>
      </c>
    </row>
    <row r="1231" spans="1:18" x14ac:dyDescent="0.3">
      <c r="A1231" t="s">
        <v>3357</v>
      </c>
      <c r="B1231">
        <f>MID(dane3[[#This Row],[PassengerId]],1,4)+0</f>
        <v>1306</v>
      </c>
      <c r="C1231" t="s">
        <v>14</v>
      </c>
      <c r="D1231" t="b">
        <v>0</v>
      </c>
      <c r="E1231" t="s">
        <v>3358</v>
      </c>
      <c r="F1231" t="str">
        <f>MID($E1231,1,1)</f>
        <v>B</v>
      </c>
      <c r="G1231" t="str">
        <f>IFERROR(MID($E1231,SEARCH("/",$E1231,SEARCH("/",$E1231)+1)+1,1),"")</f>
        <v>S</v>
      </c>
      <c r="H1231" t="s">
        <v>16</v>
      </c>
      <c r="I1231">
        <v>44</v>
      </c>
      <c r="J1231" t="b">
        <v>0</v>
      </c>
      <c r="K1231" s="7">
        <v>0</v>
      </c>
      <c r="L1231" s="7">
        <v>3863</v>
      </c>
      <c r="M1231" s="7">
        <v>1</v>
      </c>
      <c r="N1231" s="7">
        <v>1010</v>
      </c>
      <c r="O1231" s="7">
        <v>514</v>
      </c>
      <c r="P1231" s="7">
        <f>SUM(dane3[[#This Row],[RoomService]:[VRDeck]])</f>
        <v>5388</v>
      </c>
      <c r="Q1231" t="s">
        <v>3359</v>
      </c>
      <c r="R1231" t="b">
        <v>1</v>
      </c>
    </row>
    <row r="1232" spans="1:18" x14ac:dyDescent="0.3">
      <c r="A1232" t="s">
        <v>3360</v>
      </c>
      <c r="B1232">
        <f>MID(dane3[[#This Row],[PassengerId]],1,4)+0</f>
        <v>1306</v>
      </c>
      <c r="C1232" t="s">
        <v>14</v>
      </c>
      <c r="D1232" t="b">
        <v>0</v>
      </c>
      <c r="E1232" t="s">
        <v>3358</v>
      </c>
      <c r="F1232" t="str">
        <f>MID($E1232,1,1)</f>
        <v>B</v>
      </c>
      <c r="G1232" t="str">
        <f>IFERROR(MID($E1232,SEARCH("/",$E1232,SEARCH("/",$E1232)+1)+1,1),"")</f>
        <v>S</v>
      </c>
      <c r="H1232" t="s">
        <v>46</v>
      </c>
      <c r="I1232">
        <v>11</v>
      </c>
      <c r="J1232" t="b">
        <v>0</v>
      </c>
      <c r="K1232" s="7">
        <v>0</v>
      </c>
      <c r="L1232" s="7">
        <v>0</v>
      </c>
      <c r="M1232" s="7">
        <v>0</v>
      </c>
      <c r="N1232" s="7">
        <v>0</v>
      </c>
      <c r="O1232" s="7">
        <v>0</v>
      </c>
      <c r="P1232" s="7">
        <f>SUM(dane3[[#This Row],[RoomService]:[VRDeck]])</f>
        <v>0</v>
      </c>
      <c r="Q1232" t="s">
        <v>3361</v>
      </c>
      <c r="R1232" t="b">
        <v>1</v>
      </c>
    </row>
    <row r="1233" spans="1:18" x14ac:dyDescent="0.3">
      <c r="A1233" t="s">
        <v>3362</v>
      </c>
      <c r="B1233">
        <f>MID(dane3[[#This Row],[PassengerId]],1,4)+0</f>
        <v>1307</v>
      </c>
      <c r="C1233" t="s">
        <v>19</v>
      </c>
      <c r="D1233" t="b">
        <v>1</v>
      </c>
      <c r="E1233" t="s">
        <v>3363</v>
      </c>
      <c r="F1233" t="str">
        <f>MID($E1233,1,1)</f>
        <v>G</v>
      </c>
      <c r="G1233" t="str">
        <f>IFERROR(MID($E1233,SEARCH("/",$E1233,SEARCH("/",$E1233)+1)+1,1),"")</f>
        <v>P</v>
      </c>
      <c r="H1233" t="s">
        <v>16</v>
      </c>
      <c r="I1233">
        <v>22</v>
      </c>
      <c r="J1233" t="b">
        <v>0</v>
      </c>
      <c r="K1233" s="7">
        <v>0</v>
      </c>
      <c r="L1233" s="7">
        <v>0</v>
      </c>
      <c r="M1233" s="7">
        <v>0</v>
      </c>
      <c r="N1233" s="7">
        <v>0</v>
      </c>
      <c r="O1233" s="7">
        <v>0</v>
      </c>
      <c r="P1233" s="7">
        <f>SUM(dane3[[#This Row],[RoomService]:[VRDeck]])</f>
        <v>0</v>
      </c>
      <c r="Q1233" t="s">
        <v>3364</v>
      </c>
      <c r="R1233" t="b">
        <v>0</v>
      </c>
    </row>
    <row r="1234" spans="1:18" x14ac:dyDescent="0.3">
      <c r="A1234" t="s">
        <v>3365</v>
      </c>
      <c r="B1234">
        <f>MID(dane3[[#This Row],[PassengerId]],1,4)+0</f>
        <v>1308</v>
      </c>
      <c r="C1234" t="s">
        <v>14</v>
      </c>
      <c r="D1234" t="b">
        <v>1</v>
      </c>
      <c r="E1234" t="s">
        <v>39</v>
      </c>
      <c r="F1234" t="s">
        <v>23759</v>
      </c>
      <c r="G1234" t="str">
        <f>IFERROR(MID($E1234,SEARCH("/",$E1234,SEARCH("/",$E1234)+1)+1,1),"")</f>
        <v/>
      </c>
      <c r="H1234" t="s">
        <v>46</v>
      </c>
      <c r="I1234">
        <v>40</v>
      </c>
      <c r="J1234" t="b">
        <v>0</v>
      </c>
      <c r="K1234" s="7">
        <v>0</v>
      </c>
      <c r="L1234" s="7">
        <v>0</v>
      </c>
      <c r="M1234" s="7">
        <v>0</v>
      </c>
      <c r="N1234" s="7">
        <v>0</v>
      </c>
      <c r="O1234" s="7">
        <v>0</v>
      </c>
      <c r="P1234" s="7">
        <f>SUM(dane3[[#This Row],[RoomService]:[VRDeck]])</f>
        <v>0</v>
      </c>
      <c r="Q1234" t="s">
        <v>3366</v>
      </c>
      <c r="R1234" t="b">
        <v>1</v>
      </c>
    </row>
    <row r="1235" spans="1:18" x14ac:dyDescent="0.3">
      <c r="A1235" t="s">
        <v>3367</v>
      </c>
      <c r="B1235">
        <f>MID(dane3[[#This Row],[PassengerId]],1,4)+0</f>
        <v>1308</v>
      </c>
      <c r="C1235" t="s">
        <v>14</v>
      </c>
      <c r="D1235" t="b">
        <v>0</v>
      </c>
      <c r="E1235" t="s">
        <v>3368</v>
      </c>
      <c r="F1235" t="str">
        <f>MID($E1235,1,1)</f>
        <v>E</v>
      </c>
      <c r="G1235" t="str">
        <f>IFERROR(MID($E1235,SEARCH("/",$E1235,SEARCH("/",$E1235)+1)+1,1),"")</f>
        <v>S</v>
      </c>
      <c r="H1235" t="s">
        <v>46</v>
      </c>
      <c r="I1235">
        <v>30</v>
      </c>
      <c r="J1235" t="b">
        <v>0</v>
      </c>
      <c r="K1235" s="7">
        <v>278</v>
      </c>
      <c r="L1235" s="7">
        <v>3300</v>
      </c>
      <c r="M1235" s="7">
        <v>0</v>
      </c>
      <c r="N1235" s="7">
        <v>8145</v>
      </c>
      <c r="O1235" s="7">
        <v>2519</v>
      </c>
      <c r="P1235" s="7">
        <f>SUM(dane3[[#This Row],[RoomService]:[VRDeck]])</f>
        <v>14242</v>
      </c>
      <c r="Q1235" t="s">
        <v>3369</v>
      </c>
      <c r="R1235" t="b">
        <v>0</v>
      </c>
    </row>
    <row r="1236" spans="1:18" x14ac:dyDescent="0.3">
      <c r="A1236" t="s">
        <v>3370</v>
      </c>
      <c r="B1236">
        <f>MID(dane3[[#This Row],[PassengerId]],1,4)+0</f>
        <v>1308</v>
      </c>
      <c r="C1236" t="s">
        <v>14</v>
      </c>
      <c r="D1236" t="b">
        <v>0</v>
      </c>
      <c r="E1236" t="s">
        <v>3368</v>
      </c>
      <c r="F1236" t="str">
        <f>MID($E1236,1,1)</f>
        <v>E</v>
      </c>
      <c r="G1236" t="str">
        <f>IFERROR(MID($E1236,SEARCH("/",$E1236,SEARCH("/",$E1236)+1)+1,1),"")</f>
        <v>S</v>
      </c>
      <c r="H1236" t="s">
        <v>46</v>
      </c>
      <c r="I1236">
        <v>37</v>
      </c>
      <c r="J1236" t="b">
        <v>0</v>
      </c>
      <c r="K1236" s="7">
        <v>0</v>
      </c>
      <c r="L1236" s="7">
        <v>439</v>
      </c>
      <c r="M1236" s="7">
        <v>0</v>
      </c>
      <c r="N1236" s="7">
        <v>3198</v>
      </c>
      <c r="O1236" s="7">
        <v>6</v>
      </c>
      <c r="P1236" s="7">
        <f>SUM(dane3[[#This Row],[RoomService]:[VRDeck]])</f>
        <v>3643</v>
      </c>
      <c r="Q1236" t="s">
        <v>3371</v>
      </c>
      <c r="R1236" t="b">
        <v>0</v>
      </c>
    </row>
    <row r="1237" spans="1:18" x14ac:dyDescent="0.3">
      <c r="A1237" t="s">
        <v>3372</v>
      </c>
      <c r="B1237">
        <f>MID(dane3[[#This Row],[PassengerId]],1,4)+0</f>
        <v>1308</v>
      </c>
      <c r="C1237" t="s">
        <v>14</v>
      </c>
      <c r="D1237" t="b">
        <v>1</v>
      </c>
      <c r="E1237" t="s">
        <v>3368</v>
      </c>
      <c r="F1237" t="str">
        <f>MID($E1237,1,1)</f>
        <v>E</v>
      </c>
      <c r="G1237" t="str">
        <f>IFERROR(MID($E1237,SEARCH("/",$E1237,SEARCH("/",$E1237)+1)+1,1),"")</f>
        <v>S</v>
      </c>
      <c r="H1237" t="s">
        <v>46</v>
      </c>
      <c r="I1237">
        <v>26</v>
      </c>
      <c r="J1237" t="b">
        <v>0</v>
      </c>
      <c r="K1237" s="7">
        <v>0</v>
      </c>
      <c r="L1237" s="7">
        <v>0</v>
      </c>
      <c r="M1237" s="7">
        <v>0</v>
      </c>
      <c r="N1237" s="7">
        <v>0</v>
      </c>
      <c r="O1237" s="7">
        <v>0</v>
      </c>
      <c r="P1237" s="7">
        <f>SUM(dane3[[#This Row],[RoomService]:[VRDeck]])</f>
        <v>0</v>
      </c>
      <c r="Q1237" t="s">
        <v>3373</v>
      </c>
      <c r="R1237" t="b">
        <v>1</v>
      </c>
    </row>
    <row r="1238" spans="1:18" x14ac:dyDescent="0.3">
      <c r="A1238" t="s">
        <v>3374</v>
      </c>
      <c r="B1238">
        <f>MID(dane3[[#This Row],[PassengerId]],1,4)+0</f>
        <v>1309</v>
      </c>
      <c r="C1238" t="s">
        <v>19</v>
      </c>
      <c r="D1238" t="b">
        <v>0</v>
      </c>
      <c r="E1238" t="s">
        <v>3375</v>
      </c>
      <c r="F1238" t="str">
        <f>MID($E1238,1,1)</f>
        <v>F</v>
      </c>
      <c r="G1238" t="str">
        <f>IFERROR(MID($E1238,SEARCH("/",$E1238,SEARCH("/",$E1238)+1)+1,1),"")</f>
        <v>P</v>
      </c>
      <c r="H1238" t="s">
        <v>16</v>
      </c>
      <c r="I1238">
        <v>19</v>
      </c>
      <c r="J1238" t="b">
        <v>0</v>
      </c>
      <c r="K1238" s="7">
        <v>0</v>
      </c>
      <c r="L1238" s="7">
        <v>4</v>
      </c>
      <c r="M1238" s="7">
        <v>109</v>
      </c>
      <c r="N1238" s="7">
        <v>0</v>
      </c>
      <c r="O1238" s="7">
        <v>671</v>
      </c>
      <c r="P1238" s="7">
        <f>SUM(dane3[[#This Row],[RoomService]:[VRDeck]])</f>
        <v>784</v>
      </c>
      <c r="Q1238" t="s">
        <v>3376</v>
      </c>
      <c r="R1238" t="b">
        <v>1</v>
      </c>
    </row>
    <row r="1239" spans="1:18" x14ac:dyDescent="0.3">
      <c r="A1239" t="s">
        <v>3377</v>
      </c>
      <c r="B1239">
        <f>MID(dane3[[#This Row],[PassengerId]],1,4)+0</f>
        <v>1310</v>
      </c>
      <c r="C1239" t="s">
        <v>14</v>
      </c>
      <c r="D1239" t="b">
        <v>0</v>
      </c>
      <c r="E1239" t="s">
        <v>3378</v>
      </c>
      <c r="F1239" t="str">
        <f>MID($E1239,1,1)</f>
        <v>C</v>
      </c>
      <c r="G1239" t="str">
        <f>IFERROR(MID($E1239,SEARCH("/",$E1239,SEARCH("/",$E1239)+1)+1,1),"")</f>
        <v>S</v>
      </c>
      <c r="H1239" t="s">
        <v>16</v>
      </c>
      <c r="I1239">
        <v>57</v>
      </c>
      <c r="J1239" t="b">
        <v>0</v>
      </c>
      <c r="K1239" s="7">
        <v>0</v>
      </c>
      <c r="L1239" s="7">
        <v>987</v>
      </c>
      <c r="M1239" s="7">
        <v>1</v>
      </c>
      <c r="N1239" s="7">
        <v>4948</v>
      </c>
      <c r="O1239" s="7">
        <v>53</v>
      </c>
      <c r="P1239" s="7">
        <f>SUM(dane3[[#This Row],[RoomService]:[VRDeck]])</f>
        <v>5989</v>
      </c>
      <c r="Q1239" t="s">
        <v>3379</v>
      </c>
      <c r="R1239" t="b">
        <v>0</v>
      </c>
    </row>
    <row r="1240" spans="1:18" x14ac:dyDescent="0.3">
      <c r="A1240" t="s">
        <v>3813</v>
      </c>
      <c r="B1240">
        <f>MID(dane3[[#This Row],[PassengerId]],1,4)+0</f>
        <v>1467</v>
      </c>
      <c r="C1240" t="s">
        <v>53</v>
      </c>
      <c r="D1240" t="b">
        <v>0</v>
      </c>
      <c r="E1240" t="s">
        <v>3814</v>
      </c>
      <c r="F1240" t="str">
        <f>MID($E1240,1,1)</f>
        <v>E</v>
      </c>
      <c r="G1240" t="str">
        <f>IFERROR(MID($E1240,SEARCH("/",$E1240,SEARCH("/",$E1240)+1)+1,1),"")</f>
        <v>S</v>
      </c>
      <c r="H1240" t="s">
        <v>16</v>
      </c>
      <c r="I1240">
        <v>21</v>
      </c>
      <c r="J1240" t="b">
        <v>0</v>
      </c>
      <c r="K1240" s="7">
        <v>894</v>
      </c>
      <c r="L1240" s="7">
        <v>1</v>
      </c>
      <c r="M1240" s="7">
        <v>0</v>
      </c>
      <c r="N1240" s="7">
        <v>61</v>
      </c>
      <c r="O1240" s="7">
        <v>26</v>
      </c>
      <c r="P1240" s="7">
        <f>SUM(dane3[[#This Row],[RoomService]:[VRDeck]])</f>
        <v>982</v>
      </c>
      <c r="Q1240" t="s">
        <v>3815</v>
      </c>
      <c r="R1240" t="b">
        <v>0</v>
      </c>
    </row>
    <row r="1241" spans="1:18" x14ac:dyDescent="0.3">
      <c r="A1241" t="s">
        <v>4407</v>
      </c>
      <c r="B1241">
        <f>MID(dane3[[#This Row],[PassengerId]],1,4)+0</f>
        <v>1712</v>
      </c>
      <c r="C1241" t="s">
        <v>53</v>
      </c>
      <c r="D1241" t="b">
        <v>0</v>
      </c>
      <c r="E1241" t="s">
        <v>4406</v>
      </c>
      <c r="F1241" t="str">
        <f>MID($E1241,1,1)</f>
        <v>F</v>
      </c>
      <c r="G1241" t="str">
        <f>IFERROR(MID($E1241,SEARCH("/",$E1241,SEARCH("/",$E1241)+1)+1,1),"")</f>
        <v>P</v>
      </c>
      <c r="H1241" t="s">
        <v>16</v>
      </c>
      <c r="I1241">
        <v>27</v>
      </c>
      <c r="J1241" t="b">
        <v>0</v>
      </c>
      <c r="K1241" s="7">
        <v>103</v>
      </c>
      <c r="L1241" s="7">
        <v>1</v>
      </c>
      <c r="M1241" s="7">
        <v>49</v>
      </c>
      <c r="N1241" s="7">
        <v>2421</v>
      </c>
      <c r="O1241" s="7">
        <v>24</v>
      </c>
      <c r="P1241" s="7">
        <f>SUM(dane3[[#This Row],[RoomService]:[VRDeck]])</f>
        <v>2598</v>
      </c>
      <c r="Q1241" t="s">
        <v>4408</v>
      </c>
      <c r="R1241" t="b">
        <v>0</v>
      </c>
    </row>
    <row r="1242" spans="1:18" x14ac:dyDescent="0.3">
      <c r="A1242" t="s">
        <v>6424</v>
      </c>
      <c r="B1242">
        <f>MID(dane3[[#This Row],[PassengerId]],1,4)+0</f>
        <v>2530</v>
      </c>
      <c r="C1242" t="s">
        <v>53</v>
      </c>
      <c r="D1242" t="b">
        <v>0</v>
      </c>
      <c r="E1242" t="s">
        <v>6425</v>
      </c>
      <c r="F1242" t="str">
        <f>MID($E1242,1,1)</f>
        <v>F</v>
      </c>
      <c r="G1242" t="str">
        <f>IFERROR(MID($E1242,SEARCH("/",$E1242,SEARCH("/",$E1242)+1)+1,1),"")</f>
        <v>S</v>
      </c>
      <c r="H1242" t="s">
        <v>16</v>
      </c>
      <c r="I1242">
        <v>25</v>
      </c>
      <c r="J1242" t="b">
        <v>0</v>
      </c>
      <c r="K1242" s="7">
        <v>1734</v>
      </c>
      <c r="L1242" s="7">
        <v>1</v>
      </c>
      <c r="M1242" s="7">
        <v>189</v>
      </c>
      <c r="N1242" s="7">
        <v>1</v>
      </c>
      <c r="O1242" s="7">
        <v>0</v>
      </c>
      <c r="P1242" s="7">
        <f>SUM(dane3[[#This Row],[RoomService]:[VRDeck]])</f>
        <v>1925</v>
      </c>
      <c r="Q1242" t="s">
        <v>6426</v>
      </c>
      <c r="R1242" t="b">
        <v>0</v>
      </c>
    </row>
    <row r="1243" spans="1:18" x14ac:dyDescent="0.3">
      <c r="A1243" t="s">
        <v>3388</v>
      </c>
      <c r="B1243">
        <f>MID(dane3[[#This Row],[PassengerId]],1,4)+0</f>
        <v>1312</v>
      </c>
      <c r="C1243" t="s">
        <v>19</v>
      </c>
      <c r="D1243" t="b">
        <v>1</v>
      </c>
      <c r="E1243" t="s">
        <v>3389</v>
      </c>
      <c r="F1243" t="str">
        <f>MID($E1243,1,1)</f>
        <v>G</v>
      </c>
      <c r="G1243" t="str">
        <f>IFERROR(MID($E1243,SEARCH("/",$E1243,SEARCH("/",$E1243)+1)+1,1),"")</f>
        <v>P</v>
      </c>
      <c r="H1243" t="s">
        <v>46</v>
      </c>
      <c r="I1243">
        <v>21</v>
      </c>
      <c r="J1243" t="b">
        <v>0</v>
      </c>
      <c r="K1243" s="7">
        <v>0</v>
      </c>
      <c r="L1243" s="7">
        <v>0</v>
      </c>
      <c r="M1243" s="7">
        <v>0</v>
      </c>
      <c r="N1243" s="7">
        <v>0</v>
      </c>
      <c r="O1243" s="7">
        <v>0</v>
      </c>
      <c r="P1243" s="7">
        <f>SUM(dane3[[#This Row],[RoomService]:[VRDeck]])</f>
        <v>0</v>
      </c>
      <c r="Q1243" t="s">
        <v>3390</v>
      </c>
      <c r="R1243" t="b">
        <v>1</v>
      </c>
    </row>
    <row r="1244" spans="1:18" x14ac:dyDescent="0.3">
      <c r="A1244" t="s">
        <v>3391</v>
      </c>
      <c r="B1244">
        <f>MID(dane3[[#This Row],[PassengerId]],1,4)+0</f>
        <v>1316</v>
      </c>
      <c r="C1244" t="s">
        <v>14</v>
      </c>
      <c r="D1244" t="b">
        <v>1</v>
      </c>
      <c r="E1244" t="s">
        <v>3392</v>
      </c>
      <c r="F1244" t="str">
        <f>MID($E1244,1,1)</f>
        <v>E</v>
      </c>
      <c r="G1244" t="str">
        <f>IFERROR(MID($E1244,SEARCH("/",$E1244,SEARCH("/",$E1244)+1)+1,1),"")</f>
        <v>S</v>
      </c>
      <c r="H1244" t="s">
        <v>16</v>
      </c>
      <c r="I1244">
        <v>28</v>
      </c>
      <c r="J1244" t="b">
        <v>0</v>
      </c>
      <c r="K1244" s="7">
        <v>0</v>
      </c>
      <c r="L1244" s="7">
        <v>0</v>
      </c>
      <c r="M1244" s="7">
        <v>0</v>
      </c>
      <c r="N1244" s="7">
        <v>0</v>
      </c>
      <c r="O1244" s="7">
        <v>0</v>
      </c>
      <c r="P1244" s="7">
        <f>SUM(dane3[[#This Row],[RoomService]:[VRDeck]])</f>
        <v>0</v>
      </c>
      <c r="Q1244" t="s">
        <v>3393</v>
      </c>
      <c r="R1244" t="b">
        <v>1</v>
      </c>
    </row>
    <row r="1245" spans="1:18" x14ac:dyDescent="0.3">
      <c r="A1245" t="s">
        <v>3394</v>
      </c>
      <c r="B1245">
        <f>MID(dane3[[#This Row],[PassengerId]],1,4)+0</f>
        <v>1316</v>
      </c>
      <c r="C1245" t="s">
        <v>14</v>
      </c>
      <c r="D1245" t="b">
        <v>0</v>
      </c>
      <c r="E1245" t="s">
        <v>3392</v>
      </c>
      <c r="F1245" t="str">
        <f>MID($E1245,1,1)</f>
        <v>E</v>
      </c>
      <c r="G1245" t="str">
        <f>IFERROR(MID($E1245,SEARCH("/",$E1245,SEARCH("/",$E1245)+1)+1,1),"")</f>
        <v>S</v>
      </c>
      <c r="H1245" t="s">
        <v>46</v>
      </c>
      <c r="I1245">
        <v>36</v>
      </c>
      <c r="J1245" t="b">
        <v>0</v>
      </c>
      <c r="K1245" s="7">
        <v>0</v>
      </c>
      <c r="L1245" s="7">
        <v>847</v>
      </c>
      <c r="M1245" s="7">
        <v>0</v>
      </c>
      <c r="N1245" s="7">
        <v>4664</v>
      </c>
      <c r="O1245" s="7">
        <v>89</v>
      </c>
      <c r="P1245" s="7">
        <f>SUM(dane3[[#This Row],[RoomService]:[VRDeck]])</f>
        <v>5600</v>
      </c>
      <c r="Q1245" t="s">
        <v>3395</v>
      </c>
      <c r="R1245" t="b">
        <v>0</v>
      </c>
    </row>
    <row r="1246" spans="1:18" x14ac:dyDescent="0.3">
      <c r="A1246" t="s">
        <v>7060</v>
      </c>
      <c r="B1246">
        <f>MID(dane3[[#This Row],[PassengerId]],1,4)+0</f>
        <v>2765</v>
      </c>
      <c r="C1246" t="s">
        <v>53</v>
      </c>
      <c r="D1246" t="b">
        <v>0</v>
      </c>
      <c r="E1246" t="s">
        <v>7061</v>
      </c>
      <c r="F1246" t="str">
        <f>MID($E1246,1,1)</f>
        <v>F</v>
      </c>
      <c r="G1246" t="str">
        <f>IFERROR(MID($E1246,SEARCH("/",$E1246,SEARCH("/",$E1246)+1)+1,1),"")</f>
        <v>S</v>
      </c>
      <c r="H1246" t="s">
        <v>16</v>
      </c>
      <c r="I1246">
        <v>27</v>
      </c>
      <c r="J1246" t="b">
        <v>0</v>
      </c>
      <c r="K1246" s="7">
        <v>1502</v>
      </c>
      <c r="L1246" s="7">
        <v>1</v>
      </c>
      <c r="M1246" s="7">
        <v>0</v>
      </c>
      <c r="N1246" s="7">
        <v>0</v>
      </c>
      <c r="O1246" s="7">
        <v>0</v>
      </c>
      <c r="P1246" s="7">
        <f>SUM(dane3[[#This Row],[RoomService]:[VRDeck]])</f>
        <v>1503</v>
      </c>
      <c r="Q1246" t="s">
        <v>7062</v>
      </c>
      <c r="R1246" t="b">
        <v>0</v>
      </c>
    </row>
    <row r="1247" spans="1:18" x14ac:dyDescent="0.3">
      <c r="A1247" t="s">
        <v>3399</v>
      </c>
      <c r="B1247">
        <f>MID(dane3[[#This Row],[PassengerId]],1,4)+0</f>
        <v>1322</v>
      </c>
      <c r="C1247" t="s">
        <v>19</v>
      </c>
      <c r="D1247" t="b">
        <v>1</v>
      </c>
      <c r="E1247" t="s">
        <v>3400</v>
      </c>
      <c r="F1247" t="str">
        <f>MID($E1247,1,1)</f>
        <v>G</v>
      </c>
      <c r="G1247" t="str">
        <f>IFERROR(MID($E1247,SEARCH("/",$E1247,SEARCH("/",$E1247)+1)+1,1),"")</f>
        <v>P</v>
      </c>
      <c r="H1247" t="s">
        <v>16</v>
      </c>
      <c r="I1247">
        <v>40</v>
      </c>
      <c r="J1247" t="b">
        <v>0</v>
      </c>
      <c r="K1247" s="7">
        <v>0</v>
      </c>
      <c r="L1247" s="7">
        <v>0</v>
      </c>
      <c r="M1247" s="7">
        <v>0</v>
      </c>
      <c r="N1247" s="7">
        <v>0</v>
      </c>
      <c r="O1247" s="7">
        <v>0</v>
      </c>
      <c r="P1247" s="7">
        <f>SUM(dane3[[#This Row],[RoomService]:[VRDeck]])</f>
        <v>0</v>
      </c>
      <c r="Q1247" t="s">
        <v>3401</v>
      </c>
      <c r="R1247" t="b">
        <v>1</v>
      </c>
    </row>
    <row r="1248" spans="1:18" x14ac:dyDescent="0.3">
      <c r="A1248" t="s">
        <v>3402</v>
      </c>
      <c r="B1248">
        <f>MID(dane3[[#This Row],[PassengerId]],1,4)+0</f>
        <v>1323</v>
      </c>
      <c r="C1248" t="s">
        <v>19</v>
      </c>
      <c r="D1248" t="b">
        <v>1</v>
      </c>
      <c r="E1248" t="s">
        <v>3403</v>
      </c>
      <c r="F1248" t="str">
        <f>MID($E1248,1,1)</f>
        <v>F</v>
      </c>
      <c r="G1248" t="str">
        <f>IFERROR(MID($E1248,SEARCH("/",$E1248,SEARCH("/",$E1248)+1)+1,1),"")</f>
        <v>P</v>
      </c>
      <c r="H1248" t="s">
        <v>46</v>
      </c>
      <c r="I1248">
        <v>23</v>
      </c>
      <c r="J1248" t="b">
        <v>0</v>
      </c>
      <c r="K1248" s="7">
        <v>0</v>
      </c>
      <c r="L1248" s="7">
        <v>0</v>
      </c>
      <c r="M1248" s="7">
        <v>0</v>
      </c>
      <c r="N1248" s="7">
        <v>0</v>
      </c>
      <c r="O1248" s="7">
        <v>0</v>
      </c>
      <c r="P1248" s="7">
        <f>SUM(dane3[[#This Row],[RoomService]:[VRDeck]])</f>
        <v>0</v>
      </c>
      <c r="Q1248" t="s">
        <v>3404</v>
      </c>
      <c r="R1248" t="b">
        <v>1</v>
      </c>
    </row>
    <row r="1249" spans="1:18" x14ac:dyDescent="0.3">
      <c r="A1249" t="s">
        <v>3405</v>
      </c>
      <c r="B1249">
        <f>MID(dane3[[#This Row],[PassengerId]],1,4)+0</f>
        <v>1324</v>
      </c>
      <c r="C1249" t="s">
        <v>19</v>
      </c>
      <c r="D1249" t="b">
        <v>1</v>
      </c>
      <c r="E1249" t="s">
        <v>3406</v>
      </c>
      <c r="F1249" t="str">
        <f>MID($E1249,1,1)</f>
        <v>G</v>
      </c>
      <c r="G1249" t="str">
        <f>IFERROR(MID($E1249,SEARCH("/",$E1249,SEARCH("/",$E1249)+1)+1,1),"")</f>
        <v>S</v>
      </c>
      <c r="H1249" t="s">
        <v>46</v>
      </c>
      <c r="I1249">
        <v>2</v>
      </c>
      <c r="J1249" t="b">
        <v>0</v>
      </c>
      <c r="K1249" s="7">
        <v>0</v>
      </c>
      <c r="L1249" s="7">
        <v>0</v>
      </c>
      <c r="M1249" s="7">
        <v>0</v>
      </c>
      <c r="N1249" s="7">
        <v>0</v>
      </c>
      <c r="O1249" s="7">
        <v>0</v>
      </c>
      <c r="P1249" s="7">
        <f>SUM(dane3[[#This Row],[RoomService]:[VRDeck]])</f>
        <v>0</v>
      </c>
      <c r="Q1249" t="s">
        <v>3407</v>
      </c>
      <c r="R1249" t="b">
        <v>0</v>
      </c>
    </row>
    <row r="1250" spans="1:18" x14ac:dyDescent="0.3">
      <c r="A1250" t="s">
        <v>3408</v>
      </c>
      <c r="B1250">
        <f>MID(dane3[[#This Row],[PassengerId]],1,4)+0</f>
        <v>1324</v>
      </c>
      <c r="C1250" t="s">
        <v>19</v>
      </c>
      <c r="D1250" t="b">
        <v>0</v>
      </c>
      <c r="E1250" t="s">
        <v>3406</v>
      </c>
      <c r="F1250" t="str">
        <f>MID($E1250,1,1)</f>
        <v>G</v>
      </c>
      <c r="G1250" t="str">
        <f>IFERROR(MID($E1250,SEARCH("/",$E1250,SEARCH("/",$E1250)+1)+1,1),"")</f>
        <v>S</v>
      </c>
      <c r="H1250" t="s">
        <v>46</v>
      </c>
      <c r="I1250">
        <v>10</v>
      </c>
      <c r="J1250" t="b">
        <v>0</v>
      </c>
      <c r="K1250" s="7">
        <v>0</v>
      </c>
      <c r="L1250" s="7">
        <v>0</v>
      </c>
      <c r="M1250" s="7">
        <v>0</v>
      </c>
      <c r="N1250" s="7">
        <v>0</v>
      </c>
      <c r="O1250" s="7">
        <v>0</v>
      </c>
      <c r="P1250" s="7">
        <f>SUM(dane3[[#This Row],[RoomService]:[VRDeck]])</f>
        <v>0</v>
      </c>
      <c r="Q1250" t="s">
        <v>3409</v>
      </c>
      <c r="R1250" t="b">
        <v>0</v>
      </c>
    </row>
    <row r="1251" spans="1:18" x14ac:dyDescent="0.3">
      <c r="A1251" t="s">
        <v>3410</v>
      </c>
      <c r="B1251">
        <f>MID(dane3[[#This Row],[PassengerId]],1,4)+0</f>
        <v>1324</v>
      </c>
      <c r="C1251" t="s">
        <v>19</v>
      </c>
      <c r="D1251" t="b">
        <v>1</v>
      </c>
      <c r="E1251" t="s">
        <v>3406</v>
      </c>
      <c r="F1251" t="str">
        <f>MID($E1251,1,1)</f>
        <v>G</v>
      </c>
      <c r="G1251" t="str">
        <f>IFERROR(MID($E1251,SEARCH("/",$E1251,SEARCH("/",$E1251)+1)+1,1),"")</f>
        <v>S</v>
      </c>
      <c r="H1251" t="s">
        <v>16</v>
      </c>
      <c r="I1251">
        <v>43</v>
      </c>
      <c r="J1251" t="b">
        <v>0</v>
      </c>
      <c r="K1251" s="7">
        <v>0</v>
      </c>
      <c r="L1251" s="7">
        <v>0</v>
      </c>
      <c r="M1251" s="7">
        <v>0</v>
      </c>
      <c r="N1251" s="7">
        <v>0</v>
      </c>
      <c r="O1251" s="7">
        <v>0</v>
      </c>
      <c r="P1251" s="7">
        <f>SUM(dane3[[#This Row],[RoomService]:[VRDeck]])</f>
        <v>0</v>
      </c>
      <c r="Q1251" t="s">
        <v>3411</v>
      </c>
      <c r="R1251" t="b">
        <v>1</v>
      </c>
    </row>
    <row r="1252" spans="1:18" x14ac:dyDescent="0.3">
      <c r="A1252" t="s">
        <v>3412</v>
      </c>
      <c r="B1252">
        <f>MID(dane3[[#This Row],[PassengerId]],1,4)+0</f>
        <v>1325</v>
      </c>
      <c r="C1252" t="s">
        <v>19</v>
      </c>
      <c r="D1252" t="b">
        <v>1</v>
      </c>
      <c r="E1252" t="s">
        <v>3413</v>
      </c>
      <c r="F1252" t="str">
        <f>MID($E1252,1,1)</f>
        <v>E</v>
      </c>
      <c r="G1252" t="str">
        <f>IFERROR(MID($E1252,SEARCH("/",$E1252,SEARCH("/",$E1252)+1)+1,1),"")</f>
        <v>S</v>
      </c>
      <c r="H1252" t="s">
        <v>16</v>
      </c>
      <c r="I1252">
        <v>0</v>
      </c>
      <c r="J1252" t="b">
        <v>0</v>
      </c>
      <c r="K1252" s="7">
        <v>0</v>
      </c>
      <c r="L1252" s="7">
        <v>0</v>
      </c>
      <c r="M1252" s="7">
        <v>0</v>
      </c>
      <c r="N1252" s="7">
        <v>0</v>
      </c>
      <c r="O1252" s="7">
        <v>0</v>
      </c>
      <c r="P1252" s="7">
        <f>SUM(dane3[[#This Row],[RoomService]:[VRDeck]])</f>
        <v>0</v>
      </c>
      <c r="Q1252" t="s">
        <v>3414</v>
      </c>
      <c r="R1252" t="b">
        <v>1</v>
      </c>
    </row>
    <row r="1253" spans="1:18" x14ac:dyDescent="0.3">
      <c r="A1253" t="s">
        <v>3415</v>
      </c>
      <c r="B1253">
        <f>MID(dane3[[#This Row],[PassengerId]],1,4)+0</f>
        <v>1325</v>
      </c>
      <c r="C1253" t="s">
        <v>19</v>
      </c>
      <c r="D1253" t="b">
        <v>0</v>
      </c>
      <c r="E1253" t="s">
        <v>3413</v>
      </c>
      <c r="F1253" t="str">
        <f>MID($E1253,1,1)</f>
        <v>E</v>
      </c>
      <c r="G1253" t="str">
        <f>IFERROR(MID($E1253,SEARCH("/",$E1253,SEARCH("/",$E1253)+1)+1,1),"")</f>
        <v>S</v>
      </c>
      <c r="H1253" t="s">
        <v>16</v>
      </c>
      <c r="I1253">
        <v>24</v>
      </c>
      <c r="J1253" t="b">
        <v>0</v>
      </c>
      <c r="K1253" s="7">
        <v>70</v>
      </c>
      <c r="L1253" s="7">
        <v>160</v>
      </c>
      <c r="M1253" s="7">
        <v>340</v>
      </c>
      <c r="N1253" s="7">
        <v>0</v>
      </c>
      <c r="O1253" s="7">
        <v>336</v>
      </c>
      <c r="P1253" s="7">
        <f>SUM(dane3[[#This Row],[RoomService]:[VRDeck]])</f>
        <v>906</v>
      </c>
      <c r="Q1253" t="s">
        <v>3416</v>
      </c>
      <c r="R1253" t="b">
        <v>0</v>
      </c>
    </row>
    <row r="1254" spans="1:18" x14ac:dyDescent="0.3">
      <c r="A1254" t="s">
        <v>3417</v>
      </c>
      <c r="B1254">
        <f>MID(dane3[[#This Row],[PassengerId]],1,4)+0</f>
        <v>1325</v>
      </c>
      <c r="C1254" t="s">
        <v>19</v>
      </c>
      <c r="D1254" t="b">
        <v>1</v>
      </c>
      <c r="E1254" t="s">
        <v>3413</v>
      </c>
      <c r="F1254" t="str">
        <f>MID($E1254,1,1)</f>
        <v>E</v>
      </c>
      <c r="G1254" t="str">
        <f>IFERROR(MID($E1254,SEARCH("/",$E1254,SEARCH("/",$E1254)+1)+1,1),"")</f>
        <v>S</v>
      </c>
      <c r="H1254" t="s">
        <v>16</v>
      </c>
      <c r="I1254">
        <v>42</v>
      </c>
      <c r="J1254" t="b">
        <v>0</v>
      </c>
      <c r="K1254" s="7">
        <v>0</v>
      </c>
      <c r="L1254" s="7">
        <v>0</v>
      </c>
      <c r="M1254" s="7">
        <v>0</v>
      </c>
      <c r="N1254" s="7">
        <v>0</v>
      </c>
      <c r="O1254" s="7">
        <v>0</v>
      </c>
      <c r="P1254" s="7">
        <f>SUM(dane3[[#This Row],[RoomService]:[VRDeck]])</f>
        <v>0</v>
      </c>
      <c r="Q1254" t="s">
        <v>3418</v>
      </c>
      <c r="R1254" t="b">
        <v>1</v>
      </c>
    </row>
    <row r="1255" spans="1:18" x14ac:dyDescent="0.3">
      <c r="A1255" t="s">
        <v>7857</v>
      </c>
      <c r="B1255">
        <f>MID(dane3[[#This Row],[PassengerId]],1,4)+0</f>
        <v>3096</v>
      </c>
      <c r="C1255" t="s">
        <v>53</v>
      </c>
      <c r="D1255" t="b">
        <v>0</v>
      </c>
      <c r="E1255" t="s">
        <v>7858</v>
      </c>
      <c r="F1255" t="str">
        <f>MID($E1255,1,1)</f>
        <v>D</v>
      </c>
      <c r="G1255" t="str">
        <f>IFERROR(MID($E1255,SEARCH("/",$E1255,SEARCH("/",$E1255)+1)+1,1),"")</f>
        <v>S</v>
      </c>
      <c r="H1255" t="s">
        <v>46</v>
      </c>
      <c r="I1255">
        <v>25</v>
      </c>
      <c r="J1255" t="b">
        <v>0</v>
      </c>
      <c r="K1255" s="7">
        <v>5</v>
      </c>
      <c r="L1255" s="7">
        <v>1</v>
      </c>
      <c r="M1255" s="7">
        <v>633</v>
      </c>
      <c r="N1255" s="7">
        <v>0</v>
      </c>
      <c r="O1255" s="7">
        <v>188</v>
      </c>
      <c r="P1255" s="7">
        <f>SUM(dane3[[#This Row],[RoomService]:[VRDeck]])</f>
        <v>827</v>
      </c>
      <c r="Q1255" t="s">
        <v>7859</v>
      </c>
      <c r="R1255" t="b">
        <v>1</v>
      </c>
    </row>
    <row r="1256" spans="1:18" x14ac:dyDescent="0.3">
      <c r="A1256" t="s">
        <v>8600</v>
      </c>
      <c r="B1256">
        <f>MID(dane3[[#This Row],[PassengerId]],1,4)+0</f>
        <v>3389</v>
      </c>
      <c r="C1256" t="s">
        <v>53</v>
      </c>
      <c r="D1256" t="b">
        <v>0</v>
      </c>
      <c r="E1256" t="s">
        <v>8601</v>
      </c>
      <c r="F1256" t="str">
        <f>MID($E1256,1,1)</f>
        <v>F</v>
      </c>
      <c r="G1256" t="str">
        <f>IFERROR(MID($E1256,SEARCH("/",$E1256,SEARCH("/",$E1256)+1)+1,1),"")</f>
        <v>S</v>
      </c>
      <c r="H1256" t="s">
        <v>16</v>
      </c>
      <c r="I1256">
        <v>23</v>
      </c>
      <c r="J1256" t="b">
        <v>0</v>
      </c>
      <c r="K1256" s="7">
        <v>24</v>
      </c>
      <c r="L1256" s="7">
        <v>1</v>
      </c>
      <c r="M1256" s="7">
        <v>1264</v>
      </c>
      <c r="N1256" s="7">
        <v>0</v>
      </c>
      <c r="O1256" s="7">
        <v>0</v>
      </c>
      <c r="P1256" s="7">
        <f>SUM(dane3[[#This Row],[RoomService]:[VRDeck]])</f>
        <v>1289</v>
      </c>
      <c r="Q1256" t="s">
        <v>8602</v>
      </c>
      <c r="R1256" t="b">
        <v>1</v>
      </c>
    </row>
    <row r="1257" spans="1:18" x14ac:dyDescent="0.3">
      <c r="A1257" t="s">
        <v>3424</v>
      </c>
      <c r="B1257">
        <f>MID(dane3[[#This Row],[PassengerId]],1,4)+0</f>
        <v>1328</v>
      </c>
      <c r="C1257" t="s">
        <v>19</v>
      </c>
      <c r="D1257" t="b">
        <v>1</v>
      </c>
      <c r="E1257" t="s">
        <v>3425</v>
      </c>
      <c r="F1257" t="str">
        <f>MID($E1257,1,1)</f>
        <v>G</v>
      </c>
      <c r="G1257" t="str">
        <f>IFERROR(MID($E1257,SEARCH("/",$E1257,SEARCH("/",$E1257)+1)+1,1),"")</f>
        <v>P</v>
      </c>
      <c r="H1257" t="s">
        <v>16</v>
      </c>
      <c r="I1257">
        <v>26</v>
      </c>
      <c r="J1257" t="b">
        <v>0</v>
      </c>
      <c r="K1257" s="7">
        <v>0</v>
      </c>
      <c r="L1257" s="7">
        <v>0</v>
      </c>
      <c r="M1257" s="7">
        <v>0</v>
      </c>
      <c r="N1257" s="7">
        <v>0</v>
      </c>
      <c r="O1257" s="7">
        <v>0</v>
      </c>
      <c r="P1257" s="7">
        <f>SUM(dane3[[#This Row],[RoomService]:[VRDeck]])</f>
        <v>0</v>
      </c>
      <c r="Q1257" t="s">
        <v>3426</v>
      </c>
      <c r="R1257" t="b">
        <v>0</v>
      </c>
    </row>
    <row r="1258" spans="1:18" x14ac:dyDescent="0.3">
      <c r="A1258" t="s">
        <v>9140</v>
      </c>
      <c r="B1258">
        <f>MID(dane3[[#This Row],[PassengerId]],1,4)+0</f>
        <v>3592</v>
      </c>
      <c r="C1258" t="s">
        <v>53</v>
      </c>
      <c r="D1258" t="b">
        <v>0</v>
      </c>
      <c r="E1258" t="s">
        <v>9141</v>
      </c>
      <c r="F1258" t="str">
        <f>MID($E1258,1,1)</f>
        <v>D</v>
      </c>
      <c r="G1258" t="str">
        <f>IFERROR(MID($E1258,SEARCH("/",$E1258,SEARCH("/",$E1258)+1)+1,1),"")</f>
        <v>P</v>
      </c>
      <c r="H1258" t="s">
        <v>32</v>
      </c>
      <c r="I1258">
        <v>22</v>
      </c>
      <c r="J1258" t="b">
        <v>0</v>
      </c>
      <c r="K1258" s="7">
        <v>193</v>
      </c>
      <c r="L1258" s="7">
        <v>1</v>
      </c>
      <c r="M1258" s="7">
        <v>640</v>
      </c>
      <c r="N1258" s="7">
        <v>15</v>
      </c>
      <c r="O1258" s="7">
        <v>30</v>
      </c>
      <c r="P1258" s="7">
        <f>SUM(dane3[[#This Row],[RoomService]:[VRDeck]])</f>
        <v>879</v>
      </c>
      <c r="Q1258" t="s">
        <v>9142</v>
      </c>
      <c r="R1258" t="b">
        <v>1</v>
      </c>
    </row>
    <row r="1259" spans="1:18" x14ac:dyDescent="0.3">
      <c r="A1259" t="s">
        <v>9722</v>
      </c>
      <c r="B1259">
        <f>MID(dane3[[#This Row],[PassengerId]],1,4)+0</f>
        <v>3817</v>
      </c>
      <c r="C1259" t="s">
        <v>53</v>
      </c>
      <c r="D1259" t="b">
        <v>0</v>
      </c>
      <c r="E1259" t="s">
        <v>9723</v>
      </c>
      <c r="F1259" t="str">
        <f>MID($E1259,1,1)</f>
        <v>E</v>
      </c>
      <c r="G1259" t="str">
        <f>IFERROR(MID($E1259,SEARCH("/",$E1259,SEARCH("/",$E1259)+1)+1,1),"")</f>
        <v>P</v>
      </c>
      <c r="H1259" t="s">
        <v>16</v>
      </c>
      <c r="I1259">
        <v>20</v>
      </c>
      <c r="J1259" t="b">
        <v>0</v>
      </c>
      <c r="K1259" s="7">
        <v>984</v>
      </c>
      <c r="L1259" s="7">
        <v>1</v>
      </c>
      <c r="M1259" s="7">
        <v>921</v>
      </c>
      <c r="N1259" s="7">
        <v>0</v>
      </c>
      <c r="O1259" s="7">
        <v>0</v>
      </c>
      <c r="P1259" s="7">
        <f>SUM(dane3[[#This Row],[RoomService]:[VRDeck]])</f>
        <v>1906</v>
      </c>
      <c r="Q1259" t="s">
        <v>9724</v>
      </c>
      <c r="R1259" t="b">
        <v>0</v>
      </c>
    </row>
    <row r="1260" spans="1:18" x14ac:dyDescent="0.3">
      <c r="A1260" t="s">
        <v>3432</v>
      </c>
      <c r="B1260">
        <f>MID(dane3[[#This Row],[PassengerId]],1,4)+0</f>
        <v>1331</v>
      </c>
      <c r="C1260" t="s">
        <v>19</v>
      </c>
      <c r="D1260" t="b">
        <v>1</v>
      </c>
      <c r="E1260" t="s">
        <v>3433</v>
      </c>
      <c r="F1260" t="str">
        <f>MID($E1260,1,1)</f>
        <v>G</v>
      </c>
      <c r="G1260" t="str">
        <f>IFERROR(MID($E1260,SEARCH("/",$E1260,SEARCH("/",$E1260)+1)+1,1),"")</f>
        <v>S</v>
      </c>
      <c r="H1260" t="s">
        <v>32</v>
      </c>
      <c r="I1260">
        <v>24</v>
      </c>
      <c r="J1260" t="b">
        <v>0</v>
      </c>
      <c r="K1260" s="7">
        <v>0</v>
      </c>
      <c r="L1260" s="7">
        <v>0</v>
      </c>
      <c r="M1260" s="7">
        <v>0</v>
      </c>
      <c r="N1260" s="7">
        <v>0</v>
      </c>
      <c r="O1260" s="7">
        <v>0</v>
      </c>
      <c r="P1260" s="7">
        <f>SUM(dane3[[#This Row],[RoomService]:[VRDeck]])</f>
        <v>0</v>
      </c>
      <c r="Q1260" t="s">
        <v>3434</v>
      </c>
      <c r="R1260" t="b">
        <v>1</v>
      </c>
    </row>
    <row r="1261" spans="1:18" x14ac:dyDescent="0.3">
      <c r="A1261" t="s">
        <v>3435</v>
      </c>
      <c r="B1261">
        <f>MID(dane3[[#This Row],[PassengerId]],1,4)+0</f>
        <v>1332</v>
      </c>
      <c r="C1261" t="s">
        <v>19</v>
      </c>
      <c r="D1261" t="b">
        <v>0</v>
      </c>
      <c r="E1261" t="s">
        <v>3436</v>
      </c>
      <c r="F1261" t="str">
        <f>MID($E1261,1,1)</f>
        <v>E</v>
      </c>
      <c r="G1261" t="str">
        <f>IFERROR(MID($E1261,SEARCH("/",$E1261,SEARCH("/",$E1261)+1)+1,1),"")</f>
        <v>S</v>
      </c>
      <c r="H1261" t="s">
        <v>16</v>
      </c>
      <c r="I1261">
        <v>29</v>
      </c>
      <c r="J1261" t="b">
        <v>0</v>
      </c>
      <c r="K1261" s="7">
        <v>28</v>
      </c>
      <c r="L1261" s="7">
        <v>0</v>
      </c>
      <c r="M1261" s="7">
        <v>561</v>
      </c>
      <c r="N1261" s="7">
        <v>203</v>
      </c>
      <c r="O1261" s="7">
        <v>0</v>
      </c>
      <c r="P1261" s="7">
        <f>SUM(dane3[[#This Row],[RoomService]:[VRDeck]])</f>
        <v>792</v>
      </c>
      <c r="Q1261" t="s">
        <v>3437</v>
      </c>
      <c r="R1261" t="b">
        <v>0</v>
      </c>
    </row>
    <row r="1262" spans="1:18" x14ac:dyDescent="0.3">
      <c r="A1262" t="s">
        <v>3438</v>
      </c>
      <c r="B1262">
        <f>MID(dane3[[#This Row],[PassengerId]],1,4)+0</f>
        <v>1333</v>
      </c>
      <c r="C1262" t="s">
        <v>19</v>
      </c>
      <c r="D1262" t="b">
        <v>0</v>
      </c>
      <c r="E1262" t="s">
        <v>3439</v>
      </c>
      <c r="F1262" t="str">
        <f>MID($E1262,1,1)</f>
        <v>F</v>
      </c>
      <c r="G1262" t="str">
        <f>IFERROR(MID($E1262,SEARCH("/",$E1262,SEARCH("/",$E1262)+1)+1,1),"")</f>
        <v>P</v>
      </c>
      <c r="H1262" t="s">
        <v>32</v>
      </c>
      <c r="I1262">
        <v>32</v>
      </c>
      <c r="J1262" t="b">
        <v>0</v>
      </c>
      <c r="K1262" s="7">
        <v>0</v>
      </c>
      <c r="L1262" s="7">
        <v>486</v>
      </c>
      <c r="M1262" s="7">
        <v>0</v>
      </c>
      <c r="N1262" s="7">
        <v>229</v>
      </c>
      <c r="O1262" s="7">
        <v>26</v>
      </c>
      <c r="P1262" s="7">
        <f>SUM(dane3[[#This Row],[RoomService]:[VRDeck]])</f>
        <v>741</v>
      </c>
      <c r="Q1262" t="s">
        <v>3440</v>
      </c>
      <c r="R1262" t="b">
        <v>0</v>
      </c>
    </row>
    <row r="1263" spans="1:18" x14ac:dyDescent="0.3">
      <c r="A1263" t="s">
        <v>3441</v>
      </c>
      <c r="B1263">
        <f>MID(dane3[[#This Row],[PassengerId]],1,4)+0</f>
        <v>1335</v>
      </c>
      <c r="C1263" t="s">
        <v>19</v>
      </c>
      <c r="D1263" t="b">
        <v>1</v>
      </c>
      <c r="E1263" t="s">
        <v>3442</v>
      </c>
      <c r="F1263" t="str">
        <f>MID($E1263,1,1)</f>
        <v>G</v>
      </c>
      <c r="G1263" t="str">
        <f>IFERROR(MID($E1263,SEARCH("/",$E1263,SEARCH("/",$E1263)+1)+1,1),"")</f>
        <v>P</v>
      </c>
      <c r="H1263" t="s">
        <v>16</v>
      </c>
      <c r="I1263">
        <v>44</v>
      </c>
      <c r="J1263" t="b">
        <v>0</v>
      </c>
      <c r="K1263" s="7">
        <v>0</v>
      </c>
      <c r="L1263" s="7">
        <v>0</v>
      </c>
      <c r="M1263" s="7">
        <v>0</v>
      </c>
      <c r="N1263" s="7">
        <v>0</v>
      </c>
      <c r="O1263" s="7">
        <v>0</v>
      </c>
      <c r="P1263" s="7">
        <f>SUM(dane3[[#This Row],[RoomService]:[VRDeck]])</f>
        <v>0</v>
      </c>
      <c r="Q1263" t="s">
        <v>3443</v>
      </c>
      <c r="R1263" t="b">
        <v>0</v>
      </c>
    </row>
    <row r="1264" spans="1:18" x14ac:dyDescent="0.3">
      <c r="A1264" t="s">
        <v>3444</v>
      </c>
      <c r="B1264">
        <f>MID(dane3[[#This Row],[PassengerId]],1,4)+0</f>
        <v>1336</v>
      </c>
      <c r="C1264" t="s">
        <v>19</v>
      </c>
      <c r="D1264" t="b">
        <v>1</v>
      </c>
      <c r="E1264" t="s">
        <v>3445</v>
      </c>
      <c r="F1264" t="str">
        <f>MID($E1264,1,1)</f>
        <v>G</v>
      </c>
      <c r="G1264" t="str">
        <f>IFERROR(MID($E1264,SEARCH("/",$E1264,SEARCH("/",$E1264)+1)+1,1),"")</f>
        <v>S</v>
      </c>
      <c r="H1264" t="s">
        <v>16</v>
      </c>
      <c r="I1264">
        <v>17</v>
      </c>
      <c r="J1264" t="b">
        <v>0</v>
      </c>
      <c r="K1264" s="7">
        <v>0</v>
      </c>
      <c r="L1264" s="7">
        <v>0</v>
      </c>
      <c r="M1264" s="7">
        <v>0</v>
      </c>
      <c r="N1264" s="7">
        <v>0</v>
      </c>
      <c r="O1264" s="7">
        <v>0</v>
      </c>
      <c r="P1264" s="7">
        <f>SUM(dane3[[#This Row],[RoomService]:[VRDeck]])</f>
        <v>0</v>
      </c>
      <c r="Q1264" t="s">
        <v>23799</v>
      </c>
      <c r="R1264" t="b">
        <v>1</v>
      </c>
    </row>
    <row r="1265" spans="1:18" x14ac:dyDescent="0.3">
      <c r="A1265" t="s">
        <v>3446</v>
      </c>
      <c r="B1265">
        <f>MID(dane3[[#This Row],[PassengerId]],1,4)+0</f>
        <v>1337</v>
      </c>
      <c r="C1265" t="s">
        <v>19</v>
      </c>
      <c r="D1265" t="b">
        <v>0</v>
      </c>
      <c r="E1265" t="s">
        <v>3447</v>
      </c>
      <c r="F1265" t="str">
        <f>MID($E1265,1,1)</f>
        <v>F</v>
      </c>
      <c r="G1265" t="str">
        <f>IFERROR(MID($E1265,SEARCH("/",$E1265,SEARCH("/",$E1265)+1)+1,1),"")</f>
        <v>S</v>
      </c>
      <c r="H1265" t="s">
        <v>46</v>
      </c>
      <c r="I1265">
        <v>35</v>
      </c>
      <c r="J1265" t="b">
        <v>0</v>
      </c>
      <c r="K1265" s="7">
        <v>775</v>
      </c>
      <c r="L1265" s="7">
        <v>14</v>
      </c>
      <c r="M1265" s="7">
        <v>0</v>
      </c>
      <c r="N1265" s="7">
        <v>610</v>
      </c>
      <c r="O1265" s="7">
        <v>4</v>
      </c>
      <c r="P1265" s="7">
        <f>SUM(dane3[[#This Row],[RoomService]:[VRDeck]])</f>
        <v>1403</v>
      </c>
      <c r="Q1265" t="s">
        <v>3448</v>
      </c>
      <c r="R1265" t="b">
        <v>0</v>
      </c>
    </row>
    <row r="1266" spans="1:18" x14ac:dyDescent="0.3">
      <c r="A1266" t="s">
        <v>3449</v>
      </c>
      <c r="B1266">
        <f>MID(dane3[[#This Row],[PassengerId]],1,4)+0</f>
        <v>1340</v>
      </c>
      <c r="C1266" t="s">
        <v>19</v>
      </c>
      <c r="D1266" t="b">
        <v>1</v>
      </c>
      <c r="E1266" t="s">
        <v>3450</v>
      </c>
      <c r="F1266" t="str">
        <f>MID($E1266,1,1)</f>
        <v>G</v>
      </c>
      <c r="G1266" t="str">
        <f>IFERROR(MID($E1266,SEARCH("/",$E1266,SEARCH("/",$E1266)+1)+1,1),"")</f>
        <v>S</v>
      </c>
      <c r="H1266" t="s">
        <v>16</v>
      </c>
      <c r="I1266">
        <v>23</v>
      </c>
      <c r="J1266" t="b">
        <v>0</v>
      </c>
      <c r="K1266" s="7">
        <v>0</v>
      </c>
      <c r="L1266" s="7">
        <v>0</v>
      </c>
      <c r="M1266" s="7">
        <v>0</v>
      </c>
      <c r="N1266" s="7">
        <v>0</v>
      </c>
      <c r="O1266" s="7">
        <v>0</v>
      </c>
      <c r="P1266" s="7">
        <f>SUM(dane3[[#This Row],[RoomService]:[VRDeck]])</f>
        <v>0</v>
      </c>
      <c r="Q1266" t="s">
        <v>3451</v>
      </c>
      <c r="R1266" t="b">
        <v>0</v>
      </c>
    </row>
    <row r="1267" spans="1:18" x14ac:dyDescent="0.3">
      <c r="A1267" t="s">
        <v>3452</v>
      </c>
      <c r="B1267">
        <f>MID(dane3[[#This Row],[PassengerId]],1,4)+0</f>
        <v>1342</v>
      </c>
      <c r="C1267" t="s">
        <v>19</v>
      </c>
      <c r="D1267" t="b">
        <v>0</v>
      </c>
      <c r="E1267" t="s">
        <v>3453</v>
      </c>
      <c r="F1267" t="str">
        <f>MID($E1267,1,1)</f>
        <v>G</v>
      </c>
      <c r="G1267" t="str">
        <f>IFERROR(MID($E1267,SEARCH("/",$E1267,SEARCH("/",$E1267)+1)+1,1),"")</f>
        <v>P</v>
      </c>
      <c r="H1267" t="s">
        <v>16</v>
      </c>
      <c r="I1267">
        <v>34</v>
      </c>
      <c r="J1267" t="b">
        <v>0</v>
      </c>
      <c r="K1267" s="7">
        <v>0</v>
      </c>
      <c r="L1267" s="7">
        <v>118</v>
      </c>
      <c r="M1267" s="7">
        <v>5</v>
      </c>
      <c r="N1267" s="7">
        <v>0</v>
      </c>
      <c r="O1267" s="7">
        <v>761</v>
      </c>
      <c r="P1267" s="7">
        <f>SUM(dane3[[#This Row],[RoomService]:[VRDeck]])</f>
        <v>884</v>
      </c>
      <c r="Q1267" t="s">
        <v>3454</v>
      </c>
      <c r="R1267" t="b">
        <v>0</v>
      </c>
    </row>
    <row r="1268" spans="1:18" x14ac:dyDescent="0.3">
      <c r="A1268" t="s">
        <v>3455</v>
      </c>
      <c r="B1268">
        <f>MID(dane3[[#This Row],[PassengerId]],1,4)+0</f>
        <v>1345</v>
      </c>
      <c r="C1268" t="s">
        <v>19</v>
      </c>
      <c r="D1268" t="b">
        <v>0</v>
      </c>
      <c r="E1268" t="s">
        <v>3456</v>
      </c>
      <c r="F1268" t="str">
        <f>MID($E1268,1,1)</f>
        <v>F</v>
      </c>
      <c r="G1268" t="str">
        <f>IFERROR(MID($E1268,SEARCH("/",$E1268,SEARCH("/",$E1268)+1)+1,1),"")</f>
        <v>S</v>
      </c>
      <c r="H1268" t="s">
        <v>16</v>
      </c>
      <c r="I1268">
        <v>25</v>
      </c>
      <c r="J1268" t="b">
        <v>0</v>
      </c>
      <c r="K1268" s="7">
        <v>1174</v>
      </c>
      <c r="L1268" s="7">
        <v>0</v>
      </c>
      <c r="M1268" s="7">
        <v>18</v>
      </c>
      <c r="N1268" s="7">
        <v>721</v>
      </c>
      <c r="O1268" s="7">
        <v>0</v>
      </c>
      <c r="P1268" s="7">
        <f>SUM(dane3[[#This Row],[RoomService]:[VRDeck]])</f>
        <v>1913</v>
      </c>
      <c r="Q1268" t="s">
        <v>3457</v>
      </c>
      <c r="R1268" t="b">
        <v>0</v>
      </c>
    </row>
    <row r="1269" spans="1:18" x14ac:dyDescent="0.3">
      <c r="A1269" t="s">
        <v>10726</v>
      </c>
      <c r="B1269">
        <f>MID(dane3[[#This Row],[PassengerId]],1,4)+0</f>
        <v>4191</v>
      </c>
      <c r="C1269" t="s">
        <v>53</v>
      </c>
      <c r="D1269" t="b">
        <v>0</v>
      </c>
      <c r="E1269" t="s">
        <v>10727</v>
      </c>
      <c r="F1269" t="str">
        <f>MID($E1269,1,1)</f>
        <v>D</v>
      </c>
      <c r="G1269" t="str">
        <f>IFERROR(MID($E1269,SEARCH("/",$E1269,SEARCH("/",$E1269)+1)+1,1),"")</f>
        <v>S</v>
      </c>
      <c r="H1269" t="s">
        <v>16</v>
      </c>
      <c r="I1269">
        <v>18</v>
      </c>
      <c r="J1269" t="b">
        <v>0</v>
      </c>
      <c r="K1269" s="7">
        <v>950</v>
      </c>
      <c r="L1269" s="7">
        <v>1</v>
      </c>
      <c r="M1269" s="7">
        <v>236</v>
      </c>
      <c r="N1269" s="7">
        <v>754</v>
      </c>
      <c r="O1269" s="7">
        <v>0</v>
      </c>
      <c r="P1269" s="7">
        <f>SUM(dane3[[#This Row],[RoomService]:[VRDeck]])</f>
        <v>1941</v>
      </c>
      <c r="Q1269" t="s">
        <v>10728</v>
      </c>
      <c r="R1269" t="b">
        <v>0</v>
      </c>
    </row>
    <row r="1270" spans="1:18" x14ac:dyDescent="0.3">
      <c r="A1270" t="s">
        <v>3461</v>
      </c>
      <c r="B1270">
        <f>MID(dane3[[#This Row],[PassengerId]],1,4)+0</f>
        <v>1348</v>
      </c>
      <c r="C1270" t="s">
        <v>14</v>
      </c>
      <c r="D1270" t="b">
        <v>0</v>
      </c>
      <c r="E1270" t="s">
        <v>3462</v>
      </c>
      <c r="F1270" t="str">
        <f>MID($E1270,1,1)</f>
        <v>B</v>
      </c>
      <c r="G1270" t="str">
        <f>IFERROR(MID($E1270,SEARCH("/",$E1270,SEARCH("/",$E1270)+1)+1,1),"")</f>
        <v>S</v>
      </c>
      <c r="H1270" t="s">
        <v>16</v>
      </c>
      <c r="I1270">
        <v>22</v>
      </c>
      <c r="J1270" t="b">
        <v>0</v>
      </c>
      <c r="K1270" s="7">
        <v>0</v>
      </c>
      <c r="L1270" s="7">
        <v>1531</v>
      </c>
      <c r="M1270" s="7">
        <v>0</v>
      </c>
      <c r="N1270" s="7">
        <v>369</v>
      </c>
      <c r="O1270" s="7">
        <v>2969</v>
      </c>
      <c r="P1270" s="7">
        <f>SUM(dane3[[#This Row],[RoomService]:[VRDeck]])</f>
        <v>4869</v>
      </c>
      <c r="Q1270" t="s">
        <v>3463</v>
      </c>
      <c r="R1270" t="b">
        <v>0</v>
      </c>
    </row>
    <row r="1271" spans="1:18" x14ac:dyDescent="0.3">
      <c r="A1271" t="s">
        <v>3464</v>
      </c>
      <c r="B1271">
        <f>MID(dane3[[#This Row],[PassengerId]],1,4)+0</f>
        <v>1348</v>
      </c>
      <c r="C1271" t="s">
        <v>14</v>
      </c>
      <c r="D1271" t="b">
        <v>1</v>
      </c>
      <c r="E1271" t="s">
        <v>3462</v>
      </c>
      <c r="F1271" t="str">
        <f>MID($E1271,1,1)</f>
        <v>B</v>
      </c>
      <c r="G1271" t="str">
        <f>IFERROR(MID($E1271,SEARCH("/",$E1271,SEARCH("/",$E1271)+1)+1,1),"")</f>
        <v>S</v>
      </c>
      <c r="H1271" t="s">
        <v>16</v>
      </c>
      <c r="I1271">
        <v>34</v>
      </c>
      <c r="J1271" t="b">
        <v>0</v>
      </c>
      <c r="K1271" s="7">
        <v>0</v>
      </c>
      <c r="L1271" s="7">
        <v>0</v>
      </c>
      <c r="M1271" s="7">
        <v>0</v>
      </c>
      <c r="N1271" s="7">
        <v>0</v>
      </c>
      <c r="O1271" s="7">
        <v>0</v>
      </c>
      <c r="P1271" s="7">
        <f>SUM(dane3[[#This Row],[RoomService]:[VRDeck]])</f>
        <v>0</v>
      </c>
      <c r="Q1271" t="s">
        <v>3465</v>
      </c>
      <c r="R1271" t="b">
        <v>1</v>
      </c>
    </row>
    <row r="1272" spans="1:18" x14ac:dyDescent="0.3">
      <c r="A1272" t="s">
        <v>3466</v>
      </c>
      <c r="B1272">
        <f>MID(dane3[[#This Row],[PassengerId]],1,4)+0</f>
        <v>1350</v>
      </c>
      <c r="C1272" t="s">
        <v>19</v>
      </c>
      <c r="D1272" t="b">
        <v>1</v>
      </c>
      <c r="E1272" t="s">
        <v>3467</v>
      </c>
      <c r="F1272" t="str">
        <f>MID($E1272,1,1)</f>
        <v>G</v>
      </c>
      <c r="G1272" t="str">
        <f>IFERROR(MID($E1272,SEARCH("/",$E1272,SEARCH("/",$E1272)+1)+1,1),"")</f>
        <v>S</v>
      </c>
      <c r="H1272" t="s">
        <v>46</v>
      </c>
      <c r="I1272">
        <v>27</v>
      </c>
      <c r="J1272" t="b">
        <v>0</v>
      </c>
      <c r="K1272" s="7">
        <v>0</v>
      </c>
      <c r="L1272" s="7">
        <v>0</v>
      </c>
      <c r="M1272" s="7">
        <v>0</v>
      </c>
      <c r="N1272" s="7">
        <v>0</v>
      </c>
      <c r="O1272" s="7">
        <v>0</v>
      </c>
      <c r="P1272" s="7">
        <f>SUM(dane3[[#This Row],[RoomService]:[VRDeck]])</f>
        <v>0</v>
      </c>
      <c r="Q1272" t="s">
        <v>3468</v>
      </c>
      <c r="R1272" t="b">
        <v>1</v>
      </c>
    </row>
    <row r="1273" spans="1:18" x14ac:dyDescent="0.3">
      <c r="A1273" t="s">
        <v>3469</v>
      </c>
      <c r="B1273">
        <f>MID(dane3[[#This Row],[PassengerId]],1,4)+0</f>
        <v>1350</v>
      </c>
      <c r="C1273" t="s">
        <v>19</v>
      </c>
      <c r="D1273" t="b">
        <v>0</v>
      </c>
      <c r="E1273" t="s">
        <v>3470</v>
      </c>
      <c r="F1273" t="str">
        <f>MID($E1273,1,1)</f>
        <v>F</v>
      </c>
      <c r="G1273" t="str">
        <f>IFERROR(MID($E1273,SEARCH("/",$E1273,SEARCH("/",$E1273)+1)+1,1),"")</f>
        <v>S</v>
      </c>
      <c r="H1273" t="s">
        <v>16</v>
      </c>
      <c r="I1273">
        <v>14</v>
      </c>
      <c r="J1273" t="b">
        <v>0</v>
      </c>
      <c r="K1273" s="7">
        <v>1489</v>
      </c>
      <c r="L1273" s="7">
        <v>2</v>
      </c>
      <c r="M1273" s="7">
        <v>126</v>
      </c>
      <c r="N1273" s="7">
        <v>460</v>
      </c>
      <c r="O1273" s="7">
        <v>72</v>
      </c>
      <c r="P1273" s="7">
        <f>SUM(dane3[[#This Row],[RoomService]:[VRDeck]])</f>
        <v>2149</v>
      </c>
      <c r="Q1273" t="s">
        <v>3471</v>
      </c>
      <c r="R1273" t="b">
        <v>0</v>
      </c>
    </row>
    <row r="1274" spans="1:18" x14ac:dyDescent="0.3">
      <c r="A1274" t="s">
        <v>3472</v>
      </c>
      <c r="B1274">
        <f>MID(dane3[[#This Row],[PassengerId]],1,4)+0</f>
        <v>1350</v>
      </c>
      <c r="C1274" t="s">
        <v>19</v>
      </c>
      <c r="D1274" t="b">
        <v>0</v>
      </c>
      <c r="E1274" t="s">
        <v>3467</v>
      </c>
      <c r="F1274" t="str">
        <f>MID($E1274,1,1)</f>
        <v>G</v>
      </c>
      <c r="G1274" t="str">
        <f>IFERROR(MID($E1274,SEARCH("/",$E1274,SEARCH("/",$E1274)+1)+1,1),"")</f>
        <v>S</v>
      </c>
      <c r="H1274" t="s">
        <v>32</v>
      </c>
      <c r="I1274">
        <v>42</v>
      </c>
      <c r="J1274" t="b">
        <v>0</v>
      </c>
      <c r="K1274" s="7">
        <v>491</v>
      </c>
      <c r="L1274" s="7">
        <v>106</v>
      </c>
      <c r="M1274" s="7">
        <v>8</v>
      </c>
      <c r="N1274" s="7">
        <v>202</v>
      </c>
      <c r="O1274" s="7">
        <v>0</v>
      </c>
      <c r="P1274" s="7">
        <f>SUM(dane3[[#This Row],[RoomService]:[VRDeck]])</f>
        <v>807</v>
      </c>
      <c r="Q1274" t="s">
        <v>3473</v>
      </c>
      <c r="R1274" t="b">
        <v>0</v>
      </c>
    </row>
    <row r="1275" spans="1:18" x14ac:dyDescent="0.3">
      <c r="A1275" t="s">
        <v>3474</v>
      </c>
      <c r="B1275">
        <f>MID(dane3[[#This Row],[PassengerId]],1,4)+0</f>
        <v>1350</v>
      </c>
      <c r="C1275" t="s">
        <v>19</v>
      </c>
      <c r="D1275" t="b">
        <v>1</v>
      </c>
      <c r="E1275" t="s">
        <v>3467</v>
      </c>
      <c r="F1275" t="str">
        <f>MID($E1275,1,1)</f>
        <v>G</v>
      </c>
      <c r="G1275" t="str">
        <f>IFERROR(MID($E1275,SEARCH("/",$E1275,SEARCH("/",$E1275)+1)+1,1),"")</f>
        <v>S</v>
      </c>
      <c r="H1275" t="s">
        <v>32</v>
      </c>
      <c r="I1275">
        <v>19</v>
      </c>
      <c r="J1275" t="b">
        <v>0</v>
      </c>
      <c r="K1275" s="7">
        <v>0</v>
      </c>
      <c r="L1275" s="7">
        <v>0</v>
      </c>
      <c r="M1275" s="7">
        <v>0</v>
      </c>
      <c r="N1275" s="7">
        <v>0</v>
      </c>
      <c r="O1275" s="7">
        <v>0</v>
      </c>
      <c r="P1275" s="7">
        <f>SUM(dane3[[#This Row],[RoomService]:[VRDeck]])</f>
        <v>0</v>
      </c>
      <c r="Q1275" t="s">
        <v>3475</v>
      </c>
      <c r="R1275" t="b">
        <v>0</v>
      </c>
    </row>
    <row r="1276" spans="1:18" x14ac:dyDescent="0.3">
      <c r="A1276" t="s">
        <v>3476</v>
      </c>
      <c r="B1276">
        <f>MID(dane3[[#This Row],[PassengerId]],1,4)+0</f>
        <v>1351</v>
      </c>
      <c r="C1276" t="s">
        <v>19</v>
      </c>
      <c r="D1276" t="b">
        <v>0</v>
      </c>
      <c r="E1276" t="s">
        <v>3477</v>
      </c>
      <c r="F1276" t="str">
        <f>MID($E1276,1,1)</f>
        <v>G</v>
      </c>
      <c r="G1276" t="str">
        <f>IFERROR(MID($E1276,SEARCH("/",$E1276,SEARCH("/",$E1276)+1)+1,1),"")</f>
        <v>P</v>
      </c>
      <c r="H1276" t="s">
        <v>16</v>
      </c>
      <c r="I1276">
        <v>22</v>
      </c>
      <c r="J1276" t="b">
        <v>0</v>
      </c>
      <c r="K1276" s="7">
        <v>0</v>
      </c>
      <c r="L1276" s="7">
        <v>0</v>
      </c>
      <c r="M1276" s="7">
        <v>0</v>
      </c>
      <c r="N1276" s="7">
        <v>0</v>
      </c>
      <c r="O1276" s="7">
        <v>0</v>
      </c>
      <c r="P1276" s="7">
        <f>SUM(dane3[[#This Row],[RoomService]:[VRDeck]])</f>
        <v>0</v>
      </c>
      <c r="Q1276" t="s">
        <v>23799</v>
      </c>
      <c r="R1276" t="b">
        <v>0</v>
      </c>
    </row>
    <row r="1277" spans="1:18" x14ac:dyDescent="0.3">
      <c r="A1277" t="s">
        <v>13107</v>
      </c>
      <c r="B1277">
        <f>MID(dane3[[#This Row],[PassengerId]],1,4)+0</f>
        <v>5128</v>
      </c>
      <c r="C1277" t="s">
        <v>53</v>
      </c>
      <c r="D1277" t="b">
        <v>0</v>
      </c>
      <c r="E1277" t="s">
        <v>13105</v>
      </c>
      <c r="F1277" t="str">
        <f>MID($E1277,1,1)</f>
        <v>F</v>
      </c>
      <c r="G1277" t="str">
        <f>IFERROR(MID($E1277,SEARCH("/",$E1277,SEARCH("/",$E1277)+1)+1,1),"")</f>
        <v>P</v>
      </c>
      <c r="H1277" t="s">
        <v>16</v>
      </c>
      <c r="I1277">
        <v>21</v>
      </c>
      <c r="J1277" t="b">
        <v>0</v>
      </c>
      <c r="K1277" s="7">
        <v>0</v>
      </c>
      <c r="L1277" s="7">
        <v>1</v>
      </c>
      <c r="M1277" s="7">
        <v>2832</v>
      </c>
      <c r="N1277" s="7">
        <v>0</v>
      </c>
      <c r="O1277" s="7">
        <v>0</v>
      </c>
      <c r="P1277" s="7">
        <f>SUM(dane3[[#This Row],[RoomService]:[VRDeck]])</f>
        <v>2833</v>
      </c>
      <c r="Q1277" t="s">
        <v>13108</v>
      </c>
      <c r="R1277" t="b">
        <v>1</v>
      </c>
    </row>
    <row r="1278" spans="1:18" x14ac:dyDescent="0.3">
      <c r="A1278" t="s">
        <v>13966</v>
      </c>
      <c r="B1278">
        <f>MID(dane3[[#This Row],[PassengerId]],1,4)+0</f>
        <v>5465</v>
      </c>
      <c r="C1278" t="s">
        <v>53</v>
      </c>
      <c r="D1278" t="b">
        <v>0</v>
      </c>
      <c r="E1278" t="s">
        <v>13967</v>
      </c>
      <c r="F1278" t="str">
        <f>MID($E1278,1,1)</f>
        <v>F</v>
      </c>
      <c r="G1278" t="str">
        <f>IFERROR(MID($E1278,SEARCH("/",$E1278,SEARCH("/",$E1278)+1)+1,1),"")</f>
        <v>P</v>
      </c>
      <c r="H1278" t="s">
        <v>16</v>
      </c>
      <c r="I1278">
        <v>27</v>
      </c>
      <c r="J1278" t="b">
        <v>0</v>
      </c>
      <c r="K1278" s="7">
        <v>1</v>
      </c>
      <c r="L1278" s="7">
        <v>1</v>
      </c>
      <c r="M1278" s="7">
        <v>2196</v>
      </c>
      <c r="N1278" s="7">
        <v>372</v>
      </c>
      <c r="O1278" s="7">
        <v>0</v>
      </c>
      <c r="P1278" s="7">
        <f>SUM(dane3[[#This Row],[RoomService]:[VRDeck]])</f>
        <v>2570</v>
      </c>
      <c r="Q1278" t="s">
        <v>13968</v>
      </c>
      <c r="R1278" t="b">
        <v>0</v>
      </c>
    </row>
    <row r="1279" spans="1:18" x14ac:dyDescent="0.3">
      <c r="A1279" t="s">
        <v>15704</v>
      </c>
      <c r="B1279">
        <f>MID(dane3[[#This Row],[PassengerId]],1,4)+0</f>
        <v>6096</v>
      </c>
      <c r="C1279" t="s">
        <v>53</v>
      </c>
      <c r="D1279" t="b">
        <v>0</v>
      </c>
      <c r="E1279" t="s">
        <v>15705</v>
      </c>
      <c r="F1279" t="str">
        <f>MID($E1279,1,1)</f>
        <v>F</v>
      </c>
      <c r="G1279" t="str">
        <f>IFERROR(MID($E1279,SEARCH("/",$E1279,SEARCH("/",$E1279)+1)+1,1),"")</f>
        <v>S</v>
      </c>
      <c r="H1279" t="s">
        <v>16</v>
      </c>
      <c r="I1279">
        <v>41</v>
      </c>
      <c r="J1279" t="b">
        <v>0</v>
      </c>
      <c r="K1279" s="7">
        <v>239</v>
      </c>
      <c r="L1279" s="7">
        <v>1</v>
      </c>
      <c r="M1279" s="7">
        <v>1048</v>
      </c>
      <c r="N1279" s="7">
        <v>0</v>
      </c>
      <c r="O1279" s="7">
        <v>0</v>
      </c>
      <c r="P1279" s="7">
        <f>SUM(dane3[[#This Row],[RoomService]:[VRDeck]])</f>
        <v>1288</v>
      </c>
      <c r="Q1279" t="s">
        <v>15706</v>
      </c>
      <c r="R1279" t="b">
        <v>1</v>
      </c>
    </row>
    <row r="1280" spans="1:18" x14ac:dyDescent="0.3">
      <c r="A1280" t="s">
        <v>16023</v>
      </c>
      <c r="B1280">
        <f>MID(dane3[[#This Row],[PassengerId]],1,4)+0</f>
        <v>6216</v>
      </c>
      <c r="C1280" t="s">
        <v>53</v>
      </c>
      <c r="D1280" t="b">
        <v>0</v>
      </c>
      <c r="E1280" t="s">
        <v>16024</v>
      </c>
      <c r="F1280" t="str">
        <f>MID($E1280,1,1)</f>
        <v>F</v>
      </c>
      <c r="G1280" t="str">
        <f>IFERROR(MID($E1280,SEARCH("/",$E1280,SEARCH("/",$E1280)+1)+1,1),"")</f>
        <v>P</v>
      </c>
      <c r="H1280" t="s">
        <v>16</v>
      </c>
      <c r="I1280">
        <v>43</v>
      </c>
      <c r="J1280" t="b">
        <v>0</v>
      </c>
      <c r="K1280" s="7">
        <v>24</v>
      </c>
      <c r="L1280" s="7">
        <v>1</v>
      </c>
      <c r="M1280" s="7">
        <v>1167</v>
      </c>
      <c r="N1280" s="7">
        <v>0</v>
      </c>
      <c r="O1280" s="7">
        <v>0</v>
      </c>
      <c r="P1280" s="7">
        <f>SUM(dane3[[#This Row],[RoomService]:[VRDeck]])</f>
        <v>1192</v>
      </c>
      <c r="Q1280" t="s">
        <v>16025</v>
      </c>
      <c r="R1280" t="b">
        <v>1</v>
      </c>
    </row>
    <row r="1281" spans="1:18" x14ac:dyDescent="0.3">
      <c r="A1281" t="s">
        <v>16710</v>
      </c>
      <c r="B1281">
        <f>MID(dane3[[#This Row],[PassengerId]],1,4)+0</f>
        <v>6462</v>
      </c>
      <c r="C1281" t="s">
        <v>53</v>
      </c>
      <c r="D1281" t="b">
        <v>0</v>
      </c>
      <c r="E1281" t="s">
        <v>16709</v>
      </c>
      <c r="F1281" t="str">
        <f>MID($E1281,1,1)</f>
        <v>F</v>
      </c>
      <c r="G1281" t="str">
        <f>IFERROR(MID($E1281,SEARCH("/",$E1281,SEARCH("/",$E1281)+1)+1,1),"")</f>
        <v>S</v>
      </c>
      <c r="H1281" t="s">
        <v>16</v>
      </c>
      <c r="I1281">
        <v>21</v>
      </c>
      <c r="J1281" t="b">
        <v>0</v>
      </c>
      <c r="K1281" s="7">
        <v>899</v>
      </c>
      <c r="L1281" s="7">
        <v>1</v>
      </c>
      <c r="M1281" s="7">
        <v>1686</v>
      </c>
      <c r="N1281" s="7">
        <v>13</v>
      </c>
      <c r="O1281" s="7">
        <v>0</v>
      </c>
      <c r="P1281" s="7">
        <f>SUM(dane3[[#This Row],[RoomService]:[VRDeck]])</f>
        <v>2599</v>
      </c>
      <c r="Q1281" t="s">
        <v>16711</v>
      </c>
      <c r="R1281" t="b">
        <v>1</v>
      </c>
    </row>
    <row r="1282" spans="1:18" x14ac:dyDescent="0.3">
      <c r="A1282" t="s">
        <v>3490</v>
      </c>
      <c r="B1282">
        <f>MID(dane3[[#This Row],[PassengerId]],1,4)+0</f>
        <v>1355</v>
      </c>
      <c r="C1282" t="s">
        <v>19</v>
      </c>
      <c r="D1282" t="b">
        <v>1</v>
      </c>
      <c r="E1282" t="s">
        <v>3491</v>
      </c>
      <c r="F1282" t="str">
        <f>MID($E1282,1,1)</f>
        <v>G</v>
      </c>
      <c r="G1282" t="str">
        <f>IFERROR(MID($E1282,SEARCH("/",$E1282,SEARCH("/",$E1282)+1)+1,1),"")</f>
        <v>P</v>
      </c>
      <c r="H1282" t="s">
        <v>32</v>
      </c>
      <c r="I1282">
        <v>22</v>
      </c>
      <c r="J1282" t="b">
        <v>0</v>
      </c>
      <c r="K1282" s="7">
        <v>0</v>
      </c>
      <c r="L1282" s="7">
        <v>0</v>
      </c>
      <c r="M1282" s="7">
        <v>0</v>
      </c>
      <c r="N1282" s="7">
        <v>0</v>
      </c>
      <c r="O1282" s="7">
        <v>0</v>
      </c>
      <c r="P1282" s="7">
        <f>SUM(dane3[[#This Row],[RoomService]:[VRDeck]])</f>
        <v>0</v>
      </c>
      <c r="Q1282" t="s">
        <v>3492</v>
      </c>
      <c r="R1282" t="b">
        <v>1</v>
      </c>
    </row>
    <row r="1283" spans="1:18" x14ac:dyDescent="0.3">
      <c r="A1283" t="s">
        <v>3493</v>
      </c>
      <c r="B1283">
        <f>MID(dane3[[#This Row],[PassengerId]],1,4)+0</f>
        <v>1356</v>
      </c>
      <c r="C1283" t="s">
        <v>19</v>
      </c>
      <c r="D1283" t="b">
        <v>0</v>
      </c>
      <c r="E1283" t="s">
        <v>3494</v>
      </c>
      <c r="F1283" t="str">
        <f>MID($E1283,1,1)</f>
        <v>G</v>
      </c>
      <c r="G1283" t="str">
        <f>IFERROR(MID($E1283,SEARCH("/",$E1283,SEARCH("/",$E1283)+1)+1,1),"")</f>
        <v>S</v>
      </c>
      <c r="H1283" t="s">
        <v>16</v>
      </c>
      <c r="I1283">
        <v>21</v>
      </c>
      <c r="J1283" t="b">
        <v>0</v>
      </c>
      <c r="K1283" s="7">
        <v>0</v>
      </c>
      <c r="L1283" s="7">
        <v>39</v>
      </c>
      <c r="M1283" s="7">
        <v>0</v>
      </c>
      <c r="N1283" s="7">
        <v>310</v>
      </c>
      <c r="O1283" s="7">
        <v>539</v>
      </c>
      <c r="P1283" s="7">
        <f>SUM(dane3[[#This Row],[RoomService]:[VRDeck]])</f>
        <v>888</v>
      </c>
      <c r="Q1283" t="s">
        <v>3495</v>
      </c>
      <c r="R1283" t="b">
        <v>0</v>
      </c>
    </row>
    <row r="1284" spans="1:18" x14ac:dyDescent="0.3">
      <c r="A1284" t="s">
        <v>16945</v>
      </c>
      <c r="B1284">
        <f>MID(dane3[[#This Row],[PassengerId]],1,4)+0</f>
        <v>6565</v>
      </c>
      <c r="C1284" t="s">
        <v>53</v>
      </c>
      <c r="D1284" t="b">
        <v>0</v>
      </c>
      <c r="E1284" t="s">
        <v>16946</v>
      </c>
      <c r="F1284" t="str">
        <f>MID($E1284,1,1)</f>
        <v>E</v>
      </c>
      <c r="G1284" t="str">
        <f>IFERROR(MID($E1284,SEARCH("/",$E1284,SEARCH("/",$E1284)+1)+1,1),"")</f>
        <v>S</v>
      </c>
      <c r="H1284" t="s">
        <v>16</v>
      </c>
      <c r="I1284">
        <v>40</v>
      </c>
      <c r="J1284" t="b">
        <v>0</v>
      </c>
      <c r="K1284" s="7">
        <v>2081</v>
      </c>
      <c r="L1284" s="7">
        <v>1</v>
      </c>
      <c r="M1284" s="7">
        <v>0</v>
      </c>
      <c r="N1284" s="7">
        <v>0</v>
      </c>
      <c r="O1284" s="7">
        <v>25</v>
      </c>
      <c r="P1284" s="7">
        <f>SUM(dane3[[#This Row],[RoomService]:[VRDeck]])</f>
        <v>2107</v>
      </c>
      <c r="Q1284" t="s">
        <v>16947</v>
      </c>
      <c r="R1284" t="b">
        <v>0</v>
      </c>
    </row>
    <row r="1285" spans="1:18" x14ac:dyDescent="0.3">
      <c r="A1285" t="s">
        <v>3499</v>
      </c>
      <c r="B1285">
        <f>MID(dane3[[#This Row],[PassengerId]],1,4)+0</f>
        <v>1360</v>
      </c>
      <c r="C1285" t="s">
        <v>19</v>
      </c>
      <c r="D1285" t="b">
        <v>0</v>
      </c>
      <c r="E1285" t="s">
        <v>3500</v>
      </c>
      <c r="F1285" t="str">
        <f>MID($E1285,1,1)</f>
        <v>E</v>
      </c>
      <c r="G1285" t="str">
        <f>IFERROR(MID($E1285,SEARCH("/",$E1285,SEARCH("/",$E1285)+1)+1,1),"")</f>
        <v>S</v>
      </c>
      <c r="H1285" t="s">
        <v>16</v>
      </c>
      <c r="I1285">
        <v>25</v>
      </c>
      <c r="J1285" t="b">
        <v>0</v>
      </c>
      <c r="K1285" s="7">
        <v>0</v>
      </c>
      <c r="L1285" s="7">
        <v>997</v>
      </c>
      <c r="M1285" s="7">
        <v>0</v>
      </c>
      <c r="N1285" s="7">
        <v>0</v>
      </c>
      <c r="O1285" s="7">
        <v>0</v>
      </c>
      <c r="P1285" s="7">
        <f>SUM(dane3[[#This Row],[RoomService]:[VRDeck]])</f>
        <v>997</v>
      </c>
      <c r="Q1285" t="s">
        <v>3501</v>
      </c>
      <c r="R1285" t="b">
        <v>1</v>
      </c>
    </row>
    <row r="1286" spans="1:18" x14ac:dyDescent="0.3">
      <c r="A1286" t="s">
        <v>3502</v>
      </c>
      <c r="B1286">
        <f>MID(dane3[[#This Row],[PassengerId]],1,4)+0</f>
        <v>1362</v>
      </c>
      <c r="C1286" t="s">
        <v>19</v>
      </c>
      <c r="D1286" t="b">
        <v>0</v>
      </c>
      <c r="E1286" t="s">
        <v>3503</v>
      </c>
      <c r="F1286" t="str">
        <f>MID($E1286,1,1)</f>
        <v>F</v>
      </c>
      <c r="G1286" t="str">
        <f>IFERROR(MID($E1286,SEARCH("/",$E1286,SEARCH("/",$E1286)+1)+1,1),"")</f>
        <v>S</v>
      </c>
      <c r="H1286" t="s">
        <v>16</v>
      </c>
      <c r="I1286">
        <v>23</v>
      </c>
      <c r="J1286" t="b">
        <v>0</v>
      </c>
      <c r="K1286" s="7">
        <v>0</v>
      </c>
      <c r="L1286" s="7">
        <v>1268</v>
      </c>
      <c r="M1286" s="7">
        <v>0</v>
      </c>
      <c r="N1286" s="7">
        <v>119</v>
      </c>
      <c r="O1286" s="7">
        <v>2</v>
      </c>
      <c r="P1286" s="7">
        <f>SUM(dane3[[#This Row],[RoomService]:[VRDeck]])</f>
        <v>1389</v>
      </c>
      <c r="Q1286" t="s">
        <v>23799</v>
      </c>
      <c r="R1286" t="b">
        <v>0</v>
      </c>
    </row>
    <row r="1287" spans="1:18" x14ac:dyDescent="0.3">
      <c r="A1287" t="s">
        <v>3504</v>
      </c>
      <c r="B1287">
        <f>MID(dane3[[#This Row],[PassengerId]],1,4)+0</f>
        <v>1365</v>
      </c>
      <c r="C1287" t="s">
        <v>14</v>
      </c>
      <c r="D1287" t="b">
        <v>0</v>
      </c>
      <c r="E1287" t="s">
        <v>3505</v>
      </c>
      <c r="F1287" t="str">
        <f>MID($E1287,1,1)</f>
        <v>B</v>
      </c>
      <c r="G1287" t="str">
        <f>IFERROR(MID($E1287,SEARCH("/",$E1287,SEARCH("/",$E1287)+1)+1,1),"")</f>
        <v>S</v>
      </c>
      <c r="H1287" t="s">
        <v>46</v>
      </c>
      <c r="I1287">
        <v>33</v>
      </c>
      <c r="J1287" t="b">
        <v>0</v>
      </c>
      <c r="K1287" s="7">
        <v>77</v>
      </c>
      <c r="L1287" s="7">
        <v>2381</v>
      </c>
      <c r="M1287" s="7">
        <v>0</v>
      </c>
      <c r="N1287" s="7">
        <v>3656</v>
      </c>
      <c r="O1287" s="7">
        <v>150</v>
      </c>
      <c r="P1287" s="7">
        <f>SUM(dane3[[#This Row],[RoomService]:[VRDeck]])</f>
        <v>6264</v>
      </c>
      <c r="Q1287" t="s">
        <v>3506</v>
      </c>
      <c r="R1287" t="b">
        <v>0</v>
      </c>
    </row>
    <row r="1288" spans="1:18" x14ac:dyDescent="0.3">
      <c r="A1288" t="s">
        <v>3507</v>
      </c>
      <c r="B1288">
        <f>MID(dane3[[#This Row],[PassengerId]],1,4)+0</f>
        <v>1365</v>
      </c>
      <c r="C1288" t="s">
        <v>14</v>
      </c>
      <c r="D1288" t="b">
        <v>1</v>
      </c>
      <c r="E1288" t="s">
        <v>3505</v>
      </c>
      <c r="F1288" t="str">
        <f>MID($E1288,1,1)</f>
        <v>B</v>
      </c>
      <c r="G1288" t="str">
        <f>IFERROR(MID($E1288,SEARCH("/",$E1288,SEARCH("/",$E1288)+1)+1,1),"")</f>
        <v>S</v>
      </c>
      <c r="H1288" t="s">
        <v>16</v>
      </c>
      <c r="I1288">
        <v>20</v>
      </c>
      <c r="J1288" t="b">
        <v>0</v>
      </c>
      <c r="K1288" s="7">
        <v>0</v>
      </c>
      <c r="L1288" s="7">
        <v>0</v>
      </c>
      <c r="M1288" s="7">
        <v>0</v>
      </c>
      <c r="N1288" s="7">
        <v>0</v>
      </c>
      <c r="O1288" s="7">
        <v>0</v>
      </c>
      <c r="P1288" s="7">
        <f>SUM(dane3[[#This Row],[RoomService]:[VRDeck]])</f>
        <v>0</v>
      </c>
      <c r="Q1288" t="s">
        <v>3508</v>
      </c>
      <c r="R1288" t="b">
        <v>1</v>
      </c>
    </row>
    <row r="1289" spans="1:18" x14ac:dyDescent="0.3">
      <c r="A1289" t="s">
        <v>3509</v>
      </c>
      <c r="B1289">
        <f>MID(dane3[[#This Row],[PassengerId]],1,4)+0</f>
        <v>1366</v>
      </c>
      <c r="C1289" t="s">
        <v>19</v>
      </c>
      <c r="D1289" t="b">
        <v>1</v>
      </c>
      <c r="E1289" t="s">
        <v>3510</v>
      </c>
      <c r="F1289" t="str">
        <f>MID($E1289,1,1)</f>
        <v>G</v>
      </c>
      <c r="G1289" t="str">
        <f>IFERROR(MID($E1289,SEARCH("/",$E1289,SEARCH("/",$E1289)+1)+1,1),"")</f>
        <v>P</v>
      </c>
      <c r="H1289" t="s">
        <v>46</v>
      </c>
      <c r="I1289">
        <v>40</v>
      </c>
      <c r="J1289" t="b">
        <v>0</v>
      </c>
      <c r="K1289" s="7">
        <v>0</v>
      </c>
      <c r="L1289" s="7">
        <v>0</v>
      </c>
      <c r="M1289" s="7">
        <v>0</v>
      </c>
      <c r="N1289" s="7">
        <v>0</v>
      </c>
      <c r="O1289" s="7">
        <v>0</v>
      </c>
      <c r="P1289" s="7">
        <f>SUM(dane3[[#This Row],[RoomService]:[VRDeck]])</f>
        <v>0</v>
      </c>
      <c r="Q1289" t="s">
        <v>3511</v>
      </c>
      <c r="R1289" t="b">
        <v>1</v>
      </c>
    </row>
    <row r="1290" spans="1:18" x14ac:dyDescent="0.3">
      <c r="A1290" t="s">
        <v>3512</v>
      </c>
      <c r="B1290">
        <f>MID(dane3[[#This Row],[PassengerId]],1,4)+0</f>
        <v>1368</v>
      </c>
      <c r="C1290" t="s">
        <v>19</v>
      </c>
      <c r="D1290" t="b">
        <v>1</v>
      </c>
      <c r="E1290" t="s">
        <v>3513</v>
      </c>
      <c r="F1290" t="str">
        <f>MID($E1290,1,1)</f>
        <v>G</v>
      </c>
      <c r="G1290" t="str">
        <f>IFERROR(MID($E1290,SEARCH("/",$E1290,SEARCH("/",$E1290)+1)+1,1),"")</f>
        <v>P</v>
      </c>
      <c r="H1290" t="s">
        <v>16</v>
      </c>
      <c r="I1290">
        <v>27</v>
      </c>
      <c r="J1290" t="b">
        <v>0</v>
      </c>
      <c r="K1290" s="7">
        <v>0</v>
      </c>
      <c r="L1290" s="7">
        <v>0</v>
      </c>
      <c r="M1290" s="7">
        <v>0</v>
      </c>
      <c r="N1290" s="7">
        <v>0</v>
      </c>
      <c r="O1290" s="7">
        <v>0</v>
      </c>
      <c r="P1290" s="7">
        <f>SUM(dane3[[#This Row],[RoomService]:[VRDeck]])</f>
        <v>0</v>
      </c>
      <c r="Q1290" t="s">
        <v>3514</v>
      </c>
      <c r="R1290" t="b">
        <v>0</v>
      </c>
    </row>
    <row r="1291" spans="1:18" x14ac:dyDescent="0.3">
      <c r="A1291" t="s">
        <v>3515</v>
      </c>
      <c r="B1291">
        <f>MID(dane3[[#This Row],[PassengerId]],1,4)+0</f>
        <v>1370</v>
      </c>
      <c r="C1291" t="s">
        <v>19</v>
      </c>
      <c r="D1291" t="b">
        <v>0</v>
      </c>
      <c r="E1291" t="s">
        <v>3516</v>
      </c>
      <c r="F1291" t="str">
        <f>MID($E1291,1,1)</f>
        <v>E</v>
      </c>
      <c r="G1291" t="str">
        <f>IFERROR(MID($E1291,SEARCH("/",$E1291,SEARCH("/",$E1291)+1)+1,1),"")</f>
        <v>S</v>
      </c>
      <c r="H1291" t="s">
        <v>16</v>
      </c>
      <c r="I1291">
        <v>21</v>
      </c>
      <c r="J1291" t="b">
        <v>0</v>
      </c>
      <c r="K1291" s="7">
        <v>965</v>
      </c>
      <c r="L1291" s="7">
        <v>0</v>
      </c>
      <c r="M1291" s="7">
        <v>23</v>
      </c>
      <c r="N1291" s="7">
        <v>3</v>
      </c>
      <c r="O1291" s="7">
        <v>0</v>
      </c>
      <c r="P1291" s="7">
        <f>SUM(dane3[[#This Row],[RoomService]:[VRDeck]])</f>
        <v>991</v>
      </c>
      <c r="Q1291" t="s">
        <v>3517</v>
      </c>
      <c r="R1291" t="b">
        <v>0</v>
      </c>
    </row>
    <row r="1292" spans="1:18" x14ac:dyDescent="0.3">
      <c r="A1292" t="s">
        <v>18008</v>
      </c>
      <c r="B1292">
        <f>MID(dane3[[#This Row],[PassengerId]],1,4)+0</f>
        <v>6970</v>
      </c>
      <c r="C1292" t="s">
        <v>53</v>
      </c>
      <c r="D1292" t="b">
        <v>0</v>
      </c>
      <c r="E1292" t="s">
        <v>39</v>
      </c>
      <c r="F1292" t="s">
        <v>23761</v>
      </c>
      <c r="G1292" t="str">
        <f>IFERROR(MID($E1292,SEARCH("/",$E1292,SEARCH("/",$E1292)+1)+1,1),"")</f>
        <v/>
      </c>
      <c r="H1292" t="s">
        <v>16</v>
      </c>
      <c r="I1292">
        <v>65</v>
      </c>
      <c r="J1292" t="b">
        <v>0</v>
      </c>
      <c r="K1292" s="7">
        <v>3358</v>
      </c>
      <c r="L1292" s="7">
        <v>1</v>
      </c>
      <c r="M1292" s="7">
        <v>12</v>
      </c>
      <c r="N1292" s="7">
        <v>0</v>
      </c>
      <c r="O1292" s="7">
        <v>0</v>
      </c>
      <c r="P1292" s="7">
        <f>SUM(dane3[[#This Row],[RoomService]:[VRDeck]])</f>
        <v>3371</v>
      </c>
      <c r="Q1292" t="s">
        <v>18009</v>
      </c>
      <c r="R1292" t="b">
        <v>0</v>
      </c>
    </row>
    <row r="1293" spans="1:18" x14ac:dyDescent="0.3">
      <c r="A1293" t="s">
        <v>3521</v>
      </c>
      <c r="B1293">
        <f>MID(dane3[[#This Row],[PassengerId]],1,4)+0</f>
        <v>1375</v>
      </c>
      <c r="C1293" t="s">
        <v>19</v>
      </c>
      <c r="D1293" t="b">
        <v>0</v>
      </c>
      <c r="E1293" t="s">
        <v>3522</v>
      </c>
      <c r="F1293" t="str">
        <f>MID($E1293,1,1)</f>
        <v>G</v>
      </c>
      <c r="G1293" t="str">
        <f>IFERROR(MID($E1293,SEARCH("/",$E1293,SEARCH("/",$E1293)+1)+1,1),"")</f>
        <v>S</v>
      </c>
      <c r="H1293" t="s">
        <v>16</v>
      </c>
      <c r="I1293">
        <v>2</v>
      </c>
      <c r="J1293" t="b">
        <v>0</v>
      </c>
      <c r="K1293" s="7">
        <v>0</v>
      </c>
      <c r="L1293" s="7">
        <v>0</v>
      </c>
      <c r="M1293" s="7">
        <v>0</v>
      </c>
      <c r="N1293" s="7">
        <v>0</v>
      </c>
      <c r="O1293" s="7">
        <v>0</v>
      </c>
      <c r="P1293" s="7">
        <f>SUM(dane3[[#This Row],[RoomService]:[VRDeck]])</f>
        <v>0</v>
      </c>
      <c r="Q1293" t="s">
        <v>3523</v>
      </c>
      <c r="R1293" t="b">
        <v>0</v>
      </c>
    </row>
    <row r="1294" spans="1:18" x14ac:dyDescent="0.3">
      <c r="A1294" t="s">
        <v>3524</v>
      </c>
      <c r="B1294">
        <f>MID(dane3[[#This Row],[PassengerId]],1,4)+0</f>
        <v>1375</v>
      </c>
      <c r="C1294" t="s">
        <v>19</v>
      </c>
      <c r="D1294" t="b">
        <v>0</v>
      </c>
      <c r="E1294" t="s">
        <v>3525</v>
      </c>
      <c r="F1294" t="str">
        <f>MID($E1294,1,1)</f>
        <v>F</v>
      </c>
      <c r="G1294" t="str">
        <f>IFERROR(MID($E1294,SEARCH("/",$E1294,SEARCH("/",$E1294)+1)+1,1),"")</f>
        <v>S</v>
      </c>
      <c r="H1294" t="s">
        <v>16</v>
      </c>
      <c r="I1294">
        <v>19</v>
      </c>
      <c r="J1294" t="b">
        <v>0</v>
      </c>
      <c r="K1294" s="7">
        <v>0</v>
      </c>
      <c r="L1294" s="7">
        <v>3</v>
      </c>
      <c r="M1294" s="7">
        <v>946</v>
      </c>
      <c r="N1294" s="7">
        <v>0</v>
      </c>
      <c r="O1294" s="7">
        <v>0</v>
      </c>
      <c r="P1294" s="7">
        <f>SUM(dane3[[#This Row],[RoomService]:[VRDeck]])</f>
        <v>949</v>
      </c>
      <c r="Q1294" t="s">
        <v>3526</v>
      </c>
      <c r="R1294" t="b">
        <v>0</v>
      </c>
    </row>
    <row r="1295" spans="1:18" x14ac:dyDescent="0.3">
      <c r="A1295" t="s">
        <v>3527</v>
      </c>
      <c r="B1295">
        <f>MID(dane3[[#This Row],[PassengerId]],1,4)+0</f>
        <v>1376</v>
      </c>
      <c r="C1295" t="s">
        <v>19</v>
      </c>
      <c r="D1295" t="b">
        <v>1</v>
      </c>
      <c r="E1295" t="s">
        <v>3528</v>
      </c>
      <c r="F1295" t="str">
        <f>MID($E1295,1,1)</f>
        <v>G</v>
      </c>
      <c r="G1295" t="str">
        <f>IFERROR(MID($E1295,SEARCH("/",$E1295,SEARCH("/",$E1295)+1)+1,1),"")</f>
        <v>P</v>
      </c>
      <c r="H1295" t="s">
        <v>16</v>
      </c>
      <c r="I1295">
        <v>41</v>
      </c>
      <c r="J1295" t="b">
        <v>0</v>
      </c>
      <c r="K1295" s="7">
        <v>0</v>
      </c>
      <c r="L1295" s="7">
        <v>0</v>
      </c>
      <c r="M1295" s="7">
        <v>0</v>
      </c>
      <c r="N1295" s="7">
        <v>0</v>
      </c>
      <c r="O1295" s="7">
        <v>0</v>
      </c>
      <c r="P1295" s="7">
        <f>SUM(dane3[[#This Row],[RoomService]:[VRDeck]])</f>
        <v>0</v>
      </c>
      <c r="Q1295" t="s">
        <v>3529</v>
      </c>
      <c r="R1295" t="b">
        <v>0</v>
      </c>
    </row>
    <row r="1296" spans="1:18" x14ac:dyDescent="0.3">
      <c r="A1296" t="s">
        <v>3530</v>
      </c>
      <c r="B1296">
        <f>MID(dane3[[#This Row],[PassengerId]],1,4)+0</f>
        <v>1377</v>
      </c>
      <c r="C1296" t="s">
        <v>14</v>
      </c>
      <c r="D1296" t="b">
        <v>0</v>
      </c>
      <c r="E1296" t="s">
        <v>3531</v>
      </c>
      <c r="F1296" t="str">
        <f>MID($E1296,1,1)</f>
        <v>C</v>
      </c>
      <c r="G1296" t="str">
        <f>IFERROR(MID($E1296,SEARCH("/",$E1296,SEARCH("/",$E1296)+1)+1,1),"")</f>
        <v>P</v>
      </c>
      <c r="H1296" t="s">
        <v>16</v>
      </c>
      <c r="I1296">
        <v>43</v>
      </c>
      <c r="J1296" t="b">
        <v>0</v>
      </c>
      <c r="K1296" s="7">
        <v>0</v>
      </c>
      <c r="L1296" s="7">
        <v>2801</v>
      </c>
      <c r="M1296" s="7">
        <v>537</v>
      </c>
      <c r="N1296" s="7">
        <v>42</v>
      </c>
      <c r="O1296" s="7">
        <v>144</v>
      </c>
      <c r="P1296" s="7">
        <f>SUM(dane3[[#This Row],[RoomService]:[VRDeck]])</f>
        <v>3524</v>
      </c>
      <c r="Q1296" t="s">
        <v>3532</v>
      </c>
      <c r="R1296" t="b">
        <v>1</v>
      </c>
    </row>
    <row r="1297" spans="1:18" x14ac:dyDescent="0.3">
      <c r="A1297" t="s">
        <v>3533</v>
      </c>
      <c r="B1297">
        <f>MID(dane3[[#This Row],[PassengerId]],1,4)+0</f>
        <v>1378</v>
      </c>
      <c r="C1297" t="s">
        <v>19</v>
      </c>
      <c r="D1297" t="b">
        <v>0</v>
      </c>
      <c r="E1297" t="s">
        <v>3534</v>
      </c>
      <c r="F1297" t="str">
        <f>MID($E1297,1,1)</f>
        <v>G</v>
      </c>
      <c r="G1297" t="str">
        <f>IFERROR(MID($E1297,SEARCH("/",$E1297,SEARCH("/",$E1297)+1)+1,1),"")</f>
        <v>P</v>
      </c>
      <c r="H1297" t="s">
        <v>16</v>
      </c>
      <c r="I1297">
        <v>19</v>
      </c>
      <c r="J1297" t="b">
        <v>0</v>
      </c>
      <c r="K1297" s="7">
        <v>245</v>
      </c>
      <c r="L1297" s="7">
        <v>41</v>
      </c>
      <c r="M1297" s="7">
        <v>550</v>
      </c>
      <c r="N1297" s="7">
        <v>0</v>
      </c>
      <c r="O1297" s="7">
        <v>0</v>
      </c>
      <c r="P1297" s="7">
        <f>SUM(dane3[[#This Row],[RoomService]:[VRDeck]])</f>
        <v>836</v>
      </c>
      <c r="Q1297" t="s">
        <v>3535</v>
      </c>
      <c r="R1297" t="b">
        <v>0</v>
      </c>
    </row>
    <row r="1298" spans="1:18" x14ac:dyDescent="0.3">
      <c r="A1298" t="s">
        <v>3536</v>
      </c>
      <c r="B1298">
        <f>MID(dane3[[#This Row],[PassengerId]],1,4)+0</f>
        <v>1378</v>
      </c>
      <c r="C1298" t="s">
        <v>19</v>
      </c>
      <c r="D1298" t="b">
        <v>0</v>
      </c>
      <c r="E1298" t="s">
        <v>3537</v>
      </c>
      <c r="F1298" t="str">
        <f>MID($E1298,1,1)</f>
        <v>F</v>
      </c>
      <c r="G1298" t="str">
        <f>IFERROR(MID($E1298,SEARCH("/",$E1298,SEARCH("/",$E1298)+1)+1,1),"")</f>
        <v>P</v>
      </c>
      <c r="H1298" t="s">
        <v>16</v>
      </c>
      <c r="I1298">
        <v>22</v>
      </c>
      <c r="J1298" t="b">
        <v>0</v>
      </c>
      <c r="K1298" s="7">
        <v>926</v>
      </c>
      <c r="L1298" s="7">
        <v>0</v>
      </c>
      <c r="M1298" s="7">
        <v>0</v>
      </c>
      <c r="N1298" s="7">
        <v>0</v>
      </c>
      <c r="O1298" s="7">
        <v>78</v>
      </c>
      <c r="P1298" s="7">
        <f>SUM(dane3[[#This Row],[RoomService]:[VRDeck]])</f>
        <v>1004</v>
      </c>
      <c r="Q1298" t="s">
        <v>3538</v>
      </c>
      <c r="R1298" t="b">
        <v>1</v>
      </c>
    </row>
    <row r="1299" spans="1:18" x14ac:dyDescent="0.3">
      <c r="A1299" t="s">
        <v>3539</v>
      </c>
      <c r="B1299">
        <f>MID(dane3[[#This Row],[PassengerId]],1,4)+0</f>
        <v>1379</v>
      </c>
      <c r="C1299" t="s">
        <v>19</v>
      </c>
      <c r="D1299" t="b">
        <v>0</v>
      </c>
      <c r="E1299" t="s">
        <v>3540</v>
      </c>
      <c r="F1299" t="str">
        <f>MID($E1299,1,1)</f>
        <v>F</v>
      </c>
      <c r="G1299" t="str">
        <f>IFERROR(MID($E1299,SEARCH("/",$E1299,SEARCH("/",$E1299)+1)+1,1),"")</f>
        <v>S</v>
      </c>
      <c r="H1299" t="s">
        <v>16</v>
      </c>
      <c r="I1299">
        <v>16</v>
      </c>
      <c r="J1299" t="b">
        <v>0</v>
      </c>
      <c r="K1299" s="7">
        <v>0</v>
      </c>
      <c r="L1299" s="7">
        <v>30</v>
      </c>
      <c r="M1299" s="7">
        <v>0</v>
      </c>
      <c r="N1299" s="7">
        <v>769</v>
      </c>
      <c r="O1299" s="7">
        <v>4</v>
      </c>
      <c r="P1299" s="7">
        <f>SUM(dane3[[#This Row],[RoomService]:[VRDeck]])</f>
        <v>803</v>
      </c>
      <c r="Q1299" t="s">
        <v>3541</v>
      </c>
      <c r="R1299" t="b">
        <v>0</v>
      </c>
    </row>
    <row r="1300" spans="1:18" x14ac:dyDescent="0.3">
      <c r="A1300" t="s">
        <v>3542</v>
      </c>
      <c r="B1300">
        <f>MID(dane3[[#This Row],[PassengerId]],1,4)+0</f>
        <v>1380</v>
      </c>
      <c r="C1300" t="s">
        <v>14</v>
      </c>
      <c r="D1300" t="b">
        <v>0</v>
      </c>
      <c r="E1300" t="s">
        <v>3543</v>
      </c>
      <c r="F1300" t="str">
        <f>MID($E1300,1,1)</f>
        <v>C</v>
      </c>
      <c r="G1300" t="str">
        <f>IFERROR(MID($E1300,SEARCH("/",$E1300,SEARCH("/",$E1300)+1)+1,1),"")</f>
        <v>S</v>
      </c>
      <c r="H1300" t="s">
        <v>46</v>
      </c>
      <c r="I1300">
        <v>42</v>
      </c>
      <c r="J1300" t="b">
        <v>0</v>
      </c>
      <c r="K1300" s="7">
        <v>0</v>
      </c>
      <c r="L1300" s="7">
        <v>21</v>
      </c>
      <c r="M1300" s="7">
        <v>0</v>
      </c>
      <c r="N1300" s="7">
        <v>2735</v>
      </c>
      <c r="O1300" s="7">
        <v>3604</v>
      </c>
      <c r="P1300" s="7">
        <f>SUM(dane3[[#This Row],[RoomService]:[VRDeck]])</f>
        <v>6360</v>
      </c>
      <c r="Q1300" t="s">
        <v>3544</v>
      </c>
      <c r="R1300" t="b">
        <v>0</v>
      </c>
    </row>
    <row r="1301" spans="1:18" x14ac:dyDescent="0.3">
      <c r="A1301" t="s">
        <v>3545</v>
      </c>
      <c r="B1301">
        <f>MID(dane3[[#This Row],[PassengerId]],1,4)+0</f>
        <v>1381</v>
      </c>
      <c r="C1301" t="s">
        <v>19</v>
      </c>
      <c r="D1301" t="b">
        <v>1</v>
      </c>
      <c r="E1301" t="s">
        <v>3546</v>
      </c>
      <c r="F1301" t="str">
        <f>MID($E1301,1,1)</f>
        <v>G</v>
      </c>
      <c r="G1301" t="str">
        <f>IFERROR(MID($E1301,SEARCH("/",$E1301,SEARCH("/",$E1301)+1)+1,1),"")</f>
        <v>S</v>
      </c>
      <c r="H1301" t="s">
        <v>32</v>
      </c>
      <c r="I1301">
        <v>20</v>
      </c>
      <c r="J1301" t="b">
        <v>0</v>
      </c>
      <c r="K1301" s="7">
        <v>0</v>
      </c>
      <c r="L1301" s="7">
        <v>0</v>
      </c>
      <c r="M1301" s="7">
        <v>0</v>
      </c>
      <c r="N1301" s="7">
        <v>0</v>
      </c>
      <c r="O1301" s="7">
        <v>0</v>
      </c>
      <c r="P1301" s="7">
        <f>SUM(dane3[[#This Row],[RoomService]:[VRDeck]])</f>
        <v>0</v>
      </c>
      <c r="Q1301" t="s">
        <v>3547</v>
      </c>
      <c r="R1301" t="b">
        <v>1</v>
      </c>
    </row>
    <row r="1302" spans="1:18" x14ac:dyDescent="0.3">
      <c r="A1302" t="s">
        <v>19067</v>
      </c>
      <c r="B1302">
        <f>MID(dane3[[#This Row],[PassengerId]],1,4)+0</f>
        <v>7419</v>
      </c>
      <c r="C1302" t="s">
        <v>19</v>
      </c>
      <c r="D1302" t="b">
        <v>0</v>
      </c>
      <c r="E1302" t="s">
        <v>19068</v>
      </c>
      <c r="F1302" t="str">
        <f>MID($E1302,1,1)</f>
        <v>G</v>
      </c>
      <c r="G1302" t="str">
        <f>IFERROR(MID($E1302,SEARCH("/",$E1302,SEARCH("/",$E1302)+1)+1,1),"")</f>
        <v>P</v>
      </c>
      <c r="H1302" t="s">
        <v>46</v>
      </c>
      <c r="I1302">
        <v>39</v>
      </c>
      <c r="J1302" t="b">
        <v>0</v>
      </c>
      <c r="K1302" s="7">
        <v>1</v>
      </c>
      <c r="L1302" s="7">
        <v>875</v>
      </c>
      <c r="M1302" s="7">
        <v>0</v>
      </c>
      <c r="N1302" s="7">
        <v>6</v>
      </c>
      <c r="O1302" s="7">
        <v>0</v>
      </c>
      <c r="P1302" s="7">
        <f>SUM(dane3[[#This Row],[RoomService]:[VRDeck]])</f>
        <v>882</v>
      </c>
      <c r="Q1302" t="s">
        <v>19069</v>
      </c>
      <c r="R1302" t="b">
        <v>1</v>
      </c>
    </row>
    <row r="1303" spans="1:18" x14ac:dyDescent="0.3">
      <c r="A1303" t="s">
        <v>3551</v>
      </c>
      <c r="B1303">
        <f>MID(dane3[[#This Row],[PassengerId]],1,4)+0</f>
        <v>1383</v>
      </c>
      <c r="C1303" t="s">
        <v>14</v>
      </c>
      <c r="D1303" t="b">
        <v>1</v>
      </c>
      <c r="E1303" t="s">
        <v>3552</v>
      </c>
      <c r="F1303" t="str">
        <f>MID($E1303,1,1)</f>
        <v>D</v>
      </c>
      <c r="G1303" t="str">
        <f>IFERROR(MID($E1303,SEARCH("/",$E1303,SEARCH("/",$E1303)+1)+1,1),"")</f>
        <v>S</v>
      </c>
      <c r="H1303" t="s">
        <v>16</v>
      </c>
      <c r="I1303">
        <v>53</v>
      </c>
      <c r="J1303" t="b">
        <v>0</v>
      </c>
      <c r="K1303" s="7">
        <v>0</v>
      </c>
      <c r="L1303" s="7">
        <v>0</v>
      </c>
      <c r="M1303" s="7">
        <v>0</v>
      </c>
      <c r="N1303" s="7">
        <v>0</v>
      </c>
      <c r="O1303" s="7">
        <v>0</v>
      </c>
      <c r="P1303" s="7">
        <f>SUM(dane3[[#This Row],[RoomService]:[VRDeck]])</f>
        <v>0</v>
      </c>
      <c r="Q1303" t="s">
        <v>3553</v>
      </c>
      <c r="R1303" t="b">
        <v>1</v>
      </c>
    </row>
    <row r="1304" spans="1:18" x14ac:dyDescent="0.3">
      <c r="A1304" t="s">
        <v>3554</v>
      </c>
      <c r="B1304">
        <f>MID(dane3[[#This Row],[PassengerId]],1,4)+0</f>
        <v>1384</v>
      </c>
      <c r="C1304" t="s">
        <v>19</v>
      </c>
      <c r="D1304" t="b">
        <v>0</v>
      </c>
      <c r="E1304" t="s">
        <v>3555</v>
      </c>
      <c r="F1304" t="str">
        <f>MID($E1304,1,1)</f>
        <v>E</v>
      </c>
      <c r="G1304" t="str">
        <f>IFERROR(MID($E1304,SEARCH("/",$E1304,SEARCH("/",$E1304)+1)+1,1),"")</f>
        <v>S</v>
      </c>
      <c r="H1304" t="s">
        <v>16</v>
      </c>
      <c r="I1304">
        <v>17</v>
      </c>
      <c r="J1304" t="b">
        <v>0</v>
      </c>
      <c r="K1304" s="7">
        <v>21</v>
      </c>
      <c r="L1304" s="7">
        <v>0</v>
      </c>
      <c r="M1304" s="7">
        <v>690</v>
      </c>
      <c r="N1304" s="7">
        <v>260</v>
      </c>
      <c r="O1304" s="7">
        <v>5</v>
      </c>
      <c r="P1304" s="7">
        <f>SUM(dane3[[#This Row],[RoomService]:[VRDeck]])</f>
        <v>976</v>
      </c>
      <c r="Q1304" t="s">
        <v>3556</v>
      </c>
      <c r="R1304" t="b">
        <v>0</v>
      </c>
    </row>
    <row r="1305" spans="1:18" x14ac:dyDescent="0.3">
      <c r="A1305" t="s">
        <v>3557</v>
      </c>
      <c r="B1305">
        <f>MID(dane3[[#This Row],[PassengerId]],1,4)+0</f>
        <v>1384</v>
      </c>
      <c r="C1305" t="s">
        <v>19</v>
      </c>
      <c r="D1305" t="b">
        <v>1</v>
      </c>
      <c r="E1305" t="s">
        <v>3558</v>
      </c>
      <c r="F1305" t="str">
        <f>MID($E1305,1,1)</f>
        <v>G</v>
      </c>
      <c r="G1305" t="str">
        <f>IFERROR(MID($E1305,SEARCH("/",$E1305,SEARCH("/",$E1305)+1)+1,1),"")</f>
        <v>S</v>
      </c>
      <c r="H1305" t="s">
        <v>16</v>
      </c>
      <c r="I1305">
        <v>6</v>
      </c>
      <c r="J1305" t="b">
        <v>0</v>
      </c>
      <c r="K1305" s="7">
        <v>0</v>
      </c>
      <c r="L1305" s="7">
        <v>0</v>
      </c>
      <c r="M1305" s="7">
        <v>0</v>
      </c>
      <c r="N1305" s="7">
        <v>0</v>
      </c>
      <c r="O1305" s="7">
        <v>0</v>
      </c>
      <c r="P1305" s="7">
        <f>SUM(dane3[[#This Row],[RoomService]:[VRDeck]])</f>
        <v>0</v>
      </c>
      <c r="Q1305" t="s">
        <v>3559</v>
      </c>
      <c r="R1305" t="b">
        <v>0</v>
      </c>
    </row>
    <row r="1306" spans="1:18" x14ac:dyDescent="0.3">
      <c r="A1306" t="s">
        <v>3560</v>
      </c>
      <c r="B1306">
        <f>MID(dane3[[#This Row],[PassengerId]],1,4)+0</f>
        <v>1384</v>
      </c>
      <c r="C1306" t="s">
        <v>19</v>
      </c>
      <c r="D1306" t="b">
        <v>0</v>
      </c>
      <c r="E1306" t="s">
        <v>3561</v>
      </c>
      <c r="F1306" t="str">
        <f>MID($E1306,1,1)</f>
        <v>F</v>
      </c>
      <c r="G1306" t="str">
        <f>IFERROR(MID($E1306,SEARCH("/",$E1306,SEARCH("/",$E1306)+1)+1,1),"")</f>
        <v>S</v>
      </c>
      <c r="H1306" t="s">
        <v>16</v>
      </c>
      <c r="I1306">
        <v>22</v>
      </c>
      <c r="J1306" t="b">
        <v>0</v>
      </c>
      <c r="K1306" s="7">
        <v>0</v>
      </c>
      <c r="L1306" s="7">
        <v>442</v>
      </c>
      <c r="M1306" s="7">
        <v>0</v>
      </c>
      <c r="N1306" s="7">
        <v>0</v>
      </c>
      <c r="O1306" s="7">
        <v>368</v>
      </c>
      <c r="P1306" s="7">
        <f>SUM(dane3[[#This Row],[RoomService]:[VRDeck]])</f>
        <v>810</v>
      </c>
      <c r="Q1306" t="s">
        <v>3562</v>
      </c>
      <c r="R1306" t="b">
        <v>1</v>
      </c>
    </row>
    <row r="1307" spans="1:18" x14ac:dyDescent="0.3">
      <c r="A1307" t="s">
        <v>3563</v>
      </c>
      <c r="B1307">
        <f>MID(dane3[[#This Row],[PassengerId]],1,4)+0</f>
        <v>1384</v>
      </c>
      <c r="C1307" t="s">
        <v>19</v>
      </c>
      <c r="D1307" t="b">
        <v>0</v>
      </c>
      <c r="E1307" t="s">
        <v>3561</v>
      </c>
      <c r="F1307" t="str">
        <f>MID($E1307,1,1)</f>
        <v>F</v>
      </c>
      <c r="G1307" t="str">
        <f>IFERROR(MID($E1307,SEARCH("/",$E1307,SEARCH("/",$E1307)+1)+1,1),"")</f>
        <v>S</v>
      </c>
      <c r="H1307" t="s">
        <v>16</v>
      </c>
      <c r="I1307">
        <v>41</v>
      </c>
      <c r="J1307" t="b">
        <v>0</v>
      </c>
      <c r="K1307" s="7">
        <v>338</v>
      </c>
      <c r="L1307" s="7">
        <v>0</v>
      </c>
      <c r="M1307" s="7">
        <v>377</v>
      </c>
      <c r="N1307" s="7">
        <v>2</v>
      </c>
      <c r="O1307" s="7">
        <v>86</v>
      </c>
      <c r="P1307" s="7">
        <f>SUM(dane3[[#This Row],[RoomService]:[VRDeck]])</f>
        <v>803</v>
      </c>
      <c r="Q1307" t="s">
        <v>3564</v>
      </c>
      <c r="R1307" t="b">
        <v>1</v>
      </c>
    </row>
    <row r="1308" spans="1:18" x14ac:dyDescent="0.3">
      <c r="A1308" t="s">
        <v>15137</v>
      </c>
      <c r="B1308">
        <f>MID(dane3[[#This Row],[PassengerId]],1,4)+0</f>
        <v>5906</v>
      </c>
      <c r="C1308" t="s">
        <v>19</v>
      </c>
      <c r="D1308" t="b">
        <v>0</v>
      </c>
      <c r="E1308" t="s">
        <v>15138</v>
      </c>
      <c r="F1308" t="str">
        <f>MID($E1308,1,1)</f>
        <v>G</v>
      </c>
      <c r="G1308" t="str">
        <f>IFERROR(MID($E1308,SEARCH("/",$E1308,SEARCH("/",$E1308)+1)+1,1),"")</f>
        <v>P</v>
      </c>
      <c r="H1308" t="s">
        <v>46</v>
      </c>
      <c r="I1308">
        <v>51</v>
      </c>
      <c r="J1308" t="b">
        <v>0</v>
      </c>
      <c r="K1308" s="7">
        <v>0</v>
      </c>
      <c r="L1308" s="7">
        <v>0</v>
      </c>
      <c r="M1308" s="7">
        <v>207</v>
      </c>
      <c r="N1308" s="7">
        <v>347</v>
      </c>
      <c r="O1308" s="7">
        <v>262</v>
      </c>
      <c r="P1308" s="7">
        <f>SUM(dane3[[#This Row],[RoomService]:[VRDeck]])</f>
        <v>816</v>
      </c>
      <c r="Q1308" t="s">
        <v>15139</v>
      </c>
      <c r="R1308" t="b">
        <v>0</v>
      </c>
    </row>
    <row r="1309" spans="1:18" x14ac:dyDescent="0.3">
      <c r="A1309" t="s">
        <v>3567</v>
      </c>
      <c r="B1309">
        <f>MID(dane3[[#This Row],[PassengerId]],1,4)+0</f>
        <v>1385</v>
      </c>
      <c r="C1309" t="s">
        <v>19</v>
      </c>
      <c r="D1309" t="b">
        <v>0</v>
      </c>
      <c r="E1309" t="s">
        <v>3568</v>
      </c>
      <c r="F1309" t="str">
        <f>MID($E1309,1,1)</f>
        <v>G</v>
      </c>
      <c r="G1309" t="str">
        <f>IFERROR(MID($E1309,SEARCH("/",$E1309,SEARCH("/",$E1309)+1)+1,1),"")</f>
        <v>P</v>
      </c>
      <c r="H1309" t="s">
        <v>16</v>
      </c>
      <c r="I1309">
        <v>39</v>
      </c>
      <c r="J1309" t="b">
        <v>0</v>
      </c>
      <c r="K1309" s="7">
        <v>705</v>
      </c>
      <c r="L1309" s="7">
        <v>3</v>
      </c>
      <c r="M1309" s="7">
        <v>0</v>
      </c>
      <c r="N1309" s="7">
        <v>0</v>
      </c>
      <c r="O1309" s="7">
        <v>0</v>
      </c>
      <c r="P1309" s="7">
        <f>SUM(dane3[[#This Row],[RoomService]:[VRDeck]])</f>
        <v>708</v>
      </c>
      <c r="Q1309" t="s">
        <v>3569</v>
      </c>
      <c r="R1309" t="b">
        <v>0</v>
      </c>
    </row>
    <row r="1310" spans="1:18" x14ac:dyDescent="0.3">
      <c r="A1310" t="s">
        <v>3570</v>
      </c>
      <c r="B1310">
        <f>MID(dane3[[#This Row],[PassengerId]],1,4)+0</f>
        <v>1386</v>
      </c>
      <c r="C1310" t="s">
        <v>19</v>
      </c>
      <c r="D1310" t="b">
        <v>1</v>
      </c>
      <c r="E1310" t="s">
        <v>3571</v>
      </c>
      <c r="F1310" t="str">
        <f>MID($E1310,1,1)</f>
        <v>G</v>
      </c>
      <c r="G1310" t="str">
        <f>IFERROR(MID($E1310,SEARCH("/",$E1310,SEARCH("/",$E1310)+1)+1,1),"")</f>
        <v>P</v>
      </c>
      <c r="H1310" t="s">
        <v>16</v>
      </c>
      <c r="I1310">
        <v>23</v>
      </c>
      <c r="J1310" t="b">
        <v>0</v>
      </c>
      <c r="K1310" s="7">
        <v>0</v>
      </c>
      <c r="L1310" s="7">
        <v>0</v>
      </c>
      <c r="M1310" s="7">
        <v>0</v>
      </c>
      <c r="N1310" s="7">
        <v>0</v>
      </c>
      <c r="O1310" s="7">
        <v>0</v>
      </c>
      <c r="P1310" s="7">
        <f>SUM(dane3[[#This Row],[RoomService]:[VRDeck]])</f>
        <v>0</v>
      </c>
      <c r="Q1310" t="s">
        <v>3572</v>
      </c>
      <c r="R1310" t="b">
        <v>1</v>
      </c>
    </row>
    <row r="1311" spans="1:18" x14ac:dyDescent="0.3">
      <c r="A1311" t="s">
        <v>18320</v>
      </c>
      <c r="B1311">
        <f>MID(dane3[[#This Row],[PassengerId]],1,4)+0</f>
        <v>7085</v>
      </c>
      <c r="C1311" t="s">
        <v>53</v>
      </c>
      <c r="D1311" t="b">
        <v>0</v>
      </c>
      <c r="E1311" t="s">
        <v>18321</v>
      </c>
      <c r="F1311" t="str">
        <f>MID($E1311,1,1)</f>
        <v>F</v>
      </c>
      <c r="G1311" t="str">
        <f>IFERROR(MID($E1311,SEARCH("/",$E1311,SEARCH("/",$E1311)+1)+1,1),"")</f>
        <v>P</v>
      </c>
      <c r="H1311" t="s">
        <v>16</v>
      </c>
      <c r="I1311">
        <v>62</v>
      </c>
      <c r="J1311" t="b">
        <v>0</v>
      </c>
      <c r="K1311" s="7">
        <v>453</v>
      </c>
      <c r="L1311" s="7">
        <v>1</v>
      </c>
      <c r="M1311" s="7">
        <v>1911</v>
      </c>
      <c r="N1311" s="7">
        <v>0</v>
      </c>
      <c r="O1311" s="7">
        <v>0</v>
      </c>
      <c r="P1311" s="7">
        <f>SUM(dane3[[#This Row],[RoomService]:[VRDeck]])</f>
        <v>2365</v>
      </c>
      <c r="Q1311" t="s">
        <v>18322</v>
      </c>
      <c r="R1311" t="b">
        <v>0</v>
      </c>
    </row>
    <row r="1312" spans="1:18" x14ac:dyDescent="0.3">
      <c r="A1312" t="s">
        <v>3576</v>
      </c>
      <c r="B1312">
        <f>MID(dane3[[#This Row],[PassengerId]],1,4)+0</f>
        <v>1389</v>
      </c>
      <c r="C1312" t="s">
        <v>19</v>
      </c>
      <c r="D1312" t="b">
        <v>1</v>
      </c>
      <c r="E1312" t="s">
        <v>3577</v>
      </c>
      <c r="F1312" t="str">
        <f>MID($E1312,1,1)</f>
        <v>G</v>
      </c>
      <c r="G1312" t="str">
        <f>IFERROR(MID($E1312,SEARCH("/",$E1312,SEARCH("/",$E1312)+1)+1,1),"")</f>
        <v>S</v>
      </c>
      <c r="H1312" t="s">
        <v>46</v>
      </c>
      <c r="I1312">
        <v>38</v>
      </c>
      <c r="J1312" t="b">
        <v>0</v>
      </c>
      <c r="K1312" s="7">
        <v>0</v>
      </c>
      <c r="L1312" s="7">
        <v>0</v>
      </c>
      <c r="M1312" s="7">
        <v>0</v>
      </c>
      <c r="N1312" s="7">
        <v>0</v>
      </c>
      <c r="O1312" s="7">
        <v>0</v>
      </c>
      <c r="P1312" s="7">
        <f>SUM(dane3[[#This Row],[RoomService]:[VRDeck]])</f>
        <v>0</v>
      </c>
      <c r="Q1312" t="s">
        <v>3578</v>
      </c>
      <c r="R1312" t="b">
        <v>1</v>
      </c>
    </row>
    <row r="1313" spans="1:18" x14ac:dyDescent="0.3">
      <c r="A1313" t="s">
        <v>3579</v>
      </c>
      <c r="B1313">
        <f>MID(dane3[[#This Row],[PassengerId]],1,4)+0</f>
        <v>1390</v>
      </c>
      <c r="C1313" t="s">
        <v>19</v>
      </c>
      <c r="D1313" t="b">
        <v>1</v>
      </c>
      <c r="E1313" t="s">
        <v>3580</v>
      </c>
      <c r="F1313" t="str">
        <f>MID($E1313,1,1)</f>
        <v>G</v>
      </c>
      <c r="G1313" t="str">
        <f>IFERROR(MID($E1313,SEARCH("/",$E1313,SEARCH("/",$E1313)+1)+1,1),"")</f>
        <v>P</v>
      </c>
      <c r="H1313" t="s">
        <v>32</v>
      </c>
      <c r="I1313">
        <v>1</v>
      </c>
      <c r="J1313" t="b">
        <v>0</v>
      </c>
      <c r="K1313" s="7">
        <v>0</v>
      </c>
      <c r="L1313" s="7">
        <v>0</v>
      </c>
      <c r="M1313" s="7">
        <v>0</v>
      </c>
      <c r="N1313" s="7">
        <v>0</v>
      </c>
      <c r="O1313" s="7">
        <v>0</v>
      </c>
      <c r="P1313" s="7">
        <f>SUM(dane3[[#This Row],[RoomService]:[VRDeck]])</f>
        <v>0</v>
      </c>
      <c r="Q1313" t="s">
        <v>3581</v>
      </c>
      <c r="R1313" t="b">
        <v>1</v>
      </c>
    </row>
    <row r="1314" spans="1:18" x14ac:dyDescent="0.3">
      <c r="A1314" t="s">
        <v>18709</v>
      </c>
      <c r="B1314">
        <f>MID(dane3[[#This Row],[PassengerId]],1,4)+0</f>
        <v>7249</v>
      </c>
      <c r="C1314" t="s">
        <v>53</v>
      </c>
      <c r="D1314" t="b">
        <v>0</v>
      </c>
      <c r="E1314" t="s">
        <v>18710</v>
      </c>
      <c r="F1314" t="str">
        <f>MID($E1314,1,1)</f>
        <v>E</v>
      </c>
      <c r="G1314" t="str">
        <f>IFERROR(MID($E1314,SEARCH("/",$E1314,SEARCH("/",$E1314)+1)+1,1),"")</f>
        <v>S</v>
      </c>
      <c r="H1314" t="s">
        <v>16</v>
      </c>
      <c r="I1314">
        <v>21</v>
      </c>
      <c r="J1314" t="b">
        <v>0</v>
      </c>
      <c r="K1314" s="7">
        <v>1046</v>
      </c>
      <c r="L1314" s="7">
        <v>1</v>
      </c>
      <c r="M1314" s="7">
        <v>0</v>
      </c>
      <c r="N1314" s="7">
        <v>1</v>
      </c>
      <c r="O1314" s="7">
        <v>0</v>
      </c>
      <c r="P1314" s="7">
        <f>SUM(dane3[[#This Row],[RoomService]:[VRDeck]])</f>
        <v>1048</v>
      </c>
      <c r="Q1314" t="s">
        <v>18711</v>
      </c>
      <c r="R1314" t="b">
        <v>0</v>
      </c>
    </row>
    <row r="1315" spans="1:18" x14ac:dyDescent="0.3">
      <c r="A1315" t="s">
        <v>20319</v>
      </c>
      <c r="B1315">
        <f>MID(dane3[[#This Row],[PassengerId]],1,4)+0</f>
        <v>7947</v>
      </c>
      <c r="C1315" t="s">
        <v>53</v>
      </c>
      <c r="D1315" t="b">
        <v>0</v>
      </c>
      <c r="E1315" t="s">
        <v>20320</v>
      </c>
      <c r="F1315" t="str">
        <f>MID($E1315,1,1)</f>
        <v>F</v>
      </c>
      <c r="G1315" t="str">
        <f>IFERROR(MID($E1315,SEARCH("/",$E1315,SEARCH("/",$E1315)+1)+1,1),"")</f>
        <v>P</v>
      </c>
      <c r="H1315" t="s">
        <v>16</v>
      </c>
      <c r="I1315">
        <v>28</v>
      </c>
      <c r="J1315" t="b">
        <v>0</v>
      </c>
      <c r="K1315" s="7">
        <v>1811</v>
      </c>
      <c r="L1315" s="7">
        <v>1</v>
      </c>
      <c r="M1315" s="7">
        <v>57</v>
      </c>
      <c r="N1315" s="7">
        <v>0</v>
      </c>
      <c r="O1315" s="7">
        <v>0</v>
      </c>
      <c r="P1315" s="7">
        <f>SUM(dane3[[#This Row],[RoomService]:[VRDeck]])</f>
        <v>1869</v>
      </c>
      <c r="Q1315" t="s">
        <v>20321</v>
      </c>
      <c r="R1315" t="b">
        <v>0</v>
      </c>
    </row>
    <row r="1316" spans="1:18" x14ac:dyDescent="0.3">
      <c r="A1316" t="s">
        <v>20585</v>
      </c>
      <c r="B1316">
        <f>MID(dane3[[#This Row],[PassengerId]],1,4)+0</f>
        <v>8053</v>
      </c>
      <c r="C1316" t="s">
        <v>53</v>
      </c>
      <c r="D1316" t="b">
        <v>0</v>
      </c>
      <c r="E1316" t="s">
        <v>20586</v>
      </c>
      <c r="F1316" t="str">
        <f>MID($E1316,1,1)</f>
        <v>F</v>
      </c>
      <c r="G1316" t="str">
        <f>IFERROR(MID($E1316,SEARCH("/",$E1316,SEARCH("/",$E1316)+1)+1,1),"")</f>
        <v>P</v>
      </c>
      <c r="H1316" t="s">
        <v>16</v>
      </c>
      <c r="I1316">
        <v>29</v>
      </c>
      <c r="J1316" t="b">
        <v>0</v>
      </c>
      <c r="K1316" s="7">
        <v>1544</v>
      </c>
      <c r="L1316" s="7">
        <v>1</v>
      </c>
      <c r="M1316" s="7">
        <v>206</v>
      </c>
      <c r="N1316" s="7">
        <v>0</v>
      </c>
      <c r="O1316" s="7">
        <v>0</v>
      </c>
      <c r="P1316" s="7">
        <f>SUM(dane3[[#This Row],[RoomService]:[VRDeck]])</f>
        <v>1751</v>
      </c>
      <c r="Q1316" t="s">
        <v>20587</v>
      </c>
      <c r="R1316" t="b">
        <v>0</v>
      </c>
    </row>
    <row r="1317" spans="1:18" x14ac:dyDescent="0.3">
      <c r="A1317" t="s">
        <v>22078</v>
      </c>
      <c r="B1317">
        <f>MID(dane3[[#This Row],[PassengerId]],1,4)+0</f>
        <v>8637</v>
      </c>
      <c r="C1317" t="s">
        <v>53</v>
      </c>
      <c r="D1317" t="b">
        <v>0</v>
      </c>
      <c r="E1317" t="s">
        <v>22079</v>
      </c>
      <c r="F1317" t="str">
        <f>MID($E1317,1,1)</f>
        <v>E</v>
      </c>
      <c r="G1317" t="str">
        <f>IFERROR(MID($E1317,SEARCH("/",$E1317,SEARCH("/",$E1317)+1)+1,1),"")</f>
        <v>P</v>
      </c>
      <c r="H1317" t="s">
        <v>16</v>
      </c>
      <c r="I1317">
        <v>17</v>
      </c>
      <c r="J1317" t="b">
        <v>0</v>
      </c>
      <c r="K1317" s="7">
        <v>330</v>
      </c>
      <c r="L1317" s="7">
        <v>1</v>
      </c>
      <c r="M1317" s="7">
        <v>967</v>
      </c>
      <c r="N1317" s="7">
        <v>0</v>
      </c>
      <c r="O1317" s="7">
        <v>0</v>
      </c>
      <c r="P1317" s="7">
        <f>SUM(dane3[[#This Row],[RoomService]:[VRDeck]])</f>
        <v>1298</v>
      </c>
      <c r="Q1317" t="s">
        <v>22080</v>
      </c>
      <c r="R1317" t="b">
        <v>0</v>
      </c>
    </row>
    <row r="1318" spans="1:18" x14ac:dyDescent="0.3">
      <c r="A1318" t="s">
        <v>22146</v>
      </c>
      <c r="B1318">
        <f>MID(dane3[[#This Row],[PassengerId]],1,4)+0</f>
        <v>8658</v>
      </c>
      <c r="C1318" t="s">
        <v>53</v>
      </c>
      <c r="D1318" t="b">
        <v>0</v>
      </c>
      <c r="E1318" t="s">
        <v>22147</v>
      </c>
      <c r="F1318" t="str">
        <f>MID($E1318,1,1)</f>
        <v>E</v>
      </c>
      <c r="G1318" t="str">
        <f>IFERROR(MID($E1318,SEARCH("/",$E1318,SEARCH("/",$E1318)+1)+1,1),"")</f>
        <v>S</v>
      </c>
      <c r="H1318" t="s">
        <v>16</v>
      </c>
      <c r="I1318">
        <v>49</v>
      </c>
      <c r="J1318" t="b">
        <v>0</v>
      </c>
      <c r="K1318" s="7">
        <v>0</v>
      </c>
      <c r="L1318" s="7">
        <v>1</v>
      </c>
      <c r="M1318" s="7">
        <v>1364</v>
      </c>
      <c r="N1318" s="7">
        <v>226</v>
      </c>
      <c r="O1318" s="7">
        <v>0</v>
      </c>
      <c r="P1318" s="7">
        <f>SUM(dane3[[#This Row],[RoomService]:[VRDeck]])</f>
        <v>1591</v>
      </c>
      <c r="Q1318" t="s">
        <v>22148</v>
      </c>
      <c r="R1318" t="b">
        <v>1</v>
      </c>
    </row>
    <row r="1319" spans="1:18" x14ac:dyDescent="0.3">
      <c r="A1319" t="s">
        <v>3593</v>
      </c>
      <c r="B1319">
        <f>MID(dane3[[#This Row],[PassengerId]],1,4)+0</f>
        <v>1395</v>
      </c>
      <c r="C1319" t="s">
        <v>19</v>
      </c>
      <c r="D1319" t="b">
        <v>0</v>
      </c>
      <c r="E1319" t="s">
        <v>3594</v>
      </c>
      <c r="F1319" t="str">
        <f>MID($E1319,1,1)</f>
        <v>G</v>
      </c>
      <c r="G1319" t="str">
        <f>IFERROR(MID($E1319,SEARCH("/",$E1319,SEARCH("/",$E1319)+1)+1,1),"")</f>
        <v>S</v>
      </c>
      <c r="H1319" t="s">
        <v>16</v>
      </c>
      <c r="I1319">
        <v>7</v>
      </c>
      <c r="J1319" t="b">
        <v>0</v>
      </c>
      <c r="K1319" s="7">
        <v>0</v>
      </c>
      <c r="L1319" s="7">
        <v>0</v>
      </c>
      <c r="M1319" s="7">
        <v>0</v>
      </c>
      <c r="N1319" s="7">
        <v>0</v>
      </c>
      <c r="O1319" s="7">
        <v>0</v>
      </c>
      <c r="P1319" s="7">
        <f>SUM(dane3[[#This Row],[RoomService]:[VRDeck]])</f>
        <v>0</v>
      </c>
      <c r="Q1319" t="s">
        <v>3595</v>
      </c>
      <c r="R1319" t="b">
        <v>1</v>
      </c>
    </row>
    <row r="1320" spans="1:18" x14ac:dyDescent="0.3">
      <c r="A1320" t="s">
        <v>3596</v>
      </c>
      <c r="B1320">
        <f>MID(dane3[[#This Row],[PassengerId]],1,4)+0</f>
        <v>1397</v>
      </c>
      <c r="C1320" t="s">
        <v>19</v>
      </c>
      <c r="D1320" t="b">
        <v>0</v>
      </c>
      <c r="E1320" t="s">
        <v>3597</v>
      </c>
      <c r="F1320" t="str">
        <f>MID($E1320,1,1)</f>
        <v>F</v>
      </c>
      <c r="G1320" t="str">
        <f>IFERROR(MID($E1320,SEARCH("/",$E1320,SEARCH("/",$E1320)+1)+1,1),"")</f>
        <v>S</v>
      </c>
      <c r="H1320" t="s">
        <v>16</v>
      </c>
      <c r="I1320">
        <v>39</v>
      </c>
      <c r="J1320" t="b">
        <v>0</v>
      </c>
      <c r="K1320" s="7">
        <v>386</v>
      </c>
      <c r="L1320" s="7">
        <v>190</v>
      </c>
      <c r="M1320" s="7">
        <v>0</v>
      </c>
      <c r="N1320" s="7">
        <v>489</v>
      </c>
      <c r="O1320" s="7">
        <v>0</v>
      </c>
      <c r="P1320" s="7">
        <f>SUM(dane3[[#This Row],[RoomService]:[VRDeck]])</f>
        <v>1065</v>
      </c>
      <c r="Q1320" t="s">
        <v>3598</v>
      </c>
      <c r="R1320" t="b">
        <v>0</v>
      </c>
    </row>
    <row r="1321" spans="1:18" x14ac:dyDescent="0.3">
      <c r="A1321" t="s">
        <v>3599</v>
      </c>
      <c r="B1321">
        <f>MID(dane3[[#This Row],[PassengerId]],1,4)+0</f>
        <v>1398</v>
      </c>
      <c r="C1321" t="s">
        <v>19</v>
      </c>
      <c r="D1321" t="b">
        <v>0</v>
      </c>
      <c r="E1321" t="s">
        <v>3600</v>
      </c>
      <c r="F1321" t="str">
        <f>MID($E1321,1,1)</f>
        <v>G</v>
      </c>
      <c r="G1321" t="str">
        <f>IFERROR(MID($E1321,SEARCH("/",$E1321,SEARCH("/",$E1321)+1)+1,1),"")</f>
        <v>P</v>
      </c>
      <c r="H1321" t="s">
        <v>16</v>
      </c>
      <c r="I1321">
        <v>28</v>
      </c>
      <c r="J1321" t="b">
        <v>0</v>
      </c>
      <c r="K1321" s="7">
        <v>0</v>
      </c>
      <c r="L1321" s="7">
        <v>508</v>
      </c>
      <c r="M1321" s="7">
        <v>334</v>
      </c>
      <c r="N1321" s="7">
        <v>0</v>
      </c>
      <c r="O1321" s="7">
        <v>46</v>
      </c>
      <c r="P1321" s="7">
        <f>SUM(dane3[[#This Row],[RoomService]:[VRDeck]])</f>
        <v>888</v>
      </c>
      <c r="Q1321" t="s">
        <v>3601</v>
      </c>
      <c r="R1321" t="b">
        <v>1</v>
      </c>
    </row>
    <row r="1322" spans="1:18" x14ac:dyDescent="0.3">
      <c r="A1322" t="s">
        <v>3602</v>
      </c>
      <c r="B1322">
        <f>MID(dane3[[#This Row],[PassengerId]],1,4)+0</f>
        <v>1399</v>
      </c>
      <c r="C1322" t="s">
        <v>19</v>
      </c>
      <c r="D1322" t="b">
        <v>0</v>
      </c>
      <c r="E1322" t="s">
        <v>3603</v>
      </c>
      <c r="F1322" t="str">
        <f>MID($E1322,1,1)</f>
        <v>F</v>
      </c>
      <c r="G1322" t="str">
        <f>IFERROR(MID($E1322,SEARCH("/",$E1322,SEARCH("/",$E1322)+1)+1,1),"")</f>
        <v>S</v>
      </c>
      <c r="H1322" t="s">
        <v>16</v>
      </c>
      <c r="I1322">
        <v>28</v>
      </c>
      <c r="J1322" t="b">
        <v>0</v>
      </c>
      <c r="K1322" s="7">
        <v>0</v>
      </c>
      <c r="L1322" s="7">
        <v>0</v>
      </c>
      <c r="M1322" s="7">
        <v>529</v>
      </c>
      <c r="N1322" s="7">
        <v>560</v>
      </c>
      <c r="O1322" s="7">
        <v>60</v>
      </c>
      <c r="P1322" s="7">
        <f>SUM(dane3[[#This Row],[RoomService]:[VRDeck]])</f>
        <v>1149</v>
      </c>
      <c r="Q1322" t="s">
        <v>3604</v>
      </c>
      <c r="R1322" t="b">
        <v>0</v>
      </c>
    </row>
    <row r="1323" spans="1:18" x14ac:dyDescent="0.3">
      <c r="A1323" t="s">
        <v>3605</v>
      </c>
      <c r="B1323">
        <f>MID(dane3[[#This Row],[PassengerId]],1,4)+0</f>
        <v>1400</v>
      </c>
      <c r="C1323" t="s">
        <v>19</v>
      </c>
      <c r="D1323" t="b">
        <v>1</v>
      </c>
      <c r="E1323" t="s">
        <v>3606</v>
      </c>
      <c r="F1323" t="str">
        <f>MID($E1323,1,1)</f>
        <v>G</v>
      </c>
      <c r="G1323" t="str">
        <f>IFERROR(MID($E1323,SEARCH("/",$E1323,SEARCH("/",$E1323)+1)+1,1),"")</f>
        <v>P</v>
      </c>
      <c r="H1323" t="s">
        <v>46</v>
      </c>
      <c r="I1323">
        <v>14</v>
      </c>
      <c r="J1323" t="b">
        <v>0</v>
      </c>
      <c r="K1323" s="7">
        <v>0</v>
      </c>
      <c r="L1323" s="7">
        <v>0</v>
      </c>
      <c r="M1323" s="7">
        <v>0</v>
      </c>
      <c r="N1323" s="7">
        <v>0</v>
      </c>
      <c r="O1323" s="7">
        <v>0</v>
      </c>
      <c r="P1323" s="7">
        <f>SUM(dane3[[#This Row],[RoomService]:[VRDeck]])</f>
        <v>0</v>
      </c>
      <c r="Q1323" t="s">
        <v>3607</v>
      </c>
      <c r="R1323" t="b">
        <v>1</v>
      </c>
    </row>
    <row r="1324" spans="1:18" x14ac:dyDescent="0.3">
      <c r="A1324" t="s">
        <v>3608</v>
      </c>
      <c r="B1324">
        <f>MID(dane3[[#This Row],[PassengerId]],1,4)+0</f>
        <v>1401</v>
      </c>
      <c r="C1324" t="s">
        <v>19</v>
      </c>
      <c r="D1324" t="b">
        <v>0</v>
      </c>
      <c r="E1324" t="s">
        <v>3609</v>
      </c>
      <c r="F1324" t="str">
        <f>MID($E1324,1,1)</f>
        <v>G</v>
      </c>
      <c r="G1324" t="str">
        <f>IFERROR(MID($E1324,SEARCH("/",$E1324,SEARCH("/",$E1324)+1)+1,1),"")</f>
        <v>P</v>
      </c>
      <c r="H1324" t="s">
        <v>16</v>
      </c>
      <c r="I1324">
        <v>18</v>
      </c>
      <c r="J1324" t="b">
        <v>0</v>
      </c>
      <c r="K1324" s="7">
        <v>0</v>
      </c>
      <c r="L1324" s="7">
        <v>0</v>
      </c>
      <c r="M1324" s="7">
        <v>599</v>
      </c>
      <c r="N1324" s="7">
        <v>59</v>
      </c>
      <c r="O1324" s="7">
        <v>152</v>
      </c>
      <c r="P1324" s="7">
        <f>SUM(dane3[[#This Row],[RoomService]:[VRDeck]])</f>
        <v>810</v>
      </c>
      <c r="Q1324" t="s">
        <v>3610</v>
      </c>
      <c r="R1324" t="b">
        <v>0</v>
      </c>
    </row>
    <row r="1325" spans="1:18" x14ac:dyDescent="0.3">
      <c r="A1325" t="s">
        <v>3611</v>
      </c>
      <c r="B1325">
        <f>MID(dane3[[#This Row],[PassengerId]],1,4)+0</f>
        <v>1402</v>
      </c>
      <c r="C1325" t="s">
        <v>19</v>
      </c>
      <c r="D1325" t="b">
        <v>1</v>
      </c>
      <c r="E1325" t="s">
        <v>3612</v>
      </c>
      <c r="F1325" t="str">
        <f>MID($E1325,1,1)</f>
        <v>G</v>
      </c>
      <c r="G1325" t="str">
        <f>IFERROR(MID($E1325,SEARCH("/",$E1325,SEARCH("/",$E1325)+1)+1,1),"")</f>
        <v>S</v>
      </c>
      <c r="H1325" t="s">
        <v>32</v>
      </c>
      <c r="I1325">
        <v>23</v>
      </c>
      <c r="J1325" t="b">
        <v>0</v>
      </c>
      <c r="K1325" s="7">
        <v>0</v>
      </c>
      <c r="L1325" s="7">
        <v>0</v>
      </c>
      <c r="M1325" s="7">
        <v>0</v>
      </c>
      <c r="N1325" s="7">
        <v>0</v>
      </c>
      <c r="O1325" s="7">
        <v>0</v>
      </c>
      <c r="P1325" s="7">
        <f>SUM(dane3[[#This Row],[RoomService]:[VRDeck]])</f>
        <v>0</v>
      </c>
      <c r="Q1325" t="s">
        <v>3613</v>
      </c>
      <c r="R1325" t="b">
        <v>1</v>
      </c>
    </row>
    <row r="1326" spans="1:18" x14ac:dyDescent="0.3">
      <c r="A1326" t="s">
        <v>3614</v>
      </c>
      <c r="B1326">
        <f>MID(dane3[[#This Row],[PassengerId]],1,4)+0</f>
        <v>1402</v>
      </c>
      <c r="C1326" t="s">
        <v>19</v>
      </c>
      <c r="D1326" t="b">
        <v>1</v>
      </c>
      <c r="E1326" t="s">
        <v>3612</v>
      </c>
      <c r="F1326" t="str">
        <f>MID($E1326,1,1)</f>
        <v>G</v>
      </c>
      <c r="G1326" t="str">
        <f>IFERROR(MID($E1326,SEARCH("/",$E1326,SEARCH("/",$E1326)+1)+1,1),"")</f>
        <v>S</v>
      </c>
      <c r="H1326" t="s">
        <v>46</v>
      </c>
      <c r="I1326">
        <v>33</v>
      </c>
      <c r="J1326" t="b">
        <v>0</v>
      </c>
      <c r="K1326" s="7">
        <v>0</v>
      </c>
      <c r="L1326" s="7">
        <v>0</v>
      </c>
      <c r="M1326" s="7">
        <v>0</v>
      </c>
      <c r="N1326" s="7">
        <v>0</v>
      </c>
      <c r="O1326" s="7">
        <v>0</v>
      </c>
      <c r="P1326" s="7">
        <f>SUM(dane3[[#This Row],[RoomService]:[VRDeck]])</f>
        <v>0</v>
      </c>
      <c r="Q1326" t="s">
        <v>3615</v>
      </c>
      <c r="R1326" t="b">
        <v>1</v>
      </c>
    </row>
    <row r="1327" spans="1:18" x14ac:dyDescent="0.3">
      <c r="A1327" t="s">
        <v>3616</v>
      </c>
      <c r="B1327">
        <f>MID(dane3[[#This Row],[PassengerId]],1,4)+0</f>
        <v>1403</v>
      </c>
      <c r="C1327" t="s">
        <v>19</v>
      </c>
      <c r="D1327" t="b">
        <v>0</v>
      </c>
      <c r="E1327" t="s">
        <v>3617</v>
      </c>
      <c r="F1327" t="str">
        <f>MID($E1327,1,1)</f>
        <v>E</v>
      </c>
      <c r="G1327" t="str">
        <f>IFERROR(MID($E1327,SEARCH("/",$E1327,SEARCH("/",$E1327)+1)+1,1),"")</f>
        <v>P</v>
      </c>
      <c r="H1327" t="s">
        <v>16</v>
      </c>
      <c r="I1327">
        <v>18</v>
      </c>
      <c r="J1327" t="b">
        <v>0</v>
      </c>
      <c r="K1327" s="7">
        <v>1656</v>
      </c>
      <c r="L1327" s="7">
        <v>0</v>
      </c>
      <c r="M1327" s="7">
        <v>0</v>
      </c>
      <c r="N1327" s="7">
        <v>0</v>
      </c>
      <c r="O1327" s="7">
        <v>0</v>
      </c>
      <c r="P1327" s="7">
        <f>SUM(dane3[[#This Row],[RoomService]:[VRDeck]])</f>
        <v>1656</v>
      </c>
      <c r="Q1327" t="s">
        <v>3618</v>
      </c>
      <c r="R1327" t="b">
        <v>0</v>
      </c>
    </row>
    <row r="1328" spans="1:18" x14ac:dyDescent="0.3">
      <c r="A1328" t="s">
        <v>3619</v>
      </c>
      <c r="B1328">
        <f>MID(dane3[[#This Row],[PassengerId]],1,4)+0</f>
        <v>1404</v>
      </c>
      <c r="C1328" t="s">
        <v>14</v>
      </c>
      <c r="D1328" t="b">
        <v>0</v>
      </c>
      <c r="E1328" t="s">
        <v>3620</v>
      </c>
      <c r="F1328" t="str">
        <f>MID($E1328,1,1)</f>
        <v>B</v>
      </c>
      <c r="G1328" t="str">
        <f>IFERROR(MID($E1328,SEARCH("/",$E1328,SEARCH("/",$E1328)+1)+1,1),"")</f>
        <v>S</v>
      </c>
      <c r="H1328" t="s">
        <v>16</v>
      </c>
      <c r="I1328">
        <v>47</v>
      </c>
      <c r="J1328" t="b">
        <v>0</v>
      </c>
      <c r="K1328" s="7">
        <v>1</v>
      </c>
      <c r="L1328" s="7">
        <v>734</v>
      </c>
      <c r="M1328" s="7">
        <v>28</v>
      </c>
      <c r="N1328" s="7">
        <v>78</v>
      </c>
      <c r="O1328" s="7">
        <v>3471</v>
      </c>
      <c r="P1328" s="7">
        <f>SUM(dane3[[#This Row],[RoomService]:[VRDeck]])</f>
        <v>4312</v>
      </c>
      <c r="Q1328" t="s">
        <v>3621</v>
      </c>
      <c r="R1328" t="b">
        <v>0</v>
      </c>
    </row>
    <row r="1329" spans="1:18" x14ac:dyDescent="0.3">
      <c r="A1329" t="s">
        <v>11089</v>
      </c>
      <c r="B1329">
        <f>MID(dane3[[#This Row],[PassengerId]],1,4)+0</f>
        <v>4336</v>
      </c>
      <c r="C1329" t="s">
        <v>14</v>
      </c>
      <c r="D1329" t="b">
        <v>0</v>
      </c>
      <c r="E1329" t="s">
        <v>39</v>
      </c>
      <c r="F1329" t="s">
        <v>23759</v>
      </c>
      <c r="G1329" t="str">
        <f>IFERROR(MID($E1329,SEARCH("/",$E1329,SEARCH("/",$E1329)+1)+1,1),"")</f>
        <v/>
      </c>
      <c r="H1329" t="s">
        <v>16</v>
      </c>
      <c r="I1329">
        <v>36</v>
      </c>
      <c r="J1329" t="b">
        <v>0</v>
      </c>
      <c r="K1329" s="7">
        <v>0</v>
      </c>
      <c r="L1329" s="7">
        <v>563</v>
      </c>
      <c r="M1329" s="7">
        <v>0</v>
      </c>
      <c r="N1329" s="7">
        <v>1301</v>
      </c>
      <c r="O1329" s="7">
        <v>830</v>
      </c>
      <c r="P1329" s="7">
        <f>SUM(dane3[[#This Row],[RoomService]:[VRDeck]])</f>
        <v>2694</v>
      </c>
      <c r="Q1329" t="s">
        <v>11090</v>
      </c>
      <c r="R1329" t="b">
        <v>1</v>
      </c>
    </row>
    <row r="1330" spans="1:18" x14ac:dyDescent="0.3">
      <c r="A1330" t="s">
        <v>22740</v>
      </c>
      <c r="B1330">
        <f>MID(dane3[[#This Row],[PassengerId]],1,4)+0</f>
        <v>8885</v>
      </c>
      <c r="C1330" t="s">
        <v>53</v>
      </c>
      <c r="D1330" t="b">
        <v>0</v>
      </c>
      <c r="E1330" t="s">
        <v>22741</v>
      </c>
      <c r="F1330" t="str">
        <f>MID($E1330,1,1)</f>
        <v>D</v>
      </c>
      <c r="G1330" t="str">
        <f>IFERROR(MID($E1330,SEARCH("/",$E1330,SEARCH("/",$E1330)+1)+1,1),"")</f>
        <v>S</v>
      </c>
      <c r="H1330" t="s">
        <v>16</v>
      </c>
      <c r="I1330">
        <v>29</v>
      </c>
      <c r="J1330" t="b">
        <v>0</v>
      </c>
      <c r="K1330" s="7">
        <v>876</v>
      </c>
      <c r="L1330" s="7">
        <v>1</v>
      </c>
      <c r="M1330" s="7">
        <v>54</v>
      </c>
      <c r="N1330" s="7">
        <v>125</v>
      </c>
      <c r="O1330" s="7">
        <v>0</v>
      </c>
      <c r="P1330" s="7">
        <f>SUM(dane3[[#This Row],[RoomService]:[VRDeck]])</f>
        <v>1056</v>
      </c>
      <c r="Q1330" t="s">
        <v>22742</v>
      </c>
      <c r="R1330" t="b">
        <v>0</v>
      </c>
    </row>
    <row r="1331" spans="1:18" x14ac:dyDescent="0.3">
      <c r="A1331" t="s">
        <v>3627</v>
      </c>
      <c r="B1331">
        <f>MID(dane3[[#This Row],[PassengerId]],1,4)+0</f>
        <v>1407</v>
      </c>
      <c r="C1331" t="s">
        <v>19</v>
      </c>
      <c r="D1331" t="b">
        <v>0</v>
      </c>
      <c r="E1331" t="s">
        <v>3628</v>
      </c>
      <c r="F1331" t="str">
        <f>MID($E1331,1,1)</f>
        <v>F</v>
      </c>
      <c r="G1331" t="str">
        <f>IFERROR(MID($E1331,SEARCH("/",$E1331,SEARCH("/",$E1331)+1)+1,1),"")</f>
        <v>P</v>
      </c>
      <c r="H1331" t="s">
        <v>16</v>
      </c>
      <c r="I1331">
        <v>21</v>
      </c>
      <c r="J1331" t="b">
        <v>0</v>
      </c>
      <c r="K1331" s="7">
        <v>737</v>
      </c>
      <c r="L1331" s="7">
        <v>4</v>
      </c>
      <c r="M1331" s="7">
        <v>27</v>
      </c>
      <c r="N1331" s="7">
        <v>8</v>
      </c>
      <c r="O1331" s="7">
        <v>0</v>
      </c>
      <c r="P1331" s="7">
        <f>SUM(dane3[[#This Row],[RoomService]:[VRDeck]])</f>
        <v>776</v>
      </c>
      <c r="Q1331" t="s">
        <v>3629</v>
      </c>
      <c r="R1331" t="b">
        <v>0</v>
      </c>
    </row>
    <row r="1332" spans="1:18" x14ac:dyDescent="0.3">
      <c r="A1332" t="s">
        <v>3630</v>
      </c>
      <c r="B1332">
        <f>MID(dane3[[#This Row],[PassengerId]],1,4)+0</f>
        <v>1407</v>
      </c>
      <c r="C1332" t="s">
        <v>19</v>
      </c>
      <c r="D1332" t="b">
        <v>0</v>
      </c>
      <c r="E1332" t="s">
        <v>3628</v>
      </c>
      <c r="F1332" t="str">
        <f>MID($E1332,1,1)</f>
        <v>F</v>
      </c>
      <c r="G1332" t="str">
        <f>IFERROR(MID($E1332,SEARCH("/",$E1332,SEARCH("/",$E1332)+1)+1,1),"")</f>
        <v>P</v>
      </c>
      <c r="H1332" t="s">
        <v>32</v>
      </c>
      <c r="I1332">
        <v>17</v>
      </c>
      <c r="J1332" t="b">
        <v>0</v>
      </c>
      <c r="K1332" s="7">
        <v>8</v>
      </c>
      <c r="L1332" s="7">
        <v>222</v>
      </c>
      <c r="M1332" s="7">
        <v>3</v>
      </c>
      <c r="N1332" s="7">
        <v>401</v>
      </c>
      <c r="O1332" s="7">
        <v>0</v>
      </c>
      <c r="P1332" s="7">
        <f>SUM(dane3[[#This Row],[RoomService]:[VRDeck]])</f>
        <v>634</v>
      </c>
      <c r="Q1332" t="s">
        <v>3631</v>
      </c>
      <c r="R1332" t="b">
        <v>1</v>
      </c>
    </row>
    <row r="1333" spans="1:18" x14ac:dyDescent="0.3">
      <c r="A1333" t="s">
        <v>3632</v>
      </c>
      <c r="B1333">
        <f>MID(dane3[[#This Row],[PassengerId]],1,4)+0</f>
        <v>1408</v>
      </c>
      <c r="C1333" t="s">
        <v>19</v>
      </c>
      <c r="D1333" t="b">
        <v>0</v>
      </c>
      <c r="E1333" t="s">
        <v>3633</v>
      </c>
      <c r="F1333" t="str">
        <f>MID($E1333,1,1)</f>
        <v>G</v>
      </c>
      <c r="G1333" t="str">
        <f>IFERROR(MID($E1333,SEARCH("/",$E1333,SEARCH("/",$E1333)+1)+1,1),"")</f>
        <v>S</v>
      </c>
      <c r="H1333" t="s">
        <v>32</v>
      </c>
      <c r="I1333">
        <v>26</v>
      </c>
      <c r="J1333" t="b">
        <v>0</v>
      </c>
      <c r="K1333" s="7">
        <v>4</v>
      </c>
      <c r="L1333" s="7">
        <v>770</v>
      </c>
      <c r="M1333" s="7">
        <v>0</v>
      </c>
      <c r="N1333" s="7">
        <v>0</v>
      </c>
      <c r="O1333" s="7">
        <v>0</v>
      </c>
      <c r="P1333" s="7">
        <f>SUM(dane3[[#This Row],[RoomService]:[VRDeck]])</f>
        <v>774</v>
      </c>
      <c r="Q1333" t="s">
        <v>3634</v>
      </c>
      <c r="R1333" t="b">
        <v>0</v>
      </c>
    </row>
    <row r="1334" spans="1:18" x14ac:dyDescent="0.3">
      <c r="A1334" t="s">
        <v>3635</v>
      </c>
      <c r="B1334">
        <f>MID(dane3[[#This Row],[PassengerId]],1,4)+0</f>
        <v>1410</v>
      </c>
      <c r="C1334" t="s">
        <v>19</v>
      </c>
      <c r="D1334" t="b">
        <v>0</v>
      </c>
      <c r="E1334" t="s">
        <v>3636</v>
      </c>
      <c r="F1334" t="str">
        <f>MID($E1334,1,1)</f>
        <v>F</v>
      </c>
      <c r="G1334" t="str">
        <f>IFERROR(MID($E1334,SEARCH("/",$E1334,SEARCH("/",$E1334)+1)+1,1),"")</f>
        <v>P</v>
      </c>
      <c r="H1334" t="s">
        <v>16</v>
      </c>
      <c r="I1334">
        <v>23</v>
      </c>
      <c r="J1334" t="b">
        <v>0</v>
      </c>
      <c r="K1334" s="7">
        <v>0</v>
      </c>
      <c r="L1334" s="7">
        <v>567</v>
      </c>
      <c r="M1334" s="7">
        <v>896</v>
      </c>
      <c r="N1334" s="7">
        <v>0</v>
      </c>
      <c r="O1334" s="7">
        <v>122</v>
      </c>
      <c r="P1334" s="7">
        <f>SUM(dane3[[#This Row],[RoomService]:[VRDeck]])</f>
        <v>1585</v>
      </c>
      <c r="Q1334" t="s">
        <v>3637</v>
      </c>
      <c r="R1334" t="b">
        <v>0</v>
      </c>
    </row>
    <row r="1335" spans="1:18" x14ac:dyDescent="0.3">
      <c r="A1335" t="s">
        <v>3638</v>
      </c>
      <c r="B1335">
        <f>MID(dane3[[#This Row],[PassengerId]],1,4)+0</f>
        <v>1412</v>
      </c>
      <c r="C1335" t="s">
        <v>19</v>
      </c>
      <c r="D1335" t="b">
        <v>0</v>
      </c>
      <c r="E1335" t="s">
        <v>3639</v>
      </c>
      <c r="F1335" t="str">
        <f>MID($E1335,1,1)</f>
        <v>G</v>
      </c>
      <c r="G1335" t="str">
        <f>IFERROR(MID($E1335,SEARCH("/",$E1335,SEARCH("/",$E1335)+1)+1,1),"")</f>
        <v>S</v>
      </c>
      <c r="H1335" t="s">
        <v>46</v>
      </c>
      <c r="I1335">
        <v>15</v>
      </c>
      <c r="J1335" t="b">
        <v>0</v>
      </c>
      <c r="K1335" s="7">
        <v>0</v>
      </c>
      <c r="L1335" s="7">
        <v>0</v>
      </c>
      <c r="M1335" s="7">
        <v>0</v>
      </c>
      <c r="N1335" s="7">
        <v>0</v>
      </c>
      <c r="O1335" s="7">
        <v>832</v>
      </c>
      <c r="P1335" s="7">
        <f>SUM(dane3[[#This Row],[RoomService]:[VRDeck]])</f>
        <v>832</v>
      </c>
      <c r="Q1335" t="s">
        <v>3640</v>
      </c>
      <c r="R1335" t="b">
        <v>0</v>
      </c>
    </row>
    <row r="1336" spans="1:18" x14ac:dyDescent="0.3">
      <c r="A1336" t="s">
        <v>3641</v>
      </c>
      <c r="B1336">
        <f>MID(dane3[[#This Row],[PassengerId]],1,4)+0</f>
        <v>1413</v>
      </c>
      <c r="C1336" t="s">
        <v>19</v>
      </c>
      <c r="D1336" t="b">
        <v>1</v>
      </c>
      <c r="E1336" t="s">
        <v>3642</v>
      </c>
      <c r="F1336" t="str">
        <f>MID($E1336,1,1)</f>
        <v>G</v>
      </c>
      <c r="G1336" t="str">
        <f>IFERROR(MID($E1336,SEARCH("/",$E1336,SEARCH("/",$E1336)+1)+1,1),"")</f>
        <v>S</v>
      </c>
      <c r="H1336" t="s">
        <v>32</v>
      </c>
      <c r="I1336">
        <v>18</v>
      </c>
      <c r="J1336" t="b">
        <v>0</v>
      </c>
      <c r="K1336" s="7">
        <v>0</v>
      </c>
      <c r="L1336" s="7">
        <v>0</v>
      </c>
      <c r="M1336" s="7">
        <v>0</v>
      </c>
      <c r="N1336" s="7">
        <v>0</v>
      </c>
      <c r="O1336" s="7">
        <v>0</v>
      </c>
      <c r="P1336" s="7">
        <f>SUM(dane3[[#This Row],[RoomService]:[VRDeck]])</f>
        <v>0</v>
      </c>
      <c r="Q1336" t="s">
        <v>3643</v>
      </c>
      <c r="R1336" t="b">
        <v>0</v>
      </c>
    </row>
    <row r="1337" spans="1:18" x14ac:dyDescent="0.3">
      <c r="A1337" t="s">
        <v>3644</v>
      </c>
      <c r="B1337">
        <f>MID(dane3[[#This Row],[PassengerId]],1,4)+0</f>
        <v>1414</v>
      </c>
      <c r="C1337" t="s">
        <v>19</v>
      </c>
      <c r="D1337" t="b">
        <v>0</v>
      </c>
      <c r="E1337" t="s">
        <v>3645</v>
      </c>
      <c r="F1337" t="str">
        <f>MID($E1337,1,1)</f>
        <v>F</v>
      </c>
      <c r="G1337" t="str">
        <f>IFERROR(MID($E1337,SEARCH("/",$E1337,SEARCH("/",$E1337)+1)+1,1),"")</f>
        <v>P</v>
      </c>
      <c r="H1337" t="s">
        <v>16</v>
      </c>
      <c r="I1337">
        <v>65</v>
      </c>
      <c r="J1337" t="b">
        <v>0</v>
      </c>
      <c r="K1337" s="7">
        <v>259</v>
      </c>
      <c r="L1337" s="7">
        <v>0</v>
      </c>
      <c r="M1337" s="7">
        <v>0</v>
      </c>
      <c r="N1337" s="7">
        <v>0</v>
      </c>
      <c r="O1337" s="7">
        <v>1916</v>
      </c>
      <c r="P1337" s="7">
        <f>SUM(dane3[[#This Row],[RoomService]:[VRDeck]])</f>
        <v>2175</v>
      </c>
      <c r="Q1337" t="s">
        <v>3646</v>
      </c>
      <c r="R1337" t="b">
        <v>0</v>
      </c>
    </row>
    <row r="1338" spans="1:18" x14ac:dyDescent="0.3">
      <c r="A1338" t="s">
        <v>3647</v>
      </c>
      <c r="B1338">
        <f>MID(dane3[[#This Row],[PassengerId]],1,4)+0</f>
        <v>1415</v>
      </c>
      <c r="C1338" t="s">
        <v>14</v>
      </c>
      <c r="D1338" t="b">
        <v>0</v>
      </c>
      <c r="E1338" t="s">
        <v>3648</v>
      </c>
      <c r="F1338" t="str">
        <f>MID($E1338,1,1)</f>
        <v>D</v>
      </c>
      <c r="G1338" t="str">
        <f>IFERROR(MID($E1338,SEARCH("/",$E1338,SEARCH("/",$E1338)+1)+1,1),"")</f>
        <v>P</v>
      </c>
      <c r="H1338" t="s">
        <v>46</v>
      </c>
      <c r="I1338">
        <v>33</v>
      </c>
      <c r="J1338" t="b">
        <v>0</v>
      </c>
      <c r="K1338" s="7">
        <v>13</v>
      </c>
      <c r="L1338" s="7">
        <v>0</v>
      </c>
      <c r="M1338" s="7">
        <v>2011</v>
      </c>
      <c r="N1338" s="7">
        <v>17</v>
      </c>
      <c r="O1338" s="7">
        <v>32</v>
      </c>
      <c r="P1338" s="7">
        <f>SUM(dane3[[#This Row],[RoomService]:[VRDeck]])</f>
        <v>2073</v>
      </c>
      <c r="Q1338" t="s">
        <v>3649</v>
      </c>
      <c r="R1338" t="b">
        <v>1</v>
      </c>
    </row>
    <row r="1339" spans="1:18" x14ac:dyDescent="0.3">
      <c r="A1339" t="s">
        <v>3650</v>
      </c>
      <c r="B1339">
        <f>MID(dane3[[#This Row],[PassengerId]],1,4)+0</f>
        <v>1416</v>
      </c>
      <c r="C1339" t="s">
        <v>19</v>
      </c>
      <c r="D1339" t="b">
        <v>1</v>
      </c>
      <c r="E1339" t="s">
        <v>3651</v>
      </c>
      <c r="F1339" t="str">
        <f>MID($E1339,1,1)</f>
        <v>G</v>
      </c>
      <c r="G1339" t="str">
        <f>IFERROR(MID($E1339,SEARCH("/",$E1339,SEARCH("/",$E1339)+1)+1,1),"")</f>
        <v>P</v>
      </c>
      <c r="H1339" t="s">
        <v>16</v>
      </c>
      <c r="I1339">
        <v>27</v>
      </c>
      <c r="J1339" t="b">
        <v>0</v>
      </c>
      <c r="K1339" s="7">
        <v>0</v>
      </c>
      <c r="L1339" s="7">
        <v>0</v>
      </c>
      <c r="M1339" s="7">
        <v>0</v>
      </c>
      <c r="N1339" s="7">
        <v>0</v>
      </c>
      <c r="O1339" s="7">
        <v>0</v>
      </c>
      <c r="P1339" s="7">
        <f>SUM(dane3[[#This Row],[RoomService]:[VRDeck]])</f>
        <v>0</v>
      </c>
      <c r="Q1339" t="s">
        <v>3652</v>
      </c>
      <c r="R1339" t="b">
        <v>0</v>
      </c>
    </row>
    <row r="1340" spans="1:18" x14ac:dyDescent="0.3">
      <c r="A1340" t="s">
        <v>3653</v>
      </c>
      <c r="B1340">
        <f>MID(dane3[[#This Row],[PassengerId]],1,4)+0</f>
        <v>1417</v>
      </c>
      <c r="C1340" t="s">
        <v>14</v>
      </c>
      <c r="D1340" t="b">
        <v>0</v>
      </c>
      <c r="E1340" t="s">
        <v>3654</v>
      </c>
      <c r="F1340" t="str">
        <f>MID($E1340,1,1)</f>
        <v>C</v>
      </c>
      <c r="G1340" t="str">
        <f>IFERROR(MID($E1340,SEARCH("/",$E1340,SEARCH("/",$E1340)+1)+1,1),"")</f>
        <v>S</v>
      </c>
      <c r="H1340" t="s">
        <v>16</v>
      </c>
      <c r="I1340">
        <v>41</v>
      </c>
      <c r="J1340" t="b">
        <v>0</v>
      </c>
      <c r="K1340" s="7">
        <v>0</v>
      </c>
      <c r="L1340" s="7">
        <v>184</v>
      </c>
      <c r="M1340" s="7">
        <v>0</v>
      </c>
      <c r="N1340" s="7">
        <v>1520</v>
      </c>
      <c r="O1340" s="7">
        <v>3358</v>
      </c>
      <c r="P1340" s="7">
        <f>SUM(dane3[[#This Row],[RoomService]:[VRDeck]])</f>
        <v>5062</v>
      </c>
      <c r="Q1340" t="s">
        <v>3655</v>
      </c>
      <c r="R1340" t="b">
        <v>0</v>
      </c>
    </row>
    <row r="1341" spans="1:18" x14ac:dyDescent="0.3">
      <c r="A1341" t="s">
        <v>23369</v>
      </c>
      <c r="B1341">
        <f>MID(dane3[[#This Row],[PassengerId]],1,4)+0</f>
        <v>9132</v>
      </c>
      <c r="C1341" t="s">
        <v>53</v>
      </c>
      <c r="D1341" t="b">
        <v>0</v>
      </c>
      <c r="E1341" t="s">
        <v>23370</v>
      </c>
      <c r="F1341" t="str">
        <f>MID($E1341,1,1)</f>
        <v>D</v>
      </c>
      <c r="G1341" t="str">
        <f>IFERROR(MID($E1341,SEARCH("/",$E1341,SEARCH("/",$E1341)+1)+1,1),"")</f>
        <v>P</v>
      </c>
      <c r="H1341" t="s">
        <v>16</v>
      </c>
      <c r="I1341">
        <v>31</v>
      </c>
      <c r="J1341" t="b">
        <v>0</v>
      </c>
      <c r="K1341" s="7">
        <v>2575</v>
      </c>
      <c r="L1341" s="7">
        <v>1</v>
      </c>
      <c r="M1341" s="7">
        <v>2</v>
      </c>
      <c r="N1341" s="7">
        <v>0</v>
      </c>
      <c r="O1341" s="7">
        <v>0</v>
      </c>
      <c r="P1341" s="7">
        <f>SUM(dane3[[#This Row],[RoomService]:[VRDeck]])</f>
        <v>2578</v>
      </c>
      <c r="Q1341" t="s">
        <v>23371</v>
      </c>
      <c r="R1341" t="b">
        <v>0</v>
      </c>
    </row>
    <row r="1342" spans="1:18" x14ac:dyDescent="0.3">
      <c r="A1342" t="s">
        <v>23454</v>
      </c>
      <c r="B1342">
        <f>MID(dane3[[#This Row],[PassengerId]],1,4)+0</f>
        <v>9164</v>
      </c>
      <c r="C1342" t="s">
        <v>53</v>
      </c>
      <c r="D1342" t="b">
        <v>0</v>
      </c>
      <c r="E1342" t="s">
        <v>23455</v>
      </c>
      <c r="F1342" t="str">
        <f>MID($E1342,1,1)</f>
        <v>E</v>
      </c>
      <c r="G1342" t="str">
        <f>IFERROR(MID($E1342,SEARCH("/",$E1342,SEARCH("/",$E1342)+1)+1,1),"")</f>
        <v>S</v>
      </c>
      <c r="H1342" t="s">
        <v>16</v>
      </c>
      <c r="I1342">
        <v>20</v>
      </c>
      <c r="J1342" t="b">
        <v>0</v>
      </c>
      <c r="K1342" s="7">
        <v>574</v>
      </c>
      <c r="L1342" s="7">
        <v>1</v>
      </c>
      <c r="M1342" s="7">
        <v>792</v>
      </c>
      <c r="N1342" s="7">
        <v>11</v>
      </c>
      <c r="O1342" s="7">
        <v>0</v>
      </c>
      <c r="P1342" s="7">
        <f>SUM(dane3[[#This Row],[RoomService]:[VRDeck]])</f>
        <v>1378</v>
      </c>
      <c r="Q1342" t="s">
        <v>23456</v>
      </c>
      <c r="R1342" t="b">
        <v>0</v>
      </c>
    </row>
    <row r="1343" spans="1:18" x14ac:dyDescent="0.3">
      <c r="A1343" t="s">
        <v>52</v>
      </c>
      <c r="B1343">
        <f>MID(dane3[[#This Row],[PassengerId]],1,4)+0</f>
        <v>9</v>
      </c>
      <c r="C1343" t="s">
        <v>53</v>
      </c>
      <c r="D1343" t="b">
        <v>0</v>
      </c>
      <c r="E1343" t="s">
        <v>54</v>
      </c>
      <c r="F1343" t="str">
        <f>MID($E1343,1,1)</f>
        <v>F</v>
      </c>
      <c r="G1343" t="str">
        <f>IFERROR(MID($E1343,SEARCH("/",$E1343,SEARCH("/",$E1343)+1)+1,1),"")</f>
        <v>P</v>
      </c>
      <c r="H1343" t="s">
        <v>16</v>
      </c>
      <c r="I1343">
        <v>32</v>
      </c>
      <c r="J1343" t="b">
        <v>0</v>
      </c>
      <c r="K1343" s="7">
        <v>73</v>
      </c>
      <c r="L1343" s="7">
        <v>0</v>
      </c>
      <c r="M1343" s="7">
        <v>1123</v>
      </c>
      <c r="N1343" s="7">
        <v>0</v>
      </c>
      <c r="O1343" s="7">
        <v>113</v>
      </c>
      <c r="P1343" s="7">
        <f>SUM(dane3[[#This Row],[RoomService]:[VRDeck]])</f>
        <v>1309</v>
      </c>
      <c r="Q1343" t="s">
        <v>55</v>
      </c>
      <c r="R1343" t="b">
        <v>1</v>
      </c>
    </row>
    <row r="1344" spans="1:18" x14ac:dyDescent="0.3">
      <c r="A1344" t="s">
        <v>70</v>
      </c>
      <c r="B1344">
        <f>MID(dane3[[#This Row],[PassengerId]],1,4)+0</f>
        <v>16</v>
      </c>
      <c r="C1344" t="s">
        <v>53</v>
      </c>
      <c r="D1344" t="b">
        <v>1</v>
      </c>
      <c r="E1344" t="s">
        <v>71</v>
      </c>
      <c r="F1344" t="str">
        <f>MID($E1344,1,1)</f>
        <v>F</v>
      </c>
      <c r="G1344" t="str">
        <f>IFERROR(MID($E1344,SEARCH("/",$E1344,SEARCH("/",$E1344)+1)+1,1),"")</f>
        <v>P</v>
      </c>
      <c r="H1344" t="s">
        <v>16</v>
      </c>
      <c r="I1344">
        <v>45</v>
      </c>
      <c r="J1344" t="b">
        <v>0</v>
      </c>
      <c r="K1344" s="7">
        <v>0</v>
      </c>
      <c r="L1344" s="7">
        <v>0</v>
      </c>
      <c r="M1344" s="7">
        <v>0</v>
      </c>
      <c r="N1344" s="7">
        <v>0</v>
      </c>
      <c r="O1344" s="7">
        <v>0</v>
      </c>
      <c r="P1344" s="7">
        <f>SUM(dane3[[#This Row],[RoomService]:[VRDeck]])</f>
        <v>0</v>
      </c>
      <c r="Q1344" t="s">
        <v>72</v>
      </c>
      <c r="R1344" t="b">
        <v>1</v>
      </c>
    </row>
    <row r="1345" spans="1:18" x14ac:dyDescent="0.3">
      <c r="A1345" t="s">
        <v>3667</v>
      </c>
      <c r="B1345">
        <f>MID(dane3[[#This Row],[PassengerId]],1,4)+0</f>
        <v>1423</v>
      </c>
      <c r="C1345" t="s">
        <v>14</v>
      </c>
      <c r="D1345" t="b">
        <v>1</v>
      </c>
      <c r="E1345" t="s">
        <v>3668</v>
      </c>
      <c r="F1345" t="str">
        <f>MID($E1345,1,1)</f>
        <v>B</v>
      </c>
      <c r="G1345" t="str">
        <f>IFERROR(MID($E1345,SEARCH("/",$E1345,SEARCH("/",$E1345)+1)+1,1),"")</f>
        <v>S</v>
      </c>
      <c r="H1345" t="s">
        <v>16</v>
      </c>
      <c r="I1345">
        <v>24</v>
      </c>
      <c r="J1345" t="b">
        <v>0</v>
      </c>
      <c r="K1345" s="7">
        <v>0</v>
      </c>
      <c r="L1345" s="7">
        <v>0</v>
      </c>
      <c r="M1345" s="7">
        <v>0</v>
      </c>
      <c r="N1345" s="7">
        <v>0</v>
      </c>
      <c r="O1345" s="7">
        <v>0</v>
      </c>
      <c r="P1345" s="7">
        <f>SUM(dane3[[#This Row],[RoomService]:[VRDeck]])</f>
        <v>0</v>
      </c>
      <c r="Q1345" t="s">
        <v>3669</v>
      </c>
      <c r="R1345" t="b">
        <v>1</v>
      </c>
    </row>
    <row r="1346" spans="1:18" x14ac:dyDescent="0.3">
      <c r="A1346" t="s">
        <v>3670</v>
      </c>
      <c r="B1346">
        <f>MID(dane3[[#This Row],[PassengerId]],1,4)+0</f>
        <v>1423</v>
      </c>
      <c r="C1346" t="s">
        <v>14</v>
      </c>
      <c r="D1346" t="b">
        <v>1</v>
      </c>
      <c r="E1346" t="s">
        <v>3668</v>
      </c>
      <c r="F1346" t="str">
        <f>MID($E1346,1,1)</f>
        <v>B</v>
      </c>
      <c r="G1346" t="str">
        <f>IFERROR(MID($E1346,SEARCH("/",$E1346,SEARCH("/",$E1346)+1)+1,1),"")</f>
        <v>S</v>
      </c>
      <c r="H1346" t="s">
        <v>16</v>
      </c>
      <c r="I1346">
        <v>39</v>
      </c>
      <c r="J1346" t="b">
        <v>0</v>
      </c>
      <c r="K1346" s="7">
        <v>0</v>
      </c>
      <c r="L1346" s="7">
        <v>0</v>
      </c>
      <c r="M1346" s="7">
        <v>0</v>
      </c>
      <c r="N1346" s="7">
        <v>0</v>
      </c>
      <c r="O1346" s="7">
        <v>0</v>
      </c>
      <c r="P1346" s="7">
        <f>SUM(dane3[[#This Row],[RoomService]:[VRDeck]])</f>
        <v>0</v>
      </c>
      <c r="Q1346" t="s">
        <v>3671</v>
      </c>
      <c r="R1346" t="b">
        <v>1</v>
      </c>
    </row>
    <row r="1347" spans="1:18" x14ac:dyDescent="0.3">
      <c r="A1347" t="s">
        <v>3672</v>
      </c>
      <c r="B1347">
        <f>MID(dane3[[#This Row],[PassengerId]],1,4)+0</f>
        <v>1423</v>
      </c>
      <c r="C1347" t="s">
        <v>14</v>
      </c>
      <c r="D1347" t="b">
        <v>1</v>
      </c>
      <c r="E1347" t="s">
        <v>3668</v>
      </c>
      <c r="F1347" t="str">
        <f>MID($E1347,1,1)</f>
        <v>B</v>
      </c>
      <c r="G1347" t="str">
        <f>IFERROR(MID($E1347,SEARCH("/",$E1347,SEARCH("/",$E1347)+1)+1,1),"")</f>
        <v>S</v>
      </c>
      <c r="H1347" t="s">
        <v>46</v>
      </c>
      <c r="I1347">
        <v>59</v>
      </c>
      <c r="J1347" t="b">
        <v>0</v>
      </c>
      <c r="K1347" s="7">
        <v>0</v>
      </c>
      <c r="L1347" s="7">
        <v>0</v>
      </c>
      <c r="M1347" s="7">
        <v>0</v>
      </c>
      <c r="N1347" s="7">
        <v>0</v>
      </c>
      <c r="O1347" s="7">
        <v>0</v>
      </c>
      <c r="P1347" s="7">
        <f>SUM(dane3[[#This Row],[RoomService]:[VRDeck]])</f>
        <v>0</v>
      </c>
      <c r="Q1347" t="s">
        <v>3673</v>
      </c>
      <c r="R1347" t="b">
        <v>1</v>
      </c>
    </row>
    <row r="1348" spans="1:18" x14ac:dyDescent="0.3">
      <c r="A1348" t="s">
        <v>3674</v>
      </c>
      <c r="B1348">
        <f>MID(dane3[[#This Row],[PassengerId]],1,4)+0</f>
        <v>1424</v>
      </c>
      <c r="C1348" t="s">
        <v>14</v>
      </c>
      <c r="D1348" t="b">
        <v>1</v>
      </c>
      <c r="E1348" t="s">
        <v>3675</v>
      </c>
      <c r="F1348" t="str">
        <f>MID($E1348,1,1)</f>
        <v>B</v>
      </c>
      <c r="G1348" t="str">
        <f>IFERROR(MID($E1348,SEARCH("/",$E1348,SEARCH("/",$E1348)+1)+1,1),"")</f>
        <v>P</v>
      </c>
      <c r="H1348" t="s">
        <v>16</v>
      </c>
      <c r="I1348">
        <v>32</v>
      </c>
      <c r="J1348" t="b">
        <v>0</v>
      </c>
      <c r="K1348" s="7">
        <v>0</v>
      </c>
      <c r="L1348" s="7">
        <v>0</v>
      </c>
      <c r="M1348" s="7">
        <v>0</v>
      </c>
      <c r="N1348" s="7">
        <v>0</v>
      </c>
      <c r="O1348" s="7">
        <v>0</v>
      </c>
      <c r="P1348" s="7">
        <f>SUM(dane3[[#This Row],[RoomService]:[VRDeck]])</f>
        <v>0</v>
      </c>
      <c r="Q1348" t="s">
        <v>3676</v>
      </c>
      <c r="R1348" t="b">
        <v>1</v>
      </c>
    </row>
    <row r="1349" spans="1:18" x14ac:dyDescent="0.3">
      <c r="A1349" t="s">
        <v>3677</v>
      </c>
      <c r="B1349">
        <f>MID(dane3[[#This Row],[PassengerId]],1,4)+0</f>
        <v>1424</v>
      </c>
      <c r="C1349" t="s">
        <v>14</v>
      </c>
      <c r="D1349" t="b">
        <v>0</v>
      </c>
      <c r="E1349" t="s">
        <v>3675</v>
      </c>
      <c r="F1349" t="str">
        <f>MID($E1349,1,1)</f>
        <v>B</v>
      </c>
      <c r="G1349" t="str">
        <f>IFERROR(MID($E1349,SEARCH("/",$E1349,SEARCH("/",$E1349)+1)+1,1),"")</f>
        <v>P</v>
      </c>
      <c r="H1349" t="s">
        <v>46</v>
      </c>
      <c r="I1349">
        <v>29</v>
      </c>
      <c r="J1349" t="b">
        <v>0</v>
      </c>
      <c r="K1349" s="7">
        <v>2988</v>
      </c>
      <c r="L1349" s="7">
        <v>2147</v>
      </c>
      <c r="M1349" s="7">
        <v>0</v>
      </c>
      <c r="N1349" s="7">
        <v>0</v>
      </c>
      <c r="O1349" s="7">
        <v>1779</v>
      </c>
      <c r="P1349" s="7">
        <f>SUM(dane3[[#This Row],[RoomService]:[VRDeck]])</f>
        <v>6914</v>
      </c>
      <c r="Q1349" t="s">
        <v>3678</v>
      </c>
      <c r="R1349" t="b">
        <v>0</v>
      </c>
    </row>
    <row r="1350" spans="1:18" x14ac:dyDescent="0.3">
      <c r="A1350" t="s">
        <v>3679</v>
      </c>
      <c r="B1350">
        <f>MID(dane3[[#This Row],[PassengerId]],1,4)+0</f>
        <v>1424</v>
      </c>
      <c r="C1350" t="s">
        <v>14</v>
      </c>
      <c r="D1350" t="b">
        <v>0</v>
      </c>
      <c r="E1350" t="s">
        <v>3675</v>
      </c>
      <c r="F1350" t="str">
        <f>MID($E1350,1,1)</f>
        <v>B</v>
      </c>
      <c r="G1350" t="str">
        <f>IFERROR(MID($E1350,SEARCH("/",$E1350,SEARCH("/",$E1350)+1)+1,1),"")</f>
        <v>P</v>
      </c>
      <c r="H1350" t="s">
        <v>16</v>
      </c>
      <c r="I1350">
        <v>8</v>
      </c>
      <c r="J1350" t="b">
        <v>0</v>
      </c>
      <c r="K1350" s="7">
        <v>0</v>
      </c>
      <c r="L1350" s="7">
        <v>0</v>
      </c>
      <c r="M1350" s="7">
        <v>0</v>
      </c>
      <c r="N1350" s="7">
        <v>0</v>
      </c>
      <c r="O1350" s="7">
        <v>0</v>
      </c>
      <c r="P1350" s="7">
        <f>SUM(dane3[[#This Row],[RoomService]:[VRDeck]])</f>
        <v>0</v>
      </c>
      <c r="Q1350" t="s">
        <v>3680</v>
      </c>
      <c r="R1350" t="b">
        <v>1</v>
      </c>
    </row>
    <row r="1351" spans="1:18" x14ac:dyDescent="0.3">
      <c r="A1351" t="s">
        <v>3681</v>
      </c>
      <c r="B1351">
        <f>MID(dane3[[#This Row],[PassengerId]],1,4)+0</f>
        <v>1424</v>
      </c>
      <c r="C1351" t="s">
        <v>14</v>
      </c>
      <c r="D1351" t="b">
        <v>0</v>
      </c>
      <c r="E1351" t="s">
        <v>3675</v>
      </c>
      <c r="F1351" t="str">
        <f>MID($E1351,1,1)</f>
        <v>B</v>
      </c>
      <c r="G1351" t="str">
        <f>IFERROR(MID($E1351,SEARCH("/",$E1351,SEARCH("/",$E1351)+1)+1,1),"")</f>
        <v>P</v>
      </c>
      <c r="H1351" t="s">
        <v>46</v>
      </c>
      <c r="I1351">
        <v>28</v>
      </c>
      <c r="J1351" t="b">
        <v>0</v>
      </c>
      <c r="K1351" s="7">
        <v>0</v>
      </c>
      <c r="L1351" s="7">
        <v>4380</v>
      </c>
      <c r="M1351" s="7">
        <v>0</v>
      </c>
      <c r="N1351" s="7">
        <v>692</v>
      </c>
      <c r="O1351" s="7">
        <v>0</v>
      </c>
      <c r="P1351" s="7">
        <f>SUM(dane3[[#This Row],[RoomService]:[VRDeck]])</f>
        <v>5072</v>
      </c>
      <c r="Q1351" t="s">
        <v>3682</v>
      </c>
      <c r="R1351" t="b">
        <v>1</v>
      </c>
    </row>
    <row r="1352" spans="1:18" x14ac:dyDescent="0.3">
      <c r="A1352" t="s">
        <v>3683</v>
      </c>
      <c r="B1352">
        <f>MID(dane3[[#This Row],[PassengerId]],1,4)+0</f>
        <v>1424</v>
      </c>
      <c r="C1352" t="s">
        <v>14</v>
      </c>
      <c r="D1352" t="b">
        <v>1</v>
      </c>
      <c r="E1352" t="s">
        <v>3675</v>
      </c>
      <c r="F1352" t="str">
        <f>MID($E1352,1,1)</f>
        <v>B</v>
      </c>
      <c r="G1352" t="str">
        <f>IFERROR(MID($E1352,SEARCH("/",$E1352,SEARCH("/",$E1352)+1)+1,1),"")</f>
        <v>P</v>
      </c>
      <c r="H1352" t="s">
        <v>16</v>
      </c>
      <c r="I1352">
        <v>35</v>
      </c>
      <c r="J1352" t="b">
        <v>0</v>
      </c>
      <c r="K1352" s="7">
        <v>0</v>
      </c>
      <c r="L1352" s="7">
        <v>0</v>
      </c>
      <c r="M1352" s="7">
        <v>0</v>
      </c>
      <c r="N1352" s="7">
        <v>0</v>
      </c>
      <c r="O1352" s="7">
        <v>0</v>
      </c>
      <c r="P1352" s="7">
        <f>SUM(dane3[[#This Row],[RoomService]:[VRDeck]])</f>
        <v>0</v>
      </c>
      <c r="Q1352" t="s">
        <v>3684</v>
      </c>
      <c r="R1352" t="b">
        <v>1</v>
      </c>
    </row>
    <row r="1353" spans="1:18" x14ac:dyDescent="0.3">
      <c r="A1353" t="s">
        <v>3685</v>
      </c>
      <c r="B1353">
        <f>MID(dane3[[#This Row],[PassengerId]],1,4)+0</f>
        <v>1425</v>
      </c>
      <c r="C1353" t="s">
        <v>19</v>
      </c>
      <c r="D1353" t="b">
        <v>0</v>
      </c>
      <c r="E1353" t="s">
        <v>3686</v>
      </c>
      <c r="F1353" t="str">
        <f>MID($E1353,1,1)</f>
        <v>F</v>
      </c>
      <c r="G1353" t="str">
        <f>IFERROR(MID($E1353,SEARCH("/",$E1353,SEARCH("/",$E1353)+1)+1,1),"")</f>
        <v>P</v>
      </c>
      <c r="H1353" t="s">
        <v>16</v>
      </c>
      <c r="I1353">
        <v>24</v>
      </c>
      <c r="J1353" t="b">
        <v>0</v>
      </c>
      <c r="K1353" s="7">
        <v>711</v>
      </c>
      <c r="L1353" s="7">
        <v>0</v>
      </c>
      <c r="M1353" s="7">
        <v>0</v>
      </c>
      <c r="N1353" s="7">
        <v>59</v>
      </c>
      <c r="O1353" s="7">
        <v>57</v>
      </c>
      <c r="P1353" s="7">
        <f>SUM(dane3[[#This Row],[RoomService]:[VRDeck]])</f>
        <v>827</v>
      </c>
      <c r="Q1353" t="s">
        <v>3687</v>
      </c>
      <c r="R1353" t="b">
        <v>0</v>
      </c>
    </row>
    <row r="1354" spans="1:18" x14ac:dyDescent="0.3">
      <c r="A1354" t="s">
        <v>3688</v>
      </c>
      <c r="B1354">
        <f>MID(dane3[[#This Row],[PassengerId]],1,4)+0</f>
        <v>1425</v>
      </c>
      <c r="C1354" t="s">
        <v>19</v>
      </c>
      <c r="D1354" t="b">
        <v>1</v>
      </c>
      <c r="E1354" t="s">
        <v>3689</v>
      </c>
      <c r="F1354" t="str">
        <f>MID($E1354,1,1)</f>
        <v>G</v>
      </c>
      <c r="G1354" t="str">
        <f>IFERROR(MID($E1354,SEARCH("/",$E1354,SEARCH("/",$E1354)+1)+1,1),"")</f>
        <v>P</v>
      </c>
      <c r="H1354" t="s">
        <v>16</v>
      </c>
      <c r="I1354">
        <v>1</v>
      </c>
      <c r="J1354" t="b">
        <v>0</v>
      </c>
      <c r="K1354" s="7">
        <v>0</v>
      </c>
      <c r="L1354" s="7">
        <v>0</v>
      </c>
      <c r="M1354" s="7">
        <v>0</v>
      </c>
      <c r="N1354" s="7">
        <v>0</v>
      </c>
      <c r="O1354" s="7">
        <v>0</v>
      </c>
      <c r="P1354" s="7">
        <f>SUM(dane3[[#This Row],[RoomService]:[VRDeck]])</f>
        <v>0</v>
      </c>
      <c r="Q1354" t="s">
        <v>3690</v>
      </c>
      <c r="R1354" t="b">
        <v>1</v>
      </c>
    </row>
    <row r="1355" spans="1:18" x14ac:dyDescent="0.3">
      <c r="A1355" t="s">
        <v>3691</v>
      </c>
      <c r="B1355">
        <f>MID(dane3[[#This Row],[PassengerId]],1,4)+0</f>
        <v>1425</v>
      </c>
      <c r="C1355" t="s">
        <v>19</v>
      </c>
      <c r="D1355" t="b">
        <v>1</v>
      </c>
      <c r="E1355" t="s">
        <v>3689</v>
      </c>
      <c r="F1355" t="str">
        <f>MID($E1355,1,1)</f>
        <v>G</v>
      </c>
      <c r="G1355" t="str">
        <f>IFERROR(MID($E1355,SEARCH("/",$E1355,SEARCH("/",$E1355)+1)+1,1),"")</f>
        <v>P</v>
      </c>
      <c r="H1355" t="s">
        <v>16</v>
      </c>
      <c r="I1355">
        <v>4</v>
      </c>
      <c r="J1355" t="b">
        <v>0</v>
      </c>
      <c r="K1355" s="7">
        <v>0</v>
      </c>
      <c r="L1355" s="7">
        <v>0</v>
      </c>
      <c r="M1355" s="7">
        <v>0</v>
      </c>
      <c r="N1355" s="7">
        <v>0</v>
      </c>
      <c r="O1355" s="7">
        <v>0</v>
      </c>
      <c r="P1355" s="7">
        <f>SUM(dane3[[#This Row],[RoomService]:[VRDeck]])</f>
        <v>0</v>
      </c>
      <c r="Q1355" t="s">
        <v>3692</v>
      </c>
      <c r="R1355" t="b">
        <v>1</v>
      </c>
    </row>
    <row r="1356" spans="1:18" x14ac:dyDescent="0.3">
      <c r="A1356" t="s">
        <v>3693</v>
      </c>
      <c r="B1356">
        <f>MID(dane3[[#This Row],[PassengerId]],1,4)+0</f>
        <v>1426</v>
      </c>
      <c r="C1356" t="s">
        <v>14</v>
      </c>
      <c r="D1356" t="b">
        <v>1</v>
      </c>
      <c r="E1356" t="s">
        <v>3694</v>
      </c>
      <c r="F1356" t="str">
        <f>MID($E1356,1,1)</f>
        <v>D</v>
      </c>
      <c r="G1356" t="str">
        <f>IFERROR(MID($E1356,SEARCH("/",$E1356,SEARCH("/",$E1356)+1)+1,1),"")</f>
        <v>P</v>
      </c>
      <c r="H1356" t="s">
        <v>46</v>
      </c>
      <c r="I1356">
        <v>28</v>
      </c>
      <c r="J1356" t="b">
        <v>0</v>
      </c>
      <c r="K1356" s="7">
        <v>0</v>
      </c>
      <c r="L1356" s="7">
        <v>0</v>
      </c>
      <c r="M1356" s="7">
        <v>0</v>
      </c>
      <c r="N1356" s="7">
        <v>0</v>
      </c>
      <c r="O1356" s="7">
        <v>0</v>
      </c>
      <c r="P1356" s="7">
        <f>SUM(dane3[[#This Row],[RoomService]:[VRDeck]])</f>
        <v>0</v>
      </c>
      <c r="Q1356" t="s">
        <v>3695</v>
      </c>
      <c r="R1356" t="b">
        <v>1</v>
      </c>
    </row>
    <row r="1357" spans="1:18" x14ac:dyDescent="0.3">
      <c r="A1357" t="s">
        <v>103</v>
      </c>
      <c r="B1357">
        <f>MID(dane3[[#This Row],[PassengerId]],1,4)+0</f>
        <v>28</v>
      </c>
      <c r="C1357" t="s">
        <v>53</v>
      </c>
      <c r="D1357" t="b">
        <v>0</v>
      </c>
      <c r="E1357" t="s">
        <v>104</v>
      </c>
      <c r="F1357" t="str">
        <f>MID($E1357,1,1)</f>
        <v>F</v>
      </c>
      <c r="G1357" t="str">
        <f>IFERROR(MID($E1357,SEARCH("/",$E1357,SEARCH("/",$E1357)+1)+1,1),"")</f>
        <v>P</v>
      </c>
      <c r="H1357" t="s">
        <v>16</v>
      </c>
      <c r="I1357">
        <v>43</v>
      </c>
      <c r="J1357" t="b">
        <v>0</v>
      </c>
      <c r="K1357" s="7">
        <v>1125</v>
      </c>
      <c r="L1357" s="7">
        <v>0</v>
      </c>
      <c r="M1357" s="7">
        <v>136</v>
      </c>
      <c r="N1357" s="7">
        <v>48</v>
      </c>
      <c r="O1357" s="7">
        <v>0</v>
      </c>
      <c r="P1357" s="7">
        <f>SUM(dane3[[#This Row],[RoomService]:[VRDeck]])</f>
        <v>1309</v>
      </c>
      <c r="Q1357" t="s">
        <v>105</v>
      </c>
      <c r="R1357" t="b">
        <v>0</v>
      </c>
    </row>
    <row r="1358" spans="1:18" x14ac:dyDescent="0.3">
      <c r="A1358" t="s">
        <v>109</v>
      </c>
      <c r="B1358">
        <f>MID(dane3[[#This Row],[PassengerId]],1,4)+0</f>
        <v>31</v>
      </c>
      <c r="C1358" t="s">
        <v>53</v>
      </c>
      <c r="D1358" t="b">
        <v>0</v>
      </c>
      <c r="E1358" t="s">
        <v>110</v>
      </c>
      <c r="F1358" t="str">
        <f>MID($E1358,1,1)</f>
        <v>F</v>
      </c>
      <c r="G1358" t="str">
        <f>IFERROR(MID($E1358,SEARCH("/",$E1358,SEARCH("/",$E1358)+1)+1,1),"")</f>
        <v>P</v>
      </c>
      <c r="H1358" t="s">
        <v>16</v>
      </c>
      <c r="I1358">
        <v>47</v>
      </c>
      <c r="J1358" t="b">
        <v>0</v>
      </c>
      <c r="K1358" s="7">
        <v>214</v>
      </c>
      <c r="L1358" s="7">
        <v>0</v>
      </c>
      <c r="M1358" s="7">
        <v>1411</v>
      </c>
      <c r="N1358" s="7">
        <v>0</v>
      </c>
      <c r="O1358" s="7">
        <v>1229</v>
      </c>
      <c r="P1358" s="7">
        <f>SUM(dane3[[#This Row],[RoomService]:[VRDeck]])</f>
        <v>2854</v>
      </c>
      <c r="Q1358" t="s">
        <v>111</v>
      </c>
      <c r="R1358" t="b">
        <v>1</v>
      </c>
    </row>
    <row r="1359" spans="1:18" x14ac:dyDescent="0.3">
      <c r="A1359" t="s">
        <v>3701</v>
      </c>
      <c r="B1359">
        <f>MID(dane3[[#This Row],[PassengerId]],1,4)+0</f>
        <v>1428</v>
      </c>
      <c r="C1359" t="s">
        <v>19</v>
      </c>
      <c r="D1359" t="b">
        <v>0</v>
      </c>
      <c r="E1359" t="s">
        <v>3702</v>
      </c>
      <c r="F1359" t="str">
        <f>MID($E1359,1,1)</f>
        <v>E</v>
      </c>
      <c r="G1359" t="str">
        <f>IFERROR(MID($E1359,SEARCH("/",$E1359,SEARCH("/",$E1359)+1)+1,1),"")</f>
        <v>S</v>
      </c>
      <c r="H1359" t="s">
        <v>16</v>
      </c>
      <c r="I1359">
        <v>44</v>
      </c>
      <c r="J1359" t="b">
        <v>0</v>
      </c>
      <c r="K1359" s="7">
        <v>0</v>
      </c>
      <c r="L1359" s="7">
        <v>200</v>
      </c>
      <c r="M1359" s="7">
        <v>128</v>
      </c>
      <c r="N1359" s="7">
        <v>460</v>
      </c>
      <c r="O1359" s="7">
        <v>0</v>
      </c>
      <c r="P1359" s="7">
        <f>SUM(dane3[[#This Row],[RoomService]:[VRDeck]])</f>
        <v>788</v>
      </c>
      <c r="Q1359" t="s">
        <v>3703</v>
      </c>
      <c r="R1359" t="b">
        <v>0</v>
      </c>
    </row>
    <row r="1360" spans="1:18" x14ac:dyDescent="0.3">
      <c r="A1360" t="s">
        <v>3704</v>
      </c>
      <c r="B1360">
        <f>MID(dane3[[#This Row],[PassengerId]],1,4)+0</f>
        <v>1430</v>
      </c>
      <c r="C1360" t="s">
        <v>19</v>
      </c>
      <c r="D1360" t="b">
        <v>0</v>
      </c>
      <c r="E1360" t="s">
        <v>3705</v>
      </c>
      <c r="F1360" t="str">
        <f>MID($E1360,1,1)</f>
        <v>F</v>
      </c>
      <c r="G1360" t="str">
        <f>IFERROR(MID($E1360,SEARCH("/",$E1360,SEARCH("/",$E1360)+1)+1,1),"")</f>
        <v>P</v>
      </c>
      <c r="H1360" t="s">
        <v>16</v>
      </c>
      <c r="I1360">
        <v>14</v>
      </c>
      <c r="J1360" t="b">
        <v>0</v>
      </c>
      <c r="K1360" s="7">
        <v>360</v>
      </c>
      <c r="L1360" s="7">
        <v>0</v>
      </c>
      <c r="M1360" s="7">
        <v>2116</v>
      </c>
      <c r="N1360" s="7">
        <v>1</v>
      </c>
      <c r="O1360" s="7">
        <v>8</v>
      </c>
      <c r="P1360" s="7">
        <f>SUM(dane3[[#This Row],[RoomService]:[VRDeck]])</f>
        <v>2485</v>
      </c>
      <c r="Q1360" t="s">
        <v>3706</v>
      </c>
      <c r="R1360" t="b">
        <v>0</v>
      </c>
    </row>
    <row r="1361" spans="1:18" x14ac:dyDescent="0.3">
      <c r="A1361" t="s">
        <v>3707</v>
      </c>
      <c r="B1361">
        <f>MID(dane3[[#This Row],[PassengerId]],1,4)+0</f>
        <v>1431</v>
      </c>
      <c r="C1361" t="s">
        <v>19</v>
      </c>
      <c r="D1361" t="b">
        <v>0</v>
      </c>
      <c r="E1361" t="s">
        <v>3708</v>
      </c>
      <c r="F1361" t="str">
        <f>MID($E1361,1,1)</f>
        <v>G</v>
      </c>
      <c r="G1361" t="str">
        <f>IFERROR(MID($E1361,SEARCH("/",$E1361,SEARCH("/",$E1361)+1)+1,1),"")</f>
        <v>P</v>
      </c>
      <c r="H1361" t="s">
        <v>16</v>
      </c>
      <c r="I1361">
        <v>23</v>
      </c>
      <c r="J1361" t="b">
        <v>0</v>
      </c>
      <c r="K1361" s="7">
        <v>0</v>
      </c>
      <c r="L1361" s="7">
        <v>0</v>
      </c>
      <c r="M1361" s="7">
        <v>4</v>
      </c>
      <c r="N1361" s="7">
        <v>0</v>
      </c>
      <c r="O1361" s="7">
        <v>965</v>
      </c>
      <c r="P1361" s="7">
        <f>SUM(dane3[[#This Row],[RoomService]:[VRDeck]])</f>
        <v>969</v>
      </c>
      <c r="Q1361" t="s">
        <v>3709</v>
      </c>
      <c r="R1361" t="b">
        <v>1</v>
      </c>
    </row>
    <row r="1362" spans="1:18" x14ac:dyDescent="0.3">
      <c r="A1362" t="s">
        <v>3710</v>
      </c>
      <c r="B1362">
        <f>MID(dane3[[#This Row],[PassengerId]],1,4)+0</f>
        <v>1433</v>
      </c>
      <c r="C1362" t="s">
        <v>19</v>
      </c>
      <c r="D1362" t="b">
        <v>1</v>
      </c>
      <c r="E1362" t="s">
        <v>3711</v>
      </c>
      <c r="F1362" t="str">
        <f>MID($E1362,1,1)</f>
        <v>G</v>
      </c>
      <c r="G1362" t="str">
        <f>IFERROR(MID($E1362,SEARCH("/",$E1362,SEARCH("/",$E1362)+1)+1,1),"")</f>
        <v>S</v>
      </c>
      <c r="H1362" t="s">
        <v>16</v>
      </c>
      <c r="I1362">
        <v>51</v>
      </c>
      <c r="J1362" t="b">
        <v>0</v>
      </c>
      <c r="K1362" s="7">
        <v>0</v>
      </c>
      <c r="L1362" s="7">
        <v>0</v>
      </c>
      <c r="M1362" s="7">
        <v>0</v>
      </c>
      <c r="N1362" s="7">
        <v>0</v>
      </c>
      <c r="O1362" s="7">
        <v>0</v>
      </c>
      <c r="P1362" s="7">
        <f>SUM(dane3[[#This Row],[RoomService]:[VRDeck]])</f>
        <v>0</v>
      </c>
      <c r="Q1362" t="s">
        <v>3712</v>
      </c>
      <c r="R1362" t="b">
        <v>0</v>
      </c>
    </row>
    <row r="1363" spans="1:18" x14ac:dyDescent="0.3">
      <c r="A1363" t="s">
        <v>3713</v>
      </c>
      <c r="B1363">
        <f>MID(dane3[[#This Row],[PassengerId]],1,4)+0</f>
        <v>1434</v>
      </c>
      <c r="C1363" t="s">
        <v>19</v>
      </c>
      <c r="D1363" t="b">
        <v>0</v>
      </c>
      <c r="E1363" t="s">
        <v>3714</v>
      </c>
      <c r="F1363" t="str">
        <f>MID($E1363,1,1)</f>
        <v>G</v>
      </c>
      <c r="G1363" t="str">
        <f>IFERROR(MID($E1363,SEARCH("/",$E1363,SEARCH("/",$E1363)+1)+1,1),"")</f>
        <v>P</v>
      </c>
      <c r="H1363" t="s">
        <v>16</v>
      </c>
      <c r="I1363">
        <v>20</v>
      </c>
      <c r="J1363" t="b">
        <v>0</v>
      </c>
      <c r="K1363" s="7">
        <v>0</v>
      </c>
      <c r="L1363" s="7">
        <v>258</v>
      </c>
      <c r="M1363" s="7">
        <v>331</v>
      </c>
      <c r="N1363" s="7">
        <v>133</v>
      </c>
      <c r="O1363" s="7">
        <v>0</v>
      </c>
      <c r="P1363" s="7">
        <f>SUM(dane3[[#This Row],[RoomService]:[VRDeck]])</f>
        <v>722</v>
      </c>
      <c r="Q1363" t="s">
        <v>3715</v>
      </c>
      <c r="R1363" t="b">
        <v>0</v>
      </c>
    </row>
    <row r="1364" spans="1:18" x14ac:dyDescent="0.3">
      <c r="A1364" t="s">
        <v>3716</v>
      </c>
      <c r="B1364">
        <f>MID(dane3[[#This Row],[PassengerId]],1,4)+0</f>
        <v>1434</v>
      </c>
      <c r="C1364" t="s">
        <v>19</v>
      </c>
      <c r="D1364" t="b">
        <v>0</v>
      </c>
      <c r="E1364" t="s">
        <v>39</v>
      </c>
      <c r="F1364" t="s">
        <v>23764</v>
      </c>
      <c r="G1364" t="str">
        <f>IFERROR(MID($E1364,SEARCH("/",$E1364,SEARCH("/",$E1364)+1)+1,1),"")</f>
        <v/>
      </c>
      <c r="H1364" t="s">
        <v>16</v>
      </c>
      <c r="I1364">
        <v>0</v>
      </c>
      <c r="J1364" t="b">
        <v>0</v>
      </c>
      <c r="K1364" s="7">
        <v>0</v>
      </c>
      <c r="L1364" s="7">
        <v>0</v>
      </c>
      <c r="M1364" s="7">
        <v>0</v>
      </c>
      <c r="N1364" s="7">
        <v>0</v>
      </c>
      <c r="O1364" s="7">
        <v>0</v>
      </c>
      <c r="P1364" s="7">
        <f>SUM(dane3[[#This Row],[RoomService]:[VRDeck]])</f>
        <v>0</v>
      </c>
      <c r="Q1364" t="s">
        <v>3717</v>
      </c>
      <c r="R1364" t="b">
        <v>1</v>
      </c>
    </row>
    <row r="1365" spans="1:18" x14ac:dyDescent="0.3">
      <c r="A1365" t="s">
        <v>3718</v>
      </c>
      <c r="B1365">
        <f>MID(dane3[[#This Row],[PassengerId]],1,4)+0</f>
        <v>1434</v>
      </c>
      <c r="C1365" t="s">
        <v>19</v>
      </c>
      <c r="D1365" t="b">
        <v>1</v>
      </c>
      <c r="E1365" t="s">
        <v>3714</v>
      </c>
      <c r="F1365" t="str">
        <f>MID($E1365,1,1)</f>
        <v>G</v>
      </c>
      <c r="G1365" t="str">
        <f>IFERROR(MID($E1365,SEARCH("/",$E1365,SEARCH("/",$E1365)+1)+1,1),"")</f>
        <v>P</v>
      </c>
      <c r="H1365" t="s">
        <v>16</v>
      </c>
      <c r="I1365">
        <v>0</v>
      </c>
      <c r="J1365" t="b">
        <v>0</v>
      </c>
      <c r="K1365" s="7">
        <v>0</v>
      </c>
      <c r="L1365" s="7">
        <v>0</v>
      </c>
      <c r="M1365" s="7">
        <v>0</v>
      </c>
      <c r="N1365" s="7">
        <v>0</v>
      </c>
      <c r="O1365" s="7">
        <v>0</v>
      </c>
      <c r="P1365" s="7">
        <f>SUM(dane3[[#This Row],[RoomService]:[VRDeck]])</f>
        <v>0</v>
      </c>
      <c r="Q1365" t="s">
        <v>3719</v>
      </c>
      <c r="R1365" t="b">
        <v>0</v>
      </c>
    </row>
    <row r="1366" spans="1:18" x14ac:dyDescent="0.3">
      <c r="A1366" t="s">
        <v>16533</v>
      </c>
      <c r="B1366">
        <f>MID(dane3[[#This Row],[PassengerId]],1,4)+0</f>
        <v>6405</v>
      </c>
      <c r="C1366" t="s">
        <v>19</v>
      </c>
      <c r="D1366" t="b">
        <v>0</v>
      </c>
      <c r="E1366" t="s">
        <v>39</v>
      </c>
      <c r="F1366" t="s">
        <v>23762</v>
      </c>
      <c r="G1366" t="str">
        <f>IFERROR(MID($E1366,SEARCH("/",$E1366,SEARCH("/",$E1366)+1)+1,1),"")</f>
        <v/>
      </c>
      <c r="H1366" t="s">
        <v>16</v>
      </c>
      <c r="I1366">
        <v>2</v>
      </c>
      <c r="J1366" t="b">
        <v>0</v>
      </c>
      <c r="K1366" s="7">
        <v>0</v>
      </c>
      <c r="L1366" s="7">
        <v>0</v>
      </c>
      <c r="M1366" s="7">
        <v>0</v>
      </c>
      <c r="N1366" s="7">
        <v>0</v>
      </c>
      <c r="O1366" s="7">
        <v>0</v>
      </c>
      <c r="P1366" s="7">
        <f>SUM(dane3[[#This Row],[RoomService]:[VRDeck]])</f>
        <v>0</v>
      </c>
      <c r="Q1366" t="s">
        <v>16534</v>
      </c>
      <c r="R1366" t="b">
        <v>1</v>
      </c>
    </row>
    <row r="1367" spans="1:18" x14ac:dyDescent="0.3">
      <c r="A1367" t="s">
        <v>3723</v>
      </c>
      <c r="B1367">
        <f>MID(dane3[[#This Row],[PassengerId]],1,4)+0</f>
        <v>1438</v>
      </c>
      <c r="C1367" t="s">
        <v>19</v>
      </c>
      <c r="D1367" t="b">
        <v>0</v>
      </c>
      <c r="E1367" t="s">
        <v>3724</v>
      </c>
      <c r="F1367" t="str">
        <f>MID($E1367,1,1)</f>
        <v>E</v>
      </c>
      <c r="G1367" t="str">
        <f>IFERROR(MID($E1367,SEARCH("/",$E1367,SEARCH("/",$E1367)+1)+1,1),"")</f>
        <v>P</v>
      </c>
      <c r="H1367" t="s">
        <v>16</v>
      </c>
      <c r="I1367">
        <v>24</v>
      </c>
      <c r="J1367" t="b">
        <v>0</v>
      </c>
      <c r="K1367" s="7">
        <v>181</v>
      </c>
      <c r="L1367" s="7">
        <v>224</v>
      </c>
      <c r="M1367" s="7">
        <v>0</v>
      </c>
      <c r="N1367" s="7">
        <v>195</v>
      </c>
      <c r="O1367" s="7">
        <v>191</v>
      </c>
      <c r="P1367" s="7">
        <f>SUM(dane3[[#This Row],[RoomService]:[VRDeck]])</f>
        <v>791</v>
      </c>
      <c r="Q1367" t="s">
        <v>3725</v>
      </c>
      <c r="R1367" t="b">
        <v>0</v>
      </c>
    </row>
    <row r="1368" spans="1:18" x14ac:dyDescent="0.3">
      <c r="A1368" t="s">
        <v>112</v>
      </c>
      <c r="B1368">
        <f>MID(dane3[[#This Row],[PassengerId]],1,4)+0</f>
        <v>31</v>
      </c>
      <c r="C1368" t="s">
        <v>53</v>
      </c>
      <c r="D1368" t="b">
        <v>0</v>
      </c>
      <c r="E1368" t="s">
        <v>110</v>
      </c>
      <c r="F1368" t="str">
        <f>MID($E1368,1,1)</f>
        <v>F</v>
      </c>
      <c r="G1368" t="str">
        <f>IFERROR(MID($E1368,SEARCH("/",$E1368,SEARCH("/",$E1368)+1)+1,1),"")</f>
        <v>P</v>
      </c>
      <c r="H1368" t="s">
        <v>16</v>
      </c>
      <c r="I1368">
        <v>2</v>
      </c>
      <c r="J1368" t="b">
        <v>0</v>
      </c>
      <c r="K1368" s="7">
        <v>0</v>
      </c>
      <c r="L1368" s="7">
        <v>0</v>
      </c>
      <c r="M1368" s="7">
        <v>0</v>
      </c>
      <c r="N1368" s="7">
        <v>0</v>
      </c>
      <c r="O1368" s="7">
        <v>0</v>
      </c>
      <c r="P1368" s="7">
        <f>SUM(dane3[[#This Row],[RoomService]:[VRDeck]])</f>
        <v>0</v>
      </c>
      <c r="Q1368" t="s">
        <v>113</v>
      </c>
      <c r="R1368" t="b">
        <v>1</v>
      </c>
    </row>
    <row r="1369" spans="1:18" x14ac:dyDescent="0.3">
      <c r="A1369" t="s">
        <v>114</v>
      </c>
      <c r="B1369">
        <f>MID(dane3[[#This Row],[PassengerId]],1,4)+0</f>
        <v>31</v>
      </c>
      <c r="C1369" t="s">
        <v>53</v>
      </c>
      <c r="D1369" t="b">
        <v>0</v>
      </c>
      <c r="E1369" t="s">
        <v>110</v>
      </c>
      <c r="F1369" t="str">
        <f>MID($E1369,1,1)</f>
        <v>F</v>
      </c>
      <c r="G1369" t="str">
        <f>IFERROR(MID($E1369,SEARCH("/",$E1369,SEARCH("/",$E1369)+1)+1,1),"")</f>
        <v>P</v>
      </c>
      <c r="H1369" t="s">
        <v>16</v>
      </c>
      <c r="I1369">
        <v>20</v>
      </c>
      <c r="J1369" t="b">
        <v>0</v>
      </c>
      <c r="K1369" s="7">
        <v>0</v>
      </c>
      <c r="L1369" s="7">
        <v>0</v>
      </c>
      <c r="M1369" s="7">
        <v>1750</v>
      </c>
      <c r="N1369" s="7">
        <v>990</v>
      </c>
      <c r="O1369" s="7">
        <v>0</v>
      </c>
      <c r="P1369" s="7">
        <f>SUM(dane3[[#This Row],[RoomService]:[VRDeck]])</f>
        <v>2740</v>
      </c>
      <c r="Q1369" t="s">
        <v>115</v>
      </c>
      <c r="R1369" t="b">
        <v>1</v>
      </c>
    </row>
    <row r="1370" spans="1:18" x14ac:dyDescent="0.3">
      <c r="A1370" t="s">
        <v>3732</v>
      </c>
      <c r="B1370">
        <f>MID(dane3[[#This Row],[PassengerId]],1,4)+0</f>
        <v>1440</v>
      </c>
      <c r="C1370" t="s">
        <v>19</v>
      </c>
      <c r="D1370" t="b">
        <v>0</v>
      </c>
      <c r="E1370" t="s">
        <v>3733</v>
      </c>
      <c r="F1370" t="str">
        <f>MID($E1370,1,1)</f>
        <v>F</v>
      </c>
      <c r="G1370" t="str">
        <f>IFERROR(MID($E1370,SEARCH("/",$E1370,SEARCH("/",$E1370)+1)+1,1),"")</f>
        <v>S</v>
      </c>
      <c r="H1370" t="s">
        <v>16</v>
      </c>
      <c r="I1370">
        <v>27</v>
      </c>
      <c r="J1370" t="b">
        <v>0</v>
      </c>
      <c r="K1370" s="7">
        <v>0</v>
      </c>
      <c r="L1370" s="7">
        <v>1826</v>
      </c>
      <c r="M1370" s="7">
        <v>39</v>
      </c>
      <c r="N1370" s="7">
        <v>11</v>
      </c>
      <c r="O1370" s="7">
        <v>649</v>
      </c>
      <c r="P1370" s="7">
        <f>SUM(dane3[[#This Row],[RoomService]:[VRDeck]])</f>
        <v>2525</v>
      </c>
      <c r="Q1370" t="s">
        <v>3734</v>
      </c>
      <c r="R1370" t="b">
        <v>0</v>
      </c>
    </row>
    <row r="1371" spans="1:18" x14ac:dyDescent="0.3">
      <c r="A1371" t="s">
        <v>3735</v>
      </c>
      <c r="B1371">
        <f>MID(dane3[[#This Row],[PassengerId]],1,4)+0</f>
        <v>1442</v>
      </c>
      <c r="C1371" t="s">
        <v>19</v>
      </c>
      <c r="D1371" t="b">
        <v>1</v>
      </c>
      <c r="E1371" t="s">
        <v>3736</v>
      </c>
      <c r="F1371" t="str">
        <f>MID($E1371,1,1)</f>
        <v>G</v>
      </c>
      <c r="G1371" t="str">
        <f>IFERROR(MID($E1371,SEARCH("/",$E1371,SEARCH("/",$E1371)+1)+1,1),"")</f>
        <v>S</v>
      </c>
      <c r="H1371" t="s">
        <v>32</v>
      </c>
      <c r="I1371">
        <v>13</v>
      </c>
      <c r="J1371" t="b">
        <v>0</v>
      </c>
      <c r="K1371" s="7">
        <v>0</v>
      </c>
      <c r="L1371" s="7">
        <v>0</v>
      </c>
      <c r="M1371" s="7">
        <v>0</v>
      </c>
      <c r="N1371" s="7">
        <v>0</v>
      </c>
      <c r="O1371" s="7">
        <v>0</v>
      </c>
      <c r="P1371" s="7">
        <f>SUM(dane3[[#This Row],[RoomService]:[VRDeck]])</f>
        <v>0</v>
      </c>
      <c r="Q1371" t="s">
        <v>3737</v>
      </c>
      <c r="R1371" t="b">
        <v>1</v>
      </c>
    </row>
    <row r="1372" spans="1:18" x14ac:dyDescent="0.3">
      <c r="A1372" t="s">
        <v>3738</v>
      </c>
      <c r="B1372">
        <f>MID(dane3[[#This Row],[PassengerId]],1,4)+0</f>
        <v>1443</v>
      </c>
      <c r="C1372" t="s">
        <v>19</v>
      </c>
      <c r="D1372" t="b">
        <v>1</v>
      </c>
      <c r="E1372" t="s">
        <v>3739</v>
      </c>
      <c r="F1372" t="str">
        <f>MID($E1372,1,1)</f>
        <v>G</v>
      </c>
      <c r="G1372" t="str">
        <f>IFERROR(MID($E1372,SEARCH("/",$E1372,SEARCH("/",$E1372)+1)+1,1),"")</f>
        <v>P</v>
      </c>
      <c r="H1372" t="s">
        <v>16</v>
      </c>
      <c r="I1372">
        <v>16</v>
      </c>
      <c r="J1372" t="b">
        <v>0</v>
      </c>
      <c r="K1372" s="7">
        <v>0</v>
      </c>
      <c r="L1372" s="7">
        <v>0</v>
      </c>
      <c r="M1372" s="7">
        <v>0</v>
      </c>
      <c r="N1372" s="7">
        <v>0</v>
      </c>
      <c r="O1372" s="7">
        <v>0</v>
      </c>
      <c r="P1372" s="7">
        <f>SUM(dane3[[#This Row],[RoomService]:[VRDeck]])</f>
        <v>0</v>
      </c>
      <c r="Q1372" t="s">
        <v>3740</v>
      </c>
      <c r="R1372" t="b">
        <v>1</v>
      </c>
    </row>
    <row r="1373" spans="1:18" x14ac:dyDescent="0.3">
      <c r="A1373" t="s">
        <v>3741</v>
      </c>
      <c r="B1373">
        <f>MID(dane3[[#This Row],[PassengerId]],1,4)+0</f>
        <v>1444</v>
      </c>
      <c r="C1373" t="s">
        <v>14</v>
      </c>
      <c r="D1373" t="b">
        <v>0</v>
      </c>
      <c r="E1373" t="s">
        <v>3742</v>
      </c>
      <c r="F1373" t="str">
        <f>MID($E1373,1,1)</f>
        <v>C</v>
      </c>
      <c r="G1373" t="str">
        <f>IFERROR(MID($E1373,SEARCH("/",$E1373,SEARCH("/",$E1373)+1)+1,1),"")</f>
        <v>S</v>
      </c>
      <c r="H1373" t="s">
        <v>16</v>
      </c>
      <c r="I1373">
        <v>30</v>
      </c>
      <c r="J1373" t="b">
        <v>0</v>
      </c>
      <c r="K1373" s="7">
        <v>50</v>
      </c>
      <c r="L1373" s="7">
        <v>1248</v>
      </c>
      <c r="M1373" s="7">
        <v>0</v>
      </c>
      <c r="N1373" s="7">
        <v>1</v>
      </c>
      <c r="O1373" s="7">
        <v>912</v>
      </c>
      <c r="P1373" s="7">
        <f>SUM(dane3[[#This Row],[RoomService]:[VRDeck]])</f>
        <v>2211</v>
      </c>
      <c r="Q1373" t="s">
        <v>3743</v>
      </c>
      <c r="R1373" t="b">
        <v>1</v>
      </c>
    </row>
    <row r="1374" spans="1:18" x14ac:dyDescent="0.3">
      <c r="A1374" t="s">
        <v>3744</v>
      </c>
      <c r="B1374">
        <f>MID(dane3[[#This Row],[PassengerId]],1,4)+0</f>
        <v>1445</v>
      </c>
      <c r="C1374" t="s">
        <v>19</v>
      </c>
      <c r="D1374" t="b">
        <v>0</v>
      </c>
      <c r="E1374" t="s">
        <v>3745</v>
      </c>
      <c r="F1374" t="str">
        <f>MID($E1374,1,1)</f>
        <v>G</v>
      </c>
      <c r="G1374" t="str">
        <f>IFERROR(MID($E1374,SEARCH("/",$E1374,SEARCH("/",$E1374)+1)+1,1),"")</f>
        <v>S</v>
      </c>
      <c r="H1374" t="s">
        <v>32</v>
      </c>
      <c r="I1374">
        <v>8</v>
      </c>
      <c r="J1374" t="b">
        <v>0</v>
      </c>
      <c r="K1374" s="7">
        <v>0</v>
      </c>
      <c r="L1374" s="7">
        <v>0</v>
      </c>
      <c r="M1374" s="7">
        <v>0</v>
      </c>
      <c r="N1374" s="7">
        <v>0</v>
      </c>
      <c r="O1374" s="7">
        <v>0</v>
      </c>
      <c r="P1374" s="7">
        <f>SUM(dane3[[#This Row],[RoomService]:[VRDeck]])</f>
        <v>0</v>
      </c>
      <c r="Q1374" t="s">
        <v>3746</v>
      </c>
      <c r="R1374" t="b">
        <v>1</v>
      </c>
    </row>
    <row r="1375" spans="1:18" x14ac:dyDescent="0.3">
      <c r="A1375" t="s">
        <v>3747</v>
      </c>
      <c r="B1375">
        <f>MID(dane3[[#This Row],[PassengerId]],1,4)+0</f>
        <v>1447</v>
      </c>
      <c r="C1375" t="s">
        <v>19</v>
      </c>
      <c r="D1375" t="b">
        <v>0</v>
      </c>
      <c r="E1375" t="s">
        <v>3748</v>
      </c>
      <c r="F1375" t="str">
        <f>MID($E1375,1,1)</f>
        <v>G</v>
      </c>
      <c r="G1375" t="str">
        <f>IFERROR(MID($E1375,SEARCH("/",$E1375,SEARCH("/",$E1375)+1)+1,1),"")</f>
        <v>P</v>
      </c>
      <c r="H1375" t="s">
        <v>16</v>
      </c>
      <c r="I1375">
        <v>59</v>
      </c>
      <c r="J1375" t="b">
        <v>0</v>
      </c>
      <c r="K1375" s="7">
        <v>0</v>
      </c>
      <c r="L1375" s="7">
        <v>0</v>
      </c>
      <c r="M1375" s="7">
        <v>0</v>
      </c>
      <c r="N1375" s="7">
        <v>0</v>
      </c>
      <c r="O1375" s="7">
        <v>755</v>
      </c>
      <c r="P1375" s="7">
        <f>SUM(dane3[[#This Row],[RoomService]:[VRDeck]])</f>
        <v>755</v>
      </c>
      <c r="Q1375" t="s">
        <v>3749</v>
      </c>
      <c r="R1375" t="b">
        <v>0</v>
      </c>
    </row>
    <row r="1376" spans="1:18" x14ac:dyDescent="0.3">
      <c r="A1376" t="s">
        <v>3750</v>
      </c>
      <c r="B1376">
        <f>MID(dane3[[#This Row],[PassengerId]],1,4)+0</f>
        <v>1450</v>
      </c>
      <c r="C1376" t="s">
        <v>14</v>
      </c>
      <c r="D1376" t="b">
        <v>1</v>
      </c>
      <c r="E1376" t="s">
        <v>3751</v>
      </c>
      <c r="F1376" t="str">
        <f>MID($E1376,1,1)</f>
        <v>D</v>
      </c>
      <c r="G1376" t="str">
        <f>IFERROR(MID($E1376,SEARCH("/",$E1376,SEARCH("/",$E1376)+1)+1,1),"")</f>
        <v>S</v>
      </c>
      <c r="H1376" t="s">
        <v>46</v>
      </c>
      <c r="I1376">
        <v>43</v>
      </c>
      <c r="J1376" t="b">
        <v>0</v>
      </c>
      <c r="K1376" s="7">
        <v>0</v>
      </c>
      <c r="L1376" s="7">
        <v>0</v>
      </c>
      <c r="M1376" s="7">
        <v>0</v>
      </c>
      <c r="N1376" s="7">
        <v>0</v>
      </c>
      <c r="O1376" s="7">
        <v>0</v>
      </c>
      <c r="P1376" s="7">
        <f>SUM(dane3[[#This Row],[RoomService]:[VRDeck]])</f>
        <v>0</v>
      </c>
      <c r="Q1376" t="s">
        <v>3752</v>
      </c>
      <c r="R1376" t="b">
        <v>1</v>
      </c>
    </row>
    <row r="1377" spans="1:18" x14ac:dyDescent="0.3">
      <c r="A1377" t="s">
        <v>3753</v>
      </c>
      <c r="B1377">
        <f>MID(dane3[[#This Row],[PassengerId]],1,4)+0</f>
        <v>1450</v>
      </c>
      <c r="C1377" t="s">
        <v>14</v>
      </c>
      <c r="D1377" t="b">
        <v>0</v>
      </c>
      <c r="E1377" t="s">
        <v>3751</v>
      </c>
      <c r="F1377" t="str">
        <f>MID($E1377,1,1)</f>
        <v>D</v>
      </c>
      <c r="G1377" t="str">
        <f>IFERROR(MID($E1377,SEARCH("/",$E1377,SEARCH("/",$E1377)+1)+1,1),"")</f>
        <v>S</v>
      </c>
      <c r="H1377" t="s">
        <v>46</v>
      </c>
      <c r="I1377">
        <v>30</v>
      </c>
      <c r="J1377" t="b">
        <v>0</v>
      </c>
      <c r="K1377" s="7">
        <v>0</v>
      </c>
      <c r="L1377" s="7">
        <v>138</v>
      </c>
      <c r="M1377" s="7">
        <v>0</v>
      </c>
      <c r="N1377" s="7">
        <v>5467</v>
      </c>
      <c r="O1377" s="7">
        <v>112</v>
      </c>
      <c r="P1377" s="7">
        <f>SUM(dane3[[#This Row],[RoomService]:[VRDeck]])</f>
        <v>5717</v>
      </c>
      <c r="Q1377" t="s">
        <v>3754</v>
      </c>
      <c r="R1377" t="b">
        <v>0</v>
      </c>
    </row>
    <row r="1378" spans="1:18" x14ac:dyDescent="0.3">
      <c r="A1378" t="s">
        <v>3755</v>
      </c>
      <c r="B1378">
        <f>MID(dane3[[#This Row],[PassengerId]],1,4)+0</f>
        <v>1451</v>
      </c>
      <c r="C1378" t="s">
        <v>14</v>
      </c>
      <c r="D1378" t="b">
        <v>0</v>
      </c>
      <c r="E1378" t="s">
        <v>3756</v>
      </c>
      <c r="F1378" t="str">
        <f>MID($E1378,1,1)</f>
        <v>C</v>
      </c>
      <c r="G1378" t="str">
        <f>IFERROR(MID($E1378,SEARCH("/",$E1378,SEARCH("/",$E1378)+1)+1,1),"")</f>
        <v>S</v>
      </c>
      <c r="H1378" t="s">
        <v>46</v>
      </c>
      <c r="I1378">
        <v>46</v>
      </c>
      <c r="J1378" t="b">
        <v>0</v>
      </c>
      <c r="K1378" s="7">
        <v>202</v>
      </c>
      <c r="L1378" s="7">
        <v>484</v>
      </c>
      <c r="M1378" s="7">
        <v>0</v>
      </c>
      <c r="N1378" s="7">
        <v>3208</v>
      </c>
      <c r="O1378" s="7">
        <v>2485</v>
      </c>
      <c r="P1378" s="7">
        <f>SUM(dane3[[#This Row],[RoomService]:[VRDeck]])</f>
        <v>6379</v>
      </c>
      <c r="Q1378" t="s">
        <v>3757</v>
      </c>
      <c r="R1378" t="b">
        <v>0</v>
      </c>
    </row>
    <row r="1379" spans="1:18" x14ac:dyDescent="0.3">
      <c r="A1379" t="s">
        <v>3758</v>
      </c>
      <c r="B1379">
        <f>MID(dane3[[#This Row],[PassengerId]],1,4)+0</f>
        <v>1451</v>
      </c>
      <c r="C1379" t="s">
        <v>14</v>
      </c>
      <c r="D1379" t="b">
        <v>1</v>
      </c>
      <c r="E1379" t="s">
        <v>3756</v>
      </c>
      <c r="F1379" t="str">
        <f>MID($E1379,1,1)</f>
        <v>C</v>
      </c>
      <c r="G1379" t="str">
        <f>IFERROR(MID($E1379,SEARCH("/",$E1379,SEARCH("/",$E1379)+1)+1,1),"")</f>
        <v>S</v>
      </c>
      <c r="H1379" t="s">
        <v>16</v>
      </c>
      <c r="I1379">
        <v>39</v>
      </c>
      <c r="J1379" t="b">
        <v>0</v>
      </c>
      <c r="K1379" s="7">
        <v>0</v>
      </c>
      <c r="L1379" s="7">
        <v>0</v>
      </c>
      <c r="M1379" s="7">
        <v>0</v>
      </c>
      <c r="N1379" s="7">
        <v>0</v>
      </c>
      <c r="O1379" s="7">
        <v>0</v>
      </c>
      <c r="P1379" s="7">
        <f>SUM(dane3[[#This Row],[RoomService]:[VRDeck]])</f>
        <v>0</v>
      </c>
      <c r="Q1379" t="s">
        <v>3759</v>
      </c>
      <c r="R1379" t="b">
        <v>1</v>
      </c>
    </row>
    <row r="1380" spans="1:18" x14ac:dyDescent="0.3">
      <c r="A1380" t="s">
        <v>3760</v>
      </c>
      <c r="B1380">
        <f>MID(dane3[[#This Row],[PassengerId]],1,4)+0</f>
        <v>1452</v>
      </c>
      <c r="C1380" t="s">
        <v>14</v>
      </c>
      <c r="D1380" t="b">
        <v>0</v>
      </c>
      <c r="E1380" t="s">
        <v>3761</v>
      </c>
      <c r="F1380" t="str">
        <f>MID($E1380,1,1)</f>
        <v>C</v>
      </c>
      <c r="G1380" t="str">
        <f>IFERROR(MID($E1380,SEARCH("/",$E1380,SEARCH("/",$E1380)+1)+1,1),"")</f>
        <v>P</v>
      </c>
      <c r="H1380" t="s">
        <v>16</v>
      </c>
      <c r="I1380">
        <v>21</v>
      </c>
      <c r="J1380" t="b">
        <v>0</v>
      </c>
      <c r="K1380" s="7">
        <v>5</v>
      </c>
      <c r="L1380" s="7">
        <v>251</v>
      </c>
      <c r="M1380" s="7">
        <v>10</v>
      </c>
      <c r="N1380" s="7">
        <v>26</v>
      </c>
      <c r="O1380" s="7">
        <v>3384</v>
      </c>
      <c r="P1380" s="7">
        <f>SUM(dane3[[#This Row],[RoomService]:[VRDeck]])</f>
        <v>3676</v>
      </c>
      <c r="Q1380" t="s">
        <v>3762</v>
      </c>
      <c r="R1380" t="b">
        <v>0</v>
      </c>
    </row>
    <row r="1381" spans="1:18" x14ac:dyDescent="0.3">
      <c r="A1381" t="s">
        <v>3763</v>
      </c>
      <c r="B1381">
        <f>MID(dane3[[#This Row],[PassengerId]],1,4)+0</f>
        <v>1452</v>
      </c>
      <c r="C1381" t="s">
        <v>14</v>
      </c>
      <c r="D1381" t="b">
        <v>1</v>
      </c>
      <c r="E1381" t="s">
        <v>39</v>
      </c>
      <c r="F1381" t="s">
        <v>23760</v>
      </c>
      <c r="G1381" t="str">
        <f>IFERROR(MID($E1381,SEARCH("/",$E1381,SEARCH("/",$E1381)+1)+1,1),"")</f>
        <v/>
      </c>
      <c r="H1381" t="s">
        <v>16</v>
      </c>
      <c r="I1381">
        <v>70</v>
      </c>
      <c r="J1381" t="b">
        <v>0</v>
      </c>
      <c r="K1381" s="7">
        <v>0</v>
      </c>
      <c r="L1381" s="7">
        <v>0</v>
      </c>
      <c r="M1381" s="7">
        <v>0</v>
      </c>
      <c r="N1381" s="7">
        <v>0</v>
      </c>
      <c r="O1381" s="7">
        <v>0</v>
      </c>
      <c r="P1381" s="7">
        <f>SUM(dane3[[#This Row],[RoomService]:[VRDeck]])</f>
        <v>0</v>
      </c>
      <c r="Q1381" t="s">
        <v>3764</v>
      </c>
      <c r="R1381" t="b">
        <v>1</v>
      </c>
    </row>
    <row r="1382" spans="1:18" x14ac:dyDescent="0.3">
      <c r="A1382" t="s">
        <v>3765</v>
      </c>
      <c r="B1382">
        <f>MID(dane3[[#This Row],[PassengerId]],1,4)+0</f>
        <v>1452</v>
      </c>
      <c r="C1382" t="s">
        <v>14</v>
      </c>
      <c r="D1382" t="b">
        <v>0</v>
      </c>
      <c r="E1382" t="s">
        <v>3761</v>
      </c>
      <c r="F1382" t="str">
        <f>MID($E1382,1,1)</f>
        <v>C</v>
      </c>
      <c r="G1382" t="str">
        <f>IFERROR(MID($E1382,SEARCH("/",$E1382,SEARCH("/",$E1382)+1)+1,1),"")</f>
        <v>P</v>
      </c>
      <c r="H1382" t="s">
        <v>46</v>
      </c>
      <c r="I1382">
        <v>34</v>
      </c>
      <c r="J1382" t="b">
        <v>0</v>
      </c>
      <c r="K1382" s="7">
        <v>0</v>
      </c>
      <c r="L1382" s="7">
        <v>1646</v>
      </c>
      <c r="M1382" s="7">
        <v>0</v>
      </c>
      <c r="N1382" s="7">
        <v>51</v>
      </c>
      <c r="O1382" s="7">
        <v>1462</v>
      </c>
      <c r="P1382" s="7">
        <f>SUM(dane3[[#This Row],[RoomService]:[VRDeck]])</f>
        <v>3159</v>
      </c>
      <c r="Q1382" t="s">
        <v>3766</v>
      </c>
      <c r="R1382" t="b">
        <v>0</v>
      </c>
    </row>
    <row r="1383" spans="1:18" x14ac:dyDescent="0.3">
      <c r="A1383" t="s">
        <v>3767</v>
      </c>
      <c r="B1383">
        <f>MID(dane3[[#This Row],[PassengerId]],1,4)+0</f>
        <v>1452</v>
      </c>
      <c r="C1383" t="s">
        <v>14</v>
      </c>
      <c r="D1383" t="b">
        <v>0</v>
      </c>
      <c r="E1383" t="s">
        <v>3761</v>
      </c>
      <c r="F1383" t="str">
        <f>MID($E1383,1,1)</f>
        <v>C</v>
      </c>
      <c r="G1383" t="str">
        <f>IFERROR(MID($E1383,SEARCH("/",$E1383,SEARCH("/",$E1383)+1)+1,1),"")</f>
        <v>P</v>
      </c>
      <c r="H1383" t="s">
        <v>16</v>
      </c>
      <c r="I1383">
        <v>33</v>
      </c>
      <c r="J1383" t="b">
        <v>0</v>
      </c>
      <c r="K1383" s="7">
        <v>0</v>
      </c>
      <c r="L1383" s="7">
        <v>774</v>
      </c>
      <c r="M1383" s="7">
        <v>0</v>
      </c>
      <c r="N1383" s="7">
        <v>6255</v>
      </c>
      <c r="O1383" s="7">
        <v>6</v>
      </c>
      <c r="P1383" s="7">
        <f>SUM(dane3[[#This Row],[RoomService]:[VRDeck]])</f>
        <v>7035</v>
      </c>
      <c r="Q1383" t="s">
        <v>3768</v>
      </c>
      <c r="R1383" t="b">
        <v>0</v>
      </c>
    </row>
    <row r="1384" spans="1:18" x14ac:dyDescent="0.3">
      <c r="A1384" t="s">
        <v>3769</v>
      </c>
      <c r="B1384">
        <f>MID(dane3[[#This Row],[PassengerId]],1,4)+0</f>
        <v>1452</v>
      </c>
      <c r="C1384" t="s">
        <v>14</v>
      </c>
      <c r="D1384" t="b">
        <v>1</v>
      </c>
      <c r="E1384" t="s">
        <v>3761</v>
      </c>
      <c r="F1384" t="str">
        <f>MID($E1384,1,1)</f>
        <v>C</v>
      </c>
      <c r="G1384" t="str">
        <f>IFERROR(MID($E1384,SEARCH("/",$E1384,SEARCH("/",$E1384)+1)+1,1),"")</f>
        <v>P</v>
      </c>
      <c r="H1384" t="s">
        <v>46</v>
      </c>
      <c r="I1384">
        <v>44</v>
      </c>
      <c r="J1384" t="b">
        <v>0</v>
      </c>
      <c r="K1384" s="7">
        <v>0</v>
      </c>
      <c r="L1384" s="7">
        <v>0</v>
      </c>
      <c r="M1384" s="7">
        <v>0</v>
      </c>
      <c r="N1384" s="7">
        <v>0</v>
      </c>
      <c r="O1384" s="7">
        <v>0</v>
      </c>
      <c r="P1384" s="7">
        <f>SUM(dane3[[#This Row],[RoomService]:[VRDeck]])</f>
        <v>0</v>
      </c>
      <c r="Q1384" t="s">
        <v>3770</v>
      </c>
      <c r="R1384" t="b">
        <v>1</v>
      </c>
    </row>
    <row r="1385" spans="1:18" x14ac:dyDescent="0.3">
      <c r="A1385" t="s">
        <v>3771</v>
      </c>
      <c r="B1385">
        <f>MID(dane3[[#This Row],[PassengerId]],1,4)+0</f>
        <v>1453</v>
      </c>
      <c r="C1385" t="s">
        <v>19</v>
      </c>
      <c r="D1385" t="b">
        <v>0</v>
      </c>
      <c r="E1385" t="s">
        <v>3772</v>
      </c>
      <c r="F1385" t="str">
        <f>MID($E1385,1,1)</f>
        <v>G</v>
      </c>
      <c r="G1385" t="str">
        <f>IFERROR(MID($E1385,SEARCH("/",$E1385,SEARCH("/",$E1385)+1)+1,1),"")</f>
        <v>P</v>
      </c>
      <c r="H1385" t="s">
        <v>46</v>
      </c>
      <c r="I1385">
        <v>16</v>
      </c>
      <c r="J1385" t="b">
        <v>0</v>
      </c>
      <c r="K1385" s="7">
        <v>0</v>
      </c>
      <c r="L1385" s="7">
        <v>2838</v>
      </c>
      <c r="M1385" s="7">
        <v>32</v>
      </c>
      <c r="N1385" s="7">
        <v>5</v>
      </c>
      <c r="O1385" s="7">
        <v>3404</v>
      </c>
      <c r="P1385" s="7">
        <f>SUM(dane3[[#This Row],[RoomService]:[VRDeck]])</f>
        <v>6279</v>
      </c>
      <c r="Q1385" t="s">
        <v>3773</v>
      </c>
      <c r="R1385" t="b">
        <v>0</v>
      </c>
    </row>
    <row r="1386" spans="1:18" x14ac:dyDescent="0.3">
      <c r="A1386" t="s">
        <v>3774</v>
      </c>
      <c r="B1386">
        <f>MID(dane3[[#This Row],[PassengerId]],1,4)+0</f>
        <v>1453</v>
      </c>
      <c r="C1386" t="s">
        <v>19</v>
      </c>
      <c r="D1386" t="b">
        <v>0</v>
      </c>
      <c r="E1386" t="s">
        <v>3772</v>
      </c>
      <c r="F1386" t="str">
        <f>MID($E1386,1,1)</f>
        <v>G</v>
      </c>
      <c r="G1386" t="str">
        <f>IFERROR(MID($E1386,SEARCH("/",$E1386,SEARCH("/",$E1386)+1)+1,1),"")</f>
        <v>P</v>
      </c>
      <c r="H1386" t="s">
        <v>16</v>
      </c>
      <c r="I1386">
        <v>63</v>
      </c>
      <c r="J1386" t="b">
        <v>0</v>
      </c>
      <c r="K1386" s="7">
        <v>3</v>
      </c>
      <c r="L1386" s="7">
        <v>801</v>
      </c>
      <c r="M1386" s="7">
        <v>0</v>
      </c>
      <c r="N1386" s="7">
        <v>0</v>
      </c>
      <c r="O1386" s="7">
        <v>5</v>
      </c>
      <c r="P1386" s="7">
        <f>SUM(dane3[[#This Row],[RoomService]:[VRDeck]])</f>
        <v>809</v>
      </c>
      <c r="Q1386" t="s">
        <v>3775</v>
      </c>
      <c r="R1386" t="b">
        <v>1</v>
      </c>
    </row>
    <row r="1387" spans="1:18" x14ac:dyDescent="0.3">
      <c r="A1387" t="s">
        <v>3776</v>
      </c>
      <c r="B1387">
        <f>MID(dane3[[#This Row],[PassengerId]],1,4)+0</f>
        <v>1454</v>
      </c>
      <c r="C1387" t="s">
        <v>14</v>
      </c>
      <c r="D1387" t="b">
        <v>0</v>
      </c>
      <c r="E1387" t="s">
        <v>3777</v>
      </c>
      <c r="F1387" t="str">
        <f>MID($E1387,1,1)</f>
        <v>D</v>
      </c>
      <c r="G1387" t="str">
        <f>IFERROR(MID($E1387,SEARCH("/",$E1387,SEARCH("/",$E1387)+1)+1,1),"")</f>
        <v>S</v>
      </c>
      <c r="H1387" t="s">
        <v>16</v>
      </c>
      <c r="I1387">
        <v>37</v>
      </c>
      <c r="J1387" t="b">
        <v>0</v>
      </c>
      <c r="K1387" s="7">
        <v>0</v>
      </c>
      <c r="L1387" s="7">
        <v>13561</v>
      </c>
      <c r="M1387" s="7">
        <v>15</v>
      </c>
      <c r="N1387" s="7">
        <v>4060</v>
      </c>
      <c r="O1387" s="7">
        <v>72</v>
      </c>
      <c r="P1387" s="7">
        <f>SUM(dane3[[#This Row],[RoomService]:[VRDeck]])</f>
        <v>17708</v>
      </c>
      <c r="Q1387" t="s">
        <v>3778</v>
      </c>
      <c r="R1387" t="b">
        <v>0</v>
      </c>
    </row>
    <row r="1388" spans="1:18" x14ac:dyDescent="0.3">
      <c r="A1388" t="s">
        <v>3779</v>
      </c>
      <c r="B1388">
        <f>MID(dane3[[#This Row],[PassengerId]],1,4)+0</f>
        <v>1455</v>
      </c>
      <c r="C1388" t="s">
        <v>14</v>
      </c>
      <c r="D1388" t="b">
        <v>1</v>
      </c>
      <c r="E1388" t="s">
        <v>3780</v>
      </c>
      <c r="F1388" t="str">
        <f>MID($E1388,1,1)</f>
        <v>B</v>
      </c>
      <c r="G1388" t="str">
        <f>IFERROR(MID($E1388,SEARCH("/",$E1388,SEARCH("/",$E1388)+1)+1,1),"")</f>
        <v>S</v>
      </c>
      <c r="H1388" t="s">
        <v>46</v>
      </c>
      <c r="I1388">
        <v>29</v>
      </c>
      <c r="J1388" t="b">
        <v>0</v>
      </c>
      <c r="K1388" s="7">
        <v>0</v>
      </c>
      <c r="L1388" s="7">
        <v>0</v>
      </c>
      <c r="M1388" s="7">
        <v>0</v>
      </c>
      <c r="N1388" s="7">
        <v>0</v>
      </c>
      <c r="O1388" s="7">
        <v>0</v>
      </c>
      <c r="P1388" s="7">
        <f>SUM(dane3[[#This Row],[RoomService]:[VRDeck]])</f>
        <v>0</v>
      </c>
      <c r="Q1388" t="s">
        <v>3781</v>
      </c>
      <c r="R1388" t="b">
        <v>1</v>
      </c>
    </row>
    <row r="1389" spans="1:18" x14ac:dyDescent="0.3">
      <c r="A1389" t="s">
        <v>3782</v>
      </c>
      <c r="B1389">
        <f>MID(dane3[[#This Row],[PassengerId]],1,4)+0</f>
        <v>1455</v>
      </c>
      <c r="C1389" t="s">
        <v>14</v>
      </c>
      <c r="D1389" t="b">
        <v>0</v>
      </c>
      <c r="E1389" t="s">
        <v>3780</v>
      </c>
      <c r="F1389" t="str">
        <f>MID($E1389,1,1)</f>
        <v>B</v>
      </c>
      <c r="G1389" t="str">
        <f>IFERROR(MID($E1389,SEARCH("/",$E1389,SEARCH("/",$E1389)+1)+1,1),"")</f>
        <v>S</v>
      </c>
      <c r="H1389" t="s">
        <v>16</v>
      </c>
      <c r="I1389">
        <v>29</v>
      </c>
      <c r="J1389" t="b">
        <v>0</v>
      </c>
      <c r="K1389" s="7">
        <v>0</v>
      </c>
      <c r="L1389" s="7">
        <v>2509</v>
      </c>
      <c r="M1389" s="7">
        <v>0</v>
      </c>
      <c r="N1389" s="7">
        <v>16</v>
      </c>
      <c r="O1389" s="7">
        <v>698</v>
      </c>
      <c r="P1389" s="7">
        <f>SUM(dane3[[#This Row],[RoomService]:[VRDeck]])</f>
        <v>3223</v>
      </c>
      <c r="Q1389" t="s">
        <v>3783</v>
      </c>
      <c r="R1389" t="b">
        <v>1</v>
      </c>
    </row>
    <row r="1390" spans="1:18" x14ac:dyDescent="0.3">
      <c r="A1390" t="s">
        <v>3784</v>
      </c>
      <c r="B1390">
        <f>MID(dane3[[#This Row],[PassengerId]],1,4)+0</f>
        <v>1455</v>
      </c>
      <c r="C1390" t="s">
        <v>14</v>
      </c>
      <c r="D1390" t="b">
        <v>1</v>
      </c>
      <c r="E1390" t="s">
        <v>3780</v>
      </c>
      <c r="F1390" t="str">
        <f>MID($E1390,1,1)</f>
        <v>B</v>
      </c>
      <c r="G1390" t="str">
        <f>IFERROR(MID($E1390,SEARCH("/",$E1390,SEARCH("/",$E1390)+1)+1,1),"")</f>
        <v>S</v>
      </c>
      <c r="H1390" t="s">
        <v>46</v>
      </c>
      <c r="I1390">
        <v>22</v>
      </c>
      <c r="J1390" t="b">
        <v>0</v>
      </c>
      <c r="K1390" s="7">
        <v>0</v>
      </c>
      <c r="L1390" s="7">
        <v>0</v>
      </c>
      <c r="M1390" s="7">
        <v>0</v>
      </c>
      <c r="N1390" s="7">
        <v>0</v>
      </c>
      <c r="O1390" s="7">
        <v>0</v>
      </c>
      <c r="P1390" s="7">
        <f>SUM(dane3[[#This Row],[RoomService]:[VRDeck]])</f>
        <v>0</v>
      </c>
      <c r="Q1390" t="s">
        <v>3785</v>
      </c>
      <c r="R1390" t="b">
        <v>1</v>
      </c>
    </row>
    <row r="1391" spans="1:18" x14ac:dyDescent="0.3">
      <c r="A1391" t="s">
        <v>3786</v>
      </c>
      <c r="B1391">
        <f>MID(dane3[[#This Row],[PassengerId]],1,4)+0</f>
        <v>1455</v>
      </c>
      <c r="C1391" t="s">
        <v>14</v>
      </c>
      <c r="D1391" t="b">
        <v>0</v>
      </c>
      <c r="E1391" t="s">
        <v>3780</v>
      </c>
      <c r="F1391" t="str">
        <f>MID($E1391,1,1)</f>
        <v>B</v>
      </c>
      <c r="G1391" t="str">
        <f>IFERROR(MID($E1391,SEARCH("/",$E1391,SEARCH("/",$E1391)+1)+1,1),"")</f>
        <v>S</v>
      </c>
      <c r="H1391" t="s">
        <v>16</v>
      </c>
      <c r="I1391">
        <v>26</v>
      </c>
      <c r="J1391" t="b">
        <v>0</v>
      </c>
      <c r="K1391" s="7">
        <v>0</v>
      </c>
      <c r="L1391" s="7">
        <v>533</v>
      </c>
      <c r="M1391" s="7">
        <v>2119</v>
      </c>
      <c r="N1391" s="7">
        <v>10</v>
      </c>
      <c r="O1391" s="7">
        <v>504</v>
      </c>
      <c r="P1391" s="7">
        <f>SUM(dane3[[#This Row],[RoomService]:[VRDeck]])</f>
        <v>3166</v>
      </c>
      <c r="Q1391" t="s">
        <v>3787</v>
      </c>
      <c r="R1391" t="b">
        <v>1</v>
      </c>
    </row>
    <row r="1392" spans="1:18" x14ac:dyDescent="0.3">
      <c r="A1392" t="s">
        <v>3788</v>
      </c>
      <c r="B1392">
        <f>MID(dane3[[#This Row],[PassengerId]],1,4)+0</f>
        <v>1455</v>
      </c>
      <c r="C1392" t="s">
        <v>14</v>
      </c>
      <c r="D1392" t="b">
        <v>0</v>
      </c>
      <c r="E1392" t="s">
        <v>3780</v>
      </c>
      <c r="F1392" t="str">
        <f>MID($E1392,1,1)</f>
        <v>B</v>
      </c>
      <c r="G1392" t="str">
        <f>IFERROR(MID($E1392,SEARCH("/",$E1392,SEARCH("/",$E1392)+1)+1,1),"")</f>
        <v>S</v>
      </c>
      <c r="H1392" t="s">
        <v>46</v>
      </c>
      <c r="I1392">
        <v>76</v>
      </c>
      <c r="J1392" t="b">
        <v>0</v>
      </c>
      <c r="K1392" s="7">
        <v>0</v>
      </c>
      <c r="L1392" s="7">
        <v>2732</v>
      </c>
      <c r="M1392" s="7">
        <v>422</v>
      </c>
      <c r="N1392" s="7">
        <v>16594</v>
      </c>
      <c r="O1392" s="7">
        <v>330</v>
      </c>
      <c r="P1392" s="7">
        <f>SUM(dane3[[#This Row],[RoomService]:[VRDeck]])</f>
        <v>20078</v>
      </c>
      <c r="Q1392" t="s">
        <v>3789</v>
      </c>
      <c r="R1392" t="b">
        <v>0</v>
      </c>
    </row>
    <row r="1393" spans="1:18" x14ac:dyDescent="0.3">
      <c r="A1393" t="s">
        <v>3790</v>
      </c>
      <c r="B1393">
        <f>MID(dane3[[#This Row],[PassengerId]],1,4)+0</f>
        <v>1457</v>
      </c>
      <c r="C1393" t="s">
        <v>19</v>
      </c>
      <c r="D1393" t="b">
        <v>0</v>
      </c>
      <c r="E1393" t="s">
        <v>3791</v>
      </c>
      <c r="F1393" t="str">
        <f>MID($E1393,1,1)</f>
        <v>E</v>
      </c>
      <c r="G1393" t="str">
        <f>IFERROR(MID($E1393,SEARCH("/",$E1393,SEARCH("/",$E1393)+1)+1,1),"")</f>
        <v>S</v>
      </c>
      <c r="H1393" t="s">
        <v>16</v>
      </c>
      <c r="I1393">
        <v>61</v>
      </c>
      <c r="J1393" t="b">
        <v>0</v>
      </c>
      <c r="K1393" s="7">
        <v>0</v>
      </c>
      <c r="L1393" s="7">
        <v>368</v>
      </c>
      <c r="M1393" s="7">
        <v>3</v>
      </c>
      <c r="N1393" s="7">
        <v>4422</v>
      </c>
      <c r="O1393" s="7">
        <v>0</v>
      </c>
      <c r="P1393" s="7">
        <f>SUM(dane3[[#This Row],[RoomService]:[VRDeck]])</f>
        <v>4793</v>
      </c>
      <c r="Q1393" t="s">
        <v>3792</v>
      </c>
      <c r="R1393" t="b">
        <v>0</v>
      </c>
    </row>
    <row r="1394" spans="1:18" x14ac:dyDescent="0.3">
      <c r="A1394" t="s">
        <v>3793</v>
      </c>
      <c r="B1394">
        <f>MID(dane3[[#This Row],[PassengerId]],1,4)+0</f>
        <v>1458</v>
      </c>
      <c r="C1394" t="s">
        <v>19</v>
      </c>
      <c r="D1394" t="b">
        <v>0</v>
      </c>
      <c r="E1394" t="s">
        <v>3794</v>
      </c>
      <c r="F1394" t="str">
        <f>MID($E1394,1,1)</f>
        <v>G</v>
      </c>
      <c r="G1394" t="str">
        <f>IFERROR(MID($E1394,SEARCH("/",$E1394,SEARCH("/",$E1394)+1)+1,1),"")</f>
        <v>S</v>
      </c>
      <c r="H1394" t="s">
        <v>16</v>
      </c>
      <c r="I1394">
        <v>46</v>
      </c>
      <c r="J1394" t="b">
        <v>0</v>
      </c>
      <c r="K1394" s="7">
        <v>0</v>
      </c>
      <c r="L1394" s="7">
        <v>0</v>
      </c>
      <c r="M1394" s="7">
        <v>2020</v>
      </c>
      <c r="N1394" s="7">
        <v>323</v>
      </c>
      <c r="O1394" s="7">
        <v>0</v>
      </c>
      <c r="P1394" s="7">
        <f>SUM(dane3[[#This Row],[RoomService]:[VRDeck]])</f>
        <v>2343</v>
      </c>
      <c r="Q1394" t="s">
        <v>3795</v>
      </c>
      <c r="R1394" t="b">
        <v>0</v>
      </c>
    </row>
    <row r="1395" spans="1:18" x14ac:dyDescent="0.3">
      <c r="A1395" t="s">
        <v>7423</v>
      </c>
      <c r="B1395">
        <f>MID(dane3[[#This Row],[PassengerId]],1,4)+0</f>
        <v>2906</v>
      </c>
      <c r="C1395" t="s">
        <v>19</v>
      </c>
      <c r="D1395" t="b">
        <v>0</v>
      </c>
      <c r="E1395" t="s">
        <v>7424</v>
      </c>
      <c r="F1395" t="str">
        <f>MID($E1395,1,1)</f>
        <v>G</v>
      </c>
      <c r="G1395" t="str">
        <f>IFERROR(MID($E1395,SEARCH("/",$E1395,SEARCH("/",$E1395)+1)+1,1),"")</f>
        <v>S</v>
      </c>
      <c r="H1395" t="s">
        <v>46</v>
      </c>
      <c r="I1395">
        <v>29</v>
      </c>
      <c r="J1395" t="b">
        <v>0</v>
      </c>
      <c r="K1395" s="7">
        <v>1</v>
      </c>
      <c r="L1395" s="7">
        <v>0</v>
      </c>
      <c r="M1395" s="7">
        <v>133</v>
      </c>
      <c r="N1395" s="7">
        <v>104</v>
      </c>
      <c r="O1395" s="7">
        <v>574</v>
      </c>
      <c r="P1395" s="7">
        <f>SUM(dane3[[#This Row],[RoomService]:[VRDeck]])</f>
        <v>812</v>
      </c>
      <c r="Q1395" t="s">
        <v>7425</v>
      </c>
      <c r="R1395" t="b">
        <v>0</v>
      </c>
    </row>
    <row r="1396" spans="1:18" x14ac:dyDescent="0.3">
      <c r="A1396" t="s">
        <v>3799</v>
      </c>
      <c r="B1396">
        <f>MID(dane3[[#This Row],[PassengerId]],1,4)+0</f>
        <v>1460</v>
      </c>
      <c r="C1396" t="s">
        <v>19</v>
      </c>
      <c r="D1396" t="b">
        <v>1</v>
      </c>
      <c r="E1396" t="s">
        <v>3800</v>
      </c>
      <c r="F1396" t="str">
        <f>MID($E1396,1,1)</f>
        <v>G</v>
      </c>
      <c r="G1396" t="str">
        <f>IFERROR(MID($E1396,SEARCH("/",$E1396,SEARCH("/",$E1396)+1)+1,1),"")</f>
        <v>P</v>
      </c>
      <c r="H1396" t="s">
        <v>32</v>
      </c>
      <c r="I1396">
        <v>13</v>
      </c>
      <c r="J1396" t="b">
        <v>0</v>
      </c>
      <c r="K1396" s="7">
        <v>0</v>
      </c>
      <c r="L1396" s="7">
        <v>0</v>
      </c>
      <c r="M1396" s="7">
        <v>0</v>
      </c>
      <c r="N1396" s="7">
        <v>0</v>
      </c>
      <c r="O1396" s="7">
        <v>0</v>
      </c>
      <c r="P1396" s="7">
        <f>SUM(dane3[[#This Row],[RoomService]:[VRDeck]])</f>
        <v>0</v>
      </c>
      <c r="Q1396" t="s">
        <v>3801</v>
      </c>
      <c r="R1396" t="b">
        <v>1</v>
      </c>
    </row>
    <row r="1397" spans="1:18" x14ac:dyDescent="0.3">
      <c r="A1397" t="s">
        <v>3802</v>
      </c>
      <c r="B1397">
        <f>MID(dane3[[#This Row],[PassengerId]],1,4)+0</f>
        <v>1461</v>
      </c>
      <c r="C1397" t="s">
        <v>19</v>
      </c>
      <c r="D1397" t="b">
        <v>1</v>
      </c>
      <c r="E1397" t="s">
        <v>3803</v>
      </c>
      <c r="F1397" t="str">
        <f>MID($E1397,1,1)</f>
        <v>G</v>
      </c>
      <c r="G1397" t="str">
        <f>IFERROR(MID($E1397,SEARCH("/",$E1397,SEARCH("/",$E1397)+1)+1,1),"")</f>
        <v>S</v>
      </c>
      <c r="H1397" t="s">
        <v>16</v>
      </c>
      <c r="I1397">
        <v>24</v>
      </c>
      <c r="J1397" t="b">
        <v>0</v>
      </c>
      <c r="K1397" s="7">
        <v>0</v>
      </c>
      <c r="L1397" s="7">
        <v>0</v>
      </c>
      <c r="M1397" s="7">
        <v>0</v>
      </c>
      <c r="N1397" s="7">
        <v>0</v>
      </c>
      <c r="O1397" s="7">
        <v>0</v>
      </c>
      <c r="P1397" s="7">
        <f>SUM(dane3[[#This Row],[RoomService]:[VRDeck]])</f>
        <v>0</v>
      </c>
      <c r="Q1397" t="s">
        <v>3804</v>
      </c>
      <c r="R1397" t="b">
        <v>0</v>
      </c>
    </row>
    <row r="1398" spans="1:18" x14ac:dyDescent="0.3">
      <c r="A1398" t="s">
        <v>3805</v>
      </c>
      <c r="B1398">
        <f>MID(dane3[[#This Row],[PassengerId]],1,4)+0</f>
        <v>1462</v>
      </c>
      <c r="C1398" t="s">
        <v>19</v>
      </c>
      <c r="D1398" t="b">
        <v>1</v>
      </c>
      <c r="E1398" t="s">
        <v>3806</v>
      </c>
      <c r="F1398" t="str">
        <f>MID($E1398,1,1)</f>
        <v>G</v>
      </c>
      <c r="G1398" t="str">
        <f>IFERROR(MID($E1398,SEARCH("/",$E1398,SEARCH("/",$E1398)+1)+1,1),"")</f>
        <v>P</v>
      </c>
      <c r="H1398" t="s">
        <v>16</v>
      </c>
      <c r="I1398">
        <v>30</v>
      </c>
      <c r="J1398" t="b">
        <v>0</v>
      </c>
      <c r="K1398" s="7">
        <v>0</v>
      </c>
      <c r="L1398" s="7">
        <v>0</v>
      </c>
      <c r="M1398" s="7">
        <v>0</v>
      </c>
      <c r="N1398" s="7">
        <v>0</v>
      </c>
      <c r="O1398" s="7">
        <v>0</v>
      </c>
      <c r="P1398" s="7">
        <f>SUM(dane3[[#This Row],[RoomService]:[VRDeck]])</f>
        <v>0</v>
      </c>
      <c r="Q1398" t="s">
        <v>3807</v>
      </c>
      <c r="R1398" t="b">
        <v>1</v>
      </c>
    </row>
    <row r="1399" spans="1:18" x14ac:dyDescent="0.3">
      <c r="A1399" t="s">
        <v>3808</v>
      </c>
      <c r="B1399">
        <f>MID(dane3[[#This Row],[PassengerId]],1,4)+0</f>
        <v>1463</v>
      </c>
      <c r="C1399" t="s">
        <v>19</v>
      </c>
      <c r="D1399" t="b">
        <v>0</v>
      </c>
      <c r="E1399" t="s">
        <v>3809</v>
      </c>
      <c r="F1399" t="str">
        <f>MID($E1399,1,1)</f>
        <v>F</v>
      </c>
      <c r="G1399" t="str">
        <f>IFERROR(MID($E1399,SEARCH("/",$E1399,SEARCH("/",$E1399)+1)+1,1),"")</f>
        <v>S</v>
      </c>
      <c r="H1399" t="s">
        <v>32</v>
      </c>
      <c r="I1399">
        <v>23</v>
      </c>
      <c r="J1399" t="b">
        <v>0</v>
      </c>
      <c r="K1399" s="7">
        <v>200</v>
      </c>
      <c r="L1399" s="7">
        <v>414</v>
      </c>
      <c r="M1399" s="7">
        <v>73</v>
      </c>
      <c r="N1399" s="7">
        <v>1</v>
      </c>
      <c r="O1399" s="7">
        <v>1</v>
      </c>
      <c r="P1399" s="7">
        <f>SUM(dane3[[#This Row],[RoomService]:[VRDeck]])</f>
        <v>689</v>
      </c>
      <c r="Q1399" t="s">
        <v>23799</v>
      </c>
      <c r="R1399" t="b">
        <v>0</v>
      </c>
    </row>
    <row r="1400" spans="1:18" x14ac:dyDescent="0.3">
      <c r="A1400" t="s">
        <v>3810</v>
      </c>
      <c r="B1400">
        <f>MID(dane3[[#This Row],[PassengerId]],1,4)+0</f>
        <v>1465</v>
      </c>
      <c r="C1400" t="s">
        <v>19</v>
      </c>
      <c r="D1400" t="b">
        <v>0</v>
      </c>
      <c r="E1400" t="s">
        <v>3811</v>
      </c>
      <c r="F1400" t="str">
        <f>MID($E1400,1,1)</f>
        <v>G</v>
      </c>
      <c r="G1400" t="str">
        <f>IFERROR(MID($E1400,SEARCH("/",$E1400,SEARCH("/",$E1400)+1)+1,1),"")</f>
        <v>P</v>
      </c>
      <c r="H1400" t="s">
        <v>32</v>
      </c>
      <c r="I1400">
        <v>63</v>
      </c>
      <c r="J1400" t="b">
        <v>0</v>
      </c>
      <c r="K1400" s="7">
        <v>356</v>
      </c>
      <c r="L1400" s="7">
        <v>287</v>
      </c>
      <c r="M1400" s="7">
        <v>0</v>
      </c>
      <c r="N1400" s="7">
        <v>0</v>
      </c>
      <c r="O1400" s="7">
        <v>248</v>
      </c>
      <c r="P1400" s="7">
        <f>SUM(dane3[[#This Row],[RoomService]:[VRDeck]])</f>
        <v>891</v>
      </c>
      <c r="Q1400" t="s">
        <v>3812</v>
      </c>
      <c r="R1400" t="b">
        <v>0</v>
      </c>
    </row>
    <row r="1401" spans="1:18" x14ac:dyDescent="0.3">
      <c r="A1401" t="s">
        <v>144</v>
      </c>
      <c r="B1401">
        <f>MID(dane3[[#This Row],[PassengerId]],1,4)+0</f>
        <v>45</v>
      </c>
      <c r="C1401" t="s">
        <v>53</v>
      </c>
      <c r="D1401" t="b">
        <v>0</v>
      </c>
      <c r="E1401" t="s">
        <v>145</v>
      </c>
      <c r="F1401" t="str">
        <f>MID($E1401,1,1)</f>
        <v>F</v>
      </c>
      <c r="G1401" t="str">
        <f>IFERROR(MID($E1401,SEARCH("/",$E1401,SEARCH("/",$E1401)+1)+1,1),"")</f>
        <v>P</v>
      </c>
      <c r="H1401" t="s">
        <v>16</v>
      </c>
      <c r="I1401">
        <v>21</v>
      </c>
      <c r="J1401" t="b">
        <v>0</v>
      </c>
      <c r="K1401" s="7">
        <v>970</v>
      </c>
      <c r="L1401" s="7">
        <v>0</v>
      </c>
      <c r="M1401" s="7">
        <v>180</v>
      </c>
      <c r="N1401" s="7">
        <v>0</v>
      </c>
      <c r="O1401" s="7">
        <v>64</v>
      </c>
      <c r="P1401" s="7">
        <f>SUM(dane3[[#This Row],[RoomService]:[VRDeck]])</f>
        <v>1214</v>
      </c>
      <c r="Q1401" t="s">
        <v>146</v>
      </c>
      <c r="R1401" t="b">
        <v>0</v>
      </c>
    </row>
    <row r="1402" spans="1:18" x14ac:dyDescent="0.3">
      <c r="A1402" t="s">
        <v>147</v>
      </c>
      <c r="B1402">
        <f>MID(dane3[[#This Row],[PassengerId]],1,4)+0</f>
        <v>45</v>
      </c>
      <c r="C1402" t="s">
        <v>53</v>
      </c>
      <c r="D1402" t="b">
        <v>1</v>
      </c>
      <c r="E1402" t="s">
        <v>145</v>
      </c>
      <c r="F1402" t="str">
        <f>MID($E1402,1,1)</f>
        <v>F</v>
      </c>
      <c r="G1402" t="str">
        <f>IFERROR(MID($E1402,SEARCH("/",$E1402,SEARCH("/",$E1402)+1)+1,1),"")</f>
        <v>P</v>
      </c>
      <c r="H1402" t="s">
        <v>16</v>
      </c>
      <c r="I1402">
        <v>19</v>
      </c>
      <c r="J1402" t="b">
        <v>0</v>
      </c>
      <c r="K1402" s="7">
        <v>0</v>
      </c>
      <c r="L1402" s="7">
        <v>0</v>
      </c>
      <c r="M1402" s="7">
        <v>0</v>
      </c>
      <c r="N1402" s="7">
        <v>0</v>
      </c>
      <c r="O1402" s="7">
        <v>0</v>
      </c>
      <c r="P1402" s="7">
        <f>SUM(dane3[[#This Row],[RoomService]:[VRDeck]])</f>
        <v>0</v>
      </c>
      <c r="Q1402" t="s">
        <v>148</v>
      </c>
      <c r="R1402" t="b">
        <v>1</v>
      </c>
    </row>
    <row r="1403" spans="1:18" x14ac:dyDescent="0.3">
      <c r="A1403" t="s">
        <v>3819</v>
      </c>
      <c r="B1403">
        <f>MID(dane3[[#This Row],[PassengerId]],1,4)+0</f>
        <v>1478</v>
      </c>
      <c r="C1403" t="s">
        <v>19</v>
      </c>
      <c r="D1403" t="b">
        <v>0</v>
      </c>
      <c r="E1403" t="s">
        <v>3820</v>
      </c>
      <c r="F1403" t="str">
        <f>MID($E1403,1,1)</f>
        <v>F</v>
      </c>
      <c r="G1403" t="str">
        <f>IFERROR(MID($E1403,SEARCH("/",$E1403,SEARCH("/",$E1403)+1)+1,1),"")</f>
        <v>P</v>
      </c>
      <c r="H1403" t="s">
        <v>16</v>
      </c>
      <c r="I1403">
        <v>33</v>
      </c>
      <c r="J1403" t="b">
        <v>0</v>
      </c>
      <c r="K1403" s="7">
        <v>0</v>
      </c>
      <c r="L1403" s="7">
        <v>0</v>
      </c>
      <c r="M1403" s="7">
        <v>0</v>
      </c>
      <c r="N1403" s="7">
        <v>417</v>
      </c>
      <c r="O1403" s="7">
        <v>2372</v>
      </c>
      <c r="P1403" s="7">
        <f>SUM(dane3[[#This Row],[RoomService]:[VRDeck]])</f>
        <v>2789</v>
      </c>
      <c r="Q1403" t="s">
        <v>23799</v>
      </c>
      <c r="R1403" t="b">
        <v>0</v>
      </c>
    </row>
    <row r="1404" spans="1:18" x14ac:dyDescent="0.3">
      <c r="A1404" t="s">
        <v>3821</v>
      </c>
      <c r="B1404">
        <f>MID(dane3[[#This Row],[PassengerId]],1,4)+0</f>
        <v>1478</v>
      </c>
      <c r="C1404" t="s">
        <v>19</v>
      </c>
      <c r="D1404" t="b">
        <v>0</v>
      </c>
      <c r="E1404" t="s">
        <v>3820</v>
      </c>
      <c r="F1404" t="str">
        <f>MID($E1404,1,1)</f>
        <v>F</v>
      </c>
      <c r="G1404" t="str">
        <f>IFERROR(MID($E1404,SEARCH("/",$E1404,SEARCH("/",$E1404)+1)+1,1),"")</f>
        <v>P</v>
      </c>
      <c r="H1404" t="s">
        <v>32</v>
      </c>
      <c r="I1404">
        <v>39</v>
      </c>
      <c r="J1404" t="b">
        <v>0</v>
      </c>
      <c r="K1404" s="7">
        <v>0</v>
      </c>
      <c r="L1404" s="7">
        <v>19</v>
      </c>
      <c r="M1404" s="7">
        <v>733</v>
      </c>
      <c r="N1404" s="7">
        <v>0</v>
      </c>
      <c r="O1404" s="7">
        <v>701</v>
      </c>
      <c r="P1404" s="7">
        <f>SUM(dane3[[#This Row],[RoomService]:[VRDeck]])</f>
        <v>1453</v>
      </c>
      <c r="Q1404" t="s">
        <v>3822</v>
      </c>
      <c r="R1404" t="b">
        <v>0</v>
      </c>
    </row>
    <row r="1405" spans="1:18" x14ac:dyDescent="0.3">
      <c r="A1405" t="s">
        <v>177</v>
      </c>
      <c r="B1405">
        <f>MID(dane3[[#This Row],[PassengerId]],1,4)+0</f>
        <v>64</v>
      </c>
      <c r="C1405" t="s">
        <v>53</v>
      </c>
      <c r="D1405" t="b">
        <v>1</v>
      </c>
      <c r="E1405" t="s">
        <v>178</v>
      </c>
      <c r="F1405" t="str">
        <f>MID($E1405,1,1)</f>
        <v>F</v>
      </c>
      <c r="G1405" t="str">
        <f>IFERROR(MID($E1405,SEARCH("/",$E1405,SEARCH("/",$E1405)+1)+1,1),"")</f>
        <v>S</v>
      </c>
      <c r="H1405" t="s">
        <v>16</v>
      </c>
      <c r="I1405">
        <v>15</v>
      </c>
      <c r="J1405" t="b">
        <v>0</v>
      </c>
      <c r="K1405" s="7">
        <v>0</v>
      </c>
      <c r="L1405" s="7">
        <v>0</v>
      </c>
      <c r="M1405" s="7">
        <v>0</v>
      </c>
      <c r="N1405" s="7">
        <v>0</v>
      </c>
      <c r="O1405" s="7">
        <v>0</v>
      </c>
      <c r="P1405" s="7">
        <f>SUM(dane3[[#This Row],[RoomService]:[VRDeck]])</f>
        <v>0</v>
      </c>
      <c r="Q1405" t="s">
        <v>23799</v>
      </c>
      <c r="R1405" t="b">
        <v>1</v>
      </c>
    </row>
    <row r="1406" spans="1:18" x14ac:dyDescent="0.3">
      <c r="A1406" t="s">
        <v>193</v>
      </c>
      <c r="B1406">
        <f>MID(dane3[[#This Row],[PassengerId]],1,4)+0</f>
        <v>68</v>
      </c>
      <c r="C1406" t="s">
        <v>53</v>
      </c>
      <c r="D1406" t="b">
        <v>0</v>
      </c>
      <c r="E1406" t="s">
        <v>194</v>
      </c>
      <c r="F1406" t="str">
        <f>MID($E1406,1,1)</f>
        <v>E</v>
      </c>
      <c r="G1406" t="str">
        <f>IFERROR(MID($E1406,SEARCH("/",$E1406,SEARCH("/",$E1406)+1)+1,1),"")</f>
        <v>S</v>
      </c>
      <c r="H1406" t="s">
        <v>16</v>
      </c>
      <c r="I1406">
        <v>30</v>
      </c>
      <c r="J1406" t="b">
        <v>0</v>
      </c>
      <c r="K1406" s="7">
        <v>793</v>
      </c>
      <c r="L1406" s="7">
        <v>0</v>
      </c>
      <c r="M1406" s="7">
        <v>2</v>
      </c>
      <c r="N1406" s="7">
        <v>253</v>
      </c>
      <c r="O1406" s="7">
        <v>0</v>
      </c>
      <c r="P1406" s="7">
        <f>SUM(dane3[[#This Row],[RoomService]:[VRDeck]])</f>
        <v>1048</v>
      </c>
      <c r="Q1406" t="s">
        <v>195</v>
      </c>
      <c r="R1406" t="b">
        <v>0</v>
      </c>
    </row>
    <row r="1407" spans="1:18" x14ac:dyDescent="0.3">
      <c r="A1407" t="s">
        <v>3829</v>
      </c>
      <c r="B1407">
        <f>MID(dane3[[#This Row],[PassengerId]],1,4)+0</f>
        <v>1484</v>
      </c>
      <c r="C1407" t="s">
        <v>19</v>
      </c>
      <c r="D1407" t="b">
        <v>0</v>
      </c>
      <c r="E1407" t="s">
        <v>3830</v>
      </c>
      <c r="F1407" t="str">
        <f>MID($E1407,1,1)</f>
        <v>E</v>
      </c>
      <c r="G1407" t="str">
        <f>IFERROR(MID($E1407,SEARCH("/",$E1407,SEARCH("/",$E1407)+1)+1,1),"")</f>
        <v>P</v>
      </c>
      <c r="H1407" t="s">
        <v>16</v>
      </c>
      <c r="I1407">
        <v>16</v>
      </c>
      <c r="J1407" t="b">
        <v>0</v>
      </c>
      <c r="K1407" s="7">
        <v>92</v>
      </c>
      <c r="L1407" s="7">
        <v>1</v>
      </c>
      <c r="M1407" s="7">
        <v>884</v>
      </c>
      <c r="N1407" s="7">
        <v>0</v>
      </c>
      <c r="O1407" s="7">
        <v>0</v>
      </c>
      <c r="P1407" s="7">
        <f>SUM(dane3[[#This Row],[RoomService]:[VRDeck]])</f>
        <v>977</v>
      </c>
      <c r="Q1407" t="s">
        <v>3831</v>
      </c>
      <c r="R1407" t="b">
        <v>0</v>
      </c>
    </row>
    <row r="1408" spans="1:18" x14ac:dyDescent="0.3">
      <c r="A1408" t="s">
        <v>213</v>
      </c>
      <c r="B1408">
        <f>MID(dane3[[#This Row],[PassengerId]],1,4)+0</f>
        <v>76</v>
      </c>
      <c r="C1408" t="s">
        <v>53</v>
      </c>
      <c r="D1408" t="b">
        <v>0</v>
      </c>
      <c r="E1408" t="s">
        <v>214</v>
      </c>
      <c r="F1408" t="str">
        <f>MID($E1408,1,1)</f>
        <v>F</v>
      </c>
      <c r="G1408" t="str">
        <f>IFERROR(MID($E1408,SEARCH("/",$E1408,SEARCH("/",$E1408)+1)+1,1),"")</f>
        <v>S</v>
      </c>
      <c r="H1408" t="s">
        <v>16</v>
      </c>
      <c r="I1408">
        <v>27</v>
      </c>
      <c r="J1408" t="b">
        <v>0</v>
      </c>
      <c r="K1408" s="7">
        <v>147</v>
      </c>
      <c r="L1408" s="7">
        <v>0</v>
      </c>
      <c r="M1408" s="7">
        <v>1018</v>
      </c>
      <c r="N1408" s="7">
        <v>0</v>
      </c>
      <c r="O1408" s="7">
        <v>0</v>
      </c>
      <c r="P1408" s="7">
        <f>SUM(dane3[[#This Row],[RoomService]:[VRDeck]])</f>
        <v>1165</v>
      </c>
      <c r="Q1408" t="s">
        <v>215</v>
      </c>
      <c r="R1408" t="b">
        <v>1</v>
      </c>
    </row>
    <row r="1409" spans="1:18" x14ac:dyDescent="0.3">
      <c r="A1409" t="s">
        <v>216</v>
      </c>
      <c r="B1409">
        <f>MID(dane3[[#This Row],[PassengerId]],1,4)+0</f>
        <v>77</v>
      </c>
      <c r="C1409" t="s">
        <v>53</v>
      </c>
      <c r="D1409" t="b">
        <v>0</v>
      </c>
      <c r="E1409" t="s">
        <v>217</v>
      </c>
      <c r="F1409" t="str">
        <f>MID($E1409,1,1)</f>
        <v>F</v>
      </c>
      <c r="G1409" t="str">
        <f>IFERROR(MID($E1409,SEARCH("/",$E1409,SEARCH("/",$E1409)+1)+1,1),"")</f>
        <v>P</v>
      </c>
      <c r="H1409" t="s">
        <v>16</v>
      </c>
      <c r="I1409">
        <v>28</v>
      </c>
      <c r="J1409" t="b">
        <v>0</v>
      </c>
      <c r="K1409" s="7">
        <v>14</v>
      </c>
      <c r="L1409" s="7">
        <v>0</v>
      </c>
      <c r="M1409" s="7">
        <v>1295</v>
      </c>
      <c r="N1409" s="7">
        <v>0</v>
      </c>
      <c r="O1409" s="7">
        <v>0</v>
      </c>
      <c r="P1409" s="7">
        <f>SUM(dane3[[#This Row],[RoomService]:[VRDeck]])</f>
        <v>1309</v>
      </c>
      <c r="Q1409" t="s">
        <v>218</v>
      </c>
      <c r="R1409" t="b">
        <v>1</v>
      </c>
    </row>
    <row r="1410" spans="1:18" x14ac:dyDescent="0.3">
      <c r="A1410" t="s">
        <v>3838</v>
      </c>
      <c r="B1410">
        <f>MID(dane3[[#This Row],[PassengerId]],1,4)+0</f>
        <v>1489</v>
      </c>
      <c r="C1410" t="s">
        <v>19</v>
      </c>
      <c r="D1410" t="b">
        <v>0</v>
      </c>
      <c r="E1410" t="s">
        <v>3839</v>
      </c>
      <c r="F1410" t="str">
        <f>MID($E1410,1,1)</f>
        <v>G</v>
      </c>
      <c r="G1410" t="str">
        <f>IFERROR(MID($E1410,SEARCH("/",$E1410,SEARCH("/",$E1410)+1)+1,1),"")</f>
        <v>S</v>
      </c>
      <c r="H1410" t="s">
        <v>16</v>
      </c>
      <c r="I1410">
        <v>19</v>
      </c>
      <c r="J1410" t="b">
        <v>0</v>
      </c>
      <c r="K1410" s="7">
        <v>73</v>
      </c>
      <c r="L1410" s="7">
        <v>0</v>
      </c>
      <c r="M1410" s="7">
        <v>0</v>
      </c>
      <c r="N1410" s="7">
        <v>813</v>
      </c>
      <c r="O1410" s="7">
        <v>2</v>
      </c>
      <c r="P1410" s="7">
        <f>SUM(dane3[[#This Row],[RoomService]:[VRDeck]])</f>
        <v>888</v>
      </c>
      <c r="Q1410" t="s">
        <v>3840</v>
      </c>
      <c r="R1410" t="b">
        <v>0</v>
      </c>
    </row>
    <row r="1411" spans="1:18" x14ac:dyDescent="0.3">
      <c r="A1411" t="s">
        <v>3841</v>
      </c>
      <c r="B1411">
        <f>MID(dane3[[#This Row],[PassengerId]],1,4)+0</f>
        <v>1490</v>
      </c>
      <c r="C1411" t="s">
        <v>14</v>
      </c>
      <c r="D1411" t="b">
        <v>0</v>
      </c>
      <c r="E1411" t="s">
        <v>3842</v>
      </c>
      <c r="F1411" t="str">
        <f>MID($E1411,1,1)</f>
        <v>D</v>
      </c>
      <c r="G1411" t="str">
        <f>IFERROR(MID($E1411,SEARCH("/",$E1411,SEARCH("/",$E1411)+1)+1,1),"")</f>
        <v>P</v>
      </c>
      <c r="H1411" t="s">
        <v>46</v>
      </c>
      <c r="I1411">
        <v>26</v>
      </c>
      <c r="J1411" t="b">
        <v>0</v>
      </c>
      <c r="K1411" s="7">
        <v>0</v>
      </c>
      <c r="L1411" s="7">
        <v>304</v>
      </c>
      <c r="M1411" s="7">
        <v>0</v>
      </c>
      <c r="N1411" s="7">
        <v>3998</v>
      </c>
      <c r="O1411" s="7">
        <v>0</v>
      </c>
      <c r="P1411" s="7">
        <f>SUM(dane3[[#This Row],[RoomService]:[VRDeck]])</f>
        <v>4302</v>
      </c>
      <c r="Q1411" t="s">
        <v>3843</v>
      </c>
      <c r="R1411" t="b">
        <v>0</v>
      </c>
    </row>
    <row r="1412" spans="1:18" x14ac:dyDescent="0.3">
      <c r="A1412" t="s">
        <v>3844</v>
      </c>
      <c r="B1412">
        <f>MID(dane3[[#This Row],[PassengerId]],1,4)+0</f>
        <v>1491</v>
      </c>
      <c r="C1412" t="s">
        <v>19</v>
      </c>
      <c r="D1412" t="b">
        <v>0</v>
      </c>
      <c r="E1412" t="s">
        <v>3845</v>
      </c>
      <c r="F1412" t="str">
        <f>MID($E1412,1,1)</f>
        <v>G</v>
      </c>
      <c r="G1412" t="str">
        <f>IFERROR(MID($E1412,SEARCH("/",$E1412,SEARCH("/",$E1412)+1)+1,1),"")</f>
        <v>P</v>
      </c>
      <c r="H1412" t="s">
        <v>46</v>
      </c>
      <c r="I1412">
        <v>32</v>
      </c>
      <c r="J1412" t="b">
        <v>0</v>
      </c>
      <c r="K1412" s="7">
        <v>0</v>
      </c>
      <c r="L1412" s="7">
        <v>0</v>
      </c>
      <c r="M1412" s="7">
        <v>0</v>
      </c>
      <c r="N1412" s="7">
        <v>817</v>
      </c>
      <c r="O1412" s="7">
        <v>8</v>
      </c>
      <c r="P1412" s="7">
        <f>SUM(dane3[[#This Row],[RoomService]:[VRDeck]])</f>
        <v>825</v>
      </c>
      <c r="Q1412" t="s">
        <v>3846</v>
      </c>
      <c r="R1412" t="b">
        <v>1</v>
      </c>
    </row>
    <row r="1413" spans="1:18" x14ac:dyDescent="0.3">
      <c r="A1413" t="s">
        <v>3847</v>
      </c>
      <c r="B1413">
        <f>MID(dane3[[#This Row],[PassengerId]],1,4)+0</f>
        <v>1491</v>
      </c>
      <c r="C1413" t="s">
        <v>19</v>
      </c>
      <c r="D1413" t="b">
        <v>0</v>
      </c>
      <c r="E1413" t="s">
        <v>3848</v>
      </c>
      <c r="F1413" t="str">
        <f>MID($E1413,1,1)</f>
        <v>F</v>
      </c>
      <c r="G1413" t="str">
        <f>IFERROR(MID($E1413,SEARCH("/",$E1413,SEARCH("/",$E1413)+1)+1,1),"")</f>
        <v>P</v>
      </c>
      <c r="H1413" t="s">
        <v>16</v>
      </c>
      <c r="I1413">
        <v>56</v>
      </c>
      <c r="J1413" t="b">
        <v>0</v>
      </c>
      <c r="K1413" s="7">
        <v>0</v>
      </c>
      <c r="L1413" s="7">
        <v>51</v>
      </c>
      <c r="M1413" s="7">
        <v>0</v>
      </c>
      <c r="N1413" s="7">
        <v>2</v>
      </c>
      <c r="O1413" s="7">
        <v>706</v>
      </c>
      <c r="P1413" s="7">
        <f>SUM(dane3[[#This Row],[RoomService]:[VRDeck]])</f>
        <v>759</v>
      </c>
      <c r="Q1413" t="s">
        <v>3849</v>
      </c>
      <c r="R1413" t="b">
        <v>0</v>
      </c>
    </row>
    <row r="1414" spans="1:18" x14ac:dyDescent="0.3">
      <c r="A1414" t="s">
        <v>3850</v>
      </c>
      <c r="B1414">
        <f>MID(dane3[[#This Row],[PassengerId]],1,4)+0</f>
        <v>1491</v>
      </c>
      <c r="C1414" t="s">
        <v>19</v>
      </c>
      <c r="D1414" t="b">
        <v>0</v>
      </c>
      <c r="E1414" t="s">
        <v>3845</v>
      </c>
      <c r="F1414" t="str">
        <f>MID($E1414,1,1)</f>
        <v>G</v>
      </c>
      <c r="G1414" t="str">
        <f>IFERROR(MID($E1414,SEARCH("/",$E1414,SEARCH("/",$E1414)+1)+1,1),"")</f>
        <v>P</v>
      </c>
      <c r="H1414" t="s">
        <v>16</v>
      </c>
      <c r="I1414">
        <v>0</v>
      </c>
      <c r="J1414" t="b">
        <v>0</v>
      </c>
      <c r="K1414" s="7">
        <v>0</v>
      </c>
      <c r="L1414" s="7">
        <v>0</v>
      </c>
      <c r="M1414" s="7">
        <v>0</v>
      </c>
      <c r="N1414" s="7">
        <v>0</v>
      </c>
      <c r="O1414" s="7">
        <v>0</v>
      </c>
      <c r="P1414" s="7">
        <f>SUM(dane3[[#This Row],[RoomService]:[VRDeck]])</f>
        <v>0</v>
      </c>
      <c r="Q1414" t="s">
        <v>23799</v>
      </c>
      <c r="R1414" t="b">
        <v>1</v>
      </c>
    </row>
    <row r="1415" spans="1:18" x14ac:dyDescent="0.3">
      <c r="A1415" t="s">
        <v>3851</v>
      </c>
      <c r="B1415">
        <f>MID(dane3[[#This Row],[PassengerId]],1,4)+0</f>
        <v>1493</v>
      </c>
      <c r="C1415" t="s">
        <v>19</v>
      </c>
      <c r="D1415" t="b">
        <v>0</v>
      </c>
      <c r="E1415" t="s">
        <v>3852</v>
      </c>
      <c r="F1415" t="str">
        <f>MID($E1415,1,1)</f>
        <v>F</v>
      </c>
      <c r="G1415" t="str">
        <f>IFERROR(MID($E1415,SEARCH("/",$E1415,SEARCH("/",$E1415)+1)+1,1),"")</f>
        <v>S</v>
      </c>
      <c r="H1415" t="s">
        <v>16</v>
      </c>
      <c r="I1415">
        <v>38</v>
      </c>
      <c r="J1415" t="b">
        <v>0</v>
      </c>
      <c r="K1415" s="7">
        <v>35</v>
      </c>
      <c r="L1415" s="7">
        <v>0</v>
      </c>
      <c r="M1415" s="7">
        <v>0</v>
      </c>
      <c r="N1415" s="7">
        <v>0</v>
      </c>
      <c r="O1415" s="7">
        <v>713</v>
      </c>
      <c r="P1415" s="7">
        <f>SUM(dane3[[#This Row],[RoomService]:[VRDeck]])</f>
        <v>748</v>
      </c>
      <c r="Q1415" t="s">
        <v>3853</v>
      </c>
      <c r="R1415" t="b">
        <v>0</v>
      </c>
    </row>
    <row r="1416" spans="1:18" x14ac:dyDescent="0.3">
      <c r="A1416" t="s">
        <v>3854</v>
      </c>
      <c r="B1416">
        <f>MID(dane3[[#This Row],[PassengerId]],1,4)+0</f>
        <v>1498</v>
      </c>
      <c r="C1416" t="s">
        <v>19</v>
      </c>
      <c r="D1416" t="b">
        <v>0</v>
      </c>
      <c r="E1416" t="s">
        <v>3855</v>
      </c>
      <c r="F1416" t="str">
        <f>MID($E1416,1,1)</f>
        <v>F</v>
      </c>
      <c r="G1416" t="str">
        <f>IFERROR(MID($E1416,SEARCH("/",$E1416,SEARCH("/",$E1416)+1)+1,1),"")</f>
        <v>P</v>
      </c>
      <c r="H1416" t="s">
        <v>16</v>
      </c>
      <c r="I1416">
        <v>30</v>
      </c>
      <c r="J1416" t="b">
        <v>0</v>
      </c>
      <c r="K1416" s="7">
        <v>0</v>
      </c>
      <c r="L1416" s="7">
        <v>495</v>
      </c>
      <c r="M1416" s="7">
        <v>0</v>
      </c>
      <c r="N1416" s="7">
        <v>0</v>
      </c>
      <c r="O1416" s="7">
        <v>153</v>
      </c>
      <c r="P1416" s="7">
        <f>SUM(dane3[[#This Row],[RoomService]:[VRDeck]])</f>
        <v>648</v>
      </c>
      <c r="Q1416" t="s">
        <v>3856</v>
      </c>
      <c r="R1416" t="b">
        <v>0</v>
      </c>
    </row>
    <row r="1417" spans="1:18" x14ac:dyDescent="0.3">
      <c r="A1417" t="s">
        <v>3857</v>
      </c>
      <c r="B1417">
        <f>MID(dane3[[#This Row],[PassengerId]],1,4)+0</f>
        <v>1499</v>
      </c>
      <c r="C1417" t="s">
        <v>19</v>
      </c>
      <c r="D1417" t="b">
        <v>0</v>
      </c>
      <c r="E1417" t="s">
        <v>3858</v>
      </c>
      <c r="F1417" t="str">
        <f>MID($E1417,1,1)</f>
        <v>F</v>
      </c>
      <c r="G1417" t="str">
        <f>IFERROR(MID($E1417,SEARCH("/",$E1417,SEARCH("/",$E1417)+1)+1,1),"")</f>
        <v>S</v>
      </c>
      <c r="H1417" t="s">
        <v>16</v>
      </c>
      <c r="I1417">
        <v>21</v>
      </c>
      <c r="J1417" t="b">
        <v>0</v>
      </c>
      <c r="K1417" s="7">
        <v>5</v>
      </c>
      <c r="L1417" s="7">
        <v>0</v>
      </c>
      <c r="M1417" s="7">
        <v>0</v>
      </c>
      <c r="N1417" s="7">
        <v>2</v>
      </c>
      <c r="O1417" s="7">
        <v>1061</v>
      </c>
      <c r="P1417" s="7">
        <f>SUM(dane3[[#This Row],[RoomService]:[VRDeck]])</f>
        <v>1068</v>
      </c>
      <c r="Q1417" t="s">
        <v>3859</v>
      </c>
      <c r="R1417" t="b">
        <v>0</v>
      </c>
    </row>
    <row r="1418" spans="1:18" x14ac:dyDescent="0.3">
      <c r="A1418" t="s">
        <v>3860</v>
      </c>
      <c r="B1418">
        <f>MID(dane3[[#This Row],[PassengerId]],1,4)+0</f>
        <v>1500</v>
      </c>
      <c r="C1418" t="s">
        <v>19</v>
      </c>
      <c r="D1418" t="b">
        <v>0</v>
      </c>
      <c r="E1418" t="s">
        <v>3861</v>
      </c>
      <c r="F1418" t="str">
        <f>MID($E1418,1,1)</f>
        <v>G</v>
      </c>
      <c r="G1418" t="str">
        <f>IFERROR(MID($E1418,SEARCH("/",$E1418,SEARCH("/",$E1418)+1)+1,1),"")</f>
        <v>S</v>
      </c>
      <c r="H1418" t="s">
        <v>16</v>
      </c>
      <c r="I1418">
        <v>11</v>
      </c>
      <c r="J1418" t="b">
        <v>0</v>
      </c>
      <c r="K1418" s="7">
        <v>0</v>
      </c>
      <c r="L1418" s="7">
        <v>0</v>
      </c>
      <c r="M1418" s="7">
        <v>0</v>
      </c>
      <c r="N1418" s="7">
        <v>0</v>
      </c>
      <c r="O1418" s="7">
        <v>0</v>
      </c>
      <c r="P1418" s="7">
        <f>SUM(dane3[[#This Row],[RoomService]:[VRDeck]])</f>
        <v>0</v>
      </c>
      <c r="Q1418" t="s">
        <v>3862</v>
      </c>
      <c r="R1418" t="b">
        <v>0</v>
      </c>
    </row>
    <row r="1419" spans="1:18" x14ac:dyDescent="0.3">
      <c r="A1419" t="s">
        <v>3863</v>
      </c>
      <c r="B1419">
        <f>MID(dane3[[#This Row],[PassengerId]],1,4)+0</f>
        <v>1500</v>
      </c>
      <c r="C1419" t="s">
        <v>19</v>
      </c>
      <c r="D1419" t="b">
        <v>0</v>
      </c>
      <c r="E1419" t="s">
        <v>3861</v>
      </c>
      <c r="F1419" t="str">
        <f>MID($E1419,1,1)</f>
        <v>G</v>
      </c>
      <c r="G1419" t="str">
        <f>IFERROR(MID($E1419,SEARCH("/",$E1419,SEARCH("/",$E1419)+1)+1,1),"")</f>
        <v>S</v>
      </c>
      <c r="H1419" t="s">
        <v>16</v>
      </c>
      <c r="I1419">
        <v>3</v>
      </c>
      <c r="J1419" t="b">
        <v>0</v>
      </c>
      <c r="K1419" s="7">
        <v>0</v>
      </c>
      <c r="L1419" s="7">
        <v>0</v>
      </c>
      <c r="M1419" s="7">
        <v>0</v>
      </c>
      <c r="N1419" s="7">
        <v>0</v>
      </c>
      <c r="O1419" s="7">
        <v>0</v>
      </c>
      <c r="P1419" s="7">
        <f>SUM(dane3[[#This Row],[RoomService]:[VRDeck]])</f>
        <v>0</v>
      </c>
      <c r="Q1419" t="s">
        <v>3864</v>
      </c>
      <c r="R1419" t="b">
        <v>0</v>
      </c>
    </row>
    <row r="1420" spans="1:18" x14ac:dyDescent="0.3">
      <c r="A1420" t="s">
        <v>3865</v>
      </c>
      <c r="B1420">
        <f>MID(dane3[[#This Row],[PassengerId]],1,4)+0</f>
        <v>1500</v>
      </c>
      <c r="C1420" t="s">
        <v>19</v>
      </c>
      <c r="D1420" t="b">
        <v>0</v>
      </c>
      <c r="E1420" t="s">
        <v>3861</v>
      </c>
      <c r="F1420" t="str">
        <f>MID($E1420,1,1)</f>
        <v>G</v>
      </c>
      <c r="G1420" t="str">
        <f>IFERROR(MID($E1420,SEARCH("/",$E1420,SEARCH("/",$E1420)+1)+1,1),"")</f>
        <v>S</v>
      </c>
      <c r="H1420" t="s">
        <v>46</v>
      </c>
      <c r="I1420">
        <v>17</v>
      </c>
      <c r="J1420" t="b">
        <v>0</v>
      </c>
      <c r="K1420" s="7">
        <v>0</v>
      </c>
      <c r="L1420" s="7">
        <v>55</v>
      </c>
      <c r="M1420" s="7">
        <v>913</v>
      </c>
      <c r="N1420" s="7">
        <v>0</v>
      </c>
      <c r="O1420" s="7">
        <v>55</v>
      </c>
      <c r="P1420" s="7">
        <f>SUM(dane3[[#This Row],[RoomService]:[VRDeck]])</f>
        <v>1023</v>
      </c>
      <c r="Q1420" t="s">
        <v>3866</v>
      </c>
      <c r="R1420" t="b">
        <v>1</v>
      </c>
    </row>
    <row r="1421" spans="1:18" x14ac:dyDescent="0.3">
      <c r="A1421" t="s">
        <v>3867</v>
      </c>
      <c r="B1421">
        <f>MID(dane3[[#This Row],[PassengerId]],1,4)+0</f>
        <v>1500</v>
      </c>
      <c r="C1421" t="s">
        <v>19</v>
      </c>
      <c r="D1421" t="b">
        <v>1</v>
      </c>
      <c r="E1421" t="s">
        <v>3861</v>
      </c>
      <c r="F1421" t="str">
        <f>MID($E1421,1,1)</f>
        <v>G</v>
      </c>
      <c r="G1421" t="str">
        <f>IFERROR(MID($E1421,SEARCH("/",$E1421,SEARCH("/",$E1421)+1)+1,1),"")</f>
        <v>S</v>
      </c>
      <c r="H1421" t="s">
        <v>46</v>
      </c>
      <c r="I1421">
        <v>35</v>
      </c>
      <c r="J1421" t="b">
        <v>0</v>
      </c>
      <c r="K1421" s="7">
        <v>0</v>
      </c>
      <c r="L1421" s="7">
        <v>0</v>
      </c>
      <c r="M1421" s="7">
        <v>0</v>
      </c>
      <c r="N1421" s="7">
        <v>0</v>
      </c>
      <c r="O1421" s="7">
        <v>0</v>
      </c>
      <c r="P1421" s="7">
        <f>SUM(dane3[[#This Row],[RoomService]:[VRDeck]])</f>
        <v>0</v>
      </c>
      <c r="Q1421" t="s">
        <v>3868</v>
      </c>
      <c r="R1421" t="b">
        <v>1</v>
      </c>
    </row>
    <row r="1422" spans="1:18" x14ac:dyDescent="0.3">
      <c r="A1422" t="s">
        <v>3869</v>
      </c>
      <c r="B1422">
        <f>MID(dane3[[#This Row],[PassengerId]],1,4)+0</f>
        <v>1500</v>
      </c>
      <c r="C1422" t="s">
        <v>19</v>
      </c>
      <c r="D1422" t="b">
        <v>0</v>
      </c>
      <c r="E1422" t="s">
        <v>3870</v>
      </c>
      <c r="F1422" t="str">
        <f>MID($E1422,1,1)</f>
        <v>F</v>
      </c>
      <c r="G1422" t="str">
        <f>IFERROR(MID($E1422,SEARCH("/",$E1422,SEARCH("/",$E1422)+1)+1,1),"")</f>
        <v>S</v>
      </c>
      <c r="H1422" t="s">
        <v>46</v>
      </c>
      <c r="I1422">
        <v>17</v>
      </c>
      <c r="J1422" t="b">
        <v>0</v>
      </c>
      <c r="K1422" s="7">
        <v>319</v>
      </c>
      <c r="L1422" s="7">
        <v>184</v>
      </c>
      <c r="M1422" s="7">
        <v>0</v>
      </c>
      <c r="N1422" s="7">
        <v>0</v>
      </c>
      <c r="O1422" s="7">
        <v>376</v>
      </c>
      <c r="P1422" s="7">
        <f>SUM(dane3[[#This Row],[RoomService]:[VRDeck]])</f>
        <v>879</v>
      </c>
      <c r="Q1422" t="s">
        <v>3871</v>
      </c>
      <c r="R1422" t="b">
        <v>0</v>
      </c>
    </row>
    <row r="1423" spans="1:18" x14ac:dyDescent="0.3">
      <c r="A1423" t="s">
        <v>3872</v>
      </c>
      <c r="B1423">
        <f>MID(dane3[[#This Row],[PassengerId]],1,4)+0</f>
        <v>1500</v>
      </c>
      <c r="C1423" t="s">
        <v>19</v>
      </c>
      <c r="D1423" t="b">
        <v>1</v>
      </c>
      <c r="E1423" t="s">
        <v>3861</v>
      </c>
      <c r="F1423" t="str">
        <f>MID($E1423,1,1)</f>
        <v>G</v>
      </c>
      <c r="G1423" t="str">
        <f>IFERROR(MID($E1423,SEARCH("/",$E1423,SEARCH("/",$E1423)+1)+1,1),"")</f>
        <v>S</v>
      </c>
      <c r="H1423" t="s">
        <v>16</v>
      </c>
      <c r="I1423">
        <v>0</v>
      </c>
      <c r="J1423" t="b">
        <v>0</v>
      </c>
      <c r="K1423" s="7">
        <v>0</v>
      </c>
      <c r="L1423" s="7">
        <v>0</v>
      </c>
      <c r="M1423" s="7">
        <v>0</v>
      </c>
      <c r="N1423" s="7">
        <v>0</v>
      </c>
      <c r="O1423" s="7">
        <v>0</v>
      </c>
      <c r="P1423" s="7">
        <f>SUM(dane3[[#This Row],[RoomService]:[VRDeck]])</f>
        <v>0</v>
      </c>
      <c r="Q1423" t="s">
        <v>3873</v>
      </c>
      <c r="R1423" t="b">
        <v>1</v>
      </c>
    </row>
    <row r="1424" spans="1:18" x14ac:dyDescent="0.3">
      <c r="A1424" t="s">
        <v>3874</v>
      </c>
      <c r="B1424">
        <f>MID(dane3[[#This Row],[PassengerId]],1,4)+0</f>
        <v>1500</v>
      </c>
      <c r="C1424" t="s">
        <v>19</v>
      </c>
      <c r="D1424" t="b">
        <v>1</v>
      </c>
      <c r="E1424" t="s">
        <v>3861</v>
      </c>
      <c r="F1424" t="str">
        <f>MID($E1424,1,1)</f>
        <v>G</v>
      </c>
      <c r="G1424" t="str">
        <f>IFERROR(MID($E1424,SEARCH("/",$E1424,SEARCH("/",$E1424)+1)+1,1),"")</f>
        <v>S</v>
      </c>
      <c r="H1424" t="s">
        <v>16</v>
      </c>
      <c r="I1424">
        <v>46</v>
      </c>
      <c r="J1424" t="b">
        <v>0</v>
      </c>
      <c r="K1424" s="7">
        <v>0</v>
      </c>
      <c r="L1424" s="7">
        <v>0</v>
      </c>
      <c r="M1424" s="7">
        <v>0</v>
      </c>
      <c r="N1424" s="7">
        <v>0</v>
      </c>
      <c r="O1424" s="7">
        <v>0</v>
      </c>
      <c r="P1424" s="7">
        <f>SUM(dane3[[#This Row],[RoomService]:[VRDeck]])</f>
        <v>0</v>
      </c>
      <c r="Q1424" t="s">
        <v>3875</v>
      </c>
      <c r="R1424" t="b">
        <v>1</v>
      </c>
    </row>
    <row r="1425" spans="1:18" x14ac:dyDescent="0.3">
      <c r="A1425" t="s">
        <v>3876</v>
      </c>
      <c r="B1425">
        <f>MID(dane3[[#This Row],[PassengerId]],1,4)+0</f>
        <v>1501</v>
      </c>
      <c r="C1425" t="s">
        <v>19</v>
      </c>
      <c r="D1425" t="b">
        <v>0</v>
      </c>
      <c r="E1425" t="s">
        <v>3877</v>
      </c>
      <c r="F1425" t="str">
        <f>MID($E1425,1,1)</f>
        <v>G</v>
      </c>
      <c r="G1425" t="str">
        <f>IFERROR(MID($E1425,SEARCH("/",$E1425,SEARCH("/",$E1425)+1)+1,1),"")</f>
        <v>P</v>
      </c>
      <c r="H1425" t="s">
        <v>16</v>
      </c>
      <c r="I1425">
        <v>63</v>
      </c>
      <c r="J1425" t="b">
        <v>0</v>
      </c>
      <c r="K1425" s="7">
        <v>0</v>
      </c>
      <c r="L1425" s="7">
        <v>216</v>
      </c>
      <c r="M1425" s="7">
        <v>0</v>
      </c>
      <c r="N1425" s="7">
        <v>594</v>
      </c>
      <c r="O1425" s="7">
        <v>0</v>
      </c>
      <c r="P1425" s="7">
        <f>SUM(dane3[[#This Row],[RoomService]:[VRDeck]])</f>
        <v>810</v>
      </c>
      <c r="Q1425" t="s">
        <v>3878</v>
      </c>
      <c r="R1425" t="b">
        <v>0</v>
      </c>
    </row>
    <row r="1426" spans="1:18" x14ac:dyDescent="0.3">
      <c r="A1426" t="s">
        <v>225</v>
      </c>
      <c r="B1426">
        <f>MID(dane3[[#This Row],[PassengerId]],1,4)+0</f>
        <v>82</v>
      </c>
      <c r="C1426" t="s">
        <v>53</v>
      </c>
      <c r="D1426" t="b">
        <v>0</v>
      </c>
      <c r="E1426" t="s">
        <v>226</v>
      </c>
      <c r="F1426" t="str">
        <f>MID($E1426,1,1)</f>
        <v>F</v>
      </c>
      <c r="G1426" t="str">
        <f>IFERROR(MID($E1426,SEARCH("/",$E1426,SEARCH("/",$E1426)+1)+1,1),"")</f>
        <v>P</v>
      </c>
      <c r="H1426" t="s">
        <v>16</v>
      </c>
      <c r="I1426">
        <v>42</v>
      </c>
      <c r="J1426" t="b">
        <v>0</v>
      </c>
      <c r="K1426" s="7">
        <v>7406</v>
      </c>
      <c r="L1426" s="7">
        <v>0</v>
      </c>
      <c r="M1426" s="7">
        <v>0</v>
      </c>
      <c r="N1426" s="7">
        <v>0</v>
      </c>
      <c r="O1426" s="7">
        <v>0</v>
      </c>
      <c r="P1426" s="7">
        <f>SUM(dane3[[#This Row],[RoomService]:[VRDeck]])</f>
        <v>7406</v>
      </c>
      <c r="Q1426" t="s">
        <v>227</v>
      </c>
      <c r="R1426" t="b">
        <v>0</v>
      </c>
    </row>
    <row r="1427" spans="1:18" x14ac:dyDescent="0.3">
      <c r="A1427" t="s">
        <v>228</v>
      </c>
      <c r="B1427">
        <f>MID(dane3[[#This Row],[PassengerId]],1,4)+0</f>
        <v>82</v>
      </c>
      <c r="C1427" t="s">
        <v>53</v>
      </c>
      <c r="D1427" t="b">
        <v>1</v>
      </c>
      <c r="E1427" t="s">
        <v>226</v>
      </c>
      <c r="F1427" t="str">
        <f>MID($E1427,1,1)</f>
        <v>F</v>
      </c>
      <c r="G1427" t="str">
        <f>IFERROR(MID($E1427,SEARCH("/",$E1427,SEARCH("/",$E1427)+1)+1,1),"")</f>
        <v>P</v>
      </c>
      <c r="H1427" t="s">
        <v>16</v>
      </c>
      <c r="I1427">
        <v>2</v>
      </c>
      <c r="J1427" t="b">
        <v>0</v>
      </c>
      <c r="K1427" s="7">
        <v>0</v>
      </c>
      <c r="L1427" s="7">
        <v>0</v>
      </c>
      <c r="M1427" s="7">
        <v>0</v>
      </c>
      <c r="N1427" s="7">
        <v>0</v>
      </c>
      <c r="O1427" s="7">
        <v>0</v>
      </c>
      <c r="P1427" s="7">
        <f>SUM(dane3[[#This Row],[RoomService]:[VRDeck]])</f>
        <v>0</v>
      </c>
      <c r="Q1427" t="s">
        <v>229</v>
      </c>
      <c r="R1427" t="b">
        <v>1</v>
      </c>
    </row>
    <row r="1428" spans="1:18" x14ac:dyDescent="0.3">
      <c r="A1428" t="s">
        <v>15912</v>
      </c>
      <c r="B1428">
        <f>MID(dane3[[#This Row],[PassengerId]],1,4)+0</f>
        <v>6170</v>
      </c>
      <c r="C1428" t="s">
        <v>19</v>
      </c>
      <c r="D1428" t="b">
        <v>0</v>
      </c>
      <c r="E1428" t="s">
        <v>15913</v>
      </c>
      <c r="F1428" t="str">
        <f>MID($E1428,1,1)</f>
        <v>G</v>
      </c>
      <c r="G1428" t="str">
        <f>IFERROR(MID($E1428,SEARCH("/",$E1428,SEARCH("/",$E1428)+1)+1,1),"")</f>
        <v>P</v>
      </c>
      <c r="H1428" t="s">
        <v>46</v>
      </c>
      <c r="I1428">
        <v>33</v>
      </c>
      <c r="J1428" t="b">
        <v>0</v>
      </c>
      <c r="K1428" s="7">
        <v>0</v>
      </c>
      <c r="L1428" s="7">
        <v>2</v>
      </c>
      <c r="M1428" s="7">
        <v>0</v>
      </c>
      <c r="N1428" s="7">
        <v>0</v>
      </c>
      <c r="O1428" s="7">
        <v>807</v>
      </c>
      <c r="P1428" s="7">
        <f>SUM(dane3[[#This Row],[RoomService]:[VRDeck]])</f>
        <v>809</v>
      </c>
      <c r="Q1428" t="s">
        <v>15914</v>
      </c>
      <c r="R1428" t="b">
        <v>0</v>
      </c>
    </row>
    <row r="1429" spans="1:18" x14ac:dyDescent="0.3">
      <c r="A1429" t="s">
        <v>3887</v>
      </c>
      <c r="B1429">
        <f>MID(dane3[[#This Row],[PassengerId]],1,4)+0</f>
        <v>1507</v>
      </c>
      <c r="C1429" t="s">
        <v>19</v>
      </c>
      <c r="D1429" t="b">
        <v>0</v>
      </c>
      <c r="E1429" t="s">
        <v>3888</v>
      </c>
      <c r="F1429" t="str">
        <f>MID($E1429,1,1)</f>
        <v>F</v>
      </c>
      <c r="G1429" t="str">
        <f>IFERROR(MID($E1429,SEARCH("/",$E1429,SEARCH("/",$E1429)+1)+1,1),"")</f>
        <v>S</v>
      </c>
      <c r="H1429" t="s">
        <v>16</v>
      </c>
      <c r="I1429">
        <v>43</v>
      </c>
      <c r="J1429" t="b">
        <v>0</v>
      </c>
      <c r="K1429" s="7">
        <v>0</v>
      </c>
      <c r="L1429" s="7">
        <v>0</v>
      </c>
      <c r="M1429" s="7">
        <v>1217</v>
      </c>
      <c r="N1429" s="7">
        <v>2</v>
      </c>
      <c r="O1429" s="7">
        <v>0</v>
      </c>
      <c r="P1429" s="7">
        <f>SUM(dane3[[#This Row],[RoomService]:[VRDeck]])</f>
        <v>1219</v>
      </c>
      <c r="Q1429" t="s">
        <v>23799</v>
      </c>
      <c r="R1429" t="b">
        <v>1</v>
      </c>
    </row>
    <row r="1430" spans="1:18" x14ac:dyDescent="0.3">
      <c r="A1430" t="s">
        <v>3889</v>
      </c>
      <c r="B1430">
        <f>MID(dane3[[#This Row],[PassengerId]],1,4)+0</f>
        <v>1507</v>
      </c>
      <c r="C1430" t="s">
        <v>19</v>
      </c>
      <c r="D1430" t="b">
        <v>0</v>
      </c>
      <c r="E1430" t="s">
        <v>3888</v>
      </c>
      <c r="F1430" t="str">
        <f>MID($E1430,1,1)</f>
        <v>F</v>
      </c>
      <c r="G1430" t="str">
        <f>IFERROR(MID($E1430,SEARCH("/",$E1430,SEARCH("/",$E1430)+1)+1,1),"")</f>
        <v>S</v>
      </c>
      <c r="H1430" t="s">
        <v>16</v>
      </c>
      <c r="I1430">
        <v>14</v>
      </c>
      <c r="J1430" t="b">
        <v>0</v>
      </c>
      <c r="K1430" s="7">
        <v>1</v>
      </c>
      <c r="L1430" s="7">
        <v>1</v>
      </c>
      <c r="M1430" s="7">
        <v>683</v>
      </c>
      <c r="N1430" s="7">
        <v>419</v>
      </c>
      <c r="O1430" s="7">
        <v>0</v>
      </c>
      <c r="P1430" s="7">
        <f>SUM(dane3[[#This Row],[RoomService]:[VRDeck]])</f>
        <v>1104</v>
      </c>
      <c r="Q1430" t="s">
        <v>3890</v>
      </c>
      <c r="R1430" t="b">
        <v>0</v>
      </c>
    </row>
    <row r="1431" spans="1:18" x14ac:dyDescent="0.3">
      <c r="A1431" t="s">
        <v>3891</v>
      </c>
      <c r="B1431">
        <f>MID(dane3[[#This Row],[PassengerId]],1,4)+0</f>
        <v>1507</v>
      </c>
      <c r="C1431" t="s">
        <v>19</v>
      </c>
      <c r="D1431" t="b">
        <v>0</v>
      </c>
      <c r="E1431" t="s">
        <v>3892</v>
      </c>
      <c r="F1431" t="str">
        <f>MID($E1431,1,1)</f>
        <v>G</v>
      </c>
      <c r="G1431" t="str">
        <f>IFERROR(MID($E1431,SEARCH("/",$E1431,SEARCH("/",$E1431)+1)+1,1),"")</f>
        <v>S</v>
      </c>
      <c r="H1431" t="s">
        <v>16</v>
      </c>
      <c r="I1431">
        <v>78</v>
      </c>
      <c r="J1431" t="b">
        <v>0</v>
      </c>
      <c r="K1431" s="7">
        <v>0</v>
      </c>
      <c r="L1431" s="7">
        <v>0</v>
      </c>
      <c r="M1431" s="7">
        <v>0</v>
      </c>
      <c r="N1431" s="7">
        <v>441</v>
      </c>
      <c r="O1431" s="7">
        <v>4</v>
      </c>
      <c r="P1431" s="7">
        <f>SUM(dane3[[#This Row],[RoomService]:[VRDeck]])</f>
        <v>445</v>
      </c>
      <c r="Q1431" t="s">
        <v>3893</v>
      </c>
      <c r="R1431" t="b">
        <v>0</v>
      </c>
    </row>
    <row r="1432" spans="1:18" x14ac:dyDescent="0.3">
      <c r="A1432" t="s">
        <v>3894</v>
      </c>
      <c r="B1432">
        <f>MID(dane3[[#This Row],[PassengerId]],1,4)+0</f>
        <v>1507</v>
      </c>
      <c r="C1432" t="s">
        <v>19</v>
      </c>
      <c r="D1432" t="b">
        <v>0</v>
      </c>
      <c r="E1432" t="s">
        <v>3888</v>
      </c>
      <c r="F1432" t="str">
        <f>MID($E1432,1,1)</f>
        <v>F</v>
      </c>
      <c r="G1432" t="str">
        <f>IFERROR(MID($E1432,SEARCH("/",$E1432,SEARCH("/",$E1432)+1)+1,1),"")</f>
        <v>S</v>
      </c>
      <c r="H1432" t="s">
        <v>16</v>
      </c>
      <c r="I1432">
        <v>21</v>
      </c>
      <c r="J1432" t="b">
        <v>0</v>
      </c>
      <c r="K1432" s="7">
        <v>398</v>
      </c>
      <c r="L1432" s="7">
        <v>490</v>
      </c>
      <c r="M1432" s="7">
        <v>0</v>
      </c>
      <c r="N1432" s="7">
        <v>0</v>
      </c>
      <c r="O1432" s="7">
        <v>0</v>
      </c>
      <c r="P1432" s="7">
        <f>SUM(dane3[[#This Row],[RoomService]:[VRDeck]])</f>
        <v>888</v>
      </c>
      <c r="Q1432" t="s">
        <v>3895</v>
      </c>
      <c r="R1432" t="b">
        <v>0</v>
      </c>
    </row>
    <row r="1433" spans="1:18" x14ac:dyDescent="0.3">
      <c r="A1433" t="s">
        <v>230</v>
      </c>
      <c r="B1433">
        <f>MID(dane3[[#This Row],[PassengerId]],1,4)+0</f>
        <v>82</v>
      </c>
      <c r="C1433" t="s">
        <v>53</v>
      </c>
      <c r="D1433" t="b">
        <v>0</v>
      </c>
      <c r="E1433" t="s">
        <v>226</v>
      </c>
      <c r="F1433" t="str">
        <f>MID($E1433,1,1)</f>
        <v>F</v>
      </c>
      <c r="G1433" t="str">
        <f>IFERROR(MID($E1433,SEARCH("/",$E1433,SEARCH("/",$E1433)+1)+1,1),"")</f>
        <v>P</v>
      </c>
      <c r="H1433" t="s">
        <v>16</v>
      </c>
      <c r="I1433">
        <v>8</v>
      </c>
      <c r="J1433" t="b">
        <v>0</v>
      </c>
      <c r="K1433" s="7">
        <v>0</v>
      </c>
      <c r="L1433" s="7">
        <v>0</v>
      </c>
      <c r="M1433" s="7">
        <v>0</v>
      </c>
      <c r="N1433" s="7">
        <v>0</v>
      </c>
      <c r="O1433" s="7">
        <v>0</v>
      </c>
      <c r="P1433" s="7">
        <f>SUM(dane3[[#This Row],[RoomService]:[VRDeck]])</f>
        <v>0</v>
      </c>
      <c r="Q1433" t="s">
        <v>23799</v>
      </c>
      <c r="R1433" t="b">
        <v>1</v>
      </c>
    </row>
    <row r="1434" spans="1:18" x14ac:dyDescent="0.3">
      <c r="A1434" t="s">
        <v>240</v>
      </c>
      <c r="B1434">
        <f>MID(dane3[[#This Row],[PassengerId]],1,4)+0</f>
        <v>88</v>
      </c>
      <c r="C1434" t="s">
        <v>53</v>
      </c>
      <c r="D1434" t="b">
        <v>1</v>
      </c>
      <c r="E1434" t="s">
        <v>241</v>
      </c>
      <c r="F1434" t="str">
        <f>MID($E1434,1,1)</f>
        <v>E</v>
      </c>
      <c r="G1434" t="str">
        <f>IFERROR(MID($E1434,SEARCH("/",$E1434,SEARCH("/",$E1434)+1)+1,1),"")</f>
        <v>S</v>
      </c>
      <c r="H1434" t="s">
        <v>32</v>
      </c>
      <c r="I1434">
        <v>45</v>
      </c>
      <c r="J1434" t="b">
        <v>0</v>
      </c>
      <c r="K1434" s="7">
        <v>0</v>
      </c>
      <c r="L1434" s="7">
        <v>0</v>
      </c>
      <c r="M1434" s="7">
        <v>0</v>
      </c>
      <c r="N1434" s="7">
        <v>0</v>
      </c>
      <c r="O1434" s="7">
        <v>0</v>
      </c>
      <c r="P1434" s="7">
        <f>SUM(dane3[[#This Row],[RoomService]:[VRDeck]])</f>
        <v>0</v>
      </c>
      <c r="Q1434" t="s">
        <v>242</v>
      </c>
      <c r="R1434" t="b">
        <v>1</v>
      </c>
    </row>
    <row r="1435" spans="1:18" x14ac:dyDescent="0.3">
      <c r="A1435" t="s">
        <v>3902</v>
      </c>
      <c r="B1435">
        <f>MID(dane3[[#This Row],[PassengerId]],1,4)+0</f>
        <v>1511</v>
      </c>
      <c r="C1435" t="s">
        <v>14</v>
      </c>
      <c r="D1435" t="b">
        <v>0</v>
      </c>
      <c r="E1435" t="s">
        <v>3903</v>
      </c>
      <c r="F1435" t="str">
        <f>MID($E1435,1,1)</f>
        <v>B</v>
      </c>
      <c r="G1435" t="str">
        <f>IFERROR(MID($E1435,SEARCH("/",$E1435,SEARCH("/",$E1435)+1)+1,1),"")</f>
        <v>S</v>
      </c>
      <c r="H1435" t="s">
        <v>16</v>
      </c>
      <c r="I1435">
        <v>40</v>
      </c>
      <c r="J1435" t="b">
        <v>0</v>
      </c>
      <c r="K1435" s="7">
        <v>1006</v>
      </c>
      <c r="L1435" s="7">
        <v>0</v>
      </c>
      <c r="M1435" s="7">
        <v>0</v>
      </c>
      <c r="N1435" s="7">
        <v>284</v>
      </c>
      <c r="O1435" s="7">
        <v>329</v>
      </c>
      <c r="P1435" s="7">
        <f>SUM(dane3[[#This Row],[RoomService]:[VRDeck]])</f>
        <v>1619</v>
      </c>
      <c r="Q1435" t="s">
        <v>3904</v>
      </c>
      <c r="R1435" t="b">
        <v>1</v>
      </c>
    </row>
    <row r="1436" spans="1:18" x14ac:dyDescent="0.3">
      <c r="A1436" t="s">
        <v>3905</v>
      </c>
      <c r="B1436">
        <f>MID(dane3[[#This Row],[PassengerId]],1,4)+0</f>
        <v>1511</v>
      </c>
      <c r="C1436" t="s">
        <v>14</v>
      </c>
      <c r="D1436" t="b">
        <v>1</v>
      </c>
      <c r="E1436" t="s">
        <v>3903</v>
      </c>
      <c r="F1436" t="str">
        <f>MID($E1436,1,1)</f>
        <v>B</v>
      </c>
      <c r="G1436" t="str">
        <f>IFERROR(MID($E1436,SEARCH("/",$E1436,SEARCH("/",$E1436)+1)+1,1),"")</f>
        <v>S</v>
      </c>
      <c r="H1436" t="s">
        <v>16</v>
      </c>
      <c r="I1436">
        <v>13</v>
      </c>
      <c r="J1436" t="b">
        <v>0</v>
      </c>
      <c r="K1436" s="7">
        <v>0</v>
      </c>
      <c r="L1436" s="7">
        <v>0</v>
      </c>
      <c r="M1436" s="7">
        <v>0</v>
      </c>
      <c r="N1436" s="7">
        <v>0</v>
      </c>
      <c r="O1436" s="7">
        <v>0</v>
      </c>
      <c r="P1436" s="7">
        <f>SUM(dane3[[#This Row],[RoomService]:[VRDeck]])</f>
        <v>0</v>
      </c>
      <c r="Q1436" t="s">
        <v>3906</v>
      </c>
      <c r="R1436" t="b">
        <v>1</v>
      </c>
    </row>
    <row r="1437" spans="1:18" x14ac:dyDescent="0.3">
      <c r="A1437" t="s">
        <v>3907</v>
      </c>
      <c r="B1437">
        <f>MID(dane3[[#This Row],[PassengerId]],1,4)+0</f>
        <v>1511</v>
      </c>
      <c r="C1437" t="s">
        <v>14</v>
      </c>
      <c r="D1437" t="b">
        <v>0</v>
      </c>
      <c r="E1437" t="s">
        <v>3903</v>
      </c>
      <c r="F1437" t="str">
        <f>MID($E1437,1,1)</f>
        <v>B</v>
      </c>
      <c r="G1437" t="str">
        <f>IFERROR(MID($E1437,SEARCH("/",$E1437,SEARCH("/",$E1437)+1)+1,1),"")</f>
        <v>S</v>
      </c>
      <c r="H1437" t="s">
        <v>16</v>
      </c>
      <c r="I1437">
        <v>36</v>
      </c>
      <c r="J1437" t="b">
        <v>0</v>
      </c>
      <c r="K1437" s="7">
        <v>0</v>
      </c>
      <c r="L1437" s="7">
        <v>2345</v>
      </c>
      <c r="M1437" s="7">
        <v>0</v>
      </c>
      <c r="N1437" s="7">
        <v>1966</v>
      </c>
      <c r="O1437" s="7">
        <v>27</v>
      </c>
      <c r="P1437" s="7">
        <f>SUM(dane3[[#This Row],[RoomService]:[VRDeck]])</f>
        <v>4338</v>
      </c>
      <c r="Q1437" t="s">
        <v>3908</v>
      </c>
      <c r="R1437" t="b">
        <v>0</v>
      </c>
    </row>
    <row r="1438" spans="1:18" x14ac:dyDescent="0.3">
      <c r="A1438" t="s">
        <v>3909</v>
      </c>
      <c r="B1438">
        <f>MID(dane3[[#This Row],[PassengerId]],1,4)+0</f>
        <v>1511</v>
      </c>
      <c r="C1438" t="s">
        <v>14</v>
      </c>
      <c r="D1438" t="b">
        <v>0</v>
      </c>
      <c r="E1438" t="s">
        <v>3903</v>
      </c>
      <c r="F1438" t="str">
        <f>MID($E1438,1,1)</f>
        <v>B</v>
      </c>
      <c r="G1438" t="str">
        <f>IFERROR(MID($E1438,SEARCH("/",$E1438,SEARCH("/",$E1438)+1)+1,1),"")</f>
        <v>S</v>
      </c>
      <c r="H1438" t="s">
        <v>46</v>
      </c>
      <c r="I1438">
        <v>31</v>
      </c>
      <c r="J1438" t="b">
        <v>0</v>
      </c>
      <c r="K1438" s="7">
        <v>65</v>
      </c>
      <c r="L1438" s="7">
        <v>2121</v>
      </c>
      <c r="M1438" s="7">
        <v>0</v>
      </c>
      <c r="N1438" s="7">
        <v>6431</v>
      </c>
      <c r="O1438" s="7">
        <v>1</v>
      </c>
      <c r="P1438" s="7">
        <f>SUM(dane3[[#This Row],[RoomService]:[VRDeck]])</f>
        <v>8618</v>
      </c>
      <c r="Q1438" t="s">
        <v>3910</v>
      </c>
      <c r="R1438" t="b">
        <v>0</v>
      </c>
    </row>
    <row r="1439" spans="1:18" x14ac:dyDescent="0.3">
      <c r="A1439" t="s">
        <v>3911</v>
      </c>
      <c r="B1439">
        <f>MID(dane3[[#This Row],[PassengerId]],1,4)+0</f>
        <v>1515</v>
      </c>
      <c r="C1439" t="s">
        <v>19</v>
      </c>
      <c r="D1439" t="b">
        <v>0</v>
      </c>
      <c r="E1439" t="s">
        <v>3912</v>
      </c>
      <c r="F1439" t="str">
        <f>MID($E1439,1,1)</f>
        <v>F</v>
      </c>
      <c r="G1439" t="str">
        <f>IFERROR(MID($E1439,SEARCH("/",$E1439,SEARCH("/",$E1439)+1)+1,1),"")</f>
        <v>S</v>
      </c>
      <c r="H1439" t="s">
        <v>16</v>
      </c>
      <c r="I1439">
        <v>18</v>
      </c>
      <c r="J1439" t="b">
        <v>0</v>
      </c>
      <c r="K1439" s="7">
        <v>765</v>
      </c>
      <c r="L1439" s="7">
        <v>0</v>
      </c>
      <c r="M1439" s="7">
        <v>13</v>
      </c>
      <c r="N1439" s="7">
        <v>0</v>
      </c>
      <c r="O1439" s="7">
        <v>0</v>
      </c>
      <c r="P1439" s="7">
        <f>SUM(dane3[[#This Row],[RoomService]:[VRDeck]])</f>
        <v>778</v>
      </c>
      <c r="Q1439" t="s">
        <v>3913</v>
      </c>
      <c r="R1439" t="b">
        <v>0</v>
      </c>
    </row>
    <row r="1440" spans="1:18" x14ac:dyDescent="0.3">
      <c r="A1440" t="s">
        <v>3914</v>
      </c>
      <c r="B1440">
        <f>MID(dane3[[#This Row],[PassengerId]],1,4)+0</f>
        <v>1520</v>
      </c>
      <c r="C1440" t="s">
        <v>19</v>
      </c>
      <c r="D1440" t="b">
        <v>1</v>
      </c>
      <c r="E1440" t="s">
        <v>3915</v>
      </c>
      <c r="F1440" t="str">
        <f>MID($E1440,1,1)</f>
        <v>G</v>
      </c>
      <c r="G1440" t="str">
        <f>IFERROR(MID($E1440,SEARCH("/",$E1440,SEARCH("/",$E1440)+1)+1,1),"")</f>
        <v>S</v>
      </c>
      <c r="H1440" t="s">
        <v>16</v>
      </c>
      <c r="I1440">
        <v>40</v>
      </c>
      <c r="J1440" t="b">
        <v>0</v>
      </c>
      <c r="K1440" s="7">
        <v>0</v>
      </c>
      <c r="L1440" s="7">
        <v>0</v>
      </c>
      <c r="M1440" s="7">
        <v>0</v>
      </c>
      <c r="N1440" s="7">
        <v>0</v>
      </c>
      <c r="O1440" s="7">
        <v>0</v>
      </c>
      <c r="P1440" s="7">
        <f>SUM(dane3[[#This Row],[RoomService]:[VRDeck]])</f>
        <v>0</v>
      </c>
      <c r="Q1440" t="s">
        <v>3916</v>
      </c>
      <c r="R1440" t="b">
        <v>1</v>
      </c>
    </row>
    <row r="1441" spans="1:18" x14ac:dyDescent="0.3">
      <c r="A1441" t="s">
        <v>273</v>
      </c>
      <c r="B1441">
        <f>MID(dane3[[#This Row],[PassengerId]],1,4)+0</f>
        <v>101</v>
      </c>
      <c r="C1441" t="s">
        <v>53</v>
      </c>
      <c r="D1441" t="b">
        <v>1</v>
      </c>
      <c r="E1441" t="s">
        <v>39</v>
      </c>
      <c r="F1441" t="s">
        <v>23763</v>
      </c>
      <c r="G1441" t="str">
        <f>IFERROR(MID($E1441,SEARCH("/",$E1441,SEARCH("/",$E1441)+1)+1,1),"")</f>
        <v/>
      </c>
      <c r="H1441" t="s">
        <v>16</v>
      </c>
      <c r="I1441">
        <v>31</v>
      </c>
      <c r="J1441" t="b">
        <v>0</v>
      </c>
      <c r="K1441" s="7">
        <v>0</v>
      </c>
      <c r="L1441" s="7">
        <v>0</v>
      </c>
      <c r="M1441" s="7">
        <v>0</v>
      </c>
      <c r="N1441" s="7">
        <v>0</v>
      </c>
      <c r="O1441" s="7">
        <v>0</v>
      </c>
      <c r="P1441" s="7">
        <f>SUM(dane3[[#This Row],[RoomService]:[VRDeck]])</f>
        <v>0</v>
      </c>
      <c r="Q1441" t="s">
        <v>274</v>
      </c>
      <c r="R1441" t="b">
        <v>1</v>
      </c>
    </row>
    <row r="1442" spans="1:18" x14ac:dyDescent="0.3">
      <c r="A1442" t="s">
        <v>3920</v>
      </c>
      <c r="B1442">
        <f>MID(dane3[[#This Row],[PassengerId]],1,4)+0</f>
        <v>1523</v>
      </c>
      <c r="C1442" t="s">
        <v>14</v>
      </c>
      <c r="D1442" t="b">
        <v>1</v>
      </c>
      <c r="E1442" t="s">
        <v>3921</v>
      </c>
      <c r="F1442" t="str">
        <f>MID($E1442,1,1)</f>
        <v>B</v>
      </c>
      <c r="G1442" t="str">
        <f>IFERROR(MID($E1442,SEARCH("/",$E1442,SEARCH("/",$E1442)+1)+1,1),"")</f>
        <v>S</v>
      </c>
      <c r="H1442" t="s">
        <v>46</v>
      </c>
      <c r="I1442">
        <v>41</v>
      </c>
      <c r="J1442" t="b">
        <v>0</v>
      </c>
      <c r="K1442" s="7">
        <v>0</v>
      </c>
      <c r="L1442" s="7">
        <v>0</v>
      </c>
      <c r="M1442" s="7">
        <v>0</v>
      </c>
      <c r="N1442" s="7">
        <v>0</v>
      </c>
      <c r="O1442" s="7">
        <v>0</v>
      </c>
      <c r="P1442" s="7">
        <f>SUM(dane3[[#This Row],[RoomService]:[VRDeck]])</f>
        <v>0</v>
      </c>
      <c r="Q1442" t="s">
        <v>3922</v>
      </c>
      <c r="R1442" t="b">
        <v>1</v>
      </c>
    </row>
    <row r="1443" spans="1:18" x14ac:dyDescent="0.3">
      <c r="A1443" t="s">
        <v>3923</v>
      </c>
      <c r="B1443">
        <f>MID(dane3[[#This Row],[PassengerId]],1,4)+0</f>
        <v>1523</v>
      </c>
      <c r="C1443" t="s">
        <v>14</v>
      </c>
      <c r="D1443" t="b">
        <v>1</v>
      </c>
      <c r="E1443" t="s">
        <v>3921</v>
      </c>
      <c r="F1443" t="str">
        <f>MID($E1443,1,1)</f>
        <v>B</v>
      </c>
      <c r="G1443" t="str">
        <f>IFERROR(MID($E1443,SEARCH("/",$E1443,SEARCH("/",$E1443)+1)+1,1),"")</f>
        <v>S</v>
      </c>
      <c r="H1443" t="s">
        <v>16</v>
      </c>
      <c r="I1443">
        <v>35</v>
      </c>
      <c r="J1443" t="b">
        <v>0</v>
      </c>
      <c r="K1443" s="7">
        <v>0</v>
      </c>
      <c r="L1443" s="7">
        <v>0</v>
      </c>
      <c r="M1443" s="7">
        <v>0</v>
      </c>
      <c r="N1443" s="7">
        <v>0</v>
      </c>
      <c r="O1443" s="7">
        <v>0</v>
      </c>
      <c r="P1443" s="7">
        <f>SUM(dane3[[#This Row],[RoomService]:[VRDeck]])</f>
        <v>0</v>
      </c>
      <c r="Q1443" t="s">
        <v>3924</v>
      </c>
      <c r="R1443" t="b">
        <v>1</v>
      </c>
    </row>
    <row r="1444" spans="1:18" x14ac:dyDescent="0.3">
      <c r="A1444" t="s">
        <v>3925</v>
      </c>
      <c r="B1444">
        <f>MID(dane3[[#This Row],[PassengerId]],1,4)+0</f>
        <v>1524</v>
      </c>
      <c r="C1444" t="s">
        <v>19</v>
      </c>
      <c r="D1444" t="b">
        <v>1</v>
      </c>
      <c r="E1444" t="s">
        <v>3926</v>
      </c>
      <c r="F1444" t="str">
        <f>MID($E1444,1,1)</f>
        <v>G</v>
      </c>
      <c r="G1444" t="str">
        <f>IFERROR(MID($E1444,SEARCH("/",$E1444,SEARCH("/",$E1444)+1)+1,1),"")</f>
        <v>S</v>
      </c>
      <c r="H1444" t="s">
        <v>16</v>
      </c>
      <c r="I1444">
        <v>14</v>
      </c>
      <c r="J1444" t="b">
        <v>0</v>
      </c>
      <c r="K1444" s="7">
        <v>0</v>
      </c>
      <c r="L1444" s="7">
        <v>0</v>
      </c>
      <c r="M1444" s="7">
        <v>0</v>
      </c>
      <c r="N1444" s="7">
        <v>0</v>
      </c>
      <c r="O1444" s="7">
        <v>0</v>
      </c>
      <c r="P1444" s="7">
        <f>SUM(dane3[[#This Row],[RoomService]:[VRDeck]])</f>
        <v>0</v>
      </c>
      <c r="Q1444" t="s">
        <v>3927</v>
      </c>
      <c r="R1444" t="b">
        <v>1</v>
      </c>
    </row>
    <row r="1445" spans="1:18" x14ac:dyDescent="0.3">
      <c r="A1445" t="s">
        <v>1883</v>
      </c>
      <c r="B1445">
        <f>MID(dane3[[#This Row],[PassengerId]],1,4)+0</f>
        <v>712</v>
      </c>
      <c r="C1445" t="s">
        <v>53</v>
      </c>
      <c r="D1445" t="b">
        <v>1</v>
      </c>
      <c r="E1445" t="s">
        <v>1881</v>
      </c>
      <c r="F1445" t="str">
        <f>MID($E1445,1,1)</f>
        <v>F</v>
      </c>
      <c r="G1445" t="str">
        <f>IFERROR(MID($E1445,SEARCH("/",$E1445,SEARCH("/",$E1445)+1)+1,1),"")</f>
        <v>P</v>
      </c>
      <c r="H1445" t="s">
        <v>16</v>
      </c>
      <c r="I1445">
        <v>2</v>
      </c>
      <c r="J1445" t="b">
        <v>0</v>
      </c>
      <c r="K1445" s="7">
        <v>0</v>
      </c>
      <c r="L1445" s="7">
        <v>0</v>
      </c>
      <c r="M1445" s="7">
        <v>0</v>
      </c>
      <c r="N1445" s="7">
        <v>0</v>
      </c>
      <c r="O1445" s="7">
        <v>0</v>
      </c>
      <c r="P1445" s="7">
        <f>SUM(dane3[[#This Row],[RoomService]:[VRDeck]])</f>
        <v>0</v>
      </c>
      <c r="Q1445" t="s">
        <v>1884</v>
      </c>
      <c r="R1445" t="b">
        <v>1</v>
      </c>
    </row>
    <row r="1446" spans="1:18" x14ac:dyDescent="0.3">
      <c r="A1446" t="s">
        <v>3931</v>
      </c>
      <c r="B1446">
        <f>MID(dane3[[#This Row],[PassengerId]],1,4)+0</f>
        <v>1526</v>
      </c>
      <c r="C1446" t="s">
        <v>19</v>
      </c>
      <c r="D1446" t="b">
        <v>0</v>
      </c>
      <c r="E1446" t="s">
        <v>3932</v>
      </c>
      <c r="F1446" t="str">
        <f>MID($E1446,1,1)</f>
        <v>F</v>
      </c>
      <c r="G1446" t="str">
        <f>IFERROR(MID($E1446,SEARCH("/",$E1446,SEARCH("/",$E1446)+1)+1,1),"")</f>
        <v>P</v>
      </c>
      <c r="H1446" t="s">
        <v>46</v>
      </c>
      <c r="I1446">
        <v>23</v>
      </c>
      <c r="J1446" t="b">
        <v>0</v>
      </c>
      <c r="K1446" s="7">
        <v>4</v>
      </c>
      <c r="L1446" s="7">
        <v>0</v>
      </c>
      <c r="M1446" s="7">
        <v>2</v>
      </c>
      <c r="N1446" s="7">
        <v>254</v>
      </c>
      <c r="O1446" s="7">
        <v>521</v>
      </c>
      <c r="P1446" s="7">
        <f>SUM(dane3[[#This Row],[RoomService]:[VRDeck]])</f>
        <v>781</v>
      </c>
      <c r="Q1446" t="s">
        <v>3933</v>
      </c>
      <c r="R1446" t="b">
        <v>0</v>
      </c>
    </row>
    <row r="1447" spans="1:18" x14ac:dyDescent="0.3">
      <c r="A1447" t="s">
        <v>3934</v>
      </c>
      <c r="B1447">
        <f>MID(dane3[[#This Row],[PassengerId]],1,4)+0</f>
        <v>1527</v>
      </c>
      <c r="C1447" t="s">
        <v>14</v>
      </c>
      <c r="D1447" t="b">
        <v>1</v>
      </c>
      <c r="E1447" t="s">
        <v>3935</v>
      </c>
      <c r="F1447" t="str">
        <f>MID($E1447,1,1)</f>
        <v>D</v>
      </c>
      <c r="G1447" t="str">
        <f>IFERROR(MID($E1447,SEARCH("/",$E1447,SEARCH("/",$E1447)+1)+1,1),"")</f>
        <v>P</v>
      </c>
      <c r="H1447" t="s">
        <v>46</v>
      </c>
      <c r="I1447">
        <v>22</v>
      </c>
      <c r="J1447" t="b">
        <v>0</v>
      </c>
      <c r="K1447" s="7">
        <v>0</v>
      </c>
      <c r="L1447" s="7">
        <v>0</v>
      </c>
      <c r="M1447" s="7">
        <v>0</v>
      </c>
      <c r="N1447" s="7">
        <v>0</v>
      </c>
      <c r="O1447" s="7">
        <v>0</v>
      </c>
      <c r="P1447" s="7">
        <f>SUM(dane3[[#This Row],[RoomService]:[VRDeck]])</f>
        <v>0</v>
      </c>
      <c r="Q1447" t="s">
        <v>3936</v>
      </c>
      <c r="R1447" t="b">
        <v>1</v>
      </c>
    </row>
    <row r="1448" spans="1:18" x14ac:dyDescent="0.3">
      <c r="A1448" t="s">
        <v>3937</v>
      </c>
      <c r="B1448">
        <f>MID(dane3[[#This Row],[PassengerId]],1,4)+0</f>
        <v>1527</v>
      </c>
      <c r="C1448" t="s">
        <v>14</v>
      </c>
      <c r="D1448" t="b">
        <v>0</v>
      </c>
      <c r="E1448" t="s">
        <v>3935</v>
      </c>
      <c r="F1448" t="str">
        <f>MID($E1448,1,1)</f>
        <v>D</v>
      </c>
      <c r="G1448" t="str">
        <f>IFERROR(MID($E1448,SEARCH("/",$E1448,SEARCH("/",$E1448)+1)+1,1),"")</f>
        <v>P</v>
      </c>
      <c r="H1448" t="s">
        <v>16</v>
      </c>
      <c r="I1448">
        <v>25</v>
      </c>
      <c r="J1448" t="b">
        <v>0</v>
      </c>
      <c r="K1448" s="7">
        <v>0</v>
      </c>
      <c r="L1448" s="7">
        <v>0</v>
      </c>
      <c r="M1448" s="7">
        <v>0</v>
      </c>
      <c r="N1448" s="7">
        <v>0</v>
      </c>
      <c r="O1448" s="7">
        <v>0</v>
      </c>
      <c r="P1448" s="7">
        <f>SUM(dane3[[#This Row],[RoomService]:[VRDeck]])</f>
        <v>0</v>
      </c>
      <c r="Q1448" t="s">
        <v>3938</v>
      </c>
      <c r="R1448" t="b">
        <v>1</v>
      </c>
    </row>
    <row r="1449" spans="1:18" x14ac:dyDescent="0.3">
      <c r="A1449" t="s">
        <v>330</v>
      </c>
      <c r="B1449">
        <f>MID(dane3[[#This Row],[PassengerId]],1,4)+0</f>
        <v>120</v>
      </c>
      <c r="C1449" t="s">
        <v>53</v>
      </c>
      <c r="D1449" t="b">
        <v>1</v>
      </c>
      <c r="E1449" t="s">
        <v>331</v>
      </c>
      <c r="F1449" t="str">
        <f>MID($E1449,1,1)</f>
        <v>F</v>
      </c>
      <c r="G1449" t="str">
        <f>IFERROR(MID($E1449,SEARCH("/",$E1449,SEARCH("/",$E1449)+1)+1,1),"")</f>
        <v>P</v>
      </c>
      <c r="H1449" t="s">
        <v>16</v>
      </c>
      <c r="I1449">
        <v>24</v>
      </c>
      <c r="J1449" t="b">
        <v>0</v>
      </c>
      <c r="K1449" s="7">
        <v>0</v>
      </c>
      <c r="L1449" s="7">
        <v>0</v>
      </c>
      <c r="M1449" s="7">
        <v>0</v>
      </c>
      <c r="N1449" s="7">
        <v>0</v>
      </c>
      <c r="O1449" s="7">
        <v>0</v>
      </c>
      <c r="P1449" s="7">
        <f>SUM(dane3[[#This Row],[RoomService]:[VRDeck]])</f>
        <v>0</v>
      </c>
      <c r="Q1449" t="s">
        <v>332</v>
      </c>
      <c r="R1449" t="b">
        <v>1</v>
      </c>
    </row>
    <row r="1450" spans="1:18" x14ac:dyDescent="0.3">
      <c r="A1450" t="s">
        <v>3942</v>
      </c>
      <c r="B1450">
        <f>MID(dane3[[#This Row],[PassengerId]],1,4)+0</f>
        <v>1529</v>
      </c>
      <c r="C1450" t="s">
        <v>14</v>
      </c>
      <c r="D1450" t="b">
        <v>0</v>
      </c>
      <c r="E1450" t="s">
        <v>3943</v>
      </c>
      <c r="F1450" t="str">
        <f>MID($E1450,1,1)</f>
        <v>A</v>
      </c>
      <c r="G1450" t="str">
        <f>IFERROR(MID($E1450,SEARCH("/",$E1450,SEARCH("/",$E1450)+1)+1,1),"")</f>
        <v>S</v>
      </c>
      <c r="H1450" t="s">
        <v>32</v>
      </c>
      <c r="I1450">
        <v>25</v>
      </c>
      <c r="J1450" t="b">
        <v>1</v>
      </c>
      <c r="K1450" s="7">
        <v>0</v>
      </c>
      <c r="L1450" s="7">
        <v>7069</v>
      </c>
      <c r="M1450" s="7">
        <v>0</v>
      </c>
      <c r="N1450" s="7">
        <v>45</v>
      </c>
      <c r="O1450" s="7">
        <v>282</v>
      </c>
      <c r="P1450" s="7">
        <f>SUM(dane3[[#This Row],[RoomService]:[VRDeck]])</f>
        <v>7396</v>
      </c>
      <c r="Q1450" t="s">
        <v>3944</v>
      </c>
      <c r="R1450" t="b">
        <v>1</v>
      </c>
    </row>
    <row r="1451" spans="1:18" x14ac:dyDescent="0.3">
      <c r="A1451" t="s">
        <v>3945</v>
      </c>
      <c r="B1451">
        <f>MID(dane3[[#This Row],[PassengerId]],1,4)+0</f>
        <v>1529</v>
      </c>
      <c r="C1451" t="s">
        <v>14</v>
      </c>
      <c r="D1451" t="b">
        <v>0</v>
      </c>
      <c r="E1451" t="s">
        <v>3943</v>
      </c>
      <c r="F1451" t="str">
        <f>MID($E1451,1,1)</f>
        <v>A</v>
      </c>
      <c r="G1451" t="str">
        <f>IFERROR(MID($E1451,SEARCH("/",$E1451,SEARCH("/",$E1451)+1)+1,1),"")</f>
        <v>S</v>
      </c>
      <c r="H1451" t="s">
        <v>16</v>
      </c>
      <c r="I1451">
        <v>30</v>
      </c>
      <c r="J1451" t="b">
        <v>0</v>
      </c>
      <c r="K1451" s="7">
        <v>0</v>
      </c>
      <c r="L1451" s="7">
        <v>0</v>
      </c>
      <c r="M1451" s="7">
        <v>0</v>
      </c>
      <c r="N1451" s="7">
        <v>0</v>
      </c>
      <c r="O1451" s="7">
        <v>0</v>
      </c>
      <c r="P1451" s="7">
        <f>SUM(dane3[[#This Row],[RoomService]:[VRDeck]])</f>
        <v>0</v>
      </c>
      <c r="Q1451" t="s">
        <v>3946</v>
      </c>
      <c r="R1451" t="b">
        <v>1</v>
      </c>
    </row>
    <row r="1452" spans="1:18" x14ac:dyDescent="0.3">
      <c r="A1452" t="s">
        <v>3947</v>
      </c>
      <c r="B1452">
        <f>MID(dane3[[#This Row],[PassengerId]],1,4)+0</f>
        <v>1531</v>
      </c>
      <c r="C1452" t="s">
        <v>19</v>
      </c>
      <c r="D1452" t="b">
        <v>0</v>
      </c>
      <c r="E1452" t="s">
        <v>3948</v>
      </c>
      <c r="F1452" t="str">
        <f>MID($E1452,1,1)</f>
        <v>G</v>
      </c>
      <c r="G1452" t="str">
        <f>IFERROR(MID($E1452,SEARCH("/",$E1452,SEARCH("/",$E1452)+1)+1,1),"")</f>
        <v>S</v>
      </c>
      <c r="H1452" t="s">
        <v>16</v>
      </c>
      <c r="I1452">
        <v>46</v>
      </c>
      <c r="J1452" t="b">
        <v>0</v>
      </c>
      <c r="K1452" s="7">
        <v>0</v>
      </c>
      <c r="L1452" s="7">
        <v>0</v>
      </c>
      <c r="M1452" s="7">
        <v>533</v>
      </c>
      <c r="N1452" s="7">
        <v>277</v>
      </c>
      <c r="O1452" s="7">
        <v>0</v>
      </c>
      <c r="P1452" s="7">
        <f>SUM(dane3[[#This Row],[RoomService]:[VRDeck]])</f>
        <v>810</v>
      </c>
      <c r="Q1452" t="s">
        <v>3949</v>
      </c>
      <c r="R1452" t="b">
        <v>0</v>
      </c>
    </row>
    <row r="1453" spans="1:18" x14ac:dyDescent="0.3">
      <c r="A1453" t="s">
        <v>3950</v>
      </c>
      <c r="B1453">
        <f>MID(dane3[[#This Row],[PassengerId]],1,4)+0</f>
        <v>1532</v>
      </c>
      <c r="C1453" t="s">
        <v>14</v>
      </c>
      <c r="D1453" t="b">
        <v>0</v>
      </c>
      <c r="E1453" t="s">
        <v>3951</v>
      </c>
      <c r="F1453" t="str">
        <f>MID($E1453,1,1)</f>
        <v>B</v>
      </c>
      <c r="G1453" t="str">
        <f>IFERROR(MID($E1453,SEARCH("/",$E1453,SEARCH("/",$E1453)+1)+1,1),"")</f>
        <v>S</v>
      </c>
      <c r="H1453" t="s">
        <v>16</v>
      </c>
      <c r="I1453">
        <v>27</v>
      </c>
      <c r="J1453" t="b">
        <v>0</v>
      </c>
      <c r="K1453" s="7">
        <v>0</v>
      </c>
      <c r="L1453" s="7">
        <v>31</v>
      </c>
      <c r="M1453" s="7">
        <v>0</v>
      </c>
      <c r="N1453" s="7">
        <v>1</v>
      </c>
      <c r="O1453" s="7">
        <v>11378</v>
      </c>
      <c r="P1453" s="7">
        <f>SUM(dane3[[#This Row],[RoomService]:[VRDeck]])</f>
        <v>11410</v>
      </c>
      <c r="Q1453" t="s">
        <v>3952</v>
      </c>
      <c r="R1453" t="b">
        <v>0</v>
      </c>
    </row>
    <row r="1454" spans="1:18" x14ac:dyDescent="0.3">
      <c r="A1454" t="s">
        <v>3953</v>
      </c>
      <c r="B1454">
        <f>MID(dane3[[#This Row],[PassengerId]],1,4)+0</f>
        <v>1533</v>
      </c>
      <c r="C1454" t="s">
        <v>19</v>
      </c>
      <c r="D1454" t="b">
        <v>0</v>
      </c>
      <c r="E1454" t="s">
        <v>3954</v>
      </c>
      <c r="F1454" t="str">
        <f>MID($E1454,1,1)</f>
        <v>G</v>
      </c>
      <c r="G1454" t="str">
        <f>IFERROR(MID($E1454,SEARCH("/",$E1454,SEARCH("/",$E1454)+1)+1,1),"")</f>
        <v>P</v>
      </c>
      <c r="H1454" t="s">
        <v>16</v>
      </c>
      <c r="I1454">
        <v>53</v>
      </c>
      <c r="J1454" t="b">
        <v>0</v>
      </c>
      <c r="K1454" s="7">
        <v>1015</v>
      </c>
      <c r="L1454" s="7">
        <v>0</v>
      </c>
      <c r="M1454" s="7">
        <v>0</v>
      </c>
      <c r="N1454" s="7">
        <v>0</v>
      </c>
      <c r="O1454" s="7">
        <v>1</v>
      </c>
      <c r="P1454" s="7">
        <f>SUM(dane3[[#This Row],[RoomService]:[VRDeck]])</f>
        <v>1016</v>
      </c>
      <c r="Q1454" t="s">
        <v>3955</v>
      </c>
      <c r="R1454" t="b">
        <v>0</v>
      </c>
    </row>
    <row r="1455" spans="1:18" x14ac:dyDescent="0.3">
      <c r="A1455" t="s">
        <v>339</v>
      </c>
      <c r="B1455">
        <f>MID(dane3[[#This Row],[PassengerId]],1,4)+0</f>
        <v>126</v>
      </c>
      <c r="C1455" t="s">
        <v>53</v>
      </c>
      <c r="D1455" t="b">
        <v>1</v>
      </c>
      <c r="E1455" t="s">
        <v>340</v>
      </c>
      <c r="F1455" t="str">
        <f>MID($E1455,1,1)</f>
        <v>F</v>
      </c>
      <c r="G1455" t="str">
        <f>IFERROR(MID($E1455,SEARCH("/",$E1455,SEARCH("/",$E1455)+1)+1,1),"")</f>
        <v>S</v>
      </c>
      <c r="H1455" t="s">
        <v>16</v>
      </c>
      <c r="I1455">
        <v>67</v>
      </c>
      <c r="J1455" t="b">
        <v>0</v>
      </c>
      <c r="K1455" s="7">
        <v>0</v>
      </c>
      <c r="L1455" s="7">
        <v>0</v>
      </c>
      <c r="M1455" s="7">
        <v>0</v>
      </c>
      <c r="N1455" s="7">
        <v>0</v>
      </c>
      <c r="O1455" s="7">
        <v>0</v>
      </c>
      <c r="P1455" s="7">
        <f>SUM(dane3[[#This Row],[RoomService]:[VRDeck]])</f>
        <v>0</v>
      </c>
      <c r="Q1455" t="s">
        <v>341</v>
      </c>
      <c r="R1455" t="b">
        <v>1</v>
      </c>
    </row>
    <row r="1456" spans="1:18" x14ac:dyDescent="0.3">
      <c r="A1456" t="s">
        <v>3959</v>
      </c>
      <c r="B1456">
        <f>MID(dane3[[#This Row],[PassengerId]],1,4)+0</f>
        <v>1539</v>
      </c>
      <c r="C1456" t="s">
        <v>14</v>
      </c>
      <c r="D1456" t="b">
        <v>0</v>
      </c>
      <c r="E1456" t="s">
        <v>3960</v>
      </c>
      <c r="F1456" t="str">
        <f>MID($E1456,1,1)</f>
        <v>A</v>
      </c>
      <c r="G1456" t="str">
        <f>IFERROR(MID($E1456,SEARCH("/",$E1456,SEARCH("/",$E1456)+1)+1,1),"")</f>
        <v>S</v>
      </c>
      <c r="H1456" t="s">
        <v>46</v>
      </c>
      <c r="I1456">
        <v>32</v>
      </c>
      <c r="J1456" t="b">
        <v>0</v>
      </c>
      <c r="K1456" s="7">
        <v>54</v>
      </c>
      <c r="L1456" s="7">
        <v>3782</v>
      </c>
      <c r="M1456" s="7">
        <v>0</v>
      </c>
      <c r="N1456" s="7">
        <v>21</v>
      </c>
      <c r="O1456" s="7">
        <v>5</v>
      </c>
      <c r="P1456" s="7">
        <f>SUM(dane3[[#This Row],[RoomService]:[VRDeck]])</f>
        <v>3862</v>
      </c>
      <c r="Q1456" t="s">
        <v>3961</v>
      </c>
      <c r="R1456" t="b">
        <v>1</v>
      </c>
    </row>
    <row r="1457" spans="1:18" x14ac:dyDescent="0.3">
      <c r="A1457" t="s">
        <v>3962</v>
      </c>
      <c r="B1457">
        <f>MID(dane3[[#This Row],[PassengerId]],1,4)+0</f>
        <v>1540</v>
      </c>
      <c r="C1457" t="s">
        <v>14</v>
      </c>
      <c r="D1457" t="b">
        <v>0</v>
      </c>
      <c r="E1457" t="s">
        <v>3963</v>
      </c>
      <c r="F1457" t="str">
        <f>MID($E1457,1,1)</f>
        <v>C</v>
      </c>
      <c r="G1457" t="str">
        <f>IFERROR(MID($E1457,SEARCH("/",$E1457,SEARCH("/",$E1457)+1)+1,1),"")</f>
        <v>P</v>
      </c>
      <c r="H1457" t="s">
        <v>16</v>
      </c>
      <c r="I1457">
        <v>32</v>
      </c>
      <c r="J1457" t="b">
        <v>0</v>
      </c>
      <c r="K1457" s="7">
        <v>1</v>
      </c>
      <c r="L1457" s="7">
        <v>470</v>
      </c>
      <c r="M1457" s="7">
        <v>0</v>
      </c>
      <c r="N1457" s="7">
        <v>1440</v>
      </c>
      <c r="O1457" s="7">
        <v>2114</v>
      </c>
      <c r="P1457" s="7">
        <f>SUM(dane3[[#This Row],[RoomService]:[VRDeck]])</f>
        <v>4025</v>
      </c>
      <c r="Q1457" t="s">
        <v>3964</v>
      </c>
      <c r="R1457" t="b">
        <v>0</v>
      </c>
    </row>
    <row r="1458" spans="1:18" x14ac:dyDescent="0.3">
      <c r="A1458" t="s">
        <v>3965</v>
      </c>
      <c r="B1458">
        <f>MID(dane3[[#This Row],[PassengerId]],1,4)+0</f>
        <v>1540</v>
      </c>
      <c r="C1458" t="s">
        <v>14</v>
      </c>
      <c r="D1458" t="b">
        <v>0</v>
      </c>
      <c r="E1458" t="s">
        <v>3963</v>
      </c>
      <c r="F1458" t="str">
        <f>MID($E1458,1,1)</f>
        <v>C</v>
      </c>
      <c r="G1458" t="str">
        <f>IFERROR(MID($E1458,SEARCH("/",$E1458,SEARCH("/",$E1458)+1)+1,1),"")</f>
        <v>P</v>
      </c>
      <c r="H1458" t="s">
        <v>16</v>
      </c>
      <c r="I1458">
        <v>33</v>
      </c>
      <c r="J1458" t="b">
        <v>1</v>
      </c>
      <c r="K1458" s="7">
        <v>0</v>
      </c>
      <c r="L1458" s="7">
        <v>7139</v>
      </c>
      <c r="M1458" s="7">
        <v>22</v>
      </c>
      <c r="N1458" s="7">
        <v>0</v>
      </c>
      <c r="O1458" s="7">
        <v>553</v>
      </c>
      <c r="P1458" s="7">
        <f>SUM(dane3[[#This Row],[RoomService]:[VRDeck]])</f>
        <v>7714</v>
      </c>
      <c r="Q1458" t="s">
        <v>3966</v>
      </c>
      <c r="R1458" t="b">
        <v>1</v>
      </c>
    </row>
    <row r="1459" spans="1:18" x14ac:dyDescent="0.3">
      <c r="A1459" t="s">
        <v>3967</v>
      </c>
      <c r="B1459">
        <f>MID(dane3[[#This Row],[PassengerId]],1,4)+0</f>
        <v>1540</v>
      </c>
      <c r="C1459" t="s">
        <v>14</v>
      </c>
      <c r="D1459" t="b">
        <v>0</v>
      </c>
      <c r="E1459" t="s">
        <v>3963</v>
      </c>
      <c r="F1459" t="str">
        <f>MID($E1459,1,1)</f>
        <v>C</v>
      </c>
      <c r="G1459" t="str">
        <f>IFERROR(MID($E1459,SEARCH("/",$E1459,SEARCH("/",$E1459)+1)+1,1),"")</f>
        <v>P</v>
      </c>
      <c r="H1459" t="s">
        <v>16</v>
      </c>
      <c r="I1459">
        <v>26</v>
      </c>
      <c r="J1459" t="b">
        <v>0</v>
      </c>
      <c r="K1459" s="7">
        <v>0</v>
      </c>
      <c r="L1459" s="7">
        <v>170</v>
      </c>
      <c r="M1459" s="7">
        <v>0</v>
      </c>
      <c r="N1459" s="7">
        <v>3718</v>
      </c>
      <c r="O1459" s="7">
        <v>0</v>
      </c>
      <c r="P1459" s="7">
        <f>SUM(dane3[[#This Row],[RoomService]:[VRDeck]])</f>
        <v>3888</v>
      </c>
      <c r="Q1459" t="s">
        <v>3968</v>
      </c>
      <c r="R1459" t="b">
        <v>0</v>
      </c>
    </row>
    <row r="1460" spans="1:18" x14ac:dyDescent="0.3">
      <c r="A1460" t="s">
        <v>3969</v>
      </c>
      <c r="B1460">
        <f>MID(dane3[[#This Row],[PassengerId]],1,4)+0</f>
        <v>1541</v>
      </c>
      <c r="C1460" t="s">
        <v>19</v>
      </c>
      <c r="D1460" t="b">
        <v>0</v>
      </c>
      <c r="E1460" t="s">
        <v>3970</v>
      </c>
      <c r="F1460" t="str">
        <f>MID($E1460,1,1)</f>
        <v>F</v>
      </c>
      <c r="G1460" t="str">
        <f>IFERROR(MID($E1460,SEARCH("/",$E1460,SEARCH("/",$E1460)+1)+1,1),"")</f>
        <v>S</v>
      </c>
      <c r="H1460" t="s">
        <v>16</v>
      </c>
      <c r="I1460">
        <v>47</v>
      </c>
      <c r="J1460" t="b">
        <v>0</v>
      </c>
      <c r="K1460" s="7">
        <v>12</v>
      </c>
      <c r="L1460" s="7">
        <v>7</v>
      </c>
      <c r="M1460" s="7">
        <v>0</v>
      </c>
      <c r="N1460" s="7">
        <v>720</v>
      </c>
      <c r="O1460" s="7">
        <v>0</v>
      </c>
      <c r="P1460" s="7">
        <f>SUM(dane3[[#This Row],[RoomService]:[VRDeck]])</f>
        <v>739</v>
      </c>
      <c r="Q1460" t="s">
        <v>3971</v>
      </c>
      <c r="R1460" t="b">
        <v>1</v>
      </c>
    </row>
    <row r="1461" spans="1:18" x14ac:dyDescent="0.3">
      <c r="A1461" t="s">
        <v>342</v>
      </c>
      <c r="B1461">
        <f>MID(dane3[[#This Row],[PassengerId]],1,4)+0</f>
        <v>127</v>
      </c>
      <c r="C1461" t="s">
        <v>53</v>
      </c>
      <c r="D1461" t="b">
        <v>0</v>
      </c>
      <c r="E1461" t="s">
        <v>343</v>
      </c>
      <c r="F1461" t="str">
        <f>MID($E1461,1,1)</f>
        <v>E</v>
      </c>
      <c r="G1461" t="str">
        <f>IFERROR(MID($E1461,SEARCH("/",$E1461,SEARCH("/",$E1461)+1)+1,1),"")</f>
        <v>S</v>
      </c>
      <c r="H1461" t="s">
        <v>16</v>
      </c>
      <c r="I1461">
        <v>35</v>
      </c>
      <c r="J1461" t="b">
        <v>0</v>
      </c>
      <c r="K1461" s="7">
        <v>701</v>
      </c>
      <c r="L1461" s="7">
        <v>0</v>
      </c>
      <c r="M1461" s="7">
        <v>296</v>
      </c>
      <c r="N1461" s="7">
        <v>0</v>
      </c>
      <c r="O1461" s="7">
        <v>25</v>
      </c>
      <c r="P1461" s="7">
        <f>SUM(dane3[[#This Row],[RoomService]:[VRDeck]])</f>
        <v>1022</v>
      </c>
      <c r="Q1461" t="s">
        <v>344</v>
      </c>
      <c r="R1461" t="b">
        <v>0</v>
      </c>
    </row>
    <row r="1462" spans="1:18" x14ac:dyDescent="0.3">
      <c r="A1462" t="s">
        <v>3975</v>
      </c>
      <c r="B1462">
        <f>MID(dane3[[#This Row],[PassengerId]],1,4)+0</f>
        <v>1543</v>
      </c>
      <c r="C1462" t="s">
        <v>14</v>
      </c>
      <c r="D1462" t="b">
        <v>1</v>
      </c>
      <c r="E1462" t="s">
        <v>3976</v>
      </c>
      <c r="F1462" t="str">
        <f>MID($E1462,1,1)</f>
        <v>C</v>
      </c>
      <c r="G1462" t="str">
        <f>IFERROR(MID($E1462,SEARCH("/",$E1462,SEARCH("/",$E1462)+1)+1,1),"")</f>
        <v>P</v>
      </c>
      <c r="H1462" t="s">
        <v>46</v>
      </c>
      <c r="I1462">
        <v>34</v>
      </c>
      <c r="J1462" t="b">
        <v>0</v>
      </c>
      <c r="K1462" s="7">
        <v>0</v>
      </c>
      <c r="L1462" s="7">
        <v>0</v>
      </c>
      <c r="M1462" s="7">
        <v>0</v>
      </c>
      <c r="N1462" s="7">
        <v>0</v>
      </c>
      <c r="O1462" s="7">
        <v>0</v>
      </c>
      <c r="P1462" s="7">
        <f>SUM(dane3[[#This Row],[RoomService]:[VRDeck]])</f>
        <v>0</v>
      </c>
      <c r="Q1462" t="s">
        <v>3977</v>
      </c>
      <c r="R1462" t="b">
        <v>1</v>
      </c>
    </row>
    <row r="1463" spans="1:18" x14ac:dyDescent="0.3">
      <c r="A1463" t="s">
        <v>3978</v>
      </c>
      <c r="B1463">
        <f>MID(dane3[[#This Row],[PassengerId]],1,4)+0</f>
        <v>1544</v>
      </c>
      <c r="C1463" t="s">
        <v>19</v>
      </c>
      <c r="D1463" t="b">
        <v>0</v>
      </c>
      <c r="E1463" t="s">
        <v>3979</v>
      </c>
      <c r="F1463" t="str">
        <f>MID($E1463,1,1)</f>
        <v>G</v>
      </c>
      <c r="G1463" t="str">
        <f>IFERROR(MID($E1463,SEARCH("/",$E1463,SEARCH("/",$E1463)+1)+1,1),"")</f>
        <v>P</v>
      </c>
      <c r="H1463" t="s">
        <v>16</v>
      </c>
      <c r="I1463">
        <v>21</v>
      </c>
      <c r="J1463" t="b">
        <v>0</v>
      </c>
      <c r="K1463" s="7">
        <v>9</v>
      </c>
      <c r="L1463" s="7">
        <v>0</v>
      </c>
      <c r="M1463" s="7">
        <v>0</v>
      </c>
      <c r="N1463" s="7">
        <v>0</v>
      </c>
      <c r="O1463" s="7">
        <v>800</v>
      </c>
      <c r="P1463" s="7">
        <f>SUM(dane3[[#This Row],[RoomService]:[VRDeck]])</f>
        <v>809</v>
      </c>
      <c r="Q1463" t="s">
        <v>3980</v>
      </c>
      <c r="R1463" t="b">
        <v>0</v>
      </c>
    </row>
    <row r="1464" spans="1:18" x14ac:dyDescent="0.3">
      <c r="A1464" t="s">
        <v>354</v>
      </c>
      <c r="B1464">
        <f>MID(dane3[[#This Row],[PassengerId]],1,4)+0</f>
        <v>133</v>
      </c>
      <c r="C1464" t="s">
        <v>53</v>
      </c>
      <c r="D1464" t="b">
        <v>1</v>
      </c>
      <c r="E1464" t="s">
        <v>355</v>
      </c>
      <c r="F1464" t="str">
        <f>MID($E1464,1,1)</f>
        <v>F</v>
      </c>
      <c r="G1464" t="str">
        <f>IFERROR(MID($E1464,SEARCH("/",$E1464,SEARCH("/",$E1464)+1)+1,1),"")</f>
        <v>S</v>
      </c>
      <c r="H1464" t="s">
        <v>16</v>
      </c>
      <c r="I1464">
        <v>19</v>
      </c>
      <c r="J1464" t="b">
        <v>0</v>
      </c>
      <c r="K1464" s="7">
        <v>0</v>
      </c>
      <c r="L1464" s="7">
        <v>0</v>
      </c>
      <c r="M1464" s="7">
        <v>0</v>
      </c>
      <c r="N1464" s="7">
        <v>0</v>
      </c>
      <c r="O1464" s="7">
        <v>0</v>
      </c>
      <c r="P1464" s="7">
        <f>SUM(dane3[[#This Row],[RoomService]:[VRDeck]])</f>
        <v>0</v>
      </c>
      <c r="Q1464" t="s">
        <v>356</v>
      </c>
      <c r="R1464" t="b">
        <v>1</v>
      </c>
    </row>
    <row r="1465" spans="1:18" x14ac:dyDescent="0.3">
      <c r="A1465" t="s">
        <v>3983</v>
      </c>
      <c r="B1465">
        <f>MID(dane3[[#This Row],[PassengerId]],1,4)+0</f>
        <v>1547</v>
      </c>
      <c r="C1465" t="s">
        <v>19</v>
      </c>
      <c r="D1465" t="b">
        <v>0</v>
      </c>
      <c r="E1465" t="s">
        <v>3984</v>
      </c>
      <c r="F1465" t="str">
        <f>MID($E1465,1,1)</f>
        <v>F</v>
      </c>
      <c r="G1465" t="str">
        <f>IFERROR(MID($E1465,SEARCH("/",$E1465,SEARCH("/",$E1465)+1)+1,1),"")</f>
        <v>S</v>
      </c>
      <c r="H1465" t="s">
        <v>16</v>
      </c>
      <c r="I1465">
        <v>21</v>
      </c>
      <c r="J1465" t="b">
        <v>0</v>
      </c>
      <c r="K1465" s="7">
        <v>163</v>
      </c>
      <c r="L1465" s="7">
        <v>0</v>
      </c>
      <c r="M1465" s="7">
        <v>661</v>
      </c>
      <c r="N1465" s="7">
        <v>32</v>
      </c>
      <c r="O1465" s="7">
        <v>0</v>
      </c>
      <c r="P1465" s="7">
        <f>SUM(dane3[[#This Row],[RoomService]:[VRDeck]])</f>
        <v>856</v>
      </c>
      <c r="Q1465" t="s">
        <v>3985</v>
      </c>
      <c r="R1465" t="b">
        <v>0</v>
      </c>
    </row>
    <row r="1466" spans="1:18" x14ac:dyDescent="0.3">
      <c r="A1466" t="s">
        <v>3986</v>
      </c>
      <c r="B1466">
        <f>MID(dane3[[#This Row],[PassengerId]],1,4)+0</f>
        <v>1548</v>
      </c>
      <c r="C1466" t="s">
        <v>14</v>
      </c>
      <c r="D1466" t="b">
        <v>1</v>
      </c>
      <c r="E1466" t="s">
        <v>3987</v>
      </c>
      <c r="F1466" t="str">
        <f>MID($E1466,1,1)</f>
        <v>B</v>
      </c>
      <c r="G1466" t="str">
        <f>IFERROR(MID($E1466,SEARCH("/",$E1466,SEARCH("/",$E1466)+1)+1,1),"")</f>
        <v>P</v>
      </c>
      <c r="H1466" t="s">
        <v>46</v>
      </c>
      <c r="I1466">
        <v>51</v>
      </c>
      <c r="J1466" t="b">
        <v>0</v>
      </c>
      <c r="K1466" s="7">
        <v>0</v>
      </c>
      <c r="L1466" s="7">
        <v>0</v>
      </c>
      <c r="M1466" s="7">
        <v>0</v>
      </c>
      <c r="N1466" s="7">
        <v>0</v>
      </c>
      <c r="O1466" s="7">
        <v>0</v>
      </c>
      <c r="P1466" s="7">
        <f>SUM(dane3[[#This Row],[RoomService]:[VRDeck]])</f>
        <v>0</v>
      </c>
      <c r="Q1466" t="s">
        <v>3988</v>
      </c>
      <c r="R1466" t="b">
        <v>1</v>
      </c>
    </row>
    <row r="1467" spans="1:18" x14ac:dyDescent="0.3">
      <c r="A1467" t="s">
        <v>3989</v>
      </c>
      <c r="B1467">
        <f>MID(dane3[[#This Row],[PassengerId]],1,4)+0</f>
        <v>1548</v>
      </c>
      <c r="C1467" t="s">
        <v>14</v>
      </c>
      <c r="D1467" t="b">
        <v>1</v>
      </c>
      <c r="E1467" t="s">
        <v>3987</v>
      </c>
      <c r="F1467" t="str">
        <f>MID($E1467,1,1)</f>
        <v>B</v>
      </c>
      <c r="G1467" t="str">
        <f>IFERROR(MID($E1467,SEARCH("/",$E1467,SEARCH("/",$E1467)+1)+1,1),"")</f>
        <v>P</v>
      </c>
      <c r="H1467" t="s">
        <v>16</v>
      </c>
      <c r="I1467">
        <v>18</v>
      </c>
      <c r="J1467" t="b">
        <v>0</v>
      </c>
      <c r="K1467" s="7">
        <v>0</v>
      </c>
      <c r="L1467" s="7">
        <v>0</v>
      </c>
      <c r="M1467" s="7">
        <v>0</v>
      </c>
      <c r="N1467" s="7">
        <v>0</v>
      </c>
      <c r="O1467" s="7">
        <v>0</v>
      </c>
      <c r="P1467" s="7">
        <f>SUM(dane3[[#This Row],[RoomService]:[VRDeck]])</f>
        <v>0</v>
      </c>
      <c r="Q1467" t="s">
        <v>3990</v>
      </c>
      <c r="R1467" t="b">
        <v>1</v>
      </c>
    </row>
    <row r="1468" spans="1:18" x14ac:dyDescent="0.3">
      <c r="A1468" t="s">
        <v>3991</v>
      </c>
      <c r="B1468">
        <f>MID(dane3[[#This Row],[PassengerId]],1,4)+0</f>
        <v>1550</v>
      </c>
      <c r="C1468" t="s">
        <v>14</v>
      </c>
      <c r="D1468" t="b">
        <v>0</v>
      </c>
      <c r="E1468" t="s">
        <v>3992</v>
      </c>
      <c r="F1468" t="str">
        <f>MID($E1468,1,1)</f>
        <v>C</v>
      </c>
      <c r="G1468" t="str">
        <f>IFERROR(MID($E1468,SEARCH("/",$E1468,SEARCH("/",$E1468)+1)+1,1),"")</f>
        <v>S</v>
      </c>
      <c r="H1468" t="s">
        <v>16</v>
      </c>
      <c r="I1468">
        <v>26</v>
      </c>
      <c r="J1468" t="b">
        <v>0</v>
      </c>
      <c r="K1468" s="7">
        <v>1</v>
      </c>
      <c r="L1468" s="7">
        <v>230</v>
      </c>
      <c r="M1468" s="7">
        <v>0</v>
      </c>
      <c r="N1468" s="7">
        <v>42</v>
      </c>
      <c r="O1468" s="7">
        <v>4030</v>
      </c>
      <c r="P1468" s="7">
        <f>SUM(dane3[[#This Row],[RoomService]:[VRDeck]])</f>
        <v>4303</v>
      </c>
      <c r="Q1468" t="s">
        <v>3993</v>
      </c>
      <c r="R1468" t="b">
        <v>0</v>
      </c>
    </row>
    <row r="1469" spans="1:18" x14ac:dyDescent="0.3">
      <c r="A1469" t="s">
        <v>10949</v>
      </c>
      <c r="B1469">
        <f>MID(dane3[[#This Row],[PassengerId]],1,4)+0</f>
        <v>4270</v>
      </c>
      <c r="C1469" t="s">
        <v>14</v>
      </c>
      <c r="D1469" t="b">
        <v>0</v>
      </c>
      <c r="E1469" t="s">
        <v>39</v>
      </c>
      <c r="F1469" t="s">
        <v>23761</v>
      </c>
      <c r="G1469" t="str">
        <f>IFERROR(MID($E1469,SEARCH("/",$E1469,SEARCH("/",$E1469)+1)+1,1),"")</f>
        <v/>
      </c>
      <c r="H1469" t="s">
        <v>46</v>
      </c>
      <c r="I1469">
        <v>30</v>
      </c>
      <c r="J1469" t="b">
        <v>0</v>
      </c>
      <c r="K1469" s="7">
        <v>24</v>
      </c>
      <c r="L1469" s="7">
        <v>2558</v>
      </c>
      <c r="M1469" s="7">
        <v>98</v>
      </c>
      <c r="N1469" s="7">
        <v>0</v>
      </c>
      <c r="O1469" s="7">
        <v>5361</v>
      </c>
      <c r="P1469" s="7">
        <f>SUM(dane3[[#This Row],[RoomService]:[VRDeck]])</f>
        <v>8041</v>
      </c>
      <c r="Q1469" t="s">
        <v>10950</v>
      </c>
      <c r="R1469" t="b">
        <v>0</v>
      </c>
    </row>
    <row r="1470" spans="1:18" x14ac:dyDescent="0.3">
      <c r="A1470" t="s">
        <v>3996</v>
      </c>
      <c r="B1470">
        <f>MID(dane3[[#This Row],[PassengerId]],1,4)+0</f>
        <v>1551</v>
      </c>
      <c r="C1470" t="s">
        <v>14</v>
      </c>
      <c r="D1470" t="b">
        <v>0</v>
      </c>
      <c r="E1470" t="s">
        <v>3997</v>
      </c>
      <c r="F1470" t="str">
        <f>MID($E1470,1,1)</f>
        <v>E</v>
      </c>
      <c r="G1470" t="str">
        <f>IFERROR(MID($E1470,SEARCH("/",$E1470,SEARCH("/",$E1470)+1)+1,1),"")</f>
        <v>P</v>
      </c>
      <c r="H1470" t="s">
        <v>16</v>
      </c>
      <c r="I1470">
        <v>30</v>
      </c>
      <c r="J1470" t="b">
        <v>0</v>
      </c>
      <c r="K1470" s="7">
        <v>0</v>
      </c>
      <c r="L1470" s="7">
        <v>1376</v>
      </c>
      <c r="M1470" s="7">
        <v>43</v>
      </c>
      <c r="N1470" s="7">
        <v>0</v>
      </c>
      <c r="O1470" s="7">
        <v>1460</v>
      </c>
      <c r="P1470" s="7">
        <f>SUM(dane3[[#This Row],[RoomService]:[VRDeck]])</f>
        <v>2879</v>
      </c>
      <c r="Q1470" t="s">
        <v>3998</v>
      </c>
      <c r="R1470" t="b">
        <v>1</v>
      </c>
    </row>
    <row r="1471" spans="1:18" x14ac:dyDescent="0.3">
      <c r="A1471" t="s">
        <v>3999</v>
      </c>
      <c r="B1471">
        <f>MID(dane3[[#This Row],[PassengerId]],1,4)+0</f>
        <v>1552</v>
      </c>
      <c r="C1471" t="s">
        <v>19</v>
      </c>
      <c r="D1471" t="b">
        <v>1</v>
      </c>
      <c r="E1471" t="s">
        <v>4000</v>
      </c>
      <c r="F1471" t="str">
        <f>MID($E1471,1,1)</f>
        <v>G</v>
      </c>
      <c r="G1471" t="str">
        <f>IFERROR(MID($E1471,SEARCH("/",$E1471,SEARCH("/",$E1471)+1)+1,1),"")</f>
        <v>S</v>
      </c>
      <c r="H1471" t="s">
        <v>16</v>
      </c>
      <c r="I1471">
        <v>37</v>
      </c>
      <c r="J1471" t="b">
        <v>0</v>
      </c>
      <c r="K1471" s="7">
        <v>0</v>
      </c>
      <c r="L1471" s="7">
        <v>0</v>
      </c>
      <c r="M1471" s="7">
        <v>0</v>
      </c>
      <c r="N1471" s="7">
        <v>0</v>
      </c>
      <c r="O1471" s="7">
        <v>0</v>
      </c>
      <c r="P1471" s="7">
        <f>SUM(dane3[[#This Row],[RoomService]:[VRDeck]])</f>
        <v>0</v>
      </c>
      <c r="Q1471" t="s">
        <v>4001</v>
      </c>
      <c r="R1471" t="b">
        <v>0</v>
      </c>
    </row>
    <row r="1472" spans="1:18" x14ac:dyDescent="0.3">
      <c r="A1472" t="s">
        <v>4002</v>
      </c>
      <c r="B1472">
        <f>MID(dane3[[#This Row],[PassengerId]],1,4)+0</f>
        <v>1555</v>
      </c>
      <c r="C1472" t="s">
        <v>14</v>
      </c>
      <c r="D1472" t="b">
        <v>0</v>
      </c>
      <c r="E1472" t="s">
        <v>4003</v>
      </c>
      <c r="F1472" t="str">
        <f>MID($E1472,1,1)</f>
        <v>A</v>
      </c>
      <c r="G1472" t="str">
        <f>IFERROR(MID($E1472,SEARCH("/",$E1472,SEARCH("/",$E1472)+1)+1,1),"")</f>
        <v>S</v>
      </c>
      <c r="H1472" t="s">
        <v>16</v>
      </c>
      <c r="I1472">
        <v>45</v>
      </c>
      <c r="J1472" t="b">
        <v>0</v>
      </c>
      <c r="K1472" s="7">
        <v>0</v>
      </c>
      <c r="L1472" s="7">
        <v>1389</v>
      </c>
      <c r="M1472" s="7">
        <v>0</v>
      </c>
      <c r="N1472" s="7">
        <v>2987</v>
      </c>
      <c r="O1472" s="7">
        <v>0</v>
      </c>
      <c r="P1472" s="7">
        <f>SUM(dane3[[#This Row],[RoomService]:[VRDeck]])</f>
        <v>4376</v>
      </c>
      <c r="Q1472" t="s">
        <v>4004</v>
      </c>
      <c r="R1472" t="b">
        <v>0</v>
      </c>
    </row>
    <row r="1473" spans="1:18" x14ac:dyDescent="0.3">
      <c r="A1473" t="s">
        <v>4005</v>
      </c>
      <c r="B1473">
        <f>MID(dane3[[#This Row],[PassengerId]],1,4)+0</f>
        <v>1558</v>
      </c>
      <c r="C1473" t="s">
        <v>19</v>
      </c>
      <c r="D1473" t="b">
        <v>0</v>
      </c>
      <c r="E1473" t="s">
        <v>4006</v>
      </c>
      <c r="F1473" t="str">
        <f>MID($E1473,1,1)</f>
        <v>G</v>
      </c>
      <c r="G1473" t="str">
        <f>IFERROR(MID($E1473,SEARCH("/",$E1473,SEARCH("/",$E1473)+1)+1,1),"")</f>
        <v>P</v>
      </c>
      <c r="H1473" t="s">
        <v>16</v>
      </c>
      <c r="I1473">
        <v>62</v>
      </c>
      <c r="J1473" t="b">
        <v>0</v>
      </c>
      <c r="K1473" s="7">
        <v>877</v>
      </c>
      <c r="L1473" s="7">
        <v>15</v>
      </c>
      <c r="M1473" s="7">
        <v>0</v>
      </c>
      <c r="N1473" s="7">
        <v>0</v>
      </c>
      <c r="O1473" s="7">
        <v>1</v>
      </c>
      <c r="P1473" s="7">
        <f>SUM(dane3[[#This Row],[RoomService]:[VRDeck]])</f>
        <v>893</v>
      </c>
      <c r="Q1473" t="s">
        <v>4007</v>
      </c>
      <c r="R1473" t="b">
        <v>0</v>
      </c>
    </row>
    <row r="1474" spans="1:18" x14ac:dyDescent="0.3">
      <c r="A1474" t="s">
        <v>4008</v>
      </c>
      <c r="B1474">
        <f>MID(dane3[[#This Row],[PassengerId]],1,4)+0</f>
        <v>1560</v>
      </c>
      <c r="C1474" t="s">
        <v>19</v>
      </c>
      <c r="D1474" t="b">
        <v>0</v>
      </c>
      <c r="E1474" t="s">
        <v>4009</v>
      </c>
      <c r="F1474" t="str">
        <f>MID($E1474,1,1)</f>
        <v>G</v>
      </c>
      <c r="G1474" t="str">
        <f>IFERROR(MID($E1474,SEARCH("/",$E1474,SEARCH("/",$E1474)+1)+1,1),"")</f>
        <v>S</v>
      </c>
      <c r="H1474" t="s">
        <v>16</v>
      </c>
      <c r="I1474">
        <v>38</v>
      </c>
      <c r="J1474" t="b">
        <v>0</v>
      </c>
      <c r="K1474" s="7">
        <v>0</v>
      </c>
      <c r="L1474" s="7">
        <v>1</v>
      </c>
      <c r="M1474" s="7">
        <v>45</v>
      </c>
      <c r="N1474" s="7">
        <v>0</v>
      </c>
      <c r="O1474" s="7">
        <v>837</v>
      </c>
      <c r="P1474" s="7">
        <f>SUM(dane3[[#This Row],[RoomService]:[VRDeck]])</f>
        <v>883</v>
      </c>
      <c r="Q1474" t="s">
        <v>4010</v>
      </c>
      <c r="R1474" t="b">
        <v>0</v>
      </c>
    </row>
    <row r="1475" spans="1:18" x14ac:dyDescent="0.3">
      <c r="A1475" t="s">
        <v>4011</v>
      </c>
      <c r="B1475">
        <f>MID(dane3[[#This Row],[PassengerId]],1,4)+0</f>
        <v>1561</v>
      </c>
      <c r="C1475" t="s">
        <v>19</v>
      </c>
      <c r="D1475" t="b">
        <v>0</v>
      </c>
      <c r="E1475" t="s">
        <v>4012</v>
      </c>
      <c r="F1475" t="str">
        <f>MID($E1475,1,1)</f>
        <v>F</v>
      </c>
      <c r="G1475" t="str">
        <f>IFERROR(MID($E1475,SEARCH("/",$E1475,SEARCH("/",$E1475)+1)+1,1),"")</f>
        <v>P</v>
      </c>
      <c r="H1475" t="s">
        <v>46</v>
      </c>
      <c r="I1475">
        <v>24</v>
      </c>
      <c r="J1475" t="b">
        <v>0</v>
      </c>
      <c r="K1475" s="7">
        <v>1030</v>
      </c>
      <c r="L1475" s="7">
        <v>0</v>
      </c>
      <c r="M1475" s="7">
        <v>0</v>
      </c>
      <c r="N1475" s="7">
        <v>0</v>
      </c>
      <c r="O1475" s="7">
        <v>1122</v>
      </c>
      <c r="P1475" s="7">
        <f>SUM(dane3[[#This Row],[RoomService]:[VRDeck]])</f>
        <v>2152</v>
      </c>
      <c r="Q1475" t="s">
        <v>4013</v>
      </c>
      <c r="R1475" t="b">
        <v>0</v>
      </c>
    </row>
    <row r="1476" spans="1:18" x14ac:dyDescent="0.3">
      <c r="A1476" t="s">
        <v>4014</v>
      </c>
      <c r="B1476">
        <f>MID(dane3[[#This Row],[PassengerId]],1,4)+0</f>
        <v>1562</v>
      </c>
      <c r="C1476" t="s">
        <v>19</v>
      </c>
      <c r="D1476" t="b">
        <v>0</v>
      </c>
      <c r="E1476" t="s">
        <v>4015</v>
      </c>
      <c r="F1476" t="str">
        <f>MID($E1476,1,1)</f>
        <v>F</v>
      </c>
      <c r="G1476" t="str">
        <f>IFERROR(MID($E1476,SEARCH("/",$E1476,SEARCH("/",$E1476)+1)+1,1),"")</f>
        <v>P</v>
      </c>
      <c r="H1476" t="s">
        <v>16</v>
      </c>
      <c r="I1476">
        <v>18</v>
      </c>
      <c r="J1476" t="b">
        <v>0</v>
      </c>
      <c r="K1476" s="7">
        <v>341</v>
      </c>
      <c r="L1476" s="7">
        <v>0</v>
      </c>
      <c r="M1476" s="7">
        <v>332</v>
      </c>
      <c r="N1476" s="7">
        <v>102</v>
      </c>
      <c r="O1476" s="7">
        <v>0</v>
      </c>
      <c r="P1476" s="7">
        <f>SUM(dane3[[#This Row],[RoomService]:[VRDeck]])</f>
        <v>775</v>
      </c>
      <c r="Q1476" t="s">
        <v>4016</v>
      </c>
      <c r="R1476" t="b">
        <v>0</v>
      </c>
    </row>
    <row r="1477" spans="1:18" x14ac:dyDescent="0.3">
      <c r="A1477" t="s">
        <v>357</v>
      </c>
      <c r="B1477">
        <f>MID(dane3[[#This Row],[PassengerId]],1,4)+0</f>
        <v>133</v>
      </c>
      <c r="C1477" t="s">
        <v>53</v>
      </c>
      <c r="D1477" t="b">
        <v>0</v>
      </c>
      <c r="E1477" t="s">
        <v>358</v>
      </c>
      <c r="F1477" t="str">
        <f>MID($E1477,1,1)</f>
        <v>D</v>
      </c>
      <c r="G1477" t="str">
        <f>IFERROR(MID($E1477,SEARCH("/",$E1477,SEARCH("/",$E1477)+1)+1,1),"")</f>
        <v>S</v>
      </c>
      <c r="H1477" t="s">
        <v>16</v>
      </c>
      <c r="I1477">
        <v>36</v>
      </c>
      <c r="J1477" t="b">
        <v>0</v>
      </c>
      <c r="K1477" s="7">
        <v>2738</v>
      </c>
      <c r="L1477" s="7">
        <v>0</v>
      </c>
      <c r="M1477" s="7">
        <v>0</v>
      </c>
      <c r="N1477" s="7">
        <v>0</v>
      </c>
      <c r="O1477" s="7">
        <v>0</v>
      </c>
      <c r="P1477" s="7">
        <f>SUM(dane3[[#This Row],[RoomService]:[VRDeck]])</f>
        <v>2738</v>
      </c>
      <c r="Q1477" t="s">
        <v>359</v>
      </c>
      <c r="R1477" t="b">
        <v>0</v>
      </c>
    </row>
    <row r="1478" spans="1:18" x14ac:dyDescent="0.3">
      <c r="A1478" t="s">
        <v>4020</v>
      </c>
      <c r="B1478">
        <f>MID(dane3[[#This Row],[PassengerId]],1,4)+0</f>
        <v>1565</v>
      </c>
      <c r="C1478" t="s">
        <v>19</v>
      </c>
      <c r="D1478" t="b">
        <v>0</v>
      </c>
      <c r="E1478" t="s">
        <v>4021</v>
      </c>
      <c r="F1478" t="str">
        <f>MID($E1478,1,1)</f>
        <v>F</v>
      </c>
      <c r="G1478" t="str">
        <f>IFERROR(MID($E1478,SEARCH("/",$E1478,SEARCH("/",$E1478)+1)+1,1),"")</f>
        <v>S</v>
      </c>
      <c r="H1478" t="s">
        <v>32</v>
      </c>
      <c r="I1478">
        <v>16</v>
      </c>
      <c r="J1478" t="b">
        <v>0</v>
      </c>
      <c r="K1478" s="7">
        <v>0</v>
      </c>
      <c r="L1478" s="7">
        <v>1519</v>
      </c>
      <c r="M1478" s="7">
        <v>0</v>
      </c>
      <c r="N1478" s="7">
        <v>0</v>
      </c>
      <c r="O1478" s="7">
        <v>766</v>
      </c>
      <c r="P1478" s="7">
        <f>SUM(dane3[[#This Row],[RoomService]:[VRDeck]])</f>
        <v>2285</v>
      </c>
      <c r="Q1478" t="s">
        <v>4022</v>
      </c>
      <c r="R1478" t="b">
        <v>0</v>
      </c>
    </row>
    <row r="1479" spans="1:18" x14ac:dyDescent="0.3">
      <c r="A1479" t="s">
        <v>4023</v>
      </c>
      <c r="B1479">
        <f>MID(dane3[[#This Row],[PassengerId]],1,4)+0</f>
        <v>1567</v>
      </c>
      <c r="C1479" t="s">
        <v>14</v>
      </c>
      <c r="D1479" t="b">
        <v>1</v>
      </c>
      <c r="E1479" t="s">
        <v>4024</v>
      </c>
      <c r="F1479" t="str">
        <f>MID($E1479,1,1)</f>
        <v>B</v>
      </c>
      <c r="G1479" t="str">
        <f>IFERROR(MID($E1479,SEARCH("/",$E1479,SEARCH("/",$E1479)+1)+1,1),"")</f>
        <v>P</v>
      </c>
      <c r="H1479" t="s">
        <v>16</v>
      </c>
      <c r="I1479">
        <v>37</v>
      </c>
      <c r="J1479" t="b">
        <v>0</v>
      </c>
      <c r="K1479" s="7">
        <v>0</v>
      </c>
      <c r="L1479" s="7">
        <v>0</v>
      </c>
      <c r="M1479" s="7">
        <v>0</v>
      </c>
      <c r="N1479" s="7">
        <v>0</v>
      </c>
      <c r="O1479" s="7">
        <v>0</v>
      </c>
      <c r="P1479" s="7">
        <f>SUM(dane3[[#This Row],[RoomService]:[VRDeck]])</f>
        <v>0</v>
      </c>
      <c r="Q1479" t="s">
        <v>4025</v>
      </c>
      <c r="R1479" t="b">
        <v>1</v>
      </c>
    </row>
    <row r="1480" spans="1:18" x14ac:dyDescent="0.3">
      <c r="A1480" t="s">
        <v>4026</v>
      </c>
      <c r="B1480">
        <f>MID(dane3[[#This Row],[PassengerId]],1,4)+0</f>
        <v>1568</v>
      </c>
      <c r="C1480" t="s">
        <v>19</v>
      </c>
      <c r="D1480" t="b">
        <v>0</v>
      </c>
      <c r="E1480" t="s">
        <v>39</v>
      </c>
      <c r="F1480" t="s">
        <v>23764</v>
      </c>
      <c r="G1480" t="str">
        <f>IFERROR(MID($E1480,SEARCH("/",$E1480,SEARCH("/",$E1480)+1)+1,1),"")</f>
        <v/>
      </c>
      <c r="H1480" t="s">
        <v>16</v>
      </c>
      <c r="I1480">
        <v>22</v>
      </c>
      <c r="J1480" t="b">
        <v>0</v>
      </c>
      <c r="K1480" s="7">
        <v>1018</v>
      </c>
      <c r="L1480" s="7">
        <v>100</v>
      </c>
      <c r="M1480" s="7">
        <v>0</v>
      </c>
      <c r="N1480" s="7">
        <v>9</v>
      </c>
      <c r="O1480" s="7">
        <v>0</v>
      </c>
      <c r="P1480" s="7">
        <f>SUM(dane3[[#This Row],[RoomService]:[VRDeck]])</f>
        <v>1127</v>
      </c>
      <c r="Q1480" t="s">
        <v>4027</v>
      </c>
      <c r="R1480" t="b">
        <v>0</v>
      </c>
    </row>
    <row r="1481" spans="1:18" x14ac:dyDescent="0.3">
      <c r="A1481" t="s">
        <v>4028</v>
      </c>
      <c r="B1481">
        <f>MID(dane3[[#This Row],[PassengerId]],1,4)+0</f>
        <v>1568</v>
      </c>
      <c r="C1481" t="s">
        <v>19</v>
      </c>
      <c r="D1481" t="b">
        <v>1</v>
      </c>
      <c r="E1481" t="s">
        <v>4029</v>
      </c>
      <c r="F1481" t="str">
        <f>MID($E1481,1,1)</f>
        <v>G</v>
      </c>
      <c r="G1481" t="str">
        <f>IFERROR(MID($E1481,SEARCH("/",$E1481,SEARCH("/",$E1481)+1)+1,1),"")</f>
        <v>P</v>
      </c>
      <c r="H1481" t="s">
        <v>32</v>
      </c>
      <c r="I1481">
        <v>18</v>
      </c>
      <c r="J1481" t="b">
        <v>0</v>
      </c>
      <c r="K1481" s="7">
        <v>0</v>
      </c>
      <c r="L1481" s="7">
        <v>0</v>
      </c>
      <c r="M1481" s="7">
        <v>0</v>
      </c>
      <c r="N1481" s="7">
        <v>0</v>
      </c>
      <c r="O1481" s="7">
        <v>0</v>
      </c>
      <c r="P1481" s="7">
        <f>SUM(dane3[[#This Row],[RoomService]:[VRDeck]])</f>
        <v>0</v>
      </c>
      <c r="Q1481" t="s">
        <v>4030</v>
      </c>
      <c r="R1481" t="b">
        <v>1</v>
      </c>
    </row>
    <row r="1482" spans="1:18" x14ac:dyDescent="0.3">
      <c r="A1482" t="s">
        <v>380</v>
      </c>
      <c r="B1482">
        <f>MID(dane3[[#This Row],[PassengerId]],1,4)+0</f>
        <v>141</v>
      </c>
      <c r="C1482" t="s">
        <v>53</v>
      </c>
      <c r="D1482" t="b">
        <v>0</v>
      </c>
      <c r="E1482" t="s">
        <v>381</v>
      </c>
      <c r="F1482" t="str">
        <f>MID($E1482,1,1)</f>
        <v>F</v>
      </c>
      <c r="G1482" t="str">
        <f>IFERROR(MID($E1482,SEARCH("/",$E1482,SEARCH("/",$E1482)+1)+1,1),"")</f>
        <v>P</v>
      </c>
      <c r="H1482" t="s">
        <v>16</v>
      </c>
      <c r="I1482">
        <v>31</v>
      </c>
      <c r="J1482" t="b">
        <v>0</v>
      </c>
      <c r="K1482" s="7">
        <v>0</v>
      </c>
      <c r="L1482" s="7">
        <v>0</v>
      </c>
      <c r="M1482" s="7">
        <v>97</v>
      </c>
      <c r="N1482" s="7">
        <v>0</v>
      </c>
      <c r="O1482" s="7">
        <v>0</v>
      </c>
      <c r="P1482" s="7">
        <f>SUM(dane3[[#This Row],[RoomService]:[VRDeck]])</f>
        <v>97</v>
      </c>
      <c r="Q1482" t="s">
        <v>382</v>
      </c>
      <c r="R1482" t="b">
        <v>0</v>
      </c>
    </row>
    <row r="1483" spans="1:18" x14ac:dyDescent="0.3">
      <c r="A1483" t="s">
        <v>4034</v>
      </c>
      <c r="B1483">
        <f>MID(dane3[[#This Row],[PassengerId]],1,4)+0</f>
        <v>1572</v>
      </c>
      <c r="C1483" t="s">
        <v>19</v>
      </c>
      <c r="D1483" t="b">
        <v>0</v>
      </c>
      <c r="E1483" t="s">
        <v>4035</v>
      </c>
      <c r="F1483" t="str">
        <f>MID($E1483,1,1)</f>
        <v>G</v>
      </c>
      <c r="G1483" t="str">
        <f>IFERROR(MID($E1483,SEARCH("/",$E1483,SEARCH("/",$E1483)+1)+1,1),"")</f>
        <v>P</v>
      </c>
      <c r="H1483" t="s">
        <v>16</v>
      </c>
      <c r="I1483">
        <v>26</v>
      </c>
      <c r="J1483" t="b">
        <v>0</v>
      </c>
      <c r="K1483" s="7">
        <v>758</v>
      </c>
      <c r="L1483" s="7">
        <v>17</v>
      </c>
      <c r="M1483" s="7">
        <v>11</v>
      </c>
      <c r="N1483" s="7">
        <v>0</v>
      </c>
      <c r="O1483" s="7">
        <v>0</v>
      </c>
      <c r="P1483" s="7">
        <f>SUM(dane3[[#This Row],[RoomService]:[VRDeck]])</f>
        <v>786</v>
      </c>
      <c r="Q1483" t="s">
        <v>4036</v>
      </c>
      <c r="R1483" t="b">
        <v>0</v>
      </c>
    </row>
    <row r="1484" spans="1:18" x14ac:dyDescent="0.3">
      <c r="A1484" t="s">
        <v>4037</v>
      </c>
      <c r="B1484">
        <f>MID(dane3[[#This Row],[PassengerId]],1,4)+0</f>
        <v>1572</v>
      </c>
      <c r="C1484" t="s">
        <v>19</v>
      </c>
      <c r="D1484" t="b">
        <v>0</v>
      </c>
      <c r="E1484" t="s">
        <v>4038</v>
      </c>
      <c r="F1484" t="str">
        <f>MID($E1484,1,1)</f>
        <v>F</v>
      </c>
      <c r="G1484" t="str">
        <f>IFERROR(MID($E1484,SEARCH("/",$E1484,SEARCH("/",$E1484)+1)+1,1),"")</f>
        <v>P</v>
      </c>
      <c r="H1484" t="s">
        <v>16</v>
      </c>
      <c r="I1484">
        <v>25</v>
      </c>
      <c r="J1484" t="b">
        <v>0</v>
      </c>
      <c r="K1484" s="7">
        <v>4</v>
      </c>
      <c r="L1484" s="7">
        <v>0</v>
      </c>
      <c r="M1484" s="7">
        <v>146</v>
      </c>
      <c r="N1484" s="7">
        <v>723</v>
      </c>
      <c r="O1484" s="7">
        <v>0</v>
      </c>
      <c r="P1484" s="7">
        <f>SUM(dane3[[#This Row],[RoomService]:[VRDeck]])</f>
        <v>873</v>
      </c>
      <c r="Q1484" t="s">
        <v>4039</v>
      </c>
      <c r="R1484" t="b">
        <v>0</v>
      </c>
    </row>
    <row r="1485" spans="1:18" x14ac:dyDescent="0.3">
      <c r="A1485" t="s">
        <v>392</v>
      </c>
      <c r="B1485">
        <f>MID(dane3[[#This Row],[PassengerId]],1,4)+0</f>
        <v>148</v>
      </c>
      <c r="C1485" t="s">
        <v>53</v>
      </c>
      <c r="D1485" t="b">
        <v>0</v>
      </c>
      <c r="E1485" t="s">
        <v>393</v>
      </c>
      <c r="F1485" t="str">
        <f>MID($E1485,1,1)</f>
        <v>F</v>
      </c>
      <c r="G1485" t="str">
        <f>IFERROR(MID($E1485,SEARCH("/",$E1485,SEARCH("/",$E1485)+1)+1,1),"")</f>
        <v>P</v>
      </c>
      <c r="H1485" t="s">
        <v>16</v>
      </c>
      <c r="I1485">
        <v>42</v>
      </c>
      <c r="J1485" t="b">
        <v>0</v>
      </c>
      <c r="K1485" s="7">
        <v>1072</v>
      </c>
      <c r="L1485" s="7">
        <v>0</v>
      </c>
      <c r="M1485" s="7">
        <v>10</v>
      </c>
      <c r="N1485" s="7">
        <v>0</v>
      </c>
      <c r="O1485" s="7">
        <v>76</v>
      </c>
      <c r="P1485" s="7">
        <f>SUM(dane3[[#This Row],[RoomService]:[VRDeck]])</f>
        <v>1158</v>
      </c>
      <c r="Q1485" t="s">
        <v>394</v>
      </c>
      <c r="R1485" t="b">
        <v>0</v>
      </c>
    </row>
    <row r="1486" spans="1:18" x14ac:dyDescent="0.3">
      <c r="A1486" t="s">
        <v>417</v>
      </c>
      <c r="B1486">
        <f>MID(dane3[[#This Row],[PassengerId]],1,4)+0</f>
        <v>165</v>
      </c>
      <c r="C1486" t="s">
        <v>53</v>
      </c>
      <c r="D1486" t="b">
        <v>1</v>
      </c>
      <c r="E1486" t="s">
        <v>418</v>
      </c>
      <c r="F1486" t="str">
        <f>MID($E1486,1,1)</f>
        <v>F</v>
      </c>
      <c r="G1486" t="str">
        <f>IFERROR(MID($E1486,SEARCH("/",$E1486,SEARCH("/",$E1486)+1)+1,1),"")</f>
        <v>P</v>
      </c>
      <c r="H1486" t="s">
        <v>16</v>
      </c>
      <c r="I1486">
        <v>35</v>
      </c>
      <c r="J1486" t="b">
        <v>0</v>
      </c>
      <c r="K1486" s="7">
        <v>0</v>
      </c>
      <c r="L1486" s="7">
        <v>0</v>
      </c>
      <c r="M1486" s="7">
        <v>0</v>
      </c>
      <c r="N1486" s="7">
        <v>0</v>
      </c>
      <c r="O1486" s="7">
        <v>0</v>
      </c>
      <c r="P1486" s="7">
        <f>SUM(dane3[[#This Row],[RoomService]:[VRDeck]])</f>
        <v>0</v>
      </c>
      <c r="Q1486" t="s">
        <v>419</v>
      </c>
      <c r="R1486" t="b">
        <v>1</v>
      </c>
    </row>
    <row r="1487" spans="1:18" x14ac:dyDescent="0.3">
      <c r="A1487" t="s">
        <v>17280</v>
      </c>
      <c r="B1487">
        <f>MID(dane3[[#This Row],[PassengerId]],1,4)+0</f>
        <v>6697</v>
      </c>
      <c r="C1487" t="s">
        <v>19</v>
      </c>
      <c r="D1487" t="b">
        <v>0</v>
      </c>
      <c r="E1487" t="s">
        <v>17281</v>
      </c>
      <c r="F1487" t="str">
        <f>MID($E1487,1,1)</f>
        <v>G</v>
      </c>
      <c r="G1487" t="str">
        <f>IFERROR(MID($E1487,SEARCH("/",$E1487,SEARCH("/",$E1487)+1)+1,1),"")</f>
        <v>P</v>
      </c>
      <c r="H1487" t="s">
        <v>46</v>
      </c>
      <c r="I1487">
        <v>20</v>
      </c>
      <c r="J1487" t="b">
        <v>0</v>
      </c>
      <c r="K1487" s="7">
        <v>0</v>
      </c>
      <c r="L1487" s="7">
        <v>1</v>
      </c>
      <c r="M1487" s="7">
        <v>34</v>
      </c>
      <c r="N1487" s="7">
        <v>0</v>
      </c>
      <c r="O1487" s="7">
        <v>774</v>
      </c>
      <c r="P1487" s="7">
        <f>SUM(dane3[[#This Row],[RoomService]:[VRDeck]])</f>
        <v>809</v>
      </c>
      <c r="Q1487" t="s">
        <v>17282</v>
      </c>
      <c r="R1487" t="b">
        <v>0</v>
      </c>
    </row>
    <row r="1488" spans="1:18" x14ac:dyDescent="0.3">
      <c r="A1488" t="s">
        <v>4049</v>
      </c>
      <c r="B1488">
        <f>MID(dane3[[#This Row],[PassengerId]],1,4)+0</f>
        <v>1578</v>
      </c>
      <c r="C1488" t="s">
        <v>19</v>
      </c>
      <c r="D1488" t="b">
        <v>0</v>
      </c>
      <c r="E1488" t="s">
        <v>4050</v>
      </c>
      <c r="F1488" t="str">
        <f>MID($E1488,1,1)</f>
        <v>E</v>
      </c>
      <c r="G1488" t="str">
        <f>IFERROR(MID($E1488,SEARCH("/",$E1488,SEARCH("/",$E1488)+1)+1,1),"")</f>
        <v>P</v>
      </c>
      <c r="H1488" t="s">
        <v>16</v>
      </c>
      <c r="I1488">
        <v>22</v>
      </c>
      <c r="J1488" t="b">
        <v>0</v>
      </c>
      <c r="K1488" s="7">
        <v>0</v>
      </c>
      <c r="L1488" s="7">
        <v>24</v>
      </c>
      <c r="M1488" s="7">
        <v>0</v>
      </c>
      <c r="N1488" s="7">
        <v>176</v>
      </c>
      <c r="O1488" s="7">
        <v>783</v>
      </c>
      <c r="P1488" s="7">
        <f>SUM(dane3[[#This Row],[RoomService]:[VRDeck]])</f>
        <v>983</v>
      </c>
      <c r="Q1488" t="s">
        <v>4051</v>
      </c>
      <c r="R1488" t="b">
        <v>0</v>
      </c>
    </row>
    <row r="1489" spans="1:18" x14ac:dyDescent="0.3">
      <c r="A1489" t="s">
        <v>4052</v>
      </c>
      <c r="B1489">
        <f>MID(dane3[[#This Row],[PassengerId]],1,4)+0</f>
        <v>1579</v>
      </c>
      <c r="C1489" t="s">
        <v>19</v>
      </c>
      <c r="D1489" t="b">
        <v>0</v>
      </c>
      <c r="E1489" t="s">
        <v>4053</v>
      </c>
      <c r="F1489" t="str">
        <f>MID($E1489,1,1)</f>
        <v>F</v>
      </c>
      <c r="G1489" t="str">
        <f>IFERROR(MID($E1489,SEARCH("/",$E1489,SEARCH("/",$E1489)+1)+1,1),"")</f>
        <v>P</v>
      </c>
      <c r="H1489" t="s">
        <v>46</v>
      </c>
      <c r="I1489">
        <v>26</v>
      </c>
      <c r="J1489" t="b">
        <v>0</v>
      </c>
      <c r="K1489" s="7">
        <v>333</v>
      </c>
      <c r="L1489" s="7">
        <v>1819</v>
      </c>
      <c r="M1489" s="7">
        <v>0</v>
      </c>
      <c r="N1489" s="7">
        <v>1</v>
      </c>
      <c r="O1489" s="7">
        <v>0</v>
      </c>
      <c r="P1489" s="7">
        <f>SUM(dane3[[#This Row],[RoomService]:[VRDeck]])</f>
        <v>2153</v>
      </c>
      <c r="Q1489" t="s">
        <v>4054</v>
      </c>
      <c r="R1489" t="b">
        <v>1</v>
      </c>
    </row>
    <row r="1490" spans="1:18" x14ac:dyDescent="0.3">
      <c r="A1490" t="s">
        <v>4055</v>
      </c>
      <c r="B1490">
        <f>MID(dane3[[#This Row],[PassengerId]],1,4)+0</f>
        <v>1580</v>
      </c>
      <c r="C1490" t="s">
        <v>19</v>
      </c>
      <c r="D1490" t="b">
        <v>0</v>
      </c>
      <c r="E1490" t="s">
        <v>4056</v>
      </c>
      <c r="F1490" t="str">
        <f>MID($E1490,1,1)</f>
        <v>G</v>
      </c>
      <c r="G1490" t="str">
        <f>IFERROR(MID($E1490,SEARCH("/",$E1490,SEARCH("/",$E1490)+1)+1,1),"")</f>
        <v>S</v>
      </c>
      <c r="H1490" t="s">
        <v>16</v>
      </c>
      <c r="I1490">
        <v>13</v>
      </c>
      <c r="J1490" t="b">
        <v>0</v>
      </c>
      <c r="K1490" s="7">
        <v>0</v>
      </c>
      <c r="L1490" s="7">
        <v>0</v>
      </c>
      <c r="M1490" s="7">
        <v>8</v>
      </c>
      <c r="N1490" s="7">
        <v>0</v>
      </c>
      <c r="O1490" s="7">
        <v>714</v>
      </c>
      <c r="P1490" s="7">
        <f>SUM(dane3[[#This Row],[RoomService]:[VRDeck]])</f>
        <v>722</v>
      </c>
      <c r="Q1490" t="s">
        <v>4057</v>
      </c>
      <c r="R1490" t="b">
        <v>0</v>
      </c>
    </row>
    <row r="1491" spans="1:18" x14ac:dyDescent="0.3">
      <c r="A1491" t="s">
        <v>4058</v>
      </c>
      <c r="B1491">
        <f>MID(dane3[[#This Row],[PassengerId]],1,4)+0</f>
        <v>1580</v>
      </c>
      <c r="C1491" t="s">
        <v>19</v>
      </c>
      <c r="D1491" t="b">
        <v>0</v>
      </c>
      <c r="E1491" t="s">
        <v>4056</v>
      </c>
      <c r="F1491" t="str">
        <f>MID($E1491,1,1)</f>
        <v>G</v>
      </c>
      <c r="G1491" t="str">
        <f>IFERROR(MID($E1491,SEARCH("/",$E1491,SEARCH("/",$E1491)+1)+1,1),"")</f>
        <v>S</v>
      </c>
      <c r="H1491" t="s">
        <v>16</v>
      </c>
      <c r="I1491">
        <v>18</v>
      </c>
      <c r="J1491" t="b">
        <v>0</v>
      </c>
      <c r="K1491" s="7">
        <v>428</v>
      </c>
      <c r="L1491" s="7">
        <v>0</v>
      </c>
      <c r="M1491" s="7">
        <v>36</v>
      </c>
      <c r="N1491" s="7">
        <v>0</v>
      </c>
      <c r="O1491" s="7">
        <v>424</v>
      </c>
      <c r="P1491" s="7">
        <f>SUM(dane3[[#This Row],[RoomService]:[VRDeck]])</f>
        <v>888</v>
      </c>
      <c r="Q1491" t="s">
        <v>4059</v>
      </c>
      <c r="R1491" t="b">
        <v>0</v>
      </c>
    </row>
    <row r="1492" spans="1:18" x14ac:dyDescent="0.3">
      <c r="A1492" t="s">
        <v>420</v>
      </c>
      <c r="B1492">
        <f>MID(dane3[[#This Row],[PassengerId]],1,4)+0</f>
        <v>167</v>
      </c>
      <c r="C1492" t="s">
        <v>53</v>
      </c>
      <c r="D1492" t="b">
        <v>1</v>
      </c>
      <c r="E1492" t="s">
        <v>421</v>
      </c>
      <c r="F1492" t="str">
        <f>MID($E1492,1,1)</f>
        <v>F</v>
      </c>
      <c r="G1492" t="str">
        <f>IFERROR(MID($E1492,SEARCH("/",$E1492,SEARCH("/",$E1492)+1)+1,1),"")</f>
        <v>S</v>
      </c>
      <c r="H1492" t="s">
        <v>16</v>
      </c>
      <c r="I1492">
        <v>13</v>
      </c>
      <c r="J1492" t="b">
        <v>0</v>
      </c>
      <c r="K1492" s="7">
        <v>0</v>
      </c>
      <c r="L1492" s="7">
        <v>0</v>
      </c>
      <c r="M1492" s="7">
        <v>0</v>
      </c>
      <c r="N1492" s="7">
        <v>0</v>
      </c>
      <c r="O1492" s="7">
        <v>0</v>
      </c>
      <c r="P1492" s="7">
        <f>SUM(dane3[[#This Row],[RoomService]:[VRDeck]])</f>
        <v>0</v>
      </c>
      <c r="Q1492" t="s">
        <v>422</v>
      </c>
      <c r="R1492" t="b">
        <v>1</v>
      </c>
    </row>
    <row r="1493" spans="1:18" x14ac:dyDescent="0.3">
      <c r="A1493" t="s">
        <v>423</v>
      </c>
      <c r="B1493">
        <f>MID(dane3[[#This Row],[PassengerId]],1,4)+0</f>
        <v>167</v>
      </c>
      <c r="C1493" t="s">
        <v>53</v>
      </c>
      <c r="D1493" t="b">
        <v>0</v>
      </c>
      <c r="E1493" t="s">
        <v>421</v>
      </c>
      <c r="F1493" t="str">
        <f>MID($E1493,1,1)</f>
        <v>F</v>
      </c>
      <c r="G1493" t="str">
        <f>IFERROR(MID($E1493,SEARCH("/",$E1493,SEARCH("/",$E1493)+1)+1,1),"")</f>
        <v>S</v>
      </c>
      <c r="H1493" t="s">
        <v>16</v>
      </c>
      <c r="I1493">
        <v>27</v>
      </c>
      <c r="J1493" t="b">
        <v>0</v>
      </c>
      <c r="K1493" s="7">
        <v>1365</v>
      </c>
      <c r="L1493" s="7">
        <v>0</v>
      </c>
      <c r="M1493" s="7">
        <v>48</v>
      </c>
      <c r="N1493" s="7">
        <v>22</v>
      </c>
      <c r="O1493" s="7">
        <v>137</v>
      </c>
      <c r="P1493" s="7">
        <f>SUM(dane3[[#This Row],[RoomService]:[VRDeck]])</f>
        <v>1572</v>
      </c>
      <c r="Q1493" t="s">
        <v>424</v>
      </c>
      <c r="R1493" t="b">
        <v>0</v>
      </c>
    </row>
    <row r="1494" spans="1:18" x14ac:dyDescent="0.3">
      <c r="A1494" t="s">
        <v>4065</v>
      </c>
      <c r="B1494">
        <f>MID(dane3[[#This Row],[PassengerId]],1,4)+0</f>
        <v>1584</v>
      </c>
      <c r="C1494" t="s">
        <v>19</v>
      </c>
      <c r="D1494" t="b">
        <v>0</v>
      </c>
      <c r="E1494" t="s">
        <v>4066</v>
      </c>
      <c r="F1494" t="str">
        <f>MID($E1494,1,1)</f>
        <v>F</v>
      </c>
      <c r="G1494" t="str">
        <f>IFERROR(MID($E1494,SEARCH("/",$E1494,SEARCH("/",$E1494)+1)+1,1),"")</f>
        <v>P</v>
      </c>
      <c r="H1494" t="s">
        <v>16</v>
      </c>
      <c r="I1494">
        <v>57</v>
      </c>
      <c r="J1494" t="b">
        <v>0</v>
      </c>
      <c r="K1494" s="7">
        <v>433</v>
      </c>
      <c r="L1494" s="7">
        <v>0</v>
      </c>
      <c r="M1494" s="7">
        <v>0</v>
      </c>
      <c r="N1494" s="7">
        <v>371</v>
      </c>
      <c r="O1494" s="7">
        <v>0</v>
      </c>
      <c r="P1494" s="7">
        <f>SUM(dane3[[#This Row],[RoomService]:[VRDeck]])</f>
        <v>804</v>
      </c>
      <c r="Q1494" t="s">
        <v>4067</v>
      </c>
      <c r="R1494" t="b">
        <v>0</v>
      </c>
    </row>
    <row r="1495" spans="1:18" x14ac:dyDescent="0.3">
      <c r="A1495" t="s">
        <v>4068</v>
      </c>
      <c r="B1495">
        <f>MID(dane3[[#This Row],[PassengerId]],1,4)+0</f>
        <v>1584</v>
      </c>
      <c r="C1495" t="s">
        <v>19</v>
      </c>
      <c r="D1495" t="b">
        <v>1</v>
      </c>
      <c r="E1495" t="s">
        <v>4069</v>
      </c>
      <c r="F1495" t="str">
        <f>MID($E1495,1,1)</f>
        <v>G</v>
      </c>
      <c r="G1495" t="str">
        <f>IFERROR(MID($E1495,SEARCH("/",$E1495,SEARCH("/",$E1495)+1)+1,1),"")</f>
        <v>P</v>
      </c>
      <c r="H1495" t="s">
        <v>16</v>
      </c>
      <c r="I1495">
        <v>0</v>
      </c>
      <c r="J1495" t="b">
        <v>0</v>
      </c>
      <c r="K1495" s="7">
        <v>0</v>
      </c>
      <c r="L1495" s="7">
        <v>0</v>
      </c>
      <c r="M1495" s="7">
        <v>0</v>
      </c>
      <c r="N1495" s="7">
        <v>0</v>
      </c>
      <c r="O1495" s="7">
        <v>0</v>
      </c>
      <c r="P1495" s="7">
        <f>SUM(dane3[[#This Row],[RoomService]:[VRDeck]])</f>
        <v>0</v>
      </c>
      <c r="Q1495" t="s">
        <v>4070</v>
      </c>
      <c r="R1495" t="b">
        <v>0</v>
      </c>
    </row>
    <row r="1496" spans="1:18" x14ac:dyDescent="0.3">
      <c r="A1496" t="s">
        <v>4071</v>
      </c>
      <c r="B1496">
        <f>MID(dane3[[#This Row],[PassengerId]],1,4)+0</f>
        <v>1585</v>
      </c>
      <c r="C1496" t="s">
        <v>19</v>
      </c>
      <c r="D1496" t="b">
        <v>1</v>
      </c>
      <c r="E1496" t="s">
        <v>4072</v>
      </c>
      <c r="F1496" t="str">
        <f>MID($E1496,1,1)</f>
        <v>G</v>
      </c>
      <c r="G1496" t="str">
        <f>IFERROR(MID($E1496,SEARCH("/",$E1496,SEARCH("/",$E1496)+1)+1,1),"")</f>
        <v>P</v>
      </c>
      <c r="H1496" t="s">
        <v>16</v>
      </c>
      <c r="I1496">
        <v>18</v>
      </c>
      <c r="J1496" t="b">
        <v>0</v>
      </c>
      <c r="K1496" s="7">
        <v>0</v>
      </c>
      <c r="L1496" s="7">
        <v>0</v>
      </c>
      <c r="M1496" s="7">
        <v>0</v>
      </c>
      <c r="N1496" s="7">
        <v>0</v>
      </c>
      <c r="O1496" s="7">
        <v>0</v>
      </c>
      <c r="P1496" s="7">
        <f>SUM(dane3[[#This Row],[RoomService]:[VRDeck]])</f>
        <v>0</v>
      </c>
      <c r="Q1496" t="s">
        <v>4073</v>
      </c>
      <c r="R1496" t="b">
        <v>1</v>
      </c>
    </row>
    <row r="1497" spans="1:18" x14ac:dyDescent="0.3">
      <c r="A1497" t="s">
        <v>4074</v>
      </c>
      <c r="B1497">
        <f>MID(dane3[[#This Row],[PassengerId]],1,4)+0</f>
        <v>1588</v>
      </c>
      <c r="C1497" t="s">
        <v>14</v>
      </c>
      <c r="D1497" t="b">
        <v>1</v>
      </c>
      <c r="E1497" t="s">
        <v>4075</v>
      </c>
      <c r="F1497" t="str">
        <f>MID($E1497,1,1)</f>
        <v>E</v>
      </c>
      <c r="G1497" t="str">
        <f>IFERROR(MID($E1497,SEARCH("/",$E1497,SEARCH("/",$E1497)+1)+1,1),"")</f>
        <v>P</v>
      </c>
      <c r="H1497" t="s">
        <v>16</v>
      </c>
      <c r="I1497">
        <v>25</v>
      </c>
      <c r="J1497" t="b">
        <v>0</v>
      </c>
      <c r="K1497" s="7">
        <v>0</v>
      </c>
      <c r="L1497" s="7">
        <v>0</v>
      </c>
      <c r="M1497" s="7">
        <v>0</v>
      </c>
      <c r="N1497" s="7">
        <v>0</v>
      </c>
      <c r="O1497" s="7">
        <v>0</v>
      </c>
      <c r="P1497" s="7">
        <f>SUM(dane3[[#This Row],[RoomService]:[VRDeck]])</f>
        <v>0</v>
      </c>
      <c r="Q1497" t="s">
        <v>4076</v>
      </c>
      <c r="R1497" t="b">
        <v>1</v>
      </c>
    </row>
    <row r="1498" spans="1:18" x14ac:dyDescent="0.3">
      <c r="A1498" t="s">
        <v>4077</v>
      </c>
      <c r="B1498">
        <f>MID(dane3[[#This Row],[PassengerId]],1,4)+0</f>
        <v>1588</v>
      </c>
      <c r="C1498" t="s">
        <v>14</v>
      </c>
      <c r="D1498" t="b">
        <v>0</v>
      </c>
      <c r="E1498" t="s">
        <v>4075</v>
      </c>
      <c r="F1498" t="str">
        <f>MID($E1498,1,1)</f>
        <v>E</v>
      </c>
      <c r="G1498" t="str">
        <f>IFERROR(MID($E1498,SEARCH("/",$E1498,SEARCH("/",$E1498)+1)+1,1),"")</f>
        <v>P</v>
      </c>
      <c r="H1498" t="s">
        <v>46</v>
      </c>
      <c r="I1498">
        <v>35</v>
      </c>
      <c r="J1498" t="b">
        <v>0</v>
      </c>
      <c r="K1498" s="7">
        <v>0</v>
      </c>
      <c r="L1498" s="7">
        <v>17394</v>
      </c>
      <c r="M1498" s="7">
        <v>0</v>
      </c>
      <c r="N1498" s="7">
        <v>724</v>
      </c>
      <c r="O1498" s="7">
        <v>0</v>
      </c>
      <c r="P1498" s="7">
        <f>SUM(dane3[[#This Row],[RoomService]:[VRDeck]])</f>
        <v>18118</v>
      </c>
      <c r="Q1498" t="s">
        <v>4078</v>
      </c>
      <c r="R1498" t="b">
        <v>1</v>
      </c>
    </row>
    <row r="1499" spans="1:18" x14ac:dyDescent="0.3">
      <c r="A1499" t="s">
        <v>4079</v>
      </c>
      <c r="B1499">
        <f>MID(dane3[[#This Row],[PassengerId]],1,4)+0</f>
        <v>1590</v>
      </c>
      <c r="C1499" t="s">
        <v>14</v>
      </c>
      <c r="D1499" t="b">
        <v>0</v>
      </c>
      <c r="E1499" t="s">
        <v>4080</v>
      </c>
      <c r="F1499" t="str">
        <f>MID($E1499,1,1)</f>
        <v>D</v>
      </c>
      <c r="G1499" t="str">
        <f>IFERROR(MID($E1499,SEARCH("/",$E1499,SEARCH("/",$E1499)+1)+1,1),"")</f>
        <v>S</v>
      </c>
      <c r="H1499" t="s">
        <v>16</v>
      </c>
      <c r="I1499">
        <v>37</v>
      </c>
      <c r="J1499" t="b">
        <v>0</v>
      </c>
      <c r="K1499" s="7">
        <v>0</v>
      </c>
      <c r="L1499" s="7">
        <v>1336</v>
      </c>
      <c r="M1499" s="7">
        <v>2</v>
      </c>
      <c r="N1499" s="7">
        <v>12</v>
      </c>
      <c r="O1499" s="7">
        <v>7</v>
      </c>
      <c r="P1499" s="7">
        <f>SUM(dane3[[#This Row],[RoomService]:[VRDeck]])</f>
        <v>1357</v>
      </c>
      <c r="Q1499" t="s">
        <v>4081</v>
      </c>
      <c r="R1499" t="b">
        <v>1</v>
      </c>
    </row>
    <row r="1500" spans="1:18" x14ac:dyDescent="0.3">
      <c r="A1500" t="s">
        <v>4082</v>
      </c>
      <c r="B1500">
        <f>MID(dane3[[#This Row],[PassengerId]],1,4)+0</f>
        <v>1590</v>
      </c>
      <c r="C1500" t="s">
        <v>14</v>
      </c>
      <c r="D1500" t="b">
        <v>0</v>
      </c>
      <c r="E1500" t="s">
        <v>4080</v>
      </c>
      <c r="F1500" t="str">
        <f>MID($E1500,1,1)</f>
        <v>D</v>
      </c>
      <c r="G1500" t="str">
        <f>IFERROR(MID($E1500,SEARCH("/",$E1500,SEARCH("/",$E1500)+1)+1,1),"")</f>
        <v>S</v>
      </c>
      <c r="H1500" t="s">
        <v>46</v>
      </c>
      <c r="I1500">
        <v>33</v>
      </c>
      <c r="J1500" t="b">
        <v>0</v>
      </c>
      <c r="K1500" s="7">
        <v>0</v>
      </c>
      <c r="L1500" s="7">
        <v>26</v>
      </c>
      <c r="M1500" s="7">
        <v>1</v>
      </c>
      <c r="N1500" s="7">
        <v>33</v>
      </c>
      <c r="O1500" s="7">
        <v>2439</v>
      </c>
      <c r="P1500" s="7">
        <f>SUM(dane3[[#This Row],[RoomService]:[VRDeck]])</f>
        <v>2499</v>
      </c>
      <c r="Q1500" t="s">
        <v>4083</v>
      </c>
      <c r="R1500" t="b">
        <v>0</v>
      </c>
    </row>
    <row r="1501" spans="1:18" x14ac:dyDescent="0.3">
      <c r="A1501" t="s">
        <v>4084</v>
      </c>
      <c r="B1501">
        <f>MID(dane3[[#This Row],[PassengerId]],1,4)+0</f>
        <v>1592</v>
      </c>
      <c r="C1501" t="s">
        <v>14</v>
      </c>
      <c r="D1501" t="b">
        <v>0</v>
      </c>
      <c r="E1501" t="s">
        <v>4085</v>
      </c>
      <c r="F1501" t="str">
        <f>MID($E1501,1,1)</f>
        <v>C</v>
      </c>
      <c r="G1501" t="str">
        <f>IFERROR(MID($E1501,SEARCH("/",$E1501,SEARCH("/",$E1501)+1)+1,1),"")</f>
        <v>S</v>
      </c>
      <c r="H1501" t="s">
        <v>16</v>
      </c>
      <c r="I1501">
        <v>35</v>
      </c>
      <c r="J1501" t="b">
        <v>0</v>
      </c>
      <c r="K1501" s="7">
        <v>305</v>
      </c>
      <c r="L1501" s="7">
        <v>3621</v>
      </c>
      <c r="M1501" s="7">
        <v>0</v>
      </c>
      <c r="N1501" s="7">
        <v>320</v>
      </c>
      <c r="O1501" s="7">
        <v>341</v>
      </c>
      <c r="P1501" s="7">
        <f>SUM(dane3[[#This Row],[RoomService]:[VRDeck]])</f>
        <v>4587</v>
      </c>
      <c r="Q1501" t="s">
        <v>4086</v>
      </c>
      <c r="R1501" t="b">
        <v>1</v>
      </c>
    </row>
    <row r="1502" spans="1:18" x14ac:dyDescent="0.3">
      <c r="A1502" t="s">
        <v>4087</v>
      </c>
      <c r="B1502">
        <f>MID(dane3[[#This Row],[PassengerId]],1,4)+0</f>
        <v>1592</v>
      </c>
      <c r="C1502" t="s">
        <v>14</v>
      </c>
      <c r="D1502" t="b">
        <v>0</v>
      </c>
      <c r="E1502" t="s">
        <v>4085</v>
      </c>
      <c r="F1502" t="str">
        <f>MID($E1502,1,1)</f>
        <v>C</v>
      </c>
      <c r="G1502" t="str">
        <f>IFERROR(MID($E1502,SEARCH("/",$E1502,SEARCH("/",$E1502)+1)+1,1),"")</f>
        <v>S</v>
      </c>
      <c r="H1502" t="s">
        <v>46</v>
      </c>
      <c r="I1502">
        <v>47</v>
      </c>
      <c r="J1502" t="b">
        <v>0</v>
      </c>
      <c r="K1502" s="7">
        <v>16</v>
      </c>
      <c r="L1502" s="7">
        <v>2127</v>
      </c>
      <c r="M1502" s="7">
        <v>1487</v>
      </c>
      <c r="N1502" s="7">
        <v>0</v>
      </c>
      <c r="O1502" s="7">
        <v>196</v>
      </c>
      <c r="P1502" s="7">
        <f>SUM(dane3[[#This Row],[RoomService]:[VRDeck]])</f>
        <v>3826</v>
      </c>
      <c r="Q1502" t="s">
        <v>4088</v>
      </c>
      <c r="R1502" t="b">
        <v>1</v>
      </c>
    </row>
    <row r="1503" spans="1:18" x14ac:dyDescent="0.3">
      <c r="A1503" t="s">
        <v>4089</v>
      </c>
      <c r="B1503">
        <f>MID(dane3[[#This Row],[PassengerId]],1,4)+0</f>
        <v>1593</v>
      </c>
      <c r="C1503" t="s">
        <v>19</v>
      </c>
      <c r="D1503" t="b">
        <v>0</v>
      </c>
      <c r="E1503" t="s">
        <v>4090</v>
      </c>
      <c r="F1503" t="str">
        <f>MID($E1503,1,1)</f>
        <v>E</v>
      </c>
      <c r="G1503" t="str">
        <f>IFERROR(MID($E1503,SEARCH("/",$E1503,SEARCH("/",$E1503)+1)+1,1),"")</f>
        <v>S</v>
      </c>
      <c r="H1503" t="s">
        <v>16</v>
      </c>
      <c r="I1503">
        <v>23</v>
      </c>
      <c r="J1503" t="b">
        <v>0</v>
      </c>
      <c r="K1503" s="7">
        <v>5</v>
      </c>
      <c r="L1503" s="7">
        <v>51</v>
      </c>
      <c r="M1503" s="7">
        <v>0</v>
      </c>
      <c r="N1503" s="7">
        <v>732</v>
      </c>
      <c r="O1503" s="7">
        <v>0</v>
      </c>
      <c r="P1503" s="7">
        <f>SUM(dane3[[#This Row],[RoomService]:[VRDeck]])</f>
        <v>788</v>
      </c>
      <c r="Q1503" t="s">
        <v>4091</v>
      </c>
      <c r="R1503" t="b">
        <v>0</v>
      </c>
    </row>
    <row r="1504" spans="1:18" x14ac:dyDescent="0.3">
      <c r="A1504" t="s">
        <v>4092</v>
      </c>
      <c r="B1504">
        <f>MID(dane3[[#This Row],[PassengerId]],1,4)+0</f>
        <v>1594</v>
      </c>
      <c r="C1504" t="s">
        <v>19</v>
      </c>
      <c r="D1504" t="b">
        <v>0</v>
      </c>
      <c r="E1504" t="s">
        <v>4093</v>
      </c>
      <c r="F1504" t="str">
        <f>MID($E1504,1,1)</f>
        <v>G</v>
      </c>
      <c r="G1504" t="str">
        <f>IFERROR(MID($E1504,SEARCH("/",$E1504,SEARCH("/",$E1504)+1)+1,1),"")</f>
        <v>P</v>
      </c>
      <c r="H1504" t="s">
        <v>16</v>
      </c>
      <c r="I1504">
        <v>24</v>
      </c>
      <c r="J1504" t="b">
        <v>0</v>
      </c>
      <c r="K1504" s="7">
        <v>0</v>
      </c>
      <c r="L1504" s="7">
        <v>3</v>
      </c>
      <c r="M1504" s="7">
        <v>0</v>
      </c>
      <c r="N1504" s="7">
        <v>2</v>
      </c>
      <c r="O1504" s="7">
        <v>923</v>
      </c>
      <c r="P1504" s="7">
        <f>SUM(dane3[[#This Row],[RoomService]:[VRDeck]])</f>
        <v>928</v>
      </c>
      <c r="Q1504" t="s">
        <v>4094</v>
      </c>
      <c r="R1504" t="b">
        <v>1</v>
      </c>
    </row>
    <row r="1505" spans="1:18" x14ac:dyDescent="0.3">
      <c r="A1505" t="s">
        <v>4095</v>
      </c>
      <c r="B1505">
        <f>MID(dane3[[#This Row],[PassengerId]],1,4)+0</f>
        <v>1595</v>
      </c>
      <c r="C1505" t="s">
        <v>14</v>
      </c>
      <c r="D1505" t="b">
        <v>0</v>
      </c>
      <c r="E1505" t="s">
        <v>4096</v>
      </c>
      <c r="F1505" t="str">
        <f>MID($E1505,1,1)</f>
        <v>C</v>
      </c>
      <c r="G1505" t="str">
        <f>IFERROR(MID($E1505,SEARCH("/",$E1505,SEARCH("/",$E1505)+1)+1,1),"")</f>
        <v>P</v>
      </c>
      <c r="H1505" t="s">
        <v>46</v>
      </c>
      <c r="I1505">
        <v>27</v>
      </c>
      <c r="J1505" t="b">
        <v>0</v>
      </c>
      <c r="K1505" s="7">
        <v>0</v>
      </c>
      <c r="L1505" s="7">
        <v>4342</v>
      </c>
      <c r="M1505" s="7">
        <v>0</v>
      </c>
      <c r="N1505" s="7">
        <v>0</v>
      </c>
      <c r="O1505" s="7">
        <v>36</v>
      </c>
      <c r="P1505" s="7">
        <f>SUM(dane3[[#This Row],[RoomService]:[VRDeck]])</f>
        <v>4378</v>
      </c>
      <c r="Q1505" t="s">
        <v>4097</v>
      </c>
      <c r="R1505" t="b">
        <v>1</v>
      </c>
    </row>
    <row r="1506" spans="1:18" x14ac:dyDescent="0.3">
      <c r="A1506" t="s">
        <v>4098</v>
      </c>
      <c r="B1506">
        <f>MID(dane3[[#This Row],[PassengerId]],1,4)+0</f>
        <v>1596</v>
      </c>
      <c r="C1506" t="s">
        <v>14</v>
      </c>
      <c r="D1506" t="b">
        <v>1</v>
      </c>
      <c r="E1506" t="s">
        <v>4099</v>
      </c>
      <c r="F1506" t="str">
        <f>MID($E1506,1,1)</f>
        <v>B</v>
      </c>
      <c r="G1506" t="str">
        <f>IFERROR(MID($E1506,SEARCH("/",$E1506,SEARCH("/",$E1506)+1)+1,1),"")</f>
        <v>P</v>
      </c>
      <c r="H1506" t="s">
        <v>16</v>
      </c>
      <c r="I1506">
        <v>23</v>
      </c>
      <c r="J1506" t="b">
        <v>0</v>
      </c>
      <c r="K1506" s="7">
        <v>0</v>
      </c>
      <c r="L1506" s="7">
        <v>0</v>
      </c>
      <c r="M1506" s="7">
        <v>0</v>
      </c>
      <c r="N1506" s="7">
        <v>0</v>
      </c>
      <c r="O1506" s="7">
        <v>0</v>
      </c>
      <c r="P1506" s="7">
        <f>SUM(dane3[[#This Row],[RoomService]:[VRDeck]])</f>
        <v>0</v>
      </c>
      <c r="Q1506" t="s">
        <v>4100</v>
      </c>
      <c r="R1506" t="b">
        <v>1</v>
      </c>
    </row>
    <row r="1507" spans="1:18" x14ac:dyDescent="0.3">
      <c r="A1507" t="s">
        <v>4101</v>
      </c>
      <c r="B1507">
        <f>MID(dane3[[#This Row],[PassengerId]],1,4)+0</f>
        <v>1597</v>
      </c>
      <c r="C1507" t="s">
        <v>19</v>
      </c>
      <c r="D1507" t="b">
        <v>1</v>
      </c>
      <c r="E1507" t="s">
        <v>4102</v>
      </c>
      <c r="F1507" t="str">
        <f>MID($E1507,1,1)</f>
        <v>G</v>
      </c>
      <c r="G1507" t="str">
        <f>IFERROR(MID($E1507,SEARCH("/",$E1507,SEARCH("/",$E1507)+1)+1,1),"")</f>
        <v>P</v>
      </c>
      <c r="H1507" t="s">
        <v>16</v>
      </c>
      <c r="I1507">
        <v>31</v>
      </c>
      <c r="J1507" t="b">
        <v>0</v>
      </c>
      <c r="K1507" s="7">
        <v>0</v>
      </c>
      <c r="L1507" s="7">
        <v>0</v>
      </c>
      <c r="M1507" s="7">
        <v>0</v>
      </c>
      <c r="N1507" s="7">
        <v>0</v>
      </c>
      <c r="O1507" s="7">
        <v>0</v>
      </c>
      <c r="P1507" s="7">
        <f>SUM(dane3[[#This Row],[RoomService]:[VRDeck]])</f>
        <v>0</v>
      </c>
      <c r="Q1507" t="s">
        <v>4103</v>
      </c>
      <c r="R1507" t="b">
        <v>1</v>
      </c>
    </row>
    <row r="1508" spans="1:18" x14ac:dyDescent="0.3">
      <c r="A1508" t="s">
        <v>4104</v>
      </c>
      <c r="B1508">
        <f>MID(dane3[[#This Row],[PassengerId]],1,4)+0</f>
        <v>1599</v>
      </c>
      <c r="C1508" t="s">
        <v>14</v>
      </c>
      <c r="D1508" t="b">
        <v>1</v>
      </c>
      <c r="E1508" t="s">
        <v>4105</v>
      </c>
      <c r="F1508" t="str">
        <f>MID($E1508,1,1)</f>
        <v>C</v>
      </c>
      <c r="G1508" t="str">
        <f>IFERROR(MID($E1508,SEARCH("/",$E1508,SEARCH("/",$E1508)+1)+1,1),"")</f>
        <v>P</v>
      </c>
      <c r="H1508" t="s">
        <v>16</v>
      </c>
      <c r="I1508">
        <v>19</v>
      </c>
      <c r="J1508" t="b">
        <v>0</v>
      </c>
      <c r="K1508" s="7">
        <v>0</v>
      </c>
      <c r="L1508" s="7">
        <v>0</v>
      </c>
      <c r="M1508" s="7">
        <v>0</v>
      </c>
      <c r="N1508" s="7">
        <v>0</v>
      </c>
      <c r="O1508" s="7">
        <v>0</v>
      </c>
      <c r="P1508" s="7">
        <f>SUM(dane3[[#This Row],[RoomService]:[VRDeck]])</f>
        <v>0</v>
      </c>
      <c r="Q1508" t="s">
        <v>4106</v>
      </c>
      <c r="R1508" t="b">
        <v>1</v>
      </c>
    </row>
    <row r="1509" spans="1:18" x14ac:dyDescent="0.3">
      <c r="A1509" t="s">
        <v>4107</v>
      </c>
      <c r="B1509">
        <f>MID(dane3[[#This Row],[PassengerId]],1,4)+0</f>
        <v>1599</v>
      </c>
      <c r="C1509" t="s">
        <v>14</v>
      </c>
      <c r="D1509" t="b">
        <v>1</v>
      </c>
      <c r="E1509" t="s">
        <v>4105</v>
      </c>
      <c r="F1509" t="str">
        <f>MID($E1509,1,1)</f>
        <v>C</v>
      </c>
      <c r="G1509" t="str">
        <f>IFERROR(MID($E1509,SEARCH("/",$E1509,SEARCH("/",$E1509)+1)+1,1),"")</f>
        <v>P</v>
      </c>
      <c r="H1509" t="s">
        <v>46</v>
      </c>
      <c r="I1509">
        <v>53</v>
      </c>
      <c r="J1509" t="b">
        <v>0</v>
      </c>
      <c r="K1509" s="7">
        <v>0</v>
      </c>
      <c r="L1509" s="7">
        <v>0</v>
      </c>
      <c r="M1509" s="7">
        <v>0</v>
      </c>
      <c r="N1509" s="7">
        <v>0</v>
      </c>
      <c r="O1509" s="7">
        <v>0</v>
      </c>
      <c r="P1509" s="7">
        <f>SUM(dane3[[#This Row],[RoomService]:[VRDeck]])</f>
        <v>0</v>
      </c>
      <c r="Q1509" t="s">
        <v>4108</v>
      </c>
      <c r="R1509" t="b">
        <v>1</v>
      </c>
    </row>
    <row r="1510" spans="1:18" x14ac:dyDescent="0.3">
      <c r="A1510" t="s">
        <v>4109</v>
      </c>
      <c r="B1510">
        <f>MID(dane3[[#This Row],[PassengerId]],1,4)+0</f>
        <v>1601</v>
      </c>
      <c r="C1510" t="s">
        <v>19</v>
      </c>
      <c r="D1510" t="b">
        <v>0</v>
      </c>
      <c r="E1510" t="s">
        <v>4110</v>
      </c>
      <c r="F1510" t="str">
        <f>MID($E1510,1,1)</f>
        <v>G</v>
      </c>
      <c r="G1510" t="str">
        <f>IFERROR(MID($E1510,SEARCH("/",$E1510,SEARCH("/",$E1510)+1)+1,1),"")</f>
        <v>P</v>
      </c>
      <c r="H1510" t="s">
        <v>16</v>
      </c>
      <c r="I1510">
        <v>37</v>
      </c>
      <c r="J1510" t="b">
        <v>0</v>
      </c>
      <c r="K1510" s="7">
        <v>22</v>
      </c>
      <c r="L1510" s="7">
        <v>5</v>
      </c>
      <c r="M1510" s="7">
        <v>0</v>
      </c>
      <c r="N1510" s="7">
        <v>747</v>
      </c>
      <c r="O1510" s="7">
        <v>0</v>
      </c>
      <c r="P1510" s="7">
        <f>SUM(dane3[[#This Row],[RoomService]:[VRDeck]])</f>
        <v>774</v>
      </c>
      <c r="Q1510" t="s">
        <v>4111</v>
      </c>
      <c r="R1510" t="b">
        <v>0</v>
      </c>
    </row>
    <row r="1511" spans="1:18" x14ac:dyDescent="0.3">
      <c r="A1511" t="s">
        <v>4112</v>
      </c>
      <c r="B1511">
        <f>MID(dane3[[#This Row],[PassengerId]],1,4)+0</f>
        <v>1602</v>
      </c>
      <c r="C1511" t="s">
        <v>19</v>
      </c>
      <c r="D1511" t="b">
        <v>0</v>
      </c>
      <c r="E1511" t="s">
        <v>4113</v>
      </c>
      <c r="F1511" t="str">
        <f>MID($E1511,1,1)</f>
        <v>F</v>
      </c>
      <c r="G1511" t="str">
        <f>IFERROR(MID($E1511,SEARCH("/",$E1511,SEARCH("/",$E1511)+1)+1,1),"")</f>
        <v>S</v>
      </c>
      <c r="H1511" t="s">
        <v>16</v>
      </c>
      <c r="I1511">
        <v>18</v>
      </c>
      <c r="J1511" t="b">
        <v>0</v>
      </c>
      <c r="K1511" s="7">
        <v>0</v>
      </c>
      <c r="L1511" s="7">
        <v>0</v>
      </c>
      <c r="M1511" s="7">
        <v>0</v>
      </c>
      <c r="N1511" s="7">
        <v>2681</v>
      </c>
      <c r="O1511" s="7">
        <v>55</v>
      </c>
      <c r="P1511" s="7">
        <f>SUM(dane3[[#This Row],[RoomService]:[VRDeck]])</f>
        <v>2736</v>
      </c>
      <c r="Q1511" t="s">
        <v>4114</v>
      </c>
      <c r="R1511" t="b">
        <v>0</v>
      </c>
    </row>
    <row r="1512" spans="1:18" x14ac:dyDescent="0.3">
      <c r="A1512" t="s">
        <v>4115</v>
      </c>
      <c r="B1512">
        <f>MID(dane3[[#This Row],[PassengerId]],1,4)+0</f>
        <v>1603</v>
      </c>
      <c r="C1512" t="s">
        <v>19</v>
      </c>
      <c r="D1512" t="b">
        <v>0</v>
      </c>
      <c r="E1512" t="s">
        <v>4116</v>
      </c>
      <c r="F1512" t="str">
        <f>MID($E1512,1,1)</f>
        <v>F</v>
      </c>
      <c r="G1512" t="str">
        <f>IFERROR(MID($E1512,SEARCH("/",$E1512,SEARCH("/",$E1512)+1)+1,1),"")</f>
        <v>P</v>
      </c>
      <c r="H1512" t="s">
        <v>16</v>
      </c>
      <c r="I1512">
        <v>42</v>
      </c>
      <c r="J1512" t="b">
        <v>0</v>
      </c>
      <c r="K1512" s="7">
        <v>0</v>
      </c>
      <c r="L1512" s="7">
        <v>594</v>
      </c>
      <c r="M1512" s="7">
        <v>0</v>
      </c>
      <c r="N1512" s="7">
        <v>0</v>
      </c>
      <c r="O1512" s="7">
        <v>119</v>
      </c>
      <c r="P1512" s="7">
        <f>SUM(dane3[[#This Row],[RoomService]:[VRDeck]])</f>
        <v>713</v>
      </c>
      <c r="Q1512" t="s">
        <v>4117</v>
      </c>
      <c r="R1512" t="b">
        <v>0</v>
      </c>
    </row>
    <row r="1513" spans="1:18" x14ac:dyDescent="0.3">
      <c r="A1513" t="s">
        <v>4118</v>
      </c>
      <c r="B1513">
        <f>MID(dane3[[#This Row],[PassengerId]],1,4)+0</f>
        <v>1603</v>
      </c>
      <c r="C1513" t="s">
        <v>19</v>
      </c>
      <c r="D1513" t="b">
        <v>1</v>
      </c>
      <c r="E1513" t="s">
        <v>4119</v>
      </c>
      <c r="F1513" t="str">
        <f>MID($E1513,1,1)</f>
        <v>G</v>
      </c>
      <c r="G1513" t="str">
        <f>IFERROR(MID($E1513,SEARCH("/",$E1513,SEARCH("/",$E1513)+1)+1,1),"")</f>
        <v>P</v>
      </c>
      <c r="H1513" t="s">
        <v>16</v>
      </c>
      <c r="I1513">
        <v>7</v>
      </c>
      <c r="J1513" t="b">
        <v>0</v>
      </c>
      <c r="K1513" s="7">
        <v>0</v>
      </c>
      <c r="L1513" s="7">
        <v>0</v>
      </c>
      <c r="M1513" s="7">
        <v>0</v>
      </c>
      <c r="N1513" s="7">
        <v>0</v>
      </c>
      <c r="O1513" s="7">
        <v>0</v>
      </c>
      <c r="P1513" s="7">
        <f>SUM(dane3[[#This Row],[RoomService]:[VRDeck]])</f>
        <v>0</v>
      </c>
      <c r="Q1513" t="s">
        <v>4120</v>
      </c>
      <c r="R1513" t="b">
        <v>1</v>
      </c>
    </row>
    <row r="1514" spans="1:18" x14ac:dyDescent="0.3">
      <c r="A1514" t="s">
        <v>4121</v>
      </c>
      <c r="B1514">
        <f>MID(dane3[[#This Row],[PassengerId]],1,4)+0</f>
        <v>1603</v>
      </c>
      <c r="C1514" t="s">
        <v>19</v>
      </c>
      <c r="D1514" t="b">
        <v>0</v>
      </c>
      <c r="E1514" t="s">
        <v>4119</v>
      </c>
      <c r="F1514" t="str">
        <f>MID($E1514,1,1)</f>
        <v>G</v>
      </c>
      <c r="G1514" t="str">
        <f>IFERROR(MID($E1514,SEARCH("/",$E1514,SEARCH("/",$E1514)+1)+1,1),"")</f>
        <v>P</v>
      </c>
      <c r="H1514" t="s">
        <v>46</v>
      </c>
      <c r="I1514">
        <v>7</v>
      </c>
      <c r="J1514" t="b">
        <v>0</v>
      </c>
      <c r="K1514" s="7">
        <v>0</v>
      </c>
      <c r="L1514" s="7">
        <v>0</v>
      </c>
      <c r="M1514" s="7">
        <v>0</v>
      </c>
      <c r="N1514" s="7">
        <v>0</v>
      </c>
      <c r="O1514" s="7">
        <v>0</v>
      </c>
      <c r="P1514" s="7">
        <f>SUM(dane3[[#This Row],[RoomService]:[VRDeck]])</f>
        <v>0</v>
      </c>
      <c r="Q1514" t="s">
        <v>4122</v>
      </c>
      <c r="R1514" t="b">
        <v>1</v>
      </c>
    </row>
    <row r="1515" spans="1:18" x14ac:dyDescent="0.3">
      <c r="A1515" t="s">
        <v>4123</v>
      </c>
      <c r="B1515">
        <f>MID(dane3[[#This Row],[PassengerId]],1,4)+0</f>
        <v>1604</v>
      </c>
      <c r="C1515" t="s">
        <v>19</v>
      </c>
      <c r="D1515" t="b">
        <v>0</v>
      </c>
      <c r="E1515" t="s">
        <v>4124</v>
      </c>
      <c r="F1515" t="str">
        <f>MID($E1515,1,1)</f>
        <v>G</v>
      </c>
      <c r="G1515" t="str">
        <f>IFERROR(MID($E1515,SEARCH("/",$E1515,SEARCH("/",$E1515)+1)+1,1),"")</f>
        <v>P</v>
      </c>
      <c r="H1515" t="s">
        <v>16</v>
      </c>
      <c r="I1515">
        <v>24</v>
      </c>
      <c r="J1515" t="b">
        <v>0</v>
      </c>
      <c r="K1515" s="7">
        <v>2</v>
      </c>
      <c r="L1515" s="7">
        <v>3</v>
      </c>
      <c r="M1515" s="7">
        <v>0</v>
      </c>
      <c r="N1515" s="7">
        <v>616</v>
      </c>
      <c r="O1515" s="7">
        <v>161</v>
      </c>
      <c r="P1515" s="7">
        <f>SUM(dane3[[#This Row],[RoomService]:[VRDeck]])</f>
        <v>782</v>
      </c>
      <c r="Q1515" t="s">
        <v>4125</v>
      </c>
      <c r="R1515" t="b">
        <v>0</v>
      </c>
    </row>
    <row r="1516" spans="1:18" x14ac:dyDescent="0.3">
      <c r="A1516" t="s">
        <v>4126</v>
      </c>
      <c r="B1516">
        <f>MID(dane3[[#This Row],[PassengerId]],1,4)+0</f>
        <v>1606</v>
      </c>
      <c r="C1516" t="s">
        <v>14</v>
      </c>
      <c r="D1516" t="b">
        <v>0</v>
      </c>
      <c r="E1516" t="s">
        <v>4127</v>
      </c>
      <c r="F1516" t="str">
        <f>MID($E1516,1,1)</f>
        <v>E</v>
      </c>
      <c r="G1516" t="str">
        <f>IFERROR(MID($E1516,SEARCH("/",$E1516,SEARCH("/",$E1516)+1)+1,1),"")</f>
        <v>S</v>
      </c>
      <c r="H1516" t="s">
        <v>16</v>
      </c>
      <c r="I1516">
        <v>20</v>
      </c>
      <c r="J1516" t="b">
        <v>0</v>
      </c>
      <c r="K1516" s="7">
        <v>13</v>
      </c>
      <c r="L1516" s="7">
        <v>817</v>
      </c>
      <c r="M1516" s="7">
        <v>0</v>
      </c>
      <c r="N1516" s="7">
        <v>1435</v>
      </c>
      <c r="O1516" s="7">
        <v>22</v>
      </c>
      <c r="P1516" s="7">
        <f>SUM(dane3[[#This Row],[RoomService]:[VRDeck]])</f>
        <v>2287</v>
      </c>
      <c r="Q1516" t="s">
        <v>4128</v>
      </c>
      <c r="R1516" t="b">
        <v>1</v>
      </c>
    </row>
    <row r="1517" spans="1:18" x14ac:dyDescent="0.3">
      <c r="A1517" t="s">
        <v>4129</v>
      </c>
      <c r="B1517">
        <f>MID(dane3[[#This Row],[PassengerId]],1,4)+0</f>
        <v>1608</v>
      </c>
      <c r="C1517" t="s">
        <v>19</v>
      </c>
      <c r="D1517" t="b">
        <v>0</v>
      </c>
      <c r="E1517" t="s">
        <v>4130</v>
      </c>
      <c r="F1517" t="str">
        <f>MID($E1517,1,1)</f>
        <v>F</v>
      </c>
      <c r="G1517" t="str">
        <f>IFERROR(MID($E1517,SEARCH("/",$E1517,SEARCH("/",$E1517)+1)+1,1),"")</f>
        <v>P</v>
      </c>
      <c r="H1517" t="s">
        <v>16</v>
      </c>
      <c r="I1517">
        <v>24</v>
      </c>
      <c r="J1517" t="b">
        <v>0</v>
      </c>
      <c r="K1517" s="7">
        <v>1158</v>
      </c>
      <c r="L1517" s="7">
        <v>193</v>
      </c>
      <c r="M1517" s="7">
        <v>798</v>
      </c>
      <c r="N1517" s="7">
        <v>2</v>
      </c>
      <c r="O1517" s="7">
        <v>0</v>
      </c>
      <c r="P1517" s="7">
        <f>SUM(dane3[[#This Row],[RoomService]:[VRDeck]])</f>
        <v>2151</v>
      </c>
      <c r="Q1517" t="s">
        <v>4131</v>
      </c>
      <c r="R1517" t="b">
        <v>0</v>
      </c>
    </row>
    <row r="1518" spans="1:18" x14ac:dyDescent="0.3">
      <c r="A1518" t="s">
        <v>4132</v>
      </c>
      <c r="B1518">
        <f>MID(dane3[[#This Row],[PassengerId]],1,4)+0</f>
        <v>1611</v>
      </c>
      <c r="C1518" t="s">
        <v>19</v>
      </c>
      <c r="D1518" t="b">
        <v>0</v>
      </c>
      <c r="E1518" t="s">
        <v>4133</v>
      </c>
      <c r="F1518" t="str">
        <f>MID($E1518,1,1)</f>
        <v>G</v>
      </c>
      <c r="G1518" t="str">
        <f>IFERROR(MID($E1518,SEARCH("/",$E1518,SEARCH("/",$E1518)+1)+1,1),"")</f>
        <v>S</v>
      </c>
      <c r="H1518" t="s">
        <v>16</v>
      </c>
      <c r="I1518">
        <v>42</v>
      </c>
      <c r="J1518" t="b">
        <v>0</v>
      </c>
      <c r="K1518" s="7">
        <v>0</v>
      </c>
      <c r="L1518" s="7">
        <v>865</v>
      </c>
      <c r="M1518" s="7">
        <v>0</v>
      </c>
      <c r="N1518" s="7">
        <v>0</v>
      </c>
      <c r="O1518" s="7">
        <v>44</v>
      </c>
      <c r="P1518" s="7">
        <f>SUM(dane3[[#This Row],[RoomService]:[VRDeck]])</f>
        <v>909</v>
      </c>
      <c r="Q1518" t="s">
        <v>4134</v>
      </c>
      <c r="R1518" t="b">
        <v>1</v>
      </c>
    </row>
    <row r="1519" spans="1:18" x14ac:dyDescent="0.3">
      <c r="A1519" t="s">
        <v>4135</v>
      </c>
      <c r="B1519">
        <f>MID(dane3[[#This Row],[PassengerId]],1,4)+0</f>
        <v>1612</v>
      </c>
      <c r="C1519" t="s">
        <v>14</v>
      </c>
      <c r="D1519" t="b">
        <v>0</v>
      </c>
      <c r="E1519" t="s">
        <v>4136</v>
      </c>
      <c r="F1519" t="str">
        <f>MID($E1519,1,1)</f>
        <v>E</v>
      </c>
      <c r="G1519" t="str">
        <f>IFERROR(MID($E1519,SEARCH("/",$E1519,SEARCH("/",$E1519)+1)+1,1),"")</f>
        <v>P</v>
      </c>
      <c r="H1519" t="s">
        <v>16</v>
      </c>
      <c r="I1519">
        <v>49</v>
      </c>
      <c r="J1519" t="b">
        <v>0</v>
      </c>
      <c r="K1519" s="7">
        <v>0</v>
      </c>
      <c r="L1519" s="7">
        <v>3750</v>
      </c>
      <c r="M1519" s="7">
        <v>0</v>
      </c>
      <c r="N1519" s="7">
        <v>2</v>
      </c>
      <c r="O1519" s="7">
        <v>341</v>
      </c>
      <c r="P1519" s="7">
        <f>SUM(dane3[[#This Row],[RoomService]:[VRDeck]])</f>
        <v>4093</v>
      </c>
      <c r="Q1519" t="s">
        <v>4137</v>
      </c>
      <c r="R1519" t="b">
        <v>1</v>
      </c>
    </row>
    <row r="1520" spans="1:18" x14ac:dyDescent="0.3">
      <c r="A1520" t="s">
        <v>4138</v>
      </c>
      <c r="B1520">
        <f>MID(dane3[[#This Row],[PassengerId]],1,4)+0</f>
        <v>1612</v>
      </c>
      <c r="C1520" t="s">
        <v>14</v>
      </c>
      <c r="D1520" t="b">
        <v>1</v>
      </c>
      <c r="E1520" t="s">
        <v>4136</v>
      </c>
      <c r="F1520" t="str">
        <f>MID($E1520,1,1)</f>
        <v>E</v>
      </c>
      <c r="G1520" t="str">
        <f>IFERROR(MID($E1520,SEARCH("/",$E1520,SEARCH("/",$E1520)+1)+1,1),"")</f>
        <v>P</v>
      </c>
      <c r="H1520" t="s">
        <v>16</v>
      </c>
      <c r="I1520">
        <v>47</v>
      </c>
      <c r="J1520" t="b">
        <v>0</v>
      </c>
      <c r="K1520" s="7">
        <v>0</v>
      </c>
      <c r="L1520" s="7">
        <v>0</v>
      </c>
      <c r="M1520" s="7">
        <v>0</v>
      </c>
      <c r="N1520" s="7">
        <v>0</v>
      </c>
      <c r="O1520" s="7">
        <v>0</v>
      </c>
      <c r="P1520" s="7">
        <f>SUM(dane3[[#This Row],[RoomService]:[VRDeck]])</f>
        <v>0</v>
      </c>
      <c r="Q1520" t="s">
        <v>4139</v>
      </c>
      <c r="R1520" t="b">
        <v>1</v>
      </c>
    </row>
    <row r="1521" spans="1:18" x14ac:dyDescent="0.3">
      <c r="A1521" t="s">
        <v>4140</v>
      </c>
      <c r="B1521">
        <f>MID(dane3[[#This Row],[PassengerId]],1,4)+0</f>
        <v>1613</v>
      </c>
      <c r="C1521" t="s">
        <v>19</v>
      </c>
      <c r="D1521" t="b">
        <v>0</v>
      </c>
      <c r="E1521" t="s">
        <v>39</v>
      </c>
      <c r="F1521" t="s">
        <v>23764</v>
      </c>
      <c r="G1521" t="str">
        <f>IFERROR(MID($E1521,SEARCH("/",$E1521,SEARCH("/",$E1521)+1)+1,1),"")</f>
        <v/>
      </c>
      <c r="H1521" t="s">
        <v>46</v>
      </c>
      <c r="I1521">
        <v>16</v>
      </c>
      <c r="J1521" t="b">
        <v>0</v>
      </c>
      <c r="K1521" s="7">
        <v>825</v>
      </c>
      <c r="L1521" s="7">
        <v>9</v>
      </c>
      <c r="M1521" s="7">
        <v>0</v>
      </c>
      <c r="N1521" s="7">
        <v>0</v>
      </c>
      <c r="O1521" s="7">
        <v>42</v>
      </c>
      <c r="P1521" s="7">
        <f>SUM(dane3[[#This Row],[RoomService]:[VRDeck]])</f>
        <v>876</v>
      </c>
      <c r="Q1521" t="s">
        <v>4141</v>
      </c>
      <c r="R1521" t="b">
        <v>0</v>
      </c>
    </row>
    <row r="1522" spans="1:18" x14ac:dyDescent="0.3">
      <c r="A1522" t="s">
        <v>446</v>
      </c>
      <c r="B1522">
        <f>MID(dane3[[#This Row],[PassengerId]],1,4)+0</f>
        <v>178</v>
      </c>
      <c r="C1522" t="s">
        <v>53</v>
      </c>
      <c r="D1522" t="b">
        <v>0</v>
      </c>
      <c r="E1522" t="s">
        <v>447</v>
      </c>
      <c r="F1522" t="str">
        <f>MID($E1522,1,1)</f>
        <v>D</v>
      </c>
      <c r="G1522" t="str">
        <f>IFERROR(MID($E1522,SEARCH("/",$E1522,SEARCH("/",$E1522)+1)+1,1),"")</f>
        <v>S</v>
      </c>
      <c r="H1522" t="s">
        <v>16</v>
      </c>
      <c r="I1522">
        <v>38</v>
      </c>
      <c r="J1522" t="b">
        <v>0</v>
      </c>
      <c r="K1522" s="7">
        <v>3414</v>
      </c>
      <c r="L1522" s="7">
        <v>0</v>
      </c>
      <c r="M1522" s="7">
        <v>161</v>
      </c>
      <c r="N1522" s="7">
        <v>28</v>
      </c>
      <c r="O1522" s="7">
        <v>119</v>
      </c>
      <c r="P1522" s="7">
        <f>SUM(dane3[[#This Row],[RoomService]:[VRDeck]])</f>
        <v>3722</v>
      </c>
      <c r="Q1522" t="s">
        <v>448</v>
      </c>
      <c r="R1522" t="b">
        <v>0</v>
      </c>
    </row>
    <row r="1523" spans="1:18" x14ac:dyDescent="0.3">
      <c r="A1523" t="s">
        <v>4145</v>
      </c>
      <c r="B1523">
        <f>MID(dane3[[#This Row],[PassengerId]],1,4)+0</f>
        <v>1615</v>
      </c>
      <c r="C1523" t="s">
        <v>19</v>
      </c>
      <c r="D1523" t="b">
        <v>0</v>
      </c>
      <c r="E1523" t="s">
        <v>4146</v>
      </c>
      <c r="F1523" t="str">
        <f>MID($E1523,1,1)</f>
        <v>F</v>
      </c>
      <c r="G1523" t="str">
        <f>IFERROR(MID($E1523,SEARCH("/",$E1523,SEARCH("/",$E1523)+1)+1,1),"")</f>
        <v>P</v>
      </c>
      <c r="H1523" t="s">
        <v>16</v>
      </c>
      <c r="I1523">
        <v>24</v>
      </c>
      <c r="J1523" t="b">
        <v>0</v>
      </c>
      <c r="K1523" s="7">
        <v>0</v>
      </c>
      <c r="L1523" s="7">
        <v>0</v>
      </c>
      <c r="M1523" s="7">
        <v>6</v>
      </c>
      <c r="N1523" s="7">
        <v>685</v>
      </c>
      <c r="O1523" s="7">
        <v>0</v>
      </c>
      <c r="P1523" s="7">
        <f>SUM(dane3[[#This Row],[RoomService]:[VRDeck]])</f>
        <v>691</v>
      </c>
      <c r="Q1523" t="s">
        <v>4147</v>
      </c>
      <c r="R1523" t="b">
        <v>0</v>
      </c>
    </row>
    <row r="1524" spans="1:18" x14ac:dyDescent="0.3">
      <c r="A1524" t="s">
        <v>4148</v>
      </c>
      <c r="B1524">
        <f>MID(dane3[[#This Row],[PassengerId]],1,4)+0</f>
        <v>1615</v>
      </c>
      <c r="C1524" t="s">
        <v>19</v>
      </c>
      <c r="D1524" t="b">
        <v>1</v>
      </c>
      <c r="E1524" t="s">
        <v>4149</v>
      </c>
      <c r="F1524" t="str">
        <f>MID($E1524,1,1)</f>
        <v>G</v>
      </c>
      <c r="G1524" t="str">
        <f>IFERROR(MID($E1524,SEARCH("/",$E1524,SEARCH("/",$E1524)+1)+1,1),"")</f>
        <v>P</v>
      </c>
      <c r="H1524" t="s">
        <v>16</v>
      </c>
      <c r="I1524">
        <v>38</v>
      </c>
      <c r="J1524" t="b">
        <v>0</v>
      </c>
      <c r="K1524" s="7">
        <v>0</v>
      </c>
      <c r="L1524" s="7">
        <v>0</v>
      </c>
      <c r="M1524" s="7">
        <v>0</v>
      </c>
      <c r="N1524" s="7">
        <v>0</v>
      </c>
      <c r="O1524" s="7">
        <v>0</v>
      </c>
      <c r="P1524" s="7">
        <f>SUM(dane3[[#This Row],[RoomService]:[VRDeck]])</f>
        <v>0</v>
      </c>
      <c r="Q1524" t="s">
        <v>4150</v>
      </c>
      <c r="R1524" t="b">
        <v>1</v>
      </c>
    </row>
    <row r="1525" spans="1:18" x14ac:dyDescent="0.3">
      <c r="A1525" t="s">
        <v>4151</v>
      </c>
      <c r="B1525">
        <f>MID(dane3[[#This Row],[PassengerId]],1,4)+0</f>
        <v>1615</v>
      </c>
      <c r="C1525" t="s">
        <v>19</v>
      </c>
      <c r="D1525" t="b">
        <v>0</v>
      </c>
      <c r="E1525" t="s">
        <v>4149</v>
      </c>
      <c r="F1525" t="str">
        <f>MID($E1525,1,1)</f>
        <v>G</v>
      </c>
      <c r="G1525" t="str">
        <f>IFERROR(MID($E1525,SEARCH("/",$E1525,SEARCH("/",$E1525)+1)+1,1),"")</f>
        <v>P</v>
      </c>
      <c r="H1525" t="s">
        <v>16</v>
      </c>
      <c r="I1525">
        <v>0</v>
      </c>
      <c r="J1525" t="b">
        <v>0</v>
      </c>
      <c r="K1525" s="7">
        <v>0</v>
      </c>
      <c r="L1525" s="7">
        <v>0</v>
      </c>
      <c r="M1525" s="7">
        <v>0</v>
      </c>
      <c r="N1525" s="7">
        <v>0</v>
      </c>
      <c r="O1525" s="7">
        <v>0</v>
      </c>
      <c r="P1525" s="7">
        <f>SUM(dane3[[#This Row],[RoomService]:[VRDeck]])</f>
        <v>0</v>
      </c>
      <c r="Q1525" t="s">
        <v>4152</v>
      </c>
      <c r="R1525" t="b">
        <v>1</v>
      </c>
    </row>
    <row r="1526" spans="1:18" x14ac:dyDescent="0.3">
      <c r="A1526" t="s">
        <v>483</v>
      </c>
      <c r="B1526">
        <f>MID(dane3[[#This Row],[PassengerId]],1,4)+0</f>
        <v>193</v>
      </c>
      <c r="C1526" t="s">
        <v>53</v>
      </c>
      <c r="D1526" t="b">
        <v>1</v>
      </c>
      <c r="E1526" t="s">
        <v>484</v>
      </c>
      <c r="F1526" t="str">
        <f>MID($E1526,1,1)</f>
        <v>F</v>
      </c>
      <c r="G1526" t="str">
        <f>IFERROR(MID($E1526,SEARCH("/",$E1526,SEARCH("/",$E1526)+1)+1,1),"")</f>
        <v>P</v>
      </c>
      <c r="H1526" t="s">
        <v>16</v>
      </c>
      <c r="I1526">
        <v>2</v>
      </c>
      <c r="J1526" t="b">
        <v>0</v>
      </c>
      <c r="K1526" s="7">
        <v>0</v>
      </c>
      <c r="L1526" s="7">
        <v>0</v>
      </c>
      <c r="M1526" s="7">
        <v>0</v>
      </c>
      <c r="N1526" s="7">
        <v>0</v>
      </c>
      <c r="O1526" s="7">
        <v>0</v>
      </c>
      <c r="P1526" s="7">
        <f>SUM(dane3[[#This Row],[RoomService]:[VRDeck]])</f>
        <v>0</v>
      </c>
      <c r="Q1526" t="s">
        <v>485</v>
      </c>
      <c r="R1526" t="b">
        <v>1</v>
      </c>
    </row>
    <row r="1527" spans="1:18" x14ac:dyDescent="0.3">
      <c r="A1527" t="s">
        <v>4156</v>
      </c>
      <c r="B1527">
        <f>MID(dane3[[#This Row],[PassengerId]],1,4)+0</f>
        <v>1619</v>
      </c>
      <c r="C1527" t="s">
        <v>19</v>
      </c>
      <c r="D1527" t="b">
        <v>1</v>
      </c>
      <c r="E1527" t="s">
        <v>4157</v>
      </c>
      <c r="F1527" t="str">
        <f>MID($E1527,1,1)</f>
        <v>G</v>
      </c>
      <c r="G1527" t="str">
        <f>IFERROR(MID($E1527,SEARCH("/",$E1527,SEARCH("/",$E1527)+1)+1,1),"")</f>
        <v>S</v>
      </c>
      <c r="H1527" t="s">
        <v>16</v>
      </c>
      <c r="I1527">
        <v>39</v>
      </c>
      <c r="J1527" t="b">
        <v>0</v>
      </c>
      <c r="K1527" s="7">
        <v>0</v>
      </c>
      <c r="L1527" s="7">
        <v>0</v>
      </c>
      <c r="M1527" s="7">
        <v>0</v>
      </c>
      <c r="N1527" s="7">
        <v>0</v>
      </c>
      <c r="O1527" s="7">
        <v>0</v>
      </c>
      <c r="P1527" s="7">
        <f>SUM(dane3[[#This Row],[RoomService]:[VRDeck]])</f>
        <v>0</v>
      </c>
      <c r="Q1527" t="s">
        <v>4158</v>
      </c>
      <c r="R1527" t="b">
        <v>1</v>
      </c>
    </row>
    <row r="1528" spans="1:18" x14ac:dyDescent="0.3">
      <c r="A1528" t="s">
        <v>4159</v>
      </c>
      <c r="B1528">
        <f>MID(dane3[[#This Row],[PassengerId]],1,4)+0</f>
        <v>1621</v>
      </c>
      <c r="C1528" t="s">
        <v>19</v>
      </c>
      <c r="D1528" t="b">
        <v>0</v>
      </c>
      <c r="E1528" t="s">
        <v>4160</v>
      </c>
      <c r="F1528" t="str">
        <f>MID($E1528,1,1)</f>
        <v>F</v>
      </c>
      <c r="G1528" t="str">
        <f>IFERROR(MID($E1528,SEARCH("/",$E1528,SEARCH("/",$E1528)+1)+1,1),"")</f>
        <v>S</v>
      </c>
      <c r="H1528" t="s">
        <v>46</v>
      </c>
      <c r="I1528">
        <v>25</v>
      </c>
      <c r="J1528" t="b">
        <v>0</v>
      </c>
      <c r="K1528" s="7">
        <v>553</v>
      </c>
      <c r="L1528" s="7">
        <v>0</v>
      </c>
      <c r="M1528" s="7">
        <v>1</v>
      </c>
      <c r="N1528" s="7">
        <v>239</v>
      </c>
      <c r="O1528" s="7">
        <v>8</v>
      </c>
      <c r="P1528" s="7">
        <f>SUM(dane3[[#This Row],[RoomService]:[VRDeck]])</f>
        <v>801</v>
      </c>
      <c r="Q1528" t="s">
        <v>4161</v>
      </c>
      <c r="R1528" t="b">
        <v>1</v>
      </c>
    </row>
    <row r="1529" spans="1:18" x14ac:dyDescent="0.3">
      <c r="A1529" t="s">
        <v>4162</v>
      </c>
      <c r="B1529">
        <f>MID(dane3[[#This Row],[PassengerId]],1,4)+0</f>
        <v>1621</v>
      </c>
      <c r="C1529" t="s">
        <v>19</v>
      </c>
      <c r="D1529" t="b">
        <v>0</v>
      </c>
      <c r="E1529" t="s">
        <v>4160</v>
      </c>
      <c r="F1529" t="str">
        <f>MID($E1529,1,1)</f>
        <v>F</v>
      </c>
      <c r="G1529" t="str">
        <f>IFERROR(MID($E1529,SEARCH("/",$E1529,SEARCH("/",$E1529)+1)+1,1),"")</f>
        <v>S</v>
      </c>
      <c r="H1529" t="s">
        <v>32</v>
      </c>
      <c r="I1529">
        <v>25</v>
      </c>
      <c r="J1529" t="b">
        <v>0</v>
      </c>
      <c r="K1529" s="7">
        <v>172</v>
      </c>
      <c r="L1529" s="7">
        <v>129</v>
      </c>
      <c r="M1529" s="7">
        <v>41</v>
      </c>
      <c r="N1529" s="7">
        <v>0</v>
      </c>
      <c r="O1529" s="7">
        <v>341</v>
      </c>
      <c r="P1529" s="7">
        <f>SUM(dane3[[#This Row],[RoomService]:[VRDeck]])</f>
        <v>683</v>
      </c>
      <c r="Q1529" t="s">
        <v>4163</v>
      </c>
      <c r="R1529" t="b">
        <v>0</v>
      </c>
    </row>
    <row r="1530" spans="1:18" x14ac:dyDescent="0.3">
      <c r="A1530" t="s">
        <v>486</v>
      </c>
      <c r="B1530">
        <f>MID(dane3[[#This Row],[PassengerId]],1,4)+0</f>
        <v>193</v>
      </c>
      <c r="C1530" t="s">
        <v>53</v>
      </c>
      <c r="D1530" t="b">
        <v>0</v>
      </c>
      <c r="E1530" t="s">
        <v>484</v>
      </c>
      <c r="F1530" t="str">
        <f>MID($E1530,1,1)</f>
        <v>F</v>
      </c>
      <c r="G1530" t="str">
        <f>IFERROR(MID($E1530,SEARCH("/",$E1530,SEARCH("/",$E1530)+1)+1,1),"")</f>
        <v>P</v>
      </c>
      <c r="H1530" t="s">
        <v>16</v>
      </c>
      <c r="I1530">
        <v>23</v>
      </c>
      <c r="J1530" t="b">
        <v>0</v>
      </c>
      <c r="K1530" s="7">
        <v>0</v>
      </c>
      <c r="L1530" s="7">
        <v>0</v>
      </c>
      <c r="M1530" s="7">
        <v>8</v>
      </c>
      <c r="N1530" s="7">
        <v>1072</v>
      </c>
      <c r="O1530" s="7">
        <v>0</v>
      </c>
      <c r="P1530" s="7">
        <f>SUM(dane3[[#This Row],[RoomService]:[VRDeck]])</f>
        <v>1080</v>
      </c>
      <c r="Q1530" t="s">
        <v>487</v>
      </c>
      <c r="R1530" t="b">
        <v>0</v>
      </c>
    </row>
    <row r="1531" spans="1:18" x14ac:dyDescent="0.3">
      <c r="A1531" t="s">
        <v>4167</v>
      </c>
      <c r="B1531">
        <f>MID(dane3[[#This Row],[PassengerId]],1,4)+0</f>
        <v>1624</v>
      </c>
      <c r="C1531" t="s">
        <v>19</v>
      </c>
      <c r="D1531" t="b">
        <v>1</v>
      </c>
      <c r="E1531" t="s">
        <v>4168</v>
      </c>
      <c r="F1531" t="str">
        <f>MID($E1531,1,1)</f>
        <v>G</v>
      </c>
      <c r="G1531" t="str">
        <f>IFERROR(MID($E1531,SEARCH("/",$E1531,SEARCH("/",$E1531)+1)+1,1),"")</f>
        <v>S</v>
      </c>
      <c r="H1531" t="s">
        <v>32</v>
      </c>
      <c r="I1531">
        <v>0</v>
      </c>
      <c r="J1531" t="b">
        <v>0</v>
      </c>
      <c r="K1531" s="7">
        <v>0</v>
      </c>
      <c r="L1531" s="7">
        <v>0</v>
      </c>
      <c r="M1531" s="7">
        <v>0</v>
      </c>
      <c r="N1531" s="7">
        <v>0</v>
      </c>
      <c r="O1531" s="7">
        <v>0</v>
      </c>
      <c r="P1531" s="7">
        <f>SUM(dane3[[#This Row],[RoomService]:[VRDeck]])</f>
        <v>0</v>
      </c>
      <c r="Q1531" t="s">
        <v>4169</v>
      </c>
      <c r="R1531" t="b">
        <v>1</v>
      </c>
    </row>
    <row r="1532" spans="1:18" x14ac:dyDescent="0.3">
      <c r="A1532" t="s">
        <v>4170</v>
      </c>
      <c r="B1532">
        <f>MID(dane3[[#This Row],[PassengerId]],1,4)+0</f>
        <v>1624</v>
      </c>
      <c r="C1532" t="s">
        <v>19</v>
      </c>
      <c r="D1532" t="b">
        <v>0</v>
      </c>
      <c r="E1532" t="s">
        <v>4168</v>
      </c>
      <c r="F1532" t="str">
        <f>MID($E1532,1,1)</f>
        <v>G</v>
      </c>
      <c r="G1532" t="str">
        <f>IFERROR(MID($E1532,SEARCH("/",$E1532,SEARCH("/",$E1532)+1)+1,1),"")</f>
        <v>S</v>
      </c>
      <c r="H1532" t="s">
        <v>46</v>
      </c>
      <c r="I1532">
        <v>46</v>
      </c>
      <c r="J1532" t="b">
        <v>0</v>
      </c>
      <c r="K1532" s="7">
        <v>612</v>
      </c>
      <c r="L1532" s="7">
        <v>0</v>
      </c>
      <c r="M1532" s="7">
        <v>62</v>
      </c>
      <c r="N1532" s="7">
        <v>0</v>
      </c>
      <c r="O1532" s="7">
        <v>0</v>
      </c>
      <c r="P1532" s="7">
        <f>SUM(dane3[[#This Row],[RoomService]:[VRDeck]])</f>
        <v>674</v>
      </c>
      <c r="Q1532" t="s">
        <v>4171</v>
      </c>
      <c r="R1532" t="b">
        <v>1</v>
      </c>
    </row>
    <row r="1533" spans="1:18" x14ac:dyDescent="0.3">
      <c r="A1533" t="s">
        <v>4172</v>
      </c>
      <c r="B1533">
        <f>MID(dane3[[#This Row],[PassengerId]],1,4)+0</f>
        <v>1624</v>
      </c>
      <c r="C1533" t="s">
        <v>19</v>
      </c>
      <c r="D1533" t="b">
        <v>1</v>
      </c>
      <c r="E1533" t="s">
        <v>4168</v>
      </c>
      <c r="F1533" t="str">
        <f>MID($E1533,1,1)</f>
        <v>G</v>
      </c>
      <c r="G1533" t="str">
        <f>IFERROR(MID($E1533,SEARCH("/",$E1533,SEARCH("/",$E1533)+1)+1,1),"")</f>
        <v>S</v>
      </c>
      <c r="H1533" t="s">
        <v>16</v>
      </c>
      <c r="I1533">
        <v>4</v>
      </c>
      <c r="J1533" t="b">
        <v>0</v>
      </c>
      <c r="K1533" s="7">
        <v>0</v>
      </c>
      <c r="L1533" s="7">
        <v>0</v>
      </c>
      <c r="M1533" s="7">
        <v>0</v>
      </c>
      <c r="N1533" s="7">
        <v>0</v>
      </c>
      <c r="O1533" s="7">
        <v>0</v>
      </c>
      <c r="P1533" s="7">
        <f>SUM(dane3[[#This Row],[RoomService]:[VRDeck]])</f>
        <v>0</v>
      </c>
      <c r="Q1533" t="s">
        <v>4173</v>
      </c>
      <c r="R1533" t="b">
        <v>1</v>
      </c>
    </row>
    <row r="1534" spans="1:18" x14ac:dyDescent="0.3">
      <c r="A1534" t="s">
        <v>4174</v>
      </c>
      <c r="B1534">
        <f>MID(dane3[[#This Row],[PassengerId]],1,4)+0</f>
        <v>1625</v>
      </c>
      <c r="C1534" t="s">
        <v>14</v>
      </c>
      <c r="D1534" t="b">
        <v>1</v>
      </c>
      <c r="E1534" t="s">
        <v>4175</v>
      </c>
      <c r="F1534" t="str">
        <f>MID($E1534,1,1)</f>
        <v>C</v>
      </c>
      <c r="G1534" t="str">
        <f>IFERROR(MID($E1534,SEARCH("/",$E1534,SEARCH("/",$E1534)+1)+1,1),"")</f>
        <v>P</v>
      </c>
      <c r="H1534" t="s">
        <v>46</v>
      </c>
      <c r="I1534">
        <v>19</v>
      </c>
      <c r="J1534" t="b">
        <v>0</v>
      </c>
      <c r="K1534" s="7">
        <v>0</v>
      </c>
      <c r="L1534" s="7">
        <v>0</v>
      </c>
      <c r="M1534" s="7">
        <v>0</v>
      </c>
      <c r="N1534" s="7">
        <v>0</v>
      </c>
      <c r="O1534" s="7">
        <v>0</v>
      </c>
      <c r="P1534" s="7">
        <f>SUM(dane3[[#This Row],[RoomService]:[VRDeck]])</f>
        <v>0</v>
      </c>
      <c r="Q1534" t="s">
        <v>4176</v>
      </c>
      <c r="R1534" t="b">
        <v>1</v>
      </c>
    </row>
    <row r="1535" spans="1:18" x14ac:dyDescent="0.3">
      <c r="A1535" t="s">
        <v>4177</v>
      </c>
      <c r="B1535">
        <f>MID(dane3[[#This Row],[PassengerId]],1,4)+0</f>
        <v>1625</v>
      </c>
      <c r="C1535" t="s">
        <v>14</v>
      </c>
      <c r="D1535" t="b">
        <v>0</v>
      </c>
      <c r="E1535" t="s">
        <v>4175</v>
      </c>
      <c r="F1535" t="str">
        <f>MID($E1535,1,1)</f>
        <v>C</v>
      </c>
      <c r="G1535" t="str">
        <f>IFERROR(MID($E1535,SEARCH("/",$E1535,SEARCH("/",$E1535)+1)+1,1),"")</f>
        <v>P</v>
      </c>
      <c r="H1535" t="s">
        <v>16</v>
      </c>
      <c r="I1535">
        <v>29</v>
      </c>
      <c r="J1535" t="b">
        <v>0</v>
      </c>
      <c r="K1535" s="7">
        <v>0</v>
      </c>
      <c r="L1535" s="7">
        <v>930</v>
      </c>
      <c r="M1535" s="7">
        <v>0</v>
      </c>
      <c r="N1535" s="7">
        <v>2113</v>
      </c>
      <c r="O1535" s="7">
        <v>98</v>
      </c>
      <c r="P1535" s="7">
        <f>SUM(dane3[[#This Row],[RoomService]:[VRDeck]])</f>
        <v>3141</v>
      </c>
      <c r="Q1535" t="s">
        <v>4178</v>
      </c>
      <c r="R1535" t="b">
        <v>0</v>
      </c>
    </row>
    <row r="1536" spans="1:18" x14ac:dyDescent="0.3">
      <c r="A1536" t="s">
        <v>4179</v>
      </c>
      <c r="B1536">
        <f>MID(dane3[[#This Row],[PassengerId]],1,4)+0</f>
        <v>1626</v>
      </c>
      <c r="C1536" t="s">
        <v>19</v>
      </c>
      <c r="D1536" t="b">
        <v>0</v>
      </c>
      <c r="E1536" t="s">
        <v>4180</v>
      </c>
      <c r="F1536" t="str">
        <f>MID($E1536,1,1)</f>
        <v>F</v>
      </c>
      <c r="G1536" t="str">
        <f>IFERROR(MID($E1536,SEARCH("/",$E1536,SEARCH("/",$E1536)+1)+1,1),"")</f>
        <v>P</v>
      </c>
      <c r="H1536" t="s">
        <v>16</v>
      </c>
      <c r="I1536">
        <v>19</v>
      </c>
      <c r="J1536" t="b">
        <v>0</v>
      </c>
      <c r="K1536" s="7">
        <v>0</v>
      </c>
      <c r="L1536" s="7">
        <v>9</v>
      </c>
      <c r="M1536" s="7">
        <v>0</v>
      </c>
      <c r="N1536" s="7">
        <v>0</v>
      </c>
      <c r="O1536" s="7">
        <v>1</v>
      </c>
      <c r="P1536" s="7">
        <f>SUM(dane3[[#This Row],[RoomService]:[VRDeck]])</f>
        <v>10</v>
      </c>
      <c r="Q1536" t="s">
        <v>4181</v>
      </c>
      <c r="R1536" t="b">
        <v>0</v>
      </c>
    </row>
    <row r="1537" spans="1:18" x14ac:dyDescent="0.3">
      <c r="A1537" t="s">
        <v>4182</v>
      </c>
      <c r="B1537">
        <f>MID(dane3[[#This Row],[PassengerId]],1,4)+0</f>
        <v>1628</v>
      </c>
      <c r="C1537" t="s">
        <v>14</v>
      </c>
      <c r="D1537" t="b">
        <v>1</v>
      </c>
      <c r="E1537" t="s">
        <v>4183</v>
      </c>
      <c r="F1537" t="str">
        <f>MID($E1537,1,1)</f>
        <v>B</v>
      </c>
      <c r="G1537" t="str">
        <f>IFERROR(MID($E1537,SEARCH("/",$E1537,SEARCH("/",$E1537)+1)+1,1),"")</f>
        <v>S</v>
      </c>
      <c r="H1537" t="s">
        <v>16</v>
      </c>
      <c r="I1537">
        <v>47</v>
      </c>
      <c r="J1537" t="b">
        <v>0</v>
      </c>
      <c r="K1537" s="7">
        <v>0</v>
      </c>
      <c r="L1537" s="7">
        <v>0</v>
      </c>
      <c r="M1537" s="7">
        <v>0</v>
      </c>
      <c r="N1537" s="7">
        <v>0</v>
      </c>
      <c r="O1537" s="7">
        <v>0</v>
      </c>
      <c r="P1537" s="7">
        <f>SUM(dane3[[#This Row],[RoomService]:[VRDeck]])</f>
        <v>0</v>
      </c>
      <c r="Q1537" t="s">
        <v>4184</v>
      </c>
      <c r="R1537" t="b">
        <v>1</v>
      </c>
    </row>
    <row r="1538" spans="1:18" x14ac:dyDescent="0.3">
      <c r="A1538" t="s">
        <v>4185</v>
      </c>
      <c r="B1538">
        <f>MID(dane3[[#This Row],[PassengerId]],1,4)+0</f>
        <v>1630</v>
      </c>
      <c r="C1538" t="s">
        <v>19</v>
      </c>
      <c r="D1538" t="b">
        <v>1</v>
      </c>
      <c r="E1538" t="s">
        <v>4186</v>
      </c>
      <c r="F1538" t="str">
        <f>MID($E1538,1,1)</f>
        <v>G</v>
      </c>
      <c r="G1538" t="str">
        <f>IFERROR(MID($E1538,SEARCH("/",$E1538,SEARCH("/",$E1538)+1)+1,1),"")</f>
        <v>S</v>
      </c>
      <c r="H1538" t="s">
        <v>32</v>
      </c>
      <c r="I1538">
        <v>1</v>
      </c>
      <c r="J1538" t="b">
        <v>0</v>
      </c>
      <c r="K1538" s="7">
        <v>0</v>
      </c>
      <c r="L1538" s="7">
        <v>0</v>
      </c>
      <c r="M1538" s="7">
        <v>0</v>
      </c>
      <c r="N1538" s="7">
        <v>0</v>
      </c>
      <c r="O1538" s="7">
        <v>0</v>
      </c>
      <c r="P1538" s="7">
        <f>SUM(dane3[[#This Row],[RoomService]:[VRDeck]])</f>
        <v>0</v>
      </c>
      <c r="Q1538" t="s">
        <v>4187</v>
      </c>
      <c r="R1538" t="b">
        <v>1</v>
      </c>
    </row>
    <row r="1539" spans="1:18" x14ac:dyDescent="0.3">
      <c r="A1539" t="s">
        <v>4188</v>
      </c>
      <c r="B1539">
        <f>MID(dane3[[#This Row],[PassengerId]],1,4)+0</f>
        <v>1630</v>
      </c>
      <c r="C1539" t="s">
        <v>19</v>
      </c>
      <c r="D1539" t="b">
        <v>1</v>
      </c>
      <c r="E1539" t="s">
        <v>4186</v>
      </c>
      <c r="F1539" t="str">
        <f>MID($E1539,1,1)</f>
        <v>G</v>
      </c>
      <c r="G1539" t="str">
        <f>IFERROR(MID($E1539,SEARCH("/",$E1539,SEARCH("/",$E1539)+1)+1,1),"")</f>
        <v>S</v>
      </c>
      <c r="H1539" t="s">
        <v>16</v>
      </c>
      <c r="I1539">
        <v>4</v>
      </c>
      <c r="J1539" t="b">
        <v>0</v>
      </c>
      <c r="K1539" s="7">
        <v>0</v>
      </c>
      <c r="L1539" s="7">
        <v>0</v>
      </c>
      <c r="M1539" s="7">
        <v>0</v>
      </c>
      <c r="N1539" s="7">
        <v>0</v>
      </c>
      <c r="O1539" s="7">
        <v>0</v>
      </c>
      <c r="P1539" s="7">
        <f>SUM(dane3[[#This Row],[RoomService]:[VRDeck]])</f>
        <v>0</v>
      </c>
      <c r="Q1539" t="s">
        <v>4189</v>
      </c>
      <c r="R1539" t="b">
        <v>0</v>
      </c>
    </row>
    <row r="1540" spans="1:18" x14ac:dyDescent="0.3">
      <c r="A1540" t="s">
        <v>4190</v>
      </c>
      <c r="B1540">
        <f>MID(dane3[[#This Row],[PassengerId]],1,4)+0</f>
        <v>1630</v>
      </c>
      <c r="C1540" t="s">
        <v>19</v>
      </c>
      <c r="D1540" t="b">
        <v>0</v>
      </c>
      <c r="E1540" t="s">
        <v>4191</v>
      </c>
      <c r="F1540" t="str">
        <f>MID($E1540,1,1)</f>
        <v>F</v>
      </c>
      <c r="G1540" t="str">
        <f>IFERROR(MID($E1540,SEARCH("/",$E1540,SEARCH("/",$E1540)+1)+1,1),"")</f>
        <v>S</v>
      </c>
      <c r="H1540" t="s">
        <v>16</v>
      </c>
      <c r="I1540">
        <v>37</v>
      </c>
      <c r="J1540" t="b">
        <v>0</v>
      </c>
      <c r="K1540" s="7">
        <v>0</v>
      </c>
      <c r="L1540" s="7">
        <v>27</v>
      </c>
      <c r="M1540" s="7">
        <v>11</v>
      </c>
      <c r="N1540" s="7">
        <v>732</v>
      </c>
      <c r="O1540" s="7">
        <v>5</v>
      </c>
      <c r="P1540" s="7">
        <f>SUM(dane3[[#This Row],[RoomService]:[VRDeck]])</f>
        <v>775</v>
      </c>
      <c r="Q1540" t="s">
        <v>4192</v>
      </c>
      <c r="R1540" t="b">
        <v>0</v>
      </c>
    </row>
    <row r="1541" spans="1:18" x14ac:dyDescent="0.3">
      <c r="A1541" t="s">
        <v>4193</v>
      </c>
      <c r="B1541">
        <f>MID(dane3[[#This Row],[PassengerId]],1,4)+0</f>
        <v>1631</v>
      </c>
      <c r="C1541" t="s">
        <v>19</v>
      </c>
      <c r="D1541" t="b">
        <v>0</v>
      </c>
      <c r="E1541" t="s">
        <v>4194</v>
      </c>
      <c r="F1541" t="str">
        <f>MID($E1541,1,1)</f>
        <v>E</v>
      </c>
      <c r="G1541" t="str">
        <f>IFERROR(MID($E1541,SEARCH("/",$E1541,SEARCH("/",$E1541)+1)+1,1),"")</f>
        <v>S</v>
      </c>
      <c r="H1541" t="s">
        <v>16</v>
      </c>
      <c r="I1541">
        <v>61</v>
      </c>
      <c r="J1541" t="b">
        <v>0</v>
      </c>
      <c r="K1541" s="7">
        <v>1215</v>
      </c>
      <c r="L1541" s="7">
        <v>32</v>
      </c>
      <c r="M1541" s="7">
        <v>0</v>
      </c>
      <c r="N1541" s="7">
        <v>0</v>
      </c>
      <c r="O1541" s="7">
        <v>362</v>
      </c>
      <c r="P1541" s="7">
        <f>SUM(dane3[[#This Row],[RoomService]:[VRDeck]])</f>
        <v>1609</v>
      </c>
      <c r="Q1541" t="s">
        <v>4195</v>
      </c>
      <c r="R1541" t="b">
        <v>0</v>
      </c>
    </row>
    <row r="1542" spans="1:18" x14ac:dyDescent="0.3">
      <c r="A1542" t="s">
        <v>4196</v>
      </c>
      <c r="B1542">
        <f>MID(dane3[[#This Row],[PassengerId]],1,4)+0</f>
        <v>1632</v>
      </c>
      <c r="C1542" t="s">
        <v>14</v>
      </c>
      <c r="D1542" t="b">
        <v>1</v>
      </c>
      <c r="E1542" t="s">
        <v>4197</v>
      </c>
      <c r="F1542" t="str">
        <f>MID($E1542,1,1)</f>
        <v>C</v>
      </c>
      <c r="G1542" t="str">
        <f>IFERROR(MID($E1542,SEARCH("/",$E1542,SEARCH("/",$E1542)+1)+1,1),"")</f>
        <v>S</v>
      </c>
      <c r="H1542" t="s">
        <v>16</v>
      </c>
      <c r="I1542">
        <v>32</v>
      </c>
      <c r="J1542" t="b">
        <v>0</v>
      </c>
      <c r="K1542" s="7">
        <v>0</v>
      </c>
      <c r="L1542" s="7">
        <v>0</v>
      </c>
      <c r="M1542" s="7">
        <v>0</v>
      </c>
      <c r="N1542" s="7">
        <v>0</v>
      </c>
      <c r="O1542" s="7">
        <v>0</v>
      </c>
      <c r="P1542" s="7">
        <f>SUM(dane3[[#This Row],[RoomService]:[VRDeck]])</f>
        <v>0</v>
      </c>
      <c r="Q1542" t="s">
        <v>4198</v>
      </c>
      <c r="R1542" t="b">
        <v>1</v>
      </c>
    </row>
    <row r="1543" spans="1:18" x14ac:dyDescent="0.3">
      <c r="A1543" t="s">
        <v>4199</v>
      </c>
      <c r="B1543">
        <f>MID(dane3[[#This Row],[PassengerId]],1,4)+0</f>
        <v>1633</v>
      </c>
      <c r="C1543" t="s">
        <v>19</v>
      </c>
      <c r="D1543" t="b">
        <v>1</v>
      </c>
      <c r="E1543" t="s">
        <v>4200</v>
      </c>
      <c r="F1543" t="str">
        <f>MID($E1543,1,1)</f>
        <v>G</v>
      </c>
      <c r="G1543" t="str">
        <f>IFERROR(MID($E1543,SEARCH("/",$E1543,SEARCH("/",$E1543)+1)+1,1),"")</f>
        <v>P</v>
      </c>
      <c r="H1543" t="s">
        <v>16</v>
      </c>
      <c r="I1543">
        <v>4</v>
      </c>
      <c r="J1543" t="b">
        <v>0</v>
      </c>
      <c r="K1543" s="7">
        <v>0</v>
      </c>
      <c r="L1543" s="7">
        <v>0</v>
      </c>
      <c r="M1543" s="7">
        <v>0</v>
      </c>
      <c r="N1543" s="7">
        <v>0</v>
      </c>
      <c r="O1543" s="7">
        <v>0</v>
      </c>
      <c r="P1543" s="7">
        <f>SUM(dane3[[#This Row],[RoomService]:[VRDeck]])</f>
        <v>0</v>
      </c>
      <c r="Q1543" t="s">
        <v>4201</v>
      </c>
      <c r="R1543" t="b">
        <v>1</v>
      </c>
    </row>
    <row r="1544" spans="1:18" x14ac:dyDescent="0.3">
      <c r="A1544" t="s">
        <v>4202</v>
      </c>
      <c r="B1544">
        <f>MID(dane3[[#This Row],[PassengerId]],1,4)+0</f>
        <v>1633</v>
      </c>
      <c r="C1544" t="s">
        <v>19</v>
      </c>
      <c r="D1544" t="b">
        <v>1</v>
      </c>
      <c r="E1544" t="s">
        <v>4200</v>
      </c>
      <c r="F1544" t="str">
        <f>MID($E1544,1,1)</f>
        <v>G</v>
      </c>
      <c r="G1544" t="str">
        <f>IFERROR(MID($E1544,SEARCH("/",$E1544,SEARCH("/",$E1544)+1)+1,1),"")</f>
        <v>P</v>
      </c>
      <c r="H1544" t="s">
        <v>16</v>
      </c>
      <c r="I1544">
        <v>16</v>
      </c>
      <c r="J1544" t="b">
        <v>0</v>
      </c>
      <c r="K1544" s="7">
        <v>0</v>
      </c>
      <c r="L1544" s="7">
        <v>0</v>
      </c>
      <c r="M1544" s="7">
        <v>0</v>
      </c>
      <c r="N1544" s="7">
        <v>0</v>
      </c>
      <c r="O1544" s="7">
        <v>0</v>
      </c>
      <c r="P1544" s="7">
        <f>SUM(dane3[[#This Row],[RoomService]:[VRDeck]])</f>
        <v>0</v>
      </c>
      <c r="Q1544" t="s">
        <v>4203</v>
      </c>
      <c r="R1544" t="b">
        <v>1</v>
      </c>
    </row>
    <row r="1545" spans="1:18" x14ac:dyDescent="0.3">
      <c r="A1545" t="s">
        <v>4204</v>
      </c>
      <c r="B1545">
        <f>MID(dane3[[#This Row],[PassengerId]],1,4)+0</f>
        <v>1634</v>
      </c>
      <c r="C1545" t="s">
        <v>19</v>
      </c>
      <c r="D1545" t="b">
        <v>1</v>
      </c>
      <c r="E1545" t="s">
        <v>4205</v>
      </c>
      <c r="F1545" t="str">
        <f>MID($E1545,1,1)</f>
        <v>G</v>
      </c>
      <c r="G1545" t="str">
        <f>IFERROR(MID($E1545,SEARCH("/",$E1545,SEARCH("/",$E1545)+1)+1,1),"")</f>
        <v>S</v>
      </c>
      <c r="H1545" t="s">
        <v>46</v>
      </c>
      <c r="I1545">
        <v>25</v>
      </c>
      <c r="J1545" t="b">
        <v>0</v>
      </c>
      <c r="K1545" s="7">
        <v>0</v>
      </c>
      <c r="L1545" s="7">
        <v>0</v>
      </c>
      <c r="M1545" s="7">
        <v>0</v>
      </c>
      <c r="N1545" s="7">
        <v>0</v>
      </c>
      <c r="O1545" s="7">
        <v>0</v>
      </c>
      <c r="P1545" s="7">
        <f>SUM(dane3[[#This Row],[RoomService]:[VRDeck]])</f>
        <v>0</v>
      </c>
      <c r="Q1545" t="s">
        <v>4206</v>
      </c>
      <c r="R1545" t="b">
        <v>0</v>
      </c>
    </row>
    <row r="1546" spans="1:18" x14ac:dyDescent="0.3">
      <c r="A1546" t="s">
        <v>4207</v>
      </c>
      <c r="B1546">
        <f>MID(dane3[[#This Row],[PassengerId]],1,4)+0</f>
        <v>1635</v>
      </c>
      <c r="C1546" t="s">
        <v>19</v>
      </c>
      <c r="D1546" t="b">
        <v>0</v>
      </c>
      <c r="E1546" t="s">
        <v>4208</v>
      </c>
      <c r="F1546" t="str">
        <f>MID($E1546,1,1)</f>
        <v>F</v>
      </c>
      <c r="G1546" t="str">
        <f>IFERROR(MID($E1546,SEARCH("/",$E1546,SEARCH("/",$E1546)+1)+1,1),"")</f>
        <v>P</v>
      </c>
      <c r="H1546" t="s">
        <v>16</v>
      </c>
      <c r="I1546">
        <v>22</v>
      </c>
      <c r="J1546" t="b">
        <v>0</v>
      </c>
      <c r="K1546" s="7">
        <v>1300</v>
      </c>
      <c r="L1546" s="7">
        <v>0</v>
      </c>
      <c r="M1546" s="7">
        <v>0</v>
      </c>
      <c r="N1546" s="7">
        <v>0</v>
      </c>
      <c r="O1546" s="7">
        <v>1134</v>
      </c>
      <c r="P1546" s="7">
        <f>SUM(dane3[[#This Row],[RoomService]:[VRDeck]])</f>
        <v>2434</v>
      </c>
      <c r="Q1546" t="s">
        <v>4209</v>
      </c>
      <c r="R1546" t="b">
        <v>0</v>
      </c>
    </row>
    <row r="1547" spans="1:18" x14ac:dyDescent="0.3">
      <c r="A1547" t="s">
        <v>4210</v>
      </c>
      <c r="B1547">
        <f>MID(dane3[[#This Row],[PassengerId]],1,4)+0</f>
        <v>1636</v>
      </c>
      <c r="C1547" t="s">
        <v>19</v>
      </c>
      <c r="D1547" t="b">
        <v>0</v>
      </c>
      <c r="E1547" t="s">
        <v>4211</v>
      </c>
      <c r="F1547" t="str">
        <f>MID($E1547,1,1)</f>
        <v>G</v>
      </c>
      <c r="G1547" t="str">
        <f>IFERROR(MID($E1547,SEARCH("/",$E1547,SEARCH("/",$E1547)+1)+1,1),"")</f>
        <v>S</v>
      </c>
      <c r="H1547" t="s">
        <v>16</v>
      </c>
      <c r="I1547">
        <v>41</v>
      </c>
      <c r="J1547" t="b">
        <v>0</v>
      </c>
      <c r="K1547" s="7">
        <v>139</v>
      </c>
      <c r="L1547" s="7">
        <v>666</v>
      </c>
      <c r="M1547" s="7">
        <v>6</v>
      </c>
      <c r="N1547" s="7">
        <v>71</v>
      </c>
      <c r="O1547" s="7">
        <v>25</v>
      </c>
      <c r="P1547" s="7">
        <f>SUM(dane3[[#This Row],[RoomService]:[VRDeck]])</f>
        <v>907</v>
      </c>
      <c r="Q1547" t="s">
        <v>4212</v>
      </c>
      <c r="R1547" t="b">
        <v>0</v>
      </c>
    </row>
    <row r="1548" spans="1:18" x14ac:dyDescent="0.3">
      <c r="A1548" t="s">
        <v>4213</v>
      </c>
      <c r="B1548">
        <f>MID(dane3[[#This Row],[PassengerId]],1,4)+0</f>
        <v>1637</v>
      </c>
      <c r="C1548" t="s">
        <v>19</v>
      </c>
      <c r="D1548" t="b">
        <v>1</v>
      </c>
      <c r="E1548" t="s">
        <v>4214</v>
      </c>
      <c r="F1548" t="str">
        <f>MID($E1548,1,1)</f>
        <v>G</v>
      </c>
      <c r="G1548" t="str">
        <f>IFERROR(MID($E1548,SEARCH("/",$E1548,SEARCH("/",$E1548)+1)+1,1),"")</f>
        <v>S</v>
      </c>
      <c r="H1548" t="s">
        <v>16</v>
      </c>
      <c r="I1548">
        <v>25</v>
      </c>
      <c r="J1548" t="b">
        <v>0</v>
      </c>
      <c r="K1548" s="7">
        <v>0</v>
      </c>
      <c r="L1548" s="7">
        <v>0</v>
      </c>
      <c r="M1548" s="7">
        <v>0</v>
      </c>
      <c r="N1548" s="7">
        <v>0</v>
      </c>
      <c r="O1548" s="7">
        <v>0</v>
      </c>
      <c r="P1548" s="7">
        <f>SUM(dane3[[#This Row],[RoomService]:[VRDeck]])</f>
        <v>0</v>
      </c>
      <c r="Q1548" t="s">
        <v>4215</v>
      </c>
      <c r="R1548" t="b">
        <v>1</v>
      </c>
    </row>
    <row r="1549" spans="1:18" x14ac:dyDescent="0.3">
      <c r="A1549" t="s">
        <v>4216</v>
      </c>
      <c r="B1549">
        <f>MID(dane3[[#This Row],[PassengerId]],1,4)+0</f>
        <v>1638</v>
      </c>
      <c r="C1549" t="s">
        <v>19</v>
      </c>
      <c r="D1549" t="b">
        <v>0</v>
      </c>
      <c r="E1549" t="s">
        <v>4217</v>
      </c>
      <c r="F1549" t="str">
        <f>MID($E1549,1,1)</f>
        <v>E</v>
      </c>
      <c r="G1549" t="str">
        <f>IFERROR(MID($E1549,SEARCH("/",$E1549,SEARCH("/",$E1549)+1)+1,1),"")</f>
        <v>S</v>
      </c>
      <c r="H1549" t="s">
        <v>16</v>
      </c>
      <c r="I1549">
        <v>19</v>
      </c>
      <c r="J1549" t="b">
        <v>0</v>
      </c>
      <c r="K1549" s="7">
        <v>414</v>
      </c>
      <c r="L1549" s="7">
        <v>0</v>
      </c>
      <c r="M1549" s="7">
        <v>66</v>
      </c>
      <c r="N1549" s="7">
        <v>307</v>
      </c>
      <c r="O1549" s="7">
        <v>0</v>
      </c>
      <c r="P1549" s="7">
        <f>SUM(dane3[[#This Row],[RoomService]:[VRDeck]])</f>
        <v>787</v>
      </c>
      <c r="Q1549" t="s">
        <v>4218</v>
      </c>
      <c r="R1549" t="b">
        <v>0</v>
      </c>
    </row>
    <row r="1550" spans="1:18" x14ac:dyDescent="0.3">
      <c r="A1550" t="s">
        <v>4219</v>
      </c>
      <c r="B1550">
        <f>MID(dane3[[#This Row],[PassengerId]],1,4)+0</f>
        <v>1640</v>
      </c>
      <c r="C1550" t="s">
        <v>19</v>
      </c>
      <c r="D1550" t="b">
        <v>0</v>
      </c>
      <c r="E1550" t="s">
        <v>4220</v>
      </c>
      <c r="F1550" t="str">
        <f>MID($E1550,1,1)</f>
        <v>G</v>
      </c>
      <c r="G1550" t="str">
        <f>IFERROR(MID($E1550,SEARCH("/",$E1550,SEARCH("/",$E1550)+1)+1,1),"")</f>
        <v>P</v>
      </c>
      <c r="H1550" t="s">
        <v>16</v>
      </c>
      <c r="I1550">
        <v>21</v>
      </c>
      <c r="J1550" t="b">
        <v>0</v>
      </c>
      <c r="K1550" s="7">
        <v>305</v>
      </c>
      <c r="L1550" s="7">
        <v>0</v>
      </c>
      <c r="M1550" s="7">
        <v>1</v>
      </c>
      <c r="N1550" s="7">
        <v>618</v>
      </c>
      <c r="O1550" s="7">
        <v>2</v>
      </c>
      <c r="P1550" s="7">
        <f>SUM(dane3[[#This Row],[RoomService]:[VRDeck]])</f>
        <v>926</v>
      </c>
      <c r="Q1550" t="s">
        <v>4221</v>
      </c>
      <c r="R1550" t="b">
        <v>1</v>
      </c>
    </row>
    <row r="1551" spans="1:18" x14ac:dyDescent="0.3">
      <c r="A1551" t="s">
        <v>4222</v>
      </c>
      <c r="B1551">
        <f>MID(dane3[[#This Row],[PassengerId]],1,4)+0</f>
        <v>1644</v>
      </c>
      <c r="C1551" t="s">
        <v>19</v>
      </c>
      <c r="D1551" t="b">
        <v>0</v>
      </c>
      <c r="E1551" t="s">
        <v>4223</v>
      </c>
      <c r="F1551" t="str">
        <f>MID($E1551,1,1)</f>
        <v>F</v>
      </c>
      <c r="G1551" t="str">
        <f>IFERROR(MID($E1551,SEARCH("/",$E1551,SEARCH("/",$E1551)+1)+1,1),"")</f>
        <v>P</v>
      </c>
      <c r="H1551" t="s">
        <v>46</v>
      </c>
      <c r="I1551">
        <v>14</v>
      </c>
      <c r="J1551" t="b">
        <v>0</v>
      </c>
      <c r="K1551" s="7">
        <v>0</v>
      </c>
      <c r="L1551" s="7">
        <v>2</v>
      </c>
      <c r="M1551" s="7">
        <v>0</v>
      </c>
      <c r="N1551" s="7">
        <v>0</v>
      </c>
      <c r="O1551" s="7">
        <v>794</v>
      </c>
      <c r="P1551" s="7">
        <f>SUM(dane3[[#This Row],[RoomService]:[VRDeck]])</f>
        <v>796</v>
      </c>
      <c r="Q1551" t="s">
        <v>4224</v>
      </c>
      <c r="R1551" t="b">
        <v>0</v>
      </c>
    </row>
    <row r="1552" spans="1:18" x14ac:dyDescent="0.3">
      <c r="A1552" t="s">
        <v>4225</v>
      </c>
      <c r="B1552">
        <f>MID(dane3[[#This Row],[PassengerId]],1,4)+0</f>
        <v>1645</v>
      </c>
      <c r="C1552" t="s">
        <v>39</v>
      </c>
      <c r="D1552" t="b">
        <v>1</v>
      </c>
      <c r="E1552" t="s">
        <v>39</v>
      </c>
      <c r="F1552" t="str">
        <f>MID($E1552,1,1)</f>
        <v/>
      </c>
      <c r="G1552" t="str">
        <f>IFERROR(MID($E1552,SEARCH("/",$E1552,SEARCH("/",$E1552)+1)+1,1),"")</f>
        <v/>
      </c>
      <c r="H1552" t="s">
        <v>46</v>
      </c>
      <c r="I1552">
        <v>18</v>
      </c>
      <c r="J1552" t="b">
        <v>0</v>
      </c>
      <c r="K1552" s="7">
        <v>0</v>
      </c>
      <c r="L1552" s="7">
        <v>0</v>
      </c>
      <c r="M1552" s="7">
        <v>0</v>
      </c>
      <c r="N1552" s="7">
        <v>0</v>
      </c>
      <c r="O1552" s="7">
        <v>0</v>
      </c>
      <c r="P1552" s="7">
        <f>SUM(dane3[[#This Row],[RoomService]:[VRDeck]])</f>
        <v>0</v>
      </c>
      <c r="Q1552" t="s">
        <v>4226</v>
      </c>
      <c r="R1552" t="b">
        <v>0</v>
      </c>
    </row>
    <row r="1553" spans="1:18" x14ac:dyDescent="0.3">
      <c r="A1553" t="s">
        <v>4227</v>
      </c>
      <c r="B1553">
        <f>MID(dane3[[#This Row],[PassengerId]],1,4)+0</f>
        <v>1646</v>
      </c>
      <c r="C1553" t="s">
        <v>19</v>
      </c>
      <c r="D1553" t="b">
        <v>0</v>
      </c>
      <c r="E1553" t="s">
        <v>4228</v>
      </c>
      <c r="F1553" t="str">
        <f>MID($E1553,1,1)</f>
        <v>G</v>
      </c>
      <c r="G1553" t="str">
        <f>IFERROR(MID($E1553,SEARCH("/",$E1553,SEARCH("/",$E1553)+1)+1,1),"")</f>
        <v>P</v>
      </c>
      <c r="H1553" t="s">
        <v>16</v>
      </c>
      <c r="I1553">
        <v>34</v>
      </c>
      <c r="J1553" t="b">
        <v>0</v>
      </c>
      <c r="K1553" s="7">
        <v>0</v>
      </c>
      <c r="L1553" s="7">
        <v>0</v>
      </c>
      <c r="M1553" s="7">
        <v>885</v>
      </c>
      <c r="N1553" s="7">
        <v>0</v>
      </c>
      <c r="O1553" s="7">
        <v>0</v>
      </c>
      <c r="P1553" s="7">
        <f>SUM(dane3[[#This Row],[RoomService]:[VRDeck]])</f>
        <v>885</v>
      </c>
      <c r="Q1553" t="s">
        <v>4229</v>
      </c>
      <c r="R1553" t="b">
        <v>1</v>
      </c>
    </row>
    <row r="1554" spans="1:18" x14ac:dyDescent="0.3">
      <c r="A1554" t="s">
        <v>4230</v>
      </c>
      <c r="B1554">
        <f>MID(dane3[[#This Row],[PassengerId]],1,4)+0</f>
        <v>1647</v>
      </c>
      <c r="C1554" t="s">
        <v>19</v>
      </c>
      <c r="D1554" t="b">
        <v>0</v>
      </c>
      <c r="E1554" t="s">
        <v>4231</v>
      </c>
      <c r="F1554" t="str">
        <f>MID($E1554,1,1)</f>
        <v>F</v>
      </c>
      <c r="G1554" t="str">
        <f>IFERROR(MID($E1554,SEARCH("/",$E1554,SEARCH("/",$E1554)+1)+1,1),"")</f>
        <v>P</v>
      </c>
      <c r="H1554" t="s">
        <v>16</v>
      </c>
      <c r="I1554">
        <v>33</v>
      </c>
      <c r="J1554" t="b">
        <v>0</v>
      </c>
      <c r="K1554" s="7">
        <v>954</v>
      </c>
      <c r="L1554" s="7">
        <v>0</v>
      </c>
      <c r="M1554" s="7">
        <v>10</v>
      </c>
      <c r="N1554" s="7">
        <v>3</v>
      </c>
      <c r="O1554" s="7">
        <v>2</v>
      </c>
      <c r="P1554" s="7">
        <f>SUM(dane3[[#This Row],[RoomService]:[VRDeck]])</f>
        <v>969</v>
      </c>
      <c r="Q1554" t="s">
        <v>4232</v>
      </c>
      <c r="R1554" t="b">
        <v>0</v>
      </c>
    </row>
    <row r="1555" spans="1:18" x14ac:dyDescent="0.3">
      <c r="A1555" t="s">
        <v>4233</v>
      </c>
      <c r="B1555">
        <f>MID(dane3[[#This Row],[PassengerId]],1,4)+0</f>
        <v>1649</v>
      </c>
      <c r="C1555" t="s">
        <v>19</v>
      </c>
      <c r="D1555" t="b">
        <v>1</v>
      </c>
      <c r="E1555" t="s">
        <v>4234</v>
      </c>
      <c r="F1555" t="str">
        <f>MID($E1555,1,1)</f>
        <v>G</v>
      </c>
      <c r="G1555" t="str">
        <f>IFERROR(MID($E1555,SEARCH("/",$E1555,SEARCH("/",$E1555)+1)+1,1),"")</f>
        <v>P</v>
      </c>
      <c r="H1555" t="s">
        <v>46</v>
      </c>
      <c r="I1555">
        <v>14</v>
      </c>
      <c r="J1555" t="b">
        <v>0</v>
      </c>
      <c r="K1555" s="7">
        <v>0</v>
      </c>
      <c r="L1555" s="7">
        <v>0</v>
      </c>
      <c r="M1555" s="7">
        <v>0</v>
      </c>
      <c r="N1555" s="7">
        <v>0</v>
      </c>
      <c r="O1555" s="7">
        <v>0</v>
      </c>
      <c r="P1555" s="7">
        <f>SUM(dane3[[#This Row],[RoomService]:[VRDeck]])</f>
        <v>0</v>
      </c>
      <c r="Q1555" t="s">
        <v>4235</v>
      </c>
      <c r="R1555" t="b">
        <v>0</v>
      </c>
    </row>
    <row r="1556" spans="1:18" x14ac:dyDescent="0.3">
      <c r="A1556" t="s">
        <v>4236</v>
      </c>
      <c r="B1556">
        <f>MID(dane3[[#This Row],[PassengerId]],1,4)+0</f>
        <v>1650</v>
      </c>
      <c r="C1556" t="s">
        <v>19</v>
      </c>
      <c r="D1556" t="b">
        <v>1</v>
      </c>
      <c r="E1556" t="s">
        <v>4237</v>
      </c>
      <c r="F1556" t="str">
        <f>MID($E1556,1,1)</f>
        <v>G</v>
      </c>
      <c r="G1556" t="str">
        <f>IFERROR(MID($E1556,SEARCH("/",$E1556,SEARCH("/",$E1556)+1)+1,1),"")</f>
        <v>S</v>
      </c>
      <c r="H1556" t="s">
        <v>46</v>
      </c>
      <c r="I1556">
        <v>28</v>
      </c>
      <c r="J1556" t="b">
        <v>0</v>
      </c>
      <c r="K1556" s="7">
        <v>0</v>
      </c>
      <c r="L1556" s="7">
        <v>0</v>
      </c>
      <c r="M1556" s="7">
        <v>0</v>
      </c>
      <c r="N1556" s="7">
        <v>0</v>
      </c>
      <c r="O1556" s="7">
        <v>0</v>
      </c>
      <c r="P1556" s="7">
        <f>SUM(dane3[[#This Row],[RoomService]:[VRDeck]])</f>
        <v>0</v>
      </c>
      <c r="Q1556" t="s">
        <v>4238</v>
      </c>
      <c r="R1556" t="b">
        <v>1</v>
      </c>
    </row>
    <row r="1557" spans="1:18" x14ac:dyDescent="0.3">
      <c r="A1557" t="s">
        <v>4239</v>
      </c>
      <c r="B1557">
        <f>MID(dane3[[#This Row],[PassengerId]],1,4)+0</f>
        <v>1651</v>
      </c>
      <c r="C1557" t="s">
        <v>19</v>
      </c>
      <c r="D1557" t="b">
        <v>1</v>
      </c>
      <c r="E1557" t="s">
        <v>4240</v>
      </c>
      <c r="F1557" t="str">
        <f>MID($E1557,1,1)</f>
        <v>G</v>
      </c>
      <c r="G1557" t="str">
        <f>IFERROR(MID($E1557,SEARCH("/",$E1557,SEARCH("/",$E1557)+1)+1,1),"")</f>
        <v>P</v>
      </c>
      <c r="H1557" t="s">
        <v>32</v>
      </c>
      <c r="I1557">
        <v>43</v>
      </c>
      <c r="J1557" t="b">
        <v>0</v>
      </c>
      <c r="K1557" s="7">
        <v>0</v>
      </c>
      <c r="L1557" s="7">
        <v>0</v>
      </c>
      <c r="M1557" s="7">
        <v>0</v>
      </c>
      <c r="N1557" s="7">
        <v>0</v>
      </c>
      <c r="O1557" s="7">
        <v>0</v>
      </c>
      <c r="P1557" s="7">
        <f>SUM(dane3[[#This Row],[RoomService]:[VRDeck]])</f>
        <v>0</v>
      </c>
      <c r="Q1557" t="s">
        <v>4241</v>
      </c>
      <c r="R1557" t="b">
        <v>0</v>
      </c>
    </row>
    <row r="1558" spans="1:18" x14ac:dyDescent="0.3">
      <c r="A1558" t="s">
        <v>4242</v>
      </c>
      <c r="B1558">
        <f>MID(dane3[[#This Row],[PassengerId]],1,4)+0</f>
        <v>1651</v>
      </c>
      <c r="C1558" t="s">
        <v>19</v>
      </c>
      <c r="D1558" t="b">
        <v>0</v>
      </c>
      <c r="E1558" t="s">
        <v>4240</v>
      </c>
      <c r="F1558" t="str">
        <f>MID($E1558,1,1)</f>
        <v>G</v>
      </c>
      <c r="G1558" t="str">
        <f>IFERROR(MID($E1558,SEARCH("/",$E1558,SEARCH("/",$E1558)+1)+1,1),"")</f>
        <v>P</v>
      </c>
      <c r="H1558" t="s">
        <v>46</v>
      </c>
      <c r="I1558">
        <v>3</v>
      </c>
      <c r="J1558" t="b">
        <v>0</v>
      </c>
      <c r="K1558" s="7">
        <v>0</v>
      </c>
      <c r="L1558" s="7">
        <v>0</v>
      </c>
      <c r="M1558" s="7">
        <v>0</v>
      </c>
      <c r="N1558" s="7">
        <v>0</v>
      </c>
      <c r="O1558" s="7">
        <v>0</v>
      </c>
      <c r="P1558" s="7">
        <f>SUM(dane3[[#This Row],[RoomService]:[VRDeck]])</f>
        <v>0</v>
      </c>
      <c r="Q1558" t="s">
        <v>4243</v>
      </c>
      <c r="R1558" t="b">
        <v>1</v>
      </c>
    </row>
    <row r="1559" spans="1:18" x14ac:dyDescent="0.3">
      <c r="A1559" t="s">
        <v>4244</v>
      </c>
      <c r="B1559">
        <f>MID(dane3[[#This Row],[PassengerId]],1,4)+0</f>
        <v>1651</v>
      </c>
      <c r="C1559" t="s">
        <v>19</v>
      </c>
      <c r="D1559" t="b">
        <v>1</v>
      </c>
      <c r="E1559" t="s">
        <v>4240</v>
      </c>
      <c r="F1559" t="str">
        <f>MID($E1559,1,1)</f>
        <v>G</v>
      </c>
      <c r="G1559" t="str">
        <f>IFERROR(MID($E1559,SEARCH("/",$E1559,SEARCH("/",$E1559)+1)+1,1),"")</f>
        <v>P</v>
      </c>
      <c r="H1559" t="s">
        <v>32</v>
      </c>
      <c r="I1559">
        <v>0</v>
      </c>
      <c r="J1559" t="b">
        <v>0</v>
      </c>
      <c r="K1559" s="7">
        <v>0</v>
      </c>
      <c r="L1559" s="7">
        <v>0</v>
      </c>
      <c r="M1559" s="7">
        <v>0</v>
      </c>
      <c r="N1559" s="7">
        <v>0</v>
      </c>
      <c r="O1559" s="7">
        <v>0</v>
      </c>
      <c r="P1559" s="7">
        <f>SUM(dane3[[#This Row],[RoomService]:[VRDeck]])</f>
        <v>0</v>
      </c>
      <c r="Q1559" t="s">
        <v>4245</v>
      </c>
      <c r="R1559" t="b">
        <v>1</v>
      </c>
    </row>
    <row r="1560" spans="1:18" x14ac:dyDescent="0.3">
      <c r="A1560" t="s">
        <v>10412</v>
      </c>
      <c r="B1560">
        <f>MID(dane3[[#This Row],[PassengerId]],1,4)+0</f>
        <v>4071</v>
      </c>
      <c r="C1560" t="s">
        <v>14</v>
      </c>
      <c r="D1560" t="b">
        <v>1</v>
      </c>
      <c r="E1560" t="s">
        <v>10413</v>
      </c>
      <c r="F1560" t="str">
        <f>MID($E1560,1,1)</f>
        <v>B</v>
      </c>
      <c r="G1560" t="str">
        <f>IFERROR(MID($E1560,SEARCH("/",$E1560,SEARCH("/",$E1560)+1)+1,1),"")</f>
        <v>P</v>
      </c>
      <c r="H1560" t="s">
        <v>46</v>
      </c>
      <c r="I1560">
        <v>34</v>
      </c>
      <c r="J1560" t="b">
        <v>0</v>
      </c>
      <c r="K1560" s="7">
        <v>0</v>
      </c>
      <c r="L1560" s="7">
        <v>0</v>
      </c>
      <c r="M1560" s="7">
        <v>0</v>
      </c>
      <c r="N1560" s="7">
        <v>0</v>
      </c>
      <c r="O1560" s="7">
        <v>0</v>
      </c>
      <c r="P1560" s="7">
        <f>SUM(dane3[[#This Row],[RoomService]:[VRDeck]])</f>
        <v>0</v>
      </c>
      <c r="Q1560" t="s">
        <v>10414</v>
      </c>
      <c r="R1560" t="b">
        <v>1</v>
      </c>
    </row>
    <row r="1561" spans="1:18" x14ac:dyDescent="0.3">
      <c r="A1561" t="s">
        <v>4249</v>
      </c>
      <c r="B1561">
        <f>MID(dane3[[#This Row],[PassengerId]],1,4)+0</f>
        <v>1655</v>
      </c>
      <c r="C1561" t="s">
        <v>19</v>
      </c>
      <c r="D1561" t="b">
        <v>0</v>
      </c>
      <c r="E1561" t="s">
        <v>39</v>
      </c>
      <c r="F1561" t="s">
        <v>23764</v>
      </c>
      <c r="G1561" t="str">
        <f>IFERROR(MID($E1561,SEARCH("/",$E1561,SEARCH("/",$E1561)+1)+1,1),"")</f>
        <v/>
      </c>
      <c r="H1561" t="s">
        <v>16</v>
      </c>
      <c r="I1561">
        <v>28</v>
      </c>
      <c r="J1561" t="b">
        <v>0</v>
      </c>
      <c r="K1561" s="7">
        <v>3202</v>
      </c>
      <c r="L1561" s="7">
        <v>0</v>
      </c>
      <c r="M1561" s="7">
        <v>0</v>
      </c>
      <c r="N1561" s="7">
        <v>0</v>
      </c>
      <c r="O1561" s="7">
        <v>5</v>
      </c>
      <c r="P1561" s="7">
        <f>SUM(dane3[[#This Row],[RoomService]:[VRDeck]])</f>
        <v>3207</v>
      </c>
      <c r="Q1561" t="s">
        <v>4250</v>
      </c>
      <c r="R1561" t="b">
        <v>0</v>
      </c>
    </row>
    <row r="1562" spans="1:18" x14ac:dyDescent="0.3">
      <c r="A1562" t="s">
        <v>4251</v>
      </c>
      <c r="B1562">
        <f>MID(dane3[[#This Row],[PassengerId]],1,4)+0</f>
        <v>1655</v>
      </c>
      <c r="C1562" t="s">
        <v>19</v>
      </c>
      <c r="D1562" t="b">
        <v>0</v>
      </c>
      <c r="E1562" t="s">
        <v>4252</v>
      </c>
      <c r="F1562" t="str">
        <f>MID($E1562,1,1)</f>
        <v>F</v>
      </c>
      <c r="G1562" t="str">
        <f>IFERROR(MID($E1562,SEARCH("/",$E1562,SEARCH("/",$E1562)+1)+1,1),"")</f>
        <v>S</v>
      </c>
      <c r="H1562" t="s">
        <v>16</v>
      </c>
      <c r="I1562">
        <v>40</v>
      </c>
      <c r="J1562" t="b">
        <v>0</v>
      </c>
      <c r="K1562" s="7">
        <v>0</v>
      </c>
      <c r="L1562" s="7">
        <v>807</v>
      </c>
      <c r="M1562" s="7">
        <v>0</v>
      </c>
      <c r="N1562" s="7">
        <v>0</v>
      </c>
      <c r="O1562" s="7">
        <v>0</v>
      </c>
      <c r="P1562" s="7">
        <f>SUM(dane3[[#This Row],[RoomService]:[VRDeck]])</f>
        <v>807</v>
      </c>
      <c r="Q1562" t="s">
        <v>4253</v>
      </c>
      <c r="R1562" t="b">
        <v>1</v>
      </c>
    </row>
    <row r="1563" spans="1:18" x14ac:dyDescent="0.3">
      <c r="A1563" t="s">
        <v>4254</v>
      </c>
      <c r="B1563">
        <f>MID(dane3[[#This Row],[PassengerId]],1,4)+0</f>
        <v>1656</v>
      </c>
      <c r="C1563" t="s">
        <v>19</v>
      </c>
      <c r="D1563" t="b">
        <v>0</v>
      </c>
      <c r="E1563" t="s">
        <v>4255</v>
      </c>
      <c r="F1563" t="str">
        <f>MID($E1563,1,1)</f>
        <v>F</v>
      </c>
      <c r="G1563" t="str">
        <f>IFERROR(MID($E1563,SEARCH("/",$E1563,SEARCH("/",$E1563)+1)+1,1),"")</f>
        <v>S</v>
      </c>
      <c r="H1563" t="s">
        <v>16</v>
      </c>
      <c r="I1563">
        <v>17</v>
      </c>
      <c r="J1563" t="b">
        <v>0</v>
      </c>
      <c r="K1563" s="7">
        <v>1</v>
      </c>
      <c r="L1563" s="7">
        <v>160</v>
      </c>
      <c r="M1563" s="7">
        <v>37</v>
      </c>
      <c r="N1563" s="7">
        <v>0</v>
      </c>
      <c r="O1563" s="7">
        <v>0</v>
      </c>
      <c r="P1563" s="7">
        <f>SUM(dane3[[#This Row],[RoomService]:[VRDeck]])</f>
        <v>198</v>
      </c>
      <c r="Q1563" t="s">
        <v>4256</v>
      </c>
      <c r="R1563" t="b">
        <v>0</v>
      </c>
    </row>
    <row r="1564" spans="1:18" x14ac:dyDescent="0.3">
      <c r="A1564" t="s">
        <v>4257</v>
      </c>
      <c r="B1564">
        <f>MID(dane3[[#This Row],[PassengerId]],1,4)+0</f>
        <v>1657</v>
      </c>
      <c r="C1564" t="s">
        <v>19</v>
      </c>
      <c r="D1564" t="b">
        <v>0</v>
      </c>
      <c r="E1564" t="s">
        <v>4258</v>
      </c>
      <c r="F1564" t="str">
        <f>MID($E1564,1,1)</f>
        <v>G</v>
      </c>
      <c r="G1564" t="str">
        <f>IFERROR(MID($E1564,SEARCH("/",$E1564,SEARCH("/",$E1564)+1)+1,1),"")</f>
        <v>P</v>
      </c>
      <c r="H1564" t="s">
        <v>16</v>
      </c>
      <c r="I1564">
        <v>21</v>
      </c>
      <c r="J1564" t="b">
        <v>0</v>
      </c>
      <c r="K1564" s="7">
        <v>0</v>
      </c>
      <c r="L1564" s="7">
        <v>0</v>
      </c>
      <c r="M1564" s="7">
        <v>218</v>
      </c>
      <c r="N1564" s="7">
        <v>109</v>
      </c>
      <c r="O1564" s="7">
        <v>5321</v>
      </c>
      <c r="P1564" s="7">
        <f>SUM(dane3[[#This Row],[RoomService]:[VRDeck]])</f>
        <v>5648</v>
      </c>
      <c r="Q1564" t="s">
        <v>4259</v>
      </c>
      <c r="R1564" t="b">
        <v>0</v>
      </c>
    </row>
    <row r="1565" spans="1:18" x14ac:dyDescent="0.3">
      <c r="A1565" t="s">
        <v>488</v>
      </c>
      <c r="B1565">
        <f>MID(dane3[[#This Row],[PassengerId]],1,4)+0</f>
        <v>193</v>
      </c>
      <c r="C1565" t="s">
        <v>53</v>
      </c>
      <c r="D1565" t="b">
        <v>0</v>
      </c>
      <c r="E1565" t="s">
        <v>484</v>
      </c>
      <c r="F1565" t="str">
        <f>MID($E1565,1,1)</f>
        <v>F</v>
      </c>
      <c r="G1565" t="str">
        <f>IFERROR(MID($E1565,SEARCH("/",$E1565,SEARCH("/",$E1565)+1)+1,1),"")</f>
        <v>P</v>
      </c>
      <c r="H1565" t="s">
        <v>16</v>
      </c>
      <c r="I1565">
        <v>0</v>
      </c>
      <c r="J1565" t="b">
        <v>0</v>
      </c>
      <c r="K1565" s="7">
        <v>0</v>
      </c>
      <c r="L1565" s="7">
        <v>0</v>
      </c>
      <c r="M1565" s="7">
        <v>0</v>
      </c>
      <c r="N1565" s="7">
        <v>0</v>
      </c>
      <c r="O1565" s="7">
        <v>0</v>
      </c>
      <c r="P1565" s="7">
        <f>SUM(dane3[[#This Row],[RoomService]:[VRDeck]])</f>
        <v>0</v>
      </c>
      <c r="Q1565" t="s">
        <v>489</v>
      </c>
      <c r="R1565" t="b">
        <v>1</v>
      </c>
    </row>
    <row r="1566" spans="1:18" x14ac:dyDescent="0.3">
      <c r="A1566" t="s">
        <v>4263</v>
      </c>
      <c r="B1566">
        <f>MID(dane3[[#This Row],[PassengerId]],1,4)+0</f>
        <v>1659</v>
      </c>
      <c r="C1566" t="s">
        <v>19</v>
      </c>
      <c r="D1566" t="b">
        <v>0</v>
      </c>
      <c r="E1566" t="s">
        <v>4264</v>
      </c>
      <c r="F1566" t="str">
        <f>MID($E1566,1,1)</f>
        <v>F</v>
      </c>
      <c r="G1566" t="str">
        <f>IFERROR(MID($E1566,SEARCH("/",$E1566,SEARCH("/",$E1566)+1)+1,1),"")</f>
        <v>S</v>
      </c>
      <c r="H1566" t="s">
        <v>16</v>
      </c>
      <c r="I1566">
        <v>41</v>
      </c>
      <c r="J1566" t="b">
        <v>0</v>
      </c>
      <c r="K1566" s="7">
        <v>0</v>
      </c>
      <c r="L1566" s="7">
        <v>82</v>
      </c>
      <c r="M1566" s="7">
        <v>3</v>
      </c>
      <c r="N1566" s="7">
        <v>0</v>
      </c>
      <c r="O1566" s="7">
        <v>718</v>
      </c>
      <c r="P1566" s="7">
        <f>SUM(dane3[[#This Row],[RoomService]:[VRDeck]])</f>
        <v>803</v>
      </c>
      <c r="Q1566" t="s">
        <v>4265</v>
      </c>
      <c r="R1566" t="b">
        <v>0</v>
      </c>
    </row>
    <row r="1567" spans="1:18" x14ac:dyDescent="0.3">
      <c r="A1567" t="s">
        <v>4266</v>
      </c>
      <c r="B1567">
        <f>MID(dane3[[#This Row],[PassengerId]],1,4)+0</f>
        <v>1660</v>
      </c>
      <c r="C1567" t="s">
        <v>19</v>
      </c>
      <c r="D1567" t="b">
        <v>0</v>
      </c>
      <c r="E1567" t="s">
        <v>4267</v>
      </c>
      <c r="F1567" t="str">
        <f>MID($E1567,1,1)</f>
        <v>E</v>
      </c>
      <c r="G1567" t="str">
        <f>IFERROR(MID($E1567,SEARCH("/",$E1567,SEARCH("/",$E1567)+1)+1,1),"")</f>
        <v>S</v>
      </c>
      <c r="H1567" t="s">
        <v>16</v>
      </c>
      <c r="I1567">
        <v>20</v>
      </c>
      <c r="J1567" t="b">
        <v>0</v>
      </c>
      <c r="K1567" s="7">
        <v>0</v>
      </c>
      <c r="L1567" s="7">
        <v>1</v>
      </c>
      <c r="M1567" s="7">
        <v>0</v>
      </c>
      <c r="N1567" s="7">
        <v>905</v>
      </c>
      <c r="O1567" s="7">
        <v>0</v>
      </c>
      <c r="P1567" s="7">
        <f>SUM(dane3[[#This Row],[RoomService]:[VRDeck]])</f>
        <v>906</v>
      </c>
      <c r="Q1567" t="s">
        <v>4268</v>
      </c>
      <c r="R1567" t="b">
        <v>0</v>
      </c>
    </row>
    <row r="1568" spans="1:18" x14ac:dyDescent="0.3">
      <c r="A1568" t="s">
        <v>4269</v>
      </c>
      <c r="B1568">
        <f>MID(dane3[[#This Row],[PassengerId]],1,4)+0</f>
        <v>1661</v>
      </c>
      <c r="C1568" t="s">
        <v>14</v>
      </c>
      <c r="D1568" t="b">
        <v>0</v>
      </c>
      <c r="E1568" t="s">
        <v>4270</v>
      </c>
      <c r="F1568" t="str">
        <f>MID($E1568,1,1)</f>
        <v>A</v>
      </c>
      <c r="G1568" t="str">
        <f>IFERROR(MID($E1568,SEARCH("/",$E1568,SEARCH("/",$E1568)+1)+1,1),"")</f>
        <v>S</v>
      </c>
      <c r="H1568" t="s">
        <v>16</v>
      </c>
      <c r="I1568">
        <v>56</v>
      </c>
      <c r="J1568" t="b">
        <v>0</v>
      </c>
      <c r="K1568" s="7">
        <v>0</v>
      </c>
      <c r="L1568" s="7">
        <v>0</v>
      </c>
      <c r="M1568" s="7">
        <v>0</v>
      </c>
      <c r="N1568" s="7">
        <v>0</v>
      </c>
      <c r="O1568" s="7">
        <v>0</v>
      </c>
      <c r="P1568" s="7">
        <f>SUM(dane3[[#This Row],[RoomService]:[VRDeck]])</f>
        <v>0</v>
      </c>
      <c r="Q1568" t="s">
        <v>4271</v>
      </c>
      <c r="R1568" t="b">
        <v>0</v>
      </c>
    </row>
    <row r="1569" spans="1:18" x14ac:dyDescent="0.3">
      <c r="A1569" t="s">
        <v>4272</v>
      </c>
      <c r="B1569">
        <f>MID(dane3[[#This Row],[PassengerId]],1,4)+0</f>
        <v>1661</v>
      </c>
      <c r="C1569" t="s">
        <v>14</v>
      </c>
      <c r="D1569" t="b">
        <v>0</v>
      </c>
      <c r="E1569" t="s">
        <v>4270</v>
      </c>
      <c r="F1569" t="str">
        <f>MID($E1569,1,1)</f>
        <v>A</v>
      </c>
      <c r="G1569" t="str">
        <f>IFERROR(MID($E1569,SEARCH("/",$E1569,SEARCH("/",$E1569)+1)+1,1),"")</f>
        <v>S</v>
      </c>
      <c r="H1569" t="s">
        <v>16</v>
      </c>
      <c r="I1569">
        <v>57</v>
      </c>
      <c r="J1569" t="b">
        <v>0</v>
      </c>
      <c r="K1569" s="7">
        <v>0</v>
      </c>
      <c r="L1569" s="7">
        <v>62</v>
      </c>
      <c r="M1569" s="7">
        <v>0</v>
      </c>
      <c r="N1569" s="7">
        <v>2136</v>
      </c>
      <c r="O1569" s="7">
        <v>178</v>
      </c>
      <c r="P1569" s="7">
        <f>SUM(dane3[[#This Row],[RoomService]:[VRDeck]])</f>
        <v>2376</v>
      </c>
      <c r="Q1569" t="s">
        <v>4273</v>
      </c>
      <c r="R1569" t="b">
        <v>0</v>
      </c>
    </row>
    <row r="1570" spans="1:18" x14ac:dyDescent="0.3">
      <c r="A1570" t="s">
        <v>4274</v>
      </c>
      <c r="B1570">
        <f>MID(dane3[[#This Row],[PassengerId]],1,4)+0</f>
        <v>1661</v>
      </c>
      <c r="C1570" t="s">
        <v>14</v>
      </c>
      <c r="D1570" t="b">
        <v>1</v>
      </c>
      <c r="E1570" t="s">
        <v>4270</v>
      </c>
      <c r="F1570" t="str">
        <f>MID($E1570,1,1)</f>
        <v>A</v>
      </c>
      <c r="G1570" t="str">
        <f>IFERROR(MID($E1570,SEARCH("/",$E1570,SEARCH("/",$E1570)+1)+1,1),"")</f>
        <v>S</v>
      </c>
      <c r="H1570" t="s">
        <v>16</v>
      </c>
      <c r="I1570">
        <v>48</v>
      </c>
      <c r="J1570" t="b">
        <v>0</v>
      </c>
      <c r="K1570" s="7">
        <v>0</v>
      </c>
      <c r="L1570" s="7">
        <v>0</v>
      </c>
      <c r="M1570" s="7">
        <v>0</v>
      </c>
      <c r="N1570" s="7">
        <v>0</v>
      </c>
      <c r="O1570" s="7">
        <v>0</v>
      </c>
      <c r="P1570" s="7">
        <f>SUM(dane3[[#This Row],[RoomService]:[VRDeck]])</f>
        <v>0</v>
      </c>
      <c r="Q1570" t="s">
        <v>4275</v>
      </c>
      <c r="R1570" t="b">
        <v>1</v>
      </c>
    </row>
    <row r="1571" spans="1:18" x14ac:dyDescent="0.3">
      <c r="A1571" t="s">
        <v>4276</v>
      </c>
      <c r="B1571">
        <f>MID(dane3[[#This Row],[PassengerId]],1,4)+0</f>
        <v>1661</v>
      </c>
      <c r="C1571" t="s">
        <v>14</v>
      </c>
      <c r="D1571" t="b">
        <v>0</v>
      </c>
      <c r="E1571" t="s">
        <v>4270</v>
      </c>
      <c r="F1571" t="str">
        <f>MID($E1571,1,1)</f>
        <v>A</v>
      </c>
      <c r="G1571" t="str">
        <f>IFERROR(MID($E1571,SEARCH("/",$E1571,SEARCH("/",$E1571)+1)+1,1),"")</f>
        <v>S</v>
      </c>
      <c r="H1571" t="s">
        <v>16</v>
      </c>
      <c r="I1571">
        <v>37</v>
      </c>
      <c r="J1571" t="b">
        <v>0</v>
      </c>
      <c r="K1571" s="7">
        <v>0</v>
      </c>
      <c r="L1571" s="7">
        <v>2390</v>
      </c>
      <c r="M1571" s="7">
        <v>0</v>
      </c>
      <c r="N1571" s="7">
        <v>1306</v>
      </c>
      <c r="O1571" s="7">
        <v>0</v>
      </c>
      <c r="P1571" s="7">
        <f>SUM(dane3[[#This Row],[RoomService]:[VRDeck]])</f>
        <v>3696</v>
      </c>
      <c r="Q1571" t="s">
        <v>4277</v>
      </c>
      <c r="R1571" t="b">
        <v>0</v>
      </c>
    </row>
    <row r="1572" spans="1:18" x14ac:dyDescent="0.3">
      <c r="A1572" t="s">
        <v>4278</v>
      </c>
      <c r="B1572">
        <f>MID(dane3[[#This Row],[PassengerId]],1,4)+0</f>
        <v>1662</v>
      </c>
      <c r="C1572" t="s">
        <v>19</v>
      </c>
      <c r="D1572" t="b">
        <v>0</v>
      </c>
      <c r="E1572" t="s">
        <v>4279</v>
      </c>
      <c r="F1572" t="str">
        <f>MID($E1572,1,1)</f>
        <v>F</v>
      </c>
      <c r="G1572" t="str">
        <f>IFERROR(MID($E1572,SEARCH("/",$E1572,SEARCH("/",$E1572)+1)+1,1),"")</f>
        <v>S</v>
      </c>
      <c r="H1572" t="s">
        <v>32</v>
      </c>
      <c r="I1572">
        <v>20</v>
      </c>
      <c r="J1572" t="b">
        <v>0</v>
      </c>
      <c r="K1572" s="7">
        <v>127</v>
      </c>
      <c r="L1572" s="7">
        <v>0</v>
      </c>
      <c r="M1572" s="7">
        <v>0</v>
      </c>
      <c r="N1572" s="7">
        <v>542</v>
      </c>
      <c r="O1572" s="7">
        <v>0</v>
      </c>
      <c r="P1572" s="7">
        <f>SUM(dane3[[#This Row],[RoomService]:[VRDeck]])</f>
        <v>669</v>
      </c>
      <c r="Q1572" t="s">
        <v>4280</v>
      </c>
      <c r="R1572" t="b">
        <v>0</v>
      </c>
    </row>
    <row r="1573" spans="1:18" x14ac:dyDescent="0.3">
      <c r="A1573" t="s">
        <v>4281</v>
      </c>
      <c r="B1573">
        <f>MID(dane3[[#This Row],[PassengerId]],1,4)+0</f>
        <v>1663</v>
      </c>
      <c r="C1573" t="s">
        <v>19</v>
      </c>
      <c r="D1573" t="b">
        <v>1</v>
      </c>
      <c r="E1573" t="s">
        <v>4282</v>
      </c>
      <c r="F1573" t="str">
        <f>MID($E1573,1,1)</f>
        <v>G</v>
      </c>
      <c r="G1573" t="str">
        <f>IFERROR(MID($E1573,SEARCH("/",$E1573,SEARCH("/",$E1573)+1)+1,1),"")</f>
        <v>P</v>
      </c>
      <c r="H1573" t="s">
        <v>32</v>
      </c>
      <c r="I1573">
        <v>36</v>
      </c>
      <c r="J1573" t="b">
        <v>0</v>
      </c>
      <c r="K1573" s="7">
        <v>0</v>
      </c>
      <c r="L1573" s="7">
        <v>0</v>
      </c>
      <c r="M1573" s="7">
        <v>0</v>
      </c>
      <c r="N1573" s="7">
        <v>0</v>
      </c>
      <c r="O1573" s="7">
        <v>0</v>
      </c>
      <c r="P1573" s="7">
        <f>SUM(dane3[[#This Row],[RoomService]:[VRDeck]])</f>
        <v>0</v>
      </c>
      <c r="Q1573" t="s">
        <v>4283</v>
      </c>
      <c r="R1573" t="b">
        <v>1</v>
      </c>
    </row>
    <row r="1574" spans="1:18" x14ac:dyDescent="0.3">
      <c r="A1574" t="s">
        <v>4284</v>
      </c>
      <c r="B1574">
        <f>MID(dane3[[#This Row],[PassengerId]],1,4)+0</f>
        <v>1666</v>
      </c>
      <c r="C1574" t="s">
        <v>14</v>
      </c>
      <c r="D1574" t="b">
        <v>0</v>
      </c>
      <c r="E1574" t="s">
        <v>4285</v>
      </c>
      <c r="F1574" t="str">
        <f>MID($E1574,1,1)</f>
        <v>D</v>
      </c>
      <c r="G1574" t="str">
        <f>IFERROR(MID($E1574,SEARCH("/",$E1574,SEARCH("/",$E1574)+1)+1,1),"")</f>
        <v>S</v>
      </c>
      <c r="H1574" t="s">
        <v>16</v>
      </c>
      <c r="I1574">
        <v>38</v>
      </c>
      <c r="J1574" t="b">
        <v>0</v>
      </c>
      <c r="K1574" s="7">
        <v>158</v>
      </c>
      <c r="L1574" s="7">
        <v>787</v>
      </c>
      <c r="M1574" s="7">
        <v>2820</v>
      </c>
      <c r="N1574" s="7">
        <v>0</v>
      </c>
      <c r="O1574" s="7">
        <v>86</v>
      </c>
      <c r="P1574" s="7">
        <f>SUM(dane3[[#This Row],[RoomService]:[VRDeck]])</f>
        <v>3851</v>
      </c>
      <c r="Q1574" t="s">
        <v>4286</v>
      </c>
      <c r="R1574" t="b">
        <v>1</v>
      </c>
    </row>
    <row r="1575" spans="1:18" x14ac:dyDescent="0.3">
      <c r="A1575" t="s">
        <v>4287</v>
      </c>
      <c r="B1575">
        <f>MID(dane3[[#This Row],[PassengerId]],1,4)+0</f>
        <v>1668</v>
      </c>
      <c r="C1575" t="s">
        <v>19</v>
      </c>
      <c r="D1575" t="b">
        <v>0</v>
      </c>
      <c r="E1575" t="s">
        <v>4288</v>
      </c>
      <c r="F1575" t="str">
        <f>MID($E1575,1,1)</f>
        <v>F</v>
      </c>
      <c r="G1575" t="str">
        <f>IFERROR(MID($E1575,SEARCH("/",$E1575,SEARCH("/",$E1575)+1)+1,1),"")</f>
        <v>S</v>
      </c>
      <c r="H1575" t="s">
        <v>16</v>
      </c>
      <c r="I1575">
        <v>22</v>
      </c>
      <c r="J1575" t="b">
        <v>0</v>
      </c>
      <c r="K1575" s="7">
        <v>2</v>
      </c>
      <c r="L1575" s="7">
        <v>0</v>
      </c>
      <c r="M1575" s="7">
        <v>6</v>
      </c>
      <c r="N1575" s="7">
        <v>101</v>
      </c>
      <c r="O1575" s="7">
        <v>536</v>
      </c>
      <c r="P1575" s="7">
        <f>SUM(dane3[[#This Row],[RoomService]:[VRDeck]])</f>
        <v>645</v>
      </c>
      <c r="Q1575" t="s">
        <v>4289</v>
      </c>
      <c r="R1575" t="b">
        <v>0</v>
      </c>
    </row>
    <row r="1576" spans="1:18" x14ac:dyDescent="0.3">
      <c r="A1576" t="s">
        <v>490</v>
      </c>
      <c r="B1576">
        <f>MID(dane3[[#This Row],[PassengerId]],1,4)+0</f>
        <v>195</v>
      </c>
      <c r="C1576" t="s">
        <v>53</v>
      </c>
      <c r="D1576" t="b">
        <v>0</v>
      </c>
      <c r="E1576" t="s">
        <v>491</v>
      </c>
      <c r="F1576" t="str">
        <f>MID($E1576,1,1)</f>
        <v>F</v>
      </c>
      <c r="G1576" t="str">
        <f>IFERROR(MID($E1576,SEARCH("/",$E1576,SEARCH("/",$E1576)+1)+1,1),"")</f>
        <v>P</v>
      </c>
      <c r="H1576" t="s">
        <v>16</v>
      </c>
      <c r="I1576">
        <v>39</v>
      </c>
      <c r="J1576" t="b">
        <v>0</v>
      </c>
      <c r="K1576" s="7">
        <v>406</v>
      </c>
      <c r="L1576" s="7">
        <v>0</v>
      </c>
      <c r="M1576" s="7">
        <v>867</v>
      </c>
      <c r="N1576" s="7">
        <v>0</v>
      </c>
      <c r="O1576" s="7">
        <v>0</v>
      </c>
      <c r="P1576" s="7">
        <f>SUM(dane3[[#This Row],[RoomService]:[VRDeck]])</f>
        <v>1273</v>
      </c>
      <c r="Q1576" t="s">
        <v>492</v>
      </c>
      <c r="R1576" t="b">
        <v>1</v>
      </c>
    </row>
    <row r="1577" spans="1:18" x14ac:dyDescent="0.3">
      <c r="A1577" t="s">
        <v>493</v>
      </c>
      <c r="B1577">
        <f>MID(dane3[[#This Row],[PassengerId]],1,4)+0</f>
        <v>196</v>
      </c>
      <c r="C1577" t="s">
        <v>53</v>
      </c>
      <c r="D1577" t="b">
        <v>0</v>
      </c>
      <c r="E1577" t="s">
        <v>494</v>
      </c>
      <c r="F1577" t="str">
        <f>MID($E1577,1,1)</f>
        <v>D</v>
      </c>
      <c r="G1577" t="str">
        <f>IFERROR(MID($E1577,SEARCH("/",$E1577,SEARCH("/",$E1577)+1)+1,1),"")</f>
        <v>P</v>
      </c>
      <c r="H1577" t="s">
        <v>32</v>
      </c>
      <c r="I1577">
        <v>25</v>
      </c>
      <c r="J1577" t="b">
        <v>0</v>
      </c>
      <c r="K1577" s="7">
        <v>1052</v>
      </c>
      <c r="L1577" s="7">
        <v>0</v>
      </c>
      <c r="M1577" s="7">
        <v>719</v>
      </c>
      <c r="N1577" s="7">
        <v>0</v>
      </c>
      <c r="O1577" s="7">
        <v>7</v>
      </c>
      <c r="P1577" s="7">
        <f>SUM(dane3[[#This Row],[RoomService]:[VRDeck]])</f>
        <v>1778</v>
      </c>
      <c r="Q1577" t="s">
        <v>495</v>
      </c>
      <c r="R1577" t="b">
        <v>0</v>
      </c>
    </row>
    <row r="1578" spans="1:18" x14ac:dyDescent="0.3">
      <c r="A1578" t="s">
        <v>531</v>
      </c>
      <c r="B1578">
        <f>MID(dane3[[#This Row],[PassengerId]],1,4)+0</f>
        <v>210</v>
      </c>
      <c r="C1578" t="s">
        <v>53</v>
      </c>
      <c r="D1578" t="b">
        <v>1</v>
      </c>
      <c r="E1578" t="s">
        <v>532</v>
      </c>
      <c r="F1578" t="str">
        <f>MID($E1578,1,1)</f>
        <v>D</v>
      </c>
      <c r="G1578" t="str">
        <f>IFERROR(MID($E1578,SEARCH("/",$E1578,SEARCH("/",$E1578)+1)+1,1),"")</f>
        <v>P</v>
      </c>
      <c r="H1578" t="s">
        <v>46</v>
      </c>
      <c r="I1578">
        <v>24</v>
      </c>
      <c r="J1578" t="b">
        <v>0</v>
      </c>
      <c r="K1578" s="7">
        <v>0</v>
      </c>
      <c r="L1578" s="7">
        <v>0</v>
      </c>
      <c r="M1578" s="7">
        <v>0</v>
      </c>
      <c r="N1578" s="7">
        <v>0</v>
      </c>
      <c r="O1578" s="7">
        <v>0</v>
      </c>
      <c r="P1578" s="7">
        <f>SUM(dane3[[#This Row],[RoomService]:[VRDeck]])</f>
        <v>0</v>
      </c>
      <c r="Q1578" t="s">
        <v>533</v>
      </c>
      <c r="R1578" t="b">
        <v>1</v>
      </c>
    </row>
    <row r="1579" spans="1:18" x14ac:dyDescent="0.3">
      <c r="A1579" t="s">
        <v>4297</v>
      </c>
      <c r="B1579">
        <f>MID(dane3[[#This Row],[PassengerId]],1,4)+0</f>
        <v>1670</v>
      </c>
      <c r="C1579" t="s">
        <v>19</v>
      </c>
      <c r="D1579" t="b">
        <v>0</v>
      </c>
      <c r="E1579" t="s">
        <v>4298</v>
      </c>
      <c r="F1579" t="str">
        <f>MID($E1579,1,1)</f>
        <v>G</v>
      </c>
      <c r="G1579" t="str">
        <f>IFERROR(MID($E1579,SEARCH("/",$E1579,SEARCH("/",$E1579)+1)+1,1),"")</f>
        <v>P</v>
      </c>
      <c r="H1579" t="s">
        <v>16</v>
      </c>
      <c r="I1579">
        <v>49</v>
      </c>
      <c r="J1579" t="b">
        <v>0</v>
      </c>
      <c r="K1579" s="7">
        <v>0</v>
      </c>
      <c r="L1579" s="7">
        <v>67</v>
      </c>
      <c r="M1579" s="7">
        <v>213</v>
      </c>
      <c r="N1579" s="7">
        <v>2</v>
      </c>
      <c r="O1579" s="7">
        <v>1442</v>
      </c>
      <c r="P1579" s="7">
        <f>SUM(dane3[[#This Row],[RoomService]:[VRDeck]])</f>
        <v>1724</v>
      </c>
      <c r="Q1579" t="s">
        <v>4299</v>
      </c>
      <c r="R1579" t="b">
        <v>0</v>
      </c>
    </row>
    <row r="1580" spans="1:18" x14ac:dyDescent="0.3">
      <c r="A1580" t="s">
        <v>4300</v>
      </c>
      <c r="B1580">
        <f>MID(dane3[[#This Row],[PassengerId]],1,4)+0</f>
        <v>1670</v>
      </c>
      <c r="C1580" t="s">
        <v>19</v>
      </c>
      <c r="D1580" t="b">
        <v>1</v>
      </c>
      <c r="E1580" t="s">
        <v>4298</v>
      </c>
      <c r="F1580" t="str">
        <f>MID($E1580,1,1)</f>
        <v>G</v>
      </c>
      <c r="G1580" t="str">
        <f>IFERROR(MID($E1580,SEARCH("/",$E1580,SEARCH("/",$E1580)+1)+1,1),"")</f>
        <v>P</v>
      </c>
      <c r="H1580" t="s">
        <v>16</v>
      </c>
      <c r="I1580">
        <v>44</v>
      </c>
      <c r="J1580" t="b">
        <v>0</v>
      </c>
      <c r="K1580" s="7">
        <v>0</v>
      </c>
      <c r="L1580" s="7">
        <v>0</v>
      </c>
      <c r="M1580" s="7">
        <v>0</v>
      </c>
      <c r="N1580" s="7">
        <v>0</v>
      </c>
      <c r="O1580" s="7">
        <v>0</v>
      </c>
      <c r="P1580" s="7">
        <f>SUM(dane3[[#This Row],[RoomService]:[VRDeck]])</f>
        <v>0</v>
      </c>
      <c r="Q1580" t="s">
        <v>4301</v>
      </c>
      <c r="R1580" t="b">
        <v>0</v>
      </c>
    </row>
    <row r="1581" spans="1:18" x14ac:dyDescent="0.3">
      <c r="A1581" t="s">
        <v>4302</v>
      </c>
      <c r="B1581">
        <f>MID(dane3[[#This Row],[PassengerId]],1,4)+0</f>
        <v>1671</v>
      </c>
      <c r="C1581" t="s">
        <v>14</v>
      </c>
      <c r="D1581" t="b">
        <v>0</v>
      </c>
      <c r="E1581" t="s">
        <v>4303</v>
      </c>
      <c r="F1581" t="str">
        <f>MID($E1581,1,1)</f>
        <v>B</v>
      </c>
      <c r="G1581" t="str">
        <f>IFERROR(MID($E1581,SEARCH("/",$E1581,SEARCH("/",$E1581)+1)+1,1),"")</f>
        <v>S</v>
      </c>
      <c r="H1581" t="s">
        <v>46</v>
      </c>
      <c r="I1581">
        <v>34</v>
      </c>
      <c r="J1581" t="b">
        <v>0</v>
      </c>
      <c r="K1581" s="7">
        <v>0</v>
      </c>
      <c r="L1581" s="7">
        <v>859</v>
      </c>
      <c r="M1581" s="7">
        <v>0</v>
      </c>
      <c r="N1581" s="7">
        <v>6704</v>
      </c>
      <c r="O1581" s="7">
        <v>64</v>
      </c>
      <c r="P1581" s="7">
        <f>SUM(dane3[[#This Row],[RoomService]:[VRDeck]])</f>
        <v>7627</v>
      </c>
      <c r="Q1581" t="s">
        <v>4304</v>
      </c>
      <c r="R1581" t="b">
        <v>0</v>
      </c>
    </row>
    <row r="1582" spans="1:18" x14ac:dyDescent="0.3">
      <c r="A1582" t="s">
        <v>4305</v>
      </c>
      <c r="B1582">
        <f>MID(dane3[[#This Row],[PassengerId]],1,4)+0</f>
        <v>1672</v>
      </c>
      <c r="C1582" t="s">
        <v>19</v>
      </c>
      <c r="D1582" t="b">
        <v>0</v>
      </c>
      <c r="E1582" t="s">
        <v>4306</v>
      </c>
      <c r="F1582" t="str">
        <f>MID($E1582,1,1)</f>
        <v>F</v>
      </c>
      <c r="G1582" t="str">
        <f>IFERROR(MID($E1582,SEARCH("/",$E1582,SEARCH("/",$E1582)+1)+1,1),"")</f>
        <v>S</v>
      </c>
      <c r="H1582" t="s">
        <v>16</v>
      </c>
      <c r="I1582">
        <v>29</v>
      </c>
      <c r="J1582" t="b">
        <v>0</v>
      </c>
      <c r="K1582" s="7">
        <v>7</v>
      </c>
      <c r="L1582" s="7">
        <v>0</v>
      </c>
      <c r="M1582" s="7">
        <v>0</v>
      </c>
      <c r="N1582" s="7">
        <v>797</v>
      </c>
      <c r="O1582" s="7">
        <v>0</v>
      </c>
      <c r="P1582" s="7">
        <f>SUM(dane3[[#This Row],[RoomService]:[VRDeck]])</f>
        <v>804</v>
      </c>
      <c r="Q1582" t="s">
        <v>4307</v>
      </c>
      <c r="R1582" t="b">
        <v>0</v>
      </c>
    </row>
    <row r="1583" spans="1:18" x14ac:dyDescent="0.3">
      <c r="A1583" t="s">
        <v>4308</v>
      </c>
      <c r="B1583">
        <f>MID(dane3[[#This Row],[PassengerId]],1,4)+0</f>
        <v>1673</v>
      </c>
      <c r="C1583" t="s">
        <v>19</v>
      </c>
      <c r="D1583" t="b">
        <v>0</v>
      </c>
      <c r="E1583" t="s">
        <v>4309</v>
      </c>
      <c r="F1583" t="str">
        <f>MID($E1583,1,1)</f>
        <v>F</v>
      </c>
      <c r="G1583" t="str">
        <f>IFERROR(MID($E1583,SEARCH("/",$E1583,SEARCH("/",$E1583)+1)+1,1),"")</f>
        <v>P</v>
      </c>
      <c r="H1583" t="s">
        <v>46</v>
      </c>
      <c r="I1583">
        <v>16</v>
      </c>
      <c r="J1583" t="b">
        <v>0</v>
      </c>
      <c r="K1583" s="7">
        <v>876</v>
      </c>
      <c r="L1583" s="7">
        <v>0</v>
      </c>
      <c r="M1583" s="7">
        <v>5</v>
      </c>
      <c r="N1583" s="7">
        <v>1</v>
      </c>
      <c r="O1583" s="7">
        <v>16</v>
      </c>
      <c r="P1583" s="7">
        <f>SUM(dane3[[#This Row],[RoomService]:[VRDeck]])</f>
        <v>898</v>
      </c>
      <c r="Q1583" t="s">
        <v>4310</v>
      </c>
      <c r="R1583" t="b">
        <v>0</v>
      </c>
    </row>
    <row r="1584" spans="1:18" x14ac:dyDescent="0.3">
      <c r="A1584" t="s">
        <v>4311</v>
      </c>
      <c r="B1584">
        <f>MID(dane3[[#This Row],[PassengerId]],1,4)+0</f>
        <v>1674</v>
      </c>
      <c r="C1584" t="s">
        <v>19</v>
      </c>
      <c r="D1584" t="b">
        <v>1</v>
      </c>
      <c r="E1584" t="s">
        <v>4312</v>
      </c>
      <c r="F1584" t="str">
        <f>MID($E1584,1,1)</f>
        <v>G</v>
      </c>
      <c r="G1584" t="str">
        <f>IFERROR(MID($E1584,SEARCH("/",$E1584,SEARCH("/",$E1584)+1)+1,1),"")</f>
        <v>S</v>
      </c>
      <c r="H1584" t="s">
        <v>32</v>
      </c>
      <c r="I1584">
        <v>20</v>
      </c>
      <c r="J1584" t="b">
        <v>0</v>
      </c>
      <c r="K1584" s="7">
        <v>0</v>
      </c>
      <c r="L1584" s="7">
        <v>0</v>
      </c>
      <c r="M1584" s="7">
        <v>0</v>
      </c>
      <c r="N1584" s="7">
        <v>0</v>
      </c>
      <c r="O1584" s="7">
        <v>0</v>
      </c>
      <c r="P1584" s="7">
        <f>SUM(dane3[[#This Row],[RoomService]:[VRDeck]])</f>
        <v>0</v>
      </c>
      <c r="Q1584" t="s">
        <v>23799</v>
      </c>
      <c r="R1584" t="b">
        <v>0</v>
      </c>
    </row>
    <row r="1585" spans="1:18" x14ac:dyDescent="0.3">
      <c r="A1585" t="s">
        <v>4313</v>
      </c>
      <c r="B1585">
        <f>MID(dane3[[#This Row],[PassengerId]],1,4)+0</f>
        <v>1676</v>
      </c>
      <c r="C1585" t="s">
        <v>19</v>
      </c>
      <c r="D1585" t="b">
        <v>1</v>
      </c>
      <c r="E1585" t="s">
        <v>4314</v>
      </c>
      <c r="F1585" t="str">
        <f>MID($E1585,1,1)</f>
        <v>G</v>
      </c>
      <c r="G1585" t="str">
        <f>IFERROR(MID($E1585,SEARCH("/",$E1585,SEARCH("/",$E1585)+1)+1,1),"")</f>
        <v>P</v>
      </c>
      <c r="H1585" t="s">
        <v>16</v>
      </c>
      <c r="I1585">
        <v>26</v>
      </c>
      <c r="J1585" t="b">
        <v>0</v>
      </c>
      <c r="K1585" s="7">
        <v>0</v>
      </c>
      <c r="L1585" s="7">
        <v>0</v>
      </c>
      <c r="M1585" s="7">
        <v>0</v>
      </c>
      <c r="N1585" s="7">
        <v>0</v>
      </c>
      <c r="O1585" s="7">
        <v>0</v>
      </c>
      <c r="P1585" s="7">
        <f>SUM(dane3[[#This Row],[RoomService]:[VRDeck]])</f>
        <v>0</v>
      </c>
      <c r="Q1585" t="s">
        <v>4315</v>
      </c>
      <c r="R1585" t="b">
        <v>0</v>
      </c>
    </row>
    <row r="1586" spans="1:18" x14ac:dyDescent="0.3">
      <c r="A1586" t="s">
        <v>4316</v>
      </c>
      <c r="B1586">
        <f>MID(dane3[[#This Row],[PassengerId]],1,4)+0</f>
        <v>1677</v>
      </c>
      <c r="C1586" t="s">
        <v>19</v>
      </c>
      <c r="D1586" t="b">
        <v>0</v>
      </c>
      <c r="E1586" t="s">
        <v>4317</v>
      </c>
      <c r="F1586" t="str">
        <f>MID($E1586,1,1)</f>
        <v>E</v>
      </c>
      <c r="G1586" t="str">
        <f>IFERROR(MID($E1586,SEARCH("/",$E1586,SEARCH("/",$E1586)+1)+1,1),"")</f>
        <v>P</v>
      </c>
      <c r="H1586" t="s">
        <v>16</v>
      </c>
      <c r="I1586">
        <v>19</v>
      </c>
      <c r="J1586" t="b">
        <v>0</v>
      </c>
      <c r="K1586" s="7">
        <v>5</v>
      </c>
      <c r="L1586" s="7">
        <v>87</v>
      </c>
      <c r="M1586" s="7">
        <v>0</v>
      </c>
      <c r="N1586" s="7">
        <v>0</v>
      </c>
      <c r="O1586" s="7">
        <v>0</v>
      </c>
      <c r="P1586" s="7">
        <f>SUM(dane3[[#This Row],[RoomService]:[VRDeck]])</f>
        <v>92</v>
      </c>
      <c r="Q1586" t="s">
        <v>4318</v>
      </c>
      <c r="R1586" t="b">
        <v>0</v>
      </c>
    </row>
    <row r="1587" spans="1:18" x14ac:dyDescent="0.3">
      <c r="A1587" t="s">
        <v>4319</v>
      </c>
      <c r="B1587">
        <f>MID(dane3[[#This Row],[PassengerId]],1,4)+0</f>
        <v>1681</v>
      </c>
      <c r="C1587" t="s">
        <v>19</v>
      </c>
      <c r="D1587" t="b">
        <v>0</v>
      </c>
      <c r="E1587" t="s">
        <v>4320</v>
      </c>
      <c r="F1587" t="str">
        <f>MID($E1587,1,1)</f>
        <v>G</v>
      </c>
      <c r="G1587" t="str">
        <f>IFERROR(MID($E1587,SEARCH("/",$E1587,SEARCH("/",$E1587)+1)+1,1),"")</f>
        <v>S</v>
      </c>
      <c r="H1587" t="s">
        <v>16</v>
      </c>
      <c r="I1587">
        <v>34</v>
      </c>
      <c r="J1587" t="b">
        <v>0</v>
      </c>
      <c r="K1587" s="7">
        <v>1</v>
      </c>
      <c r="L1587" s="7">
        <v>89</v>
      </c>
      <c r="M1587" s="7">
        <v>0</v>
      </c>
      <c r="N1587" s="7">
        <v>793</v>
      </c>
      <c r="O1587" s="7">
        <v>0</v>
      </c>
      <c r="P1587" s="7">
        <f>SUM(dane3[[#This Row],[RoomService]:[VRDeck]])</f>
        <v>883</v>
      </c>
      <c r="Q1587" t="s">
        <v>4321</v>
      </c>
      <c r="R1587" t="b">
        <v>0</v>
      </c>
    </row>
    <row r="1588" spans="1:18" x14ac:dyDescent="0.3">
      <c r="A1588" t="s">
        <v>537</v>
      </c>
      <c r="B1588">
        <f>MID(dane3[[#This Row],[PassengerId]],1,4)+0</f>
        <v>211</v>
      </c>
      <c r="C1588" t="s">
        <v>53</v>
      </c>
      <c r="D1588" t="b">
        <v>1</v>
      </c>
      <c r="E1588" t="s">
        <v>535</v>
      </c>
      <c r="F1588" t="str">
        <f>MID($E1588,1,1)</f>
        <v>F</v>
      </c>
      <c r="G1588" t="str">
        <f>IFERROR(MID($E1588,SEARCH("/",$E1588,SEARCH("/",$E1588)+1)+1,1),"")</f>
        <v>P</v>
      </c>
      <c r="H1588" t="s">
        <v>16</v>
      </c>
      <c r="I1588">
        <v>11</v>
      </c>
      <c r="J1588" t="b">
        <v>0</v>
      </c>
      <c r="K1588" s="7">
        <v>0</v>
      </c>
      <c r="L1588" s="7">
        <v>0</v>
      </c>
      <c r="M1588" s="7">
        <v>0</v>
      </c>
      <c r="N1588" s="7">
        <v>0</v>
      </c>
      <c r="O1588" s="7">
        <v>0</v>
      </c>
      <c r="P1588" s="7">
        <f>SUM(dane3[[#This Row],[RoomService]:[VRDeck]])</f>
        <v>0</v>
      </c>
      <c r="Q1588" t="s">
        <v>538</v>
      </c>
      <c r="R1588" t="b">
        <v>1</v>
      </c>
    </row>
    <row r="1589" spans="1:18" x14ac:dyDescent="0.3">
      <c r="A1589" t="s">
        <v>4325</v>
      </c>
      <c r="B1589">
        <f>MID(dane3[[#This Row],[PassengerId]],1,4)+0</f>
        <v>1685</v>
      </c>
      <c r="C1589" t="s">
        <v>19</v>
      </c>
      <c r="D1589" t="b">
        <v>0</v>
      </c>
      <c r="E1589" t="s">
        <v>39</v>
      </c>
      <c r="F1589" t="s">
        <v>23764</v>
      </c>
      <c r="G1589" t="str">
        <f>IFERROR(MID($E1589,SEARCH("/",$E1589,SEARCH("/",$E1589)+1)+1,1),"")</f>
        <v/>
      </c>
      <c r="H1589" t="s">
        <v>46</v>
      </c>
      <c r="I1589">
        <v>51</v>
      </c>
      <c r="J1589" t="b">
        <v>0</v>
      </c>
      <c r="K1589" s="7">
        <v>0</v>
      </c>
      <c r="L1589" s="7">
        <v>260</v>
      </c>
      <c r="M1589" s="7">
        <v>91</v>
      </c>
      <c r="N1589" s="7">
        <v>0</v>
      </c>
      <c r="O1589" s="7">
        <v>264</v>
      </c>
      <c r="P1589" s="7">
        <f>SUM(dane3[[#This Row],[RoomService]:[VRDeck]])</f>
        <v>615</v>
      </c>
      <c r="Q1589" t="s">
        <v>4326</v>
      </c>
      <c r="R1589" t="b">
        <v>0</v>
      </c>
    </row>
    <row r="1590" spans="1:18" x14ac:dyDescent="0.3">
      <c r="A1590" t="s">
        <v>4327</v>
      </c>
      <c r="B1590">
        <f>MID(dane3[[#This Row],[PassengerId]],1,4)+0</f>
        <v>1685</v>
      </c>
      <c r="C1590" t="s">
        <v>19</v>
      </c>
      <c r="D1590" t="b">
        <v>0</v>
      </c>
      <c r="E1590" t="s">
        <v>4328</v>
      </c>
      <c r="F1590" t="str">
        <f>MID($E1590,1,1)</f>
        <v>G</v>
      </c>
      <c r="G1590" t="str">
        <f>IFERROR(MID($E1590,SEARCH("/",$E1590,SEARCH("/",$E1590)+1)+1,1),"")</f>
        <v>P</v>
      </c>
      <c r="H1590" t="s">
        <v>46</v>
      </c>
      <c r="I1590">
        <v>7</v>
      </c>
      <c r="J1590" t="b">
        <v>0</v>
      </c>
      <c r="K1590" s="7">
        <v>0</v>
      </c>
      <c r="L1590" s="7">
        <v>0</v>
      </c>
      <c r="M1590" s="7">
        <v>0</v>
      </c>
      <c r="N1590" s="7">
        <v>0</v>
      </c>
      <c r="O1590" s="7">
        <v>0</v>
      </c>
      <c r="P1590" s="7">
        <f>SUM(dane3[[#This Row],[RoomService]:[VRDeck]])</f>
        <v>0</v>
      </c>
      <c r="Q1590" t="s">
        <v>4329</v>
      </c>
      <c r="R1590" t="b">
        <v>0</v>
      </c>
    </row>
    <row r="1591" spans="1:18" x14ac:dyDescent="0.3">
      <c r="A1591" t="s">
        <v>4330</v>
      </c>
      <c r="B1591">
        <f>MID(dane3[[#This Row],[PassengerId]],1,4)+0</f>
        <v>1685</v>
      </c>
      <c r="C1591" t="s">
        <v>19</v>
      </c>
      <c r="D1591" t="b">
        <v>1</v>
      </c>
      <c r="E1591" t="s">
        <v>4328</v>
      </c>
      <c r="F1591" t="str">
        <f>MID($E1591,1,1)</f>
        <v>G</v>
      </c>
      <c r="G1591" t="str">
        <f>IFERROR(MID($E1591,SEARCH("/",$E1591,SEARCH("/",$E1591)+1)+1,1),"")</f>
        <v>P</v>
      </c>
      <c r="H1591" t="s">
        <v>16</v>
      </c>
      <c r="I1591">
        <v>3</v>
      </c>
      <c r="J1591" t="b">
        <v>0</v>
      </c>
      <c r="K1591" s="7">
        <v>0</v>
      </c>
      <c r="L1591" s="7">
        <v>0</v>
      </c>
      <c r="M1591" s="7">
        <v>0</v>
      </c>
      <c r="N1591" s="7">
        <v>0</v>
      </c>
      <c r="O1591" s="7">
        <v>0</v>
      </c>
      <c r="P1591" s="7">
        <f>SUM(dane3[[#This Row],[RoomService]:[VRDeck]])</f>
        <v>0</v>
      </c>
      <c r="Q1591" t="s">
        <v>4331</v>
      </c>
      <c r="R1591" t="b">
        <v>1</v>
      </c>
    </row>
    <row r="1592" spans="1:18" x14ac:dyDescent="0.3">
      <c r="A1592" t="s">
        <v>539</v>
      </c>
      <c r="B1592">
        <f>MID(dane3[[#This Row],[PassengerId]],1,4)+0</f>
        <v>211</v>
      </c>
      <c r="C1592" t="s">
        <v>53</v>
      </c>
      <c r="D1592" t="b">
        <v>0</v>
      </c>
      <c r="E1592" t="s">
        <v>535</v>
      </c>
      <c r="F1592" t="str">
        <f>MID($E1592,1,1)</f>
        <v>F</v>
      </c>
      <c r="G1592" t="str">
        <f>IFERROR(MID($E1592,SEARCH("/",$E1592,SEARCH("/",$E1592)+1)+1,1),"")</f>
        <v>P</v>
      </c>
      <c r="H1592" t="s">
        <v>16</v>
      </c>
      <c r="I1592">
        <v>17</v>
      </c>
      <c r="J1592" t="b">
        <v>0</v>
      </c>
      <c r="K1592" s="7">
        <v>848</v>
      </c>
      <c r="L1592" s="7">
        <v>0</v>
      </c>
      <c r="M1592" s="7">
        <v>307</v>
      </c>
      <c r="N1592" s="7">
        <v>182</v>
      </c>
      <c r="O1592" s="7">
        <v>0</v>
      </c>
      <c r="P1592" s="7">
        <f>SUM(dane3[[#This Row],[RoomService]:[VRDeck]])</f>
        <v>1337</v>
      </c>
      <c r="Q1592" t="s">
        <v>540</v>
      </c>
      <c r="R1592" t="b">
        <v>0</v>
      </c>
    </row>
    <row r="1593" spans="1:18" x14ac:dyDescent="0.3">
      <c r="A1593" t="s">
        <v>4335</v>
      </c>
      <c r="B1593">
        <f>MID(dane3[[#This Row],[PassengerId]],1,4)+0</f>
        <v>1688</v>
      </c>
      <c r="C1593" t="s">
        <v>19</v>
      </c>
      <c r="D1593" t="b">
        <v>0</v>
      </c>
      <c r="E1593" t="s">
        <v>4336</v>
      </c>
      <c r="F1593" t="str">
        <f>MID($E1593,1,1)</f>
        <v>E</v>
      </c>
      <c r="G1593" t="str">
        <f>IFERROR(MID($E1593,SEARCH("/",$E1593,SEARCH("/",$E1593)+1)+1,1),"")</f>
        <v>S</v>
      </c>
      <c r="H1593" t="s">
        <v>16</v>
      </c>
      <c r="I1593">
        <v>27</v>
      </c>
      <c r="J1593" t="b">
        <v>0</v>
      </c>
      <c r="K1593" s="7">
        <v>233</v>
      </c>
      <c r="L1593" s="7">
        <v>554</v>
      </c>
      <c r="M1593" s="7">
        <v>0</v>
      </c>
      <c r="N1593" s="7">
        <v>0</v>
      </c>
      <c r="O1593" s="7">
        <v>0</v>
      </c>
      <c r="P1593" s="7">
        <f>SUM(dane3[[#This Row],[RoomService]:[VRDeck]])</f>
        <v>787</v>
      </c>
      <c r="Q1593" t="s">
        <v>4337</v>
      </c>
      <c r="R1593" t="b">
        <v>0</v>
      </c>
    </row>
    <row r="1594" spans="1:18" x14ac:dyDescent="0.3">
      <c r="A1594" t="s">
        <v>4338</v>
      </c>
      <c r="B1594">
        <f>MID(dane3[[#This Row],[PassengerId]],1,4)+0</f>
        <v>1688</v>
      </c>
      <c r="C1594" t="s">
        <v>19</v>
      </c>
      <c r="D1594" t="b">
        <v>1</v>
      </c>
      <c r="E1594" t="s">
        <v>39</v>
      </c>
      <c r="F1594" t="s">
        <v>23764</v>
      </c>
      <c r="G1594" t="str">
        <f>IFERROR(MID($E1594,SEARCH("/",$E1594,SEARCH("/",$E1594)+1)+1,1),"")</f>
        <v/>
      </c>
      <c r="H1594" t="s">
        <v>16</v>
      </c>
      <c r="I1594">
        <v>7</v>
      </c>
      <c r="J1594" t="b">
        <v>0</v>
      </c>
      <c r="K1594" s="7">
        <v>0</v>
      </c>
      <c r="L1594" s="7">
        <v>0</v>
      </c>
      <c r="M1594" s="7">
        <v>0</v>
      </c>
      <c r="N1594" s="7">
        <v>0</v>
      </c>
      <c r="O1594" s="7">
        <v>0</v>
      </c>
      <c r="P1594" s="7">
        <f>SUM(dane3[[#This Row],[RoomService]:[VRDeck]])</f>
        <v>0</v>
      </c>
      <c r="Q1594" t="s">
        <v>4339</v>
      </c>
      <c r="R1594" t="b">
        <v>0</v>
      </c>
    </row>
    <row r="1595" spans="1:18" x14ac:dyDescent="0.3">
      <c r="A1595" t="s">
        <v>4340</v>
      </c>
      <c r="B1595">
        <f>MID(dane3[[#This Row],[PassengerId]],1,4)+0</f>
        <v>1688</v>
      </c>
      <c r="C1595" t="s">
        <v>19</v>
      </c>
      <c r="D1595" t="b">
        <v>1</v>
      </c>
      <c r="E1595" t="s">
        <v>4341</v>
      </c>
      <c r="F1595" t="str">
        <f>MID($E1595,1,1)</f>
        <v>G</v>
      </c>
      <c r="G1595" t="str">
        <f>IFERROR(MID($E1595,SEARCH("/",$E1595,SEARCH("/",$E1595)+1)+1,1),"")</f>
        <v>S</v>
      </c>
      <c r="H1595" t="s">
        <v>16</v>
      </c>
      <c r="I1595">
        <v>19</v>
      </c>
      <c r="J1595" t="b">
        <v>0</v>
      </c>
      <c r="K1595" s="7">
        <v>0</v>
      </c>
      <c r="L1595" s="7">
        <v>0</v>
      </c>
      <c r="M1595" s="7">
        <v>0</v>
      </c>
      <c r="N1595" s="7">
        <v>0</v>
      </c>
      <c r="O1595" s="7">
        <v>0</v>
      </c>
      <c r="P1595" s="7">
        <f>SUM(dane3[[#This Row],[RoomService]:[VRDeck]])</f>
        <v>0</v>
      </c>
      <c r="Q1595" t="s">
        <v>4342</v>
      </c>
      <c r="R1595" t="b">
        <v>1</v>
      </c>
    </row>
    <row r="1596" spans="1:18" x14ac:dyDescent="0.3">
      <c r="A1596" t="s">
        <v>4343</v>
      </c>
      <c r="B1596">
        <f>MID(dane3[[#This Row],[PassengerId]],1,4)+0</f>
        <v>1690</v>
      </c>
      <c r="C1596" t="s">
        <v>19</v>
      </c>
      <c r="D1596" t="b">
        <v>0</v>
      </c>
      <c r="E1596" t="s">
        <v>4344</v>
      </c>
      <c r="F1596" t="str">
        <f>MID($E1596,1,1)</f>
        <v>F</v>
      </c>
      <c r="G1596" t="str">
        <f>IFERROR(MID($E1596,SEARCH("/",$E1596,SEARCH("/",$E1596)+1)+1,1),"")</f>
        <v>P</v>
      </c>
      <c r="H1596" t="s">
        <v>16</v>
      </c>
      <c r="I1596">
        <v>28</v>
      </c>
      <c r="J1596" t="b">
        <v>0</v>
      </c>
      <c r="K1596" s="7">
        <v>0</v>
      </c>
      <c r="L1596" s="7">
        <v>26</v>
      </c>
      <c r="M1596" s="7">
        <v>88</v>
      </c>
      <c r="N1596" s="7">
        <v>5</v>
      </c>
      <c r="O1596" s="7">
        <v>754</v>
      </c>
      <c r="P1596" s="7">
        <f>SUM(dane3[[#This Row],[RoomService]:[VRDeck]])</f>
        <v>873</v>
      </c>
      <c r="Q1596" t="s">
        <v>4345</v>
      </c>
      <c r="R1596" t="b">
        <v>0</v>
      </c>
    </row>
    <row r="1597" spans="1:18" x14ac:dyDescent="0.3">
      <c r="A1597" t="s">
        <v>576</v>
      </c>
      <c r="B1597">
        <f>MID(dane3[[#This Row],[PassengerId]],1,4)+0</f>
        <v>221</v>
      </c>
      <c r="C1597" t="s">
        <v>53</v>
      </c>
      <c r="D1597" t="b">
        <v>0</v>
      </c>
      <c r="E1597" t="s">
        <v>577</v>
      </c>
      <c r="F1597" t="str">
        <f>MID($E1597,1,1)</f>
        <v>E</v>
      </c>
      <c r="G1597" t="str">
        <f>IFERROR(MID($E1597,SEARCH("/",$E1597,SEARCH("/",$E1597)+1)+1,1),"")</f>
        <v>S</v>
      </c>
      <c r="H1597" t="s">
        <v>46</v>
      </c>
      <c r="I1597">
        <v>21</v>
      </c>
      <c r="J1597" t="b">
        <v>0</v>
      </c>
      <c r="K1597" s="7">
        <v>2237</v>
      </c>
      <c r="L1597" s="7">
        <v>0</v>
      </c>
      <c r="M1597" s="7">
        <v>119</v>
      </c>
      <c r="N1597" s="7">
        <v>0</v>
      </c>
      <c r="O1597" s="7">
        <v>0</v>
      </c>
      <c r="P1597" s="7">
        <f>SUM(dane3[[#This Row],[RoomService]:[VRDeck]])</f>
        <v>2356</v>
      </c>
      <c r="Q1597" t="s">
        <v>578</v>
      </c>
      <c r="R1597" t="b">
        <v>0</v>
      </c>
    </row>
    <row r="1598" spans="1:18" x14ac:dyDescent="0.3">
      <c r="A1598" t="s">
        <v>4349</v>
      </c>
      <c r="B1598">
        <f>MID(dane3[[#This Row],[PassengerId]],1,4)+0</f>
        <v>1694</v>
      </c>
      <c r="C1598" t="s">
        <v>19</v>
      </c>
      <c r="D1598" t="b">
        <v>1</v>
      </c>
      <c r="E1598" t="s">
        <v>4350</v>
      </c>
      <c r="F1598" t="str">
        <f>MID($E1598,1,1)</f>
        <v>G</v>
      </c>
      <c r="G1598" t="str">
        <f>IFERROR(MID($E1598,SEARCH("/",$E1598,SEARCH("/",$E1598)+1)+1,1),"")</f>
        <v>S</v>
      </c>
      <c r="H1598" t="s">
        <v>32</v>
      </c>
      <c r="I1598">
        <v>31</v>
      </c>
      <c r="J1598" t="b">
        <v>0</v>
      </c>
      <c r="K1598" s="7">
        <v>0</v>
      </c>
      <c r="L1598" s="7">
        <v>0</v>
      </c>
      <c r="M1598" s="7">
        <v>0</v>
      </c>
      <c r="N1598" s="7">
        <v>0</v>
      </c>
      <c r="O1598" s="7">
        <v>0</v>
      </c>
      <c r="P1598" s="7">
        <f>SUM(dane3[[#This Row],[RoomService]:[VRDeck]])</f>
        <v>0</v>
      </c>
      <c r="Q1598" t="s">
        <v>4351</v>
      </c>
      <c r="R1598" t="b">
        <v>1</v>
      </c>
    </row>
    <row r="1599" spans="1:18" x14ac:dyDescent="0.3">
      <c r="A1599" t="s">
        <v>4352</v>
      </c>
      <c r="B1599">
        <f>MID(dane3[[#This Row],[PassengerId]],1,4)+0</f>
        <v>1695</v>
      </c>
      <c r="C1599" t="s">
        <v>19</v>
      </c>
      <c r="D1599" t="b">
        <v>0</v>
      </c>
      <c r="E1599" t="s">
        <v>4353</v>
      </c>
      <c r="F1599" t="str">
        <f>MID($E1599,1,1)</f>
        <v>G</v>
      </c>
      <c r="G1599" t="str">
        <f>IFERROR(MID($E1599,SEARCH("/",$E1599,SEARCH("/",$E1599)+1)+1,1),"")</f>
        <v>S</v>
      </c>
      <c r="H1599" t="s">
        <v>16</v>
      </c>
      <c r="I1599">
        <v>26</v>
      </c>
      <c r="J1599" t="b">
        <v>0</v>
      </c>
      <c r="K1599" s="7">
        <v>324</v>
      </c>
      <c r="L1599" s="7">
        <v>0</v>
      </c>
      <c r="M1599" s="7">
        <v>201</v>
      </c>
      <c r="N1599" s="7">
        <v>2</v>
      </c>
      <c r="O1599" s="7">
        <v>256</v>
      </c>
      <c r="P1599" s="7">
        <f>SUM(dane3[[#This Row],[RoomService]:[VRDeck]])</f>
        <v>783</v>
      </c>
      <c r="Q1599" t="s">
        <v>4354</v>
      </c>
      <c r="R1599" t="b">
        <v>0</v>
      </c>
    </row>
    <row r="1600" spans="1:18" x14ac:dyDescent="0.3">
      <c r="A1600" t="s">
        <v>4355</v>
      </c>
      <c r="B1600">
        <f>MID(dane3[[#This Row],[PassengerId]],1,4)+0</f>
        <v>1696</v>
      </c>
      <c r="C1600" t="s">
        <v>14</v>
      </c>
      <c r="D1600" t="b">
        <v>0</v>
      </c>
      <c r="E1600" t="s">
        <v>4356</v>
      </c>
      <c r="F1600" t="str">
        <f>MID($E1600,1,1)</f>
        <v>B</v>
      </c>
      <c r="G1600" t="str">
        <f>IFERROR(MID($E1600,SEARCH("/",$E1600,SEARCH("/",$E1600)+1)+1,1),"")</f>
        <v>P</v>
      </c>
      <c r="H1600" t="s">
        <v>16</v>
      </c>
      <c r="I1600">
        <v>43</v>
      </c>
      <c r="J1600" t="b">
        <v>0</v>
      </c>
      <c r="K1600" s="7">
        <v>0</v>
      </c>
      <c r="L1600" s="7">
        <v>760</v>
      </c>
      <c r="M1600" s="7">
        <v>17</v>
      </c>
      <c r="N1600" s="7">
        <v>15331</v>
      </c>
      <c r="O1600" s="7">
        <v>427</v>
      </c>
      <c r="P1600" s="7">
        <f>SUM(dane3[[#This Row],[RoomService]:[VRDeck]])</f>
        <v>16535</v>
      </c>
      <c r="Q1600" t="s">
        <v>4357</v>
      </c>
      <c r="R1600" t="b">
        <v>0</v>
      </c>
    </row>
    <row r="1601" spans="1:18" x14ac:dyDescent="0.3">
      <c r="A1601" t="s">
        <v>4358</v>
      </c>
      <c r="B1601">
        <f>MID(dane3[[#This Row],[PassengerId]],1,4)+0</f>
        <v>1697</v>
      </c>
      <c r="C1601" t="s">
        <v>19</v>
      </c>
      <c r="D1601" t="b">
        <v>0</v>
      </c>
      <c r="E1601" t="s">
        <v>4359</v>
      </c>
      <c r="F1601" t="str">
        <f>MID($E1601,1,1)</f>
        <v>G</v>
      </c>
      <c r="G1601" t="str">
        <f>IFERROR(MID($E1601,SEARCH("/",$E1601,SEARCH("/",$E1601)+1)+1,1),"")</f>
        <v>P</v>
      </c>
      <c r="H1601" t="s">
        <v>16</v>
      </c>
      <c r="I1601">
        <v>23</v>
      </c>
      <c r="J1601" t="b">
        <v>0</v>
      </c>
      <c r="K1601" s="7">
        <v>0</v>
      </c>
      <c r="L1601" s="7">
        <v>13</v>
      </c>
      <c r="M1601" s="7">
        <v>0</v>
      </c>
      <c r="N1601" s="7">
        <v>773</v>
      </c>
      <c r="O1601" s="7">
        <v>0</v>
      </c>
      <c r="P1601" s="7">
        <f>SUM(dane3[[#This Row],[RoomService]:[VRDeck]])</f>
        <v>786</v>
      </c>
      <c r="Q1601" t="s">
        <v>4360</v>
      </c>
      <c r="R1601" t="b">
        <v>0</v>
      </c>
    </row>
    <row r="1602" spans="1:18" x14ac:dyDescent="0.3">
      <c r="A1602" t="s">
        <v>4361</v>
      </c>
      <c r="B1602">
        <f>MID(dane3[[#This Row],[PassengerId]],1,4)+0</f>
        <v>1698</v>
      </c>
      <c r="C1602" t="s">
        <v>19</v>
      </c>
      <c r="D1602" t="b">
        <v>1</v>
      </c>
      <c r="E1602" t="s">
        <v>4362</v>
      </c>
      <c r="F1602" t="str">
        <f>MID($E1602,1,1)</f>
        <v>E</v>
      </c>
      <c r="G1602" t="str">
        <f>IFERROR(MID($E1602,SEARCH("/",$E1602,SEARCH("/",$E1602)+1)+1,1),"")</f>
        <v>S</v>
      </c>
      <c r="H1602" t="s">
        <v>32</v>
      </c>
      <c r="I1602">
        <v>14</v>
      </c>
      <c r="J1602" t="b">
        <v>0</v>
      </c>
      <c r="K1602" s="7">
        <v>0</v>
      </c>
      <c r="L1602" s="7">
        <v>0</v>
      </c>
      <c r="M1602" s="7">
        <v>0</v>
      </c>
      <c r="N1602" s="7">
        <v>0</v>
      </c>
      <c r="O1602" s="7">
        <v>0</v>
      </c>
      <c r="P1602" s="7">
        <f>SUM(dane3[[#This Row],[RoomService]:[VRDeck]])</f>
        <v>0</v>
      </c>
      <c r="Q1602" t="s">
        <v>4363</v>
      </c>
      <c r="R1602" t="b">
        <v>1</v>
      </c>
    </row>
    <row r="1603" spans="1:18" x14ac:dyDescent="0.3">
      <c r="A1603" t="s">
        <v>4364</v>
      </c>
      <c r="B1603">
        <f>MID(dane3[[#This Row],[PassengerId]],1,4)+0</f>
        <v>1699</v>
      </c>
      <c r="C1603" t="s">
        <v>19</v>
      </c>
      <c r="D1603" t="b">
        <v>0</v>
      </c>
      <c r="E1603" t="s">
        <v>4365</v>
      </c>
      <c r="F1603" t="str">
        <f>MID($E1603,1,1)</f>
        <v>F</v>
      </c>
      <c r="G1603" t="str">
        <f>IFERROR(MID($E1603,SEARCH("/",$E1603,SEARCH("/",$E1603)+1)+1,1),"")</f>
        <v>P</v>
      </c>
      <c r="H1603" t="s">
        <v>46</v>
      </c>
      <c r="I1603">
        <v>47</v>
      </c>
      <c r="J1603" t="b">
        <v>0</v>
      </c>
      <c r="K1603" s="7">
        <v>0</v>
      </c>
      <c r="L1603" s="7">
        <v>574</v>
      </c>
      <c r="M1603" s="7">
        <v>0</v>
      </c>
      <c r="N1603" s="7">
        <v>0</v>
      </c>
      <c r="O1603" s="7">
        <v>68</v>
      </c>
      <c r="P1603" s="7">
        <f>SUM(dane3[[#This Row],[RoomService]:[VRDeck]])</f>
        <v>642</v>
      </c>
      <c r="Q1603" t="s">
        <v>4366</v>
      </c>
      <c r="R1603" t="b">
        <v>1</v>
      </c>
    </row>
    <row r="1604" spans="1:18" x14ac:dyDescent="0.3">
      <c r="A1604" t="s">
        <v>4367</v>
      </c>
      <c r="B1604">
        <f>MID(dane3[[#This Row],[PassengerId]],1,4)+0</f>
        <v>1700</v>
      </c>
      <c r="C1604" t="s">
        <v>14</v>
      </c>
      <c r="D1604" t="b">
        <v>1</v>
      </c>
      <c r="E1604" t="s">
        <v>4368</v>
      </c>
      <c r="F1604" t="str">
        <f>MID($E1604,1,1)</f>
        <v>B</v>
      </c>
      <c r="G1604" t="str">
        <f>IFERROR(MID($E1604,SEARCH("/",$E1604,SEARCH("/",$E1604)+1)+1,1),"")</f>
        <v>S</v>
      </c>
      <c r="H1604" t="s">
        <v>16</v>
      </c>
      <c r="I1604">
        <v>17</v>
      </c>
      <c r="J1604" t="b">
        <v>0</v>
      </c>
      <c r="K1604" s="7">
        <v>0</v>
      </c>
      <c r="L1604" s="7">
        <v>0</v>
      </c>
      <c r="M1604" s="7">
        <v>0</v>
      </c>
      <c r="N1604" s="7">
        <v>0</v>
      </c>
      <c r="O1604" s="7">
        <v>0</v>
      </c>
      <c r="P1604" s="7">
        <f>SUM(dane3[[#This Row],[RoomService]:[VRDeck]])</f>
        <v>0</v>
      </c>
      <c r="Q1604" t="s">
        <v>4369</v>
      </c>
      <c r="R1604" t="b">
        <v>1</v>
      </c>
    </row>
    <row r="1605" spans="1:18" x14ac:dyDescent="0.3">
      <c r="A1605" t="s">
        <v>4370</v>
      </c>
      <c r="B1605">
        <f>MID(dane3[[#This Row],[PassengerId]],1,4)+0</f>
        <v>1700</v>
      </c>
      <c r="C1605" t="s">
        <v>14</v>
      </c>
      <c r="D1605" t="b">
        <v>0</v>
      </c>
      <c r="E1605" t="s">
        <v>4368</v>
      </c>
      <c r="F1605" t="str">
        <f>MID($E1605,1,1)</f>
        <v>B</v>
      </c>
      <c r="G1605" t="str">
        <f>IFERROR(MID($E1605,SEARCH("/",$E1605,SEARCH("/",$E1605)+1)+1,1),"")</f>
        <v>S</v>
      </c>
      <c r="H1605" t="s">
        <v>16</v>
      </c>
      <c r="I1605">
        <v>64</v>
      </c>
      <c r="J1605" t="b">
        <v>0</v>
      </c>
      <c r="K1605" s="7">
        <v>0</v>
      </c>
      <c r="L1605" s="7">
        <v>4</v>
      </c>
      <c r="M1605" s="7">
        <v>0</v>
      </c>
      <c r="N1605" s="7">
        <v>6200</v>
      </c>
      <c r="O1605" s="7">
        <v>622</v>
      </c>
      <c r="P1605" s="7">
        <f>SUM(dane3[[#This Row],[RoomService]:[VRDeck]])</f>
        <v>6826</v>
      </c>
      <c r="Q1605" t="s">
        <v>4371</v>
      </c>
      <c r="R1605" t="b">
        <v>0</v>
      </c>
    </row>
    <row r="1606" spans="1:18" x14ac:dyDescent="0.3">
      <c r="A1606" t="s">
        <v>583</v>
      </c>
      <c r="B1606">
        <f>MID(dane3[[#This Row],[PassengerId]],1,4)+0</f>
        <v>221</v>
      </c>
      <c r="C1606" t="s">
        <v>53</v>
      </c>
      <c r="D1606" t="b">
        <v>1</v>
      </c>
      <c r="E1606" t="s">
        <v>577</v>
      </c>
      <c r="F1606" t="str">
        <f>MID($E1606,1,1)</f>
        <v>E</v>
      </c>
      <c r="G1606" t="str">
        <f>IFERROR(MID($E1606,SEARCH("/",$E1606,SEARCH("/",$E1606)+1)+1,1),"")</f>
        <v>S</v>
      </c>
      <c r="H1606" t="s">
        <v>16</v>
      </c>
      <c r="I1606">
        <v>21</v>
      </c>
      <c r="J1606" t="b">
        <v>0</v>
      </c>
      <c r="K1606" s="7">
        <v>0</v>
      </c>
      <c r="L1606" s="7">
        <v>0</v>
      </c>
      <c r="M1606" s="7">
        <v>0</v>
      </c>
      <c r="N1606" s="7">
        <v>0</v>
      </c>
      <c r="O1606" s="7">
        <v>0</v>
      </c>
      <c r="P1606" s="7">
        <f>SUM(dane3[[#This Row],[RoomService]:[VRDeck]])</f>
        <v>0</v>
      </c>
      <c r="Q1606" t="s">
        <v>584</v>
      </c>
      <c r="R1606" t="b">
        <v>1</v>
      </c>
    </row>
    <row r="1607" spans="1:18" x14ac:dyDescent="0.3">
      <c r="A1607" t="s">
        <v>585</v>
      </c>
      <c r="B1607">
        <f>MID(dane3[[#This Row],[PassengerId]],1,4)+0</f>
        <v>221</v>
      </c>
      <c r="C1607" t="s">
        <v>53</v>
      </c>
      <c r="D1607" t="b">
        <v>0</v>
      </c>
      <c r="E1607" t="s">
        <v>577</v>
      </c>
      <c r="F1607" t="str">
        <f>MID($E1607,1,1)</f>
        <v>E</v>
      </c>
      <c r="G1607" t="str">
        <f>IFERROR(MID($E1607,SEARCH("/",$E1607,SEARCH("/",$E1607)+1)+1,1),"")</f>
        <v>S</v>
      </c>
      <c r="H1607" t="s">
        <v>16</v>
      </c>
      <c r="I1607">
        <v>41</v>
      </c>
      <c r="J1607" t="b">
        <v>0</v>
      </c>
      <c r="K1607" s="7">
        <v>1230</v>
      </c>
      <c r="L1607" s="7">
        <v>0</v>
      </c>
      <c r="M1607" s="7">
        <v>301</v>
      </c>
      <c r="N1607" s="7">
        <v>43</v>
      </c>
      <c r="O1607" s="7">
        <v>1023</v>
      </c>
      <c r="P1607" s="7">
        <f>SUM(dane3[[#This Row],[RoomService]:[VRDeck]])</f>
        <v>2597</v>
      </c>
      <c r="Q1607" t="s">
        <v>586</v>
      </c>
      <c r="R1607" t="b">
        <v>0</v>
      </c>
    </row>
    <row r="1608" spans="1:18" x14ac:dyDescent="0.3">
      <c r="A1608" t="s">
        <v>587</v>
      </c>
      <c r="B1608">
        <f>MID(dane3[[#This Row],[PassengerId]],1,4)+0</f>
        <v>221</v>
      </c>
      <c r="C1608" t="s">
        <v>53</v>
      </c>
      <c r="D1608" t="b">
        <v>0</v>
      </c>
      <c r="E1608" t="s">
        <v>577</v>
      </c>
      <c r="F1608" t="str">
        <f>MID($E1608,1,1)</f>
        <v>E</v>
      </c>
      <c r="G1608" t="str">
        <f>IFERROR(MID($E1608,SEARCH("/",$E1608,SEARCH("/",$E1608)+1)+1,1),"")</f>
        <v>S</v>
      </c>
      <c r="H1608" t="s">
        <v>16</v>
      </c>
      <c r="I1608">
        <v>16</v>
      </c>
      <c r="J1608" t="b">
        <v>0</v>
      </c>
      <c r="K1608" s="7">
        <v>915</v>
      </c>
      <c r="L1608" s="7">
        <v>0</v>
      </c>
      <c r="M1608" s="7">
        <v>221</v>
      </c>
      <c r="N1608" s="7">
        <v>234</v>
      </c>
      <c r="O1608" s="7">
        <v>0</v>
      </c>
      <c r="P1608" s="7">
        <f>SUM(dane3[[#This Row],[RoomService]:[VRDeck]])</f>
        <v>1370</v>
      </c>
      <c r="Q1608" t="s">
        <v>588</v>
      </c>
      <c r="R1608" t="b">
        <v>0</v>
      </c>
    </row>
    <row r="1609" spans="1:18" x14ac:dyDescent="0.3">
      <c r="A1609" t="s">
        <v>4380</v>
      </c>
      <c r="B1609">
        <f>MID(dane3[[#This Row],[PassengerId]],1,4)+0</f>
        <v>1708</v>
      </c>
      <c r="C1609" t="s">
        <v>19</v>
      </c>
      <c r="D1609" t="b">
        <v>0</v>
      </c>
      <c r="E1609" t="s">
        <v>4381</v>
      </c>
      <c r="F1609" t="str">
        <f>MID($E1609,1,1)</f>
        <v>F</v>
      </c>
      <c r="G1609" t="str">
        <f>IFERROR(MID($E1609,SEARCH("/",$E1609,SEARCH("/",$E1609)+1)+1,1),"")</f>
        <v>P</v>
      </c>
      <c r="H1609" t="s">
        <v>32</v>
      </c>
      <c r="I1609">
        <v>70</v>
      </c>
      <c r="J1609" t="b">
        <v>0</v>
      </c>
      <c r="K1609" s="7">
        <v>0</v>
      </c>
      <c r="L1609" s="7">
        <v>3</v>
      </c>
      <c r="M1609" s="7">
        <v>1</v>
      </c>
      <c r="N1609" s="7">
        <v>2</v>
      </c>
      <c r="O1609" s="7">
        <v>1290</v>
      </c>
      <c r="P1609" s="7">
        <f>SUM(dane3[[#This Row],[RoomService]:[VRDeck]])</f>
        <v>1296</v>
      </c>
      <c r="Q1609" t="s">
        <v>4382</v>
      </c>
      <c r="R1609" t="b">
        <v>0</v>
      </c>
    </row>
    <row r="1610" spans="1:18" x14ac:dyDescent="0.3">
      <c r="A1610" t="s">
        <v>589</v>
      </c>
      <c r="B1610">
        <f>MID(dane3[[#This Row],[PassengerId]],1,4)+0</f>
        <v>221</v>
      </c>
      <c r="C1610" t="s">
        <v>53</v>
      </c>
      <c r="D1610" t="b">
        <v>1</v>
      </c>
      <c r="E1610" t="s">
        <v>577</v>
      </c>
      <c r="F1610" t="str">
        <f>MID($E1610,1,1)</f>
        <v>E</v>
      </c>
      <c r="G1610" t="str">
        <f>IFERROR(MID($E1610,SEARCH("/",$E1610,SEARCH("/",$E1610)+1)+1,1),"")</f>
        <v>S</v>
      </c>
      <c r="H1610" t="s">
        <v>16</v>
      </c>
      <c r="I1610">
        <v>42</v>
      </c>
      <c r="J1610" t="b">
        <v>0</v>
      </c>
      <c r="K1610" s="7">
        <v>0</v>
      </c>
      <c r="L1610" s="7">
        <v>0</v>
      </c>
      <c r="M1610" s="7">
        <v>0</v>
      </c>
      <c r="N1610" s="7">
        <v>0</v>
      </c>
      <c r="O1610" s="7">
        <v>0</v>
      </c>
      <c r="P1610" s="7">
        <f>SUM(dane3[[#This Row],[RoomService]:[VRDeck]])</f>
        <v>0</v>
      </c>
      <c r="Q1610" t="s">
        <v>590</v>
      </c>
      <c r="R1610" t="b">
        <v>0</v>
      </c>
    </row>
    <row r="1611" spans="1:18" x14ac:dyDescent="0.3">
      <c r="A1611" t="s">
        <v>591</v>
      </c>
      <c r="B1611">
        <f>MID(dane3[[#This Row],[PassengerId]],1,4)+0</f>
        <v>222</v>
      </c>
      <c r="C1611" t="s">
        <v>53</v>
      </c>
      <c r="D1611" t="b">
        <v>0</v>
      </c>
      <c r="E1611" t="s">
        <v>592</v>
      </c>
      <c r="F1611" t="str">
        <f>MID($E1611,1,1)</f>
        <v>F</v>
      </c>
      <c r="G1611" t="str">
        <f>IFERROR(MID($E1611,SEARCH("/",$E1611,SEARCH("/",$E1611)+1)+1,1),"")</f>
        <v>S</v>
      </c>
      <c r="H1611" t="s">
        <v>16</v>
      </c>
      <c r="I1611">
        <v>20</v>
      </c>
      <c r="J1611" t="b">
        <v>0</v>
      </c>
      <c r="K1611" s="7">
        <v>1406</v>
      </c>
      <c r="L1611" s="7">
        <v>0</v>
      </c>
      <c r="M1611" s="7">
        <v>0</v>
      </c>
      <c r="N1611" s="7">
        <v>11</v>
      </c>
      <c r="O1611" s="7">
        <v>0</v>
      </c>
      <c r="P1611" s="7">
        <f>SUM(dane3[[#This Row],[RoomService]:[VRDeck]])</f>
        <v>1417</v>
      </c>
      <c r="Q1611" t="s">
        <v>593</v>
      </c>
      <c r="R1611" t="b">
        <v>0</v>
      </c>
    </row>
    <row r="1612" spans="1:18" x14ac:dyDescent="0.3">
      <c r="A1612" t="s">
        <v>594</v>
      </c>
      <c r="B1612">
        <f>MID(dane3[[#This Row],[PassengerId]],1,4)+0</f>
        <v>222</v>
      </c>
      <c r="C1612" t="s">
        <v>53</v>
      </c>
      <c r="D1612" t="b">
        <v>1</v>
      </c>
      <c r="E1612" t="s">
        <v>592</v>
      </c>
      <c r="F1612" t="str">
        <f>MID($E1612,1,1)</f>
        <v>F</v>
      </c>
      <c r="G1612" t="str">
        <f>IFERROR(MID($E1612,SEARCH("/",$E1612,SEARCH("/",$E1612)+1)+1,1),"")</f>
        <v>S</v>
      </c>
      <c r="H1612" t="s">
        <v>16</v>
      </c>
      <c r="I1612">
        <v>24</v>
      </c>
      <c r="J1612" t="b">
        <v>0</v>
      </c>
      <c r="K1612" s="7">
        <v>0</v>
      </c>
      <c r="L1612" s="7">
        <v>0</v>
      </c>
      <c r="M1612" s="7">
        <v>0</v>
      </c>
      <c r="N1612" s="7">
        <v>0</v>
      </c>
      <c r="O1612" s="7">
        <v>0</v>
      </c>
      <c r="P1612" s="7">
        <f>SUM(dane3[[#This Row],[RoomService]:[VRDeck]])</f>
        <v>0</v>
      </c>
      <c r="Q1612" t="s">
        <v>595</v>
      </c>
      <c r="R1612" t="b">
        <v>1</v>
      </c>
    </row>
    <row r="1613" spans="1:18" x14ac:dyDescent="0.3">
      <c r="A1613" t="s">
        <v>596</v>
      </c>
      <c r="B1613">
        <f>MID(dane3[[#This Row],[PassengerId]],1,4)+0</f>
        <v>222</v>
      </c>
      <c r="C1613" t="s">
        <v>53</v>
      </c>
      <c r="D1613" t="b">
        <v>1</v>
      </c>
      <c r="E1613" t="s">
        <v>597</v>
      </c>
      <c r="F1613" t="str">
        <f>MID($E1613,1,1)</f>
        <v>E</v>
      </c>
      <c r="G1613" t="str">
        <f>IFERROR(MID($E1613,SEARCH("/",$E1613,SEARCH("/",$E1613)+1)+1,1),"")</f>
        <v>S</v>
      </c>
      <c r="H1613" t="s">
        <v>16</v>
      </c>
      <c r="I1613">
        <v>16</v>
      </c>
      <c r="J1613" t="b">
        <v>0</v>
      </c>
      <c r="K1613" s="7">
        <v>0</v>
      </c>
      <c r="L1613" s="7">
        <v>0</v>
      </c>
      <c r="M1613" s="7">
        <v>0</v>
      </c>
      <c r="N1613" s="7">
        <v>0</v>
      </c>
      <c r="O1613" s="7">
        <v>0</v>
      </c>
      <c r="P1613" s="7">
        <f>SUM(dane3[[#This Row],[RoomService]:[VRDeck]])</f>
        <v>0</v>
      </c>
      <c r="Q1613" t="s">
        <v>598</v>
      </c>
      <c r="R1613" t="b">
        <v>1</v>
      </c>
    </row>
    <row r="1614" spans="1:18" x14ac:dyDescent="0.3">
      <c r="A1614" t="s">
        <v>602</v>
      </c>
      <c r="B1614">
        <f>MID(dane3[[#This Row],[PassengerId]],1,4)+0</f>
        <v>224</v>
      </c>
      <c r="C1614" t="s">
        <v>53</v>
      </c>
      <c r="D1614" t="b">
        <v>0</v>
      </c>
      <c r="E1614" t="s">
        <v>603</v>
      </c>
      <c r="F1614" t="str">
        <f>MID($E1614,1,1)</f>
        <v>F</v>
      </c>
      <c r="G1614" t="str">
        <f>IFERROR(MID($E1614,SEARCH("/",$E1614,SEARCH("/",$E1614)+1)+1,1),"")</f>
        <v>S</v>
      </c>
      <c r="H1614" t="s">
        <v>16</v>
      </c>
      <c r="I1614">
        <v>32</v>
      </c>
      <c r="J1614" t="b">
        <v>1</v>
      </c>
      <c r="K1614" s="7">
        <v>181</v>
      </c>
      <c r="L1614" s="7">
        <v>0</v>
      </c>
      <c r="M1614" s="7">
        <v>5</v>
      </c>
      <c r="N1614" s="7">
        <v>1634</v>
      </c>
      <c r="O1614" s="7">
        <v>0</v>
      </c>
      <c r="P1614" s="7">
        <f>SUM(dane3[[#This Row],[RoomService]:[VRDeck]])</f>
        <v>1820</v>
      </c>
      <c r="Q1614" t="s">
        <v>604</v>
      </c>
      <c r="R1614" t="b">
        <v>0</v>
      </c>
    </row>
    <row r="1615" spans="1:18" x14ac:dyDescent="0.3">
      <c r="A1615" t="s">
        <v>611</v>
      </c>
      <c r="B1615">
        <f>MID(dane3[[#This Row],[PassengerId]],1,4)+0</f>
        <v>231</v>
      </c>
      <c r="C1615" t="s">
        <v>53</v>
      </c>
      <c r="D1615" t="b">
        <v>0</v>
      </c>
      <c r="E1615" t="s">
        <v>612</v>
      </c>
      <c r="F1615" t="str">
        <f>MID($E1615,1,1)</f>
        <v>F</v>
      </c>
      <c r="G1615" t="str">
        <f>IFERROR(MID($E1615,SEARCH("/",$E1615,SEARCH("/",$E1615)+1)+1,1),"")</f>
        <v>S</v>
      </c>
      <c r="H1615" t="s">
        <v>16</v>
      </c>
      <c r="I1615">
        <v>30</v>
      </c>
      <c r="J1615" t="b">
        <v>0</v>
      </c>
      <c r="K1615" s="7">
        <v>85</v>
      </c>
      <c r="L1615" s="7">
        <v>0</v>
      </c>
      <c r="M1615" s="7">
        <v>1</v>
      </c>
      <c r="N1615" s="7">
        <v>1720</v>
      </c>
      <c r="O1615" s="7">
        <v>0</v>
      </c>
      <c r="P1615" s="7">
        <f>SUM(dane3[[#This Row],[RoomService]:[VRDeck]])</f>
        <v>1806</v>
      </c>
      <c r="Q1615" t="s">
        <v>613</v>
      </c>
      <c r="R1615" t="b">
        <v>0</v>
      </c>
    </row>
    <row r="1616" spans="1:18" x14ac:dyDescent="0.3">
      <c r="A1616" t="s">
        <v>617</v>
      </c>
      <c r="B1616">
        <f>MID(dane3[[#This Row],[PassengerId]],1,4)+0</f>
        <v>233</v>
      </c>
      <c r="C1616" t="s">
        <v>53</v>
      </c>
      <c r="D1616" t="b">
        <v>0</v>
      </c>
      <c r="E1616" t="s">
        <v>618</v>
      </c>
      <c r="F1616" t="str">
        <f>MID($E1616,1,1)</f>
        <v>F</v>
      </c>
      <c r="G1616" t="str">
        <f>IFERROR(MID($E1616,SEARCH("/",$E1616,SEARCH("/",$E1616)+1)+1,1),"")</f>
        <v>S</v>
      </c>
      <c r="H1616" t="s">
        <v>16</v>
      </c>
      <c r="I1616">
        <v>32</v>
      </c>
      <c r="J1616" t="b">
        <v>0</v>
      </c>
      <c r="K1616" s="7">
        <v>56</v>
      </c>
      <c r="L1616" s="7">
        <v>0</v>
      </c>
      <c r="M1616" s="7">
        <v>256</v>
      </c>
      <c r="N1616" s="7">
        <v>1438</v>
      </c>
      <c r="O1616" s="7">
        <v>0</v>
      </c>
      <c r="P1616" s="7">
        <f>SUM(dane3[[#This Row],[RoomService]:[VRDeck]])</f>
        <v>1750</v>
      </c>
      <c r="Q1616" t="s">
        <v>619</v>
      </c>
      <c r="R1616" t="b">
        <v>0</v>
      </c>
    </row>
    <row r="1617" spans="1:18" x14ac:dyDescent="0.3">
      <c r="A1617" t="s">
        <v>4400</v>
      </c>
      <c r="B1617">
        <f>MID(dane3[[#This Row],[PassengerId]],1,4)+0</f>
        <v>1710</v>
      </c>
      <c r="C1617" t="s">
        <v>19</v>
      </c>
      <c r="D1617" t="b">
        <v>1</v>
      </c>
      <c r="E1617" t="s">
        <v>4401</v>
      </c>
      <c r="F1617" t="str">
        <f>MID($E1617,1,1)</f>
        <v>G</v>
      </c>
      <c r="G1617" t="str">
        <f>IFERROR(MID($E1617,SEARCH("/",$E1617,SEARCH("/",$E1617)+1)+1,1),"")</f>
        <v>P</v>
      </c>
      <c r="H1617" t="s">
        <v>32</v>
      </c>
      <c r="I1617">
        <v>20</v>
      </c>
      <c r="J1617" t="b">
        <v>0</v>
      </c>
      <c r="K1617" s="7">
        <v>0</v>
      </c>
      <c r="L1617" s="7">
        <v>0</v>
      </c>
      <c r="M1617" s="7">
        <v>0</v>
      </c>
      <c r="N1617" s="7">
        <v>0</v>
      </c>
      <c r="O1617" s="7">
        <v>0</v>
      </c>
      <c r="P1617" s="7">
        <f>SUM(dane3[[#This Row],[RoomService]:[VRDeck]])</f>
        <v>0</v>
      </c>
      <c r="Q1617" t="s">
        <v>4402</v>
      </c>
      <c r="R1617" t="b">
        <v>1</v>
      </c>
    </row>
    <row r="1618" spans="1:18" x14ac:dyDescent="0.3">
      <c r="A1618" t="s">
        <v>4403</v>
      </c>
      <c r="B1618">
        <f>MID(dane3[[#This Row],[PassengerId]],1,4)+0</f>
        <v>1711</v>
      </c>
      <c r="C1618" t="s">
        <v>19</v>
      </c>
      <c r="D1618" t="b">
        <v>0</v>
      </c>
      <c r="E1618" t="s">
        <v>4404</v>
      </c>
      <c r="F1618" t="str">
        <f>MID($E1618,1,1)</f>
        <v>F</v>
      </c>
      <c r="G1618" t="str">
        <f>IFERROR(MID($E1618,SEARCH("/",$E1618,SEARCH("/",$E1618)+1)+1,1),"")</f>
        <v>S</v>
      </c>
      <c r="H1618" t="s">
        <v>16</v>
      </c>
      <c r="I1618">
        <v>51</v>
      </c>
      <c r="J1618" t="b">
        <v>0</v>
      </c>
      <c r="K1618" s="7">
        <v>437</v>
      </c>
      <c r="L1618" s="7">
        <v>244</v>
      </c>
      <c r="M1618" s="7">
        <v>908</v>
      </c>
      <c r="N1618" s="7">
        <v>825</v>
      </c>
      <c r="O1618" s="7">
        <v>0</v>
      </c>
      <c r="P1618" s="7">
        <f>SUM(dane3[[#This Row],[RoomService]:[VRDeck]])</f>
        <v>2414</v>
      </c>
      <c r="Q1618" t="s">
        <v>23799</v>
      </c>
      <c r="R1618" t="b">
        <v>0</v>
      </c>
    </row>
    <row r="1619" spans="1:18" x14ac:dyDescent="0.3">
      <c r="A1619" t="s">
        <v>626</v>
      </c>
      <c r="B1619">
        <f>MID(dane3[[#This Row],[PassengerId]],1,4)+0</f>
        <v>239</v>
      </c>
      <c r="C1619" t="s">
        <v>53</v>
      </c>
      <c r="D1619" t="b">
        <v>0</v>
      </c>
      <c r="E1619" t="s">
        <v>39</v>
      </c>
      <c r="F1619" t="s">
        <v>23762</v>
      </c>
      <c r="G1619" t="str">
        <f>IFERROR(MID($E1619,SEARCH("/",$E1619,SEARCH("/",$E1619)+1)+1,1),"")</f>
        <v/>
      </c>
      <c r="H1619" t="s">
        <v>16</v>
      </c>
      <c r="I1619">
        <v>37</v>
      </c>
      <c r="J1619" t="b">
        <v>0</v>
      </c>
      <c r="K1619" s="7">
        <v>637</v>
      </c>
      <c r="L1619" s="7">
        <v>0</v>
      </c>
      <c r="M1619" s="7">
        <v>0</v>
      </c>
      <c r="N1619" s="7">
        <v>92</v>
      </c>
      <c r="O1619" s="7">
        <v>319</v>
      </c>
      <c r="P1619" s="7">
        <f>SUM(dane3[[#This Row],[RoomService]:[VRDeck]])</f>
        <v>1048</v>
      </c>
      <c r="Q1619" t="s">
        <v>627</v>
      </c>
      <c r="R1619" t="b">
        <v>0</v>
      </c>
    </row>
    <row r="1620" spans="1:18" x14ac:dyDescent="0.3">
      <c r="A1620" t="s">
        <v>628</v>
      </c>
      <c r="B1620">
        <f>MID(dane3[[#This Row],[PassengerId]],1,4)+0</f>
        <v>240</v>
      </c>
      <c r="C1620" t="s">
        <v>53</v>
      </c>
      <c r="D1620" t="b">
        <v>1</v>
      </c>
      <c r="E1620" t="s">
        <v>629</v>
      </c>
      <c r="F1620" t="str">
        <f>MID($E1620,1,1)</f>
        <v>F</v>
      </c>
      <c r="G1620" t="str">
        <f>IFERROR(MID($E1620,SEARCH("/",$E1620,SEARCH("/",$E1620)+1)+1,1),"")</f>
        <v>P</v>
      </c>
      <c r="H1620" t="s">
        <v>16</v>
      </c>
      <c r="I1620">
        <v>35</v>
      </c>
      <c r="J1620" t="b">
        <v>0</v>
      </c>
      <c r="K1620" s="7">
        <v>0</v>
      </c>
      <c r="L1620" s="7">
        <v>0</v>
      </c>
      <c r="M1620" s="7">
        <v>0</v>
      </c>
      <c r="N1620" s="7">
        <v>0</v>
      </c>
      <c r="O1620" s="7">
        <v>0</v>
      </c>
      <c r="P1620" s="7">
        <f>SUM(dane3[[#This Row],[RoomService]:[VRDeck]])</f>
        <v>0</v>
      </c>
      <c r="Q1620" t="s">
        <v>630</v>
      </c>
      <c r="R1620" t="b">
        <v>1</v>
      </c>
    </row>
    <row r="1621" spans="1:18" x14ac:dyDescent="0.3">
      <c r="A1621" t="s">
        <v>4409</v>
      </c>
      <c r="B1621">
        <f>MID(dane3[[#This Row],[PassengerId]],1,4)+0</f>
        <v>1713</v>
      </c>
      <c r="C1621" t="s">
        <v>19</v>
      </c>
      <c r="D1621" t="b">
        <v>0</v>
      </c>
      <c r="E1621" t="s">
        <v>4410</v>
      </c>
      <c r="F1621" t="str">
        <f>MID($E1621,1,1)</f>
        <v>G</v>
      </c>
      <c r="G1621" t="str">
        <f>IFERROR(MID($E1621,SEARCH("/",$E1621,SEARCH("/",$E1621)+1)+1,1),"")</f>
        <v>P</v>
      </c>
      <c r="H1621" t="s">
        <v>16</v>
      </c>
      <c r="I1621">
        <v>43</v>
      </c>
      <c r="J1621" t="b">
        <v>0</v>
      </c>
      <c r="K1621" s="7">
        <v>84</v>
      </c>
      <c r="L1621" s="7">
        <v>726</v>
      </c>
      <c r="M1621" s="7">
        <v>2</v>
      </c>
      <c r="N1621" s="7">
        <v>0</v>
      </c>
      <c r="O1621" s="7">
        <v>0</v>
      </c>
      <c r="P1621" s="7">
        <f>SUM(dane3[[#This Row],[RoomService]:[VRDeck]])</f>
        <v>812</v>
      </c>
      <c r="Q1621" t="s">
        <v>4411</v>
      </c>
      <c r="R1621" t="b">
        <v>0</v>
      </c>
    </row>
    <row r="1622" spans="1:18" x14ac:dyDescent="0.3">
      <c r="A1622" t="s">
        <v>4412</v>
      </c>
      <c r="B1622">
        <f>MID(dane3[[#This Row],[PassengerId]],1,4)+0</f>
        <v>1714</v>
      </c>
      <c r="C1622" t="s">
        <v>19</v>
      </c>
      <c r="D1622" t="b">
        <v>0</v>
      </c>
      <c r="E1622" t="s">
        <v>4413</v>
      </c>
      <c r="F1622" t="str">
        <f>MID($E1622,1,1)</f>
        <v>G</v>
      </c>
      <c r="G1622" t="str">
        <f>IFERROR(MID($E1622,SEARCH("/",$E1622,SEARCH("/",$E1622)+1)+1,1),"")</f>
        <v>S</v>
      </c>
      <c r="H1622" t="s">
        <v>16</v>
      </c>
      <c r="I1622">
        <v>5</v>
      </c>
      <c r="J1622" t="b">
        <v>0</v>
      </c>
      <c r="K1622" s="7">
        <v>0</v>
      </c>
      <c r="L1622" s="7">
        <v>0</v>
      </c>
      <c r="M1622" s="7">
        <v>0</v>
      </c>
      <c r="N1622" s="7">
        <v>0</v>
      </c>
      <c r="O1622" s="7">
        <v>0</v>
      </c>
      <c r="P1622" s="7">
        <f>SUM(dane3[[#This Row],[RoomService]:[VRDeck]])</f>
        <v>0</v>
      </c>
      <c r="Q1622" t="s">
        <v>4414</v>
      </c>
      <c r="R1622" t="b">
        <v>0</v>
      </c>
    </row>
    <row r="1623" spans="1:18" x14ac:dyDescent="0.3">
      <c r="A1623" t="s">
        <v>4415</v>
      </c>
      <c r="B1623">
        <f>MID(dane3[[#This Row],[PassengerId]],1,4)+0</f>
        <v>1715</v>
      </c>
      <c r="C1623" t="s">
        <v>19</v>
      </c>
      <c r="D1623" t="b">
        <v>1</v>
      </c>
      <c r="E1623" t="s">
        <v>4416</v>
      </c>
      <c r="F1623" t="str">
        <f>MID($E1623,1,1)</f>
        <v>G</v>
      </c>
      <c r="G1623" t="str">
        <f>IFERROR(MID($E1623,SEARCH("/",$E1623,SEARCH("/",$E1623)+1)+1,1),"")</f>
        <v>S</v>
      </c>
      <c r="H1623" t="s">
        <v>16</v>
      </c>
      <c r="I1623">
        <v>17</v>
      </c>
      <c r="J1623" t="b">
        <v>0</v>
      </c>
      <c r="K1623" s="7">
        <v>0</v>
      </c>
      <c r="L1623" s="7">
        <v>0</v>
      </c>
      <c r="M1623" s="7">
        <v>0</v>
      </c>
      <c r="N1623" s="7">
        <v>0</v>
      </c>
      <c r="O1623" s="7">
        <v>0</v>
      </c>
      <c r="P1623" s="7">
        <f>SUM(dane3[[#This Row],[RoomService]:[VRDeck]])</f>
        <v>0</v>
      </c>
      <c r="Q1623" t="s">
        <v>4417</v>
      </c>
      <c r="R1623" t="b">
        <v>0</v>
      </c>
    </row>
    <row r="1624" spans="1:18" x14ac:dyDescent="0.3">
      <c r="A1624" t="s">
        <v>4418</v>
      </c>
      <c r="B1624">
        <f>MID(dane3[[#This Row],[PassengerId]],1,4)+0</f>
        <v>1717</v>
      </c>
      <c r="C1624" t="s">
        <v>19</v>
      </c>
      <c r="D1624" t="b">
        <v>0</v>
      </c>
      <c r="E1624" t="s">
        <v>4419</v>
      </c>
      <c r="F1624" t="str">
        <f>MID($E1624,1,1)</f>
        <v>E</v>
      </c>
      <c r="G1624" t="str">
        <f>IFERROR(MID($E1624,SEARCH("/",$E1624,SEARCH("/",$E1624)+1)+1,1),"")</f>
        <v>P</v>
      </c>
      <c r="H1624" t="s">
        <v>16</v>
      </c>
      <c r="I1624">
        <v>40</v>
      </c>
      <c r="J1624" t="b">
        <v>0</v>
      </c>
      <c r="K1624" s="7">
        <v>813</v>
      </c>
      <c r="L1624" s="7">
        <v>0</v>
      </c>
      <c r="M1624" s="7">
        <v>473</v>
      </c>
      <c r="N1624" s="7">
        <v>236</v>
      </c>
      <c r="O1624" s="7">
        <v>0</v>
      </c>
      <c r="P1624" s="7">
        <f>SUM(dane3[[#This Row],[RoomService]:[VRDeck]])</f>
        <v>1522</v>
      </c>
      <c r="Q1624" t="s">
        <v>4420</v>
      </c>
      <c r="R1624" t="b">
        <v>1</v>
      </c>
    </row>
    <row r="1625" spans="1:18" x14ac:dyDescent="0.3">
      <c r="A1625" t="s">
        <v>4421</v>
      </c>
      <c r="B1625">
        <f>MID(dane3[[#This Row],[PassengerId]],1,4)+0</f>
        <v>1717</v>
      </c>
      <c r="C1625" t="s">
        <v>19</v>
      </c>
      <c r="D1625" t="b">
        <v>0</v>
      </c>
      <c r="E1625" t="s">
        <v>4419</v>
      </c>
      <c r="F1625" t="str">
        <f>MID($E1625,1,1)</f>
        <v>E</v>
      </c>
      <c r="G1625" t="str">
        <f>IFERROR(MID($E1625,SEARCH("/",$E1625,SEARCH("/",$E1625)+1)+1,1),"")</f>
        <v>P</v>
      </c>
      <c r="H1625" t="s">
        <v>16</v>
      </c>
      <c r="I1625">
        <v>38</v>
      </c>
      <c r="J1625" t="b">
        <v>0</v>
      </c>
      <c r="K1625" s="7">
        <v>4</v>
      </c>
      <c r="L1625" s="7">
        <v>0</v>
      </c>
      <c r="M1625" s="7">
        <v>0</v>
      </c>
      <c r="N1625" s="7">
        <v>0</v>
      </c>
      <c r="O1625" s="7">
        <v>1679</v>
      </c>
      <c r="P1625" s="7">
        <f>SUM(dane3[[#This Row],[RoomService]:[VRDeck]])</f>
        <v>1683</v>
      </c>
      <c r="Q1625" t="s">
        <v>4422</v>
      </c>
      <c r="R1625" t="b">
        <v>0</v>
      </c>
    </row>
    <row r="1626" spans="1:18" x14ac:dyDescent="0.3">
      <c r="A1626" t="s">
        <v>4423</v>
      </c>
      <c r="B1626">
        <f>MID(dane3[[#This Row],[PassengerId]],1,4)+0</f>
        <v>1718</v>
      </c>
      <c r="C1626" t="s">
        <v>19</v>
      </c>
      <c r="D1626" t="b">
        <v>1</v>
      </c>
      <c r="E1626" t="s">
        <v>39</v>
      </c>
      <c r="F1626" t="s">
        <v>23764</v>
      </c>
      <c r="G1626" t="str">
        <f>IFERROR(MID($E1626,SEARCH("/",$E1626,SEARCH("/",$E1626)+1)+1,1),"")</f>
        <v/>
      </c>
      <c r="H1626" t="s">
        <v>16</v>
      </c>
      <c r="I1626">
        <v>20</v>
      </c>
      <c r="J1626" t="b">
        <v>0</v>
      </c>
      <c r="K1626" s="7">
        <v>0</v>
      </c>
      <c r="L1626" s="7">
        <v>0</v>
      </c>
      <c r="M1626" s="7">
        <v>0</v>
      </c>
      <c r="N1626" s="7">
        <v>0</v>
      </c>
      <c r="O1626" s="7">
        <v>0</v>
      </c>
      <c r="P1626" s="7">
        <f>SUM(dane3[[#This Row],[RoomService]:[VRDeck]])</f>
        <v>0</v>
      </c>
      <c r="Q1626" t="s">
        <v>4424</v>
      </c>
      <c r="R1626" t="b">
        <v>1</v>
      </c>
    </row>
    <row r="1627" spans="1:18" x14ac:dyDescent="0.3">
      <c r="A1627" t="s">
        <v>4425</v>
      </c>
      <c r="B1627">
        <f>MID(dane3[[#This Row],[PassengerId]],1,4)+0</f>
        <v>1719</v>
      </c>
      <c r="C1627" t="s">
        <v>19</v>
      </c>
      <c r="D1627" t="b">
        <v>1</v>
      </c>
      <c r="E1627" t="s">
        <v>4426</v>
      </c>
      <c r="F1627" t="str">
        <f>MID($E1627,1,1)</f>
        <v>G</v>
      </c>
      <c r="G1627" t="str">
        <f>IFERROR(MID($E1627,SEARCH("/",$E1627,SEARCH("/",$E1627)+1)+1,1),"")</f>
        <v>P</v>
      </c>
      <c r="H1627" t="s">
        <v>16</v>
      </c>
      <c r="I1627">
        <v>13</v>
      </c>
      <c r="J1627" t="b">
        <v>0</v>
      </c>
      <c r="K1627" s="7">
        <v>0</v>
      </c>
      <c r="L1627" s="7">
        <v>0</v>
      </c>
      <c r="M1627" s="7">
        <v>0</v>
      </c>
      <c r="N1627" s="7">
        <v>0</v>
      </c>
      <c r="O1627" s="7">
        <v>0</v>
      </c>
      <c r="P1627" s="7">
        <f>SUM(dane3[[#This Row],[RoomService]:[VRDeck]])</f>
        <v>0</v>
      </c>
      <c r="Q1627" t="s">
        <v>4427</v>
      </c>
      <c r="R1627" t="b">
        <v>0</v>
      </c>
    </row>
    <row r="1628" spans="1:18" x14ac:dyDescent="0.3">
      <c r="A1628" t="s">
        <v>4428</v>
      </c>
      <c r="B1628">
        <f>MID(dane3[[#This Row],[PassengerId]],1,4)+0</f>
        <v>1721</v>
      </c>
      <c r="C1628" t="s">
        <v>19</v>
      </c>
      <c r="D1628" t="b">
        <v>0</v>
      </c>
      <c r="E1628" t="s">
        <v>4429</v>
      </c>
      <c r="F1628" t="str">
        <f>MID($E1628,1,1)</f>
        <v>F</v>
      </c>
      <c r="G1628" t="str">
        <f>IFERROR(MID($E1628,SEARCH("/",$E1628,SEARCH("/",$E1628)+1)+1,1),"")</f>
        <v>P</v>
      </c>
      <c r="H1628" t="s">
        <v>16</v>
      </c>
      <c r="I1628">
        <v>15</v>
      </c>
      <c r="J1628" t="b">
        <v>0</v>
      </c>
      <c r="K1628" s="7">
        <v>320</v>
      </c>
      <c r="L1628" s="7">
        <v>36</v>
      </c>
      <c r="M1628" s="7">
        <v>5</v>
      </c>
      <c r="N1628" s="7">
        <v>0</v>
      </c>
      <c r="O1628" s="7">
        <v>640</v>
      </c>
      <c r="P1628" s="7">
        <f>SUM(dane3[[#This Row],[RoomService]:[VRDeck]])</f>
        <v>1001</v>
      </c>
      <c r="Q1628" t="s">
        <v>4430</v>
      </c>
      <c r="R1628" t="b">
        <v>0</v>
      </c>
    </row>
    <row r="1629" spans="1:18" x14ac:dyDescent="0.3">
      <c r="A1629" t="s">
        <v>4431</v>
      </c>
      <c r="B1629">
        <f>MID(dane3[[#This Row],[PassengerId]],1,4)+0</f>
        <v>1723</v>
      </c>
      <c r="C1629" t="s">
        <v>19</v>
      </c>
      <c r="D1629" t="b">
        <v>0</v>
      </c>
      <c r="E1629" t="s">
        <v>4432</v>
      </c>
      <c r="F1629" t="str">
        <f>MID($E1629,1,1)</f>
        <v>E</v>
      </c>
      <c r="G1629" t="str">
        <f>IFERROR(MID($E1629,SEARCH("/",$E1629,SEARCH("/",$E1629)+1)+1,1),"")</f>
        <v>S</v>
      </c>
      <c r="H1629" t="s">
        <v>16</v>
      </c>
      <c r="I1629">
        <v>15</v>
      </c>
      <c r="J1629" t="b">
        <v>0</v>
      </c>
      <c r="K1629" s="7">
        <v>852</v>
      </c>
      <c r="L1629" s="7">
        <v>0</v>
      </c>
      <c r="M1629" s="7">
        <v>0</v>
      </c>
      <c r="N1629" s="7">
        <v>135</v>
      </c>
      <c r="O1629" s="7">
        <v>0</v>
      </c>
      <c r="P1629" s="7">
        <f>SUM(dane3[[#This Row],[RoomService]:[VRDeck]])</f>
        <v>987</v>
      </c>
      <c r="Q1629" t="s">
        <v>4433</v>
      </c>
      <c r="R1629" t="b">
        <v>0</v>
      </c>
    </row>
    <row r="1630" spans="1:18" x14ac:dyDescent="0.3">
      <c r="A1630" t="s">
        <v>4434</v>
      </c>
      <c r="B1630">
        <f>MID(dane3[[#This Row],[PassengerId]],1,4)+0</f>
        <v>1724</v>
      </c>
      <c r="C1630" t="s">
        <v>14</v>
      </c>
      <c r="D1630" t="b">
        <v>0</v>
      </c>
      <c r="E1630" t="s">
        <v>4435</v>
      </c>
      <c r="F1630" t="str">
        <f>MID($E1630,1,1)</f>
        <v>A</v>
      </c>
      <c r="G1630" t="str">
        <f>IFERROR(MID($E1630,SEARCH("/",$E1630,SEARCH("/",$E1630)+1)+1,1),"")</f>
        <v>S</v>
      </c>
      <c r="H1630" t="s">
        <v>46</v>
      </c>
      <c r="I1630">
        <v>59</v>
      </c>
      <c r="J1630" t="b">
        <v>0</v>
      </c>
      <c r="K1630" s="7">
        <v>8</v>
      </c>
      <c r="L1630" s="7">
        <v>1563</v>
      </c>
      <c r="M1630" s="7">
        <v>0</v>
      </c>
      <c r="N1630" s="7">
        <v>73</v>
      </c>
      <c r="O1630" s="7">
        <v>31</v>
      </c>
      <c r="P1630" s="7">
        <f>SUM(dane3[[#This Row],[RoomService]:[VRDeck]])</f>
        <v>1675</v>
      </c>
      <c r="Q1630" t="s">
        <v>4436</v>
      </c>
      <c r="R1630" t="b">
        <v>1</v>
      </c>
    </row>
    <row r="1631" spans="1:18" x14ac:dyDescent="0.3">
      <c r="A1631" t="s">
        <v>4437</v>
      </c>
      <c r="B1631">
        <f>MID(dane3[[#This Row],[PassengerId]],1,4)+0</f>
        <v>1725</v>
      </c>
      <c r="C1631" t="s">
        <v>19</v>
      </c>
      <c r="D1631" t="b">
        <v>0</v>
      </c>
      <c r="E1631" t="s">
        <v>4438</v>
      </c>
      <c r="F1631" t="str">
        <f>MID($E1631,1,1)</f>
        <v>F</v>
      </c>
      <c r="G1631" t="str">
        <f>IFERROR(MID($E1631,SEARCH("/",$E1631,SEARCH("/",$E1631)+1)+1,1),"")</f>
        <v>S</v>
      </c>
      <c r="H1631" t="s">
        <v>16</v>
      </c>
      <c r="I1631">
        <v>24</v>
      </c>
      <c r="J1631" t="b">
        <v>0</v>
      </c>
      <c r="K1631" s="7">
        <v>0</v>
      </c>
      <c r="L1631" s="7">
        <v>201</v>
      </c>
      <c r="M1631" s="7">
        <v>0</v>
      </c>
      <c r="N1631" s="7">
        <v>0</v>
      </c>
      <c r="O1631" s="7">
        <v>603</v>
      </c>
      <c r="P1631" s="7">
        <f>SUM(dane3[[#This Row],[RoomService]:[VRDeck]])</f>
        <v>804</v>
      </c>
      <c r="Q1631" t="s">
        <v>4439</v>
      </c>
      <c r="R1631" t="b">
        <v>0</v>
      </c>
    </row>
    <row r="1632" spans="1:18" x14ac:dyDescent="0.3">
      <c r="A1632" t="s">
        <v>640</v>
      </c>
      <c r="B1632">
        <f>MID(dane3[[#This Row],[PassengerId]],1,4)+0</f>
        <v>244</v>
      </c>
      <c r="C1632" t="s">
        <v>53</v>
      </c>
      <c r="D1632" t="b">
        <v>1</v>
      </c>
      <c r="E1632" t="s">
        <v>39</v>
      </c>
      <c r="F1632" t="s">
        <v>23763</v>
      </c>
      <c r="G1632" t="str">
        <f>IFERROR(MID($E1632,SEARCH("/",$E1632,SEARCH("/",$E1632)+1)+1,1),"")</f>
        <v/>
      </c>
      <c r="H1632" t="s">
        <v>16</v>
      </c>
      <c r="I1632">
        <v>43</v>
      </c>
      <c r="J1632" t="b">
        <v>0</v>
      </c>
      <c r="K1632" s="7">
        <v>0</v>
      </c>
      <c r="L1632" s="7">
        <v>0</v>
      </c>
      <c r="M1632" s="7">
        <v>0</v>
      </c>
      <c r="N1632" s="7">
        <v>0</v>
      </c>
      <c r="O1632" s="7">
        <v>0</v>
      </c>
      <c r="P1632" s="7">
        <f>SUM(dane3[[#This Row],[RoomService]:[VRDeck]])</f>
        <v>0</v>
      </c>
      <c r="Q1632" t="s">
        <v>641</v>
      </c>
      <c r="R1632" t="b">
        <v>1</v>
      </c>
    </row>
    <row r="1633" spans="1:18" x14ac:dyDescent="0.3">
      <c r="A1633" t="s">
        <v>642</v>
      </c>
      <c r="B1633">
        <f>MID(dane3[[#This Row],[PassengerId]],1,4)+0</f>
        <v>244</v>
      </c>
      <c r="C1633" t="s">
        <v>53</v>
      </c>
      <c r="D1633" t="b">
        <v>1</v>
      </c>
      <c r="E1633" t="s">
        <v>643</v>
      </c>
      <c r="F1633" t="str">
        <f>MID($E1633,1,1)</f>
        <v>F</v>
      </c>
      <c r="G1633" t="str">
        <f>IFERROR(MID($E1633,SEARCH("/",$E1633,SEARCH("/",$E1633)+1)+1,1),"")</f>
        <v>S</v>
      </c>
      <c r="H1633" t="s">
        <v>46</v>
      </c>
      <c r="I1633">
        <v>14</v>
      </c>
      <c r="J1633" t="b">
        <v>0</v>
      </c>
      <c r="K1633" s="7">
        <v>0</v>
      </c>
      <c r="L1633" s="7">
        <v>0</v>
      </c>
      <c r="M1633" s="7">
        <v>0</v>
      </c>
      <c r="N1633" s="7">
        <v>0</v>
      </c>
      <c r="O1633" s="7">
        <v>0</v>
      </c>
      <c r="P1633" s="7">
        <f>SUM(dane3[[#This Row],[RoomService]:[VRDeck]])</f>
        <v>0</v>
      </c>
      <c r="Q1633" t="s">
        <v>644</v>
      </c>
      <c r="R1633" t="b">
        <v>1</v>
      </c>
    </row>
    <row r="1634" spans="1:18" x14ac:dyDescent="0.3">
      <c r="A1634" t="s">
        <v>4446</v>
      </c>
      <c r="B1634">
        <f>MID(dane3[[#This Row],[PassengerId]],1,4)+0</f>
        <v>1728</v>
      </c>
      <c r="C1634" t="s">
        <v>19</v>
      </c>
      <c r="D1634" t="b">
        <v>0</v>
      </c>
      <c r="E1634" t="s">
        <v>4447</v>
      </c>
      <c r="F1634" t="str">
        <f>MID($E1634,1,1)</f>
        <v>G</v>
      </c>
      <c r="G1634" t="str">
        <f>IFERROR(MID($E1634,SEARCH("/",$E1634,SEARCH("/",$E1634)+1)+1,1),"")</f>
        <v>P</v>
      </c>
      <c r="H1634" t="s">
        <v>16</v>
      </c>
      <c r="I1634">
        <v>38</v>
      </c>
      <c r="J1634" t="b">
        <v>0</v>
      </c>
      <c r="K1634" s="7">
        <v>553</v>
      </c>
      <c r="L1634" s="7">
        <v>0</v>
      </c>
      <c r="M1634" s="7">
        <v>0</v>
      </c>
      <c r="N1634" s="7">
        <v>87</v>
      </c>
      <c r="O1634" s="7">
        <v>243</v>
      </c>
      <c r="P1634" s="7">
        <f>SUM(dane3[[#This Row],[RoomService]:[VRDeck]])</f>
        <v>883</v>
      </c>
      <c r="Q1634" t="s">
        <v>4448</v>
      </c>
      <c r="R1634" t="b">
        <v>0</v>
      </c>
    </row>
    <row r="1635" spans="1:18" x14ac:dyDescent="0.3">
      <c r="A1635" t="s">
        <v>4449</v>
      </c>
      <c r="B1635">
        <f>MID(dane3[[#This Row],[PassengerId]],1,4)+0</f>
        <v>1729</v>
      </c>
      <c r="C1635" t="s">
        <v>19</v>
      </c>
      <c r="D1635" t="b">
        <v>0</v>
      </c>
      <c r="E1635" t="s">
        <v>4450</v>
      </c>
      <c r="F1635" t="str">
        <f>MID($E1635,1,1)</f>
        <v>F</v>
      </c>
      <c r="G1635" t="str">
        <f>IFERROR(MID($E1635,SEARCH("/",$E1635,SEARCH("/",$E1635)+1)+1,1),"")</f>
        <v>P</v>
      </c>
      <c r="H1635" t="s">
        <v>16</v>
      </c>
      <c r="I1635">
        <v>26</v>
      </c>
      <c r="J1635" t="b">
        <v>0</v>
      </c>
      <c r="K1635" s="7">
        <v>21</v>
      </c>
      <c r="L1635" s="7">
        <v>0</v>
      </c>
      <c r="M1635" s="7">
        <v>499</v>
      </c>
      <c r="N1635" s="7">
        <v>568</v>
      </c>
      <c r="O1635" s="7">
        <v>0</v>
      </c>
      <c r="P1635" s="7">
        <f>SUM(dane3[[#This Row],[RoomService]:[VRDeck]])</f>
        <v>1088</v>
      </c>
      <c r="Q1635" t="s">
        <v>4451</v>
      </c>
      <c r="R1635" t="b">
        <v>1</v>
      </c>
    </row>
    <row r="1636" spans="1:18" x14ac:dyDescent="0.3">
      <c r="A1636" t="s">
        <v>4452</v>
      </c>
      <c r="B1636">
        <f>MID(dane3[[#This Row],[PassengerId]],1,4)+0</f>
        <v>1730</v>
      </c>
      <c r="C1636" t="s">
        <v>19</v>
      </c>
      <c r="D1636" t="b">
        <v>0</v>
      </c>
      <c r="E1636" t="s">
        <v>4453</v>
      </c>
      <c r="F1636" t="str">
        <f>MID($E1636,1,1)</f>
        <v>E</v>
      </c>
      <c r="G1636" t="str">
        <f>IFERROR(MID($E1636,SEARCH("/",$E1636,SEARCH("/",$E1636)+1)+1,1),"")</f>
        <v>P</v>
      </c>
      <c r="H1636" t="s">
        <v>46</v>
      </c>
      <c r="I1636">
        <v>17</v>
      </c>
      <c r="J1636" t="b">
        <v>0</v>
      </c>
      <c r="K1636" s="7">
        <v>68</v>
      </c>
      <c r="L1636" s="7">
        <v>0</v>
      </c>
      <c r="M1636" s="7">
        <v>0</v>
      </c>
      <c r="N1636" s="7">
        <v>0</v>
      </c>
      <c r="O1636" s="7">
        <v>795</v>
      </c>
      <c r="P1636" s="7">
        <f>SUM(dane3[[#This Row],[RoomService]:[VRDeck]])</f>
        <v>863</v>
      </c>
      <c r="Q1636" t="s">
        <v>4454</v>
      </c>
      <c r="R1636" t="b">
        <v>1</v>
      </c>
    </row>
    <row r="1637" spans="1:18" x14ac:dyDescent="0.3">
      <c r="A1637" t="s">
        <v>4455</v>
      </c>
      <c r="B1637">
        <f>MID(dane3[[#This Row],[PassengerId]],1,4)+0</f>
        <v>1731</v>
      </c>
      <c r="C1637" t="s">
        <v>19</v>
      </c>
      <c r="D1637" t="b">
        <v>1</v>
      </c>
      <c r="E1637" t="s">
        <v>4456</v>
      </c>
      <c r="F1637" t="str">
        <f>MID($E1637,1,1)</f>
        <v>G</v>
      </c>
      <c r="G1637" t="str">
        <f>IFERROR(MID($E1637,SEARCH("/",$E1637,SEARCH("/",$E1637)+1)+1,1),"")</f>
        <v>P</v>
      </c>
      <c r="H1637" t="s">
        <v>32</v>
      </c>
      <c r="I1637">
        <v>17</v>
      </c>
      <c r="J1637" t="b">
        <v>0</v>
      </c>
      <c r="K1637" s="7">
        <v>0</v>
      </c>
      <c r="L1637" s="7">
        <v>0</v>
      </c>
      <c r="M1637" s="7">
        <v>0</v>
      </c>
      <c r="N1637" s="7">
        <v>0</v>
      </c>
      <c r="O1637" s="7">
        <v>0</v>
      </c>
      <c r="P1637" s="7">
        <f>SUM(dane3[[#This Row],[RoomService]:[VRDeck]])</f>
        <v>0</v>
      </c>
      <c r="Q1637" t="s">
        <v>4457</v>
      </c>
      <c r="R1637" t="b">
        <v>1</v>
      </c>
    </row>
    <row r="1638" spans="1:18" x14ac:dyDescent="0.3">
      <c r="A1638" t="s">
        <v>4458</v>
      </c>
      <c r="B1638">
        <f>MID(dane3[[#This Row],[PassengerId]],1,4)+0</f>
        <v>1731</v>
      </c>
      <c r="C1638" t="s">
        <v>19</v>
      </c>
      <c r="D1638" t="b">
        <v>0</v>
      </c>
      <c r="E1638" t="s">
        <v>4456</v>
      </c>
      <c r="F1638" t="str">
        <f>MID($E1638,1,1)</f>
        <v>G</v>
      </c>
      <c r="G1638" t="str">
        <f>IFERROR(MID($E1638,SEARCH("/",$E1638,SEARCH("/",$E1638)+1)+1,1),"")</f>
        <v>P</v>
      </c>
      <c r="H1638" t="s">
        <v>46</v>
      </c>
      <c r="I1638">
        <v>20</v>
      </c>
      <c r="J1638" t="b">
        <v>0</v>
      </c>
      <c r="K1638" s="7">
        <v>1</v>
      </c>
      <c r="L1638" s="7">
        <v>808</v>
      </c>
      <c r="M1638" s="7">
        <v>0</v>
      </c>
      <c r="N1638" s="7">
        <v>0</v>
      </c>
      <c r="O1638" s="7">
        <v>0</v>
      </c>
      <c r="P1638" s="7">
        <f>SUM(dane3[[#This Row],[RoomService]:[VRDeck]])</f>
        <v>809</v>
      </c>
      <c r="Q1638" t="s">
        <v>4459</v>
      </c>
      <c r="R1638" t="b">
        <v>1</v>
      </c>
    </row>
    <row r="1639" spans="1:18" x14ac:dyDescent="0.3">
      <c r="A1639" t="s">
        <v>4460</v>
      </c>
      <c r="B1639">
        <f>MID(dane3[[#This Row],[PassengerId]],1,4)+0</f>
        <v>1733</v>
      </c>
      <c r="C1639" t="s">
        <v>19</v>
      </c>
      <c r="D1639" t="b">
        <v>0</v>
      </c>
      <c r="E1639" t="s">
        <v>4461</v>
      </c>
      <c r="F1639" t="str">
        <f>MID($E1639,1,1)</f>
        <v>F</v>
      </c>
      <c r="G1639" t="str">
        <f>IFERROR(MID($E1639,SEARCH("/",$E1639,SEARCH("/",$E1639)+1)+1,1),"")</f>
        <v>P</v>
      </c>
      <c r="H1639" t="s">
        <v>16</v>
      </c>
      <c r="I1639">
        <v>15</v>
      </c>
      <c r="J1639" t="b">
        <v>0</v>
      </c>
      <c r="K1639" s="7">
        <v>1336</v>
      </c>
      <c r="L1639" s="7">
        <v>108</v>
      </c>
      <c r="M1639" s="7">
        <v>0</v>
      </c>
      <c r="N1639" s="7">
        <v>0</v>
      </c>
      <c r="O1639" s="7">
        <v>0</v>
      </c>
      <c r="P1639" s="7">
        <f>SUM(dane3[[#This Row],[RoomService]:[VRDeck]])</f>
        <v>1444</v>
      </c>
      <c r="Q1639" t="s">
        <v>4462</v>
      </c>
      <c r="R1639" t="b">
        <v>0</v>
      </c>
    </row>
    <row r="1640" spans="1:18" x14ac:dyDescent="0.3">
      <c r="A1640" t="s">
        <v>4463</v>
      </c>
      <c r="B1640">
        <f>MID(dane3[[#This Row],[PassengerId]],1,4)+0</f>
        <v>1734</v>
      </c>
      <c r="C1640" t="s">
        <v>19</v>
      </c>
      <c r="D1640" t="b">
        <v>1</v>
      </c>
      <c r="E1640" t="s">
        <v>4464</v>
      </c>
      <c r="F1640" t="str">
        <f>MID($E1640,1,1)</f>
        <v>G</v>
      </c>
      <c r="G1640" t="str">
        <f>IFERROR(MID($E1640,SEARCH("/",$E1640,SEARCH("/",$E1640)+1)+1,1),"")</f>
        <v>P</v>
      </c>
      <c r="H1640" t="s">
        <v>16</v>
      </c>
      <c r="I1640">
        <v>30</v>
      </c>
      <c r="J1640" t="b">
        <v>0</v>
      </c>
      <c r="K1640" s="7">
        <v>0</v>
      </c>
      <c r="L1640" s="7">
        <v>0</v>
      </c>
      <c r="M1640" s="7">
        <v>0</v>
      </c>
      <c r="N1640" s="7">
        <v>0</v>
      </c>
      <c r="O1640" s="7">
        <v>0</v>
      </c>
      <c r="P1640" s="7">
        <f>SUM(dane3[[#This Row],[RoomService]:[VRDeck]])</f>
        <v>0</v>
      </c>
      <c r="Q1640" t="s">
        <v>4465</v>
      </c>
      <c r="R1640" t="b">
        <v>1</v>
      </c>
    </row>
    <row r="1641" spans="1:18" x14ac:dyDescent="0.3">
      <c r="A1641" t="s">
        <v>4466</v>
      </c>
      <c r="B1641">
        <f>MID(dane3[[#This Row],[PassengerId]],1,4)+0</f>
        <v>1736</v>
      </c>
      <c r="C1641" t="s">
        <v>19</v>
      </c>
      <c r="D1641" t="b">
        <v>1</v>
      </c>
      <c r="E1641" t="s">
        <v>4467</v>
      </c>
      <c r="F1641" t="str">
        <f>MID($E1641,1,1)</f>
        <v>G</v>
      </c>
      <c r="G1641" t="str">
        <f>IFERROR(MID($E1641,SEARCH("/",$E1641,SEARCH("/",$E1641)+1)+1,1),"")</f>
        <v>P</v>
      </c>
      <c r="H1641" t="s">
        <v>32</v>
      </c>
      <c r="I1641">
        <v>22</v>
      </c>
      <c r="J1641" t="b">
        <v>0</v>
      </c>
      <c r="K1641" s="7">
        <v>0</v>
      </c>
      <c r="L1641" s="7">
        <v>0</v>
      </c>
      <c r="M1641" s="7">
        <v>0</v>
      </c>
      <c r="N1641" s="7">
        <v>0</v>
      </c>
      <c r="O1641" s="7">
        <v>0</v>
      </c>
      <c r="P1641" s="7">
        <f>SUM(dane3[[#This Row],[RoomService]:[VRDeck]])</f>
        <v>0</v>
      </c>
      <c r="Q1641" t="s">
        <v>4468</v>
      </c>
      <c r="R1641" t="b">
        <v>0</v>
      </c>
    </row>
    <row r="1642" spans="1:18" x14ac:dyDescent="0.3">
      <c r="A1642" t="s">
        <v>4469</v>
      </c>
      <c r="B1642">
        <f>MID(dane3[[#This Row],[PassengerId]],1,4)+0</f>
        <v>1738</v>
      </c>
      <c r="C1642" t="s">
        <v>19</v>
      </c>
      <c r="D1642" t="b">
        <v>0</v>
      </c>
      <c r="E1642" t="s">
        <v>4470</v>
      </c>
      <c r="F1642" t="str">
        <f>MID($E1642,1,1)</f>
        <v>E</v>
      </c>
      <c r="G1642" t="str">
        <f>IFERROR(MID($E1642,SEARCH("/",$E1642,SEARCH("/",$E1642)+1)+1,1),"")</f>
        <v>S</v>
      </c>
      <c r="H1642" t="s">
        <v>16</v>
      </c>
      <c r="I1642">
        <v>18</v>
      </c>
      <c r="J1642" t="b">
        <v>0</v>
      </c>
      <c r="K1642" s="7">
        <v>0</v>
      </c>
      <c r="L1642" s="7">
        <v>0</v>
      </c>
      <c r="M1642" s="7">
        <v>19</v>
      </c>
      <c r="N1642" s="7">
        <v>467</v>
      </c>
      <c r="O1642" s="7">
        <v>0</v>
      </c>
      <c r="P1642" s="7">
        <f>SUM(dane3[[#This Row],[RoomService]:[VRDeck]])</f>
        <v>486</v>
      </c>
      <c r="Q1642" t="s">
        <v>4471</v>
      </c>
      <c r="R1642" t="b">
        <v>0</v>
      </c>
    </row>
    <row r="1643" spans="1:18" x14ac:dyDescent="0.3">
      <c r="A1643" t="s">
        <v>4472</v>
      </c>
      <c r="B1643">
        <f>MID(dane3[[#This Row],[PassengerId]],1,4)+0</f>
        <v>1738</v>
      </c>
      <c r="C1643" t="s">
        <v>19</v>
      </c>
      <c r="D1643" t="b">
        <v>1</v>
      </c>
      <c r="E1643" t="s">
        <v>4473</v>
      </c>
      <c r="F1643" t="str">
        <f>MID($E1643,1,1)</f>
        <v>G</v>
      </c>
      <c r="G1643" t="str">
        <f>IFERROR(MID($E1643,SEARCH("/",$E1643,SEARCH("/",$E1643)+1)+1,1),"")</f>
        <v>S</v>
      </c>
      <c r="H1643" t="s">
        <v>46</v>
      </c>
      <c r="I1643">
        <v>22</v>
      </c>
      <c r="J1643" t="b">
        <v>0</v>
      </c>
      <c r="K1643" s="7">
        <v>0</v>
      </c>
      <c r="L1643" s="7">
        <v>0</v>
      </c>
      <c r="M1643" s="7">
        <v>0</v>
      </c>
      <c r="N1643" s="7">
        <v>0</v>
      </c>
      <c r="O1643" s="7">
        <v>0</v>
      </c>
      <c r="P1643" s="7">
        <f>SUM(dane3[[#This Row],[RoomService]:[VRDeck]])</f>
        <v>0</v>
      </c>
      <c r="Q1643" t="s">
        <v>4474</v>
      </c>
      <c r="R1643" t="b">
        <v>1</v>
      </c>
    </row>
    <row r="1644" spans="1:18" x14ac:dyDescent="0.3">
      <c r="A1644" t="s">
        <v>4475</v>
      </c>
      <c r="B1644">
        <f>MID(dane3[[#This Row],[PassengerId]],1,4)+0</f>
        <v>1739</v>
      </c>
      <c r="C1644" t="s">
        <v>19</v>
      </c>
      <c r="D1644" t="b">
        <v>1</v>
      </c>
      <c r="E1644" t="s">
        <v>4476</v>
      </c>
      <c r="F1644" t="str">
        <f>MID($E1644,1,1)</f>
        <v>G</v>
      </c>
      <c r="G1644" t="str">
        <f>IFERROR(MID($E1644,SEARCH("/",$E1644,SEARCH("/",$E1644)+1)+1,1),"")</f>
        <v>S</v>
      </c>
      <c r="H1644" t="s">
        <v>32</v>
      </c>
      <c r="I1644">
        <v>20</v>
      </c>
      <c r="J1644" t="b">
        <v>0</v>
      </c>
      <c r="K1644" s="7">
        <v>0</v>
      </c>
      <c r="L1644" s="7">
        <v>0</v>
      </c>
      <c r="M1644" s="7">
        <v>0</v>
      </c>
      <c r="N1644" s="7">
        <v>0</v>
      </c>
      <c r="O1644" s="7">
        <v>0</v>
      </c>
      <c r="P1644" s="7">
        <f>SUM(dane3[[#This Row],[RoomService]:[VRDeck]])</f>
        <v>0</v>
      </c>
      <c r="Q1644" t="s">
        <v>4477</v>
      </c>
      <c r="R1644" t="b">
        <v>1</v>
      </c>
    </row>
    <row r="1645" spans="1:18" x14ac:dyDescent="0.3">
      <c r="A1645" t="s">
        <v>4478</v>
      </c>
      <c r="B1645">
        <f>MID(dane3[[#This Row],[PassengerId]],1,4)+0</f>
        <v>1740</v>
      </c>
      <c r="C1645" t="s">
        <v>19</v>
      </c>
      <c r="D1645" t="b">
        <v>0</v>
      </c>
      <c r="E1645" t="s">
        <v>4479</v>
      </c>
      <c r="F1645" t="str">
        <f>MID($E1645,1,1)</f>
        <v>G</v>
      </c>
      <c r="G1645" t="str">
        <f>IFERROR(MID($E1645,SEARCH("/",$E1645,SEARCH("/",$E1645)+1)+1,1),"")</f>
        <v>S</v>
      </c>
      <c r="H1645" t="s">
        <v>16</v>
      </c>
      <c r="I1645">
        <v>22</v>
      </c>
      <c r="J1645" t="b">
        <v>0</v>
      </c>
      <c r="K1645" s="7">
        <v>762</v>
      </c>
      <c r="L1645" s="7">
        <v>13</v>
      </c>
      <c r="M1645" s="7">
        <v>10</v>
      </c>
      <c r="N1645" s="7">
        <v>0</v>
      </c>
      <c r="O1645" s="7">
        <v>0</v>
      </c>
      <c r="P1645" s="7">
        <f>SUM(dane3[[#This Row],[RoomService]:[VRDeck]])</f>
        <v>785</v>
      </c>
      <c r="Q1645" t="s">
        <v>4480</v>
      </c>
      <c r="R1645" t="b">
        <v>0</v>
      </c>
    </row>
    <row r="1646" spans="1:18" x14ac:dyDescent="0.3">
      <c r="A1646" t="s">
        <v>650</v>
      </c>
      <c r="B1646">
        <f>MID(dane3[[#This Row],[PassengerId]],1,4)+0</f>
        <v>246</v>
      </c>
      <c r="C1646" t="s">
        <v>53</v>
      </c>
      <c r="D1646" t="b">
        <v>0</v>
      </c>
      <c r="E1646" t="s">
        <v>651</v>
      </c>
      <c r="F1646" t="str">
        <f>MID($E1646,1,1)</f>
        <v>D</v>
      </c>
      <c r="G1646" t="str">
        <f>IFERROR(MID($E1646,SEARCH("/",$E1646,SEARCH("/",$E1646)+1)+1,1),"")</f>
        <v>P</v>
      </c>
      <c r="H1646" t="s">
        <v>16</v>
      </c>
      <c r="I1646">
        <v>21</v>
      </c>
      <c r="J1646" t="b">
        <v>0</v>
      </c>
      <c r="K1646" s="7">
        <v>2947</v>
      </c>
      <c r="L1646" s="7">
        <v>0</v>
      </c>
      <c r="M1646" s="7">
        <v>287</v>
      </c>
      <c r="N1646" s="7">
        <v>27</v>
      </c>
      <c r="O1646" s="7">
        <v>0</v>
      </c>
      <c r="P1646" s="7">
        <f>SUM(dane3[[#This Row],[RoomService]:[VRDeck]])</f>
        <v>3261</v>
      </c>
      <c r="Q1646" t="s">
        <v>652</v>
      </c>
      <c r="R1646" t="b">
        <v>0</v>
      </c>
    </row>
    <row r="1647" spans="1:18" x14ac:dyDescent="0.3">
      <c r="A1647" t="s">
        <v>4484</v>
      </c>
      <c r="B1647">
        <f>MID(dane3[[#This Row],[PassengerId]],1,4)+0</f>
        <v>1745</v>
      </c>
      <c r="C1647" t="s">
        <v>14</v>
      </c>
      <c r="D1647" t="b">
        <v>0</v>
      </c>
      <c r="E1647" t="s">
        <v>4485</v>
      </c>
      <c r="F1647" t="str">
        <f>MID($E1647,1,1)</f>
        <v>E</v>
      </c>
      <c r="G1647" t="str">
        <f>IFERROR(MID($E1647,SEARCH("/",$E1647,SEARCH("/",$E1647)+1)+1,1),"")</f>
        <v>S</v>
      </c>
      <c r="H1647" t="s">
        <v>16</v>
      </c>
      <c r="I1647">
        <v>28</v>
      </c>
      <c r="J1647" t="b">
        <v>0</v>
      </c>
      <c r="K1647" s="7">
        <v>0</v>
      </c>
      <c r="L1647" s="7">
        <v>1310</v>
      </c>
      <c r="M1647" s="7">
        <v>0</v>
      </c>
      <c r="N1647" s="7">
        <v>221</v>
      </c>
      <c r="O1647" s="7">
        <v>6064</v>
      </c>
      <c r="P1647" s="7">
        <f>SUM(dane3[[#This Row],[RoomService]:[VRDeck]])</f>
        <v>7595</v>
      </c>
      <c r="Q1647" t="s">
        <v>23799</v>
      </c>
      <c r="R1647" t="b">
        <v>0</v>
      </c>
    </row>
    <row r="1648" spans="1:18" x14ac:dyDescent="0.3">
      <c r="A1648" t="s">
        <v>674</v>
      </c>
      <c r="B1648">
        <f>MID(dane3[[#This Row],[PassengerId]],1,4)+0</f>
        <v>257</v>
      </c>
      <c r="C1648" t="s">
        <v>53</v>
      </c>
      <c r="D1648" t="b">
        <v>0</v>
      </c>
      <c r="E1648" t="s">
        <v>675</v>
      </c>
      <c r="F1648" t="str">
        <f>MID($E1648,1,1)</f>
        <v>F</v>
      </c>
      <c r="G1648" t="str">
        <f>IFERROR(MID($E1648,SEARCH("/",$E1648,SEARCH("/",$E1648)+1)+1,1),"")</f>
        <v>S</v>
      </c>
      <c r="H1648" t="s">
        <v>46</v>
      </c>
      <c r="I1648">
        <v>21</v>
      </c>
      <c r="J1648" t="b">
        <v>0</v>
      </c>
      <c r="K1648" s="7">
        <v>1664</v>
      </c>
      <c r="L1648" s="7">
        <v>0</v>
      </c>
      <c r="M1648" s="7">
        <v>0</v>
      </c>
      <c r="N1648" s="7">
        <v>0</v>
      </c>
      <c r="O1648" s="7">
        <v>0</v>
      </c>
      <c r="P1648" s="7">
        <f>SUM(dane3[[#This Row],[RoomService]:[VRDeck]])</f>
        <v>1664</v>
      </c>
      <c r="Q1648" t="s">
        <v>676</v>
      </c>
      <c r="R1648" t="b">
        <v>0</v>
      </c>
    </row>
    <row r="1649" spans="1:18" x14ac:dyDescent="0.3">
      <c r="A1649" t="s">
        <v>4489</v>
      </c>
      <c r="B1649">
        <f>MID(dane3[[#This Row],[PassengerId]],1,4)+0</f>
        <v>1747</v>
      </c>
      <c r="C1649" t="s">
        <v>19</v>
      </c>
      <c r="D1649" t="b">
        <v>0</v>
      </c>
      <c r="E1649" t="s">
        <v>4490</v>
      </c>
      <c r="F1649" t="str">
        <f>MID($E1649,1,1)</f>
        <v>G</v>
      </c>
      <c r="G1649" t="str">
        <f>IFERROR(MID($E1649,SEARCH("/",$E1649,SEARCH("/",$E1649)+1)+1,1),"")</f>
        <v>S</v>
      </c>
      <c r="H1649" t="s">
        <v>46</v>
      </c>
      <c r="I1649">
        <v>19</v>
      </c>
      <c r="J1649" t="b">
        <v>0</v>
      </c>
      <c r="K1649" s="7">
        <v>0</v>
      </c>
      <c r="L1649" s="7">
        <v>0</v>
      </c>
      <c r="M1649" s="7">
        <v>496</v>
      </c>
      <c r="N1649" s="7">
        <v>13</v>
      </c>
      <c r="O1649" s="7">
        <v>0</v>
      </c>
      <c r="P1649" s="7">
        <f>SUM(dane3[[#This Row],[RoomService]:[VRDeck]])</f>
        <v>509</v>
      </c>
      <c r="Q1649" t="s">
        <v>4491</v>
      </c>
      <c r="R1649" t="b">
        <v>1</v>
      </c>
    </row>
    <row r="1650" spans="1:18" x14ac:dyDescent="0.3">
      <c r="A1650" t="s">
        <v>4492</v>
      </c>
      <c r="B1650">
        <f>MID(dane3[[#This Row],[PassengerId]],1,4)+0</f>
        <v>1748</v>
      </c>
      <c r="C1650" t="s">
        <v>19</v>
      </c>
      <c r="D1650" t="b">
        <v>0</v>
      </c>
      <c r="E1650" t="s">
        <v>4493</v>
      </c>
      <c r="F1650" t="str">
        <f>MID($E1650,1,1)</f>
        <v>G</v>
      </c>
      <c r="G1650" t="str">
        <f>IFERROR(MID($E1650,SEARCH("/",$E1650,SEARCH("/",$E1650)+1)+1,1),"")</f>
        <v>P</v>
      </c>
      <c r="H1650" t="s">
        <v>16</v>
      </c>
      <c r="I1650">
        <v>21</v>
      </c>
      <c r="J1650" t="b">
        <v>0</v>
      </c>
      <c r="K1650" s="7">
        <v>0</v>
      </c>
      <c r="L1650" s="7">
        <v>0</v>
      </c>
      <c r="M1650" s="7">
        <v>0</v>
      </c>
      <c r="N1650" s="7">
        <v>2</v>
      </c>
      <c r="O1650" s="7">
        <v>807</v>
      </c>
      <c r="P1650" s="7">
        <f>SUM(dane3[[#This Row],[RoomService]:[VRDeck]])</f>
        <v>809</v>
      </c>
      <c r="Q1650" t="s">
        <v>4494</v>
      </c>
      <c r="R1650" t="b">
        <v>0</v>
      </c>
    </row>
    <row r="1651" spans="1:18" x14ac:dyDescent="0.3">
      <c r="A1651" t="s">
        <v>4495</v>
      </c>
      <c r="B1651">
        <f>MID(dane3[[#This Row],[PassengerId]],1,4)+0</f>
        <v>1748</v>
      </c>
      <c r="C1651" t="s">
        <v>19</v>
      </c>
      <c r="D1651" t="b">
        <v>0</v>
      </c>
      <c r="E1651" t="s">
        <v>4493</v>
      </c>
      <c r="F1651" t="str">
        <f>MID($E1651,1,1)</f>
        <v>G</v>
      </c>
      <c r="G1651" t="str">
        <f>IFERROR(MID($E1651,SEARCH("/",$E1651,SEARCH("/",$E1651)+1)+1,1),"")</f>
        <v>P</v>
      </c>
      <c r="H1651" t="s">
        <v>16</v>
      </c>
      <c r="I1651">
        <v>0</v>
      </c>
      <c r="J1651" t="b">
        <v>0</v>
      </c>
      <c r="K1651" s="7">
        <v>0</v>
      </c>
      <c r="L1651" s="7">
        <v>0</v>
      </c>
      <c r="M1651" s="7">
        <v>0</v>
      </c>
      <c r="N1651" s="7">
        <v>0</v>
      </c>
      <c r="O1651" s="7">
        <v>0</v>
      </c>
      <c r="P1651" s="7">
        <f>SUM(dane3[[#This Row],[RoomService]:[VRDeck]])</f>
        <v>0</v>
      </c>
      <c r="Q1651" t="s">
        <v>4496</v>
      </c>
      <c r="R1651" t="b">
        <v>0</v>
      </c>
    </row>
    <row r="1652" spans="1:18" x14ac:dyDescent="0.3">
      <c r="A1652" t="s">
        <v>4497</v>
      </c>
      <c r="B1652">
        <f>MID(dane3[[#This Row],[PassengerId]],1,4)+0</f>
        <v>1748</v>
      </c>
      <c r="C1652" t="s">
        <v>19</v>
      </c>
      <c r="D1652" t="b">
        <v>0</v>
      </c>
      <c r="E1652" t="s">
        <v>4493</v>
      </c>
      <c r="F1652" t="str">
        <f>MID($E1652,1,1)</f>
        <v>G</v>
      </c>
      <c r="G1652" t="str">
        <f>IFERROR(MID($E1652,SEARCH("/",$E1652,SEARCH("/",$E1652)+1)+1,1),"")</f>
        <v>P</v>
      </c>
      <c r="H1652" t="s">
        <v>16</v>
      </c>
      <c r="I1652">
        <v>4</v>
      </c>
      <c r="J1652" t="b">
        <v>0</v>
      </c>
      <c r="K1652" s="7">
        <v>0</v>
      </c>
      <c r="L1652" s="7">
        <v>0</v>
      </c>
      <c r="M1652" s="7">
        <v>0</v>
      </c>
      <c r="N1652" s="7">
        <v>0</v>
      </c>
      <c r="O1652" s="7">
        <v>0</v>
      </c>
      <c r="P1652" s="7">
        <f>SUM(dane3[[#This Row],[RoomService]:[VRDeck]])</f>
        <v>0</v>
      </c>
      <c r="Q1652" t="s">
        <v>4498</v>
      </c>
      <c r="R1652" t="b">
        <v>1</v>
      </c>
    </row>
    <row r="1653" spans="1:18" x14ac:dyDescent="0.3">
      <c r="A1653" t="s">
        <v>4499</v>
      </c>
      <c r="B1653">
        <f>MID(dane3[[#This Row],[PassengerId]],1,4)+0</f>
        <v>1749</v>
      </c>
      <c r="C1653" t="s">
        <v>19</v>
      </c>
      <c r="D1653" t="b">
        <v>1</v>
      </c>
      <c r="E1653" t="s">
        <v>4500</v>
      </c>
      <c r="F1653" t="str">
        <f>MID($E1653,1,1)</f>
        <v>G</v>
      </c>
      <c r="G1653" t="str">
        <f>IFERROR(MID($E1653,SEARCH("/",$E1653,SEARCH("/",$E1653)+1)+1,1),"")</f>
        <v>P</v>
      </c>
      <c r="H1653" t="s">
        <v>32</v>
      </c>
      <c r="I1653">
        <v>59</v>
      </c>
      <c r="J1653" t="b">
        <v>0</v>
      </c>
      <c r="K1653" s="7">
        <v>0</v>
      </c>
      <c r="L1653" s="7">
        <v>0</v>
      </c>
      <c r="M1653" s="7">
        <v>0</v>
      </c>
      <c r="N1653" s="7">
        <v>0</v>
      </c>
      <c r="O1653" s="7">
        <v>0</v>
      </c>
      <c r="P1653" s="7">
        <f>SUM(dane3[[#This Row],[RoomService]:[VRDeck]])</f>
        <v>0</v>
      </c>
      <c r="Q1653" t="s">
        <v>4501</v>
      </c>
      <c r="R1653" t="b">
        <v>0</v>
      </c>
    </row>
    <row r="1654" spans="1:18" x14ac:dyDescent="0.3">
      <c r="A1654" t="s">
        <v>4502</v>
      </c>
      <c r="B1654">
        <f>MID(dane3[[#This Row],[PassengerId]],1,4)+0</f>
        <v>1752</v>
      </c>
      <c r="C1654" t="s">
        <v>19</v>
      </c>
      <c r="D1654" t="b">
        <v>0</v>
      </c>
      <c r="E1654" t="s">
        <v>4503</v>
      </c>
      <c r="F1654" t="str">
        <f>MID($E1654,1,1)</f>
        <v>F</v>
      </c>
      <c r="G1654" t="str">
        <f>IFERROR(MID($E1654,SEARCH("/",$E1654,SEARCH("/",$E1654)+1)+1,1),"")</f>
        <v>S</v>
      </c>
      <c r="H1654" t="s">
        <v>46</v>
      </c>
      <c r="I1654">
        <v>15</v>
      </c>
      <c r="J1654" t="b">
        <v>0</v>
      </c>
      <c r="K1654" s="7">
        <v>1006</v>
      </c>
      <c r="L1654" s="7">
        <v>1</v>
      </c>
      <c r="M1654" s="7">
        <v>0</v>
      </c>
      <c r="N1654" s="7">
        <v>0</v>
      </c>
      <c r="O1654" s="7">
        <v>308</v>
      </c>
      <c r="P1654" s="7">
        <f>SUM(dane3[[#This Row],[RoomService]:[VRDeck]])</f>
        <v>1315</v>
      </c>
      <c r="Q1654" t="s">
        <v>4504</v>
      </c>
      <c r="R1654" t="b">
        <v>1</v>
      </c>
    </row>
    <row r="1655" spans="1:18" x14ac:dyDescent="0.3">
      <c r="A1655" t="s">
        <v>4505</v>
      </c>
      <c r="B1655">
        <f>MID(dane3[[#This Row],[PassengerId]],1,4)+0</f>
        <v>1753</v>
      </c>
      <c r="C1655" t="s">
        <v>19</v>
      </c>
      <c r="D1655" t="b">
        <v>1</v>
      </c>
      <c r="E1655" t="s">
        <v>4506</v>
      </c>
      <c r="F1655" t="str">
        <f>MID($E1655,1,1)</f>
        <v>G</v>
      </c>
      <c r="G1655" t="str">
        <f>IFERROR(MID($E1655,SEARCH("/",$E1655,SEARCH("/",$E1655)+1)+1,1),"")</f>
        <v>S</v>
      </c>
      <c r="H1655" t="s">
        <v>16</v>
      </c>
      <c r="I1655">
        <v>24</v>
      </c>
      <c r="J1655" t="b">
        <v>0</v>
      </c>
      <c r="K1655" s="7">
        <v>0</v>
      </c>
      <c r="L1655" s="7">
        <v>0</v>
      </c>
      <c r="M1655" s="7">
        <v>0</v>
      </c>
      <c r="N1655" s="7">
        <v>0</v>
      </c>
      <c r="O1655" s="7">
        <v>0</v>
      </c>
      <c r="P1655" s="7">
        <f>SUM(dane3[[#This Row],[RoomService]:[VRDeck]])</f>
        <v>0</v>
      </c>
      <c r="Q1655" t="s">
        <v>4507</v>
      </c>
      <c r="R1655" t="b">
        <v>1</v>
      </c>
    </row>
    <row r="1656" spans="1:18" x14ac:dyDescent="0.3">
      <c r="A1656" t="s">
        <v>4508</v>
      </c>
      <c r="B1656">
        <f>MID(dane3[[#This Row],[PassengerId]],1,4)+0</f>
        <v>1755</v>
      </c>
      <c r="C1656" t="s">
        <v>19</v>
      </c>
      <c r="D1656" t="b">
        <v>1</v>
      </c>
      <c r="E1656" t="s">
        <v>4509</v>
      </c>
      <c r="F1656" t="str">
        <f>MID($E1656,1,1)</f>
        <v>G</v>
      </c>
      <c r="G1656" t="str">
        <f>IFERROR(MID($E1656,SEARCH("/",$E1656,SEARCH("/",$E1656)+1)+1,1),"")</f>
        <v>S</v>
      </c>
      <c r="H1656" t="s">
        <v>16</v>
      </c>
      <c r="I1656">
        <v>26</v>
      </c>
      <c r="J1656" t="b">
        <v>0</v>
      </c>
      <c r="K1656" s="7">
        <v>0</v>
      </c>
      <c r="L1656" s="7">
        <v>0</v>
      </c>
      <c r="M1656" s="7">
        <v>0</v>
      </c>
      <c r="N1656" s="7">
        <v>0</v>
      </c>
      <c r="O1656" s="7">
        <v>0</v>
      </c>
      <c r="P1656" s="7">
        <f>SUM(dane3[[#This Row],[RoomService]:[VRDeck]])</f>
        <v>0</v>
      </c>
      <c r="Q1656" t="s">
        <v>4510</v>
      </c>
      <c r="R1656" t="b">
        <v>0</v>
      </c>
    </row>
    <row r="1657" spans="1:18" x14ac:dyDescent="0.3">
      <c r="A1657" t="s">
        <v>4511</v>
      </c>
      <c r="B1657">
        <f>MID(dane3[[#This Row],[PassengerId]],1,4)+0</f>
        <v>1757</v>
      </c>
      <c r="C1657" t="s">
        <v>19</v>
      </c>
      <c r="D1657" t="b">
        <v>0</v>
      </c>
      <c r="E1657" t="s">
        <v>4512</v>
      </c>
      <c r="F1657" t="str">
        <f>MID($E1657,1,1)</f>
        <v>F</v>
      </c>
      <c r="G1657" t="str">
        <f>IFERROR(MID($E1657,SEARCH("/",$E1657,SEARCH("/",$E1657)+1)+1,1),"")</f>
        <v>S</v>
      </c>
      <c r="H1657" t="s">
        <v>16</v>
      </c>
      <c r="I1657">
        <v>67</v>
      </c>
      <c r="J1657" t="b">
        <v>0</v>
      </c>
      <c r="K1657" s="7">
        <v>26</v>
      </c>
      <c r="L1657" s="7">
        <v>809</v>
      </c>
      <c r="M1657" s="7">
        <v>0</v>
      </c>
      <c r="N1657" s="7">
        <v>39</v>
      </c>
      <c r="O1657" s="7">
        <v>26</v>
      </c>
      <c r="P1657" s="7">
        <f>SUM(dane3[[#This Row],[RoomService]:[VRDeck]])</f>
        <v>900</v>
      </c>
      <c r="Q1657" t="s">
        <v>4513</v>
      </c>
      <c r="R1657" t="b">
        <v>0</v>
      </c>
    </row>
    <row r="1658" spans="1:18" x14ac:dyDescent="0.3">
      <c r="A1658" t="s">
        <v>4514</v>
      </c>
      <c r="B1658">
        <f>MID(dane3[[#This Row],[PassengerId]],1,4)+0</f>
        <v>1758</v>
      </c>
      <c r="C1658" t="s">
        <v>19</v>
      </c>
      <c r="D1658" t="b">
        <v>0</v>
      </c>
      <c r="E1658" t="s">
        <v>4515</v>
      </c>
      <c r="F1658" t="str">
        <f>MID($E1658,1,1)</f>
        <v>G</v>
      </c>
      <c r="G1658" t="str">
        <f>IFERROR(MID($E1658,SEARCH("/",$E1658,SEARCH("/",$E1658)+1)+1,1),"")</f>
        <v>S</v>
      </c>
      <c r="H1658" t="s">
        <v>16</v>
      </c>
      <c r="I1658">
        <v>55</v>
      </c>
      <c r="J1658" t="b">
        <v>0</v>
      </c>
      <c r="K1658" s="7">
        <v>587</v>
      </c>
      <c r="L1658" s="7">
        <v>0</v>
      </c>
      <c r="M1658" s="7">
        <v>0</v>
      </c>
      <c r="N1658" s="7">
        <v>318</v>
      </c>
      <c r="O1658" s="7">
        <v>3</v>
      </c>
      <c r="P1658" s="7">
        <f>SUM(dane3[[#This Row],[RoomService]:[VRDeck]])</f>
        <v>908</v>
      </c>
      <c r="Q1658" t="s">
        <v>4516</v>
      </c>
      <c r="R1658" t="b">
        <v>0</v>
      </c>
    </row>
    <row r="1659" spans="1:18" x14ac:dyDescent="0.3">
      <c r="A1659" t="s">
        <v>4517</v>
      </c>
      <c r="B1659">
        <f>MID(dane3[[#This Row],[PassengerId]],1,4)+0</f>
        <v>1760</v>
      </c>
      <c r="C1659" t="s">
        <v>19</v>
      </c>
      <c r="D1659" t="b">
        <v>0</v>
      </c>
      <c r="E1659" t="s">
        <v>4518</v>
      </c>
      <c r="F1659" t="str">
        <f>MID($E1659,1,1)</f>
        <v>F</v>
      </c>
      <c r="G1659" t="str">
        <f>IFERROR(MID($E1659,SEARCH("/",$E1659,SEARCH("/",$E1659)+1)+1,1),"")</f>
        <v>S</v>
      </c>
      <c r="H1659" t="s">
        <v>16</v>
      </c>
      <c r="I1659">
        <v>50</v>
      </c>
      <c r="J1659" t="b">
        <v>0</v>
      </c>
      <c r="K1659" s="7">
        <v>742</v>
      </c>
      <c r="L1659" s="7">
        <v>21</v>
      </c>
      <c r="M1659" s="7">
        <v>10</v>
      </c>
      <c r="N1659" s="7">
        <v>26</v>
      </c>
      <c r="O1659" s="7">
        <v>4</v>
      </c>
      <c r="P1659" s="7">
        <f>SUM(dane3[[#This Row],[RoomService]:[VRDeck]])</f>
        <v>803</v>
      </c>
      <c r="Q1659" t="s">
        <v>4519</v>
      </c>
      <c r="R1659" t="b">
        <v>0</v>
      </c>
    </row>
    <row r="1660" spans="1:18" x14ac:dyDescent="0.3">
      <c r="A1660" t="s">
        <v>4520</v>
      </c>
      <c r="B1660">
        <f>MID(dane3[[#This Row],[PassengerId]],1,4)+0</f>
        <v>1761</v>
      </c>
      <c r="C1660" t="s">
        <v>19</v>
      </c>
      <c r="D1660" t="b">
        <v>0</v>
      </c>
      <c r="E1660" t="s">
        <v>4521</v>
      </c>
      <c r="F1660" t="str">
        <f>MID($E1660,1,1)</f>
        <v>F</v>
      </c>
      <c r="G1660" t="str">
        <f>IFERROR(MID($E1660,SEARCH("/",$E1660,SEARCH("/",$E1660)+1)+1,1),"")</f>
        <v>P</v>
      </c>
      <c r="H1660" t="s">
        <v>46</v>
      </c>
      <c r="I1660">
        <v>23</v>
      </c>
      <c r="J1660" t="b">
        <v>0</v>
      </c>
      <c r="K1660" s="7">
        <v>145</v>
      </c>
      <c r="L1660" s="7">
        <v>490</v>
      </c>
      <c r="M1660" s="7">
        <v>17</v>
      </c>
      <c r="N1660" s="7">
        <v>49</v>
      </c>
      <c r="O1660" s="7">
        <v>1</v>
      </c>
      <c r="P1660" s="7">
        <f>SUM(dane3[[#This Row],[RoomService]:[VRDeck]])</f>
        <v>702</v>
      </c>
      <c r="Q1660" t="s">
        <v>4522</v>
      </c>
      <c r="R1660" t="b">
        <v>0</v>
      </c>
    </row>
    <row r="1661" spans="1:18" x14ac:dyDescent="0.3">
      <c r="A1661" t="s">
        <v>4523</v>
      </c>
      <c r="B1661">
        <f>MID(dane3[[#This Row],[PassengerId]],1,4)+0</f>
        <v>1762</v>
      </c>
      <c r="C1661" t="s">
        <v>19</v>
      </c>
      <c r="D1661" t="b">
        <v>0</v>
      </c>
      <c r="E1661" t="s">
        <v>4524</v>
      </c>
      <c r="F1661" t="str">
        <f>MID($E1661,1,1)</f>
        <v>E</v>
      </c>
      <c r="G1661" t="str">
        <f>IFERROR(MID($E1661,SEARCH("/",$E1661,SEARCH("/",$E1661)+1)+1,1),"")</f>
        <v>S</v>
      </c>
      <c r="H1661" t="s">
        <v>32</v>
      </c>
      <c r="I1661">
        <v>21</v>
      </c>
      <c r="J1661" t="b">
        <v>0</v>
      </c>
      <c r="K1661" s="7">
        <v>2400</v>
      </c>
      <c r="L1661" s="7">
        <v>7</v>
      </c>
      <c r="M1661" s="7">
        <v>0</v>
      </c>
      <c r="N1661" s="7">
        <v>20</v>
      </c>
      <c r="O1661" s="7">
        <v>0</v>
      </c>
      <c r="P1661" s="7">
        <f>SUM(dane3[[#This Row],[RoomService]:[VRDeck]])</f>
        <v>2427</v>
      </c>
      <c r="Q1661" t="s">
        <v>4525</v>
      </c>
      <c r="R1661" t="b">
        <v>1</v>
      </c>
    </row>
    <row r="1662" spans="1:18" x14ac:dyDescent="0.3">
      <c r="A1662" t="s">
        <v>7561</v>
      </c>
      <c r="B1662">
        <f>MID(dane3[[#This Row],[PassengerId]],1,4)+0</f>
        <v>2969</v>
      </c>
      <c r="C1662" t="s">
        <v>19</v>
      </c>
      <c r="D1662" t="b">
        <v>0</v>
      </c>
      <c r="E1662" t="s">
        <v>7562</v>
      </c>
      <c r="F1662" t="str">
        <f>MID($E1662,1,1)</f>
        <v>G</v>
      </c>
      <c r="G1662" t="str">
        <f>IFERROR(MID($E1662,SEARCH("/",$E1662,SEARCH("/",$E1662)+1)+1,1),"")</f>
        <v>P</v>
      </c>
      <c r="H1662" t="s">
        <v>46</v>
      </c>
      <c r="I1662">
        <v>37</v>
      </c>
      <c r="J1662" t="b">
        <v>0</v>
      </c>
      <c r="K1662" s="7">
        <v>221</v>
      </c>
      <c r="L1662" s="7">
        <v>0</v>
      </c>
      <c r="M1662" s="7">
        <v>32</v>
      </c>
      <c r="N1662" s="7">
        <v>38</v>
      </c>
      <c r="O1662" s="7">
        <v>516</v>
      </c>
      <c r="P1662" s="7">
        <f>SUM(dane3[[#This Row],[RoomService]:[VRDeck]])</f>
        <v>807</v>
      </c>
      <c r="Q1662" t="s">
        <v>7563</v>
      </c>
      <c r="R1662" t="b">
        <v>0</v>
      </c>
    </row>
    <row r="1663" spans="1:18" x14ac:dyDescent="0.3">
      <c r="A1663" t="s">
        <v>4529</v>
      </c>
      <c r="B1663">
        <f>MID(dane3[[#This Row],[PassengerId]],1,4)+0</f>
        <v>1763</v>
      </c>
      <c r="C1663" t="s">
        <v>14</v>
      </c>
      <c r="D1663" t="b">
        <v>0</v>
      </c>
      <c r="E1663" t="s">
        <v>4530</v>
      </c>
      <c r="F1663" t="str">
        <f>MID($E1663,1,1)</f>
        <v>E</v>
      </c>
      <c r="G1663" t="str">
        <f>IFERROR(MID($E1663,SEARCH("/",$E1663,SEARCH("/",$E1663)+1)+1,1),"")</f>
        <v>S</v>
      </c>
      <c r="H1663" t="s">
        <v>16</v>
      </c>
      <c r="I1663">
        <v>41</v>
      </c>
      <c r="J1663" t="b">
        <v>0</v>
      </c>
      <c r="K1663" s="7">
        <v>0</v>
      </c>
      <c r="L1663" s="7">
        <v>3240</v>
      </c>
      <c r="M1663" s="7">
        <v>0</v>
      </c>
      <c r="N1663" s="7">
        <v>59</v>
      </c>
      <c r="O1663" s="7">
        <v>0</v>
      </c>
      <c r="P1663" s="7">
        <f>SUM(dane3[[#This Row],[RoomService]:[VRDeck]])</f>
        <v>3299</v>
      </c>
      <c r="Q1663" t="s">
        <v>4531</v>
      </c>
      <c r="R1663" t="b">
        <v>1</v>
      </c>
    </row>
    <row r="1664" spans="1:18" x14ac:dyDescent="0.3">
      <c r="A1664" t="s">
        <v>677</v>
      </c>
      <c r="B1664">
        <f>MID(dane3[[#This Row],[PassengerId]],1,4)+0</f>
        <v>257</v>
      </c>
      <c r="C1664" t="s">
        <v>53</v>
      </c>
      <c r="D1664" t="b">
        <v>1</v>
      </c>
      <c r="E1664" t="s">
        <v>675</v>
      </c>
      <c r="F1664" t="str">
        <f>MID($E1664,1,1)</f>
        <v>F</v>
      </c>
      <c r="G1664" t="str">
        <f>IFERROR(MID($E1664,SEARCH("/",$E1664,SEARCH("/",$E1664)+1)+1,1),"")</f>
        <v>S</v>
      </c>
      <c r="H1664" t="s">
        <v>16</v>
      </c>
      <c r="I1664">
        <v>60</v>
      </c>
      <c r="J1664" t="b">
        <v>0</v>
      </c>
      <c r="K1664" s="7">
        <v>0</v>
      </c>
      <c r="L1664" s="7">
        <v>0</v>
      </c>
      <c r="M1664" s="7">
        <v>0</v>
      </c>
      <c r="N1664" s="7">
        <v>0</v>
      </c>
      <c r="O1664" s="7">
        <v>0</v>
      </c>
      <c r="P1664" s="7">
        <f>SUM(dane3[[#This Row],[RoomService]:[VRDeck]])</f>
        <v>0</v>
      </c>
      <c r="Q1664" t="s">
        <v>678</v>
      </c>
      <c r="R1664" t="b">
        <v>1</v>
      </c>
    </row>
    <row r="1665" spans="1:18" x14ac:dyDescent="0.3">
      <c r="A1665" t="s">
        <v>840</v>
      </c>
      <c r="B1665">
        <f>MID(dane3[[#This Row],[PassengerId]],1,4)+0</f>
        <v>333</v>
      </c>
      <c r="C1665" t="s">
        <v>53</v>
      </c>
      <c r="D1665" t="b">
        <v>1</v>
      </c>
      <c r="E1665" t="s">
        <v>841</v>
      </c>
      <c r="F1665" t="str">
        <f>MID($E1665,1,1)</f>
        <v>F</v>
      </c>
      <c r="G1665" t="str">
        <f>IFERROR(MID($E1665,SEARCH("/",$E1665,SEARCH("/",$E1665)+1)+1,1),"")</f>
        <v>P</v>
      </c>
      <c r="H1665" t="s">
        <v>46</v>
      </c>
      <c r="I1665">
        <v>29</v>
      </c>
      <c r="J1665" t="b">
        <v>0</v>
      </c>
      <c r="K1665" s="7">
        <v>0</v>
      </c>
      <c r="L1665" s="7">
        <v>0</v>
      </c>
      <c r="M1665" s="7">
        <v>0</v>
      </c>
      <c r="N1665" s="7">
        <v>0</v>
      </c>
      <c r="O1665" s="7">
        <v>0</v>
      </c>
      <c r="P1665" s="7">
        <f>SUM(dane3[[#This Row],[RoomService]:[VRDeck]])</f>
        <v>0</v>
      </c>
      <c r="Q1665" t="s">
        <v>842</v>
      </c>
      <c r="R1665" t="b">
        <v>1</v>
      </c>
    </row>
    <row r="1666" spans="1:18" x14ac:dyDescent="0.3">
      <c r="A1666" t="s">
        <v>4538</v>
      </c>
      <c r="B1666">
        <f>MID(dane3[[#This Row],[PassengerId]],1,4)+0</f>
        <v>1766</v>
      </c>
      <c r="C1666" t="s">
        <v>19</v>
      </c>
      <c r="D1666" t="b">
        <v>0</v>
      </c>
      <c r="E1666" t="s">
        <v>4539</v>
      </c>
      <c r="F1666" t="str">
        <f>MID($E1666,1,1)</f>
        <v>F</v>
      </c>
      <c r="G1666" t="str">
        <f>IFERROR(MID($E1666,SEARCH("/",$E1666,SEARCH("/",$E1666)+1)+1,1),"")</f>
        <v>S</v>
      </c>
      <c r="H1666" t="s">
        <v>46</v>
      </c>
      <c r="I1666">
        <v>21</v>
      </c>
      <c r="J1666" t="b">
        <v>0</v>
      </c>
      <c r="K1666" s="7">
        <v>112</v>
      </c>
      <c r="L1666" s="7">
        <v>0</v>
      </c>
      <c r="M1666" s="7">
        <v>0</v>
      </c>
      <c r="N1666" s="7">
        <v>0</v>
      </c>
      <c r="O1666" s="7">
        <v>1333</v>
      </c>
      <c r="P1666" s="7">
        <f>SUM(dane3[[#This Row],[RoomService]:[VRDeck]])</f>
        <v>1445</v>
      </c>
      <c r="Q1666" t="s">
        <v>4540</v>
      </c>
      <c r="R1666" t="b">
        <v>0</v>
      </c>
    </row>
    <row r="1667" spans="1:18" x14ac:dyDescent="0.3">
      <c r="A1667" t="s">
        <v>4541</v>
      </c>
      <c r="B1667">
        <f>MID(dane3[[#This Row],[PassengerId]],1,4)+0</f>
        <v>1767</v>
      </c>
      <c r="C1667" t="s">
        <v>14</v>
      </c>
      <c r="D1667" t="b">
        <v>1</v>
      </c>
      <c r="E1667" t="s">
        <v>4542</v>
      </c>
      <c r="F1667" t="str">
        <f>MID($E1667,1,1)</f>
        <v>C</v>
      </c>
      <c r="G1667" t="str">
        <f>IFERROR(MID($E1667,SEARCH("/",$E1667,SEARCH("/",$E1667)+1)+1,1),"")</f>
        <v>S</v>
      </c>
      <c r="H1667" t="s">
        <v>46</v>
      </c>
      <c r="I1667">
        <v>14</v>
      </c>
      <c r="J1667" t="b">
        <v>0</v>
      </c>
      <c r="K1667" s="7">
        <v>0</v>
      </c>
      <c r="L1667" s="7">
        <v>0</v>
      </c>
      <c r="M1667" s="7">
        <v>0</v>
      </c>
      <c r="N1667" s="7">
        <v>0</v>
      </c>
      <c r="O1667" s="7">
        <v>0</v>
      </c>
      <c r="P1667" s="7">
        <f>SUM(dane3[[#This Row],[RoomService]:[VRDeck]])</f>
        <v>0</v>
      </c>
      <c r="Q1667" t="s">
        <v>4543</v>
      </c>
      <c r="R1667" t="b">
        <v>1</v>
      </c>
    </row>
    <row r="1668" spans="1:18" x14ac:dyDescent="0.3">
      <c r="A1668" t="s">
        <v>4544</v>
      </c>
      <c r="B1668">
        <f>MID(dane3[[#This Row],[PassengerId]],1,4)+0</f>
        <v>1767</v>
      </c>
      <c r="C1668" t="s">
        <v>14</v>
      </c>
      <c r="D1668" t="b">
        <v>0</v>
      </c>
      <c r="E1668" t="s">
        <v>4542</v>
      </c>
      <c r="F1668" t="str">
        <f>MID($E1668,1,1)</f>
        <v>C</v>
      </c>
      <c r="G1668" t="str">
        <f>IFERROR(MID($E1668,SEARCH("/",$E1668,SEARCH("/",$E1668)+1)+1,1),"")</f>
        <v>S</v>
      </c>
      <c r="H1668" t="s">
        <v>16</v>
      </c>
      <c r="I1668">
        <v>50</v>
      </c>
      <c r="J1668" t="b">
        <v>0</v>
      </c>
      <c r="K1668" s="7">
        <v>3677</v>
      </c>
      <c r="L1668" s="7">
        <v>782</v>
      </c>
      <c r="M1668" s="7">
        <v>0</v>
      </c>
      <c r="N1668" s="7">
        <v>6</v>
      </c>
      <c r="O1668" s="7">
        <v>1168</v>
      </c>
      <c r="P1668" s="7">
        <f>SUM(dane3[[#This Row],[RoomService]:[VRDeck]])</f>
        <v>5633</v>
      </c>
      <c r="Q1668" t="s">
        <v>4545</v>
      </c>
      <c r="R1668" t="b">
        <v>1</v>
      </c>
    </row>
    <row r="1669" spans="1:18" x14ac:dyDescent="0.3">
      <c r="A1669" t="s">
        <v>4546</v>
      </c>
      <c r="B1669">
        <f>MID(dane3[[#This Row],[PassengerId]],1,4)+0</f>
        <v>1767</v>
      </c>
      <c r="C1669" t="s">
        <v>14</v>
      </c>
      <c r="D1669" t="b">
        <v>0</v>
      </c>
      <c r="E1669" t="s">
        <v>4542</v>
      </c>
      <c r="F1669" t="str">
        <f>MID($E1669,1,1)</f>
        <v>C</v>
      </c>
      <c r="G1669" t="str">
        <f>IFERROR(MID($E1669,SEARCH("/",$E1669,SEARCH("/",$E1669)+1)+1,1),"")</f>
        <v>S</v>
      </c>
      <c r="H1669" t="s">
        <v>16</v>
      </c>
      <c r="I1669">
        <v>32</v>
      </c>
      <c r="J1669" t="b">
        <v>0</v>
      </c>
      <c r="K1669" s="7">
        <v>2973</v>
      </c>
      <c r="L1669" s="7">
        <v>3368</v>
      </c>
      <c r="M1669" s="7">
        <v>124</v>
      </c>
      <c r="N1669" s="7">
        <v>57</v>
      </c>
      <c r="O1669" s="7">
        <v>42</v>
      </c>
      <c r="P1669" s="7">
        <f>SUM(dane3[[#This Row],[RoomService]:[VRDeck]])</f>
        <v>6564</v>
      </c>
      <c r="Q1669" t="s">
        <v>4547</v>
      </c>
      <c r="R1669" t="b">
        <v>1</v>
      </c>
    </row>
    <row r="1670" spans="1:18" x14ac:dyDescent="0.3">
      <c r="A1670" t="s">
        <v>4548</v>
      </c>
      <c r="B1670">
        <f>MID(dane3[[#This Row],[PassengerId]],1,4)+0</f>
        <v>1767</v>
      </c>
      <c r="C1670" t="s">
        <v>14</v>
      </c>
      <c r="D1670" t="b">
        <v>1</v>
      </c>
      <c r="E1670" t="s">
        <v>4542</v>
      </c>
      <c r="F1670" t="str">
        <f>MID($E1670,1,1)</f>
        <v>C</v>
      </c>
      <c r="G1670" t="str">
        <f>IFERROR(MID($E1670,SEARCH("/",$E1670,SEARCH("/",$E1670)+1)+1,1),"")</f>
        <v>S</v>
      </c>
      <c r="H1670" t="s">
        <v>16</v>
      </c>
      <c r="I1670">
        <v>46</v>
      </c>
      <c r="J1670" t="b">
        <v>0</v>
      </c>
      <c r="K1670" s="7">
        <v>0</v>
      </c>
      <c r="L1670" s="7">
        <v>0</v>
      </c>
      <c r="M1670" s="7">
        <v>0</v>
      </c>
      <c r="N1670" s="7">
        <v>0</v>
      </c>
      <c r="O1670" s="7">
        <v>0</v>
      </c>
      <c r="P1670" s="7">
        <f>SUM(dane3[[#This Row],[RoomService]:[VRDeck]])</f>
        <v>0</v>
      </c>
      <c r="Q1670" t="s">
        <v>4549</v>
      </c>
      <c r="R1670" t="b">
        <v>1</v>
      </c>
    </row>
    <row r="1671" spans="1:18" x14ac:dyDescent="0.3">
      <c r="A1671" t="s">
        <v>4550</v>
      </c>
      <c r="B1671">
        <f>MID(dane3[[#This Row],[PassengerId]],1,4)+0</f>
        <v>1768</v>
      </c>
      <c r="C1671" t="s">
        <v>19</v>
      </c>
      <c r="D1671" t="b">
        <v>0</v>
      </c>
      <c r="E1671" t="s">
        <v>4551</v>
      </c>
      <c r="F1671" t="str">
        <f>MID($E1671,1,1)</f>
        <v>G</v>
      </c>
      <c r="G1671" t="str">
        <f>IFERROR(MID($E1671,SEARCH("/",$E1671,SEARCH("/",$E1671)+1)+1,1),"")</f>
        <v>S</v>
      </c>
      <c r="H1671" t="s">
        <v>16</v>
      </c>
      <c r="I1671">
        <v>24</v>
      </c>
      <c r="J1671" t="b">
        <v>0</v>
      </c>
      <c r="K1671" s="7">
        <v>0</v>
      </c>
      <c r="L1671" s="7">
        <v>24</v>
      </c>
      <c r="M1671" s="7">
        <v>0</v>
      </c>
      <c r="N1671" s="7">
        <v>732</v>
      </c>
      <c r="O1671" s="7">
        <v>0</v>
      </c>
      <c r="P1671" s="7">
        <f>SUM(dane3[[#This Row],[RoomService]:[VRDeck]])</f>
        <v>756</v>
      </c>
      <c r="Q1671" t="s">
        <v>4552</v>
      </c>
      <c r="R1671" t="b">
        <v>0</v>
      </c>
    </row>
    <row r="1672" spans="1:18" x14ac:dyDescent="0.3">
      <c r="A1672" t="s">
        <v>849</v>
      </c>
      <c r="B1672">
        <f>MID(dane3[[#This Row],[PassengerId]],1,4)+0</f>
        <v>337</v>
      </c>
      <c r="C1672" t="s">
        <v>53</v>
      </c>
      <c r="D1672" t="b">
        <v>1</v>
      </c>
      <c r="E1672" t="s">
        <v>850</v>
      </c>
      <c r="F1672" t="str">
        <f>MID($E1672,1,1)</f>
        <v>F</v>
      </c>
      <c r="G1672" t="str">
        <f>IFERROR(MID($E1672,SEARCH("/",$E1672,SEARCH("/",$E1672)+1)+1,1),"")</f>
        <v>S</v>
      </c>
      <c r="H1672" t="s">
        <v>46</v>
      </c>
      <c r="I1672">
        <v>2</v>
      </c>
      <c r="J1672" t="b">
        <v>0</v>
      </c>
      <c r="K1672" s="7">
        <v>0</v>
      </c>
      <c r="L1672" s="7">
        <v>0</v>
      </c>
      <c r="M1672" s="7">
        <v>0</v>
      </c>
      <c r="N1672" s="7">
        <v>0</v>
      </c>
      <c r="O1672" s="7">
        <v>0</v>
      </c>
      <c r="P1672" s="7">
        <f>SUM(dane3[[#This Row],[RoomService]:[VRDeck]])</f>
        <v>0</v>
      </c>
      <c r="Q1672" t="s">
        <v>851</v>
      </c>
      <c r="R1672" t="b">
        <v>1</v>
      </c>
    </row>
    <row r="1673" spans="1:18" x14ac:dyDescent="0.3">
      <c r="A1673" t="s">
        <v>4556</v>
      </c>
      <c r="B1673">
        <f>MID(dane3[[#This Row],[PassengerId]],1,4)+0</f>
        <v>1770</v>
      </c>
      <c r="C1673" t="s">
        <v>14</v>
      </c>
      <c r="D1673" t="b">
        <v>1</v>
      </c>
      <c r="E1673" t="s">
        <v>4557</v>
      </c>
      <c r="F1673" t="str">
        <f>MID($E1673,1,1)</f>
        <v>B</v>
      </c>
      <c r="G1673" t="str">
        <f>IFERROR(MID($E1673,SEARCH("/",$E1673,SEARCH("/",$E1673)+1)+1,1),"")</f>
        <v>S</v>
      </c>
      <c r="H1673" t="s">
        <v>46</v>
      </c>
      <c r="I1673">
        <v>15</v>
      </c>
      <c r="J1673" t="b">
        <v>0</v>
      </c>
      <c r="K1673" s="7">
        <v>0</v>
      </c>
      <c r="L1673" s="7">
        <v>0</v>
      </c>
      <c r="M1673" s="7">
        <v>0</v>
      </c>
      <c r="N1673" s="7">
        <v>0</v>
      </c>
      <c r="O1673" s="7">
        <v>0</v>
      </c>
      <c r="P1673" s="7">
        <f>SUM(dane3[[#This Row],[RoomService]:[VRDeck]])</f>
        <v>0</v>
      </c>
      <c r="Q1673" t="s">
        <v>4558</v>
      </c>
      <c r="R1673" t="b">
        <v>1</v>
      </c>
    </row>
    <row r="1674" spans="1:18" x14ac:dyDescent="0.3">
      <c r="A1674" t="s">
        <v>4559</v>
      </c>
      <c r="B1674">
        <f>MID(dane3[[#This Row],[PassengerId]],1,4)+0</f>
        <v>1771</v>
      </c>
      <c r="C1674" t="s">
        <v>19</v>
      </c>
      <c r="D1674" t="b">
        <v>0</v>
      </c>
      <c r="E1674" t="s">
        <v>4560</v>
      </c>
      <c r="F1674" t="str">
        <f>MID($E1674,1,1)</f>
        <v>G</v>
      </c>
      <c r="G1674" t="str">
        <f>IFERROR(MID($E1674,SEARCH("/",$E1674,SEARCH("/",$E1674)+1)+1,1),"")</f>
        <v>P</v>
      </c>
      <c r="H1674" t="s">
        <v>16</v>
      </c>
      <c r="I1674">
        <v>35</v>
      </c>
      <c r="J1674" t="b">
        <v>0</v>
      </c>
      <c r="K1674" s="7">
        <v>0</v>
      </c>
      <c r="L1674" s="7">
        <v>338</v>
      </c>
      <c r="M1674" s="7">
        <v>436</v>
      </c>
      <c r="N1674" s="7">
        <v>0</v>
      </c>
      <c r="O1674" s="7">
        <v>0</v>
      </c>
      <c r="P1674" s="7">
        <f>SUM(dane3[[#This Row],[RoomService]:[VRDeck]])</f>
        <v>774</v>
      </c>
      <c r="Q1674" t="s">
        <v>4561</v>
      </c>
      <c r="R1674" t="b">
        <v>1</v>
      </c>
    </row>
    <row r="1675" spans="1:18" x14ac:dyDescent="0.3">
      <c r="A1675" t="s">
        <v>854</v>
      </c>
      <c r="B1675">
        <f>MID(dane3[[#This Row],[PassengerId]],1,4)+0</f>
        <v>337</v>
      </c>
      <c r="C1675" t="s">
        <v>53</v>
      </c>
      <c r="D1675" t="b">
        <v>0</v>
      </c>
      <c r="E1675" t="s">
        <v>850</v>
      </c>
      <c r="F1675" t="str">
        <f>MID($E1675,1,1)</f>
        <v>F</v>
      </c>
      <c r="G1675" t="str">
        <f>IFERROR(MID($E1675,SEARCH("/",$E1675,SEARCH("/",$E1675)+1)+1,1),"")</f>
        <v>S</v>
      </c>
      <c r="H1675" t="s">
        <v>46</v>
      </c>
      <c r="I1675">
        <v>0</v>
      </c>
      <c r="J1675" t="b">
        <v>0</v>
      </c>
      <c r="K1675" s="7">
        <v>0</v>
      </c>
      <c r="L1675" s="7">
        <v>0</v>
      </c>
      <c r="M1675" s="7">
        <v>0</v>
      </c>
      <c r="N1675" s="7">
        <v>0</v>
      </c>
      <c r="O1675" s="7">
        <v>0</v>
      </c>
      <c r="P1675" s="7">
        <f>SUM(dane3[[#This Row],[RoomService]:[VRDeck]])</f>
        <v>0</v>
      </c>
      <c r="Q1675" t="s">
        <v>23799</v>
      </c>
      <c r="R1675" t="b">
        <v>1</v>
      </c>
    </row>
    <row r="1676" spans="1:18" x14ac:dyDescent="0.3">
      <c r="A1676" t="s">
        <v>867</v>
      </c>
      <c r="B1676">
        <f>MID(dane3[[#This Row],[PassengerId]],1,4)+0</f>
        <v>345</v>
      </c>
      <c r="C1676" t="s">
        <v>53</v>
      </c>
      <c r="D1676" t="b">
        <v>1</v>
      </c>
      <c r="E1676" t="s">
        <v>868</v>
      </c>
      <c r="F1676" t="str">
        <f>MID($E1676,1,1)</f>
        <v>E</v>
      </c>
      <c r="G1676" t="str">
        <f>IFERROR(MID($E1676,SEARCH("/",$E1676,SEARCH("/",$E1676)+1)+1,1),"")</f>
        <v>S</v>
      </c>
      <c r="H1676" t="s">
        <v>16</v>
      </c>
      <c r="I1676">
        <v>30</v>
      </c>
      <c r="J1676" t="b">
        <v>0</v>
      </c>
      <c r="K1676" s="7">
        <v>0</v>
      </c>
      <c r="L1676" s="7">
        <v>0</v>
      </c>
      <c r="M1676" s="7">
        <v>0</v>
      </c>
      <c r="N1676" s="7">
        <v>0</v>
      </c>
      <c r="O1676" s="7">
        <v>0</v>
      </c>
      <c r="P1676" s="7">
        <f>SUM(dane3[[#This Row],[RoomService]:[VRDeck]])</f>
        <v>0</v>
      </c>
      <c r="Q1676" t="s">
        <v>869</v>
      </c>
      <c r="R1676" t="b">
        <v>0</v>
      </c>
    </row>
    <row r="1677" spans="1:18" x14ac:dyDescent="0.3">
      <c r="A1677" t="s">
        <v>4568</v>
      </c>
      <c r="B1677">
        <f>MID(dane3[[#This Row],[PassengerId]],1,4)+0</f>
        <v>1775</v>
      </c>
      <c r="C1677" t="s">
        <v>19</v>
      </c>
      <c r="D1677" t="b">
        <v>0</v>
      </c>
      <c r="E1677" t="s">
        <v>4569</v>
      </c>
      <c r="F1677" t="str">
        <f>MID($E1677,1,1)</f>
        <v>G</v>
      </c>
      <c r="G1677" t="str">
        <f>IFERROR(MID($E1677,SEARCH("/",$E1677,SEARCH("/",$E1677)+1)+1,1),"")</f>
        <v>S</v>
      </c>
      <c r="H1677" t="s">
        <v>16</v>
      </c>
      <c r="I1677">
        <v>43</v>
      </c>
      <c r="J1677" t="b">
        <v>0</v>
      </c>
      <c r="K1677" s="7">
        <v>0</v>
      </c>
      <c r="L1677" s="7">
        <v>0</v>
      </c>
      <c r="M1677" s="7">
        <v>870</v>
      </c>
      <c r="N1677" s="7">
        <v>0</v>
      </c>
      <c r="O1677" s="7">
        <v>14</v>
      </c>
      <c r="P1677" s="7">
        <f>SUM(dane3[[#This Row],[RoomService]:[VRDeck]])</f>
        <v>884</v>
      </c>
      <c r="Q1677" t="s">
        <v>4570</v>
      </c>
      <c r="R1677" t="b">
        <v>1</v>
      </c>
    </row>
    <row r="1678" spans="1:18" x14ac:dyDescent="0.3">
      <c r="A1678" t="s">
        <v>4571</v>
      </c>
      <c r="B1678">
        <f>MID(dane3[[#This Row],[PassengerId]],1,4)+0</f>
        <v>1776</v>
      </c>
      <c r="C1678" t="s">
        <v>19</v>
      </c>
      <c r="D1678" t="b">
        <v>0</v>
      </c>
      <c r="E1678" t="s">
        <v>4572</v>
      </c>
      <c r="F1678" t="str">
        <f>MID($E1678,1,1)</f>
        <v>G</v>
      </c>
      <c r="G1678" t="str">
        <f>IFERROR(MID($E1678,SEARCH("/",$E1678,SEARCH("/",$E1678)+1)+1,1),"")</f>
        <v>S</v>
      </c>
      <c r="H1678" t="s">
        <v>16</v>
      </c>
      <c r="I1678">
        <v>21</v>
      </c>
      <c r="J1678" t="b">
        <v>0</v>
      </c>
      <c r="K1678" s="7">
        <v>0</v>
      </c>
      <c r="L1678" s="7">
        <v>0</v>
      </c>
      <c r="M1678" s="7">
        <v>809</v>
      </c>
      <c r="N1678" s="7">
        <v>0</v>
      </c>
      <c r="O1678" s="7">
        <v>0</v>
      </c>
      <c r="P1678" s="7">
        <f>SUM(dane3[[#This Row],[RoomService]:[VRDeck]])</f>
        <v>809</v>
      </c>
      <c r="Q1678" t="s">
        <v>4573</v>
      </c>
      <c r="R1678" t="b">
        <v>0</v>
      </c>
    </row>
    <row r="1679" spans="1:18" x14ac:dyDescent="0.3">
      <c r="A1679" t="s">
        <v>4574</v>
      </c>
      <c r="B1679">
        <f>MID(dane3[[#This Row],[PassengerId]],1,4)+0</f>
        <v>1778</v>
      </c>
      <c r="C1679" t="s">
        <v>19</v>
      </c>
      <c r="D1679" t="b">
        <v>1</v>
      </c>
      <c r="E1679" t="s">
        <v>4575</v>
      </c>
      <c r="F1679" t="str">
        <f>MID($E1679,1,1)</f>
        <v>G</v>
      </c>
      <c r="G1679" t="str">
        <f>IFERROR(MID($E1679,SEARCH("/",$E1679,SEARCH("/",$E1679)+1)+1,1),"")</f>
        <v>S</v>
      </c>
      <c r="H1679" t="s">
        <v>32</v>
      </c>
      <c r="I1679">
        <v>15</v>
      </c>
      <c r="J1679" t="b">
        <v>0</v>
      </c>
      <c r="K1679" s="7">
        <v>0</v>
      </c>
      <c r="L1679" s="7">
        <v>0</v>
      </c>
      <c r="M1679" s="7">
        <v>0</v>
      </c>
      <c r="N1679" s="7">
        <v>0</v>
      </c>
      <c r="O1679" s="7">
        <v>0</v>
      </c>
      <c r="P1679" s="7">
        <f>SUM(dane3[[#This Row],[RoomService]:[VRDeck]])</f>
        <v>0</v>
      </c>
      <c r="Q1679" t="s">
        <v>4576</v>
      </c>
      <c r="R1679" t="b">
        <v>0</v>
      </c>
    </row>
    <row r="1680" spans="1:18" x14ac:dyDescent="0.3">
      <c r="A1680" t="s">
        <v>4577</v>
      </c>
      <c r="B1680">
        <f>MID(dane3[[#This Row],[PassengerId]],1,4)+0</f>
        <v>1779</v>
      </c>
      <c r="C1680" t="s">
        <v>19</v>
      </c>
      <c r="D1680" t="b">
        <v>0</v>
      </c>
      <c r="E1680" t="s">
        <v>4578</v>
      </c>
      <c r="F1680" t="str">
        <f>MID($E1680,1,1)</f>
        <v>F</v>
      </c>
      <c r="G1680" t="str">
        <f>IFERROR(MID($E1680,SEARCH("/",$E1680,SEARCH("/",$E1680)+1)+1,1),"")</f>
        <v>P</v>
      </c>
      <c r="H1680" t="s">
        <v>46</v>
      </c>
      <c r="I1680">
        <v>37</v>
      </c>
      <c r="J1680" t="b">
        <v>0</v>
      </c>
      <c r="K1680" s="7">
        <v>164</v>
      </c>
      <c r="L1680" s="7">
        <v>603</v>
      </c>
      <c r="M1680" s="7">
        <v>0</v>
      </c>
      <c r="N1680" s="7">
        <v>0</v>
      </c>
      <c r="O1680" s="7">
        <v>11</v>
      </c>
      <c r="P1680" s="7">
        <f>SUM(dane3[[#This Row],[RoomService]:[VRDeck]])</f>
        <v>778</v>
      </c>
      <c r="Q1680" t="s">
        <v>4579</v>
      </c>
      <c r="R1680" t="b">
        <v>1</v>
      </c>
    </row>
    <row r="1681" spans="1:18" x14ac:dyDescent="0.3">
      <c r="A1681" t="s">
        <v>4580</v>
      </c>
      <c r="B1681">
        <f>MID(dane3[[#This Row],[PassengerId]],1,4)+0</f>
        <v>1781</v>
      </c>
      <c r="C1681" t="s">
        <v>14</v>
      </c>
      <c r="D1681" t="b">
        <v>0</v>
      </c>
      <c r="E1681" t="s">
        <v>4581</v>
      </c>
      <c r="F1681" t="str">
        <f>MID($E1681,1,1)</f>
        <v>C</v>
      </c>
      <c r="G1681" t="str">
        <f>IFERROR(MID($E1681,SEARCH("/",$E1681,SEARCH("/",$E1681)+1)+1,1),"")</f>
        <v>S</v>
      </c>
      <c r="H1681" t="s">
        <v>46</v>
      </c>
      <c r="I1681">
        <v>28</v>
      </c>
      <c r="J1681" t="b">
        <v>0</v>
      </c>
      <c r="K1681" s="7">
        <v>0</v>
      </c>
      <c r="L1681" s="7">
        <v>11026</v>
      </c>
      <c r="M1681" s="7">
        <v>0</v>
      </c>
      <c r="N1681" s="7">
        <v>0</v>
      </c>
      <c r="O1681" s="7">
        <v>12</v>
      </c>
      <c r="P1681" s="7">
        <f>SUM(dane3[[#This Row],[RoomService]:[VRDeck]])</f>
        <v>11038</v>
      </c>
      <c r="Q1681" t="s">
        <v>4582</v>
      </c>
      <c r="R1681" t="b">
        <v>1</v>
      </c>
    </row>
    <row r="1682" spans="1:18" x14ac:dyDescent="0.3">
      <c r="A1682" t="s">
        <v>4583</v>
      </c>
      <c r="B1682">
        <f>MID(dane3[[#This Row],[PassengerId]],1,4)+0</f>
        <v>1782</v>
      </c>
      <c r="C1682" t="s">
        <v>19</v>
      </c>
      <c r="D1682" t="b">
        <v>1</v>
      </c>
      <c r="E1682" t="s">
        <v>39</v>
      </c>
      <c r="F1682" t="s">
        <v>23764</v>
      </c>
      <c r="G1682" t="str">
        <f>IFERROR(MID($E1682,SEARCH("/",$E1682,SEARCH("/",$E1682)+1)+1,1),"")</f>
        <v/>
      </c>
      <c r="H1682" t="s">
        <v>16</v>
      </c>
      <c r="I1682">
        <v>28</v>
      </c>
      <c r="J1682" t="b">
        <v>0</v>
      </c>
      <c r="K1682" s="7">
        <v>0</v>
      </c>
      <c r="L1682" s="7">
        <v>0</v>
      </c>
      <c r="M1682" s="7">
        <v>0</v>
      </c>
      <c r="N1682" s="7">
        <v>0</v>
      </c>
      <c r="O1682" s="7">
        <v>0</v>
      </c>
      <c r="P1682" s="7">
        <f>SUM(dane3[[#This Row],[RoomService]:[VRDeck]])</f>
        <v>0</v>
      </c>
      <c r="Q1682" t="s">
        <v>4584</v>
      </c>
      <c r="R1682" t="b">
        <v>0</v>
      </c>
    </row>
    <row r="1683" spans="1:18" x14ac:dyDescent="0.3">
      <c r="A1683" t="s">
        <v>4585</v>
      </c>
      <c r="B1683">
        <f>MID(dane3[[#This Row],[PassengerId]],1,4)+0</f>
        <v>1782</v>
      </c>
      <c r="C1683" t="s">
        <v>19</v>
      </c>
      <c r="D1683" t="b">
        <v>0</v>
      </c>
      <c r="E1683" t="s">
        <v>4586</v>
      </c>
      <c r="F1683" t="str">
        <f>MID($E1683,1,1)</f>
        <v>F</v>
      </c>
      <c r="G1683" t="str">
        <f>IFERROR(MID($E1683,SEARCH("/",$E1683,SEARCH("/",$E1683)+1)+1,1),"")</f>
        <v>S</v>
      </c>
      <c r="H1683" t="s">
        <v>16</v>
      </c>
      <c r="I1683">
        <v>40</v>
      </c>
      <c r="J1683" t="b">
        <v>0</v>
      </c>
      <c r="K1683" s="7">
        <v>596</v>
      </c>
      <c r="L1683" s="7">
        <v>0</v>
      </c>
      <c r="M1683" s="7">
        <v>135</v>
      </c>
      <c r="N1683" s="7">
        <v>73</v>
      </c>
      <c r="O1683" s="7">
        <v>0</v>
      </c>
      <c r="P1683" s="7">
        <f>SUM(dane3[[#This Row],[RoomService]:[VRDeck]])</f>
        <v>804</v>
      </c>
      <c r="Q1683" t="s">
        <v>4587</v>
      </c>
      <c r="R1683" t="b">
        <v>0</v>
      </c>
    </row>
    <row r="1684" spans="1:18" x14ac:dyDescent="0.3">
      <c r="A1684" t="s">
        <v>4588</v>
      </c>
      <c r="B1684">
        <f>MID(dane3[[#This Row],[PassengerId]],1,4)+0</f>
        <v>1783</v>
      </c>
      <c r="C1684" t="s">
        <v>19</v>
      </c>
      <c r="D1684" t="b">
        <v>0</v>
      </c>
      <c r="E1684" t="s">
        <v>4589</v>
      </c>
      <c r="F1684" t="str">
        <f>MID($E1684,1,1)</f>
        <v>G</v>
      </c>
      <c r="G1684" t="str">
        <f>IFERROR(MID($E1684,SEARCH("/",$E1684,SEARCH("/",$E1684)+1)+1,1),"")</f>
        <v>S</v>
      </c>
      <c r="H1684" t="s">
        <v>46</v>
      </c>
      <c r="I1684">
        <v>42</v>
      </c>
      <c r="J1684" t="b">
        <v>0</v>
      </c>
      <c r="K1684" s="7">
        <v>28</v>
      </c>
      <c r="L1684" s="7">
        <v>0</v>
      </c>
      <c r="M1684" s="7">
        <v>0</v>
      </c>
      <c r="N1684" s="7">
        <v>0</v>
      </c>
      <c r="O1684" s="7">
        <v>591</v>
      </c>
      <c r="P1684" s="7">
        <f>SUM(dane3[[#This Row],[RoomService]:[VRDeck]])</f>
        <v>619</v>
      </c>
      <c r="Q1684" t="s">
        <v>4590</v>
      </c>
      <c r="R1684" t="b">
        <v>0</v>
      </c>
    </row>
    <row r="1685" spans="1:18" x14ac:dyDescent="0.3">
      <c r="A1685" t="s">
        <v>4591</v>
      </c>
      <c r="B1685">
        <f>MID(dane3[[#This Row],[PassengerId]],1,4)+0</f>
        <v>1783</v>
      </c>
      <c r="C1685" t="s">
        <v>19</v>
      </c>
      <c r="D1685" t="b">
        <v>1</v>
      </c>
      <c r="E1685" t="s">
        <v>4589</v>
      </c>
      <c r="F1685" t="str">
        <f>MID($E1685,1,1)</f>
        <v>G</v>
      </c>
      <c r="G1685" t="str">
        <f>IFERROR(MID($E1685,SEARCH("/",$E1685,SEARCH("/",$E1685)+1)+1,1),"")</f>
        <v>S</v>
      </c>
      <c r="H1685" t="s">
        <v>32</v>
      </c>
      <c r="I1685">
        <v>21</v>
      </c>
      <c r="J1685" t="b">
        <v>0</v>
      </c>
      <c r="K1685" s="7">
        <v>0</v>
      </c>
      <c r="L1685" s="7">
        <v>0</v>
      </c>
      <c r="M1685" s="7">
        <v>0</v>
      </c>
      <c r="N1685" s="7">
        <v>0</v>
      </c>
      <c r="O1685" s="7">
        <v>0</v>
      </c>
      <c r="P1685" s="7">
        <f>SUM(dane3[[#This Row],[RoomService]:[VRDeck]])</f>
        <v>0</v>
      </c>
      <c r="Q1685" t="s">
        <v>4592</v>
      </c>
      <c r="R1685" t="b">
        <v>0</v>
      </c>
    </row>
    <row r="1686" spans="1:18" x14ac:dyDescent="0.3">
      <c r="A1686" t="s">
        <v>873</v>
      </c>
      <c r="B1686">
        <f>MID(dane3[[#This Row],[PassengerId]],1,4)+0</f>
        <v>347</v>
      </c>
      <c r="C1686" t="s">
        <v>53</v>
      </c>
      <c r="D1686" t="b">
        <v>0</v>
      </c>
      <c r="E1686" t="s">
        <v>874</v>
      </c>
      <c r="F1686" t="str">
        <f>MID($E1686,1,1)</f>
        <v>F</v>
      </c>
      <c r="G1686" t="str">
        <f>IFERROR(MID($E1686,SEARCH("/",$E1686,SEARCH("/",$E1686)+1)+1,1),"")</f>
        <v>S</v>
      </c>
      <c r="H1686" t="s">
        <v>16</v>
      </c>
      <c r="I1686">
        <v>27</v>
      </c>
      <c r="J1686" t="b">
        <v>0</v>
      </c>
      <c r="K1686" s="7">
        <v>434</v>
      </c>
      <c r="L1686" s="7">
        <v>0</v>
      </c>
      <c r="M1686" s="7">
        <v>1434</v>
      </c>
      <c r="N1686" s="7">
        <v>0</v>
      </c>
      <c r="O1686" s="7">
        <v>0</v>
      </c>
      <c r="P1686" s="7">
        <f>SUM(dane3[[#This Row],[RoomService]:[VRDeck]])</f>
        <v>1868</v>
      </c>
      <c r="Q1686" t="s">
        <v>875</v>
      </c>
      <c r="R1686" t="b">
        <v>0</v>
      </c>
    </row>
    <row r="1687" spans="1:18" x14ac:dyDescent="0.3">
      <c r="A1687" t="s">
        <v>4596</v>
      </c>
      <c r="B1687">
        <f>MID(dane3[[#This Row],[PassengerId]],1,4)+0</f>
        <v>1786</v>
      </c>
      <c r="C1687" t="s">
        <v>19</v>
      </c>
      <c r="D1687" t="b">
        <v>0</v>
      </c>
      <c r="E1687" t="s">
        <v>4597</v>
      </c>
      <c r="F1687" t="str">
        <f>MID($E1687,1,1)</f>
        <v>F</v>
      </c>
      <c r="G1687" t="str">
        <f>IFERROR(MID($E1687,SEARCH("/",$E1687,SEARCH("/",$E1687)+1)+1,1),"")</f>
        <v>S</v>
      </c>
      <c r="H1687" t="s">
        <v>16</v>
      </c>
      <c r="I1687">
        <v>51</v>
      </c>
      <c r="J1687" t="b">
        <v>0</v>
      </c>
      <c r="K1687" s="7">
        <v>28</v>
      </c>
      <c r="L1687" s="7">
        <v>94</v>
      </c>
      <c r="M1687" s="7">
        <v>0</v>
      </c>
      <c r="N1687" s="7">
        <v>34</v>
      </c>
      <c r="O1687" s="7">
        <v>638</v>
      </c>
      <c r="P1687" s="7">
        <f>SUM(dane3[[#This Row],[RoomService]:[VRDeck]])</f>
        <v>794</v>
      </c>
      <c r="Q1687" t="s">
        <v>4598</v>
      </c>
      <c r="R1687" t="b">
        <v>0</v>
      </c>
    </row>
    <row r="1688" spans="1:18" x14ac:dyDescent="0.3">
      <c r="A1688" t="s">
        <v>879</v>
      </c>
      <c r="B1688">
        <f>MID(dane3[[#This Row],[PassengerId]],1,4)+0</f>
        <v>348</v>
      </c>
      <c r="C1688" t="s">
        <v>53</v>
      </c>
      <c r="D1688" t="b">
        <v>0</v>
      </c>
      <c r="E1688" t="s">
        <v>39</v>
      </c>
      <c r="F1688" t="s">
        <v>23761</v>
      </c>
      <c r="G1688" t="str">
        <f>IFERROR(MID($E1688,SEARCH("/",$E1688,SEARCH("/",$E1688)+1)+1,1),"")</f>
        <v/>
      </c>
      <c r="H1688" t="s">
        <v>16</v>
      </c>
      <c r="I1688">
        <v>36</v>
      </c>
      <c r="J1688" t="b">
        <v>0</v>
      </c>
      <c r="K1688" s="7">
        <v>520</v>
      </c>
      <c r="L1688" s="7">
        <v>0</v>
      </c>
      <c r="M1688" s="7">
        <v>1865</v>
      </c>
      <c r="N1688" s="7">
        <v>0</v>
      </c>
      <c r="O1688" s="7">
        <v>0</v>
      </c>
      <c r="P1688" s="7">
        <f>SUM(dane3[[#This Row],[RoomService]:[VRDeck]])</f>
        <v>2385</v>
      </c>
      <c r="Q1688" t="s">
        <v>880</v>
      </c>
      <c r="R1688" t="b">
        <v>1</v>
      </c>
    </row>
    <row r="1689" spans="1:18" x14ac:dyDescent="0.3">
      <c r="A1689" t="s">
        <v>4602</v>
      </c>
      <c r="B1689">
        <f>MID(dane3[[#This Row],[PassengerId]],1,4)+0</f>
        <v>1796</v>
      </c>
      <c r="C1689" t="s">
        <v>14</v>
      </c>
      <c r="D1689" t="b">
        <v>1</v>
      </c>
      <c r="E1689" t="s">
        <v>4603</v>
      </c>
      <c r="F1689" t="str">
        <f>MID($E1689,1,1)</f>
        <v>C</v>
      </c>
      <c r="G1689" t="str">
        <f>IFERROR(MID($E1689,SEARCH("/",$E1689,SEARCH("/",$E1689)+1)+1,1),"")</f>
        <v>S</v>
      </c>
      <c r="H1689" t="s">
        <v>16</v>
      </c>
      <c r="I1689">
        <v>26</v>
      </c>
      <c r="J1689" t="b">
        <v>0</v>
      </c>
      <c r="K1689" s="7">
        <v>0</v>
      </c>
      <c r="L1689" s="7">
        <v>0</v>
      </c>
      <c r="M1689" s="7">
        <v>0</v>
      </c>
      <c r="N1689" s="7">
        <v>0</v>
      </c>
      <c r="O1689" s="7">
        <v>0</v>
      </c>
      <c r="P1689" s="7">
        <f>SUM(dane3[[#This Row],[RoomService]:[VRDeck]])</f>
        <v>0</v>
      </c>
      <c r="Q1689" t="s">
        <v>4604</v>
      </c>
      <c r="R1689" t="b">
        <v>1</v>
      </c>
    </row>
    <row r="1690" spans="1:18" x14ac:dyDescent="0.3">
      <c r="A1690" t="s">
        <v>4605</v>
      </c>
      <c r="B1690">
        <f>MID(dane3[[#This Row],[PassengerId]],1,4)+0</f>
        <v>1797</v>
      </c>
      <c r="C1690" t="s">
        <v>14</v>
      </c>
      <c r="D1690" t="b">
        <v>1</v>
      </c>
      <c r="E1690" t="s">
        <v>4606</v>
      </c>
      <c r="F1690" t="str">
        <f>MID($E1690,1,1)</f>
        <v>B</v>
      </c>
      <c r="G1690" t="str">
        <f>IFERROR(MID($E1690,SEARCH("/",$E1690,SEARCH("/",$E1690)+1)+1,1),"")</f>
        <v>P</v>
      </c>
      <c r="H1690" t="s">
        <v>46</v>
      </c>
      <c r="I1690">
        <v>33</v>
      </c>
      <c r="J1690" t="b">
        <v>0</v>
      </c>
      <c r="K1690" s="7">
        <v>0</v>
      </c>
      <c r="L1690" s="7">
        <v>0</v>
      </c>
      <c r="M1690" s="7">
        <v>0</v>
      </c>
      <c r="N1690" s="7">
        <v>0</v>
      </c>
      <c r="O1690" s="7">
        <v>0</v>
      </c>
      <c r="P1690" s="7">
        <f>SUM(dane3[[#This Row],[RoomService]:[VRDeck]])</f>
        <v>0</v>
      </c>
      <c r="Q1690" t="s">
        <v>4607</v>
      </c>
      <c r="R1690" t="b">
        <v>1</v>
      </c>
    </row>
    <row r="1691" spans="1:18" x14ac:dyDescent="0.3">
      <c r="A1691" t="s">
        <v>4608</v>
      </c>
      <c r="B1691">
        <f>MID(dane3[[#This Row],[PassengerId]],1,4)+0</f>
        <v>1798</v>
      </c>
      <c r="C1691" t="s">
        <v>19</v>
      </c>
      <c r="D1691" t="b">
        <v>0</v>
      </c>
      <c r="E1691" t="s">
        <v>4609</v>
      </c>
      <c r="F1691" t="str">
        <f>MID($E1691,1,1)</f>
        <v>E</v>
      </c>
      <c r="G1691" t="str">
        <f>IFERROR(MID($E1691,SEARCH("/",$E1691,SEARCH("/",$E1691)+1)+1,1),"")</f>
        <v>S</v>
      </c>
      <c r="H1691" t="s">
        <v>16</v>
      </c>
      <c r="I1691">
        <v>39</v>
      </c>
      <c r="J1691" t="b">
        <v>0</v>
      </c>
      <c r="K1691" s="7">
        <v>1</v>
      </c>
      <c r="L1691" s="7">
        <v>275</v>
      </c>
      <c r="M1691" s="7">
        <v>33</v>
      </c>
      <c r="N1691" s="7">
        <v>376</v>
      </c>
      <c r="O1691" s="7">
        <v>105</v>
      </c>
      <c r="P1691" s="7">
        <f>SUM(dane3[[#This Row],[RoomService]:[VRDeck]])</f>
        <v>790</v>
      </c>
      <c r="Q1691" t="s">
        <v>4610</v>
      </c>
      <c r="R1691" t="b">
        <v>0</v>
      </c>
    </row>
    <row r="1692" spans="1:18" x14ac:dyDescent="0.3">
      <c r="A1692" t="s">
        <v>4611</v>
      </c>
      <c r="B1692">
        <f>MID(dane3[[#This Row],[PassengerId]],1,4)+0</f>
        <v>1799</v>
      </c>
      <c r="C1692" t="s">
        <v>19</v>
      </c>
      <c r="D1692" t="b">
        <v>0</v>
      </c>
      <c r="E1692" t="s">
        <v>4612</v>
      </c>
      <c r="F1692" t="str">
        <f>MID($E1692,1,1)</f>
        <v>G</v>
      </c>
      <c r="G1692" t="str">
        <f>IFERROR(MID($E1692,SEARCH("/",$E1692,SEARCH("/",$E1692)+1)+1,1),"")</f>
        <v>P</v>
      </c>
      <c r="H1692" t="s">
        <v>16</v>
      </c>
      <c r="I1692">
        <v>19</v>
      </c>
      <c r="J1692" t="b">
        <v>0</v>
      </c>
      <c r="K1692" s="7">
        <v>5</v>
      </c>
      <c r="L1692" s="7">
        <v>639</v>
      </c>
      <c r="M1692" s="7">
        <v>0</v>
      </c>
      <c r="N1692" s="7">
        <v>84</v>
      </c>
      <c r="O1692" s="7">
        <v>180</v>
      </c>
      <c r="P1692" s="7">
        <f>SUM(dane3[[#This Row],[RoomService]:[VRDeck]])</f>
        <v>908</v>
      </c>
      <c r="Q1692" t="s">
        <v>4613</v>
      </c>
      <c r="R1692" t="b">
        <v>0</v>
      </c>
    </row>
    <row r="1693" spans="1:18" x14ac:dyDescent="0.3">
      <c r="A1693" t="s">
        <v>4614</v>
      </c>
      <c r="B1693">
        <f>MID(dane3[[#This Row],[PassengerId]],1,4)+0</f>
        <v>1800</v>
      </c>
      <c r="C1693" t="s">
        <v>19</v>
      </c>
      <c r="D1693" t="b">
        <v>0</v>
      </c>
      <c r="E1693" t="s">
        <v>4615</v>
      </c>
      <c r="F1693" t="str">
        <f>MID($E1693,1,1)</f>
        <v>G</v>
      </c>
      <c r="G1693" t="str">
        <f>IFERROR(MID($E1693,SEARCH("/",$E1693,SEARCH("/",$E1693)+1)+1,1),"")</f>
        <v>S</v>
      </c>
      <c r="H1693" t="s">
        <v>46</v>
      </c>
      <c r="I1693">
        <v>12</v>
      </c>
      <c r="J1693" t="b">
        <v>0</v>
      </c>
      <c r="K1693" s="7">
        <v>0</v>
      </c>
      <c r="L1693" s="7">
        <v>0</v>
      </c>
      <c r="M1693" s="7">
        <v>0</v>
      </c>
      <c r="N1693" s="7">
        <v>0</v>
      </c>
      <c r="O1693" s="7">
        <v>0</v>
      </c>
      <c r="P1693" s="7">
        <f>SUM(dane3[[#This Row],[RoomService]:[VRDeck]])</f>
        <v>0</v>
      </c>
      <c r="Q1693" t="s">
        <v>4616</v>
      </c>
      <c r="R1693" t="b">
        <v>1</v>
      </c>
    </row>
    <row r="1694" spans="1:18" x14ac:dyDescent="0.3">
      <c r="A1694" t="s">
        <v>4617</v>
      </c>
      <c r="B1694">
        <f>MID(dane3[[#This Row],[PassengerId]],1,4)+0</f>
        <v>1800</v>
      </c>
      <c r="C1694" t="s">
        <v>19</v>
      </c>
      <c r="D1694" t="b">
        <v>1</v>
      </c>
      <c r="E1694" t="s">
        <v>4615</v>
      </c>
      <c r="F1694" t="str">
        <f>MID($E1694,1,1)</f>
        <v>G</v>
      </c>
      <c r="G1694" t="str">
        <f>IFERROR(MID($E1694,SEARCH("/",$E1694,SEARCH("/",$E1694)+1)+1,1),"")</f>
        <v>S</v>
      </c>
      <c r="H1694" t="s">
        <v>46</v>
      </c>
      <c r="I1694">
        <v>10</v>
      </c>
      <c r="J1694" t="b">
        <v>0</v>
      </c>
      <c r="K1694" s="7">
        <v>0</v>
      </c>
      <c r="L1694" s="7">
        <v>0</v>
      </c>
      <c r="M1694" s="7">
        <v>0</v>
      </c>
      <c r="N1694" s="7">
        <v>0</v>
      </c>
      <c r="O1694" s="7">
        <v>0</v>
      </c>
      <c r="P1694" s="7">
        <f>SUM(dane3[[#This Row],[RoomService]:[VRDeck]])</f>
        <v>0</v>
      </c>
      <c r="Q1694" t="s">
        <v>4618</v>
      </c>
      <c r="R1694" t="b">
        <v>0</v>
      </c>
    </row>
    <row r="1695" spans="1:18" x14ac:dyDescent="0.3">
      <c r="A1695" t="s">
        <v>4619</v>
      </c>
      <c r="B1695">
        <f>MID(dane3[[#This Row],[PassengerId]],1,4)+0</f>
        <v>1800</v>
      </c>
      <c r="C1695" t="s">
        <v>19</v>
      </c>
      <c r="D1695" t="b">
        <v>1</v>
      </c>
      <c r="E1695" t="s">
        <v>4615</v>
      </c>
      <c r="F1695" t="str">
        <f>MID($E1695,1,1)</f>
        <v>G</v>
      </c>
      <c r="G1695" t="str">
        <f>IFERROR(MID($E1695,SEARCH("/",$E1695,SEARCH("/",$E1695)+1)+1,1),"")</f>
        <v>S</v>
      </c>
      <c r="H1695" t="s">
        <v>16</v>
      </c>
      <c r="I1695">
        <v>0</v>
      </c>
      <c r="J1695" t="b">
        <v>0</v>
      </c>
      <c r="K1695" s="7">
        <v>0</v>
      </c>
      <c r="L1695" s="7">
        <v>0</v>
      </c>
      <c r="M1695" s="7">
        <v>0</v>
      </c>
      <c r="N1695" s="7">
        <v>0</v>
      </c>
      <c r="O1695" s="7">
        <v>0</v>
      </c>
      <c r="P1695" s="7">
        <f>SUM(dane3[[#This Row],[RoomService]:[VRDeck]])</f>
        <v>0</v>
      </c>
      <c r="Q1695" t="s">
        <v>4620</v>
      </c>
      <c r="R1695" t="b">
        <v>0</v>
      </c>
    </row>
    <row r="1696" spans="1:18" x14ac:dyDescent="0.3">
      <c r="A1696" t="s">
        <v>4621</v>
      </c>
      <c r="B1696">
        <f>MID(dane3[[#This Row],[PassengerId]],1,4)+0</f>
        <v>1800</v>
      </c>
      <c r="C1696" t="s">
        <v>19</v>
      </c>
      <c r="D1696" t="b">
        <v>0</v>
      </c>
      <c r="E1696" t="s">
        <v>4615</v>
      </c>
      <c r="F1696" t="str">
        <f>MID($E1696,1,1)</f>
        <v>G</v>
      </c>
      <c r="G1696" t="str">
        <f>IFERROR(MID($E1696,SEARCH("/",$E1696,SEARCH("/",$E1696)+1)+1,1),"")</f>
        <v>S</v>
      </c>
      <c r="H1696" t="s">
        <v>16</v>
      </c>
      <c r="I1696">
        <v>0</v>
      </c>
      <c r="J1696" t="b">
        <v>0</v>
      </c>
      <c r="K1696" s="7">
        <v>0</v>
      </c>
      <c r="L1696" s="7">
        <v>0</v>
      </c>
      <c r="M1696" s="7">
        <v>0</v>
      </c>
      <c r="N1696" s="7">
        <v>0</v>
      </c>
      <c r="O1696" s="7">
        <v>0</v>
      </c>
      <c r="P1696" s="7">
        <f>SUM(dane3[[#This Row],[RoomService]:[VRDeck]])</f>
        <v>0</v>
      </c>
      <c r="Q1696" t="s">
        <v>4622</v>
      </c>
      <c r="R1696" t="b">
        <v>1</v>
      </c>
    </row>
    <row r="1697" spans="1:18" x14ac:dyDescent="0.3">
      <c r="A1697" t="s">
        <v>4623</v>
      </c>
      <c r="B1697">
        <f>MID(dane3[[#This Row],[PassengerId]],1,4)+0</f>
        <v>1800</v>
      </c>
      <c r="C1697" t="s">
        <v>19</v>
      </c>
      <c r="D1697" t="b">
        <v>1</v>
      </c>
      <c r="E1697" t="s">
        <v>4615</v>
      </c>
      <c r="F1697" t="str">
        <f>MID($E1697,1,1)</f>
        <v>G</v>
      </c>
      <c r="G1697" t="str">
        <f>IFERROR(MID($E1697,SEARCH("/",$E1697,SEARCH("/",$E1697)+1)+1,1),"")</f>
        <v>S</v>
      </c>
      <c r="H1697" t="s">
        <v>16</v>
      </c>
      <c r="I1697">
        <v>1</v>
      </c>
      <c r="J1697" t="b">
        <v>0</v>
      </c>
      <c r="K1697" s="7">
        <v>0</v>
      </c>
      <c r="L1697" s="7">
        <v>0</v>
      </c>
      <c r="M1697" s="7">
        <v>0</v>
      </c>
      <c r="N1697" s="7">
        <v>0</v>
      </c>
      <c r="O1697" s="7">
        <v>0</v>
      </c>
      <c r="P1697" s="7">
        <f>SUM(dane3[[#This Row],[RoomService]:[VRDeck]])</f>
        <v>0</v>
      </c>
      <c r="Q1697" t="s">
        <v>4624</v>
      </c>
      <c r="R1697" t="b">
        <v>1</v>
      </c>
    </row>
    <row r="1698" spans="1:18" x14ac:dyDescent="0.3">
      <c r="A1698" t="s">
        <v>4625</v>
      </c>
      <c r="B1698">
        <f>MID(dane3[[#This Row],[PassengerId]],1,4)+0</f>
        <v>1802</v>
      </c>
      <c r="C1698" t="s">
        <v>19</v>
      </c>
      <c r="D1698" t="b">
        <v>0</v>
      </c>
      <c r="E1698" t="s">
        <v>4626</v>
      </c>
      <c r="F1698" t="str">
        <f>MID($E1698,1,1)</f>
        <v>E</v>
      </c>
      <c r="G1698" t="str">
        <f>IFERROR(MID($E1698,SEARCH("/",$E1698,SEARCH("/",$E1698)+1)+1,1),"")</f>
        <v>P</v>
      </c>
      <c r="H1698" t="s">
        <v>16</v>
      </c>
      <c r="I1698">
        <v>33</v>
      </c>
      <c r="J1698" t="b">
        <v>0</v>
      </c>
      <c r="K1698" s="7">
        <v>0</v>
      </c>
      <c r="L1698" s="7">
        <v>0</v>
      </c>
      <c r="M1698" s="7">
        <v>2</v>
      </c>
      <c r="N1698" s="7">
        <v>787</v>
      </c>
      <c r="O1698" s="7">
        <v>1</v>
      </c>
      <c r="P1698" s="7">
        <f>SUM(dane3[[#This Row],[RoomService]:[VRDeck]])</f>
        <v>790</v>
      </c>
      <c r="Q1698" t="s">
        <v>4627</v>
      </c>
      <c r="R1698" t="b">
        <v>0</v>
      </c>
    </row>
    <row r="1699" spans="1:18" x14ac:dyDescent="0.3">
      <c r="A1699" t="s">
        <v>4628</v>
      </c>
      <c r="B1699">
        <f>MID(dane3[[#This Row],[PassengerId]],1,4)+0</f>
        <v>1803</v>
      </c>
      <c r="C1699" t="s">
        <v>19</v>
      </c>
      <c r="D1699" t="b">
        <v>0</v>
      </c>
      <c r="E1699" t="s">
        <v>4629</v>
      </c>
      <c r="F1699" t="str">
        <f>MID($E1699,1,1)</f>
        <v>F</v>
      </c>
      <c r="G1699" t="str">
        <f>IFERROR(MID($E1699,SEARCH("/",$E1699,SEARCH("/",$E1699)+1)+1,1),"")</f>
        <v>P</v>
      </c>
      <c r="H1699" t="s">
        <v>46</v>
      </c>
      <c r="I1699">
        <v>23</v>
      </c>
      <c r="J1699" t="b">
        <v>0</v>
      </c>
      <c r="K1699" s="7">
        <v>0</v>
      </c>
      <c r="L1699" s="7">
        <v>169</v>
      </c>
      <c r="M1699" s="7">
        <v>0</v>
      </c>
      <c r="N1699" s="7">
        <v>553</v>
      </c>
      <c r="O1699" s="7">
        <v>0</v>
      </c>
      <c r="P1699" s="7">
        <f>SUM(dane3[[#This Row],[RoomService]:[VRDeck]])</f>
        <v>722</v>
      </c>
      <c r="Q1699" t="s">
        <v>4630</v>
      </c>
      <c r="R1699" t="b">
        <v>0</v>
      </c>
    </row>
    <row r="1700" spans="1:18" x14ac:dyDescent="0.3">
      <c r="A1700" t="s">
        <v>884</v>
      </c>
      <c r="B1700">
        <f>MID(dane3[[#This Row],[PassengerId]],1,4)+0</f>
        <v>352</v>
      </c>
      <c r="C1700" t="s">
        <v>53</v>
      </c>
      <c r="D1700" t="b">
        <v>0</v>
      </c>
      <c r="E1700" t="s">
        <v>885</v>
      </c>
      <c r="F1700" t="str">
        <f>MID($E1700,1,1)</f>
        <v>F</v>
      </c>
      <c r="G1700" t="str">
        <f>IFERROR(MID($E1700,SEARCH("/",$E1700,SEARCH("/",$E1700)+1)+1,1),"")</f>
        <v>P</v>
      </c>
      <c r="H1700" t="s">
        <v>16</v>
      </c>
      <c r="I1700">
        <v>23</v>
      </c>
      <c r="J1700" t="b">
        <v>0</v>
      </c>
      <c r="K1700" s="7">
        <v>2001</v>
      </c>
      <c r="L1700" s="7">
        <v>0</v>
      </c>
      <c r="M1700" s="7">
        <v>2975</v>
      </c>
      <c r="N1700" s="7">
        <v>0</v>
      </c>
      <c r="O1700" s="7">
        <v>0</v>
      </c>
      <c r="P1700" s="7">
        <f>SUM(dane3[[#This Row],[RoomService]:[VRDeck]])</f>
        <v>4976</v>
      </c>
      <c r="Q1700" t="s">
        <v>886</v>
      </c>
      <c r="R1700" t="b">
        <v>0</v>
      </c>
    </row>
    <row r="1701" spans="1:18" x14ac:dyDescent="0.3">
      <c r="A1701" t="s">
        <v>4634</v>
      </c>
      <c r="B1701">
        <f>MID(dane3[[#This Row],[PassengerId]],1,4)+0</f>
        <v>1805</v>
      </c>
      <c r="C1701" t="s">
        <v>19</v>
      </c>
      <c r="D1701" t="b">
        <v>1</v>
      </c>
      <c r="E1701" t="s">
        <v>4635</v>
      </c>
      <c r="F1701" t="str">
        <f>MID($E1701,1,1)</f>
        <v>G</v>
      </c>
      <c r="G1701" t="str">
        <f>IFERROR(MID($E1701,SEARCH("/",$E1701,SEARCH("/",$E1701)+1)+1,1),"")</f>
        <v>S</v>
      </c>
      <c r="H1701" t="s">
        <v>16</v>
      </c>
      <c r="I1701">
        <v>24</v>
      </c>
      <c r="J1701" t="b">
        <v>0</v>
      </c>
      <c r="K1701" s="7">
        <v>0</v>
      </c>
      <c r="L1701" s="7">
        <v>0</v>
      </c>
      <c r="M1701" s="7">
        <v>0</v>
      </c>
      <c r="N1701" s="7">
        <v>0</v>
      </c>
      <c r="O1701" s="7">
        <v>0</v>
      </c>
      <c r="P1701" s="7">
        <f>SUM(dane3[[#This Row],[RoomService]:[VRDeck]])</f>
        <v>0</v>
      </c>
      <c r="Q1701" t="s">
        <v>4636</v>
      </c>
      <c r="R1701" t="b">
        <v>1</v>
      </c>
    </row>
    <row r="1702" spans="1:18" x14ac:dyDescent="0.3">
      <c r="A1702" t="s">
        <v>915</v>
      </c>
      <c r="B1702">
        <f>MID(dane3[[#This Row],[PassengerId]],1,4)+0</f>
        <v>368</v>
      </c>
      <c r="C1702" t="s">
        <v>53</v>
      </c>
      <c r="D1702" t="b">
        <v>1</v>
      </c>
      <c r="E1702" t="s">
        <v>913</v>
      </c>
      <c r="F1702" t="str">
        <f>MID($E1702,1,1)</f>
        <v>F</v>
      </c>
      <c r="G1702" t="str">
        <f>IFERROR(MID($E1702,SEARCH("/",$E1702,SEARCH("/",$E1702)+1)+1,1),"")</f>
        <v>P</v>
      </c>
      <c r="H1702" t="s">
        <v>16</v>
      </c>
      <c r="I1702">
        <v>61</v>
      </c>
      <c r="J1702" t="b">
        <v>0</v>
      </c>
      <c r="K1702" s="7">
        <v>0</v>
      </c>
      <c r="L1702" s="7">
        <v>0</v>
      </c>
      <c r="M1702" s="7">
        <v>0</v>
      </c>
      <c r="N1702" s="7">
        <v>0</v>
      </c>
      <c r="O1702" s="7">
        <v>0</v>
      </c>
      <c r="P1702" s="7">
        <f>SUM(dane3[[#This Row],[RoomService]:[VRDeck]])</f>
        <v>0</v>
      </c>
      <c r="Q1702" t="s">
        <v>916</v>
      </c>
      <c r="R1702" t="b">
        <v>1</v>
      </c>
    </row>
    <row r="1703" spans="1:18" x14ac:dyDescent="0.3">
      <c r="A1703" t="s">
        <v>4640</v>
      </c>
      <c r="B1703">
        <f>MID(dane3[[#This Row],[PassengerId]],1,4)+0</f>
        <v>1807</v>
      </c>
      <c r="C1703" t="s">
        <v>14</v>
      </c>
      <c r="D1703" t="b">
        <v>0</v>
      </c>
      <c r="E1703" t="s">
        <v>4641</v>
      </c>
      <c r="F1703" t="str">
        <f>MID($E1703,1,1)</f>
        <v>B</v>
      </c>
      <c r="G1703" t="str">
        <f>IFERROR(MID($E1703,SEARCH("/",$E1703,SEARCH("/",$E1703)+1)+1,1),"")</f>
        <v>P</v>
      </c>
      <c r="H1703" t="s">
        <v>46</v>
      </c>
      <c r="I1703">
        <v>30</v>
      </c>
      <c r="J1703" t="b">
        <v>0</v>
      </c>
      <c r="K1703" s="7">
        <v>0</v>
      </c>
      <c r="L1703" s="7">
        <v>3722</v>
      </c>
      <c r="M1703" s="7">
        <v>4</v>
      </c>
      <c r="N1703" s="7">
        <v>140</v>
      </c>
      <c r="O1703" s="7">
        <v>4045</v>
      </c>
      <c r="P1703" s="7">
        <f>SUM(dane3[[#This Row],[RoomService]:[VRDeck]])</f>
        <v>7911</v>
      </c>
      <c r="Q1703" t="s">
        <v>4642</v>
      </c>
      <c r="R1703" t="b">
        <v>0</v>
      </c>
    </row>
    <row r="1704" spans="1:18" x14ac:dyDescent="0.3">
      <c r="A1704" t="s">
        <v>4643</v>
      </c>
      <c r="B1704">
        <f>MID(dane3[[#This Row],[PassengerId]],1,4)+0</f>
        <v>1808</v>
      </c>
      <c r="C1704" t="s">
        <v>19</v>
      </c>
      <c r="D1704" t="b">
        <v>0</v>
      </c>
      <c r="E1704" t="s">
        <v>4644</v>
      </c>
      <c r="F1704" t="str">
        <f>MID($E1704,1,1)</f>
        <v>F</v>
      </c>
      <c r="G1704" t="str">
        <f>IFERROR(MID($E1704,SEARCH("/",$E1704,SEARCH("/",$E1704)+1)+1,1),"")</f>
        <v>S</v>
      </c>
      <c r="H1704" t="s">
        <v>16</v>
      </c>
      <c r="I1704">
        <v>33</v>
      </c>
      <c r="J1704" t="b">
        <v>0</v>
      </c>
      <c r="K1704" s="7">
        <v>0</v>
      </c>
      <c r="L1704" s="7">
        <v>763</v>
      </c>
      <c r="M1704" s="7">
        <v>8</v>
      </c>
      <c r="N1704" s="7">
        <v>2</v>
      </c>
      <c r="O1704" s="7">
        <v>30</v>
      </c>
      <c r="P1704" s="7">
        <f>SUM(dane3[[#This Row],[RoomService]:[VRDeck]])</f>
        <v>803</v>
      </c>
      <c r="Q1704" t="s">
        <v>4645</v>
      </c>
      <c r="R1704" t="b">
        <v>0</v>
      </c>
    </row>
    <row r="1705" spans="1:18" x14ac:dyDescent="0.3">
      <c r="A1705" t="s">
        <v>923</v>
      </c>
      <c r="B1705">
        <f>MID(dane3[[#This Row],[PassengerId]],1,4)+0</f>
        <v>371</v>
      </c>
      <c r="C1705" t="s">
        <v>53</v>
      </c>
      <c r="D1705" t="b">
        <v>1</v>
      </c>
      <c r="E1705" t="s">
        <v>924</v>
      </c>
      <c r="F1705" t="str">
        <f>MID($E1705,1,1)</f>
        <v>F</v>
      </c>
      <c r="G1705" t="str">
        <f>IFERROR(MID($E1705,SEARCH("/",$E1705,SEARCH("/",$E1705)+1)+1,1),"")</f>
        <v>P</v>
      </c>
      <c r="H1705" t="s">
        <v>16</v>
      </c>
      <c r="I1705">
        <v>24</v>
      </c>
      <c r="J1705" t="b">
        <v>0</v>
      </c>
      <c r="K1705" s="7">
        <v>0</v>
      </c>
      <c r="L1705" s="7">
        <v>0</v>
      </c>
      <c r="M1705" s="7">
        <v>0</v>
      </c>
      <c r="N1705" s="7">
        <v>0</v>
      </c>
      <c r="O1705" s="7">
        <v>0</v>
      </c>
      <c r="P1705" s="7">
        <f>SUM(dane3[[#This Row],[RoomService]:[VRDeck]])</f>
        <v>0</v>
      </c>
      <c r="Q1705" t="s">
        <v>925</v>
      </c>
      <c r="R1705" t="b">
        <v>1</v>
      </c>
    </row>
    <row r="1706" spans="1:18" x14ac:dyDescent="0.3">
      <c r="A1706" t="s">
        <v>4649</v>
      </c>
      <c r="B1706">
        <f>MID(dane3[[#This Row],[PassengerId]],1,4)+0</f>
        <v>1811</v>
      </c>
      <c r="C1706" t="s">
        <v>19</v>
      </c>
      <c r="D1706" t="b">
        <v>1</v>
      </c>
      <c r="E1706" t="s">
        <v>4650</v>
      </c>
      <c r="F1706" t="str">
        <f>MID($E1706,1,1)</f>
        <v>G</v>
      </c>
      <c r="G1706" t="str">
        <f>IFERROR(MID($E1706,SEARCH("/",$E1706,SEARCH("/",$E1706)+1)+1,1),"")</f>
        <v>S</v>
      </c>
      <c r="H1706" t="s">
        <v>32</v>
      </c>
      <c r="I1706">
        <v>25</v>
      </c>
      <c r="J1706" t="b">
        <v>0</v>
      </c>
      <c r="K1706" s="7">
        <v>0</v>
      </c>
      <c r="L1706" s="7">
        <v>0</v>
      </c>
      <c r="M1706" s="7">
        <v>0</v>
      </c>
      <c r="N1706" s="7">
        <v>0</v>
      </c>
      <c r="O1706" s="7">
        <v>0</v>
      </c>
      <c r="P1706" s="7">
        <f>SUM(dane3[[#This Row],[RoomService]:[VRDeck]])</f>
        <v>0</v>
      </c>
      <c r="Q1706" t="s">
        <v>4651</v>
      </c>
      <c r="R1706" t="b">
        <v>1</v>
      </c>
    </row>
    <row r="1707" spans="1:18" x14ac:dyDescent="0.3">
      <c r="A1707" t="s">
        <v>4652</v>
      </c>
      <c r="B1707">
        <f>MID(dane3[[#This Row],[PassengerId]],1,4)+0</f>
        <v>1811</v>
      </c>
      <c r="C1707" t="s">
        <v>19</v>
      </c>
      <c r="D1707" t="b">
        <v>0</v>
      </c>
      <c r="E1707" t="s">
        <v>4653</v>
      </c>
      <c r="F1707" t="str">
        <f>MID($E1707,1,1)</f>
        <v>F</v>
      </c>
      <c r="G1707" t="str">
        <f>IFERROR(MID($E1707,SEARCH("/",$E1707,SEARCH("/",$E1707)+1)+1,1),"")</f>
        <v>S</v>
      </c>
      <c r="H1707" t="s">
        <v>16</v>
      </c>
      <c r="I1707">
        <v>29</v>
      </c>
      <c r="J1707" t="b">
        <v>0</v>
      </c>
      <c r="K1707" s="7">
        <v>928</v>
      </c>
      <c r="L1707" s="7">
        <v>20</v>
      </c>
      <c r="M1707" s="7">
        <v>0</v>
      </c>
      <c r="N1707" s="7">
        <v>0</v>
      </c>
      <c r="O1707" s="7">
        <v>0</v>
      </c>
      <c r="P1707" s="7">
        <f>SUM(dane3[[#This Row],[RoomService]:[VRDeck]])</f>
        <v>948</v>
      </c>
      <c r="Q1707" t="s">
        <v>4654</v>
      </c>
      <c r="R1707" t="b">
        <v>0</v>
      </c>
    </row>
    <row r="1708" spans="1:18" x14ac:dyDescent="0.3">
      <c r="A1708" t="s">
        <v>1757</v>
      </c>
      <c r="B1708">
        <f>MID(dane3[[#This Row],[PassengerId]],1,4)+0</f>
        <v>665</v>
      </c>
      <c r="C1708" t="s">
        <v>53</v>
      </c>
      <c r="D1708" t="b">
        <v>0</v>
      </c>
      <c r="E1708" t="s">
        <v>1758</v>
      </c>
      <c r="F1708" t="str">
        <f>MID($E1708,1,1)</f>
        <v>F</v>
      </c>
      <c r="G1708" t="str">
        <f>IFERROR(MID($E1708,SEARCH("/",$E1708,SEARCH("/",$E1708)+1)+1,1),"")</f>
        <v>P</v>
      </c>
      <c r="H1708" t="s">
        <v>16</v>
      </c>
      <c r="I1708">
        <v>28</v>
      </c>
      <c r="J1708" t="b">
        <v>0</v>
      </c>
      <c r="K1708" s="7">
        <v>0</v>
      </c>
      <c r="L1708" s="7">
        <v>0</v>
      </c>
      <c r="M1708" s="7">
        <v>7104</v>
      </c>
      <c r="N1708" s="7">
        <v>0</v>
      </c>
      <c r="O1708" s="7">
        <v>0</v>
      </c>
      <c r="P1708" s="7">
        <f>SUM(dane3[[#This Row],[RoomService]:[VRDeck]])</f>
        <v>7104</v>
      </c>
      <c r="Q1708" t="s">
        <v>1759</v>
      </c>
      <c r="R1708" t="b">
        <v>1</v>
      </c>
    </row>
    <row r="1709" spans="1:18" x14ac:dyDescent="0.3">
      <c r="A1709" t="s">
        <v>4658</v>
      </c>
      <c r="B1709">
        <f>MID(dane3[[#This Row],[PassengerId]],1,4)+0</f>
        <v>1813</v>
      </c>
      <c r="C1709" t="s">
        <v>19</v>
      </c>
      <c r="D1709" t="b">
        <v>0</v>
      </c>
      <c r="E1709" t="s">
        <v>4659</v>
      </c>
      <c r="F1709" t="str">
        <f>MID($E1709,1,1)</f>
        <v>F</v>
      </c>
      <c r="G1709" t="str">
        <f>IFERROR(MID($E1709,SEARCH("/",$E1709,SEARCH("/",$E1709)+1)+1,1),"")</f>
        <v>P</v>
      </c>
      <c r="H1709" t="s">
        <v>46</v>
      </c>
      <c r="I1709">
        <v>18</v>
      </c>
      <c r="J1709" t="b">
        <v>0</v>
      </c>
      <c r="K1709" s="7">
        <v>0</v>
      </c>
      <c r="L1709" s="7">
        <v>0</v>
      </c>
      <c r="M1709" s="7">
        <v>454</v>
      </c>
      <c r="N1709" s="7">
        <v>0</v>
      </c>
      <c r="O1709" s="7">
        <v>263</v>
      </c>
      <c r="P1709" s="7">
        <f>SUM(dane3[[#This Row],[RoomService]:[VRDeck]])</f>
        <v>717</v>
      </c>
      <c r="Q1709" t="s">
        <v>4660</v>
      </c>
      <c r="R1709" t="b">
        <v>0</v>
      </c>
    </row>
    <row r="1710" spans="1:18" x14ac:dyDescent="0.3">
      <c r="A1710" t="s">
        <v>4661</v>
      </c>
      <c r="B1710">
        <f>MID(dane3[[#This Row],[PassengerId]],1,4)+0</f>
        <v>1816</v>
      </c>
      <c r="C1710" t="s">
        <v>14</v>
      </c>
      <c r="D1710" t="b">
        <v>0</v>
      </c>
      <c r="E1710" t="s">
        <v>4662</v>
      </c>
      <c r="F1710" t="str">
        <f>MID($E1710,1,1)</f>
        <v>C</v>
      </c>
      <c r="G1710" t="str">
        <f>IFERROR(MID($E1710,SEARCH("/",$E1710,SEARCH("/",$E1710)+1)+1,1),"")</f>
        <v>S</v>
      </c>
      <c r="H1710" t="s">
        <v>16</v>
      </c>
      <c r="I1710">
        <v>60</v>
      </c>
      <c r="J1710" t="b">
        <v>1</v>
      </c>
      <c r="K1710" s="7">
        <v>1891</v>
      </c>
      <c r="L1710" s="7">
        <v>640</v>
      </c>
      <c r="M1710" s="7">
        <v>0</v>
      </c>
      <c r="N1710" s="7">
        <v>360</v>
      </c>
      <c r="O1710" s="7">
        <v>52</v>
      </c>
      <c r="P1710" s="7">
        <f>SUM(dane3[[#This Row],[RoomService]:[VRDeck]])</f>
        <v>2943</v>
      </c>
      <c r="Q1710" t="s">
        <v>4663</v>
      </c>
      <c r="R1710" t="b">
        <v>1</v>
      </c>
    </row>
    <row r="1711" spans="1:18" x14ac:dyDescent="0.3">
      <c r="A1711" t="s">
        <v>4664</v>
      </c>
      <c r="B1711">
        <f>MID(dane3[[#This Row],[PassengerId]],1,4)+0</f>
        <v>1816</v>
      </c>
      <c r="C1711" t="s">
        <v>14</v>
      </c>
      <c r="D1711" t="b">
        <v>0</v>
      </c>
      <c r="E1711" t="s">
        <v>4662</v>
      </c>
      <c r="F1711" t="str">
        <f>MID($E1711,1,1)</f>
        <v>C</v>
      </c>
      <c r="G1711" t="str">
        <f>IFERROR(MID($E1711,SEARCH("/",$E1711,SEARCH("/",$E1711)+1)+1,1),"")</f>
        <v>S</v>
      </c>
      <c r="H1711" t="s">
        <v>16</v>
      </c>
      <c r="I1711">
        <v>41</v>
      </c>
      <c r="J1711" t="b">
        <v>0</v>
      </c>
      <c r="K1711" s="7">
        <v>0</v>
      </c>
      <c r="L1711" s="7">
        <v>2334</v>
      </c>
      <c r="M1711" s="7">
        <v>1</v>
      </c>
      <c r="N1711" s="7">
        <v>6</v>
      </c>
      <c r="O1711" s="7">
        <v>23</v>
      </c>
      <c r="P1711" s="7">
        <f>SUM(dane3[[#This Row],[RoomService]:[VRDeck]])</f>
        <v>2364</v>
      </c>
      <c r="Q1711" t="s">
        <v>4665</v>
      </c>
      <c r="R1711" t="b">
        <v>1</v>
      </c>
    </row>
    <row r="1712" spans="1:18" x14ac:dyDescent="0.3">
      <c r="A1712" t="s">
        <v>4666</v>
      </c>
      <c r="B1712">
        <f>MID(dane3[[#This Row],[PassengerId]],1,4)+0</f>
        <v>1817</v>
      </c>
      <c r="C1712" t="s">
        <v>19</v>
      </c>
      <c r="D1712" t="b">
        <v>0</v>
      </c>
      <c r="E1712" t="s">
        <v>4667</v>
      </c>
      <c r="F1712" t="str">
        <f>MID($E1712,1,1)</f>
        <v>F</v>
      </c>
      <c r="G1712" t="str">
        <f>IFERROR(MID($E1712,SEARCH("/",$E1712,SEARCH("/",$E1712)+1)+1,1),"")</f>
        <v>S</v>
      </c>
      <c r="H1712" t="s">
        <v>32</v>
      </c>
      <c r="I1712">
        <v>16</v>
      </c>
      <c r="J1712" t="b">
        <v>0</v>
      </c>
      <c r="K1712" s="7">
        <v>112</v>
      </c>
      <c r="L1712" s="7">
        <v>0</v>
      </c>
      <c r="M1712" s="7">
        <v>38</v>
      </c>
      <c r="N1712" s="7">
        <v>77</v>
      </c>
      <c r="O1712" s="7">
        <v>443</v>
      </c>
      <c r="P1712" s="7">
        <f>SUM(dane3[[#This Row],[RoomService]:[VRDeck]])</f>
        <v>670</v>
      </c>
      <c r="Q1712" t="s">
        <v>4668</v>
      </c>
      <c r="R1712" t="b">
        <v>0</v>
      </c>
    </row>
    <row r="1713" spans="1:18" x14ac:dyDescent="0.3">
      <c r="A1713" t="s">
        <v>4669</v>
      </c>
      <c r="B1713">
        <f>MID(dane3[[#This Row],[PassengerId]],1,4)+0</f>
        <v>1818</v>
      </c>
      <c r="C1713" t="s">
        <v>19</v>
      </c>
      <c r="D1713" t="b">
        <v>1</v>
      </c>
      <c r="E1713" t="s">
        <v>4670</v>
      </c>
      <c r="F1713" t="str">
        <f>MID($E1713,1,1)</f>
        <v>G</v>
      </c>
      <c r="G1713" t="str">
        <f>IFERROR(MID($E1713,SEARCH("/",$E1713,SEARCH("/",$E1713)+1)+1,1),"")</f>
        <v>P</v>
      </c>
      <c r="H1713" t="s">
        <v>16</v>
      </c>
      <c r="I1713">
        <v>17</v>
      </c>
      <c r="J1713" t="b">
        <v>0</v>
      </c>
      <c r="K1713" s="7">
        <v>0</v>
      </c>
      <c r="L1713" s="7">
        <v>0</v>
      </c>
      <c r="M1713" s="7">
        <v>0</v>
      </c>
      <c r="N1713" s="7">
        <v>0</v>
      </c>
      <c r="O1713" s="7">
        <v>0</v>
      </c>
      <c r="P1713" s="7">
        <f>SUM(dane3[[#This Row],[RoomService]:[VRDeck]])</f>
        <v>0</v>
      </c>
      <c r="Q1713" t="s">
        <v>4671</v>
      </c>
      <c r="R1713" t="b">
        <v>1</v>
      </c>
    </row>
    <row r="1714" spans="1:18" x14ac:dyDescent="0.3">
      <c r="A1714" t="s">
        <v>4672</v>
      </c>
      <c r="B1714">
        <f>MID(dane3[[#This Row],[PassengerId]],1,4)+0</f>
        <v>1821</v>
      </c>
      <c r="C1714" t="s">
        <v>19</v>
      </c>
      <c r="D1714" t="b">
        <v>0</v>
      </c>
      <c r="E1714" t="s">
        <v>4673</v>
      </c>
      <c r="F1714" t="str">
        <f>MID($E1714,1,1)</f>
        <v>G</v>
      </c>
      <c r="G1714" t="str">
        <f>IFERROR(MID($E1714,SEARCH("/",$E1714,SEARCH("/",$E1714)+1)+1,1),"")</f>
        <v>P</v>
      </c>
      <c r="H1714" t="s">
        <v>16</v>
      </c>
      <c r="I1714">
        <v>26</v>
      </c>
      <c r="J1714" t="b">
        <v>0</v>
      </c>
      <c r="K1714" s="7">
        <v>0</v>
      </c>
      <c r="L1714" s="7">
        <v>4</v>
      </c>
      <c r="M1714" s="7">
        <v>361</v>
      </c>
      <c r="N1714" s="7">
        <v>0</v>
      </c>
      <c r="O1714" s="7">
        <v>19</v>
      </c>
      <c r="P1714" s="7">
        <f>SUM(dane3[[#This Row],[RoomService]:[VRDeck]])</f>
        <v>384</v>
      </c>
      <c r="Q1714" t="s">
        <v>4674</v>
      </c>
      <c r="R1714" t="b">
        <v>0</v>
      </c>
    </row>
    <row r="1715" spans="1:18" x14ac:dyDescent="0.3">
      <c r="A1715" t="s">
        <v>4675</v>
      </c>
      <c r="B1715">
        <f>MID(dane3[[#This Row],[PassengerId]],1,4)+0</f>
        <v>1822</v>
      </c>
      <c r="C1715" t="s">
        <v>19</v>
      </c>
      <c r="D1715" t="b">
        <v>0</v>
      </c>
      <c r="E1715" t="s">
        <v>4676</v>
      </c>
      <c r="F1715" t="str">
        <f>MID($E1715,1,1)</f>
        <v>G</v>
      </c>
      <c r="G1715" t="str">
        <f>IFERROR(MID($E1715,SEARCH("/",$E1715,SEARCH("/",$E1715)+1)+1,1),"")</f>
        <v>P</v>
      </c>
      <c r="H1715" t="s">
        <v>16</v>
      </c>
      <c r="I1715">
        <v>31</v>
      </c>
      <c r="J1715" t="b">
        <v>0</v>
      </c>
      <c r="K1715" s="7">
        <v>2</v>
      </c>
      <c r="L1715" s="7">
        <v>811</v>
      </c>
      <c r="M1715" s="7">
        <v>0</v>
      </c>
      <c r="N1715" s="7">
        <v>0</v>
      </c>
      <c r="O1715" s="7">
        <v>0</v>
      </c>
      <c r="P1715" s="7">
        <f>SUM(dane3[[#This Row],[RoomService]:[VRDeck]])</f>
        <v>813</v>
      </c>
      <c r="Q1715" t="s">
        <v>4677</v>
      </c>
      <c r="R1715" t="b">
        <v>1</v>
      </c>
    </row>
    <row r="1716" spans="1:18" x14ac:dyDescent="0.3">
      <c r="A1716" t="s">
        <v>4678</v>
      </c>
      <c r="B1716">
        <f>MID(dane3[[#This Row],[PassengerId]],1,4)+0</f>
        <v>1823</v>
      </c>
      <c r="C1716" t="s">
        <v>39</v>
      </c>
      <c r="D1716" t="b">
        <v>0</v>
      </c>
      <c r="E1716" t="s">
        <v>39</v>
      </c>
      <c r="F1716" t="str">
        <f>MID($E1716,1,1)</f>
        <v/>
      </c>
      <c r="G1716" t="str">
        <f>IFERROR(MID($E1716,SEARCH("/",$E1716,SEARCH("/",$E1716)+1)+1,1),"")</f>
        <v/>
      </c>
      <c r="H1716" t="s">
        <v>16</v>
      </c>
      <c r="I1716">
        <v>67</v>
      </c>
      <c r="J1716" t="b">
        <v>0</v>
      </c>
      <c r="K1716" s="7">
        <v>143</v>
      </c>
      <c r="L1716" s="7">
        <v>68</v>
      </c>
      <c r="M1716" s="7">
        <v>496</v>
      </c>
      <c r="N1716" s="7">
        <v>182</v>
      </c>
      <c r="O1716" s="7">
        <v>9</v>
      </c>
      <c r="P1716" s="7">
        <f>SUM(dane3[[#This Row],[RoomService]:[VRDeck]])</f>
        <v>898</v>
      </c>
      <c r="Q1716" t="s">
        <v>4679</v>
      </c>
      <c r="R1716" t="b">
        <v>1</v>
      </c>
    </row>
    <row r="1717" spans="1:18" x14ac:dyDescent="0.3">
      <c r="A1717" t="s">
        <v>4680</v>
      </c>
      <c r="B1717">
        <f>MID(dane3[[#This Row],[PassengerId]],1,4)+0</f>
        <v>1826</v>
      </c>
      <c r="C1717" t="s">
        <v>19</v>
      </c>
      <c r="D1717" t="b">
        <v>0</v>
      </c>
      <c r="E1717" t="s">
        <v>4681</v>
      </c>
      <c r="F1717" t="str">
        <f>MID($E1717,1,1)</f>
        <v>F</v>
      </c>
      <c r="G1717" t="str">
        <f>IFERROR(MID($E1717,SEARCH("/",$E1717,SEARCH("/",$E1717)+1)+1,1),"")</f>
        <v>S</v>
      </c>
      <c r="H1717" t="s">
        <v>46</v>
      </c>
      <c r="I1717">
        <v>16</v>
      </c>
      <c r="J1717" t="b">
        <v>0</v>
      </c>
      <c r="K1717" s="7">
        <v>0</v>
      </c>
      <c r="L1717" s="7">
        <v>231</v>
      </c>
      <c r="M1717" s="7">
        <v>569</v>
      </c>
      <c r="N1717" s="7">
        <v>2</v>
      </c>
      <c r="O1717" s="7">
        <v>0</v>
      </c>
      <c r="P1717" s="7">
        <f>SUM(dane3[[#This Row],[RoomService]:[VRDeck]])</f>
        <v>802</v>
      </c>
      <c r="Q1717" t="s">
        <v>4682</v>
      </c>
      <c r="R1717" t="b">
        <v>0</v>
      </c>
    </row>
    <row r="1718" spans="1:18" x14ac:dyDescent="0.3">
      <c r="A1718" t="s">
        <v>4683</v>
      </c>
      <c r="B1718">
        <f>MID(dane3[[#This Row],[PassengerId]],1,4)+0</f>
        <v>1827</v>
      </c>
      <c r="C1718" t="s">
        <v>19</v>
      </c>
      <c r="D1718" t="b">
        <v>0</v>
      </c>
      <c r="E1718" t="s">
        <v>4684</v>
      </c>
      <c r="F1718" t="str">
        <f>MID($E1718,1,1)</f>
        <v>F</v>
      </c>
      <c r="G1718" t="str">
        <f>IFERROR(MID($E1718,SEARCH("/",$E1718,SEARCH("/",$E1718)+1)+1,1),"")</f>
        <v>S</v>
      </c>
      <c r="H1718" t="s">
        <v>46</v>
      </c>
      <c r="I1718">
        <v>24</v>
      </c>
      <c r="J1718" t="b">
        <v>0</v>
      </c>
      <c r="K1718" s="7">
        <v>0</v>
      </c>
      <c r="L1718" s="7">
        <v>94</v>
      </c>
      <c r="M1718" s="7">
        <v>1</v>
      </c>
      <c r="N1718" s="7">
        <v>56</v>
      </c>
      <c r="O1718" s="7">
        <v>427</v>
      </c>
      <c r="P1718" s="7">
        <f>SUM(dane3[[#This Row],[RoomService]:[VRDeck]])</f>
        <v>578</v>
      </c>
      <c r="Q1718" t="s">
        <v>4685</v>
      </c>
      <c r="R1718" t="b">
        <v>0</v>
      </c>
    </row>
    <row r="1719" spans="1:18" x14ac:dyDescent="0.3">
      <c r="A1719" t="s">
        <v>11275</v>
      </c>
      <c r="B1719">
        <f>MID(dane3[[#This Row],[PassengerId]],1,4)+0</f>
        <v>4403</v>
      </c>
      <c r="C1719" t="s">
        <v>19</v>
      </c>
      <c r="D1719" t="b">
        <v>0</v>
      </c>
      <c r="E1719" t="s">
        <v>11276</v>
      </c>
      <c r="F1719" t="str">
        <f>MID($E1719,1,1)</f>
        <v>G</v>
      </c>
      <c r="G1719" t="str">
        <f>IFERROR(MID($E1719,SEARCH("/",$E1719,SEARCH("/",$E1719)+1)+1,1),"")</f>
        <v>S</v>
      </c>
      <c r="H1719" t="s">
        <v>32</v>
      </c>
      <c r="I1719">
        <v>41</v>
      </c>
      <c r="J1719" t="b">
        <v>0</v>
      </c>
      <c r="K1719" s="7">
        <v>7</v>
      </c>
      <c r="L1719" s="7">
        <v>0</v>
      </c>
      <c r="M1719" s="7">
        <v>297</v>
      </c>
      <c r="N1719" s="7">
        <v>108</v>
      </c>
      <c r="O1719" s="7">
        <v>361</v>
      </c>
      <c r="P1719" s="7">
        <f>SUM(dane3[[#This Row],[RoomService]:[VRDeck]])</f>
        <v>773</v>
      </c>
      <c r="Q1719" t="s">
        <v>11277</v>
      </c>
      <c r="R1719" t="b">
        <v>0</v>
      </c>
    </row>
    <row r="1720" spans="1:18" x14ac:dyDescent="0.3">
      <c r="A1720" t="s">
        <v>4689</v>
      </c>
      <c r="B1720">
        <f>MID(dane3[[#This Row],[PassengerId]],1,4)+0</f>
        <v>1829</v>
      </c>
      <c r="C1720" t="s">
        <v>14</v>
      </c>
      <c r="D1720" t="b">
        <v>0</v>
      </c>
      <c r="E1720" t="s">
        <v>4690</v>
      </c>
      <c r="F1720" t="str">
        <f>MID($E1720,1,1)</f>
        <v>D</v>
      </c>
      <c r="G1720" t="str">
        <f>IFERROR(MID($E1720,SEARCH("/",$E1720,SEARCH("/",$E1720)+1)+1,1),"")</f>
        <v>P</v>
      </c>
      <c r="H1720" t="s">
        <v>46</v>
      </c>
      <c r="I1720">
        <v>48</v>
      </c>
      <c r="J1720" t="b">
        <v>0</v>
      </c>
      <c r="K1720" s="7">
        <v>0</v>
      </c>
      <c r="L1720" s="7">
        <v>3578</v>
      </c>
      <c r="M1720" s="7">
        <v>80</v>
      </c>
      <c r="N1720" s="7">
        <v>123</v>
      </c>
      <c r="O1720" s="7">
        <v>0</v>
      </c>
      <c r="P1720" s="7">
        <f>SUM(dane3[[#This Row],[RoomService]:[VRDeck]])</f>
        <v>3781</v>
      </c>
      <c r="Q1720" t="s">
        <v>23799</v>
      </c>
      <c r="R1720" t="b">
        <v>1</v>
      </c>
    </row>
    <row r="1721" spans="1:18" x14ac:dyDescent="0.3">
      <c r="A1721" t="s">
        <v>4691</v>
      </c>
      <c r="B1721">
        <f>MID(dane3[[#This Row],[PassengerId]],1,4)+0</f>
        <v>1829</v>
      </c>
      <c r="C1721" t="s">
        <v>14</v>
      </c>
      <c r="D1721" t="b">
        <v>0</v>
      </c>
      <c r="E1721" t="s">
        <v>4690</v>
      </c>
      <c r="F1721" t="str">
        <f>MID($E1721,1,1)</f>
        <v>D</v>
      </c>
      <c r="G1721" t="str">
        <f>IFERROR(MID($E1721,SEARCH("/",$E1721,SEARCH("/",$E1721)+1)+1,1),"")</f>
        <v>P</v>
      </c>
      <c r="H1721" t="s">
        <v>16</v>
      </c>
      <c r="I1721">
        <v>30</v>
      </c>
      <c r="J1721" t="b">
        <v>0</v>
      </c>
      <c r="K1721" s="7">
        <v>1</v>
      </c>
      <c r="L1721" s="7">
        <v>6398</v>
      </c>
      <c r="M1721" s="7">
        <v>0</v>
      </c>
      <c r="N1721" s="7">
        <v>2</v>
      </c>
      <c r="O1721" s="7">
        <v>295</v>
      </c>
      <c r="P1721" s="7">
        <f>SUM(dane3[[#This Row],[RoomService]:[VRDeck]])</f>
        <v>6696</v>
      </c>
      <c r="Q1721" t="s">
        <v>4692</v>
      </c>
      <c r="R1721" t="b">
        <v>1</v>
      </c>
    </row>
    <row r="1722" spans="1:18" x14ac:dyDescent="0.3">
      <c r="A1722" t="s">
        <v>4693</v>
      </c>
      <c r="B1722">
        <f>MID(dane3[[#This Row],[PassengerId]],1,4)+0</f>
        <v>1829</v>
      </c>
      <c r="C1722" t="s">
        <v>14</v>
      </c>
      <c r="D1722" t="b">
        <v>0</v>
      </c>
      <c r="E1722" t="s">
        <v>4690</v>
      </c>
      <c r="F1722" t="str">
        <f>MID($E1722,1,1)</f>
        <v>D</v>
      </c>
      <c r="G1722" t="str">
        <f>IFERROR(MID($E1722,SEARCH("/",$E1722,SEARCH("/",$E1722)+1)+1,1),"")</f>
        <v>P</v>
      </c>
      <c r="H1722" t="s">
        <v>16</v>
      </c>
      <c r="I1722">
        <v>22</v>
      </c>
      <c r="J1722" t="b">
        <v>0</v>
      </c>
      <c r="K1722" s="7">
        <v>0</v>
      </c>
      <c r="L1722" s="7">
        <v>8882</v>
      </c>
      <c r="M1722" s="7">
        <v>21</v>
      </c>
      <c r="N1722" s="7">
        <v>2204</v>
      </c>
      <c r="O1722" s="7">
        <v>19</v>
      </c>
      <c r="P1722" s="7">
        <f>SUM(dane3[[#This Row],[RoomService]:[VRDeck]])</f>
        <v>11126</v>
      </c>
      <c r="Q1722" t="s">
        <v>4694</v>
      </c>
      <c r="R1722" t="b">
        <v>1</v>
      </c>
    </row>
    <row r="1723" spans="1:18" x14ac:dyDescent="0.3">
      <c r="A1723" t="s">
        <v>4695</v>
      </c>
      <c r="B1723">
        <f>MID(dane3[[#This Row],[PassengerId]],1,4)+0</f>
        <v>1829</v>
      </c>
      <c r="C1723" t="s">
        <v>14</v>
      </c>
      <c r="D1723" t="b">
        <v>0</v>
      </c>
      <c r="E1723" t="s">
        <v>4690</v>
      </c>
      <c r="F1723" t="str">
        <f>MID($E1723,1,1)</f>
        <v>D</v>
      </c>
      <c r="G1723" t="str">
        <f>IFERROR(MID($E1723,SEARCH("/",$E1723,SEARCH("/",$E1723)+1)+1,1),"")</f>
        <v>P</v>
      </c>
      <c r="H1723" t="s">
        <v>16</v>
      </c>
      <c r="I1723">
        <v>28</v>
      </c>
      <c r="J1723" t="b">
        <v>1</v>
      </c>
      <c r="K1723" s="7">
        <v>0</v>
      </c>
      <c r="L1723" s="7">
        <v>4424</v>
      </c>
      <c r="M1723" s="7">
        <v>3</v>
      </c>
      <c r="N1723" s="7">
        <v>207</v>
      </c>
      <c r="O1723" s="7">
        <v>1572</v>
      </c>
      <c r="P1723" s="7">
        <f>SUM(dane3[[#This Row],[RoomService]:[VRDeck]])</f>
        <v>6206</v>
      </c>
      <c r="Q1723" t="s">
        <v>4696</v>
      </c>
      <c r="R1723" t="b">
        <v>1</v>
      </c>
    </row>
    <row r="1724" spans="1:18" x14ac:dyDescent="0.3">
      <c r="A1724" t="s">
        <v>4697</v>
      </c>
      <c r="B1724">
        <f>MID(dane3[[#This Row],[PassengerId]],1,4)+0</f>
        <v>1829</v>
      </c>
      <c r="C1724" t="s">
        <v>14</v>
      </c>
      <c r="D1724" t="b">
        <v>1</v>
      </c>
      <c r="E1724" t="s">
        <v>4690</v>
      </c>
      <c r="F1724" t="str">
        <f>MID($E1724,1,1)</f>
        <v>D</v>
      </c>
      <c r="G1724" t="str">
        <f>IFERROR(MID($E1724,SEARCH("/",$E1724,SEARCH("/",$E1724)+1)+1,1),"")</f>
        <v>P</v>
      </c>
      <c r="H1724" t="s">
        <v>46</v>
      </c>
      <c r="I1724">
        <v>23</v>
      </c>
      <c r="J1724" t="b">
        <v>0</v>
      </c>
      <c r="K1724" s="7">
        <v>0</v>
      </c>
      <c r="L1724" s="7">
        <v>0</v>
      </c>
      <c r="M1724" s="7">
        <v>0</v>
      </c>
      <c r="N1724" s="7">
        <v>0</v>
      </c>
      <c r="O1724" s="7">
        <v>0</v>
      </c>
      <c r="P1724" s="7">
        <f>SUM(dane3[[#This Row],[RoomService]:[VRDeck]])</f>
        <v>0</v>
      </c>
      <c r="Q1724" t="s">
        <v>4698</v>
      </c>
      <c r="R1724" t="b">
        <v>1</v>
      </c>
    </row>
    <row r="1725" spans="1:18" x14ac:dyDescent="0.3">
      <c r="A1725" t="s">
        <v>4699</v>
      </c>
      <c r="B1725">
        <f>MID(dane3[[#This Row],[PassengerId]],1,4)+0</f>
        <v>1829</v>
      </c>
      <c r="C1725" t="s">
        <v>14</v>
      </c>
      <c r="D1725" t="b">
        <v>0</v>
      </c>
      <c r="E1725" t="s">
        <v>4690</v>
      </c>
      <c r="F1725" t="str">
        <f>MID($E1725,1,1)</f>
        <v>D</v>
      </c>
      <c r="G1725" t="str">
        <f>IFERROR(MID($E1725,SEARCH("/",$E1725,SEARCH("/",$E1725)+1)+1,1),"")</f>
        <v>P</v>
      </c>
      <c r="H1725" t="s">
        <v>16</v>
      </c>
      <c r="I1725">
        <v>29</v>
      </c>
      <c r="J1725" t="b">
        <v>0</v>
      </c>
      <c r="K1725" s="7">
        <v>0</v>
      </c>
      <c r="L1725" s="7">
        <v>699</v>
      </c>
      <c r="M1725" s="7">
        <v>0</v>
      </c>
      <c r="N1725" s="7">
        <v>0</v>
      </c>
      <c r="O1725" s="7">
        <v>1955</v>
      </c>
      <c r="P1725" s="7">
        <f>SUM(dane3[[#This Row],[RoomService]:[VRDeck]])</f>
        <v>2654</v>
      </c>
      <c r="Q1725" t="s">
        <v>4700</v>
      </c>
      <c r="R1725" t="b">
        <v>0</v>
      </c>
    </row>
    <row r="1726" spans="1:18" x14ac:dyDescent="0.3">
      <c r="A1726" t="s">
        <v>4701</v>
      </c>
      <c r="B1726">
        <f>MID(dane3[[#This Row],[PassengerId]],1,4)+0</f>
        <v>1831</v>
      </c>
      <c r="C1726" t="s">
        <v>19</v>
      </c>
      <c r="D1726" t="b">
        <v>1</v>
      </c>
      <c r="E1726" t="s">
        <v>4702</v>
      </c>
      <c r="F1726" t="str">
        <f>MID($E1726,1,1)</f>
        <v>G</v>
      </c>
      <c r="G1726" t="str">
        <f>IFERROR(MID($E1726,SEARCH("/",$E1726,SEARCH("/",$E1726)+1)+1,1),"")</f>
        <v>S</v>
      </c>
      <c r="H1726" t="s">
        <v>16</v>
      </c>
      <c r="I1726">
        <v>22</v>
      </c>
      <c r="J1726" t="b">
        <v>0</v>
      </c>
      <c r="K1726" s="7">
        <v>0</v>
      </c>
      <c r="L1726" s="7">
        <v>0</v>
      </c>
      <c r="M1726" s="7">
        <v>0</v>
      </c>
      <c r="N1726" s="7">
        <v>0</v>
      </c>
      <c r="O1726" s="7">
        <v>0</v>
      </c>
      <c r="P1726" s="7">
        <f>SUM(dane3[[#This Row],[RoomService]:[VRDeck]])</f>
        <v>0</v>
      </c>
      <c r="Q1726" t="s">
        <v>4703</v>
      </c>
      <c r="R1726" t="b">
        <v>0</v>
      </c>
    </row>
    <row r="1727" spans="1:18" x14ac:dyDescent="0.3">
      <c r="A1727" t="s">
        <v>4704</v>
      </c>
      <c r="B1727">
        <f>MID(dane3[[#This Row],[PassengerId]],1,4)+0</f>
        <v>1833</v>
      </c>
      <c r="C1727" t="s">
        <v>14</v>
      </c>
      <c r="D1727" t="b">
        <v>0</v>
      </c>
      <c r="E1727" t="s">
        <v>4705</v>
      </c>
      <c r="F1727" t="str">
        <f>MID($E1727,1,1)</f>
        <v>C</v>
      </c>
      <c r="G1727" t="str">
        <f>IFERROR(MID($E1727,SEARCH("/",$E1727,SEARCH("/",$E1727)+1)+1,1),"")</f>
        <v>P</v>
      </c>
      <c r="H1727" t="s">
        <v>46</v>
      </c>
      <c r="I1727">
        <v>48</v>
      </c>
      <c r="J1727" t="b">
        <v>0</v>
      </c>
      <c r="K1727" s="7">
        <v>140</v>
      </c>
      <c r="L1727" s="7">
        <v>127</v>
      </c>
      <c r="M1727" s="7">
        <v>0</v>
      </c>
      <c r="N1727" s="7">
        <v>4102</v>
      </c>
      <c r="O1727" s="7">
        <v>521</v>
      </c>
      <c r="P1727" s="7">
        <f>SUM(dane3[[#This Row],[RoomService]:[VRDeck]])</f>
        <v>4890</v>
      </c>
      <c r="Q1727" t="s">
        <v>4706</v>
      </c>
      <c r="R1727" t="b">
        <v>0</v>
      </c>
    </row>
    <row r="1728" spans="1:18" x14ac:dyDescent="0.3">
      <c r="A1728" t="s">
        <v>1004</v>
      </c>
      <c r="B1728">
        <f>MID(dane3[[#This Row],[PassengerId]],1,4)+0</f>
        <v>397</v>
      </c>
      <c r="C1728" t="s">
        <v>53</v>
      </c>
      <c r="D1728" t="b">
        <v>1</v>
      </c>
      <c r="E1728" t="s">
        <v>1005</v>
      </c>
      <c r="F1728" t="str">
        <f>MID($E1728,1,1)</f>
        <v>F</v>
      </c>
      <c r="G1728" t="str">
        <f>IFERROR(MID($E1728,SEARCH("/",$E1728,SEARCH("/",$E1728)+1)+1,1),"")</f>
        <v>S</v>
      </c>
      <c r="H1728" t="s">
        <v>16</v>
      </c>
      <c r="I1728">
        <v>45</v>
      </c>
      <c r="J1728" t="b">
        <v>0</v>
      </c>
      <c r="K1728" s="7">
        <v>0</v>
      </c>
      <c r="L1728" s="7">
        <v>0</v>
      </c>
      <c r="M1728" s="7">
        <v>0</v>
      </c>
      <c r="N1728" s="7">
        <v>0</v>
      </c>
      <c r="O1728" s="7">
        <v>0</v>
      </c>
      <c r="P1728" s="7">
        <f>SUM(dane3[[#This Row],[RoomService]:[VRDeck]])</f>
        <v>0</v>
      </c>
      <c r="Q1728" t="s">
        <v>1006</v>
      </c>
      <c r="R1728" t="b">
        <v>1</v>
      </c>
    </row>
    <row r="1729" spans="1:18" x14ac:dyDescent="0.3">
      <c r="A1729" t="s">
        <v>4709</v>
      </c>
      <c r="B1729">
        <f>MID(dane3[[#This Row],[PassengerId]],1,4)+0</f>
        <v>1836</v>
      </c>
      <c r="C1729" t="s">
        <v>19</v>
      </c>
      <c r="D1729" t="b">
        <v>0</v>
      </c>
      <c r="E1729" t="s">
        <v>4710</v>
      </c>
      <c r="F1729" t="str">
        <f>MID($E1729,1,1)</f>
        <v>F</v>
      </c>
      <c r="G1729" t="str">
        <f>IFERROR(MID($E1729,SEARCH("/",$E1729,SEARCH("/",$E1729)+1)+1,1),"")</f>
        <v>P</v>
      </c>
      <c r="H1729" t="s">
        <v>16</v>
      </c>
      <c r="I1729">
        <v>23</v>
      </c>
      <c r="J1729" t="b">
        <v>0</v>
      </c>
      <c r="K1729" s="7">
        <v>1639</v>
      </c>
      <c r="L1729" s="7">
        <v>1218</v>
      </c>
      <c r="M1729" s="7">
        <v>0</v>
      </c>
      <c r="N1729" s="7">
        <v>1</v>
      </c>
      <c r="O1729" s="7">
        <v>0</v>
      </c>
      <c r="P1729" s="7">
        <f>SUM(dane3[[#This Row],[RoomService]:[VRDeck]])</f>
        <v>2858</v>
      </c>
      <c r="Q1729" t="s">
        <v>4711</v>
      </c>
      <c r="R1729" t="b">
        <v>1</v>
      </c>
    </row>
    <row r="1730" spans="1:18" x14ac:dyDescent="0.3">
      <c r="A1730" t="s">
        <v>4712</v>
      </c>
      <c r="B1730">
        <f>MID(dane3[[#This Row],[PassengerId]],1,4)+0</f>
        <v>1841</v>
      </c>
      <c r="C1730" t="s">
        <v>19</v>
      </c>
      <c r="D1730" t="b">
        <v>0</v>
      </c>
      <c r="E1730" t="s">
        <v>4713</v>
      </c>
      <c r="F1730" t="str">
        <f>MID($E1730,1,1)</f>
        <v>F</v>
      </c>
      <c r="G1730" t="str">
        <f>IFERROR(MID($E1730,SEARCH("/",$E1730,SEARCH("/",$E1730)+1)+1,1),"")</f>
        <v>P</v>
      </c>
      <c r="H1730" t="s">
        <v>16</v>
      </c>
      <c r="I1730">
        <v>55</v>
      </c>
      <c r="J1730" t="b">
        <v>0</v>
      </c>
      <c r="K1730" s="7">
        <v>1104</v>
      </c>
      <c r="L1730" s="7">
        <v>0</v>
      </c>
      <c r="M1730" s="7">
        <v>0</v>
      </c>
      <c r="N1730" s="7">
        <v>0</v>
      </c>
      <c r="O1730" s="7">
        <v>0</v>
      </c>
      <c r="P1730" s="7">
        <f>SUM(dane3[[#This Row],[RoomService]:[VRDeck]])</f>
        <v>1104</v>
      </c>
      <c r="Q1730" t="s">
        <v>4714</v>
      </c>
      <c r="R1730" t="b">
        <v>0</v>
      </c>
    </row>
    <row r="1731" spans="1:18" x14ac:dyDescent="0.3">
      <c r="A1731" t="s">
        <v>4715</v>
      </c>
      <c r="B1731">
        <f>MID(dane3[[#This Row],[PassengerId]],1,4)+0</f>
        <v>1843</v>
      </c>
      <c r="C1731" t="s">
        <v>14</v>
      </c>
      <c r="D1731" t="b">
        <v>0</v>
      </c>
      <c r="E1731" t="s">
        <v>4716</v>
      </c>
      <c r="F1731" t="str">
        <f>MID($E1731,1,1)</f>
        <v>E</v>
      </c>
      <c r="G1731" t="str">
        <f>IFERROR(MID($E1731,SEARCH("/",$E1731,SEARCH("/",$E1731)+1)+1,1),"")</f>
        <v>P</v>
      </c>
      <c r="H1731" t="s">
        <v>16</v>
      </c>
      <c r="I1731">
        <v>46</v>
      </c>
      <c r="J1731" t="b">
        <v>0</v>
      </c>
      <c r="K1731" s="7">
        <v>2249</v>
      </c>
      <c r="L1731" s="7">
        <v>153</v>
      </c>
      <c r="M1731" s="7">
        <v>137</v>
      </c>
      <c r="N1731" s="7">
        <v>0</v>
      </c>
      <c r="O1731" s="7">
        <v>194</v>
      </c>
      <c r="P1731" s="7">
        <f>SUM(dane3[[#This Row],[RoomService]:[VRDeck]])</f>
        <v>2733</v>
      </c>
      <c r="Q1731" t="s">
        <v>4717</v>
      </c>
      <c r="R1731" t="b">
        <v>0</v>
      </c>
    </row>
    <row r="1732" spans="1:18" x14ac:dyDescent="0.3">
      <c r="A1732" t="s">
        <v>4718</v>
      </c>
      <c r="B1732">
        <f>MID(dane3[[#This Row],[PassengerId]],1,4)+0</f>
        <v>1844</v>
      </c>
      <c r="C1732" t="s">
        <v>19</v>
      </c>
      <c r="D1732" t="b">
        <v>0</v>
      </c>
      <c r="E1732" t="s">
        <v>4719</v>
      </c>
      <c r="F1732" t="str">
        <f>MID($E1732,1,1)</f>
        <v>F</v>
      </c>
      <c r="G1732" t="str">
        <f>IFERROR(MID($E1732,SEARCH("/",$E1732,SEARCH("/",$E1732)+1)+1,1),"")</f>
        <v>S</v>
      </c>
      <c r="H1732" t="s">
        <v>32</v>
      </c>
      <c r="I1732">
        <v>38</v>
      </c>
      <c r="J1732" t="b">
        <v>0</v>
      </c>
      <c r="K1732" s="7">
        <v>0</v>
      </c>
      <c r="L1732" s="7">
        <v>0</v>
      </c>
      <c r="M1732" s="7">
        <v>0</v>
      </c>
      <c r="N1732" s="7">
        <v>0</v>
      </c>
      <c r="O1732" s="7">
        <v>1381</v>
      </c>
      <c r="P1732" s="7">
        <f>SUM(dane3[[#This Row],[RoomService]:[VRDeck]])</f>
        <v>1381</v>
      </c>
      <c r="Q1732" t="s">
        <v>4720</v>
      </c>
      <c r="R1732" t="b">
        <v>0</v>
      </c>
    </row>
    <row r="1733" spans="1:18" x14ac:dyDescent="0.3">
      <c r="A1733" t="s">
        <v>4721</v>
      </c>
      <c r="B1733">
        <f>MID(dane3[[#This Row],[PassengerId]],1,4)+0</f>
        <v>1844</v>
      </c>
      <c r="C1733" t="s">
        <v>19</v>
      </c>
      <c r="D1733" t="b">
        <v>1</v>
      </c>
      <c r="E1733" t="s">
        <v>4722</v>
      </c>
      <c r="F1733" t="str">
        <f>MID($E1733,1,1)</f>
        <v>G</v>
      </c>
      <c r="G1733" t="str">
        <f>IFERROR(MID($E1733,SEARCH("/",$E1733,SEARCH("/",$E1733)+1)+1,1),"")</f>
        <v>S</v>
      </c>
      <c r="H1733" t="s">
        <v>16</v>
      </c>
      <c r="I1733">
        <v>2</v>
      </c>
      <c r="J1733" t="b">
        <v>0</v>
      </c>
      <c r="K1733" s="7">
        <v>0</v>
      </c>
      <c r="L1733" s="7">
        <v>0</v>
      </c>
      <c r="M1733" s="7">
        <v>0</v>
      </c>
      <c r="N1733" s="7">
        <v>0</v>
      </c>
      <c r="O1733" s="7">
        <v>0</v>
      </c>
      <c r="P1733" s="7">
        <f>SUM(dane3[[#This Row],[RoomService]:[VRDeck]])</f>
        <v>0</v>
      </c>
      <c r="Q1733" t="s">
        <v>4723</v>
      </c>
      <c r="R1733" t="b">
        <v>1</v>
      </c>
    </row>
    <row r="1734" spans="1:18" x14ac:dyDescent="0.3">
      <c r="A1734" t="s">
        <v>4724</v>
      </c>
      <c r="B1734">
        <f>MID(dane3[[#This Row],[PassengerId]],1,4)+0</f>
        <v>1844</v>
      </c>
      <c r="C1734" t="s">
        <v>19</v>
      </c>
      <c r="D1734" t="b">
        <v>1</v>
      </c>
      <c r="E1734" t="s">
        <v>4722</v>
      </c>
      <c r="F1734" t="str">
        <f>MID($E1734,1,1)</f>
        <v>G</v>
      </c>
      <c r="G1734" t="str">
        <f>IFERROR(MID($E1734,SEARCH("/",$E1734,SEARCH("/",$E1734)+1)+1,1),"")</f>
        <v>S</v>
      </c>
      <c r="H1734" t="s">
        <v>16</v>
      </c>
      <c r="I1734">
        <v>3</v>
      </c>
      <c r="J1734" t="b">
        <v>0</v>
      </c>
      <c r="K1734" s="7">
        <v>0</v>
      </c>
      <c r="L1734" s="7">
        <v>0</v>
      </c>
      <c r="M1734" s="7">
        <v>0</v>
      </c>
      <c r="N1734" s="7">
        <v>0</v>
      </c>
      <c r="O1734" s="7">
        <v>0</v>
      </c>
      <c r="P1734" s="7">
        <f>SUM(dane3[[#This Row],[RoomService]:[VRDeck]])</f>
        <v>0</v>
      </c>
      <c r="Q1734" t="s">
        <v>4725</v>
      </c>
      <c r="R1734" t="b">
        <v>1</v>
      </c>
    </row>
    <row r="1735" spans="1:18" x14ac:dyDescent="0.3">
      <c r="A1735" t="s">
        <v>4726</v>
      </c>
      <c r="B1735">
        <f>MID(dane3[[#This Row],[PassengerId]],1,4)+0</f>
        <v>1846</v>
      </c>
      <c r="C1735" t="s">
        <v>19</v>
      </c>
      <c r="D1735" t="b">
        <v>0</v>
      </c>
      <c r="E1735" t="s">
        <v>4727</v>
      </c>
      <c r="F1735" t="str">
        <f>MID($E1735,1,1)</f>
        <v>F</v>
      </c>
      <c r="G1735" t="str">
        <f>IFERROR(MID($E1735,SEARCH("/",$E1735,SEARCH("/",$E1735)+1)+1,1),"")</f>
        <v>P</v>
      </c>
      <c r="H1735" t="s">
        <v>16</v>
      </c>
      <c r="I1735">
        <v>20</v>
      </c>
      <c r="J1735" t="b">
        <v>0</v>
      </c>
      <c r="K1735" s="7">
        <v>0</v>
      </c>
      <c r="L1735" s="7">
        <v>0</v>
      </c>
      <c r="M1735" s="7">
        <v>0</v>
      </c>
      <c r="N1735" s="7">
        <v>788</v>
      </c>
      <c r="O1735" s="7">
        <v>16</v>
      </c>
      <c r="P1735" s="7">
        <f>SUM(dane3[[#This Row],[RoomService]:[VRDeck]])</f>
        <v>804</v>
      </c>
      <c r="Q1735" t="s">
        <v>4728</v>
      </c>
      <c r="R1735" t="b">
        <v>0</v>
      </c>
    </row>
    <row r="1736" spans="1:18" x14ac:dyDescent="0.3">
      <c r="A1736" t="s">
        <v>4729</v>
      </c>
      <c r="B1736">
        <f>MID(dane3[[#This Row],[PassengerId]],1,4)+0</f>
        <v>1847</v>
      </c>
      <c r="C1736" t="s">
        <v>19</v>
      </c>
      <c r="D1736" t="b">
        <v>0</v>
      </c>
      <c r="E1736" t="s">
        <v>4730</v>
      </c>
      <c r="F1736" t="str">
        <f>MID($E1736,1,1)</f>
        <v>G</v>
      </c>
      <c r="G1736" t="str">
        <f>IFERROR(MID($E1736,SEARCH("/",$E1736,SEARCH("/",$E1736)+1)+1,1),"")</f>
        <v>S</v>
      </c>
      <c r="H1736" t="s">
        <v>16</v>
      </c>
      <c r="I1736">
        <v>65</v>
      </c>
      <c r="J1736" t="b">
        <v>0</v>
      </c>
      <c r="K1736" s="7">
        <v>5</v>
      </c>
      <c r="L1736" s="7">
        <v>317</v>
      </c>
      <c r="M1736" s="7">
        <v>0</v>
      </c>
      <c r="N1736" s="7">
        <v>0</v>
      </c>
      <c r="O1736" s="7">
        <v>123</v>
      </c>
      <c r="P1736" s="7">
        <f>SUM(dane3[[#This Row],[RoomService]:[VRDeck]])</f>
        <v>445</v>
      </c>
      <c r="Q1736" t="s">
        <v>4731</v>
      </c>
      <c r="R1736" t="b">
        <v>0</v>
      </c>
    </row>
    <row r="1737" spans="1:18" x14ac:dyDescent="0.3">
      <c r="A1737" t="s">
        <v>4732</v>
      </c>
      <c r="B1737">
        <f>MID(dane3[[#This Row],[PassengerId]],1,4)+0</f>
        <v>1848</v>
      </c>
      <c r="C1737" t="s">
        <v>19</v>
      </c>
      <c r="D1737" t="b">
        <v>0</v>
      </c>
      <c r="E1737" t="s">
        <v>4733</v>
      </c>
      <c r="F1737" t="str">
        <f>MID($E1737,1,1)</f>
        <v>G</v>
      </c>
      <c r="G1737" t="str">
        <f>IFERROR(MID($E1737,SEARCH("/",$E1737,SEARCH("/",$E1737)+1)+1,1),"")</f>
        <v>S</v>
      </c>
      <c r="H1737" t="s">
        <v>16</v>
      </c>
      <c r="I1737">
        <v>24</v>
      </c>
      <c r="J1737" t="b">
        <v>0</v>
      </c>
      <c r="K1737" s="7">
        <v>181</v>
      </c>
      <c r="L1737" s="7">
        <v>0</v>
      </c>
      <c r="M1737" s="7">
        <v>2</v>
      </c>
      <c r="N1737" s="7">
        <v>0</v>
      </c>
      <c r="O1737" s="7">
        <v>663</v>
      </c>
      <c r="P1737" s="7">
        <f>SUM(dane3[[#This Row],[RoomService]:[VRDeck]])</f>
        <v>846</v>
      </c>
      <c r="Q1737" t="s">
        <v>4734</v>
      </c>
      <c r="R1737" t="b">
        <v>0</v>
      </c>
    </row>
    <row r="1738" spans="1:18" x14ac:dyDescent="0.3">
      <c r="A1738" t="s">
        <v>4735</v>
      </c>
      <c r="B1738">
        <f>MID(dane3[[#This Row],[PassengerId]],1,4)+0</f>
        <v>1849</v>
      </c>
      <c r="C1738" t="s">
        <v>19</v>
      </c>
      <c r="D1738" t="b">
        <v>0</v>
      </c>
      <c r="E1738" t="s">
        <v>4736</v>
      </c>
      <c r="F1738" t="str">
        <f>MID($E1738,1,1)</f>
        <v>F</v>
      </c>
      <c r="G1738" t="str">
        <f>IFERROR(MID($E1738,SEARCH("/",$E1738,SEARCH("/",$E1738)+1)+1,1),"")</f>
        <v>P</v>
      </c>
      <c r="H1738" t="s">
        <v>16</v>
      </c>
      <c r="I1738">
        <v>25</v>
      </c>
      <c r="J1738" t="b">
        <v>0</v>
      </c>
      <c r="K1738" s="7">
        <v>113</v>
      </c>
      <c r="L1738" s="7">
        <v>0</v>
      </c>
      <c r="M1738" s="7">
        <v>0</v>
      </c>
      <c r="N1738" s="7">
        <v>1282</v>
      </c>
      <c r="O1738" s="7">
        <v>0</v>
      </c>
      <c r="P1738" s="7">
        <f>SUM(dane3[[#This Row],[RoomService]:[VRDeck]])</f>
        <v>1395</v>
      </c>
      <c r="Q1738" t="s">
        <v>4737</v>
      </c>
      <c r="R1738" t="b">
        <v>0</v>
      </c>
    </row>
    <row r="1739" spans="1:18" x14ac:dyDescent="0.3">
      <c r="A1739" t="s">
        <v>4738</v>
      </c>
      <c r="B1739">
        <f>MID(dane3[[#This Row],[PassengerId]],1,4)+0</f>
        <v>1850</v>
      </c>
      <c r="C1739" t="s">
        <v>19</v>
      </c>
      <c r="D1739" t="b">
        <v>0</v>
      </c>
      <c r="E1739" t="s">
        <v>4739</v>
      </c>
      <c r="F1739" t="str">
        <f>MID($E1739,1,1)</f>
        <v>F</v>
      </c>
      <c r="G1739" t="str">
        <f>IFERROR(MID($E1739,SEARCH("/",$E1739,SEARCH("/",$E1739)+1)+1,1),"")</f>
        <v>S</v>
      </c>
      <c r="H1739" t="s">
        <v>32</v>
      </c>
      <c r="I1739">
        <v>54</v>
      </c>
      <c r="J1739" t="b">
        <v>0</v>
      </c>
      <c r="K1739" s="7">
        <v>0</v>
      </c>
      <c r="L1739" s="7">
        <v>316</v>
      </c>
      <c r="M1739" s="7">
        <v>257</v>
      </c>
      <c r="N1739" s="7">
        <v>0</v>
      </c>
      <c r="O1739" s="7">
        <v>0</v>
      </c>
      <c r="P1739" s="7">
        <f>SUM(dane3[[#This Row],[RoomService]:[VRDeck]])</f>
        <v>573</v>
      </c>
      <c r="Q1739" t="s">
        <v>4740</v>
      </c>
      <c r="R1739" t="b">
        <v>0</v>
      </c>
    </row>
    <row r="1740" spans="1:18" x14ac:dyDescent="0.3">
      <c r="A1740" t="s">
        <v>4741</v>
      </c>
      <c r="B1740">
        <f>MID(dane3[[#This Row],[PassengerId]],1,4)+0</f>
        <v>1850</v>
      </c>
      <c r="C1740" t="s">
        <v>19</v>
      </c>
      <c r="D1740" t="b">
        <v>0</v>
      </c>
      <c r="E1740" t="s">
        <v>4739</v>
      </c>
      <c r="F1740" t="str">
        <f>MID($E1740,1,1)</f>
        <v>F</v>
      </c>
      <c r="G1740" t="str">
        <f>IFERROR(MID($E1740,SEARCH("/",$E1740,SEARCH("/",$E1740)+1)+1,1),"")</f>
        <v>S</v>
      </c>
      <c r="H1740" t="s">
        <v>46</v>
      </c>
      <c r="I1740">
        <v>25</v>
      </c>
      <c r="J1740" t="b">
        <v>0</v>
      </c>
      <c r="K1740" s="7">
        <v>0</v>
      </c>
      <c r="L1740" s="7">
        <v>0</v>
      </c>
      <c r="M1740" s="7">
        <v>1</v>
      </c>
      <c r="N1740" s="7">
        <v>735</v>
      </c>
      <c r="O1740" s="7">
        <v>25</v>
      </c>
      <c r="P1740" s="7">
        <f>SUM(dane3[[#This Row],[RoomService]:[VRDeck]])</f>
        <v>761</v>
      </c>
      <c r="Q1740" t="s">
        <v>4742</v>
      </c>
      <c r="R1740" t="b">
        <v>0</v>
      </c>
    </row>
    <row r="1741" spans="1:18" x14ac:dyDescent="0.3">
      <c r="A1741" t="s">
        <v>4743</v>
      </c>
      <c r="B1741">
        <f>MID(dane3[[#This Row],[PassengerId]],1,4)+0</f>
        <v>1853</v>
      </c>
      <c r="C1741" t="s">
        <v>19</v>
      </c>
      <c r="D1741" t="b">
        <v>1</v>
      </c>
      <c r="E1741" t="s">
        <v>4744</v>
      </c>
      <c r="F1741" t="str">
        <f>MID($E1741,1,1)</f>
        <v>G</v>
      </c>
      <c r="G1741" t="str">
        <f>IFERROR(MID($E1741,SEARCH("/",$E1741,SEARCH("/",$E1741)+1)+1,1),"")</f>
        <v>P</v>
      </c>
      <c r="H1741" t="s">
        <v>16</v>
      </c>
      <c r="I1741">
        <v>14</v>
      </c>
      <c r="J1741" t="b">
        <v>0</v>
      </c>
      <c r="K1741" s="7">
        <v>0</v>
      </c>
      <c r="L1741" s="7">
        <v>0</v>
      </c>
      <c r="M1741" s="7">
        <v>0</v>
      </c>
      <c r="N1741" s="7">
        <v>0</v>
      </c>
      <c r="O1741" s="7">
        <v>0</v>
      </c>
      <c r="P1741" s="7">
        <f>SUM(dane3[[#This Row],[RoomService]:[VRDeck]])</f>
        <v>0</v>
      </c>
      <c r="Q1741" t="s">
        <v>4745</v>
      </c>
      <c r="R1741" t="b">
        <v>1</v>
      </c>
    </row>
    <row r="1742" spans="1:18" x14ac:dyDescent="0.3">
      <c r="A1742" t="s">
        <v>4746</v>
      </c>
      <c r="B1742">
        <f>MID(dane3[[#This Row],[PassengerId]],1,4)+0</f>
        <v>1854</v>
      </c>
      <c r="C1742" t="s">
        <v>14</v>
      </c>
      <c r="D1742" t="b">
        <v>0</v>
      </c>
      <c r="E1742" t="s">
        <v>4747</v>
      </c>
      <c r="F1742" t="str">
        <f>MID($E1742,1,1)</f>
        <v>A</v>
      </c>
      <c r="G1742" t="str">
        <f>IFERROR(MID($E1742,SEARCH("/",$E1742,SEARCH("/",$E1742)+1)+1,1),"")</f>
        <v>S</v>
      </c>
      <c r="H1742" t="s">
        <v>46</v>
      </c>
      <c r="I1742">
        <v>53</v>
      </c>
      <c r="J1742" t="b">
        <v>0</v>
      </c>
      <c r="K1742" s="7">
        <v>0</v>
      </c>
      <c r="L1742" s="7">
        <v>13527</v>
      </c>
      <c r="M1742" s="7">
        <v>0</v>
      </c>
      <c r="N1742" s="7">
        <v>0</v>
      </c>
      <c r="O1742" s="7">
        <v>771</v>
      </c>
      <c r="P1742" s="7">
        <f>SUM(dane3[[#This Row],[RoomService]:[VRDeck]])</f>
        <v>14298</v>
      </c>
      <c r="Q1742" t="s">
        <v>4748</v>
      </c>
      <c r="R1742" t="b">
        <v>1</v>
      </c>
    </row>
    <row r="1743" spans="1:18" x14ac:dyDescent="0.3">
      <c r="A1743" t="s">
        <v>4749</v>
      </c>
      <c r="B1743">
        <f>MID(dane3[[#This Row],[PassengerId]],1,4)+0</f>
        <v>1855</v>
      </c>
      <c r="C1743" t="s">
        <v>19</v>
      </c>
      <c r="D1743" t="b">
        <v>1</v>
      </c>
      <c r="E1743" t="s">
        <v>4750</v>
      </c>
      <c r="F1743" t="str">
        <f>MID($E1743,1,1)</f>
        <v>G</v>
      </c>
      <c r="G1743" t="str">
        <f>IFERROR(MID($E1743,SEARCH("/",$E1743,SEARCH("/",$E1743)+1)+1,1),"")</f>
        <v>P</v>
      </c>
      <c r="H1743" t="s">
        <v>16</v>
      </c>
      <c r="I1743">
        <v>0</v>
      </c>
      <c r="J1743" t="b">
        <v>0</v>
      </c>
      <c r="K1743" s="7">
        <v>0</v>
      </c>
      <c r="L1743" s="7">
        <v>0</v>
      </c>
      <c r="M1743" s="7">
        <v>0</v>
      </c>
      <c r="N1743" s="7">
        <v>0</v>
      </c>
      <c r="O1743" s="7">
        <v>0</v>
      </c>
      <c r="P1743" s="7">
        <f>SUM(dane3[[#This Row],[RoomService]:[VRDeck]])</f>
        <v>0</v>
      </c>
      <c r="Q1743" t="s">
        <v>4751</v>
      </c>
      <c r="R1743" t="b">
        <v>1</v>
      </c>
    </row>
    <row r="1744" spans="1:18" x14ac:dyDescent="0.3">
      <c r="A1744" t="s">
        <v>4752</v>
      </c>
      <c r="B1744">
        <f>MID(dane3[[#This Row],[PassengerId]],1,4)+0</f>
        <v>1855</v>
      </c>
      <c r="C1744" t="s">
        <v>19</v>
      </c>
      <c r="D1744" t="b">
        <v>0</v>
      </c>
      <c r="E1744" t="s">
        <v>4753</v>
      </c>
      <c r="F1744" t="str">
        <f>MID($E1744,1,1)</f>
        <v>E</v>
      </c>
      <c r="G1744" t="str">
        <f>IFERROR(MID($E1744,SEARCH("/",$E1744,SEARCH("/",$E1744)+1)+1,1),"")</f>
        <v>P</v>
      </c>
      <c r="H1744" t="s">
        <v>16</v>
      </c>
      <c r="I1744">
        <v>39</v>
      </c>
      <c r="J1744" t="b">
        <v>0</v>
      </c>
      <c r="K1744" s="7">
        <v>0</v>
      </c>
      <c r="L1744" s="7">
        <v>43</v>
      </c>
      <c r="M1744" s="7">
        <v>864</v>
      </c>
      <c r="N1744" s="7">
        <v>0</v>
      </c>
      <c r="O1744" s="7">
        <v>85</v>
      </c>
      <c r="P1744" s="7">
        <f>SUM(dane3[[#This Row],[RoomService]:[VRDeck]])</f>
        <v>992</v>
      </c>
      <c r="Q1744" t="s">
        <v>4754</v>
      </c>
      <c r="R1744" t="b">
        <v>0</v>
      </c>
    </row>
    <row r="1745" spans="1:18" x14ac:dyDescent="0.3">
      <c r="A1745" t="s">
        <v>4755</v>
      </c>
      <c r="B1745">
        <f>MID(dane3[[#This Row],[PassengerId]],1,4)+0</f>
        <v>1856</v>
      </c>
      <c r="C1745" t="s">
        <v>19</v>
      </c>
      <c r="D1745" t="b">
        <v>0</v>
      </c>
      <c r="E1745" t="s">
        <v>4756</v>
      </c>
      <c r="F1745" t="str">
        <f>MID($E1745,1,1)</f>
        <v>F</v>
      </c>
      <c r="G1745" t="str">
        <f>IFERROR(MID($E1745,SEARCH("/",$E1745,SEARCH("/",$E1745)+1)+1,1),"")</f>
        <v>P</v>
      </c>
      <c r="H1745" t="s">
        <v>16</v>
      </c>
      <c r="I1745">
        <v>22</v>
      </c>
      <c r="J1745" t="b">
        <v>0</v>
      </c>
      <c r="K1745" s="7">
        <v>8</v>
      </c>
      <c r="L1745" s="7">
        <v>710</v>
      </c>
      <c r="M1745" s="7">
        <v>0</v>
      </c>
      <c r="N1745" s="7">
        <v>27</v>
      </c>
      <c r="O1745" s="7">
        <v>0</v>
      </c>
      <c r="P1745" s="7">
        <f>SUM(dane3[[#This Row],[RoomService]:[VRDeck]])</f>
        <v>745</v>
      </c>
      <c r="Q1745" t="s">
        <v>4757</v>
      </c>
      <c r="R1745" t="b">
        <v>1</v>
      </c>
    </row>
    <row r="1746" spans="1:18" x14ac:dyDescent="0.3">
      <c r="A1746" t="s">
        <v>1010</v>
      </c>
      <c r="B1746">
        <f>MID(dane3[[#This Row],[PassengerId]],1,4)+0</f>
        <v>401</v>
      </c>
      <c r="C1746" t="s">
        <v>53</v>
      </c>
      <c r="D1746" t="b">
        <v>0</v>
      </c>
      <c r="E1746" t="s">
        <v>1011</v>
      </c>
      <c r="F1746" t="str">
        <f>MID($E1746,1,1)</f>
        <v>D</v>
      </c>
      <c r="G1746" t="str">
        <f>IFERROR(MID($E1746,SEARCH("/",$E1746,SEARCH("/",$E1746)+1)+1,1),"")</f>
        <v>S</v>
      </c>
      <c r="H1746" t="s">
        <v>16</v>
      </c>
      <c r="I1746">
        <v>30</v>
      </c>
      <c r="J1746" t="b">
        <v>1</v>
      </c>
      <c r="K1746" s="7">
        <v>1056</v>
      </c>
      <c r="L1746" s="7">
        <v>0</v>
      </c>
      <c r="M1746" s="7">
        <v>0</v>
      </c>
      <c r="N1746" s="7">
        <v>0</v>
      </c>
      <c r="O1746" s="7">
        <v>0</v>
      </c>
      <c r="P1746" s="7">
        <f>SUM(dane3[[#This Row],[RoomService]:[VRDeck]])</f>
        <v>1056</v>
      </c>
      <c r="Q1746" t="s">
        <v>1012</v>
      </c>
      <c r="R1746" t="b">
        <v>0</v>
      </c>
    </row>
    <row r="1747" spans="1:18" x14ac:dyDescent="0.3">
      <c r="A1747" t="s">
        <v>1013</v>
      </c>
      <c r="B1747">
        <f>MID(dane3[[#This Row],[PassengerId]],1,4)+0</f>
        <v>401</v>
      </c>
      <c r="C1747" t="s">
        <v>53</v>
      </c>
      <c r="D1747" t="b">
        <v>0</v>
      </c>
      <c r="E1747" t="s">
        <v>1011</v>
      </c>
      <c r="F1747" t="str">
        <f>MID($E1747,1,1)</f>
        <v>D</v>
      </c>
      <c r="G1747" t="str">
        <f>IFERROR(MID($E1747,SEARCH("/",$E1747,SEARCH("/",$E1747)+1)+1,1),"")</f>
        <v>S</v>
      </c>
      <c r="H1747" t="s">
        <v>16</v>
      </c>
      <c r="I1747">
        <v>30</v>
      </c>
      <c r="J1747" t="b">
        <v>0</v>
      </c>
      <c r="K1747" s="7">
        <v>1770</v>
      </c>
      <c r="L1747" s="7">
        <v>0</v>
      </c>
      <c r="M1747" s="7">
        <v>0</v>
      </c>
      <c r="N1747" s="7">
        <v>13</v>
      </c>
      <c r="O1747" s="7">
        <v>0</v>
      </c>
      <c r="P1747" s="7">
        <f>SUM(dane3[[#This Row],[RoomService]:[VRDeck]])</f>
        <v>1783</v>
      </c>
      <c r="Q1747" t="s">
        <v>1014</v>
      </c>
      <c r="R1747" t="b">
        <v>0</v>
      </c>
    </row>
    <row r="1748" spans="1:18" x14ac:dyDescent="0.3">
      <c r="A1748" t="s">
        <v>4764</v>
      </c>
      <c r="B1748">
        <f>MID(dane3[[#This Row],[PassengerId]],1,4)+0</f>
        <v>1860</v>
      </c>
      <c r="C1748" t="s">
        <v>14</v>
      </c>
      <c r="D1748" t="b">
        <v>0</v>
      </c>
      <c r="E1748" t="s">
        <v>4765</v>
      </c>
      <c r="F1748" t="str">
        <f>MID($E1748,1,1)</f>
        <v>A</v>
      </c>
      <c r="G1748" t="str">
        <f>IFERROR(MID($E1748,SEARCH("/",$E1748,SEARCH("/",$E1748)+1)+1,1),"")</f>
        <v>P</v>
      </c>
      <c r="H1748" t="s">
        <v>16</v>
      </c>
      <c r="I1748">
        <v>35</v>
      </c>
      <c r="J1748" t="b">
        <v>1</v>
      </c>
      <c r="K1748" s="7">
        <v>0</v>
      </c>
      <c r="L1748" s="7">
        <v>1</v>
      </c>
      <c r="M1748" s="7">
        <v>0</v>
      </c>
      <c r="N1748" s="7">
        <v>0</v>
      </c>
      <c r="O1748" s="7">
        <v>3156</v>
      </c>
      <c r="P1748" s="7">
        <f>SUM(dane3[[#This Row],[RoomService]:[VRDeck]])</f>
        <v>3157</v>
      </c>
      <c r="Q1748" t="s">
        <v>4766</v>
      </c>
      <c r="R1748" t="b">
        <v>0</v>
      </c>
    </row>
    <row r="1749" spans="1:18" x14ac:dyDescent="0.3">
      <c r="A1749" t="s">
        <v>4767</v>
      </c>
      <c r="B1749">
        <f>MID(dane3[[#This Row],[PassengerId]],1,4)+0</f>
        <v>1860</v>
      </c>
      <c r="C1749" t="s">
        <v>14</v>
      </c>
      <c r="D1749" t="b">
        <v>0</v>
      </c>
      <c r="E1749" t="s">
        <v>4765</v>
      </c>
      <c r="F1749" t="str">
        <f>MID($E1749,1,1)</f>
        <v>A</v>
      </c>
      <c r="G1749" t="str">
        <f>IFERROR(MID($E1749,SEARCH("/",$E1749,SEARCH("/",$E1749)+1)+1,1),"")</f>
        <v>P</v>
      </c>
      <c r="H1749" t="s">
        <v>46</v>
      </c>
      <c r="I1749">
        <v>35</v>
      </c>
      <c r="J1749" t="b">
        <v>0</v>
      </c>
      <c r="K1749" s="7">
        <v>95</v>
      </c>
      <c r="L1749" s="7">
        <v>3441</v>
      </c>
      <c r="M1749" s="7">
        <v>0</v>
      </c>
      <c r="N1749" s="7">
        <v>391</v>
      </c>
      <c r="O1749" s="7">
        <v>318</v>
      </c>
      <c r="P1749" s="7">
        <f>SUM(dane3[[#This Row],[RoomService]:[VRDeck]])</f>
        <v>4245</v>
      </c>
      <c r="Q1749" t="s">
        <v>4768</v>
      </c>
      <c r="R1749" t="b">
        <v>0</v>
      </c>
    </row>
    <row r="1750" spans="1:18" x14ac:dyDescent="0.3">
      <c r="A1750" t="s">
        <v>1015</v>
      </c>
      <c r="B1750">
        <f>MID(dane3[[#This Row],[PassengerId]],1,4)+0</f>
        <v>402</v>
      </c>
      <c r="C1750" t="s">
        <v>53</v>
      </c>
      <c r="D1750" t="b">
        <v>1</v>
      </c>
      <c r="E1750" t="s">
        <v>1016</v>
      </c>
      <c r="F1750" t="str">
        <f>MID($E1750,1,1)</f>
        <v>D</v>
      </c>
      <c r="G1750" t="str">
        <f>IFERROR(MID($E1750,SEARCH("/",$E1750,SEARCH("/",$E1750)+1)+1,1),"")</f>
        <v>S</v>
      </c>
      <c r="H1750" t="s">
        <v>46</v>
      </c>
      <c r="I1750">
        <v>32</v>
      </c>
      <c r="J1750" t="b">
        <v>1</v>
      </c>
      <c r="K1750" s="7">
        <v>0</v>
      </c>
      <c r="L1750" s="7">
        <v>0</v>
      </c>
      <c r="M1750" s="7">
        <v>0</v>
      </c>
      <c r="N1750" s="7">
        <v>0</v>
      </c>
      <c r="O1750" s="7">
        <v>0</v>
      </c>
      <c r="P1750" s="7">
        <f>SUM(dane3[[#This Row],[RoomService]:[VRDeck]])</f>
        <v>0</v>
      </c>
      <c r="Q1750" t="s">
        <v>1017</v>
      </c>
      <c r="R1750" t="b">
        <v>1</v>
      </c>
    </row>
    <row r="1751" spans="1:18" x14ac:dyDescent="0.3">
      <c r="A1751" t="s">
        <v>1035</v>
      </c>
      <c r="B1751">
        <f>MID(dane3[[#This Row],[PassengerId]],1,4)+0</f>
        <v>409</v>
      </c>
      <c r="C1751" t="s">
        <v>53</v>
      </c>
      <c r="D1751" t="b">
        <v>0</v>
      </c>
      <c r="E1751" t="s">
        <v>1036</v>
      </c>
      <c r="F1751" t="str">
        <f>MID($E1751,1,1)</f>
        <v>F</v>
      </c>
      <c r="G1751" t="str">
        <f>IFERROR(MID($E1751,SEARCH("/",$E1751,SEARCH("/",$E1751)+1)+1,1),"")</f>
        <v>S</v>
      </c>
      <c r="H1751" t="s">
        <v>16</v>
      </c>
      <c r="I1751">
        <v>31</v>
      </c>
      <c r="J1751" t="b">
        <v>0</v>
      </c>
      <c r="K1751" s="7">
        <v>0</v>
      </c>
      <c r="L1751" s="7">
        <v>0</v>
      </c>
      <c r="M1751" s="7">
        <v>1116</v>
      </c>
      <c r="N1751" s="7">
        <v>2</v>
      </c>
      <c r="O1751" s="7">
        <v>0</v>
      </c>
      <c r="P1751" s="7">
        <f>SUM(dane3[[#This Row],[RoomService]:[VRDeck]])</f>
        <v>1118</v>
      </c>
      <c r="Q1751" t="s">
        <v>1037</v>
      </c>
      <c r="R1751" t="b">
        <v>0</v>
      </c>
    </row>
    <row r="1752" spans="1:18" x14ac:dyDescent="0.3">
      <c r="A1752" t="s">
        <v>4774</v>
      </c>
      <c r="B1752">
        <f>MID(dane3[[#This Row],[PassengerId]],1,4)+0</f>
        <v>1863</v>
      </c>
      <c r="C1752" t="s">
        <v>19</v>
      </c>
      <c r="D1752" t="b">
        <v>0</v>
      </c>
      <c r="E1752" t="s">
        <v>4775</v>
      </c>
      <c r="F1752" t="str">
        <f>MID($E1752,1,1)</f>
        <v>F</v>
      </c>
      <c r="G1752" t="str">
        <f>IFERROR(MID($E1752,SEARCH("/",$E1752,SEARCH("/",$E1752)+1)+1,1),"")</f>
        <v>P</v>
      </c>
      <c r="H1752" t="s">
        <v>46</v>
      </c>
      <c r="I1752">
        <v>58</v>
      </c>
      <c r="J1752" t="b">
        <v>0</v>
      </c>
      <c r="K1752" s="7">
        <v>14</v>
      </c>
      <c r="L1752" s="7">
        <v>0</v>
      </c>
      <c r="M1752" s="7">
        <v>1081</v>
      </c>
      <c r="N1752" s="7">
        <v>0</v>
      </c>
      <c r="O1752" s="7">
        <v>0</v>
      </c>
      <c r="P1752" s="7">
        <f>SUM(dane3[[#This Row],[RoomService]:[VRDeck]])</f>
        <v>1095</v>
      </c>
      <c r="Q1752" t="s">
        <v>4776</v>
      </c>
      <c r="R1752" t="b">
        <v>1</v>
      </c>
    </row>
    <row r="1753" spans="1:18" x14ac:dyDescent="0.3">
      <c r="A1753" t="s">
        <v>1066</v>
      </c>
      <c r="B1753">
        <f>MID(dane3[[#This Row],[PassengerId]],1,4)+0</f>
        <v>425</v>
      </c>
      <c r="C1753" t="s">
        <v>53</v>
      </c>
      <c r="D1753" t="b">
        <v>1</v>
      </c>
      <c r="E1753" t="s">
        <v>1064</v>
      </c>
      <c r="F1753" t="str">
        <f>MID($E1753,1,1)</f>
        <v>F</v>
      </c>
      <c r="G1753" t="str">
        <f>IFERROR(MID($E1753,SEARCH("/",$E1753,SEARCH("/",$E1753)+1)+1,1),"")</f>
        <v>P</v>
      </c>
      <c r="H1753" t="s">
        <v>16</v>
      </c>
      <c r="I1753">
        <v>3</v>
      </c>
      <c r="J1753" t="b">
        <v>0</v>
      </c>
      <c r="K1753" s="7">
        <v>0</v>
      </c>
      <c r="L1753" s="7">
        <v>0</v>
      </c>
      <c r="M1753" s="7">
        <v>0</v>
      </c>
      <c r="N1753" s="7">
        <v>0</v>
      </c>
      <c r="O1753" s="7">
        <v>0</v>
      </c>
      <c r="P1753" s="7">
        <f>SUM(dane3[[#This Row],[RoomService]:[VRDeck]])</f>
        <v>0</v>
      </c>
      <c r="Q1753" t="s">
        <v>1067</v>
      </c>
      <c r="R1753" t="b">
        <v>1</v>
      </c>
    </row>
    <row r="1754" spans="1:18" x14ac:dyDescent="0.3">
      <c r="A1754" t="s">
        <v>4780</v>
      </c>
      <c r="B1754">
        <f>MID(dane3[[#This Row],[PassengerId]],1,4)+0</f>
        <v>1865</v>
      </c>
      <c r="C1754" t="s">
        <v>19</v>
      </c>
      <c r="D1754" t="b">
        <v>1</v>
      </c>
      <c r="E1754" t="s">
        <v>4781</v>
      </c>
      <c r="F1754" t="str">
        <f>MID($E1754,1,1)</f>
        <v>G</v>
      </c>
      <c r="G1754" t="str">
        <f>IFERROR(MID($E1754,SEARCH("/",$E1754,SEARCH("/",$E1754)+1)+1,1),"")</f>
        <v>S</v>
      </c>
      <c r="H1754" t="s">
        <v>16</v>
      </c>
      <c r="I1754">
        <v>4</v>
      </c>
      <c r="J1754" t="b">
        <v>0</v>
      </c>
      <c r="K1754" s="7">
        <v>0</v>
      </c>
      <c r="L1754" s="7">
        <v>0</v>
      </c>
      <c r="M1754" s="7">
        <v>0</v>
      </c>
      <c r="N1754" s="7">
        <v>0</v>
      </c>
      <c r="O1754" s="7">
        <v>0</v>
      </c>
      <c r="P1754" s="7">
        <f>SUM(dane3[[#This Row],[RoomService]:[VRDeck]])</f>
        <v>0</v>
      </c>
      <c r="Q1754" t="s">
        <v>4782</v>
      </c>
      <c r="R1754" t="b">
        <v>0</v>
      </c>
    </row>
    <row r="1755" spans="1:18" x14ac:dyDescent="0.3">
      <c r="A1755" t="s">
        <v>4783</v>
      </c>
      <c r="B1755">
        <f>MID(dane3[[#This Row],[PassengerId]],1,4)+0</f>
        <v>1865</v>
      </c>
      <c r="C1755" t="s">
        <v>19</v>
      </c>
      <c r="D1755" t="b">
        <v>0</v>
      </c>
      <c r="E1755" t="s">
        <v>4781</v>
      </c>
      <c r="F1755" t="str">
        <f>MID($E1755,1,1)</f>
        <v>G</v>
      </c>
      <c r="G1755" t="str">
        <f>IFERROR(MID($E1755,SEARCH("/",$E1755,SEARCH("/",$E1755)+1)+1,1),"")</f>
        <v>S</v>
      </c>
      <c r="H1755" t="s">
        <v>16</v>
      </c>
      <c r="I1755">
        <v>1</v>
      </c>
      <c r="J1755" t="b">
        <v>0</v>
      </c>
      <c r="K1755" s="7">
        <v>0</v>
      </c>
      <c r="L1755" s="7">
        <v>0</v>
      </c>
      <c r="M1755" s="7">
        <v>0</v>
      </c>
      <c r="N1755" s="7">
        <v>0</v>
      </c>
      <c r="O1755" s="7">
        <v>0</v>
      </c>
      <c r="P1755" s="7">
        <f>SUM(dane3[[#This Row],[RoomService]:[VRDeck]])</f>
        <v>0</v>
      </c>
      <c r="Q1755" t="s">
        <v>4784</v>
      </c>
      <c r="R1755" t="b">
        <v>0</v>
      </c>
    </row>
    <row r="1756" spans="1:18" x14ac:dyDescent="0.3">
      <c r="A1756" t="s">
        <v>4785</v>
      </c>
      <c r="B1756">
        <f>MID(dane3[[#This Row],[PassengerId]],1,4)+0</f>
        <v>1865</v>
      </c>
      <c r="C1756" t="s">
        <v>19</v>
      </c>
      <c r="D1756" t="b">
        <v>0</v>
      </c>
      <c r="E1756" t="s">
        <v>4781</v>
      </c>
      <c r="F1756" t="str">
        <f>MID($E1756,1,1)</f>
        <v>G</v>
      </c>
      <c r="G1756" t="str">
        <f>IFERROR(MID($E1756,SEARCH("/",$E1756,SEARCH("/",$E1756)+1)+1,1),"")</f>
        <v>S</v>
      </c>
      <c r="H1756" t="s">
        <v>16</v>
      </c>
      <c r="I1756">
        <v>8</v>
      </c>
      <c r="J1756" t="b">
        <v>0</v>
      </c>
      <c r="K1756" s="7">
        <v>0</v>
      </c>
      <c r="L1756" s="7">
        <v>0</v>
      </c>
      <c r="M1756" s="7">
        <v>0</v>
      </c>
      <c r="N1756" s="7">
        <v>0</v>
      </c>
      <c r="O1756" s="7">
        <v>0</v>
      </c>
      <c r="P1756" s="7">
        <f>SUM(dane3[[#This Row],[RoomService]:[VRDeck]])</f>
        <v>0</v>
      </c>
      <c r="Q1756" t="s">
        <v>4786</v>
      </c>
      <c r="R1756" t="b">
        <v>1</v>
      </c>
    </row>
    <row r="1757" spans="1:18" x14ac:dyDescent="0.3">
      <c r="A1757" t="s">
        <v>4787</v>
      </c>
      <c r="B1757">
        <f>MID(dane3[[#This Row],[PassengerId]],1,4)+0</f>
        <v>1865</v>
      </c>
      <c r="C1757" t="s">
        <v>19</v>
      </c>
      <c r="D1757" t="b">
        <v>0</v>
      </c>
      <c r="E1757" t="s">
        <v>4781</v>
      </c>
      <c r="F1757" t="str">
        <f>MID($E1757,1,1)</f>
        <v>G</v>
      </c>
      <c r="G1757" t="str">
        <f>IFERROR(MID($E1757,SEARCH("/",$E1757,SEARCH("/",$E1757)+1)+1,1),"")</f>
        <v>S</v>
      </c>
      <c r="H1757" t="s">
        <v>16</v>
      </c>
      <c r="I1757">
        <v>7</v>
      </c>
      <c r="J1757" t="b">
        <v>0</v>
      </c>
      <c r="K1757" s="7">
        <v>0</v>
      </c>
      <c r="L1757" s="7">
        <v>0</v>
      </c>
      <c r="M1757" s="7">
        <v>0</v>
      </c>
      <c r="N1757" s="7">
        <v>0</v>
      </c>
      <c r="O1757" s="7">
        <v>0</v>
      </c>
      <c r="P1757" s="7">
        <f>SUM(dane3[[#This Row],[RoomService]:[VRDeck]])</f>
        <v>0</v>
      </c>
      <c r="Q1757" t="s">
        <v>23799</v>
      </c>
      <c r="R1757" t="b">
        <v>0</v>
      </c>
    </row>
    <row r="1758" spans="1:18" x14ac:dyDescent="0.3">
      <c r="A1758" t="s">
        <v>4788</v>
      </c>
      <c r="B1758">
        <f>MID(dane3[[#This Row],[PassengerId]],1,4)+0</f>
        <v>1865</v>
      </c>
      <c r="C1758" t="s">
        <v>19</v>
      </c>
      <c r="D1758" t="b">
        <v>0</v>
      </c>
      <c r="E1758" t="s">
        <v>4781</v>
      </c>
      <c r="F1758" t="str">
        <f>MID($E1758,1,1)</f>
        <v>G</v>
      </c>
      <c r="G1758" t="str">
        <f>IFERROR(MID($E1758,SEARCH("/",$E1758,SEARCH("/",$E1758)+1)+1,1),"")</f>
        <v>S</v>
      </c>
      <c r="H1758" t="s">
        <v>16</v>
      </c>
      <c r="I1758">
        <v>25</v>
      </c>
      <c r="J1758" t="b">
        <v>0</v>
      </c>
      <c r="K1758" s="7">
        <v>0</v>
      </c>
      <c r="L1758" s="7">
        <v>60</v>
      </c>
      <c r="M1758" s="7">
        <v>0</v>
      </c>
      <c r="N1758" s="7">
        <v>646</v>
      </c>
      <c r="O1758" s="7">
        <v>1115</v>
      </c>
      <c r="P1758" s="7">
        <f>SUM(dane3[[#This Row],[RoomService]:[VRDeck]])</f>
        <v>1821</v>
      </c>
      <c r="Q1758" t="s">
        <v>4789</v>
      </c>
      <c r="R1758" t="b">
        <v>0</v>
      </c>
    </row>
    <row r="1759" spans="1:18" x14ac:dyDescent="0.3">
      <c r="A1759" t="s">
        <v>4790</v>
      </c>
      <c r="B1759">
        <f>MID(dane3[[#This Row],[PassengerId]],1,4)+0</f>
        <v>1865</v>
      </c>
      <c r="C1759" t="s">
        <v>19</v>
      </c>
      <c r="D1759" t="b">
        <v>0</v>
      </c>
      <c r="E1759" t="s">
        <v>4781</v>
      </c>
      <c r="F1759" t="str">
        <f>MID($E1759,1,1)</f>
        <v>G</v>
      </c>
      <c r="G1759" t="str">
        <f>IFERROR(MID($E1759,SEARCH("/",$E1759,SEARCH("/",$E1759)+1)+1,1),"")</f>
        <v>S</v>
      </c>
      <c r="H1759" t="s">
        <v>16</v>
      </c>
      <c r="I1759">
        <v>6</v>
      </c>
      <c r="J1759" t="b">
        <v>0</v>
      </c>
      <c r="K1759" s="7">
        <v>0</v>
      </c>
      <c r="L1759" s="7">
        <v>0</v>
      </c>
      <c r="M1759" s="7">
        <v>0</v>
      </c>
      <c r="N1759" s="7">
        <v>0</v>
      </c>
      <c r="O1759" s="7">
        <v>0</v>
      </c>
      <c r="P1759" s="7">
        <f>SUM(dane3[[#This Row],[RoomService]:[VRDeck]])</f>
        <v>0</v>
      </c>
      <c r="Q1759" t="s">
        <v>4791</v>
      </c>
      <c r="R1759" t="b">
        <v>0</v>
      </c>
    </row>
    <row r="1760" spans="1:18" x14ac:dyDescent="0.3">
      <c r="A1760" t="s">
        <v>4792</v>
      </c>
      <c r="B1760">
        <f>MID(dane3[[#This Row],[PassengerId]],1,4)+0</f>
        <v>1866</v>
      </c>
      <c r="C1760" t="s">
        <v>19</v>
      </c>
      <c r="D1760" t="b">
        <v>0</v>
      </c>
      <c r="E1760" t="s">
        <v>4793</v>
      </c>
      <c r="F1760" t="str">
        <f>MID($E1760,1,1)</f>
        <v>F</v>
      </c>
      <c r="G1760" t="str">
        <f>IFERROR(MID($E1760,SEARCH("/",$E1760,SEARCH("/",$E1760)+1)+1,1),"")</f>
        <v>P</v>
      </c>
      <c r="H1760" t="s">
        <v>16</v>
      </c>
      <c r="I1760">
        <v>29</v>
      </c>
      <c r="J1760" t="b">
        <v>0</v>
      </c>
      <c r="K1760" s="7">
        <v>0</v>
      </c>
      <c r="L1760" s="7">
        <v>0</v>
      </c>
      <c r="M1760" s="7">
        <v>0</v>
      </c>
      <c r="N1760" s="7">
        <v>0</v>
      </c>
      <c r="O1760" s="7">
        <v>865</v>
      </c>
      <c r="P1760" s="7">
        <f>SUM(dane3[[#This Row],[RoomService]:[VRDeck]])</f>
        <v>865</v>
      </c>
      <c r="Q1760" t="s">
        <v>4794</v>
      </c>
      <c r="R1760" t="b">
        <v>0</v>
      </c>
    </row>
    <row r="1761" spans="1:18" x14ac:dyDescent="0.3">
      <c r="A1761" t="s">
        <v>1068</v>
      </c>
      <c r="B1761">
        <f>MID(dane3[[#This Row],[PassengerId]],1,4)+0</f>
        <v>425</v>
      </c>
      <c r="C1761" t="s">
        <v>53</v>
      </c>
      <c r="D1761" t="b">
        <v>1</v>
      </c>
      <c r="E1761" t="s">
        <v>1064</v>
      </c>
      <c r="F1761" t="str">
        <f>MID($E1761,1,1)</f>
        <v>F</v>
      </c>
      <c r="G1761" t="str">
        <f>IFERROR(MID($E1761,SEARCH("/",$E1761,SEARCH("/",$E1761)+1)+1,1),"")</f>
        <v>P</v>
      </c>
      <c r="H1761" t="s">
        <v>16</v>
      </c>
      <c r="I1761">
        <v>31</v>
      </c>
      <c r="J1761" t="b">
        <v>0</v>
      </c>
      <c r="K1761" s="7">
        <v>0</v>
      </c>
      <c r="L1761" s="7">
        <v>0</v>
      </c>
      <c r="M1761" s="7">
        <v>0</v>
      </c>
      <c r="N1761" s="7">
        <v>0</v>
      </c>
      <c r="O1761" s="7">
        <v>0</v>
      </c>
      <c r="P1761" s="7">
        <f>SUM(dane3[[#This Row],[RoomService]:[VRDeck]])</f>
        <v>0</v>
      </c>
      <c r="Q1761" t="s">
        <v>1069</v>
      </c>
      <c r="R1761" t="b">
        <v>1</v>
      </c>
    </row>
    <row r="1762" spans="1:18" x14ac:dyDescent="0.3">
      <c r="A1762" t="s">
        <v>19447</v>
      </c>
      <c r="B1762">
        <f>MID(dane3[[#This Row],[PassengerId]],1,4)+0</f>
        <v>7585</v>
      </c>
      <c r="C1762" t="s">
        <v>14</v>
      </c>
      <c r="D1762" t="b">
        <v>0</v>
      </c>
      <c r="E1762" t="s">
        <v>19445</v>
      </c>
      <c r="F1762" t="str">
        <f>MID($E1762,1,1)</f>
        <v>C</v>
      </c>
      <c r="G1762" t="str">
        <f>IFERROR(MID($E1762,SEARCH("/",$E1762,SEARCH("/",$E1762)+1)+1,1),"")</f>
        <v>S</v>
      </c>
      <c r="H1762" t="s">
        <v>16</v>
      </c>
      <c r="I1762">
        <v>39</v>
      </c>
      <c r="J1762" t="b">
        <v>1</v>
      </c>
      <c r="K1762" s="7">
        <v>8209</v>
      </c>
      <c r="L1762" s="7">
        <v>18</v>
      </c>
      <c r="M1762" s="7">
        <v>432</v>
      </c>
      <c r="N1762" s="7">
        <v>3560</v>
      </c>
      <c r="O1762" s="7">
        <v>54</v>
      </c>
      <c r="P1762" s="7">
        <f>SUM(dane3[[#This Row],[RoomService]:[VRDeck]])</f>
        <v>12273</v>
      </c>
      <c r="Q1762" t="s">
        <v>19448</v>
      </c>
      <c r="R1762" t="b">
        <v>0</v>
      </c>
    </row>
    <row r="1763" spans="1:18" x14ac:dyDescent="0.3">
      <c r="A1763" t="s">
        <v>1084</v>
      </c>
      <c r="B1763">
        <f>MID(dane3[[#This Row],[PassengerId]],1,4)+0</f>
        <v>431</v>
      </c>
      <c r="C1763" t="s">
        <v>53</v>
      </c>
      <c r="D1763" t="b">
        <v>1</v>
      </c>
      <c r="E1763" t="s">
        <v>1085</v>
      </c>
      <c r="F1763" t="str">
        <f>MID($E1763,1,1)</f>
        <v>F</v>
      </c>
      <c r="G1763" t="str">
        <f>IFERROR(MID($E1763,SEARCH("/",$E1763,SEARCH("/",$E1763)+1)+1,1),"")</f>
        <v>P</v>
      </c>
      <c r="H1763" t="s">
        <v>16</v>
      </c>
      <c r="I1763">
        <v>43</v>
      </c>
      <c r="J1763" t="b">
        <v>0</v>
      </c>
      <c r="K1763" s="7">
        <v>0</v>
      </c>
      <c r="L1763" s="7">
        <v>0</v>
      </c>
      <c r="M1763" s="7">
        <v>0</v>
      </c>
      <c r="N1763" s="7">
        <v>0</v>
      </c>
      <c r="O1763" s="7">
        <v>0</v>
      </c>
      <c r="P1763" s="7">
        <f>SUM(dane3[[#This Row],[RoomService]:[VRDeck]])</f>
        <v>0</v>
      </c>
      <c r="Q1763" t="s">
        <v>1086</v>
      </c>
      <c r="R1763" t="b">
        <v>1</v>
      </c>
    </row>
    <row r="1764" spans="1:18" x14ac:dyDescent="0.3">
      <c r="A1764" t="s">
        <v>4804</v>
      </c>
      <c r="B1764">
        <f>MID(dane3[[#This Row],[PassengerId]],1,4)+0</f>
        <v>1873</v>
      </c>
      <c r="C1764" t="s">
        <v>19</v>
      </c>
      <c r="D1764" t="b">
        <v>1</v>
      </c>
      <c r="E1764" t="s">
        <v>4805</v>
      </c>
      <c r="F1764" t="str">
        <f>MID($E1764,1,1)</f>
        <v>G</v>
      </c>
      <c r="G1764" t="str">
        <f>IFERROR(MID($E1764,SEARCH("/",$E1764,SEARCH("/",$E1764)+1)+1,1),"")</f>
        <v>S</v>
      </c>
      <c r="H1764" t="s">
        <v>16</v>
      </c>
      <c r="I1764">
        <v>30</v>
      </c>
      <c r="J1764" t="b">
        <v>0</v>
      </c>
      <c r="K1764" s="7">
        <v>0</v>
      </c>
      <c r="L1764" s="7">
        <v>0</v>
      </c>
      <c r="M1764" s="7">
        <v>0</v>
      </c>
      <c r="N1764" s="7">
        <v>0</v>
      </c>
      <c r="O1764" s="7">
        <v>0</v>
      </c>
      <c r="P1764" s="7">
        <f>SUM(dane3[[#This Row],[RoomService]:[VRDeck]])</f>
        <v>0</v>
      </c>
      <c r="Q1764" t="s">
        <v>4806</v>
      </c>
      <c r="R1764" t="b">
        <v>1</v>
      </c>
    </row>
    <row r="1765" spans="1:18" x14ac:dyDescent="0.3">
      <c r="A1765" t="s">
        <v>4807</v>
      </c>
      <c r="B1765">
        <f>MID(dane3[[#This Row],[PassengerId]],1,4)+0</f>
        <v>1874</v>
      </c>
      <c r="C1765" t="s">
        <v>19</v>
      </c>
      <c r="D1765" t="b">
        <v>1</v>
      </c>
      <c r="E1765" t="s">
        <v>4808</v>
      </c>
      <c r="F1765" t="str">
        <f>MID($E1765,1,1)</f>
        <v>G</v>
      </c>
      <c r="G1765" t="str">
        <f>IFERROR(MID($E1765,SEARCH("/",$E1765,SEARCH("/",$E1765)+1)+1,1),"")</f>
        <v>P</v>
      </c>
      <c r="H1765" t="s">
        <v>16</v>
      </c>
      <c r="I1765">
        <v>0</v>
      </c>
      <c r="J1765" t="b">
        <v>0</v>
      </c>
      <c r="K1765" s="7">
        <v>0</v>
      </c>
      <c r="L1765" s="7">
        <v>0</v>
      </c>
      <c r="M1765" s="7">
        <v>0</v>
      </c>
      <c r="N1765" s="7">
        <v>0</v>
      </c>
      <c r="O1765" s="7">
        <v>0</v>
      </c>
      <c r="P1765" s="7">
        <f>SUM(dane3[[#This Row],[RoomService]:[VRDeck]])</f>
        <v>0</v>
      </c>
      <c r="Q1765" t="s">
        <v>4809</v>
      </c>
      <c r="R1765" t="b">
        <v>0</v>
      </c>
    </row>
    <row r="1766" spans="1:18" x14ac:dyDescent="0.3">
      <c r="A1766" t="s">
        <v>4810</v>
      </c>
      <c r="B1766">
        <f>MID(dane3[[#This Row],[PassengerId]],1,4)+0</f>
        <v>1874</v>
      </c>
      <c r="C1766" t="s">
        <v>19</v>
      </c>
      <c r="D1766" t="b">
        <v>0</v>
      </c>
      <c r="E1766" t="s">
        <v>4811</v>
      </c>
      <c r="F1766" t="str">
        <f>MID($E1766,1,1)</f>
        <v>F</v>
      </c>
      <c r="G1766" t="str">
        <f>IFERROR(MID($E1766,SEARCH("/",$E1766,SEARCH("/",$E1766)+1)+1,1),"")</f>
        <v>P</v>
      </c>
      <c r="H1766" t="s">
        <v>32</v>
      </c>
      <c r="I1766">
        <v>29</v>
      </c>
      <c r="J1766" t="b">
        <v>0</v>
      </c>
      <c r="K1766" s="7">
        <v>0</v>
      </c>
      <c r="L1766" s="7">
        <v>0</v>
      </c>
      <c r="M1766" s="7">
        <v>0</v>
      </c>
      <c r="N1766" s="7">
        <v>486</v>
      </c>
      <c r="O1766" s="7">
        <v>1479</v>
      </c>
      <c r="P1766" s="7">
        <f>SUM(dane3[[#This Row],[RoomService]:[VRDeck]])</f>
        <v>1965</v>
      </c>
      <c r="Q1766" t="s">
        <v>4812</v>
      </c>
      <c r="R1766" t="b">
        <v>0</v>
      </c>
    </row>
    <row r="1767" spans="1:18" x14ac:dyDescent="0.3">
      <c r="A1767" t="s">
        <v>4813</v>
      </c>
      <c r="B1767">
        <f>MID(dane3[[#This Row],[PassengerId]],1,4)+0</f>
        <v>1877</v>
      </c>
      <c r="C1767" t="s">
        <v>19</v>
      </c>
      <c r="D1767" t="b">
        <v>0</v>
      </c>
      <c r="E1767" t="s">
        <v>4814</v>
      </c>
      <c r="F1767" t="str">
        <f>MID($E1767,1,1)</f>
        <v>G</v>
      </c>
      <c r="G1767" t="str">
        <f>IFERROR(MID($E1767,SEARCH("/",$E1767,SEARCH("/",$E1767)+1)+1,1),"")</f>
        <v>P</v>
      </c>
      <c r="H1767" t="s">
        <v>16</v>
      </c>
      <c r="I1767">
        <v>37</v>
      </c>
      <c r="J1767" t="b">
        <v>0</v>
      </c>
      <c r="K1767" s="7">
        <v>28</v>
      </c>
      <c r="L1767" s="7">
        <v>25</v>
      </c>
      <c r="M1767" s="7">
        <v>26</v>
      </c>
      <c r="N1767" s="7">
        <v>806</v>
      </c>
      <c r="O1767" s="7">
        <v>3</v>
      </c>
      <c r="P1767" s="7">
        <f>SUM(dane3[[#This Row],[RoomService]:[VRDeck]])</f>
        <v>888</v>
      </c>
      <c r="Q1767" t="s">
        <v>4815</v>
      </c>
      <c r="R1767" t="b">
        <v>0</v>
      </c>
    </row>
    <row r="1768" spans="1:18" x14ac:dyDescent="0.3">
      <c r="A1768" t="s">
        <v>4816</v>
      </c>
      <c r="B1768">
        <f>MID(dane3[[#This Row],[PassengerId]],1,4)+0</f>
        <v>1878</v>
      </c>
      <c r="C1768" t="s">
        <v>19</v>
      </c>
      <c r="D1768" t="b">
        <v>0</v>
      </c>
      <c r="E1768" t="s">
        <v>4817</v>
      </c>
      <c r="F1768" t="str">
        <f>MID($E1768,1,1)</f>
        <v>F</v>
      </c>
      <c r="G1768" t="str">
        <f>IFERROR(MID($E1768,SEARCH("/",$E1768,SEARCH("/",$E1768)+1)+1,1),"")</f>
        <v>P</v>
      </c>
      <c r="H1768" t="s">
        <v>16</v>
      </c>
      <c r="I1768">
        <v>49</v>
      </c>
      <c r="J1768" t="b">
        <v>0</v>
      </c>
      <c r="K1768" s="7">
        <v>0</v>
      </c>
      <c r="L1768" s="7">
        <v>0</v>
      </c>
      <c r="M1768" s="7">
        <v>0</v>
      </c>
      <c r="N1768" s="7">
        <v>724</v>
      </c>
      <c r="O1768" s="7">
        <v>0</v>
      </c>
      <c r="P1768" s="7">
        <f>SUM(dane3[[#This Row],[RoomService]:[VRDeck]])</f>
        <v>724</v>
      </c>
      <c r="Q1768" t="s">
        <v>4818</v>
      </c>
      <c r="R1768" t="b">
        <v>0</v>
      </c>
    </row>
    <row r="1769" spans="1:18" x14ac:dyDescent="0.3">
      <c r="A1769" t="s">
        <v>4819</v>
      </c>
      <c r="B1769">
        <f>MID(dane3[[#This Row],[PassengerId]],1,4)+0</f>
        <v>1879</v>
      </c>
      <c r="C1769" t="s">
        <v>14</v>
      </c>
      <c r="D1769" t="b">
        <v>0</v>
      </c>
      <c r="E1769" t="s">
        <v>4820</v>
      </c>
      <c r="F1769" t="str">
        <f>MID($E1769,1,1)</f>
        <v>D</v>
      </c>
      <c r="G1769" t="str">
        <f>IFERROR(MID($E1769,SEARCH("/",$E1769,SEARCH("/",$E1769)+1)+1,1),"")</f>
        <v>P</v>
      </c>
      <c r="H1769" t="s">
        <v>16</v>
      </c>
      <c r="I1769">
        <v>36</v>
      </c>
      <c r="J1769" t="b">
        <v>0</v>
      </c>
      <c r="K1769" s="7">
        <v>0</v>
      </c>
      <c r="L1769" s="7">
        <v>583</v>
      </c>
      <c r="M1769" s="7">
        <v>1789</v>
      </c>
      <c r="N1769" s="7">
        <v>19</v>
      </c>
      <c r="O1769" s="7">
        <v>1009</v>
      </c>
      <c r="P1769" s="7">
        <f>SUM(dane3[[#This Row],[RoomService]:[VRDeck]])</f>
        <v>3400</v>
      </c>
      <c r="Q1769" t="s">
        <v>4821</v>
      </c>
      <c r="R1769" t="b">
        <v>0</v>
      </c>
    </row>
    <row r="1770" spans="1:18" x14ac:dyDescent="0.3">
      <c r="A1770" t="s">
        <v>4822</v>
      </c>
      <c r="B1770">
        <f>MID(dane3[[#This Row],[PassengerId]],1,4)+0</f>
        <v>1880</v>
      </c>
      <c r="C1770" t="s">
        <v>19</v>
      </c>
      <c r="D1770" t="b">
        <v>0</v>
      </c>
      <c r="E1770" t="s">
        <v>4823</v>
      </c>
      <c r="F1770" t="str">
        <f>MID($E1770,1,1)</f>
        <v>F</v>
      </c>
      <c r="G1770" t="str">
        <f>IFERROR(MID($E1770,SEARCH("/",$E1770,SEARCH("/",$E1770)+1)+1,1),"")</f>
        <v>P</v>
      </c>
      <c r="H1770" t="s">
        <v>46</v>
      </c>
      <c r="I1770">
        <v>20</v>
      </c>
      <c r="J1770" t="b">
        <v>0</v>
      </c>
      <c r="K1770" s="7">
        <v>470</v>
      </c>
      <c r="L1770" s="7">
        <v>128</v>
      </c>
      <c r="M1770" s="7">
        <v>0</v>
      </c>
      <c r="N1770" s="7">
        <v>0</v>
      </c>
      <c r="O1770" s="7">
        <v>9</v>
      </c>
      <c r="P1770" s="7">
        <f>SUM(dane3[[#This Row],[RoomService]:[VRDeck]])</f>
        <v>607</v>
      </c>
      <c r="Q1770" t="s">
        <v>4824</v>
      </c>
      <c r="R1770" t="b">
        <v>0</v>
      </c>
    </row>
    <row r="1771" spans="1:18" x14ac:dyDescent="0.3">
      <c r="A1771" t="s">
        <v>4825</v>
      </c>
      <c r="B1771">
        <f>MID(dane3[[#This Row],[PassengerId]],1,4)+0</f>
        <v>1881</v>
      </c>
      <c r="C1771" t="s">
        <v>19</v>
      </c>
      <c r="D1771" t="b">
        <v>0</v>
      </c>
      <c r="E1771" t="s">
        <v>4826</v>
      </c>
      <c r="F1771" t="str">
        <f>MID($E1771,1,1)</f>
        <v>F</v>
      </c>
      <c r="G1771" t="str">
        <f>IFERROR(MID($E1771,SEARCH("/",$E1771,SEARCH("/",$E1771)+1)+1,1),"")</f>
        <v>P</v>
      </c>
      <c r="H1771" t="s">
        <v>16</v>
      </c>
      <c r="I1771">
        <v>20</v>
      </c>
      <c r="J1771" t="b">
        <v>0</v>
      </c>
      <c r="K1771" s="7">
        <v>2215</v>
      </c>
      <c r="L1771" s="7">
        <v>0</v>
      </c>
      <c r="M1771" s="7">
        <v>0</v>
      </c>
      <c r="N1771" s="7">
        <v>86</v>
      </c>
      <c r="O1771" s="7">
        <v>0</v>
      </c>
      <c r="P1771" s="7">
        <f>SUM(dane3[[#This Row],[RoomService]:[VRDeck]])</f>
        <v>2301</v>
      </c>
      <c r="Q1771" t="s">
        <v>4827</v>
      </c>
      <c r="R1771" t="b">
        <v>1</v>
      </c>
    </row>
    <row r="1772" spans="1:18" x14ac:dyDescent="0.3">
      <c r="A1772" t="s">
        <v>4828</v>
      </c>
      <c r="B1772">
        <f>MID(dane3[[#This Row],[PassengerId]],1,4)+0</f>
        <v>1882</v>
      </c>
      <c r="C1772" t="s">
        <v>14</v>
      </c>
      <c r="D1772" t="b">
        <v>0</v>
      </c>
      <c r="E1772" t="s">
        <v>4829</v>
      </c>
      <c r="F1772" t="str">
        <f>MID($E1772,1,1)</f>
        <v>C</v>
      </c>
      <c r="G1772" t="str">
        <f>IFERROR(MID($E1772,SEARCH("/",$E1772,SEARCH("/",$E1772)+1)+1,1),"")</f>
        <v>S</v>
      </c>
      <c r="H1772" t="s">
        <v>46</v>
      </c>
      <c r="I1772">
        <v>18</v>
      </c>
      <c r="J1772" t="b">
        <v>0</v>
      </c>
      <c r="K1772" s="7">
        <v>0</v>
      </c>
      <c r="L1772" s="7">
        <v>16263</v>
      </c>
      <c r="M1772" s="7">
        <v>72</v>
      </c>
      <c r="N1772" s="7">
        <v>0</v>
      </c>
      <c r="O1772" s="7">
        <v>15</v>
      </c>
      <c r="P1772" s="7">
        <f>SUM(dane3[[#This Row],[RoomService]:[VRDeck]])</f>
        <v>16350</v>
      </c>
      <c r="Q1772" t="s">
        <v>4830</v>
      </c>
      <c r="R1772" t="b">
        <v>1</v>
      </c>
    </row>
    <row r="1773" spans="1:18" x14ac:dyDescent="0.3">
      <c r="A1773" t="s">
        <v>4831</v>
      </c>
      <c r="B1773">
        <f>MID(dane3[[#This Row],[PassengerId]],1,4)+0</f>
        <v>1882</v>
      </c>
      <c r="C1773" t="s">
        <v>14</v>
      </c>
      <c r="D1773" t="b">
        <v>1</v>
      </c>
      <c r="E1773" t="s">
        <v>39</v>
      </c>
      <c r="F1773" t="s">
        <v>23759</v>
      </c>
      <c r="G1773" t="str">
        <f>IFERROR(MID($E1773,SEARCH("/",$E1773,SEARCH("/",$E1773)+1)+1,1),"")</f>
        <v/>
      </c>
      <c r="H1773" t="s">
        <v>46</v>
      </c>
      <c r="I1773">
        <v>17</v>
      </c>
      <c r="J1773" t="b">
        <v>0</v>
      </c>
      <c r="K1773" s="7">
        <v>0</v>
      </c>
      <c r="L1773" s="7">
        <v>0</v>
      </c>
      <c r="M1773" s="7">
        <v>0</v>
      </c>
      <c r="N1773" s="7">
        <v>0</v>
      </c>
      <c r="O1773" s="7">
        <v>0</v>
      </c>
      <c r="P1773" s="7">
        <f>SUM(dane3[[#This Row],[RoomService]:[VRDeck]])</f>
        <v>0</v>
      </c>
      <c r="Q1773" t="s">
        <v>4832</v>
      </c>
      <c r="R1773" t="b">
        <v>1</v>
      </c>
    </row>
    <row r="1774" spans="1:18" x14ac:dyDescent="0.3">
      <c r="A1774" t="s">
        <v>1095</v>
      </c>
      <c r="B1774">
        <f>MID(dane3[[#This Row],[PassengerId]],1,4)+0</f>
        <v>434</v>
      </c>
      <c r="C1774" t="s">
        <v>53</v>
      </c>
      <c r="D1774" t="b">
        <v>1</v>
      </c>
      <c r="E1774" t="s">
        <v>1096</v>
      </c>
      <c r="F1774" t="str">
        <f>MID($E1774,1,1)</f>
        <v>F</v>
      </c>
      <c r="G1774" t="str">
        <f>IFERROR(MID($E1774,SEARCH("/",$E1774,SEARCH("/",$E1774)+1)+1,1),"")</f>
        <v>S</v>
      </c>
      <c r="H1774" t="s">
        <v>16</v>
      </c>
      <c r="I1774">
        <v>45</v>
      </c>
      <c r="J1774" t="b">
        <v>0</v>
      </c>
      <c r="K1774" s="7">
        <v>0</v>
      </c>
      <c r="L1774" s="7">
        <v>0</v>
      </c>
      <c r="M1774" s="7">
        <v>0</v>
      </c>
      <c r="N1774" s="7">
        <v>0</v>
      </c>
      <c r="O1774" s="7">
        <v>0</v>
      </c>
      <c r="P1774" s="7">
        <f>SUM(dane3[[#This Row],[RoomService]:[VRDeck]])</f>
        <v>0</v>
      </c>
      <c r="Q1774" t="s">
        <v>1097</v>
      </c>
      <c r="R1774" t="b">
        <v>1</v>
      </c>
    </row>
    <row r="1775" spans="1:18" x14ac:dyDescent="0.3">
      <c r="A1775" t="s">
        <v>4836</v>
      </c>
      <c r="B1775">
        <f>MID(dane3[[#This Row],[PassengerId]],1,4)+0</f>
        <v>1886</v>
      </c>
      <c r="C1775" t="s">
        <v>19</v>
      </c>
      <c r="D1775" t="b">
        <v>0</v>
      </c>
      <c r="E1775" t="s">
        <v>4837</v>
      </c>
      <c r="F1775" t="str">
        <f>MID($E1775,1,1)</f>
        <v>E</v>
      </c>
      <c r="G1775" t="str">
        <f>IFERROR(MID($E1775,SEARCH("/",$E1775,SEARCH("/",$E1775)+1)+1,1),"")</f>
        <v>S</v>
      </c>
      <c r="H1775" t="s">
        <v>16</v>
      </c>
      <c r="I1775">
        <v>26</v>
      </c>
      <c r="J1775" t="b">
        <v>0</v>
      </c>
      <c r="K1775" s="7">
        <v>0</v>
      </c>
      <c r="L1775" s="7">
        <v>3</v>
      </c>
      <c r="M1775" s="7">
        <v>176</v>
      </c>
      <c r="N1775" s="7">
        <v>611</v>
      </c>
      <c r="O1775" s="7">
        <v>0</v>
      </c>
      <c r="P1775" s="7">
        <f>SUM(dane3[[#This Row],[RoomService]:[VRDeck]])</f>
        <v>790</v>
      </c>
      <c r="Q1775" t="s">
        <v>4838</v>
      </c>
      <c r="R1775" t="b">
        <v>0</v>
      </c>
    </row>
    <row r="1776" spans="1:18" x14ac:dyDescent="0.3">
      <c r="A1776" t="s">
        <v>4839</v>
      </c>
      <c r="B1776">
        <f>MID(dane3[[#This Row],[PassengerId]],1,4)+0</f>
        <v>1887</v>
      </c>
      <c r="C1776" t="s">
        <v>19</v>
      </c>
      <c r="D1776" t="b">
        <v>0</v>
      </c>
      <c r="E1776" t="s">
        <v>4840</v>
      </c>
      <c r="F1776" t="str">
        <f>MID($E1776,1,1)</f>
        <v>G</v>
      </c>
      <c r="G1776" t="str">
        <f>IFERROR(MID($E1776,SEARCH("/",$E1776,SEARCH("/",$E1776)+1)+1,1),"")</f>
        <v>S</v>
      </c>
      <c r="H1776" t="s">
        <v>16</v>
      </c>
      <c r="I1776">
        <v>35</v>
      </c>
      <c r="J1776" t="b">
        <v>0</v>
      </c>
      <c r="K1776" s="7">
        <v>0</v>
      </c>
      <c r="L1776" s="7">
        <v>88</v>
      </c>
      <c r="M1776" s="7">
        <v>718</v>
      </c>
      <c r="N1776" s="7">
        <v>46</v>
      </c>
      <c r="O1776" s="7">
        <v>0</v>
      </c>
      <c r="P1776" s="7">
        <f>SUM(dane3[[#This Row],[RoomService]:[VRDeck]])</f>
        <v>852</v>
      </c>
      <c r="Q1776" t="s">
        <v>4841</v>
      </c>
      <c r="R1776" t="b">
        <v>0</v>
      </c>
    </row>
    <row r="1777" spans="1:18" x14ac:dyDescent="0.3">
      <c r="A1777" t="s">
        <v>4842</v>
      </c>
      <c r="B1777">
        <f>MID(dane3[[#This Row],[PassengerId]],1,4)+0</f>
        <v>1888</v>
      </c>
      <c r="C1777" t="s">
        <v>19</v>
      </c>
      <c r="D1777" t="b">
        <v>0</v>
      </c>
      <c r="E1777" t="s">
        <v>4843</v>
      </c>
      <c r="F1777" t="str">
        <f>MID($E1777,1,1)</f>
        <v>F</v>
      </c>
      <c r="G1777" t="str">
        <f>IFERROR(MID($E1777,SEARCH("/",$E1777,SEARCH("/",$E1777)+1)+1,1),"")</f>
        <v>S</v>
      </c>
      <c r="H1777" t="s">
        <v>16</v>
      </c>
      <c r="I1777">
        <v>30</v>
      </c>
      <c r="J1777" t="b">
        <v>0</v>
      </c>
      <c r="K1777" s="7">
        <v>116</v>
      </c>
      <c r="L1777" s="7">
        <v>0</v>
      </c>
      <c r="M1777" s="7">
        <v>0</v>
      </c>
      <c r="N1777" s="7">
        <v>728</v>
      </c>
      <c r="O1777" s="7">
        <v>29</v>
      </c>
      <c r="P1777" s="7">
        <f>SUM(dane3[[#This Row],[RoomService]:[VRDeck]])</f>
        <v>873</v>
      </c>
      <c r="Q1777" t="s">
        <v>4844</v>
      </c>
      <c r="R1777" t="b">
        <v>1</v>
      </c>
    </row>
    <row r="1778" spans="1:18" x14ac:dyDescent="0.3">
      <c r="A1778" t="s">
        <v>4845</v>
      </c>
      <c r="B1778">
        <f>MID(dane3[[#This Row],[PassengerId]],1,4)+0</f>
        <v>1889</v>
      </c>
      <c r="C1778" t="s">
        <v>19</v>
      </c>
      <c r="D1778" t="b">
        <v>0</v>
      </c>
      <c r="E1778" t="s">
        <v>4846</v>
      </c>
      <c r="F1778" t="str">
        <f>MID($E1778,1,1)</f>
        <v>F</v>
      </c>
      <c r="G1778" t="str">
        <f>IFERROR(MID($E1778,SEARCH("/",$E1778,SEARCH("/",$E1778)+1)+1,1),"")</f>
        <v>P</v>
      </c>
      <c r="H1778" t="s">
        <v>16</v>
      </c>
      <c r="I1778">
        <v>22</v>
      </c>
      <c r="J1778" t="b">
        <v>0</v>
      </c>
      <c r="K1778" s="7">
        <v>0</v>
      </c>
      <c r="L1778" s="7">
        <v>0</v>
      </c>
      <c r="M1778" s="7">
        <v>22</v>
      </c>
      <c r="N1778" s="7">
        <v>0</v>
      </c>
      <c r="O1778" s="7">
        <v>702</v>
      </c>
      <c r="P1778" s="7">
        <f>SUM(dane3[[#This Row],[RoomService]:[VRDeck]])</f>
        <v>724</v>
      </c>
      <c r="Q1778" t="s">
        <v>4847</v>
      </c>
      <c r="R1778" t="b">
        <v>0</v>
      </c>
    </row>
    <row r="1779" spans="1:18" x14ac:dyDescent="0.3">
      <c r="A1779" t="s">
        <v>4848</v>
      </c>
      <c r="B1779">
        <f>MID(dane3[[#This Row],[PassengerId]],1,4)+0</f>
        <v>1889</v>
      </c>
      <c r="C1779" t="s">
        <v>19</v>
      </c>
      <c r="D1779" t="b">
        <v>1</v>
      </c>
      <c r="E1779" t="s">
        <v>4849</v>
      </c>
      <c r="F1779" t="str">
        <f>MID($E1779,1,1)</f>
        <v>G</v>
      </c>
      <c r="G1779" t="str">
        <f>IFERROR(MID($E1779,SEARCH("/",$E1779,SEARCH("/",$E1779)+1)+1,1),"")</f>
        <v>P</v>
      </c>
      <c r="H1779" t="s">
        <v>16</v>
      </c>
      <c r="I1779">
        <v>5</v>
      </c>
      <c r="J1779" t="b">
        <v>0</v>
      </c>
      <c r="K1779" s="7">
        <v>0</v>
      </c>
      <c r="L1779" s="7">
        <v>0</v>
      </c>
      <c r="M1779" s="7">
        <v>0</v>
      </c>
      <c r="N1779" s="7">
        <v>0</v>
      </c>
      <c r="O1779" s="7">
        <v>0</v>
      </c>
      <c r="P1779" s="7">
        <f>SUM(dane3[[#This Row],[RoomService]:[VRDeck]])</f>
        <v>0</v>
      </c>
      <c r="Q1779" t="s">
        <v>4850</v>
      </c>
      <c r="R1779" t="b">
        <v>0</v>
      </c>
    </row>
    <row r="1780" spans="1:18" x14ac:dyDescent="0.3">
      <c r="A1780" t="s">
        <v>4851</v>
      </c>
      <c r="B1780">
        <f>MID(dane3[[#This Row],[PassengerId]],1,4)+0</f>
        <v>1890</v>
      </c>
      <c r="C1780" t="s">
        <v>19</v>
      </c>
      <c r="D1780" t="b">
        <v>1</v>
      </c>
      <c r="E1780" t="s">
        <v>4852</v>
      </c>
      <c r="F1780" t="str">
        <f>MID($E1780,1,1)</f>
        <v>G</v>
      </c>
      <c r="G1780" t="str">
        <f>IFERROR(MID($E1780,SEARCH("/",$E1780,SEARCH("/",$E1780)+1)+1,1),"")</f>
        <v>P</v>
      </c>
      <c r="H1780" t="s">
        <v>46</v>
      </c>
      <c r="I1780">
        <v>43</v>
      </c>
      <c r="J1780" t="b">
        <v>0</v>
      </c>
      <c r="K1780" s="7">
        <v>0</v>
      </c>
      <c r="L1780" s="7">
        <v>0</v>
      </c>
      <c r="M1780" s="7">
        <v>0</v>
      </c>
      <c r="N1780" s="7">
        <v>0</v>
      </c>
      <c r="O1780" s="7">
        <v>0</v>
      </c>
      <c r="P1780" s="7">
        <f>SUM(dane3[[#This Row],[RoomService]:[VRDeck]])</f>
        <v>0</v>
      </c>
      <c r="Q1780" t="s">
        <v>4853</v>
      </c>
      <c r="R1780" t="b">
        <v>0</v>
      </c>
    </row>
    <row r="1781" spans="1:18" x14ac:dyDescent="0.3">
      <c r="A1781" t="s">
        <v>1149</v>
      </c>
      <c r="B1781">
        <f>MID(dane3[[#This Row],[PassengerId]],1,4)+0</f>
        <v>452</v>
      </c>
      <c r="C1781" t="s">
        <v>53</v>
      </c>
      <c r="D1781" t="b">
        <v>1</v>
      </c>
      <c r="E1781" t="s">
        <v>1150</v>
      </c>
      <c r="F1781" t="str">
        <f>MID($E1781,1,1)</f>
        <v>E</v>
      </c>
      <c r="G1781" t="str">
        <f>IFERROR(MID($E1781,SEARCH("/",$E1781,SEARCH("/",$E1781)+1)+1,1),"")</f>
        <v>S</v>
      </c>
      <c r="H1781" t="s">
        <v>16</v>
      </c>
      <c r="I1781">
        <v>22</v>
      </c>
      <c r="J1781" t="b">
        <v>0</v>
      </c>
      <c r="K1781" s="7">
        <v>0</v>
      </c>
      <c r="L1781" s="7">
        <v>0</v>
      </c>
      <c r="M1781" s="7">
        <v>0</v>
      </c>
      <c r="N1781" s="7">
        <v>0</v>
      </c>
      <c r="O1781" s="7">
        <v>0</v>
      </c>
      <c r="P1781" s="7">
        <f>SUM(dane3[[#This Row],[RoomService]:[VRDeck]])</f>
        <v>0</v>
      </c>
      <c r="Q1781" t="s">
        <v>1151</v>
      </c>
      <c r="R1781" t="b">
        <v>1</v>
      </c>
    </row>
    <row r="1782" spans="1:18" x14ac:dyDescent="0.3">
      <c r="A1782" t="s">
        <v>4856</v>
      </c>
      <c r="B1782">
        <f>MID(dane3[[#This Row],[PassengerId]],1,4)+0</f>
        <v>1892</v>
      </c>
      <c r="C1782" t="s">
        <v>14</v>
      </c>
      <c r="D1782" t="b">
        <v>0</v>
      </c>
      <c r="E1782" t="s">
        <v>4857</v>
      </c>
      <c r="F1782" t="str">
        <f>MID($E1782,1,1)</f>
        <v>D</v>
      </c>
      <c r="G1782" t="str">
        <f>IFERROR(MID($E1782,SEARCH("/",$E1782,SEARCH("/",$E1782)+1)+1,1),"")</f>
        <v>P</v>
      </c>
      <c r="H1782" t="s">
        <v>16</v>
      </c>
      <c r="I1782">
        <v>50</v>
      </c>
      <c r="J1782" t="b">
        <v>0</v>
      </c>
      <c r="K1782" s="7">
        <v>5</v>
      </c>
      <c r="L1782" s="7">
        <v>809</v>
      </c>
      <c r="M1782" s="7">
        <v>0</v>
      </c>
      <c r="N1782" s="7">
        <v>309</v>
      </c>
      <c r="O1782" s="7">
        <v>731</v>
      </c>
      <c r="P1782" s="7">
        <f>SUM(dane3[[#This Row],[RoomService]:[VRDeck]])</f>
        <v>1854</v>
      </c>
      <c r="Q1782" t="s">
        <v>4858</v>
      </c>
      <c r="R1782" t="b">
        <v>1</v>
      </c>
    </row>
    <row r="1783" spans="1:18" x14ac:dyDescent="0.3">
      <c r="A1783" t="s">
        <v>11857</v>
      </c>
      <c r="B1783">
        <f>MID(dane3[[#This Row],[PassengerId]],1,4)+0</f>
        <v>4625</v>
      </c>
      <c r="C1783" t="s">
        <v>14</v>
      </c>
      <c r="D1783" t="b">
        <v>0</v>
      </c>
      <c r="E1783" t="s">
        <v>39</v>
      </c>
      <c r="F1783" t="s">
        <v>23762</v>
      </c>
      <c r="G1783" t="str">
        <f>IFERROR(MID($E1783,SEARCH("/",$E1783,SEARCH("/",$E1783)+1)+1,1),"")</f>
        <v/>
      </c>
      <c r="H1783" t="s">
        <v>16</v>
      </c>
      <c r="I1783">
        <v>52</v>
      </c>
      <c r="J1783" t="b">
        <v>0</v>
      </c>
      <c r="K1783" s="7">
        <v>0</v>
      </c>
      <c r="L1783" s="7">
        <v>3275</v>
      </c>
      <c r="M1783" s="7">
        <v>111</v>
      </c>
      <c r="N1783" s="7">
        <v>51</v>
      </c>
      <c r="O1783" s="7">
        <v>18</v>
      </c>
      <c r="P1783" s="7">
        <f>SUM(dane3[[#This Row],[RoomService]:[VRDeck]])</f>
        <v>3455</v>
      </c>
      <c r="Q1783" t="s">
        <v>11858</v>
      </c>
      <c r="R1783" t="b">
        <v>1</v>
      </c>
    </row>
    <row r="1784" spans="1:18" x14ac:dyDescent="0.3">
      <c r="A1784" t="s">
        <v>4861</v>
      </c>
      <c r="B1784">
        <f>MID(dane3[[#This Row],[PassengerId]],1,4)+0</f>
        <v>1892</v>
      </c>
      <c r="C1784" t="s">
        <v>14</v>
      </c>
      <c r="D1784" t="b">
        <v>0</v>
      </c>
      <c r="E1784" t="s">
        <v>4857</v>
      </c>
      <c r="F1784" t="str">
        <f>MID($E1784,1,1)</f>
        <v>D</v>
      </c>
      <c r="G1784" t="str">
        <f>IFERROR(MID($E1784,SEARCH("/",$E1784,SEARCH("/",$E1784)+1)+1,1),"")</f>
        <v>P</v>
      </c>
      <c r="H1784" t="s">
        <v>46</v>
      </c>
      <c r="I1784">
        <v>19</v>
      </c>
      <c r="J1784" t="b">
        <v>0</v>
      </c>
      <c r="K1784" s="7">
        <v>0</v>
      </c>
      <c r="L1784" s="7">
        <v>748</v>
      </c>
      <c r="M1784" s="7">
        <v>158</v>
      </c>
      <c r="N1784" s="7">
        <v>5037</v>
      </c>
      <c r="O1784" s="7">
        <v>44</v>
      </c>
      <c r="P1784" s="7">
        <f>SUM(dane3[[#This Row],[RoomService]:[VRDeck]])</f>
        <v>5987</v>
      </c>
      <c r="Q1784" t="s">
        <v>4862</v>
      </c>
      <c r="R1784" t="b">
        <v>0</v>
      </c>
    </row>
    <row r="1785" spans="1:18" x14ac:dyDescent="0.3">
      <c r="A1785" t="s">
        <v>4863</v>
      </c>
      <c r="B1785">
        <f>MID(dane3[[#This Row],[PassengerId]],1,4)+0</f>
        <v>1897</v>
      </c>
      <c r="C1785" t="s">
        <v>14</v>
      </c>
      <c r="D1785" t="b">
        <v>0</v>
      </c>
      <c r="E1785" t="s">
        <v>4864</v>
      </c>
      <c r="F1785" t="str">
        <f>MID($E1785,1,1)</f>
        <v>C</v>
      </c>
      <c r="G1785" t="str">
        <f>IFERROR(MID($E1785,SEARCH("/",$E1785,SEARCH("/",$E1785)+1)+1,1),"")</f>
        <v>S</v>
      </c>
      <c r="H1785" t="s">
        <v>46</v>
      </c>
      <c r="I1785">
        <v>39</v>
      </c>
      <c r="J1785" t="b">
        <v>0</v>
      </c>
      <c r="K1785" s="7">
        <v>0</v>
      </c>
      <c r="L1785" s="7">
        <v>10153</v>
      </c>
      <c r="M1785" s="7">
        <v>1</v>
      </c>
      <c r="N1785" s="7">
        <v>78</v>
      </c>
      <c r="O1785" s="7">
        <v>5063</v>
      </c>
      <c r="P1785" s="7">
        <f>SUM(dane3[[#This Row],[RoomService]:[VRDeck]])</f>
        <v>15295</v>
      </c>
      <c r="Q1785" t="s">
        <v>4865</v>
      </c>
      <c r="R1785" t="b">
        <v>1</v>
      </c>
    </row>
    <row r="1786" spans="1:18" x14ac:dyDescent="0.3">
      <c r="A1786" t="s">
        <v>4866</v>
      </c>
      <c r="B1786">
        <f>MID(dane3[[#This Row],[PassengerId]],1,4)+0</f>
        <v>1897</v>
      </c>
      <c r="C1786" t="s">
        <v>14</v>
      </c>
      <c r="D1786" t="b">
        <v>0</v>
      </c>
      <c r="E1786" t="s">
        <v>4864</v>
      </c>
      <c r="F1786" t="str">
        <f>MID($E1786,1,1)</f>
        <v>C</v>
      </c>
      <c r="G1786" t="str">
        <f>IFERROR(MID($E1786,SEARCH("/",$E1786,SEARCH("/",$E1786)+1)+1,1),"")</f>
        <v>S</v>
      </c>
      <c r="H1786" t="s">
        <v>16</v>
      </c>
      <c r="I1786">
        <v>38</v>
      </c>
      <c r="J1786" t="b">
        <v>0</v>
      </c>
      <c r="K1786" s="7">
        <v>0</v>
      </c>
      <c r="L1786" s="7">
        <v>354</v>
      </c>
      <c r="M1786" s="7">
        <v>0</v>
      </c>
      <c r="N1786" s="7">
        <v>1806</v>
      </c>
      <c r="O1786" s="7">
        <v>0</v>
      </c>
      <c r="P1786" s="7">
        <f>SUM(dane3[[#This Row],[RoomService]:[VRDeck]])</f>
        <v>2160</v>
      </c>
      <c r="Q1786" t="s">
        <v>4867</v>
      </c>
      <c r="R1786" t="b">
        <v>1</v>
      </c>
    </row>
    <row r="1787" spans="1:18" x14ac:dyDescent="0.3">
      <c r="A1787" t="s">
        <v>4868</v>
      </c>
      <c r="B1787">
        <f>MID(dane3[[#This Row],[PassengerId]],1,4)+0</f>
        <v>1898</v>
      </c>
      <c r="C1787" t="s">
        <v>19</v>
      </c>
      <c r="D1787" t="b">
        <v>1</v>
      </c>
      <c r="E1787" t="s">
        <v>4869</v>
      </c>
      <c r="F1787" t="str">
        <f>MID($E1787,1,1)</f>
        <v>G</v>
      </c>
      <c r="G1787" t="str">
        <f>IFERROR(MID($E1787,SEARCH("/",$E1787,SEARCH("/",$E1787)+1)+1,1),"")</f>
        <v>S</v>
      </c>
      <c r="H1787" t="s">
        <v>46</v>
      </c>
      <c r="I1787">
        <v>21</v>
      </c>
      <c r="J1787" t="b">
        <v>0</v>
      </c>
      <c r="K1787" s="7">
        <v>0</v>
      </c>
      <c r="L1787" s="7">
        <v>0</v>
      </c>
      <c r="M1787" s="7">
        <v>0</v>
      </c>
      <c r="N1787" s="7">
        <v>0</v>
      </c>
      <c r="O1787" s="7">
        <v>0</v>
      </c>
      <c r="P1787" s="7">
        <f>SUM(dane3[[#This Row],[RoomService]:[VRDeck]])</f>
        <v>0</v>
      </c>
      <c r="Q1787" t="s">
        <v>4870</v>
      </c>
      <c r="R1787" t="b">
        <v>0</v>
      </c>
    </row>
    <row r="1788" spans="1:18" x14ac:dyDescent="0.3">
      <c r="A1788" t="s">
        <v>4871</v>
      </c>
      <c r="B1788">
        <f>MID(dane3[[#This Row],[PassengerId]],1,4)+0</f>
        <v>1899</v>
      </c>
      <c r="C1788" t="s">
        <v>19</v>
      </c>
      <c r="D1788" t="b">
        <v>0</v>
      </c>
      <c r="E1788" t="s">
        <v>4872</v>
      </c>
      <c r="F1788" t="str">
        <f>MID($E1788,1,1)</f>
        <v>G</v>
      </c>
      <c r="G1788" t="str">
        <f>IFERROR(MID($E1788,SEARCH("/",$E1788,SEARCH("/",$E1788)+1)+1,1),"")</f>
        <v>S</v>
      </c>
      <c r="H1788" t="s">
        <v>32</v>
      </c>
      <c r="I1788">
        <v>25</v>
      </c>
      <c r="J1788" t="b">
        <v>0</v>
      </c>
      <c r="K1788" s="7">
        <v>11</v>
      </c>
      <c r="L1788" s="7">
        <v>44</v>
      </c>
      <c r="M1788" s="7">
        <v>397</v>
      </c>
      <c r="N1788" s="7">
        <v>0</v>
      </c>
      <c r="O1788" s="7">
        <v>0</v>
      </c>
      <c r="P1788" s="7">
        <f>SUM(dane3[[#This Row],[RoomService]:[VRDeck]])</f>
        <v>452</v>
      </c>
      <c r="Q1788" t="s">
        <v>4873</v>
      </c>
      <c r="R1788" t="b">
        <v>0</v>
      </c>
    </row>
    <row r="1789" spans="1:18" x14ac:dyDescent="0.3">
      <c r="A1789" t="s">
        <v>4874</v>
      </c>
      <c r="B1789">
        <f>MID(dane3[[#This Row],[PassengerId]],1,4)+0</f>
        <v>1901</v>
      </c>
      <c r="C1789" t="s">
        <v>14</v>
      </c>
      <c r="D1789" t="b">
        <v>1</v>
      </c>
      <c r="E1789" t="s">
        <v>4875</v>
      </c>
      <c r="F1789" t="str">
        <f>MID($E1789,1,1)</f>
        <v>A</v>
      </c>
      <c r="G1789" t="str">
        <f>IFERROR(MID($E1789,SEARCH("/",$E1789,SEARCH("/",$E1789)+1)+1,1),"")</f>
        <v>P</v>
      </c>
      <c r="H1789" t="s">
        <v>46</v>
      </c>
      <c r="I1789">
        <v>42</v>
      </c>
      <c r="J1789" t="b">
        <v>0</v>
      </c>
      <c r="K1789" s="7">
        <v>0</v>
      </c>
      <c r="L1789" s="7">
        <v>0</v>
      </c>
      <c r="M1789" s="7">
        <v>0</v>
      </c>
      <c r="N1789" s="7">
        <v>0</v>
      </c>
      <c r="O1789" s="7">
        <v>0</v>
      </c>
      <c r="P1789" s="7">
        <f>SUM(dane3[[#This Row],[RoomService]:[VRDeck]])</f>
        <v>0</v>
      </c>
      <c r="Q1789" t="s">
        <v>4876</v>
      </c>
      <c r="R1789" t="b">
        <v>1</v>
      </c>
    </row>
    <row r="1790" spans="1:18" x14ac:dyDescent="0.3">
      <c r="A1790" t="s">
        <v>4877</v>
      </c>
      <c r="B1790">
        <f>MID(dane3[[#This Row],[PassengerId]],1,4)+0</f>
        <v>1901</v>
      </c>
      <c r="C1790" t="s">
        <v>14</v>
      </c>
      <c r="D1790" t="b">
        <v>1</v>
      </c>
      <c r="E1790" t="s">
        <v>4875</v>
      </c>
      <c r="F1790" t="str">
        <f>MID($E1790,1,1)</f>
        <v>A</v>
      </c>
      <c r="G1790" t="str">
        <f>IFERROR(MID($E1790,SEARCH("/",$E1790,SEARCH("/",$E1790)+1)+1,1),"")</f>
        <v>P</v>
      </c>
      <c r="H1790" t="s">
        <v>46</v>
      </c>
      <c r="I1790">
        <v>36</v>
      </c>
      <c r="J1790" t="b">
        <v>0</v>
      </c>
      <c r="K1790" s="7">
        <v>0</v>
      </c>
      <c r="L1790" s="7">
        <v>0</v>
      </c>
      <c r="M1790" s="7">
        <v>0</v>
      </c>
      <c r="N1790" s="7">
        <v>0</v>
      </c>
      <c r="O1790" s="7">
        <v>0</v>
      </c>
      <c r="P1790" s="7">
        <f>SUM(dane3[[#This Row],[RoomService]:[VRDeck]])</f>
        <v>0</v>
      </c>
      <c r="Q1790" t="s">
        <v>4878</v>
      </c>
      <c r="R1790" t="b">
        <v>1</v>
      </c>
    </row>
    <row r="1791" spans="1:18" x14ac:dyDescent="0.3">
      <c r="A1791" t="s">
        <v>4879</v>
      </c>
      <c r="B1791">
        <f>MID(dane3[[#This Row],[PassengerId]],1,4)+0</f>
        <v>1902</v>
      </c>
      <c r="C1791" t="s">
        <v>19</v>
      </c>
      <c r="D1791" t="b">
        <v>0</v>
      </c>
      <c r="E1791" t="s">
        <v>4880</v>
      </c>
      <c r="F1791" t="str">
        <f>MID($E1791,1,1)</f>
        <v>G</v>
      </c>
      <c r="G1791" t="str">
        <f>IFERROR(MID($E1791,SEARCH("/",$E1791,SEARCH("/",$E1791)+1)+1,1),"")</f>
        <v>S</v>
      </c>
      <c r="H1791" t="s">
        <v>16</v>
      </c>
      <c r="I1791">
        <v>19</v>
      </c>
      <c r="J1791" t="b">
        <v>0</v>
      </c>
      <c r="K1791" s="7">
        <v>42</v>
      </c>
      <c r="L1791" s="7">
        <v>0</v>
      </c>
      <c r="M1791" s="7">
        <v>345</v>
      </c>
      <c r="N1791" s="7">
        <v>1431</v>
      </c>
      <c r="O1791" s="7">
        <v>0</v>
      </c>
      <c r="P1791" s="7">
        <f>SUM(dane3[[#This Row],[RoomService]:[VRDeck]])</f>
        <v>1818</v>
      </c>
      <c r="Q1791" t="s">
        <v>4881</v>
      </c>
      <c r="R1791" t="b">
        <v>0</v>
      </c>
    </row>
    <row r="1792" spans="1:18" x14ac:dyDescent="0.3">
      <c r="A1792" t="s">
        <v>4882</v>
      </c>
      <c r="B1792">
        <f>MID(dane3[[#This Row],[PassengerId]],1,4)+0</f>
        <v>1903</v>
      </c>
      <c r="C1792" t="s">
        <v>19</v>
      </c>
      <c r="D1792" t="b">
        <v>1</v>
      </c>
      <c r="E1792" t="s">
        <v>4883</v>
      </c>
      <c r="F1792" t="str">
        <f>MID($E1792,1,1)</f>
        <v>G</v>
      </c>
      <c r="G1792" t="str">
        <f>IFERROR(MID($E1792,SEARCH("/",$E1792,SEARCH("/",$E1792)+1)+1,1),"")</f>
        <v>P</v>
      </c>
      <c r="H1792" t="s">
        <v>16</v>
      </c>
      <c r="I1792">
        <v>42</v>
      </c>
      <c r="J1792" t="b">
        <v>0</v>
      </c>
      <c r="K1792" s="7">
        <v>0</v>
      </c>
      <c r="L1792" s="7">
        <v>0</v>
      </c>
      <c r="M1792" s="7">
        <v>0</v>
      </c>
      <c r="N1792" s="7">
        <v>0</v>
      </c>
      <c r="O1792" s="7">
        <v>0</v>
      </c>
      <c r="P1792" s="7">
        <f>SUM(dane3[[#This Row],[RoomService]:[VRDeck]])</f>
        <v>0</v>
      </c>
      <c r="Q1792" t="s">
        <v>4884</v>
      </c>
      <c r="R1792" t="b">
        <v>0</v>
      </c>
    </row>
    <row r="1793" spans="1:18" x14ac:dyDescent="0.3">
      <c r="A1793" t="s">
        <v>4885</v>
      </c>
      <c r="B1793">
        <f>MID(dane3[[#This Row],[PassengerId]],1,4)+0</f>
        <v>1905</v>
      </c>
      <c r="C1793" t="s">
        <v>19</v>
      </c>
      <c r="D1793" t="b">
        <v>0</v>
      </c>
      <c r="E1793" t="s">
        <v>4886</v>
      </c>
      <c r="F1793" t="str">
        <f>MID($E1793,1,1)</f>
        <v>F</v>
      </c>
      <c r="G1793" t="str">
        <f>IFERROR(MID($E1793,SEARCH("/",$E1793,SEARCH("/",$E1793)+1)+1,1),"")</f>
        <v>S</v>
      </c>
      <c r="H1793" t="s">
        <v>46</v>
      </c>
      <c r="I1793">
        <v>40</v>
      </c>
      <c r="J1793" t="b">
        <v>0</v>
      </c>
      <c r="K1793" s="7">
        <v>1465</v>
      </c>
      <c r="L1793" s="7">
        <v>39</v>
      </c>
      <c r="M1793" s="7">
        <v>0</v>
      </c>
      <c r="N1793" s="7">
        <v>0</v>
      </c>
      <c r="O1793" s="7">
        <v>1225</v>
      </c>
      <c r="P1793" s="7">
        <f>SUM(dane3[[#This Row],[RoomService]:[VRDeck]])</f>
        <v>2729</v>
      </c>
      <c r="Q1793" t="s">
        <v>4887</v>
      </c>
      <c r="R1793" t="b">
        <v>0</v>
      </c>
    </row>
    <row r="1794" spans="1:18" x14ac:dyDescent="0.3">
      <c r="A1794" t="s">
        <v>4888</v>
      </c>
      <c r="B1794">
        <f>MID(dane3[[#This Row],[PassengerId]],1,4)+0</f>
        <v>1906</v>
      </c>
      <c r="C1794" t="s">
        <v>19</v>
      </c>
      <c r="D1794" t="b">
        <v>1</v>
      </c>
      <c r="E1794" t="s">
        <v>4889</v>
      </c>
      <c r="F1794" t="str">
        <f>MID($E1794,1,1)</f>
        <v>G</v>
      </c>
      <c r="G1794" t="str">
        <f>IFERROR(MID($E1794,SEARCH("/",$E1794,SEARCH("/",$E1794)+1)+1,1),"")</f>
        <v>S</v>
      </c>
      <c r="H1794" t="s">
        <v>16</v>
      </c>
      <c r="I1794">
        <v>14</v>
      </c>
      <c r="J1794" t="b">
        <v>0</v>
      </c>
      <c r="K1794" s="7">
        <v>0</v>
      </c>
      <c r="L1794" s="7">
        <v>0</v>
      </c>
      <c r="M1794" s="7">
        <v>0</v>
      </c>
      <c r="N1794" s="7">
        <v>0</v>
      </c>
      <c r="O1794" s="7">
        <v>0</v>
      </c>
      <c r="P1794" s="7">
        <f>SUM(dane3[[#This Row],[RoomService]:[VRDeck]])</f>
        <v>0</v>
      </c>
      <c r="Q1794" t="s">
        <v>4890</v>
      </c>
      <c r="R1794" t="b">
        <v>0</v>
      </c>
    </row>
    <row r="1795" spans="1:18" x14ac:dyDescent="0.3">
      <c r="A1795" t="s">
        <v>4891</v>
      </c>
      <c r="B1795">
        <f>MID(dane3[[#This Row],[PassengerId]],1,4)+0</f>
        <v>1907</v>
      </c>
      <c r="C1795" t="s">
        <v>14</v>
      </c>
      <c r="D1795" t="b">
        <v>0</v>
      </c>
      <c r="E1795" t="s">
        <v>4892</v>
      </c>
      <c r="F1795" t="str">
        <f>MID($E1795,1,1)</f>
        <v>D</v>
      </c>
      <c r="G1795" t="str">
        <f>IFERROR(MID($E1795,SEARCH("/",$E1795,SEARCH("/",$E1795)+1)+1,1),"")</f>
        <v>P</v>
      </c>
      <c r="H1795" t="s">
        <v>16</v>
      </c>
      <c r="I1795">
        <v>50</v>
      </c>
      <c r="J1795" t="b">
        <v>0</v>
      </c>
      <c r="K1795" s="7">
        <v>0</v>
      </c>
      <c r="L1795" s="7">
        <v>1810</v>
      </c>
      <c r="M1795" s="7">
        <v>0</v>
      </c>
      <c r="N1795" s="7">
        <v>126</v>
      </c>
      <c r="O1795" s="7">
        <v>247</v>
      </c>
      <c r="P1795" s="7">
        <f>SUM(dane3[[#This Row],[RoomService]:[VRDeck]])</f>
        <v>2183</v>
      </c>
      <c r="Q1795" t="s">
        <v>4893</v>
      </c>
      <c r="R1795" t="b">
        <v>0</v>
      </c>
    </row>
    <row r="1796" spans="1:18" x14ac:dyDescent="0.3">
      <c r="A1796" t="s">
        <v>1197</v>
      </c>
      <c r="B1796">
        <f>MID(dane3[[#This Row],[PassengerId]],1,4)+0</f>
        <v>463</v>
      </c>
      <c r="C1796" t="s">
        <v>53</v>
      </c>
      <c r="D1796" t="b">
        <v>0</v>
      </c>
      <c r="E1796" t="s">
        <v>1198</v>
      </c>
      <c r="F1796" t="str">
        <f>MID($E1796,1,1)</f>
        <v>F</v>
      </c>
      <c r="G1796" t="str">
        <f>IFERROR(MID($E1796,SEARCH("/",$E1796,SEARCH("/",$E1796)+1)+1,1),"")</f>
        <v>P</v>
      </c>
      <c r="H1796" t="s">
        <v>16</v>
      </c>
      <c r="I1796">
        <v>34</v>
      </c>
      <c r="J1796" t="b">
        <v>0</v>
      </c>
      <c r="K1796" s="7">
        <v>865</v>
      </c>
      <c r="L1796" s="7">
        <v>0</v>
      </c>
      <c r="M1796" s="7">
        <v>257</v>
      </c>
      <c r="N1796" s="7">
        <v>0</v>
      </c>
      <c r="O1796" s="7">
        <v>35</v>
      </c>
      <c r="P1796" s="7">
        <f>SUM(dane3[[#This Row],[RoomService]:[VRDeck]])</f>
        <v>1157</v>
      </c>
      <c r="Q1796" t="s">
        <v>1199</v>
      </c>
      <c r="R1796" t="b">
        <v>0</v>
      </c>
    </row>
    <row r="1797" spans="1:18" x14ac:dyDescent="0.3">
      <c r="A1797" t="s">
        <v>4897</v>
      </c>
      <c r="B1797">
        <f>MID(dane3[[#This Row],[PassengerId]],1,4)+0</f>
        <v>1911</v>
      </c>
      <c r="C1797" t="s">
        <v>19</v>
      </c>
      <c r="D1797" t="b">
        <v>0</v>
      </c>
      <c r="E1797" t="s">
        <v>4898</v>
      </c>
      <c r="F1797" t="str">
        <f>MID($E1797,1,1)</f>
        <v>G</v>
      </c>
      <c r="G1797" t="str">
        <f>IFERROR(MID($E1797,SEARCH("/",$E1797,SEARCH("/",$E1797)+1)+1,1),"")</f>
        <v>S</v>
      </c>
      <c r="H1797" t="s">
        <v>16</v>
      </c>
      <c r="I1797">
        <v>46</v>
      </c>
      <c r="J1797" t="b">
        <v>0</v>
      </c>
      <c r="K1797" s="7">
        <v>8</v>
      </c>
      <c r="L1797" s="7">
        <v>652</v>
      </c>
      <c r="M1797" s="7">
        <v>0</v>
      </c>
      <c r="N1797" s="7">
        <v>5</v>
      </c>
      <c r="O1797" s="7">
        <v>90</v>
      </c>
      <c r="P1797" s="7">
        <f>SUM(dane3[[#This Row],[RoomService]:[VRDeck]])</f>
        <v>755</v>
      </c>
      <c r="Q1797" t="s">
        <v>4899</v>
      </c>
      <c r="R1797" t="b">
        <v>0</v>
      </c>
    </row>
    <row r="1798" spans="1:18" x14ac:dyDescent="0.3">
      <c r="A1798" t="s">
        <v>4900</v>
      </c>
      <c r="B1798">
        <f>MID(dane3[[#This Row],[PassengerId]],1,4)+0</f>
        <v>1915</v>
      </c>
      <c r="C1798" t="s">
        <v>19</v>
      </c>
      <c r="D1798" t="b">
        <v>0</v>
      </c>
      <c r="E1798" t="s">
        <v>4901</v>
      </c>
      <c r="F1798" t="str">
        <f>MID($E1798,1,1)</f>
        <v>E</v>
      </c>
      <c r="G1798" t="str">
        <f>IFERROR(MID($E1798,SEARCH("/",$E1798,SEARCH("/",$E1798)+1)+1,1),"")</f>
        <v>P</v>
      </c>
      <c r="H1798" t="s">
        <v>16</v>
      </c>
      <c r="I1798">
        <v>29</v>
      </c>
      <c r="J1798" t="b">
        <v>0</v>
      </c>
      <c r="K1798" s="7">
        <v>0</v>
      </c>
      <c r="L1798" s="7">
        <v>51</v>
      </c>
      <c r="M1798" s="7">
        <v>0</v>
      </c>
      <c r="N1798" s="7">
        <v>37</v>
      </c>
      <c r="O1798" s="7">
        <v>704</v>
      </c>
      <c r="P1798" s="7">
        <f>SUM(dane3[[#This Row],[RoomService]:[VRDeck]])</f>
        <v>792</v>
      </c>
      <c r="Q1798" t="s">
        <v>4902</v>
      </c>
      <c r="R1798" t="b">
        <v>0</v>
      </c>
    </row>
    <row r="1799" spans="1:18" x14ac:dyDescent="0.3">
      <c r="A1799" t="s">
        <v>4903</v>
      </c>
      <c r="B1799">
        <f>MID(dane3[[#This Row],[PassengerId]],1,4)+0</f>
        <v>1916</v>
      </c>
      <c r="C1799" t="s">
        <v>14</v>
      </c>
      <c r="D1799" t="b">
        <v>1</v>
      </c>
      <c r="E1799" t="s">
        <v>4904</v>
      </c>
      <c r="F1799" t="str">
        <f>MID($E1799,1,1)</f>
        <v>D</v>
      </c>
      <c r="G1799" t="str">
        <f>IFERROR(MID($E1799,SEARCH("/",$E1799,SEARCH("/",$E1799)+1)+1,1),"")</f>
        <v>P</v>
      </c>
      <c r="H1799" t="s">
        <v>16</v>
      </c>
      <c r="I1799">
        <v>15</v>
      </c>
      <c r="J1799" t="b">
        <v>0</v>
      </c>
      <c r="K1799" s="7">
        <v>0</v>
      </c>
      <c r="L1799" s="7">
        <v>0</v>
      </c>
      <c r="M1799" s="7">
        <v>0</v>
      </c>
      <c r="N1799" s="7">
        <v>0</v>
      </c>
      <c r="O1799" s="7">
        <v>0</v>
      </c>
      <c r="P1799" s="7">
        <f>SUM(dane3[[#This Row],[RoomService]:[VRDeck]])</f>
        <v>0</v>
      </c>
      <c r="Q1799" t="s">
        <v>4905</v>
      </c>
      <c r="R1799" t="b">
        <v>1</v>
      </c>
    </row>
    <row r="1800" spans="1:18" x14ac:dyDescent="0.3">
      <c r="A1800" t="s">
        <v>4906</v>
      </c>
      <c r="B1800">
        <f>MID(dane3[[#This Row],[PassengerId]],1,4)+0</f>
        <v>1916</v>
      </c>
      <c r="C1800" t="s">
        <v>14</v>
      </c>
      <c r="D1800" t="b">
        <v>0</v>
      </c>
      <c r="E1800" t="s">
        <v>4904</v>
      </c>
      <c r="F1800" t="str">
        <f>MID($E1800,1,1)</f>
        <v>D</v>
      </c>
      <c r="G1800" t="str">
        <f>IFERROR(MID($E1800,SEARCH("/",$E1800,SEARCH("/",$E1800)+1)+1,1),"")</f>
        <v>P</v>
      </c>
      <c r="H1800" t="s">
        <v>46</v>
      </c>
      <c r="I1800">
        <v>22</v>
      </c>
      <c r="J1800" t="b">
        <v>0</v>
      </c>
      <c r="K1800" s="7">
        <v>1744</v>
      </c>
      <c r="L1800" s="7">
        <v>79</v>
      </c>
      <c r="M1800" s="7">
        <v>0</v>
      </c>
      <c r="N1800" s="7">
        <v>12</v>
      </c>
      <c r="O1800" s="7">
        <v>1514</v>
      </c>
      <c r="P1800" s="7">
        <f>SUM(dane3[[#This Row],[RoomService]:[VRDeck]])</f>
        <v>3349</v>
      </c>
      <c r="Q1800" t="s">
        <v>23799</v>
      </c>
      <c r="R1800" t="b">
        <v>0</v>
      </c>
    </row>
    <row r="1801" spans="1:18" x14ac:dyDescent="0.3">
      <c r="A1801" t="s">
        <v>4907</v>
      </c>
      <c r="B1801">
        <f>MID(dane3[[#This Row],[PassengerId]],1,4)+0</f>
        <v>1918</v>
      </c>
      <c r="C1801" t="s">
        <v>14</v>
      </c>
      <c r="D1801" t="b">
        <v>1</v>
      </c>
      <c r="E1801" t="s">
        <v>4908</v>
      </c>
      <c r="F1801" t="str">
        <f>MID($E1801,1,1)</f>
        <v>A</v>
      </c>
      <c r="G1801" t="str">
        <f>IFERROR(MID($E1801,SEARCH("/",$E1801,SEARCH("/",$E1801)+1)+1,1),"")</f>
        <v>S</v>
      </c>
      <c r="H1801" t="s">
        <v>16</v>
      </c>
      <c r="I1801">
        <v>0</v>
      </c>
      <c r="J1801" t="b">
        <v>0</v>
      </c>
      <c r="K1801" s="7">
        <v>0</v>
      </c>
      <c r="L1801" s="7">
        <v>0</v>
      </c>
      <c r="M1801" s="7">
        <v>0</v>
      </c>
      <c r="N1801" s="7">
        <v>0</v>
      </c>
      <c r="O1801" s="7">
        <v>0</v>
      </c>
      <c r="P1801" s="7">
        <f>SUM(dane3[[#This Row],[RoomService]:[VRDeck]])</f>
        <v>0</v>
      </c>
      <c r="Q1801" t="s">
        <v>4909</v>
      </c>
      <c r="R1801" t="b">
        <v>0</v>
      </c>
    </row>
    <row r="1802" spans="1:18" x14ac:dyDescent="0.3">
      <c r="A1802" t="s">
        <v>4910</v>
      </c>
      <c r="B1802">
        <f>MID(dane3[[#This Row],[PassengerId]],1,4)+0</f>
        <v>1918</v>
      </c>
      <c r="C1802" t="s">
        <v>14</v>
      </c>
      <c r="D1802" t="b">
        <v>1</v>
      </c>
      <c r="E1802" t="s">
        <v>4908</v>
      </c>
      <c r="F1802" t="str">
        <f>MID($E1802,1,1)</f>
        <v>A</v>
      </c>
      <c r="G1802" t="str">
        <f>IFERROR(MID($E1802,SEARCH("/",$E1802,SEARCH("/",$E1802)+1)+1,1),"")</f>
        <v>S</v>
      </c>
      <c r="H1802" t="s">
        <v>16</v>
      </c>
      <c r="I1802">
        <v>52</v>
      </c>
      <c r="J1802" t="b">
        <v>0</v>
      </c>
      <c r="K1802" s="7">
        <v>0</v>
      </c>
      <c r="L1802" s="7">
        <v>0</v>
      </c>
      <c r="M1802" s="7">
        <v>0</v>
      </c>
      <c r="N1802" s="7">
        <v>0</v>
      </c>
      <c r="O1802" s="7">
        <v>0</v>
      </c>
      <c r="P1802" s="7">
        <f>SUM(dane3[[#This Row],[RoomService]:[VRDeck]])</f>
        <v>0</v>
      </c>
      <c r="Q1802" t="s">
        <v>4911</v>
      </c>
      <c r="R1802" t="b">
        <v>1</v>
      </c>
    </row>
    <row r="1803" spans="1:18" x14ac:dyDescent="0.3">
      <c r="A1803" t="s">
        <v>4912</v>
      </c>
      <c r="B1803">
        <f>MID(dane3[[#This Row],[PassengerId]],1,4)+0</f>
        <v>1918</v>
      </c>
      <c r="C1803" t="s">
        <v>14</v>
      </c>
      <c r="D1803" t="b">
        <v>0</v>
      </c>
      <c r="E1803" t="s">
        <v>4908</v>
      </c>
      <c r="F1803" t="str">
        <f>MID($E1803,1,1)</f>
        <v>A</v>
      </c>
      <c r="G1803" t="str">
        <f>IFERROR(MID($E1803,SEARCH("/",$E1803,SEARCH("/",$E1803)+1)+1,1),"")</f>
        <v>S</v>
      </c>
      <c r="H1803" t="s">
        <v>16</v>
      </c>
      <c r="I1803">
        <v>38</v>
      </c>
      <c r="J1803" t="b">
        <v>0</v>
      </c>
      <c r="K1803" s="7">
        <v>34</v>
      </c>
      <c r="L1803" s="7">
        <v>2043</v>
      </c>
      <c r="M1803" s="7">
        <v>0</v>
      </c>
      <c r="N1803" s="7">
        <v>1339</v>
      </c>
      <c r="O1803" s="7">
        <v>0</v>
      </c>
      <c r="P1803" s="7">
        <f>SUM(dane3[[#This Row],[RoomService]:[VRDeck]])</f>
        <v>3416</v>
      </c>
      <c r="Q1803" t="s">
        <v>4913</v>
      </c>
      <c r="R1803" t="b">
        <v>1</v>
      </c>
    </row>
    <row r="1804" spans="1:18" x14ac:dyDescent="0.3">
      <c r="A1804" t="s">
        <v>1212</v>
      </c>
      <c r="B1804">
        <f>MID(dane3[[#This Row],[PassengerId]],1,4)+0</f>
        <v>470</v>
      </c>
      <c r="C1804" t="s">
        <v>53</v>
      </c>
      <c r="D1804" t="b">
        <v>1</v>
      </c>
      <c r="E1804" t="s">
        <v>1213</v>
      </c>
      <c r="F1804" t="str">
        <f>MID($E1804,1,1)</f>
        <v>F</v>
      </c>
      <c r="G1804" t="str">
        <f>IFERROR(MID($E1804,SEARCH("/",$E1804,SEARCH("/",$E1804)+1)+1,1),"")</f>
        <v>S</v>
      </c>
      <c r="H1804" t="s">
        <v>46</v>
      </c>
      <c r="I1804">
        <v>25</v>
      </c>
      <c r="J1804" t="b">
        <v>0</v>
      </c>
      <c r="K1804" s="7">
        <v>0</v>
      </c>
      <c r="L1804" s="7">
        <v>0</v>
      </c>
      <c r="M1804" s="7">
        <v>0</v>
      </c>
      <c r="N1804" s="7">
        <v>0</v>
      </c>
      <c r="O1804" s="7">
        <v>0</v>
      </c>
      <c r="P1804" s="7">
        <f>SUM(dane3[[#This Row],[RoomService]:[VRDeck]])</f>
        <v>0</v>
      </c>
      <c r="Q1804" t="s">
        <v>1214</v>
      </c>
      <c r="R1804" t="b">
        <v>1</v>
      </c>
    </row>
    <row r="1805" spans="1:18" x14ac:dyDescent="0.3">
      <c r="A1805" t="s">
        <v>4917</v>
      </c>
      <c r="B1805">
        <f>MID(dane3[[#This Row],[PassengerId]],1,4)+0</f>
        <v>1922</v>
      </c>
      <c r="C1805" t="s">
        <v>19</v>
      </c>
      <c r="D1805" t="b">
        <v>1</v>
      </c>
      <c r="E1805" t="s">
        <v>4918</v>
      </c>
      <c r="F1805" t="str">
        <f>MID($E1805,1,1)</f>
        <v>G</v>
      </c>
      <c r="G1805" t="str">
        <f>IFERROR(MID($E1805,SEARCH("/",$E1805,SEARCH("/",$E1805)+1)+1,1),"")</f>
        <v>S</v>
      </c>
      <c r="H1805" t="s">
        <v>46</v>
      </c>
      <c r="I1805">
        <v>23</v>
      </c>
      <c r="J1805" t="b">
        <v>0</v>
      </c>
      <c r="K1805" s="7">
        <v>0</v>
      </c>
      <c r="L1805" s="7">
        <v>0</v>
      </c>
      <c r="M1805" s="7">
        <v>0</v>
      </c>
      <c r="N1805" s="7">
        <v>0</v>
      </c>
      <c r="O1805" s="7">
        <v>0</v>
      </c>
      <c r="P1805" s="7">
        <f>SUM(dane3[[#This Row],[RoomService]:[VRDeck]])</f>
        <v>0</v>
      </c>
      <c r="Q1805" t="s">
        <v>4919</v>
      </c>
      <c r="R1805" t="b">
        <v>0</v>
      </c>
    </row>
    <row r="1806" spans="1:18" x14ac:dyDescent="0.3">
      <c r="A1806" t="s">
        <v>4920</v>
      </c>
      <c r="B1806">
        <f>MID(dane3[[#This Row],[PassengerId]],1,4)+0</f>
        <v>1923</v>
      </c>
      <c r="C1806" t="s">
        <v>14</v>
      </c>
      <c r="D1806" t="b">
        <v>0</v>
      </c>
      <c r="E1806" t="s">
        <v>4921</v>
      </c>
      <c r="F1806" t="str">
        <f>MID($E1806,1,1)</f>
        <v>C</v>
      </c>
      <c r="G1806" t="str">
        <f>IFERROR(MID($E1806,SEARCH("/",$E1806,SEARCH("/",$E1806)+1)+1,1),"")</f>
        <v>P</v>
      </c>
      <c r="H1806" t="s">
        <v>16</v>
      </c>
      <c r="I1806">
        <v>63</v>
      </c>
      <c r="J1806" t="b">
        <v>0</v>
      </c>
      <c r="K1806" s="7">
        <v>0</v>
      </c>
      <c r="L1806" s="7">
        <v>4286</v>
      </c>
      <c r="M1806" s="7">
        <v>18</v>
      </c>
      <c r="N1806" s="7">
        <v>4</v>
      </c>
      <c r="O1806" s="7">
        <v>872</v>
      </c>
      <c r="P1806" s="7">
        <f>SUM(dane3[[#This Row],[RoomService]:[VRDeck]])</f>
        <v>5180</v>
      </c>
      <c r="Q1806" t="s">
        <v>4922</v>
      </c>
      <c r="R1806" t="b">
        <v>1</v>
      </c>
    </row>
    <row r="1807" spans="1:18" x14ac:dyDescent="0.3">
      <c r="A1807" t="s">
        <v>4923</v>
      </c>
      <c r="B1807">
        <f>MID(dane3[[#This Row],[PassengerId]],1,4)+0</f>
        <v>1923</v>
      </c>
      <c r="C1807" t="s">
        <v>14</v>
      </c>
      <c r="D1807" t="b">
        <v>1</v>
      </c>
      <c r="E1807" t="s">
        <v>4921</v>
      </c>
      <c r="F1807" t="str">
        <f>MID($E1807,1,1)</f>
        <v>C</v>
      </c>
      <c r="G1807" t="str">
        <f>IFERROR(MID($E1807,SEARCH("/",$E1807,SEARCH("/",$E1807)+1)+1,1),"")</f>
        <v>P</v>
      </c>
      <c r="H1807" t="s">
        <v>46</v>
      </c>
      <c r="I1807">
        <v>24</v>
      </c>
      <c r="J1807" t="b">
        <v>0</v>
      </c>
      <c r="K1807" s="7">
        <v>0</v>
      </c>
      <c r="L1807" s="7">
        <v>0</v>
      </c>
      <c r="M1807" s="7">
        <v>0</v>
      </c>
      <c r="N1807" s="7">
        <v>0</v>
      </c>
      <c r="O1807" s="7">
        <v>0</v>
      </c>
      <c r="P1807" s="7">
        <f>SUM(dane3[[#This Row],[RoomService]:[VRDeck]])</f>
        <v>0</v>
      </c>
      <c r="Q1807" t="s">
        <v>4924</v>
      </c>
      <c r="R1807" t="b">
        <v>1</v>
      </c>
    </row>
    <row r="1808" spans="1:18" x14ac:dyDescent="0.3">
      <c r="A1808" t="s">
        <v>4925</v>
      </c>
      <c r="B1808">
        <f>MID(dane3[[#This Row],[PassengerId]],1,4)+0</f>
        <v>1925</v>
      </c>
      <c r="C1808" t="s">
        <v>19</v>
      </c>
      <c r="D1808" t="b">
        <v>1</v>
      </c>
      <c r="E1808" t="s">
        <v>4926</v>
      </c>
      <c r="F1808" t="str">
        <f>MID($E1808,1,1)</f>
        <v>G</v>
      </c>
      <c r="G1808" t="str">
        <f>IFERROR(MID($E1808,SEARCH("/",$E1808,SEARCH("/",$E1808)+1)+1,1),"")</f>
        <v>S</v>
      </c>
      <c r="H1808" t="s">
        <v>16</v>
      </c>
      <c r="I1808">
        <v>50</v>
      </c>
      <c r="J1808" t="b">
        <v>0</v>
      </c>
      <c r="K1808" s="7">
        <v>0</v>
      </c>
      <c r="L1808" s="7">
        <v>0</v>
      </c>
      <c r="M1808" s="7">
        <v>0</v>
      </c>
      <c r="N1808" s="7">
        <v>0</v>
      </c>
      <c r="O1808" s="7">
        <v>0</v>
      </c>
      <c r="P1808" s="7">
        <f>SUM(dane3[[#This Row],[RoomService]:[VRDeck]])</f>
        <v>0</v>
      </c>
      <c r="Q1808" t="s">
        <v>4927</v>
      </c>
      <c r="R1808" t="b">
        <v>0</v>
      </c>
    </row>
    <row r="1809" spans="1:18" x14ac:dyDescent="0.3">
      <c r="A1809" t="s">
        <v>4928</v>
      </c>
      <c r="B1809">
        <f>MID(dane3[[#This Row],[PassengerId]],1,4)+0</f>
        <v>1926</v>
      </c>
      <c r="C1809" t="s">
        <v>19</v>
      </c>
      <c r="D1809" t="b">
        <v>1</v>
      </c>
      <c r="E1809" t="s">
        <v>4929</v>
      </c>
      <c r="F1809" t="str">
        <f>MID($E1809,1,1)</f>
        <v>G</v>
      </c>
      <c r="G1809" t="str">
        <f>IFERROR(MID($E1809,SEARCH("/",$E1809,SEARCH("/",$E1809)+1)+1,1),"")</f>
        <v>S</v>
      </c>
      <c r="H1809" t="s">
        <v>16</v>
      </c>
      <c r="I1809">
        <v>20</v>
      </c>
      <c r="J1809" t="b">
        <v>0</v>
      </c>
      <c r="K1809" s="7">
        <v>0</v>
      </c>
      <c r="L1809" s="7">
        <v>0</v>
      </c>
      <c r="M1809" s="7">
        <v>0</v>
      </c>
      <c r="N1809" s="7">
        <v>0</v>
      </c>
      <c r="O1809" s="7">
        <v>0</v>
      </c>
      <c r="P1809" s="7">
        <f>SUM(dane3[[#This Row],[RoomService]:[VRDeck]])</f>
        <v>0</v>
      </c>
      <c r="Q1809" t="s">
        <v>4930</v>
      </c>
      <c r="R1809" t="b">
        <v>0</v>
      </c>
    </row>
    <row r="1810" spans="1:18" x14ac:dyDescent="0.3">
      <c r="A1810" t="s">
        <v>1234</v>
      </c>
      <c r="B1810">
        <f>MID(dane3[[#This Row],[PassengerId]],1,4)+0</f>
        <v>476</v>
      </c>
      <c r="C1810" t="s">
        <v>53</v>
      </c>
      <c r="D1810" t="b">
        <v>1</v>
      </c>
      <c r="E1810" t="s">
        <v>1232</v>
      </c>
      <c r="F1810" t="str">
        <f>MID($E1810,1,1)</f>
        <v>F</v>
      </c>
      <c r="G1810" t="str">
        <f>IFERROR(MID($E1810,SEARCH("/",$E1810,SEARCH("/",$E1810)+1)+1,1),"")</f>
        <v>P</v>
      </c>
      <c r="H1810" t="s">
        <v>16</v>
      </c>
      <c r="I1810">
        <v>27</v>
      </c>
      <c r="J1810" t="b">
        <v>0</v>
      </c>
      <c r="K1810" s="7">
        <v>0</v>
      </c>
      <c r="L1810" s="7">
        <v>0</v>
      </c>
      <c r="M1810" s="7">
        <v>0</v>
      </c>
      <c r="N1810" s="7">
        <v>0</v>
      </c>
      <c r="O1810" s="7">
        <v>0</v>
      </c>
      <c r="P1810" s="7">
        <f>SUM(dane3[[#This Row],[RoomService]:[VRDeck]])</f>
        <v>0</v>
      </c>
      <c r="Q1810" t="s">
        <v>1235</v>
      </c>
      <c r="R1810" t="b">
        <v>1</v>
      </c>
    </row>
    <row r="1811" spans="1:18" x14ac:dyDescent="0.3">
      <c r="A1811" t="s">
        <v>4934</v>
      </c>
      <c r="B1811">
        <f>MID(dane3[[#This Row],[PassengerId]],1,4)+0</f>
        <v>1928</v>
      </c>
      <c r="C1811" t="s">
        <v>19</v>
      </c>
      <c r="D1811" t="b">
        <v>0</v>
      </c>
      <c r="E1811" t="s">
        <v>4935</v>
      </c>
      <c r="F1811" t="str">
        <f>MID($E1811,1,1)</f>
        <v>E</v>
      </c>
      <c r="G1811" t="str">
        <f>IFERROR(MID($E1811,SEARCH("/",$E1811,SEARCH("/",$E1811)+1)+1,1),"")</f>
        <v>S</v>
      </c>
      <c r="H1811" t="s">
        <v>32</v>
      </c>
      <c r="I1811">
        <v>21</v>
      </c>
      <c r="J1811" t="b">
        <v>0</v>
      </c>
      <c r="K1811" s="7">
        <v>0</v>
      </c>
      <c r="L1811" s="7">
        <v>0</v>
      </c>
      <c r="M1811" s="7">
        <v>107</v>
      </c>
      <c r="N1811" s="7">
        <v>166</v>
      </c>
      <c r="O1811" s="7">
        <v>388</v>
      </c>
      <c r="P1811" s="7">
        <f>SUM(dane3[[#This Row],[RoomService]:[VRDeck]])</f>
        <v>661</v>
      </c>
      <c r="Q1811" t="s">
        <v>4936</v>
      </c>
      <c r="R1811" t="b">
        <v>1</v>
      </c>
    </row>
    <row r="1812" spans="1:18" x14ac:dyDescent="0.3">
      <c r="A1812" t="s">
        <v>4937</v>
      </c>
      <c r="B1812">
        <f>MID(dane3[[#This Row],[PassengerId]],1,4)+0</f>
        <v>1931</v>
      </c>
      <c r="C1812" t="s">
        <v>14</v>
      </c>
      <c r="D1812" t="b">
        <v>1</v>
      </c>
      <c r="E1812" t="s">
        <v>4938</v>
      </c>
      <c r="F1812" t="str">
        <f>MID($E1812,1,1)</f>
        <v>C</v>
      </c>
      <c r="G1812" t="str">
        <f>IFERROR(MID($E1812,SEARCH("/",$E1812,SEARCH("/",$E1812)+1)+1,1),"")</f>
        <v>S</v>
      </c>
      <c r="H1812" t="s">
        <v>46</v>
      </c>
      <c r="I1812">
        <v>56</v>
      </c>
      <c r="J1812" t="b">
        <v>0</v>
      </c>
      <c r="K1812" s="7">
        <v>0</v>
      </c>
      <c r="L1812" s="7">
        <v>0</v>
      </c>
      <c r="M1812" s="7">
        <v>0</v>
      </c>
      <c r="N1812" s="7">
        <v>0</v>
      </c>
      <c r="O1812" s="7">
        <v>0</v>
      </c>
      <c r="P1812" s="7">
        <f>SUM(dane3[[#This Row],[RoomService]:[VRDeck]])</f>
        <v>0</v>
      </c>
      <c r="Q1812" t="s">
        <v>4939</v>
      </c>
      <c r="R1812" t="b">
        <v>1</v>
      </c>
    </row>
    <row r="1813" spans="1:18" x14ac:dyDescent="0.3">
      <c r="A1813" t="s">
        <v>4940</v>
      </c>
      <c r="B1813">
        <f>MID(dane3[[#This Row],[PassengerId]],1,4)+0</f>
        <v>1933</v>
      </c>
      <c r="C1813" t="s">
        <v>19</v>
      </c>
      <c r="D1813" t="b">
        <v>0</v>
      </c>
      <c r="E1813" t="s">
        <v>4941</v>
      </c>
      <c r="F1813" t="str">
        <f>MID($E1813,1,1)</f>
        <v>E</v>
      </c>
      <c r="G1813" t="str">
        <f>IFERROR(MID($E1813,SEARCH("/",$E1813,SEARCH("/",$E1813)+1)+1,1),"")</f>
        <v>P</v>
      </c>
      <c r="H1813" t="s">
        <v>16</v>
      </c>
      <c r="I1813">
        <v>45</v>
      </c>
      <c r="J1813" t="b">
        <v>0</v>
      </c>
      <c r="K1813" s="7">
        <v>10</v>
      </c>
      <c r="L1813" s="7">
        <v>0</v>
      </c>
      <c r="M1813" s="7">
        <v>0</v>
      </c>
      <c r="N1813" s="7">
        <v>0</v>
      </c>
      <c r="O1813" s="7">
        <v>0</v>
      </c>
      <c r="P1813" s="7">
        <f>SUM(dane3[[#This Row],[RoomService]:[VRDeck]])</f>
        <v>10</v>
      </c>
      <c r="Q1813" t="s">
        <v>4942</v>
      </c>
      <c r="R1813" t="b">
        <v>1</v>
      </c>
    </row>
    <row r="1814" spans="1:18" x14ac:dyDescent="0.3">
      <c r="A1814" t="s">
        <v>4943</v>
      </c>
      <c r="B1814">
        <f>MID(dane3[[#This Row],[PassengerId]],1,4)+0</f>
        <v>1935</v>
      </c>
      <c r="C1814" t="s">
        <v>19</v>
      </c>
      <c r="D1814" t="b">
        <v>1</v>
      </c>
      <c r="E1814" t="s">
        <v>4944</v>
      </c>
      <c r="F1814" t="str">
        <f>MID($E1814,1,1)</f>
        <v>G</v>
      </c>
      <c r="G1814" t="str">
        <f>IFERROR(MID($E1814,SEARCH("/",$E1814,SEARCH("/",$E1814)+1)+1,1),"")</f>
        <v>S</v>
      </c>
      <c r="H1814" t="s">
        <v>46</v>
      </c>
      <c r="I1814">
        <v>18</v>
      </c>
      <c r="J1814" t="b">
        <v>0</v>
      </c>
      <c r="K1814" s="7">
        <v>0</v>
      </c>
      <c r="L1814" s="7">
        <v>0</v>
      </c>
      <c r="M1814" s="7">
        <v>0</v>
      </c>
      <c r="N1814" s="7">
        <v>0</v>
      </c>
      <c r="O1814" s="7">
        <v>0</v>
      </c>
      <c r="P1814" s="7">
        <f>SUM(dane3[[#This Row],[RoomService]:[VRDeck]])</f>
        <v>0</v>
      </c>
      <c r="Q1814" t="s">
        <v>4945</v>
      </c>
      <c r="R1814" t="b">
        <v>0</v>
      </c>
    </row>
    <row r="1815" spans="1:18" x14ac:dyDescent="0.3">
      <c r="A1815" t="s">
        <v>4946</v>
      </c>
      <c r="B1815">
        <f>MID(dane3[[#This Row],[PassengerId]],1,4)+0</f>
        <v>1937</v>
      </c>
      <c r="C1815" t="s">
        <v>19</v>
      </c>
      <c r="D1815" t="b">
        <v>0</v>
      </c>
      <c r="E1815" t="s">
        <v>4947</v>
      </c>
      <c r="F1815" t="str">
        <f>MID($E1815,1,1)</f>
        <v>F</v>
      </c>
      <c r="G1815" t="str">
        <f>IFERROR(MID($E1815,SEARCH("/",$E1815,SEARCH("/",$E1815)+1)+1,1),"")</f>
        <v>S</v>
      </c>
      <c r="H1815" t="s">
        <v>16</v>
      </c>
      <c r="I1815">
        <v>47</v>
      </c>
      <c r="J1815" t="b">
        <v>0</v>
      </c>
      <c r="K1815" s="7">
        <v>7</v>
      </c>
      <c r="L1815" s="7">
        <v>877</v>
      </c>
      <c r="M1815" s="7">
        <v>17</v>
      </c>
      <c r="N1815" s="7">
        <v>0</v>
      </c>
      <c r="O1815" s="7">
        <v>0</v>
      </c>
      <c r="P1815" s="7">
        <f>SUM(dane3[[#This Row],[RoomService]:[VRDeck]])</f>
        <v>901</v>
      </c>
      <c r="Q1815" t="s">
        <v>4948</v>
      </c>
      <c r="R1815" t="b">
        <v>0</v>
      </c>
    </row>
    <row r="1816" spans="1:18" x14ac:dyDescent="0.3">
      <c r="A1816" t="s">
        <v>4949</v>
      </c>
      <c r="B1816">
        <f>MID(dane3[[#This Row],[PassengerId]],1,4)+0</f>
        <v>1938</v>
      </c>
      <c r="C1816" t="s">
        <v>19</v>
      </c>
      <c r="D1816" t="b">
        <v>0</v>
      </c>
      <c r="E1816" t="s">
        <v>4950</v>
      </c>
      <c r="F1816" t="str">
        <f>MID($E1816,1,1)</f>
        <v>F</v>
      </c>
      <c r="G1816" t="str">
        <f>IFERROR(MID($E1816,SEARCH("/",$E1816,SEARCH("/",$E1816)+1)+1,1),"")</f>
        <v>S</v>
      </c>
      <c r="H1816" t="s">
        <v>16</v>
      </c>
      <c r="I1816">
        <v>36</v>
      </c>
      <c r="J1816" t="b">
        <v>0</v>
      </c>
      <c r="K1816" s="7">
        <v>0</v>
      </c>
      <c r="L1816" s="7">
        <v>0</v>
      </c>
      <c r="M1816" s="7">
        <v>1508</v>
      </c>
      <c r="N1816" s="7">
        <v>110</v>
      </c>
      <c r="O1816" s="7">
        <v>117</v>
      </c>
      <c r="P1816" s="7">
        <f>SUM(dane3[[#This Row],[RoomService]:[VRDeck]])</f>
        <v>1735</v>
      </c>
      <c r="Q1816" t="s">
        <v>4951</v>
      </c>
      <c r="R1816" t="b">
        <v>1</v>
      </c>
    </row>
    <row r="1817" spans="1:18" x14ac:dyDescent="0.3">
      <c r="A1817" t="s">
        <v>1236</v>
      </c>
      <c r="B1817">
        <f>MID(dane3[[#This Row],[PassengerId]],1,4)+0</f>
        <v>476</v>
      </c>
      <c r="C1817" t="s">
        <v>53</v>
      </c>
      <c r="D1817" t="b">
        <v>1</v>
      </c>
      <c r="E1817" t="s">
        <v>1232</v>
      </c>
      <c r="F1817" t="str">
        <f>MID($E1817,1,1)</f>
        <v>F</v>
      </c>
      <c r="G1817" t="str">
        <f>IFERROR(MID($E1817,SEARCH("/",$E1817,SEARCH("/",$E1817)+1)+1,1),"")</f>
        <v>P</v>
      </c>
      <c r="H1817" t="s">
        <v>16</v>
      </c>
      <c r="I1817">
        <v>12</v>
      </c>
      <c r="J1817" t="b">
        <v>0</v>
      </c>
      <c r="K1817" s="7">
        <v>0</v>
      </c>
      <c r="L1817" s="7">
        <v>0</v>
      </c>
      <c r="M1817" s="7">
        <v>0</v>
      </c>
      <c r="N1817" s="7">
        <v>0</v>
      </c>
      <c r="O1817" s="7">
        <v>0</v>
      </c>
      <c r="P1817" s="7">
        <f>SUM(dane3[[#This Row],[RoomService]:[VRDeck]])</f>
        <v>0</v>
      </c>
      <c r="Q1817" t="s">
        <v>1237</v>
      </c>
      <c r="R1817" t="b">
        <v>1</v>
      </c>
    </row>
    <row r="1818" spans="1:18" x14ac:dyDescent="0.3">
      <c r="A1818" t="s">
        <v>1270</v>
      </c>
      <c r="B1818">
        <f>MID(dane3[[#This Row],[PassengerId]],1,4)+0</f>
        <v>499</v>
      </c>
      <c r="C1818" t="s">
        <v>53</v>
      </c>
      <c r="D1818" t="b">
        <v>1</v>
      </c>
      <c r="E1818" t="s">
        <v>1271</v>
      </c>
      <c r="F1818" t="str">
        <f>MID($E1818,1,1)</f>
        <v>F</v>
      </c>
      <c r="G1818" t="str">
        <f>IFERROR(MID($E1818,SEARCH("/",$E1818,SEARCH("/",$E1818)+1)+1,1),"")</f>
        <v>S</v>
      </c>
      <c r="H1818" t="s">
        <v>46</v>
      </c>
      <c r="I1818">
        <v>27</v>
      </c>
      <c r="J1818" t="b">
        <v>0</v>
      </c>
      <c r="K1818" s="7">
        <v>0</v>
      </c>
      <c r="L1818" s="7">
        <v>0</v>
      </c>
      <c r="M1818" s="7">
        <v>0</v>
      </c>
      <c r="N1818" s="7">
        <v>0</v>
      </c>
      <c r="O1818" s="7">
        <v>0</v>
      </c>
      <c r="P1818" s="7">
        <f>SUM(dane3[[#This Row],[RoomService]:[VRDeck]])</f>
        <v>0</v>
      </c>
      <c r="Q1818" t="s">
        <v>1272</v>
      </c>
      <c r="R1818" t="b">
        <v>1</v>
      </c>
    </row>
    <row r="1819" spans="1:18" x14ac:dyDescent="0.3">
      <c r="A1819" t="s">
        <v>1273</v>
      </c>
      <c r="B1819">
        <f>MID(dane3[[#This Row],[PassengerId]],1,4)+0</f>
        <v>499</v>
      </c>
      <c r="C1819" t="s">
        <v>53</v>
      </c>
      <c r="D1819" t="b">
        <v>0</v>
      </c>
      <c r="E1819" t="s">
        <v>1274</v>
      </c>
      <c r="F1819" t="str">
        <f>MID($E1819,1,1)</f>
        <v>E</v>
      </c>
      <c r="G1819" t="str">
        <f>IFERROR(MID($E1819,SEARCH("/",$E1819,SEARCH("/",$E1819)+1)+1,1),"")</f>
        <v>S</v>
      </c>
      <c r="H1819" t="s">
        <v>16</v>
      </c>
      <c r="I1819">
        <v>21</v>
      </c>
      <c r="J1819" t="b">
        <v>0</v>
      </c>
      <c r="K1819" s="7">
        <v>0</v>
      </c>
      <c r="L1819" s="7">
        <v>0</v>
      </c>
      <c r="M1819" s="7">
        <v>0</v>
      </c>
      <c r="N1819" s="7">
        <v>0</v>
      </c>
      <c r="O1819" s="7">
        <v>0</v>
      </c>
      <c r="P1819" s="7">
        <f>SUM(dane3[[#This Row],[RoomService]:[VRDeck]])</f>
        <v>0</v>
      </c>
      <c r="Q1819" t="s">
        <v>1275</v>
      </c>
      <c r="R1819" t="b">
        <v>0</v>
      </c>
    </row>
    <row r="1820" spans="1:18" x14ac:dyDescent="0.3">
      <c r="A1820" t="s">
        <v>4961</v>
      </c>
      <c r="B1820">
        <f>MID(dane3[[#This Row],[PassengerId]],1,4)+0</f>
        <v>1941</v>
      </c>
      <c r="C1820" t="s">
        <v>19</v>
      </c>
      <c r="D1820" t="b">
        <v>0</v>
      </c>
      <c r="E1820" t="s">
        <v>4962</v>
      </c>
      <c r="F1820" t="str">
        <f>MID($E1820,1,1)</f>
        <v>F</v>
      </c>
      <c r="G1820" t="str">
        <f>IFERROR(MID($E1820,SEARCH("/",$E1820,SEARCH("/",$E1820)+1)+1,1),"")</f>
        <v>S</v>
      </c>
      <c r="H1820" t="s">
        <v>16</v>
      </c>
      <c r="I1820">
        <v>20</v>
      </c>
      <c r="J1820" t="b">
        <v>0</v>
      </c>
      <c r="K1820" s="7">
        <v>717</v>
      </c>
      <c r="L1820" s="7">
        <v>0</v>
      </c>
      <c r="M1820" s="7">
        <v>0</v>
      </c>
      <c r="N1820" s="7">
        <v>0</v>
      </c>
      <c r="O1820" s="7">
        <v>0</v>
      </c>
      <c r="P1820" s="7">
        <f>SUM(dane3[[#This Row],[RoomService]:[VRDeck]])</f>
        <v>717</v>
      </c>
      <c r="Q1820" t="s">
        <v>4963</v>
      </c>
      <c r="R1820" t="b">
        <v>0</v>
      </c>
    </row>
    <row r="1821" spans="1:18" x14ac:dyDescent="0.3">
      <c r="A1821" t="s">
        <v>4964</v>
      </c>
      <c r="B1821">
        <f>MID(dane3[[#This Row],[PassengerId]],1,4)+0</f>
        <v>1942</v>
      </c>
      <c r="C1821" t="s">
        <v>19</v>
      </c>
      <c r="D1821" t="b">
        <v>0</v>
      </c>
      <c r="E1821" t="s">
        <v>4965</v>
      </c>
      <c r="F1821" t="str">
        <f>MID($E1821,1,1)</f>
        <v>G</v>
      </c>
      <c r="G1821" t="str">
        <f>IFERROR(MID($E1821,SEARCH("/",$E1821,SEARCH("/",$E1821)+1)+1,1),"")</f>
        <v>P</v>
      </c>
      <c r="H1821" t="s">
        <v>16</v>
      </c>
      <c r="I1821">
        <v>47</v>
      </c>
      <c r="J1821" t="b">
        <v>0</v>
      </c>
      <c r="K1821" s="7">
        <v>0</v>
      </c>
      <c r="L1821" s="7">
        <v>444</v>
      </c>
      <c r="M1821" s="7">
        <v>328</v>
      </c>
      <c r="N1821" s="7">
        <v>56</v>
      </c>
      <c r="O1821" s="7">
        <v>0</v>
      </c>
      <c r="P1821" s="7">
        <f>SUM(dane3[[#This Row],[RoomService]:[VRDeck]])</f>
        <v>828</v>
      </c>
      <c r="Q1821" t="s">
        <v>4966</v>
      </c>
      <c r="R1821" t="b">
        <v>0</v>
      </c>
    </row>
    <row r="1822" spans="1:18" x14ac:dyDescent="0.3">
      <c r="A1822" t="s">
        <v>4967</v>
      </c>
      <c r="B1822">
        <f>MID(dane3[[#This Row],[PassengerId]],1,4)+0</f>
        <v>1945</v>
      </c>
      <c r="C1822" t="s">
        <v>19</v>
      </c>
      <c r="D1822" t="b">
        <v>0</v>
      </c>
      <c r="E1822" t="s">
        <v>4968</v>
      </c>
      <c r="F1822" t="str">
        <f>MID($E1822,1,1)</f>
        <v>E</v>
      </c>
      <c r="G1822" t="str">
        <f>IFERROR(MID($E1822,SEARCH("/",$E1822,SEARCH("/",$E1822)+1)+1,1),"")</f>
        <v>P</v>
      </c>
      <c r="H1822" t="s">
        <v>16</v>
      </c>
      <c r="I1822">
        <v>15</v>
      </c>
      <c r="J1822" t="b">
        <v>0</v>
      </c>
      <c r="K1822" s="7">
        <v>0</v>
      </c>
      <c r="L1822" s="7">
        <v>0</v>
      </c>
      <c r="M1822" s="7">
        <v>787</v>
      </c>
      <c r="N1822" s="7">
        <v>0</v>
      </c>
      <c r="O1822" s="7">
        <v>0</v>
      </c>
      <c r="P1822" s="7">
        <f>SUM(dane3[[#This Row],[RoomService]:[VRDeck]])</f>
        <v>787</v>
      </c>
      <c r="Q1822" t="s">
        <v>4969</v>
      </c>
      <c r="R1822" t="b">
        <v>0</v>
      </c>
    </row>
    <row r="1823" spans="1:18" x14ac:dyDescent="0.3">
      <c r="A1823" t="s">
        <v>4970</v>
      </c>
      <c r="B1823">
        <f>MID(dane3[[#This Row],[PassengerId]],1,4)+0</f>
        <v>1946</v>
      </c>
      <c r="C1823" t="s">
        <v>19</v>
      </c>
      <c r="D1823" t="b">
        <v>0</v>
      </c>
      <c r="E1823" t="s">
        <v>4971</v>
      </c>
      <c r="F1823" t="str">
        <f>MID($E1823,1,1)</f>
        <v>G</v>
      </c>
      <c r="G1823" t="str">
        <f>IFERROR(MID($E1823,SEARCH("/",$E1823,SEARCH("/",$E1823)+1)+1,1),"")</f>
        <v>P</v>
      </c>
      <c r="H1823" t="s">
        <v>16</v>
      </c>
      <c r="I1823">
        <v>34</v>
      </c>
      <c r="J1823" t="b">
        <v>0</v>
      </c>
      <c r="K1823" s="7">
        <v>0</v>
      </c>
      <c r="L1823" s="7">
        <v>0</v>
      </c>
      <c r="M1823" s="7">
        <v>53</v>
      </c>
      <c r="N1823" s="7">
        <v>731</v>
      </c>
      <c r="O1823" s="7">
        <v>0</v>
      </c>
      <c r="P1823" s="7">
        <f>SUM(dane3[[#This Row],[RoomService]:[VRDeck]])</f>
        <v>784</v>
      </c>
      <c r="Q1823" t="s">
        <v>4972</v>
      </c>
      <c r="R1823" t="b">
        <v>0</v>
      </c>
    </row>
    <row r="1824" spans="1:18" x14ac:dyDescent="0.3">
      <c r="A1824" t="s">
        <v>4973</v>
      </c>
      <c r="B1824">
        <f>MID(dane3[[#This Row],[PassengerId]],1,4)+0</f>
        <v>1947</v>
      </c>
      <c r="C1824" t="s">
        <v>19</v>
      </c>
      <c r="D1824" t="b">
        <v>0</v>
      </c>
      <c r="E1824" t="s">
        <v>4974</v>
      </c>
      <c r="F1824" t="str">
        <f>MID($E1824,1,1)</f>
        <v>F</v>
      </c>
      <c r="G1824" t="str">
        <f>IFERROR(MID($E1824,SEARCH("/",$E1824,SEARCH("/",$E1824)+1)+1,1),"")</f>
        <v>S</v>
      </c>
      <c r="H1824" t="s">
        <v>16</v>
      </c>
      <c r="I1824">
        <v>21</v>
      </c>
      <c r="J1824" t="b">
        <v>0</v>
      </c>
      <c r="K1824" s="7">
        <v>942</v>
      </c>
      <c r="L1824" s="7">
        <v>0</v>
      </c>
      <c r="M1824" s="7">
        <v>0</v>
      </c>
      <c r="N1824" s="7">
        <v>0</v>
      </c>
      <c r="O1824" s="7">
        <v>7</v>
      </c>
      <c r="P1824" s="7">
        <f>SUM(dane3[[#This Row],[RoomService]:[VRDeck]])</f>
        <v>949</v>
      </c>
      <c r="Q1824" t="s">
        <v>4975</v>
      </c>
      <c r="R1824" t="b">
        <v>0</v>
      </c>
    </row>
    <row r="1825" spans="1:18" x14ac:dyDescent="0.3">
      <c r="A1825" t="s">
        <v>4976</v>
      </c>
      <c r="B1825">
        <f>MID(dane3[[#This Row],[PassengerId]],1,4)+0</f>
        <v>1950</v>
      </c>
      <c r="C1825" t="s">
        <v>19</v>
      </c>
      <c r="D1825" t="b">
        <v>0</v>
      </c>
      <c r="E1825" t="s">
        <v>4977</v>
      </c>
      <c r="F1825" t="str">
        <f>MID($E1825,1,1)</f>
        <v>F</v>
      </c>
      <c r="G1825" t="str">
        <f>IFERROR(MID($E1825,SEARCH("/",$E1825,SEARCH("/",$E1825)+1)+1,1),"")</f>
        <v>S</v>
      </c>
      <c r="H1825" t="s">
        <v>16</v>
      </c>
      <c r="I1825">
        <v>51</v>
      </c>
      <c r="J1825" t="b">
        <v>0</v>
      </c>
      <c r="K1825" s="7">
        <v>0</v>
      </c>
      <c r="L1825" s="7">
        <v>0</v>
      </c>
      <c r="M1825" s="7">
        <v>0</v>
      </c>
      <c r="N1825" s="7">
        <v>101</v>
      </c>
      <c r="O1825" s="7">
        <v>1357</v>
      </c>
      <c r="P1825" s="7">
        <f>SUM(dane3[[#This Row],[RoomService]:[VRDeck]])</f>
        <v>1458</v>
      </c>
      <c r="Q1825" t="s">
        <v>4978</v>
      </c>
      <c r="R1825" t="b">
        <v>0</v>
      </c>
    </row>
    <row r="1826" spans="1:18" x14ac:dyDescent="0.3">
      <c r="A1826" t="s">
        <v>4979</v>
      </c>
      <c r="B1826">
        <f>MID(dane3[[#This Row],[PassengerId]],1,4)+0</f>
        <v>1952</v>
      </c>
      <c r="C1826" t="s">
        <v>19</v>
      </c>
      <c r="D1826" t="b">
        <v>0</v>
      </c>
      <c r="E1826" t="s">
        <v>4980</v>
      </c>
      <c r="F1826" t="str">
        <f>MID($E1826,1,1)</f>
        <v>E</v>
      </c>
      <c r="G1826" t="str">
        <f>IFERROR(MID($E1826,SEARCH("/",$E1826,SEARCH("/",$E1826)+1)+1,1),"")</f>
        <v>P</v>
      </c>
      <c r="H1826" t="s">
        <v>16</v>
      </c>
      <c r="I1826">
        <v>23</v>
      </c>
      <c r="J1826" t="b">
        <v>0</v>
      </c>
      <c r="K1826" s="7">
        <v>382</v>
      </c>
      <c r="L1826" s="7">
        <v>0</v>
      </c>
      <c r="M1826" s="7">
        <v>398</v>
      </c>
      <c r="N1826" s="7">
        <v>8</v>
      </c>
      <c r="O1826" s="7">
        <v>0</v>
      </c>
      <c r="P1826" s="7">
        <f>SUM(dane3[[#This Row],[RoomService]:[VRDeck]])</f>
        <v>788</v>
      </c>
      <c r="Q1826" t="s">
        <v>23799</v>
      </c>
      <c r="R1826" t="b">
        <v>0</v>
      </c>
    </row>
    <row r="1827" spans="1:18" x14ac:dyDescent="0.3">
      <c r="A1827" t="s">
        <v>4981</v>
      </c>
      <c r="B1827">
        <f>MID(dane3[[#This Row],[PassengerId]],1,4)+0</f>
        <v>1953</v>
      </c>
      <c r="C1827" t="s">
        <v>19</v>
      </c>
      <c r="D1827" t="b">
        <v>0</v>
      </c>
      <c r="E1827" t="s">
        <v>4982</v>
      </c>
      <c r="F1827" t="str">
        <f>MID($E1827,1,1)</f>
        <v>F</v>
      </c>
      <c r="G1827" t="str">
        <f>IFERROR(MID($E1827,SEARCH("/",$E1827,SEARCH("/",$E1827)+1)+1,1),"")</f>
        <v>P</v>
      </c>
      <c r="H1827" t="s">
        <v>16</v>
      </c>
      <c r="I1827">
        <v>58</v>
      </c>
      <c r="J1827" t="b">
        <v>0</v>
      </c>
      <c r="K1827" s="7">
        <v>0</v>
      </c>
      <c r="L1827" s="7">
        <v>0</v>
      </c>
      <c r="M1827" s="7">
        <v>0</v>
      </c>
      <c r="N1827" s="7">
        <v>0</v>
      </c>
      <c r="O1827" s="7">
        <v>717</v>
      </c>
      <c r="P1827" s="7">
        <f>SUM(dane3[[#This Row],[RoomService]:[VRDeck]])</f>
        <v>717</v>
      </c>
      <c r="Q1827" t="s">
        <v>4983</v>
      </c>
      <c r="R1827" t="b">
        <v>0</v>
      </c>
    </row>
    <row r="1828" spans="1:18" x14ac:dyDescent="0.3">
      <c r="A1828" t="s">
        <v>1276</v>
      </c>
      <c r="B1828">
        <f>MID(dane3[[#This Row],[PassengerId]],1,4)+0</f>
        <v>500</v>
      </c>
      <c r="C1828" t="s">
        <v>53</v>
      </c>
      <c r="D1828" t="b">
        <v>0</v>
      </c>
      <c r="E1828" t="s">
        <v>1277</v>
      </c>
      <c r="F1828" t="str">
        <f>MID($E1828,1,1)</f>
        <v>D</v>
      </c>
      <c r="G1828" t="str">
        <f>IFERROR(MID($E1828,SEARCH("/",$E1828,SEARCH("/",$E1828)+1)+1,1),"")</f>
        <v>P</v>
      </c>
      <c r="H1828" t="s">
        <v>46</v>
      </c>
      <c r="I1828">
        <v>21</v>
      </c>
      <c r="J1828" t="b">
        <v>0</v>
      </c>
      <c r="K1828" s="7">
        <v>513</v>
      </c>
      <c r="L1828" s="7">
        <v>0</v>
      </c>
      <c r="M1828" s="7">
        <v>1749</v>
      </c>
      <c r="N1828" s="7">
        <v>82</v>
      </c>
      <c r="O1828" s="7">
        <v>0</v>
      </c>
      <c r="P1828" s="7">
        <f>SUM(dane3[[#This Row],[RoomService]:[VRDeck]])</f>
        <v>2344</v>
      </c>
      <c r="Q1828" t="s">
        <v>1278</v>
      </c>
      <c r="R1828" t="b">
        <v>1</v>
      </c>
    </row>
    <row r="1829" spans="1:18" x14ac:dyDescent="0.3">
      <c r="A1829" t="s">
        <v>1282</v>
      </c>
      <c r="B1829">
        <f>MID(dane3[[#This Row],[PassengerId]],1,4)+0</f>
        <v>502</v>
      </c>
      <c r="C1829" t="s">
        <v>53</v>
      </c>
      <c r="D1829" t="b">
        <v>0</v>
      </c>
      <c r="E1829" t="s">
        <v>39</v>
      </c>
      <c r="F1829" t="s">
        <v>23762</v>
      </c>
      <c r="G1829" t="str">
        <f>IFERROR(MID($E1829,SEARCH("/",$E1829,SEARCH("/",$E1829)+1)+1,1),"")</f>
        <v/>
      </c>
      <c r="H1829" t="s">
        <v>16</v>
      </c>
      <c r="I1829">
        <v>22</v>
      </c>
      <c r="J1829" t="b">
        <v>0</v>
      </c>
      <c r="K1829" s="7">
        <v>10</v>
      </c>
      <c r="L1829" s="7">
        <v>0</v>
      </c>
      <c r="M1829" s="7">
        <v>817</v>
      </c>
      <c r="N1829" s="7">
        <v>471</v>
      </c>
      <c r="O1829" s="7">
        <v>0</v>
      </c>
      <c r="P1829" s="7">
        <f>SUM(dane3[[#This Row],[RoomService]:[VRDeck]])</f>
        <v>1298</v>
      </c>
      <c r="Q1829" t="s">
        <v>1283</v>
      </c>
      <c r="R1829" t="b">
        <v>0</v>
      </c>
    </row>
    <row r="1830" spans="1:18" x14ac:dyDescent="0.3">
      <c r="A1830" t="s">
        <v>4988</v>
      </c>
      <c r="B1830">
        <f>MID(dane3[[#This Row],[PassengerId]],1,4)+0</f>
        <v>1957</v>
      </c>
      <c r="C1830" t="s">
        <v>19</v>
      </c>
      <c r="D1830" t="b">
        <v>1</v>
      </c>
      <c r="E1830" t="s">
        <v>4989</v>
      </c>
      <c r="F1830" t="str">
        <f>MID($E1830,1,1)</f>
        <v>G</v>
      </c>
      <c r="G1830" t="str">
        <f>IFERROR(MID($E1830,SEARCH("/",$E1830,SEARCH("/",$E1830)+1)+1,1),"")</f>
        <v>S</v>
      </c>
      <c r="H1830" t="s">
        <v>16</v>
      </c>
      <c r="I1830">
        <v>25</v>
      </c>
      <c r="J1830" t="b">
        <v>0</v>
      </c>
      <c r="K1830" s="7">
        <v>0</v>
      </c>
      <c r="L1830" s="7">
        <v>0</v>
      </c>
      <c r="M1830" s="7">
        <v>0</v>
      </c>
      <c r="N1830" s="7">
        <v>0</v>
      </c>
      <c r="O1830" s="7">
        <v>0</v>
      </c>
      <c r="P1830" s="7">
        <f>SUM(dane3[[#This Row],[RoomService]:[VRDeck]])</f>
        <v>0</v>
      </c>
      <c r="Q1830" t="s">
        <v>4990</v>
      </c>
      <c r="R1830" t="b">
        <v>0</v>
      </c>
    </row>
    <row r="1831" spans="1:18" x14ac:dyDescent="0.3">
      <c r="A1831" t="s">
        <v>4991</v>
      </c>
      <c r="B1831">
        <f>MID(dane3[[#This Row],[PassengerId]],1,4)+0</f>
        <v>1959</v>
      </c>
      <c r="C1831" t="s">
        <v>14</v>
      </c>
      <c r="D1831" t="b">
        <v>1</v>
      </c>
      <c r="E1831" t="s">
        <v>4992</v>
      </c>
      <c r="F1831" t="str">
        <f>MID($E1831,1,1)</f>
        <v>C</v>
      </c>
      <c r="G1831" t="str">
        <f>IFERROR(MID($E1831,SEARCH("/",$E1831,SEARCH("/",$E1831)+1)+1,1),"")</f>
        <v>P</v>
      </c>
      <c r="H1831" t="s">
        <v>16</v>
      </c>
      <c r="I1831">
        <v>15</v>
      </c>
      <c r="J1831" t="b">
        <v>0</v>
      </c>
      <c r="K1831" s="7">
        <v>0</v>
      </c>
      <c r="L1831" s="7">
        <v>0</v>
      </c>
      <c r="M1831" s="7">
        <v>0</v>
      </c>
      <c r="N1831" s="7">
        <v>0</v>
      </c>
      <c r="O1831" s="7">
        <v>0</v>
      </c>
      <c r="P1831" s="7">
        <f>SUM(dane3[[#This Row],[RoomService]:[VRDeck]])</f>
        <v>0</v>
      </c>
      <c r="Q1831" t="s">
        <v>4993</v>
      </c>
      <c r="R1831" t="b">
        <v>1</v>
      </c>
    </row>
    <row r="1832" spans="1:18" x14ac:dyDescent="0.3">
      <c r="A1832" t="s">
        <v>4994</v>
      </c>
      <c r="B1832">
        <f>MID(dane3[[#This Row],[PassengerId]],1,4)+0</f>
        <v>1959</v>
      </c>
      <c r="C1832" t="s">
        <v>14</v>
      </c>
      <c r="D1832" t="b">
        <v>0</v>
      </c>
      <c r="E1832" t="s">
        <v>4992</v>
      </c>
      <c r="F1832" t="str">
        <f>MID($E1832,1,1)</f>
        <v>C</v>
      </c>
      <c r="G1832" t="str">
        <f>IFERROR(MID($E1832,SEARCH("/",$E1832,SEARCH("/",$E1832)+1)+1,1),"")</f>
        <v>P</v>
      </c>
      <c r="H1832" t="s">
        <v>16</v>
      </c>
      <c r="I1832">
        <v>40</v>
      </c>
      <c r="J1832" t="b">
        <v>0</v>
      </c>
      <c r="K1832" s="7">
        <v>0</v>
      </c>
      <c r="L1832" s="7">
        <v>382</v>
      </c>
      <c r="M1832" s="7">
        <v>0</v>
      </c>
      <c r="N1832" s="7">
        <v>1</v>
      </c>
      <c r="O1832" s="7">
        <v>3822</v>
      </c>
      <c r="P1832" s="7">
        <f>SUM(dane3[[#This Row],[RoomService]:[VRDeck]])</f>
        <v>4205</v>
      </c>
      <c r="Q1832" t="s">
        <v>23799</v>
      </c>
      <c r="R1832" t="b">
        <v>0</v>
      </c>
    </row>
    <row r="1833" spans="1:18" x14ac:dyDescent="0.3">
      <c r="A1833" t="s">
        <v>4995</v>
      </c>
      <c r="B1833">
        <f>MID(dane3[[#This Row],[PassengerId]],1,4)+0</f>
        <v>1959</v>
      </c>
      <c r="C1833" t="s">
        <v>14</v>
      </c>
      <c r="D1833" t="b">
        <v>0</v>
      </c>
      <c r="E1833" t="s">
        <v>4992</v>
      </c>
      <c r="F1833" t="str">
        <f>MID($E1833,1,1)</f>
        <v>C</v>
      </c>
      <c r="G1833" t="str">
        <f>IFERROR(MID($E1833,SEARCH("/",$E1833,SEARCH("/",$E1833)+1)+1,1),"")</f>
        <v>P</v>
      </c>
      <c r="H1833" t="s">
        <v>46</v>
      </c>
      <c r="I1833">
        <v>29</v>
      </c>
      <c r="J1833" t="b">
        <v>0</v>
      </c>
      <c r="K1833" s="7">
        <v>0</v>
      </c>
      <c r="L1833" s="7">
        <v>433</v>
      </c>
      <c r="M1833" s="7">
        <v>4899</v>
      </c>
      <c r="N1833" s="7">
        <v>393</v>
      </c>
      <c r="O1833" s="7">
        <v>260</v>
      </c>
      <c r="P1833" s="7">
        <f>SUM(dane3[[#This Row],[RoomService]:[VRDeck]])</f>
        <v>5985</v>
      </c>
      <c r="Q1833" t="s">
        <v>4996</v>
      </c>
      <c r="R1833" t="b">
        <v>1</v>
      </c>
    </row>
    <row r="1834" spans="1:18" x14ac:dyDescent="0.3">
      <c r="A1834" t="s">
        <v>4997</v>
      </c>
      <c r="B1834">
        <f>MID(dane3[[#This Row],[PassengerId]],1,4)+0</f>
        <v>1960</v>
      </c>
      <c r="C1834" t="s">
        <v>19</v>
      </c>
      <c r="D1834" t="b">
        <v>1</v>
      </c>
      <c r="E1834" t="s">
        <v>4998</v>
      </c>
      <c r="F1834" t="str">
        <f>MID($E1834,1,1)</f>
        <v>E</v>
      </c>
      <c r="G1834" t="str">
        <f>IFERROR(MID($E1834,SEARCH("/",$E1834,SEARCH("/",$E1834)+1)+1,1),"")</f>
        <v>P</v>
      </c>
      <c r="H1834" t="s">
        <v>16</v>
      </c>
      <c r="I1834">
        <v>36</v>
      </c>
      <c r="J1834" t="b">
        <v>0</v>
      </c>
      <c r="K1834" s="7">
        <v>0</v>
      </c>
      <c r="L1834" s="7">
        <v>0</v>
      </c>
      <c r="M1834" s="7">
        <v>0</v>
      </c>
      <c r="N1834" s="7">
        <v>0</v>
      </c>
      <c r="O1834" s="7">
        <v>0</v>
      </c>
      <c r="P1834" s="7">
        <f>SUM(dane3[[#This Row],[RoomService]:[VRDeck]])</f>
        <v>0</v>
      </c>
      <c r="Q1834" t="s">
        <v>4999</v>
      </c>
      <c r="R1834" t="b">
        <v>1</v>
      </c>
    </row>
    <row r="1835" spans="1:18" x14ac:dyDescent="0.3">
      <c r="A1835" t="s">
        <v>5000</v>
      </c>
      <c r="B1835">
        <f>MID(dane3[[#This Row],[PassengerId]],1,4)+0</f>
        <v>1960</v>
      </c>
      <c r="C1835" t="s">
        <v>19</v>
      </c>
      <c r="D1835" t="b">
        <v>0</v>
      </c>
      <c r="E1835" t="s">
        <v>4998</v>
      </c>
      <c r="F1835" t="str">
        <f>MID($E1835,1,1)</f>
        <v>E</v>
      </c>
      <c r="G1835" t="str">
        <f>IFERROR(MID($E1835,SEARCH("/",$E1835,SEARCH("/",$E1835)+1)+1,1),"")</f>
        <v>P</v>
      </c>
      <c r="H1835" t="s">
        <v>32</v>
      </c>
      <c r="I1835">
        <v>21</v>
      </c>
      <c r="J1835" t="b">
        <v>0</v>
      </c>
      <c r="K1835" s="7">
        <v>0</v>
      </c>
      <c r="L1835" s="7">
        <v>0</v>
      </c>
      <c r="M1835" s="7">
        <v>677</v>
      </c>
      <c r="N1835" s="7">
        <v>4</v>
      </c>
      <c r="O1835" s="7">
        <v>0</v>
      </c>
      <c r="P1835" s="7">
        <f>SUM(dane3[[#This Row],[RoomService]:[VRDeck]])</f>
        <v>681</v>
      </c>
      <c r="Q1835" t="s">
        <v>5001</v>
      </c>
      <c r="R1835" t="b">
        <v>1</v>
      </c>
    </row>
    <row r="1836" spans="1:18" x14ac:dyDescent="0.3">
      <c r="A1836" t="s">
        <v>5002</v>
      </c>
      <c r="B1836">
        <f>MID(dane3[[#This Row],[PassengerId]],1,4)+0</f>
        <v>1961</v>
      </c>
      <c r="C1836" t="s">
        <v>19</v>
      </c>
      <c r="D1836" t="b">
        <v>0</v>
      </c>
      <c r="E1836" t="s">
        <v>5003</v>
      </c>
      <c r="F1836" t="str">
        <f>MID($E1836,1,1)</f>
        <v>G</v>
      </c>
      <c r="G1836" t="str">
        <f>IFERROR(MID($E1836,SEARCH("/",$E1836,SEARCH("/",$E1836)+1)+1,1),"")</f>
        <v>P</v>
      </c>
      <c r="H1836" t="s">
        <v>16</v>
      </c>
      <c r="I1836">
        <v>35</v>
      </c>
      <c r="J1836" t="b">
        <v>0</v>
      </c>
      <c r="K1836" s="7">
        <v>302</v>
      </c>
      <c r="L1836" s="7">
        <v>6</v>
      </c>
      <c r="M1836" s="7">
        <v>0</v>
      </c>
      <c r="N1836" s="7">
        <v>6</v>
      </c>
      <c r="O1836" s="7">
        <v>613</v>
      </c>
      <c r="P1836" s="7">
        <f>SUM(dane3[[#This Row],[RoomService]:[VRDeck]])</f>
        <v>927</v>
      </c>
      <c r="Q1836" t="s">
        <v>5004</v>
      </c>
      <c r="R1836" t="b">
        <v>1</v>
      </c>
    </row>
    <row r="1837" spans="1:18" x14ac:dyDescent="0.3">
      <c r="A1837" t="s">
        <v>5005</v>
      </c>
      <c r="B1837">
        <f>MID(dane3[[#This Row],[PassengerId]],1,4)+0</f>
        <v>1962</v>
      </c>
      <c r="C1837" t="s">
        <v>19</v>
      </c>
      <c r="D1837" t="b">
        <v>0</v>
      </c>
      <c r="E1837" t="s">
        <v>5006</v>
      </c>
      <c r="F1837" t="str">
        <f>MID($E1837,1,1)</f>
        <v>F</v>
      </c>
      <c r="G1837" t="str">
        <f>IFERROR(MID($E1837,SEARCH("/",$E1837,SEARCH("/",$E1837)+1)+1,1),"")</f>
        <v>P</v>
      </c>
      <c r="H1837" t="s">
        <v>16</v>
      </c>
      <c r="I1837">
        <v>24</v>
      </c>
      <c r="J1837" t="b">
        <v>0</v>
      </c>
      <c r="K1837" s="7">
        <v>3</v>
      </c>
      <c r="L1837" s="7">
        <v>361</v>
      </c>
      <c r="M1837" s="7">
        <v>94</v>
      </c>
      <c r="N1837" s="7">
        <v>824</v>
      </c>
      <c r="O1837" s="7">
        <v>160</v>
      </c>
      <c r="P1837" s="7">
        <f>SUM(dane3[[#This Row],[RoomService]:[VRDeck]])</f>
        <v>1442</v>
      </c>
      <c r="Q1837" t="s">
        <v>5007</v>
      </c>
      <c r="R1837" t="b">
        <v>0</v>
      </c>
    </row>
    <row r="1838" spans="1:18" x14ac:dyDescent="0.3">
      <c r="A1838" t="s">
        <v>5008</v>
      </c>
      <c r="B1838">
        <f>MID(dane3[[#This Row],[PassengerId]],1,4)+0</f>
        <v>1962</v>
      </c>
      <c r="C1838" t="s">
        <v>19</v>
      </c>
      <c r="D1838" t="b">
        <v>0</v>
      </c>
      <c r="E1838" t="s">
        <v>5009</v>
      </c>
      <c r="F1838" t="str">
        <f>MID($E1838,1,1)</f>
        <v>G</v>
      </c>
      <c r="G1838" t="str">
        <f>IFERROR(MID($E1838,SEARCH("/",$E1838,SEARCH("/",$E1838)+1)+1,1),"")</f>
        <v>P</v>
      </c>
      <c r="H1838" t="s">
        <v>46</v>
      </c>
      <c r="I1838">
        <v>2</v>
      </c>
      <c r="J1838" t="b">
        <v>0</v>
      </c>
      <c r="K1838" s="7">
        <v>0</v>
      </c>
      <c r="L1838" s="7">
        <v>0</v>
      </c>
      <c r="M1838" s="7">
        <v>0</v>
      </c>
      <c r="N1838" s="7">
        <v>0</v>
      </c>
      <c r="O1838" s="7">
        <v>0</v>
      </c>
      <c r="P1838" s="7">
        <f>SUM(dane3[[#This Row],[RoomService]:[VRDeck]])</f>
        <v>0</v>
      </c>
      <c r="Q1838" t="s">
        <v>5010</v>
      </c>
      <c r="R1838" t="b">
        <v>0</v>
      </c>
    </row>
    <row r="1839" spans="1:18" x14ac:dyDescent="0.3">
      <c r="A1839" t="s">
        <v>5011</v>
      </c>
      <c r="B1839">
        <f>MID(dane3[[#This Row],[PassengerId]],1,4)+0</f>
        <v>1962</v>
      </c>
      <c r="C1839" t="s">
        <v>19</v>
      </c>
      <c r="D1839" t="b">
        <v>1</v>
      </c>
      <c r="E1839" t="s">
        <v>5009</v>
      </c>
      <c r="F1839" t="str">
        <f>MID($E1839,1,1)</f>
        <v>G</v>
      </c>
      <c r="G1839" t="str">
        <f>IFERROR(MID($E1839,SEARCH("/",$E1839,SEARCH("/",$E1839)+1)+1,1),"")</f>
        <v>P</v>
      </c>
      <c r="H1839" t="s">
        <v>16</v>
      </c>
      <c r="I1839">
        <v>0</v>
      </c>
      <c r="J1839" t="b">
        <v>0</v>
      </c>
      <c r="K1839" s="7">
        <v>0</v>
      </c>
      <c r="L1839" s="7">
        <v>0</v>
      </c>
      <c r="M1839" s="7">
        <v>0</v>
      </c>
      <c r="N1839" s="7">
        <v>0</v>
      </c>
      <c r="O1839" s="7">
        <v>0</v>
      </c>
      <c r="P1839" s="7">
        <f>SUM(dane3[[#This Row],[RoomService]:[VRDeck]])</f>
        <v>0</v>
      </c>
      <c r="Q1839" t="s">
        <v>5012</v>
      </c>
      <c r="R1839" t="b">
        <v>1</v>
      </c>
    </row>
    <row r="1840" spans="1:18" x14ac:dyDescent="0.3">
      <c r="A1840" t="s">
        <v>5013</v>
      </c>
      <c r="B1840">
        <f>MID(dane3[[#This Row],[PassengerId]],1,4)+0</f>
        <v>1963</v>
      </c>
      <c r="C1840" t="s">
        <v>19</v>
      </c>
      <c r="D1840" t="b">
        <v>0</v>
      </c>
      <c r="E1840" t="s">
        <v>5014</v>
      </c>
      <c r="F1840" t="str">
        <f>MID($E1840,1,1)</f>
        <v>F</v>
      </c>
      <c r="G1840" t="str">
        <f>IFERROR(MID($E1840,SEARCH("/",$E1840,SEARCH("/",$E1840)+1)+1,1),"")</f>
        <v>P</v>
      </c>
      <c r="H1840" t="s">
        <v>16</v>
      </c>
      <c r="I1840">
        <v>43</v>
      </c>
      <c r="J1840" t="b">
        <v>0</v>
      </c>
      <c r="K1840" s="7">
        <v>0</v>
      </c>
      <c r="L1840" s="7">
        <v>0</v>
      </c>
      <c r="M1840" s="7">
        <v>0</v>
      </c>
      <c r="N1840" s="7">
        <v>1200</v>
      </c>
      <c r="O1840" s="7">
        <v>17</v>
      </c>
      <c r="P1840" s="7">
        <f>SUM(dane3[[#This Row],[RoomService]:[VRDeck]])</f>
        <v>1217</v>
      </c>
      <c r="Q1840" t="s">
        <v>5015</v>
      </c>
      <c r="R1840" t="b">
        <v>0</v>
      </c>
    </row>
    <row r="1841" spans="1:18" x14ac:dyDescent="0.3">
      <c r="A1841" t="s">
        <v>5016</v>
      </c>
      <c r="B1841">
        <f>MID(dane3[[#This Row],[PassengerId]],1,4)+0</f>
        <v>1964</v>
      </c>
      <c r="C1841" t="s">
        <v>14</v>
      </c>
      <c r="D1841" t="b">
        <v>0</v>
      </c>
      <c r="E1841" t="s">
        <v>5017</v>
      </c>
      <c r="F1841" t="str">
        <f>MID($E1841,1,1)</f>
        <v>C</v>
      </c>
      <c r="G1841" t="str">
        <f>IFERROR(MID($E1841,SEARCH("/",$E1841,SEARCH("/",$E1841)+1)+1,1),"")</f>
        <v>S</v>
      </c>
      <c r="H1841" t="s">
        <v>16</v>
      </c>
      <c r="I1841">
        <v>63</v>
      </c>
      <c r="J1841" t="b">
        <v>0</v>
      </c>
      <c r="K1841" s="7">
        <v>0</v>
      </c>
      <c r="L1841" s="7">
        <v>869</v>
      </c>
      <c r="M1841" s="7">
        <v>1</v>
      </c>
      <c r="N1841" s="7">
        <v>375</v>
      </c>
      <c r="O1841" s="7">
        <v>3377</v>
      </c>
      <c r="P1841" s="7">
        <f>SUM(dane3[[#This Row],[RoomService]:[VRDeck]])</f>
        <v>4622</v>
      </c>
      <c r="Q1841" t="s">
        <v>5018</v>
      </c>
      <c r="R1841" t="b">
        <v>0</v>
      </c>
    </row>
    <row r="1842" spans="1:18" x14ac:dyDescent="0.3">
      <c r="A1842" t="s">
        <v>5019</v>
      </c>
      <c r="B1842">
        <f>MID(dane3[[#This Row],[PassengerId]],1,4)+0</f>
        <v>1967</v>
      </c>
      <c r="C1842" t="s">
        <v>19</v>
      </c>
      <c r="D1842" t="b">
        <v>1</v>
      </c>
      <c r="E1842" t="s">
        <v>5020</v>
      </c>
      <c r="F1842" t="str">
        <f>MID($E1842,1,1)</f>
        <v>G</v>
      </c>
      <c r="G1842" t="str">
        <f>IFERROR(MID($E1842,SEARCH("/",$E1842,SEARCH("/",$E1842)+1)+1,1),"")</f>
        <v>P</v>
      </c>
      <c r="H1842" t="s">
        <v>16</v>
      </c>
      <c r="I1842">
        <v>30</v>
      </c>
      <c r="J1842" t="b">
        <v>0</v>
      </c>
      <c r="K1842" s="7">
        <v>0</v>
      </c>
      <c r="L1842" s="7">
        <v>0</v>
      </c>
      <c r="M1842" s="7">
        <v>0</v>
      </c>
      <c r="N1842" s="7">
        <v>0</v>
      </c>
      <c r="O1842" s="7">
        <v>0</v>
      </c>
      <c r="P1842" s="7">
        <f>SUM(dane3[[#This Row],[RoomService]:[VRDeck]])</f>
        <v>0</v>
      </c>
      <c r="Q1842" t="s">
        <v>5021</v>
      </c>
      <c r="R1842" t="b">
        <v>1</v>
      </c>
    </row>
    <row r="1843" spans="1:18" x14ac:dyDescent="0.3">
      <c r="A1843" t="s">
        <v>5022</v>
      </c>
      <c r="B1843">
        <f>MID(dane3[[#This Row],[PassengerId]],1,4)+0</f>
        <v>1968</v>
      </c>
      <c r="C1843" t="s">
        <v>19</v>
      </c>
      <c r="D1843" t="b">
        <v>1</v>
      </c>
      <c r="E1843" t="s">
        <v>5023</v>
      </c>
      <c r="F1843" t="str">
        <f>MID($E1843,1,1)</f>
        <v>G</v>
      </c>
      <c r="G1843" t="str">
        <f>IFERROR(MID($E1843,SEARCH("/",$E1843,SEARCH("/",$E1843)+1)+1,1),"")</f>
        <v>P</v>
      </c>
      <c r="H1843" t="s">
        <v>32</v>
      </c>
      <c r="I1843">
        <v>38</v>
      </c>
      <c r="J1843" t="b">
        <v>0</v>
      </c>
      <c r="K1843" s="7">
        <v>0</v>
      </c>
      <c r="L1843" s="7">
        <v>0</v>
      </c>
      <c r="M1843" s="7">
        <v>0</v>
      </c>
      <c r="N1843" s="7">
        <v>0</v>
      </c>
      <c r="O1843" s="7">
        <v>0</v>
      </c>
      <c r="P1843" s="7">
        <f>SUM(dane3[[#This Row],[RoomService]:[VRDeck]])</f>
        <v>0</v>
      </c>
      <c r="Q1843" t="s">
        <v>5024</v>
      </c>
      <c r="R1843" t="b">
        <v>1</v>
      </c>
    </row>
    <row r="1844" spans="1:18" x14ac:dyDescent="0.3">
      <c r="A1844" t="s">
        <v>5025</v>
      </c>
      <c r="B1844">
        <f>MID(dane3[[#This Row],[PassengerId]],1,4)+0</f>
        <v>1969</v>
      </c>
      <c r="C1844" t="s">
        <v>14</v>
      </c>
      <c r="D1844" t="b">
        <v>0</v>
      </c>
      <c r="E1844" t="s">
        <v>5026</v>
      </c>
      <c r="F1844" t="str">
        <f>MID($E1844,1,1)</f>
        <v>C</v>
      </c>
      <c r="G1844" t="str">
        <f>IFERROR(MID($E1844,SEARCH("/",$E1844,SEARCH("/",$E1844)+1)+1,1),"")</f>
        <v>S</v>
      </c>
      <c r="H1844" t="s">
        <v>46</v>
      </c>
      <c r="I1844">
        <v>27</v>
      </c>
      <c r="J1844" t="b">
        <v>0</v>
      </c>
      <c r="K1844" s="7">
        <v>0</v>
      </c>
      <c r="L1844" s="7">
        <v>21066</v>
      </c>
      <c r="M1844" s="7">
        <v>0</v>
      </c>
      <c r="N1844" s="7">
        <v>2448</v>
      </c>
      <c r="O1844" s="7">
        <v>2293</v>
      </c>
      <c r="P1844" s="7">
        <f>SUM(dane3[[#This Row],[RoomService]:[VRDeck]])</f>
        <v>25807</v>
      </c>
      <c r="Q1844" t="s">
        <v>5027</v>
      </c>
      <c r="R1844" t="b">
        <v>1</v>
      </c>
    </row>
    <row r="1845" spans="1:18" x14ac:dyDescent="0.3">
      <c r="A1845" t="s">
        <v>5028</v>
      </c>
      <c r="B1845">
        <f>MID(dane3[[#This Row],[PassengerId]],1,4)+0</f>
        <v>1971</v>
      </c>
      <c r="C1845" t="s">
        <v>19</v>
      </c>
      <c r="D1845" t="b">
        <v>0</v>
      </c>
      <c r="E1845" t="s">
        <v>5029</v>
      </c>
      <c r="F1845" t="str">
        <f>MID($E1845,1,1)</f>
        <v>F</v>
      </c>
      <c r="G1845" t="str">
        <f>IFERROR(MID($E1845,SEARCH("/",$E1845,SEARCH("/",$E1845)+1)+1,1),"")</f>
        <v>S</v>
      </c>
      <c r="H1845" t="s">
        <v>32</v>
      </c>
      <c r="I1845">
        <v>54</v>
      </c>
      <c r="J1845" t="b">
        <v>0</v>
      </c>
      <c r="K1845" s="7">
        <v>3</v>
      </c>
      <c r="L1845" s="7">
        <v>0</v>
      </c>
      <c r="M1845" s="7">
        <v>56</v>
      </c>
      <c r="N1845" s="7">
        <v>633</v>
      </c>
      <c r="O1845" s="7">
        <v>0</v>
      </c>
      <c r="P1845" s="7">
        <f>SUM(dane3[[#This Row],[RoomService]:[VRDeck]])</f>
        <v>692</v>
      </c>
      <c r="Q1845" t="s">
        <v>5030</v>
      </c>
      <c r="R1845" t="b">
        <v>0</v>
      </c>
    </row>
    <row r="1846" spans="1:18" x14ac:dyDescent="0.3">
      <c r="A1846" t="s">
        <v>5031</v>
      </c>
      <c r="B1846">
        <f>MID(dane3[[#This Row],[PassengerId]],1,4)+0</f>
        <v>1973</v>
      </c>
      <c r="C1846" t="s">
        <v>14</v>
      </c>
      <c r="D1846" t="b">
        <v>1</v>
      </c>
      <c r="E1846" t="s">
        <v>5032</v>
      </c>
      <c r="F1846" t="str">
        <f>MID($E1846,1,1)</f>
        <v>A</v>
      </c>
      <c r="G1846" t="str">
        <f>IFERROR(MID($E1846,SEARCH("/",$E1846,SEARCH("/",$E1846)+1)+1,1),"")</f>
        <v>S</v>
      </c>
      <c r="H1846" t="s">
        <v>46</v>
      </c>
      <c r="I1846">
        <v>39</v>
      </c>
      <c r="J1846" t="b">
        <v>0</v>
      </c>
      <c r="K1846" s="7">
        <v>0</v>
      </c>
      <c r="L1846" s="7">
        <v>0</v>
      </c>
      <c r="M1846" s="7">
        <v>0</v>
      </c>
      <c r="N1846" s="7">
        <v>0</v>
      </c>
      <c r="O1846" s="7">
        <v>0</v>
      </c>
      <c r="P1846" s="7">
        <f>SUM(dane3[[#This Row],[RoomService]:[VRDeck]])</f>
        <v>0</v>
      </c>
      <c r="Q1846" t="s">
        <v>5033</v>
      </c>
      <c r="R1846" t="b">
        <v>1</v>
      </c>
    </row>
    <row r="1847" spans="1:18" x14ac:dyDescent="0.3">
      <c r="A1847" t="s">
        <v>1284</v>
      </c>
      <c r="B1847">
        <f>MID(dane3[[#This Row],[PassengerId]],1,4)+0</f>
        <v>503</v>
      </c>
      <c r="C1847" t="s">
        <v>53</v>
      </c>
      <c r="D1847" t="b">
        <v>0</v>
      </c>
      <c r="E1847" t="s">
        <v>1285</v>
      </c>
      <c r="F1847" t="str">
        <f>MID($E1847,1,1)</f>
        <v>F</v>
      </c>
      <c r="G1847" t="str">
        <f>IFERROR(MID($E1847,SEARCH("/",$E1847,SEARCH("/",$E1847)+1)+1,1),"")</f>
        <v>S</v>
      </c>
      <c r="H1847" t="s">
        <v>16</v>
      </c>
      <c r="I1847">
        <v>10</v>
      </c>
      <c r="J1847" t="b">
        <v>0</v>
      </c>
      <c r="K1847" s="7">
        <v>0</v>
      </c>
      <c r="L1847" s="7">
        <v>0</v>
      </c>
      <c r="M1847" s="7">
        <v>0</v>
      </c>
      <c r="N1847" s="7">
        <v>0</v>
      </c>
      <c r="O1847" s="7">
        <v>0</v>
      </c>
      <c r="P1847" s="7">
        <f>SUM(dane3[[#This Row],[RoomService]:[VRDeck]])</f>
        <v>0</v>
      </c>
      <c r="Q1847" t="s">
        <v>1286</v>
      </c>
      <c r="R1847" t="b">
        <v>1</v>
      </c>
    </row>
    <row r="1848" spans="1:18" x14ac:dyDescent="0.3">
      <c r="A1848" t="s">
        <v>5037</v>
      </c>
      <c r="B1848">
        <f>MID(dane3[[#This Row],[PassengerId]],1,4)+0</f>
        <v>1975</v>
      </c>
      <c r="C1848" t="s">
        <v>19</v>
      </c>
      <c r="D1848" t="b">
        <v>0</v>
      </c>
      <c r="E1848" t="s">
        <v>5038</v>
      </c>
      <c r="F1848" t="str">
        <f>MID($E1848,1,1)</f>
        <v>G</v>
      </c>
      <c r="G1848" t="str">
        <f>IFERROR(MID($E1848,SEARCH("/",$E1848,SEARCH("/",$E1848)+1)+1,1),"")</f>
        <v>S</v>
      </c>
      <c r="H1848" t="s">
        <v>16</v>
      </c>
      <c r="I1848">
        <v>22</v>
      </c>
      <c r="J1848" t="b">
        <v>0</v>
      </c>
      <c r="K1848" s="7">
        <v>0</v>
      </c>
      <c r="L1848" s="7">
        <v>0</v>
      </c>
      <c r="M1848" s="7">
        <v>0</v>
      </c>
      <c r="N1848" s="7">
        <v>10</v>
      </c>
      <c r="O1848" s="7">
        <v>761</v>
      </c>
      <c r="P1848" s="7">
        <f>SUM(dane3[[#This Row],[RoomService]:[VRDeck]])</f>
        <v>771</v>
      </c>
      <c r="Q1848" t="s">
        <v>5039</v>
      </c>
      <c r="R1848" t="b">
        <v>0</v>
      </c>
    </row>
    <row r="1849" spans="1:18" x14ac:dyDescent="0.3">
      <c r="A1849" t="s">
        <v>5040</v>
      </c>
      <c r="B1849">
        <f>MID(dane3[[#This Row],[PassengerId]],1,4)+0</f>
        <v>1976</v>
      </c>
      <c r="C1849" t="s">
        <v>14</v>
      </c>
      <c r="D1849" t="b">
        <v>0</v>
      </c>
      <c r="E1849" t="s">
        <v>5041</v>
      </c>
      <c r="F1849" t="str">
        <f>MID($E1849,1,1)</f>
        <v>B</v>
      </c>
      <c r="G1849" t="str">
        <f>IFERROR(MID($E1849,SEARCH("/",$E1849,SEARCH("/",$E1849)+1)+1,1),"")</f>
        <v>S</v>
      </c>
      <c r="H1849" t="s">
        <v>46</v>
      </c>
      <c r="I1849">
        <v>23</v>
      </c>
      <c r="J1849" t="b">
        <v>0</v>
      </c>
      <c r="K1849" s="7">
        <v>0</v>
      </c>
      <c r="L1849" s="7">
        <v>8037</v>
      </c>
      <c r="M1849" s="7">
        <v>0</v>
      </c>
      <c r="N1849" s="7">
        <v>1</v>
      </c>
      <c r="O1849" s="7">
        <v>2</v>
      </c>
      <c r="P1849" s="7">
        <f>SUM(dane3[[#This Row],[RoomService]:[VRDeck]])</f>
        <v>8040</v>
      </c>
      <c r="Q1849" t="s">
        <v>5042</v>
      </c>
      <c r="R1849" t="b">
        <v>1</v>
      </c>
    </row>
    <row r="1850" spans="1:18" x14ac:dyDescent="0.3">
      <c r="A1850" t="s">
        <v>5043</v>
      </c>
      <c r="B1850">
        <f>MID(dane3[[#This Row],[PassengerId]],1,4)+0</f>
        <v>1976</v>
      </c>
      <c r="C1850" t="s">
        <v>14</v>
      </c>
      <c r="D1850" t="b">
        <v>0</v>
      </c>
      <c r="E1850" t="s">
        <v>5041</v>
      </c>
      <c r="F1850" t="str">
        <f>MID($E1850,1,1)</f>
        <v>B</v>
      </c>
      <c r="G1850" t="str">
        <f>IFERROR(MID($E1850,SEARCH("/",$E1850,SEARCH("/",$E1850)+1)+1,1),"")</f>
        <v>S</v>
      </c>
      <c r="H1850" t="s">
        <v>16</v>
      </c>
      <c r="I1850">
        <v>34</v>
      </c>
      <c r="J1850" t="b">
        <v>0</v>
      </c>
      <c r="K1850" s="7">
        <v>15</v>
      </c>
      <c r="L1850" s="7">
        <v>3578</v>
      </c>
      <c r="M1850" s="7">
        <v>0</v>
      </c>
      <c r="N1850" s="7">
        <v>0</v>
      </c>
      <c r="O1850" s="7">
        <v>473</v>
      </c>
      <c r="P1850" s="7">
        <f>SUM(dane3[[#This Row],[RoomService]:[VRDeck]])</f>
        <v>4066</v>
      </c>
      <c r="Q1850" t="s">
        <v>5044</v>
      </c>
      <c r="R1850" t="b">
        <v>1</v>
      </c>
    </row>
    <row r="1851" spans="1:18" x14ac:dyDescent="0.3">
      <c r="A1851" t="s">
        <v>5045</v>
      </c>
      <c r="B1851">
        <f>MID(dane3[[#This Row],[PassengerId]],1,4)+0</f>
        <v>1976</v>
      </c>
      <c r="C1851" t="s">
        <v>14</v>
      </c>
      <c r="D1851" t="b">
        <v>1</v>
      </c>
      <c r="E1851" t="s">
        <v>5041</v>
      </c>
      <c r="F1851" t="str">
        <f>MID($E1851,1,1)</f>
        <v>B</v>
      </c>
      <c r="G1851" t="str">
        <f>IFERROR(MID($E1851,SEARCH("/",$E1851,SEARCH("/",$E1851)+1)+1,1),"")</f>
        <v>S</v>
      </c>
      <c r="H1851" t="s">
        <v>46</v>
      </c>
      <c r="I1851">
        <v>26</v>
      </c>
      <c r="J1851" t="b">
        <v>1</v>
      </c>
      <c r="K1851" s="7">
        <v>0</v>
      </c>
      <c r="L1851" s="7">
        <v>0</v>
      </c>
      <c r="M1851" s="7">
        <v>0</v>
      </c>
      <c r="N1851" s="7">
        <v>0</v>
      </c>
      <c r="O1851" s="7">
        <v>0</v>
      </c>
      <c r="P1851" s="7">
        <f>SUM(dane3[[#This Row],[RoomService]:[VRDeck]])</f>
        <v>0</v>
      </c>
      <c r="Q1851" t="s">
        <v>5046</v>
      </c>
      <c r="R1851" t="b">
        <v>1</v>
      </c>
    </row>
    <row r="1852" spans="1:18" x14ac:dyDescent="0.3">
      <c r="A1852" t="s">
        <v>5047</v>
      </c>
      <c r="B1852">
        <f>MID(dane3[[#This Row],[PassengerId]],1,4)+0</f>
        <v>1976</v>
      </c>
      <c r="C1852" t="s">
        <v>14</v>
      </c>
      <c r="D1852" t="b">
        <v>0</v>
      </c>
      <c r="E1852" t="s">
        <v>5041</v>
      </c>
      <c r="F1852" t="str">
        <f>MID($E1852,1,1)</f>
        <v>B</v>
      </c>
      <c r="G1852" t="str">
        <f>IFERROR(MID($E1852,SEARCH("/",$E1852,SEARCH("/",$E1852)+1)+1,1),"")</f>
        <v>S</v>
      </c>
      <c r="H1852" t="s">
        <v>16</v>
      </c>
      <c r="I1852">
        <v>39</v>
      </c>
      <c r="J1852" t="b">
        <v>0</v>
      </c>
      <c r="K1852" s="7">
        <v>1</v>
      </c>
      <c r="L1852" s="7">
        <v>2972</v>
      </c>
      <c r="M1852" s="7">
        <v>0</v>
      </c>
      <c r="N1852" s="7">
        <v>3175</v>
      </c>
      <c r="O1852" s="7">
        <v>1</v>
      </c>
      <c r="P1852" s="7">
        <f>SUM(dane3[[#This Row],[RoomService]:[VRDeck]])</f>
        <v>6149</v>
      </c>
      <c r="Q1852" t="s">
        <v>5048</v>
      </c>
      <c r="R1852" t="b">
        <v>0</v>
      </c>
    </row>
    <row r="1853" spans="1:18" x14ac:dyDescent="0.3">
      <c r="A1853" t="s">
        <v>5049</v>
      </c>
      <c r="B1853">
        <f>MID(dane3[[#This Row],[PassengerId]],1,4)+0</f>
        <v>1976</v>
      </c>
      <c r="C1853" t="s">
        <v>14</v>
      </c>
      <c r="D1853" t="b">
        <v>1</v>
      </c>
      <c r="E1853" t="s">
        <v>5041</v>
      </c>
      <c r="F1853" t="str">
        <f>MID($E1853,1,1)</f>
        <v>B</v>
      </c>
      <c r="G1853" t="str">
        <f>IFERROR(MID($E1853,SEARCH("/",$E1853,SEARCH("/",$E1853)+1)+1,1),"")</f>
        <v>S</v>
      </c>
      <c r="H1853" t="s">
        <v>46</v>
      </c>
      <c r="I1853">
        <v>15</v>
      </c>
      <c r="J1853" t="b">
        <v>0</v>
      </c>
      <c r="K1853" s="7">
        <v>0</v>
      </c>
      <c r="L1853" s="7">
        <v>0</v>
      </c>
      <c r="M1853" s="7">
        <v>0</v>
      </c>
      <c r="N1853" s="7">
        <v>0</v>
      </c>
      <c r="O1853" s="7">
        <v>0</v>
      </c>
      <c r="P1853" s="7">
        <f>SUM(dane3[[#This Row],[RoomService]:[VRDeck]])</f>
        <v>0</v>
      </c>
      <c r="Q1853" t="s">
        <v>5050</v>
      </c>
      <c r="R1853" t="b">
        <v>1</v>
      </c>
    </row>
    <row r="1854" spans="1:18" x14ac:dyDescent="0.3">
      <c r="A1854" t="s">
        <v>5051</v>
      </c>
      <c r="B1854">
        <f>MID(dane3[[#This Row],[PassengerId]],1,4)+0</f>
        <v>1976</v>
      </c>
      <c r="C1854" t="s">
        <v>14</v>
      </c>
      <c r="D1854" t="b">
        <v>1</v>
      </c>
      <c r="E1854" t="s">
        <v>5041</v>
      </c>
      <c r="F1854" t="str">
        <f>MID($E1854,1,1)</f>
        <v>B</v>
      </c>
      <c r="G1854" t="str">
        <f>IFERROR(MID($E1854,SEARCH("/",$E1854,SEARCH("/",$E1854)+1)+1,1),"")</f>
        <v>S</v>
      </c>
      <c r="H1854" t="s">
        <v>16</v>
      </c>
      <c r="I1854">
        <v>64</v>
      </c>
      <c r="J1854" t="b">
        <v>0</v>
      </c>
      <c r="K1854" s="7">
        <v>0</v>
      </c>
      <c r="L1854" s="7">
        <v>0</v>
      </c>
      <c r="M1854" s="7">
        <v>0</v>
      </c>
      <c r="N1854" s="7">
        <v>0</v>
      </c>
      <c r="O1854" s="7">
        <v>0</v>
      </c>
      <c r="P1854" s="7">
        <f>SUM(dane3[[#This Row],[RoomService]:[VRDeck]])</f>
        <v>0</v>
      </c>
      <c r="Q1854" t="s">
        <v>5052</v>
      </c>
      <c r="R1854" t="b">
        <v>1</v>
      </c>
    </row>
    <row r="1855" spans="1:18" x14ac:dyDescent="0.3">
      <c r="A1855" t="s">
        <v>5053</v>
      </c>
      <c r="B1855">
        <f>MID(dane3[[#This Row],[PassengerId]],1,4)+0</f>
        <v>1976</v>
      </c>
      <c r="C1855" t="s">
        <v>14</v>
      </c>
      <c r="D1855" t="b">
        <v>1</v>
      </c>
      <c r="E1855" t="s">
        <v>5041</v>
      </c>
      <c r="F1855" t="str">
        <f>MID($E1855,1,1)</f>
        <v>B</v>
      </c>
      <c r="G1855" t="str">
        <f>IFERROR(MID($E1855,SEARCH("/",$E1855,SEARCH("/",$E1855)+1)+1,1),"")</f>
        <v>S</v>
      </c>
      <c r="H1855" t="s">
        <v>16</v>
      </c>
      <c r="I1855">
        <v>25</v>
      </c>
      <c r="J1855" t="b">
        <v>0</v>
      </c>
      <c r="K1855" s="7">
        <v>0</v>
      </c>
      <c r="L1855" s="7">
        <v>0</v>
      </c>
      <c r="M1855" s="7">
        <v>0</v>
      </c>
      <c r="N1855" s="7">
        <v>0</v>
      </c>
      <c r="O1855" s="7">
        <v>0</v>
      </c>
      <c r="P1855" s="7">
        <f>SUM(dane3[[#This Row],[RoomService]:[VRDeck]])</f>
        <v>0</v>
      </c>
      <c r="Q1855" t="s">
        <v>5054</v>
      </c>
      <c r="R1855" t="b">
        <v>1</v>
      </c>
    </row>
    <row r="1856" spans="1:18" x14ac:dyDescent="0.3">
      <c r="A1856" t="s">
        <v>1287</v>
      </c>
      <c r="B1856">
        <f>MID(dane3[[#This Row],[PassengerId]],1,4)+0</f>
        <v>503</v>
      </c>
      <c r="C1856" t="s">
        <v>53</v>
      </c>
      <c r="D1856" t="b">
        <v>0</v>
      </c>
      <c r="E1856" t="s">
        <v>1285</v>
      </c>
      <c r="F1856" t="str">
        <f>MID($E1856,1,1)</f>
        <v>F</v>
      </c>
      <c r="G1856" t="str">
        <f>IFERROR(MID($E1856,SEARCH("/",$E1856,SEARCH("/",$E1856)+1)+1,1),"")</f>
        <v>S</v>
      </c>
      <c r="H1856" t="s">
        <v>16</v>
      </c>
      <c r="I1856">
        <v>43</v>
      </c>
      <c r="J1856" t="b">
        <v>0</v>
      </c>
      <c r="K1856" s="7">
        <v>1821</v>
      </c>
      <c r="L1856" s="7">
        <v>0</v>
      </c>
      <c r="M1856" s="7">
        <v>47</v>
      </c>
      <c r="N1856" s="7">
        <v>29</v>
      </c>
      <c r="O1856" s="7">
        <v>0</v>
      </c>
      <c r="P1856" s="7">
        <f>SUM(dane3[[#This Row],[RoomService]:[VRDeck]])</f>
        <v>1897</v>
      </c>
      <c r="Q1856" t="s">
        <v>1288</v>
      </c>
      <c r="R1856" t="b">
        <v>0</v>
      </c>
    </row>
    <row r="1857" spans="1:18" x14ac:dyDescent="0.3">
      <c r="A1857" t="s">
        <v>5058</v>
      </c>
      <c r="B1857">
        <f>MID(dane3[[#This Row],[PassengerId]],1,4)+0</f>
        <v>1978</v>
      </c>
      <c r="C1857" t="s">
        <v>19</v>
      </c>
      <c r="D1857" t="b">
        <v>1</v>
      </c>
      <c r="E1857" t="s">
        <v>5059</v>
      </c>
      <c r="F1857" t="str">
        <f>MID($E1857,1,1)</f>
        <v>G</v>
      </c>
      <c r="G1857" t="str">
        <f>IFERROR(MID($E1857,SEARCH("/",$E1857,SEARCH("/",$E1857)+1)+1,1),"")</f>
        <v>S</v>
      </c>
      <c r="H1857" t="s">
        <v>16</v>
      </c>
      <c r="I1857">
        <v>19</v>
      </c>
      <c r="J1857" t="b">
        <v>0</v>
      </c>
      <c r="K1857" s="7">
        <v>0</v>
      </c>
      <c r="L1857" s="7">
        <v>0</v>
      </c>
      <c r="M1857" s="7">
        <v>0</v>
      </c>
      <c r="N1857" s="7">
        <v>0</v>
      </c>
      <c r="O1857" s="7">
        <v>0</v>
      </c>
      <c r="P1857" s="7">
        <f>SUM(dane3[[#This Row],[RoomService]:[VRDeck]])</f>
        <v>0</v>
      </c>
      <c r="Q1857" t="s">
        <v>23799</v>
      </c>
      <c r="R1857" t="b">
        <v>1</v>
      </c>
    </row>
    <row r="1858" spans="1:18" x14ac:dyDescent="0.3">
      <c r="A1858" t="s">
        <v>5060</v>
      </c>
      <c r="B1858">
        <f>MID(dane3[[#This Row],[PassengerId]],1,4)+0</f>
        <v>1979</v>
      </c>
      <c r="C1858" t="s">
        <v>19</v>
      </c>
      <c r="D1858" t="b">
        <v>0</v>
      </c>
      <c r="E1858" t="s">
        <v>5061</v>
      </c>
      <c r="F1858" t="str">
        <f>MID($E1858,1,1)</f>
        <v>F</v>
      </c>
      <c r="G1858" t="str">
        <f>IFERROR(MID($E1858,SEARCH("/",$E1858,SEARCH("/",$E1858)+1)+1,1),"")</f>
        <v>S</v>
      </c>
      <c r="H1858" t="s">
        <v>16</v>
      </c>
      <c r="I1858">
        <v>26</v>
      </c>
      <c r="J1858" t="b">
        <v>0</v>
      </c>
      <c r="K1858" s="7">
        <v>401</v>
      </c>
      <c r="L1858" s="7">
        <v>0</v>
      </c>
      <c r="M1858" s="7">
        <v>693</v>
      </c>
      <c r="N1858" s="7">
        <v>62</v>
      </c>
      <c r="O1858" s="7">
        <v>0</v>
      </c>
      <c r="P1858" s="7">
        <f>SUM(dane3[[#This Row],[RoomService]:[VRDeck]])</f>
        <v>1156</v>
      </c>
      <c r="Q1858" t="s">
        <v>5062</v>
      </c>
      <c r="R1858" t="b">
        <v>0</v>
      </c>
    </row>
    <row r="1859" spans="1:18" x14ac:dyDescent="0.3">
      <c r="A1859" t="s">
        <v>5063</v>
      </c>
      <c r="B1859">
        <f>MID(dane3[[#This Row],[PassengerId]],1,4)+0</f>
        <v>1980</v>
      </c>
      <c r="C1859" t="s">
        <v>19</v>
      </c>
      <c r="D1859" t="b">
        <v>1</v>
      </c>
      <c r="E1859" t="s">
        <v>5064</v>
      </c>
      <c r="F1859" t="str">
        <f>MID($E1859,1,1)</f>
        <v>G</v>
      </c>
      <c r="G1859" t="str">
        <f>IFERROR(MID($E1859,SEARCH("/",$E1859,SEARCH("/",$E1859)+1)+1,1),"")</f>
        <v>S</v>
      </c>
      <c r="H1859" t="s">
        <v>16</v>
      </c>
      <c r="I1859">
        <v>3</v>
      </c>
      <c r="J1859" t="b">
        <v>0</v>
      </c>
      <c r="K1859" s="7">
        <v>0</v>
      </c>
      <c r="L1859" s="7">
        <v>0</v>
      </c>
      <c r="M1859" s="7">
        <v>0</v>
      </c>
      <c r="N1859" s="7">
        <v>0</v>
      </c>
      <c r="O1859" s="7">
        <v>0</v>
      </c>
      <c r="P1859" s="7">
        <f>SUM(dane3[[#This Row],[RoomService]:[VRDeck]])</f>
        <v>0</v>
      </c>
      <c r="Q1859" t="s">
        <v>5065</v>
      </c>
      <c r="R1859" t="b">
        <v>1</v>
      </c>
    </row>
    <row r="1860" spans="1:18" x14ac:dyDescent="0.3">
      <c r="A1860" t="s">
        <v>5066</v>
      </c>
      <c r="B1860">
        <f>MID(dane3[[#This Row],[PassengerId]],1,4)+0</f>
        <v>1980</v>
      </c>
      <c r="C1860" t="s">
        <v>19</v>
      </c>
      <c r="D1860" t="b">
        <v>0</v>
      </c>
      <c r="E1860" t="s">
        <v>5064</v>
      </c>
      <c r="F1860" t="str">
        <f>MID($E1860,1,1)</f>
        <v>G</v>
      </c>
      <c r="G1860" t="str">
        <f>IFERROR(MID($E1860,SEARCH("/",$E1860,SEARCH("/",$E1860)+1)+1,1),"")</f>
        <v>S</v>
      </c>
      <c r="H1860" t="s">
        <v>16</v>
      </c>
      <c r="I1860">
        <v>29</v>
      </c>
      <c r="J1860" t="b">
        <v>0</v>
      </c>
      <c r="K1860" s="7">
        <v>1434</v>
      </c>
      <c r="L1860" s="7">
        <v>5</v>
      </c>
      <c r="M1860" s="7">
        <v>0</v>
      </c>
      <c r="N1860" s="7">
        <v>0</v>
      </c>
      <c r="O1860" s="7">
        <v>0</v>
      </c>
      <c r="P1860" s="7">
        <f>SUM(dane3[[#This Row],[RoomService]:[VRDeck]])</f>
        <v>1439</v>
      </c>
      <c r="Q1860" t="s">
        <v>5067</v>
      </c>
      <c r="R1860" t="b">
        <v>0</v>
      </c>
    </row>
    <row r="1861" spans="1:18" x14ac:dyDescent="0.3">
      <c r="A1861" t="s">
        <v>5068</v>
      </c>
      <c r="B1861">
        <f>MID(dane3[[#This Row],[PassengerId]],1,4)+0</f>
        <v>1980</v>
      </c>
      <c r="C1861" t="s">
        <v>19</v>
      </c>
      <c r="D1861" t="b">
        <v>1</v>
      </c>
      <c r="E1861" t="s">
        <v>5064</v>
      </c>
      <c r="F1861" t="str">
        <f>MID($E1861,1,1)</f>
        <v>G</v>
      </c>
      <c r="G1861" t="str">
        <f>IFERROR(MID($E1861,SEARCH("/",$E1861,SEARCH("/",$E1861)+1)+1,1),"")</f>
        <v>S</v>
      </c>
      <c r="H1861" t="s">
        <v>16</v>
      </c>
      <c r="I1861">
        <v>44</v>
      </c>
      <c r="J1861" t="b">
        <v>0</v>
      </c>
      <c r="K1861" s="7">
        <v>0</v>
      </c>
      <c r="L1861" s="7">
        <v>0</v>
      </c>
      <c r="M1861" s="7">
        <v>0</v>
      </c>
      <c r="N1861" s="7">
        <v>0</v>
      </c>
      <c r="O1861" s="7">
        <v>0</v>
      </c>
      <c r="P1861" s="7">
        <f>SUM(dane3[[#This Row],[RoomService]:[VRDeck]])</f>
        <v>0</v>
      </c>
      <c r="Q1861" t="s">
        <v>5069</v>
      </c>
      <c r="R1861" t="b">
        <v>1</v>
      </c>
    </row>
    <row r="1862" spans="1:18" x14ac:dyDescent="0.3">
      <c r="A1862" t="s">
        <v>5070</v>
      </c>
      <c r="B1862">
        <f>MID(dane3[[#This Row],[PassengerId]],1,4)+0</f>
        <v>1981</v>
      </c>
      <c r="C1862" t="s">
        <v>19</v>
      </c>
      <c r="D1862" t="b">
        <v>0</v>
      </c>
      <c r="E1862" t="s">
        <v>5071</v>
      </c>
      <c r="F1862" t="str">
        <f>MID($E1862,1,1)</f>
        <v>E</v>
      </c>
      <c r="G1862" t="str">
        <f>IFERROR(MID($E1862,SEARCH("/",$E1862,SEARCH("/",$E1862)+1)+1,1),"")</f>
        <v>P</v>
      </c>
      <c r="H1862" t="s">
        <v>16</v>
      </c>
      <c r="I1862">
        <v>27</v>
      </c>
      <c r="J1862" t="b">
        <v>0</v>
      </c>
      <c r="K1862" s="7">
        <v>196</v>
      </c>
      <c r="L1862" s="7">
        <v>602</v>
      </c>
      <c r="M1862" s="7">
        <v>0</v>
      </c>
      <c r="N1862" s="7">
        <v>0</v>
      </c>
      <c r="O1862" s="7">
        <v>198</v>
      </c>
      <c r="P1862" s="7">
        <f>SUM(dane3[[#This Row],[RoomService]:[VRDeck]])</f>
        <v>996</v>
      </c>
      <c r="Q1862" t="s">
        <v>5072</v>
      </c>
      <c r="R1862" t="b">
        <v>0</v>
      </c>
    </row>
    <row r="1863" spans="1:18" x14ac:dyDescent="0.3">
      <c r="A1863" t="s">
        <v>5073</v>
      </c>
      <c r="B1863">
        <f>MID(dane3[[#This Row],[PassengerId]],1,4)+0</f>
        <v>1983</v>
      </c>
      <c r="C1863" t="s">
        <v>19</v>
      </c>
      <c r="D1863" t="b">
        <v>0</v>
      </c>
      <c r="E1863" t="s">
        <v>5074</v>
      </c>
      <c r="F1863" t="str">
        <f>MID($E1863,1,1)</f>
        <v>G</v>
      </c>
      <c r="G1863" t="str">
        <f>IFERROR(MID($E1863,SEARCH("/",$E1863,SEARCH("/",$E1863)+1)+1,1),"")</f>
        <v>P</v>
      </c>
      <c r="H1863" t="s">
        <v>32</v>
      </c>
      <c r="I1863">
        <v>17</v>
      </c>
      <c r="J1863" t="b">
        <v>0</v>
      </c>
      <c r="K1863" s="7">
        <v>414</v>
      </c>
      <c r="L1863" s="7">
        <v>0</v>
      </c>
      <c r="M1863" s="7">
        <v>139</v>
      </c>
      <c r="N1863" s="7">
        <v>28</v>
      </c>
      <c r="O1863" s="7">
        <v>173</v>
      </c>
      <c r="P1863" s="7">
        <f>SUM(dane3[[#This Row],[RoomService]:[VRDeck]])</f>
        <v>754</v>
      </c>
      <c r="Q1863" t="s">
        <v>5075</v>
      </c>
      <c r="R1863" t="b">
        <v>0</v>
      </c>
    </row>
    <row r="1864" spans="1:18" x14ac:dyDescent="0.3">
      <c r="A1864" t="s">
        <v>8345</v>
      </c>
      <c r="B1864">
        <f>MID(dane3[[#This Row],[PassengerId]],1,4)+0</f>
        <v>3292</v>
      </c>
      <c r="C1864" t="s">
        <v>14</v>
      </c>
      <c r="D1864" t="b">
        <v>0</v>
      </c>
      <c r="E1864" t="s">
        <v>39</v>
      </c>
      <c r="F1864" t="s">
        <v>23762</v>
      </c>
      <c r="G1864" t="str">
        <f>IFERROR(MID($E1864,SEARCH("/",$E1864,SEARCH("/",$E1864)+1)+1,1),"")</f>
        <v/>
      </c>
      <c r="H1864" t="s">
        <v>46</v>
      </c>
      <c r="I1864">
        <v>52</v>
      </c>
      <c r="J1864" t="b">
        <v>0</v>
      </c>
      <c r="K1864" s="7">
        <v>13</v>
      </c>
      <c r="L1864" s="7">
        <v>6074</v>
      </c>
      <c r="M1864" s="7">
        <v>0</v>
      </c>
      <c r="N1864" s="7">
        <v>10385</v>
      </c>
      <c r="O1864" s="7">
        <v>299</v>
      </c>
      <c r="P1864" s="7">
        <f>SUM(dane3[[#This Row],[RoomService]:[VRDeck]])</f>
        <v>16771</v>
      </c>
      <c r="Q1864" t="s">
        <v>8346</v>
      </c>
      <c r="R1864" t="b">
        <v>0</v>
      </c>
    </row>
    <row r="1865" spans="1:18" x14ac:dyDescent="0.3">
      <c r="A1865" t="s">
        <v>1305</v>
      </c>
      <c r="B1865">
        <f>MID(dane3[[#This Row],[PassengerId]],1,4)+0</f>
        <v>506</v>
      </c>
      <c r="C1865" t="s">
        <v>53</v>
      </c>
      <c r="D1865" t="b">
        <v>1</v>
      </c>
      <c r="E1865" t="s">
        <v>1306</v>
      </c>
      <c r="F1865" t="str">
        <f>MID($E1865,1,1)</f>
        <v>F</v>
      </c>
      <c r="G1865" t="str">
        <f>IFERROR(MID($E1865,SEARCH("/",$E1865,SEARCH("/",$E1865)+1)+1,1),"")</f>
        <v>S</v>
      </c>
      <c r="H1865" t="s">
        <v>16</v>
      </c>
      <c r="I1865">
        <v>23</v>
      </c>
      <c r="J1865" t="b">
        <v>0</v>
      </c>
      <c r="K1865" s="7">
        <v>0</v>
      </c>
      <c r="L1865" s="7">
        <v>0</v>
      </c>
      <c r="M1865" s="7">
        <v>0</v>
      </c>
      <c r="N1865" s="7">
        <v>0</v>
      </c>
      <c r="O1865" s="7">
        <v>0</v>
      </c>
      <c r="P1865" s="7">
        <f>SUM(dane3[[#This Row],[RoomService]:[VRDeck]])</f>
        <v>0</v>
      </c>
      <c r="Q1865" t="s">
        <v>1307</v>
      </c>
      <c r="R1865" t="b">
        <v>1</v>
      </c>
    </row>
    <row r="1866" spans="1:18" x14ac:dyDescent="0.3">
      <c r="A1866" t="s">
        <v>5081</v>
      </c>
      <c r="B1866">
        <f>MID(dane3[[#This Row],[PassengerId]],1,4)+0</f>
        <v>1988</v>
      </c>
      <c r="C1866" t="s">
        <v>19</v>
      </c>
      <c r="D1866" t="b">
        <v>1</v>
      </c>
      <c r="E1866" t="s">
        <v>5082</v>
      </c>
      <c r="F1866" t="str">
        <f>MID($E1866,1,1)</f>
        <v>G</v>
      </c>
      <c r="G1866" t="str">
        <f>IFERROR(MID($E1866,SEARCH("/",$E1866,SEARCH("/",$E1866)+1)+1,1),"")</f>
        <v>P</v>
      </c>
      <c r="H1866" t="s">
        <v>16</v>
      </c>
      <c r="I1866">
        <v>44</v>
      </c>
      <c r="J1866" t="b">
        <v>0</v>
      </c>
      <c r="K1866" s="7">
        <v>0</v>
      </c>
      <c r="L1866" s="7">
        <v>0</v>
      </c>
      <c r="M1866" s="7">
        <v>0</v>
      </c>
      <c r="N1866" s="7">
        <v>0</v>
      </c>
      <c r="O1866" s="7">
        <v>0</v>
      </c>
      <c r="P1866" s="7">
        <f>SUM(dane3[[#This Row],[RoomService]:[VRDeck]])</f>
        <v>0</v>
      </c>
      <c r="Q1866" t="s">
        <v>5083</v>
      </c>
      <c r="R1866" t="b">
        <v>0</v>
      </c>
    </row>
    <row r="1867" spans="1:18" x14ac:dyDescent="0.3">
      <c r="A1867" t="s">
        <v>5084</v>
      </c>
      <c r="B1867">
        <f>MID(dane3[[#This Row],[PassengerId]],1,4)+0</f>
        <v>1991</v>
      </c>
      <c r="C1867" t="s">
        <v>19</v>
      </c>
      <c r="D1867" t="b">
        <v>0</v>
      </c>
      <c r="E1867" t="s">
        <v>5085</v>
      </c>
      <c r="F1867" t="str">
        <f>MID($E1867,1,1)</f>
        <v>F</v>
      </c>
      <c r="G1867" t="str">
        <f>IFERROR(MID($E1867,SEARCH("/",$E1867,SEARCH("/",$E1867)+1)+1,1),"")</f>
        <v>S</v>
      </c>
      <c r="H1867" t="s">
        <v>46</v>
      </c>
      <c r="I1867">
        <v>22</v>
      </c>
      <c r="J1867" t="b">
        <v>0</v>
      </c>
      <c r="K1867" s="7">
        <v>0</v>
      </c>
      <c r="L1867" s="7">
        <v>0</v>
      </c>
      <c r="M1867" s="7">
        <v>30</v>
      </c>
      <c r="N1867" s="7">
        <v>499</v>
      </c>
      <c r="O1867" s="7">
        <v>138</v>
      </c>
      <c r="P1867" s="7">
        <f>SUM(dane3[[#This Row],[RoomService]:[VRDeck]])</f>
        <v>667</v>
      </c>
      <c r="Q1867" t="s">
        <v>5086</v>
      </c>
      <c r="R1867" t="b">
        <v>0</v>
      </c>
    </row>
    <row r="1868" spans="1:18" x14ac:dyDescent="0.3">
      <c r="A1868" t="s">
        <v>5087</v>
      </c>
      <c r="B1868">
        <f>MID(dane3[[#This Row],[PassengerId]],1,4)+0</f>
        <v>1991</v>
      </c>
      <c r="C1868" t="s">
        <v>19</v>
      </c>
      <c r="D1868" t="b">
        <v>0</v>
      </c>
      <c r="E1868" t="s">
        <v>5088</v>
      </c>
      <c r="F1868" t="str">
        <f>MID($E1868,1,1)</f>
        <v>E</v>
      </c>
      <c r="G1868" t="str">
        <f>IFERROR(MID($E1868,SEARCH("/",$E1868,SEARCH("/",$E1868)+1)+1,1),"")</f>
        <v>S</v>
      </c>
      <c r="H1868" t="s">
        <v>16</v>
      </c>
      <c r="I1868">
        <v>22</v>
      </c>
      <c r="J1868" t="b">
        <v>0</v>
      </c>
      <c r="K1868" s="7">
        <v>213</v>
      </c>
      <c r="L1868" s="7">
        <v>85</v>
      </c>
      <c r="M1868" s="7">
        <v>352</v>
      </c>
      <c r="N1868" s="7">
        <v>12</v>
      </c>
      <c r="O1868" s="7">
        <v>1</v>
      </c>
      <c r="P1868" s="7">
        <f>SUM(dane3[[#This Row],[RoomService]:[VRDeck]])</f>
        <v>663</v>
      </c>
      <c r="Q1868" t="s">
        <v>5089</v>
      </c>
      <c r="R1868" t="b">
        <v>1</v>
      </c>
    </row>
    <row r="1869" spans="1:18" x14ac:dyDescent="0.3">
      <c r="A1869" t="s">
        <v>1354</v>
      </c>
      <c r="B1869">
        <f>MID(dane3[[#This Row],[PassengerId]],1,4)+0</f>
        <v>527</v>
      </c>
      <c r="C1869" t="s">
        <v>53</v>
      </c>
      <c r="D1869" t="b">
        <v>1</v>
      </c>
      <c r="E1869" t="s">
        <v>1352</v>
      </c>
      <c r="F1869" t="str">
        <f>MID($E1869,1,1)</f>
        <v>F</v>
      </c>
      <c r="G1869" t="str">
        <f>IFERROR(MID($E1869,SEARCH("/",$E1869,SEARCH("/",$E1869)+1)+1,1),"")</f>
        <v>S</v>
      </c>
      <c r="H1869" t="s">
        <v>16</v>
      </c>
      <c r="I1869">
        <v>34</v>
      </c>
      <c r="J1869" t="b">
        <v>0</v>
      </c>
      <c r="K1869" s="7">
        <v>0</v>
      </c>
      <c r="L1869" s="7">
        <v>0</v>
      </c>
      <c r="M1869" s="7">
        <v>0</v>
      </c>
      <c r="N1869" s="7">
        <v>0</v>
      </c>
      <c r="O1869" s="7">
        <v>0</v>
      </c>
      <c r="P1869" s="7">
        <f>SUM(dane3[[#This Row],[RoomService]:[VRDeck]])</f>
        <v>0</v>
      </c>
      <c r="Q1869" t="s">
        <v>1355</v>
      </c>
      <c r="R1869" t="b">
        <v>1</v>
      </c>
    </row>
    <row r="1870" spans="1:18" x14ac:dyDescent="0.3">
      <c r="A1870" t="s">
        <v>5093</v>
      </c>
      <c r="B1870">
        <f>MID(dane3[[#This Row],[PassengerId]],1,4)+0</f>
        <v>1993</v>
      </c>
      <c r="C1870" t="s">
        <v>19</v>
      </c>
      <c r="D1870" t="b">
        <v>0</v>
      </c>
      <c r="E1870" t="s">
        <v>5094</v>
      </c>
      <c r="F1870" t="str">
        <f>MID($E1870,1,1)</f>
        <v>F</v>
      </c>
      <c r="G1870" t="str">
        <f>IFERROR(MID($E1870,SEARCH("/",$E1870,SEARCH("/",$E1870)+1)+1,1),"")</f>
        <v>S</v>
      </c>
      <c r="H1870" t="s">
        <v>16</v>
      </c>
      <c r="I1870">
        <v>31</v>
      </c>
      <c r="J1870" t="b">
        <v>0</v>
      </c>
      <c r="K1870" s="7">
        <v>1062</v>
      </c>
      <c r="L1870" s="7">
        <v>0</v>
      </c>
      <c r="M1870" s="7">
        <v>802</v>
      </c>
      <c r="N1870" s="7">
        <v>71</v>
      </c>
      <c r="O1870" s="7">
        <v>0</v>
      </c>
      <c r="P1870" s="7">
        <f>SUM(dane3[[#This Row],[RoomService]:[VRDeck]])</f>
        <v>1935</v>
      </c>
      <c r="Q1870" t="s">
        <v>5095</v>
      </c>
      <c r="R1870" t="b">
        <v>0</v>
      </c>
    </row>
    <row r="1871" spans="1:18" x14ac:dyDescent="0.3">
      <c r="A1871" t="s">
        <v>5096</v>
      </c>
      <c r="B1871">
        <f>MID(dane3[[#This Row],[PassengerId]],1,4)+0</f>
        <v>1994</v>
      </c>
      <c r="C1871" t="s">
        <v>19</v>
      </c>
      <c r="D1871" t="b">
        <v>0</v>
      </c>
      <c r="E1871" t="s">
        <v>5097</v>
      </c>
      <c r="F1871" t="str">
        <f>MID($E1871,1,1)</f>
        <v>E</v>
      </c>
      <c r="G1871" t="str">
        <f>IFERROR(MID($E1871,SEARCH("/",$E1871,SEARCH("/",$E1871)+1)+1,1),"")</f>
        <v>P</v>
      </c>
      <c r="H1871" t="s">
        <v>16</v>
      </c>
      <c r="I1871">
        <v>17</v>
      </c>
      <c r="J1871" t="b">
        <v>0</v>
      </c>
      <c r="K1871" s="7">
        <v>0</v>
      </c>
      <c r="L1871" s="7">
        <v>0</v>
      </c>
      <c r="M1871" s="7">
        <v>249</v>
      </c>
      <c r="N1871" s="7">
        <v>537</v>
      </c>
      <c r="O1871" s="7">
        <v>5</v>
      </c>
      <c r="P1871" s="7">
        <f>SUM(dane3[[#This Row],[RoomService]:[VRDeck]])</f>
        <v>791</v>
      </c>
      <c r="Q1871" t="s">
        <v>5098</v>
      </c>
      <c r="R1871" t="b">
        <v>1</v>
      </c>
    </row>
    <row r="1872" spans="1:18" x14ac:dyDescent="0.3">
      <c r="A1872" t="s">
        <v>5099</v>
      </c>
      <c r="B1872">
        <f>MID(dane3[[#This Row],[PassengerId]],1,4)+0</f>
        <v>1995</v>
      </c>
      <c r="C1872" t="s">
        <v>19</v>
      </c>
      <c r="D1872" t="b">
        <v>0</v>
      </c>
      <c r="E1872" t="s">
        <v>5100</v>
      </c>
      <c r="F1872" t="str">
        <f>MID($E1872,1,1)</f>
        <v>G</v>
      </c>
      <c r="G1872" t="str">
        <f>IFERROR(MID($E1872,SEARCH("/",$E1872,SEARCH("/",$E1872)+1)+1,1),"")</f>
        <v>S</v>
      </c>
      <c r="H1872" t="s">
        <v>32</v>
      </c>
      <c r="I1872">
        <v>30</v>
      </c>
      <c r="J1872" t="b">
        <v>0</v>
      </c>
      <c r="K1872" s="7">
        <v>231</v>
      </c>
      <c r="L1872" s="7">
        <v>0</v>
      </c>
      <c r="M1872" s="7">
        <v>0</v>
      </c>
      <c r="N1872" s="7">
        <v>274</v>
      </c>
      <c r="O1872" s="7">
        <v>26</v>
      </c>
      <c r="P1872" s="7">
        <f>SUM(dane3[[#This Row],[RoomService]:[VRDeck]])</f>
        <v>531</v>
      </c>
      <c r="Q1872" t="s">
        <v>5101</v>
      </c>
      <c r="R1872" t="b">
        <v>0</v>
      </c>
    </row>
    <row r="1873" spans="1:18" x14ac:dyDescent="0.3">
      <c r="A1873" t="s">
        <v>5102</v>
      </c>
      <c r="B1873">
        <f>MID(dane3[[#This Row],[PassengerId]],1,4)+0</f>
        <v>1996</v>
      </c>
      <c r="C1873" t="s">
        <v>19</v>
      </c>
      <c r="D1873" t="b">
        <v>0</v>
      </c>
      <c r="E1873" t="s">
        <v>5103</v>
      </c>
      <c r="F1873" t="str">
        <f>MID($E1873,1,1)</f>
        <v>F</v>
      </c>
      <c r="G1873" t="str">
        <f>IFERROR(MID($E1873,SEARCH("/",$E1873,SEARCH("/",$E1873)+1)+1,1),"")</f>
        <v>S</v>
      </c>
      <c r="H1873" t="s">
        <v>16</v>
      </c>
      <c r="I1873">
        <v>15</v>
      </c>
      <c r="J1873" t="b">
        <v>0</v>
      </c>
      <c r="K1873" s="7">
        <v>12</v>
      </c>
      <c r="L1873" s="7">
        <v>25</v>
      </c>
      <c r="M1873" s="7">
        <v>197</v>
      </c>
      <c r="N1873" s="7">
        <v>631</v>
      </c>
      <c r="O1873" s="7">
        <v>0</v>
      </c>
      <c r="P1873" s="7">
        <f>SUM(dane3[[#This Row],[RoomService]:[VRDeck]])</f>
        <v>865</v>
      </c>
      <c r="Q1873" t="s">
        <v>5104</v>
      </c>
      <c r="R1873" t="b">
        <v>0</v>
      </c>
    </row>
    <row r="1874" spans="1:18" x14ac:dyDescent="0.3">
      <c r="A1874" t="s">
        <v>5105</v>
      </c>
      <c r="B1874">
        <f>MID(dane3[[#This Row],[PassengerId]],1,4)+0</f>
        <v>1997</v>
      </c>
      <c r="C1874" t="s">
        <v>19</v>
      </c>
      <c r="D1874" t="b">
        <v>0</v>
      </c>
      <c r="E1874" t="s">
        <v>5106</v>
      </c>
      <c r="F1874" t="str">
        <f>MID($E1874,1,1)</f>
        <v>G</v>
      </c>
      <c r="G1874" t="str">
        <f>IFERROR(MID($E1874,SEARCH("/",$E1874,SEARCH("/",$E1874)+1)+1,1),"")</f>
        <v>S</v>
      </c>
      <c r="H1874" t="s">
        <v>16</v>
      </c>
      <c r="I1874">
        <v>42</v>
      </c>
      <c r="J1874" t="b">
        <v>0</v>
      </c>
      <c r="K1874" s="7">
        <v>37</v>
      </c>
      <c r="L1874" s="7">
        <v>1670</v>
      </c>
      <c r="M1874" s="7">
        <v>0</v>
      </c>
      <c r="N1874" s="7">
        <v>0</v>
      </c>
      <c r="O1874" s="7">
        <v>0</v>
      </c>
      <c r="P1874" s="7">
        <f>SUM(dane3[[#This Row],[RoomService]:[VRDeck]])</f>
        <v>1707</v>
      </c>
      <c r="Q1874" t="s">
        <v>5107</v>
      </c>
      <c r="R1874" t="b">
        <v>1</v>
      </c>
    </row>
    <row r="1875" spans="1:18" x14ac:dyDescent="0.3">
      <c r="A1875" t="s">
        <v>5108</v>
      </c>
      <c r="B1875">
        <f>MID(dane3[[#This Row],[PassengerId]],1,4)+0</f>
        <v>1999</v>
      </c>
      <c r="C1875" t="s">
        <v>19</v>
      </c>
      <c r="D1875" t="b">
        <v>0</v>
      </c>
      <c r="E1875" t="s">
        <v>5109</v>
      </c>
      <c r="F1875" t="str">
        <f>MID($E1875,1,1)</f>
        <v>F</v>
      </c>
      <c r="G1875" t="str">
        <f>IFERROR(MID($E1875,SEARCH("/",$E1875,SEARCH("/",$E1875)+1)+1,1),"")</f>
        <v>S</v>
      </c>
      <c r="H1875" t="s">
        <v>16</v>
      </c>
      <c r="I1875">
        <v>55</v>
      </c>
      <c r="J1875" t="b">
        <v>0</v>
      </c>
      <c r="K1875" s="7">
        <v>373</v>
      </c>
      <c r="L1875" s="7">
        <v>1</v>
      </c>
      <c r="M1875" s="7">
        <v>1</v>
      </c>
      <c r="N1875" s="7">
        <v>496</v>
      </c>
      <c r="O1875" s="7">
        <v>0</v>
      </c>
      <c r="P1875" s="7">
        <f>SUM(dane3[[#This Row],[RoomService]:[VRDeck]])</f>
        <v>871</v>
      </c>
      <c r="Q1875" t="s">
        <v>5110</v>
      </c>
      <c r="R1875" t="b">
        <v>0</v>
      </c>
    </row>
    <row r="1876" spans="1:18" x14ac:dyDescent="0.3">
      <c r="A1876" t="s">
        <v>5111</v>
      </c>
      <c r="B1876">
        <f>MID(dane3[[#This Row],[PassengerId]],1,4)+0</f>
        <v>2000</v>
      </c>
      <c r="C1876" t="s">
        <v>14</v>
      </c>
      <c r="D1876" t="b">
        <v>0</v>
      </c>
      <c r="E1876" t="s">
        <v>5112</v>
      </c>
      <c r="F1876" t="str">
        <f>MID($E1876,1,1)</f>
        <v>C</v>
      </c>
      <c r="G1876" t="str">
        <f>IFERROR(MID($E1876,SEARCH("/",$E1876,SEARCH("/",$E1876)+1)+1,1),"")</f>
        <v>S</v>
      </c>
      <c r="H1876" t="s">
        <v>46</v>
      </c>
      <c r="I1876">
        <v>28</v>
      </c>
      <c r="J1876" t="b">
        <v>0</v>
      </c>
      <c r="K1876" s="7">
        <v>5</v>
      </c>
      <c r="L1876" s="7">
        <v>2676</v>
      </c>
      <c r="M1876" s="7">
        <v>13</v>
      </c>
      <c r="N1876" s="7">
        <v>0</v>
      </c>
      <c r="O1876" s="7">
        <v>157</v>
      </c>
      <c r="P1876" s="7">
        <f>SUM(dane3[[#This Row],[RoomService]:[VRDeck]])</f>
        <v>2851</v>
      </c>
      <c r="Q1876" t="s">
        <v>5113</v>
      </c>
      <c r="R1876" t="b">
        <v>1</v>
      </c>
    </row>
    <row r="1877" spans="1:18" x14ac:dyDescent="0.3">
      <c r="A1877" t="s">
        <v>5114</v>
      </c>
      <c r="B1877">
        <f>MID(dane3[[#This Row],[PassengerId]],1,4)+0</f>
        <v>2001</v>
      </c>
      <c r="C1877" t="s">
        <v>19</v>
      </c>
      <c r="D1877" t="b">
        <v>0</v>
      </c>
      <c r="E1877" t="s">
        <v>5115</v>
      </c>
      <c r="F1877" t="str">
        <f>MID($E1877,1,1)</f>
        <v>F</v>
      </c>
      <c r="G1877" t="str">
        <f>IFERROR(MID($E1877,SEARCH("/",$E1877,SEARCH("/",$E1877)+1)+1,1),"")</f>
        <v>P</v>
      </c>
      <c r="H1877" t="s">
        <v>16</v>
      </c>
      <c r="I1877">
        <v>33</v>
      </c>
      <c r="J1877" t="b">
        <v>0</v>
      </c>
      <c r="K1877" s="7">
        <v>673</v>
      </c>
      <c r="L1877" s="7">
        <v>194</v>
      </c>
      <c r="M1877" s="7">
        <v>548</v>
      </c>
      <c r="N1877" s="7">
        <v>59</v>
      </c>
      <c r="O1877" s="7">
        <v>40</v>
      </c>
      <c r="P1877" s="7">
        <f>SUM(dane3[[#This Row],[RoomService]:[VRDeck]])</f>
        <v>1514</v>
      </c>
      <c r="Q1877" t="s">
        <v>5116</v>
      </c>
      <c r="R1877" t="b">
        <v>0</v>
      </c>
    </row>
    <row r="1878" spans="1:18" x14ac:dyDescent="0.3">
      <c r="A1878" t="s">
        <v>5117</v>
      </c>
      <c r="B1878">
        <f>MID(dane3[[#This Row],[PassengerId]],1,4)+0</f>
        <v>2003</v>
      </c>
      <c r="C1878" t="s">
        <v>19</v>
      </c>
      <c r="D1878" t="b">
        <v>0</v>
      </c>
      <c r="E1878" t="s">
        <v>5118</v>
      </c>
      <c r="F1878" t="str">
        <f>MID($E1878,1,1)</f>
        <v>G</v>
      </c>
      <c r="G1878" t="str">
        <f>IFERROR(MID($E1878,SEARCH("/",$E1878,SEARCH("/",$E1878)+1)+1,1),"")</f>
        <v>P</v>
      </c>
      <c r="H1878" t="s">
        <v>16</v>
      </c>
      <c r="I1878">
        <v>19</v>
      </c>
      <c r="J1878" t="b">
        <v>0</v>
      </c>
      <c r="K1878" s="7">
        <v>3</v>
      </c>
      <c r="L1878" s="7">
        <v>6</v>
      </c>
      <c r="M1878" s="7">
        <v>20</v>
      </c>
      <c r="N1878" s="7">
        <v>60</v>
      </c>
      <c r="O1878" s="7">
        <v>719</v>
      </c>
      <c r="P1878" s="7">
        <f>SUM(dane3[[#This Row],[RoomService]:[VRDeck]])</f>
        <v>808</v>
      </c>
      <c r="Q1878" t="s">
        <v>5119</v>
      </c>
      <c r="R1878" t="b">
        <v>0</v>
      </c>
    </row>
    <row r="1879" spans="1:18" x14ac:dyDescent="0.3">
      <c r="A1879" t="s">
        <v>5120</v>
      </c>
      <c r="B1879">
        <f>MID(dane3[[#This Row],[PassengerId]],1,4)+0</f>
        <v>2006</v>
      </c>
      <c r="C1879" t="s">
        <v>19</v>
      </c>
      <c r="D1879" t="b">
        <v>0</v>
      </c>
      <c r="E1879" t="s">
        <v>5121</v>
      </c>
      <c r="F1879" t="str">
        <f>MID($E1879,1,1)</f>
        <v>F</v>
      </c>
      <c r="G1879" t="str">
        <f>IFERROR(MID($E1879,SEARCH("/",$E1879,SEARCH("/",$E1879)+1)+1,1),"")</f>
        <v>S</v>
      </c>
      <c r="H1879" t="s">
        <v>16</v>
      </c>
      <c r="I1879">
        <v>24</v>
      </c>
      <c r="J1879" t="b">
        <v>0</v>
      </c>
      <c r="K1879" s="7">
        <v>0</v>
      </c>
      <c r="L1879" s="7">
        <v>856</v>
      </c>
      <c r="M1879" s="7">
        <v>0</v>
      </c>
      <c r="N1879" s="7">
        <v>0</v>
      </c>
      <c r="O1879" s="7">
        <v>5</v>
      </c>
      <c r="P1879" s="7">
        <f>SUM(dane3[[#This Row],[RoomService]:[VRDeck]])</f>
        <v>861</v>
      </c>
      <c r="Q1879" t="s">
        <v>5122</v>
      </c>
      <c r="R1879" t="b">
        <v>0</v>
      </c>
    </row>
    <row r="1880" spans="1:18" x14ac:dyDescent="0.3">
      <c r="A1880" t="s">
        <v>5123</v>
      </c>
      <c r="B1880">
        <f>MID(dane3[[#This Row],[PassengerId]],1,4)+0</f>
        <v>2006</v>
      </c>
      <c r="C1880" t="s">
        <v>19</v>
      </c>
      <c r="D1880" t="b">
        <v>0</v>
      </c>
      <c r="E1880" t="s">
        <v>5124</v>
      </c>
      <c r="F1880" t="str">
        <f>MID($E1880,1,1)</f>
        <v>G</v>
      </c>
      <c r="G1880" t="str">
        <f>IFERROR(MID($E1880,SEARCH("/",$E1880,SEARCH("/",$E1880)+1)+1,1),"")</f>
        <v>S</v>
      </c>
      <c r="H1880" t="s">
        <v>16</v>
      </c>
      <c r="I1880">
        <v>4</v>
      </c>
      <c r="J1880" t="b">
        <v>0</v>
      </c>
      <c r="K1880" s="7">
        <v>0</v>
      </c>
      <c r="L1880" s="7">
        <v>0</v>
      </c>
      <c r="M1880" s="7">
        <v>0</v>
      </c>
      <c r="N1880" s="7">
        <v>0</v>
      </c>
      <c r="O1880" s="7">
        <v>0</v>
      </c>
      <c r="P1880" s="7">
        <f>SUM(dane3[[#This Row],[RoomService]:[VRDeck]])</f>
        <v>0</v>
      </c>
      <c r="Q1880" t="s">
        <v>5125</v>
      </c>
      <c r="R1880" t="b">
        <v>0</v>
      </c>
    </row>
    <row r="1881" spans="1:18" x14ac:dyDescent="0.3">
      <c r="A1881" t="s">
        <v>5126</v>
      </c>
      <c r="B1881">
        <f>MID(dane3[[#This Row],[PassengerId]],1,4)+0</f>
        <v>2006</v>
      </c>
      <c r="C1881" t="s">
        <v>19</v>
      </c>
      <c r="D1881" t="b">
        <v>1</v>
      </c>
      <c r="E1881" t="s">
        <v>5124</v>
      </c>
      <c r="F1881" t="str">
        <f>MID($E1881,1,1)</f>
        <v>G</v>
      </c>
      <c r="G1881" t="str">
        <f>IFERROR(MID($E1881,SEARCH("/",$E1881,SEARCH("/",$E1881)+1)+1,1),"")</f>
        <v>S</v>
      </c>
      <c r="H1881" t="s">
        <v>16</v>
      </c>
      <c r="I1881">
        <v>2</v>
      </c>
      <c r="J1881" t="b">
        <v>0</v>
      </c>
      <c r="K1881" s="7">
        <v>0</v>
      </c>
      <c r="L1881" s="7">
        <v>0</v>
      </c>
      <c r="M1881" s="7">
        <v>0</v>
      </c>
      <c r="N1881" s="7">
        <v>0</v>
      </c>
      <c r="O1881" s="7">
        <v>0</v>
      </c>
      <c r="P1881" s="7">
        <f>SUM(dane3[[#This Row],[RoomService]:[VRDeck]])</f>
        <v>0</v>
      </c>
      <c r="Q1881" t="s">
        <v>5127</v>
      </c>
      <c r="R1881" t="b">
        <v>0</v>
      </c>
    </row>
    <row r="1882" spans="1:18" x14ac:dyDescent="0.3">
      <c r="A1882" t="s">
        <v>5128</v>
      </c>
      <c r="B1882">
        <f>MID(dane3[[#This Row],[PassengerId]],1,4)+0</f>
        <v>2007</v>
      </c>
      <c r="C1882" t="s">
        <v>14</v>
      </c>
      <c r="D1882" t="b">
        <v>0</v>
      </c>
      <c r="E1882" t="s">
        <v>5129</v>
      </c>
      <c r="F1882" t="str">
        <f>MID($E1882,1,1)</f>
        <v>A</v>
      </c>
      <c r="G1882" t="str">
        <f>IFERROR(MID($E1882,SEARCH("/",$E1882,SEARCH("/",$E1882)+1)+1,1),"")</f>
        <v>S</v>
      </c>
      <c r="H1882" t="s">
        <v>46</v>
      </c>
      <c r="I1882">
        <v>30</v>
      </c>
      <c r="J1882" t="b">
        <v>0</v>
      </c>
      <c r="K1882" s="7">
        <v>0</v>
      </c>
      <c r="L1882" s="7">
        <v>5734</v>
      </c>
      <c r="M1882" s="7">
        <v>0</v>
      </c>
      <c r="N1882" s="7">
        <v>5</v>
      </c>
      <c r="O1882" s="7">
        <v>1</v>
      </c>
      <c r="P1882" s="7">
        <f>SUM(dane3[[#This Row],[RoomService]:[VRDeck]])</f>
        <v>5740</v>
      </c>
      <c r="Q1882" t="s">
        <v>5130</v>
      </c>
      <c r="R1882" t="b">
        <v>1</v>
      </c>
    </row>
    <row r="1883" spans="1:18" x14ac:dyDescent="0.3">
      <c r="A1883" t="s">
        <v>5131</v>
      </c>
      <c r="B1883">
        <f>MID(dane3[[#This Row],[PassengerId]],1,4)+0</f>
        <v>2009</v>
      </c>
      <c r="C1883" t="s">
        <v>14</v>
      </c>
      <c r="D1883" t="b">
        <v>0</v>
      </c>
      <c r="E1883" t="s">
        <v>5132</v>
      </c>
      <c r="F1883" t="str">
        <f>MID($E1883,1,1)</f>
        <v>B</v>
      </c>
      <c r="G1883" t="str">
        <f>IFERROR(MID($E1883,SEARCH("/",$E1883,SEARCH("/",$E1883)+1)+1,1),"")</f>
        <v>P</v>
      </c>
      <c r="H1883" t="s">
        <v>16</v>
      </c>
      <c r="I1883">
        <v>31</v>
      </c>
      <c r="J1883" t="b">
        <v>0</v>
      </c>
      <c r="K1883" s="7">
        <v>0</v>
      </c>
      <c r="L1883" s="7">
        <v>0</v>
      </c>
      <c r="M1883" s="7">
        <v>0</v>
      </c>
      <c r="N1883" s="7">
        <v>0</v>
      </c>
      <c r="O1883" s="7">
        <v>0</v>
      </c>
      <c r="P1883" s="7">
        <f>SUM(dane3[[#This Row],[RoomService]:[VRDeck]])</f>
        <v>0</v>
      </c>
      <c r="Q1883" t="s">
        <v>5133</v>
      </c>
      <c r="R1883" t="b">
        <v>0</v>
      </c>
    </row>
    <row r="1884" spans="1:18" x14ac:dyDescent="0.3">
      <c r="A1884" t="s">
        <v>5134</v>
      </c>
      <c r="B1884">
        <f>MID(dane3[[#This Row],[PassengerId]],1,4)+0</f>
        <v>2009</v>
      </c>
      <c r="C1884" t="s">
        <v>14</v>
      </c>
      <c r="D1884" t="b">
        <v>1</v>
      </c>
      <c r="E1884" t="s">
        <v>5132</v>
      </c>
      <c r="F1884" t="str">
        <f>MID($E1884,1,1)</f>
        <v>B</v>
      </c>
      <c r="G1884" t="str">
        <f>IFERROR(MID($E1884,SEARCH("/",$E1884,SEARCH("/",$E1884)+1)+1,1),"")</f>
        <v>P</v>
      </c>
      <c r="H1884" t="s">
        <v>16</v>
      </c>
      <c r="I1884">
        <v>17</v>
      </c>
      <c r="J1884" t="b">
        <v>0</v>
      </c>
      <c r="K1884" s="7">
        <v>0</v>
      </c>
      <c r="L1884" s="7">
        <v>0</v>
      </c>
      <c r="M1884" s="7">
        <v>0</v>
      </c>
      <c r="N1884" s="7">
        <v>0</v>
      </c>
      <c r="O1884" s="7">
        <v>0</v>
      </c>
      <c r="P1884" s="7">
        <f>SUM(dane3[[#This Row],[RoomService]:[VRDeck]])</f>
        <v>0</v>
      </c>
      <c r="Q1884" t="s">
        <v>5135</v>
      </c>
      <c r="R1884" t="b">
        <v>1</v>
      </c>
    </row>
    <row r="1885" spans="1:18" x14ac:dyDescent="0.3">
      <c r="A1885" t="s">
        <v>5136</v>
      </c>
      <c r="B1885">
        <f>MID(dane3[[#This Row],[PassengerId]],1,4)+0</f>
        <v>2009</v>
      </c>
      <c r="C1885" t="s">
        <v>14</v>
      </c>
      <c r="D1885" t="b">
        <v>1</v>
      </c>
      <c r="E1885" t="s">
        <v>5132</v>
      </c>
      <c r="F1885" t="str">
        <f>MID($E1885,1,1)</f>
        <v>B</v>
      </c>
      <c r="G1885" t="str">
        <f>IFERROR(MID($E1885,SEARCH("/",$E1885,SEARCH("/",$E1885)+1)+1,1),"")</f>
        <v>P</v>
      </c>
      <c r="H1885" t="s">
        <v>46</v>
      </c>
      <c r="I1885">
        <v>40</v>
      </c>
      <c r="J1885" t="b">
        <v>0</v>
      </c>
      <c r="K1885" s="7">
        <v>0</v>
      </c>
      <c r="L1885" s="7">
        <v>0</v>
      </c>
      <c r="M1885" s="7">
        <v>0</v>
      </c>
      <c r="N1885" s="7">
        <v>0</v>
      </c>
      <c r="O1885" s="7">
        <v>0</v>
      </c>
      <c r="P1885" s="7">
        <f>SUM(dane3[[#This Row],[RoomService]:[VRDeck]])</f>
        <v>0</v>
      </c>
      <c r="Q1885" t="s">
        <v>5137</v>
      </c>
      <c r="R1885" t="b">
        <v>1</v>
      </c>
    </row>
    <row r="1886" spans="1:18" x14ac:dyDescent="0.3">
      <c r="A1886" t="s">
        <v>5138</v>
      </c>
      <c r="B1886">
        <f>MID(dane3[[#This Row],[PassengerId]],1,4)+0</f>
        <v>2010</v>
      </c>
      <c r="C1886" t="s">
        <v>19</v>
      </c>
      <c r="D1886" t="b">
        <v>1</v>
      </c>
      <c r="E1886" t="s">
        <v>5139</v>
      </c>
      <c r="F1886" t="str">
        <f>MID($E1886,1,1)</f>
        <v>G</v>
      </c>
      <c r="G1886" t="str">
        <f>IFERROR(MID($E1886,SEARCH("/",$E1886,SEARCH("/",$E1886)+1)+1,1),"")</f>
        <v>P</v>
      </c>
      <c r="H1886" t="s">
        <v>32</v>
      </c>
      <c r="I1886">
        <v>33</v>
      </c>
      <c r="J1886" t="b">
        <v>0</v>
      </c>
      <c r="K1886" s="7">
        <v>0</v>
      </c>
      <c r="L1886" s="7">
        <v>0</v>
      </c>
      <c r="M1886" s="7">
        <v>0</v>
      </c>
      <c r="N1886" s="7">
        <v>0</v>
      </c>
      <c r="O1886" s="7">
        <v>0</v>
      </c>
      <c r="P1886" s="7">
        <f>SUM(dane3[[#This Row],[RoomService]:[VRDeck]])</f>
        <v>0</v>
      </c>
      <c r="Q1886" t="s">
        <v>5140</v>
      </c>
      <c r="R1886" t="b">
        <v>1</v>
      </c>
    </row>
    <row r="1887" spans="1:18" x14ac:dyDescent="0.3">
      <c r="A1887" t="s">
        <v>5141</v>
      </c>
      <c r="B1887">
        <f>MID(dane3[[#This Row],[PassengerId]],1,4)+0</f>
        <v>2011</v>
      </c>
      <c r="C1887" t="s">
        <v>19</v>
      </c>
      <c r="D1887" t="b">
        <v>1</v>
      </c>
      <c r="E1887" t="s">
        <v>5142</v>
      </c>
      <c r="F1887" t="str">
        <f>MID($E1887,1,1)</f>
        <v>G</v>
      </c>
      <c r="G1887" t="str">
        <f>IFERROR(MID($E1887,SEARCH("/",$E1887,SEARCH("/",$E1887)+1)+1,1),"")</f>
        <v>S</v>
      </c>
      <c r="H1887" t="s">
        <v>32</v>
      </c>
      <c r="I1887">
        <v>46</v>
      </c>
      <c r="J1887" t="b">
        <v>0</v>
      </c>
      <c r="K1887" s="7">
        <v>0</v>
      </c>
      <c r="L1887" s="7">
        <v>0</v>
      </c>
      <c r="M1887" s="7">
        <v>0</v>
      </c>
      <c r="N1887" s="7">
        <v>0</v>
      </c>
      <c r="O1887" s="7">
        <v>0</v>
      </c>
      <c r="P1887" s="7">
        <f>SUM(dane3[[#This Row],[RoomService]:[VRDeck]])</f>
        <v>0</v>
      </c>
      <c r="Q1887" t="s">
        <v>5143</v>
      </c>
      <c r="R1887" t="b">
        <v>0</v>
      </c>
    </row>
    <row r="1888" spans="1:18" x14ac:dyDescent="0.3">
      <c r="A1888" t="s">
        <v>5144</v>
      </c>
      <c r="B1888">
        <f>MID(dane3[[#This Row],[PassengerId]],1,4)+0</f>
        <v>2012</v>
      </c>
      <c r="C1888" t="s">
        <v>14</v>
      </c>
      <c r="D1888" t="b">
        <v>0</v>
      </c>
      <c r="E1888" t="s">
        <v>5145</v>
      </c>
      <c r="F1888" t="str">
        <f>MID($E1888,1,1)</f>
        <v>B</v>
      </c>
      <c r="G1888" t="str">
        <f>IFERROR(MID($E1888,SEARCH("/",$E1888,SEARCH("/",$E1888)+1)+1,1),"")</f>
        <v>P</v>
      </c>
      <c r="H1888" t="s">
        <v>46</v>
      </c>
      <c r="I1888">
        <v>30</v>
      </c>
      <c r="J1888" t="b">
        <v>1</v>
      </c>
      <c r="K1888" s="7">
        <v>1250</v>
      </c>
      <c r="L1888" s="7">
        <v>865</v>
      </c>
      <c r="M1888" s="7">
        <v>0</v>
      </c>
      <c r="N1888" s="7">
        <v>3725</v>
      </c>
      <c r="O1888" s="7">
        <v>5416</v>
      </c>
      <c r="P1888" s="7">
        <f>SUM(dane3[[#This Row],[RoomService]:[VRDeck]])</f>
        <v>11256</v>
      </c>
      <c r="Q1888" t="s">
        <v>5146</v>
      </c>
      <c r="R1888" t="b">
        <v>0</v>
      </c>
    </row>
    <row r="1889" spans="1:18" x14ac:dyDescent="0.3">
      <c r="A1889" t="s">
        <v>5147</v>
      </c>
      <c r="B1889">
        <f>MID(dane3[[#This Row],[PassengerId]],1,4)+0</f>
        <v>2013</v>
      </c>
      <c r="C1889" t="s">
        <v>19</v>
      </c>
      <c r="D1889" t="b">
        <v>0</v>
      </c>
      <c r="E1889" t="s">
        <v>5148</v>
      </c>
      <c r="F1889" t="str">
        <f>MID($E1889,1,1)</f>
        <v>F</v>
      </c>
      <c r="G1889" t="str">
        <f>IFERROR(MID($E1889,SEARCH("/",$E1889,SEARCH("/",$E1889)+1)+1,1),"")</f>
        <v>P</v>
      </c>
      <c r="H1889" t="s">
        <v>16</v>
      </c>
      <c r="I1889">
        <v>17</v>
      </c>
      <c r="J1889" t="b">
        <v>0</v>
      </c>
      <c r="K1889" s="7">
        <v>0</v>
      </c>
      <c r="L1889" s="7">
        <v>0</v>
      </c>
      <c r="M1889" s="7">
        <v>0</v>
      </c>
      <c r="N1889" s="7">
        <v>0</v>
      </c>
      <c r="O1889" s="7">
        <v>804</v>
      </c>
      <c r="P1889" s="7">
        <f>SUM(dane3[[#This Row],[RoomService]:[VRDeck]])</f>
        <v>804</v>
      </c>
      <c r="Q1889" t="s">
        <v>5149</v>
      </c>
      <c r="R1889" t="b">
        <v>0</v>
      </c>
    </row>
    <row r="1890" spans="1:18" x14ac:dyDescent="0.3">
      <c r="A1890" t="s">
        <v>5150</v>
      </c>
      <c r="B1890">
        <f>MID(dane3[[#This Row],[PassengerId]],1,4)+0</f>
        <v>2015</v>
      </c>
      <c r="C1890" t="s">
        <v>19</v>
      </c>
      <c r="D1890" t="b">
        <v>0</v>
      </c>
      <c r="E1890" t="s">
        <v>5151</v>
      </c>
      <c r="F1890" t="str">
        <f>MID($E1890,1,1)</f>
        <v>F</v>
      </c>
      <c r="G1890" t="str">
        <f>IFERROR(MID($E1890,SEARCH("/",$E1890,SEARCH("/",$E1890)+1)+1,1),"")</f>
        <v>S</v>
      </c>
      <c r="H1890" t="s">
        <v>16</v>
      </c>
      <c r="I1890">
        <v>19</v>
      </c>
      <c r="J1890" t="b">
        <v>0</v>
      </c>
      <c r="K1890" s="7">
        <v>1139</v>
      </c>
      <c r="L1890" s="7">
        <v>18</v>
      </c>
      <c r="M1890" s="7">
        <v>0</v>
      </c>
      <c r="N1890" s="7">
        <v>0</v>
      </c>
      <c r="O1890" s="7">
        <v>671</v>
      </c>
      <c r="P1890" s="7">
        <f>SUM(dane3[[#This Row],[RoomService]:[VRDeck]])</f>
        <v>1828</v>
      </c>
      <c r="Q1890" t="s">
        <v>5152</v>
      </c>
      <c r="R1890" t="b">
        <v>1</v>
      </c>
    </row>
    <row r="1891" spans="1:18" x14ac:dyDescent="0.3">
      <c r="A1891" t="s">
        <v>5153</v>
      </c>
      <c r="B1891">
        <f>MID(dane3[[#This Row],[PassengerId]],1,4)+0</f>
        <v>2019</v>
      </c>
      <c r="C1891" t="s">
        <v>14</v>
      </c>
      <c r="D1891" t="b">
        <v>0</v>
      </c>
      <c r="E1891" t="s">
        <v>5154</v>
      </c>
      <c r="F1891" t="str">
        <f>MID($E1891,1,1)</f>
        <v>B</v>
      </c>
      <c r="G1891" t="str">
        <f>IFERROR(MID($E1891,SEARCH("/",$E1891,SEARCH("/",$E1891)+1)+1,1),"")</f>
        <v>S</v>
      </c>
      <c r="H1891" t="s">
        <v>46</v>
      </c>
      <c r="I1891">
        <v>22</v>
      </c>
      <c r="J1891" t="b">
        <v>0</v>
      </c>
      <c r="K1891" s="7">
        <v>0</v>
      </c>
      <c r="L1891" s="7">
        <v>5183</v>
      </c>
      <c r="M1891" s="7">
        <v>0</v>
      </c>
      <c r="N1891" s="7">
        <v>1080</v>
      </c>
      <c r="O1891" s="7">
        <v>2</v>
      </c>
      <c r="P1891" s="7">
        <f>SUM(dane3[[#This Row],[RoomService]:[VRDeck]])</f>
        <v>6265</v>
      </c>
      <c r="Q1891" t="s">
        <v>5155</v>
      </c>
      <c r="R1891" t="b">
        <v>1</v>
      </c>
    </row>
    <row r="1892" spans="1:18" x14ac:dyDescent="0.3">
      <c r="A1892" t="s">
        <v>5156</v>
      </c>
      <c r="B1892">
        <f>MID(dane3[[#This Row],[PassengerId]],1,4)+0</f>
        <v>2019</v>
      </c>
      <c r="C1892" t="s">
        <v>14</v>
      </c>
      <c r="D1892" t="b">
        <v>0</v>
      </c>
      <c r="E1892" t="s">
        <v>5154</v>
      </c>
      <c r="F1892" t="str">
        <f>MID($E1892,1,1)</f>
        <v>B</v>
      </c>
      <c r="G1892" t="str">
        <f>IFERROR(MID($E1892,SEARCH("/",$E1892,SEARCH("/",$E1892)+1)+1,1),"")</f>
        <v>S</v>
      </c>
      <c r="H1892" t="s">
        <v>46</v>
      </c>
      <c r="I1892">
        <v>20</v>
      </c>
      <c r="J1892" t="b">
        <v>0</v>
      </c>
      <c r="K1892" s="7">
        <v>0</v>
      </c>
      <c r="L1892" s="7">
        <v>162</v>
      </c>
      <c r="M1892" s="7">
        <v>0</v>
      </c>
      <c r="N1892" s="7">
        <v>148</v>
      </c>
      <c r="O1892" s="7">
        <v>7619</v>
      </c>
      <c r="P1892" s="7">
        <f>SUM(dane3[[#This Row],[RoomService]:[VRDeck]])</f>
        <v>7929</v>
      </c>
      <c r="Q1892" t="s">
        <v>5157</v>
      </c>
      <c r="R1892" t="b">
        <v>0</v>
      </c>
    </row>
    <row r="1893" spans="1:18" x14ac:dyDescent="0.3">
      <c r="A1893" t="s">
        <v>5158</v>
      </c>
      <c r="B1893">
        <f>MID(dane3[[#This Row],[PassengerId]],1,4)+0</f>
        <v>2022</v>
      </c>
      <c r="C1893" t="s">
        <v>19</v>
      </c>
      <c r="D1893" t="b">
        <v>0</v>
      </c>
      <c r="E1893" t="s">
        <v>5159</v>
      </c>
      <c r="F1893" t="str">
        <f>MID($E1893,1,1)</f>
        <v>F</v>
      </c>
      <c r="G1893" t="str">
        <f>IFERROR(MID($E1893,SEARCH("/",$E1893,SEARCH("/",$E1893)+1)+1,1),"")</f>
        <v>S</v>
      </c>
      <c r="H1893" t="s">
        <v>32</v>
      </c>
      <c r="I1893">
        <v>36</v>
      </c>
      <c r="J1893" t="b">
        <v>0</v>
      </c>
      <c r="K1893" s="7">
        <v>0</v>
      </c>
      <c r="L1893" s="7">
        <v>809</v>
      </c>
      <c r="M1893" s="7">
        <v>0</v>
      </c>
      <c r="N1893" s="7">
        <v>86</v>
      </c>
      <c r="O1893" s="7">
        <v>0</v>
      </c>
      <c r="P1893" s="7">
        <f>SUM(dane3[[#This Row],[RoomService]:[VRDeck]])</f>
        <v>895</v>
      </c>
      <c r="Q1893" t="s">
        <v>5160</v>
      </c>
      <c r="R1893" t="b">
        <v>0</v>
      </c>
    </row>
    <row r="1894" spans="1:18" x14ac:dyDescent="0.3">
      <c r="A1894" t="s">
        <v>5161</v>
      </c>
      <c r="B1894">
        <f>MID(dane3[[#This Row],[PassengerId]],1,4)+0</f>
        <v>2024</v>
      </c>
      <c r="C1894" t="s">
        <v>19</v>
      </c>
      <c r="D1894" t="b">
        <v>0</v>
      </c>
      <c r="E1894" t="s">
        <v>5162</v>
      </c>
      <c r="F1894" t="str">
        <f>MID($E1894,1,1)</f>
        <v>G</v>
      </c>
      <c r="G1894" t="str">
        <f>IFERROR(MID($E1894,SEARCH("/",$E1894,SEARCH("/",$E1894)+1)+1,1),"")</f>
        <v>S</v>
      </c>
      <c r="H1894" t="s">
        <v>16</v>
      </c>
      <c r="I1894">
        <v>0</v>
      </c>
      <c r="J1894" t="b">
        <v>0</v>
      </c>
      <c r="K1894" s="7">
        <v>0</v>
      </c>
      <c r="L1894" s="7">
        <v>0</v>
      </c>
      <c r="M1894" s="7">
        <v>0</v>
      </c>
      <c r="N1894" s="7">
        <v>0</v>
      </c>
      <c r="O1894" s="7">
        <v>0</v>
      </c>
      <c r="P1894" s="7">
        <f>SUM(dane3[[#This Row],[RoomService]:[VRDeck]])</f>
        <v>0</v>
      </c>
      <c r="Q1894" t="s">
        <v>5163</v>
      </c>
      <c r="R1894" t="b">
        <v>1</v>
      </c>
    </row>
    <row r="1895" spans="1:18" x14ac:dyDescent="0.3">
      <c r="A1895" t="s">
        <v>5164</v>
      </c>
      <c r="B1895">
        <f>MID(dane3[[#This Row],[PassengerId]],1,4)+0</f>
        <v>2024</v>
      </c>
      <c r="C1895" t="s">
        <v>19</v>
      </c>
      <c r="D1895" t="b">
        <v>0</v>
      </c>
      <c r="E1895" t="s">
        <v>5165</v>
      </c>
      <c r="F1895" t="str">
        <f>MID($E1895,1,1)</f>
        <v>E</v>
      </c>
      <c r="G1895" t="str">
        <f>IFERROR(MID($E1895,SEARCH("/",$E1895,SEARCH("/",$E1895)+1)+1,1),"")</f>
        <v>S</v>
      </c>
      <c r="H1895" t="s">
        <v>46</v>
      </c>
      <c r="I1895">
        <v>17</v>
      </c>
      <c r="J1895" t="b">
        <v>0</v>
      </c>
      <c r="K1895" s="7">
        <v>44</v>
      </c>
      <c r="L1895" s="7">
        <v>1535</v>
      </c>
      <c r="M1895" s="7">
        <v>10</v>
      </c>
      <c r="N1895" s="7">
        <v>51</v>
      </c>
      <c r="O1895" s="7">
        <v>0</v>
      </c>
      <c r="P1895" s="7">
        <f>SUM(dane3[[#This Row],[RoomService]:[VRDeck]])</f>
        <v>1640</v>
      </c>
      <c r="Q1895" t="s">
        <v>5166</v>
      </c>
      <c r="R1895" t="b">
        <v>1</v>
      </c>
    </row>
    <row r="1896" spans="1:18" x14ac:dyDescent="0.3">
      <c r="A1896" t="s">
        <v>5167</v>
      </c>
      <c r="B1896">
        <f>MID(dane3[[#This Row],[PassengerId]],1,4)+0</f>
        <v>2026</v>
      </c>
      <c r="C1896" t="s">
        <v>19</v>
      </c>
      <c r="D1896" t="b">
        <v>1</v>
      </c>
      <c r="E1896" t="s">
        <v>5168</v>
      </c>
      <c r="F1896" t="str">
        <f>MID($E1896,1,1)</f>
        <v>G</v>
      </c>
      <c r="G1896" t="str">
        <f>IFERROR(MID($E1896,SEARCH("/",$E1896,SEARCH("/",$E1896)+1)+1,1),"")</f>
        <v>S</v>
      </c>
      <c r="H1896" t="s">
        <v>16</v>
      </c>
      <c r="I1896">
        <v>24</v>
      </c>
      <c r="J1896" t="b">
        <v>0</v>
      </c>
      <c r="K1896" s="7">
        <v>0</v>
      </c>
      <c r="L1896" s="7">
        <v>0</v>
      </c>
      <c r="M1896" s="7">
        <v>0</v>
      </c>
      <c r="N1896" s="7">
        <v>0</v>
      </c>
      <c r="O1896" s="7">
        <v>0</v>
      </c>
      <c r="P1896" s="7">
        <f>SUM(dane3[[#This Row],[RoomService]:[VRDeck]])</f>
        <v>0</v>
      </c>
      <c r="Q1896" t="s">
        <v>5169</v>
      </c>
      <c r="R1896" t="b">
        <v>1</v>
      </c>
    </row>
    <row r="1897" spans="1:18" x14ac:dyDescent="0.3">
      <c r="A1897" t="s">
        <v>5170</v>
      </c>
      <c r="B1897">
        <f>MID(dane3[[#This Row],[PassengerId]],1,4)+0</f>
        <v>2026</v>
      </c>
      <c r="C1897" t="s">
        <v>19</v>
      </c>
      <c r="D1897" t="b">
        <v>1</v>
      </c>
      <c r="E1897" t="s">
        <v>5168</v>
      </c>
      <c r="F1897" t="str">
        <f>MID($E1897,1,1)</f>
        <v>G</v>
      </c>
      <c r="G1897" t="str">
        <f>IFERROR(MID($E1897,SEARCH("/",$E1897,SEARCH("/",$E1897)+1)+1,1),"")</f>
        <v>S</v>
      </c>
      <c r="H1897" t="s">
        <v>32</v>
      </c>
      <c r="I1897">
        <v>15</v>
      </c>
      <c r="J1897" t="b">
        <v>0</v>
      </c>
      <c r="K1897" s="7">
        <v>0</v>
      </c>
      <c r="L1897" s="7">
        <v>0</v>
      </c>
      <c r="M1897" s="7">
        <v>0</v>
      </c>
      <c r="N1897" s="7">
        <v>0</v>
      </c>
      <c r="O1897" s="7">
        <v>0</v>
      </c>
      <c r="P1897" s="7">
        <f>SUM(dane3[[#This Row],[RoomService]:[VRDeck]])</f>
        <v>0</v>
      </c>
      <c r="Q1897" t="s">
        <v>5171</v>
      </c>
      <c r="R1897" t="b">
        <v>1</v>
      </c>
    </row>
    <row r="1898" spans="1:18" x14ac:dyDescent="0.3">
      <c r="A1898" t="s">
        <v>5172</v>
      </c>
      <c r="B1898">
        <f>MID(dane3[[#This Row],[PassengerId]],1,4)+0</f>
        <v>2026</v>
      </c>
      <c r="C1898" t="s">
        <v>19</v>
      </c>
      <c r="D1898" t="b">
        <v>0</v>
      </c>
      <c r="E1898" t="s">
        <v>5168</v>
      </c>
      <c r="F1898" t="str">
        <f>MID($E1898,1,1)</f>
        <v>G</v>
      </c>
      <c r="G1898" t="str">
        <f>IFERROR(MID($E1898,SEARCH("/",$E1898,SEARCH("/",$E1898)+1)+1,1),"")</f>
        <v>S</v>
      </c>
      <c r="H1898" t="s">
        <v>16</v>
      </c>
      <c r="I1898">
        <v>20</v>
      </c>
      <c r="J1898" t="b">
        <v>0</v>
      </c>
      <c r="K1898" s="7">
        <v>0</v>
      </c>
      <c r="L1898" s="7">
        <v>4</v>
      </c>
      <c r="M1898" s="7">
        <v>429</v>
      </c>
      <c r="N1898" s="7">
        <v>0</v>
      </c>
      <c r="O1898" s="7">
        <v>287</v>
      </c>
      <c r="P1898" s="7">
        <f>SUM(dane3[[#This Row],[RoomService]:[VRDeck]])</f>
        <v>720</v>
      </c>
      <c r="Q1898" t="s">
        <v>5173</v>
      </c>
      <c r="R1898" t="b">
        <v>0</v>
      </c>
    </row>
    <row r="1899" spans="1:18" x14ac:dyDescent="0.3">
      <c r="A1899" t="s">
        <v>5174</v>
      </c>
      <c r="B1899">
        <f>MID(dane3[[#This Row],[PassengerId]],1,4)+0</f>
        <v>2027</v>
      </c>
      <c r="C1899" t="s">
        <v>19</v>
      </c>
      <c r="D1899" t="b">
        <v>0</v>
      </c>
      <c r="E1899" t="s">
        <v>5175</v>
      </c>
      <c r="F1899" t="str">
        <f>MID($E1899,1,1)</f>
        <v>F</v>
      </c>
      <c r="G1899" t="str">
        <f>IFERROR(MID($E1899,SEARCH("/",$E1899,SEARCH("/",$E1899)+1)+1,1),"")</f>
        <v>P</v>
      </c>
      <c r="H1899" t="s">
        <v>46</v>
      </c>
      <c r="I1899">
        <v>19</v>
      </c>
      <c r="J1899" t="b">
        <v>0</v>
      </c>
      <c r="K1899" s="7">
        <v>30</v>
      </c>
      <c r="L1899" s="7">
        <v>1</v>
      </c>
      <c r="M1899" s="7">
        <v>1051</v>
      </c>
      <c r="N1899" s="7">
        <v>0</v>
      </c>
      <c r="O1899" s="7">
        <v>6</v>
      </c>
      <c r="P1899" s="7">
        <f>SUM(dane3[[#This Row],[RoomService]:[VRDeck]])</f>
        <v>1088</v>
      </c>
      <c r="Q1899" t="s">
        <v>5176</v>
      </c>
      <c r="R1899" t="b">
        <v>1</v>
      </c>
    </row>
    <row r="1900" spans="1:18" x14ac:dyDescent="0.3">
      <c r="A1900" t="s">
        <v>5177</v>
      </c>
      <c r="B1900">
        <f>MID(dane3[[#This Row],[PassengerId]],1,4)+0</f>
        <v>2028</v>
      </c>
      <c r="C1900" t="s">
        <v>19</v>
      </c>
      <c r="D1900" t="b">
        <v>0</v>
      </c>
      <c r="E1900" t="s">
        <v>5178</v>
      </c>
      <c r="F1900" t="str">
        <f>MID($E1900,1,1)</f>
        <v>F</v>
      </c>
      <c r="G1900" t="str">
        <f>IFERROR(MID($E1900,SEARCH("/",$E1900,SEARCH("/",$E1900)+1)+1,1),"")</f>
        <v>S</v>
      </c>
      <c r="H1900" t="s">
        <v>32</v>
      </c>
      <c r="I1900">
        <v>24</v>
      </c>
      <c r="J1900" t="b">
        <v>0</v>
      </c>
      <c r="K1900" s="7">
        <v>662</v>
      </c>
      <c r="L1900" s="7">
        <v>0</v>
      </c>
      <c r="M1900" s="7">
        <v>0</v>
      </c>
      <c r="N1900" s="7">
        <v>0</v>
      </c>
      <c r="O1900" s="7">
        <v>9</v>
      </c>
      <c r="P1900" s="7">
        <f>SUM(dane3[[#This Row],[RoomService]:[VRDeck]])</f>
        <v>671</v>
      </c>
      <c r="Q1900" t="s">
        <v>5179</v>
      </c>
      <c r="R1900" t="b">
        <v>0</v>
      </c>
    </row>
    <row r="1901" spans="1:18" x14ac:dyDescent="0.3">
      <c r="A1901" t="s">
        <v>5180</v>
      </c>
      <c r="B1901">
        <f>MID(dane3[[#This Row],[PassengerId]],1,4)+0</f>
        <v>2029</v>
      </c>
      <c r="C1901" t="s">
        <v>19</v>
      </c>
      <c r="D1901" t="b">
        <v>0</v>
      </c>
      <c r="E1901" t="s">
        <v>5181</v>
      </c>
      <c r="F1901" t="str">
        <f>MID($E1901,1,1)</f>
        <v>F</v>
      </c>
      <c r="G1901" t="str">
        <f>IFERROR(MID($E1901,SEARCH("/",$E1901,SEARCH("/",$E1901)+1)+1,1),"")</f>
        <v>P</v>
      </c>
      <c r="H1901" t="s">
        <v>46</v>
      </c>
      <c r="I1901">
        <v>43</v>
      </c>
      <c r="J1901" t="b">
        <v>0</v>
      </c>
      <c r="K1901" s="7">
        <v>0</v>
      </c>
      <c r="L1901" s="7">
        <v>6</v>
      </c>
      <c r="M1901" s="7">
        <v>730</v>
      </c>
      <c r="N1901" s="7">
        <v>1</v>
      </c>
      <c r="O1901" s="7">
        <v>0</v>
      </c>
      <c r="P1901" s="7">
        <f>SUM(dane3[[#This Row],[RoomService]:[VRDeck]])</f>
        <v>737</v>
      </c>
      <c r="Q1901" t="s">
        <v>5182</v>
      </c>
      <c r="R1901" t="b">
        <v>0</v>
      </c>
    </row>
    <row r="1902" spans="1:18" x14ac:dyDescent="0.3">
      <c r="A1902" t="s">
        <v>1367</v>
      </c>
      <c r="B1902">
        <f>MID(dane3[[#This Row],[PassengerId]],1,4)+0</f>
        <v>533</v>
      </c>
      <c r="C1902" t="s">
        <v>53</v>
      </c>
      <c r="D1902" t="b">
        <v>0</v>
      </c>
      <c r="E1902" t="s">
        <v>1368</v>
      </c>
      <c r="F1902" t="str">
        <f>MID($E1902,1,1)</f>
        <v>D</v>
      </c>
      <c r="G1902" t="str">
        <f>IFERROR(MID($E1902,SEARCH("/",$E1902,SEARCH("/",$E1902)+1)+1,1),"")</f>
        <v>P</v>
      </c>
      <c r="H1902" t="s">
        <v>16</v>
      </c>
      <c r="I1902">
        <v>33</v>
      </c>
      <c r="J1902" t="b">
        <v>0</v>
      </c>
      <c r="K1902" s="7">
        <v>20</v>
      </c>
      <c r="L1902" s="7">
        <v>0</v>
      </c>
      <c r="M1902" s="7">
        <v>384</v>
      </c>
      <c r="N1902" s="7">
        <v>557</v>
      </c>
      <c r="O1902" s="7">
        <v>0</v>
      </c>
      <c r="P1902" s="7">
        <f>SUM(dane3[[#This Row],[RoomService]:[VRDeck]])</f>
        <v>961</v>
      </c>
      <c r="Q1902" t="s">
        <v>1369</v>
      </c>
      <c r="R1902" t="b">
        <v>0</v>
      </c>
    </row>
    <row r="1903" spans="1:18" x14ac:dyDescent="0.3">
      <c r="A1903" t="s">
        <v>5186</v>
      </c>
      <c r="B1903">
        <f>MID(dane3[[#This Row],[PassengerId]],1,4)+0</f>
        <v>2034</v>
      </c>
      <c r="C1903" t="s">
        <v>19</v>
      </c>
      <c r="D1903" t="b">
        <v>0</v>
      </c>
      <c r="E1903" t="s">
        <v>5187</v>
      </c>
      <c r="F1903" t="str">
        <f>MID($E1903,1,1)</f>
        <v>F</v>
      </c>
      <c r="G1903" t="str">
        <f>IFERROR(MID($E1903,SEARCH("/",$E1903,SEARCH("/",$E1903)+1)+1,1),"")</f>
        <v>S</v>
      </c>
      <c r="H1903" t="s">
        <v>16</v>
      </c>
      <c r="I1903">
        <v>42</v>
      </c>
      <c r="J1903" t="b">
        <v>0</v>
      </c>
      <c r="K1903" s="7">
        <v>399</v>
      </c>
      <c r="L1903" s="7">
        <v>75</v>
      </c>
      <c r="M1903" s="7">
        <v>38</v>
      </c>
      <c r="N1903" s="7">
        <v>771</v>
      </c>
      <c r="O1903" s="7">
        <v>0</v>
      </c>
      <c r="P1903" s="7">
        <f>SUM(dane3[[#This Row],[RoomService]:[VRDeck]])</f>
        <v>1283</v>
      </c>
      <c r="Q1903" t="s">
        <v>5188</v>
      </c>
      <c r="R1903" t="b">
        <v>0</v>
      </c>
    </row>
    <row r="1904" spans="1:18" x14ac:dyDescent="0.3">
      <c r="A1904" t="s">
        <v>5189</v>
      </c>
      <c r="B1904">
        <f>MID(dane3[[#This Row],[PassengerId]],1,4)+0</f>
        <v>2038</v>
      </c>
      <c r="C1904" t="s">
        <v>19</v>
      </c>
      <c r="D1904" t="b">
        <v>0</v>
      </c>
      <c r="E1904" t="s">
        <v>5190</v>
      </c>
      <c r="F1904" t="str">
        <f>MID($E1904,1,1)</f>
        <v>F</v>
      </c>
      <c r="G1904" t="str">
        <f>IFERROR(MID($E1904,SEARCH("/",$E1904,SEARCH("/",$E1904)+1)+1,1),"")</f>
        <v>P</v>
      </c>
      <c r="H1904" t="s">
        <v>16</v>
      </c>
      <c r="I1904">
        <v>21</v>
      </c>
      <c r="J1904" t="b">
        <v>0</v>
      </c>
      <c r="K1904" s="7">
        <v>6</v>
      </c>
      <c r="L1904" s="7">
        <v>133</v>
      </c>
      <c r="M1904" s="7">
        <v>503</v>
      </c>
      <c r="N1904" s="7">
        <v>0</v>
      </c>
      <c r="O1904" s="7">
        <v>2</v>
      </c>
      <c r="P1904" s="7">
        <f>SUM(dane3[[#This Row],[RoomService]:[VRDeck]])</f>
        <v>644</v>
      </c>
      <c r="Q1904" t="s">
        <v>5191</v>
      </c>
      <c r="R1904" t="b">
        <v>0</v>
      </c>
    </row>
    <row r="1905" spans="1:18" x14ac:dyDescent="0.3">
      <c r="A1905" t="s">
        <v>5192</v>
      </c>
      <c r="B1905">
        <f>MID(dane3[[#This Row],[PassengerId]],1,4)+0</f>
        <v>2040</v>
      </c>
      <c r="C1905" t="s">
        <v>14</v>
      </c>
      <c r="D1905" t="b">
        <v>1</v>
      </c>
      <c r="E1905" t="s">
        <v>5193</v>
      </c>
      <c r="F1905" t="str">
        <f>MID($E1905,1,1)</f>
        <v>B</v>
      </c>
      <c r="G1905" t="str">
        <f>IFERROR(MID($E1905,SEARCH("/",$E1905,SEARCH("/",$E1905)+1)+1,1),"")</f>
        <v>S</v>
      </c>
      <c r="H1905" t="s">
        <v>16</v>
      </c>
      <c r="I1905">
        <v>50</v>
      </c>
      <c r="J1905" t="b">
        <v>0</v>
      </c>
      <c r="K1905" s="7">
        <v>0</v>
      </c>
      <c r="L1905" s="7">
        <v>0</v>
      </c>
      <c r="M1905" s="7">
        <v>0</v>
      </c>
      <c r="N1905" s="7">
        <v>0</v>
      </c>
      <c r="O1905" s="7">
        <v>0</v>
      </c>
      <c r="P1905" s="7">
        <f>SUM(dane3[[#This Row],[RoomService]:[VRDeck]])</f>
        <v>0</v>
      </c>
      <c r="Q1905" t="s">
        <v>5194</v>
      </c>
      <c r="R1905" t="b">
        <v>1</v>
      </c>
    </row>
    <row r="1906" spans="1:18" x14ac:dyDescent="0.3">
      <c r="A1906" t="s">
        <v>5195</v>
      </c>
      <c r="B1906">
        <f>MID(dane3[[#This Row],[PassengerId]],1,4)+0</f>
        <v>2040</v>
      </c>
      <c r="C1906" t="s">
        <v>14</v>
      </c>
      <c r="D1906" t="b">
        <v>1</v>
      </c>
      <c r="E1906" t="s">
        <v>5193</v>
      </c>
      <c r="F1906" t="str">
        <f>MID($E1906,1,1)</f>
        <v>B</v>
      </c>
      <c r="G1906" t="str">
        <f>IFERROR(MID($E1906,SEARCH("/",$E1906,SEARCH("/",$E1906)+1)+1,1),"")</f>
        <v>S</v>
      </c>
      <c r="H1906" t="s">
        <v>16</v>
      </c>
      <c r="I1906">
        <v>25</v>
      </c>
      <c r="J1906" t="b">
        <v>0</v>
      </c>
      <c r="K1906" s="7">
        <v>0</v>
      </c>
      <c r="L1906" s="7">
        <v>0</v>
      </c>
      <c r="M1906" s="7">
        <v>0</v>
      </c>
      <c r="N1906" s="7">
        <v>0</v>
      </c>
      <c r="O1906" s="7">
        <v>0</v>
      </c>
      <c r="P1906" s="7">
        <f>SUM(dane3[[#This Row],[RoomService]:[VRDeck]])</f>
        <v>0</v>
      </c>
      <c r="Q1906" t="s">
        <v>5196</v>
      </c>
      <c r="R1906" t="b">
        <v>1</v>
      </c>
    </row>
    <row r="1907" spans="1:18" x14ac:dyDescent="0.3">
      <c r="A1907" t="s">
        <v>5197</v>
      </c>
      <c r="B1907">
        <f>MID(dane3[[#This Row],[PassengerId]],1,4)+0</f>
        <v>2041</v>
      </c>
      <c r="C1907" t="s">
        <v>19</v>
      </c>
      <c r="D1907" t="b">
        <v>1</v>
      </c>
      <c r="E1907" t="s">
        <v>5198</v>
      </c>
      <c r="F1907" t="str">
        <f>MID($E1907,1,1)</f>
        <v>G</v>
      </c>
      <c r="G1907" t="str">
        <f>IFERROR(MID($E1907,SEARCH("/",$E1907,SEARCH("/",$E1907)+1)+1,1),"")</f>
        <v>P</v>
      </c>
      <c r="H1907" t="s">
        <v>16</v>
      </c>
      <c r="I1907">
        <v>64</v>
      </c>
      <c r="J1907" t="b">
        <v>0</v>
      </c>
      <c r="K1907" s="7">
        <v>0</v>
      </c>
      <c r="L1907" s="7">
        <v>0</v>
      </c>
      <c r="M1907" s="7">
        <v>0</v>
      </c>
      <c r="N1907" s="7">
        <v>0</v>
      </c>
      <c r="O1907" s="7">
        <v>0</v>
      </c>
      <c r="P1907" s="7">
        <f>SUM(dane3[[#This Row],[RoomService]:[VRDeck]])</f>
        <v>0</v>
      </c>
      <c r="Q1907" t="s">
        <v>5199</v>
      </c>
      <c r="R1907" t="b">
        <v>1</v>
      </c>
    </row>
    <row r="1908" spans="1:18" x14ac:dyDescent="0.3">
      <c r="A1908" t="s">
        <v>5200</v>
      </c>
      <c r="B1908">
        <f>MID(dane3[[#This Row],[PassengerId]],1,4)+0</f>
        <v>2042</v>
      </c>
      <c r="C1908" t="s">
        <v>19</v>
      </c>
      <c r="D1908" t="b">
        <v>0</v>
      </c>
      <c r="E1908" t="s">
        <v>5201</v>
      </c>
      <c r="F1908" t="str">
        <f>MID($E1908,1,1)</f>
        <v>F</v>
      </c>
      <c r="G1908" t="str">
        <f>IFERROR(MID($E1908,SEARCH("/",$E1908,SEARCH("/",$E1908)+1)+1,1),"")</f>
        <v>S</v>
      </c>
      <c r="H1908" t="s">
        <v>16</v>
      </c>
      <c r="I1908">
        <v>50</v>
      </c>
      <c r="J1908" t="b">
        <v>0</v>
      </c>
      <c r="K1908" s="7">
        <v>0</v>
      </c>
      <c r="L1908" s="7">
        <v>0</v>
      </c>
      <c r="M1908" s="7">
        <v>0</v>
      </c>
      <c r="N1908" s="7">
        <v>785</v>
      </c>
      <c r="O1908" s="7">
        <v>19</v>
      </c>
      <c r="P1908" s="7">
        <f>SUM(dane3[[#This Row],[RoomService]:[VRDeck]])</f>
        <v>804</v>
      </c>
      <c r="Q1908" t="s">
        <v>5202</v>
      </c>
      <c r="R1908" t="b">
        <v>0</v>
      </c>
    </row>
    <row r="1909" spans="1:18" x14ac:dyDescent="0.3">
      <c r="A1909" t="s">
        <v>1392</v>
      </c>
      <c r="B1909">
        <f>MID(dane3[[#This Row],[PassengerId]],1,4)+0</f>
        <v>540</v>
      </c>
      <c r="C1909" t="s">
        <v>53</v>
      </c>
      <c r="D1909" t="b">
        <v>1</v>
      </c>
      <c r="E1909" t="s">
        <v>1393</v>
      </c>
      <c r="F1909" t="str">
        <f>MID($E1909,1,1)</f>
        <v>F</v>
      </c>
      <c r="G1909" t="str">
        <f>IFERROR(MID($E1909,SEARCH("/",$E1909,SEARCH("/",$E1909)+1)+1,1),"")</f>
        <v>S</v>
      </c>
      <c r="H1909" t="s">
        <v>16</v>
      </c>
      <c r="I1909">
        <v>31</v>
      </c>
      <c r="J1909" t="b">
        <v>0</v>
      </c>
      <c r="K1909" s="7">
        <v>0</v>
      </c>
      <c r="L1909" s="7">
        <v>0</v>
      </c>
      <c r="M1909" s="7">
        <v>0</v>
      </c>
      <c r="N1909" s="7">
        <v>0</v>
      </c>
      <c r="O1909" s="7">
        <v>0</v>
      </c>
      <c r="P1909" s="7">
        <f>SUM(dane3[[#This Row],[RoomService]:[VRDeck]])</f>
        <v>0</v>
      </c>
      <c r="Q1909" t="s">
        <v>1394</v>
      </c>
      <c r="R1909" t="b">
        <v>1</v>
      </c>
    </row>
    <row r="1910" spans="1:18" x14ac:dyDescent="0.3">
      <c r="A1910" t="s">
        <v>5206</v>
      </c>
      <c r="B1910">
        <f>MID(dane3[[#This Row],[PassengerId]],1,4)+0</f>
        <v>2044</v>
      </c>
      <c r="C1910" t="s">
        <v>19</v>
      </c>
      <c r="D1910" t="b">
        <v>0</v>
      </c>
      <c r="E1910" t="s">
        <v>5207</v>
      </c>
      <c r="F1910" t="str">
        <f>MID($E1910,1,1)</f>
        <v>F</v>
      </c>
      <c r="G1910" t="str">
        <f>IFERROR(MID($E1910,SEARCH("/",$E1910,SEARCH("/",$E1910)+1)+1,1),"")</f>
        <v>S</v>
      </c>
      <c r="H1910" t="s">
        <v>16</v>
      </c>
      <c r="I1910">
        <v>27</v>
      </c>
      <c r="J1910" t="b">
        <v>0</v>
      </c>
      <c r="K1910" s="7">
        <v>0</v>
      </c>
      <c r="L1910" s="7">
        <v>0</v>
      </c>
      <c r="M1910" s="7">
        <v>634</v>
      </c>
      <c r="N1910" s="7">
        <v>1</v>
      </c>
      <c r="O1910" s="7">
        <v>23</v>
      </c>
      <c r="P1910" s="7">
        <f>SUM(dane3[[#This Row],[RoomService]:[VRDeck]])</f>
        <v>658</v>
      </c>
      <c r="Q1910" t="s">
        <v>5208</v>
      </c>
      <c r="R1910" t="b">
        <v>1</v>
      </c>
    </row>
    <row r="1911" spans="1:18" x14ac:dyDescent="0.3">
      <c r="A1911" t="s">
        <v>5209</v>
      </c>
      <c r="B1911">
        <f>MID(dane3[[#This Row],[PassengerId]],1,4)+0</f>
        <v>2045</v>
      </c>
      <c r="C1911" t="s">
        <v>19</v>
      </c>
      <c r="D1911" t="b">
        <v>1</v>
      </c>
      <c r="E1911" t="s">
        <v>5210</v>
      </c>
      <c r="F1911" t="str">
        <f>MID($E1911,1,1)</f>
        <v>G</v>
      </c>
      <c r="G1911" t="str">
        <f>IFERROR(MID($E1911,SEARCH("/",$E1911,SEARCH("/",$E1911)+1)+1,1),"")</f>
        <v>S</v>
      </c>
      <c r="H1911" t="s">
        <v>46</v>
      </c>
      <c r="I1911">
        <v>42</v>
      </c>
      <c r="J1911" t="b">
        <v>0</v>
      </c>
      <c r="K1911" s="7">
        <v>0</v>
      </c>
      <c r="L1911" s="7">
        <v>0</v>
      </c>
      <c r="M1911" s="7">
        <v>0</v>
      </c>
      <c r="N1911" s="7">
        <v>0</v>
      </c>
      <c r="O1911" s="7">
        <v>0</v>
      </c>
      <c r="P1911" s="7">
        <f>SUM(dane3[[#This Row],[RoomService]:[VRDeck]])</f>
        <v>0</v>
      </c>
      <c r="Q1911" t="s">
        <v>5211</v>
      </c>
      <c r="R1911" t="b">
        <v>1</v>
      </c>
    </row>
    <row r="1912" spans="1:18" x14ac:dyDescent="0.3">
      <c r="A1912" t="s">
        <v>5212</v>
      </c>
      <c r="B1912">
        <f>MID(dane3[[#This Row],[PassengerId]],1,4)+0</f>
        <v>2046</v>
      </c>
      <c r="C1912" t="s">
        <v>19</v>
      </c>
      <c r="D1912" t="b">
        <v>1</v>
      </c>
      <c r="E1912" t="s">
        <v>5213</v>
      </c>
      <c r="F1912" t="str">
        <f>MID($E1912,1,1)</f>
        <v>G</v>
      </c>
      <c r="G1912" t="str">
        <f>IFERROR(MID($E1912,SEARCH("/",$E1912,SEARCH("/",$E1912)+1)+1,1),"")</f>
        <v>P</v>
      </c>
      <c r="H1912" t="s">
        <v>46</v>
      </c>
      <c r="I1912">
        <v>30</v>
      </c>
      <c r="J1912" t="b">
        <v>0</v>
      </c>
      <c r="K1912" s="7">
        <v>0</v>
      </c>
      <c r="L1912" s="7">
        <v>0</v>
      </c>
      <c r="M1912" s="7">
        <v>0</v>
      </c>
      <c r="N1912" s="7">
        <v>0</v>
      </c>
      <c r="O1912" s="7">
        <v>0</v>
      </c>
      <c r="P1912" s="7">
        <f>SUM(dane3[[#This Row],[RoomService]:[VRDeck]])</f>
        <v>0</v>
      </c>
      <c r="Q1912" t="s">
        <v>5214</v>
      </c>
      <c r="R1912" t="b">
        <v>0</v>
      </c>
    </row>
    <row r="1913" spans="1:18" x14ac:dyDescent="0.3">
      <c r="A1913" t="s">
        <v>5215</v>
      </c>
      <c r="B1913">
        <f>MID(dane3[[#This Row],[PassengerId]],1,4)+0</f>
        <v>2051</v>
      </c>
      <c r="C1913" t="s">
        <v>19</v>
      </c>
      <c r="D1913" t="b">
        <v>0</v>
      </c>
      <c r="E1913" t="s">
        <v>5216</v>
      </c>
      <c r="F1913" t="str">
        <f>MID($E1913,1,1)</f>
        <v>E</v>
      </c>
      <c r="G1913" t="str">
        <f>IFERROR(MID($E1913,SEARCH("/",$E1913,SEARCH("/",$E1913)+1)+1,1),"")</f>
        <v>P</v>
      </c>
      <c r="H1913" t="s">
        <v>16</v>
      </c>
      <c r="I1913">
        <v>20</v>
      </c>
      <c r="J1913" t="b">
        <v>0</v>
      </c>
      <c r="K1913" s="7">
        <v>2</v>
      </c>
      <c r="L1913" s="7">
        <v>0</v>
      </c>
      <c r="M1913" s="7">
        <v>694</v>
      </c>
      <c r="N1913" s="7">
        <v>0</v>
      </c>
      <c r="O1913" s="7">
        <v>22</v>
      </c>
      <c r="P1913" s="7">
        <f>SUM(dane3[[#This Row],[RoomService]:[VRDeck]])</f>
        <v>718</v>
      </c>
      <c r="Q1913" t="s">
        <v>23799</v>
      </c>
      <c r="R1913" t="b">
        <v>1</v>
      </c>
    </row>
    <row r="1914" spans="1:18" x14ac:dyDescent="0.3">
      <c r="A1914" t="s">
        <v>1412</v>
      </c>
      <c r="B1914">
        <f>MID(dane3[[#This Row],[PassengerId]],1,4)+0</f>
        <v>549</v>
      </c>
      <c r="C1914" t="s">
        <v>53</v>
      </c>
      <c r="D1914" t="b">
        <v>0</v>
      </c>
      <c r="E1914" t="s">
        <v>1413</v>
      </c>
      <c r="F1914" t="str">
        <f>MID($E1914,1,1)</f>
        <v>D</v>
      </c>
      <c r="G1914" t="str">
        <f>IFERROR(MID($E1914,SEARCH("/",$E1914,SEARCH("/",$E1914)+1)+1,1),"")</f>
        <v>S</v>
      </c>
      <c r="H1914" t="s">
        <v>32</v>
      </c>
      <c r="I1914">
        <v>32</v>
      </c>
      <c r="J1914" t="b">
        <v>0</v>
      </c>
      <c r="K1914" s="7">
        <v>666</v>
      </c>
      <c r="L1914" s="7">
        <v>0</v>
      </c>
      <c r="M1914" s="7">
        <v>0</v>
      </c>
      <c r="N1914" s="7">
        <v>252</v>
      </c>
      <c r="O1914" s="7">
        <v>1</v>
      </c>
      <c r="P1914" s="7">
        <f>SUM(dane3[[#This Row],[RoomService]:[VRDeck]])</f>
        <v>919</v>
      </c>
      <c r="Q1914" t="s">
        <v>1414</v>
      </c>
      <c r="R1914" t="b">
        <v>1</v>
      </c>
    </row>
    <row r="1915" spans="1:18" x14ac:dyDescent="0.3">
      <c r="A1915" t="s">
        <v>5220</v>
      </c>
      <c r="B1915">
        <f>MID(dane3[[#This Row],[PassengerId]],1,4)+0</f>
        <v>2053</v>
      </c>
      <c r="C1915" t="s">
        <v>14</v>
      </c>
      <c r="D1915" t="b">
        <v>0</v>
      </c>
      <c r="E1915" t="s">
        <v>5221</v>
      </c>
      <c r="F1915" t="str">
        <f>MID($E1915,1,1)</f>
        <v>C</v>
      </c>
      <c r="G1915" t="str">
        <f>IFERROR(MID($E1915,SEARCH("/",$E1915,SEARCH("/",$E1915)+1)+1,1),"")</f>
        <v>P</v>
      </c>
      <c r="H1915" t="s">
        <v>46</v>
      </c>
      <c r="I1915">
        <v>26</v>
      </c>
      <c r="J1915" t="b">
        <v>0</v>
      </c>
      <c r="K1915" s="7">
        <v>281</v>
      </c>
      <c r="L1915" s="7">
        <v>741</v>
      </c>
      <c r="M1915" s="7">
        <v>13</v>
      </c>
      <c r="N1915" s="7">
        <v>0</v>
      </c>
      <c r="O1915" s="7">
        <v>4724</v>
      </c>
      <c r="P1915" s="7">
        <f>SUM(dane3[[#This Row],[RoomService]:[VRDeck]])</f>
        <v>5759</v>
      </c>
      <c r="Q1915" t="s">
        <v>5222</v>
      </c>
      <c r="R1915" t="b">
        <v>0</v>
      </c>
    </row>
    <row r="1916" spans="1:18" x14ac:dyDescent="0.3">
      <c r="A1916" t="s">
        <v>5223</v>
      </c>
      <c r="B1916">
        <f>MID(dane3[[#This Row],[PassengerId]],1,4)+0</f>
        <v>2054</v>
      </c>
      <c r="C1916" t="s">
        <v>14</v>
      </c>
      <c r="D1916" t="b">
        <v>0</v>
      </c>
      <c r="E1916" t="s">
        <v>5224</v>
      </c>
      <c r="F1916" t="str">
        <f>MID($E1916,1,1)</f>
        <v>C</v>
      </c>
      <c r="G1916" t="str">
        <f>IFERROR(MID($E1916,SEARCH("/",$E1916,SEARCH("/",$E1916)+1)+1,1),"")</f>
        <v>P</v>
      </c>
      <c r="H1916" t="s">
        <v>46</v>
      </c>
      <c r="I1916">
        <v>39</v>
      </c>
      <c r="J1916" t="b">
        <v>0</v>
      </c>
      <c r="K1916" s="7">
        <v>0</v>
      </c>
      <c r="L1916" s="7">
        <v>0</v>
      </c>
      <c r="M1916" s="7">
        <v>0</v>
      </c>
      <c r="N1916" s="7">
        <v>1528</v>
      </c>
      <c r="O1916" s="7">
        <v>1119</v>
      </c>
      <c r="P1916" s="7">
        <f>SUM(dane3[[#This Row],[RoomService]:[VRDeck]])</f>
        <v>2647</v>
      </c>
      <c r="Q1916" t="s">
        <v>5225</v>
      </c>
      <c r="R1916" t="b">
        <v>0</v>
      </c>
    </row>
    <row r="1917" spans="1:18" x14ac:dyDescent="0.3">
      <c r="A1917" t="s">
        <v>5226</v>
      </c>
      <c r="B1917">
        <f>MID(dane3[[#This Row],[PassengerId]],1,4)+0</f>
        <v>2055</v>
      </c>
      <c r="C1917" t="s">
        <v>19</v>
      </c>
      <c r="D1917" t="b">
        <v>0</v>
      </c>
      <c r="E1917" t="s">
        <v>5227</v>
      </c>
      <c r="F1917" t="str">
        <f>MID($E1917,1,1)</f>
        <v>G</v>
      </c>
      <c r="G1917" t="str">
        <f>IFERROR(MID($E1917,SEARCH("/",$E1917,SEARCH("/",$E1917)+1)+1,1),"")</f>
        <v>P</v>
      </c>
      <c r="H1917" t="s">
        <v>16</v>
      </c>
      <c r="I1917">
        <v>24</v>
      </c>
      <c r="J1917" t="b">
        <v>0</v>
      </c>
      <c r="K1917" s="7">
        <v>0</v>
      </c>
      <c r="L1917" s="7">
        <v>0</v>
      </c>
      <c r="M1917" s="7">
        <v>0</v>
      </c>
      <c r="N1917" s="7">
        <v>0</v>
      </c>
      <c r="O1917" s="7">
        <v>0</v>
      </c>
      <c r="P1917" s="7">
        <f>SUM(dane3[[#This Row],[RoomService]:[VRDeck]])</f>
        <v>0</v>
      </c>
      <c r="Q1917" t="s">
        <v>5228</v>
      </c>
      <c r="R1917" t="b">
        <v>0</v>
      </c>
    </row>
    <row r="1918" spans="1:18" x14ac:dyDescent="0.3">
      <c r="A1918" t="s">
        <v>5229</v>
      </c>
      <c r="B1918">
        <f>MID(dane3[[#This Row],[PassengerId]],1,4)+0</f>
        <v>2055</v>
      </c>
      <c r="C1918" t="s">
        <v>19</v>
      </c>
      <c r="D1918" t="b">
        <v>0</v>
      </c>
      <c r="E1918" t="s">
        <v>5227</v>
      </c>
      <c r="F1918" t="str">
        <f>MID($E1918,1,1)</f>
        <v>G</v>
      </c>
      <c r="G1918" t="str">
        <f>IFERROR(MID($E1918,SEARCH("/",$E1918,SEARCH("/",$E1918)+1)+1,1),"")</f>
        <v>P</v>
      </c>
      <c r="H1918" t="s">
        <v>32</v>
      </c>
      <c r="I1918">
        <v>32</v>
      </c>
      <c r="J1918" t="b">
        <v>0</v>
      </c>
      <c r="K1918" s="7">
        <v>0</v>
      </c>
      <c r="L1918" s="7">
        <v>58</v>
      </c>
      <c r="M1918" s="7">
        <v>0</v>
      </c>
      <c r="N1918" s="7">
        <v>0</v>
      </c>
      <c r="O1918" s="7">
        <v>642</v>
      </c>
      <c r="P1918" s="7">
        <f>SUM(dane3[[#This Row],[RoomService]:[VRDeck]])</f>
        <v>700</v>
      </c>
      <c r="Q1918" t="s">
        <v>5230</v>
      </c>
      <c r="R1918" t="b">
        <v>1</v>
      </c>
    </row>
    <row r="1919" spans="1:18" x14ac:dyDescent="0.3">
      <c r="A1919" t="s">
        <v>5231</v>
      </c>
      <c r="B1919">
        <f>MID(dane3[[#This Row],[PassengerId]],1,4)+0</f>
        <v>2055</v>
      </c>
      <c r="C1919" t="s">
        <v>19</v>
      </c>
      <c r="D1919" t="b">
        <v>1</v>
      </c>
      <c r="E1919" t="s">
        <v>5227</v>
      </c>
      <c r="F1919" t="str">
        <f>MID($E1919,1,1)</f>
        <v>G</v>
      </c>
      <c r="G1919" t="str">
        <f>IFERROR(MID($E1919,SEARCH("/",$E1919,SEARCH("/",$E1919)+1)+1,1),"")</f>
        <v>P</v>
      </c>
      <c r="H1919" t="s">
        <v>16</v>
      </c>
      <c r="I1919">
        <v>25</v>
      </c>
      <c r="J1919" t="b">
        <v>0</v>
      </c>
      <c r="K1919" s="7">
        <v>0</v>
      </c>
      <c r="L1919" s="7">
        <v>0</v>
      </c>
      <c r="M1919" s="7">
        <v>0</v>
      </c>
      <c r="N1919" s="7">
        <v>0</v>
      </c>
      <c r="O1919" s="7">
        <v>0</v>
      </c>
      <c r="P1919" s="7">
        <f>SUM(dane3[[#This Row],[RoomService]:[VRDeck]])</f>
        <v>0</v>
      </c>
      <c r="Q1919" t="s">
        <v>23799</v>
      </c>
      <c r="R1919" t="b">
        <v>1</v>
      </c>
    </row>
    <row r="1920" spans="1:18" x14ac:dyDescent="0.3">
      <c r="A1920" t="s">
        <v>5232</v>
      </c>
      <c r="B1920">
        <f>MID(dane3[[#This Row],[PassengerId]],1,4)+0</f>
        <v>2055</v>
      </c>
      <c r="C1920" t="s">
        <v>19</v>
      </c>
      <c r="D1920" t="b">
        <v>0</v>
      </c>
      <c r="E1920" t="s">
        <v>5227</v>
      </c>
      <c r="F1920" t="str">
        <f>MID($E1920,1,1)</f>
        <v>G</v>
      </c>
      <c r="G1920" t="str">
        <f>IFERROR(MID($E1920,SEARCH("/",$E1920,SEARCH("/",$E1920)+1)+1,1),"")</f>
        <v>P</v>
      </c>
      <c r="H1920" t="s">
        <v>16</v>
      </c>
      <c r="I1920">
        <v>6</v>
      </c>
      <c r="J1920" t="b">
        <v>0</v>
      </c>
      <c r="K1920" s="7">
        <v>0</v>
      </c>
      <c r="L1920" s="7">
        <v>0</v>
      </c>
      <c r="M1920" s="7">
        <v>0</v>
      </c>
      <c r="N1920" s="7">
        <v>0</v>
      </c>
      <c r="O1920" s="7">
        <v>0</v>
      </c>
      <c r="P1920" s="7">
        <f>SUM(dane3[[#This Row],[RoomService]:[VRDeck]])</f>
        <v>0</v>
      </c>
      <c r="Q1920" t="s">
        <v>5233</v>
      </c>
      <c r="R1920" t="b">
        <v>1</v>
      </c>
    </row>
    <row r="1921" spans="1:18" x14ac:dyDescent="0.3">
      <c r="A1921" t="s">
        <v>5234</v>
      </c>
      <c r="B1921">
        <f>MID(dane3[[#This Row],[PassengerId]],1,4)+0</f>
        <v>2055</v>
      </c>
      <c r="C1921" t="s">
        <v>19</v>
      </c>
      <c r="D1921" t="b">
        <v>1</v>
      </c>
      <c r="E1921" t="s">
        <v>5227</v>
      </c>
      <c r="F1921" t="str">
        <f>MID($E1921,1,1)</f>
        <v>G</v>
      </c>
      <c r="G1921" t="str">
        <f>IFERROR(MID($E1921,SEARCH("/",$E1921,SEARCH("/",$E1921)+1)+1,1),"")</f>
        <v>P</v>
      </c>
      <c r="H1921" t="s">
        <v>16</v>
      </c>
      <c r="I1921">
        <v>3</v>
      </c>
      <c r="J1921" t="b">
        <v>0</v>
      </c>
      <c r="K1921" s="7">
        <v>0</v>
      </c>
      <c r="L1921" s="7">
        <v>0</v>
      </c>
      <c r="M1921" s="7">
        <v>0</v>
      </c>
      <c r="N1921" s="7">
        <v>0</v>
      </c>
      <c r="O1921" s="7">
        <v>0</v>
      </c>
      <c r="P1921" s="7">
        <f>SUM(dane3[[#This Row],[RoomService]:[VRDeck]])</f>
        <v>0</v>
      </c>
      <c r="Q1921" t="s">
        <v>5235</v>
      </c>
      <c r="R1921" t="b">
        <v>1</v>
      </c>
    </row>
    <row r="1922" spans="1:18" x14ac:dyDescent="0.3">
      <c r="A1922" t="s">
        <v>5236</v>
      </c>
      <c r="B1922">
        <f>MID(dane3[[#This Row],[PassengerId]],1,4)+0</f>
        <v>2055</v>
      </c>
      <c r="C1922" t="s">
        <v>19</v>
      </c>
      <c r="D1922" t="b">
        <v>1</v>
      </c>
      <c r="E1922" t="s">
        <v>5227</v>
      </c>
      <c r="F1922" t="str">
        <f>MID($E1922,1,1)</f>
        <v>G</v>
      </c>
      <c r="G1922" t="str">
        <f>IFERROR(MID($E1922,SEARCH("/",$E1922,SEARCH("/",$E1922)+1)+1,1),"")</f>
        <v>P</v>
      </c>
      <c r="H1922" t="s">
        <v>16</v>
      </c>
      <c r="I1922">
        <v>11</v>
      </c>
      <c r="J1922" t="b">
        <v>0</v>
      </c>
      <c r="K1922" s="7">
        <v>0</v>
      </c>
      <c r="L1922" s="7">
        <v>0</v>
      </c>
      <c r="M1922" s="7">
        <v>0</v>
      </c>
      <c r="N1922" s="7">
        <v>0</v>
      </c>
      <c r="O1922" s="7">
        <v>0</v>
      </c>
      <c r="P1922" s="7">
        <f>SUM(dane3[[#This Row],[RoomService]:[VRDeck]])</f>
        <v>0</v>
      </c>
      <c r="Q1922" t="s">
        <v>5237</v>
      </c>
      <c r="R1922" t="b">
        <v>0</v>
      </c>
    </row>
    <row r="1923" spans="1:18" x14ac:dyDescent="0.3">
      <c r="A1923" t="s">
        <v>5238</v>
      </c>
      <c r="B1923">
        <f>MID(dane3[[#This Row],[PassengerId]],1,4)+0</f>
        <v>2056</v>
      </c>
      <c r="C1923" t="s">
        <v>19</v>
      </c>
      <c r="D1923" t="b">
        <v>1</v>
      </c>
      <c r="E1923" t="s">
        <v>5239</v>
      </c>
      <c r="F1923" t="str">
        <f>MID($E1923,1,1)</f>
        <v>G</v>
      </c>
      <c r="G1923" t="str">
        <f>IFERROR(MID($E1923,SEARCH("/",$E1923,SEARCH("/",$E1923)+1)+1,1),"")</f>
        <v>P</v>
      </c>
      <c r="H1923" t="s">
        <v>16</v>
      </c>
      <c r="I1923">
        <v>52</v>
      </c>
      <c r="J1923" t="b">
        <v>0</v>
      </c>
      <c r="K1923" s="7">
        <v>0</v>
      </c>
      <c r="L1923" s="7">
        <v>0</v>
      </c>
      <c r="M1923" s="7">
        <v>0</v>
      </c>
      <c r="N1923" s="7">
        <v>0</v>
      </c>
      <c r="O1923" s="7">
        <v>0</v>
      </c>
      <c r="P1923" s="7">
        <f>SUM(dane3[[#This Row],[RoomService]:[VRDeck]])</f>
        <v>0</v>
      </c>
      <c r="Q1923" t="s">
        <v>5240</v>
      </c>
      <c r="R1923" t="b">
        <v>0</v>
      </c>
    </row>
    <row r="1924" spans="1:18" x14ac:dyDescent="0.3">
      <c r="A1924" t="s">
        <v>5241</v>
      </c>
      <c r="B1924">
        <f>MID(dane3[[#This Row],[PassengerId]],1,4)+0</f>
        <v>2056</v>
      </c>
      <c r="C1924" t="s">
        <v>19</v>
      </c>
      <c r="D1924" t="b">
        <v>0</v>
      </c>
      <c r="E1924" t="s">
        <v>5242</v>
      </c>
      <c r="F1924" t="str">
        <f>MID($E1924,1,1)</f>
        <v>F</v>
      </c>
      <c r="G1924" t="str">
        <f>IFERROR(MID($E1924,SEARCH("/",$E1924,SEARCH("/",$E1924)+1)+1,1),"")</f>
        <v>P</v>
      </c>
      <c r="H1924" t="s">
        <v>16</v>
      </c>
      <c r="I1924">
        <v>14</v>
      </c>
      <c r="J1924" t="b">
        <v>0</v>
      </c>
      <c r="K1924" s="7">
        <v>16</v>
      </c>
      <c r="L1924" s="7">
        <v>0</v>
      </c>
      <c r="M1924" s="7">
        <v>0</v>
      </c>
      <c r="N1924" s="7">
        <v>712</v>
      </c>
      <c r="O1924" s="7">
        <v>149</v>
      </c>
      <c r="P1924" s="7">
        <f>SUM(dane3[[#This Row],[RoomService]:[VRDeck]])</f>
        <v>877</v>
      </c>
      <c r="Q1924" t="s">
        <v>5243</v>
      </c>
      <c r="R1924" t="b">
        <v>0</v>
      </c>
    </row>
    <row r="1925" spans="1:18" x14ac:dyDescent="0.3">
      <c r="A1925" t="s">
        <v>5244</v>
      </c>
      <c r="B1925">
        <f>MID(dane3[[#This Row],[PassengerId]],1,4)+0</f>
        <v>2056</v>
      </c>
      <c r="C1925" t="s">
        <v>19</v>
      </c>
      <c r="D1925" t="b">
        <v>0</v>
      </c>
      <c r="E1925" t="s">
        <v>5242</v>
      </c>
      <c r="F1925" t="str">
        <f>MID($E1925,1,1)</f>
        <v>F</v>
      </c>
      <c r="G1925" t="str">
        <f>IFERROR(MID($E1925,SEARCH("/",$E1925,SEARCH("/",$E1925)+1)+1,1),"")</f>
        <v>P</v>
      </c>
      <c r="H1925" t="s">
        <v>16</v>
      </c>
      <c r="I1925">
        <v>68</v>
      </c>
      <c r="J1925" t="b">
        <v>0</v>
      </c>
      <c r="K1925" s="7">
        <v>0</v>
      </c>
      <c r="L1925" s="7">
        <v>286</v>
      </c>
      <c r="M1925" s="7">
        <v>0</v>
      </c>
      <c r="N1925" s="7">
        <v>1739</v>
      </c>
      <c r="O1925" s="7">
        <v>13</v>
      </c>
      <c r="P1925" s="7">
        <f>SUM(dane3[[#This Row],[RoomService]:[VRDeck]])</f>
        <v>2038</v>
      </c>
      <c r="Q1925" t="s">
        <v>5245</v>
      </c>
      <c r="R1925" t="b">
        <v>0</v>
      </c>
    </row>
    <row r="1926" spans="1:18" x14ac:dyDescent="0.3">
      <c r="A1926" t="s">
        <v>5246</v>
      </c>
      <c r="B1926">
        <f>MID(dane3[[#This Row],[PassengerId]],1,4)+0</f>
        <v>2056</v>
      </c>
      <c r="C1926" t="s">
        <v>19</v>
      </c>
      <c r="D1926" t="b">
        <v>1</v>
      </c>
      <c r="E1926" t="s">
        <v>5239</v>
      </c>
      <c r="F1926" t="str">
        <f>MID($E1926,1,1)</f>
        <v>G</v>
      </c>
      <c r="G1926" t="str">
        <f>IFERROR(MID($E1926,SEARCH("/",$E1926,SEARCH("/",$E1926)+1)+1,1),"")</f>
        <v>P</v>
      </c>
      <c r="H1926" t="s">
        <v>32</v>
      </c>
      <c r="I1926">
        <v>18</v>
      </c>
      <c r="J1926" t="b">
        <v>0</v>
      </c>
      <c r="K1926" s="7">
        <v>0</v>
      </c>
      <c r="L1926" s="7">
        <v>0</v>
      </c>
      <c r="M1926" s="7">
        <v>0</v>
      </c>
      <c r="N1926" s="7">
        <v>0</v>
      </c>
      <c r="O1926" s="7">
        <v>0</v>
      </c>
      <c r="P1926" s="7">
        <f>SUM(dane3[[#This Row],[RoomService]:[VRDeck]])</f>
        <v>0</v>
      </c>
      <c r="Q1926" t="s">
        <v>5247</v>
      </c>
      <c r="R1926" t="b">
        <v>1</v>
      </c>
    </row>
    <row r="1927" spans="1:18" x14ac:dyDescent="0.3">
      <c r="A1927" t="s">
        <v>5248</v>
      </c>
      <c r="B1927">
        <f>MID(dane3[[#This Row],[PassengerId]],1,4)+0</f>
        <v>2059</v>
      </c>
      <c r="C1927" t="s">
        <v>19</v>
      </c>
      <c r="D1927" t="b">
        <v>0</v>
      </c>
      <c r="E1927" t="s">
        <v>5249</v>
      </c>
      <c r="F1927" t="str">
        <f>MID($E1927,1,1)</f>
        <v>G</v>
      </c>
      <c r="G1927" t="str">
        <f>IFERROR(MID($E1927,SEARCH("/",$E1927,SEARCH("/",$E1927)+1)+1,1),"")</f>
        <v>P</v>
      </c>
      <c r="H1927" t="s">
        <v>16</v>
      </c>
      <c r="I1927">
        <v>55</v>
      </c>
      <c r="J1927" t="b">
        <v>0</v>
      </c>
      <c r="K1927" s="7">
        <v>2</v>
      </c>
      <c r="L1927" s="7">
        <v>0</v>
      </c>
      <c r="M1927" s="7">
        <v>0</v>
      </c>
      <c r="N1927" s="7">
        <v>0</v>
      </c>
      <c r="O1927" s="7">
        <v>907</v>
      </c>
      <c r="P1927" s="7">
        <f>SUM(dane3[[#This Row],[RoomService]:[VRDeck]])</f>
        <v>909</v>
      </c>
      <c r="Q1927" t="s">
        <v>5250</v>
      </c>
      <c r="R1927" t="b">
        <v>1</v>
      </c>
    </row>
    <row r="1928" spans="1:18" x14ac:dyDescent="0.3">
      <c r="A1928" t="s">
        <v>5251</v>
      </c>
      <c r="B1928">
        <f>MID(dane3[[#This Row],[PassengerId]],1,4)+0</f>
        <v>2060</v>
      </c>
      <c r="C1928" t="s">
        <v>19</v>
      </c>
      <c r="D1928" t="b">
        <v>0</v>
      </c>
      <c r="E1928" t="s">
        <v>5252</v>
      </c>
      <c r="F1928" t="str">
        <f>MID($E1928,1,1)</f>
        <v>G</v>
      </c>
      <c r="G1928" t="str">
        <f>IFERROR(MID($E1928,SEARCH("/",$E1928,SEARCH("/",$E1928)+1)+1,1),"")</f>
        <v>S</v>
      </c>
      <c r="H1928" t="s">
        <v>46</v>
      </c>
      <c r="I1928">
        <v>22</v>
      </c>
      <c r="J1928" t="b">
        <v>0</v>
      </c>
      <c r="K1928" s="7">
        <v>1430</v>
      </c>
      <c r="L1928" s="7">
        <v>0</v>
      </c>
      <c r="M1928" s="7">
        <v>0</v>
      </c>
      <c r="N1928" s="7">
        <v>0</v>
      </c>
      <c r="O1928" s="7">
        <v>423</v>
      </c>
      <c r="P1928" s="7">
        <f>SUM(dane3[[#This Row],[RoomService]:[VRDeck]])</f>
        <v>1853</v>
      </c>
      <c r="Q1928" t="s">
        <v>5253</v>
      </c>
      <c r="R1928" t="b">
        <v>0</v>
      </c>
    </row>
    <row r="1929" spans="1:18" x14ac:dyDescent="0.3">
      <c r="A1929" t="s">
        <v>5254</v>
      </c>
      <c r="B1929">
        <f>MID(dane3[[#This Row],[PassengerId]],1,4)+0</f>
        <v>2061</v>
      </c>
      <c r="C1929" t="s">
        <v>14</v>
      </c>
      <c r="D1929" t="b">
        <v>0</v>
      </c>
      <c r="E1929" t="s">
        <v>5255</v>
      </c>
      <c r="F1929" t="str">
        <f>MID($E1929,1,1)</f>
        <v>D</v>
      </c>
      <c r="G1929" t="str">
        <f>IFERROR(MID($E1929,SEARCH("/",$E1929,SEARCH("/",$E1929)+1)+1,1),"")</f>
        <v>P</v>
      </c>
      <c r="H1929" t="s">
        <v>16</v>
      </c>
      <c r="I1929">
        <v>34</v>
      </c>
      <c r="J1929" t="b">
        <v>0</v>
      </c>
      <c r="K1929" s="7">
        <v>0</v>
      </c>
      <c r="L1929" s="7">
        <v>5063</v>
      </c>
      <c r="M1929" s="7">
        <v>0</v>
      </c>
      <c r="N1929" s="7">
        <v>56</v>
      </c>
      <c r="O1929" s="7">
        <v>327</v>
      </c>
      <c r="P1929" s="7">
        <f>SUM(dane3[[#This Row],[RoomService]:[VRDeck]])</f>
        <v>5446</v>
      </c>
      <c r="Q1929" t="s">
        <v>5256</v>
      </c>
      <c r="R1929" t="b">
        <v>1</v>
      </c>
    </row>
    <row r="1930" spans="1:18" x14ac:dyDescent="0.3">
      <c r="A1930" t="s">
        <v>1415</v>
      </c>
      <c r="B1930">
        <f>MID(dane3[[#This Row],[PassengerId]],1,4)+0</f>
        <v>549</v>
      </c>
      <c r="C1930" t="s">
        <v>53</v>
      </c>
      <c r="D1930" t="b">
        <v>1</v>
      </c>
      <c r="E1930" t="s">
        <v>1416</v>
      </c>
      <c r="F1930" t="str">
        <f>MID($E1930,1,1)</f>
        <v>F</v>
      </c>
      <c r="G1930" t="str">
        <f>IFERROR(MID($E1930,SEARCH("/",$E1930,SEARCH("/",$E1930)+1)+1,1),"")</f>
        <v>S</v>
      </c>
      <c r="H1930" t="s">
        <v>16</v>
      </c>
      <c r="I1930">
        <v>43</v>
      </c>
      <c r="J1930" t="b">
        <v>0</v>
      </c>
      <c r="K1930" s="7">
        <v>0</v>
      </c>
      <c r="L1930" s="7">
        <v>0</v>
      </c>
      <c r="M1930" s="7">
        <v>0</v>
      </c>
      <c r="N1930" s="7">
        <v>0</v>
      </c>
      <c r="O1930" s="7">
        <v>0</v>
      </c>
      <c r="P1930" s="7">
        <f>SUM(dane3[[#This Row],[RoomService]:[VRDeck]])</f>
        <v>0</v>
      </c>
      <c r="Q1930" t="s">
        <v>1417</v>
      </c>
      <c r="R1930" t="b">
        <v>1</v>
      </c>
    </row>
    <row r="1931" spans="1:18" x14ac:dyDescent="0.3">
      <c r="A1931" t="s">
        <v>5259</v>
      </c>
      <c r="B1931">
        <f>MID(dane3[[#This Row],[PassengerId]],1,4)+0</f>
        <v>2063</v>
      </c>
      <c r="C1931" t="s">
        <v>19</v>
      </c>
      <c r="D1931" t="b">
        <v>1</v>
      </c>
      <c r="E1931" t="s">
        <v>5260</v>
      </c>
      <c r="F1931" t="str">
        <f>MID($E1931,1,1)</f>
        <v>G</v>
      </c>
      <c r="G1931" t="str">
        <f>IFERROR(MID($E1931,SEARCH("/",$E1931,SEARCH("/",$E1931)+1)+1,1),"")</f>
        <v>S</v>
      </c>
      <c r="H1931" t="s">
        <v>32</v>
      </c>
      <c r="I1931">
        <v>38</v>
      </c>
      <c r="J1931" t="b">
        <v>0</v>
      </c>
      <c r="K1931" s="7">
        <v>0</v>
      </c>
      <c r="L1931" s="7">
        <v>0</v>
      </c>
      <c r="M1931" s="7">
        <v>0</v>
      </c>
      <c r="N1931" s="7">
        <v>0</v>
      </c>
      <c r="O1931" s="7">
        <v>0</v>
      </c>
      <c r="P1931" s="7">
        <f>SUM(dane3[[#This Row],[RoomService]:[VRDeck]])</f>
        <v>0</v>
      </c>
      <c r="Q1931" t="s">
        <v>5261</v>
      </c>
      <c r="R1931" t="b">
        <v>0</v>
      </c>
    </row>
    <row r="1932" spans="1:18" x14ac:dyDescent="0.3">
      <c r="A1932" t="s">
        <v>5262</v>
      </c>
      <c r="B1932">
        <f>MID(dane3[[#This Row],[PassengerId]],1,4)+0</f>
        <v>2065</v>
      </c>
      <c r="C1932" t="s">
        <v>19</v>
      </c>
      <c r="D1932" t="b">
        <v>0</v>
      </c>
      <c r="E1932" t="s">
        <v>5263</v>
      </c>
      <c r="F1932" t="str">
        <f>MID($E1932,1,1)</f>
        <v>F</v>
      </c>
      <c r="G1932" t="str">
        <f>IFERROR(MID($E1932,SEARCH("/",$E1932,SEARCH("/",$E1932)+1)+1,1),"")</f>
        <v>P</v>
      </c>
      <c r="H1932" t="s">
        <v>16</v>
      </c>
      <c r="I1932">
        <v>13</v>
      </c>
      <c r="J1932" t="b">
        <v>0</v>
      </c>
      <c r="K1932" s="7">
        <v>12</v>
      </c>
      <c r="L1932" s="7">
        <v>0</v>
      </c>
      <c r="M1932" s="7">
        <v>0</v>
      </c>
      <c r="N1932" s="7">
        <v>0</v>
      </c>
      <c r="O1932" s="7">
        <v>1963</v>
      </c>
      <c r="P1932" s="7">
        <f>SUM(dane3[[#This Row],[RoomService]:[VRDeck]])</f>
        <v>1975</v>
      </c>
      <c r="Q1932" t="s">
        <v>5264</v>
      </c>
      <c r="R1932" t="b">
        <v>0</v>
      </c>
    </row>
    <row r="1933" spans="1:18" x14ac:dyDescent="0.3">
      <c r="A1933" t="s">
        <v>5265</v>
      </c>
      <c r="B1933">
        <f>MID(dane3[[#This Row],[PassengerId]],1,4)+0</f>
        <v>2066</v>
      </c>
      <c r="C1933" t="s">
        <v>19</v>
      </c>
      <c r="D1933" t="b">
        <v>1</v>
      </c>
      <c r="E1933" t="s">
        <v>5266</v>
      </c>
      <c r="F1933" t="str">
        <f>MID($E1933,1,1)</f>
        <v>G</v>
      </c>
      <c r="G1933" t="str">
        <f>IFERROR(MID($E1933,SEARCH("/",$E1933,SEARCH("/",$E1933)+1)+1,1),"")</f>
        <v>S</v>
      </c>
      <c r="H1933" t="s">
        <v>16</v>
      </c>
      <c r="I1933">
        <v>19</v>
      </c>
      <c r="J1933" t="b">
        <v>0</v>
      </c>
      <c r="K1933" s="7">
        <v>0</v>
      </c>
      <c r="L1933" s="7">
        <v>0</v>
      </c>
      <c r="M1933" s="7">
        <v>0</v>
      </c>
      <c r="N1933" s="7">
        <v>0</v>
      </c>
      <c r="O1933" s="7">
        <v>0</v>
      </c>
      <c r="P1933" s="7">
        <f>SUM(dane3[[#This Row],[RoomService]:[VRDeck]])</f>
        <v>0</v>
      </c>
      <c r="Q1933" t="s">
        <v>5267</v>
      </c>
      <c r="R1933" t="b">
        <v>1</v>
      </c>
    </row>
    <row r="1934" spans="1:18" x14ac:dyDescent="0.3">
      <c r="A1934" t="s">
        <v>5268</v>
      </c>
      <c r="B1934">
        <f>MID(dane3[[#This Row],[PassengerId]],1,4)+0</f>
        <v>2067</v>
      </c>
      <c r="C1934" t="s">
        <v>14</v>
      </c>
      <c r="D1934" t="b">
        <v>1</v>
      </c>
      <c r="E1934" t="s">
        <v>5269</v>
      </c>
      <c r="F1934" t="str">
        <f>MID($E1934,1,1)</f>
        <v>C</v>
      </c>
      <c r="G1934" t="str">
        <f>IFERROR(MID($E1934,SEARCH("/",$E1934,SEARCH("/",$E1934)+1)+1,1),"")</f>
        <v>P</v>
      </c>
      <c r="H1934" t="s">
        <v>16</v>
      </c>
      <c r="I1934">
        <v>30</v>
      </c>
      <c r="J1934" t="b">
        <v>0</v>
      </c>
      <c r="K1934" s="7">
        <v>0</v>
      </c>
      <c r="L1934" s="7">
        <v>0</v>
      </c>
      <c r="M1934" s="7">
        <v>0</v>
      </c>
      <c r="N1934" s="7">
        <v>0</v>
      </c>
      <c r="O1934" s="7">
        <v>0</v>
      </c>
      <c r="P1934" s="7">
        <f>SUM(dane3[[#This Row],[RoomService]:[VRDeck]])</f>
        <v>0</v>
      </c>
      <c r="Q1934" t="s">
        <v>5270</v>
      </c>
      <c r="R1934" t="b">
        <v>1</v>
      </c>
    </row>
    <row r="1935" spans="1:18" x14ac:dyDescent="0.3">
      <c r="A1935" t="s">
        <v>5271</v>
      </c>
      <c r="B1935">
        <f>MID(dane3[[#This Row],[PassengerId]],1,4)+0</f>
        <v>2067</v>
      </c>
      <c r="C1935" t="s">
        <v>14</v>
      </c>
      <c r="D1935" t="b">
        <v>0</v>
      </c>
      <c r="E1935" t="s">
        <v>5269</v>
      </c>
      <c r="F1935" t="str">
        <f>MID($E1935,1,1)</f>
        <v>C</v>
      </c>
      <c r="G1935" t="str">
        <f>IFERROR(MID($E1935,SEARCH("/",$E1935,SEARCH("/",$E1935)+1)+1,1),"")</f>
        <v>P</v>
      </c>
      <c r="H1935" t="s">
        <v>16</v>
      </c>
      <c r="I1935">
        <v>27</v>
      </c>
      <c r="J1935" t="b">
        <v>1</v>
      </c>
      <c r="K1935" s="7">
        <v>0</v>
      </c>
      <c r="L1935" s="7">
        <v>0</v>
      </c>
      <c r="M1935" s="7">
        <v>72</v>
      </c>
      <c r="N1935" s="7">
        <v>668</v>
      </c>
      <c r="O1935" s="7">
        <v>2713</v>
      </c>
      <c r="P1935" s="7">
        <f>SUM(dane3[[#This Row],[RoomService]:[VRDeck]])</f>
        <v>3453</v>
      </c>
      <c r="Q1935" t="s">
        <v>5272</v>
      </c>
      <c r="R1935" t="b">
        <v>0</v>
      </c>
    </row>
    <row r="1936" spans="1:18" x14ac:dyDescent="0.3">
      <c r="A1936" t="s">
        <v>5273</v>
      </c>
      <c r="B1936">
        <f>MID(dane3[[#This Row],[PassengerId]],1,4)+0</f>
        <v>2070</v>
      </c>
      <c r="C1936" t="s">
        <v>19</v>
      </c>
      <c r="D1936" t="b">
        <v>0</v>
      </c>
      <c r="E1936" t="s">
        <v>5274</v>
      </c>
      <c r="F1936" t="str">
        <f>MID($E1936,1,1)</f>
        <v>E</v>
      </c>
      <c r="G1936" t="str">
        <f>IFERROR(MID($E1936,SEARCH("/",$E1936,SEARCH("/",$E1936)+1)+1,1),"")</f>
        <v>P</v>
      </c>
      <c r="H1936" t="s">
        <v>16</v>
      </c>
      <c r="I1936">
        <v>17</v>
      </c>
      <c r="J1936" t="b">
        <v>0</v>
      </c>
      <c r="K1936" s="7">
        <v>0</v>
      </c>
      <c r="L1936" s="7">
        <v>1</v>
      </c>
      <c r="M1936" s="7">
        <v>533</v>
      </c>
      <c r="N1936" s="7">
        <v>326</v>
      </c>
      <c r="O1936" s="7">
        <v>0</v>
      </c>
      <c r="P1936" s="7">
        <f>SUM(dane3[[#This Row],[RoomService]:[VRDeck]])</f>
        <v>860</v>
      </c>
      <c r="Q1936" t="s">
        <v>5275</v>
      </c>
      <c r="R1936" t="b">
        <v>1</v>
      </c>
    </row>
    <row r="1937" spans="1:18" x14ac:dyDescent="0.3">
      <c r="A1937" t="s">
        <v>5276</v>
      </c>
      <c r="B1937">
        <f>MID(dane3[[#This Row],[PassengerId]],1,4)+0</f>
        <v>2071</v>
      </c>
      <c r="C1937" t="s">
        <v>14</v>
      </c>
      <c r="D1937" t="b">
        <v>0</v>
      </c>
      <c r="E1937" t="s">
        <v>5277</v>
      </c>
      <c r="F1937" t="str">
        <f>MID($E1937,1,1)</f>
        <v>C</v>
      </c>
      <c r="G1937" t="str">
        <f>IFERROR(MID($E1937,SEARCH("/",$E1937,SEARCH("/",$E1937)+1)+1,1),"")</f>
        <v>S</v>
      </c>
      <c r="H1937" t="s">
        <v>46</v>
      </c>
      <c r="I1937">
        <v>45</v>
      </c>
      <c r="J1937" t="b">
        <v>0</v>
      </c>
      <c r="K1937" s="7">
        <v>0</v>
      </c>
      <c r="L1937" s="7">
        <v>3559</v>
      </c>
      <c r="M1937" s="7">
        <v>0</v>
      </c>
      <c r="N1937" s="7">
        <v>3615</v>
      </c>
      <c r="O1937" s="7">
        <v>163</v>
      </c>
      <c r="P1937" s="7">
        <f>SUM(dane3[[#This Row],[RoomService]:[VRDeck]])</f>
        <v>7337</v>
      </c>
      <c r="Q1937" t="s">
        <v>5278</v>
      </c>
      <c r="R1937" t="b">
        <v>0</v>
      </c>
    </row>
    <row r="1938" spans="1:18" x14ac:dyDescent="0.3">
      <c r="A1938" t="s">
        <v>5279</v>
      </c>
      <c r="B1938">
        <f>MID(dane3[[#This Row],[PassengerId]],1,4)+0</f>
        <v>2071</v>
      </c>
      <c r="C1938" t="s">
        <v>14</v>
      </c>
      <c r="D1938" t="b">
        <v>0</v>
      </c>
      <c r="E1938" t="s">
        <v>5277</v>
      </c>
      <c r="F1938" t="str">
        <f>MID($E1938,1,1)</f>
        <v>C</v>
      </c>
      <c r="G1938" t="str">
        <f>IFERROR(MID($E1938,SEARCH("/",$E1938,SEARCH("/",$E1938)+1)+1,1),"")</f>
        <v>S</v>
      </c>
      <c r="H1938" t="s">
        <v>46</v>
      </c>
      <c r="I1938">
        <v>28</v>
      </c>
      <c r="J1938" t="b">
        <v>0</v>
      </c>
      <c r="K1938" s="7">
        <v>167</v>
      </c>
      <c r="L1938" s="7">
        <v>2406</v>
      </c>
      <c r="M1938" s="7">
        <v>71</v>
      </c>
      <c r="N1938" s="7">
        <v>283</v>
      </c>
      <c r="O1938" s="7">
        <v>650</v>
      </c>
      <c r="P1938" s="7">
        <f>SUM(dane3[[#This Row],[RoomService]:[VRDeck]])</f>
        <v>3577</v>
      </c>
      <c r="Q1938" t="s">
        <v>5280</v>
      </c>
      <c r="R1938" t="b">
        <v>1</v>
      </c>
    </row>
    <row r="1939" spans="1:18" x14ac:dyDescent="0.3">
      <c r="A1939" t="s">
        <v>5281</v>
      </c>
      <c r="B1939">
        <f>MID(dane3[[#This Row],[PassengerId]],1,4)+0</f>
        <v>2073</v>
      </c>
      <c r="C1939" t="s">
        <v>19</v>
      </c>
      <c r="D1939" t="b">
        <v>0</v>
      </c>
      <c r="E1939" t="s">
        <v>5282</v>
      </c>
      <c r="F1939" t="str">
        <f>MID($E1939,1,1)</f>
        <v>F</v>
      </c>
      <c r="G1939" t="str">
        <f>IFERROR(MID($E1939,SEARCH("/",$E1939,SEARCH("/",$E1939)+1)+1,1),"")</f>
        <v>S</v>
      </c>
      <c r="H1939" t="s">
        <v>16</v>
      </c>
      <c r="I1939">
        <v>23</v>
      </c>
      <c r="J1939" t="b">
        <v>0</v>
      </c>
      <c r="K1939" s="7">
        <v>177</v>
      </c>
      <c r="L1939" s="7">
        <v>0</v>
      </c>
      <c r="M1939" s="7">
        <v>7</v>
      </c>
      <c r="N1939" s="7">
        <v>0</v>
      </c>
      <c r="O1939" s="7">
        <v>448</v>
      </c>
      <c r="P1939" s="7">
        <f>SUM(dane3[[#This Row],[RoomService]:[VRDeck]])</f>
        <v>632</v>
      </c>
      <c r="Q1939" t="s">
        <v>5283</v>
      </c>
      <c r="R1939" t="b">
        <v>0</v>
      </c>
    </row>
    <row r="1940" spans="1:18" x14ac:dyDescent="0.3">
      <c r="A1940" t="s">
        <v>5284</v>
      </c>
      <c r="B1940">
        <f>MID(dane3[[#This Row],[PassengerId]],1,4)+0</f>
        <v>2074</v>
      </c>
      <c r="C1940" t="s">
        <v>14</v>
      </c>
      <c r="D1940" t="b">
        <v>0</v>
      </c>
      <c r="E1940" t="s">
        <v>5285</v>
      </c>
      <c r="F1940" t="str">
        <f>MID($E1940,1,1)</f>
        <v>D</v>
      </c>
      <c r="G1940" t="str">
        <f>IFERROR(MID($E1940,SEARCH("/",$E1940,SEARCH("/",$E1940)+1)+1,1),"")</f>
        <v>S</v>
      </c>
      <c r="H1940" t="s">
        <v>16</v>
      </c>
      <c r="I1940">
        <v>24</v>
      </c>
      <c r="J1940" t="b">
        <v>0</v>
      </c>
      <c r="K1940" s="7">
        <v>1289</v>
      </c>
      <c r="L1940" s="7">
        <v>3343</v>
      </c>
      <c r="M1940" s="7">
        <v>0</v>
      </c>
      <c r="N1940" s="7">
        <v>4996</v>
      </c>
      <c r="O1940" s="7">
        <v>729</v>
      </c>
      <c r="P1940" s="7">
        <f>SUM(dane3[[#This Row],[RoomService]:[VRDeck]])</f>
        <v>10357</v>
      </c>
      <c r="Q1940" t="s">
        <v>5286</v>
      </c>
      <c r="R1940" t="b">
        <v>0</v>
      </c>
    </row>
    <row r="1941" spans="1:18" x14ac:dyDescent="0.3">
      <c r="A1941" t="s">
        <v>5287</v>
      </c>
      <c r="B1941">
        <f>MID(dane3[[#This Row],[PassengerId]],1,4)+0</f>
        <v>2074</v>
      </c>
      <c r="C1941" t="s">
        <v>14</v>
      </c>
      <c r="D1941" t="b">
        <v>0</v>
      </c>
      <c r="E1941" t="s">
        <v>5285</v>
      </c>
      <c r="F1941" t="str">
        <f>MID($E1941,1,1)</f>
        <v>D</v>
      </c>
      <c r="G1941" t="str">
        <f>IFERROR(MID($E1941,SEARCH("/",$E1941,SEARCH("/",$E1941)+1)+1,1),"")</f>
        <v>S</v>
      </c>
      <c r="H1941" t="s">
        <v>16</v>
      </c>
      <c r="I1941">
        <v>23</v>
      </c>
      <c r="J1941" t="b">
        <v>0</v>
      </c>
      <c r="K1941" s="7">
        <v>9</v>
      </c>
      <c r="L1941" s="7">
        <v>4081</v>
      </c>
      <c r="M1941" s="7">
        <v>0</v>
      </c>
      <c r="N1941" s="7">
        <v>0</v>
      </c>
      <c r="O1941" s="7">
        <v>16</v>
      </c>
      <c r="P1941" s="7">
        <f>SUM(dane3[[#This Row],[RoomService]:[VRDeck]])</f>
        <v>4106</v>
      </c>
      <c r="Q1941" t="s">
        <v>5288</v>
      </c>
      <c r="R1941" t="b">
        <v>1</v>
      </c>
    </row>
    <row r="1942" spans="1:18" x14ac:dyDescent="0.3">
      <c r="A1942" t="s">
        <v>5289</v>
      </c>
      <c r="B1942">
        <f>MID(dane3[[#This Row],[PassengerId]],1,4)+0</f>
        <v>2075</v>
      </c>
      <c r="C1942" t="s">
        <v>19</v>
      </c>
      <c r="D1942" t="b">
        <v>0</v>
      </c>
      <c r="E1942" t="s">
        <v>5290</v>
      </c>
      <c r="F1942" t="str">
        <f>MID($E1942,1,1)</f>
        <v>F</v>
      </c>
      <c r="G1942" t="str">
        <f>IFERROR(MID($E1942,SEARCH("/",$E1942,SEARCH("/",$E1942)+1)+1,1),"")</f>
        <v>S</v>
      </c>
      <c r="H1942" t="s">
        <v>46</v>
      </c>
      <c r="I1942">
        <v>29</v>
      </c>
      <c r="J1942" t="b">
        <v>0</v>
      </c>
      <c r="K1942" s="7">
        <v>270</v>
      </c>
      <c r="L1942" s="7">
        <v>0</v>
      </c>
      <c r="M1942" s="7">
        <v>0</v>
      </c>
      <c r="N1942" s="7">
        <v>25</v>
      </c>
      <c r="O1942" s="7">
        <v>343</v>
      </c>
      <c r="P1942" s="7">
        <f>SUM(dane3[[#This Row],[RoomService]:[VRDeck]])</f>
        <v>638</v>
      </c>
      <c r="Q1942" t="s">
        <v>5291</v>
      </c>
      <c r="R1942" t="b">
        <v>0</v>
      </c>
    </row>
    <row r="1943" spans="1:18" x14ac:dyDescent="0.3">
      <c r="A1943" t="s">
        <v>5292</v>
      </c>
      <c r="B1943">
        <f>MID(dane3[[#This Row],[PassengerId]],1,4)+0</f>
        <v>2080</v>
      </c>
      <c r="C1943" t="s">
        <v>19</v>
      </c>
      <c r="D1943" t="b">
        <v>0</v>
      </c>
      <c r="E1943" t="s">
        <v>5293</v>
      </c>
      <c r="F1943" t="str">
        <f>MID($E1943,1,1)</f>
        <v>G</v>
      </c>
      <c r="G1943" t="str">
        <f>IFERROR(MID($E1943,SEARCH("/",$E1943,SEARCH("/",$E1943)+1)+1,1),"")</f>
        <v>P</v>
      </c>
      <c r="H1943" t="s">
        <v>16</v>
      </c>
      <c r="I1943">
        <v>46</v>
      </c>
      <c r="J1943" t="b">
        <v>0</v>
      </c>
      <c r="K1943" s="7">
        <v>430</v>
      </c>
      <c r="L1943" s="7">
        <v>0</v>
      </c>
      <c r="M1943" s="7">
        <v>340</v>
      </c>
      <c r="N1943" s="7">
        <v>52</v>
      </c>
      <c r="O1943" s="7">
        <v>61</v>
      </c>
      <c r="P1943" s="7">
        <f>SUM(dane3[[#This Row],[RoomService]:[VRDeck]])</f>
        <v>883</v>
      </c>
      <c r="Q1943" t="s">
        <v>5294</v>
      </c>
      <c r="R1943" t="b">
        <v>0</v>
      </c>
    </row>
    <row r="1944" spans="1:18" x14ac:dyDescent="0.3">
      <c r="A1944" t="s">
        <v>5295</v>
      </c>
      <c r="B1944">
        <f>MID(dane3[[#This Row],[PassengerId]],1,4)+0</f>
        <v>2081</v>
      </c>
      <c r="C1944" t="s">
        <v>19</v>
      </c>
      <c r="D1944" t="b">
        <v>0</v>
      </c>
      <c r="E1944" t="s">
        <v>5296</v>
      </c>
      <c r="F1944" t="str">
        <f>MID($E1944,1,1)</f>
        <v>F</v>
      </c>
      <c r="G1944" t="str">
        <f>IFERROR(MID($E1944,SEARCH("/",$E1944,SEARCH("/",$E1944)+1)+1,1),"")</f>
        <v>P</v>
      </c>
      <c r="H1944" t="s">
        <v>32</v>
      </c>
      <c r="I1944">
        <v>17</v>
      </c>
      <c r="J1944" t="b">
        <v>0</v>
      </c>
      <c r="K1944" s="7">
        <v>8</v>
      </c>
      <c r="L1944" s="7">
        <v>911</v>
      </c>
      <c r="M1944" s="7">
        <v>0</v>
      </c>
      <c r="N1944" s="7">
        <v>0</v>
      </c>
      <c r="O1944" s="7">
        <v>0</v>
      </c>
      <c r="P1944" s="7">
        <f>SUM(dane3[[#This Row],[RoomService]:[VRDeck]])</f>
        <v>919</v>
      </c>
      <c r="Q1944" t="s">
        <v>5297</v>
      </c>
      <c r="R1944" t="b">
        <v>1</v>
      </c>
    </row>
    <row r="1945" spans="1:18" x14ac:dyDescent="0.3">
      <c r="A1945" t="s">
        <v>5298</v>
      </c>
      <c r="B1945">
        <f>MID(dane3[[#This Row],[PassengerId]],1,4)+0</f>
        <v>2082</v>
      </c>
      <c r="C1945" t="s">
        <v>19</v>
      </c>
      <c r="D1945" t="b">
        <v>0</v>
      </c>
      <c r="E1945" t="s">
        <v>5299</v>
      </c>
      <c r="F1945" t="str">
        <f>MID($E1945,1,1)</f>
        <v>G</v>
      </c>
      <c r="G1945" t="str">
        <f>IFERROR(MID($E1945,SEARCH("/",$E1945,SEARCH("/",$E1945)+1)+1,1),"")</f>
        <v>P</v>
      </c>
      <c r="H1945" t="s">
        <v>16</v>
      </c>
      <c r="I1945">
        <v>20</v>
      </c>
      <c r="J1945" t="b">
        <v>0</v>
      </c>
      <c r="K1945" s="7">
        <v>0</v>
      </c>
      <c r="L1945" s="7">
        <v>0</v>
      </c>
      <c r="M1945" s="7">
        <v>4</v>
      </c>
      <c r="N1945" s="7">
        <v>35</v>
      </c>
      <c r="O1945" s="7">
        <v>769</v>
      </c>
      <c r="P1945" s="7">
        <f>SUM(dane3[[#This Row],[RoomService]:[VRDeck]])</f>
        <v>808</v>
      </c>
      <c r="Q1945" t="s">
        <v>5300</v>
      </c>
      <c r="R1945" t="b">
        <v>0</v>
      </c>
    </row>
    <row r="1946" spans="1:18" x14ac:dyDescent="0.3">
      <c r="A1946" t="s">
        <v>5301</v>
      </c>
      <c r="B1946">
        <f>MID(dane3[[#This Row],[PassengerId]],1,4)+0</f>
        <v>2083</v>
      </c>
      <c r="C1946" t="s">
        <v>19</v>
      </c>
      <c r="D1946" t="b">
        <v>0</v>
      </c>
      <c r="E1946" t="s">
        <v>5302</v>
      </c>
      <c r="F1946" t="str">
        <f>MID($E1946,1,1)</f>
        <v>F</v>
      </c>
      <c r="G1946" t="str">
        <f>IFERROR(MID($E1946,SEARCH("/",$E1946,SEARCH("/",$E1946)+1)+1,1),"")</f>
        <v>S</v>
      </c>
      <c r="H1946" t="s">
        <v>16</v>
      </c>
      <c r="I1946">
        <v>24</v>
      </c>
      <c r="J1946" t="b">
        <v>0</v>
      </c>
      <c r="K1946" s="7">
        <v>121</v>
      </c>
      <c r="L1946" s="7">
        <v>20</v>
      </c>
      <c r="M1946" s="7">
        <v>0</v>
      </c>
      <c r="N1946" s="7">
        <v>68</v>
      </c>
      <c r="O1946" s="7">
        <v>506</v>
      </c>
      <c r="P1946" s="7">
        <f>SUM(dane3[[#This Row],[RoomService]:[VRDeck]])</f>
        <v>715</v>
      </c>
      <c r="Q1946" t="s">
        <v>5303</v>
      </c>
      <c r="R1946" t="b">
        <v>0</v>
      </c>
    </row>
    <row r="1947" spans="1:18" x14ac:dyDescent="0.3">
      <c r="A1947" t="s">
        <v>5304</v>
      </c>
      <c r="B1947">
        <f>MID(dane3[[#This Row],[PassengerId]],1,4)+0</f>
        <v>2084</v>
      </c>
      <c r="C1947" t="s">
        <v>14</v>
      </c>
      <c r="D1947" t="b">
        <v>0</v>
      </c>
      <c r="E1947" t="s">
        <v>5305</v>
      </c>
      <c r="F1947" t="str">
        <f>MID($E1947,1,1)</f>
        <v>A</v>
      </c>
      <c r="G1947" t="str">
        <f>IFERROR(MID($E1947,SEARCH("/",$E1947,SEARCH("/",$E1947)+1)+1,1),"")</f>
        <v>P</v>
      </c>
      <c r="H1947" t="s">
        <v>16</v>
      </c>
      <c r="I1947">
        <v>40</v>
      </c>
      <c r="J1947" t="b">
        <v>0</v>
      </c>
      <c r="K1947" s="7">
        <v>19</v>
      </c>
      <c r="L1947" s="7">
        <v>10</v>
      </c>
      <c r="M1947" s="7">
        <v>1</v>
      </c>
      <c r="N1947" s="7">
        <v>4759</v>
      </c>
      <c r="O1947" s="7">
        <v>6007</v>
      </c>
      <c r="P1947" s="7">
        <f>SUM(dane3[[#This Row],[RoomService]:[VRDeck]])</f>
        <v>10796</v>
      </c>
      <c r="Q1947" t="s">
        <v>5306</v>
      </c>
      <c r="R1947" t="b">
        <v>0</v>
      </c>
    </row>
    <row r="1948" spans="1:18" x14ac:dyDescent="0.3">
      <c r="A1948" t="s">
        <v>5307</v>
      </c>
      <c r="B1948">
        <f>MID(dane3[[#This Row],[PassengerId]],1,4)+0</f>
        <v>2084</v>
      </c>
      <c r="C1948" t="s">
        <v>14</v>
      </c>
      <c r="D1948" t="b">
        <v>1</v>
      </c>
      <c r="E1948" t="s">
        <v>5305</v>
      </c>
      <c r="F1948" t="str">
        <f>MID($E1948,1,1)</f>
        <v>A</v>
      </c>
      <c r="G1948" t="str">
        <f>IFERROR(MID($E1948,SEARCH("/",$E1948,SEARCH("/",$E1948)+1)+1,1),"")</f>
        <v>P</v>
      </c>
      <c r="H1948" t="s">
        <v>16</v>
      </c>
      <c r="I1948">
        <v>35</v>
      </c>
      <c r="J1948" t="b">
        <v>0</v>
      </c>
      <c r="K1948" s="7">
        <v>0</v>
      </c>
      <c r="L1948" s="7">
        <v>0</v>
      </c>
      <c r="M1948" s="7">
        <v>0</v>
      </c>
      <c r="N1948" s="7">
        <v>0</v>
      </c>
      <c r="O1948" s="7">
        <v>0</v>
      </c>
      <c r="P1948" s="7">
        <f>SUM(dane3[[#This Row],[RoomService]:[VRDeck]])</f>
        <v>0</v>
      </c>
      <c r="Q1948" t="s">
        <v>5308</v>
      </c>
      <c r="R1948" t="b">
        <v>1</v>
      </c>
    </row>
    <row r="1949" spans="1:18" x14ac:dyDescent="0.3">
      <c r="A1949" t="s">
        <v>5309</v>
      </c>
      <c r="B1949">
        <f>MID(dane3[[#This Row],[PassengerId]],1,4)+0</f>
        <v>2085</v>
      </c>
      <c r="C1949" t="s">
        <v>14</v>
      </c>
      <c r="D1949" t="b">
        <v>0</v>
      </c>
      <c r="E1949" t="s">
        <v>5310</v>
      </c>
      <c r="F1949" t="str">
        <f>MID($E1949,1,1)</f>
        <v>C</v>
      </c>
      <c r="G1949" t="str">
        <f>IFERROR(MID($E1949,SEARCH("/",$E1949,SEARCH("/",$E1949)+1)+1,1),"")</f>
        <v>P</v>
      </c>
      <c r="H1949" t="s">
        <v>16</v>
      </c>
      <c r="I1949">
        <v>38</v>
      </c>
      <c r="J1949" t="b">
        <v>0</v>
      </c>
      <c r="K1949" s="7">
        <v>0</v>
      </c>
      <c r="L1949" s="7">
        <v>590</v>
      </c>
      <c r="M1949" s="7">
        <v>2640</v>
      </c>
      <c r="N1949" s="7">
        <v>6202</v>
      </c>
      <c r="O1949" s="7">
        <v>99</v>
      </c>
      <c r="P1949" s="7">
        <f>SUM(dane3[[#This Row],[RoomService]:[VRDeck]])</f>
        <v>9531</v>
      </c>
      <c r="Q1949" t="s">
        <v>5311</v>
      </c>
      <c r="R1949" t="b">
        <v>0</v>
      </c>
    </row>
    <row r="1950" spans="1:18" x14ac:dyDescent="0.3">
      <c r="A1950" t="s">
        <v>5312</v>
      </c>
      <c r="B1950">
        <f>MID(dane3[[#This Row],[PassengerId]],1,4)+0</f>
        <v>2086</v>
      </c>
      <c r="C1950" t="s">
        <v>14</v>
      </c>
      <c r="D1950" t="b">
        <v>0</v>
      </c>
      <c r="E1950" t="s">
        <v>5313</v>
      </c>
      <c r="F1950" t="str">
        <f>MID($E1950,1,1)</f>
        <v>A</v>
      </c>
      <c r="G1950" t="str">
        <f>IFERROR(MID($E1950,SEARCH("/",$E1950,SEARCH("/",$E1950)+1)+1,1),"")</f>
        <v>S</v>
      </c>
      <c r="H1950" t="s">
        <v>16</v>
      </c>
      <c r="I1950">
        <v>65</v>
      </c>
      <c r="J1950" t="b">
        <v>0</v>
      </c>
      <c r="K1950" s="7">
        <v>51</v>
      </c>
      <c r="L1950" s="7">
        <v>4451</v>
      </c>
      <c r="M1950" s="7">
        <v>0</v>
      </c>
      <c r="N1950" s="7">
        <v>20</v>
      </c>
      <c r="O1950" s="7">
        <v>397</v>
      </c>
      <c r="P1950" s="7">
        <f>SUM(dane3[[#This Row],[RoomService]:[VRDeck]])</f>
        <v>4919</v>
      </c>
      <c r="Q1950" t="s">
        <v>5314</v>
      </c>
      <c r="R1950" t="b">
        <v>1</v>
      </c>
    </row>
    <row r="1951" spans="1:18" x14ac:dyDescent="0.3">
      <c r="A1951" t="s">
        <v>5315</v>
      </c>
      <c r="B1951">
        <f>MID(dane3[[#This Row],[PassengerId]],1,4)+0</f>
        <v>2086</v>
      </c>
      <c r="C1951" t="s">
        <v>14</v>
      </c>
      <c r="D1951" t="b">
        <v>0</v>
      </c>
      <c r="E1951" t="s">
        <v>5313</v>
      </c>
      <c r="F1951" t="str">
        <f>MID($E1951,1,1)</f>
        <v>A</v>
      </c>
      <c r="G1951" t="str">
        <f>IFERROR(MID($E1951,SEARCH("/",$E1951,SEARCH("/",$E1951)+1)+1,1),"")</f>
        <v>S</v>
      </c>
      <c r="H1951" t="s">
        <v>16</v>
      </c>
      <c r="I1951">
        <v>19</v>
      </c>
      <c r="J1951" t="b">
        <v>0</v>
      </c>
      <c r="K1951" s="7">
        <v>0</v>
      </c>
      <c r="L1951" s="7">
        <v>1342</v>
      </c>
      <c r="M1951" s="7">
        <v>0</v>
      </c>
      <c r="N1951" s="7">
        <v>152</v>
      </c>
      <c r="O1951" s="7">
        <v>556</v>
      </c>
      <c r="P1951" s="7">
        <f>SUM(dane3[[#This Row],[RoomService]:[VRDeck]])</f>
        <v>2050</v>
      </c>
      <c r="Q1951" t="s">
        <v>5316</v>
      </c>
      <c r="R1951" t="b">
        <v>1</v>
      </c>
    </row>
    <row r="1952" spans="1:18" x14ac:dyDescent="0.3">
      <c r="A1952" t="s">
        <v>5317</v>
      </c>
      <c r="B1952">
        <f>MID(dane3[[#This Row],[PassengerId]],1,4)+0</f>
        <v>2087</v>
      </c>
      <c r="C1952" t="s">
        <v>19</v>
      </c>
      <c r="D1952" t="b">
        <v>0</v>
      </c>
      <c r="E1952" t="s">
        <v>5318</v>
      </c>
      <c r="F1952" t="str">
        <f>MID($E1952,1,1)</f>
        <v>F</v>
      </c>
      <c r="G1952" t="str">
        <f>IFERROR(MID($E1952,SEARCH("/",$E1952,SEARCH("/",$E1952)+1)+1,1),"")</f>
        <v>S</v>
      </c>
      <c r="H1952" t="s">
        <v>16</v>
      </c>
      <c r="I1952">
        <v>54</v>
      </c>
      <c r="J1952" t="b">
        <v>0</v>
      </c>
      <c r="K1952" s="7">
        <v>0</v>
      </c>
      <c r="L1952" s="7">
        <v>0</v>
      </c>
      <c r="M1952" s="7">
        <v>872</v>
      </c>
      <c r="N1952" s="7">
        <v>0</v>
      </c>
      <c r="O1952" s="7">
        <v>1</v>
      </c>
      <c r="P1952" s="7">
        <f>SUM(dane3[[#This Row],[RoomService]:[VRDeck]])</f>
        <v>873</v>
      </c>
      <c r="Q1952" t="s">
        <v>5319</v>
      </c>
      <c r="R1952" t="b">
        <v>1</v>
      </c>
    </row>
    <row r="1953" spans="1:18" x14ac:dyDescent="0.3">
      <c r="A1953" t="s">
        <v>5320</v>
      </c>
      <c r="B1953">
        <f>MID(dane3[[#This Row],[PassengerId]],1,4)+0</f>
        <v>2088</v>
      </c>
      <c r="C1953" t="s">
        <v>19</v>
      </c>
      <c r="D1953" t="b">
        <v>0</v>
      </c>
      <c r="E1953" t="s">
        <v>5321</v>
      </c>
      <c r="F1953" t="str">
        <f>MID($E1953,1,1)</f>
        <v>F</v>
      </c>
      <c r="G1953" t="str">
        <f>IFERROR(MID($E1953,SEARCH("/",$E1953,SEARCH("/",$E1953)+1)+1,1),"")</f>
        <v>S</v>
      </c>
      <c r="H1953" t="s">
        <v>46</v>
      </c>
      <c r="I1953">
        <v>38</v>
      </c>
      <c r="J1953" t="b">
        <v>0</v>
      </c>
      <c r="K1953" s="7">
        <v>0</v>
      </c>
      <c r="L1953" s="7">
        <v>717</v>
      </c>
      <c r="M1953" s="7">
        <v>0</v>
      </c>
      <c r="N1953" s="7">
        <v>0</v>
      </c>
      <c r="O1953" s="7">
        <v>0</v>
      </c>
      <c r="P1953" s="7">
        <f>SUM(dane3[[#This Row],[RoomService]:[VRDeck]])</f>
        <v>717</v>
      </c>
      <c r="Q1953" t="s">
        <v>5322</v>
      </c>
      <c r="R1953" t="b">
        <v>0</v>
      </c>
    </row>
    <row r="1954" spans="1:18" x14ac:dyDescent="0.3">
      <c r="A1954" t="s">
        <v>5323</v>
      </c>
      <c r="B1954">
        <f>MID(dane3[[#This Row],[PassengerId]],1,4)+0</f>
        <v>2088</v>
      </c>
      <c r="C1954" t="s">
        <v>19</v>
      </c>
      <c r="D1954" t="b">
        <v>0</v>
      </c>
      <c r="E1954" t="s">
        <v>5324</v>
      </c>
      <c r="F1954" t="str">
        <f>MID($E1954,1,1)</f>
        <v>G</v>
      </c>
      <c r="G1954" t="str">
        <f>IFERROR(MID($E1954,SEARCH("/",$E1954,SEARCH("/",$E1954)+1)+1,1),"")</f>
        <v>S</v>
      </c>
      <c r="H1954" t="s">
        <v>16</v>
      </c>
      <c r="I1954">
        <v>40</v>
      </c>
      <c r="J1954" t="b">
        <v>0</v>
      </c>
      <c r="K1954" s="7">
        <v>51</v>
      </c>
      <c r="L1954" s="7">
        <v>0</v>
      </c>
      <c r="M1954" s="7">
        <v>1</v>
      </c>
      <c r="N1954" s="7">
        <v>368</v>
      </c>
      <c r="O1954" s="7">
        <v>509</v>
      </c>
      <c r="P1954" s="7">
        <f>SUM(dane3[[#This Row],[RoomService]:[VRDeck]])</f>
        <v>929</v>
      </c>
      <c r="Q1954" t="s">
        <v>5325</v>
      </c>
      <c r="R1954" t="b">
        <v>1</v>
      </c>
    </row>
    <row r="1955" spans="1:18" x14ac:dyDescent="0.3">
      <c r="A1955" t="s">
        <v>5326</v>
      </c>
      <c r="B1955">
        <f>MID(dane3[[#This Row],[PassengerId]],1,4)+0</f>
        <v>2089</v>
      </c>
      <c r="C1955" t="s">
        <v>19</v>
      </c>
      <c r="D1955" t="b">
        <v>0</v>
      </c>
      <c r="E1955" t="s">
        <v>5327</v>
      </c>
      <c r="F1955" t="str">
        <f>MID($E1955,1,1)</f>
        <v>F</v>
      </c>
      <c r="G1955" t="str">
        <f>IFERROR(MID($E1955,SEARCH("/",$E1955,SEARCH("/",$E1955)+1)+1,1),"")</f>
        <v>P</v>
      </c>
      <c r="H1955" t="s">
        <v>32</v>
      </c>
      <c r="I1955">
        <v>21</v>
      </c>
      <c r="J1955" t="b">
        <v>0</v>
      </c>
      <c r="K1955" s="7">
        <v>0</v>
      </c>
      <c r="L1955" s="7">
        <v>2</v>
      </c>
      <c r="M1955" s="7">
        <v>133</v>
      </c>
      <c r="N1955" s="7">
        <v>0</v>
      </c>
      <c r="O1955" s="7">
        <v>549</v>
      </c>
      <c r="P1955" s="7">
        <f>SUM(dane3[[#This Row],[RoomService]:[VRDeck]])</f>
        <v>684</v>
      </c>
      <c r="Q1955" t="s">
        <v>5328</v>
      </c>
      <c r="R1955" t="b">
        <v>0</v>
      </c>
    </row>
    <row r="1956" spans="1:18" x14ac:dyDescent="0.3">
      <c r="A1956" t="s">
        <v>5329</v>
      </c>
      <c r="B1956">
        <f>MID(dane3[[#This Row],[PassengerId]],1,4)+0</f>
        <v>2090</v>
      </c>
      <c r="C1956" t="s">
        <v>19</v>
      </c>
      <c r="D1956" t="b">
        <v>0</v>
      </c>
      <c r="E1956" t="s">
        <v>5330</v>
      </c>
      <c r="F1956" t="str">
        <f>MID($E1956,1,1)</f>
        <v>F</v>
      </c>
      <c r="G1956" t="str">
        <f>IFERROR(MID($E1956,SEARCH("/",$E1956,SEARCH("/",$E1956)+1)+1,1),"")</f>
        <v>P</v>
      </c>
      <c r="H1956" t="s">
        <v>16</v>
      </c>
      <c r="I1956">
        <v>22</v>
      </c>
      <c r="J1956" t="b">
        <v>0</v>
      </c>
      <c r="K1956" s="7">
        <v>8</v>
      </c>
      <c r="L1956" s="7">
        <v>0</v>
      </c>
      <c r="M1956" s="7">
        <v>801</v>
      </c>
      <c r="N1956" s="7">
        <v>0</v>
      </c>
      <c r="O1956" s="7">
        <v>12</v>
      </c>
      <c r="P1956" s="7">
        <f>SUM(dane3[[#This Row],[RoomService]:[VRDeck]])</f>
        <v>821</v>
      </c>
      <c r="Q1956" t="s">
        <v>5331</v>
      </c>
      <c r="R1956" t="b">
        <v>1</v>
      </c>
    </row>
    <row r="1957" spans="1:18" x14ac:dyDescent="0.3">
      <c r="A1957" t="s">
        <v>5332</v>
      </c>
      <c r="B1957">
        <f>MID(dane3[[#This Row],[PassengerId]],1,4)+0</f>
        <v>2091</v>
      </c>
      <c r="C1957" t="s">
        <v>19</v>
      </c>
      <c r="D1957" t="b">
        <v>0</v>
      </c>
      <c r="E1957" t="s">
        <v>5333</v>
      </c>
      <c r="F1957" t="str">
        <f>MID($E1957,1,1)</f>
        <v>F</v>
      </c>
      <c r="G1957" t="str">
        <f>IFERROR(MID($E1957,SEARCH("/",$E1957,SEARCH("/",$E1957)+1)+1,1),"")</f>
        <v>P</v>
      </c>
      <c r="H1957" t="s">
        <v>16</v>
      </c>
      <c r="I1957">
        <v>33</v>
      </c>
      <c r="J1957" t="b">
        <v>0</v>
      </c>
      <c r="K1957" s="7">
        <v>356</v>
      </c>
      <c r="L1957" s="7">
        <v>0</v>
      </c>
      <c r="M1957" s="7">
        <v>0</v>
      </c>
      <c r="N1957" s="7">
        <v>245</v>
      </c>
      <c r="O1957" s="7">
        <v>0</v>
      </c>
      <c r="P1957" s="7">
        <f>SUM(dane3[[#This Row],[RoomService]:[VRDeck]])</f>
        <v>601</v>
      </c>
      <c r="Q1957" t="s">
        <v>5334</v>
      </c>
      <c r="R1957" t="b">
        <v>0</v>
      </c>
    </row>
    <row r="1958" spans="1:18" x14ac:dyDescent="0.3">
      <c r="A1958" t="s">
        <v>1464</v>
      </c>
      <c r="B1958">
        <f>MID(dane3[[#This Row],[PassengerId]],1,4)+0</f>
        <v>565</v>
      </c>
      <c r="C1958" t="s">
        <v>53</v>
      </c>
      <c r="D1958" t="b">
        <v>0</v>
      </c>
      <c r="E1958" t="s">
        <v>1465</v>
      </c>
      <c r="F1958" t="str">
        <f>MID($E1958,1,1)</f>
        <v>F</v>
      </c>
      <c r="G1958" t="str">
        <f>IFERROR(MID($E1958,SEARCH("/",$E1958,SEARCH("/",$E1958)+1)+1,1),"")</f>
        <v>P</v>
      </c>
      <c r="H1958" t="s">
        <v>16</v>
      </c>
      <c r="I1958">
        <v>31</v>
      </c>
      <c r="J1958" t="b">
        <v>0</v>
      </c>
      <c r="K1958" s="7">
        <v>697</v>
      </c>
      <c r="L1958" s="7">
        <v>0</v>
      </c>
      <c r="M1958" s="7">
        <v>612</v>
      </c>
      <c r="N1958" s="7">
        <v>0</v>
      </c>
      <c r="O1958" s="7">
        <v>0</v>
      </c>
      <c r="P1958" s="7">
        <f>SUM(dane3[[#This Row],[RoomService]:[VRDeck]])</f>
        <v>1309</v>
      </c>
      <c r="Q1958" t="s">
        <v>1466</v>
      </c>
      <c r="R1958" t="b">
        <v>0</v>
      </c>
    </row>
    <row r="1959" spans="1:18" x14ac:dyDescent="0.3">
      <c r="A1959" t="s">
        <v>1467</v>
      </c>
      <c r="B1959">
        <f>MID(dane3[[#This Row],[PassengerId]],1,4)+0</f>
        <v>566</v>
      </c>
      <c r="C1959" t="s">
        <v>53</v>
      </c>
      <c r="D1959" t="b">
        <v>1</v>
      </c>
      <c r="E1959" t="s">
        <v>1468</v>
      </c>
      <c r="F1959" t="str">
        <f>MID($E1959,1,1)</f>
        <v>E</v>
      </c>
      <c r="G1959" t="str">
        <f>IFERROR(MID($E1959,SEARCH("/",$E1959,SEARCH("/",$E1959)+1)+1,1),"")</f>
        <v>S</v>
      </c>
      <c r="H1959" t="s">
        <v>16</v>
      </c>
      <c r="I1959">
        <v>13</v>
      </c>
      <c r="J1959" t="b">
        <v>0</v>
      </c>
      <c r="K1959" s="7">
        <v>0</v>
      </c>
      <c r="L1959" s="7">
        <v>0</v>
      </c>
      <c r="M1959" s="7">
        <v>0</v>
      </c>
      <c r="N1959" s="7">
        <v>0</v>
      </c>
      <c r="O1959" s="7">
        <v>0</v>
      </c>
      <c r="P1959" s="7">
        <f>SUM(dane3[[#This Row],[RoomService]:[VRDeck]])</f>
        <v>0</v>
      </c>
      <c r="Q1959" t="s">
        <v>1469</v>
      </c>
      <c r="R1959" t="b">
        <v>1</v>
      </c>
    </row>
    <row r="1960" spans="1:18" x14ac:dyDescent="0.3">
      <c r="A1960" t="s">
        <v>1526</v>
      </c>
      <c r="B1960">
        <f>MID(dane3[[#This Row],[PassengerId]],1,4)+0</f>
        <v>582</v>
      </c>
      <c r="C1960" t="s">
        <v>53</v>
      </c>
      <c r="D1960" t="b">
        <v>1</v>
      </c>
      <c r="E1960" t="s">
        <v>1527</v>
      </c>
      <c r="F1960" t="str">
        <f>MID($E1960,1,1)</f>
        <v>F</v>
      </c>
      <c r="G1960" t="str">
        <f>IFERROR(MID($E1960,SEARCH("/",$E1960,SEARCH("/",$E1960)+1)+1,1),"")</f>
        <v>P</v>
      </c>
      <c r="H1960" t="s">
        <v>16</v>
      </c>
      <c r="I1960">
        <v>33</v>
      </c>
      <c r="J1960" t="b">
        <v>0</v>
      </c>
      <c r="K1960" s="7">
        <v>0</v>
      </c>
      <c r="L1960" s="7">
        <v>0</v>
      </c>
      <c r="M1960" s="7">
        <v>0</v>
      </c>
      <c r="N1960" s="7">
        <v>0</v>
      </c>
      <c r="O1960" s="7">
        <v>0</v>
      </c>
      <c r="P1960" s="7">
        <f>SUM(dane3[[#This Row],[RoomService]:[VRDeck]])</f>
        <v>0</v>
      </c>
      <c r="Q1960" t="s">
        <v>1528</v>
      </c>
      <c r="R1960" t="b">
        <v>1</v>
      </c>
    </row>
    <row r="1961" spans="1:18" x14ac:dyDescent="0.3">
      <c r="A1961" t="s">
        <v>1529</v>
      </c>
      <c r="B1961">
        <f>MID(dane3[[#This Row],[PassengerId]],1,4)+0</f>
        <v>583</v>
      </c>
      <c r="C1961" t="s">
        <v>53</v>
      </c>
      <c r="D1961" t="b">
        <v>1</v>
      </c>
      <c r="E1961" t="s">
        <v>1530</v>
      </c>
      <c r="F1961" t="str">
        <f>MID($E1961,1,1)</f>
        <v>F</v>
      </c>
      <c r="G1961" t="str">
        <f>IFERROR(MID($E1961,SEARCH("/",$E1961,SEARCH("/",$E1961)+1)+1,1),"")</f>
        <v>S</v>
      </c>
      <c r="H1961" t="s">
        <v>16</v>
      </c>
      <c r="I1961">
        <v>3</v>
      </c>
      <c r="J1961" t="b">
        <v>0</v>
      </c>
      <c r="K1961" s="7">
        <v>0</v>
      </c>
      <c r="L1961" s="7">
        <v>0</v>
      </c>
      <c r="M1961" s="7">
        <v>0</v>
      </c>
      <c r="N1961" s="7">
        <v>0</v>
      </c>
      <c r="O1961" s="7">
        <v>0</v>
      </c>
      <c r="P1961" s="7">
        <f>SUM(dane3[[#This Row],[RoomService]:[VRDeck]])</f>
        <v>0</v>
      </c>
      <c r="Q1961" t="s">
        <v>1531</v>
      </c>
      <c r="R1961" t="b">
        <v>1</v>
      </c>
    </row>
    <row r="1962" spans="1:18" x14ac:dyDescent="0.3">
      <c r="A1962" t="s">
        <v>1532</v>
      </c>
      <c r="B1962">
        <f>MID(dane3[[#This Row],[PassengerId]],1,4)+0</f>
        <v>583</v>
      </c>
      <c r="C1962" t="s">
        <v>53</v>
      </c>
      <c r="D1962" t="b">
        <v>1</v>
      </c>
      <c r="E1962" t="s">
        <v>1530</v>
      </c>
      <c r="F1962" t="str">
        <f>MID($E1962,1,1)</f>
        <v>F</v>
      </c>
      <c r="G1962" t="str">
        <f>IFERROR(MID($E1962,SEARCH("/",$E1962,SEARCH("/",$E1962)+1)+1,1),"")</f>
        <v>S</v>
      </c>
      <c r="H1962" t="s">
        <v>16</v>
      </c>
      <c r="I1962">
        <v>0</v>
      </c>
      <c r="J1962" t="b">
        <v>0</v>
      </c>
      <c r="K1962" s="7">
        <v>0</v>
      </c>
      <c r="L1962" s="7">
        <v>0</v>
      </c>
      <c r="M1962" s="7">
        <v>0</v>
      </c>
      <c r="N1962" s="7">
        <v>0</v>
      </c>
      <c r="O1962" s="7">
        <v>0</v>
      </c>
      <c r="P1962" s="7">
        <f>SUM(dane3[[#This Row],[RoomService]:[VRDeck]])</f>
        <v>0</v>
      </c>
      <c r="Q1962" t="s">
        <v>1533</v>
      </c>
      <c r="R1962" t="b">
        <v>1</v>
      </c>
    </row>
    <row r="1963" spans="1:18" x14ac:dyDescent="0.3">
      <c r="A1963" t="s">
        <v>1534</v>
      </c>
      <c r="B1963">
        <f>MID(dane3[[#This Row],[PassengerId]],1,4)+0</f>
        <v>583</v>
      </c>
      <c r="C1963" t="s">
        <v>53</v>
      </c>
      <c r="D1963" t="b">
        <v>1</v>
      </c>
      <c r="E1963" t="s">
        <v>1530</v>
      </c>
      <c r="F1963" t="str">
        <f>MID($E1963,1,1)</f>
        <v>F</v>
      </c>
      <c r="G1963" t="str">
        <f>IFERROR(MID($E1963,SEARCH("/",$E1963,SEARCH("/",$E1963)+1)+1,1),"")</f>
        <v>S</v>
      </c>
      <c r="H1963" t="s">
        <v>16</v>
      </c>
      <c r="I1963">
        <v>33</v>
      </c>
      <c r="J1963" t="b">
        <v>0</v>
      </c>
      <c r="K1963" s="7">
        <v>0</v>
      </c>
      <c r="L1963" s="7">
        <v>0</v>
      </c>
      <c r="M1963" s="7">
        <v>0</v>
      </c>
      <c r="N1963" s="7">
        <v>0</v>
      </c>
      <c r="O1963" s="7">
        <v>0</v>
      </c>
      <c r="P1963" s="7">
        <f>SUM(dane3[[#This Row],[RoomService]:[VRDeck]])</f>
        <v>0</v>
      </c>
      <c r="Q1963" t="s">
        <v>1535</v>
      </c>
      <c r="R1963" t="b">
        <v>1</v>
      </c>
    </row>
    <row r="1964" spans="1:18" x14ac:dyDescent="0.3">
      <c r="A1964" t="s">
        <v>5350</v>
      </c>
      <c r="B1964">
        <f>MID(dane3[[#This Row],[PassengerId]],1,4)+0</f>
        <v>2095</v>
      </c>
      <c r="C1964" t="s">
        <v>19</v>
      </c>
      <c r="D1964" t="b">
        <v>0</v>
      </c>
      <c r="E1964" t="s">
        <v>5351</v>
      </c>
      <c r="F1964" t="str">
        <f>MID($E1964,1,1)</f>
        <v>F</v>
      </c>
      <c r="G1964" t="str">
        <f>IFERROR(MID($E1964,SEARCH("/",$E1964,SEARCH("/",$E1964)+1)+1,1),"")</f>
        <v>S</v>
      </c>
      <c r="H1964" t="s">
        <v>32</v>
      </c>
      <c r="I1964">
        <v>25</v>
      </c>
      <c r="J1964" t="b">
        <v>0</v>
      </c>
      <c r="K1964" s="7">
        <v>0</v>
      </c>
      <c r="L1964" s="7">
        <v>11</v>
      </c>
      <c r="M1964" s="7">
        <v>0</v>
      </c>
      <c r="N1964" s="7">
        <v>13</v>
      </c>
      <c r="O1964" s="7">
        <v>1344</v>
      </c>
      <c r="P1964" s="7">
        <f>SUM(dane3[[#This Row],[RoomService]:[VRDeck]])</f>
        <v>1368</v>
      </c>
      <c r="Q1964" t="s">
        <v>5352</v>
      </c>
      <c r="R1964" t="b">
        <v>0</v>
      </c>
    </row>
    <row r="1965" spans="1:18" x14ac:dyDescent="0.3">
      <c r="A1965" t="s">
        <v>1536</v>
      </c>
      <c r="B1965">
        <f>MID(dane3[[#This Row],[PassengerId]],1,4)+0</f>
        <v>585</v>
      </c>
      <c r="C1965" t="s">
        <v>53</v>
      </c>
      <c r="D1965" t="b">
        <v>1</v>
      </c>
      <c r="E1965" t="s">
        <v>1537</v>
      </c>
      <c r="F1965" t="str">
        <f>MID($E1965,1,1)</f>
        <v>F</v>
      </c>
      <c r="G1965" t="str">
        <f>IFERROR(MID($E1965,SEARCH("/",$E1965,SEARCH("/",$E1965)+1)+1,1),"")</f>
        <v>P</v>
      </c>
      <c r="H1965" t="s">
        <v>16</v>
      </c>
      <c r="I1965">
        <v>48</v>
      </c>
      <c r="J1965" t="b">
        <v>0</v>
      </c>
      <c r="K1965" s="7">
        <v>0</v>
      </c>
      <c r="L1965" s="7">
        <v>0</v>
      </c>
      <c r="M1965" s="7">
        <v>0</v>
      </c>
      <c r="N1965" s="7">
        <v>0</v>
      </c>
      <c r="O1965" s="7">
        <v>0</v>
      </c>
      <c r="P1965" s="7">
        <f>SUM(dane3[[#This Row],[RoomService]:[VRDeck]])</f>
        <v>0</v>
      </c>
      <c r="Q1965" t="s">
        <v>1538</v>
      </c>
      <c r="R1965" t="b">
        <v>1</v>
      </c>
    </row>
    <row r="1966" spans="1:18" x14ac:dyDescent="0.3">
      <c r="A1966" t="s">
        <v>1539</v>
      </c>
      <c r="B1966">
        <f>MID(dane3[[#This Row],[PassengerId]],1,4)+0</f>
        <v>585</v>
      </c>
      <c r="C1966" t="s">
        <v>53</v>
      </c>
      <c r="D1966" t="b">
        <v>1</v>
      </c>
      <c r="E1966" t="s">
        <v>1537</v>
      </c>
      <c r="F1966" t="str">
        <f>MID($E1966,1,1)</f>
        <v>F</v>
      </c>
      <c r="G1966" t="str">
        <f>IFERROR(MID($E1966,SEARCH("/",$E1966,SEARCH("/",$E1966)+1)+1,1),"")</f>
        <v>P</v>
      </c>
      <c r="H1966" t="s">
        <v>16</v>
      </c>
      <c r="I1966">
        <v>5</v>
      </c>
      <c r="J1966" t="b">
        <v>0</v>
      </c>
      <c r="K1966" s="7">
        <v>0</v>
      </c>
      <c r="L1966" s="7">
        <v>0</v>
      </c>
      <c r="M1966" s="7">
        <v>0</v>
      </c>
      <c r="N1966" s="7">
        <v>0</v>
      </c>
      <c r="O1966" s="7">
        <v>0</v>
      </c>
      <c r="P1966" s="7">
        <f>SUM(dane3[[#This Row],[RoomService]:[VRDeck]])</f>
        <v>0</v>
      </c>
      <c r="Q1966" t="s">
        <v>1540</v>
      </c>
      <c r="R1966" t="b">
        <v>1</v>
      </c>
    </row>
    <row r="1967" spans="1:18" x14ac:dyDescent="0.3">
      <c r="A1967" t="s">
        <v>5358</v>
      </c>
      <c r="B1967">
        <f>MID(dane3[[#This Row],[PassengerId]],1,4)+0</f>
        <v>2097</v>
      </c>
      <c r="C1967" t="s">
        <v>14</v>
      </c>
      <c r="D1967" t="b">
        <v>1</v>
      </c>
      <c r="E1967" t="s">
        <v>5359</v>
      </c>
      <c r="F1967" t="str">
        <f>MID($E1967,1,1)</f>
        <v>B</v>
      </c>
      <c r="G1967" t="str">
        <f>IFERROR(MID($E1967,SEARCH("/",$E1967,SEARCH("/",$E1967)+1)+1,1),"")</f>
        <v>S</v>
      </c>
      <c r="H1967" t="s">
        <v>46</v>
      </c>
      <c r="I1967">
        <v>29</v>
      </c>
      <c r="J1967" t="b">
        <v>0</v>
      </c>
      <c r="K1967" s="7">
        <v>0</v>
      </c>
      <c r="L1967" s="7">
        <v>0</v>
      </c>
      <c r="M1967" s="7">
        <v>0</v>
      </c>
      <c r="N1967" s="7">
        <v>0</v>
      </c>
      <c r="O1967" s="7">
        <v>0</v>
      </c>
      <c r="P1967" s="7">
        <f>SUM(dane3[[#This Row],[RoomService]:[VRDeck]])</f>
        <v>0</v>
      </c>
      <c r="Q1967" t="s">
        <v>5360</v>
      </c>
      <c r="R1967" t="b">
        <v>1</v>
      </c>
    </row>
    <row r="1968" spans="1:18" x14ac:dyDescent="0.3">
      <c r="A1968" t="s">
        <v>1541</v>
      </c>
      <c r="B1968">
        <f>MID(dane3[[#This Row],[PassengerId]],1,4)+0</f>
        <v>585</v>
      </c>
      <c r="C1968" t="s">
        <v>53</v>
      </c>
      <c r="D1968" t="b">
        <v>0</v>
      </c>
      <c r="E1968" t="s">
        <v>1542</v>
      </c>
      <c r="F1968" t="str">
        <f>MID($E1968,1,1)</f>
        <v>D</v>
      </c>
      <c r="G1968" t="str">
        <f>IFERROR(MID($E1968,SEARCH("/",$E1968,SEARCH("/",$E1968)+1)+1,1),"")</f>
        <v>P</v>
      </c>
      <c r="H1968" t="s">
        <v>16</v>
      </c>
      <c r="I1968">
        <v>23</v>
      </c>
      <c r="J1968" t="b">
        <v>0</v>
      </c>
      <c r="K1968" s="7">
        <v>2648</v>
      </c>
      <c r="L1968" s="7">
        <v>0</v>
      </c>
      <c r="M1968" s="7">
        <v>1092</v>
      </c>
      <c r="N1968" s="7">
        <v>0</v>
      </c>
      <c r="O1968" s="7">
        <v>0</v>
      </c>
      <c r="P1968" s="7">
        <f>SUM(dane3[[#This Row],[RoomService]:[VRDeck]])</f>
        <v>3740</v>
      </c>
      <c r="Q1968" t="s">
        <v>1543</v>
      </c>
      <c r="R1968" t="b">
        <v>0</v>
      </c>
    </row>
    <row r="1969" spans="1:18" x14ac:dyDescent="0.3">
      <c r="A1969" t="s">
        <v>5364</v>
      </c>
      <c r="B1969">
        <f>MID(dane3[[#This Row],[PassengerId]],1,4)+0</f>
        <v>2100</v>
      </c>
      <c r="C1969" t="s">
        <v>19</v>
      </c>
      <c r="D1969" t="b">
        <v>0</v>
      </c>
      <c r="E1969" t="s">
        <v>5365</v>
      </c>
      <c r="F1969" t="str">
        <f>MID($E1969,1,1)</f>
        <v>F</v>
      </c>
      <c r="G1969" t="str">
        <f>IFERROR(MID($E1969,SEARCH("/",$E1969,SEARCH("/",$E1969)+1)+1,1),"")</f>
        <v>S</v>
      </c>
      <c r="H1969" t="s">
        <v>32</v>
      </c>
      <c r="I1969">
        <v>45</v>
      </c>
      <c r="J1969" t="b">
        <v>0</v>
      </c>
      <c r="K1969" s="7">
        <v>0</v>
      </c>
      <c r="L1969" s="7">
        <v>0</v>
      </c>
      <c r="M1969" s="7">
        <v>734</v>
      </c>
      <c r="N1969" s="7">
        <v>3</v>
      </c>
      <c r="O1969" s="7">
        <v>5</v>
      </c>
      <c r="P1969" s="7">
        <f>SUM(dane3[[#This Row],[RoomService]:[VRDeck]])</f>
        <v>742</v>
      </c>
      <c r="Q1969" t="s">
        <v>5366</v>
      </c>
      <c r="R1969" t="b">
        <v>1</v>
      </c>
    </row>
    <row r="1970" spans="1:18" x14ac:dyDescent="0.3">
      <c r="A1970" t="s">
        <v>5367</v>
      </c>
      <c r="B1970">
        <f>MID(dane3[[#This Row],[PassengerId]],1,4)+0</f>
        <v>2102</v>
      </c>
      <c r="C1970" t="s">
        <v>14</v>
      </c>
      <c r="D1970" t="b">
        <v>0</v>
      </c>
      <c r="E1970" t="s">
        <v>5368</v>
      </c>
      <c r="F1970" t="str">
        <f>MID($E1970,1,1)</f>
        <v>C</v>
      </c>
      <c r="G1970" t="str">
        <f>IFERROR(MID($E1970,SEARCH("/",$E1970,SEARCH("/",$E1970)+1)+1,1),"")</f>
        <v>S</v>
      </c>
      <c r="H1970" t="s">
        <v>16</v>
      </c>
      <c r="I1970">
        <v>30</v>
      </c>
      <c r="J1970" t="b">
        <v>0</v>
      </c>
      <c r="K1970" s="7">
        <v>63</v>
      </c>
      <c r="L1970" s="7">
        <v>9314</v>
      </c>
      <c r="M1970" s="7">
        <v>249</v>
      </c>
      <c r="N1970" s="7">
        <v>2624</v>
      </c>
      <c r="O1970" s="7">
        <v>4538</v>
      </c>
      <c r="P1970" s="7">
        <f>SUM(dane3[[#This Row],[RoomService]:[VRDeck]])</f>
        <v>16788</v>
      </c>
      <c r="Q1970" t="s">
        <v>5369</v>
      </c>
      <c r="R1970" t="b">
        <v>0</v>
      </c>
    </row>
    <row r="1971" spans="1:18" x14ac:dyDescent="0.3">
      <c r="A1971" t="s">
        <v>5370</v>
      </c>
      <c r="B1971">
        <f>MID(dane3[[#This Row],[PassengerId]],1,4)+0</f>
        <v>2104</v>
      </c>
      <c r="C1971" t="s">
        <v>19</v>
      </c>
      <c r="D1971" t="b">
        <v>0</v>
      </c>
      <c r="E1971" t="s">
        <v>5371</v>
      </c>
      <c r="F1971" t="str">
        <f>MID($E1971,1,1)</f>
        <v>F</v>
      </c>
      <c r="G1971" t="str">
        <f>IFERROR(MID($E1971,SEARCH("/",$E1971,SEARCH("/",$E1971)+1)+1,1),"")</f>
        <v>S</v>
      </c>
      <c r="H1971" t="s">
        <v>16</v>
      </c>
      <c r="I1971">
        <v>29</v>
      </c>
      <c r="J1971" t="b">
        <v>0</v>
      </c>
      <c r="K1971" s="7">
        <v>776</v>
      </c>
      <c r="L1971" s="7">
        <v>0</v>
      </c>
      <c r="M1971" s="7">
        <v>4</v>
      </c>
      <c r="N1971" s="7">
        <v>0</v>
      </c>
      <c r="O1971" s="7">
        <v>23</v>
      </c>
      <c r="P1971" s="7">
        <f>SUM(dane3[[#This Row],[RoomService]:[VRDeck]])</f>
        <v>803</v>
      </c>
      <c r="Q1971" t="s">
        <v>5372</v>
      </c>
      <c r="R1971" t="b">
        <v>0</v>
      </c>
    </row>
    <row r="1972" spans="1:18" x14ac:dyDescent="0.3">
      <c r="A1972" t="s">
        <v>5373</v>
      </c>
      <c r="B1972">
        <f>MID(dane3[[#This Row],[PassengerId]],1,4)+0</f>
        <v>2104</v>
      </c>
      <c r="C1972" t="s">
        <v>19</v>
      </c>
      <c r="D1972" t="b">
        <v>0</v>
      </c>
      <c r="E1972" t="s">
        <v>39</v>
      </c>
      <c r="F1972" t="s">
        <v>23764</v>
      </c>
      <c r="G1972" t="str">
        <f>IFERROR(MID($E1972,SEARCH("/",$E1972,SEARCH("/",$E1972)+1)+1,1),"")</f>
        <v/>
      </c>
      <c r="H1972" t="s">
        <v>16</v>
      </c>
      <c r="I1972">
        <v>26</v>
      </c>
      <c r="J1972" t="b">
        <v>0</v>
      </c>
      <c r="K1972" s="7">
        <v>0</v>
      </c>
      <c r="L1972" s="7">
        <v>0</v>
      </c>
      <c r="M1972" s="7">
        <v>0</v>
      </c>
      <c r="N1972" s="7">
        <v>0</v>
      </c>
      <c r="O1972" s="7">
        <v>0</v>
      </c>
      <c r="P1972" s="7">
        <f>SUM(dane3[[#This Row],[RoomService]:[VRDeck]])</f>
        <v>0</v>
      </c>
      <c r="Q1972" t="s">
        <v>5374</v>
      </c>
      <c r="R1972" t="b">
        <v>0</v>
      </c>
    </row>
    <row r="1973" spans="1:18" x14ac:dyDescent="0.3">
      <c r="A1973" t="s">
        <v>5375</v>
      </c>
      <c r="B1973">
        <f>MID(dane3[[#This Row],[PassengerId]],1,4)+0</f>
        <v>2105</v>
      </c>
      <c r="C1973" t="s">
        <v>19</v>
      </c>
      <c r="D1973" t="b">
        <v>1</v>
      </c>
      <c r="E1973" t="s">
        <v>5376</v>
      </c>
      <c r="F1973" t="str">
        <f>MID($E1973,1,1)</f>
        <v>G</v>
      </c>
      <c r="G1973" t="str">
        <f>IFERROR(MID($E1973,SEARCH("/",$E1973,SEARCH("/",$E1973)+1)+1,1),"")</f>
        <v>S</v>
      </c>
      <c r="H1973" t="s">
        <v>46</v>
      </c>
      <c r="I1973">
        <v>16</v>
      </c>
      <c r="J1973" t="b">
        <v>0</v>
      </c>
      <c r="K1973" s="7">
        <v>0</v>
      </c>
      <c r="L1973" s="7">
        <v>0</v>
      </c>
      <c r="M1973" s="7">
        <v>0</v>
      </c>
      <c r="N1973" s="7">
        <v>0</v>
      </c>
      <c r="O1973" s="7">
        <v>0</v>
      </c>
      <c r="P1973" s="7">
        <f>SUM(dane3[[#This Row],[RoomService]:[VRDeck]])</f>
        <v>0</v>
      </c>
      <c r="Q1973" t="s">
        <v>5377</v>
      </c>
      <c r="R1973" t="b">
        <v>0</v>
      </c>
    </row>
    <row r="1974" spans="1:18" x14ac:dyDescent="0.3">
      <c r="A1974" t="s">
        <v>5378</v>
      </c>
      <c r="B1974">
        <f>MID(dane3[[#This Row],[PassengerId]],1,4)+0</f>
        <v>2106</v>
      </c>
      <c r="C1974" t="s">
        <v>19</v>
      </c>
      <c r="D1974" t="b">
        <v>0</v>
      </c>
      <c r="E1974" t="s">
        <v>5379</v>
      </c>
      <c r="F1974" t="str">
        <f>MID($E1974,1,1)</f>
        <v>G</v>
      </c>
      <c r="G1974" t="str">
        <f>IFERROR(MID($E1974,SEARCH("/",$E1974,SEARCH("/",$E1974)+1)+1,1),"")</f>
        <v>S</v>
      </c>
      <c r="H1974" t="s">
        <v>46</v>
      </c>
      <c r="I1974">
        <v>20</v>
      </c>
      <c r="J1974" t="b">
        <v>0</v>
      </c>
      <c r="K1974" s="7">
        <v>1</v>
      </c>
      <c r="L1974" s="7">
        <v>0</v>
      </c>
      <c r="M1974" s="7">
        <v>0</v>
      </c>
      <c r="N1974" s="7">
        <v>4926</v>
      </c>
      <c r="O1974" s="7">
        <v>1</v>
      </c>
      <c r="P1974" s="7">
        <f>SUM(dane3[[#This Row],[RoomService]:[VRDeck]])</f>
        <v>4928</v>
      </c>
      <c r="Q1974" t="s">
        <v>5380</v>
      </c>
      <c r="R1974" t="b">
        <v>0</v>
      </c>
    </row>
    <row r="1975" spans="1:18" x14ac:dyDescent="0.3">
      <c r="A1975" t="s">
        <v>5381</v>
      </c>
      <c r="B1975">
        <f>MID(dane3[[#This Row],[PassengerId]],1,4)+0</f>
        <v>2107</v>
      </c>
      <c r="C1975" t="s">
        <v>19</v>
      </c>
      <c r="D1975" t="b">
        <v>0</v>
      </c>
      <c r="E1975" t="s">
        <v>5382</v>
      </c>
      <c r="F1975" t="str">
        <f>MID($E1975,1,1)</f>
        <v>G</v>
      </c>
      <c r="G1975" t="str">
        <f>IFERROR(MID($E1975,SEARCH("/",$E1975,SEARCH("/",$E1975)+1)+1,1),"")</f>
        <v>P</v>
      </c>
      <c r="H1975" t="s">
        <v>16</v>
      </c>
      <c r="I1975">
        <v>33</v>
      </c>
      <c r="J1975" t="b">
        <v>0</v>
      </c>
      <c r="K1975" s="7">
        <v>235</v>
      </c>
      <c r="L1975" s="7">
        <v>2</v>
      </c>
      <c r="M1975" s="7">
        <v>1</v>
      </c>
      <c r="N1975" s="7">
        <v>650</v>
      </c>
      <c r="O1975" s="7">
        <v>0</v>
      </c>
      <c r="P1975" s="7">
        <f>SUM(dane3[[#This Row],[RoomService]:[VRDeck]])</f>
        <v>888</v>
      </c>
      <c r="Q1975" t="s">
        <v>5383</v>
      </c>
      <c r="R1975" t="b">
        <v>0</v>
      </c>
    </row>
    <row r="1976" spans="1:18" x14ac:dyDescent="0.3">
      <c r="A1976" t="s">
        <v>5384</v>
      </c>
      <c r="B1976">
        <f>MID(dane3[[#This Row],[PassengerId]],1,4)+0</f>
        <v>2110</v>
      </c>
      <c r="C1976" t="s">
        <v>19</v>
      </c>
      <c r="D1976" t="b">
        <v>1</v>
      </c>
      <c r="E1976" t="s">
        <v>5385</v>
      </c>
      <c r="F1976" t="str">
        <f>MID($E1976,1,1)</f>
        <v>G</v>
      </c>
      <c r="G1976" t="str">
        <f>IFERROR(MID($E1976,SEARCH("/",$E1976,SEARCH("/",$E1976)+1)+1,1),"")</f>
        <v>P</v>
      </c>
      <c r="H1976" t="s">
        <v>16</v>
      </c>
      <c r="I1976">
        <v>18</v>
      </c>
      <c r="J1976" t="b">
        <v>0</v>
      </c>
      <c r="K1976" s="7">
        <v>0</v>
      </c>
      <c r="L1976" s="7">
        <v>0</v>
      </c>
      <c r="M1976" s="7">
        <v>0</v>
      </c>
      <c r="N1976" s="7">
        <v>0</v>
      </c>
      <c r="O1976" s="7">
        <v>0</v>
      </c>
      <c r="P1976" s="7">
        <f>SUM(dane3[[#This Row],[RoomService]:[VRDeck]])</f>
        <v>0</v>
      </c>
      <c r="Q1976" t="s">
        <v>5386</v>
      </c>
      <c r="R1976" t="b">
        <v>0</v>
      </c>
    </row>
    <row r="1977" spans="1:18" x14ac:dyDescent="0.3">
      <c r="A1977" t="s">
        <v>1571</v>
      </c>
      <c r="B1977">
        <f>MID(dane3[[#This Row],[PassengerId]],1,4)+0</f>
        <v>596</v>
      </c>
      <c r="C1977" t="s">
        <v>53</v>
      </c>
      <c r="D1977" t="b">
        <v>0</v>
      </c>
      <c r="E1977" t="s">
        <v>1572</v>
      </c>
      <c r="F1977" t="str">
        <f>MID($E1977,1,1)</f>
        <v>F</v>
      </c>
      <c r="G1977" t="str">
        <f>IFERROR(MID($E1977,SEARCH("/",$E1977,SEARCH("/",$E1977)+1)+1,1),"")</f>
        <v>P</v>
      </c>
      <c r="H1977" t="s">
        <v>16</v>
      </c>
      <c r="I1977">
        <v>46</v>
      </c>
      <c r="J1977" t="b">
        <v>0</v>
      </c>
      <c r="K1977" s="7">
        <v>21</v>
      </c>
      <c r="L1977" s="7">
        <v>0</v>
      </c>
      <c r="M1977" s="7">
        <v>2155</v>
      </c>
      <c r="N1977" s="7">
        <v>422</v>
      </c>
      <c r="O1977" s="7">
        <v>0</v>
      </c>
      <c r="P1977" s="7">
        <f>SUM(dane3[[#This Row],[RoomService]:[VRDeck]])</f>
        <v>2598</v>
      </c>
      <c r="Q1977" t="s">
        <v>1573</v>
      </c>
      <c r="R1977" t="b">
        <v>1</v>
      </c>
    </row>
    <row r="1978" spans="1:18" x14ac:dyDescent="0.3">
      <c r="A1978" t="s">
        <v>1582</v>
      </c>
      <c r="B1978">
        <f>MID(dane3[[#This Row],[PassengerId]],1,4)+0</f>
        <v>599</v>
      </c>
      <c r="C1978" t="s">
        <v>53</v>
      </c>
      <c r="D1978" t="b">
        <v>0</v>
      </c>
      <c r="E1978" t="s">
        <v>1583</v>
      </c>
      <c r="F1978" t="str">
        <f>MID($E1978,1,1)</f>
        <v>F</v>
      </c>
      <c r="G1978" t="str">
        <f>IFERROR(MID($E1978,SEARCH("/",$E1978,SEARCH("/",$E1978)+1)+1,1),"")</f>
        <v>P</v>
      </c>
      <c r="H1978" t="s">
        <v>16</v>
      </c>
      <c r="I1978">
        <v>0</v>
      </c>
      <c r="J1978" t="b">
        <v>0</v>
      </c>
      <c r="K1978" s="7">
        <v>0</v>
      </c>
      <c r="L1978" s="7">
        <v>0</v>
      </c>
      <c r="M1978" s="7">
        <v>0</v>
      </c>
      <c r="N1978" s="7">
        <v>0</v>
      </c>
      <c r="O1978" s="7">
        <v>0</v>
      </c>
      <c r="P1978" s="7">
        <f>SUM(dane3[[#This Row],[RoomService]:[VRDeck]])</f>
        <v>0</v>
      </c>
      <c r="Q1978" t="s">
        <v>1584</v>
      </c>
      <c r="R1978" t="b">
        <v>1</v>
      </c>
    </row>
    <row r="1979" spans="1:18" x14ac:dyDescent="0.3">
      <c r="A1979" t="s">
        <v>5393</v>
      </c>
      <c r="B1979">
        <f>MID(dane3[[#This Row],[PassengerId]],1,4)+0</f>
        <v>2114</v>
      </c>
      <c r="C1979" t="s">
        <v>14</v>
      </c>
      <c r="D1979" t="b">
        <v>1</v>
      </c>
      <c r="E1979" t="s">
        <v>5394</v>
      </c>
      <c r="F1979" t="str">
        <f>MID($E1979,1,1)</f>
        <v>B</v>
      </c>
      <c r="G1979" t="str">
        <f>IFERROR(MID($E1979,SEARCH("/",$E1979,SEARCH("/",$E1979)+1)+1,1),"")</f>
        <v>S</v>
      </c>
      <c r="H1979" t="s">
        <v>46</v>
      </c>
      <c r="I1979">
        <v>40</v>
      </c>
      <c r="J1979" t="b">
        <v>0</v>
      </c>
      <c r="K1979" s="7">
        <v>0</v>
      </c>
      <c r="L1979" s="7">
        <v>0</v>
      </c>
      <c r="M1979" s="7">
        <v>0</v>
      </c>
      <c r="N1979" s="7">
        <v>0</v>
      </c>
      <c r="O1979" s="7">
        <v>0</v>
      </c>
      <c r="P1979" s="7">
        <f>SUM(dane3[[#This Row],[RoomService]:[VRDeck]])</f>
        <v>0</v>
      </c>
      <c r="Q1979" t="s">
        <v>5395</v>
      </c>
      <c r="R1979" t="b">
        <v>1</v>
      </c>
    </row>
    <row r="1980" spans="1:18" x14ac:dyDescent="0.3">
      <c r="A1980" t="s">
        <v>5396</v>
      </c>
      <c r="B1980">
        <f>MID(dane3[[#This Row],[PassengerId]],1,4)+0</f>
        <v>2115</v>
      </c>
      <c r="C1980" t="s">
        <v>14</v>
      </c>
      <c r="D1980" t="b">
        <v>1</v>
      </c>
      <c r="E1980" t="s">
        <v>5397</v>
      </c>
      <c r="F1980" t="str">
        <f>MID($E1980,1,1)</f>
        <v>D</v>
      </c>
      <c r="G1980" t="str">
        <f>IFERROR(MID($E1980,SEARCH("/",$E1980,SEARCH("/",$E1980)+1)+1,1),"")</f>
        <v>S</v>
      </c>
      <c r="H1980" t="s">
        <v>16</v>
      </c>
      <c r="I1980">
        <v>27</v>
      </c>
      <c r="J1980" t="b">
        <v>0</v>
      </c>
      <c r="K1980" s="7">
        <v>0</v>
      </c>
      <c r="L1980" s="7">
        <v>0</v>
      </c>
      <c r="M1980" s="7">
        <v>0</v>
      </c>
      <c r="N1980" s="7">
        <v>0</v>
      </c>
      <c r="O1980" s="7">
        <v>0</v>
      </c>
      <c r="P1980" s="7">
        <f>SUM(dane3[[#This Row],[RoomService]:[VRDeck]])</f>
        <v>0</v>
      </c>
      <c r="Q1980" t="s">
        <v>5398</v>
      </c>
      <c r="R1980" t="b">
        <v>1</v>
      </c>
    </row>
    <row r="1981" spans="1:18" x14ac:dyDescent="0.3">
      <c r="A1981" t="s">
        <v>5399</v>
      </c>
      <c r="B1981">
        <f>MID(dane3[[#This Row],[PassengerId]],1,4)+0</f>
        <v>2116</v>
      </c>
      <c r="C1981" t="s">
        <v>19</v>
      </c>
      <c r="D1981" t="b">
        <v>1</v>
      </c>
      <c r="E1981" t="s">
        <v>5400</v>
      </c>
      <c r="F1981" t="str">
        <f>MID($E1981,1,1)</f>
        <v>G</v>
      </c>
      <c r="G1981" t="str">
        <f>IFERROR(MID($E1981,SEARCH("/",$E1981,SEARCH("/",$E1981)+1)+1,1),"")</f>
        <v>S</v>
      </c>
      <c r="H1981" t="s">
        <v>16</v>
      </c>
      <c r="I1981">
        <v>35</v>
      </c>
      <c r="J1981" t="b">
        <v>0</v>
      </c>
      <c r="K1981" s="7">
        <v>0</v>
      </c>
      <c r="L1981" s="7">
        <v>0</v>
      </c>
      <c r="M1981" s="7">
        <v>0</v>
      </c>
      <c r="N1981" s="7">
        <v>0</v>
      </c>
      <c r="O1981" s="7">
        <v>0</v>
      </c>
      <c r="P1981" s="7">
        <f>SUM(dane3[[#This Row],[RoomService]:[VRDeck]])</f>
        <v>0</v>
      </c>
      <c r="Q1981" t="s">
        <v>5401</v>
      </c>
      <c r="R1981" t="b">
        <v>0</v>
      </c>
    </row>
    <row r="1982" spans="1:18" x14ac:dyDescent="0.3">
      <c r="A1982" t="s">
        <v>18935</v>
      </c>
      <c r="B1982">
        <f>MID(dane3[[#This Row],[PassengerId]],1,4)+0</f>
        <v>7353</v>
      </c>
      <c r="C1982" t="s">
        <v>14</v>
      </c>
      <c r="D1982" t="b">
        <v>0</v>
      </c>
      <c r="E1982" t="s">
        <v>39</v>
      </c>
      <c r="F1982" t="s">
        <v>23760</v>
      </c>
      <c r="G1982" t="str">
        <f>IFERROR(MID($E1982,SEARCH("/",$E1982,SEARCH("/",$E1982)+1)+1,1),"")</f>
        <v/>
      </c>
      <c r="H1982" t="s">
        <v>16</v>
      </c>
      <c r="I1982">
        <v>58</v>
      </c>
      <c r="J1982" t="b">
        <v>0</v>
      </c>
      <c r="K1982" s="7">
        <v>0</v>
      </c>
      <c r="L1982" s="7">
        <v>1386</v>
      </c>
      <c r="M1982" s="7">
        <v>2</v>
      </c>
      <c r="N1982" s="7">
        <v>128</v>
      </c>
      <c r="O1982" s="7">
        <v>2577</v>
      </c>
      <c r="P1982" s="7">
        <f>SUM(dane3[[#This Row],[RoomService]:[VRDeck]])</f>
        <v>4093</v>
      </c>
      <c r="Q1982" t="s">
        <v>18936</v>
      </c>
      <c r="R1982" t="b">
        <v>1</v>
      </c>
    </row>
    <row r="1983" spans="1:18" x14ac:dyDescent="0.3">
      <c r="A1983" t="s">
        <v>5404</v>
      </c>
      <c r="B1983">
        <f>MID(dane3[[#This Row],[PassengerId]],1,4)+0</f>
        <v>2118</v>
      </c>
      <c r="C1983" t="s">
        <v>19</v>
      </c>
      <c r="D1983" t="b">
        <v>1</v>
      </c>
      <c r="E1983" t="s">
        <v>5405</v>
      </c>
      <c r="F1983" t="str">
        <f>MID($E1983,1,1)</f>
        <v>G</v>
      </c>
      <c r="G1983" t="str">
        <f>IFERROR(MID($E1983,SEARCH("/",$E1983,SEARCH("/",$E1983)+1)+1,1),"")</f>
        <v>P</v>
      </c>
      <c r="H1983" t="s">
        <v>32</v>
      </c>
      <c r="I1983">
        <v>26</v>
      </c>
      <c r="J1983" t="b">
        <v>0</v>
      </c>
      <c r="K1983" s="7">
        <v>0</v>
      </c>
      <c r="L1983" s="7">
        <v>0</v>
      </c>
      <c r="M1983" s="7">
        <v>0</v>
      </c>
      <c r="N1983" s="7">
        <v>0</v>
      </c>
      <c r="O1983" s="7">
        <v>0</v>
      </c>
      <c r="P1983" s="7">
        <f>SUM(dane3[[#This Row],[RoomService]:[VRDeck]])</f>
        <v>0</v>
      </c>
      <c r="Q1983" t="s">
        <v>5406</v>
      </c>
      <c r="R1983" t="b">
        <v>0</v>
      </c>
    </row>
    <row r="1984" spans="1:18" x14ac:dyDescent="0.3">
      <c r="A1984" t="s">
        <v>1585</v>
      </c>
      <c r="B1984">
        <f>MID(dane3[[#This Row],[PassengerId]],1,4)+0</f>
        <v>599</v>
      </c>
      <c r="C1984" t="s">
        <v>53</v>
      </c>
      <c r="D1984" t="b">
        <v>0</v>
      </c>
      <c r="E1984" t="s">
        <v>1583</v>
      </c>
      <c r="F1984" t="str">
        <f>MID($E1984,1,1)</f>
        <v>F</v>
      </c>
      <c r="G1984" t="str">
        <f>IFERROR(MID($E1984,SEARCH("/",$E1984,SEARCH("/",$E1984)+1)+1,1),"")</f>
        <v>P</v>
      </c>
      <c r="H1984" t="s">
        <v>16</v>
      </c>
      <c r="I1984">
        <v>4</v>
      </c>
      <c r="J1984" t="b">
        <v>0</v>
      </c>
      <c r="K1984" s="7">
        <v>0</v>
      </c>
      <c r="L1984" s="7">
        <v>0</v>
      </c>
      <c r="M1984" s="7">
        <v>0</v>
      </c>
      <c r="N1984" s="7">
        <v>0</v>
      </c>
      <c r="O1984" s="7">
        <v>0</v>
      </c>
      <c r="P1984" s="7">
        <f>SUM(dane3[[#This Row],[RoomService]:[VRDeck]])</f>
        <v>0</v>
      </c>
      <c r="Q1984" t="s">
        <v>1586</v>
      </c>
      <c r="R1984" t="b">
        <v>1</v>
      </c>
    </row>
    <row r="1985" spans="1:18" x14ac:dyDescent="0.3">
      <c r="A1985" t="s">
        <v>5410</v>
      </c>
      <c r="B1985">
        <f>MID(dane3[[#This Row],[PassengerId]],1,4)+0</f>
        <v>2121</v>
      </c>
      <c r="C1985" t="s">
        <v>19</v>
      </c>
      <c r="D1985" t="b">
        <v>1</v>
      </c>
      <c r="E1985" t="s">
        <v>5411</v>
      </c>
      <c r="F1985" t="str">
        <f>MID($E1985,1,1)</f>
        <v>G</v>
      </c>
      <c r="G1985" t="str">
        <f>IFERROR(MID($E1985,SEARCH("/",$E1985,SEARCH("/",$E1985)+1)+1,1),"")</f>
        <v>P</v>
      </c>
      <c r="H1985" t="s">
        <v>16</v>
      </c>
      <c r="I1985">
        <v>23</v>
      </c>
      <c r="J1985" t="b">
        <v>0</v>
      </c>
      <c r="K1985" s="7">
        <v>0</v>
      </c>
      <c r="L1985" s="7">
        <v>0</v>
      </c>
      <c r="M1985" s="7">
        <v>0</v>
      </c>
      <c r="N1985" s="7">
        <v>0</v>
      </c>
      <c r="O1985" s="7">
        <v>0</v>
      </c>
      <c r="P1985" s="7">
        <f>SUM(dane3[[#This Row],[RoomService]:[VRDeck]])</f>
        <v>0</v>
      </c>
      <c r="Q1985" t="s">
        <v>5412</v>
      </c>
      <c r="R1985" t="b">
        <v>0</v>
      </c>
    </row>
    <row r="1986" spans="1:18" x14ac:dyDescent="0.3">
      <c r="A1986" t="s">
        <v>5413</v>
      </c>
      <c r="B1986">
        <f>MID(dane3[[#This Row],[PassengerId]],1,4)+0</f>
        <v>2123</v>
      </c>
      <c r="C1986" t="s">
        <v>19</v>
      </c>
      <c r="D1986" t="b">
        <v>1</v>
      </c>
      <c r="E1986" t="s">
        <v>5414</v>
      </c>
      <c r="F1986" t="str">
        <f>MID($E1986,1,1)</f>
        <v>G</v>
      </c>
      <c r="G1986" t="str">
        <f>IFERROR(MID($E1986,SEARCH("/",$E1986,SEARCH("/",$E1986)+1)+1,1),"")</f>
        <v>P</v>
      </c>
      <c r="H1986" t="s">
        <v>32</v>
      </c>
      <c r="I1986">
        <v>23</v>
      </c>
      <c r="J1986" t="b">
        <v>0</v>
      </c>
      <c r="K1986" s="7">
        <v>0</v>
      </c>
      <c r="L1986" s="7">
        <v>0</v>
      </c>
      <c r="M1986" s="7">
        <v>0</v>
      </c>
      <c r="N1986" s="7">
        <v>0</v>
      </c>
      <c r="O1986" s="7">
        <v>0</v>
      </c>
      <c r="P1986" s="7">
        <f>SUM(dane3[[#This Row],[RoomService]:[VRDeck]])</f>
        <v>0</v>
      </c>
      <c r="Q1986" t="s">
        <v>5415</v>
      </c>
      <c r="R1986" t="b">
        <v>0</v>
      </c>
    </row>
    <row r="1987" spans="1:18" x14ac:dyDescent="0.3">
      <c r="A1987" t="s">
        <v>5416</v>
      </c>
      <c r="B1987">
        <f>MID(dane3[[#This Row],[PassengerId]],1,4)+0</f>
        <v>2123</v>
      </c>
      <c r="C1987" t="s">
        <v>19</v>
      </c>
      <c r="D1987" t="b">
        <v>1</v>
      </c>
      <c r="E1987" t="s">
        <v>5414</v>
      </c>
      <c r="F1987" t="str">
        <f>MID($E1987,1,1)</f>
        <v>G</v>
      </c>
      <c r="G1987" t="str">
        <f>IFERROR(MID($E1987,SEARCH("/",$E1987,SEARCH("/",$E1987)+1)+1,1),"")</f>
        <v>P</v>
      </c>
      <c r="H1987" t="s">
        <v>32</v>
      </c>
      <c r="I1987">
        <v>14</v>
      </c>
      <c r="J1987" t="b">
        <v>0</v>
      </c>
      <c r="K1987" s="7">
        <v>0</v>
      </c>
      <c r="L1987" s="7">
        <v>0</v>
      </c>
      <c r="M1987" s="7">
        <v>0</v>
      </c>
      <c r="N1987" s="7">
        <v>0</v>
      </c>
      <c r="O1987" s="7">
        <v>0</v>
      </c>
      <c r="P1987" s="7">
        <f>SUM(dane3[[#This Row],[RoomService]:[VRDeck]])</f>
        <v>0</v>
      </c>
      <c r="Q1987" t="s">
        <v>5417</v>
      </c>
      <c r="R1987" t="b">
        <v>1</v>
      </c>
    </row>
    <row r="1988" spans="1:18" x14ac:dyDescent="0.3">
      <c r="A1988" t="s">
        <v>5418</v>
      </c>
      <c r="B1988">
        <f>MID(dane3[[#This Row],[PassengerId]],1,4)+0</f>
        <v>2124</v>
      </c>
      <c r="C1988" t="s">
        <v>19</v>
      </c>
      <c r="D1988" t="b">
        <v>0</v>
      </c>
      <c r="E1988" t="s">
        <v>5419</v>
      </c>
      <c r="F1988" t="str">
        <f>MID($E1988,1,1)</f>
        <v>G</v>
      </c>
      <c r="G1988" t="str">
        <f>IFERROR(MID($E1988,SEARCH("/",$E1988,SEARCH("/",$E1988)+1)+1,1),"")</f>
        <v>S</v>
      </c>
      <c r="H1988" t="s">
        <v>46</v>
      </c>
      <c r="I1988">
        <v>21</v>
      </c>
      <c r="J1988" t="b">
        <v>0</v>
      </c>
      <c r="K1988" s="7">
        <v>770</v>
      </c>
      <c r="L1988" s="7">
        <v>0</v>
      </c>
      <c r="M1988" s="7">
        <v>0</v>
      </c>
      <c r="N1988" s="7">
        <v>40</v>
      </c>
      <c r="O1988" s="7">
        <v>0</v>
      </c>
      <c r="P1988" s="7">
        <f>SUM(dane3[[#This Row],[RoomService]:[VRDeck]])</f>
        <v>810</v>
      </c>
      <c r="Q1988" t="s">
        <v>5420</v>
      </c>
      <c r="R1988" t="b">
        <v>0</v>
      </c>
    </row>
    <row r="1989" spans="1:18" x14ac:dyDescent="0.3">
      <c r="A1989" t="s">
        <v>5421</v>
      </c>
      <c r="B1989">
        <f>MID(dane3[[#This Row],[PassengerId]],1,4)+0</f>
        <v>2125</v>
      </c>
      <c r="C1989" t="s">
        <v>19</v>
      </c>
      <c r="D1989" t="b">
        <v>0</v>
      </c>
      <c r="E1989" t="s">
        <v>5422</v>
      </c>
      <c r="F1989" t="str">
        <f>MID($E1989,1,1)</f>
        <v>G</v>
      </c>
      <c r="G1989" t="str">
        <f>IFERROR(MID($E1989,SEARCH("/",$E1989,SEARCH("/",$E1989)+1)+1,1),"")</f>
        <v>P</v>
      </c>
      <c r="H1989" t="s">
        <v>16</v>
      </c>
      <c r="I1989">
        <v>18</v>
      </c>
      <c r="J1989" t="b">
        <v>0</v>
      </c>
      <c r="K1989" s="7">
        <v>0</v>
      </c>
      <c r="L1989" s="7">
        <v>1</v>
      </c>
      <c r="M1989" s="7">
        <v>0</v>
      </c>
      <c r="N1989" s="7">
        <v>80</v>
      </c>
      <c r="O1989" s="7">
        <v>826</v>
      </c>
      <c r="P1989" s="7">
        <f>SUM(dane3[[#This Row],[RoomService]:[VRDeck]])</f>
        <v>907</v>
      </c>
      <c r="Q1989" t="s">
        <v>5423</v>
      </c>
      <c r="R1989" t="b">
        <v>0</v>
      </c>
    </row>
    <row r="1990" spans="1:18" x14ac:dyDescent="0.3">
      <c r="A1990" t="s">
        <v>5424</v>
      </c>
      <c r="B1990">
        <f>MID(dane3[[#This Row],[PassengerId]],1,4)+0</f>
        <v>2126</v>
      </c>
      <c r="C1990" t="s">
        <v>19</v>
      </c>
      <c r="D1990" t="b">
        <v>0</v>
      </c>
      <c r="E1990" t="s">
        <v>5425</v>
      </c>
      <c r="F1990" t="str">
        <f>MID($E1990,1,1)</f>
        <v>F</v>
      </c>
      <c r="G1990" t="str">
        <f>IFERROR(MID($E1990,SEARCH("/",$E1990,SEARCH("/",$E1990)+1)+1,1),"")</f>
        <v>S</v>
      </c>
      <c r="H1990" t="s">
        <v>16</v>
      </c>
      <c r="I1990">
        <v>29</v>
      </c>
      <c r="J1990" t="b">
        <v>0</v>
      </c>
      <c r="K1990" s="7">
        <v>717</v>
      </c>
      <c r="L1990" s="7">
        <v>0</v>
      </c>
      <c r="M1990" s="7">
        <v>0</v>
      </c>
      <c r="N1990" s="7">
        <v>0</v>
      </c>
      <c r="O1990" s="7">
        <v>0</v>
      </c>
      <c r="P1990" s="7">
        <f>SUM(dane3[[#This Row],[RoomService]:[VRDeck]])</f>
        <v>717</v>
      </c>
      <c r="Q1990" t="s">
        <v>5426</v>
      </c>
      <c r="R1990" t="b">
        <v>0</v>
      </c>
    </row>
    <row r="1991" spans="1:18" x14ac:dyDescent="0.3">
      <c r="A1991" t="s">
        <v>5427</v>
      </c>
      <c r="B1991">
        <f>MID(dane3[[#This Row],[PassengerId]],1,4)+0</f>
        <v>2127</v>
      </c>
      <c r="C1991" t="s">
        <v>19</v>
      </c>
      <c r="D1991" t="b">
        <v>0</v>
      </c>
      <c r="E1991" t="s">
        <v>5428</v>
      </c>
      <c r="F1991" t="str">
        <f>MID($E1991,1,1)</f>
        <v>F</v>
      </c>
      <c r="G1991" t="str">
        <f>IFERROR(MID($E1991,SEARCH("/",$E1991,SEARCH("/",$E1991)+1)+1,1),"")</f>
        <v>P</v>
      </c>
      <c r="H1991" t="s">
        <v>16</v>
      </c>
      <c r="I1991">
        <v>19</v>
      </c>
      <c r="J1991" t="b">
        <v>0</v>
      </c>
      <c r="K1991" s="7">
        <v>721</v>
      </c>
      <c r="L1991" s="7">
        <v>62</v>
      </c>
      <c r="M1991" s="7">
        <v>7</v>
      </c>
      <c r="N1991" s="7">
        <v>0</v>
      </c>
      <c r="O1991" s="7">
        <v>0</v>
      </c>
      <c r="P1991" s="7">
        <f>SUM(dane3[[#This Row],[RoomService]:[VRDeck]])</f>
        <v>790</v>
      </c>
      <c r="Q1991" t="s">
        <v>5429</v>
      </c>
      <c r="R1991" t="b">
        <v>1</v>
      </c>
    </row>
    <row r="1992" spans="1:18" x14ac:dyDescent="0.3">
      <c r="A1992" t="s">
        <v>5430</v>
      </c>
      <c r="B1992">
        <f>MID(dane3[[#This Row],[PassengerId]],1,4)+0</f>
        <v>2128</v>
      </c>
      <c r="C1992" t="s">
        <v>19</v>
      </c>
      <c r="D1992" t="b">
        <v>0</v>
      </c>
      <c r="E1992" t="s">
        <v>5431</v>
      </c>
      <c r="F1992" t="str">
        <f>MID($E1992,1,1)</f>
        <v>G</v>
      </c>
      <c r="G1992" t="str">
        <f>IFERROR(MID($E1992,SEARCH("/",$E1992,SEARCH("/",$E1992)+1)+1,1),"")</f>
        <v>P</v>
      </c>
      <c r="H1992" t="s">
        <v>16</v>
      </c>
      <c r="I1992">
        <v>22</v>
      </c>
      <c r="J1992" t="b">
        <v>0</v>
      </c>
      <c r="K1992" s="7">
        <v>624</v>
      </c>
      <c r="L1992" s="7">
        <v>0</v>
      </c>
      <c r="M1992" s="7">
        <v>0</v>
      </c>
      <c r="N1992" s="7">
        <v>0</v>
      </c>
      <c r="O1992" s="7">
        <v>185</v>
      </c>
      <c r="P1992" s="7">
        <f>SUM(dane3[[#This Row],[RoomService]:[VRDeck]])</f>
        <v>809</v>
      </c>
      <c r="Q1992" t="s">
        <v>5432</v>
      </c>
      <c r="R1992" t="b">
        <v>0</v>
      </c>
    </row>
    <row r="1993" spans="1:18" x14ac:dyDescent="0.3">
      <c r="A1993" t="s">
        <v>5433</v>
      </c>
      <c r="B1993">
        <f>MID(dane3[[#This Row],[PassengerId]],1,4)+0</f>
        <v>2129</v>
      </c>
      <c r="C1993" t="s">
        <v>19</v>
      </c>
      <c r="D1993" t="b">
        <v>0</v>
      </c>
      <c r="E1993" t="s">
        <v>5434</v>
      </c>
      <c r="F1993" t="str">
        <f>MID($E1993,1,1)</f>
        <v>F</v>
      </c>
      <c r="G1993" t="str">
        <f>IFERROR(MID($E1993,SEARCH("/",$E1993,SEARCH("/",$E1993)+1)+1,1),"")</f>
        <v>P</v>
      </c>
      <c r="H1993" t="s">
        <v>16</v>
      </c>
      <c r="I1993">
        <v>17</v>
      </c>
      <c r="J1993" t="b">
        <v>0</v>
      </c>
      <c r="K1993" s="7">
        <v>736</v>
      </c>
      <c r="L1993" s="7">
        <v>0</v>
      </c>
      <c r="M1993" s="7">
        <v>2</v>
      </c>
      <c r="N1993" s="7">
        <v>20</v>
      </c>
      <c r="O1993" s="7">
        <v>0</v>
      </c>
      <c r="P1993" s="7">
        <f>SUM(dane3[[#This Row],[RoomService]:[VRDeck]])</f>
        <v>758</v>
      </c>
      <c r="Q1993" t="s">
        <v>5435</v>
      </c>
      <c r="R1993" t="b">
        <v>0</v>
      </c>
    </row>
    <row r="1994" spans="1:18" x14ac:dyDescent="0.3">
      <c r="A1994" t="s">
        <v>5436</v>
      </c>
      <c r="B1994">
        <f>MID(dane3[[#This Row],[PassengerId]],1,4)+0</f>
        <v>2130</v>
      </c>
      <c r="C1994" t="s">
        <v>19</v>
      </c>
      <c r="D1994" t="b">
        <v>0</v>
      </c>
      <c r="E1994" t="s">
        <v>5437</v>
      </c>
      <c r="F1994" t="str">
        <f>MID($E1994,1,1)</f>
        <v>F</v>
      </c>
      <c r="G1994" t="str">
        <f>IFERROR(MID($E1994,SEARCH("/",$E1994,SEARCH("/",$E1994)+1)+1,1),"")</f>
        <v>P</v>
      </c>
      <c r="H1994" t="s">
        <v>32</v>
      </c>
      <c r="I1994">
        <v>13</v>
      </c>
      <c r="J1994" t="b">
        <v>0</v>
      </c>
      <c r="K1994" s="7">
        <v>0</v>
      </c>
      <c r="L1994" s="7">
        <v>2</v>
      </c>
      <c r="M1994" s="7">
        <v>480</v>
      </c>
      <c r="N1994" s="7">
        <v>10</v>
      </c>
      <c r="O1994" s="7">
        <v>176</v>
      </c>
      <c r="P1994" s="7">
        <f>SUM(dane3[[#This Row],[RoomService]:[VRDeck]])</f>
        <v>668</v>
      </c>
      <c r="Q1994" t="s">
        <v>5438</v>
      </c>
      <c r="R1994" t="b">
        <v>0</v>
      </c>
    </row>
    <row r="1995" spans="1:18" x14ac:dyDescent="0.3">
      <c r="A1995" t="s">
        <v>5439</v>
      </c>
      <c r="B1995">
        <f>MID(dane3[[#This Row],[PassengerId]],1,4)+0</f>
        <v>2131</v>
      </c>
      <c r="C1995" t="s">
        <v>19</v>
      </c>
      <c r="D1995" t="b">
        <v>0</v>
      </c>
      <c r="E1995" t="s">
        <v>5440</v>
      </c>
      <c r="F1995" t="str">
        <f>MID($E1995,1,1)</f>
        <v>E</v>
      </c>
      <c r="G1995" t="str">
        <f>IFERROR(MID($E1995,SEARCH("/",$E1995,SEARCH("/",$E1995)+1)+1,1),"")</f>
        <v>P</v>
      </c>
      <c r="H1995" t="s">
        <v>16</v>
      </c>
      <c r="I1995">
        <v>26</v>
      </c>
      <c r="J1995" t="b">
        <v>0</v>
      </c>
      <c r="K1995" s="7">
        <v>0</v>
      </c>
      <c r="L1995" s="7">
        <v>0</v>
      </c>
      <c r="M1995" s="7">
        <v>0</v>
      </c>
      <c r="N1995" s="7">
        <v>91</v>
      </c>
      <c r="O1995" s="7">
        <v>900</v>
      </c>
      <c r="P1995" s="7">
        <f>SUM(dane3[[#This Row],[RoomService]:[VRDeck]])</f>
        <v>991</v>
      </c>
      <c r="Q1995" t="s">
        <v>5441</v>
      </c>
      <c r="R1995" t="b">
        <v>0</v>
      </c>
    </row>
    <row r="1996" spans="1:18" x14ac:dyDescent="0.3">
      <c r="A1996" t="s">
        <v>1587</v>
      </c>
      <c r="B1996">
        <f>MID(dane3[[#This Row],[PassengerId]],1,4)+0</f>
        <v>599</v>
      </c>
      <c r="C1996" t="s">
        <v>53</v>
      </c>
      <c r="D1996" t="b">
        <v>0</v>
      </c>
      <c r="E1996" t="s">
        <v>1583</v>
      </c>
      <c r="F1996" t="str">
        <f>MID($E1996,1,1)</f>
        <v>F</v>
      </c>
      <c r="G1996" t="str">
        <f>IFERROR(MID($E1996,SEARCH("/",$E1996,SEARCH("/",$E1996)+1)+1,1),"")</f>
        <v>P</v>
      </c>
      <c r="H1996" t="s">
        <v>16</v>
      </c>
      <c r="I1996">
        <v>26</v>
      </c>
      <c r="J1996" t="b">
        <v>0</v>
      </c>
      <c r="K1996" s="7">
        <v>1252</v>
      </c>
      <c r="L1996" s="7">
        <v>0</v>
      </c>
      <c r="M1996" s="7">
        <v>46</v>
      </c>
      <c r="N1996" s="7">
        <v>124</v>
      </c>
      <c r="O1996" s="7">
        <v>6</v>
      </c>
      <c r="P1996" s="7">
        <f>SUM(dane3[[#This Row],[RoomService]:[VRDeck]])</f>
        <v>1428</v>
      </c>
      <c r="Q1996" t="s">
        <v>1588</v>
      </c>
      <c r="R1996" t="b">
        <v>0</v>
      </c>
    </row>
    <row r="1997" spans="1:18" x14ac:dyDescent="0.3">
      <c r="A1997" t="s">
        <v>1589</v>
      </c>
      <c r="B1997">
        <f>MID(dane3[[#This Row],[PassengerId]],1,4)+0</f>
        <v>599</v>
      </c>
      <c r="C1997" t="s">
        <v>53</v>
      </c>
      <c r="D1997" t="b">
        <v>1</v>
      </c>
      <c r="E1997" t="s">
        <v>1583</v>
      </c>
      <c r="F1997" t="str">
        <f>MID($E1997,1,1)</f>
        <v>F</v>
      </c>
      <c r="G1997" t="str">
        <f>IFERROR(MID($E1997,SEARCH("/",$E1997,SEARCH("/",$E1997)+1)+1,1),"")</f>
        <v>P</v>
      </c>
      <c r="H1997" t="s">
        <v>16</v>
      </c>
      <c r="I1997">
        <v>9</v>
      </c>
      <c r="J1997" t="b">
        <v>0</v>
      </c>
      <c r="K1997" s="7">
        <v>0</v>
      </c>
      <c r="L1997" s="7">
        <v>0</v>
      </c>
      <c r="M1997" s="7">
        <v>0</v>
      </c>
      <c r="N1997" s="7">
        <v>0</v>
      </c>
      <c r="O1997" s="7">
        <v>0</v>
      </c>
      <c r="P1997" s="7">
        <f>SUM(dane3[[#This Row],[RoomService]:[VRDeck]])</f>
        <v>0</v>
      </c>
      <c r="Q1997" t="s">
        <v>1590</v>
      </c>
      <c r="R1997" t="b">
        <v>1</v>
      </c>
    </row>
    <row r="1998" spans="1:18" x14ac:dyDescent="0.3">
      <c r="A1998" t="s">
        <v>1594</v>
      </c>
      <c r="B1998">
        <f>MID(dane3[[#This Row],[PassengerId]],1,4)+0</f>
        <v>602</v>
      </c>
      <c r="C1998" t="s">
        <v>53</v>
      </c>
      <c r="D1998" t="b">
        <v>1</v>
      </c>
      <c r="E1998" t="s">
        <v>1595</v>
      </c>
      <c r="F1998" t="str">
        <f>MID($E1998,1,1)</f>
        <v>F</v>
      </c>
      <c r="G1998" t="str">
        <f>IFERROR(MID($E1998,SEARCH("/",$E1998,SEARCH("/",$E1998)+1)+1,1),"")</f>
        <v>P</v>
      </c>
      <c r="H1998" t="s">
        <v>16</v>
      </c>
      <c r="I1998">
        <v>24</v>
      </c>
      <c r="J1998" t="b">
        <v>0</v>
      </c>
      <c r="K1998" s="7">
        <v>0</v>
      </c>
      <c r="L1998" s="7">
        <v>0</v>
      </c>
      <c r="M1998" s="7">
        <v>0</v>
      </c>
      <c r="N1998" s="7">
        <v>0</v>
      </c>
      <c r="O1998" s="7">
        <v>0</v>
      </c>
      <c r="P1998" s="7">
        <f>SUM(dane3[[#This Row],[RoomService]:[VRDeck]])</f>
        <v>0</v>
      </c>
      <c r="Q1998" t="s">
        <v>1596</v>
      </c>
      <c r="R1998" t="b">
        <v>1</v>
      </c>
    </row>
    <row r="1999" spans="1:18" x14ac:dyDescent="0.3">
      <c r="A1999" t="s">
        <v>5451</v>
      </c>
      <c r="B1999">
        <f>MID(dane3[[#This Row],[PassengerId]],1,4)+0</f>
        <v>2135</v>
      </c>
      <c r="C1999" t="s">
        <v>19</v>
      </c>
      <c r="D1999" t="b">
        <v>0</v>
      </c>
      <c r="E1999" t="s">
        <v>5452</v>
      </c>
      <c r="F1999" t="str">
        <f>MID($E1999,1,1)</f>
        <v>E</v>
      </c>
      <c r="G1999" t="str">
        <f>IFERROR(MID($E1999,SEARCH("/",$E1999,SEARCH("/",$E1999)+1)+1,1),"")</f>
        <v>P</v>
      </c>
      <c r="H1999" t="s">
        <v>16</v>
      </c>
      <c r="I1999">
        <v>20</v>
      </c>
      <c r="J1999" t="b">
        <v>0</v>
      </c>
      <c r="K1999" s="7">
        <v>75</v>
      </c>
      <c r="L1999" s="7">
        <v>0</v>
      </c>
      <c r="M1999" s="7">
        <v>0</v>
      </c>
      <c r="N1999" s="7">
        <v>1545</v>
      </c>
      <c r="O1999" s="7">
        <v>0</v>
      </c>
      <c r="P1999" s="7">
        <f>SUM(dane3[[#This Row],[RoomService]:[VRDeck]])</f>
        <v>1620</v>
      </c>
      <c r="Q1999" t="s">
        <v>5453</v>
      </c>
      <c r="R1999" t="b">
        <v>0</v>
      </c>
    </row>
    <row r="2000" spans="1:18" x14ac:dyDescent="0.3">
      <c r="A2000" t="s">
        <v>5454</v>
      </c>
      <c r="B2000">
        <f>MID(dane3[[#This Row],[PassengerId]],1,4)+0</f>
        <v>2135</v>
      </c>
      <c r="C2000" t="s">
        <v>19</v>
      </c>
      <c r="D2000" t="b">
        <v>0</v>
      </c>
      <c r="E2000" t="s">
        <v>5452</v>
      </c>
      <c r="F2000" t="str">
        <f>MID($E2000,1,1)</f>
        <v>E</v>
      </c>
      <c r="G2000" t="str">
        <f>IFERROR(MID($E2000,SEARCH("/",$E2000,SEARCH("/",$E2000)+1)+1,1),"")</f>
        <v>P</v>
      </c>
      <c r="H2000" t="s">
        <v>16</v>
      </c>
      <c r="I2000">
        <v>23</v>
      </c>
      <c r="J2000" t="b">
        <v>0</v>
      </c>
      <c r="K2000" s="7">
        <v>426</v>
      </c>
      <c r="L2000" s="7">
        <v>0</v>
      </c>
      <c r="M2000" s="7">
        <v>362</v>
      </c>
      <c r="N2000" s="7">
        <v>0</v>
      </c>
      <c r="O2000" s="7">
        <v>0</v>
      </c>
      <c r="P2000" s="7">
        <f>SUM(dane3[[#This Row],[RoomService]:[VRDeck]])</f>
        <v>788</v>
      </c>
      <c r="Q2000" t="s">
        <v>5455</v>
      </c>
      <c r="R2000" t="b">
        <v>0</v>
      </c>
    </row>
    <row r="2001" spans="1:18" x14ac:dyDescent="0.3">
      <c r="A2001" t="s">
        <v>5456</v>
      </c>
      <c r="B2001">
        <f>MID(dane3[[#This Row],[PassengerId]],1,4)+0</f>
        <v>2136</v>
      </c>
      <c r="C2001" t="s">
        <v>19</v>
      </c>
      <c r="D2001" t="b">
        <v>0</v>
      </c>
      <c r="E2001" t="s">
        <v>5457</v>
      </c>
      <c r="F2001" t="str">
        <f>MID($E2001,1,1)</f>
        <v>G</v>
      </c>
      <c r="G2001" t="str">
        <f>IFERROR(MID($E2001,SEARCH("/",$E2001,SEARCH("/",$E2001)+1)+1,1),"")</f>
        <v>S</v>
      </c>
      <c r="H2001" t="s">
        <v>16</v>
      </c>
      <c r="I2001">
        <v>61</v>
      </c>
      <c r="J2001" t="b">
        <v>0</v>
      </c>
      <c r="K2001" s="7">
        <v>2</v>
      </c>
      <c r="L2001" s="7">
        <v>0</v>
      </c>
      <c r="M2001" s="7">
        <v>17</v>
      </c>
      <c r="N2001" s="7">
        <v>868</v>
      </c>
      <c r="O2001" s="7">
        <v>28</v>
      </c>
      <c r="P2001" s="7">
        <f>SUM(dane3[[#This Row],[RoomService]:[VRDeck]])</f>
        <v>915</v>
      </c>
      <c r="Q2001" t="s">
        <v>5458</v>
      </c>
      <c r="R2001" t="b">
        <v>0</v>
      </c>
    </row>
    <row r="2002" spans="1:18" x14ac:dyDescent="0.3">
      <c r="A2002" t="s">
        <v>1597</v>
      </c>
      <c r="B2002">
        <f>MID(dane3[[#This Row],[PassengerId]],1,4)+0</f>
        <v>602</v>
      </c>
      <c r="C2002" t="s">
        <v>53</v>
      </c>
      <c r="D2002" t="b">
        <v>0</v>
      </c>
      <c r="E2002" t="s">
        <v>1598</v>
      </c>
      <c r="F2002" t="str">
        <f>MID($E2002,1,1)</f>
        <v>E</v>
      </c>
      <c r="G2002" t="str">
        <f>IFERROR(MID($E2002,SEARCH("/",$E2002,SEARCH("/",$E2002)+1)+1,1),"")</f>
        <v>P</v>
      </c>
      <c r="H2002" t="s">
        <v>16</v>
      </c>
      <c r="I2002">
        <v>25</v>
      </c>
      <c r="J2002" t="b">
        <v>0</v>
      </c>
      <c r="K2002" s="7">
        <v>0</v>
      </c>
      <c r="L2002" s="7">
        <v>0</v>
      </c>
      <c r="M2002" s="7">
        <v>0</v>
      </c>
      <c r="N2002" s="7">
        <v>0</v>
      </c>
      <c r="O2002" s="7">
        <v>0</v>
      </c>
      <c r="P2002" s="7">
        <f>SUM(dane3[[#This Row],[RoomService]:[VRDeck]])</f>
        <v>0</v>
      </c>
      <c r="Q2002" t="s">
        <v>1599</v>
      </c>
      <c r="R2002" t="b">
        <v>0</v>
      </c>
    </row>
    <row r="2003" spans="1:18" x14ac:dyDescent="0.3">
      <c r="A2003" t="s">
        <v>1600</v>
      </c>
      <c r="B2003">
        <f>MID(dane3[[#This Row],[PassengerId]],1,4)+0</f>
        <v>602</v>
      </c>
      <c r="C2003" t="s">
        <v>53</v>
      </c>
      <c r="D2003" t="b">
        <v>1</v>
      </c>
      <c r="E2003" t="s">
        <v>1595</v>
      </c>
      <c r="F2003" t="str">
        <f>MID($E2003,1,1)</f>
        <v>F</v>
      </c>
      <c r="G2003" t="str">
        <f>IFERROR(MID($E2003,SEARCH("/",$E2003,SEARCH("/",$E2003)+1)+1,1),"")</f>
        <v>P</v>
      </c>
      <c r="H2003" t="s">
        <v>16</v>
      </c>
      <c r="I2003">
        <v>21</v>
      </c>
      <c r="J2003" t="b">
        <v>0</v>
      </c>
      <c r="K2003" s="7">
        <v>0</v>
      </c>
      <c r="L2003" s="7">
        <v>0</v>
      </c>
      <c r="M2003" s="7">
        <v>0</v>
      </c>
      <c r="N2003" s="7">
        <v>0</v>
      </c>
      <c r="O2003" s="7">
        <v>0</v>
      </c>
      <c r="P2003" s="7">
        <f>SUM(dane3[[#This Row],[RoomService]:[VRDeck]])</f>
        <v>0</v>
      </c>
      <c r="Q2003" t="s">
        <v>1601</v>
      </c>
      <c r="R2003" t="b">
        <v>1</v>
      </c>
    </row>
    <row r="2004" spans="1:18" x14ac:dyDescent="0.3">
      <c r="A2004" t="s">
        <v>1615</v>
      </c>
      <c r="B2004">
        <f>MID(dane3[[#This Row],[PassengerId]],1,4)+0</f>
        <v>609</v>
      </c>
      <c r="C2004" t="s">
        <v>53</v>
      </c>
      <c r="D2004" t="b">
        <v>0</v>
      </c>
      <c r="E2004" t="s">
        <v>1616</v>
      </c>
      <c r="F2004" t="str">
        <f>MID($E2004,1,1)</f>
        <v>F</v>
      </c>
      <c r="G2004" t="str">
        <f>IFERROR(MID($E2004,SEARCH("/",$E2004,SEARCH("/",$E2004)+1)+1,1),"")</f>
        <v>P</v>
      </c>
      <c r="H2004" t="s">
        <v>16</v>
      </c>
      <c r="I2004">
        <v>33</v>
      </c>
      <c r="J2004" t="b">
        <v>0</v>
      </c>
      <c r="K2004" s="7">
        <v>149</v>
      </c>
      <c r="L2004" s="7">
        <v>0</v>
      </c>
      <c r="M2004" s="7">
        <v>0</v>
      </c>
      <c r="N2004" s="7">
        <v>0</v>
      </c>
      <c r="O2004" s="7">
        <v>109</v>
      </c>
      <c r="P2004" s="7">
        <f>SUM(dane3[[#This Row],[RoomService]:[VRDeck]])</f>
        <v>258</v>
      </c>
      <c r="Q2004" t="s">
        <v>1617</v>
      </c>
      <c r="R2004" t="b">
        <v>0</v>
      </c>
    </row>
    <row r="2005" spans="1:18" x14ac:dyDescent="0.3">
      <c r="A2005" t="s">
        <v>5466</v>
      </c>
      <c r="B2005">
        <f>MID(dane3[[#This Row],[PassengerId]],1,4)+0</f>
        <v>2138</v>
      </c>
      <c r="C2005" t="s">
        <v>19</v>
      </c>
      <c r="D2005" t="b">
        <v>1</v>
      </c>
      <c r="E2005" t="s">
        <v>5467</v>
      </c>
      <c r="F2005" t="str">
        <f>MID($E2005,1,1)</f>
        <v>G</v>
      </c>
      <c r="G2005" t="str">
        <f>IFERROR(MID($E2005,SEARCH("/",$E2005,SEARCH("/",$E2005)+1)+1,1),"")</f>
        <v>S</v>
      </c>
      <c r="H2005" t="s">
        <v>46</v>
      </c>
      <c r="I2005">
        <v>13</v>
      </c>
      <c r="J2005" t="b">
        <v>0</v>
      </c>
      <c r="K2005" s="7">
        <v>0</v>
      </c>
      <c r="L2005" s="7">
        <v>0</v>
      </c>
      <c r="M2005" s="7">
        <v>0</v>
      </c>
      <c r="N2005" s="7">
        <v>0</v>
      </c>
      <c r="O2005" s="7">
        <v>0</v>
      </c>
      <c r="P2005" s="7">
        <f>SUM(dane3[[#This Row],[RoomService]:[VRDeck]])</f>
        <v>0</v>
      </c>
      <c r="Q2005" t="s">
        <v>5468</v>
      </c>
      <c r="R2005" t="b">
        <v>1</v>
      </c>
    </row>
    <row r="2006" spans="1:18" x14ac:dyDescent="0.3">
      <c r="A2006" t="s">
        <v>1657</v>
      </c>
      <c r="B2006">
        <f>MID(dane3[[#This Row],[PassengerId]],1,4)+0</f>
        <v>630</v>
      </c>
      <c r="C2006" t="s">
        <v>53</v>
      </c>
      <c r="D2006" t="b">
        <v>1</v>
      </c>
      <c r="E2006" t="s">
        <v>1658</v>
      </c>
      <c r="F2006" t="str">
        <f>MID($E2006,1,1)</f>
        <v>F</v>
      </c>
      <c r="G2006" t="str">
        <f>IFERROR(MID($E2006,SEARCH("/",$E2006,SEARCH("/",$E2006)+1)+1,1),"")</f>
        <v>S</v>
      </c>
      <c r="H2006" t="s">
        <v>16</v>
      </c>
      <c r="I2006">
        <v>32</v>
      </c>
      <c r="J2006" t="b">
        <v>0</v>
      </c>
      <c r="K2006" s="7">
        <v>0</v>
      </c>
      <c r="L2006" s="7">
        <v>0</v>
      </c>
      <c r="M2006" s="7">
        <v>0</v>
      </c>
      <c r="N2006" s="7">
        <v>0</v>
      </c>
      <c r="O2006" s="7">
        <v>0</v>
      </c>
      <c r="P2006" s="7">
        <f>SUM(dane3[[#This Row],[RoomService]:[VRDeck]])</f>
        <v>0</v>
      </c>
      <c r="Q2006" t="s">
        <v>1659</v>
      </c>
      <c r="R2006" t="b">
        <v>1</v>
      </c>
    </row>
    <row r="2007" spans="1:18" x14ac:dyDescent="0.3">
      <c r="A2007" t="s">
        <v>5472</v>
      </c>
      <c r="B2007">
        <f>MID(dane3[[#This Row],[PassengerId]],1,4)+0</f>
        <v>2140</v>
      </c>
      <c r="C2007" t="s">
        <v>19</v>
      </c>
      <c r="D2007" t="b">
        <v>0</v>
      </c>
      <c r="E2007" t="s">
        <v>5473</v>
      </c>
      <c r="F2007" t="str">
        <f>MID($E2007,1,1)</f>
        <v>F</v>
      </c>
      <c r="G2007" t="str">
        <f>IFERROR(MID($E2007,SEARCH("/",$E2007,SEARCH("/",$E2007)+1)+1,1),"")</f>
        <v>P</v>
      </c>
      <c r="H2007" t="s">
        <v>16</v>
      </c>
      <c r="I2007">
        <v>18</v>
      </c>
      <c r="J2007" t="b">
        <v>0</v>
      </c>
      <c r="K2007" s="7">
        <v>0</v>
      </c>
      <c r="L2007" s="7">
        <v>0</v>
      </c>
      <c r="M2007" s="7">
        <v>698</v>
      </c>
      <c r="N2007" s="7">
        <v>0</v>
      </c>
      <c r="O2007" s="7">
        <v>0</v>
      </c>
      <c r="P2007" s="7">
        <f>SUM(dane3[[#This Row],[RoomService]:[VRDeck]])</f>
        <v>698</v>
      </c>
      <c r="Q2007" t="s">
        <v>5474</v>
      </c>
      <c r="R2007" t="b">
        <v>1</v>
      </c>
    </row>
    <row r="2008" spans="1:18" x14ac:dyDescent="0.3">
      <c r="A2008" t="s">
        <v>5475</v>
      </c>
      <c r="B2008">
        <f>MID(dane3[[#This Row],[PassengerId]],1,4)+0</f>
        <v>2141</v>
      </c>
      <c r="C2008" t="s">
        <v>19</v>
      </c>
      <c r="D2008" t="b">
        <v>0</v>
      </c>
      <c r="E2008" t="s">
        <v>5476</v>
      </c>
      <c r="F2008" t="str">
        <f>MID($E2008,1,1)</f>
        <v>E</v>
      </c>
      <c r="G2008" t="str">
        <f>IFERROR(MID($E2008,SEARCH("/",$E2008,SEARCH("/",$E2008)+1)+1,1),"")</f>
        <v>P</v>
      </c>
      <c r="H2008" t="s">
        <v>46</v>
      </c>
      <c r="I2008">
        <v>66</v>
      </c>
      <c r="J2008" t="b">
        <v>0</v>
      </c>
      <c r="K2008" s="7">
        <v>0</v>
      </c>
      <c r="L2008" s="7">
        <v>0</v>
      </c>
      <c r="M2008" s="7">
        <v>1610</v>
      </c>
      <c r="N2008" s="7">
        <v>0</v>
      </c>
      <c r="O2008" s="7">
        <v>0</v>
      </c>
      <c r="P2008" s="7">
        <f>SUM(dane3[[#This Row],[RoomService]:[VRDeck]])</f>
        <v>1610</v>
      </c>
      <c r="Q2008" t="s">
        <v>5477</v>
      </c>
      <c r="R2008" t="b">
        <v>1</v>
      </c>
    </row>
    <row r="2009" spans="1:18" x14ac:dyDescent="0.3">
      <c r="A2009" t="s">
        <v>1660</v>
      </c>
      <c r="B2009">
        <f>MID(dane3[[#This Row],[PassengerId]],1,4)+0</f>
        <v>631</v>
      </c>
      <c r="C2009" t="s">
        <v>53</v>
      </c>
      <c r="D2009" t="b">
        <v>1</v>
      </c>
      <c r="E2009" t="s">
        <v>1661</v>
      </c>
      <c r="F2009" t="str">
        <f>MID($E2009,1,1)</f>
        <v>F</v>
      </c>
      <c r="G2009" t="str">
        <f>IFERROR(MID($E2009,SEARCH("/",$E2009,SEARCH("/",$E2009)+1)+1,1),"")</f>
        <v>S</v>
      </c>
      <c r="H2009" t="s">
        <v>16</v>
      </c>
      <c r="I2009">
        <v>55</v>
      </c>
      <c r="J2009" t="b">
        <v>0</v>
      </c>
      <c r="K2009" s="7">
        <v>0</v>
      </c>
      <c r="L2009" s="7">
        <v>0</v>
      </c>
      <c r="M2009" s="7">
        <v>0</v>
      </c>
      <c r="N2009" s="7">
        <v>0</v>
      </c>
      <c r="O2009" s="7">
        <v>0</v>
      </c>
      <c r="P2009" s="7">
        <f>SUM(dane3[[#This Row],[RoomService]:[VRDeck]])</f>
        <v>0</v>
      </c>
      <c r="Q2009" t="s">
        <v>1662</v>
      </c>
      <c r="R2009" t="b">
        <v>1</v>
      </c>
    </row>
    <row r="2010" spans="1:18" x14ac:dyDescent="0.3">
      <c r="A2010" t="s">
        <v>5481</v>
      </c>
      <c r="B2010">
        <f>MID(dane3[[#This Row],[PassengerId]],1,4)+0</f>
        <v>2143</v>
      </c>
      <c r="C2010" t="s">
        <v>19</v>
      </c>
      <c r="D2010" t="b">
        <v>0</v>
      </c>
      <c r="E2010" t="s">
        <v>5482</v>
      </c>
      <c r="F2010" t="str">
        <f>MID($E2010,1,1)</f>
        <v>F</v>
      </c>
      <c r="G2010" t="str">
        <f>IFERROR(MID($E2010,SEARCH("/",$E2010,SEARCH("/",$E2010)+1)+1,1),"")</f>
        <v>S</v>
      </c>
      <c r="H2010" t="s">
        <v>16</v>
      </c>
      <c r="I2010">
        <v>21</v>
      </c>
      <c r="J2010" t="b">
        <v>0</v>
      </c>
      <c r="K2010" s="7">
        <v>0</v>
      </c>
      <c r="L2010" s="7">
        <v>1433</v>
      </c>
      <c r="M2010" s="7">
        <v>0</v>
      </c>
      <c r="N2010" s="7">
        <v>1234</v>
      </c>
      <c r="O2010" s="7">
        <v>0</v>
      </c>
      <c r="P2010" s="7">
        <f>SUM(dane3[[#This Row],[RoomService]:[VRDeck]])</f>
        <v>2667</v>
      </c>
      <c r="Q2010" t="s">
        <v>5483</v>
      </c>
      <c r="R2010" t="b">
        <v>0</v>
      </c>
    </row>
    <row r="2011" spans="1:18" x14ac:dyDescent="0.3">
      <c r="A2011" t="s">
        <v>5484</v>
      </c>
      <c r="B2011">
        <f>MID(dane3[[#This Row],[PassengerId]],1,4)+0</f>
        <v>2143</v>
      </c>
      <c r="C2011" t="s">
        <v>19</v>
      </c>
      <c r="D2011" t="b">
        <v>1</v>
      </c>
      <c r="E2011" t="s">
        <v>5485</v>
      </c>
      <c r="F2011" t="str">
        <f>MID($E2011,1,1)</f>
        <v>G</v>
      </c>
      <c r="G2011" t="str">
        <f>IFERROR(MID($E2011,SEARCH("/",$E2011,SEARCH("/",$E2011)+1)+1,1),"")</f>
        <v>S</v>
      </c>
      <c r="H2011" t="s">
        <v>16</v>
      </c>
      <c r="I2011">
        <v>7</v>
      </c>
      <c r="J2011" t="b">
        <v>0</v>
      </c>
      <c r="K2011" s="7">
        <v>0</v>
      </c>
      <c r="L2011" s="7">
        <v>0</v>
      </c>
      <c r="M2011" s="7">
        <v>0</v>
      </c>
      <c r="N2011" s="7">
        <v>0</v>
      </c>
      <c r="O2011" s="7">
        <v>0</v>
      </c>
      <c r="P2011" s="7">
        <f>SUM(dane3[[#This Row],[RoomService]:[VRDeck]])</f>
        <v>0</v>
      </c>
      <c r="Q2011" t="s">
        <v>5486</v>
      </c>
      <c r="R2011" t="b">
        <v>0</v>
      </c>
    </row>
    <row r="2012" spans="1:18" x14ac:dyDescent="0.3">
      <c r="A2012" t="s">
        <v>5487</v>
      </c>
      <c r="B2012">
        <f>MID(dane3[[#This Row],[PassengerId]],1,4)+0</f>
        <v>2144</v>
      </c>
      <c r="C2012" t="s">
        <v>19</v>
      </c>
      <c r="D2012" t="b">
        <v>1</v>
      </c>
      <c r="E2012" t="s">
        <v>39</v>
      </c>
      <c r="F2012" t="s">
        <v>23764</v>
      </c>
      <c r="G2012" t="str">
        <f>IFERROR(MID($E2012,SEARCH("/",$E2012,SEARCH("/",$E2012)+1)+1,1),"")</f>
        <v/>
      </c>
      <c r="H2012" t="s">
        <v>16</v>
      </c>
      <c r="I2012">
        <v>56</v>
      </c>
      <c r="J2012" t="b">
        <v>0</v>
      </c>
      <c r="K2012" s="7">
        <v>0</v>
      </c>
      <c r="L2012" s="7">
        <v>0</v>
      </c>
      <c r="M2012" s="7">
        <v>0</v>
      </c>
      <c r="N2012" s="7">
        <v>0</v>
      </c>
      <c r="O2012" s="7">
        <v>0</v>
      </c>
      <c r="P2012" s="7">
        <f>SUM(dane3[[#This Row],[RoomService]:[VRDeck]])</f>
        <v>0</v>
      </c>
      <c r="Q2012" t="s">
        <v>5488</v>
      </c>
      <c r="R2012" t="b">
        <v>0</v>
      </c>
    </row>
    <row r="2013" spans="1:18" x14ac:dyDescent="0.3">
      <c r="A2013" t="s">
        <v>5489</v>
      </c>
      <c r="B2013">
        <f>MID(dane3[[#This Row],[PassengerId]],1,4)+0</f>
        <v>2145</v>
      </c>
      <c r="C2013" t="s">
        <v>19</v>
      </c>
      <c r="D2013" t="b">
        <v>0</v>
      </c>
      <c r="E2013" t="s">
        <v>5490</v>
      </c>
      <c r="F2013" t="str">
        <f>MID($E2013,1,1)</f>
        <v>F</v>
      </c>
      <c r="G2013" t="str">
        <f>IFERROR(MID($E2013,SEARCH("/",$E2013,SEARCH("/",$E2013)+1)+1,1),"")</f>
        <v>P</v>
      </c>
      <c r="H2013" t="s">
        <v>16</v>
      </c>
      <c r="I2013">
        <v>15</v>
      </c>
      <c r="J2013" t="b">
        <v>0</v>
      </c>
      <c r="K2013" s="7">
        <v>0</v>
      </c>
      <c r="L2013" s="7">
        <v>951</v>
      </c>
      <c r="M2013" s="7">
        <v>128</v>
      </c>
      <c r="N2013" s="7">
        <v>0</v>
      </c>
      <c r="O2013" s="7">
        <v>0</v>
      </c>
      <c r="P2013" s="7">
        <f>SUM(dane3[[#This Row],[RoomService]:[VRDeck]])</f>
        <v>1079</v>
      </c>
      <c r="Q2013" t="s">
        <v>5491</v>
      </c>
      <c r="R2013" t="b">
        <v>0</v>
      </c>
    </row>
    <row r="2014" spans="1:18" x14ac:dyDescent="0.3">
      <c r="A2014" t="s">
        <v>1663</v>
      </c>
      <c r="B2014">
        <f>MID(dane3[[#This Row],[PassengerId]],1,4)+0</f>
        <v>633</v>
      </c>
      <c r="C2014" t="s">
        <v>53</v>
      </c>
      <c r="D2014" t="b">
        <v>0</v>
      </c>
      <c r="E2014" t="s">
        <v>1664</v>
      </c>
      <c r="F2014" t="str">
        <f>MID($E2014,1,1)</f>
        <v>D</v>
      </c>
      <c r="G2014" t="str">
        <f>IFERROR(MID($E2014,SEARCH("/",$E2014,SEARCH("/",$E2014)+1)+1,1),"")</f>
        <v>P</v>
      </c>
      <c r="H2014" t="s">
        <v>32</v>
      </c>
      <c r="I2014">
        <v>31</v>
      </c>
      <c r="J2014" t="b">
        <v>1</v>
      </c>
      <c r="K2014" s="7">
        <v>629</v>
      </c>
      <c r="L2014" s="7">
        <v>0</v>
      </c>
      <c r="M2014" s="7">
        <v>0</v>
      </c>
      <c r="N2014" s="7">
        <v>150</v>
      </c>
      <c r="O2014" s="7">
        <v>0</v>
      </c>
      <c r="P2014" s="7">
        <f>SUM(dane3[[#This Row],[RoomService]:[VRDeck]])</f>
        <v>779</v>
      </c>
      <c r="Q2014" t="s">
        <v>1665</v>
      </c>
      <c r="R2014" t="b">
        <v>0</v>
      </c>
    </row>
    <row r="2015" spans="1:18" x14ac:dyDescent="0.3">
      <c r="A2015" t="s">
        <v>5495</v>
      </c>
      <c r="B2015">
        <f>MID(dane3[[#This Row],[PassengerId]],1,4)+0</f>
        <v>2148</v>
      </c>
      <c r="C2015" t="s">
        <v>19</v>
      </c>
      <c r="D2015" t="b">
        <v>0</v>
      </c>
      <c r="E2015" t="s">
        <v>5496</v>
      </c>
      <c r="F2015" t="str">
        <f>MID($E2015,1,1)</f>
        <v>F</v>
      </c>
      <c r="G2015" t="str">
        <f>IFERROR(MID($E2015,SEARCH("/",$E2015,SEARCH("/",$E2015)+1)+1,1),"")</f>
        <v>S</v>
      </c>
      <c r="H2015" t="s">
        <v>16</v>
      </c>
      <c r="I2015">
        <v>13</v>
      </c>
      <c r="J2015" t="b">
        <v>0</v>
      </c>
      <c r="K2015" s="7">
        <v>579</v>
      </c>
      <c r="L2015" s="7">
        <v>226</v>
      </c>
      <c r="M2015" s="7">
        <v>61</v>
      </c>
      <c r="N2015" s="7">
        <v>1</v>
      </c>
      <c r="O2015" s="7">
        <v>7</v>
      </c>
      <c r="P2015" s="7">
        <f>SUM(dane3[[#This Row],[RoomService]:[VRDeck]])</f>
        <v>874</v>
      </c>
      <c r="Q2015" t="s">
        <v>5497</v>
      </c>
      <c r="R2015" t="b">
        <v>0</v>
      </c>
    </row>
    <row r="2016" spans="1:18" x14ac:dyDescent="0.3">
      <c r="A2016" t="s">
        <v>5498</v>
      </c>
      <c r="B2016">
        <f>MID(dane3[[#This Row],[PassengerId]],1,4)+0</f>
        <v>2149</v>
      </c>
      <c r="C2016" t="s">
        <v>14</v>
      </c>
      <c r="D2016" t="b">
        <v>1</v>
      </c>
      <c r="E2016" t="s">
        <v>5499</v>
      </c>
      <c r="F2016" t="str">
        <f>MID($E2016,1,1)</f>
        <v>B</v>
      </c>
      <c r="G2016" t="str">
        <f>IFERROR(MID($E2016,SEARCH("/",$E2016,SEARCH("/",$E2016)+1)+1,1),"")</f>
        <v>S</v>
      </c>
      <c r="H2016" t="s">
        <v>16</v>
      </c>
      <c r="I2016">
        <v>18</v>
      </c>
      <c r="J2016" t="b">
        <v>0</v>
      </c>
      <c r="K2016" s="7">
        <v>0</v>
      </c>
      <c r="L2016" s="7">
        <v>0</v>
      </c>
      <c r="M2016" s="7">
        <v>0</v>
      </c>
      <c r="N2016" s="7">
        <v>0</v>
      </c>
      <c r="O2016" s="7">
        <v>0</v>
      </c>
      <c r="P2016" s="7">
        <f>SUM(dane3[[#This Row],[RoomService]:[VRDeck]])</f>
        <v>0</v>
      </c>
      <c r="Q2016" t="s">
        <v>5500</v>
      </c>
      <c r="R2016" t="b">
        <v>1</v>
      </c>
    </row>
    <row r="2017" spans="1:18" x14ac:dyDescent="0.3">
      <c r="A2017" t="s">
        <v>5501</v>
      </c>
      <c r="B2017">
        <f>MID(dane3[[#This Row],[PassengerId]],1,4)+0</f>
        <v>2150</v>
      </c>
      <c r="C2017" t="s">
        <v>19</v>
      </c>
      <c r="D2017" t="b">
        <v>1</v>
      </c>
      <c r="E2017" t="s">
        <v>5502</v>
      </c>
      <c r="F2017" t="str">
        <f>MID($E2017,1,1)</f>
        <v>G</v>
      </c>
      <c r="G2017" t="str">
        <f>IFERROR(MID($E2017,SEARCH("/",$E2017,SEARCH("/",$E2017)+1)+1,1),"")</f>
        <v>P</v>
      </c>
      <c r="H2017" t="s">
        <v>32</v>
      </c>
      <c r="I2017">
        <v>38</v>
      </c>
      <c r="J2017" t="b">
        <v>0</v>
      </c>
      <c r="K2017" s="7">
        <v>0</v>
      </c>
      <c r="L2017" s="7">
        <v>0</v>
      </c>
      <c r="M2017" s="7">
        <v>0</v>
      </c>
      <c r="N2017" s="7">
        <v>0</v>
      </c>
      <c r="O2017" s="7">
        <v>0</v>
      </c>
      <c r="P2017" s="7">
        <f>SUM(dane3[[#This Row],[RoomService]:[VRDeck]])</f>
        <v>0</v>
      </c>
      <c r="Q2017" t="s">
        <v>5503</v>
      </c>
      <c r="R2017" t="b">
        <v>0</v>
      </c>
    </row>
    <row r="2018" spans="1:18" x14ac:dyDescent="0.3">
      <c r="A2018" t="s">
        <v>5504</v>
      </c>
      <c r="B2018">
        <f>MID(dane3[[#This Row],[PassengerId]],1,4)+0</f>
        <v>2152</v>
      </c>
      <c r="C2018" t="s">
        <v>19</v>
      </c>
      <c r="D2018" t="b">
        <v>0</v>
      </c>
      <c r="E2018" t="s">
        <v>5505</v>
      </c>
      <c r="F2018" t="str">
        <f>MID($E2018,1,1)</f>
        <v>F</v>
      </c>
      <c r="G2018" t="str">
        <f>IFERROR(MID($E2018,SEARCH("/",$E2018,SEARCH("/",$E2018)+1)+1,1),"")</f>
        <v>P</v>
      </c>
      <c r="H2018" t="s">
        <v>16</v>
      </c>
      <c r="I2018">
        <v>45</v>
      </c>
      <c r="J2018" t="b">
        <v>0</v>
      </c>
      <c r="K2018" s="7">
        <v>2138</v>
      </c>
      <c r="L2018" s="7">
        <v>0</v>
      </c>
      <c r="M2018" s="7">
        <v>0</v>
      </c>
      <c r="N2018" s="7">
        <v>659</v>
      </c>
      <c r="O2018" s="7">
        <v>0</v>
      </c>
      <c r="P2018" s="7">
        <f>SUM(dane3[[#This Row],[RoomService]:[VRDeck]])</f>
        <v>2797</v>
      </c>
      <c r="Q2018" t="s">
        <v>5506</v>
      </c>
      <c r="R2018" t="b">
        <v>0</v>
      </c>
    </row>
    <row r="2019" spans="1:18" x14ac:dyDescent="0.3">
      <c r="A2019" t="s">
        <v>5507</v>
      </c>
      <c r="B2019">
        <f>MID(dane3[[#This Row],[PassengerId]],1,4)+0</f>
        <v>2153</v>
      </c>
      <c r="C2019" t="s">
        <v>19</v>
      </c>
      <c r="D2019" t="b">
        <v>1</v>
      </c>
      <c r="E2019" t="s">
        <v>5508</v>
      </c>
      <c r="F2019" t="str">
        <f>MID($E2019,1,1)</f>
        <v>G</v>
      </c>
      <c r="G2019" t="str">
        <f>IFERROR(MID($E2019,SEARCH("/",$E2019,SEARCH("/",$E2019)+1)+1,1),"")</f>
        <v>P</v>
      </c>
      <c r="H2019" t="s">
        <v>16</v>
      </c>
      <c r="I2019">
        <v>21</v>
      </c>
      <c r="J2019" t="b">
        <v>0</v>
      </c>
      <c r="K2019" s="7">
        <v>0</v>
      </c>
      <c r="L2019" s="7">
        <v>0</v>
      </c>
      <c r="M2019" s="7">
        <v>0</v>
      </c>
      <c r="N2019" s="7">
        <v>0</v>
      </c>
      <c r="O2019" s="7">
        <v>0</v>
      </c>
      <c r="P2019" s="7">
        <f>SUM(dane3[[#This Row],[RoomService]:[VRDeck]])</f>
        <v>0</v>
      </c>
      <c r="Q2019" t="s">
        <v>5509</v>
      </c>
      <c r="R2019" t="b">
        <v>0</v>
      </c>
    </row>
    <row r="2020" spans="1:18" x14ac:dyDescent="0.3">
      <c r="A2020" t="s">
        <v>5510</v>
      </c>
      <c r="B2020">
        <f>MID(dane3[[#This Row],[PassengerId]],1,4)+0</f>
        <v>2154</v>
      </c>
      <c r="C2020" t="s">
        <v>19</v>
      </c>
      <c r="D2020" t="b">
        <v>0</v>
      </c>
      <c r="E2020" t="s">
        <v>5511</v>
      </c>
      <c r="F2020" t="str">
        <f>MID($E2020,1,1)</f>
        <v>G</v>
      </c>
      <c r="G2020" t="str">
        <f>IFERROR(MID($E2020,SEARCH("/",$E2020,SEARCH("/",$E2020)+1)+1,1),"")</f>
        <v>P</v>
      </c>
      <c r="H2020" t="s">
        <v>16</v>
      </c>
      <c r="I2020">
        <v>19</v>
      </c>
      <c r="J2020" t="b">
        <v>0</v>
      </c>
      <c r="K2020" s="7">
        <v>78</v>
      </c>
      <c r="L2020" s="7">
        <v>0</v>
      </c>
      <c r="M2020" s="7">
        <v>0</v>
      </c>
      <c r="N2020" s="7">
        <v>550</v>
      </c>
      <c r="O2020" s="7">
        <v>0</v>
      </c>
      <c r="P2020" s="7">
        <f>SUM(dane3[[#This Row],[RoomService]:[VRDeck]])</f>
        <v>628</v>
      </c>
      <c r="Q2020" t="s">
        <v>5512</v>
      </c>
      <c r="R2020" t="b">
        <v>0</v>
      </c>
    </row>
    <row r="2021" spans="1:18" x14ac:dyDescent="0.3">
      <c r="A2021" t="s">
        <v>5513</v>
      </c>
      <c r="B2021">
        <f>MID(dane3[[#This Row],[PassengerId]],1,4)+0</f>
        <v>2156</v>
      </c>
      <c r="C2021" t="s">
        <v>19</v>
      </c>
      <c r="D2021" t="b">
        <v>0</v>
      </c>
      <c r="E2021" t="s">
        <v>5514</v>
      </c>
      <c r="F2021" t="str">
        <f>MID($E2021,1,1)</f>
        <v>F</v>
      </c>
      <c r="G2021" t="str">
        <f>IFERROR(MID($E2021,SEARCH("/",$E2021,SEARCH("/",$E2021)+1)+1,1),"")</f>
        <v>S</v>
      </c>
      <c r="H2021" t="s">
        <v>16</v>
      </c>
      <c r="I2021">
        <v>49</v>
      </c>
      <c r="J2021" t="b">
        <v>0</v>
      </c>
      <c r="K2021" s="7">
        <v>651</v>
      </c>
      <c r="L2021" s="7">
        <v>25</v>
      </c>
      <c r="M2021" s="7">
        <v>0</v>
      </c>
      <c r="N2021" s="7">
        <v>849</v>
      </c>
      <c r="O2021" s="7">
        <v>2</v>
      </c>
      <c r="P2021" s="7">
        <f>SUM(dane3[[#This Row],[RoomService]:[VRDeck]])</f>
        <v>1527</v>
      </c>
      <c r="Q2021" t="s">
        <v>5515</v>
      </c>
      <c r="R2021" t="b">
        <v>0</v>
      </c>
    </row>
    <row r="2022" spans="1:18" x14ac:dyDescent="0.3">
      <c r="A2022" t="s">
        <v>5516</v>
      </c>
      <c r="B2022">
        <f>MID(dane3[[#This Row],[PassengerId]],1,4)+0</f>
        <v>2158</v>
      </c>
      <c r="C2022" t="s">
        <v>19</v>
      </c>
      <c r="D2022" t="b">
        <v>0</v>
      </c>
      <c r="E2022" t="s">
        <v>5517</v>
      </c>
      <c r="F2022" t="str">
        <f>MID($E2022,1,1)</f>
        <v>F</v>
      </c>
      <c r="G2022" t="str">
        <f>IFERROR(MID($E2022,SEARCH("/",$E2022,SEARCH("/",$E2022)+1)+1,1),"")</f>
        <v>S</v>
      </c>
      <c r="H2022" t="s">
        <v>16</v>
      </c>
      <c r="I2022">
        <v>21</v>
      </c>
      <c r="J2022" t="b">
        <v>0</v>
      </c>
      <c r="K2022" s="7">
        <v>0</v>
      </c>
      <c r="L2022" s="7">
        <v>820</v>
      </c>
      <c r="M2022" s="7">
        <v>0</v>
      </c>
      <c r="N2022" s="7">
        <v>45</v>
      </c>
      <c r="O2022" s="7">
        <v>0</v>
      </c>
      <c r="P2022" s="7">
        <f>SUM(dane3[[#This Row],[RoomService]:[VRDeck]])</f>
        <v>865</v>
      </c>
      <c r="Q2022" t="s">
        <v>5518</v>
      </c>
      <c r="R2022" t="b">
        <v>1</v>
      </c>
    </row>
    <row r="2023" spans="1:18" x14ac:dyDescent="0.3">
      <c r="A2023" t="s">
        <v>5519</v>
      </c>
      <c r="B2023">
        <f>MID(dane3[[#This Row],[PassengerId]],1,4)+0</f>
        <v>2159</v>
      </c>
      <c r="C2023" t="s">
        <v>19</v>
      </c>
      <c r="D2023" t="b">
        <v>0</v>
      </c>
      <c r="E2023" t="s">
        <v>5520</v>
      </c>
      <c r="F2023" t="str">
        <f>MID($E2023,1,1)</f>
        <v>F</v>
      </c>
      <c r="G2023" t="str">
        <f>IFERROR(MID($E2023,SEARCH("/",$E2023,SEARCH("/",$E2023)+1)+1,1),"")</f>
        <v>S</v>
      </c>
      <c r="H2023" t="s">
        <v>16</v>
      </c>
      <c r="I2023">
        <v>18</v>
      </c>
      <c r="J2023" t="b">
        <v>0</v>
      </c>
      <c r="K2023" s="7">
        <v>0</v>
      </c>
      <c r="L2023" s="7">
        <v>402</v>
      </c>
      <c r="M2023" s="7">
        <v>2027</v>
      </c>
      <c r="N2023" s="7">
        <v>0</v>
      </c>
      <c r="O2023" s="7">
        <v>0</v>
      </c>
      <c r="P2023" s="7">
        <f>SUM(dane3[[#This Row],[RoomService]:[VRDeck]])</f>
        <v>2429</v>
      </c>
      <c r="Q2023" t="s">
        <v>5521</v>
      </c>
      <c r="R2023" t="b">
        <v>1</v>
      </c>
    </row>
    <row r="2024" spans="1:18" x14ac:dyDescent="0.3">
      <c r="A2024" t="s">
        <v>1680</v>
      </c>
      <c r="B2024">
        <f>MID(dane3[[#This Row],[PassengerId]],1,4)+0</f>
        <v>637</v>
      </c>
      <c r="C2024" t="s">
        <v>53</v>
      </c>
      <c r="D2024" t="b">
        <v>0</v>
      </c>
      <c r="E2024" t="s">
        <v>1681</v>
      </c>
      <c r="F2024" t="str">
        <f>MID($E2024,1,1)</f>
        <v>E</v>
      </c>
      <c r="G2024" t="str">
        <f>IFERROR(MID($E2024,SEARCH("/",$E2024,SEARCH("/",$E2024)+1)+1,1),"")</f>
        <v>S</v>
      </c>
      <c r="H2024" t="s">
        <v>16</v>
      </c>
      <c r="I2024">
        <v>20</v>
      </c>
      <c r="J2024" t="b">
        <v>0</v>
      </c>
      <c r="K2024" s="7">
        <v>0</v>
      </c>
      <c r="L2024" s="7">
        <v>0</v>
      </c>
      <c r="M2024" s="7">
        <v>0</v>
      </c>
      <c r="N2024" s="7">
        <v>0</v>
      </c>
      <c r="O2024" s="7">
        <v>0</v>
      </c>
      <c r="P2024" s="7">
        <f>SUM(dane3[[#This Row],[RoomService]:[VRDeck]])</f>
        <v>0</v>
      </c>
      <c r="Q2024" t="s">
        <v>1682</v>
      </c>
      <c r="R2024" t="b">
        <v>0</v>
      </c>
    </row>
    <row r="2025" spans="1:18" x14ac:dyDescent="0.3">
      <c r="A2025" t="s">
        <v>1715</v>
      </c>
      <c r="B2025">
        <f>MID(dane3[[#This Row],[PassengerId]],1,4)+0</f>
        <v>647</v>
      </c>
      <c r="C2025" t="s">
        <v>53</v>
      </c>
      <c r="D2025" t="b">
        <v>1</v>
      </c>
      <c r="E2025" t="s">
        <v>1716</v>
      </c>
      <c r="F2025" t="str">
        <f>MID($E2025,1,1)</f>
        <v>F</v>
      </c>
      <c r="G2025" t="str">
        <f>IFERROR(MID($E2025,SEARCH("/",$E2025,SEARCH("/",$E2025)+1)+1,1),"")</f>
        <v>S</v>
      </c>
      <c r="H2025" t="s">
        <v>16</v>
      </c>
      <c r="I2025">
        <v>7</v>
      </c>
      <c r="J2025" t="b">
        <v>0</v>
      </c>
      <c r="K2025" s="7">
        <v>0</v>
      </c>
      <c r="L2025" s="7">
        <v>0</v>
      </c>
      <c r="M2025" s="7">
        <v>0</v>
      </c>
      <c r="N2025" s="7">
        <v>0</v>
      </c>
      <c r="O2025" s="7">
        <v>0</v>
      </c>
      <c r="P2025" s="7">
        <f>SUM(dane3[[#This Row],[RoomService]:[VRDeck]])</f>
        <v>0</v>
      </c>
      <c r="Q2025" t="s">
        <v>1717</v>
      </c>
      <c r="R2025" t="b">
        <v>1</v>
      </c>
    </row>
    <row r="2026" spans="1:18" x14ac:dyDescent="0.3">
      <c r="A2026" t="s">
        <v>1718</v>
      </c>
      <c r="B2026">
        <f>MID(dane3[[#This Row],[PassengerId]],1,4)+0</f>
        <v>647</v>
      </c>
      <c r="C2026" t="s">
        <v>53</v>
      </c>
      <c r="D2026" t="b">
        <v>1</v>
      </c>
      <c r="E2026" t="s">
        <v>1716</v>
      </c>
      <c r="F2026" t="str">
        <f>MID($E2026,1,1)</f>
        <v>F</v>
      </c>
      <c r="G2026" t="str">
        <f>IFERROR(MID($E2026,SEARCH("/",$E2026,SEARCH("/",$E2026)+1)+1,1),"")</f>
        <v>S</v>
      </c>
      <c r="H2026" t="s">
        <v>16</v>
      </c>
      <c r="I2026">
        <v>58</v>
      </c>
      <c r="J2026" t="b">
        <v>0</v>
      </c>
      <c r="K2026" s="7">
        <v>0</v>
      </c>
      <c r="L2026" s="7">
        <v>0</v>
      </c>
      <c r="M2026" s="7">
        <v>0</v>
      </c>
      <c r="N2026" s="7">
        <v>0</v>
      </c>
      <c r="O2026" s="7">
        <v>0</v>
      </c>
      <c r="P2026" s="7">
        <f>SUM(dane3[[#This Row],[RoomService]:[VRDeck]])</f>
        <v>0</v>
      </c>
      <c r="Q2026" t="s">
        <v>1719</v>
      </c>
      <c r="R2026" t="b">
        <v>1</v>
      </c>
    </row>
    <row r="2027" spans="1:18" x14ac:dyDescent="0.3">
      <c r="A2027" t="s">
        <v>5530</v>
      </c>
      <c r="B2027">
        <f>MID(dane3[[#This Row],[PassengerId]],1,4)+0</f>
        <v>2163</v>
      </c>
      <c r="C2027" t="s">
        <v>19</v>
      </c>
      <c r="D2027" t="b">
        <v>0</v>
      </c>
      <c r="E2027" t="s">
        <v>5531</v>
      </c>
      <c r="F2027" t="str">
        <f>MID($E2027,1,1)</f>
        <v>G</v>
      </c>
      <c r="G2027" t="str">
        <f>IFERROR(MID($E2027,SEARCH("/",$E2027,SEARCH("/",$E2027)+1)+1,1),"")</f>
        <v>P</v>
      </c>
      <c r="H2027" t="s">
        <v>16</v>
      </c>
      <c r="I2027">
        <v>27</v>
      </c>
      <c r="J2027" t="b">
        <v>0</v>
      </c>
      <c r="K2027" s="7">
        <v>0</v>
      </c>
      <c r="L2027" s="7">
        <v>0</v>
      </c>
      <c r="M2027" s="7">
        <v>6</v>
      </c>
      <c r="N2027" s="7">
        <v>745</v>
      </c>
      <c r="O2027" s="7">
        <v>22</v>
      </c>
      <c r="P2027" s="7">
        <f>SUM(dane3[[#This Row],[RoomService]:[VRDeck]])</f>
        <v>773</v>
      </c>
      <c r="Q2027" t="s">
        <v>5532</v>
      </c>
      <c r="R2027" t="b">
        <v>0</v>
      </c>
    </row>
    <row r="2028" spans="1:18" x14ac:dyDescent="0.3">
      <c r="A2028" t="s">
        <v>5533</v>
      </c>
      <c r="B2028">
        <f>MID(dane3[[#This Row],[PassengerId]],1,4)+0</f>
        <v>2164</v>
      </c>
      <c r="C2028" t="s">
        <v>14</v>
      </c>
      <c r="D2028" t="b">
        <v>1</v>
      </c>
      <c r="E2028" t="s">
        <v>5534</v>
      </c>
      <c r="F2028" t="str">
        <f>MID($E2028,1,1)</f>
        <v>B</v>
      </c>
      <c r="G2028" t="str">
        <f>IFERROR(MID($E2028,SEARCH("/",$E2028,SEARCH("/",$E2028)+1)+1,1),"")</f>
        <v>P</v>
      </c>
      <c r="H2028" t="s">
        <v>16</v>
      </c>
      <c r="I2028">
        <v>21</v>
      </c>
      <c r="J2028" t="b">
        <v>0</v>
      </c>
      <c r="K2028" s="7">
        <v>0</v>
      </c>
      <c r="L2028" s="7">
        <v>0</v>
      </c>
      <c r="M2028" s="7">
        <v>0</v>
      </c>
      <c r="N2028" s="7">
        <v>0</v>
      </c>
      <c r="O2028" s="7">
        <v>0</v>
      </c>
      <c r="P2028" s="7">
        <f>SUM(dane3[[#This Row],[RoomService]:[VRDeck]])</f>
        <v>0</v>
      </c>
      <c r="Q2028" t="s">
        <v>5535</v>
      </c>
      <c r="R2028" t="b">
        <v>1</v>
      </c>
    </row>
    <row r="2029" spans="1:18" x14ac:dyDescent="0.3">
      <c r="A2029" t="s">
        <v>5536</v>
      </c>
      <c r="B2029">
        <f>MID(dane3[[#This Row],[PassengerId]],1,4)+0</f>
        <v>2167</v>
      </c>
      <c r="C2029" t="s">
        <v>19</v>
      </c>
      <c r="D2029" t="b">
        <v>0</v>
      </c>
      <c r="E2029" t="s">
        <v>5537</v>
      </c>
      <c r="F2029" t="str">
        <f>MID($E2029,1,1)</f>
        <v>F</v>
      </c>
      <c r="G2029" t="str">
        <f>IFERROR(MID($E2029,SEARCH("/",$E2029,SEARCH("/",$E2029)+1)+1,1),"")</f>
        <v>P</v>
      </c>
      <c r="H2029" t="s">
        <v>32</v>
      </c>
      <c r="I2029">
        <v>20</v>
      </c>
      <c r="J2029" t="b">
        <v>0</v>
      </c>
      <c r="K2029" s="7">
        <v>38</v>
      </c>
      <c r="L2029" s="7">
        <v>220</v>
      </c>
      <c r="M2029" s="7">
        <v>495</v>
      </c>
      <c r="N2029" s="7">
        <v>0</v>
      </c>
      <c r="O2029" s="7">
        <v>0</v>
      </c>
      <c r="P2029" s="7">
        <f>SUM(dane3[[#This Row],[RoomService]:[VRDeck]])</f>
        <v>753</v>
      </c>
      <c r="Q2029" t="s">
        <v>5538</v>
      </c>
      <c r="R2029" t="b">
        <v>0</v>
      </c>
    </row>
    <row r="2030" spans="1:18" x14ac:dyDescent="0.3">
      <c r="A2030" t="s">
        <v>1720</v>
      </c>
      <c r="B2030">
        <f>MID(dane3[[#This Row],[PassengerId]],1,4)+0</f>
        <v>647</v>
      </c>
      <c r="C2030" t="s">
        <v>53</v>
      </c>
      <c r="D2030" t="b">
        <v>0</v>
      </c>
      <c r="E2030" t="s">
        <v>1716</v>
      </c>
      <c r="F2030" t="str">
        <f>MID($E2030,1,1)</f>
        <v>F</v>
      </c>
      <c r="G2030" t="str">
        <f>IFERROR(MID($E2030,SEARCH("/",$E2030,SEARCH("/",$E2030)+1)+1,1),"")</f>
        <v>S</v>
      </c>
      <c r="H2030" t="s">
        <v>16</v>
      </c>
      <c r="I2030">
        <v>33</v>
      </c>
      <c r="J2030" t="b">
        <v>0</v>
      </c>
      <c r="K2030" s="7">
        <v>105</v>
      </c>
      <c r="L2030" s="7">
        <v>0</v>
      </c>
      <c r="M2030" s="7">
        <v>1087</v>
      </c>
      <c r="N2030" s="7">
        <v>0</v>
      </c>
      <c r="O2030" s="7">
        <v>0</v>
      </c>
      <c r="P2030" s="7">
        <f>SUM(dane3[[#This Row],[RoomService]:[VRDeck]])</f>
        <v>1192</v>
      </c>
      <c r="Q2030" t="s">
        <v>1721</v>
      </c>
      <c r="R2030" t="b">
        <v>0</v>
      </c>
    </row>
    <row r="2031" spans="1:18" x14ac:dyDescent="0.3">
      <c r="A2031" t="s">
        <v>6613</v>
      </c>
      <c r="B2031">
        <f>MID(dane3[[#This Row],[PassengerId]],1,4)+0</f>
        <v>2595</v>
      </c>
      <c r="C2031" t="s">
        <v>53</v>
      </c>
      <c r="D2031" t="b">
        <v>1</v>
      </c>
      <c r="E2031" t="s">
        <v>6611</v>
      </c>
      <c r="F2031" t="str">
        <f>MID($E2031,1,1)</f>
        <v>F</v>
      </c>
      <c r="G2031" t="str">
        <f>IFERROR(MID($E2031,SEARCH("/",$E2031,SEARCH("/",$E2031)+1)+1,1),"")</f>
        <v>P</v>
      </c>
      <c r="H2031" t="s">
        <v>16</v>
      </c>
      <c r="I2031">
        <v>4</v>
      </c>
      <c r="J2031" t="b">
        <v>0</v>
      </c>
      <c r="K2031" s="7">
        <v>0</v>
      </c>
      <c r="L2031" s="7">
        <v>0</v>
      </c>
      <c r="M2031" s="7">
        <v>0</v>
      </c>
      <c r="N2031" s="7">
        <v>0</v>
      </c>
      <c r="O2031" s="7">
        <v>0</v>
      </c>
      <c r="P2031" s="7">
        <f>SUM(dane3[[#This Row],[RoomService]:[VRDeck]])</f>
        <v>0</v>
      </c>
      <c r="Q2031" t="s">
        <v>6614</v>
      </c>
      <c r="R2031" t="b">
        <v>1</v>
      </c>
    </row>
    <row r="2032" spans="1:18" x14ac:dyDescent="0.3">
      <c r="A2032" t="s">
        <v>5544</v>
      </c>
      <c r="B2032">
        <f>MID(dane3[[#This Row],[PassengerId]],1,4)+0</f>
        <v>2171</v>
      </c>
      <c r="C2032" t="s">
        <v>19</v>
      </c>
      <c r="D2032" t="b">
        <v>0</v>
      </c>
      <c r="E2032" t="s">
        <v>5545</v>
      </c>
      <c r="F2032" t="str">
        <f>MID($E2032,1,1)</f>
        <v>F</v>
      </c>
      <c r="G2032" t="str">
        <f>IFERROR(MID($E2032,SEARCH("/",$E2032,SEARCH("/",$E2032)+1)+1,1),"")</f>
        <v>P</v>
      </c>
      <c r="H2032" t="s">
        <v>16</v>
      </c>
      <c r="I2032">
        <v>24</v>
      </c>
      <c r="J2032" t="b">
        <v>0</v>
      </c>
      <c r="K2032" s="7">
        <v>388</v>
      </c>
      <c r="L2032" s="7">
        <v>0</v>
      </c>
      <c r="M2032" s="7">
        <v>7</v>
      </c>
      <c r="N2032" s="7">
        <v>409</v>
      </c>
      <c r="O2032" s="7">
        <v>0</v>
      </c>
      <c r="P2032" s="7">
        <f>SUM(dane3[[#This Row],[RoomService]:[VRDeck]])</f>
        <v>804</v>
      </c>
      <c r="Q2032" t="s">
        <v>5546</v>
      </c>
      <c r="R2032" t="b">
        <v>0</v>
      </c>
    </row>
    <row r="2033" spans="1:18" x14ac:dyDescent="0.3">
      <c r="A2033" t="s">
        <v>5547</v>
      </c>
      <c r="B2033">
        <f>MID(dane3[[#This Row],[PassengerId]],1,4)+0</f>
        <v>2171</v>
      </c>
      <c r="C2033" t="s">
        <v>19</v>
      </c>
      <c r="D2033" t="b">
        <v>0</v>
      </c>
      <c r="E2033" t="s">
        <v>5548</v>
      </c>
      <c r="F2033" t="str">
        <f>MID($E2033,1,1)</f>
        <v>G</v>
      </c>
      <c r="G2033" t="str">
        <f>IFERROR(MID($E2033,SEARCH("/",$E2033,SEARCH("/",$E2033)+1)+1,1),"")</f>
        <v>P</v>
      </c>
      <c r="H2033" t="s">
        <v>16</v>
      </c>
      <c r="I2033">
        <v>41</v>
      </c>
      <c r="J2033" t="b">
        <v>0</v>
      </c>
      <c r="K2033" s="7">
        <v>2</v>
      </c>
      <c r="L2033" s="7">
        <v>0</v>
      </c>
      <c r="M2033" s="7">
        <v>551</v>
      </c>
      <c r="N2033" s="7">
        <v>5577</v>
      </c>
      <c r="O2033" s="7">
        <v>68</v>
      </c>
      <c r="P2033" s="7">
        <f>SUM(dane3[[#This Row],[RoomService]:[VRDeck]])</f>
        <v>6198</v>
      </c>
      <c r="Q2033" t="s">
        <v>5549</v>
      </c>
      <c r="R2033" t="b">
        <v>0</v>
      </c>
    </row>
    <row r="2034" spans="1:18" x14ac:dyDescent="0.3">
      <c r="A2034" t="s">
        <v>5550</v>
      </c>
      <c r="B2034">
        <f>MID(dane3[[#This Row],[PassengerId]],1,4)+0</f>
        <v>2172</v>
      </c>
      <c r="C2034" t="s">
        <v>19</v>
      </c>
      <c r="D2034" t="b">
        <v>0</v>
      </c>
      <c r="E2034" t="s">
        <v>5551</v>
      </c>
      <c r="F2034" t="str">
        <f>MID($E2034,1,1)</f>
        <v>G</v>
      </c>
      <c r="G2034" t="str">
        <f>IFERROR(MID($E2034,SEARCH("/",$E2034,SEARCH("/",$E2034)+1)+1,1),"")</f>
        <v>S</v>
      </c>
      <c r="H2034" t="s">
        <v>32</v>
      </c>
      <c r="I2034">
        <v>23</v>
      </c>
      <c r="J2034" t="b">
        <v>0</v>
      </c>
      <c r="K2034" s="7">
        <v>0</v>
      </c>
      <c r="L2034" s="7">
        <v>774</v>
      </c>
      <c r="M2034" s="7">
        <v>0</v>
      </c>
      <c r="N2034" s="7">
        <v>0</v>
      </c>
      <c r="O2034" s="7">
        <v>0</v>
      </c>
      <c r="P2034" s="7">
        <f>SUM(dane3[[#This Row],[RoomService]:[VRDeck]])</f>
        <v>774</v>
      </c>
      <c r="Q2034" t="s">
        <v>5552</v>
      </c>
      <c r="R2034" t="b">
        <v>1</v>
      </c>
    </row>
    <row r="2035" spans="1:18" x14ac:dyDescent="0.3">
      <c r="A2035" t="s">
        <v>5553</v>
      </c>
      <c r="B2035">
        <f>MID(dane3[[#This Row],[PassengerId]],1,4)+0</f>
        <v>2173</v>
      </c>
      <c r="C2035" t="s">
        <v>19</v>
      </c>
      <c r="D2035" t="b">
        <v>1</v>
      </c>
      <c r="E2035" t="s">
        <v>5554</v>
      </c>
      <c r="F2035" t="str">
        <f>MID($E2035,1,1)</f>
        <v>G</v>
      </c>
      <c r="G2035" t="str">
        <f>IFERROR(MID($E2035,SEARCH("/",$E2035,SEARCH("/",$E2035)+1)+1,1),"")</f>
        <v>P</v>
      </c>
      <c r="H2035" t="s">
        <v>32</v>
      </c>
      <c r="I2035">
        <v>27</v>
      </c>
      <c r="J2035" t="b">
        <v>0</v>
      </c>
      <c r="K2035" s="7">
        <v>0</v>
      </c>
      <c r="L2035" s="7">
        <v>0</v>
      </c>
      <c r="M2035" s="7">
        <v>0</v>
      </c>
      <c r="N2035" s="7">
        <v>0</v>
      </c>
      <c r="O2035" s="7">
        <v>0</v>
      </c>
      <c r="P2035" s="7">
        <f>SUM(dane3[[#This Row],[RoomService]:[VRDeck]])</f>
        <v>0</v>
      </c>
      <c r="Q2035" t="s">
        <v>5555</v>
      </c>
      <c r="R2035" t="b">
        <v>1</v>
      </c>
    </row>
    <row r="2036" spans="1:18" x14ac:dyDescent="0.3">
      <c r="A2036" t="s">
        <v>5556</v>
      </c>
      <c r="B2036">
        <f>MID(dane3[[#This Row],[PassengerId]],1,4)+0</f>
        <v>2175</v>
      </c>
      <c r="C2036" t="s">
        <v>19</v>
      </c>
      <c r="D2036" t="b">
        <v>1</v>
      </c>
      <c r="E2036" t="s">
        <v>5557</v>
      </c>
      <c r="F2036" t="str">
        <f>MID($E2036,1,1)</f>
        <v>G</v>
      </c>
      <c r="G2036" t="str">
        <f>IFERROR(MID($E2036,SEARCH("/",$E2036,SEARCH("/",$E2036)+1)+1,1),"")</f>
        <v>S</v>
      </c>
      <c r="H2036" t="s">
        <v>46</v>
      </c>
      <c r="I2036">
        <v>58</v>
      </c>
      <c r="J2036" t="b">
        <v>0</v>
      </c>
      <c r="K2036" s="7">
        <v>0</v>
      </c>
      <c r="L2036" s="7">
        <v>0</v>
      </c>
      <c r="M2036" s="7">
        <v>0</v>
      </c>
      <c r="N2036" s="7">
        <v>0</v>
      </c>
      <c r="O2036" s="7">
        <v>0</v>
      </c>
      <c r="P2036" s="7">
        <f>SUM(dane3[[#This Row],[RoomService]:[VRDeck]])</f>
        <v>0</v>
      </c>
      <c r="Q2036" t="s">
        <v>5558</v>
      </c>
      <c r="R2036" t="b">
        <v>1</v>
      </c>
    </row>
    <row r="2037" spans="1:18" x14ac:dyDescent="0.3">
      <c r="A2037" t="s">
        <v>1760</v>
      </c>
      <c r="B2037">
        <f>MID(dane3[[#This Row],[PassengerId]],1,4)+0</f>
        <v>665</v>
      </c>
      <c r="C2037" t="s">
        <v>53</v>
      </c>
      <c r="D2037" t="b">
        <v>0</v>
      </c>
      <c r="E2037" t="s">
        <v>1758</v>
      </c>
      <c r="F2037" t="str">
        <f>MID($E2037,1,1)</f>
        <v>F</v>
      </c>
      <c r="G2037" t="str">
        <f>IFERROR(MID($E2037,SEARCH("/",$E2037,SEARCH("/",$E2037)+1)+1,1),"")</f>
        <v>P</v>
      </c>
      <c r="H2037" t="s">
        <v>16</v>
      </c>
      <c r="I2037">
        <v>15</v>
      </c>
      <c r="J2037" t="b">
        <v>0</v>
      </c>
      <c r="K2037" s="7">
        <v>1264</v>
      </c>
      <c r="L2037" s="7">
        <v>0</v>
      </c>
      <c r="M2037" s="7">
        <v>2</v>
      </c>
      <c r="N2037" s="7">
        <v>23</v>
      </c>
      <c r="O2037" s="7">
        <v>0</v>
      </c>
      <c r="P2037" s="7">
        <f>SUM(dane3[[#This Row],[RoomService]:[VRDeck]])</f>
        <v>1289</v>
      </c>
      <c r="Q2037" t="s">
        <v>1761</v>
      </c>
      <c r="R2037" t="b">
        <v>0</v>
      </c>
    </row>
    <row r="2038" spans="1:18" x14ac:dyDescent="0.3">
      <c r="A2038" t="s">
        <v>5562</v>
      </c>
      <c r="B2038">
        <f>MID(dane3[[#This Row],[PassengerId]],1,4)+0</f>
        <v>2179</v>
      </c>
      <c r="C2038" t="s">
        <v>14</v>
      </c>
      <c r="D2038" t="b">
        <v>0</v>
      </c>
      <c r="E2038" t="s">
        <v>5563</v>
      </c>
      <c r="F2038" t="str">
        <f>MID($E2038,1,1)</f>
        <v>C</v>
      </c>
      <c r="G2038" t="str">
        <f>IFERROR(MID($E2038,SEARCH("/",$E2038,SEARCH("/",$E2038)+1)+1,1),"")</f>
        <v>S</v>
      </c>
      <c r="H2038" t="s">
        <v>16</v>
      </c>
      <c r="I2038">
        <v>30</v>
      </c>
      <c r="J2038" t="b">
        <v>0</v>
      </c>
      <c r="K2038" s="7">
        <v>437</v>
      </c>
      <c r="L2038" s="7">
        <v>3585</v>
      </c>
      <c r="M2038" s="7">
        <v>0</v>
      </c>
      <c r="N2038" s="7">
        <v>4488</v>
      </c>
      <c r="O2038" s="7">
        <v>281</v>
      </c>
      <c r="P2038" s="7">
        <f>SUM(dane3[[#This Row],[RoomService]:[VRDeck]])</f>
        <v>8791</v>
      </c>
      <c r="Q2038" t="s">
        <v>5564</v>
      </c>
      <c r="R2038" t="b">
        <v>0</v>
      </c>
    </row>
    <row r="2039" spans="1:18" x14ac:dyDescent="0.3">
      <c r="A2039" t="s">
        <v>5565</v>
      </c>
      <c r="B2039">
        <f>MID(dane3[[#This Row],[PassengerId]],1,4)+0</f>
        <v>2180</v>
      </c>
      <c r="C2039" t="s">
        <v>19</v>
      </c>
      <c r="D2039" t="b">
        <v>0</v>
      </c>
      <c r="E2039" t="s">
        <v>5566</v>
      </c>
      <c r="F2039" t="str">
        <f>MID($E2039,1,1)</f>
        <v>F</v>
      </c>
      <c r="G2039" t="str">
        <f>IFERROR(MID($E2039,SEARCH("/",$E2039,SEARCH("/",$E2039)+1)+1,1),"")</f>
        <v>S</v>
      </c>
      <c r="H2039" t="s">
        <v>46</v>
      </c>
      <c r="I2039">
        <v>24</v>
      </c>
      <c r="J2039" t="b">
        <v>0</v>
      </c>
      <c r="K2039" s="7">
        <v>1</v>
      </c>
      <c r="L2039" s="7">
        <v>0</v>
      </c>
      <c r="M2039" s="7">
        <v>0</v>
      </c>
      <c r="N2039" s="7">
        <v>318</v>
      </c>
      <c r="O2039" s="7">
        <v>247</v>
      </c>
      <c r="P2039" s="7">
        <f>SUM(dane3[[#This Row],[RoomService]:[VRDeck]])</f>
        <v>566</v>
      </c>
      <c r="Q2039" t="s">
        <v>5567</v>
      </c>
      <c r="R2039" t="b">
        <v>0</v>
      </c>
    </row>
    <row r="2040" spans="1:18" x14ac:dyDescent="0.3">
      <c r="A2040" t="s">
        <v>5568</v>
      </c>
      <c r="B2040">
        <f>MID(dane3[[#This Row],[PassengerId]],1,4)+0</f>
        <v>2182</v>
      </c>
      <c r="C2040" t="s">
        <v>14</v>
      </c>
      <c r="D2040" t="b">
        <v>0</v>
      </c>
      <c r="E2040" t="s">
        <v>5569</v>
      </c>
      <c r="F2040" t="str">
        <f>MID($E2040,1,1)</f>
        <v>B</v>
      </c>
      <c r="G2040" t="str">
        <f>IFERROR(MID($E2040,SEARCH("/",$E2040,SEARCH("/",$E2040)+1)+1,1),"")</f>
        <v>P</v>
      </c>
      <c r="H2040" t="s">
        <v>16</v>
      </c>
      <c r="I2040">
        <v>31</v>
      </c>
      <c r="J2040" t="b">
        <v>0</v>
      </c>
      <c r="K2040" s="7">
        <v>46</v>
      </c>
      <c r="L2040" s="7">
        <v>1935</v>
      </c>
      <c r="M2040" s="7">
        <v>0</v>
      </c>
      <c r="N2040" s="7">
        <v>995</v>
      </c>
      <c r="O2040" s="7">
        <v>1254</v>
      </c>
      <c r="P2040" s="7">
        <f>SUM(dane3[[#This Row],[RoomService]:[VRDeck]])</f>
        <v>4230</v>
      </c>
      <c r="Q2040" t="s">
        <v>5570</v>
      </c>
      <c r="R2040" t="b">
        <v>0</v>
      </c>
    </row>
    <row r="2041" spans="1:18" x14ac:dyDescent="0.3">
      <c r="A2041" t="s">
        <v>1793</v>
      </c>
      <c r="B2041">
        <f>MID(dane3[[#This Row],[PassengerId]],1,4)+0</f>
        <v>682</v>
      </c>
      <c r="C2041" t="s">
        <v>53</v>
      </c>
      <c r="D2041" t="b">
        <v>1</v>
      </c>
      <c r="E2041" t="s">
        <v>1794</v>
      </c>
      <c r="F2041" t="str">
        <f>MID($E2041,1,1)</f>
        <v>F</v>
      </c>
      <c r="G2041" t="str">
        <f>IFERROR(MID($E2041,SEARCH("/",$E2041,SEARCH("/",$E2041)+1)+1,1),"")</f>
        <v>S</v>
      </c>
      <c r="H2041" t="s">
        <v>16</v>
      </c>
      <c r="I2041">
        <v>38</v>
      </c>
      <c r="J2041" t="b">
        <v>0</v>
      </c>
      <c r="K2041" s="7">
        <v>0</v>
      </c>
      <c r="L2041" s="7">
        <v>0</v>
      </c>
      <c r="M2041" s="7">
        <v>0</v>
      </c>
      <c r="N2041" s="7">
        <v>0</v>
      </c>
      <c r="O2041" s="7">
        <v>0</v>
      </c>
      <c r="P2041" s="7">
        <f>SUM(dane3[[#This Row],[RoomService]:[VRDeck]])</f>
        <v>0</v>
      </c>
      <c r="Q2041" t="s">
        <v>1795</v>
      </c>
      <c r="R2041" t="b">
        <v>1</v>
      </c>
    </row>
    <row r="2042" spans="1:18" x14ac:dyDescent="0.3">
      <c r="A2042" t="s">
        <v>1799</v>
      </c>
      <c r="B2042">
        <f>MID(dane3[[#This Row],[PassengerId]],1,4)+0</f>
        <v>684</v>
      </c>
      <c r="C2042" t="s">
        <v>53</v>
      </c>
      <c r="D2042" t="b">
        <v>0</v>
      </c>
      <c r="E2042" t="s">
        <v>1800</v>
      </c>
      <c r="F2042" t="str">
        <f>MID($E2042,1,1)</f>
        <v>F</v>
      </c>
      <c r="G2042" t="str">
        <f>IFERROR(MID($E2042,SEARCH("/",$E2042,SEARCH("/",$E2042)+1)+1,1),"")</f>
        <v>P</v>
      </c>
      <c r="H2042" t="s">
        <v>16</v>
      </c>
      <c r="I2042">
        <v>28</v>
      </c>
      <c r="J2042" t="b">
        <v>0</v>
      </c>
      <c r="K2042" s="7">
        <v>0</v>
      </c>
      <c r="L2042" s="7">
        <v>0</v>
      </c>
      <c r="M2042" s="7">
        <v>0</v>
      </c>
      <c r="N2042" s="7">
        <v>0</v>
      </c>
      <c r="O2042" s="7">
        <v>0</v>
      </c>
      <c r="P2042" s="7">
        <f>SUM(dane3[[#This Row],[RoomService]:[VRDeck]])</f>
        <v>0</v>
      </c>
      <c r="Q2042" t="s">
        <v>1801</v>
      </c>
      <c r="R2042" t="b">
        <v>1</v>
      </c>
    </row>
    <row r="2043" spans="1:18" x14ac:dyDescent="0.3">
      <c r="A2043" t="s">
        <v>5576</v>
      </c>
      <c r="B2043">
        <f>MID(dane3[[#This Row],[PassengerId]],1,4)+0</f>
        <v>2186</v>
      </c>
      <c r="C2043" t="s">
        <v>19</v>
      </c>
      <c r="D2043" t="b">
        <v>1</v>
      </c>
      <c r="E2043" t="s">
        <v>5577</v>
      </c>
      <c r="F2043" t="str">
        <f>MID($E2043,1,1)</f>
        <v>G</v>
      </c>
      <c r="G2043" t="str">
        <f>IFERROR(MID($E2043,SEARCH("/",$E2043,SEARCH("/",$E2043)+1)+1,1),"")</f>
        <v>S</v>
      </c>
      <c r="H2043" t="s">
        <v>16</v>
      </c>
      <c r="I2043">
        <v>20</v>
      </c>
      <c r="J2043" t="b">
        <v>0</v>
      </c>
      <c r="K2043" s="7">
        <v>0</v>
      </c>
      <c r="L2043" s="7">
        <v>0</v>
      </c>
      <c r="M2043" s="7">
        <v>0</v>
      </c>
      <c r="N2043" s="7">
        <v>0</v>
      </c>
      <c r="O2043" s="7">
        <v>0</v>
      </c>
      <c r="P2043" s="7">
        <f>SUM(dane3[[#This Row],[RoomService]:[VRDeck]])</f>
        <v>0</v>
      </c>
      <c r="Q2043" t="s">
        <v>5578</v>
      </c>
      <c r="R2043" t="b">
        <v>0</v>
      </c>
    </row>
    <row r="2044" spans="1:18" x14ac:dyDescent="0.3">
      <c r="A2044" t="s">
        <v>5579</v>
      </c>
      <c r="B2044">
        <f>MID(dane3[[#This Row],[PassengerId]],1,4)+0</f>
        <v>2187</v>
      </c>
      <c r="C2044" t="s">
        <v>19</v>
      </c>
      <c r="D2044" t="b">
        <v>0</v>
      </c>
      <c r="E2044" t="s">
        <v>5580</v>
      </c>
      <c r="F2044" t="str">
        <f>MID($E2044,1,1)</f>
        <v>F</v>
      </c>
      <c r="G2044" t="str">
        <f>IFERROR(MID($E2044,SEARCH("/",$E2044,SEARCH("/",$E2044)+1)+1,1),"")</f>
        <v>P</v>
      </c>
      <c r="H2044" t="s">
        <v>16</v>
      </c>
      <c r="I2044">
        <v>30</v>
      </c>
      <c r="J2044" t="b">
        <v>0</v>
      </c>
      <c r="K2044" s="7">
        <v>0</v>
      </c>
      <c r="L2044" s="7">
        <v>236</v>
      </c>
      <c r="M2044" s="7">
        <v>0</v>
      </c>
      <c r="N2044" s="7">
        <v>1149</v>
      </c>
      <c r="O2044" s="7">
        <v>0</v>
      </c>
      <c r="P2044" s="7">
        <f>SUM(dane3[[#This Row],[RoomService]:[VRDeck]])</f>
        <v>1385</v>
      </c>
      <c r="Q2044" t="s">
        <v>5581</v>
      </c>
      <c r="R2044" t="b">
        <v>0</v>
      </c>
    </row>
    <row r="2045" spans="1:18" x14ac:dyDescent="0.3">
      <c r="A2045" t="s">
        <v>5582</v>
      </c>
      <c r="B2045">
        <f>MID(dane3[[#This Row],[PassengerId]],1,4)+0</f>
        <v>2188</v>
      </c>
      <c r="C2045" t="s">
        <v>19</v>
      </c>
      <c r="D2045" t="b">
        <v>0</v>
      </c>
      <c r="E2045" t="s">
        <v>5583</v>
      </c>
      <c r="F2045" t="str">
        <f>MID($E2045,1,1)</f>
        <v>F</v>
      </c>
      <c r="G2045" t="str">
        <f>IFERROR(MID($E2045,SEARCH("/",$E2045,SEARCH("/",$E2045)+1)+1,1),"")</f>
        <v>P</v>
      </c>
      <c r="H2045" t="s">
        <v>46</v>
      </c>
      <c r="I2045">
        <v>24</v>
      </c>
      <c r="J2045" t="b">
        <v>0</v>
      </c>
      <c r="K2045" s="7">
        <v>0</v>
      </c>
      <c r="L2045" s="7">
        <v>421</v>
      </c>
      <c r="M2045" s="7">
        <v>0</v>
      </c>
      <c r="N2045" s="7">
        <v>207</v>
      </c>
      <c r="O2045" s="7">
        <v>63</v>
      </c>
      <c r="P2045" s="7">
        <f>SUM(dane3[[#This Row],[RoomService]:[VRDeck]])</f>
        <v>691</v>
      </c>
      <c r="Q2045" t="s">
        <v>5584</v>
      </c>
      <c r="R2045" t="b">
        <v>0</v>
      </c>
    </row>
    <row r="2046" spans="1:18" x14ac:dyDescent="0.3">
      <c r="A2046" t="s">
        <v>5585</v>
      </c>
      <c r="B2046">
        <f>MID(dane3[[#This Row],[PassengerId]],1,4)+0</f>
        <v>2189</v>
      </c>
      <c r="C2046" t="s">
        <v>19</v>
      </c>
      <c r="D2046" t="b">
        <v>0</v>
      </c>
      <c r="E2046" t="s">
        <v>5586</v>
      </c>
      <c r="F2046" t="str">
        <f>MID($E2046,1,1)</f>
        <v>G</v>
      </c>
      <c r="G2046" t="str">
        <f>IFERROR(MID($E2046,SEARCH("/",$E2046,SEARCH("/",$E2046)+1)+1,1),"")</f>
        <v>P</v>
      </c>
      <c r="H2046" t="s">
        <v>16</v>
      </c>
      <c r="I2046">
        <v>34</v>
      </c>
      <c r="J2046" t="b">
        <v>0</v>
      </c>
      <c r="K2046" s="7">
        <v>0</v>
      </c>
      <c r="L2046" s="7">
        <v>0</v>
      </c>
      <c r="M2046" s="7">
        <v>0</v>
      </c>
      <c r="N2046" s="7">
        <v>628</v>
      </c>
      <c r="O2046" s="7">
        <v>0</v>
      </c>
      <c r="P2046" s="7">
        <f>SUM(dane3[[#This Row],[RoomService]:[VRDeck]])</f>
        <v>628</v>
      </c>
      <c r="Q2046" t="s">
        <v>5587</v>
      </c>
      <c r="R2046" t="b">
        <v>0</v>
      </c>
    </row>
    <row r="2047" spans="1:18" x14ac:dyDescent="0.3">
      <c r="A2047" t="s">
        <v>13045</v>
      </c>
      <c r="B2047">
        <f>MID(dane3[[#This Row],[PassengerId]],1,4)+0</f>
        <v>5104</v>
      </c>
      <c r="C2047" t="s">
        <v>19</v>
      </c>
      <c r="D2047" t="b">
        <v>0</v>
      </c>
      <c r="E2047" t="s">
        <v>13046</v>
      </c>
      <c r="F2047" t="str">
        <f>MID($E2047,1,1)</f>
        <v>G</v>
      </c>
      <c r="G2047" t="str">
        <f>IFERROR(MID($E2047,SEARCH("/",$E2047,SEARCH("/",$E2047)+1)+1,1),"")</f>
        <v>S</v>
      </c>
      <c r="H2047" t="s">
        <v>32</v>
      </c>
      <c r="I2047">
        <v>31</v>
      </c>
      <c r="J2047" t="b">
        <v>0</v>
      </c>
      <c r="K2047" s="7">
        <v>25</v>
      </c>
      <c r="L2047" s="7">
        <v>712</v>
      </c>
      <c r="M2047" s="7">
        <v>0</v>
      </c>
      <c r="N2047" s="7">
        <v>16</v>
      </c>
      <c r="O2047" s="7">
        <v>0</v>
      </c>
      <c r="P2047" s="7">
        <f>SUM(dane3[[#This Row],[RoomService]:[VRDeck]])</f>
        <v>753</v>
      </c>
      <c r="Q2047" t="s">
        <v>13047</v>
      </c>
      <c r="R2047" t="b">
        <v>1</v>
      </c>
    </row>
    <row r="2048" spans="1:18" x14ac:dyDescent="0.3">
      <c r="A2048" t="s">
        <v>1802</v>
      </c>
      <c r="B2048">
        <f>MID(dane3[[#This Row],[PassengerId]],1,4)+0</f>
        <v>684</v>
      </c>
      <c r="C2048" t="s">
        <v>53</v>
      </c>
      <c r="D2048" t="b">
        <v>0</v>
      </c>
      <c r="E2048" t="s">
        <v>1800</v>
      </c>
      <c r="F2048" t="str">
        <f>MID($E2048,1,1)</f>
        <v>F</v>
      </c>
      <c r="G2048" t="str">
        <f>IFERROR(MID($E2048,SEARCH("/",$E2048,SEARCH("/",$E2048)+1)+1,1),"")</f>
        <v>P</v>
      </c>
      <c r="H2048" t="s">
        <v>16</v>
      </c>
      <c r="I2048">
        <v>0</v>
      </c>
      <c r="J2048" t="b">
        <v>0</v>
      </c>
      <c r="K2048" s="7">
        <v>0</v>
      </c>
      <c r="L2048" s="7">
        <v>0</v>
      </c>
      <c r="M2048" s="7">
        <v>0</v>
      </c>
      <c r="N2048" s="7">
        <v>0</v>
      </c>
      <c r="O2048" s="7">
        <v>0</v>
      </c>
      <c r="P2048" s="7">
        <f>SUM(dane3[[#This Row],[RoomService]:[VRDeck]])</f>
        <v>0</v>
      </c>
      <c r="Q2048" t="s">
        <v>1803</v>
      </c>
      <c r="R2048" t="b">
        <v>1</v>
      </c>
    </row>
    <row r="2049" spans="1:18" x14ac:dyDescent="0.3">
      <c r="A2049" t="s">
        <v>5594</v>
      </c>
      <c r="B2049">
        <f>MID(dane3[[#This Row],[PassengerId]],1,4)+0</f>
        <v>2193</v>
      </c>
      <c r="C2049" t="s">
        <v>19</v>
      </c>
      <c r="D2049" t="b">
        <v>0</v>
      </c>
      <c r="E2049" t="s">
        <v>5595</v>
      </c>
      <c r="F2049" t="str">
        <f>MID($E2049,1,1)</f>
        <v>F</v>
      </c>
      <c r="G2049" t="str">
        <f>IFERROR(MID($E2049,SEARCH("/",$E2049,SEARCH("/",$E2049)+1)+1,1),"")</f>
        <v>P</v>
      </c>
      <c r="H2049" t="s">
        <v>32</v>
      </c>
      <c r="I2049">
        <v>25</v>
      </c>
      <c r="J2049" t="b">
        <v>0</v>
      </c>
      <c r="K2049" s="7">
        <v>0</v>
      </c>
      <c r="L2049" s="7">
        <v>0</v>
      </c>
      <c r="M2049" s="7">
        <v>619</v>
      </c>
      <c r="N2049" s="7">
        <v>0</v>
      </c>
      <c r="O2049" s="7">
        <v>70</v>
      </c>
      <c r="P2049" s="7">
        <f>SUM(dane3[[#This Row],[RoomService]:[VRDeck]])</f>
        <v>689</v>
      </c>
      <c r="Q2049" t="s">
        <v>5596</v>
      </c>
      <c r="R2049" t="b">
        <v>0</v>
      </c>
    </row>
    <row r="2050" spans="1:18" x14ac:dyDescent="0.3">
      <c r="A2050" t="s">
        <v>5597</v>
      </c>
      <c r="B2050">
        <f>MID(dane3[[#This Row],[PassengerId]],1,4)+0</f>
        <v>2194</v>
      </c>
      <c r="C2050" t="s">
        <v>19</v>
      </c>
      <c r="D2050" t="b">
        <v>1</v>
      </c>
      <c r="E2050" t="s">
        <v>5598</v>
      </c>
      <c r="F2050" t="str">
        <f>MID($E2050,1,1)</f>
        <v>G</v>
      </c>
      <c r="G2050" t="str">
        <f>IFERROR(MID($E2050,SEARCH("/",$E2050,SEARCH("/",$E2050)+1)+1,1),"")</f>
        <v>S</v>
      </c>
      <c r="H2050" t="s">
        <v>16</v>
      </c>
      <c r="I2050">
        <v>43</v>
      </c>
      <c r="J2050" t="b">
        <v>0</v>
      </c>
      <c r="K2050" s="7">
        <v>0</v>
      </c>
      <c r="L2050" s="7">
        <v>0</v>
      </c>
      <c r="M2050" s="7">
        <v>0</v>
      </c>
      <c r="N2050" s="7">
        <v>0</v>
      </c>
      <c r="O2050" s="7">
        <v>0</v>
      </c>
      <c r="P2050" s="7">
        <f>SUM(dane3[[#This Row],[RoomService]:[VRDeck]])</f>
        <v>0</v>
      </c>
      <c r="Q2050" t="s">
        <v>5599</v>
      </c>
      <c r="R2050" t="b">
        <v>0</v>
      </c>
    </row>
    <row r="2051" spans="1:18" x14ac:dyDescent="0.3">
      <c r="A2051" t="s">
        <v>5600</v>
      </c>
      <c r="B2051">
        <f>MID(dane3[[#This Row],[PassengerId]],1,4)+0</f>
        <v>2195</v>
      </c>
      <c r="C2051" t="s">
        <v>19</v>
      </c>
      <c r="D2051" t="b">
        <v>0</v>
      </c>
      <c r="E2051" t="s">
        <v>5601</v>
      </c>
      <c r="F2051" t="str">
        <f>MID($E2051,1,1)</f>
        <v>F</v>
      </c>
      <c r="G2051" t="str">
        <f>IFERROR(MID($E2051,SEARCH("/",$E2051,SEARCH("/",$E2051)+1)+1,1),"")</f>
        <v>P</v>
      </c>
      <c r="H2051" t="s">
        <v>16</v>
      </c>
      <c r="I2051">
        <v>27</v>
      </c>
      <c r="J2051" t="b">
        <v>0</v>
      </c>
      <c r="K2051" s="7">
        <v>0</v>
      </c>
      <c r="L2051" s="7">
        <v>280</v>
      </c>
      <c r="M2051" s="7">
        <v>119</v>
      </c>
      <c r="N2051" s="7">
        <v>646</v>
      </c>
      <c r="O2051" s="7">
        <v>5</v>
      </c>
      <c r="P2051" s="7">
        <f>SUM(dane3[[#This Row],[RoomService]:[VRDeck]])</f>
        <v>1050</v>
      </c>
      <c r="Q2051" t="s">
        <v>5602</v>
      </c>
      <c r="R2051" t="b">
        <v>1</v>
      </c>
    </row>
    <row r="2052" spans="1:18" x14ac:dyDescent="0.3">
      <c r="A2052" t="s">
        <v>5603</v>
      </c>
      <c r="B2052">
        <f>MID(dane3[[#This Row],[PassengerId]],1,4)+0</f>
        <v>2196</v>
      </c>
      <c r="C2052" t="s">
        <v>14</v>
      </c>
      <c r="D2052" t="b">
        <v>0</v>
      </c>
      <c r="E2052" t="s">
        <v>5604</v>
      </c>
      <c r="F2052" t="str">
        <f>MID($E2052,1,1)</f>
        <v>B</v>
      </c>
      <c r="G2052" t="str">
        <f>IFERROR(MID($E2052,SEARCH("/",$E2052,SEARCH("/",$E2052)+1)+1,1),"")</f>
        <v>P</v>
      </c>
      <c r="H2052" t="s">
        <v>16</v>
      </c>
      <c r="I2052">
        <v>47</v>
      </c>
      <c r="J2052" t="b">
        <v>0</v>
      </c>
      <c r="K2052" s="7">
        <v>0</v>
      </c>
      <c r="L2052" s="7">
        <v>32</v>
      </c>
      <c r="M2052" s="7">
        <v>0</v>
      </c>
      <c r="N2052" s="7">
        <v>4027</v>
      </c>
      <c r="O2052" s="7">
        <v>1440</v>
      </c>
      <c r="P2052" s="7">
        <f>SUM(dane3[[#This Row],[RoomService]:[VRDeck]])</f>
        <v>5499</v>
      </c>
      <c r="Q2052" t="s">
        <v>5605</v>
      </c>
      <c r="R2052" t="b">
        <v>0</v>
      </c>
    </row>
    <row r="2053" spans="1:18" x14ac:dyDescent="0.3">
      <c r="A2053" t="s">
        <v>5606</v>
      </c>
      <c r="B2053">
        <f>MID(dane3[[#This Row],[PassengerId]],1,4)+0</f>
        <v>2196</v>
      </c>
      <c r="C2053" t="s">
        <v>14</v>
      </c>
      <c r="D2053" t="b">
        <v>0</v>
      </c>
      <c r="E2053" t="s">
        <v>5604</v>
      </c>
      <c r="F2053" t="str">
        <f>MID($E2053,1,1)</f>
        <v>B</v>
      </c>
      <c r="G2053" t="str">
        <f>IFERROR(MID($E2053,SEARCH("/",$E2053,SEARCH("/",$E2053)+1)+1,1),"")</f>
        <v>P</v>
      </c>
      <c r="H2053" t="s">
        <v>46</v>
      </c>
      <c r="I2053">
        <v>26</v>
      </c>
      <c r="J2053" t="b">
        <v>0</v>
      </c>
      <c r="K2053" s="7">
        <v>26</v>
      </c>
      <c r="L2053" s="7">
        <v>4587</v>
      </c>
      <c r="M2053" s="7">
        <v>0</v>
      </c>
      <c r="N2053" s="7">
        <v>102</v>
      </c>
      <c r="O2053" s="7">
        <v>0</v>
      </c>
      <c r="P2053" s="7">
        <f>SUM(dane3[[#This Row],[RoomService]:[VRDeck]])</f>
        <v>4715</v>
      </c>
      <c r="Q2053" t="s">
        <v>5607</v>
      </c>
      <c r="R2053" t="b">
        <v>1</v>
      </c>
    </row>
    <row r="2054" spans="1:18" x14ac:dyDescent="0.3">
      <c r="A2054" t="s">
        <v>5608</v>
      </c>
      <c r="B2054">
        <f>MID(dane3[[#This Row],[PassengerId]],1,4)+0</f>
        <v>2196</v>
      </c>
      <c r="C2054" t="s">
        <v>14</v>
      </c>
      <c r="D2054" t="b">
        <v>1</v>
      </c>
      <c r="E2054" t="s">
        <v>5604</v>
      </c>
      <c r="F2054" t="str">
        <f>MID($E2054,1,1)</f>
        <v>B</v>
      </c>
      <c r="G2054" t="str">
        <f>IFERROR(MID($E2054,SEARCH("/",$E2054,SEARCH("/",$E2054)+1)+1,1),"")</f>
        <v>P</v>
      </c>
      <c r="H2054" t="s">
        <v>16</v>
      </c>
      <c r="I2054">
        <v>37</v>
      </c>
      <c r="J2054" t="b">
        <v>0</v>
      </c>
      <c r="K2054" s="7">
        <v>0</v>
      </c>
      <c r="L2054" s="7">
        <v>0</v>
      </c>
      <c r="M2054" s="7">
        <v>0</v>
      </c>
      <c r="N2054" s="7">
        <v>0</v>
      </c>
      <c r="O2054" s="7">
        <v>0</v>
      </c>
      <c r="P2054" s="7">
        <f>SUM(dane3[[#This Row],[RoomService]:[VRDeck]])</f>
        <v>0</v>
      </c>
      <c r="Q2054" t="s">
        <v>5609</v>
      </c>
      <c r="R2054" t="b">
        <v>1</v>
      </c>
    </row>
    <row r="2055" spans="1:18" x14ac:dyDescent="0.3">
      <c r="A2055" t="s">
        <v>5610</v>
      </c>
      <c r="B2055">
        <f>MID(dane3[[#This Row],[PassengerId]],1,4)+0</f>
        <v>2196</v>
      </c>
      <c r="C2055" t="s">
        <v>14</v>
      </c>
      <c r="D2055" t="b">
        <v>0</v>
      </c>
      <c r="E2055" t="s">
        <v>5604</v>
      </c>
      <c r="F2055" t="str">
        <f>MID($E2055,1,1)</f>
        <v>B</v>
      </c>
      <c r="G2055" t="str">
        <f>IFERROR(MID($E2055,SEARCH("/",$E2055,SEARCH("/",$E2055)+1)+1,1),"")</f>
        <v>P</v>
      </c>
      <c r="H2055" t="s">
        <v>46</v>
      </c>
      <c r="I2055">
        <v>42</v>
      </c>
      <c r="J2055" t="b">
        <v>0</v>
      </c>
      <c r="K2055" s="7">
        <v>0</v>
      </c>
      <c r="L2055" s="7">
        <v>1180</v>
      </c>
      <c r="M2055" s="7">
        <v>0</v>
      </c>
      <c r="N2055" s="7">
        <v>2677</v>
      </c>
      <c r="O2055" s="7">
        <v>283</v>
      </c>
      <c r="P2055" s="7">
        <f>SUM(dane3[[#This Row],[RoomService]:[VRDeck]])</f>
        <v>4140</v>
      </c>
      <c r="Q2055" t="s">
        <v>5611</v>
      </c>
      <c r="R2055" t="b">
        <v>0</v>
      </c>
    </row>
    <row r="2056" spans="1:18" x14ac:dyDescent="0.3">
      <c r="A2056" t="s">
        <v>5612</v>
      </c>
      <c r="B2056">
        <f>MID(dane3[[#This Row],[PassengerId]],1,4)+0</f>
        <v>2198</v>
      </c>
      <c r="C2056" t="s">
        <v>19</v>
      </c>
      <c r="D2056" t="b">
        <v>0</v>
      </c>
      <c r="E2056" t="s">
        <v>5613</v>
      </c>
      <c r="F2056" t="str">
        <f>MID($E2056,1,1)</f>
        <v>E</v>
      </c>
      <c r="G2056" t="str">
        <f>IFERROR(MID($E2056,SEARCH("/",$E2056,SEARCH("/",$E2056)+1)+1,1),"")</f>
        <v>S</v>
      </c>
      <c r="H2056" t="s">
        <v>46</v>
      </c>
      <c r="I2056">
        <v>61</v>
      </c>
      <c r="J2056" t="b">
        <v>0</v>
      </c>
      <c r="K2056" s="7">
        <v>0</v>
      </c>
      <c r="L2056" s="7">
        <v>654</v>
      </c>
      <c r="M2056" s="7">
        <v>902</v>
      </c>
      <c r="N2056" s="7">
        <v>0</v>
      </c>
      <c r="O2056" s="7">
        <v>68</v>
      </c>
      <c r="P2056" s="7">
        <f>SUM(dane3[[#This Row],[RoomService]:[VRDeck]])</f>
        <v>1624</v>
      </c>
      <c r="Q2056" t="s">
        <v>5614</v>
      </c>
      <c r="R2056" t="b">
        <v>1</v>
      </c>
    </row>
    <row r="2057" spans="1:18" x14ac:dyDescent="0.3">
      <c r="A2057" t="s">
        <v>1804</v>
      </c>
      <c r="B2057">
        <f>MID(dane3[[#This Row],[PassengerId]],1,4)+0</f>
        <v>684</v>
      </c>
      <c r="C2057" t="s">
        <v>53</v>
      </c>
      <c r="D2057" t="b">
        <v>1</v>
      </c>
      <c r="E2057" t="s">
        <v>1800</v>
      </c>
      <c r="F2057" t="str">
        <f>MID($E2057,1,1)</f>
        <v>F</v>
      </c>
      <c r="G2057" t="str">
        <f>IFERROR(MID($E2057,SEARCH("/",$E2057,SEARCH("/",$E2057)+1)+1,1),"")</f>
        <v>P</v>
      </c>
      <c r="H2057" t="s">
        <v>16</v>
      </c>
      <c r="I2057">
        <v>20</v>
      </c>
      <c r="J2057" t="b">
        <v>0</v>
      </c>
      <c r="K2057" s="7">
        <v>0</v>
      </c>
      <c r="L2057" s="7">
        <v>0</v>
      </c>
      <c r="M2057" s="7">
        <v>0</v>
      </c>
      <c r="N2057" s="7">
        <v>0</v>
      </c>
      <c r="O2057" s="7">
        <v>0</v>
      </c>
      <c r="P2057" s="7">
        <f>SUM(dane3[[#This Row],[RoomService]:[VRDeck]])</f>
        <v>0</v>
      </c>
      <c r="Q2057" t="s">
        <v>1805</v>
      </c>
      <c r="R2057" t="b">
        <v>1</v>
      </c>
    </row>
    <row r="2058" spans="1:18" x14ac:dyDescent="0.3">
      <c r="A2058" t="s">
        <v>5618</v>
      </c>
      <c r="B2058">
        <f>MID(dane3[[#This Row],[PassengerId]],1,4)+0</f>
        <v>2201</v>
      </c>
      <c r="C2058" t="s">
        <v>14</v>
      </c>
      <c r="D2058" t="b">
        <v>0</v>
      </c>
      <c r="E2058" t="s">
        <v>5619</v>
      </c>
      <c r="F2058" t="str">
        <f>MID($E2058,1,1)</f>
        <v>D</v>
      </c>
      <c r="G2058" t="str">
        <f>IFERROR(MID($E2058,SEARCH("/",$E2058,SEARCH("/",$E2058)+1)+1,1),"")</f>
        <v>S</v>
      </c>
      <c r="H2058" t="s">
        <v>46</v>
      </c>
      <c r="I2058">
        <v>32</v>
      </c>
      <c r="J2058" t="b">
        <v>0</v>
      </c>
      <c r="K2058" s="7">
        <v>0</v>
      </c>
      <c r="L2058" s="7">
        <v>1968</v>
      </c>
      <c r="M2058" s="7">
        <v>13</v>
      </c>
      <c r="N2058" s="7">
        <v>1051</v>
      </c>
      <c r="O2058" s="7">
        <v>0</v>
      </c>
      <c r="P2058" s="7">
        <f>SUM(dane3[[#This Row],[RoomService]:[VRDeck]])</f>
        <v>3032</v>
      </c>
      <c r="Q2058" t="s">
        <v>5620</v>
      </c>
      <c r="R2058" t="b">
        <v>1</v>
      </c>
    </row>
    <row r="2059" spans="1:18" x14ac:dyDescent="0.3">
      <c r="A2059" t="s">
        <v>1809</v>
      </c>
      <c r="B2059">
        <f>MID(dane3[[#This Row],[PassengerId]],1,4)+0</f>
        <v>686</v>
      </c>
      <c r="C2059" t="s">
        <v>53</v>
      </c>
      <c r="D2059" t="b">
        <v>1</v>
      </c>
      <c r="E2059" t="s">
        <v>1810</v>
      </c>
      <c r="F2059" t="str">
        <f>MID($E2059,1,1)</f>
        <v>F</v>
      </c>
      <c r="G2059" t="str">
        <f>IFERROR(MID($E2059,SEARCH("/",$E2059,SEARCH("/",$E2059)+1)+1,1),"")</f>
        <v>P</v>
      </c>
      <c r="H2059" t="s">
        <v>16</v>
      </c>
      <c r="I2059">
        <v>18</v>
      </c>
      <c r="J2059" t="b">
        <v>0</v>
      </c>
      <c r="K2059" s="7">
        <v>0</v>
      </c>
      <c r="L2059" s="7">
        <v>0</v>
      </c>
      <c r="M2059" s="7">
        <v>0</v>
      </c>
      <c r="N2059" s="7">
        <v>0</v>
      </c>
      <c r="O2059" s="7">
        <v>0</v>
      </c>
      <c r="P2059" s="7">
        <f>SUM(dane3[[#This Row],[RoomService]:[VRDeck]])</f>
        <v>0</v>
      </c>
      <c r="Q2059" t="s">
        <v>1811</v>
      </c>
      <c r="R2059" t="b">
        <v>1</v>
      </c>
    </row>
    <row r="2060" spans="1:18" x14ac:dyDescent="0.3">
      <c r="A2060" t="s">
        <v>1812</v>
      </c>
      <c r="B2060">
        <f>MID(dane3[[#This Row],[PassengerId]],1,4)+0</f>
        <v>686</v>
      </c>
      <c r="C2060" t="s">
        <v>53</v>
      </c>
      <c r="D2060" t="b">
        <v>0</v>
      </c>
      <c r="E2060" t="s">
        <v>1813</v>
      </c>
      <c r="F2060" t="str">
        <f>MID($E2060,1,1)</f>
        <v>D</v>
      </c>
      <c r="G2060" t="str">
        <f>IFERROR(MID($E2060,SEARCH("/",$E2060,SEARCH("/",$E2060)+1)+1,1),"")</f>
        <v>P</v>
      </c>
      <c r="H2060" t="s">
        <v>16</v>
      </c>
      <c r="I2060">
        <v>29</v>
      </c>
      <c r="J2060" t="b">
        <v>1</v>
      </c>
      <c r="K2060" s="7">
        <v>3887</v>
      </c>
      <c r="L2060" s="7">
        <v>0</v>
      </c>
      <c r="M2060" s="7">
        <v>0</v>
      </c>
      <c r="N2060" s="7">
        <v>12</v>
      </c>
      <c r="O2060" s="7">
        <v>0</v>
      </c>
      <c r="P2060" s="7">
        <f>SUM(dane3[[#This Row],[RoomService]:[VRDeck]])</f>
        <v>3899</v>
      </c>
      <c r="Q2060" t="s">
        <v>1814</v>
      </c>
      <c r="R2060" t="b">
        <v>0</v>
      </c>
    </row>
    <row r="2061" spans="1:18" x14ac:dyDescent="0.3">
      <c r="A2061" t="s">
        <v>5627</v>
      </c>
      <c r="B2061">
        <f>MID(dane3[[#This Row],[PassengerId]],1,4)+0</f>
        <v>2204</v>
      </c>
      <c r="C2061" t="s">
        <v>14</v>
      </c>
      <c r="D2061" t="b">
        <v>1</v>
      </c>
      <c r="E2061" t="s">
        <v>5628</v>
      </c>
      <c r="F2061" t="str">
        <f>MID($E2061,1,1)</f>
        <v>B</v>
      </c>
      <c r="G2061" t="str">
        <f>IFERROR(MID($E2061,SEARCH("/",$E2061,SEARCH("/",$E2061)+1)+1,1),"")</f>
        <v>S</v>
      </c>
      <c r="H2061" t="s">
        <v>46</v>
      </c>
      <c r="I2061">
        <v>25</v>
      </c>
      <c r="J2061" t="b">
        <v>0</v>
      </c>
      <c r="K2061" s="7">
        <v>0</v>
      </c>
      <c r="L2061" s="7">
        <v>0</v>
      </c>
      <c r="M2061" s="7">
        <v>0</v>
      </c>
      <c r="N2061" s="7">
        <v>0</v>
      </c>
      <c r="O2061" s="7">
        <v>0</v>
      </c>
      <c r="P2061" s="7">
        <f>SUM(dane3[[#This Row],[RoomService]:[VRDeck]])</f>
        <v>0</v>
      </c>
      <c r="Q2061" t="s">
        <v>5629</v>
      </c>
      <c r="R2061" t="b">
        <v>1</v>
      </c>
    </row>
    <row r="2062" spans="1:18" x14ac:dyDescent="0.3">
      <c r="A2062" t="s">
        <v>5630</v>
      </c>
      <c r="B2062">
        <f>MID(dane3[[#This Row],[PassengerId]],1,4)+0</f>
        <v>2205</v>
      </c>
      <c r="C2062" t="s">
        <v>19</v>
      </c>
      <c r="D2062" t="b">
        <v>0</v>
      </c>
      <c r="E2062" t="s">
        <v>5631</v>
      </c>
      <c r="F2062" t="str">
        <f>MID($E2062,1,1)</f>
        <v>E</v>
      </c>
      <c r="G2062" t="str">
        <f>IFERROR(MID($E2062,SEARCH("/",$E2062,SEARCH("/",$E2062)+1)+1,1),"")</f>
        <v>S</v>
      </c>
      <c r="H2062" t="s">
        <v>16</v>
      </c>
      <c r="I2062">
        <v>31</v>
      </c>
      <c r="J2062" t="b">
        <v>0</v>
      </c>
      <c r="K2062" s="7">
        <v>0</v>
      </c>
      <c r="L2062" s="7">
        <v>0</v>
      </c>
      <c r="M2062" s="7">
        <v>187</v>
      </c>
      <c r="N2062" s="7">
        <v>602</v>
      </c>
      <c r="O2062" s="7">
        <v>0</v>
      </c>
      <c r="P2062" s="7">
        <f>SUM(dane3[[#This Row],[RoomService]:[VRDeck]])</f>
        <v>789</v>
      </c>
      <c r="Q2062" t="s">
        <v>5632</v>
      </c>
      <c r="R2062" t="b">
        <v>0</v>
      </c>
    </row>
    <row r="2063" spans="1:18" x14ac:dyDescent="0.3">
      <c r="A2063" t="s">
        <v>5633</v>
      </c>
      <c r="B2063">
        <f>MID(dane3[[#This Row],[PassengerId]],1,4)+0</f>
        <v>2206</v>
      </c>
      <c r="C2063" t="s">
        <v>19</v>
      </c>
      <c r="D2063" t="b">
        <v>0</v>
      </c>
      <c r="E2063" t="s">
        <v>5634</v>
      </c>
      <c r="F2063" t="str">
        <f>MID($E2063,1,1)</f>
        <v>F</v>
      </c>
      <c r="G2063" t="str">
        <f>IFERROR(MID($E2063,SEARCH("/",$E2063,SEARCH("/",$E2063)+1)+1,1),"")</f>
        <v>S</v>
      </c>
      <c r="H2063" t="s">
        <v>32</v>
      </c>
      <c r="I2063">
        <v>13</v>
      </c>
      <c r="J2063" t="b">
        <v>0</v>
      </c>
      <c r="K2063" s="7">
        <v>0</v>
      </c>
      <c r="L2063" s="7">
        <v>14</v>
      </c>
      <c r="M2063" s="7">
        <v>857</v>
      </c>
      <c r="N2063" s="7">
        <v>0</v>
      </c>
      <c r="O2063" s="7">
        <v>72</v>
      </c>
      <c r="P2063" s="7">
        <f>SUM(dane3[[#This Row],[RoomService]:[VRDeck]])</f>
        <v>943</v>
      </c>
      <c r="Q2063" t="s">
        <v>5635</v>
      </c>
      <c r="R2063" t="b">
        <v>0</v>
      </c>
    </row>
    <row r="2064" spans="1:18" x14ac:dyDescent="0.3">
      <c r="A2064" t="s">
        <v>5636</v>
      </c>
      <c r="B2064">
        <f>MID(dane3[[#This Row],[PassengerId]],1,4)+0</f>
        <v>2207</v>
      </c>
      <c r="C2064" t="s">
        <v>19</v>
      </c>
      <c r="D2064" t="b">
        <v>0</v>
      </c>
      <c r="E2064" t="s">
        <v>5637</v>
      </c>
      <c r="F2064" t="str">
        <f>MID($E2064,1,1)</f>
        <v>G</v>
      </c>
      <c r="G2064" t="str">
        <f>IFERROR(MID($E2064,SEARCH("/",$E2064,SEARCH("/",$E2064)+1)+1,1),"")</f>
        <v>S</v>
      </c>
      <c r="H2064" t="s">
        <v>16</v>
      </c>
      <c r="I2064">
        <v>20</v>
      </c>
      <c r="J2064" t="b">
        <v>0</v>
      </c>
      <c r="K2064" s="7">
        <v>546</v>
      </c>
      <c r="L2064" s="7">
        <v>0</v>
      </c>
      <c r="M2064" s="7">
        <v>228</v>
      </c>
      <c r="N2064" s="7">
        <v>0</v>
      </c>
      <c r="O2064" s="7">
        <v>0</v>
      </c>
      <c r="P2064" s="7">
        <f>SUM(dane3[[#This Row],[RoomService]:[VRDeck]])</f>
        <v>774</v>
      </c>
      <c r="Q2064" t="s">
        <v>5638</v>
      </c>
      <c r="R2064" t="b">
        <v>0</v>
      </c>
    </row>
    <row r="2065" spans="1:18" x14ac:dyDescent="0.3">
      <c r="A2065" t="s">
        <v>5639</v>
      </c>
      <c r="B2065">
        <f>MID(dane3[[#This Row],[PassengerId]],1,4)+0</f>
        <v>2209</v>
      </c>
      <c r="C2065" t="s">
        <v>19</v>
      </c>
      <c r="D2065" t="b">
        <v>0</v>
      </c>
      <c r="E2065" t="s">
        <v>5640</v>
      </c>
      <c r="F2065" t="str">
        <f>MID($E2065,1,1)</f>
        <v>F</v>
      </c>
      <c r="G2065" t="str">
        <f>IFERROR(MID($E2065,SEARCH("/",$E2065,SEARCH("/",$E2065)+1)+1,1),"")</f>
        <v>S</v>
      </c>
      <c r="H2065" t="s">
        <v>16</v>
      </c>
      <c r="I2065">
        <v>29</v>
      </c>
      <c r="J2065" t="b">
        <v>0</v>
      </c>
      <c r="K2065" s="7">
        <v>1356</v>
      </c>
      <c r="L2065" s="7">
        <v>20</v>
      </c>
      <c r="M2065" s="7">
        <v>0</v>
      </c>
      <c r="N2065" s="7">
        <v>13</v>
      </c>
      <c r="O2065" s="7">
        <v>0</v>
      </c>
      <c r="P2065" s="7">
        <f>SUM(dane3[[#This Row],[RoomService]:[VRDeck]])</f>
        <v>1389</v>
      </c>
      <c r="Q2065" t="s">
        <v>23799</v>
      </c>
      <c r="R2065" t="b">
        <v>0</v>
      </c>
    </row>
    <row r="2066" spans="1:18" x14ac:dyDescent="0.3">
      <c r="A2066" t="s">
        <v>5641</v>
      </c>
      <c r="B2066">
        <f>MID(dane3[[#This Row],[PassengerId]],1,4)+0</f>
        <v>2210</v>
      </c>
      <c r="C2066" t="s">
        <v>19</v>
      </c>
      <c r="D2066" t="b">
        <v>1</v>
      </c>
      <c r="E2066" t="s">
        <v>5642</v>
      </c>
      <c r="F2066" t="str">
        <f>MID($E2066,1,1)</f>
        <v>G</v>
      </c>
      <c r="G2066" t="str">
        <f>IFERROR(MID($E2066,SEARCH("/",$E2066,SEARCH("/",$E2066)+1)+1,1),"")</f>
        <v>S</v>
      </c>
      <c r="H2066" t="s">
        <v>16</v>
      </c>
      <c r="I2066">
        <v>16</v>
      </c>
      <c r="J2066" t="b">
        <v>0</v>
      </c>
      <c r="K2066" s="7">
        <v>0</v>
      </c>
      <c r="L2066" s="7">
        <v>0</v>
      </c>
      <c r="M2066" s="7">
        <v>0</v>
      </c>
      <c r="N2066" s="7">
        <v>0</v>
      </c>
      <c r="O2066" s="7">
        <v>0</v>
      </c>
      <c r="P2066" s="7">
        <f>SUM(dane3[[#This Row],[RoomService]:[VRDeck]])</f>
        <v>0</v>
      </c>
      <c r="Q2066" t="s">
        <v>5643</v>
      </c>
      <c r="R2066" t="b">
        <v>0</v>
      </c>
    </row>
    <row r="2067" spans="1:18" x14ac:dyDescent="0.3">
      <c r="A2067" t="s">
        <v>5644</v>
      </c>
      <c r="B2067">
        <f>MID(dane3[[#This Row],[PassengerId]],1,4)+0</f>
        <v>2211</v>
      </c>
      <c r="C2067" t="s">
        <v>19</v>
      </c>
      <c r="D2067" t="b">
        <v>0</v>
      </c>
      <c r="E2067" t="s">
        <v>5645</v>
      </c>
      <c r="F2067" t="str">
        <f>MID($E2067,1,1)</f>
        <v>F</v>
      </c>
      <c r="G2067" t="str">
        <f>IFERROR(MID($E2067,SEARCH("/",$E2067,SEARCH("/",$E2067)+1)+1,1),"")</f>
        <v>S</v>
      </c>
      <c r="H2067" t="s">
        <v>16</v>
      </c>
      <c r="I2067">
        <v>15</v>
      </c>
      <c r="J2067" t="b">
        <v>0</v>
      </c>
      <c r="K2067" s="7">
        <v>0</v>
      </c>
      <c r="L2067" s="7">
        <v>2347</v>
      </c>
      <c r="M2067" s="7">
        <v>0</v>
      </c>
      <c r="N2067" s="7">
        <v>380</v>
      </c>
      <c r="O2067" s="7">
        <v>0</v>
      </c>
      <c r="P2067" s="7">
        <f>SUM(dane3[[#This Row],[RoomService]:[VRDeck]])</f>
        <v>2727</v>
      </c>
      <c r="Q2067" t="s">
        <v>5646</v>
      </c>
      <c r="R2067" t="b">
        <v>1</v>
      </c>
    </row>
    <row r="2068" spans="1:18" x14ac:dyDescent="0.3">
      <c r="A2068" t="s">
        <v>5647</v>
      </c>
      <c r="B2068">
        <f>MID(dane3[[#This Row],[PassengerId]],1,4)+0</f>
        <v>2212</v>
      </c>
      <c r="C2068" t="s">
        <v>19</v>
      </c>
      <c r="D2068" t="b">
        <v>0</v>
      </c>
      <c r="E2068" t="s">
        <v>5648</v>
      </c>
      <c r="F2068" t="str">
        <f>MID($E2068,1,1)</f>
        <v>F</v>
      </c>
      <c r="G2068" t="str">
        <f>IFERROR(MID($E2068,SEARCH("/",$E2068,SEARCH("/",$E2068)+1)+1,1),"")</f>
        <v>P</v>
      </c>
      <c r="H2068" t="s">
        <v>16</v>
      </c>
      <c r="I2068">
        <v>50</v>
      </c>
      <c r="J2068" t="b">
        <v>0</v>
      </c>
      <c r="K2068" s="7">
        <v>0</v>
      </c>
      <c r="L2068" s="7">
        <v>5</v>
      </c>
      <c r="M2068" s="7">
        <v>0</v>
      </c>
      <c r="N2068" s="7">
        <v>2170</v>
      </c>
      <c r="O2068" s="7">
        <v>0</v>
      </c>
      <c r="P2068" s="7">
        <f>SUM(dane3[[#This Row],[RoomService]:[VRDeck]])</f>
        <v>2175</v>
      </c>
      <c r="Q2068" t="s">
        <v>5649</v>
      </c>
      <c r="R2068" t="b">
        <v>0</v>
      </c>
    </row>
    <row r="2069" spans="1:18" x14ac:dyDescent="0.3">
      <c r="A2069" t="s">
        <v>5650</v>
      </c>
      <c r="B2069">
        <f>MID(dane3[[#This Row],[PassengerId]],1,4)+0</f>
        <v>2215</v>
      </c>
      <c r="C2069" t="s">
        <v>14</v>
      </c>
      <c r="D2069" t="b">
        <v>0</v>
      </c>
      <c r="E2069" t="s">
        <v>5651</v>
      </c>
      <c r="F2069" t="str">
        <f>MID($E2069,1,1)</f>
        <v>A</v>
      </c>
      <c r="G2069" t="str">
        <f>IFERROR(MID($E2069,SEARCH("/",$E2069,SEARCH("/",$E2069)+1)+1,1),"")</f>
        <v>S</v>
      </c>
      <c r="H2069" t="s">
        <v>46</v>
      </c>
      <c r="I2069">
        <v>41</v>
      </c>
      <c r="J2069" t="b">
        <v>1</v>
      </c>
      <c r="K2069" s="7">
        <v>0</v>
      </c>
      <c r="L2069" s="7">
        <v>29813</v>
      </c>
      <c r="M2069" s="7">
        <v>0</v>
      </c>
      <c r="N2069" s="7">
        <v>1257</v>
      </c>
      <c r="O2069" s="7">
        <v>6</v>
      </c>
      <c r="P2069" s="7">
        <f>SUM(dane3[[#This Row],[RoomService]:[VRDeck]])</f>
        <v>31076</v>
      </c>
      <c r="Q2069" t="s">
        <v>5652</v>
      </c>
      <c r="R2069" t="b">
        <v>1</v>
      </c>
    </row>
    <row r="2070" spans="1:18" x14ac:dyDescent="0.3">
      <c r="A2070" t="s">
        <v>5653</v>
      </c>
      <c r="B2070">
        <f>MID(dane3[[#This Row],[PassengerId]],1,4)+0</f>
        <v>2215</v>
      </c>
      <c r="C2070" t="s">
        <v>14</v>
      </c>
      <c r="D2070" t="b">
        <v>0</v>
      </c>
      <c r="E2070" t="s">
        <v>5651</v>
      </c>
      <c r="F2070" t="str">
        <f>MID($E2070,1,1)</f>
        <v>A</v>
      </c>
      <c r="G2070" t="str">
        <f>IFERROR(MID($E2070,SEARCH("/",$E2070,SEARCH("/",$E2070)+1)+1,1),"")</f>
        <v>S</v>
      </c>
      <c r="H2070" t="s">
        <v>16</v>
      </c>
      <c r="I2070">
        <v>43</v>
      </c>
      <c r="J2070" t="b">
        <v>0</v>
      </c>
      <c r="K2070" s="7">
        <v>2</v>
      </c>
      <c r="L2070" s="7">
        <v>2229</v>
      </c>
      <c r="M2070" s="7">
        <v>33</v>
      </c>
      <c r="N2070" s="7">
        <v>6</v>
      </c>
      <c r="O2070" s="7">
        <v>198</v>
      </c>
      <c r="P2070" s="7">
        <f>SUM(dane3[[#This Row],[RoomService]:[VRDeck]])</f>
        <v>2468</v>
      </c>
      <c r="Q2070" t="s">
        <v>23799</v>
      </c>
      <c r="R2070" t="b">
        <v>1</v>
      </c>
    </row>
    <row r="2071" spans="1:18" x14ac:dyDescent="0.3">
      <c r="A2071" t="s">
        <v>5654</v>
      </c>
      <c r="B2071">
        <f>MID(dane3[[#This Row],[PassengerId]],1,4)+0</f>
        <v>2215</v>
      </c>
      <c r="C2071" t="s">
        <v>14</v>
      </c>
      <c r="D2071" t="b">
        <v>1</v>
      </c>
      <c r="E2071" t="s">
        <v>5651</v>
      </c>
      <c r="F2071" t="str">
        <f>MID($E2071,1,1)</f>
        <v>A</v>
      </c>
      <c r="G2071" t="str">
        <f>IFERROR(MID($E2071,SEARCH("/",$E2071,SEARCH("/",$E2071)+1)+1,1),"")</f>
        <v>S</v>
      </c>
      <c r="H2071" t="s">
        <v>16</v>
      </c>
      <c r="I2071">
        <v>32</v>
      </c>
      <c r="J2071" t="b">
        <v>0</v>
      </c>
      <c r="K2071" s="7">
        <v>0</v>
      </c>
      <c r="L2071" s="7">
        <v>0</v>
      </c>
      <c r="M2071" s="7">
        <v>0</v>
      </c>
      <c r="N2071" s="7">
        <v>0</v>
      </c>
      <c r="O2071" s="7">
        <v>0</v>
      </c>
      <c r="P2071" s="7">
        <f>SUM(dane3[[#This Row],[RoomService]:[VRDeck]])</f>
        <v>0</v>
      </c>
      <c r="Q2071" t="s">
        <v>5655</v>
      </c>
      <c r="R2071" t="b">
        <v>1</v>
      </c>
    </row>
    <row r="2072" spans="1:18" x14ac:dyDescent="0.3">
      <c r="A2072" t="s">
        <v>10692</v>
      </c>
      <c r="B2072">
        <f>MID(dane3[[#This Row],[PassengerId]],1,4)+0</f>
        <v>4181</v>
      </c>
      <c r="C2072" t="s">
        <v>14</v>
      </c>
      <c r="D2072" t="b">
        <v>0</v>
      </c>
      <c r="E2072" t="s">
        <v>10690</v>
      </c>
      <c r="F2072" t="str">
        <f>MID($E2072,1,1)</f>
        <v>C</v>
      </c>
      <c r="G2072" t="str">
        <f>IFERROR(MID($E2072,SEARCH("/",$E2072,SEARCH("/",$E2072)+1)+1,1),"")</f>
        <v>P</v>
      </c>
      <c r="H2072" t="s">
        <v>16</v>
      </c>
      <c r="I2072">
        <v>0</v>
      </c>
      <c r="J2072" t="b">
        <v>0</v>
      </c>
      <c r="K2072" s="7">
        <v>0</v>
      </c>
      <c r="L2072" s="7">
        <v>0</v>
      </c>
      <c r="M2072" s="7">
        <v>0</v>
      </c>
      <c r="N2072" s="7">
        <v>0</v>
      </c>
      <c r="O2072" s="7">
        <v>0</v>
      </c>
      <c r="P2072" s="7">
        <f>SUM(dane3[[#This Row],[RoomService]:[VRDeck]])</f>
        <v>0</v>
      </c>
      <c r="Q2072" t="s">
        <v>10693</v>
      </c>
      <c r="R2072" t="b">
        <v>1</v>
      </c>
    </row>
    <row r="2073" spans="1:18" x14ac:dyDescent="0.3">
      <c r="A2073" t="s">
        <v>5658</v>
      </c>
      <c r="B2073">
        <f>MID(dane3[[#This Row],[PassengerId]],1,4)+0</f>
        <v>2219</v>
      </c>
      <c r="C2073" t="s">
        <v>19</v>
      </c>
      <c r="D2073" t="b">
        <v>1</v>
      </c>
      <c r="E2073" t="s">
        <v>39</v>
      </c>
      <c r="F2073" t="s">
        <v>23764</v>
      </c>
      <c r="G2073" t="str">
        <f>IFERROR(MID($E2073,SEARCH("/",$E2073,SEARCH("/",$E2073)+1)+1,1),"")</f>
        <v/>
      </c>
      <c r="H2073" t="s">
        <v>46</v>
      </c>
      <c r="I2073">
        <v>18</v>
      </c>
      <c r="J2073" t="b">
        <v>0</v>
      </c>
      <c r="K2073" s="7">
        <v>0</v>
      </c>
      <c r="L2073" s="7">
        <v>0</v>
      </c>
      <c r="M2073" s="7">
        <v>0</v>
      </c>
      <c r="N2073" s="7">
        <v>0</v>
      </c>
      <c r="O2073" s="7">
        <v>0</v>
      </c>
      <c r="P2073" s="7">
        <f>SUM(dane3[[#This Row],[RoomService]:[VRDeck]])</f>
        <v>0</v>
      </c>
      <c r="Q2073" t="s">
        <v>5659</v>
      </c>
      <c r="R2073" t="b">
        <v>1</v>
      </c>
    </row>
    <row r="2074" spans="1:18" x14ac:dyDescent="0.3">
      <c r="A2074" t="s">
        <v>5660</v>
      </c>
      <c r="B2074">
        <f>MID(dane3[[#This Row],[PassengerId]],1,4)+0</f>
        <v>2220</v>
      </c>
      <c r="C2074" t="s">
        <v>19</v>
      </c>
      <c r="D2074" t="b">
        <v>0</v>
      </c>
      <c r="E2074" t="s">
        <v>5661</v>
      </c>
      <c r="F2074" t="str">
        <f>MID($E2074,1,1)</f>
        <v>G</v>
      </c>
      <c r="G2074" t="str">
        <f>IFERROR(MID($E2074,SEARCH("/",$E2074,SEARCH("/",$E2074)+1)+1,1),"")</f>
        <v>S</v>
      </c>
      <c r="H2074" t="s">
        <v>16</v>
      </c>
      <c r="I2074">
        <v>47</v>
      </c>
      <c r="J2074" t="b">
        <v>0</v>
      </c>
      <c r="K2074" s="7">
        <v>0</v>
      </c>
      <c r="L2074" s="7">
        <v>0</v>
      </c>
      <c r="M2074" s="7">
        <v>880</v>
      </c>
      <c r="N2074" s="7">
        <v>0</v>
      </c>
      <c r="O2074" s="7">
        <v>2</v>
      </c>
      <c r="P2074" s="7">
        <f>SUM(dane3[[#This Row],[RoomService]:[VRDeck]])</f>
        <v>882</v>
      </c>
      <c r="Q2074" t="s">
        <v>5662</v>
      </c>
      <c r="R2074" t="b">
        <v>1</v>
      </c>
    </row>
    <row r="2075" spans="1:18" x14ac:dyDescent="0.3">
      <c r="A2075" t="s">
        <v>5663</v>
      </c>
      <c r="B2075">
        <f>MID(dane3[[#This Row],[PassengerId]],1,4)+0</f>
        <v>2221</v>
      </c>
      <c r="C2075" t="s">
        <v>19</v>
      </c>
      <c r="D2075" t="b">
        <v>1</v>
      </c>
      <c r="E2075" t="s">
        <v>5664</v>
      </c>
      <c r="F2075" t="str">
        <f>MID($E2075,1,1)</f>
        <v>G</v>
      </c>
      <c r="G2075" t="str">
        <f>IFERROR(MID($E2075,SEARCH("/",$E2075,SEARCH("/",$E2075)+1)+1,1),"")</f>
        <v>P</v>
      </c>
      <c r="H2075" t="s">
        <v>32</v>
      </c>
      <c r="I2075">
        <v>29</v>
      </c>
      <c r="J2075" t="b">
        <v>0</v>
      </c>
      <c r="K2075" s="7">
        <v>0</v>
      </c>
      <c r="L2075" s="7">
        <v>0</v>
      </c>
      <c r="M2075" s="7">
        <v>0</v>
      </c>
      <c r="N2075" s="7">
        <v>0</v>
      </c>
      <c r="O2075" s="7">
        <v>0</v>
      </c>
      <c r="P2075" s="7">
        <f>SUM(dane3[[#This Row],[RoomService]:[VRDeck]])</f>
        <v>0</v>
      </c>
      <c r="Q2075" t="s">
        <v>5665</v>
      </c>
      <c r="R2075" t="b">
        <v>1</v>
      </c>
    </row>
    <row r="2076" spans="1:18" x14ac:dyDescent="0.3">
      <c r="A2076" t="s">
        <v>5666</v>
      </c>
      <c r="B2076">
        <f>MID(dane3[[#This Row],[PassengerId]],1,4)+0</f>
        <v>2223</v>
      </c>
      <c r="C2076" t="s">
        <v>19</v>
      </c>
      <c r="D2076" t="b">
        <v>0</v>
      </c>
      <c r="E2076" t="s">
        <v>5667</v>
      </c>
      <c r="F2076" t="str">
        <f>MID($E2076,1,1)</f>
        <v>G</v>
      </c>
      <c r="G2076" t="str">
        <f>IFERROR(MID($E2076,SEARCH("/",$E2076,SEARCH("/",$E2076)+1)+1,1),"")</f>
        <v>S</v>
      </c>
      <c r="H2076" t="s">
        <v>16</v>
      </c>
      <c r="I2076">
        <v>24</v>
      </c>
      <c r="J2076" t="b">
        <v>0</v>
      </c>
      <c r="K2076" s="7">
        <v>0</v>
      </c>
      <c r="L2076" s="7">
        <v>86</v>
      </c>
      <c r="M2076" s="7">
        <v>0</v>
      </c>
      <c r="N2076" s="7">
        <v>252</v>
      </c>
      <c r="O2076" s="7">
        <v>570</v>
      </c>
      <c r="P2076" s="7">
        <f>SUM(dane3[[#This Row],[RoomService]:[VRDeck]])</f>
        <v>908</v>
      </c>
      <c r="Q2076" t="s">
        <v>5668</v>
      </c>
      <c r="R2076" t="b">
        <v>0</v>
      </c>
    </row>
    <row r="2077" spans="1:18" x14ac:dyDescent="0.3">
      <c r="A2077" t="s">
        <v>5669</v>
      </c>
      <c r="B2077">
        <f>MID(dane3[[#This Row],[PassengerId]],1,4)+0</f>
        <v>2224</v>
      </c>
      <c r="C2077" t="s">
        <v>19</v>
      </c>
      <c r="D2077" t="b">
        <v>0</v>
      </c>
      <c r="E2077" t="s">
        <v>5670</v>
      </c>
      <c r="F2077" t="str">
        <f>MID($E2077,1,1)</f>
        <v>F</v>
      </c>
      <c r="G2077" t="str">
        <f>IFERROR(MID($E2077,SEARCH("/",$E2077,SEARCH("/",$E2077)+1)+1,1),"")</f>
        <v>S</v>
      </c>
      <c r="H2077" t="s">
        <v>16</v>
      </c>
      <c r="I2077">
        <v>14</v>
      </c>
      <c r="J2077" t="b">
        <v>0</v>
      </c>
      <c r="K2077" s="7">
        <v>0</v>
      </c>
      <c r="L2077" s="7">
        <v>600</v>
      </c>
      <c r="M2077" s="7">
        <v>0</v>
      </c>
      <c r="N2077" s="7">
        <v>204</v>
      </c>
      <c r="O2077" s="7">
        <v>0</v>
      </c>
      <c r="P2077" s="7">
        <f>SUM(dane3[[#This Row],[RoomService]:[VRDeck]])</f>
        <v>804</v>
      </c>
      <c r="Q2077" t="s">
        <v>5671</v>
      </c>
      <c r="R2077" t="b">
        <v>1</v>
      </c>
    </row>
    <row r="2078" spans="1:18" x14ac:dyDescent="0.3">
      <c r="A2078" t="s">
        <v>5672</v>
      </c>
      <c r="B2078">
        <f>MID(dane3[[#This Row],[PassengerId]],1,4)+0</f>
        <v>2225</v>
      </c>
      <c r="C2078" t="s">
        <v>19</v>
      </c>
      <c r="D2078" t="b">
        <v>1</v>
      </c>
      <c r="E2078" t="s">
        <v>5673</v>
      </c>
      <c r="F2078" t="str">
        <f>MID($E2078,1,1)</f>
        <v>G</v>
      </c>
      <c r="G2078" t="str">
        <f>IFERROR(MID($E2078,SEARCH("/",$E2078,SEARCH("/",$E2078)+1)+1,1),"")</f>
        <v>P</v>
      </c>
      <c r="H2078" t="s">
        <v>32</v>
      </c>
      <c r="I2078">
        <v>25</v>
      </c>
      <c r="J2078" t="b">
        <v>0</v>
      </c>
      <c r="K2078" s="7">
        <v>0</v>
      </c>
      <c r="L2078" s="7">
        <v>0</v>
      </c>
      <c r="M2078" s="7">
        <v>0</v>
      </c>
      <c r="N2078" s="7">
        <v>0</v>
      </c>
      <c r="O2078" s="7">
        <v>0</v>
      </c>
      <c r="P2078" s="7">
        <f>SUM(dane3[[#This Row],[RoomService]:[VRDeck]])</f>
        <v>0</v>
      </c>
      <c r="Q2078" t="s">
        <v>5674</v>
      </c>
      <c r="R2078" t="b">
        <v>0</v>
      </c>
    </row>
    <row r="2079" spans="1:18" x14ac:dyDescent="0.3">
      <c r="A2079" t="s">
        <v>1815</v>
      </c>
      <c r="B2079">
        <f>MID(dane3[[#This Row],[PassengerId]],1,4)+0</f>
        <v>687</v>
      </c>
      <c r="C2079" t="s">
        <v>53</v>
      </c>
      <c r="D2079" t="b">
        <v>0</v>
      </c>
      <c r="E2079" t="s">
        <v>1816</v>
      </c>
      <c r="F2079" t="str">
        <f>MID($E2079,1,1)</f>
        <v>D</v>
      </c>
      <c r="G2079" t="str">
        <f>IFERROR(MID($E2079,SEARCH("/",$E2079,SEARCH("/",$E2079)+1)+1,1),"")</f>
        <v>S</v>
      </c>
      <c r="H2079" t="s">
        <v>16</v>
      </c>
      <c r="I2079">
        <v>19</v>
      </c>
      <c r="J2079" t="b">
        <v>0</v>
      </c>
      <c r="K2079" s="7">
        <v>3097</v>
      </c>
      <c r="L2079" s="7">
        <v>0</v>
      </c>
      <c r="M2079" s="7">
        <v>9</v>
      </c>
      <c r="N2079" s="7">
        <v>0</v>
      </c>
      <c r="O2079" s="7">
        <v>213</v>
      </c>
      <c r="P2079" s="7">
        <f>SUM(dane3[[#This Row],[RoomService]:[VRDeck]])</f>
        <v>3319</v>
      </c>
      <c r="Q2079" t="s">
        <v>1817</v>
      </c>
      <c r="R2079" t="b">
        <v>0</v>
      </c>
    </row>
    <row r="2080" spans="1:18" x14ac:dyDescent="0.3">
      <c r="A2080" t="s">
        <v>5678</v>
      </c>
      <c r="B2080">
        <f>MID(dane3[[#This Row],[PassengerId]],1,4)+0</f>
        <v>2229</v>
      </c>
      <c r="C2080" t="s">
        <v>19</v>
      </c>
      <c r="D2080" t="b">
        <v>0</v>
      </c>
      <c r="E2080" t="s">
        <v>5679</v>
      </c>
      <c r="F2080" t="str">
        <f>MID($E2080,1,1)</f>
        <v>F</v>
      </c>
      <c r="G2080" t="str">
        <f>IFERROR(MID($E2080,SEARCH("/",$E2080,SEARCH("/",$E2080)+1)+1,1),"")</f>
        <v>S</v>
      </c>
      <c r="H2080" t="s">
        <v>16</v>
      </c>
      <c r="I2080">
        <v>22</v>
      </c>
      <c r="J2080" t="b">
        <v>0</v>
      </c>
      <c r="K2080" s="7">
        <v>48</v>
      </c>
      <c r="L2080" s="7">
        <v>329</v>
      </c>
      <c r="M2080" s="7">
        <v>182</v>
      </c>
      <c r="N2080" s="7">
        <v>26</v>
      </c>
      <c r="O2080" s="7">
        <v>154</v>
      </c>
      <c r="P2080" s="7">
        <f>SUM(dane3[[#This Row],[RoomService]:[VRDeck]])</f>
        <v>739</v>
      </c>
      <c r="Q2080" t="s">
        <v>5680</v>
      </c>
      <c r="R2080" t="b">
        <v>0</v>
      </c>
    </row>
    <row r="2081" spans="1:18" x14ac:dyDescent="0.3">
      <c r="A2081" t="s">
        <v>1818</v>
      </c>
      <c r="B2081">
        <f>MID(dane3[[#This Row],[PassengerId]],1,4)+0</f>
        <v>688</v>
      </c>
      <c r="C2081" t="s">
        <v>53</v>
      </c>
      <c r="D2081" t="b">
        <v>0</v>
      </c>
      <c r="E2081" t="s">
        <v>1819</v>
      </c>
      <c r="F2081" t="str">
        <f>MID($E2081,1,1)</f>
        <v>E</v>
      </c>
      <c r="G2081" t="str">
        <f>IFERROR(MID($E2081,SEARCH("/",$E2081,SEARCH("/",$E2081)+1)+1,1),"")</f>
        <v>S</v>
      </c>
      <c r="H2081" t="s">
        <v>16</v>
      </c>
      <c r="I2081">
        <v>34</v>
      </c>
      <c r="J2081" t="b">
        <v>0</v>
      </c>
      <c r="K2081" s="7">
        <v>1973</v>
      </c>
      <c r="L2081" s="7">
        <v>0</v>
      </c>
      <c r="M2081" s="7">
        <v>97</v>
      </c>
      <c r="N2081" s="7">
        <v>41</v>
      </c>
      <c r="O2081" s="7">
        <v>3</v>
      </c>
      <c r="P2081" s="7">
        <f>SUM(dane3[[#This Row],[RoomService]:[VRDeck]])</f>
        <v>2114</v>
      </c>
      <c r="Q2081" t="s">
        <v>1820</v>
      </c>
      <c r="R2081" t="b">
        <v>0</v>
      </c>
    </row>
    <row r="2082" spans="1:18" x14ac:dyDescent="0.3">
      <c r="A2082" t="s">
        <v>5684</v>
      </c>
      <c r="B2082">
        <f>MID(dane3[[#This Row],[PassengerId]],1,4)+0</f>
        <v>2232</v>
      </c>
      <c r="C2082" t="s">
        <v>19</v>
      </c>
      <c r="D2082" t="b">
        <v>0</v>
      </c>
      <c r="E2082" t="s">
        <v>5685</v>
      </c>
      <c r="F2082" t="str">
        <f>MID($E2082,1,1)</f>
        <v>F</v>
      </c>
      <c r="G2082" t="str">
        <f>IFERROR(MID($E2082,SEARCH("/",$E2082,SEARCH("/",$E2082)+1)+1,1),"")</f>
        <v>S</v>
      </c>
      <c r="H2082" t="s">
        <v>46</v>
      </c>
      <c r="I2082">
        <v>31</v>
      </c>
      <c r="J2082" t="b">
        <v>0</v>
      </c>
      <c r="K2082" s="7">
        <v>0</v>
      </c>
      <c r="L2082" s="7">
        <v>14</v>
      </c>
      <c r="M2082" s="7">
        <v>671</v>
      </c>
      <c r="N2082" s="7">
        <v>1</v>
      </c>
      <c r="O2082" s="7">
        <v>3</v>
      </c>
      <c r="P2082" s="7">
        <f>SUM(dane3[[#This Row],[RoomService]:[VRDeck]])</f>
        <v>689</v>
      </c>
      <c r="Q2082" t="s">
        <v>5686</v>
      </c>
      <c r="R2082" t="b">
        <v>0</v>
      </c>
    </row>
    <row r="2083" spans="1:18" x14ac:dyDescent="0.3">
      <c r="A2083" t="s">
        <v>5687</v>
      </c>
      <c r="B2083">
        <f>MID(dane3[[#This Row],[PassengerId]],1,4)+0</f>
        <v>2232</v>
      </c>
      <c r="C2083" t="s">
        <v>19</v>
      </c>
      <c r="D2083" t="b">
        <v>0</v>
      </c>
      <c r="E2083" t="s">
        <v>5685</v>
      </c>
      <c r="F2083" t="str">
        <f>MID($E2083,1,1)</f>
        <v>F</v>
      </c>
      <c r="G2083" t="str">
        <f>IFERROR(MID($E2083,SEARCH("/",$E2083,SEARCH("/",$E2083)+1)+1,1),"")</f>
        <v>S</v>
      </c>
      <c r="H2083" t="s">
        <v>16</v>
      </c>
      <c r="I2083">
        <v>24</v>
      </c>
      <c r="J2083" t="b">
        <v>0</v>
      </c>
      <c r="K2083" s="7">
        <v>0</v>
      </c>
      <c r="L2083" s="7">
        <v>1220</v>
      </c>
      <c r="M2083" s="7">
        <v>0</v>
      </c>
      <c r="N2083" s="7">
        <v>140</v>
      </c>
      <c r="O2083" s="7">
        <v>0</v>
      </c>
      <c r="P2083" s="7">
        <f>SUM(dane3[[#This Row],[RoomService]:[VRDeck]])</f>
        <v>1360</v>
      </c>
      <c r="Q2083" t="s">
        <v>5688</v>
      </c>
      <c r="R2083" t="b">
        <v>0</v>
      </c>
    </row>
    <row r="2084" spans="1:18" x14ac:dyDescent="0.3">
      <c r="A2084" t="s">
        <v>5689</v>
      </c>
      <c r="B2084">
        <f>MID(dane3[[#This Row],[PassengerId]],1,4)+0</f>
        <v>2233</v>
      </c>
      <c r="C2084" t="s">
        <v>19</v>
      </c>
      <c r="D2084" t="b">
        <v>0</v>
      </c>
      <c r="E2084" t="s">
        <v>5690</v>
      </c>
      <c r="F2084" t="str">
        <f>MID($E2084,1,1)</f>
        <v>G</v>
      </c>
      <c r="G2084" t="str">
        <f>IFERROR(MID($E2084,SEARCH("/",$E2084,SEARCH("/",$E2084)+1)+1,1),"")</f>
        <v>P</v>
      </c>
      <c r="H2084" t="s">
        <v>16</v>
      </c>
      <c r="I2084">
        <v>39</v>
      </c>
      <c r="J2084" t="b">
        <v>0</v>
      </c>
      <c r="K2084" s="7">
        <v>9</v>
      </c>
      <c r="L2084" s="7">
        <v>18</v>
      </c>
      <c r="M2084" s="7">
        <v>0</v>
      </c>
      <c r="N2084" s="7">
        <v>2</v>
      </c>
      <c r="O2084" s="7">
        <v>878</v>
      </c>
      <c r="P2084" s="7">
        <f>SUM(dane3[[#This Row],[RoomService]:[VRDeck]])</f>
        <v>907</v>
      </c>
      <c r="Q2084" t="s">
        <v>5691</v>
      </c>
      <c r="R2084" t="b">
        <v>0</v>
      </c>
    </row>
    <row r="2085" spans="1:18" x14ac:dyDescent="0.3">
      <c r="A2085" t="s">
        <v>1824</v>
      </c>
      <c r="B2085">
        <f>MID(dane3[[#This Row],[PassengerId]],1,4)+0</f>
        <v>690</v>
      </c>
      <c r="C2085" t="s">
        <v>53</v>
      </c>
      <c r="D2085" t="b">
        <v>1</v>
      </c>
      <c r="E2085" t="s">
        <v>1825</v>
      </c>
      <c r="F2085" t="str">
        <f>MID($E2085,1,1)</f>
        <v>F</v>
      </c>
      <c r="G2085" t="str">
        <f>IFERROR(MID($E2085,SEARCH("/",$E2085,SEARCH("/",$E2085)+1)+1,1),"")</f>
        <v>S</v>
      </c>
      <c r="H2085" t="s">
        <v>16</v>
      </c>
      <c r="I2085">
        <v>54</v>
      </c>
      <c r="J2085" t="b">
        <v>0</v>
      </c>
      <c r="K2085" s="7">
        <v>0</v>
      </c>
      <c r="L2085" s="7">
        <v>0</v>
      </c>
      <c r="M2085" s="7">
        <v>0</v>
      </c>
      <c r="N2085" s="7">
        <v>0</v>
      </c>
      <c r="O2085" s="7">
        <v>0</v>
      </c>
      <c r="P2085" s="7">
        <f>SUM(dane3[[#This Row],[RoomService]:[VRDeck]])</f>
        <v>0</v>
      </c>
      <c r="Q2085" t="s">
        <v>1826</v>
      </c>
      <c r="R2085" t="b">
        <v>1</v>
      </c>
    </row>
    <row r="2086" spans="1:18" x14ac:dyDescent="0.3">
      <c r="A2086" t="s">
        <v>1827</v>
      </c>
      <c r="B2086">
        <f>MID(dane3[[#This Row],[PassengerId]],1,4)+0</f>
        <v>691</v>
      </c>
      <c r="C2086" t="s">
        <v>53</v>
      </c>
      <c r="D2086" t="b">
        <v>0</v>
      </c>
      <c r="E2086" t="s">
        <v>1828</v>
      </c>
      <c r="F2086" t="str">
        <f>MID($E2086,1,1)</f>
        <v>E</v>
      </c>
      <c r="G2086" t="str">
        <f>IFERROR(MID($E2086,SEARCH("/",$E2086,SEARCH("/",$E2086)+1)+1,1),"")</f>
        <v>S</v>
      </c>
      <c r="H2086" t="s">
        <v>16</v>
      </c>
      <c r="I2086">
        <v>19</v>
      </c>
      <c r="J2086" t="b">
        <v>0</v>
      </c>
      <c r="K2086" s="7">
        <v>164</v>
      </c>
      <c r="L2086" s="7">
        <v>0</v>
      </c>
      <c r="M2086" s="7">
        <v>783</v>
      </c>
      <c r="N2086" s="7">
        <v>0</v>
      </c>
      <c r="O2086" s="7">
        <v>0</v>
      </c>
      <c r="P2086" s="7">
        <f>SUM(dane3[[#This Row],[RoomService]:[VRDeck]])</f>
        <v>947</v>
      </c>
      <c r="Q2086" t="s">
        <v>1829</v>
      </c>
      <c r="R2086" t="b">
        <v>0</v>
      </c>
    </row>
    <row r="2087" spans="1:18" x14ac:dyDescent="0.3">
      <c r="A2087" t="s">
        <v>1830</v>
      </c>
      <c r="B2087">
        <f>MID(dane3[[#This Row],[PassengerId]],1,4)+0</f>
        <v>691</v>
      </c>
      <c r="C2087" t="s">
        <v>53</v>
      </c>
      <c r="D2087" t="b">
        <v>0</v>
      </c>
      <c r="E2087" t="s">
        <v>1831</v>
      </c>
      <c r="F2087" t="str">
        <f>MID($E2087,1,1)</f>
        <v>F</v>
      </c>
      <c r="G2087" t="str">
        <f>IFERROR(MID($E2087,SEARCH("/",$E2087,SEARCH("/",$E2087)+1)+1,1),"")</f>
        <v>S</v>
      </c>
      <c r="H2087" t="s">
        <v>16</v>
      </c>
      <c r="I2087">
        <v>21</v>
      </c>
      <c r="J2087" t="b">
        <v>0</v>
      </c>
      <c r="K2087" s="7">
        <v>505</v>
      </c>
      <c r="L2087" s="7">
        <v>0</v>
      </c>
      <c r="M2087" s="7">
        <v>1952</v>
      </c>
      <c r="N2087" s="7">
        <v>0</v>
      </c>
      <c r="O2087" s="7">
        <v>0</v>
      </c>
      <c r="P2087" s="7">
        <f>SUM(dane3[[#This Row],[RoomService]:[VRDeck]])</f>
        <v>2457</v>
      </c>
      <c r="Q2087" t="s">
        <v>1832</v>
      </c>
      <c r="R2087" t="b">
        <v>0</v>
      </c>
    </row>
    <row r="2088" spans="1:18" x14ac:dyDescent="0.3">
      <c r="A2088" t="s">
        <v>1833</v>
      </c>
      <c r="B2088">
        <f>MID(dane3[[#This Row],[PassengerId]],1,4)+0</f>
        <v>691</v>
      </c>
      <c r="C2088" t="s">
        <v>53</v>
      </c>
      <c r="D2088" t="b">
        <v>1</v>
      </c>
      <c r="E2088" t="s">
        <v>1828</v>
      </c>
      <c r="F2088" t="str">
        <f>MID($E2088,1,1)</f>
        <v>E</v>
      </c>
      <c r="G2088" t="str">
        <f>IFERROR(MID($E2088,SEARCH("/",$E2088,SEARCH("/",$E2088)+1)+1,1),"")</f>
        <v>S</v>
      </c>
      <c r="H2088" t="s">
        <v>16</v>
      </c>
      <c r="I2088">
        <v>23</v>
      </c>
      <c r="J2088" t="b">
        <v>0</v>
      </c>
      <c r="K2088" s="7">
        <v>0</v>
      </c>
      <c r="L2088" s="7">
        <v>0</v>
      </c>
      <c r="M2088" s="7">
        <v>0</v>
      </c>
      <c r="N2088" s="7">
        <v>0</v>
      </c>
      <c r="O2088" s="7">
        <v>0</v>
      </c>
      <c r="P2088" s="7">
        <f>SUM(dane3[[#This Row],[RoomService]:[VRDeck]])</f>
        <v>0</v>
      </c>
      <c r="Q2088" t="s">
        <v>1834</v>
      </c>
      <c r="R2088" t="b">
        <v>1</v>
      </c>
    </row>
    <row r="2089" spans="1:18" x14ac:dyDescent="0.3">
      <c r="A2089" t="s">
        <v>1846</v>
      </c>
      <c r="B2089">
        <f>MID(dane3[[#This Row],[PassengerId]],1,4)+0</f>
        <v>699</v>
      </c>
      <c r="C2089" t="s">
        <v>53</v>
      </c>
      <c r="D2089" t="b">
        <v>1</v>
      </c>
      <c r="E2089" t="s">
        <v>1847</v>
      </c>
      <c r="F2089" t="str">
        <f>MID($E2089,1,1)</f>
        <v>F</v>
      </c>
      <c r="G2089" t="str">
        <f>IFERROR(MID($E2089,SEARCH("/",$E2089,SEARCH("/",$E2089)+1)+1,1),"")</f>
        <v>S</v>
      </c>
      <c r="H2089" t="s">
        <v>16</v>
      </c>
      <c r="I2089">
        <v>18</v>
      </c>
      <c r="J2089" t="b">
        <v>0</v>
      </c>
      <c r="K2089" s="7">
        <v>0</v>
      </c>
      <c r="L2089" s="7">
        <v>0</v>
      </c>
      <c r="M2089" s="7">
        <v>0</v>
      </c>
      <c r="N2089" s="7">
        <v>0</v>
      </c>
      <c r="O2089" s="7">
        <v>0</v>
      </c>
      <c r="P2089" s="7">
        <f>SUM(dane3[[#This Row],[RoomService]:[VRDeck]])</f>
        <v>0</v>
      </c>
      <c r="Q2089" t="s">
        <v>1848</v>
      </c>
      <c r="R2089" t="b">
        <v>1</v>
      </c>
    </row>
    <row r="2090" spans="1:18" x14ac:dyDescent="0.3">
      <c r="A2090" t="s">
        <v>1849</v>
      </c>
      <c r="B2090">
        <f>MID(dane3[[#This Row],[PassengerId]],1,4)+0</f>
        <v>699</v>
      </c>
      <c r="C2090" t="s">
        <v>53</v>
      </c>
      <c r="D2090" t="b">
        <v>0</v>
      </c>
      <c r="E2090" t="s">
        <v>1850</v>
      </c>
      <c r="F2090" t="str">
        <f>MID($E2090,1,1)</f>
        <v>D</v>
      </c>
      <c r="G2090" t="str">
        <f>IFERROR(MID($E2090,SEARCH("/",$E2090,SEARCH("/",$E2090)+1)+1,1),"")</f>
        <v>S</v>
      </c>
      <c r="H2090" t="s">
        <v>46</v>
      </c>
      <c r="I2090">
        <v>24</v>
      </c>
      <c r="J2090" t="b">
        <v>0</v>
      </c>
      <c r="K2090" s="7">
        <v>2698</v>
      </c>
      <c r="L2090" s="7">
        <v>0</v>
      </c>
      <c r="M2090" s="7">
        <v>301</v>
      </c>
      <c r="N2090" s="7">
        <v>8</v>
      </c>
      <c r="O2090" s="7">
        <v>5</v>
      </c>
      <c r="P2090" s="7">
        <f>SUM(dane3[[#This Row],[RoomService]:[VRDeck]])</f>
        <v>3012</v>
      </c>
      <c r="Q2090" t="s">
        <v>1851</v>
      </c>
      <c r="R2090" t="b">
        <v>0</v>
      </c>
    </row>
    <row r="2091" spans="1:18" x14ac:dyDescent="0.3">
      <c r="A2091" t="s">
        <v>1877</v>
      </c>
      <c r="B2091">
        <f>MID(dane3[[#This Row],[PassengerId]],1,4)+0</f>
        <v>710</v>
      </c>
      <c r="C2091" t="s">
        <v>53</v>
      </c>
      <c r="D2091" t="b">
        <v>0</v>
      </c>
      <c r="E2091" t="s">
        <v>1878</v>
      </c>
      <c r="F2091" t="str">
        <f>MID($E2091,1,1)</f>
        <v>E</v>
      </c>
      <c r="G2091" t="str">
        <f>IFERROR(MID($E2091,SEARCH("/",$E2091,SEARCH("/",$E2091)+1)+1,1),"")</f>
        <v>P</v>
      </c>
      <c r="H2091" t="s">
        <v>16</v>
      </c>
      <c r="I2091">
        <v>23</v>
      </c>
      <c r="J2091" t="b">
        <v>0</v>
      </c>
      <c r="K2091" s="7">
        <v>1695</v>
      </c>
      <c r="L2091" s="7">
        <v>0</v>
      </c>
      <c r="M2091" s="7">
        <v>0</v>
      </c>
      <c r="N2091" s="7">
        <v>31</v>
      </c>
      <c r="O2091" s="7">
        <v>349</v>
      </c>
      <c r="P2091" s="7">
        <f>SUM(dane3[[#This Row],[RoomService]:[VRDeck]])</f>
        <v>2075</v>
      </c>
      <c r="Q2091" t="s">
        <v>1879</v>
      </c>
      <c r="R2091" t="b">
        <v>0</v>
      </c>
    </row>
    <row r="2092" spans="1:18" x14ac:dyDescent="0.3">
      <c r="A2092" t="s">
        <v>5709</v>
      </c>
      <c r="B2092">
        <f>MID(dane3[[#This Row],[PassengerId]],1,4)+0</f>
        <v>2235</v>
      </c>
      <c r="C2092" t="s">
        <v>19</v>
      </c>
      <c r="D2092" t="b">
        <v>0</v>
      </c>
      <c r="E2092" t="s">
        <v>5710</v>
      </c>
      <c r="F2092" t="str">
        <f>MID($E2092,1,1)</f>
        <v>F</v>
      </c>
      <c r="G2092" t="str">
        <f>IFERROR(MID($E2092,SEARCH("/",$E2092,SEARCH("/",$E2092)+1)+1,1),"")</f>
        <v>P</v>
      </c>
      <c r="H2092" t="s">
        <v>16</v>
      </c>
      <c r="I2092">
        <v>27</v>
      </c>
      <c r="J2092" t="b">
        <v>0</v>
      </c>
      <c r="K2092" s="7">
        <v>203</v>
      </c>
      <c r="L2092" s="7">
        <v>539</v>
      </c>
      <c r="M2092" s="7">
        <v>0</v>
      </c>
      <c r="N2092" s="7">
        <v>0</v>
      </c>
      <c r="O2092" s="7">
        <v>0</v>
      </c>
      <c r="P2092" s="7">
        <f>SUM(dane3[[#This Row],[RoomService]:[VRDeck]])</f>
        <v>742</v>
      </c>
      <c r="Q2092" t="s">
        <v>5711</v>
      </c>
      <c r="R2092" t="b">
        <v>0</v>
      </c>
    </row>
    <row r="2093" spans="1:18" x14ac:dyDescent="0.3">
      <c r="A2093" t="s">
        <v>5712</v>
      </c>
      <c r="B2093">
        <f>MID(dane3[[#This Row],[PassengerId]],1,4)+0</f>
        <v>2237</v>
      </c>
      <c r="C2093" t="s">
        <v>14</v>
      </c>
      <c r="D2093" t="b">
        <v>0</v>
      </c>
      <c r="E2093" t="s">
        <v>5713</v>
      </c>
      <c r="F2093" t="str">
        <f>MID($E2093,1,1)</f>
        <v>C</v>
      </c>
      <c r="G2093" t="str">
        <f>IFERROR(MID($E2093,SEARCH("/",$E2093,SEARCH("/",$E2093)+1)+1,1),"")</f>
        <v>S</v>
      </c>
      <c r="H2093" t="s">
        <v>46</v>
      </c>
      <c r="I2093">
        <v>28</v>
      </c>
      <c r="J2093" t="b">
        <v>0</v>
      </c>
      <c r="K2093" s="7">
        <v>0</v>
      </c>
      <c r="L2093" s="7">
        <v>162</v>
      </c>
      <c r="M2093" s="7">
        <v>741</v>
      </c>
      <c r="N2093" s="7">
        <v>3733</v>
      </c>
      <c r="O2093" s="7">
        <v>99</v>
      </c>
      <c r="P2093" s="7">
        <f>SUM(dane3[[#This Row],[RoomService]:[VRDeck]])</f>
        <v>4735</v>
      </c>
      <c r="Q2093" t="s">
        <v>5714</v>
      </c>
      <c r="R2093" t="b">
        <v>1</v>
      </c>
    </row>
    <row r="2094" spans="1:18" x14ac:dyDescent="0.3">
      <c r="A2094" t="s">
        <v>5715</v>
      </c>
      <c r="B2094">
        <f>MID(dane3[[#This Row],[PassengerId]],1,4)+0</f>
        <v>2237</v>
      </c>
      <c r="C2094" t="s">
        <v>14</v>
      </c>
      <c r="D2094" t="b">
        <v>1</v>
      </c>
      <c r="E2094" t="s">
        <v>5713</v>
      </c>
      <c r="F2094" t="str">
        <f>MID($E2094,1,1)</f>
        <v>C</v>
      </c>
      <c r="G2094" t="str">
        <f>IFERROR(MID($E2094,SEARCH("/",$E2094,SEARCH("/",$E2094)+1)+1,1),"")</f>
        <v>S</v>
      </c>
      <c r="H2094" t="s">
        <v>16</v>
      </c>
      <c r="I2094">
        <v>41</v>
      </c>
      <c r="J2094" t="b">
        <v>0</v>
      </c>
      <c r="K2094" s="7">
        <v>0</v>
      </c>
      <c r="L2094" s="7">
        <v>0</v>
      </c>
      <c r="M2094" s="7">
        <v>0</v>
      </c>
      <c r="N2094" s="7">
        <v>0</v>
      </c>
      <c r="O2094" s="7">
        <v>0</v>
      </c>
      <c r="P2094" s="7">
        <f>SUM(dane3[[#This Row],[RoomService]:[VRDeck]])</f>
        <v>0</v>
      </c>
      <c r="Q2094" t="s">
        <v>5716</v>
      </c>
      <c r="R2094" t="b">
        <v>1</v>
      </c>
    </row>
    <row r="2095" spans="1:18" x14ac:dyDescent="0.3">
      <c r="A2095" t="s">
        <v>5717</v>
      </c>
      <c r="B2095">
        <f>MID(dane3[[#This Row],[PassengerId]],1,4)+0</f>
        <v>2238</v>
      </c>
      <c r="C2095" t="s">
        <v>14</v>
      </c>
      <c r="D2095" t="b">
        <v>1</v>
      </c>
      <c r="E2095" t="s">
        <v>5718</v>
      </c>
      <c r="F2095" t="str">
        <f>MID($E2095,1,1)</f>
        <v>A</v>
      </c>
      <c r="G2095" t="str">
        <f>IFERROR(MID($E2095,SEARCH("/",$E2095,SEARCH("/",$E2095)+1)+1,1),"")</f>
        <v>S</v>
      </c>
      <c r="H2095" t="s">
        <v>46</v>
      </c>
      <c r="I2095">
        <v>25</v>
      </c>
      <c r="J2095" t="b">
        <v>0</v>
      </c>
      <c r="K2095" s="7">
        <v>0</v>
      </c>
      <c r="L2095" s="7">
        <v>0</v>
      </c>
      <c r="M2095" s="7">
        <v>0</v>
      </c>
      <c r="N2095" s="7">
        <v>0</v>
      </c>
      <c r="O2095" s="7">
        <v>0</v>
      </c>
      <c r="P2095" s="7">
        <f>SUM(dane3[[#This Row],[RoomService]:[VRDeck]])</f>
        <v>0</v>
      </c>
      <c r="Q2095" t="s">
        <v>5719</v>
      </c>
      <c r="R2095" t="b">
        <v>1</v>
      </c>
    </row>
    <row r="2096" spans="1:18" x14ac:dyDescent="0.3">
      <c r="A2096" t="s">
        <v>5720</v>
      </c>
      <c r="B2096">
        <f>MID(dane3[[#This Row],[PassengerId]],1,4)+0</f>
        <v>2239</v>
      </c>
      <c r="C2096" t="s">
        <v>19</v>
      </c>
      <c r="D2096" t="b">
        <v>0</v>
      </c>
      <c r="E2096" t="s">
        <v>5721</v>
      </c>
      <c r="F2096" t="str">
        <f>MID($E2096,1,1)</f>
        <v>F</v>
      </c>
      <c r="G2096" t="str">
        <f>IFERROR(MID($E2096,SEARCH("/",$E2096,SEARCH("/",$E2096)+1)+1,1),"")</f>
        <v>S</v>
      </c>
      <c r="H2096" t="s">
        <v>32</v>
      </c>
      <c r="I2096">
        <v>26</v>
      </c>
      <c r="J2096" t="b">
        <v>0</v>
      </c>
      <c r="K2096" s="7">
        <v>93</v>
      </c>
      <c r="L2096" s="7">
        <v>0</v>
      </c>
      <c r="M2096" s="7">
        <v>469</v>
      </c>
      <c r="N2096" s="7">
        <v>0</v>
      </c>
      <c r="O2096" s="7">
        <v>0</v>
      </c>
      <c r="P2096" s="7">
        <f>SUM(dane3[[#This Row],[RoomService]:[VRDeck]])</f>
        <v>562</v>
      </c>
      <c r="Q2096" t="s">
        <v>5722</v>
      </c>
      <c r="R2096" t="b">
        <v>1</v>
      </c>
    </row>
    <row r="2097" spans="1:18" x14ac:dyDescent="0.3">
      <c r="A2097" t="s">
        <v>5723</v>
      </c>
      <c r="B2097">
        <f>MID(dane3[[#This Row],[PassengerId]],1,4)+0</f>
        <v>2241</v>
      </c>
      <c r="C2097" t="s">
        <v>19</v>
      </c>
      <c r="D2097" t="b">
        <v>0</v>
      </c>
      <c r="E2097" t="s">
        <v>5724</v>
      </c>
      <c r="F2097" t="str">
        <f>MID($E2097,1,1)</f>
        <v>F</v>
      </c>
      <c r="G2097" t="str">
        <f>IFERROR(MID($E2097,SEARCH("/",$E2097,SEARCH("/",$E2097)+1)+1,1),"")</f>
        <v>P</v>
      </c>
      <c r="H2097" t="s">
        <v>16</v>
      </c>
      <c r="I2097">
        <v>27</v>
      </c>
      <c r="J2097" t="b">
        <v>0</v>
      </c>
      <c r="K2097" s="7">
        <v>485</v>
      </c>
      <c r="L2097" s="7">
        <v>1109</v>
      </c>
      <c r="M2097" s="7">
        <v>921</v>
      </c>
      <c r="N2097" s="7">
        <v>0</v>
      </c>
      <c r="O2097" s="7">
        <v>1</v>
      </c>
      <c r="P2097" s="7">
        <f>SUM(dane3[[#This Row],[RoomService]:[VRDeck]])</f>
        <v>2516</v>
      </c>
      <c r="Q2097" t="s">
        <v>5725</v>
      </c>
      <c r="R2097" t="b">
        <v>0</v>
      </c>
    </row>
    <row r="2098" spans="1:18" x14ac:dyDescent="0.3">
      <c r="A2098" t="s">
        <v>5726</v>
      </c>
      <c r="B2098">
        <f>MID(dane3[[#This Row],[PassengerId]],1,4)+0</f>
        <v>2243</v>
      </c>
      <c r="C2098" t="s">
        <v>19</v>
      </c>
      <c r="D2098" t="b">
        <v>0</v>
      </c>
      <c r="E2098" t="s">
        <v>5727</v>
      </c>
      <c r="F2098" t="str">
        <f>MID($E2098,1,1)</f>
        <v>G</v>
      </c>
      <c r="G2098" t="str">
        <f>IFERROR(MID($E2098,SEARCH("/",$E2098,SEARCH("/",$E2098)+1)+1,1),"")</f>
        <v>P</v>
      </c>
      <c r="H2098" t="s">
        <v>16</v>
      </c>
      <c r="I2098">
        <v>22</v>
      </c>
      <c r="J2098" t="b">
        <v>0</v>
      </c>
      <c r="K2098" s="7">
        <v>38</v>
      </c>
      <c r="L2098" s="7">
        <v>483</v>
      </c>
      <c r="M2098" s="7">
        <v>80</v>
      </c>
      <c r="N2098" s="7">
        <v>47</v>
      </c>
      <c r="O2098" s="7">
        <v>121</v>
      </c>
      <c r="P2098" s="7">
        <f>SUM(dane3[[#This Row],[RoomService]:[VRDeck]])</f>
        <v>769</v>
      </c>
      <c r="Q2098" t="s">
        <v>5728</v>
      </c>
      <c r="R2098" t="b">
        <v>1</v>
      </c>
    </row>
    <row r="2099" spans="1:18" x14ac:dyDescent="0.3">
      <c r="A2099" t="s">
        <v>5729</v>
      </c>
      <c r="B2099">
        <f>MID(dane3[[#This Row],[PassengerId]],1,4)+0</f>
        <v>2251</v>
      </c>
      <c r="C2099" t="s">
        <v>14</v>
      </c>
      <c r="D2099" t="b">
        <v>0</v>
      </c>
      <c r="E2099" t="s">
        <v>5730</v>
      </c>
      <c r="F2099" t="str">
        <f>MID($E2099,1,1)</f>
        <v>A</v>
      </c>
      <c r="G2099" t="str">
        <f>IFERROR(MID($E2099,SEARCH("/",$E2099,SEARCH("/",$E2099)+1)+1,1),"")</f>
        <v>S</v>
      </c>
      <c r="H2099" t="s">
        <v>46</v>
      </c>
      <c r="I2099">
        <v>62</v>
      </c>
      <c r="J2099" t="b">
        <v>0</v>
      </c>
      <c r="K2099" s="7">
        <v>320</v>
      </c>
      <c r="L2099" s="7">
        <v>1179</v>
      </c>
      <c r="M2099" s="7">
        <v>756</v>
      </c>
      <c r="N2099" s="7">
        <v>4996</v>
      </c>
      <c r="O2099" s="7">
        <v>85</v>
      </c>
      <c r="P2099" s="7">
        <f>SUM(dane3[[#This Row],[RoomService]:[VRDeck]])</f>
        <v>7336</v>
      </c>
      <c r="Q2099" t="s">
        <v>5731</v>
      </c>
      <c r="R2099" t="b">
        <v>0</v>
      </c>
    </row>
    <row r="2100" spans="1:18" x14ac:dyDescent="0.3">
      <c r="A2100" t="s">
        <v>5732</v>
      </c>
      <c r="B2100">
        <f>MID(dane3[[#This Row],[PassengerId]],1,4)+0</f>
        <v>2251</v>
      </c>
      <c r="C2100" t="s">
        <v>14</v>
      </c>
      <c r="D2100" t="b">
        <v>0</v>
      </c>
      <c r="E2100" t="s">
        <v>5730</v>
      </c>
      <c r="F2100" t="str">
        <f>MID($E2100,1,1)</f>
        <v>A</v>
      </c>
      <c r="G2100" t="str">
        <f>IFERROR(MID($E2100,SEARCH("/",$E2100,SEARCH("/",$E2100)+1)+1,1),"")</f>
        <v>S</v>
      </c>
      <c r="H2100" t="s">
        <v>16</v>
      </c>
      <c r="I2100">
        <v>58</v>
      </c>
      <c r="J2100" t="b">
        <v>0</v>
      </c>
      <c r="K2100" s="7">
        <v>2</v>
      </c>
      <c r="L2100" s="7">
        <v>1</v>
      </c>
      <c r="M2100" s="7">
        <v>14</v>
      </c>
      <c r="N2100" s="7">
        <v>2</v>
      </c>
      <c r="O2100" s="7">
        <v>1153</v>
      </c>
      <c r="P2100" s="7">
        <f>SUM(dane3[[#This Row],[RoomService]:[VRDeck]])</f>
        <v>1172</v>
      </c>
      <c r="Q2100" t="s">
        <v>5733</v>
      </c>
      <c r="R2100" t="b">
        <v>0</v>
      </c>
    </row>
    <row r="2101" spans="1:18" x14ac:dyDescent="0.3">
      <c r="A2101" t="s">
        <v>11966</v>
      </c>
      <c r="B2101">
        <f>MID(dane3[[#This Row],[PassengerId]],1,4)+0</f>
        <v>4661</v>
      </c>
      <c r="C2101" t="s">
        <v>19</v>
      </c>
      <c r="D2101" t="b">
        <v>0</v>
      </c>
      <c r="E2101" t="s">
        <v>11967</v>
      </c>
      <c r="F2101" t="str">
        <f>MID($E2101,1,1)</f>
        <v>F</v>
      </c>
      <c r="G2101" t="str">
        <f>IFERROR(MID($E2101,SEARCH("/",$E2101,SEARCH("/",$E2101)+1)+1,1),"")</f>
        <v>P</v>
      </c>
      <c r="H2101" t="s">
        <v>16</v>
      </c>
      <c r="I2101">
        <v>30</v>
      </c>
      <c r="J2101" t="b">
        <v>0</v>
      </c>
      <c r="K2101" s="7">
        <v>77</v>
      </c>
      <c r="L2101" s="7">
        <v>2325</v>
      </c>
      <c r="M2101" s="7">
        <v>5</v>
      </c>
      <c r="N2101" s="7">
        <v>117</v>
      </c>
      <c r="O2101" s="7">
        <v>1</v>
      </c>
      <c r="P2101" s="7">
        <f>SUM(dane3[[#This Row],[RoomService]:[VRDeck]])</f>
        <v>2525</v>
      </c>
      <c r="Q2101" t="s">
        <v>11968</v>
      </c>
      <c r="R2101" t="b">
        <v>1</v>
      </c>
    </row>
    <row r="2102" spans="1:18" x14ac:dyDescent="0.3">
      <c r="A2102" t="s">
        <v>5737</v>
      </c>
      <c r="B2102">
        <f>MID(dane3[[#This Row],[PassengerId]],1,4)+0</f>
        <v>2253</v>
      </c>
      <c r="C2102" t="s">
        <v>19</v>
      </c>
      <c r="D2102" t="b">
        <v>0</v>
      </c>
      <c r="E2102" t="s">
        <v>5738</v>
      </c>
      <c r="F2102" t="str">
        <f>MID($E2102,1,1)</f>
        <v>G</v>
      </c>
      <c r="G2102" t="str">
        <f>IFERROR(MID($E2102,SEARCH("/",$E2102,SEARCH("/",$E2102)+1)+1,1),"")</f>
        <v>S</v>
      </c>
      <c r="H2102" t="s">
        <v>16</v>
      </c>
      <c r="I2102">
        <v>54</v>
      </c>
      <c r="J2102" t="b">
        <v>0</v>
      </c>
      <c r="K2102" s="7">
        <v>701</v>
      </c>
      <c r="L2102" s="7">
        <v>32</v>
      </c>
      <c r="M2102" s="7">
        <v>171</v>
      </c>
      <c r="N2102" s="7">
        <v>8</v>
      </c>
      <c r="O2102" s="7">
        <v>0</v>
      </c>
      <c r="P2102" s="7">
        <f>SUM(dane3[[#This Row],[RoomService]:[VRDeck]])</f>
        <v>912</v>
      </c>
      <c r="Q2102" t="s">
        <v>5739</v>
      </c>
      <c r="R2102" t="b">
        <v>0</v>
      </c>
    </row>
    <row r="2103" spans="1:18" x14ac:dyDescent="0.3">
      <c r="A2103" t="s">
        <v>5740</v>
      </c>
      <c r="B2103">
        <f>MID(dane3[[#This Row],[PassengerId]],1,4)+0</f>
        <v>2254</v>
      </c>
      <c r="C2103" t="s">
        <v>19</v>
      </c>
      <c r="D2103" t="b">
        <v>0</v>
      </c>
      <c r="E2103" t="s">
        <v>5741</v>
      </c>
      <c r="F2103" t="str">
        <f>MID($E2103,1,1)</f>
        <v>F</v>
      </c>
      <c r="G2103" t="str">
        <f>IFERROR(MID($E2103,SEARCH("/",$E2103,SEARCH("/",$E2103)+1)+1,1),"")</f>
        <v>P</v>
      </c>
      <c r="H2103" t="s">
        <v>16</v>
      </c>
      <c r="I2103">
        <v>26</v>
      </c>
      <c r="J2103" t="b">
        <v>0</v>
      </c>
      <c r="K2103" s="7">
        <v>0</v>
      </c>
      <c r="L2103" s="7">
        <v>10</v>
      </c>
      <c r="M2103" s="7">
        <v>0</v>
      </c>
      <c r="N2103" s="7">
        <v>702</v>
      </c>
      <c r="O2103" s="7">
        <v>1</v>
      </c>
      <c r="P2103" s="7">
        <f>SUM(dane3[[#This Row],[RoomService]:[VRDeck]])</f>
        <v>713</v>
      </c>
      <c r="Q2103" t="s">
        <v>5742</v>
      </c>
      <c r="R2103" t="b">
        <v>0</v>
      </c>
    </row>
    <row r="2104" spans="1:18" x14ac:dyDescent="0.3">
      <c r="A2104" t="s">
        <v>5743</v>
      </c>
      <c r="B2104">
        <f>MID(dane3[[#This Row],[PassengerId]],1,4)+0</f>
        <v>2255</v>
      </c>
      <c r="C2104" t="s">
        <v>14</v>
      </c>
      <c r="D2104" t="b">
        <v>1</v>
      </c>
      <c r="E2104" t="s">
        <v>5744</v>
      </c>
      <c r="F2104" t="str">
        <f>MID($E2104,1,1)</f>
        <v>C</v>
      </c>
      <c r="G2104" t="str">
        <f>IFERROR(MID($E2104,SEARCH("/",$E2104,SEARCH("/",$E2104)+1)+1,1),"")</f>
        <v>P</v>
      </c>
      <c r="H2104" t="s">
        <v>46</v>
      </c>
      <c r="I2104">
        <v>44</v>
      </c>
      <c r="J2104" t="b">
        <v>0</v>
      </c>
      <c r="K2104" s="7">
        <v>0</v>
      </c>
      <c r="L2104" s="7">
        <v>0</v>
      </c>
      <c r="M2104" s="7">
        <v>0</v>
      </c>
      <c r="N2104" s="7">
        <v>0</v>
      </c>
      <c r="O2104" s="7">
        <v>0</v>
      </c>
      <c r="P2104" s="7">
        <f>SUM(dane3[[#This Row],[RoomService]:[VRDeck]])</f>
        <v>0</v>
      </c>
      <c r="Q2104" t="s">
        <v>5745</v>
      </c>
      <c r="R2104" t="b">
        <v>1</v>
      </c>
    </row>
    <row r="2105" spans="1:18" x14ac:dyDescent="0.3">
      <c r="A2105" t="s">
        <v>5746</v>
      </c>
      <c r="B2105">
        <f>MID(dane3[[#This Row],[PassengerId]],1,4)+0</f>
        <v>2255</v>
      </c>
      <c r="C2105" t="s">
        <v>14</v>
      </c>
      <c r="D2105" t="b">
        <v>1</v>
      </c>
      <c r="E2105" t="s">
        <v>5744</v>
      </c>
      <c r="F2105" t="str">
        <f>MID($E2105,1,1)</f>
        <v>C</v>
      </c>
      <c r="G2105" t="str">
        <f>IFERROR(MID($E2105,SEARCH("/",$E2105,SEARCH("/",$E2105)+1)+1,1),"")</f>
        <v>P</v>
      </c>
      <c r="H2105" t="s">
        <v>16</v>
      </c>
      <c r="I2105">
        <v>34</v>
      </c>
      <c r="J2105" t="b">
        <v>0</v>
      </c>
      <c r="K2105" s="7">
        <v>0</v>
      </c>
      <c r="L2105" s="7">
        <v>0</v>
      </c>
      <c r="M2105" s="7">
        <v>0</v>
      </c>
      <c r="N2105" s="7">
        <v>0</v>
      </c>
      <c r="O2105" s="7">
        <v>0</v>
      </c>
      <c r="P2105" s="7">
        <f>SUM(dane3[[#This Row],[RoomService]:[VRDeck]])</f>
        <v>0</v>
      </c>
      <c r="Q2105" t="s">
        <v>5747</v>
      </c>
      <c r="R2105" t="b">
        <v>1</v>
      </c>
    </row>
    <row r="2106" spans="1:18" x14ac:dyDescent="0.3">
      <c r="A2106" t="s">
        <v>5748</v>
      </c>
      <c r="B2106">
        <f>MID(dane3[[#This Row],[PassengerId]],1,4)+0</f>
        <v>2256</v>
      </c>
      <c r="C2106" t="s">
        <v>19</v>
      </c>
      <c r="D2106" t="b">
        <v>1</v>
      </c>
      <c r="E2106" t="s">
        <v>5749</v>
      </c>
      <c r="F2106" t="str">
        <f>MID($E2106,1,1)</f>
        <v>G</v>
      </c>
      <c r="G2106" t="str">
        <f>IFERROR(MID($E2106,SEARCH("/",$E2106,SEARCH("/",$E2106)+1)+1,1),"")</f>
        <v>S</v>
      </c>
      <c r="H2106" t="s">
        <v>16</v>
      </c>
      <c r="I2106">
        <v>47</v>
      </c>
      <c r="J2106" t="b">
        <v>0</v>
      </c>
      <c r="K2106" s="7">
        <v>0</v>
      </c>
      <c r="L2106" s="7">
        <v>0</v>
      </c>
      <c r="M2106" s="7">
        <v>0</v>
      </c>
      <c r="N2106" s="7">
        <v>0</v>
      </c>
      <c r="O2106" s="7">
        <v>0</v>
      </c>
      <c r="P2106" s="7">
        <f>SUM(dane3[[#This Row],[RoomService]:[VRDeck]])</f>
        <v>0</v>
      </c>
      <c r="Q2106" t="s">
        <v>5750</v>
      </c>
      <c r="R2106" t="b">
        <v>1</v>
      </c>
    </row>
    <row r="2107" spans="1:18" x14ac:dyDescent="0.3">
      <c r="A2107" t="s">
        <v>5751</v>
      </c>
      <c r="B2107">
        <f>MID(dane3[[#This Row],[PassengerId]],1,4)+0</f>
        <v>2257</v>
      </c>
      <c r="C2107" t="s">
        <v>14</v>
      </c>
      <c r="D2107" t="b">
        <v>0</v>
      </c>
      <c r="E2107" t="s">
        <v>5752</v>
      </c>
      <c r="F2107" t="str">
        <f>MID($E2107,1,1)</f>
        <v>C</v>
      </c>
      <c r="G2107" t="str">
        <f>IFERROR(MID($E2107,SEARCH("/",$E2107,SEARCH("/",$E2107)+1)+1,1),"")</f>
        <v>P</v>
      </c>
      <c r="H2107" t="s">
        <v>16</v>
      </c>
      <c r="I2107">
        <v>27</v>
      </c>
      <c r="J2107" t="b">
        <v>1</v>
      </c>
      <c r="K2107" s="7">
        <v>0</v>
      </c>
      <c r="L2107" s="7">
        <v>3341</v>
      </c>
      <c r="M2107" s="7">
        <v>0</v>
      </c>
      <c r="N2107" s="7">
        <v>80</v>
      </c>
      <c r="O2107" s="7">
        <v>654</v>
      </c>
      <c r="P2107" s="7">
        <f>SUM(dane3[[#This Row],[RoomService]:[VRDeck]])</f>
        <v>4075</v>
      </c>
      <c r="Q2107" t="s">
        <v>5753</v>
      </c>
      <c r="R2107" t="b">
        <v>1</v>
      </c>
    </row>
    <row r="2108" spans="1:18" x14ac:dyDescent="0.3">
      <c r="A2108" t="s">
        <v>5754</v>
      </c>
      <c r="B2108">
        <f>MID(dane3[[#This Row],[PassengerId]],1,4)+0</f>
        <v>2257</v>
      </c>
      <c r="C2108" t="s">
        <v>14</v>
      </c>
      <c r="D2108" t="b">
        <v>1</v>
      </c>
      <c r="E2108" t="s">
        <v>5755</v>
      </c>
      <c r="F2108" t="str">
        <f>MID($E2108,1,1)</f>
        <v>B</v>
      </c>
      <c r="G2108" t="str">
        <f>IFERROR(MID($E2108,SEARCH("/",$E2108,SEARCH("/",$E2108)+1)+1,1),"")</f>
        <v>P</v>
      </c>
      <c r="H2108" t="s">
        <v>46</v>
      </c>
      <c r="I2108">
        <v>22</v>
      </c>
      <c r="J2108" t="b">
        <v>0</v>
      </c>
      <c r="K2108" s="7">
        <v>0</v>
      </c>
      <c r="L2108" s="7">
        <v>0</v>
      </c>
      <c r="M2108" s="7">
        <v>0</v>
      </c>
      <c r="N2108" s="7">
        <v>0</v>
      </c>
      <c r="O2108" s="7">
        <v>0</v>
      </c>
      <c r="P2108" s="7">
        <f>SUM(dane3[[#This Row],[RoomService]:[VRDeck]])</f>
        <v>0</v>
      </c>
      <c r="Q2108" t="s">
        <v>5756</v>
      </c>
      <c r="R2108" t="b">
        <v>1</v>
      </c>
    </row>
    <row r="2109" spans="1:18" x14ac:dyDescent="0.3">
      <c r="A2109" t="s">
        <v>5757</v>
      </c>
      <c r="B2109">
        <f>MID(dane3[[#This Row],[PassengerId]],1,4)+0</f>
        <v>2258</v>
      </c>
      <c r="C2109" t="s">
        <v>19</v>
      </c>
      <c r="D2109" t="b">
        <v>1</v>
      </c>
      <c r="E2109" t="s">
        <v>5758</v>
      </c>
      <c r="F2109" t="str">
        <f>MID($E2109,1,1)</f>
        <v>G</v>
      </c>
      <c r="G2109" t="str">
        <f>IFERROR(MID($E2109,SEARCH("/",$E2109,SEARCH("/",$E2109)+1)+1,1),"")</f>
        <v>P</v>
      </c>
      <c r="H2109" t="s">
        <v>16</v>
      </c>
      <c r="I2109">
        <v>46</v>
      </c>
      <c r="J2109" t="b">
        <v>0</v>
      </c>
      <c r="K2109" s="7">
        <v>0</v>
      </c>
      <c r="L2109" s="7">
        <v>0</v>
      </c>
      <c r="M2109" s="7">
        <v>0</v>
      </c>
      <c r="N2109" s="7">
        <v>0</v>
      </c>
      <c r="O2109" s="7">
        <v>0</v>
      </c>
      <c r="P2109" s="7">
        <f>SUM(dane3[[#This Row],[RoomService]:[VRDeck]])</f>
        <v>0</v>
      </c>
      <c r="Q2109" t="s">
        <v>5759</v>
      </c>
      <c r="R2109" t="b">
        <v>1</v>
      </c>
    </row>
    <row r="2110" spans="1:18" x14ac:dyDescent="0.3">
      <c r="A2110" t="s">
        <v>5760</v>
      </c>
      <c r="B2110">
        <f>MID(dane3[[#This Row],[PassengerId]],1,4)+0</f>
        <v>2261</v>
      </c>
      <c r="C2110" t="s">
        <v>19</v>
      </c>
      <c r="D2110" t="b">
        <v>0</v>
      </c>
      <c r="E2110" t="s">
        <v>5761</v>
      </c>
      <c r="F2110" t="str">
        <f>MID($E2110,1,1)</f>
        <v>F</v>
      </c>
      <c r="G2110" t="str">
        <f>IFERROR(MID($E2110,SEARCH("/",$E2110,SEARCH("/",$E2110)+1)+1,1),"")</f>
        <v>S</v>
      </c>
      <c r="H2110" t="s">
        <v>16</v>
      </c>
      <c r="I2110">
        <v>29</v>
      </c>
      <c r="J2110" t="b">
        <v>0</v>
      </c>
      <c r="K2110" s="7">
        <v>0</v>
      </c>
      <c r="L2110" s="7">
        <v>0</v>
      </c>
      <c r="M2110" s="7">
        <v>885</v>
      </c>
      <c r="N2110" s="7">
        <v>0</v>
      </c>
      <c r="O2110" s="7">
        <v>0</v>
      </c>
      <c r="P2110" s="7">
        <f>SUM(dane3[[#This Row],[RoomService]:[VRDeck]])</f>
        <v>885</v>
      </c>
      <c r="Q2110" t="s">
        <v>5762</v>
      </c>
      <c r="R2110" t="b">
        <v>1</v>
      </c>
    </row>
    <row r="2111" spans="1:18" x14ac:dyDescent="0.3">
      <c r="A2111" t="s">
        <v>5763</v>
      </c>
      <c r="B2111">
        <f>MID(dane3[[#This Row],[PassengerId]],1,4)+0</f>
        <v>2262</v>
      </c>
      <c r="C2111" t="s">
        <v>19</v>
      </c>
      <c r="D2111" t="b">
        <v>0</v>
      </c>
      <c r="E2111" t="s">
        <v>5764</v>
      </c>
      <c r="F2111" t="str">
        <f>MID($E2111,1,1)</f>
        <v>G</v>
      </c>
      <c r="G2111" t="str">
        <f>IFERROR(MID($E2111,SEARCH("/",$E2111,SEARCH("/",$E2111)+1)+1,1),"")</f>
        <v>P</v>
      </c>
      <c r="H2111" t="s">
        <v>46</v>
      </c>
      <c r="I2111">
        <v>43</v>
      </c>
      <c r="J2111" t="b">
        <v>0</v>
      </c>
      <c r="K2111" s="7">
        <v>485</v>
      </c>
      <c r="L2111" s="7">
        <v>4</v>
      </c>
      <c r="M2111" s="7">
        <v>136</v>
      </c>
      <c r="N2111" s="7">
        <v>48</v>
      </c>
      <c r="O2111" s="7">
        <v>0</v>
      </c>
      <c r="P2111" s="7">
        <f>SUM(dane3[[#This Row],[RoomService]:[VRDeck]])</f>
        <v>673</v>
      </c>
      <c r="Q2111" t="s">
        <v>5765</v>
      </c>
      <c r="R2111" t="b">
        <v>0</v>
      </c>
    </row>
    <row r="2112" spans="1:18" x14ac:dyDescent="0.3">
      <c r="A2112" t="s">
        <v>5766</v>
      </c>
      <c r="B2112">
        <f>MID(dane3[[#This Row],[PassengerId]],1,4)+0</f>
        <v>2263</v>
      </c>
      <c r="C2112" t="s">
        <v>19</v>
      </c>
      <c r="D2112" t="b">
        <v>0</v>
      </c>
      <c r="E2112" t="s">
        <v>5767</v>
      </c>
      <c r="F2112" t="str">
        <f>MID($E2112,1,1)</f>
        <v>F</v>
      </c>
      <c r="G2112" t="str">
        <f>IFERROR(MID($E2112,SEARCH("/",$E2112,SEARCH("/",$E2112)+1)+1,1),"")</f>
        <v>P</v>
      </c>
      <c r="H2112" t="s">
        <v>16</v>
      </c>
      <c r="I2112">
        <v>42</v>
      </c>
      <c r="J2112" t="b">
        <v>0</v>
      </c>
      <c r="K2112" s="7">
        <v>0</v>
      </c>
      <c r="L2112" s="7">
        <v>0</v>
      </c>
      <c r="M2112" s="7">
        <v>32</v>
      </c>
      <c r="N2112" s="7">
        <v>772</v>
      </c>
      <c r="O2112" s="7">
        <v>0</v>
      </c>
      <c r="P2112" s="7">
        <f>SUM(dane3[[#This Row],[RoomService]:[VRDeck]])</f>
        <v>804</v>
      </c>
      <c r="Q2112" t="s">
        <v>5768</v>
      </c>
      <c r="R2112" t="b">
        <v>0</v>
      </c>
    </row>
    <row r="2113" spans="1:18" x14ac:dyDescent="0.3">
      <c r="A2113" t="s">
        <v>5769</v>
      </c>
      <c r="B2113">
        <f>MID(dane3[[#This Row],[PassengerId]],1,4)+0</f>
        <v>2264</v>
      </c>
      <c r="C2113" t="s">
        <v>19</v>
      </c>
      <c r="D2113" t="b">
        <v>0</v>
      </c>
      <c r="E2113" t="s">
        <v>5770</v>
      </c>
      <c r="F2113" t="str">
        <f>MID($E2113,1,1)</f>
        <v>F</v>
      </c>
      <c r="G2113" t="str">
        <f>IFERROR(MID($E2113,SEARCH("/",$E2113,SEARCH("/",$E2113)+1)+1,1),"")</f>
        <v>S</v>
      </c>
      <c r="H2113" t="s">
        <v>16</v>
      </c>
      <c r="I2113">
        <v>39</v>
      </c>
      <c r="J2113" t="b">
        <v>0</v>
      </c>
      <c r="K2113" s="7">
        <v>0</v>
      </c>
      <c r="L2113" s="7">
        <v>0</v>
      </c>
      <c r="M2113" s="7">
        <v>13</v>
      </c>
      <c r="N2113" s="7">
        <v>0</v>
      </c>
      <c r="O2113" s="7">
        <v>868</v>
      </c>
      <c r="P2113" s="7">
        <f>SUM(dane3[[#This Row],[RoomService]:[VRDeck]])</f>
        <v>881</v>
      </c>
      <c r="Q2113" t="s">
        <v>5771</v>
      </c>
      <c r="R2113" t="b">
        <v>1</v>
      </c>
    </row>
    <row r="2114" spans="1:18" x14ac:dyDescent="0.3">
      <c r="A2114" t="s">
        <v>1880</v>
      </c>
      <c r="B2114">
        <f>MID(dane3[[#This Row],[PassengerId]],1,4)+0</f>
        <v>712</v>
      </c>
      <c r="C2114" t="s">
        <v>53</v>
      </c>
      <c r="D2114" t="b">
        <v>0</v>
      </c>
      <c r="E2114" t="s">
        <v>1881</v>
      </c>
      <c r="F2114" t="str">
        <f>MID($E2114,1,1)</f>
        <v>F</v>
      </c>
      <c r="G2114" t="str">
        <f>IFERROR(MID($E2114,SEARCH("/",$E2114,SEARCH("/",$E2114)+1)+1,1),"")</f>
        <v>P</v>
      </c>
      <c r="H2114" t="s">
        <v>16</v>
      </c>
      <c r="I2114">
        <v>20</v>
      </c>
      <c r="J2114" t="b">
        <v>0</v>
      </c>
      <c r="K2114" s="7">
        <v>457</v>
      </c>
      <c r="L2114" s="7">
        <v>0</v>
      </c>
      <c r="M2114" s="7">
        <v>170</v>
      </c>
      <c r="N2114" s="7">
        <v>1132</v>
      </c>
      <c r="O2114" s="7">
        <v>0</v>
      </c>
      <c r="P2114" s="7">
        <f>SUM(dane3[[#This Row],[RoomService]:[VRDeck]])</f>
        <v>1759</v>
      </c>
      <c r="Q2114" t="s">
        <v>1882</v>
      </c>
      <c r="R2114" t="b">
        <v>0</v>
      </c>
    </row>
    <row r="2115" spans="1:18" x14ac:dyDescent="0.3">
      <c r="A2115" t="s">
        <v>12171</v>
      </c>
      <c r="B2115">
        <f>MID(dane3[[#This Row],[PassengerId]],1,4)+0</f>
        <v>4741</v>
      </c>
      <c r="C2115" t="s">
        <v>53</v>
      </c>
      <c r="D2115" t="b">
        <v>1</v>
      </c>
      <c r="E2115" t="s">
        <v>12167</v>
      </c>
      <c r="F2115" t="str">
        <f>MID($E2115,1,1)</f>
        <v>F</v>
      </c>
      <c r="G2115" t="str">
        <f>IFERROR(MID($E2115,SEARCH("/",$E2115,SEARCH("/",$E2115)+1)+1,1),"")</f>
        <v>P</v>
      </c>
      <c r="H2115" t="s">
        <v>16</v>
      </c>
      <c r="I2115">
        <v>6</v>
      </c>
      <c r="J2115" t="b">
        <v>0</v>
      </c>
      <c r="K2115" s="7">
        <v>0</v>
      </c>
      <c r="L2115" s="7">
        <v>0</v>
      </c>
      <c r="M2115" s="7">
        <v>0</v>
      </c>
      <c r="N2115" s="7">
        <v>0</v>
      </c>
      <c r="O2115" s="7">
        <v>0</v>
      </c>
      <c r="P2115" s="7">
        <f>SUM(dane3[[#This Row],[RoomService]:[VRDeck]])</f>
        <v>0</v>
      </c>
      <c r="Q2115" t="s">
        <v>12172</v>
      </c>
      <c r="R2115" t="b">
        <v>1</v>
      </c>
    </row>
    <row r="2116" spans="1:18" x14ac:dyDescent="0.3">
      <c r="A2116" t="s">
        <v>5778</v>
      </c>
      <c r="B2116">
        <f>MID(dane3[[#This Row],[PassengerId]],1,4)+0</f>
        <v>2268</v>
      </c>
      <c r="C2116" t="s">
        <v>19</v>
      </c>
      <c r="D2116" t="b">
        <v>1</v>
      </c>
      <c r="E2116" t="s">
        <v>5779</v>
      </c>
      <c r="F2116" t="str">
        <f>MID($E2116,1,1)</f>
        <v>G</v>
      </c>
      <c r="G2116" t="str">
        <f>IFERROR(MID($E2116,SEARCH("/",$E2116,SEARCH("/",$E2116)+1)+1,1),"")</f>
        <v>P</v>
      </c>
      <c r="H2116" t="s">
        <v>16</v>
      </c>
      <c r="I2116">
        <v>19</v>
      </c>
      <c r="J2116" t="b">
        <v>0</v>
      </c>
      <c r="K2116" s="7">
        <v>0</v>
      </c>
      <c r="L2116" s="7">
        <v>0</v>
      </c>
      <c r="M2116" s="7">
        <v>0</v>
      </c>
      <c r="N2116" s="7">
        <v>0</v>
      </c>
      <c r="O2116" s="7">
        <v>0</v>
      </c>
      <c r="P2116" s="7">
        <f>SUM(dane3[[#This Row],[RoomService]:[VRDeck]])</f>
        <v>0</v>
      </c>
      <c r="Q2116" t="s">
        <v>5780</v>
      </c>
      <c r="R2116" t="b">
        <v>0</v>
      </c>
    </row>
    <row r="2117" spans="1:18" x14ac:dyDescent="0.3">
      <c r="A2117" t="s">
        <v>1908</v>
      </c>
      <c r="B2117">
        <f>MID(dane3[[#This Row],[PassengerId]],1,4)+0</f>
        <v>719</v>
      </c>
      <c r="C2117" t="s">
        <v>53</v>
      </c>
      <c r="D2117" t="b">
        <v>0</v>
      </c>
      <c r="E2117" t="s">
        <v>1909</v>
      </c>
      <c r="F2117" t="str">
        <f>MID($E2117,1,1)</f>
        <v>E</v>
      </c>
      <c r="G2117" t="str">
        <f>IFERROR(MID($E2117,SEARCH("/",$E2117,SEARCH("/",$E2117)+1)+1,1),"")</f>
        <v>P</v>
      </c>
      <c r="H2117" t="s">
        <v>16</v>
      </c>
      <c r="I2117">
        <v>19</v>
      </c>
      <c r="J2117" t="b">
        <v>0</v>
      </c>
      <c r="K2117" s="7">
        <v>0</v>
      </c>
      <c r="L2117" s="7">
        <v>0</v>
      </c>
      <c r="M2117" s="7">
        <v>0</v>
      </c>
      <c r="N2117" s="7">
        <v>0</v>
      </c>
      <c r="O2117" s="7">
        <v>0</v>
      </c>
      <c r="P2117" s="7">
        <f>SUM(dane3[[#This Row],[RoomService]:[VRDeck]])</f>
        <v>0</v>
      </c>
      <c r="Q2117" t="s">
        <v>1910</v>
      </c>
      <c r="R2117" t="b">
        <v>0</v>
      </c>
    </row>
    <row r="2118" spans="1:18" x14ac:dyDescent="0.3">
      <c r="A2118" t="s">
        <v>9163</v>
      </c>
      <c r="B2118">
        <f>MID(dane3[[#This Row],[PassengerId]],1,4)+0</f>
        <v>3602</v>
      </c>
      <c r="C2118" t="s">
        <v>53</v>
      </c>
      <c r="D2118" t="b">
        <v>1</v>
      </c>
      <c r="E2118" t="s">
        <v>9164</v>
      </c>
      <c r="F2118" t="str">
        <f>MID($E2118,1,1)</f>
        <v>F</v>
      </c>
      <c r="G2118" t="str">
        <f>IFERROR(MID($E2118,SEARCH("/",$E2118,SEARCH("/",$E2118)+1)+1,1),"")</f>
        <v>S</v>
      </c>
      <c r="H2118" t="s">
        <v>16</v>
      </c>
      <c r="I2118">
        <v>11</v>
      </c>
      <c r="J2118" t="b">
        <v>0</v>
      </c>
      <c r="K2118" s="7">
        <v>0</v>
      </c>
      <c r="L2118" s="7">
        <v>0</v>
      </c>
      <c r="M2118" s="7">
        <v>0</v>
      </c>
      <c r="N2118" s="7">
        <v>0</v>
      </c>
      <c r="O2118" s="7">
        <v>0</v>
      </c>
      <c r="P2118" s="7">
        <f>SUM(dane3[[#This Row],[RoomService]:[VRDeck]])</f>
        <v>0</v>
      </c>
      <c r="Q2118" t="s">
        <v>9165</v>
      </c>
      <c r="R2118" t="b">
        <v>1</v>
      </c>
    </row>
    <row r="2119" spans="1:18" x14ac:dyDescent="0.3">
      <c r="A2119" t="s">
        <v>5787</v>
      </c>
      <c r="B2119">
        <f>MID(dane3[[#This Row],[PassengerId]],1,4)+0</f>
        <v>2272</v>
      </c>
      <c r="C2119" t="s">
        <v>19</v>
      </c>
      <c r="D2119" t="b">
        <v>0</v>
      </c>
      <c r="E2119" t="s">
        <v>5788</v>
      </c>
      <c r="F2119" t="str">
        <f>MID($E2119,1,1)</f>
        <v>G</v>
      </c>
      <c r="G2119" t="str">
        <f>IFERROR(MID($E2119,SEARCH("/",$E2119,SEARCH("/",$E2119)+1)+1,1),"")</f>
        <v>P</v>
      </c>
      <c r="H2119" t="s">
        <v>16</v>
      </c>
      <c r="I2119">
        <v>3</v>
      </c>
      <c r="J2119" t="b">
        <v>0</v>
      </c>
      <c r="K2119" s="7">
        <v>0</v>
      </c>
      <c r="L2119" s="7">
        <v>0</v>
      </c>
      <c r="M2119" s="7">
        <v>0</v>
      </c>
      <c r="N2119" s="7">
        <v>0</v>
      </c>
      <c r="O2119" s="7">
        <v>0</v>
      </c>
      <c r="P2119" s="7">
        <f>SUM(dane3[[#This Row],[RoomService]:[VRDeck]])</f>
        <v>0</v>
      </c>
      <c r="Q2119" t="s">
        <v>23799</v>
      </c>
      <c r="R2119" t="b">
        <v>1</v>
      </c>
    </row>
    <row r="2120" spans="1:18" x14ac:dyDescent="0.3">
      <c r="A2120" t="s">
        <v>5789</v>
      </c>
      <c r="B2120">
        <f>MID(dane3[[#This Row],[PassengerId]],1,4)+0</f>
        <v>2272</v>
      </c>
      <c r="C2120" t="s">
        <v>19</v>
      </c>
      <c r="D2120" t="b">
        <v>1</v>
      </c>
      <c r="E2120" t="s">
        <v>39</v>
      </c>
      <c r="F2120" t="s">
        <v>23764</v>
      </c>
      <c r="G2120" t="str">
        <f>IFERROR(MID($E2120,SEARCH("/",$E2120,SEARCH("/",$E2120)+1)+1,1),"")</f>
        <v/>
      </c>
      <c r="H2120" t="s">
        <v>46</v>
      </c>
      <c r="I2120">
        <v>21</v>
      </c>
      <c r="J2120" t="b">
        <v>0</v>
      </c>
      <c r="K2120" s="7">
        <v>0</v>
      </c>
      <c r="L2120" s="7">
        <v>0</v>
      </c>
      <c r="M2120" s="7">
        <v>0</v>
      </c>
      <c r="N2120" s="7">
        <v>0</v>
      </c>
      <c r="O2120" s="7">
        <v>0</v>
      </c>
      <c r="P2120" s="7">
        <f>SUM(dane3[[#This Row],[RoomService]:[VRDeck]])</f>
        <v>0</v>
      </c>
      <c r="Q2120" t="s">
        <v>5790</v>
      </c>
      <c r="R2120" t="b">
        <v>1</v>
      </c>
    </row>
    <row r="2121" spans="1:18" x14ac:dyDescent="0.3">
      <c r="A2121" t="s">
        <v>5791</v>
      </c>
      <c r="B2121">
        <f>MID(dane3[[#This Row],[PassengerId]],1,4)+0</f>
        <v>2272</v>
      </c>
      <c r="C2121" t="s">
        <v>19</v>
      </c>
      <c r="D2121" t="b">
        <v>0</v>
      </c>
      <c r="E2121" t="s">
        <v>5788</v>
      </c>
      <c r="F2121" t="str">
        <f>MID($E2121,1,1)</f>
        <v>G</v>
      </c>
      <c r="G2121" t="str">
        <f>IFERROR(MID($E2121,SEARCH("/",$E2121,SEARCH("/",$E2121)+1)+1,1),"")</f>
        <v>P</v>
      </c>
      <c r="H2121" t="s">
        <v>16</v>
      </c>
      <c r="I2121">
        <v>1</v>
      </c>
      <c r="J2121" t="b">
        <v>0</v>
      </c>
      <c r="K2121" s="7">
        <v>0</v>
      </c>
      <c r="L2121" s="7">
        <v>0</v>
      </c>
      <c r="M2121" s="7">
        <v>0</v>
      </c>
      <c r="N2121" s="7">
        <v>0</v>
      </c>
      <c r="O2121" s="7">
        <v>0</v>
      </c>
      <c r="P2121" s="7">
        <f>SUM(dane3[[#This Row],[RoomService]:[VRDeck]])</f>
        <v>0</v>
      </c>
      <c r="Q2121" t="s">
        <v>5792</v>
      </c>
      <c r="R2121" t="b">
        <v>1</v>
      </c>
    </row>
    <row r="2122" spans="1:18" x14ac:dyDescent="0.3">
      <c r="A2122" t="s">
        <v>5793</v>
      </c>
      <c r="B2122">
        <f>MID(dane3[[#This Row],[PassengerId]],1,4)+0</f>
        <v>2273</v>
      </c>
      <c r="C2122" t="s">
        <v>19</v>
      </c>
      <c r="D2122" t="b">
        <v>0</v>
      </c>
      <c r="E2122" t="s">
        <v>5794</v>
      </c>
      <c r="F2122" t="str">
        <f>MID($E2122,1,1)</f>
        <v>E</v>
      </c>
      <c r="G2122" t="str">
        <f>IFERROR(MID($E2122,SEARCH("/",$E2122,SEARCH("/",$E2122)+1)+1,1),"")</f>
        <v>S</v>
      </c>
      <c r="H2122" t="s">
        <v>16</v>
      </c>
      <c r="I2122">
        <v>22</v>
      </c>
      <c r="J2122" t="b">
        <v>0</v>
      </c>
      <c r="K2122" s="7">
        <v>0</v>
      </c>
      <c r="L2122" s="7">
        <v>0</v>
      </c>
      <c r="M2122" s="7">
        <v>0</v>
      </c>
      <c r="N2122" s="7">
        <v>10</v>
      </c>
      <c r="O2122" s="7">
        <v>778</v>
      </c>
      <c r="P2122" s="7">
        <f>SUM(dane3[[#This Row],[RoomService]:[VRDeck]])</f>
        <v>788</v>
      </c>
      <c r="Q2122" t="s">
        <v>5795</v>
      </c>
      <c r="R2122" t="b">
        <v>0</v>
      </c>
    </row>
    <row r="2123" spans="1:18" x14ac:dyDescent="0.3">
      <c r="A2123" t="s">
        <v>5796</v>
      </c>
      <c r="B2123">
        <f>MID(dane3[[#This Row],[PassengerId]],1,4)+0</f>
        <v>2274</v>
      </c>
      <c r="C2123" t="s">
        <v>14</v>
      </c>
      <c r="D2123" t="b">
        <v>1</v>
      </c>
      <c r="E2123" t="s">
        <v>5797</v>
      </c>
      <c r="F2123" t="str">
        <f>MID($E2123,1,1)</f>
        <v>C</v>
      </c>
      <c r="G2123" t="str">
        <f>IFERROR(MID($E2123,SEARCH("/",$E2123,SEARCH("/",$E2123)+1)+1,1),"")</f>
        <v>P</v>
      </c>
      <c r="H2123" t="s">
        <v>46</v>
      </c>
      <c r="I2123">
        <v>27</v>
      </c>
      <c r="J2123" t="b">
        <v>0</v>
      </c>
      <c r="K2123" s="7">
        <v>0</v>
      </c>
      <c r="L2123" s="7">
        <v>0</v>
      </c>
      <c r="M2123" s="7">
        <v>0</v>
      </c>
      <c r="N2123" s="7">
        <v>0</v>
      </c>
      <c r="O2123" s="7">
        <v>0</v>
      </c>
      <c r="P2123" s="7">
        <f>SUM(dane3[[#This Row],[RoomService]:[VRDeck]])</f>
        <v>0</v>
      </c>
      <c r="Q2123" t="s">
        <v>5798</v>
      </c>
      <c r="R2123" t="b">
        <v>1</v>
      </c>
    </row>
    <row r="2124" spans="1:18" x14ac:dyDescent="0.3">
      <c r="A2124" t="s">
        <v>5799</v>
      </c>
      <c r="B2124">
        <f>MID(dane3[[#This Row],[PassengerId]],1,4)+0</f>
        <v>2274</v>
      </c>
      <c r="C2124" t="s">
        <v>14</v>
      </c>
      <c r="D2124" t="b">
        <v>1</v>
      </c>
      <c r="E2124" t="s">
        <v>5797</v>
      </c>
      <c r="F2124" t="str">
        <f>MID($E2124,1,1)</f>
        <v>C</v>
      </c>
      <c r="G2124" t="str">
        <f>IFERROR(MID($E2124,SEARCH("/",$E2124,SEARCH("/",$E2124)+1)+1,1),"")</f>
        <v>P</v>
      </c>
      <c r="H2124" t="s">
        <v>46</v>
      </c>
      <c r="I2124">
        <v>28</v>
      </c>
      <c r="J2124" t="b">
        <v>0</v>
      </c>
      <c r="K2124" s="7">
        <v>0</v>
      </c>
      <c r="L2124" s="7">
        <v>0</v>
      </c>
      <c r="M2124" s="7">
        <v>0</v>
      </c>
      <c r="N2124" s="7">
        <v>0</v>
      </c>
      <c r="O2124" s="7">
        <v>0</v>
      </c>
      <c r="P2124" s="7">
        <f>SUM(dane3[[#This Row],[RoomService]:[VRDeck]])</f>
        <v>0</v>
      </c>
      <c r="Q2124" t="s">
        <v>5800</v>
      </c>
      <c r="R2124" t="b">
        <v>1</v>
      </c>
    </row>
    <row r="2125" spans="1:18" x14ac:dyDescent="0.3">
      <c r="A2125" t="s">
        <v>1975</v>
      </c>
      <c r="B2125">
        <f>MID(dane3[[#This Row],[PassengerId]],1,4)+0</f>
        <v>757</v>
      </c>
      <c r="C2125" t="s">
        <v>53</v>
      </c>
      <c r="D2125" t="b">
        <v>0</v>
      </c>
      <c r="E2125" t="s">
        <v>1976</v>
      </c>
      <c r="F2125" t="str">
        <f>MID($E2125,1,1)</f>
        <v>D</v>
      </c>
      <c r="G2125" t="str">
        <f>IFERROR(MID($E2125,SEARCH("/",$E2125,SEARCH("/",$E2125)+1)+1,1),"")</f>
        <v>P</v>
      </c>
      <c r="H2125" t="s">
        <v>46</v>
      </c>
      <c r="I2125">
        <v>67</v>
      </c>
      <c r="J2125" t="b">
        <v>0</v>
      </c>
      <c r="K2125" s="7">
        <v>1</v>
      </c>
      <c r="L2125" s="7">
        <v>0</v>
      </c>
      <c r="M2125" s="7">
        <v>5</v>
      </c>
      <c r="N2125" s="7">
        <v>1022</v>
      </c>
      <c r="O2125" s="7">
        <v>151</v>
      </c>
      <c r="P2125" s="7">
        <f>SUM(dane3[[#This Row],[RoomService]:[VRDeck]])</f>
        <v>1179</v>
      </c>
      <c r="Q2125" t="s">
        <v>1977</v>
      </c>
      <c r="R2125" t="b">
        <v>0</v>
      </c>
    </row>
    <row r="2126" spans="1:18" x14ac:dyDescent="0.3">
      <c r="A2126" t="s">
        <v>5804</v>
      </c>
      <c r="B2126">
        <f>MID(dane3[[#This Row],[PassengerId]],1,4)+0</f>
        <v>2277</v>
      </c>
      <c r="C2126" t="s">
        <v>19</v>
      </c>
      <c r="D2126" t="b">
        <v>0</v>
      </c>
      <c r="E2126" t="s">
        <v>5805</v>
      </c>
      <c r="F2126" t="str">
        <f>MID($E2126,1,1)</f>
        <v>G</v>
      </c>
      <c r="G2126" t="str">
        <f>IFERROR(MID($E2126,SEARCH("/",$E2126,SEARCH("/",$E2126)+1)+1,1),"")</f>
        <v>S</v>
      </c>
      <c r="H2126" t="s">
        <v>16</v>
      </c>
      <c r="I2126">
        <v>19</v>
      </c>
      <c r="J2126" t="b">
        <v>0</v>
      </c>
      <c r="K2126" s="7">
        <v>26</v>
      </c>
      <c r="L2126" s="7">
        <v>313</v>
      </c>
      <c r="M2126" s="7">
        <v>470</v>
      </c>
      <c r="N2126" s="7">
        <v>0</v>
      </c>
      <c r="O2126" s="7">
        <v>0</v>
      </c>
      <c r="P2126" s="7">
        <f>SUM(dane3[[#This Row],[RoomService]:[VRDeck]])</f>
        <v>809</v>
      </c>
      <c r="Q2126" t="s">
        <v>5806</v>
      </c>
      <c r="R2126" t="b">
        <v>0</v>
      </c>
    </row>
    <row r="2127" spans="1:18" x14ac:dyDescent="0.3">
      <c r="A2127" t="s">
        <v>5807</v>
      </c>
      <c r="B2127">
        <f>MID(dane3[[#This Row],[PassengerId]],1,4)+0</f>
        <v>2278</v>
      </c>
      <c r="C2127" t="s">
        <v>14</v>
      </c>
      <c r="D2127" t="b">
        <v>1</v>
      </c>
      <c r="E2127" t="s">
        <v>5808</v>
      </c>
      <c r="F2127" t="str">
        <f>MID($E2127,1,1)</f>
        <v>C</v>
      </c>
      <c r="G2127" t="str">
        <f>IFERROR(MID($E2127,SEARCH("/",$E2127,SEARCH("/",$E2127)+1)+1,1),"")</f>
        <v>P</v>
      </c>
      <c r="H2127" t="s">
        <v>46</v>
      </c>
      <c r="I2127">
        <v>18</v>
      </c>
      <c r="J2127" t="b">
        <v>0</v>
      </c>
      <c r="K2127" s="7">
        <v>0</v>
      </c>
      <c r="L2127" s="7">
        <v>0</v>
      </c>
      <c r="M2127" s="7">
        <v>0</v>
      </c>
      <c r="N2127" s="7">
        <v>0</v>
      </c>
      <c r="O2127" s="7">
        <v>0</v>
      </c>
      <c r="P2127" s="7">
        <f>SUM(dane3[[#This Row],[RoomService]:[VRDeck]])</f>
        <v>0</v>
      </c>
      <c r="Q2127" t="s">
        <v>5809</v>
      </c>
      <c r="R2127" t="b">
        <v>1</v>
      </c>
    </row>
    <row r="2128" spans="1:18" x14ac:dyDescent="0.3">
      <c r="A2128" t="s">
        <v>5810</v>
      </c>
      <c r="B2128">
        <f>MID(dane3[[#This Row],[PassengerId]],1,4)+0</f>
        <v>2279</v>
      </c>
      <c r="C2128" t="s">
        <v>14</v>
      </c>
      <c r="D2128" t="b">
        <v>0</v>
      </c>
      <c r="E2128" t="s">
        <v>5811</v>
      </c>
      <c r="F2128" t="str">
        <f>MID($E2128,1,1)</f>
        <v>B</v>
      </c>
      <c r="G2128" t="str">
        <f>IFERROR(MID($E2128,SEARCH("/",$E2128,SEARCH("/",$E2128)+1)+1,1),"")</f>
        <v>S</v>
      </c>
      <c r="H2128" t="s">
        <v>46</v>
      </c>
      <c r="I2128">
        <v>47</v>
      </c>
      <c r="J2128" t="b">
        <v>0</v>
      </c>
      <c r="K2128" s="7">
        <v>0</v>
      </c>
      <c r="L2128" s="7">
        <v>140</v>
      </c>
      <c r="M2128" s="7">
        <v>0</v>
      </c>
      <c r="N2128" s="7">
        <v>85</v>
      </c>
      <c r="O2128" s="7">
        <v>3970</v>
      </c>
      <c r="P2128" s="7">
        <f>SUM(dane3[[#This Row],[RoomService]:[VRDeck]])</f>
        <v>4195</v>
      </c>
      <c r="Q2128" t="s">
        <v>5812</v>
      </c>
      <c r="R2128" t="b">
        <v>0</v>
      </c>
    </row>
    <row r="2129" spans="1:18" x14ac:dyDescent="0.3">
      <c r="A2129" t="s">
        <v>5813</v>
      </c>
      <c r="B2129">
        <f>MID(dane3[[#This Row],[PassengerId]],1,4)+0</f>
        <v>2280</v>
      </c>
      <c r="C2129" t="s">
        <v>14</v>
      </c>
      <c r="D2129" t="b">
        <v>0</v>
      </c>
      <c r="E2129" t="s">
        <v>5814</v>
      </c>
      <c r="F2129" t="str">
        <f>MID($E2129,1,1)</f>
        <v>B</v>
      </c>
      <c r="G2129" t="str">
        <f>IFERROR(MID($E2129,SEARCH("/",$E2129,SEARCH("/",$E2129)+1)+1,1),"")</f>
        <v>S</v>
      </c>
      <c r="H2129" t="s">
        <v>16</v>
      </c>
      <c r="I2129">
        <v>18</v>
      </c>
      <c r="J2129" t="b">
        <v>0</v>
      </c>
      <c r="K2129" s="7">
        <v>20</v>
      </c>
      <c r="L2129" s="7">
        <v>1064</v>
      </c>
      <c r="M2129" s="7">
        <v>0</v>
      </c>
      <c r="N2129" s="7">
        <v>0</v>
      </c>
      <c r="O2129" s="7">
        <v>11643</v>
      </c>
      <c r="P2129" s="7">
        <f>SUM(dane3[[#This Row],[RoomService]:[VRDeck]])</f>
        <v>12727</v>
      </c>
      <c r="Q2129" t="s">
        <v>5815</v>
      </c>
      <c r="R2129" t="b">
        <v>0</v>
      </c>
    </row>
    <row r="2130" spans="1:18" x14ac:dyDescent="0.3">
      <c r="A2130" t="s">
        <v>5816</v>
      </c>
      <c r="B2130">
        <f>MID(dane3[[#This Row],[PassengerId]],1,4)+0</f>
        <v>2281</v>
      </c>
      <c r="C2130" t="s">
        <v>19</v>
      </c>
      <c r="D2130" t="b">
        <v>0</v>
      </c>
      <c r="E2130" t="s">
        <v>5817</v>
      </c>
      <c r="F2130" t="str">
        <f>MID($E2130,1,1)</f>
        <v>E</v>
      </c>
      <c r="G2130" t="str">
        <f>IFERROR(MID($E2130,SEARCH("/",$E2130,SEARCH("/",$E2130)+1)+1,1),"")</f>
        <v>P</v>
      </c>
      <c r="H2130" t="s">
        <v>16</v>
      </c>
      <c r="I2130">
        <v>6</v>
      </c>
      <c r="J2130" t="b">
        <v>0</v>
      </c>
      <c r="K2130" s="7">
        <v>0</v>
      </c>
      <c r="L2130" s="7">
        <v>0</v>
      </c>
      <c r="M2130" s="7">
        <v>0</v>
      </c>
      <c r="N2130" s="7">
        <v>0</v>
      </c>
      <c r="O2130" s="7">
        <v>0</v>
      </c>
      <c r="P2130" s="7">
        <f>SUM(dane3[[#This Row],[RoomService]:[VRDeck]])</f>
        <v>0</v>
      </c>
      <c r="Q2130" t="s">
        <v>5818</v>
      </c>
      <c r="R2130" t="b">
        <v>1</v>
      </c>
    </row>
    <row r="2131" spans="1:18" x14ac:dyDescent="0.3">
      <c r="A2131" t="s">
        <v>5819</v>
      </c>
      <c r="B2131">
        <f>MID(dane3[[#This Row],[PassengerId]],1,4)+0</f>
        <v>2282</v>
      </c>
      <c r="C2131" t="s">
        <v>19</v>
      </c>
      <c r="D2131" t="b">
        <v>0</v>
      </c>
      <c r="E2131" t="s">
        <v>5820</v>
      </c>
      <c r="F2131" t="str">
        <f>MID($E2131,1,1)</f>
        <v>F</v>
      </c>
      <c r="G2131" t="str">
        <f>IFERROR(MID($E2131,SEARCH("/",$E2131,SEARCH("/",$E2131)+1)+1,1),"")</f>
        <v>P</v>
      </c>
      <c r="H2131" t="s">
        <v>16</v>
      </c>
      <c r="I2131">
        <v>20</v>
      </c>
      <c r="J2131" t="b">
        <v>0</v>
      </c>
      <c r="K2131" s="7">
        <v>0</v>
      </c>
      <c r="L2131" s="7">
        <v>544</v>
      </c>
      <c r="M2131" s="7">
        <v>1</v>
      </c>
      <c r="N2131" s="7">
        <v>0</v>
      </c>
      <c r="O2131" s="7">
        <v>378</v>
      </c>
      <c r="P2131" s="7">
        <f>SUM(dane3[[#This Row],[RoomService]:[VRDeck]])</f>
        <v>923</v>
      </c>
      <c r="Q2131" t="s">
        <v>5821</v>
      </c>
      <c r="R2131" t="b">
        <v>0</v>
      </c>
    </row>
    <row r="2132" spans="1:18" x14ac:dyDescent="0.3">
      <c r="A2132" t="s">
        <v>1987</v>
      </c>
      <c r="B2132">
        <f>MID(dane3[[#This Row],[PassengerId]],1,4)+0</f>
        <v>765</v>
      </c>
      <c r="C2132" t="s">
        <v>53</v>
      </c>
      <c r="D2132" t="b">
        <v>0</v>
      </c>
      <c r="E2132" t="s">
        <v>1988</v>
      </c>
      <c r="F2132" t="str">
        <f>MID($E2132,1,1)</f>
        <v>F</v>
      </c>
      <c r="G2132" t="str">
        <f>IFERROR(MID($E2132,SEARCH("/",$E2132,SEARCH("/",$E2132)+1)+1,1),"")</f>
        <v>S</v>
      </c>
      <c r="H2132" t="s">
        <v>32</v>
      </c>
      <c r="I2132">
        <v>35</v>
      </c>
      <c r="J2132" t="b">
        <v>0</v>
      </c>
      <c r="K2132" s="7">
        <v>1248</v>
      </c>
      <c r="L2132" s="7">
        <v>0</v>
      </c>
      <c r="M2132" s="7">
        <v>55</v>
      </c>
      <c r="N2132" s="7">
        <v>12</v>
      </c>
      <c r="O2132" s="7">
        <v>0</v>
      </c>
      <c r="P2132" s="7">
        <f>SUM(dane3[[#This Row],[RoomService]:[VRDeck]])</f>
        <v>1315</v>
      </c>
      <c r="Q2132" t="s">
        <v>1989</v>
      </c>
      <c r="R2132" t="b">
        <v>1</v>
      </c>
    </row>
    <row r="2133" spans="1:18" x14ac:dyDescent="0.3">
      <c r="A2133" t="s">
        <v>5825</v>
      </c>
      <c r="B2133">
        <f>MID(dane3[[#This Row],[PassengerId]],1,4)+0</f>
        <v>2287</v>
      </c>
      <c r="C2133" t="s">
        <v>19</v>
      </c>
      <c r="D2133" t="b">
        <v>0</v>
      </c>
      <c r="E2133" t="s">
        <v>5826</v>
      </c>
      <c r="F2133" t="str">
        <f>MID($E2133,1,1)</f>
        <v>F</v>
      </c>
      <c r="G2133" t="str">
        <f>IFERROR(MID($E2133,SEARCH("/",$E2133,SEARCH("/",$E2133)+1)+1,1),"")</f>
        <v>P</v>
      </c>
      <c r="H2133" t="s">
        <v>16</v>
      </c>
      <c r="I2133">
        <v>37</v>
      </c>
      <c r="J2133" t="b">
        <v>0</v>
      </c>
      <c r="K2133" s="7">
        <v>0</v>
      </c>
      <c r="L2133" s="7">
        <v>1</v>
      </c>
      <c r="M2133" s="7">
        <v>0</v>
      </c>
      <c r="N2133" s="7">
        <v>219</v>
      </c>
      <c r="O2133" s="7">
        <v>0</v>
      </c>
      <c r="P2133" s="7">
        <f>SUM(dane3[[#This Row],[RoomService]:[VRDeck]])</f>
        <v>220</v>
      </c>
      <c r="Q2133" t="s">
        <v>5827</v>
      </c>
      <c r="R2133" t="b">
        <v>0</v>
      </c>
    </row>
    <row r="2134" spans="1:18" x14ac:dyDescent="0.3">
      <c r="A2134" t="s">
        <v>5828</v>
      </c>
      <c r="B2134">
        <f>MID(dane3[[#This Row],[PassengerId]],1,4)+0</f>
        <v>2288</v>
      </c>
      <c r="C2134" t="s">
        <v>19</v>
      </c>
      <c r="D2134" t="b">
        <v>0</v>
      </c>
      <c r="E2134" t="s">
        <v>5829</v>
      </c>
      <c r="F2134" t="str">
        <f>MID($E2134,1,1)</f>
        <v>E</v>
      </c>
      <c r="G2134" t="str">
        <f>IFERROR(MID($E2134,SEARCH("/",$E2134,SEARCH("/",$E2134)+1)+1,1),"")</f>
        <v>S</v>
      </c>
      <c r="H2134" t="s">
        <v>16</v>
      </c>
      <c r="I2134">
        <v>22</v>
      </c>
      <c r="J2134" t="b">
        <v>0</v>
      </c>
      <c r="K2134" s="7">
        <v>12</v>
      </c>
      <c r="L2134" s="7">
        <v>746</v>
      </c>
      <c r="M2134" s="7">
        <v>802</v>
      </c>
      <c r="N2134" s="7">
        <v>58</v>
      </c>
      <c r="O2134" s="7">
        <v>0</v>
      </c>
      <c r="P2134" s="7">
        <f>SUM(dane3[[#This Row],[RoomService]:[VRDeck]])</f>
        <v>1618</v>
      </c>
      <c r="Q2134" t="s">
        <v>5830</v>
      </c>
      <c r="R2134" t="b">
        <v>0</v>
      </c>
    </row>
    <row r="2135" spans="1:18" x14ac:dyDescent="0.3">
      <c r="A2135" t="s">
        <v>1990</v>
      </c>
      <c r="B2135">
        <f>MID(dane3[[#This Row],[PassengerId]],1,4)+0</f>
        <v>765</v>
      </c>
      <c r="C2135" t="s">
        <v>53</v>
      </c>
      <c r="D2135" t="b">
        <v>0</v>
      </c>
      <c r="E2135" t="s">
        <v>1988</v>
      </c>
      <c r="F2135" t="str">
        <f>MID($E2135,1,1)</f>
        <v>F</v>
      </c>
      <c r="G2135" t="str">
        <f>IFERROR(MID($E2135,SEARCH("/",$E2135,SEARCH("/",$E2135)+1)+1,1),"")</f>
        <v>S</v>
      </c>
      <c r="H2135" t="s">
        <v>16</v>
      </c>
      <c r="I2135">
        <v>23</v>
      </c>
      <c r="J2135" t="b">
        <v>0</v>
      </c>
      <c r="K2135" s="7">
        <v>755</v>
      </c>
      <c r="L2135" s="7">
        <v>0</v>
      </c>
      <c r="M2135" s="7">
        <v>121</v>
      </c>
      <c r="N2135" s="7">
        <v>0</v>
      </c>
      <c r="O2135" s="7">
        <v>0</v>
      </c>
      <c r="P2135" s="7">
        <f>SUM(dane3[[#This Row],[RoomService]:[VRDeck]])</f>
        <v>876</v>
      </c>
      <c r="Q2135" t="s">
        <v>1991</v>
      </c>
      <c r="R2135" t="b">
        <v>0</v>
      </c>
    </row>
    <row r="2136" spans="1:18" x14ac:dyDescent="0.3">
      <c r="A2136" t="s">
        <v>5834</v>
      </c>
      <c r="B2136">
        <f>MID(dane3[[#This Row],[PassengerId]],1,4)+0</f>
        <v>2291</v>
      </c>
      <c r="C2136" t="s">
        <v>19</v>
      </c>
      <c r="D2136" t="b">
        <v>1</v>
      </c>
      <c r="E2136" t="s">
        <v>5835</v>
      </c>
      <c r="F2136" t="str">
        <f>MID($E2136,1,1)</f>
        <v>G</v>
      </c>
      <c r="G2136" t="str">
        <f>IFERROR(MID($E2136,SEARCH("/",$E2136,SEARCH("/",$E2136)+1)+1,1),"")</f>
        <v>S</v>
      </c>
      <c r="H2136" t="s">
        <v>46</v>
      </c>
      <c r="I2136">
        <v>6</v>
      </c>
      <c r="J2136" t="b">
        <v>0</v>
      </c>
      <c r="K2136" s="7">
        <v>0</v>
      </c>
      <c r="L2136" s="7">
        <v>0</v>
      </c>
      <c r="M2136" s="7">
        <v>0</v>
      </c>
      <c r="N2136" s="7">
        <v>0</v>
      </c>
      <c r="O2136" s="7">
        <v>0</v>
      </c>
      <c r="P2136" s="7">
        <f>SUM(dane3[[#This Row],[RoomService]:[VRDeck]])</f>
        <v>0</v>
      </c>
      <c r="Q2136" t="s">
        <v>5836</v>
      </c>
      <c r="R2136" t="b">
        <v>0</v>
      </c>
    </row>
    <row r="2137" spans="1:18" x14ac:dyDescent="0.3">
      <c r="A2137" t="s">
        <v>5837</v>
      </c>
      <c r="B2137">
        <f>MID(dane3[[#This Row],[PassengerId]],1,4)+0</f>
        <v>2291</v>
      </c>
      <c r="C2137" t="s">
        <v>19</v>
      </c>
      <c r="D2137" t="b">
        <v>0</v>
      </c>
      <c r="E2137" t="s">
        <v>5835</v>
      </c>
      <c r="F2137" t="str">
        <f>MID($E2137,1,1)</f>
        <v>G</v>
      </c>
      <c r="G2137" t="str">
        <f>IFERROR(MID($E2137,SEARCH("/",$E2137,SEARCH("/",$E2137)+1)+1,1),"")</f>
        <v>S</v>
      </c>
      <c r="H2137" t="s">
        <v>16</v>
      </c>
      <c r="I2137">
        <v>36</v>
      </c>
      <c r="J2137" t="b">
        <v>0</v>
      </c>
      <c r="K2137" s="7">
        <v>3</v>
      </c>
      <c r="L2137" s="7">
        <v>0</v>
      </c>
      <c r="M2137" s="7">
        <v>435</v>
      </c>
      <c r="N2137" s="7">
        <v>8</v>
      </c>
      <c r="O2137" s="7">
        <v>277</v>
      </c>
      <c r="P2137" s="7">
        <f>SUM(dane3[[#This Row],[RoomService]:[VRDeck]])</f>
        <v>723</v>
      </c>
      <c r="Q2137" t="s">
        <v>5838</v>
      </c>
      <c r="R2137" t="b">
        <v>0</v>
      </c>
    </row>
    <row r="2138" spans="1:18" x14ac:dyDescent="0.3">
      <c r="A2138" t="s">
        <v>5839</v>
      </c>
      <c r="B2138">
        <f>MID(dane3[[#This Row],[PassengerId]],1,4)+0</f>
        <v>2291</v>
      </c>
      <c r="C2138" t="s">
        <v>19</v>
      </c>
      <c r="D2138" t="b">
        <v>0</v>
      </c>
      <c r="E2138" t="s">
        <v>5840</v>
      </c>
      <c r="F2138" t="str">
        <f>MID($E2138,1,1)</f>
        <v>F</v>
      </c>
      <c r="G2138" t="str">
        <f>IFERROR(MID($E2138,SEARCH("/",$E2138,SEARCH("/",$E2138)+1)+1,1),"")</f>
        <v>S</v>
      </c>
      <c r="H2138" t="s">
        <v>46</v>
      </c>
      <c r="I2138">
        <v>46</v>
      </c>
      <c r="J2138" t="b">
        <v>0</v>
      </c>
      <c r="K2138" s="7">
        <v>426</v>
      </c>
      <c r="L2138" s="7">
        <v>37</v>
      </c>
      <c r="M2138" s="7">
        <v>0</v>
      </c>
      <c r="N2138" s="7">
        <v>0</v>
      </c>
      <c r="O2138" s="7">
        <v>568</v>
      </c>
      <c r="P2138" s="7">
        <f>SUM(dane3[[#This Row],[RoomService]:[VRDeck]])</f>
        <v>1031</v>
      </c>
      <c r="Q2138" t="s">
        <v>23799</v>
      </c>
      <c r="R2138" t="b">
        <v>0</v>
      </c>
    </row>
    <row r="2139" spans="1:18" x14ac:dyDescent="0.3">
      <c r="A2139" t="s">
        <v>5841</v>
      </c>
      <c r="B2139">
        <f>MID(dane3[[#This Row],[PassengerId]],1,4)+0</f>
        <v>2295</v>
      </c>
      <c r="C2139" t="s">
        <v>19</v>
      </c>
      <c r="D2139" t="b">
        <v>0</v>
      </c>
      <c r="E2139" t="s">
        <v>5842</v>
      </c>
      <c r="F2139" t="str">
        <f>MID($E2139,1,1)</f>
        <v>F</v>
      </c>
      <c r="G2139" t="str">
        <f>IFERROR(MID($E2139,SEARCH("/",$E2139,SEARCH("/",$E2139)+1)+1,1),"")</f>
        <v>P</v>
      </c>
      <c r="H2139" t="s">
        <v>16</v>
      </c>
      <c r="I2139">
        <v>75</v>
      </c>
      <c r="J2139" t="b">
        <v>0</v>
      </c>
      <c r="K2139" s="7">
        <v>0</v>
      </c>
      <c r="L2139" s="7">
        <v>0</v>
      </c>
      <c r="M2139" s="7">
        <v>1224</v>
      </c>
      <c r="N2139" s="7">
        <v>0</v>
      </c>
      <c r="O2139" s="7">
        <v>1769</v>
      </c>
      <c r="P2139" s="7">
        <f>SUM(dane3[[#This Row],[RoomService]:[VRDeck]])</f>
        <v>2993</v>
      </c>
      <c r="Q2139" t="s">
        <v>5843</v>
      </c>
      <c r="R2139" t="b">
        <v>0</v>
      </c>
    </row>
    <row r="2140" spans="1:18" x14ac:dyDescent="0.3">
      <c r="A2140" t="s">
        <v>5844</v>
      </c>
      <c r="B2140">
        <f>MID(dane3[[#This Row],[PassengerId]],1,4)+0</f>
        <v>2295</v>
      </c>
      <c r="C2140" t="s">
        <v>19</v>
      </c>
      <c r="D2140" t="b">
        <v>0</v>
      </c>
      <c r="E2140" t="s">
        <v>5842</v>
      </c>
      <c r="F2140" t="str">
        <f>MID($E2140,1,1)</f>
        <v>F</v>
      </c>
      <c r="G2140" t="str">
        <f>IFERROR(MID($E2140,SEARCH("/",$E2140,SEARCH("/",$E2140)+1)+1,1),"")</f>
        <v>P</v>
      </c>
      <c r="H2140" t="s">
        <v>16</v>
      </c>
      <c r="I2140">
        <v>37</v>
      </c>
      <c r="J2140" t="b">
        <v>0</v>
      </c>
      <c r="K2140" s="7">
        <v>0</v>
      </c>
      <c r="L2140" s="7">
        <v>8</v>
      </c>
      <c r="M2140" s="7">
        <v>70</v>
      </c>
      <c r="N2140" s="7">
        <v>360</v>
      </c>
      <c r="O2140" s="7">
        <v>258</v>
      </c>
      <c r="P2140" s="7">
        <f>SUM(dane3[[#This Row],[RoomService]:[VRDeck]])</f>
        <v>696</v>
      </c>
      <c r="Q2140" t="s">
        <v>5845</v>
      </c>
      <c r="R2140" t="b">
        <v>0</v>
      </c>
    </row>
    <row r="2141" spans="1:18" x14ac:dyDescent="0.3">
      <c r="A2141" t="s">
        <v>5846</v>
      </c>
      <c r="B2141">
        <f>MID(dane3[[#This Row],[PassengerId]],1,4)+0</f>
        <v>2296</v>
      </c>
      <c r="C2141" t="s">
        <v>19</v>
      </c>
      <c r="D2141" t="b">
        <v>1</v>
      </c>
      <c r="E2141" t="s">
        <v>5847</v>
      </c>
      <c r="F2141" t="str">
        <f>MID($E2141,1,1)</f>
        <v>G</v>
      </c>
      <c r="G2141" t="str">
        <f>IFERROR(MID($E2141,SEARCH("/",$E2141,SEARCH("/",$E2141)+1)+1,1),"")</f>
        <v>P</v>
      </c>
      <c r="H2141" t="s">
        <v>16</v>
      </c>
      <c r="I2141">
        <v>22</v>
      </c>
      <c r="J2141" t="b">
        <v>0</v>
      </c>
      <c r="K2141" s="7">
        <v>0</v>
      </c>
      <c r="L2141" s="7">
        <v>0</v>
      </c>
      <c r="M2141" s="7">
        <v>0</v>
      </c>
      <c r="N2141" s="7">
        <v>0</v>
      </c>
      <c r="O2141" s="7">
        <v>0</v>
      </c>
      <c r="P2141" s="7">
        <f>SUM(dane3[[#This Row],[RoomService]:[VRDeck]])</f>
        <v>0</v>
      </c>
      <c r="Q2141" t="s">
        <v>5848</v>
      </c>
      <c r="R2141" t="b">
        <v>1</v>
      </c>
    </row>
    <row r="2142" spans="1:18" x14ac:dyDescent="0.3">
      <c r="A2142" t="s">
        <v>5849</v>
      </c>
      <c r="B2142">
        <f>MID(dane3[[#This Row],[PassengerId]],1,4)+0</f>
        <v>2298</v>
      </c>
      <c r="C2142" t="s">
        <v>19</v>
      </c>
      <c r="D2142" t="b">
        <v>0</v>
      </c>
      <c r="E2142" t="s">
        <v>5850</v>
      </c>
      <c r="F2142" t="str">
        <f>MID($E2142,1,1)</f>
        <v>F</v>
      </c>
      <c r="G2142" t="str">
        <f>IFERROR(MID($E2142,SEARCH("/",$E2142,SEARCH("/",$E2142)+1)+1,1),"")</f>
        <v>P</v>
      </c>
      <c r="H2142" t="s">
        <v>32</v>
      </c>
      <c r="I2142">
        <v>33</v>
      </c>
      <c r="J2142" t="b">
        <v>0</v>
      </c>
      <c r="K2142" s="7">
        <v>270</v>
      </c>
      <c r="L2142" s="7">
        <v>412</v>
      </c>
      <c r="M2142" s="7">
        <v>1</v>
      </c>
      <c r="N2142" s="7">
        <v>0</v>
      </c>
      <c r="O2142" s="7">
        <v>5</v>
      </c>
      <c r="P2142" s="7">
        <f>SUM(dane3[[#This Row],[RoomService]:[VRDeck]])</f>
        <v>688</v>
      </c>
      <c r="Q2142" t="s">
        <v>5851</v>
      </c>
      <c r="R2142" t="b">
        <v>0</v>
      </c>
    </row>
    <row r="2143" spans="1:18" x14ac:dyDescent="0.3">
      <c r="A2143" t="s">
        <v>2042</v>
      </c>
      <c r="B2143">
        <f>MID(dane3[[#This Row],[PassengerId]],1,4)+0</f>
        <v>782</v>
      </c>
      <c r="C2143" t="s">
        <v>53</v>
      </c>
      <c r="D2143" t="b">
        <v>1</v>
      </c>
      <c r="E2143" t="s">
        <v>2043</v>
      </c>
      <c r="F2143" t="str">
        <f>MID($E2143,1,1)</f>
        <v>F</v>
      </c>
      <c r="G2143" t="str">
        <f>IFERROR(MID($E2143,SEARCH("/",$E2143,SEARCH("/",$E2143)+1)+1,1),"")</f>
        <v>P</v>
      </c>
      <c r="H2143" t="s">
        <v>16</v>
      </c>
      <c r="I2143">
        <v>59</v>
      </c>
      <c r="J2143" t="b">
        <v>0</v>
      </c>
      <c r="K2143" s="7">
        <v>0</v>
      </c>
      <c r="L2143" s="7">
        <v>0</v>
      </c>
      <c r="M2143" s="7">
        <v>0</v>
      </c>
      <c r="N2143" s="7">
        <v>0</v>
      </c>
      <c r="O2143" s="7">
        <v>0</v>
      </c>
      <c r="P2143" s="7">
        <f>SUM(dane3[[#This Row],[RoomService]:[VRDeck]])</f>
        <v>0</v>
      </c>
      <c r="Q2143" t="s">
        <v>2044</v>
      </c>
      <c r="R2143" t="b">
        <v>1</v>
      </c>
    </row>
    <row r="2144" spans="1:18" x14ac:dyDescent="0.3">
      <c r="A2144" t="s">
        <v>5855</v>
      </c>
      <c r="B2144">
        <f>MID(dane3[[#This Row],[PassengerId]],1,4)+0</f>
        <v>2300</v>
      </c>
      <c r="C2144" t="s">
        <v>14</v>
      </c>
      <c r="D2144" t="b">
        <v>0</v>
      </c>
      <c r="E2144" t="s">
        <v>5856</v>
      </c>
      <c r="F2144" t="str">
        <f>MID($E2144,1,1)</f>
        <v>C</v>
      </c>
      <c r="G2144" t="str">
        <f>IFERROR(MID($E2144,SEARCH("/",$E2144,SEARCH("/",$E2144)+1)+1,1),"")</f>
        <v>P</v>
      </c>
      <c r="H2144" t="s">
        <v>46</v>
      </c>
      <c r="I2144">
        <v>19</v>
      </c>
      <c r="J2144" t="b">
        <v>0</v>
      </c>
      <c r="K2144" s="7">
        <v>0</v>
      </c>
      <c r="L2144" s="7">
        <v>0</v>
      </c>
      <c r="M2144" s="7">
        <v>0</v>
      </c>
      <c r="N2144" s="7">
        <v>0</v>
      </c>
      <c r="O2144" s="7">
        <v>8195</v>
      </c>
      <c r="P2144" s="7">
        <f>SUM(dane3[[#This Row],[RoomService]:[VRDeck]])</f>
        <v>8195</v>
      </c>
      <c r="Q2144" t="s">
        <v>5857</v>
      </c>
      <c r="R2144" t="b">
        <v>0</v>
      </c>
    </row>
    <row r="2145" spans="1:18" x14ac:dyDescent="0.3">
      <c r="A2145" t="s">
        <v>5858</v>
      </c>
      <c r="B2145">
        <f>MID(dane3[[#This Row],[PassengerId]],1,4)+0</f>
        <v>2300</v>
      </c>
      <c r="C2145" t="s">
        <v>14</v>
      </c>
      <c r="D2145" t="b">
        <v>0</v>
      </c>
      <c r="E2145" t="s">
        <v>5856</v>
      </c>
      <c r="F2145" t="str">
        <f>MID($E2145,1,1)</f>
        <v>C</v>
      </c>
      <c r="G2145" t="str">
        <f>IFERROR(MID($E2145,SEARCH("/",$E2145,SEARCH("/",$E2145)+1)+1,1),"")</f>
        <v>P</v>
      </c>
      <c r="H2145" t="s">
        <v>46</v>
      </c>
      <c r="I2145">
        <v>34</v>
      </c>
      <c r="J2145" t="b">
        <v>0</v>
      </c>
      <c r="K2145" s="7">
        <v>0</v>
      </c>
      <c r="L2145" s="7">
        <v>22</v>
      </c>
      <c r="M2145" s="7">
        <v>0</v>
      </c>
      <c r="N2145" s="7">
        <v>3028</v>
      </c>
      <c r="O2145" s="7">
        <v>3768</v>
      </c>
      <c r="P2145" s="7">
        <f>SUM(dane3[[#This Row],[RoomService]:[VRDeck]])</f>
        <v>6818</v>
      </c>
      <c r="Q2145" t="s">
        <v>5859</v>
      </c>
      <c r="R2145" t="b">
        <v>0</v>
      </c>
    </row>
    <row r="2146" spans="1:18" x14ac:dyDescent="0.3">
      <c r="A2146" t="s">
        <v>5860</v>
      </c>
      <c r="B2146">
        <f>MID(dane3[[#This Row],[PassengerId]],1,4)+0</f>
        <v>2301</v>
      </c>
      <c r="C2146" t="s">
        <v>19</v>
      </c>
      <c r="D2146" t="b">
        <v>0</v>
      </c>
      <c r="E2146" t="s">
        <v>5861</v>
      </c>
      <c r="F2146" t="str">
        <f>MID($E2146,1,1)</f>
        <v>F</v>
      </c>
      <c r="G2146" t="str">
        <f>IFERROR(MID($E2146,SEARCH("/",$E2146,SEARCH("/",$E2146)+1)+1,1),"")</f>
        <v>S</v>
      </c>
      <c r="H2146" t="s">
        <v>16</v>
      </c>
      <c r="I2146">
        <v>23</v>
      </c>
      <c r="J2146" t="b">
        <v>0</v>
      </c>
      <c r="K2146" s="7">
        <v>1010</v>
      </c>
      <c r="L2146" s="7">
        <v>0</v>
      </c>
      <c r="M2146" s="7">
        <v>33</v>
      </c>
      <c r="N2146" s="7">
        <v>10</v>
      </c>
      <c r="O2146" s="7">
        <v>0</v>
      </c>
      <c r="P2146" s="7">
        <f>SUM(dane3[[#This Row],[RoomService]:[VRDeck]])</f>
        <v>1053</v>
      </c>
      <c r="Q2146" t="s">
        <v>5862</v>
      </c>
      <c r="R2146" t="b">
        <v>1</v>
      </c>
    </row>
    <row r="2147" spans="1:18" x14ac:dyDescent="0.3">
      <c r="A2147" t="s">
        <v>5863</v>
      </c>
      <c r="B2147">
        <f>MID(dane3[[#This Row],[PassengerId]],1,4)+0</f>
        <v>2301</v>
      </c>
      <c r="C2147" t="s">
        <v>19</v>
      </c>
      <c r="D2147" t="b">
        <v>0</v>
      </c>
      <c r="E2147" t="s">
        <v>5864</v>
      </c>
      <c r="F2147" t="str">
        <f>MID($E2147,1,1)</f>
        <v>G</v>
      </c>
      <c r="G2147" t="str">
        <f>IFERROR(MID($E2147,SEARCH("/",$E2147,SEARCH("/",$E2147)+1)+1,1),"")</f>
        <v>S</v>
      </c>
      <c r="H2147" t="s">
        <v>46</v>
      </c>
      <c r="I2147">
        <v>37</v>
      </c>
      <c r="J2147" t="b">
        <v>0</v>
      </c>
      <c r="K2147" s="7">
        <v>1508</v>
      </c>
      <c r="L2147" s="7">
        <v>0</v>
      </c>
      <c r="M2147" s="7">
        <v>0</v>
      </c>
      <c r="N2147" s="7">
        <v>1</v>
      </c>
      <c r="O2147" s="7">
        <v>0</v>
      </c>
      <c r="P2147" s="7">
        <f>SUM(dane3[[#This Row],[RoomService]:[VRDeck]])</f>
        <v>1509</v>
      </c>
      <c r="Q2147" t="s">
        <v>5865</v>
      </c>
      <c r="R2147" t="b">
        <v>0</v>
      </c>
    </row>
    <row r="2148" spans="1:18" x14ac:dyDescent="0.3">
      <c r="A2148" t="s">
        <v>5866</v>
      </c>
      <c r="B2148">
        <f>MID(dane3[[#This Row],[PassengerId]],1,4)+0</f>
        <v>2301</v>
      </c>
      <c r="C2148" t="s">
        <v>19</v>
      </c>
      <c r="D2148" t="b">
        <v>0</v>
      </c>
      <c r="E2148" t="s">
        <v>5861</v>
      </c>
      <c r="F2148" t="str">
        <f>MID($E2148,1,1)</f>
        <v>F</v>
      </c>
      <c r="G2148" t="str">
        <f>IFERROR(MID($E2148,SEARCH("/",$E2148,SEARCH("/",$E2148)+1)+1,1),"")</f>
        <v>S</v>
      </c>
      <c r="H2148" t="s">
        <v>46</v>
      </c>
      <c r="I2148">
        <v>24</v>
      </c>
      <c r="J2148" t="b">
        <v>0</v>
      </c>
      <c r="K2148" s="7">
        <v>1367</v>
      </c>
      <c r="L2148" s="7">
        <v>0</v>
      </c>
      <c r="M2148" s="7">
        <v>1</v>
      </c>
      <c r="N2148" s="7">
        <v>0</v>
      </c>
      <c r="O2148" s="7">
        <v>0</v>
      </c>
      <c r="P2148" s="7">
        <f>SUM(dane3[[#This Row],[RoomService]:[VRDeck]])</f>
        <v>1368</v>
      </c>
      <c r="Q2148" t="s">
        <v>5867</v>
      </c>
      <c r="R2148" t="b">
        <v>0</v>
      </c>
    </row>
    <row r="2149" spans="1:18" x14ac:dyDescent="0.3">
      <c r="A2149" t="s">
        <v>5868</v>
      </c>
      <c r="B2149">
        <f>MID(dane3[[#This Row],[PassengerId]],1,4)+0</f>
        <v>2302</v>
      </c>
      <c r="C2149" t="s">
        <v>14</v>
      </c>
      <c r="D2149" t="b">
        <v>0</v>
      </c>
      <c r="E2149" t="s">
        <v>5869</v>
      </c>
      <c r="F2149" t="str">
        <f>MID($E2149,1,1)</f>
        <v>A</v>
      </c>
      <c r="G2149" t="str">
        <f>IFERROR(MID($E2149,SEARCH("/",$E2149,SEARCH("/",$E2149)+1)+1,1),"")</f>
        <v>P</v>
      </c>
      <c r="H2149" t="s">
        <v>16</v>
      </c>
      <c r="I2149">
        <v>54</v>
      </c>
      <c r="J2149" t="b">
        <v>1</v>
      </c>
      <c r="K2149" s="7">
        <v>0</v>
      </c>
      <c r="L2149" s="7">
        <v>3381</v>
      </c>
      <c r="M2149" s="7">
        <v>0</v>
      </c>
      <c r="N2149" s="7">
        <v>4463</v>
      </c>
      <c r="O2149" s="7">
        <v>34</v>
      </c>
      <c r="P2149" s="7">
        <f>SUM(dane3[[#This Row],[RoomService]:[VRDeck]])</f>
        <v>7878</v>
      </c>
      <c r="Q2149" t="s">
        <v>5870</v>
      </c>
      <c r="R2149" t="b">
        <v>0</v>
      </c>
    </row>
    <row r="2150" spans="1:18" x14ac:dyDescent="0.3">
      <c r="A2150" t="s">
        <v>2075</v>
      </c>
      <c r="B2150">
        <f>MID(dane3[[#This Row],[PassengerId]],1,4)+0</f>
        <v>794</v>
      </c>
      <c r="C2150" t="s">
        <v>53</v>
      </c>
      <c r="D2150" t="b">
        <v>1</v>
      </c>
      <c r="E2150" t="s">
        <v>2076</v>
      </c>
      <c r="F2150" t="str">
        <f>MID($E2150,1,1)</f>
        <v>F</v>
      </c>
      <c r="G2150" t="str">
        <f>IFERROR(MID($E2150,SEARCH("/",$E2150,SEARCH("/",$E2150)+1)+1,1),"")</f>
        <v>S</v>
      </c>
      <c r="H2150" t="s">
        <v>46</v>
      </c>
      <c r="I2150">
        <v>19</v>
      </c>
      <c r="J2150" t="b">
        <v>0</v>
      </c>
      <c r="K2150" s="7">
        <v>0</v>
      </c>
      <c r="L2150" s="7">
        <v>0</v>
      </c>
      <c r="M2150" s="7">
        <v>0</v>
      </c>
      <c r="N2150" s="7">
        <v>0</v>
      </c>
      <c r="O2150" s="7">
        <v>0</v>
      </c>
      <c r="P2150" s="7">
        <f>SUM(dane3[[#This Row],[RoomService]:[VRDeck]])</f>
        <v>0</v>
      </c>
      <c r="Q2150" t="s">
        <v>2077</v>
      </c>
      <c r="R2150" t="b">
        <v>1</v>
      </c>
    </row>
    <row r="2151" spans="1:18" x14ac:dyDescent="0.3">
      <c r="A2151" t="s">
        <v>5874</v>
      </c>
      <c r="B2151">
        <f>MID(dane3[[#This Row],[PassengerId]],1,4)+0</f>
        <v>2305</v>
      </c>
      <c r="C2151" t="s">
        <v>19</v>
      </c>
      <c r="D2151" t="b">
        <v>1</v>
      </c>
      <c r="E2151" t="s">
        <v>5875</v>
      </c>
      <c r="F2151" t="str">
        <f>MID($E2151,1,1)</f>
        <v>G</v>
      </c>
      <c r="G2151" t="str">
        <f>IFERROR(MID($E2151,SEARCH("/",$E2151,SEARCH("/",$E2151)+1)+1,1),"")</f>
        <v>S</v>
      </c>
      <c r="H2151" t="s">
        <v>16</v>
      </c>
      <c r="I2151">
        <v>60</v>
      </c>
      <c r="J2151" t="b">
        <v>0</v>
      </c>
      <c r="K2151" s="7">
        <v>0</v>
      </c>
      <c r="L2151" s="7">
        <v>0</v>
      </c>
      <c r="M2151" s="7">
        <v>0</v>
      </c>
      <c r="N2151" s="7">
        <v>0</v>
      </c>
      <c r="O2151" s="7">
        <v>0</v>
      </c>
      <c r="P2151" s="7">
        <f>SUM(dane3[[#This Row],[RoomService]:[VRDeck]])</f>
        <v>0</v>
      </c>
      <c r="Q2151" t="s">
        <v>23799</v>
      </c>
      <c r="R2151" t="b">
        <v>0</v>
      </c>
    </row>
    <row r="2152" spans="1:18" x14ac:dyDescent="0.3">
      <c r="A2152" t="s">
        <v>5876</v>
      </c>
      <c r="B2152">
        <f>MID(dane3[[#This Row],[PassengerId]],1,4)+0</f>
        <v>2306</v>
      </c>
      <c r="C2152" t="s">
        <v>14</v>
      </c>
      <c r="D2152" t="b">
        <v>0</v>
      </c>
      <c r="E2152" t="s">
        <v>5877</v>
      </c>
      <c r="F2152" t="str">
        <f>MID($E2152,1,1)</f>
        <v>C</v>
      </c>
      <c r="G2152" t="str">
        <f>IFERROR(MID($E2152,SEARCH("/",$E2152,SEARCH("/",$E2152)+1)+1,1),"")</f>
        <v>P</v>
      </c>
      <c r="H2152" t="s">
        <v>16</v>
      </c>
      <c r="I2152">
        <v>1</v>
      </c>
      <c r="J2152" t="b">
        <v>0</v>
      </c>
      <c r="K2152" s="7">
        <v>0</v>
      </c>
      <c r="L2152" s="7">
        <v>0</v>
      </c>
      <c r="M2152" s="7">
        <v>0</v>
      </c>
      <c r="N2152" s="7">
        <v>0</v>
      </c>
      <c r="O2152" s="7">
        <v>0</v>
      </c>
      <c r="P2152" s="7">
        <f>SUM(dane3[[#This Row],[RoomService]:[VRDeck]])</f>
        <v>0</v>
      </c>
      <c r="Q2152" t="s">
        <v>5878</v>
      </c>
      <c r="R2152" t="b">
        <v>1</v>
      </c>
    </row>
    <row r="2153" spans="1:18" x14ac:dyDescent="0.3">
      <c r="A2153" t="s">
        <v>5879</v>
      </c>
      <c r="B2153">
        <f>MID(dane3[[#This Row],[PassengerId]],1,4)+0</f>
        <v>2306</v>
      </c>
      <c r="C2153" t="s">
        <v>14</v>
      </c>
      <c r="D2153" t="b">
        <v>0</v>
      </c>
      <c r="E2153" t="s">
        <v>5877</v>
      </c>
      <c r="F2153" t="str">
        <f>MID($E2153,1,1)</f>
        <v>C</v>
      </c>
      <c r="G2153" t="str">
        <f>IFERROR(MID($E2153,SEARCH("/",$E2153,SEARCH("/",$E2153)+1)+1,1),"")</f>
        <v>P</v>
      </c>
      <c r="H2153" t="s">
        <v>16</v>
      </c>
      <c r="I2153">
        <v>35</v>
      </c>
      <c r="J2153" t="b">
        <v>0</v>
      </c>
      <c r="K2153" s="7">
        <v>0</v>
      </c>
      <c r="L2153" s="7">
        <v>0</v>
      </c>
      <c r="M2153" s="7">
        <v>0</v>
      </c>
      <c r="N2153" s="7">
        <v>0</v>
      </c>
      <c r="O2153" s="7">
        <v>0</v>
      </c>
      <c r="P2153" s="7">
        <f>SUM(dane3[[#This Row],[RoomService]:[VRDeck]])</f>
        <v>0</v>
      </c>
      <c r="Q2153" t="s">
        <v>5880</v>
      </c>
      <c r="R2153" t="b">
        <v>1</v>
      </c>
    </row>
    <row r="2154" spans="1:18" x14ac:dyDescent="0.3">
      <c r="A2154" t="s">
        <v>5881</v>
      </c>
      <c r="B2154">
        <f>MID(dane3[[#This Row],[PassengerId]],1,4)+0</f>
        <v>2306</v>
      </c>
      <c r="C2154" t="s">
        <v>14</v>
      </c>
      <c r="D2154" t="b">
        <v>0</v>
      </c>
      <c r="E2154" t="s">
        <v>5877</v>
      </c>
      <c r="F2154" t="str">
        <f>MID($E2154,1,1)</f>
        <v>C</v>
      </c>
      <c r="G2154" t="str">
        <f>IFERROR(MID($E2154,SEARCH("/",$E2154,SEARCH("/",$E2154)+1)+1,1),"")</f>
        <v>P</v>
      </c>
      <c r="H2154" t="s">
        <v>16</v>
      </c>
      <c r="I2154">
        <v>22</v>
      </c>
      <c r="J2154" t="b">
        <v>0</v>
      </c>
      <c r="K2154" s="7">
        <v>0</v>
      </c>
      <c r="L2154" s="7">
        <v>297</v>
      </c>
      <c r="M2154" s="7">
        <v>3</v>
      </c>
      <c r="N2154" s="7">
        <v>676</v>
      </c>
      <c r="O2154" s="7">
        <v>2924</v>
      </c>
      <c r="P2154" s="7">
        <f>SUM(dane3[[#This Row],[RoomService]:[VRDeck]])</f>
        <v>3900</v>
      </c>
      <c r="Q2154" t="s">
        <v>5882</v>
      </c>
      <c r="R2154" t="b">
        <v>0</v>
      </c>
    </row>
    <row r="2155" spans="1:18" x14ac:dyDescent="0.3">
      <c r="A2155" t="s">
        <v>5883</v>
      </c>
      <c r="B2155">
        <f>MID(dane3[[#This Row],[PassengerId]],1,4)+0</f>
        <v>2306</v>
      </c>
      <c r="C2155" t="s">
        <v>14</v>
      </c>
      <c r="D2155" t="b">
        <v>0</v>
      </c>
      <c r="E2155" t="s">
        <v>5877</v>
      </c>
      <c r="F2155" t="str">
        <f>MID($E2155,1,1)</f>
        <v>C</v>
      </c>
      <c r="G2155" t="str">
        <f>IFERROR(MID($E2155,SEARCH("/",$E2155,SEARCH("/",$E2155)+1)+1,1),"")</f>
        <v>P</v>
      </c>
      <c r="H2155" t="s">
        <v>46</v>
      </c>
      <c r="I2155">
        <v>27</v>
      </c>
      <c r="J2155" t="b">
        <v>0</v>
      </c>
      <c r="K2155" s="7">
        <v>0</v>
      </c>
      <c r="L2155" s="7">
        <v>12077</v>
      </c>
      <c r="M2155" s="7">
        <v>0</v>
      </c>
      <c r="N2155" s="7">
        <v>75</v>
      </c>
      <c r="O2155" s="7">
        <v>0</v>
      </c>
      <c r="P2155" s="7">
        <f>SUM(dane3[[#This Row],[RoomService]:[VRDeck]])</f>
        <v>12152</v>
      </c>
      <c r="Q2155" t="s">
        <v>5884</v>
      </c>
      <c r="R2155" t="b">
        <v>1</v>
      </c>
    </row>
    <row r="2156" spans="1:18" x14ac:dyDescent="0.3">
      <c r="A2156" t="s">
        <v>5885</v>
      </c>
      <c r="B2156">
        <f>MID(dane3[[#This Row],[PassengerId]],1,4)+0</f>
        <v>2306</v>
      </c>
      <c r="C2156" t="s">
        <v>14</v>
      </c>
      <c r="D2156" t="b">
        <v>1</v>
      </c>
      <c r="E2156" t="s">
        <v>5877</v>
      </c>
      <c r="F2156" t="str">
        <f>MID($E2156,1,1)</f>
        <v>C</v>
      </c>
      <c r="G2156" t="str">
        <f>IFERROR(MID($E2156,SEARCH("/",$E2156,SEARCH("/",$E2156)+1)+1,1),"")</f>
        <v>P</v>
      </c>
      <c r="H2156" t="s">
        <v>46</v>
      </c>
      <c r="I2156">
        <v>48</v>
      </c>
      <c r="J2156" t="b">
        <v>0</v>
      </c>
      <c r="K2156" s="7">
        <v>0</v>
      </c>
      <c r="L2156" s="7">
        <v>0</v>
      </c>
      <c r="M2156" s="7">
        <v>0</v>
      </c>
      <c r="N2156" s="7">
        <v>0</v>
      </c>
      <c r="O2156" s="7">
        <v>0</v>
      </c>
      <c r="P2156" s="7">
        <f>SUM(dane3[[#This Row],[RoomService]:[VRDeck]])</f>
        <v>0</v>
      </c>
      <c r="Q2156" t="s">
        <v>5886</v>
      </c>
      <c r="R2156" t="b">
        <v>1</v>
      </c>
    </row>
    <row r="2157" spans="1:18" x14ac:dyDescent="0.3">
      <c r="A2157" t="s">
        <v>5887</v>
      </c>
      <c r="B2157">
        <f>MID(dane3[[#This Row],[PassengerId]],1,4)+0</f>
        <v>2306</v>
      </c>
      <c r="C2157" t="s">
        <v>14</v>
      </c>
      <c r="D2157" t="b">
        <v>0</v>
      </c>
      <c r="E2157" t="s">
        <v>5877</v>
      </c>
      <c r="F2157" t="str">
        <f>MID($E2157,1,1)</f>
        <v>C</v>
      </c>
      <c r="G2157" t="str">
        <f>IFERROR(MID($E2157,SEARCH("/",$E2157,SEARCH("/",$E2157)+1)+1,1),"")</f>
        <v>P</v>
      </c>
      <c r="H2157" t="s">
        <v>46</v>
      </c>
      <c r="I2157">
        <v>47</v>
      </c>
      <c r="J2157" t="b">
        <v>0</v>
      </c>
      <c r="K2157" s="7">
        <v>1320</v>
      </c>
      <c r="L2157" s="7">
        <v>428</v>
      </c>
      <c r="M2157" s="7">
        <v>4</v>
      </c>
      <c r="N2157" s="7">
        <v>24</v>
      </c>
      <c r="O2157" s="7">
        <v>0</v>
      </c>
      <c r="P2157" s="7">
        <f>SUM(dane3[[#This Row],[RoomService]:[VRDeck]])</f>
        <v>1776</v>
      </c>
      <c r="Q2157" t="s">
        <v>5888</v>
      </c>
      <c r="R2157" t="b">
        <v>0</v>
      </c>
    </row>
    <row r="2158" spans="1:18" x14ac:dyDescent="0.3">
      <c r="A2158" t="s">
        <v>5889</v>
      </c>
      <c r="B2158">
        <f>MID(dane3[[#This Row],[PassengerId]],1,4)+0</f>
        <v>2308</v>
      </c>
      <c r="C2158" t="s">
        <v>14</v>
      </c>
      <c r="D2158" t="b">
        <v>1</v>
      </c>
      <c r="E2158" t="s">
        <v>5890</v>
      </c>
      <c r="F2158" t="str">
        <f>MID($E2158,1,1)</f>
        <v>D</v>
      </c>
      <c r="G2158" t="str">
        <f>IFERROR(MID($E2158,SEARCH("/",$E2158,SEARCH("/",$E2158)+1)+1,1),"")</f>
        <v>S</v>
      </c>
      <c r="H2158" t="s">
        <v>16</v>
      </c>
      <c r="I2158">
        <v>25</v>
      </c>
      <c r="J2158" t="b">
        <v>0</v>
      </c>
      <c r="K2158" s="7">
        <v>0</v>
      </c>
      <c r="L2158" s="7">
        <v>0</v>
      </c>
      <c r="M2158" s="7">
        <v>0</v>
      </c>
      <c r="N2158" s="7">
        <v>0</v>
      </c>
      <c r="O2158" s="7">
        <v>0</v>
      </c>
      <c r="P2158" s="7">
        <f>SUM(dane3[[#This Row],[RoomService]:[VRDeck]])</f>
        <v>0</v>
      </c>
      <c r="Q2158" t="s">
        <v>5891</v>
      </c>
      <c r="R2158" t="b">
        <v>1</v>
      </c>
    </row>
    <row r="2159" spans="1:18" x14ac:dyDescent="0.3">
      <c r="A2159" t="s">
        <v>5892</v>
      </c>
      <c r="B2159">
        <f>MID(dane3[[#This Row],[PassengerId]],1,4)+0</f>
        <v>2308</v>
      </c>
      <c r="C2159" t="s">
        <v>14</v>
      </c>
      <c r="D2159" t="b">
        <v>0</v>
      </c>
      <c r="E2159" t="s">
        <v>5890</v>
      </c>
      <c r="F2159" t="str">
        <f>MID($E2159,1,1)</f>
        <v>D</v>
      </c>
      <c r="G2159" t="str">
        <f>IFERROR(MID($E2159,SEARCH("/",$E2159,SEARCH("/",$E2159)+1)+1,1),"")</f>
        <v>S</v>
      </c>
      <c r="H2159" t="s">
        <v>46</v>
      </c>
      <c r="I2159">
        <v>49</v>
      </c>
      <c r="J2159" t="b">
        <v>0</v>
      </c>
      <c r="K2159" s="7">
        <v>9</v>
      </c>
      <c r="L2159" s="7">
        <v>2426</v>
      </c>
      <c r="M2159" s="7">
        <v>95</v>
      </c>
      <c r="N2159" s="7">
        <v>1249</v>
      </c>
      <c r="O2159" s="7">
        <v>168</v>
      </c>
      <c r="P2159" s="7">
        <f>SUM(dane3[[#This Row],[RoomService]:[VRDeck]])</f>
        <v>3947</v>
      </c>
      <c r="Q2159" t="s">
        <v>5893</v>
      </c>
      <c r="R2159" t="b">
        <v>0</v>
      </c>
    </row>
    <row r="2160" spans="1:18" x14ac:dyDescent="0.3">
      <c r="A2160" t="s">
        <v>5894</v>
      </c>
      <c r="B2160">
        <f>MID(dane3[[#This Row],[PassengerId]],1,4)+0</f>
        <v>2308</v>
      </c>
      <c r="C2160" t="s">
        <v>14</v>
      </c>
      <c r="D2160" t="b">
        <v>0</v>
      </c>
      <c r="E2160" t="s">
        <v>5890</v>
      </c>
      <c r="F2160" t="str">
        <f>MID($E2160,1,1)</f>
        <v>D</v>
      </c>
      <c r="G2160" t="str">
        <f>IFERROR(MID($E2160,SEARCH("/",$E2160,SEARCH("/",$E2160)+1)+1,1),"")</f>
        <v>S</v>
      </c>
      <c r="H2160" t="s">
        <v>16</v>
      </c>
      <c r="I2160">
        <v>33</v>
      </c>
      <c r="J2160" t="b">
        <v>0</v>
      </c>
      <c r="K2160" s="7">
        <v>0</v>
      </c>
      <c r="L2160" s="7">
        <v>2012</v>
      </c>
      <c r="M2160" s="7">
        <v>1</v>
      </c>
      <c r="N2160" s="7">
        <v>9124</v>
      </c>
      <c r="O2160" s="7">
        <v>4</v>
      </c>
      <c r="P2160" s="7">
        <f>SUM(dane3[[#This Row],[RoomService]:[VRDeck]])</f>
        <v>11141</v>
      </c>
      <c r="Q2160" t="s">
        <v>5895</v>
      </c>
      <c r="R2160" t="b">
        <v>0</v>
      </c>
    </row>
    <row r="2161" spans="1:18" x14ac:dyDescent="0.3">
      <c r="A2161" t="s">
        <v>5896</v>
      </c>
      <c r="B2161">
        <f>MID(dane3[[#This Row],[PassengerId]],1,4)+0</f>
        <v>2308</v>
      </c>
      <c r="C2161" t="s">
        <v>14</v>
      </c>
      <c r="D2161" t="b">
        <v>0</v>
      </c>
      <c r="E2161" t="s">
        <v>5890</v>
      </c>
      <c r="F2161" t="str">
        <f>MID($E2161,1,1)</f>
        <v>D</v>
      </c>
      <c r="G2161" t="str">
        <f>IFERROR(MID($E2161,SEARCH("/",$E2161,SEARCH("/",$E2161)+1)+1,1),"")</f>
        <v>S</v>
      </c>
      <c r="H2161" t="s">
        <v>16</v>
      </c>
      <c r="I2161">
        <v>67</v>
      </c>
      <c r="J2161" t="b">
        <v>0</v>
      </c>
      <c r="K2161" s="7">
        <v>0</v>
      </c>
      <c r="L2161" s="7">
        <v>4715</v>
      </c>
      <c r="M2161" s="7">
        <v>0</v>
      </c>
      <c r="N2161" s="7">
        <v>599</v>
      </c>
      <c r="O2161" s="7">
        <v>6</v>
      </c>
      <c r="P2161" s="7">
        <f>SUM(dane3[[#This Row],[RoomService]:[VRDeck]])</f>
        <v>5320</v>
      </c>
      <c r="Q2161" t="s">
        <v>5897</v>
      </c>
      <c r="R2161" t="b">
        <v>1</v>
      </c>
    </row>
    <row r="2162" spans="1:18" x14ac:dyDescent="0.3">
      <c r="A2162" t="s">
        <v>5898</v>
      </c>
      <c r="B2162">
        <f>MID(dane3[[#This Row],[PassengerId]],1,4)+0</f>
        <v>2309</v>
      </c>
      <c r="C2162" t="s">
        <v>19</v>
      </c>
      <c r="D2162" t="b">
        <v>1</v>
      </c>
      <c r="E2162" t="s">
        <v>5899</v>
      </c>
      <c r="F2162" t="str">
        <f>MID($E2162,1,1)</f>
        <v>G</v>
      </c>
      <c r="G2162" t="str">
        <f>IFERROR(MID($E2162,SEARCH("/",$E2162,SEARCH("/",$E2162)+1)+1,1),"")</f>
        <v>P</v>
      </c>
      <c r="H2162" t="s">
        <v>32</v>
      </c>
      <c r="I2162">
        <v>5</v>
      </c>
      <c r="J2162" t="b">
        <v>0</v>
      </c>
      <c r="K2162" s="7">
        <v>0</v>
      </c>
      <c r="L2162" s="7">
        <v>0</v>
      </c>
      <c r="M2162" s="7">
        <v>0</v>
      </c>
      <c r="N2162" s="7">
        <v>0</v>
      </c>
      <c r="O2162" s="7">
        <v>0</v>
      </c>
      <c r="P2162" s="7">
        <f>SUM(dane3[[#This Row],[RoomService]:[VRDeck]])</f>
        <v>0</v>
      </c>
      <c r="Q2162" t="s">
        <v>5900</v>
      </c>
      <c r="R2162" t="b">
        <v>0</v>
      </c>
    </row>
    <row r="2163" spans="1:18" x14ac:dyDescent="0.3">
      <c r="A2163" t="s">
        <v>5901</v>
      </c>
      <c r="B2163">
        <f>MID(dane3[[#This Row],[PassengerId]],1,4)+0</f>
        <v>2310</v>
      </c>
      <c r="C2163" t="s">
        <v>14</v>
      </c>
      <c r="D2163" t="b">
        <v>1</v>
      </c>
      <c r="E2163" t="s">
        <v>5902</v>
      </c>
      <c r="F2163" t="str">
        <f>MID($E2163,1,1)</f>
        <v>D</v>
      </c>
      <c r="G2163" t="str">
        <f>IFERROR(MID($E2163,SEARCH("/",$E2163,SEARCH("/",$E2163)+1)+1,1),"")</f>
        <v>P</v>
      </c>
      <c r="H2163" t="s">
        <v>46</v>
      </c>
      <c r="I2163">
        <v>60</v>
      </c>
      <c r="J2163" t="b">
        <v>0</v>
      </c>
      <c r="K2163" s="7">
        <v>0</v>
      </c>
      <c r="L2163" s="7">
        <v>0</v>
      </c>
      <c r="M2163" s="7">
        <v>0</v>
      </c>
      <c r="N2163" s="7">
        <v>0</v>
      </c>
      <c r="O2163" s="7">
        <v>0</v>
      </c>
      <c r="P2163" s="7">
        <f>SUM(dane3[[#This Row],[RoomService]:[VRDeck]])</f>
        <v>0</v>
      </c>
      <c r="Q2163" t="s">
        <v>5903</v>
      </c>
      <c r="R2163" t="b">
        <v>1</v>
      </c>
    </row>
    <row r="2164" spans="1:18" x14ac:dyDescent="0.3">
      <c r="A2164" t="s">
        <v>5904</v>
      </c>
      <c r="B2164">
        <f>MID(dane3[[#This Row],[PassengerId]],1,4)+0</f>
        <v>2310</v>
      </c>
      <c r="C2164" t="s">
        <v>14</v>
      </c>
      <c r="D2164" t="b">
        <v>1</v>
      </c>
      <c r="E2164" t="s">
        <v>5902</v>
      </c>
      <c r="F2164" t="str">
        <f>MID($E2164,1,1)</f>
        <v>D</v>
      </c>
      <c r="G2164" t="str">
        <f>IFERROR(MID($E2164,SEARCH("/",$E2164,SEARCH("/",$E2164)+1)+1,1),"")</f>
        <v>P</v>
      </c>
      <c r="H2164" t="s">
        <v>16</v>
      </c>
      <c r="I2164">
        <v>56</v>
      </c>
      <c r="J2164" t="b">
        <v>0</v>
      </c>
      <c r="K2164" s="7">
        <v>0</v>
      </c>
      <c r="L2164" s="7">
        <v>0</v>
      </c>
      <c r="M2164" s="7">
        <v>0</v>
      </c>
      <c r="N2164" s="7">
        <v>0</v>
      </c>
      <c r="O2164" s="7">
        <v>0</v>
      </c>
      <c r="P2164" s="7">
        <f>SUM(dane3[[#This Row],[RoomService]:[VRDeck]])</f>
        <v>0</v>
      </c>
      <c r="Q2164" t="s">
        <v>5905</v>
      </c>
      <c r="R2164" t="b">
        <v>1</v>
      </c>
    </row>
    <row r="2165" spans="1:18" x14ac:dyDescent="0.3">
      <c r="A2165" t="s">
        <v>5906</v>
      </c>
      <c r="B2165">
        <f>MID(dane3[[#This Row],[PassengerId]],1,4)+0</f>
        <v>2310</v>
      </c>
      <c r="C2165" t="s">
        <v>14</v>
      </c>
      <c r="D2165" t="b">
        <v>0</v>
      </c>
      <c r="E2165" t="s">
        <v>5902</v>
      </c>
      <c r="F2165" t="str">
        <f>MID($E2165,1,1)</f>
        <v>D</v>
      </c>
      <c r="G2165" t="str">
        <f>IFERROR(MID($E2165,SEARCH("/",$E2165,SEARCH("/",$E2165)+1)+1,1),"")</f>
        <v>P</v>
      </c>
      <c r="H2165" t="s">
        <v>16</v>
      </c>
      <c r="I2165">
        <v>59</v>
      </c>
      <c r="J2165" t="b">
        <v>0</v>
      </c>
      <c r="K2165" s="7">
        <v>0</v>
      </c>
      <c r="L2165" s="7">
        <v>2210</v>
      </c>
      <c r="M2165" s="7">
        <v>0</v>
      </c>
      <c r="N2165" s="7">
        <v>4085</v>
      </c>
      <c r="O2165" s="7">
        <v>11</v>
      </c>
      <c r="P2165" s="7">
        <f>SUM(dane3[[#This Row],[RoomService]:[VRDeck]])</f>
        <v>6306</v>
      </c>
      <c r="Q2165" t="s">
        <v>5907</v>
      </c>
      <c r="R2165" t="b">
        <v>0</v>
      </c>
    </row>
    <row r="2166" spans="1:18" x14ac:dyDescent="0.3">
      <c r="A2166" t="s">
        <v>5908</v>
      </c>
      <c r="B2166">
        <f>MID(dane3[[#This Row],[PassengerId]],1,4)+0</f>
        <v>2310</v>
      </c>
      <c r="C2166" t="s">
        <v>14</v>
      </c>
      <c r="D2166" t="b">
        <v>1</v>
      </c>
      <c r="E2166" t="s">
        <v>5902</v>
      </c>
      <c r="F2166" t="str">
        <f>MID($E2166,1,1)</f>
        <v>D</v>
      </c>
      <c r="G2166" t="str">
        <f>IFERROR(MID($E2166,SEARCH("/",$E2166,SEARCH("/",$E2166)+1)+1,1),"")</f>
        <v>P</v>
      </c>
      <c r="H2166" t="s">
        <v>16</v>
      </c>
      <c r="I2166">
        <v>44</v>
      </c>
      <c r="J2166" t="b">
        <v>0</v>
      </c>
      <c r="K2166" s="7">
        <v>0</v>
      </c>
      <c r="L2166" s="7">
        <v>0</v>
      </c>
      <c r="M2166" s="7">
        <v>0</v>
      </c>
      <c r="N2166" s="7">
        <v>0</v>
      </c>
      <c r="O2166" s="7">
        <v>0</v>
      </c>
      <c r="P2166" s="7">
        <f>SUM(dane3[[#This Row],[RoomService]:[VRDeck]])</f>
        <v>0</v>
      </c>
      <c r="Q2166" t="s">
        <v>5909</v>
      </c>
      <c r="R2166" t="b">
        <v>1</v>
      </c>
    </row>
    <row r="2167" spans="1:18" x14ac:dyDescent="0.3">
      <c r="A2167" t="s">
        <v>5910</v>
      </c>
      <c r="B2167">
        <f>MID(dane3[[#This Row],[PassengerId]],1,4)+0</f>
        <v>2311</v>
      </c>
      <c r="C2167" t="s">
        <v>19</v>
      </c>
      <c r="D2167" t="b">
        <v>0</v>
      </c>
      <c r="E2167" t="s">
        <v>5911</v>
      </c>
      <c r="F2167" t="str">
        <f>MID($E2167,1,1)</f>
        <v>G</v>
      </c>
      <c r="G2167" t="str">
        <f>IFERROR(MID($E2167,SEARCH("/",$E2167,SEARCH("/",$E2167)+1)+1,1),"")</f>
        <v>P</v>
      </c>
      <c r="H2167" t="s">
        <v>16</v>
      </c>
      <c r="I2167">
        <v>33</v>
      </c>
      <c r="J2167" t="b">
        <v>0</v>
      </c>
      <c r="K2167" s="7">
        <v>0</v>
      </c>
      <c r="L2167" s="7">
        <v>763</v>
      </c>
      <c r="M2167" s="7">
        <v>1</v>
      </c>
      <c r="N2167" s="7">
        <v>66</v>
      </c>
      <c r="O2167" s="7">
        <v>84</v>
      </c>
      <c r="P2167" s="7">
        <f>SUM(dane3[[#This Row],[RoomService]:[VRDeck]])</f>
        <v>914</v>
      </c>
      <c r="Q2167" t="s">
        <v>5912</v>
      </c>
      <c r="R2167" t="b">
        <v>0</v>
      </c>
    </row>
    <row r="2168" spans="1:18" x14ac:dyDescent="0.3">
      <c r="A2168" t="s">
        <v>5913</v>
      </c>
      <c r="B2168">
        <f>MID(dane3[[#This Row],[PassengerId]],1,4)+0</f>
        <v>2312</v>
      </c>
      <c r="C2168" t="s">
        <v>19</v>
      </c>
      <c r="D2168" t="b">
        <v>1</v>
      </c>
      <c r="E2168" t="s">
        <v>5914</v>
      </c>
      <c r="F2168" t="str">
        <f>MID($E2168,1,1)</f>
        <v>G</v>
      </c>
      <c r="G2168" t="str">
        <f>IFERROR(MID($E2168,SEARCH("/",$E2168,SEARCH("/",$E2168)+1)+1,1),"")</f>
        <v>S</v>
      </c>
      <c r="H2168" t="s">
        <v>16</v>
      </c>
      <c r="I2168">
        <v>28</v>
      </c>
      <c r="J2168" t="b">
        <v>0</v>
      </c>
      <c r="K2168" s="7">
        <v>0</v>
      </c>
      <c r="L2168" s="7">
        <v>0</v>
      </c>
      <c r="M2168" s="7">
        <v>0</v>
      </c>
      <c r="N2168" s="7">
        <v>0</v>
      </c>
      <c r="O2168" s="7">
        <v>0</v>
      </c>
      <c r="P2168" s="7">
        <f>SUM(dane3[[#This Row],[RoomService]:[VRDeck]])</f>
        <v>0</v>
      </c>
      <c r="Q2168" t="s">
        <v>5915</v>
      </c>
      <c r="R2168" t="b">
        <v>0</v>
      </c>
    </row>
    <row r="2169" spans="1:18" x14ac:dyDescent="0.3">
      <c r="A2169" t="s">
        <v>2078</v>
      </c>
      <c r="B2169">
        <f>MID(dane3[[#This Row],[PassengerId]],1,4)+0</f>
        <v>794</v>
      </c>
      <c r="C2169" t="s">
        <v>53</v>
      </c>
      <c r="D2169" t="b">
        <v>1</v>
      </c>
      <c r="E2169" t="s">
        <v>2076</v>
      </c>
      <c r="F2169" t="str">
        <f>MID($E2169,1,1)</f>
        <v>F</v>
      </c>
      <c r="G2169" t="str">
        <f>IFERROR(MID($E2169,SEARCH("/",$E2169,SEARCH("/",$E2169)+1)+1,1),"")</f>
        <v>S</v>
      </c>
      <c r="H2169" t="s">
        <v>46</v>
      </c>
      <c r="I2169">
        <v>27</v>
      </c>
      <c r="J2169" t="b">
        <v>0</v>
      </c>
      <c r="K2169" s="7">
        <v>0</v>
      </c>
      <c r="L2169" s="7">
        <v>0</v>
      </c>
      <c r="M2169" s="7">
        <v>0</v>
      </c>
      <c r="N2169" s="7">
        <v>0</v>
      </c>
      <c r="O2169" s="7">
        <v>0</v>
      </c>
      <c r="P2169" s="7">
        <f>SUM(dane3[[#This Row],[RoomService]:[VRDeck]])</f>
        <v>0</v>
      </c>
      <c r="Q2169" t="s">
        <v>2079</v>
      </c>
      <c r="R2169" t="b">
        <v>1</v>
      </c>
    </row>
    <row r="2170" spans="1:18" x14ac:dyDescent="0.3">
      <c r="A2170" t="s">
        <v>5919</v>
      </c>
      <c r="B2170">
        <f>MID(dane3[[#This Row],[PassengerId]],1,4)+0</f>
        <v>2314</v>
      </c>
      <c r="C2170" t="s">
        <v>19</v>
      </c>
      <c r="D2170" t="b">
        <v>1</v>
      </c>
      <c r="E2170" t="s">
        <v>5920</v>
      </c>
      <c r="F2170" t="str">
        <f>MID($E2170,1,1)</f>
        <v>G</v>
      </c>
      <c r="G2170" t="str">
        <f>IFERROR(MID($E2170,SEARCH("/",$E2170,SEARCH("/",$E2170)+1)+1,1),"")</f>
        <v>S</v>
      </c>
      <c r="H2170" t="s">
        <v>16</v>
      </c>
      <c r="I2170">
        <v>13</v>
      </c>
      <c r="J2170" t="b">
        <v>0</v>
      </c>
      <c r="K2170" s="7">
        <v>0</v>
      </c>
      <c r="L2170" s="7">
        <v>0</v>
      </c>
      <c r="M2170" s="7">
        <v>0</v>
      </c>
      <c r="N2170" s="7">
        <v>0</v>
      </c>
      <c r="O2170" s="7">
        <v>0</v>
      </c>
      <c r="P2170" s="7">
        <f>SUM(dane3[[#This Row],[RoomService]:[VRDeck]])</f>
        <v>0</v>
      </c>
      <c r="Q2170" t="s">
        <v>5921</v>
      </c>
      <c r="R2170" t="b">
        <v>0</v>
      </c>
    </row>
    <row r="2171" spans="1:18" x14ac:dyDescent="0.3">
      <c r="A2171" t="s">
        <v>5922</v>
      </c>
      <c r="B2171">
        <f>MID(dane3[[#This Row],[PassengerId]],1,4)+0</f>
        <v>2315</v>
      </c>
      <c r="C2171" t="s">
        <v>14</v>
      </c>
      <c r="D2171" t="b">
        <v>1</v>
      </c>
      <c r="E2171" t="s">
        <v>5923</v>
      </c>
      <c r="F2171" t="str">
        <f>MID($E2171,1,1)</f>
        <v>B</v>
      </c>
      <c r="G2171" t="str">
        <f>IFERROR(MID($E2171,SEARCH("/",$E2171,SEARCH("/",$E2171)+1)+1,1),"")</f>
        <v>P</v>
      </c>
      <c r="H2171" t="s">
        <v>46</v>
      </c>
      <c r="I2171">
        <v>34</v>
      </c>
      <c r="J2171" t="b">
        <v>0</v>
      </c>
      <c r="K2171" s="7">
        <v>0</v>
      </c>
      <c r="L2171" s="7">
        <v>0</v>
      </c>
      <c r="M2171" s="7">
        <v>0</v>
      </c>
      <c r="N2171" s="7">
        <v>0</v>
      </c>
      <c r="O2171" s="7">
        <v>0</v>
      </c>
      <c r="P2171" s="7">
        <f>SUM(dane3[[#This Row],[RoomService]:[VRDeck]])</f>
        <v>0</v>
      </c>
      <c r="Q2171" t="s">
        <v>5924</v>
      </c>
      <c r="R2171" t="b">
        <v>1</v>
      </c>
    </row>
    <row r="2172" spans="1:18" x14ac:dyDescent="0.3">
      <c r="A2172" t="s">
        <v>5925</v>
      </c>
      <c r="B2172">
        <f>MID(dane3[[#This Row],[PassengerId]],1,4)+0</f>
        <v>2316</v>
      </c>
      <c r="C2172" t="s">
        <v>19</v>
      </c>
      <c r="D2172" t="b">
        <v>1</v>
      </c>
      <c r="E2172" t="s">
        <v>5926</v>
      </c>
      <c r="F2172" t="str">
        <f>MID($E2172,1,1)</f>
        <v>G</v>
      </c>
      <c r="G2172" t="str">
        <f>IFERROR(MID($E2172,SEARCH("/",$E2172,SEARCH("/",$E2172)+1)+1,1),"")</f>
        <v>S</v>
      </c>
      <c r="H2172" t="s">
        <v>32</v>
      </c>
      <c r="I2172">
        <v>45</v>
      </c>
      <c r="J2172" t="b">
        <v>0</v>
      </c>
      <c r="K2172" s="7">
        <v>0</v>
      </c>
      <c r="L2172" s="7">
        <v>0</v>
      </c>
      <c r="M2172" s="7">
        <v>0</v>
      </c>
      <c r="N2172" s="7">
        <v>0</v>
      </c>
      <c r="O2172" s="7">
        <v>0</v>
      </c>
      <c r="P2172" s="7">
        <f>SUM(dane3[[#This Row],[RoomService]:[VRDeck]])</f>
        <v>0</v>
      </c>
      <c r="Q2172" t="s">
        <v>5927</v>
      </c>
      <c r="R2172" t="b">
        <v>1</v>
      </c>
    </row>
    <row r="2173" spans="1:18" x14ac:dyDescent="0.3">
      <c r="A2173" t="s">
        <v>5928</v>
      </c>
      <c r="B2173">
        <f>MID(dane3[[#This Row],[PassengerId]],1,4)+0</f>
        <v>2317</v>
      </c>
      <c r="C2173" t="s">
        <v>19</v>
      </c>
      <c r="D2173" t="b">
        <v>0</v>
      </c>
      <c r="E2173" t="s">
        <v>5929</v>
      </c>
      <c r="F2173" t="str">
        <f>MID($E2173,1,1)</f>
        <v>G</v>
      </c>
      <c r="G2173" t="str">
        <f>IFERROR(MID($E2173,SEARCH("/",$E2173,SEARCH("/",$E2173)+1)+1,1),"")</f>
        <v>S</v>
      </c>
      <c r="H2173" t="s">
        <v>16</v>
      </c>
      <c r="I2173">
        <v>39</v>
      </c>
      <c r="J2173" t="b">
        <v>0</v>
      </c>
      <c r="K2173" s="7">
        <v>0</v>
      </c>
      <c r="L2173" s="7">
        <v>454</v>
      </c>
      <c r="M2173" s="7">
        <v>0</v>
      </c>
      <c r="N2173" s="7">
        <v>454</v>
      </c>
      <c r="O2173" s="7">
        <v>0</v>
      </c>
      <c r="P2173" s="7">
        <f>SUM(dane3[[#This Row],[RoomService]:[VRDeck]])</f>
        <v>908</v>
      </c>
      <c r="Q2173" t="s">
        <v>5930</v>
      </c>
      <c r="R2173" t="b">
        <v>0</v>
      </c>
    </row>
    <row r="2174" spans="1:18" x14ac:dyDescent="0.3">
      <c r="A2174" t="s">
        <v>5931</v>
      </c>
      <c r="B2174">
        <f>MID(dane3[[#This Row],[PassengerId]],1,4)+0</f>
        <v>2318</v>
      </c>
      <c r="C2174" t="s">
        <v>19</v>
      </c>
      <c r="D2174" t="b">
        <v>0</v>
      </c>
      <c r="E2174" t="s">
        <v>5932</v>
      </c>
      <c r="F2174" t="str">
        <f>MID($E2174,1,1)</f>
        <v>F</v>
      </c>
      <c r="G2174" t="str">
        <f>IFERROR(MID($E2174,SEARCH("/",$E2174,SEARCH("/",$E2174)+1)+1,1),"")</f>
        <v>P</v>
      </c>
      <c r="H2174" t="s">
        <v>16</v>
      </c>
      <c r="I2174">
        <v>18</v>
      </c>
      <c r="J2174" t="b">
        <v>0</v>
      </c>
      <c r="K2174" s="7">
        <v>128</v>
      </c>
      <c r="L2174" s="7">
        <v>37</v>
      </c>
      <c r="M2174" s="7">
        <v>626</v>
      </c>
      <c r="N2174" s="7">
        <v>0</v>
      </c>
      <c r="O2174" s="7">
        <v>5</v>
      </c>
      <c r="P2174" s="7">
        <f>SUM(dane3[[#This Row],[RoomService]:[VRDeck]])</f>
        <v>796</v>
      </c>
      <c r="Q2174" t="s">
        <v>5933</v>
      </c>
      <c r="R2174" t="b">
        <v>0</v>
      </c>
    </row>
    <row r="2175" spans="1:18" x14ac:dyDescent="0.3">
      <c r="A2175" t="s">
        <v>5934</v>
      </c>
      <c r="B2175">
        <f>MID(dane3[[#This Row],[PassengerId]],1,4)+0</f>
        <v>2319</v>
      </c>
      <c r="C2175" t="s">
        <v>19</v>
      </c>
      <c r="D2175" t="b">
        <v>1</v>
      </c>
      <c r="E2175" t="s">
        <v>5935</v>
      </c>
      <c r="F2175" t="str">
        <f>MID($E2175,1,1)</f>
        <v>G</v>
      </c>
      <c r="G2175" t="str">
        <f>IFERROR(MID($E2175,SEARCH("/",$E2175,SEARCH("/",$E2175)+1)+1,1),"")</f>
        <v>P</v>
      </c>
      <c r="H2175" t="s">
        <v>32</v>
      </c>
      <c r="I2175">
        <v>57</v>
      </c>
      <c r="J2175" t="b">
        <v>0</v>
      </c>
      <c r="K2175" s="7">
        <v>0</v>
      </c>
      <c r="L2175" s="7">
        <v>0</v>
      </c>
      <c r="M2175" s="7">
        <v>0</v>
      </c>
      <c r="N2175" s="7">
        <v>0</v>
      </c>
      <c r="O2175" s="7">
        <v>0</v>
      </c>
      <c r="P2175" s="7">
        <f>SUM(dane3[[#This Row],[RoomService]:[VRDeck]])</f>
        <v>0</v>
      </c>
      <c r="Q2175" t="s">
        <v>5936</v>
      </c>
      <c r="R2175" t="b">
        <v>0</v>
      </c>
    </row>
    <row r="2176" spans="1:18" x14ac:dyDescent="0.3">
      <c r="A2176" t="s">
        <v>5937</v>
      </c>
      <c r="B2176">
        <f>MID(dane3[[#This Row],[PassengerId]],1,4)+0</f>
        <v>2320</v>
      </c>
      <c r="C2176" t="s">
        <v>19</v>
      </c>
      <c r="D2176" t="b">
        <v>0</v>
      </c>
      <c r="E2176" t="s">
        <v>5938</v>
      </c>
      <c r="F2176" t="str">
        <f>MID($E2176,1,1)</f>
        <v>F</v>
      </c>
      <c r="G2176" t="str">
        <f>IFERROR(MID($E2176,SEARCH("/",$E2176,SEARCH("/",$E2176)+1)+1,1),"")</f>
        <v>S</v>
      </c>
      <c r="H2176" t="s">
        <v>46</v>
      </c>
      <c r="I2176">
        <v>29</v>
      </c>
      <c r="J2176" t="b">
        <v>0</v>
      </c>
      <c r="K2176" s="7">
        <v>0</v>
      </c>
      <c r="L2176" s="7">
        <v>760</v>
      </c>
      <c r="M2176" s="7">
        <v>0</v>
      </c>
      <c r="N2176" s="7">
        <v>21</v>
      </c>
      <c r="O2176" s="7">
        <v>23</v>
      </c>
      <c r="P2176" s="7">
        <f>SUM(dane3[[#This Row],[RoomService]:[VRDeck]])</f>
        <v>804</v>
      </c>
      <c r="Q2176" t="s">
        <v>5939</v>
      </c>
      <c r="R2176" t="b">
        <v>0</v>
      </c>
    </row>
    <row r="2177" spans="1:18" x14ac:dyDescent="0.3">
      <c r="A2177" t="s">
        <v>5940</v>
      </c>
      <c r="B2177">
        <f>MID(dane3[[#This Row],[PassengerId]],1,4)+0</f>
        <v>2321</v>
      </c>
      <c r="C2177" t="s">
        <v>19</v>
      </c>
      <c r="D2177" t="b">
        <v>1</v>
      </c>
      <c r="E2177" t="s">
        <v>5941</v>
      </c>
      <c r="F2177" t="str">
        <f>MID($E2177,1,1)</f>
        <v>G</v>
      </c>
      <c r="G2177" t="str">
        <f>IFERROR(MID($E2177,SEARCH("/",$E2177,SEARCH("/",$E2177)+1)+1,1),"")</f>
        <v>S</v>
      </c>
      <c r="H2177" t="s">
        <v>32</v>
      </c>
      <c r="I2177">
        <v>25</v>
      </c>
      <c r="J2177" t="b">
        <v>0</v>
      </c>
      <c r="K2177" s="7">
        <v>0</v>
      </c>
      <c r="L2177" s="7">
        <v>0</v>
      </c>
      <c r="M2177" s="7">
        <v>0</v>
      </c>
      <c r="N2177" s="7">
        <v>0</v>
      </c>
      <c r="O2177" s="7">
        <v>0</v>
      </c>
      <c r="P2177" s="7">
        <f>SUM(dane3[[#This Row],[RoomService]:[VRDeck]])</f>
        <v>0</v>
      </c>
      <c r="Q2177" t="s">
        <v>5942</v>
      </c>
      <c r="R2177" t="b">
        <v>1</v>
      </c>
    </row>
    <row r="2178" spans="1:18" x14ac:dyDescent="0.3">
      <c r="A2178" t="s">
        <v>5943</v>
      </c>
      <c r="B2178">
        <f>MID(dane3[[#This Row],[PassengerId]],1,4)+0</f>
        <v>2325</v>
      </c>
      <c r="C2178" t="s">
        <v>19</v>
      </c>
      <c r="D2178" t="b">
        <v>1</v>
      </c>
      <c r="E2178" t="s">
        <v>5944</v>
      </c>
      <c r="F2178" t="str">
        <f>MID($E2178,1,1)</f>
        <v>G</v>
      </c>
      <c r="G2178" t="str">
        <f>IFERROR(MID($E2178,SEARCH("/",$E2178,SEARCH("/",$E2178)+1)+1,1),"")</f>
        <v>S</v>
      </c>
      <c r="H2178" t="s">
        <v>32</v>
      </c>
      <c r="I2178">
        <v>22</v>
      </c>
      <c r="J2178" t="b">
        <v>0</v>
      </c>
      <c r="K2178" s="7">
        <v>0</v>
      </c>
      <c r="L2178" s="7">
        <v>0</v>
      </c>
      <c r="M2178" s="7">
        <v>0</v>
      </c>
      <c r="N2178" s="7">
        <v>0</v>
      </c>
      <c r="O2178" s="7">
        <v>0</v>
      </c>
      <c r="P2178" s="7">
        <f>SUM(dane3[[#This Row],[RoomService]:[VRDeck]])</f>
        <v>0</v>
      </c>
      <c r="Q2178" t="s">
        <v>5945</v>
      </c>
      <c r="R2178" t="b">
        <v>0</v>
      </c>
    </row>
    <row r="2179" spans="1:18" x14ac:dyDescent="0.3">
      <c r="A2179" t="s">
        <v>5946</v>
      </c>
      <c r="B2179">
        <f>MID(dane3[[#This Row],[PassengerId]],1,4)+0</f>
        <v>2327</v>
      </c>
      <c r="C2179" t="s">
        <v>14</v>
      </c>
      <c r="D2179" t="b">
        <v>0</v>
      </c>
      <c r="E2179" t="s">
        <v>5947</v>
      </c>
      <c r="F2179" t="str">
        <f>MID($E2179,1,1)</f>
        <v>B</v>
      </c>
      <c r="G2179" t="str">
        <f>IFERROR(MID($E2179,SEARCH("/",$E2179,SEARCH("/",$E2179)+1)+1,1),"")</f>
        <v>P</v>
      </c>
      <c r="H2179" t="s">
        <v>16</v>
      </c>
      <c r="I2179">
        <v>32</v>
      </c>
      <c r="J2179" t="b">
        <v>0</v>
      </c>
      <c r="K2179" s="7">
        <v>0</v>
      </c>
      <c r="L2179" s="7">
        <v>4106</v>
      </c>
      <c r="M2179" s="7">
        <v>388</v>
      </c>
      <c r="N2179" s="7">
        <v>892</v>
      </c>
      <c r="O2179" s="7">
        <v>2</v>
      </c>
      <c r="P2179" s="7">
        <f>SUM(dane3[[#This Row],[RoomService]:[VRDeck]])</f>
        <v>5388</v>
      </c>
      <c r="Q2179" t="s">
        <v>5948</v>
      </c>
      <c r="R2179" t="b">
        <v>1</v>
      </c>
    </row>
    <row r="2180" spans="1:18" x14ac:dyDescent="0.3">
      <c r="A2180" t="s">
        <v>2089</v>
      </c>
      <c r="B2180">
        <f>MID(dane3[[#This Row],[PassengerId]],1,4)+0</f>
        <v>798</v>
      </c>
      <c r="C2180" t="s">
        <v>53</v>
      </c>
      <c r="D2180" t="b">
        <v>1</v>
      </c>
      <c r="E2180" t="s">
        <v>2090</v>
      </c>
      <c r="F2180" t="str">
        <f>MID($E2180,1,1)</f>
        <v>F</v>
      </c>
      <c r="G2180" t="str">
        <f>IFERROR(MID($E2180,SEARCH("/",$E2180,SEARCH("/",$E2180)+1)+1,1),"")</f>
        <v>S</v>
      </c>
      <c r="H2180" t="s">
        <v>32</v>
      </c>
      <c r="I2180">
        <v>38</v>
      </c>
      <c r="J2180" t="b">
        <v>0</v>
      </c>
      <c r="K2180" s="7">
        <v>0</v>
      </c>
      <c r="L2180" s="7">
        <v>0</v>
      </c>
      <c r="M2180" s="7">
        <v>0</v>
      </c>
      <c r="N2180" s="7">
        <v>0</v>
      </c>
      <c r="O2180" s="7">
        <v>0</v>
      </c>
      <c r="P2180" s="7">
        <f>SUM(dane3[[#This Row],[RoomService]:[VRDeck]])</f>
        <v>0</v>
      </c>
      <c r="Q2180" t="s">
        <v>2091</v>
      </c>
      <c r="R2180" t="b">
        <v>1</v>
      </c>
    </row>
    <row r="2181" spans="1:18" x14ac:dyDescent="0.3">
      <c r="A2181" t="s">
        <v>5952</v>
      </c>
      <c r="B2181">
        <f>MID(dane3[[#This Row],[PassengerId]],1,4)+0</f>
        <v>2332</v>
      </c>
      <c r="C2181" t="s">
        <v>19</v>
      </c>
      <c r="D2181" t="b">
        <v>0</v>
      </c>
      <c r="E2181" t="s">
        <v>5953</v>
      </c>
      <c r="F2181" t="str">
        <f>MID($E2181,1,1)</f>
        <v>F</v>
      </c>
      <c r="G2181" t="str">
        <f>IFERROR(MID($E2181,SEARCH("/",$E2181,SEARCH("/",$E2181)+1)+1,1),"")</f>
        <v>S</v>
      </c>
      <c r="H2181" t="s">
        <v>16</v>
      </c>
      <c r="I2181">
        <v>21</v>
      </c>
      <c r="J2181" t="b">
        <v>0</v>
      </c>
      <c r="K2181" s="7">
        <v>556</v>
      </c>
      <c r="L2181" s="7">
        <v>0</v>
      </c>
      <c r="M2181" s="7">
        <v>20</v>
      </c>
      <c r="N2181" s="7">
        <v>1589</v>
      </c>
      <c r="O2181" s="7">
        <v>0</v>
      </c>
      <c r="P2181" s="7">
        <f>SUM(dane3[[#This Row],[RoomService]:[VRDeck]])</f>
        <v>2165</v>
      </c>
      <c r="Q2181" t="s">
        <v>5954</v>
      </c>
      <c r="R2181" t="b">
        <v>0</v>
      </c>
    </row>
    <row r="2182" spans="1:18" x14ac:dyDescent="0.3">
      <c r="A2182" t="s">
        <v>2095</v>
      </c>
      <c r="B2182">
        <f>MID(dane3[[#This Row],[PassengerId]],1,4)+0</f>
        <v>802</v>
      </c>
      <c r="C2182" t="s">
        <v>53</v>
      </c>
      <c r="D2182" t="b">
        <v>1</v>
      </c>
      <c r="E2182" t="s">
        <v>2096</v>
      </c>
      <c r="F2182" t="str">
        <f>MID($E2182,1,1)</f>
        <v>F</v>
      </c>
      <c r="G2182" t="str">
        <f>IFERROR(MID($E2182,SEARCH("/",$E2182,SEARCH("/",$E2182)+1)+1,1),"")</f>
        <v>S</v>
      </c>
      <c r="H2182" t="s">
        <v>16</v>
      </c>
      <c r="I2182">
        <v>1</v>
      </c>
      <c r="J2182" t="b">
        <v>0</v>
      </c>
      <c r="K2182" s="7">
        <v>0</v>
      </c>
      <c r="L2182" s="7">
        <v>0</v>
      </c>
      <c r="M2182" s="7">
        <v>0</v>
      </c>
      <c r="N2182" s="7">
        <v>0</v>
      </c>
      <c r="O2182" s="7">
        <v>0</v>
      </c>
      <c r="P2182" s="7">
        <f>SUM(dane3[[#This Row],[RoomService]:[VRDeck]])</f>
        <v>0</v>
      </c>
      <c r="Q2182" t="s">
        <v>2097</v>
      </c>
      <c r="R2182" t="b">
        <v>1</v>
      </c>
    </row>
    <row r="2183" spans="1:18" x14ac:dyDescent="0.3">
      <c r="A2183" t="s">
        <v>5958</v>
      </c>
      <c r="B2183">
        <f>MID(dane3[[#This Row],[PassengerId]],1,4)+0</f>
        <v>2336</v>
      </c>
      <c r="C2183" t="s">
        <v>14</v>
      </c>
      <c r="D2183" t="b">
        <v>1</v>
      </c>
      <c r="E2183" t="s">
        <v>5959</v>
      </c>
      <c r="F2183" t="str">
        <f>MID($E2183,1,1)</f>
        <v>A</v>
      </c>
      <c r="G2183" t="str">
        <f>IFERROR(MID($E2183,SEARCH("/",$E2183,SEARCH("/",$E2183)+1)+1,1),"")</f>
        <v>S</v>
      </c>
      <c r="H2183" t="s">
        <v>46</v>
      </c>
      <c r="I2183">
        <v>45</v>
      </c>
      <c r="J2183" t="b">
        <v>0</v>
      </c>
      <c r="K2183" s="7">
        <v>0</v>
      </c>
      <c r="L2183" s="7">
        <v>0</v>
      </c>
      <c r="M2183" s="7">
        <v>0</v>
      </c>
      <c r="N2183" s="7">
        <v>0</v>
      </c>
      <c r="O2183" s="7">
        <v>0</v>
      </c>
      <c r="P2183" s="7">
        <f>SUM(dane3[[#This Row],[RoomService]:[VRDeck]])</f>
        <v>0</v>
      </c>
      <c r="Q2183" t="s">
        <v>5960</v>
      </c>
      <c r="R2183" t="b">
        <v>1</v>
      </c>
    </row>
    <row r="2184" spans="1:18" x14ac:dyDescent="0.3">
      <c r="A2184" t="s">
        <v>5961</v>
      </c>
      <c r="B2184">
        <f>MID(dane3[[#This Row],[PassengerId]],1,4)+0</f>
        <v>2336</v>
      </c>
      <c r="C2184" t="s">
        <v>14</v>
      </c>
      <c r="D2184" t="b">
        <v>0</v>
      </c>
      <c r="E2184" t="s">
        <v>5959</v>
      </c>
      <c r="F2184" t="str">
        <f>MID($E2184,1,1)</f>
        <v>A</v>
      </c>
      <c r="G2184" t="str">
        <f>IFERROR(MID($E2184,SEARCH("/",$E2184,SEARCH("/",$E2184)+1)+1,1),"")</f>
        <v>S</v>
      </c>
      <c r="H2184" t="s">
        <v>16</v>
      </c>
      <c r="I2184">
        <v>44</v>
      </c>
      <c r="J2184" t="b">
        <v>1</v>
      </c>
      <c r="K2184" s="7">
        <v>1409</v>
      </c>
      <c r="L2184" s="7">
        <v>910</v>
      </c>
      <c r="M2184" s="7">
        <v>17</v>
      </c>
      <c r="N2184" s="7">
        <v>1452</v>
      </c>
      <c r="O2184" s="7">
        <v>3782</v>
      </c>
      <c r="P2184" s="7">
        <f>SUM(dane3[[#This Row],[RoomService]:[VRDeck]])</f>
        <v>7570</v>
      </c>
      <c r="Q2184" t="s">
        <v>5962</v>
      </c>
      <c r="R2184" t="b">
        <v>0</v>
      </c>
    </row>
    <row r="2185" spans="1:18" x14ac:dyDescent="0.3">
      <c r="A2185" t="s">
        <v>5963</v>
      </c>
      <c r="B2185">
        <f>MID(dane3[[#This Row],[PassengerId]],1,4)+0</f>
        <v>2338</v>
      </c>
      <c r="C2185" t="s">
        <v>19</v>
      </c>
      <c r="D2185" t="b">
        <v>1</v>
      </c>
      <c r="E2185" t="s">
        <v>5964</v>
      </c>
      <c r="F2185" t="str">
        <f>MID($E2185,1,1)</f>
        <v>G</v>
      </c>
      <c r="G2185" t="str">
        <f>IFERROR(MID($E2185,SEARCH("/",$E2185,SEARCH("/",$E2185)+1)+1,1),"")</f>
        <v>P</v>
      </c>
      <c r="H2185" t="s">
        <v>46</v>
      </c>
      <c r="I2185">
        <v>27</v>
      </c>
      <c r="J2185" t="b">
        <v>0</v>
      </c>
      <c r="K2185" s="7">
        <v>0</v>
      </c>
      <c r="L2185" s="7">
        <v>0</v>
      </c>
      <c r="M2185" s="7">
        <v>0</v>
      </c>
      <c r="N2185" s="7">
        <v>0</v>
      </c>
      <c r="O2185" s="7">
        <v>0</v>
      </c>
      <c r="P2185" s="7">
        <f>SUM(dane3[[#This Row],[RoomService]:[VRDeck]])</f>
        <v>0</v>
      </c>
      <c r="Q2185" t="s">
        <v>5965</v>
      </c>
      <c r="R2185" t="b">
        <v>1</v>
      </c>
    </row>
    <row r="2186" spans="1:18" x14ac:dyDescent="0.3">
      <c r="A2186" t="s">
        <v>5966</v>
      </c>
      <c r="B2186">
        <f>MID(dane3[[#This Row],[PassengerId]],1,4)+0</f>
        <v>2338</v>
      </c>
      <c r="C2186" t="s">
        <v>19</v>
      </c>
      <c r="D2186" t="b">
        <v>0</v>
      </c>
      <c r="E2186" t="s">
        <v>5967</v>
      </c>
      <c r="F2186" t="str">
        <f>MID($E2186,1,1)</f>
        <v>F</v>
      </c>
      <c r="G2186" t="str">
        <f>IFERROR(MID($E2186,SEARCH("/",$E2186,SEARCH("/",$E2186)+1)+1,1),"")</f>
        <v>P</v>
      </c>
      <c r="H2186" t="s">
        <v>16</v>
      </c>
      <c r="I2186">
        <v>26</v>
      </c>
      <c r="J2186" t="b">
        <v>0</v>
      </c>
      <c r="K2186" s="7">
        <v>14</v>
      </c>
      <c r="L2186" s="7">
        <v>0</v>
      </c>
      <c r="M2186" s="7">
        <v>0</v>
      </c>
      <c r="N2186" s="7">
        <v>857</v>
      </c>
      <c r="O2186" s="7">
        <v>0</v>
      </c>
      <c r="P2186" s="7">
        <f>SUM(dane3[[#This Row],[RoomService]:[VRDeck]])</f>
        <v>871</v>
      </c>
      <c r="Q2186" t="s">
        <v>5968</v>
      </c>
      <c r="R2186" t="b">
        <v>0</v>
      </c>
    </row>
    <row r="2187" spans="1:18" x14ac:dyDescent="0.3">
      <c r="A2187" t="s">
        <v>2110</v>
      </c>
      <c r="B2187">
        <f>MID(dane3[[#This Row],[PassengerId]],1,4)+0</f>
        <v>809</v>
      </c>
      <c r="C2187" t="s">
        <v>53</v>
      </c>
      <c r="D2187" t="b">
        <v>0</v>
      </c>
      <c r="E2187" t="s">
        <v>2111</v>
      </c>
      <c r="F2187" t="str">
        <f>MID($E2187,1,1)</f>
        <v>F</v>
      </c>
      <c r="G2187" t="str">
        <f>IFERROR(MID($E2187,SEARCH("/",$E2187,SEARCH("/",$E2187)+1)+1,1),"")</f>
        <v>S</v>
      </c>
      <c r="H2187" t="s">
        <v>16</v>
      </c>
      <c r="I2187">
        <v>10</v>
      </c>
      <c r="J2187" t="b">
        <v>0</v>
      </c>
      <c r="K2187" s="7">
        <v>0</v>
      </c>
      <c r="L2187" s="7">
        <v>0</v>
      </c>
      <c r="M2187" s="7">
        <v>0</v>
      </c>
      <c r="N2187" s="7">
        <v>0</v>
      </c>
      <c r="O2187" s="7">
        <v>0</v>
      </c>
      <c r="P2187" s="7">
        <f>SUM(dane3[[#This Row],[RoomService]:[VRDeck]])</f>
        <v>0</v>
      </c>
      <c r="Q2187" t="s">
        <v>2112</v>
      </c>
      <c r="R2187" t="b">
        <v>1</v>
      </c>
    </row>
    <row r="2188" spans="1:18" x14ac:dyDescent="0.3">
      <c r="A2188" t="s">
        <v>5972</v>
      </c>
      <c r="B2188">
        <f>MID(dane3[[#This Row],[PassengerId]],1,4)+0</f>
        <v>2340</v>
      </c>
      <c r="C2188" t="s">
        <v>19</v>
      </c>
      <c r="D2188" t="b">
        <v>0</v>
      </c>
      <c r="E2188" t="s">
        <v>5973</v>
      </c>
      <c r="F2188" t="str">
        <f>MID($E2188,1,1)</f>
        <v>F</v>
      </c>
      <c r="G2188" t="str">
        <f>IFERROR(MID($E2188,SEARCH("/",$E2188,SEARCH("/",$E2188)+1)+1,1),"")</f>
        <v>S</v>
      </c>
      <c r="H2188" t="s">
        <v>32</v>
      </c>
      <c r="I2188">
        <v>24</v>
      </c>
      <c r="J2188" t="b">
        <v>0</v>
      </c>
      <c r="K2188" s="7">
        <v>0</v>
      </c>
      <c r="L2188" s="7">
        <v>0</v>
      </c>
      <c r="M2188" s="7">
        <v>648</v>
      </c>
      <c r="N2188" s="7">
        <v>0</v>
      </c>
      <c r="O2188" s="7">
        <v>0</v>
      </c>
      <c r="P2188" s="7">
        <f>SUM(dane3[[#This Row],[RoomService]:[VRDeck]])</f>
        <v>648</v>
      </c>
      <c r="Q2188" t="s">
        <v>5974</v>
      </c>
      <c r="R2188" t="b">
        <v>0</v>
      </c>
    </row>
    <row r="2189" spans="1:18" x14ac:dyDescent="0.3">
      <c r="A2189" t="s">
        <v>5975</v>
      </c>
      <c r="B2189">
        <f>MID(dane3[[#This Row],[PassengerId]],1,4)+0</f>
        <v>2341</v>
      </c>
      <c r="C2189" t="s">
        <v>19</v>
      </c>
      <c r="D2189" t="b">
        <v>0</v>
      </c>
      <c r="E2189" t="s">
        <v>5976</v>
      </c>
      <c r="F2189" t="str">
        <f>MID($E2189,1,1)</f>
        <v>F</v>
      </c>
      <c r="G2189" t="str">
        <f>IFERROR(MID($E2189,SEARCH("/",$E2189,SEARCH("/",$E2189)+1)+1,1),"")</f>
        <v>S</v>
      </c>
      <c r="H2189" t="s">
        <v>16</v>
      </c>
      <c r="I2189">
        <v>15</v>
      </c>
      <c r="J2189" t="b">
        <v>0</v>
      </c>
      <c r="K2189" s="7">
        <v>0</v>
      </c>
      <c r="L2189" s="7">
        <v>785</v>
      </c>
      <c r="M2189" s="7">
        <v>0</v>
      </c>
      <c r="N2189" s="7">
        <v>0</v>
      </c>
      <c r="O2189" s="7">
        <v>0</v>
      </c>
      <c r="P2189" s="7">
        <f>SUM(dane3[[#This Row],[RoomService]:[VRDeck]])</f>
        <v>785</v>
      </c>
      <c r="Q2189" t="s">
        <v>5977</v>
      </c>
      <c r="R2189" t="b">
        <v>1</v>
      </c>
    </row>
    <row r="2190" spans="1:18" x14ac:dyDescent="0.3">
      <c r="A2190" t="s">
        <v>5978</v>
      </c>
      <c r="B2190">
        <f>MID(dane3[[#This Row],[PassengerId]],1,4)+0</f>
        <v>2345</v>
      </c>
      <c r="C2190" t="s">
        <v>19</v>
      </c>
      <c r="D2190" t="b">
        <v>1</v>
      </c>
      <c r="E2190" t="s">
        <v>5979</v>
      </c>
      <c r="F2190" t="str">
        <f>MID($E2190,1,1)</f>
        <v>G</v>
      </c>
      <c r="G2190" t="str">
        <f>IFERROR(MID($E2190,SEARCH("/",$E2190,SEARCH("/",$E2190)+1)+1,1),"")</f>
        <v>S</v>
      </c>
      <c r="H2190" t="s">
        <v>32</v>
      </c>
      <c r="I2190">
        <v>53</v>
      </c>
      <c r="J2190" t="b">
        <v>0</v>
      </c>
      <c r="K2190" s="7">
        <v>0</v>
      </c>
      <c r="L2190" s="7">
        <v>0</v>
      </c>
      <c r="M2190" s="7">
        <v>0</v>
      </c>
      <c r="N2190" s="7">
        <v>0</v>
      </c>
      <c r="O2190" s="7">
        <v>0</v>
      </c>
      <c r="P2190" s="7">
        <f>SUM(dane3[[#This Row],[RoomService]:[VRDeck]])</f>
        <v>0</v>
      </c>
      <c r="Q2190" t="s">
        <v>5980</v>
      </c>
      <c r="R2190" t="b">
        <v>0</v>
      </c>
    </row>
    <row r="2191" spans="1:18" x14ac:dyDescent="0.3">
      <c r="A2191" t="s">
        <v>5981</v>
      </c>
      <c r="B2191">
        <f>MID(dane3[[#This Row],[PassengerId]],1,4)+0</f>
        <v>2347</v>
      </c>
      <c r="C2191" t="s">
        <v>19</v>
      </c>
      <c r="D2191" t="b">
        <v>0</v>
      </c>
      <c r="E2191" t="s">
        <v>5982</v>
      </c>
      <c r="F2191" t="str">
        <f>MID($E2191,1,1)</f>
        <v>F</v>
      </c>
      <c r="G2191" t="str">
        <f>IFERROR(MID($E2191,SEARCH("/",$E2191,SEARCH("/",$E2191)+1)+1,1),"")</f>
        <v>P</v>
      </c>
      <c r="H2191" t="s">
        <v>46</v>
      </c>
      <c r="I2191">
        <v>28</v>
      </c>
      <c r="J2191" t="b">
        <v>0</v>
      </c>
      <c r="K2191" s="7">
        <v>613</v>
      </c>
      <c r="L2191" s="7">
        <v>22</v>
      </c>
      <c r="M2191" s="7">
        <v>0</v>
      </c>
      <c r="N2191" s="7">
        <v>0</v>
      </c>
      <c r="O2191" s="7">
        <v>0</v>
      </c>
      <c r="P2191" s="7">
        <f>SUM(dane3[[#This Row],[RoomService]:[VRDeck]])</f>
        <v>635</v>
      </c>
      <c r="Q2191" t="s">
        <v>5983</v>
      </c>
      <c r="R2191" t="b">
        <v>0</v>
      </c>
    </row>
    <row r="2192" spans="1:18" x14ac:dyDescent="0.3">
      <c r="A2192" t="s">
        <v>5984</v>
      </c>
      <c r="B2192">
        <f>MID(dane3[[#This Row],[PassengerId]],1,4)+0</f>
        <v>2347</v>
      </c>
      <c r="C2192" t="s">
        <v>19</v>
      </c>
      <c r="D2192" t="b">
        <v>1</v>
      </c>
      <c r="E2192" t="s">
        <v>5985</v>
      </c>
      <c r="F2192" t="str">
        <f>MID($E2192,1,1)</f>
        <v>G</v>
      </c>
      <c r="G2192" t="str">
        <f>IFERROR(MID($E2192,SEARCH("/",$E2192,SEARCH("/",$E2192)+1)+1,1),"")</f>
        <v>P</v>
      </c>
      <c r="H2192" t="s">
        <v>16</v>
      </c>
      <c r="I2192">
        <v>11</v>
      </c>
      <c r="J2192" t="b">
        <v>0</v>
      </c>
      <c r="K2192" s="7">
        <v>0</v>
      </c>
      <c r="L2192" s="7">
        <v>0</v>
      </c>
      <c r="M2192" s="7">
        <v>0</v>
      </c>
      <c r="N2192" s="7">
        <v>0</v>
      </c>
      <c r="O2192" s="7">
        <v>0</v>
      </c>
      <c r="P2192" s="7">
        <f>SUM(dane3[[#This Row],[RoomService]:[VRDeck]])</f>
        <v>0</v>
      </c>
      <c r="Q2192" t="s">
        <v>5986</v>
      </c>
      <c r="R2192" t="b">
        <v>1</v>
      </c>
    </row>
    <row r="2193" spans="1:18" x14ac:dyDescent="0.3">
      <c r="A2193" t="s">
        <v>5987</v>
      </c>
      <c r="B2193">
        <f>MID(dane3[[#This Row],[PassengerId]],1,4)+0</f>
        <v>2347</v>
      </c>
      <c r="C2193" t="s">
        <v>19</v>
      </c>
      <c r="D2193" t="b">
        <v>1</v>
      </c>
      <c r="E2193" t="s">
        <v>5985</v>
      </c>
      <c r="F2193" t="str">
        <f>MID($E2193,1,1)</f>
        <v>G</v>
      </c>
      <c r="G2193" t="str">
        <f>IFERROR(MID($E2193,SEARCH("/",$E2193,SEARCH("/",$E2193)+1)+1,1),"")</f>
        <v>P</v>
      </c>
      <c r="H2193" t="s">
        <v>16</v>
      </c>
      <c r="I2193">
        <v>7</v>
      </c>
      <c r="J2193" t="b">
        <v>0</v>
      </c>
      <c r="K2193" s="7">
        <v>0</v>
      </c>
      <c r="L2193" s="7">
        <v>0</v>
      </c>
      <c r="M2193" s="7">
        <v>0</v>
      </c>
      <c r="N2193" s="7">
        <v>0</v>
      </c>
      <c r="O2193" s="7">
        <v>0</v>
      </c>
      <c r="P2193" s="7">
        <f>SUM(dane3[[#This Row],[RoomService]:[VRDeck]])</f>
        <v>0</v>
      </c>
      <c r="Q2193" t="s">
        <v>5988</v>
      </c>
      <c r="R2193" t="b">
        <v>0</v>
      </c>
    </row>
    <row r="2194" spans="1:18" x14ac:dyDescent="0.3">
      <c r="A2194" t="s">
        <v>5989</v>
      </c>
      <c r="B2194">
        <f>MID(dane3[[#This Row],[PassengerId]],1,4)+0</f>
        <v>2347</v>
      </c>
      <c r="C2194" t="s">
        <v>19</v>
      </c>
      <c r="D2194" t="b">
        <v>1</v>
      </c>
      <c r="E2194" t="s">
        <v>5985</v>
      </c>
      <c r="F2194" t="str">
        <f>MID($E2194,1,1)</f>
        <v>G</v>
      </c>
      <c r="G2194" t="str">
        <f>IFERROR(MID($E2194,SEARCH("/",$E2194,SEARCH("/",$E2194)+1)+1,1),"")</f>
        <v>P</v>
      </c>
      <c r="H2194" t="s">
        <v>32</v>
      </c>
      <c r="I2194">
        <v>0</v>
      </c>
      <c r="J2194" t="b">
        <v>0</v>
      </c>
      <c r="K2194" s="7">
        <v>0</v>
      </c>
      <c r="L2194" s="7">
        <v>0</v>
      </c>
      <c r="M2194" s="7">
        <v>0</v>
      </c>
      <c r="N2194" s="7">
        <v>0</v>
      </c>
      <c r="O2194" s="7">
        <v>0</v>
      </c>
      <c r="P2194" s="7">
        <f>SUM(dane3[[#This Row],[RoomService]:[VRDeck]])</f>
        <v>0</v>
      </c>
      <c r="Q2194" t="s">
        <v>5990</v>
      </c>
      <c r="R2194" t="b">
        <v>1</v>
      </c>
    </row>
    <row r="2195" spans="1:18" x14ac:dyDescent="0.3">
      <c r="A2195" t="s">
        <v>5991</v>
      </c>
      <c r="B2195">
        <f>MID(dane3[[#This Row],[PassengerId]],1,4)+0</f>
        <v>2347</v>
      </c>
      <c r="C2195" t="s">
        <v>19</v>
      </c>
      <c r="D2195" t="b">
        <v>1</v>
      </c>
      <c r="E2195" t="s">
        <v>5985</v>
      </c>
      <c r="F2195" t="str">
        <f>MID($E2195,1,1)</f>
        <v>G</v>
      </c>
      <c r="G2195" t="str">
        <f>IFERROR(MID($E2195,SEARCH("/",$E2195,SEARCH("/",$E2195)+1)+1,1),"")</f>
        <v>P</v>
      </c>
      <c r="H2195" t="s">
        <v>46</v>
      </c>
      <c r="I2195">
        <v>15</v>
      </c>
      <c r="J2195" t="b">
        <v>0</v>
      </c>
      <c r="K2195" s="7">
        <v>0</v>
      </c>
      <c r="L2195" s="7">
        <v>0</v>
      </c>
      <c r="M2195" s="7">
        <v>0</v>
      </c>
      <c r="N2195" s="7">
        <v>0</v>
      </c>
      <c r="O2195" s="7">
        <v>0</v>
      </c>
      <c r="P2195" s="7">
        <f>SUM(dane3[[#This Row],[RoomService]:[VRDeck]])</f>
        <v>0</v>
      </c>
      <c r="Q2195" t="s">
        <v>5992</v>
      </c>
      <c r="R2195" t="b">
        <v>1</v>
      </c>
    </row>
    <row r="2196" spans="1:18" x14ac:dyDescent="0.3">
      <c r="A2196" t="s">
        <v>5993</v>
      </c>
      <c r="B2196">
        <f>MID(dane3[[#This Row],[PassengerId]],1,4)+0</f>
        <v>2347</v>
      </c>
      <c r="C2196" t="s">
        <v>19</v>
      </c>
      <c r="D2196" t="b">
        <v>0</v>
      </c>
      <c r="E2196" t="s">
        <v>5985</v>
      </c>
      <c r="F2196" t="str">
        <f>MID($E2196,1,1)</f>
        <v>G</v>
      </c>
      <c r="G2196" t="str">
        <f>IFERROR(MID($E2196,SEARCH("/",$E2196,SEARCH("/",$E2196)+1)+1,1),"")</f>
        <v>P</v>
      </c>
      <c r="H2196" t="s">
        <v>46</v>
      </c>
      <c r="I2196">
        <v>31</v>
      </c>
      <c r="J2196" t="b">
        <v>0</v>
      </c>
      <c r="K2196" s="7">
        <v>1</v>
      </c>
      <c r="L2196" s="7">
        <v>0</v>
      </c>
      <c r="M2196" s="7">
        <v>2</v>
      </c>
      <c r="N2196" s="7">
        <v>605</v>
      </c>
      <c r="O2196" s="7">
        <v>0</v>
      </c>
      <c r="P2196" s="7">
        <f>SUM(dane3[[#This Row],[RoomService]:[VRDeck]])</f>
        <v>608</v>
      </c>
      <c r="Q2196" t="s">
        <v>5994</v>
      </c>
      <c r="R2196" t="b">
        <v>0</v>
      </c>
    </row>
    <row r="2197" spans="1:18" x14ac:dyDescent="0.3">
      <c r="A2197" t="s">
        <v>5995</v>
      </c>
      <c r="B2197">
        <f>MID(dane3[[#This Row],[PassengerId]],1,4)+0</f>
        <v>2347</v>
      </c>
      <c r="C2197" t="s">
        <v>19</v>
      </c>
      <c r="D2197" t="b">
        <v>0</v>
      </c>
      <c r="E2197" t="s">
        <v>5985</v>
      </c>
      <c r="F2197" t="str">
        <f>MID($E2197,1,1)</f>
        <v>G</v>
      </c>
      <c r="G2197" t="str">
        <f>IFERROR(MID($E2197,SEARCH("/",$E2197,SEARCH("/",$E2197)+1)+1,1),"")</f>
        <v>P</v>
      </c>
      <c r="H2197" t="s">
        <v>16</v>
      </c>
      <c r="I2197">
        <v>9</v>
      </c>
      <c r="J2197" t="b">
        <v>0</v>
      </c>
      <c r="K2197" s="7">
        <v>0</v>
      </c>
      <c r="L2197" s="7">
        <v>0</v>
      </c>
      <c r="M2197" s="7">
        <v>0</v>
      </c>
      <c r="N2197" s="7">
        <v>0</v>
      </c>
      <c r="O2197" s="7">
        <v>0</v>
      </c>
      <c r="P2197" s="7">
        <f>SUM(dane3[[#This Row],[RoomService]:[VRDeck]])</f>
        <v>0</v>
      </c>
      <c r="Q2197" t="s">
        <v>5996</v>
      </c>
      <c r="R2197" t="b">
        <v>0</v>
      </c>
    </row>
    <row r="2198" spans="1:18" x14ac:dyDescent="0.3">
      <c r="A2198" t="s">
        <v>5997</v>
      </c>
      <c r="B2198">
        <f>MID(dane3[[#This Row],[PassengerId]],1,4)+0</f>
        <v>2348</v>
      </c>
      <c r="C2198" t="s">
        <v>14</v>
      </c>
      <c r="D2198" t="b">
        <v>0</v>
      </c>
      <c r="E2198" t="s">
        <v>5998</v>
      </c>
      <c r="F2198" t="str">
        <f>MID($E2198,1,1)</f>
        <v>D</v>
      </c>
      <c r="G2198" t="str">
        <f>IFERROR(MID($E2198,SEARCH("/",$E2198,SEARCH("/",$E2198)+1)+1,1),"")</f>
        <v>S</v>
      </c>
      <c r="H2198" t="s">
        <v>46</v>
      </c>
      <c r="I2198">
        <v>44</v>
      </c>
      <c r="J2198" t="b">
        <v>1</v>
      </c>
      <c r="K2198" s="7">
        <v>0</v>
      </c>
      <c r="L2198" s="7">
        <v>1223</v>
      </c>
      <c r="M2198" s="7">
        <v>78</v>
      </c>
      <c r="N2198" s="7">
        <v>1418</v>
      </c>
      <c r="O2198" s="7">
        <v>1239</v>
      </c>
      <c r="P2198" s="7">
        <f>SUM(dane3[[#This Row],[RoomService]:[VRDeck]])</f>
        <v>3958</v>
      </c>
      <c r="Q2198" t="s">
        <v>5999</v>
      </c>
      <c r="R2198" t="b">
        <v>0</v>
      </c>
    </row>
    <row r="2199" spans="1:18" x14ac:dyDescent="0.3">
      <c r="A2199" t="s">
        <v>6000</v>
      </c>
      <c r="B2199">
        <f>MID(dane3[[#This Row],[PassengerId]],1,4)+0</f>
        <v>2349</v>
      </c>
      <c r="C2199" t="s">
        <v>19</v>
      </c>
      <c r="D2199" t="b">
        <v>0</v>
      </c>
      <c r="E2199" t="s">
        <v>6001</v>
      </c>
      <c r="F2199" t="str">
        <f>MID($E2199,1,1)</f>
        <v>G</v>
      </c>
      <c r="G2199" t="str">
        <f>IFERROR(MID($E2199,SEARCH("/",$E2199,SEARCH("/",$E2199)+1)+1,1),"")</f>
        <v>S</v>
      </c>
      <c r="H2199" t="s">
        <v>16</v>
      </c>
      <c r="I2199">
        <v>35</v>
      </c>
      <c r="J2199" t="b">
        <v>0</v>
      </c>
      <c r="K2199" s="7">
        <v>0</v>
      </c>
      <c r="L2199" s="7">
        <v>722</v>
      </c>
      <c r="M2199" s="7">
        <v>0</v>
      </c>
      <c r="N2199" s="7">
        <v>0</v>
      </c>
      <c r="O2199" s="7">
        <v>185</v>
      </c>
      <c r="P2199" s="7">
        <f>SUM(dane3[[#This Row],[RoomService]:[VRDeck]])</f>
        <v>907</v>
      </c>
      <c r="Q2199" t="s">
        <v>6002</v>
      </c>
      <c r="R2199" t="b">
        <v>0</v>
      </c>
    </row>
    <row r="2200" spans="1:18" x14ac:dyDescent="0.3">
      <c r="A2200" t="s">
        <v>6003</v>
      </c>
      <c r="B2200">
        <f>MID(dane3[[#This Row],[PassengerId]],1,4)+0</f>
        <v>2353</v>
      </c>
      <c r="C2200" t="s">
        <v>19</v>
      </c>
      <c r="D2200" t="b">
        <v>0</v>
      </c>
      <c r="E2200" t="s">
        <v>6004</v>
      </c>
      <c r="F2200" t="str">
        <f>MID($E2200,1,1)</f>
        <v>G</v>
      </c>
      <c r="G2200" t="str">
        <f>IFERROR(MID($E2200,SEARCH("/",$E2200,SEARCH("/",$E2200)+1)+1,1),"")</f>
        <v>S</v>
      </c>
      <c r="H2200" t="s">
        <v>16</v>
      </c>
      <c r="I2200">
        <v>30</v>
      </c>
      <c r="J2200" t="b">
        <v>0</v>
      </c>
      <c r="K2200" s="7">
        <v>27</v>
      </c>
      <c r="L2200" s="7">
        <v>5412</v>
      </c>
      <c r="M2200" s="7">
        <v>86</v>
      </c>
      <c r="N2200" s="7">
        <v>0</v>
      </c>
      <c r="O2200" s="7">
        <v>0</v>
      </c>
      <c r="P2200" s="7">
        <f>SUM(dane3[[#This Row],[RoomService]:[VRDeck]])</f>
        <v>5525</v>
      </c>
      <c r="Q2200" t="s">
        <v>6005</v>
      </c>
      <c r="R2200" t="b">
        <v>1</v>
      </c>
    </row>
    <row r="2201" spans="1:18" x14ac:dyDescent="0.3">
      <c r="A2201" t="s">
        <v>6006</v>
      </c>
      <c r="B2201">
        <f>MID(dane3[[#This Row],[PassengerId]],1,4)+0</f>
        <v>2353</v>
      </c>
      <c r="C2201" t="s">
        <v>19</v>
      </c>
      <c r="D2201" t="b">
        <v>0</v>
      </c>
      <c r="E2201" t="s">
        <v>6007</v>
      </c>
      <c r="F2201" t="str">
        <f>MID($E2201,1,1)</f>
        <v>F</v>
      </c>
      <c r="G2201" t="str">
        <f>IFERROR(MID($E2201,SEARCH("/",$E2201,SEARCH("/",$E2201)+1)+1,1),"")</f>
        <v>S</v>
      </c>
      <c r="H2201" t="s">
        <v>46</v>
      </c>
      <c r="I2201">
        <v>13</v>
      </c>
      <c r="J2201" t="b">
        <v>0</v>
      </c>
      <c r="K2201" s="7">
        <v>880</v>
      </c>
      <c r="L2201" s="7">
        <v>0</v>
      </c>
      <c r="M2201" s="7">
        <v>0</v>
      </c>
      <c r="N2201" s="7">
        <v>0</v>
      </c>
      <c r="O2201" s="7">
        <v>0</v>
      </c>
      <c r="P2201" s="7">
        <f>SUM(dane3[[#This Row],[RoomService]:[VRDeck]])</f>
        <v>880</v>
      </c>
      <c r="Q2201" t="s">
        <v>6008</v>
      </c>
      <c r="R2201" t="b">
        <v>0</v>
      </c>
    </row>
    <row r="2202" spans="1:18" x14ac:dyDescent="0.3">
      <c r="A2202" t="s">
        <v>2115</v>
      </c>
      <c r="B2202">
        <f>MID(dane3[[#This Row],[PassengerId]],1,4)+0</f>
        <v>809</v>
      </c>
      <c r="C2202" t="s">
        <v>53</v>
      </c>
      <c r="D2202" t="b">
        <v>0</v>
      </c>
      <c r="E2202" t="s">
        <v>2111</v>
      </c>
      <c r="F2202" t="str">
        <f>MID($E2202,1,1)</f>
        <v>F</v>
      </c>
      <c r="G2202" t="str">
        <f>IFERROR(MID($E2202,SEARCH("/",$E2202,SEARCH("/",$E2202)+1)+1,1),"")</f>
        <v>S</v>
      </c>
      <c r="H2202" t="s">
        <v>16</v>
      </c>
      <c r="I2202">
        <v>42</v>
      </c>
      <c r="J2202" t="b">
        <v>0</v>
      </c>
      <c r="K2202" s="7">
        <v>836</v>
      </c>
      <c r="L2202" s="7">
        <v>0</v>
      </c>
      <c r="M2202" s="7">
        <v>51</v>
      </c>
      <c r="N2202" s="7">
        <v>304</v>
      </c>
      <c r="O2202" s="7">
        <v>0</v>
      </c>
      <c r="P2202" s="7">
        <f>SUM(dane3[[#This Row],[RoomService]:[VRDeck]])</f>
        <v>1191</v>
      </c>
      <c r="Q2202" t="s">
        <v>2116</v>
      </c>
      <c r="R2202" t="b">
        <v>0</v>
      </c>
    </row>
    <row r="2203" spans="1:18" x14ac:dyDescent="0.3">
      <c r="A2203" t="s">
        <v>2117</v>
      </c>
      <c r="B2203">
        <f>MID(dane3[[#This Row],[PassengerId]],1,4)+0</f>
        <v>809</v>
      </c>
      <c r="C2203" t="s">
        <v>53</v>
      </c>
      <c r="D2203" t="b">
        <v>0</v>
      </c>
      <c r="E2203" t="s">
        <v>2111</v>
      </c>
      <c r="F2203" t="str">
        <f>MID($E2203,1,1)</f>
        <v>F</v>
      </c>
      <c r="G2203" t="str">
        <f>IFERROR(MID($E2203,SEARCH("/",$E2203,SEARCH("/",$E2203)+1)+1,1),"")</f>
        <v>S</v>
      </c>
      <c r="H2203" t="s">
        <v>16</v>
      </c>
      <c r="I2203">
        <v>0</v>
      </c>
      <c r="J2203" t="b">
        <v>0</v>
      </c>
      <c r="K2203" s="7">
        <v>0</v>
      </c>
      <c r="L2203" s="7">
        <v>0</v>
      </c>
      <c r="M2203" s="7">
        <v>0</v>
      </c>
      <c r="N2203" s="7">
        <v>0</v>
      </c>
      <c r="O2203" s="7">
        <v>0</v>
      </c>
      <c r="P2203" s="7">
        <f>SUM(dane3[[#This Row],[RoomService]:[VRDeck]])</f>
        <v>0</v>
      </c>
      <c r="Q2203" t="s">
        <v>2118</v>
      </c>
      <c r="R2203" t="b">
        <v>1</v>
      </c>
    </row>
    <row r="2204" spans="1:18" x14ac:dyDescent="0.3">
      <c r="A2204" t="s">
        <v>2119</v>
      </c>
      <c r="B2204">
        <f>MID(dane3[[#This Row],[PassengerId]],1,4)+0</f>
        <v>811</v>
      </c>
      <c r="C2204" t="s">
        <v>53</v>
      </c>
      <c r="D2204" t="b">
        <v>0</v>
      </c>
      <c r="E2204" t="s">
        <v>2120</v>
      </c>
      <c r="F2204" t="str">
        <f>MID($E2204,1,1)</f>
        <v>F</v>
      </c>
      <c r="G2204" t="str">
        <f>IFERROR(MID($E2204,SEARCH("/",$E2204,SEARCH("/",$E2204)+1)+1,1),"")</f>
        <v>S</v>
      </c>
      <c r="H2204" t="s">
        <v>32</v>
      </c>
      <c r="I2204">
        <v>41</v>
      </c>
      <c r="J2204" t="b">
        <v>0</v>
      </c>
      <c r="K2204" s="7">
        <v>1209</v>
      </c>
      <c r="L2204" s="7">
        <v>0</v>
      </c>
      <c r="M2204" s="7">
        <v>0</v>
      </c>
      <c r="N2204" s="7">
        <v>0</v>
      </c>
      <c r="O2204" s="7">
        <v>833</v>
      </c>
      <c r="P2204" s="7">
        <f>SUM(dane3[[#This Row],[RoomService]:[VRDeck]])</f>
        <v>2042</v>
      </c>
      <c r="Q2204" t="s">
        <v>2121</v>
      </c>
      <c r="R2204" t="b">
        <v>0</v>
      </c>
    </row>
    <row r="2205" spans="1:18" x14ac:dyDescent="0.3">
      <c r="A2205" t="s">
        <v>6016</v>
      </c>
      <c r="B2205">
        <f>MID(dane3[[#This Row],[PassengerId]],1,4)+0</f>
        <v>2357</v>
      </c>
      <c r="C2205" t="s">
        <v>19</v>
      </c>
      <c r="D2205" t="b">
        <v>0</v>
      </c>
      <c r="E2205" t="s">
        <v>6017</v>
      </c>
      <c r="F2205" t="str">
        <f>MID($E2205,1,1)</f>
        <v>E</v>
      </c>
      <c r="G2205" t="str">
        <f>IFERROR(MID($E2205,SEARCH("/",$E2205,SEARCH("/",$E2205)+1)+1,1),"")</f>
        <v>P</v>
      </c>
      <c r="H2205" t="s">
        <v>16</v>
      </c>
      <c r="I2205">
        <v>20</v>
      </c>
      <c r="J2205" t="b">
        <v>0</v>
      </c>
      <c r="K2205" s="7">
        <v>0</v>
      </c>
      <c r="L2205" s="7">
        <v>409</v>
      </c>
      <c r="M2205" s="7">
        <v>994</v>
      </c>
      <c r="N2205" s="7">
        <v>215</v>
      </c>
      <c r="O2205" s="7">
        <v>0</v>
      </c>
      <c r="P2205" s="7">
        <f>SUM(dane3[[#This Row],[RoomService]:[VRDeck]])</f>
        <v>1618</v>
      </c>
      <c r="Q2205" t="s">
        <v>6018</v>
      </c>
      <c r="R2205" t="b">
        <v>0</v>
      </c>
    </row>
    <row r="2206" spans="1:18" x14ac:dyDescent="0.3">
      <c r="A2206" t="s">
        <v>6019</v>
      </c>
      <c r="B2206">
        <f>MID(dane3[[#This Row],[PassengerId]],1,4)+0</f>
        <v>2360</v>
      </c>
      <c r="C2206" t="s">
        <v>19</v>
      </c>
      <c r="D2206" t="b">
        <v>1</v>
      </c>
      <c r="E2206" t="s">
        <v>6020</v>
      </c>
      <c r="F2206" t="str">
        <f>MID($E2206,1,1)</f>
        <v>G</v>
      </c>
      <c r="G2206" t="str">
        <f>IFERROR(MID($E2206,SEARCH("/",$E2206,SEARCH("/",$E2206)+1)+1,1),"")</f>
        <v>P</v>
      </c>
      <c r="H2206" t="s">
        <v>16</v>
      </c>
      <c r="I2206">
        <v>24</v>
      </c>
      <c r="J2206" t="b">
        <v>0</v>
      </c>
      <c r="K2206" s="7">
        <v>0</v>
      </c>
      <c r="L2206" s="7">
        <v>0</v>
      </c>
      <c r="M2206" s="7">
        <v>0</v>
      </c>
      <c r="N2206" s="7">
        <v>0</v>
      </c>
      <c r="O2206" s="7">
        <v>0</v>
      </c>
      <c r="P2206" s="7">
        <f>SUM(dane3[[#This Row],[RoomService]:[VRDeck]])</f>
        <v>0</v>
      </c>
      <c r="Q2206" t="s">
        <v>6021</v>
      </c>
      <c r="R2206" t="b">
        <v>1</v>
      </c>
    </row>
    <row r="2207" spans="1:18" x14ac:dyDescent="0.3">
      <c r="A2207" t="s">
        <v>6022</v>
      </c>
      <c r="B2207">
        <f>MID(dane3[[#This Row],[PassengerId]],1,4)+0</f>
        <v>2361</v>
      </c>
      <c r="C2207" t="s">
        <v>19</v>
      </c>
      <c r="D2207" t="b">
        <v>1</v>
      </c>
      <c r="E2207" t="s">
        <v>6023</v>
      </c>
      <c r="F2207" t="str">
        <f>MID($E2207,1,1)</f>
        <v>G</v>
      </c>
      <c r="G2207" t="str">
        <f>IFERROR(MID($E2207,SEARCH("/",$E2207,SEARCH("/",$E2207)+1)+1,1),"")</f>
        <v>P</v>
      </c>
      <c r="H2207" t="s">
        <v>32</v>
      </c>
      <c r="I2207">
        <v>3</v>
      </c>
      <c r="J2207" t="b">
        <v>0</v>
      </c>
      <c r="K2207" s="7">
        <v>0</v>
      </c>
      <c r="L2207" s="7">
        <v>0</v>
      </c>
      <c r="M2207" s="7">
        <v>0</v>
      </c>
      <c r="N2207" s="7">
        <v>0</v>
      </c>
      <c r="O2207" s="7">
        <v>0</v>
      </c>
      <c r="P2207" s="7">
        <f>SUM(dane3[[#This Row],[RoomService]:[VRDeck]])</f>
        <v>0</v>
      </c>
      <c r="Q2207" t="s">
        <v>6024</v>
      </c>
      <c r="R2207" t="b">
        <v>0</v>
      </c>
    </row>
    <row r="2208" spans="1:18" x14ac:dyDescent="0.3">
      <c r="A2208" t="s">
        <v>965</v>
      </c>
      <c r="B2208">
        <f>MID(dane3[[#This Row],[PassengerId]],1,4)+0</f>
        <v>382</v>
      </c>
      <c r="C2208" t="s">
        <v>19</v>
      </c>
      <c r="D2208" t="b">
        <v>0</v>
      </c>
      <c r="E2208" t="s">
        <v>966</v>
      </c>
      <c r="F2208" t="str">
        <f>MID($E2208,1,1)</f>
        <v>G</v>
      </c>
      <c r="G2208" t="str">
        <f>IFERROR(MID($E2208,SEARCH("/",$E2208,SEARCH("/",$E2208)+1)+1,1),"")</f>
        <v>P</v>
      </c>
      <c r="H2208" t="s">
        <v>32</v>
      </c>
      <c r="I2208">
        <v>23</v>
      </c>
      <c r="J2208" t="b">
        <v>0</v>
      </c>
      <c r="K2208" s="7">
        <v>348</v>
      </c>
      <c r="L2208" s="7">
        <v>0</v>
      </c>
      <c r="M2208" s="7">
        <v>0</v>
      </c>
      <c r="N2208" s="7">
        <v>4</v>
      </c>
      <c r="O2208" s="7">
        <v>368</v>
      </c>
      <c r="P2208" s="7">
        <f>SUM(dane3[[#This Row],[RoomService]:[VRDeck]])</f>
        <v>720</v>
      </c>
      <c r="Q2208" t="s">
        <v>967</v>
      </c>
      <c r="R2208" t="b">
        <v>0</v>
      </c>
    </row>
    <row r="2209" spans="1:18" x14ac:dyDescent="0.3">
      <c r="A2209" t="s">
        <v>6028</v>
      </c>
      <c r="B2209">
        <f>MID(dane3[[#This Row],[PassengerId]],1,4)+0</f>
        <v>2363</v>
      </c>
      <c r="C2209" t="s">
        <v>14</v>
      </c>
      <c r="D2209" t="b">
        <v>0</v>
      </c>
      <c r="E2209" t="s">
        <v>6029</v>
      </c>
      <c r="F2209" t="str">
        <f>MID($E2209,1,1)</f>
        <v>C</v>
      </c>
      <c r="G2209" t="str">
        <f>IFERROR(MID($E2209,SEARCH("/",$E2209,SEARCH("/",$E2209)+1)+1,1),"")</f>
        <v>S</v>
      </c>
      <c r="H2209" t="s">
        <v>16</v>
      </c>
      <c r="I2209">
        <v>28</v>
      </c>
      <c r="J2209" t="b">
        <v>0</v>
      </c>
      <c r="K2209" s="7">
        <v>2416</v>
      </c>
      <c r="L2209" s="7">
        <v>8926</v>
      </c>
      <c r="M2209" s="7">
        <v>41</v>
      </c>
      <c r="N2209" s="7">
        <v>1</v>
      </c>
      <c r="O2209" s="7">
        <v>462</v>
      </c>
      <c r="P2209" s="7">
        <f>SUM(dane3[[#This Row],[RoomService]:[VRDeck]])</f>
        <v>11846</v>
      </c>
      <c r="Q2209" t="s">
        <v>6030</v>
      </c>
      <c r="R2209" t="b">
        <v>1</v>
      </c>
    </row>
    <row r="2210" spans="1:18" x14ac:dyDescent="0.3">
      <c r="A2210" t="s">
        <v>6031</v>
      </c>
      <c r="B2210">
        <f>MID(dane3[[#This Row],[PassengerId]],1,4)+0</f>
        <v>2364</v>
      </c>
      <c r="C2210" t="s">
        <v>19</v>
      </c>
      <c r="D2210" t="b">
        <v>0</v>
      </c>
      <c r="E2210" t="s">
        <v>6032</v>
      </c>
      <c r="F2210" t="str">
        <f>MID($E2210,1,1)</f>
        <v>G</v>
      </c>
      <c r="G2210" t="str">
        <f>IFERROR(MID($E2210,SEARCH("/",$E2210,SEARCH("/",$E2210)+1)+1,1),"")</f>
        <v>P</v>
      </c>
      <c r="H2210" t="s">
        <v>16</v>
      </c>
      <c r="I2210">
        <v>44</v>
      </c>
      <c r="J2210" t="b">
        <v>0</v>
      </c>
      <c r="K2210" s="7">
        <v>0</v>
      </c>
      <c r="L2210" s="7">
        <v>4</v>
      </c>
      <c r="M2210" s="7">
        <v>6</v>
      </c>
      <c r="N2210" s="7">
        <v>864</v>
      </c>
      <c r="O2210" s="7">
        <v>33</v>
      </c>
      <c r="P2210" s="7">
        <f>SUM(dane3[[#This Row],[RoomService]:[VRDeck]])</f>
        <v>907</v>
      </c>
      <c r="Q2210" t="s">
        <v>6033</v>
      </c>
      <c r="R2210" t="b">
        <v>1</v>
      </c>
    </row>
    <row r="2211" spans="1:18" x14ac:dyDescent="0.3">
      <c r="A2211" t="s">
        <v>6034</v>
      </c>
      <c r="B2211">
        <f>MID(dane3[[#This Row],[PassengerId]],1,4)+0</f>
        <v>2365</v>
      </c>
      <c r="C2211" t="s">
        <v>14</v>
      </c>
      <c r="D2211" t="b">
        <v>1</v>
      </c>
      <c r="E2211" t="s">
        <v>6035</v>
      </c>
      <c r="F2211" t="str">
        <f>MID($E2211,1,1)</f>
        <v>D</v>
      </c>
      <c r="G2211" t="str">
        <f>IFERROR(MID($E2211,SEARCH("/",$E2211,SEARCH("/",$E2211)+1)+1,1),"")</f>
        <v>P</v>
      </c>
      <c r="H2211" t="s">
        <v>16</v>
      </c>
      <c r="I2211">
        <v>50</v>
      </c>
      <c r="J2211" t="b">
        <v>0</v>
      </c>
      <c r="K2211" s="7">
        <v>0</v>
      </c>
      <c r="L2211" s="7">
        <v>0</v>
      </c>
      <c r="M2211" s="7">
        <v>0</v>
      </c>
      <c r="N2211" s="7">
        <v>0</v>
      </c>
      <c r="O2211" s="7">
        <v>0</v>
      </c>
      <c r="P2211" s="7">
        <f>SUM(dane3[[#This Row],[RoomService]:[VRDeck]])</f>
        <v>0</v>
      </c>
      <c r="Q2211" t="s">
        <v>6036</v>
      </c>
      <c r="R2211" t="b">
        <v>1</v>
      </c>
    </row>
    <row r="2212" spans="1:18" x14ac:dyDescent="0.3">
      <c r="A2212" t="s">
        <v>2122</v>
      </c>
      <c r="B2212">
        <f>MID(dane3[[#This Row],[PassengerId]],1,4)+0</f>
        <v>811</v>
      </c>
      <c r="C2212" t="s">
        <v>53</v>
      </c>
      <c r="D2212" t="b">
        <v>1</v>
      </c>
      <c r="E2212" t="s">
        <v>2120</v>
      </c>
      <c r="F2212" t="str">
        <f>MID($E2212,1,1)</f>
        <v>F</v>
      </c>
      <c r="G2212" t="str">
        <f>IFERROR(MID($E2212,SEARCH("/",$E2212,SEARCH("/",$E2212)+1)+1,1),"")</f>
        <v>S</v>
      </c>
      <c r="H2212" t="s">
        <v>16</v>
      </c>
      <c r="I2212">
        <v>0</v>
      </c>
      <c r="J2212" t="b">
        <v>0</v>
      </c>
      <c r="K2212" s="7">
        <v>0</v>
      </c>
      <c r="L2212" s="7">
        <v>0</v>
      </c>
      <c r="M2212" s="7">
        <v>0</v>
      </c>
      <c r="N2212" s="7">
        <v>0</v>
      </c>
      <c r="O2212" s="7">
        <v>0</v>
      </c>
      <c r="P2212" s="7">
        <f>SUM(dane3[[#This Row],[RoomService]:[VRDeck]])</f>
        <v>0</v>
      </c>
      <c r="Q2212" t="s">
        <v>2123</v>
      </c>
      <c r="R2212" t="b">
        <v>1</v>
      </c>
    </row>
    <row r="2213" spans="1:18" x14ac:dyDescent="0.3">
      <c r="A2213" t="s">
        <v>6040</v>
      </c>
      <c r="B2213">
        <f>MID(dane3[[#This Row],[PassengerId]],1,4)+0</f>
        <v>2367</v>
      </c>
      <c r="C2213" t="s">
        <v>19</v>
      </c>
      <c r="D2213" t="b">
        <v>0</v>
      </c>
      <c r="E2213" t="s">
        <v>6041</v>
      </c>
      <c r="F2213" t="str">
        <f>MID($E2213,1,1)</f>
        <v>F</v>
      </c>
      <c r="G2213" t="str">
        <f>IFERROR(MID($E2213,SEARCH("/",$E2213,SEARCH("/",$E2213)+1)+1,1),"")</f>
        <v>P</v>
      </c>
      <c r="H2213" t="s">
        <v>16</v>
      </c>
      <c r="I2213">
        <v>19</v>
      </c>
      <c r="J2213" t="b">
        <v>0</v>
      </c>
      <c r="K2213" s="7">
        <v>0</v>
      </c>
      <c r="L2213" s="7">
        <v>0</v>
      </c>
      <c r="M2213" s="7">
        <v>1</v>
      </c>
      <c r="N2213" s="7">
        <v>644</v>
      </c>
      <c r="O2213" s="7">
        <v>0</v>
      </c>
      <c r="P2213" s="7">
        <f>SUM(dane3[[#This Row],[RoomService]:[VRDeck]])</f>
        <v>645</v>
      </c>
      <c r="Q2213" t="s">
        <v>6042</v>
      </c>
      <c r="R2213" t="b">
        <v>0</v>
      </c>
    </row>
    <row r="2214" spans="1:18" x14ac:dyDescent="0.3">
      <c r="A2214" t="s">
        <v>2124</v>
      </c>
      <c r="B2214">
        <f>MID(dane3[[#This Row],[PassengerId]],1,4)+0</f>
        <v>811</v>
      </c>
      <c r="C2214" t="s">
        <v>53</v>
      </c>
      <c r="D2214" t="b">
        <v>0</v>
      </c>
      <c r="E2214" t="s">
        <v>2120</v>
      </c>
      <c r="F2214" t="str">
        <f>MID($E2214,1,1)</f>
        <v>F</v>
      </c>
      <c r="G2214" t="str">
        <f>IFERROR(MID($E2214,SEARCH("/",$E2214,SEARCH("/",$E2214)+1)+1,1),"")</f>
        <v>S</v>
      </c>
      <c r="H2214" t="s">
        <v>16</v>
      </c>
      <c r="I2214">
        <v>0</v>
      </c>
      <c r="J2214" t="b">
        <v>0</v>
      </c>
      <c r="K2214" s="7">
        <v>0</v>
      </c>
      <c r="L2214" s="7">
        <v>0</v>
      </c>
      <c r="M2214" s="7">
        <v>0</v>
      </c>
      <c r="N2214" s="7">
        <v>0</v>
      </c>
      <c r="O2214" s="7">
        <v>0</v>
      </c>
      <c r="P2214" s="7">
        <f>SUM(dane3[[#This Row],[RoomService]:[VRDeck]])</f>
        <v>0</v>
      </c>
      <c r="Q2214" t="s">
        <v>2125</v>
      </c>
      <c r="R2214" t="b">
        <v>1</v>
      </c>
    </row>
    <row r="2215" spans="1:18" x14ac:dyDescent="0.3">
      <c r="A2215" t="s">
        <v>6046</v>
      </c>
      <c r="B2215">
        <f>MID(dane3[[#This Row],[PassengerId]],1,4)+0</f>
        <v>2369</v>
      </c>
      <c r="C2215" t="s">
        <v>19</v>
      </c>
      <c r="D2215" t="b">
        <v>0</v>
      </c>
      <c r="E2215" t="s">
        <v>6047</v>
      </c>
      <c r="F2215" t="str">
        <f>MID($E2215,1,1)</f>
        <v>F</v>
      </c>
      <c r="G2215" t="str">
        <f>IFERROR(MID($E2215,SEARCH("/",$E2215,SEARCH("/",$E2215)+1)+1,1),"")</f>
        <v>P</v>
      </c>
      <c r="H2215" t="s">
        <v>16</v>
      </c>
      <c r="I2215">
        <v>30</v>
      </c>
      <c r="J2215" t="b">
        <v>0</v>
      </c>
      <c r="K2215" s="7">
        <v>3</v>
      </c>
      <c r="L2215" s="7">
        <v>0</v>
      </c>
      <c r="M2215" s="7">
        <v>880</v>
      </c>
      <c r="N2215" s="7">
        <v>0</v>
      </c>
      <c r="O2215" s="7">
        <v>40</v>
      </c>
      <c r="P2215" s="7">
        <f>SUM(dane3[[#This Row],[RoomService]:[VRDeck]])</f>
        <v>923</v>
      </c>
      <c r="Q2215" t="s">
        <v>6048</v>
      </c>
      <c r="R2215" t="b">
        <v>0</v>
      </c>
    </row>
    <row r="2216" spans="1:18" x14ac:dyDescent="0.3">
      <c r="A2216" t="s">
        <v>6049</v>
      </c>
      <c r="B2216">
        <f>MID(dane3[[#This Row],[PassengerId]],1,4)+0</f>
        <v>2373</v>
      </c>
      <c r="C2216" t="s">
        <v>14</v>
      </c>
      <c r="D2216" t="b">
        <v>0</v>
      </c>
      <c r="E2216" t="s">
        <v>6050</v>
      </c>
      <c r="F2216" t="str">
        <f>MID($E2216,1,1)</f>
        <v>D</v>
      </c>
      <c r="G2216" t="str">
        <f>IFERROR(MID($E2216,SEARCH("/",$E2216,SEARCH("/",$E2216)+1)+1,1),"")</f>
        <v>S</v>
      </c>
      <c r="H2216" t="s">
        <v>16</v>
      </c>
      <c r="I2216">
        <v>36</v>
      </c>
      <c r="J2216" t="b">
        <v>0</v>
      </c>
      <c r="K2216" s="7">
        <v>0</v>
      </c>
      <c r="L2216" s="7">
        <v>4756</v>
      </c>
      <c r="M2216" s="7">
        <v>0</v>
      </c>
      <c r="N2216" s="7">
        <v>7818</v>
      </c>
      <c r="O2216" s="7">
        <v>96</v>
      </c>
      <c r="P2216" s="7">
        <f>SUM(dane3[[#This Row],[RoomService]:[VRDeck]])</f>
        <v>12670</v>
      </c>
      <c r="Q2216" t="s">
        <v>6051</v>
      </c>
      <c r="R2216" t="b">
        <v>0</v>
      </c>
    </row>
    <row r="2217" spans="1:18" x14ac:dyDescent="0.3">
      <c r="A2217" t="s">
        <v>2126</v>
      </c>
      <c r="B2217">
        <f>MID(dane3[[#This Row],[PassengerId]],1,4)+0</f>
        <v>813</v>
      </c>
      <c r="C2217" t="s">
        <v>53</v>
      </c>
      <c r="D2217" t="b">
        <v>1</v>
      </c>
      <c r="E2217" t="s">
        <v>2127</v>
      </c>
      <c r="F2217" t="str">
        <f>MID($E2217,1,1)</f>
        <v>F</v>
      </c>
      <c r="G2217" t="str">
        <f>IFERROR(MID($E2217,SEARCH("/",$E2217,SEARCH("/",$E2217)+1)+1,1),"")</f>
        <v>P</v>
      </c>
      <c r="H2217" t="s">
        <v>16</v>
      </c>
      <c r="I2217">
        <v>59</v>
      </c>
      <c r="J2217" t="b">
        <v>0</v>
      </c>
      <c r="K2217" s="7">
        <v>0</v>
      </c>
      <c r="L2217" s="7">
        <v>0</v>
      </c>
      <c r="M2217" s="7">
        <v>0</v>
      </c>
      <c r="N2217" s="7">
        <v>0</v>
      </c>
      <c r="O2217" s="7">
        <v>0</v>
      </c>
      <c r="P2217" s="7">
        <f>SUM(dane3[[#This Row],[RoomService]:[VRDeck]])</f>
        <v>0</v>
      </c>
      <c r="Q2217" t="s">
        <v>2128</v>
      </c>
      <c r="R2217" t="b">
        <v>1</v>
      </c>
    </row>
    <row r="2218" spans="1:18" x14ac:dyDescent="0.3">
      <c r="A2218" t="s">
        <v>6055</v>
      </c>
      <c r="B2218">
        <f>MID(dane3[[#This Row],[PassengerId]],1,4)+0</f>
        <v>2375</v>
      </c>
      <c r="C2218" t="s">
        <v>19</v>
      </c>
      <c r="D2218" t="b">
        <v>0</v>
      </c>
      <c r="E2218" t="s">
        <v>6056</v>
      </c>
      <c r="F2218" t="str">
        <f>MID($E2218,1,1)</f>
        <v>G</v>
      </c>
      <c r="G2218" t="str">
        <f>IFERROR(MID($E2218,SEARCH("/",$E2218,SEARCH("/",$E2218)+1)+1,1),"")</f>
        <v>P</v>
      </c>
      <c r="H2218" t="s">
        <v>46</v>
      </c>
      <c r="I2218">
        <v>22</v>
      </c>
      <c r="J2218" t="b">
        <v>0</v>
      </c>
      <c r="K2218" s="7">
        <v>0</v>
      </c>
      <c r="L2218" s="7">
        <v>0</v>
      </c>
      <c r="M2218" s="7">
        <v>659</v>
      </c>
      <c r="N2218" s="7">
        <v>94</v>
      </c>
      <c r="O2218" s="7">
        <v>0</v>
      </c>
      <c r="P2218" s="7">
        <f>SUM(dane3[[#This Row],[RoomService]:[VRDeck]])</f>
        <v>753</v>
      </c>
      <c r="Q2218" t="s">
        <v>6057</v>
      </c>
      <c r="R2218" t="b">
        <v>1</v>
      </c>
    </row>
    <row r="2219" spans="1:18" x14ac:dyDescent="0.3">
      <c r="A2219" t="s">
        <v>6058</v>
      </c>
      <c r="B2219">
        <f>MID(dane3[[#This Row],[PassengerId]],1,4)+0</f>
        <v>2376</v>
      </c>
      <c r="C2219" t="s">
        <v>19</v>
      </c>
      <c r="D2219" t="b">
        <v>0</v>
      </c>
      <c r="E2219" t="s">
        <v>6059</v>
      </c>
      <c r="F2219" t="str">
        <f>MID($E2219,1,1)</f>
        <v>F</v>
      </c>
      <c r="G2219" t="str">
        <f>IFERROR(MID($E2219,SEARCH("/",$E2219,SEARCH("/",$E2219)+1)+1,1),"")</f>
        <v>S</v>
      </c>
      <c r="H2219" t="s">
        <v>46</v>
      </c>
      <c r="I2219">
        <v>22</v>
      </c>
      <c r="J2219" t="b">
        <v>0</v>
      </c>
      <c r="K2219" s="7">
        <v>0</v>
      </c>
      <c r="L2219" s="7">
        <v>30</v>
      </c>
      <c r="M2219" s="7">
        <v>0</v>
      </c>
      <c r="N2219" s="7">
        <v>0</v>
      </c>
      <c r="O2219" s="7">
        <v>673</v>
      </c>
      <c r="P2219" s="7">
        <f>SUM(dane3[[#This Row],[RoomService]:[VRDeck]])</f>
        <v>703</v>
      </c>
      <c r="Q2219" t="s">
        <v>6060</v>
      </c>
      <c r="R2219" t="b">
        <v>0</v>
      </c>
    </row>
    <row r="2220" spans="1:18" x14ac:dyDescent="0.3">
      <c r="A2220" t="s">
        <v>6061</v>
      </c>
      <c r="B2220">
        <f>MID(dane3[[#This Row],[PassengerId]],1,4)+0</f>
        <v>2377</v>
      </c>
      <c r="C2220" t="s">
        <v>14</v>
      </c>
      <c r="D2220" t="b">
        <v>1</v>
      </c>
      <c r="E2220" t="s">
        <v>6062</v>
      </c>
      <c r="F2220" t="str">
        <f>MID($E2220,1,1)</f>
        <v>C</v>
      </c>
      <c r="G2220" t="str">
        <f>IFERROR(MID($E2220,SEARCH("/",$E2220,SEARCH("/",$E2220)+1)+1,1),"")</f>
        <v>P</v>
      </c>
      <c r="H2220" t="s">
        <v>32</v>
      </c>
      <c r="I2220">
        <v>32</v>
      </c>
      <c r="J2220" t="b">
        <v>0</v>
      </c>
      <c r="K2220" s="7">
        <v>0</v>
      </c>
      <c r="L2220" s="7">
        <v>0</v>
      </c>
      <c r="M2220" s="7">
        <v>0</v>
      </c>
      <c r="N2220" s="7">
        <v>0</v>
      </c>
      <c r="O2220" s="7">
        <v>0</v>
      </c>
      <c r="P2220" s="7">
        <f>SUM(dane3[[#This Row],[RoomService]:[VRDeck]])</f>
        <v>0</v>
      </c>
      <c r="Q2220" t="s">
        <v>6063</v>
      </c>
      <c r="R2220" t="b">
        <v>1</v>
      </c>
    </row>
    <row r="2221" spans="1:18" x14ac:dyDescent="0.3">
      <c r="A2221" t="s">
        <v>6064</v>
      </c>
      <c r="B2221">
        <f>MID(dane3[[#This Row],[PassengerId]],1,4)+0</f>
        <v>2379</v>
      </c>
      <c r="C2221" t="s">
        <v>19</v>
      </c>
      <c r="D2221" t="b">
        <v>0</v>
      </c>
      <c r="E2221" t="s">
        <v>6065</v>
      </c>
      <c r="F2221" t="str">
        <f>MID($E2221,1,1)</f>
        <v>F</v>
      </c>
      <c r="G2221" t="str">
        <f>IFERROR(MID($E2221,SEARCH("/",$E2221,SEARCH("/",$E2221)+1)+1,1),"")</f>
        <v>P</v>
      </c>
      <c r="H2221" t="s">
        <v>16</v>
      </c>
      <c r="I2221">
        <v>35</v>
      </c>
      <c r="J2221" t="b">
        <v>0</v>
      </c>
      <c r="K2221" s="7">
        <v>194</v>
      </c>
      <c r="L2221" s="7">
        <v>0</v>
      </c>
      <c r="M2221" s="7">
        <v>678</v>
      </c>
      <c r="N2221" s="7">
        <v>0</v>
      </c>
      <c r="O2221" s="7">
        <v>0</v>
      </c>
      <c r="P2221" s="7">
        <f>SUM(dane3[[#This Row],[RoomService]:[VRDeck]])</f>
        <v>872</v>
      </c>
      <c r="Q2221" t="s">
        <v>6066</v>
      </c>
      <c r="R2221" t="b">
        <v>0</v>
      </c>
    </row>
    <row r="2222" spans="1:18" x14ac:dyDescent="0.3">
      <c r="A2222" t="s">
        <v>6067</v>
      </c>
      <c r="B2222">
        <f>MID(dane3[[#This Row],[PassengerId]],1,4)+0</f>
        <v>2382</v>
      </c>
      <c r="C2222" t="s">
        <v>19</v>
      </c>
      <c r="D2222" t="b">
        <v>0</v>
      </c>
      <c r="E2222" t="s">
        <v>6068</v>
      </c>
      <c r="F2222" t="str">
        <f>MID($E2222,1,1)</f>
        <v>F</v>
      </c>
      <c r="G2222" t="str">
        <f>IFERROR(MID($E2222,SEARCH("/",$E2222,SEARCH("/",$E2222)+1)+1,1),"")</f>
        <v>P</v>
      </c>
      <c r="H2222" t="s">
        <v>46</v>
      </c>
      <c r="I2222">
        <v>41</v>
      </c>
      <c r="J2222" t="b">
        <v>0</v>
      </c>
      <c r="K2222" s="7">
        <v>0</v>
      </c>
      <c r="L2222" s="7">
        <v>33</v>
      </c>
      <c r="M2222" s="7">
        <v>0</v>
      </c>
      <c r="N2222" s="7">
        <v>1324</v>
      </c>
      <c r="O2222" s="7">
        <v>0</v>
      </c>
      <c r="P2222" s="7">
        <f>SUM(dane3[[#This Row],[RoomService]:[VRDeck]])</f>
        <v>1357</v>
      </c>
      <c r="Q2222" t="s">
        <v>23799</v>
      </c>
      <c r="R2222" t="b">
        <v>0</v>
      </c>
    </row>
    <row r="2223" spans="1:18" x14ac:dyDescent="0.3">
      <c r="A2223" t="s">
        <v>6069</v>
      </c>
      <c r="B2223">
        <f>MID(dane3[[#This Row],[PassengerId]],1,4)+0</f>
        <v>2384</v>
      </c>
      <c r="C2223" t="s">
        <v>19</v>
      </c>
      <c r="D2223" t="b">
        <v>1</v>
      </c>
      <c r="E2223" t="s">
        <v>6070</v>
      </c>
      <c r="F2223" t="str">
        <f>MID($E2223,1,1)</f>
        <v>G</v>
      </c>
      <c r="G2223" t="str">
        <f>IFERROR(MID($E2223,SEARCH("/",$E2223,SEARCH("/",$E2223)+1)+1,1),"")</f>
        <v>S</v>
      </c>
      <c r="H2223" t="s">
        <v>16</v>
      </c>
      <c r="I2223">
        <v>57</v>
      </c>
      <c r="J2223" t="b">
        <v>0</v>
      </c>
      <c r="K2223" s="7">
        <v>0</v>
      </c>
      <c r="L2223" s="7">
        <v>0</v>
      </c>
      <c r="M2223" s="7">
        <v>0</v>
      </c>
      <c r="N2223" s="7">
        <v>0</v>
      </c>
      <c r="O2223" s="7">
        <v>0</v>
      </c>
      <c r="P2223" s="7">
        <f>SUM(dane3[[#This Row],[RoomService]:[VRDeck]])</f>
        <v>0</v>
      </c>
      <c r="Q2223" t="s">
        <v>6071</v>
      </c>
      <c r="R2223" t="b">
        <v>0</v>
      </c>
    </row>
    <row r="2224" spans="1:18" x14ac:dyDescent="0.3">
      <c r="A2224" t="s">
        <v>6072</v>
      </c>
      <c r="B2224">
        <f>MID(dane3[[#This Row],[PassengerId]],1,4)+0</f>
        <v>2384</v>
      </c>
      <c r="C2224" t="s">
        <v>19</v>
      </c>
      <c r="D2224" t="b">
        <v>1</v>
      </c>
      <c r="E2224" t="s">
        <v>6070</v>
      </c>
      <c r="F2224" t="str">
        <f>MID($E2224,1,1)</f>
        <v>G</v>
      </c>
      <c r="G2224" t="str">
        <f>IFERROR(MID($E2224,SEARCH("/",$E2224,SEARCH("/",$E2224)+1)+1,1),"")</f>
        <v>S</v>
      </c>
      <c r="H2224" t="s">
        <v>32</v>
      </c>
      <c r="I2224">
        <v>3</v>
      </c>
      <c r="J2224" t="b">
        <v>0</v>
      </c>
      <c r="K2224" s="7">
        <v>0</v>
      </c>
      <c r="L2224" s="7">
        <v>0</v>
      </c>
      <c r="M2224" s="7">
        <v>0</v>
      </c>
      <c r="N2224" s="7">
        <v>0</v>
      </c>
      <c r="O2224" s="7">
        <v>0</v>
      </c>
      <c r="P2224" s="7">
        <f>SUM(dane3[[#This Row],[RoomService]:[VRDeck]])</f>
        <v>0</v>
      </c>
      <c r="Q2224" t="s">
        <v>6073</v>
      </c>
      <c r="R2224" t="b">
        <v>0</v>
      </c>
    </row>
    <row r="2225" spans="1:18" x14ac:dyDescent="0.3">
      <c r="A2225" t="s">
        <v>6074</v>
      </c>
      <c r="B2225">
        <f>MID(dane3[[#This Row],[PassengerId]],1,4)+0</f>
        <v>2384</v>
      </c>
      <c r="C2225" t="s">
        <v>19</v>
      </c>
      <c r="D2225" t="b">
        <v>0</v>
      </c>
      <c r="E2225" t="s">
        <v>6070</v>
      </c>
      <c r="F2225" t="str">
        <f>MID($E2225,1,1)</f>
        <v>G</v>
      </c>
      <c r="G2225" t="str">
        <f>IFERROR(MID($E2225,SEARCH("/",$E2225,SEARCH("/",$E2225)+1)+1,1),"")</f>
        <v>S</v>
      </c>
      <c r="H2225" t="s">
        <v>46</v>
      </c>
      <c r="I2225">
        <v>11</v>
      </c>
      <c r="J2225" t="b">
        <v>0</v>
      </c>
      <c r="K2225" s="7">
        <v>0</v>
      </c>
      <c r="L2225" s="7">
        <v>0</v>
      </c>
      <c r="M2225" s="7">
        <v>0</v>
      </c>
      <c r="N2225" s="7">
        <v>0</v>
      </c>
      <c r="O2225" s="7">
        <v>0</v>
      </c>
      <c r="P2225" s="7">
        <f>SUM(dane3[[#This Row],[RoomService]:[VRDeck]])</f>
        <v>0</v>
      </c>
      <c r="Q2225" t="s">
        <v>6075</v>
      </c>
      <c r="R2225" t="b">
        <v>1</v>
      </c>
    </row>
    <row r="2226" spans="1:18" x14ac:dyDescent="0.3">
      <c r="A2226" t="s">
        <v>6076</v>
      </c>
      <c r="B2226">
        <f>MID(dane3[[#This Row],[PassengerId]],1,4)+0</f>
        <v>2384</v>
      </c>
      <c r="C2226" t="s">
        <v>19</v>
      </c>
      <c r="D2226" t="b">
        <v>0</v>
      </c>
      <c r="E2226" t="s">
        <v>6070</v>
      </c>
      <c r="F2226" t="str">
        <f>MID($E2226,1,1)</f>
        <v>G</v>
      </c>
      <c r="G2226" t="str">
        <f>IFERROR(MID($E2226,SEARCH("/",$E2226,SEARCH("/",$E2226)+1)+1,1),"")</f>
        <v>S</v>
      </c>
      <c r="H2226" t="s">
        <v>16</v>
      </c>
      <c r="I2226">
        <v>4</v>
      </c>
      <c r="J2226" t="b">
        <v>0</v>
      </c>
      <c r="K2226" s="7">
        <v>0</v>
      </c>
      <c r="L2226" s="7">
        <v>0</v>
      </c>
      <c r="M2226" s="7">
        <v>0</v>
      </c>
      <c r="N2226" s="7">
        <v>0</v>
      </c>
      <c r="O2226" s="7">
        <v>0</v>
      </c>
      <c r="P2226" s="7">
        <f>SUM(dane3[[#This Row],[RoomService]:[VRDeck]])</f>
        <v>0</v>
      </c>
      <c r="Q2226" t="s">
        <v>6077</v>
      </c>
      <c r="R2226" t="b">
        <v>1</v>
      </c>
    </row>
    <row r="2227" spans="1:18" x14ac:dyDescent="0.3">
      <c r="A2227" t="s">
        <v>6078</v>
      </c>
      <c r="B2227">
        <f>MID(dane3[[#This Row],[PassengerId]],1,4)+0</f>
        <v>2384</v>
      </c>
      <c r="C2227" t="s">
        <v>19</v>
      </c>
      <c r="D2227" t="b">
        <v>1</v>
      </c>
      <c r="E2227" t="s">
        <v>6070</v>
      </c>
      <c r="F2227" t="str">
        <f>MID($E2227,1,1)</f>
        <v>G</v>
      </c>
      <c r="G2227" t="str">
        <f>IFERROR(MID($E2227,SEARCH("/",$E2227,SEARCH("/",$E2227)+1)+1,1),"")</f>
        <v>S</v>
      </c>
      <c r="H2227" t="s">
        <v>16</v>
      </c>
      <c r="I2227">
        <v>17</v>
      </c>
      <c r="J2227" t="b">
        <v>0</v>
      </c>
      <c r="K2227" s="7">
        <v>0</v>
      </c>
      <c r="L2227" s="7">
        <v>0</v>
      </c>
      <c r="M2227" s="7">
        <v>0</v>
      </c>
      <c r="N2227" s="7">
        <v>0</v>
      </c>
      <c r="O2227" s="7">
        <v>0</v>
      </c>
      <c r="P2227" s="7">
        <f>SUM(dane3[[#This Row],[RoomService]:[VRDeck]])</f>
        <v>0</v>
      </c>
      <c r="Q2227" t="s">
        <v>6079</v>
      </c>
      <c r="R2227" t="b">
        <v>0</v>
      </c>
    </row>
    <row r="2228" spans="1:18" x14ac:dyDescent="0.3">
      <c r="A2228" t="s">
        <v>6080</v>
      </c>
      <c r="B2228">
        <f>MID(dane3[[#This Row],[PassengerId]],1,4)+0</f>
        <v>2384</v>
      </c>
      <c r="C2228" t="s">
        <v>19</v>
      </c>
      <c r="D2228" t="b">
        <v>0</v>
      </c>
      <c r="E2228" t="s">
        <v>6070</v>
      </c>
      <c r="F2228" t="str">
        <f>MID($E2228,1,1)</f>
        <v>G</v>
      </c>
      <c r="G2228" t="str">
        <f>IFERROR(MID($E2228,SEARCH("/",$E2228,SEARCH("/",$E2228)+1)+1,1),"")</f>
        <v>S</v>
      </c>
      <c r="H2228" t="s">
        <v>16</v>
      </c>
      <c r="I2228">
        <v>30</v>
      </c>
      <c r="J2228" t="b">
        <v>0</v>
      </c>
      <c r="K2228" s="7">
        <v>0</v>
      </c>
      <c r="L2228" s="7">
        <v>0</v>
      </c>
      <c r="M2228" s="7">
        <v>0</v>
      </c>
      <c r="N2228" s="7">
        <v>0</v>
      </c>
      <c r="O2228" s="7">
        <v>0</v>
      </c>
      <c r="P2228" s="7">
        <f>SUM(dane3[[#This Row],[RoomService]:[VRDeck]])</f>
        <v>0</v>
      </c>
      <c r="Q2228" t="s">
        <v>6081</v>
      </c>
      <c r="R2228" t="b">
        <v>0</v>
      </c>
    </row>
    <row r="2229" spans="1:18" x14ac:dyDescent="0.3">
      <c r="A2229" t="s">
        <v>6082</v>
      </c>
      <c r="B2229">
        <f>MID(dane3[[#This Row],[PassengerId]],1,4)+0</f>
        <v>2384</v>
      </c>
      <c r="C2229" t="s">
        <v>39</v>
      </c>
      <c r="D2229" t="b">
        <v>1</v>
      </c>
      <c r="E2229" t="s">
        <v>39</v>
      </c>
      <c r="F2229" t="str">
        <f>MID($E2229,1,1)</f>
        <v/>
      </c>
      <c r="G2229" t="str">
        <f>IFERROR(MID($E2229,SEARCH("/",$E2229,SEARCH("/",$E2229)+1)+1,1),"")</f>
        <v/>
      </c>
      <c r="H2229" t="s">
        <v>16</v>
      </c>
      <c r="I2229">
        <v>11</v>
      </c>
      <c r="J2229" t="b">
        <v>0</v>
      </c>
      <c r="K2229" s="7">
        <v>0</v>
      </c>
      <c r="L2229" s="7">
        <v>0</v>
      </c>
      <c r="M2229" s="7">
        <v>0</v>
      </c>
      <c r="N2229" s="7">
        <v>0</v>
      </c>
      <c r="O2229" s="7">
        <v>0</v>
      </c>
      <c r="P2229" s="7">
        <f>SUM(dane3[[#This Row],[RoomService]:[VRDeck]])</f>
        <v>0</v>
      </c>
      <c r="Q2229" t="s">
        <v>6083</v>
      </c>
      <c r="R2229" t="b">
        <v>1</v>
      </c>
    </row>
    <row r="2230" spans="1:18" x14ac:dyDescent="0.3">
      <c r="A2230" t="s">
        <v>2158</v>
      </c>
      <c r="B2230">
        <f>MID(dane3[[#This Row],[PassengerId]],1,4)+0</f>
        <v>824</v>
      </c>
      <c r="C2230" t="s">
        <v>53</v>
      </c>
      <c r="D2230" t="b">
        <v>0</v>
      </c>
      <c r="E2230" t="s">
        <v>2159</v>
      </c>
      <c r="F2230" t="str">
        <f>MID($E2230,1,1)</f>
        <v>F</v>
      </c>
      <c r="G2230" t="str">
        <f>IFERROR(MID($E2230,SEARCH("/",$E2230,SEARCH("/",$E2230)+1)+1,1),"")</f>
        <v>S</v>
      </c>
      <c r="H2230" t="s">
        <v>16</v>
      </c>
      <c r="I2230">
        <v>51</v>
      </c>
      <c r="J2230" t="b">
        <v>0</v>
      </c>
      <c r="K2230" s="7">
        <v>815</v>
      </c>
      <c r="L2230" s="7">
        <v>0</v>
      </c>
      <c r="M2230" s="7">
        <v>343</v>
      </c>
      <c r="N2230" s="7">
        <v>55</v>
      </c>
      <c r="O2230" s="7">
        <v>0</v>
      </c>
      <c r="P2230" s="7">
        <f>SUM(dane3[[#This Row],[RoomService]:[VRDeck]])</f>
        <v>1213</v>
      </c>
      <c r="Q2230" t="s">
        <v>2160</v>
      </c>
      <c r="R2230" t="b">
        <v>0</v>
      </c>
    </row>
    <row r="2231" spans="1:18" x14ac:dyDescent="0.3">
      <c r="A2231" t="s">
        <v>6087</v>
      </c>
      <c r="B2231">
        <f>MID(dane3[[#This Row],[PassengerId]],1,4)+0</f>
        <v>2387</v>
      </c>
      <c r="C2231" t="s">
        <v>19</v>
      </c>
      <c r="D2231" t="b">
        <v>0</v>
      </c>
      <c r="E2231" t="s">
        <v>6088</v>
      </c>
      <c r="F2231" t="str">
        <f>MID($E2231,1,1)</f>
        <v>E</v>
      </c>
      <c r="G2231" t="str">
        <f>IFERROR(MID($E2231,SEARCH("/",$E2231,SEARCH("/",$E2231)+1)+1,1),"")</f>
        <v>P</v>
      </c>
      <c r="H2231" t="s">
        <v>16</v>
      </c>
      <c r="I2231">
        <v>58</v>
      </c>
      <c r="J2231" t="b">
        <v>0</v>
      </c>
      <c r="K2231" s="7">
        <v>0</v>
      </c>
      <c r="L2231" s="7">
        <v>400</v>
      </c>
      <c r="M2231" s="7">
        <v>0</v>
      </c>
      <c r="N2231" s="7">
        <v>690</v>
      </c>
      <c r="O2231" s="7">
        <v>490</v>
      </c>
      <c r="P2231" s="7">
        <f>SUM(dane3[[#This Row],[RoomService]:[VRDeck]])</f>
        <v>1580</v>
      </c>
      <c r="Q2231" t="s">
        <v>6089</v>
      </c>
      <c r="R2231" t="b">
        <v>1</v>
      </c>
    </row>
    <row r="2232" spans="1:18" x14ac:dyDescent="0.3">
      <c r="A2232" t="s">
        <v>6090</v>
      </c>
      <c r="B2232">
        <f>MID(dane3[[#This Row],[PassengerId]],1,4)+0</f>
        <v>2389</v>
      </c>
      <c r="C2232" t="s">
        <v>19</v>
      </c>
      <c r="D2232" t="b">
        <v>0</v>
      </c>
      <c r="E2232" t="s">
        <v>6091</v>
      </c>
      <c r="F2232" t="str">
        <f>MID($E2232,1,1)</f>
        <v>G</v>
      </c>
      <c r="G2232" t="str">
        <f>IFERROR(MID($E2232,SEARCH("/",$E2232,SEARCH("/",$E2232)+1)+1,1),"")</f>
        <v>S</v>
      </c>
      <c r="H2232" t="s">
        <v>16</v>
      </c>
      <c r="I2232">
        <v>22</v>
      </c>
      <c r="J2232" t="b">
        <v>0</v>
      </c>
      <c r="K2232" s="7">
        <v>0</v>
      </c>
      <c r="L2232" s="7">
        <v>46</v>
      </c>
      <c r="M2232" s="7">
        <v>0</v>
      </c>
      <c r="N2232" s="7">
        <v>676</v>
      </c>
      <c r="O2232" s="7">
        <v>0</v>
      </c>
      <c r="P2232" s="7">
        <f>SUM(dane3[[#This Row],[RoomService]:[VRDeck]])</f>
        <v>722</v>
      </c>
      <c r="Q2232" t="s">
        <v>6092</v>
      </c>
      <c r="R2232" t="b">
        <v>0</v>
      </c>
    </row>
    <row r="2233" spans="1:18" x14ac:dyDescent="0.3">
      <c r="A2233" t="s">
        <v>6093</v>
      </c>
      <c r="B2233">
        <f>MID(dane3[[#This Row],[PassengerId]],1,4)+0</f>
        <v>2390</v>
      </c>
      <c r="C2233" t="s">
        <v>19</v>
      </c>
      <c r="D2233" t="b">
        <v>0</v>
      </c>
      <c r="E2233" t="s">
        <v>6094</v>
      </c>
      <c r="F2233" t="str">
        <f>MID($E2233,1,1)</f>
        <v>G</v>
      </c>
      <c r="G2233" t="str">
        <f>IFERROR(MID($E2233,SEARCH("/",$E2233,SEARCH("/",$E2233)+1)+1,1),"")</f>
        <v>P</v>
      </c>
      <c r="H2233" t="s">
        <v>16</v>
      </c>
      <c r="I2233">
        <v>24</v>
      </c>
      <c r="J2233" t="b">
        <v>0</v>
      </c>
      <c r="K2233" s="7">
        <v>0</v>
      </c>
      <c r="L2233" s="7">
        <v>0</v>
      </c>
      <c r="M2233" s="7">
        <v>0</v>
      </c>
      <c r="N2233" s="7">
        <v>59</v>
      </c>
      <c r="O2233" s="7">
        <v>4120</v>
      </c>
      <c r="P2233" s="7">
        <f>SUM(dane3[[#This Row],[RoomService]:[VRDeck]])</f>
        <v>4179</v>
      </c>
      <c r="Q2233" t="s">
        <v>6095</v>
      </c>
      <c r="R2233" t="b">
        <v>0</v>
      </c>
    </row>
    <row r="2234" spans="1:18" x14ac:dyDescent="0.3">
      <c r="A2234" t="s">
        <v>6096</v>
      </c>
      <c r="B2234">
        <f>MID(dane3[[#This Row],[PassengerId]],1,4)+0</f>
        <v>2391</v>
      </c>
      <c r="C2234" t="s">
        <v>19</v>
      </c>
      <c r="D2234" t="b">
        <v>0</v>
      </c>
      <c r="E2234" t="s">
        <v>6097</v>
      </c>
      <c r="F2234" t="str">
        <f>MID($E2234,1,1)</f>
        <v>E</v>
      </c>
      <c r="G2234" t="str">
        <f>IFERROR(MID($E2234,SEARCH("/",$E2234,SEARCH("/",$E2234)+1)+1,1),"")</f>
        <v>P</v>
      </c>
      <c r="H2234" t="s">
        <v>16</v>
      </c>
      <c r="I2234">
        <v>20</v>
      </c>
      <c r="J2234" t="b">
        <v>0</v>
      </c>
      <c r="K2234" s="7">
        <v>768</v>
      </c>
      <c r="L2234" s="7">
        <v>19</v>
      </c>
      <c r="M2234" s="7">
        <v>0</v>
      </c>
      <c r="N2234" s="7">
        <v>1</v>
      </c>
      <c r="O2234" s="7">
        <v>0</v>
      </c>
      <c r="P2234" s="7">
        <f>SUM(dane3[[#This Row],[RoomService]:[VRDeck]])</f>
        <v>788</v>
      </c>
      <c r="Q2234" t="s">
        <v>6098</v>
      </c>
      <c r="R2234" t="b">
        <v>0</v>
      </c>
    </row>
    <row r="2235" spans="1:18" x14ac:dyDescent="0.3">
      <c r="A2235" t="s">
        <v>6099</v>
      </c>
      <c r="B2235">
        <f>MID(dane3[[#This Row],[PassengerId]],1,4)+0</f>
        <v>2392</v>
      </c>
      <c r="C2235" t="s">
        <v>19</v>
      </c>
      <c r="D2235" t="b">
        <v>1</v>
      </c>
      <c r="E2235" t="s">
        <v>6100</v>
      </c>
      <c r="F2235" t="str">
        <f>MID($E2235,1,1)</f>
        <v>G</v>
      </c>
      <c r="G2235" t="str">
        <f>IFERROR(MID($E2235,SEARCH("/",$E2235,SEARCH("/",$E2235)+1)+1,1),"")</f>
        <v>P</v>
      </c>
      <c r="H2235" t="s">
        <v>16</v>
      </c>
      <c r="I2235">
        <v>37</v>
      </c>
      <c r="J2235" t="b">
        <v>0</v>
      </c>
      <c r="K2235" s="7">
        <v>0</v>
      </c>
      <c r="L2235" s="7">
        <v>0</v>
      </c>
      <c r="M2235" s="7">
        <v>0</v>
      </c>
      <c r="N2235" s="7">
        <v>0</v>
      </c>
      <c r="O2235" s="7">
        <v>0</v>
      </c>
      <c r="P2235" s="7">
        <f>SUM(dane3[[#This Row],[RoomService]:[VRDeck]])</f>
        <v>0</v>
      </c>
      <c r="Q2235" t="s">
        <v>6101</v>
      </c>
      <c r="R2235" t="b">
        <v>1</v>
      </c>
    </row>
    <row r="2236" spans="1:18" x14ac:dyDescent="0.3">
      <c r="A2236" t="s">
        <v>6102</v>
      </c>
      <c r="B2236">
        <f>MID(dane3[[#This Row],[PassengerId]],1,4)+0</f>
        <v>2395</v>
      </c>
      <c r="C2236" t="s">
        <v>19</v>
      </c>
      <c r="D2236" t="b">
        <v>0</v>
      </c>
      <c r="E2236" t="s">
        <v>6103</v>
      </c>
      <c r="F2236" t="str">
        <f>MID($E2236,1,1)</f>
        <v>G</v>
      </c>
      <c r="G2236" t="str">
        <f>IFERROR(MID($E2236,SEARCH("/",$E2236,SEARCH("/",$E2236)+1)+1,1),"")</f>
        <v>P</v>
      </c>
      <c r="H2236" t="s">
        <v>16</v>
      </c>
      <c r="I2236">
        <v>49</v>
      </c>
      <c r="J2236" t="b">
        <v>0</v>
      </c>
      <c r="K2236" s="7">
        <v>712</v>
      </c>
      <c r="L2236" s="7">
        <v>1</v>
      </c>
      <c r="M2236" s="7">
        <v>0</v>
      </c>
      <c r="N2236" s="7">
        <v>0</v>
      </c>
      <c r="O2236" s="7">
        <v>0</v>
      </c>
      <c r="P2236" s="7">
        <f>SUM(dane3[[#This Row],[RoomService]:[VRDeck]])</f>
        <v>713</v>
      </c>
      <c r="Q2236" t="s">
        <v>6104</v>
      </c>
      <c r="R2236" t="b">
        <v>0</v>
      </c>
    </row>
    <row r="2237" spans="1:18" x14ac:dyDescent="0.3">
      <c r="A2237" t="s">
        <v>6105</v>
      </c>
      <c r="B2237">
        <f>MID(dane3[[#This Row],[PassengerId]],1,4)+0</f>
        <v>2396</v>
      </c>
      <c r="C2237" t="s">
        <v>19</v>
      </c>
      <c r="D2237" t="b">
        <v>0</v>
      </c>
      <c r="E2237" t="s">
        <v>6106</v>
      </c>
      <c r="F2237" t="str">
        <f>MID($E2237,1,1)</f>
        <v>E</v>
      </c>
      <c r="G2237" t="str">
        <f>IFERROR(MID($E2237,SEARCH("/",$E2237,SEARCH("/",$E2237)+1)+1,1),"")</f>
        <v>S</v>
      </c>
      <c r="H2237" t="s">
        <v>16</v>
      </c>
      <c r="I2237">
        <v>46</v>
      </c>
      <c r="J2237" t="b">
        <v>0</v>
      </c>
      <c r="K2237" s="7">
        <v>0</v>
      </c>
      <c r="L2237" s="7">
        <v>557</v>
      </c>
      <c r="M2237" s="7">
        <v>0</v>
      </c>
      <c r="N2237" s="7">
        <v>287</v>
      </c>
      <c r="O2237" s="7">
        <v>781</v>
      </c>
      <c r="P2237" s="7">
        <f>SUM(dane3[[#This Row],[RoomService]:[VRDeck]])</f>
        <v>1625</v>
      </c>
      <c r="Q2237" t="s">
        <v>6107</v>
      </c>
      <c r="R2237" t="b">
        <v>0</v>
      </c>
    </row>
    <row r="2238" spans="1:18" x14ac:dyDescent="0.3">
      <c r="A2238" t="s">
        <v>6108</v>
      </c>
      <c r="B2238">
        <f>MID(dane3[[#This Row],[PassengerId]],1,4)+0</f>
        <v>2396</v>
      </c>
      <c r="C2238" t="s">
        <v>19</v>
      </c>
      <c r="D2238" t="b">
        <v>0</v>
      </c>
      <c r="E2238" t="s">
        <v>6109</v>
      </c>
      <c r="F2238" t="str">
        <f>MID($E2238,1,1)</f>
        <v>G</v>
      </c>
      <c r="G2238" t="str">
        <f>IFERROR(MID($E2238,SEARCH("/",$E2238,SEARCH("/",$E2238)+1)+1,1),"")</f>
        <v>S</v>
      </c>
      <c r="H2238" t="s">
        <v>16</v>
      </c>
      <c r="I2238">
        <v>30</v>
      </c>
      <c r="J2238" t="b">
        <v>0</v>
      </c>
      <c r="K2238" s="7">
        <v>854</v>
      </c>
      <c r="L2238" s="7">
        <v>0</v>
      </c>
      <c r="M2238" s="7">
        <v>30</v>
      </c>
      <c r="N2238" s="7">
        <v>0</v>
      </c>
      <c r="O2238" s="7">
        <v>0</v>
      </c>
      <c r="P2238" s="7">
        <f>SUM(dane3[[#This Row],[RoomService]:[VRDeck]])</f>
        <v>884</v>
      </c>
      <c r="Q2238" t="s">
        <v>6110</v>
      </c>
      <c r="R2238" t="b">
        <v>0</v>
      </c>
    </row>
    <row r="2239" spans="1:18" x14ac:dyDescent="0.3">
      <c r="A2239" t="s">
        <v>6111</v>
      </c>
      <c r="B2239">
        <f>MID(dane3[[#This Row],[PassengerId]],1,4)+0</f>
        <v>2397</v>
      </c>
      <c r="C2239" t="s">
        <v>19</v>
      </c>
      <c r="D2239" t="b">
        <v>0</v>
      </c>
      <c r="E2239" t="s">
        <v>6112</v>
      </c>
      <c r="F2239" t="str">
        <f>MID($E2239,1,1)</f>
        <v>G</v>
      </c>
      <c r="G2239" t="str">
        <f>IFERROR(MID($E2239,SEARCH("/",$E2239,SEARCH("/",$E2239)+1)+1,1),"")</f>
        <v>S</v>
      </c>
      <c r="H2239" t="s">
        <v>46</v>
      </c>
      <c r="I2239">
        <v>36</v>
      </c>
      <c r="J2239" t="b">
        <v>0</v>
      </c>
      <c r="K2239" s="7">
        <v>0</v>
      </c>
      <c r="L2239" s="7">
        <v>810</v>
      </c>
      <c r="M2239" s="7">
        <v>0</v>
      </c>
      <c r="N2239" s="7">
        <v>0</v>
      </c>
      <c r="O2239" s="7">
        <v>0</v>
      </c>
      <c r="P2239" s="7">
        <f>SUM(dane3[[#This Row],[RoomService]:[VRDeck]])</f>
        <v>810</v>
      </c>
      <c r="Q2239" t="s">
        <v>6113</v>
      </c>
      <c r="R2239" t="b">
        <v>0</v>
      </c>
    </row>
    <row r="2240" spans="1:18" x14ac:dyDescent="0.3">
      <c r="A2240" t="s">
        <v>6114</v>
      </c>
      <c r="B2240">
        <f>MID(dane3[[#This Row],[PassengerId]],1,4)+0</f>
        <v>2398</v>
      </c>
      <c r="C2240" t="s">
        <v>19</v>
      </c>
      <c r="D2240" t="b">
        <v>0</v>
      </c>
      <c r="E2240" t="s">
        <v>6115</v>
      </c>
      <c r="F2240" t="str">
        <f>MID($E2240,1,1)</f>
        <v>F</v>
      </c>
      <c r="G2240" t="str">
        <f>IFERROR(MID($E2240,SEARCH("/",$E2240,SEARCH("/",$E2240)+1)+1,1),"")</f>
        <v>P</v>
      </c>
      <c r="H2240" t="s">
        <v>16</v>
      </c>
      <c r="I2240">
        <v>21</v>
      </c>
      <c r="J2240" t="b">
        <v>0</v>
      </c>
      <c r="K2240" s="7">
        <v>0</v>
      </c>
      <c r="L2240" s="7">
        <v>780</v>
      </c>
      <c r="M2240" s="7">
        <v>44</v>
      </c>
      <c r="N2240" s="7">
        <v>0</v>
      </c>
      <c r="O2240" s="7">
        <v>5</v>
      </c>
      <c r="P2240" s="7">
        <f>SUM(dane3[[#This Row],[RoomService]:[VRDeck]])</f>
        <v>829</v>
      </c>
      <c r="Q2240" t="s">
        <v>6116</v>
      </c>
      <c r="R2240" t="b">
        <v>0</v>
      </c>
    </row>
    <row r="2241" spans="1:18" x14ac:dyDescent="0.3">
      <c r="A2241" t="s">
        <v>2200</v>
      </c>
      <c r="B2241">
        <f>MID(dane3[[#This Row],[PassengerId]],1,4)+0</f>
        <v>848</v>
      </c>
      <c r="C2241" t="s">
        <v>53</v>
      </c>
      <c r="D2241" t="b">
        <v>1</v>
      </c>
      <c r="E2241" t="s">
        <v>2201</v>
      </c>
      <c r="F2241" t="str">
        <f>MID($E2241,1,1)</f>
        <v>F</v>
      </c>
      <c r="G2241" t="str">
        <f>IFERROR(MID($E2241,SEARCH("/",$E2241,SEARCH("/",$E2241)+1)+1,1),"")</f>
        <v>P</v>
      </c>
      <c r="H2241" t="s">
        <v>16</v>
      </c>
      <c r="I2241">
        <v>30</v>
      </c>
      <c r="J2241" t="b">
        <v>0</v>
      </c>
      <c r="K2241" s="7">
        <v>0</v>
      </c>
      <c r="L2241" s="7">
        <v>0</v>
      </c>
      <c r="M2241" s="7">
        <v>0</v>
      </c>
      <c r="N2241" s="7">
        <v>0</v>
      </c>
      <c r="O2241" s="7">
        <v>0</v>
      </c>
      <c r="P2241" s="7">
        <f>SUM(dane3[[#This Row],[RoomService]:[VRDeck]])</f>
        <v>0</v>
      </c>
      <c r="Q2241" t="s">
        <v>2202</v>
      </c>
      <c r="R2241" t="b">
        <v>1</v>
      </c>
    </row>
    <row r="2242" spans="1:18" x14ac:dyDescent="0.3">
      <c r="A2242" t="s">
        <v>6120</v>
      </c>
      <c r="B2242">
        <f>MID(dane3[[#This Row],[PassengerId]],1,4)+0</f>
        <v>2401</v>
      </c>
      <c r="C2242" t="s">
        <v>19</v>
      </c>
      <c r="D2242" t="b">
        <v>1</v>
      </c>
      <c r="E2242" t="s">
        <v>6121</v>
      </c>
      <c r="F2242" t="str">
        <f>MID($E2242,1,1)</f>
        <v>G</v>
      </c>
      <c r="G2242" t="str">
        <f>IFERROR(MID($E2242,SEARCH("/",$E2242,SEARCH("/",$E2242)+1)+1,1),"")</f>
        <v>P</v>
      </c>
      <c r="H2242" t="s">
        <v>32</v>
      </c>
      <c r="I2242">
        <v>42</v>
      </c>
      <c r="J2242" t="b">
        <v>0</v>
      </c>
      <c r="K2242" s="7">
        <v>0</v>
      </c>
      <c r="L2242" s="7">
        <v>0</v>
      </c>
      <c r="M2242" s="7">
        <v>0</v>
      </c>
      <c r="N2242" s="7">
        <v>0</v>
      </c>
      <c r="O2242" s="7">
        <v>0</v>
      </c>
      <c r="P2242" s="7">
        <f>SUM(dane3[[#This Row],[RoomService]:[VRDeck]])</f>
        <v>0</v>
      </c>
      <c r="Q2242" t="s">
        <v>6122</v>
      </c>
      <c r="R2242" t="b">
        <v>1</v>
      </c>
    </row>
    <row r="2243" spans="1:18" x14ac:dyDescent="0.3">
      <c r="A2243" t="s">
        <v>6123</v>
      </c>
      <c r="B2243">
        <f>MID(dane3[[#This Row],[PassengerId]],1,4)+0</f>
        <v>2402</v>
      </c>
      <c r="C2243" t="s">
        <v>19</v>
      </c>
      <c r="D2243" t="b">
        <v>1</v>
      </c>
      <c r="E2243" t="s">
        <v>6124</v>
      </c>
      <c r="F2243" t="str">
        <f>MID($E2243,1,1)</f>
        <v>G</v>
      </c>
      <c r="G2243" t="str">
        <f>IFERROR(MID($E2243,SEARCH("/",$E2243,SEARCH("/",$E2243)+1)+1,1),"")</f>
        <v>P</v>
      </c>
      <c r="H2243" t="s">
        <v>16</v>
      </c>
      <c r="I2243">
        <v>13</v>
      </c>
      <c r="J2243" t="b">
        <v>0</v>
      </c>
      <c r="K2243" s="7">
        <v>0</v>
      </c>
      <c r="L2243" s="7">
        <v>0</v>
      </c>
      <c r="M2243" s="7">
        <v>0</v>
      </c>
      <c r="N2243" s="7">
        <v>0</v>
      </c>
      <c r="O2243" s="7">
        <v>0</v>
      </c>
      <c r="P2243" s="7">
        <f>SUM(dane3[[#This Row],[RoomService]:[VRDeck]])</f>
        <v>0</v>
      </c>
      <c r="Q2243" t="s">
        <v>6125</v>
      </c>
      <c r="R2243" t="b">
        <v>0</v>
      </c>
    </row>
    <row r="2244" spans="1:18" x14ac:dyDescent="0.3">
      <c r="A2244" t="s">
        <v>5588</v>
      </c>
      <c r="B2244">
        <f>MID(dane3[[#This Row],[PassengerId]],1,4)+0</f>
        <v>2190</v>
      </c>
      <c r="C2244" t="s">
        <v>19</v>
      </c>
      <c r="D2244" t="b">
        <v>0</v>
      </c>
      <c r="E2244" t="s">
        <v>5589</v>
      </c>
      <c r="F2244" t="str">
        <f>MID($E2244,1,1)</f>
        <v>F</v>
      </c>
      <c r="G2244" t="str">
        <f>IFERROR(MID($E2244,SEARCH("/",$E2244,SEARCH("/",$E2244)+1)+1,1),"")</f>
        <v>S</v>
      </c>
      <c r="H2244" t="s">
        <v>16</v>
      </c>
      <c r="I2244">
        <v>20</v>
      </c>
      <c r="J2244" t="b">
        <v>0</v>
      </c>
      <c r="K2244" s="7">
        <v>1750</v>
      </c>
      <c r="L2244" s="7">
        <v>0</v>
      </c>
      <c r="M2244" s="7">
        <v>446</v>
      </c>
      <c r="N2244" s="7">
        <v>0</v>
      </c>
      <c r="O2244" s="7">
        <v>76</v>
      </c>
      <c r="P2244" s="7">
        <f>SUM(dane3[[#This Row],[RoomService]:[VRDeck]])</f>
        <v>2272</v>
      </c>
      <c r="Q2244" t="s">
        <v>5590</v>
      </c>
      <c r="R2244" t="b">
        <v>0</v>
      </c>
    </row>
    <row r="2245" spans="1:18" x14ac:dyDescent="0.3">
      <c r="A2245" t="s">
        <v>6129</v>
      </c>
      <c r="B2245">
        <f>MID(dane3[[#This Row],[PassengerId]],1,4)+0</f>
        <v>2404</v>
      </c>
      <c r="C2245" t="s">
        <v>14</v>
      </c>
      <c r="D2245" t="b">
        <v>0</v>
      </c>
      <c r="E2245" t="s">
        <v>6130</v>
      </c>
      <c r="F2245" t="str">
        <f>MID($E2245,1,1)</f>
        <v>C</v>
      </c>
      <c r="G2245" t="str">
        <f>IFERROR(MID($E2245,SEARCH("/",$E2245,SEARCH("/",$E2245)+1)+1,1),"")</f>
        <v>S</v>
      </c>
      <c r="H2245" t="s">
        <v>16</v>
      </c>
      <c r="I2245">
        <v>29</v>
      </c>
      <c r="J2245" t="b">
        <v>0</v>
      </c>
      <c r="K2245" s="7">
        <v>0</v>
      </c>
      <c r="L2245" s="7">
        <v>544</v>
      </c>
      <c r="M2245" s="7">
        <v>7</v>
      </c>
      <c r="N2245" s="7">
        <v>2650</v>
      </c>
      <c r="O2245" s="7">
        <v>1561</v>
      </c>
      <c r="P2245" s="7">
        <f>SUM(dane3[[#This Row],[RoomService]:[VRDeck]])</f>
        <v>4762</v>
      </c>
      <c r="Q2245" t="s">
        <v>6131</v>
      </c>
      <c r="R2245" t="b">
        <v>0</v>
      </c>
    </row>
    <row r="2246" spans="1:18" x14ac:dyDescent="0.3">
      <c r="A2246" t="s">
        <v>6132</v>
      </c>
      <c r="B2246">
        <f>MID(dane3[[#This Row],[PassengerId]],1,4)+0</f>
        <v>2404</v>
      </c>
      <c r="C2246" t="s">
        <v>14</v>
      </c>
      <c r="D2246" t="b">
        <v>1</v>
      </c>
      <c r="E2246" t="s">
        <v>6130</v>
      </c>
      <c r="F2246" t="str">
        <f>MID($E2246,1,1)</f>
        <v>C</v>
      </c>
      <c r="G2246" t="str">
        <f>IFERROR(MID($E2246,SEARCH("/",$E2246,SEARCH("/",$E2246)+1)+1,1),"")</f>
        <v>S</v>
      </c>
      <c r="H2246" t="s">
        <v>16</v>
      </c>
      <c r="I2246">
        <v>17</v>
      </c>
      <c r="J2246" t="b">
        <v>0</v>
      </c>
      <c r="K2246" s="7">
        <v>0</v>
      </c>
      <c r="L2246" s="7">
        <v>0</v>
      </c>
      <c r="M2246" s="7">
        <v>0</v>
      </c>
      <c r="N2246" s="7">
        <v>0</v>
      </c>
      <c r="O2246" s="7">
        <v>0</v>
      </c>
      <c r="P2246" s="7">
        <f>SUM(dane3[[#This Row],[RoomService]:[VRDeck]])</f>
        <v>0</v>
      </c>
      <c r="Q2246" t="s">
        <v>6133</v>
      </c>
      <c r="R2246" t="b">
        <v>1</v>
      </c>
    </row>
    <row r="2247" spans="1:18" x14ac:dyDescent="0.3">
      <c r="A2247" t="s">
        <v>6134</v>
      </c>
      <c r="B2247">
        <f>MID(dane3[[#This Row],[PassengerId]],1,4)+0</f>
        <v>2404</v>
      </c>
      <c r="C2247" t="s">
        <v>14</v>
      </c>
      <c r="D2247" t="b">
        <v>0</v>
      </c>
      <c r="E2247" t="s">
        <v>6130</v>
      </c>
      <c r="F2247" t="str">
        <f>MID($E2247,1,1)</f>
        <v>C</v>
      </c>
      <c r="G2247" t="str">
        <f>IFERROR(MID($E2247,SEARCH("/",$E2247,SEARCH("/",$E2247)+1)+1,1),"")</f>
        <v>S</v>
      </c>
      <c r="H2247" t="s">
        <v>46</v>
      </c>
      <c r="I2247">
        <v>36</v>
      </c>
      <c r="J2247" t="b">
        <v>0</v>
      </c>
      <c r="K2247" s="7">
        <v>828</v>
      </c>
      <c r="L2247" s="7">
        <v>5553</v>
      </c>
      <c r="M2247" s="7">
        <v>130</v>
      </c>
      <c r="N2247" s="7">
        <v>47</v>
      </c>
      <c r="O2247" s="7">
        <v>1171</v>
      </c>
      <c r="P2247" s="7">
        <f>SUM(dane3[[#This Row],[RoomService]:[VRDeck]])</f>
        <v>7729</v>
      </c>
      <c r="Q2247" t="s">
        <v>6135</v>
      </c>
      <c r="R2247" t="b">
        <v>1</v>
      </c>
    </row>
    <row r="2248" spans="1:18" x14ac:dyDescent="0.3">
      <c r="A2248" t="s">
        <v>6136</v>
      </c>
      <c r="B2248">
        <f>MID(dane3[[#This Row],[PassengerId]],1,4)+0</f>
        <v>2404</v>
      </c>
      <c r="C2248" t="s">
        <v>14</v>
      </c>
      <c r="D2248" t="b">
        <v>1</v>
      </c>
      <c r="E2248" t="s">
        <v>6130</v>
      </c>
      <c r="F2248" t="str">
        <f>MID($E2248,1,1)</f>
        <v>C</v>
      </c>
      <c r="G2248" t="str">
        <f>IFERROR(MID($E2248,SEARCH("/",$E2248,SEARCH("/",$E2248)+1)+1,1),"")</f>
        <v>S</v>
      </c>
      <c r="H2248" t="s">
        <v>16</v>
      </c>
      <c r="I2248">
        <v>44</v>
      </c>
      <c r="J2248" t="b">
        <v>0</v>
      </c>
      <c r="K2248" s="7">
        <v>0</v>
      </c>
      <c r="L2248" s="7">
        <v>0</v>
      </c>
      <c r="M2248" s="7">
        <v>0</v>
      </c>
      <c r="N2248" s="7">
        <v>0</v>
      </c>
      <c r="O2248" s="7">
        <v>0</v>
      </c>
      <c r="P2248" s="7">
        <f>SUM(dane3[[#This Row],[RoomService]:[VRDeck]])</f>
        <v>0</v>
      </c>
      <c r="Q2248" t="s">
        <v>6137</v>
      </c>
      <c r="R2248" t="b">
        <v>1</v>
      </c>
    </row>
    <row r="2249" spans="1:18" x14ac:dyDescent="0.3">
      <c r="A2249" t="s">
        <v>2203</v>
      </c>
      <c r="B2249">
        <f>MID(dane3[[#This Row],[PassengerId]],1,4)+0</f>
        <v>848</v>
      </c>
      <c r="C2249" t="s">
        <v>53</v>
      </c>
      <c r="D2249" t="b">
        <v>1</v>
      </c>
      <c r="E2249" t="s">
        <v>2201</v>
      </c>
      <c r="F2249" t="str">
        <f>MID($E2249,1,1)</f>
        <v>F</v>
      </c>
      <c r="G2249" t="str">
        <f>IFERROR(MID($E2249,SEARCH("/",$E2249,SEARCH("/",$E2249)+1)+1,1),"")</f>
        <v>P</v>
      </c>
      <c r="H2249" t="s">
        <v>16</v>
      </c>
      <c r="I2249">
        <v>14</v>
      </c>
      <c r="J2249" t="b">
        <v>0</v>
      </c>
      <c r="K2249" s="7">
        <v>0</v>
      </c>
      <c r="L2249" s="7">
        <v>0</v>
      </c>
      <c r="M2249" s="7">
        <v>0</v>
      </c>
      <c r="N2249" s="7">
        <v>0</v>
      </c>
      <c r="O2249" s="7">
        <v>0</v>
      </c>
      <c r="P2249" s="7">
        <f>SUM(dane3[[#This Row],[RoomService]:[VRDeck]])</f>
        <v>0</v>
      </c>
      <c r="Q2249" t="s">
        <v>2204</v>
      </c>
      <c r="R2249" t="b">
        <v>1</v>
      </c>
    </row>
    <row r="2250" spans="1:18" x14ac:dyDescent="0.3">
      <c r="A2250" t="s">
        <v>6141</v>
      </c>
      <c r="B2250">
        <f>MID(dane3[[#This Row],[PassengerId]],1,4)+0</f>
        <v>2409</v>
      </c>
      <c r="C2250" t="s">
        <v>19</v>
      </c>
      <c r="D2250" t="b">
        <v>0</v>
      </c>
      <c r="E2250" t="s">
        <v>6142</v>
      </c>
      <c r="F2250" t="str">
        <f>MID($E2250,1,1)</f>
        <v>F</v>
      </c>
      <c r="G2250" t="str">
        <f>IFERROR(MID($E2250,SEARCH("/",$E2250,SEARCH("/",$E2250)+1)+1,1),"")</f>
        <v>P</v>
      </c>
      <c r="H2250" t="s">
        <v>46</v>
      </c>
      <c r="I2250">
        <v>22</v>
      </c>
      <c r="J2250" t="b">
        <v>0</v>
      </c>
      <c r="K2250" s="7">
        <v>292</v>
      </c>
      <c r="L2250" s="7">
        <v>395</v>
      </c>
      <c r="M2250" s="7">
        <v>0</v>
      </c>
      <c r="N2250" s="7">
        <v>0</v>
      </c>
      <c r="O2250" s="7">
        <v>3</v>
      </c>
      <c r="P2250" s="7">
        <f>SUM(dane3[[#This Row],[RoomService]:[VRDeck]])</f>
        <v>690</v>
      </c>
      <c r="Q2250" t="s">
        <v>6143</v>
      </c>
      <c r="R2250" t="b">
        <v>0</v>
      </c>
    </row>
    <row r="2251" spans="1:18" x14ac:dyDescent="0.3">
      <c r="A2251" t="s">
        <v>6144</v>
      </c>
      <c r="B2251">
        <f>MID(dane3[[#This Row],[PassengerId]],1,4)+0</f>
        <v>2409</v>
      </c>
      <c r="C2251" t="s">
        <v>19</v>
      </c>
      <c r="D2251" t="b">
        <v>1</v>
      </c>
      <c r="E2251" t="s">
        <v>6145</v>
      </c>
      <c r="F2251" t="str">
        <f>MID($E2251,1,1)</f>
        <v>G</v>
      </c>
      <c r="G2251" t="str">
        <f>IFERROR(MID($E2251,SEARCH("/",$E2251,SEARCH("/",$E2251)+1)+1,1),"")</f>
        <v>P</v>
      </c>
      <c r="H2251" t="s">
        <v>16</v>
      </c>
      <c r="I2251">
        <v>22</v>
      </c>
      <c r="J2251" t="b">
        <v>0</v>
      </c>
      <c r="K2251" s="7">
        <v>0</v>
      </c>
      <c r="L2251" s="7">
        <v>0</v>
      </c>
      <c r="M2251" s="7">
        <v>0</v>
      </c>
      <c r="N2251" s="7">
        <v>0</v>
      </c>
      <c r="O2251" s="7">
        <v>0</v>
      </c>
      <c r="P2251" s="7">
        <f>SUM(dane3[[#This Row],[RoomService]:[VRDeck]])</f>
        <v>0</v>
      </c>
      <c r="Q2251" t="s">
        <v>6146</v>
      </c>
      <c r="R2251" t="b">
        <v>1</v>
      </c>
    </row>
    <row r="2252" spans="1:18" x14ac:dyDescent="0.3">
      <c r="A2252" t="s">
        <v>6147</v>
      </c>
      <c r="B2252">
        <f>MID(dane3[[#This Row],[PassengerId]],1,4)+0</f>
        <v>2410</v>
      </c>
      <c r="C2252" t="s">
        <v>19</v>
      </c>
      <c r="D2252" t="b">
        <v>1</v>
      </c>
      <c r="E2252" t="s">
        <v>6148</v>
      </c>
      <c r="F2252" t="str">
        <f>MID($E2252,1,1)</f>
        <v>G</v>
      </c>
      <c r="G2252" t="str">
        <f>IFERROR(MID($E2252,SEARCH("/",$E2252,SEARCH("/",$E2252)+1)+1,1),"")</f>
        <v>P</v>
      </c>
      <c r="H2252" t="s">
        <v>16</v>
      </c>
      <c r="I2252">
        <v>43</v>
      </c>
      <c r="J2252" t="b">
        <v>0</v>
      </c>
      <c r="K2252" s="7">
        <v>0</v>
      </c>
      <c r="L2252" s="7">
        <v>0</v>
      </c>
      <c r="M2252" s="7">
        <v>0</v>
      </c>
      <c r="N2252" s="7">
        <v>0</v>
      </c>
      <c r="O2252" s="7">
        <v>0</v>
      </c>
      <c r="P2252" s="7">
        <f>SUM(dane3[[#This Row],[RoomService]:[VRDeck]])</f>
        <v>0</v>
      </c>
      <c r="Q2252" t="s">
        <v>6149</v>
      </c>
      <c r="R2252" t="b">
        <v>1</v>
      </c>
    </row>
    <row r="2253" spans="1:18" x14ac:dyDescent="0.3">
      <c r="A2253" t="s">
        <v>6150</v>
      </c>
      <c r="B2253">
        <f>MID(dane3[[#This Row],[PassengerId]],1,4)+0</f>
        <v>2411</v>
      </c>
      <c r="C2253" t="s">
        <v>19</v>
      </c>
      <c r="D2253" t="b">
        <v>0</v>
      </c>
      <c r="E2253" t="s">
        <v>6151</v>
      </c>
      <c r="F2253" t="str">
        <f>MID($E2253,1,1)</f>
        <v>F</v>
      </c>
      <c r="G2253" t="str">
        <f>IFERROR(MID($E2253,SEARCH("/",$E2253,SEARCH("/",$E2253)+1)+1,1),"")</f>
        <v>P</v>
      </c>
      <c r="H2253" t="s">
        <v>16</v>
      </c>
      <c r="I2253">
        <v>29</v>
      </c>
      <c r="J2253" t="b">
        <v>0</v>
      </c>
      <c r="K2253" s="7">
        <v>19</v>
      </c>
      <c r="L2253" s="7">
        <v>2115</v>
      </c>
      <c r="M2253" s="7">
        <v>17</v>
      </c>
      <c r="N2253" s="7">
        <v>0</v>
      </c>
      <c r="O2253" s="7">
        <v>0</v>
      </c>
      <c r="P2253" s="7">
        <f>SUM(dane3[[#This Row],[RoomService]:[VRDeck]])</f>
        <v>2151</v>
      </c>
      <c r="Q2253" t="s">
        <v>6152</v>
      </c>
      <c r="R2253" t="b">
        <v>1</v>
      </c>
    </row>
    <row r="2254" spans="1:18" x14ac:dyDescent="0.3">
      <c r="A2254" t="s">
        <v>6153</v>
      </c>
      <c r="B2254">
        <f>MID(dane3[[#This Row],[PassengerId]],1,4)+0</f>
        <v>2412</v>
      </c>
      <c r="C2254" t="s">
        <v>19</v>
      </c>
      <c r="D2254" t="b">
        <v>1</v>
      </c>
      <c r="E2254" t="s">
        <v>6154</v>
      </c>
      <c r="F2254" t="str">
        <f>MID($E2254,1,1)</f>
        <v>G</v>
      </c>
      <c r="G2254" t="str">
        <f>IFERROR(MID($E2254,SEARCH("/",$E2254,SEARCH("/",$E2254)+1)+1,1),"")</f>
        <v>P</v>
      </c>
      <c r="H2254" t="s">
        <v>16</v>
      </c>
      <c r="I2254">
        <v>24</v>
      </c>
      <c r="J2254" t="b">
        <v>0</v>
      </c>
      <c r="K2254" s="7">
        <v>0</v>
      </c>
      <c r="L2254" s="7">
        <v>0</v>
      </c>
      <c r="M2254" s="7">
        <v>0</v>
      </c>
      <c r="N2254" s="7">
        <v>0</v>
      </c>
      <c r="O2254" s="7">
        <v>0</v>
      </c>
      <c r="P2254" s="7">
        <f>SUM(dane3[[#This Row],[RoomService]:[VRDeck]])</f>
        <v>0</v>
      </c>
      <c r="Q2254" t="s">
        <v>6155</v>
      </c>
      <c r="R2254" t="b">
        <v>1</v>
      </c>
    </row>
    <row r="2255" spans="1:18" x14ac:dyDescent="0.3">
      <c r="A2255" t="s">
        <v>6156</v>
      </c>
      <c r="B2255">
        <f>MID(dane3[[#This Row],[PassengerId]],1,4)+0</f>
        <v>2413</v>
      </c>
      <c r="C2255" t="s">
        <v>19</v>
      </c>
      <c r="D2255" t="b">
        <v>1</v>
      </c>
      <c r="E2255" t="s">
        <v>6157</v>
      </c>
      <c r="F2255" t="str">
        <f>MID($E2255,1,1)</f>
        <v>G</v>
      </c>
      <c r="G2255" t="str">
        <f>IFERROR(MID($E2255,SEARCH("/",$E2255,SEARCH("/",$E2255)+1)+1,1),"")</f>
        <v>S</v>
      </c>
      <c r="H2255" t="s">
        <v>32</v>
      </c>
      <c r="I2255">
        <v>18</v>
      </c>
      <c r="J2255" t="b">
        <v>0</v>
      </c>
      <c r="K2255" s="7">
        <v>0</v>
      </c>
      <c r="L2255" s="7">
        <v>0</v>
      </c>
      <c r="M2255" s="7">
        <v>0</v>
      </c>
      <c r="N2255" s="7">
        <v>0</v>
      </c>
      <c r="O2255" s="7">
        <v>0</v>
      </c>
      <c r="P2255" s="7">
        <f>SUM(dane3[[#This Row],[RoomService]:[VRDeck]])</f>
        <v>0</v>
      </c>
      <c r="Q2255" t="s">
        <v>6158</v>
      </c>
      <c r="R2255" t="b">
        <v>1</v>
      </c>
    </row>
    <row r="2256" spans="1:18" x14ac:dyDescent="0.3">
      <c r="A2256" t="s">
        <v>6159</v>
      </c>
      <c r="B2256">
        <f>MID(dane3[[#This Row],[PassengerId]],1,4)+0</f>
        <v>2414</v>
      </c>
      <c r="C2256" t="s">
        <v>14</v>
      </c>
      <c r="D2256" t="b">
        <v>0</v>
      </c>
      <c r="E2256" t="s">
        <v>6160</v>
      </c>
      <c r="F2256" t="str">
        <f>MID($E2256,1,1)</f>
        <v>T</v>
      </c>
      <c r="G2256" t="str">
        <f>IFERROR(MID($E2256,SEARCH("/",$E2256,SEARCH("/",$E2256)+1)+1,1),"")</f>
        <v>P</v>
      </c>
      <c r="H2256" t="s">
        <v>16</v>
      </c>
      <c r="I2256">
        <v>42</v>
      </c>
      <c r="J2256" t="b">
        <v>0</v>
      </c>
      <c r="K2256" s="7">
        <v>0</v>
      </c>
      <c r="L2256" s="7">
        <v>1829</v>
      </c>
      <c r="M2256" s="7">
        <v>2</v>
      </c>
      <c r="N2256" s="7">
        <v>3133</v>
      </c>
      <c r="O2256" s="7">
        <v>2447</v>
      </c>
      <c r="P2256" s="7">
        <f>SUM(dane3[[#This Row],[RoomService]:[VRDeck]])</f>
        <v>7411</v>
      </c>
      <c r="Q2256" t="s">
        <v>6161</v>
      </c>
      <c r="R2256" t="b">
        <v>0</v>
      </c>
    </row>
    <row r="2257" spans="1:18" x14ac:dyDescent="0.3">
      <c r="A2257" t="s">
        <v>6162</v>
      </c>
      <c r="B2257">
        <f>MID(dane3[[#This Row],[PassengerId]],1,4)+0</f>
        <v>2416</v>
      </c>
      <c r="C2257" t="s">
        <v>19</v>
      </c>
      <c r="D2257" t="b">
        <v>0</v>
      </c>
      <c r="E2257" t="s">
        <v>6163</v>
      </c>
      <c r="F2257" t="str">
        <f>MID($E2257,1,1)</f>
        <v>G</v>
      </c>
      <c r="G2257" t="str">
        <f>IFERROR(MID($E2257,SEARCH("/",$E2257,SEARCH("/",$E2257)+1)+1,1),"")</f>
        <v>S</v>
      </c>
      <c r="H2257" t="s">
        <v>16</v>
      </c>
      <c r="I2257">
        <v>43</v>
      </c>
      <c r="J2257" t="b">
        <v>0</v>
      </c>
      <c r="K2257" s="7">
        <v>9</v>
      </c>
      <c r="L2257" s="7">
        <v>0</v>
      </c>
      <c r="M2257" s="7">
        <v>1079</v>
      </c>
      <c r="N2257" s="7">
        <v>0</v>
      </c>
      <c r="O2257" s="7">
        <v>729</v>
      </c>
      <c r="P2257" s="7">
        <f>SUM(dane3[[#This Row],[RoomService]:[VRDeck]])</f>
        <v>1817</v>
      </c>
      <c r="Q2257" t="s">
        <v>6164</v>
      </c>
      <c r="R2257" t="b">
        <v>0</v>
      </c>
    </row>
    <row r="2258" spans="1:18" x14ac:dyDescent="0.3">
      <c r="A2258" t="s">
        <v>6165</v>
      </c>
      <c r="B2258">
        <f>MID(dane3[[#This Row],[PassengerId]],1,4)+0</f>
        <v>2417</v>
      </c>
      <c r="C2258" t="s">
        <v>19</v>
      </c>
      <c r="D2258" t="b">
        <v>0</v>
      </c>
      <c r="E2258" t="s">
        <v>6166</v>
      </c>
      <c r="F2258" t="str">
        <f>MID($E2258,1,1)</f>
        <v>G</v>
      </c>
      <c r="G2258" t="str">
        <f>IFERROR(MID($E2258,SEARCH("/",$E2258,SEARCH("/",$E2258)+1)+1,1),"")</f>
        <v>P</v>
      </c>
      <c r="H2258" t="s">
        <v>16</v>
      </c>
      <c r="I2258">
        <v>32</v>
      </c>
      <c r="J2258" t="b">
        <v>0</v>
      </c>
      <c r="K2258" s="7">
        <v>11</v>
      </c>
      <c r="L2258" s="7">
        <v>31</v>
      </c>
      <c r="M2258" s="7">
        <v>0</v>
      </c>
      <c r="N2258" s="7">
        <v>836</v>
      </c>
      <c r="O2258" s="7">
        <v>9</v>
      </c>
      <c r="P2258" s="7">
        <f>SUM(dane3[[#This Row],[RoomService]:[VRDeck]])</f>
        <v>887</v>
      </c>
      <c r="Q2258" t="s">
        <v>6167</v>
      </c>
      <c r="R2258" t="b">
        <v>0</v>
      </c>
    </row>
    <row r="2259" spans="1:18" x14ac:dyDescent="0.3">
      <c r="A2259" t="s">
        <v>6168</v>
      </c>
      <c r="B2259">
        <f>MID(dane3[[#This Row],[PassengerId]],1,4)+0</f>
        <v>2419</v>
      </c>
      <c r="C2259" t="s">
        <v>19</v>
      </c>
      <c r="D2259" t="b">
        <v>1</v>
      </c>
      <c r="E2259" t="s">
        <v>6169</v>
      </c>
      <c r="F2259" t="str">
        <f>MID($E2259,1,1)</f>
        <v>G</v>
      </c>
      <c r="G2259" t="str">
        <f>IFERROR(MID($E2259,SEARCH("/",$E2259,SEARCH("/",$E2259)+1)+1,1),"")</f>
        <v>P</v>
      </c>
      <c r="H2259" t="s">
        <v>16</v>
      </c>
      <c r="I2259">
        <v>15</v>
      </c>
      <c r="J2259" t="b">
        <v>0</v>
      </c>
      <c r="K2259" s="7">
        <v>0</v>
      </c>
      <c r="L2259" s="7">
        <v>0</v>
      </c>
      <c r="M2259" s="7">
        <v>0</v>
      </c>
      <c r="N2259" s="7">
        <v>0</v>
      </c>
      <c r="O2259" s="7">
        <v>0</v>
      </c>
      <c r="P2259" s="7">
        <f>SUM(dane3[[#This Row],[RoomService]:[VRDeck]])</f>
        <v>0</v>
      </c>
      <c r="Q2259" t="s">
        <v>6170</v>
      </c>
      <c r="R2259" t="b">
        <v>1</v>
      </c>
    </row>
    <row r="2260" spans="1:18" x14ac:dyDescent="0.3">
      <c r="A2260" t="s">
        <v>2210</v>
      </c>
      <c r="B2260">
        <f>MID(dane3[[#This Row],[PassengerId]],1,4)+0</f>
        <v>850</v>
      </c>
      <c r="C2260" t="s">
        <v>53</v>
      </c>
      <c r="D2260" t="b">
        <v>1</v>
      </c>
      <c r="E2260" t="s">
        <v>2211</v>
      </c>
      <c r="F2260" t="str">
        <f>MID($E2260,1,1)</f>
        <v>E</v>
      </c>
      <c r="G2260" t="str">
        <f>IFERROR(MID($E2260,SEARCH("/",$E2260,SEARCH("/",$E2260)+1)+1,1),"")</f>
        <v>S</v>
      </c>
      <c r="H2260" t="s">
        <v>16</v>
      </c>
      <c r="I2260">
        <v>54</v>
      </c>
      <c r="J2260" t="b">
        <v>0</v>
      </c>
      <c r="K2260" s="7">
        <v>0</v>
      </c>
      <c r="L2260" s="7">
        <v>0</v>
      </c>
      <c r="M2260" s="7">
        <v>0</v>
      </c>
      <c r="N2260" s="7">
        <v>0</v>
      </c>
      <c r="O2260" s="7">
        <v>0</v>
      </c>
      <c r="P2260" s="7">
        <f>SUM(dane3[[#This Row],[RoomService]:[VRDeck]])</f>
        <v>0</v>
      </c>
      <c r="Q2260" t="s">
        <v>2212</v>
      </c>
      <c r="R2260" t="b">
        <v>1</v>
      </c>
    </row>
    <row r="2261" spans="1:18" x14ac:dyDescent="0.3">
      <c r="A2261" t="s">
        <v>6174</v>
      </c>
      <c r="B2261">
        <f>MID(dane3[[#This Row],[PassengerId]],1,4)+0</f>
        <v>2423</v>
      </c>
      <c r="C2261" t="s">
        <v>19</v>
      </c>
      <c r="D2261" t="b">
        <v>1</v>
      </c>
      <c r="E2261" t="s">
        <v>6175</v>
      </c>
      <c r="F2261" t="str">
        <f>MID($E2261,1,1)</f>
        <v>G</v>
      </c>
      <c r="G2261" t="str">
        <f>IFERROR(MID($E2261,SEARCH("/",$E2261,SEARCH("/",$E2261)+1)+1,1),"")</f>
        <v>P</v>
      </c>
      <c r="H2261" t="s">
        <v>16</v>
      </c>
      <c r="I2261">
        <v>20</v>
      </c>
      <c r="J2261" t="b">
        <v>0</v>
      </c>
      <c r="K2261" s="7">
        <v>0</v>
      </c>
      <c r="L2261" s="7">
        <v>0</v>
      </c>
      <c r="M2261" s="7">
        <v>0</v>
      </c>
      <c r="N2261" s="7">
        <v>0</v>
      </c>
      <c r="O2261" s="7">
        <v>0</v>
      </c>
      <c r="P2261" s="7">
        <f>SUM(dane3[[#This Row],[RoomService]:[VRDeck]])</f>
        <v>0</v>
      </c>
      <c r="Q2261" t="s">
        <v>6176</v>
      </c>
      <c r="R2261" t="b">
        <v>0</v>
      </c>
    </row>
    <row r="2262" spans="1:18" x14ac:dyDescent="0.3">
      <c r="A2262" t="s">
        <v>6177</v>
      </c>
      <c r="B2262">
        <f>MID(dane3[[#This Row],[PassengerId]],1,4)+0</f>
        <v>2424</v>
      </c>
      <c r="C2262" t="s">
        <v>19</v>
      </c>
      <c r="D2262" t="b">
        <v>0</v>
      </c>
      <c r="E2262" t="s">
        <v>6178</v>
      </c>
      <c r="F2262" t="str">
        <f>MID($E2262,1,1)</f>
        <v>G</v>
      </c>
      <c r="G2262" t="str">
        <f>IFERROR(MID($E2262,SEARCH("/",$E2262,SEARCH("/",$E2262)+1)+1,1),"")</f>
        <v>S</v>
      </c>
      <c r="H2262" t="s">
        <v>16</v>
      </c>
      <c r="I2262">
        <v>34</v>
      </c>
      <c r="J2262" t="b">
        <v>0</v>
      </c>
      <c r="K2262" s="7">
        <v>34</v>
      </c>
      <c r="L2262" s="7">
        <v>223</v>
      </c>
      <c r="M2262" s="7">
        <v>1559</v>
      </c>
      <c r="N2262" s="7">
        <v>0</v>
      </c>
      <c r="O2262" s="7">
        <v>0</v>
      </c>
      <c r="P2262" s="7">
        <f>SUM(dane3[[#This Row],[RoomService]:[VRDeck]])</f>
        <v>1816</v>
      </c>
      <c r="Q2262" t="s">
        <v>6179</v>
      </c>
      <c r="R2262" t="b">
        <v>1</v>
      </c>
    </row>
    <row r="2263" spans="1:18" x14ac:dyDescent="0.3">
      <c r="A2263" t="s">
        <v>2264</v>
      </c>
      <c r="B2263">
        <f>MID(dane3[[#This Row],[PassengerId]],1,4)+0</f>
        <v>878</v>
      </c>
      <c r="C2263" t="s">
        <v>53</v>
      </c>
      <c r="D2263" t="b">
        <v>0</v>
      </c>
      <c r="E2263" t="s">
        <v>2265</v>
      </c>
      <c r="F2263" t="str">
        <f>MID($E2263,1,1)</f>
        <v>D</v>
      </c>
      <c r="G2263" t="str">
        <f>IFERROR(MID($E2263,SEARCH("/",$E2263,SEARCH("/",$E2263)+1)+1,1),"")</f>
        <v>S</v>
      </c>
      <c r="H2263" t="s">
        <v>32</v>
      </c>
      <c r="I2263">
        <v>37</v>
      </c>
      <c r="J2263" t="b">
        <v>1</v>
      </c>
      <c r="K2263" s="7">
        <v>381</v>
      </c>
      <c r="L2263" s="7">
        <v>0</v>
      </c>
      <c r="M2263" s="7">
        <v>3</v>
      </c>
      <c r="N2263" s="7">
        <v>447</v>
      </c>
      <c r="O2263" s="7">
        <v>0</v>
      </c>
      <c r="P2263" s="7">
        <f>SUM(dane3[[#This Row],[RoomService]:[VRDeck]])</f>
        <v>831</v>
      </c>
      <c r="Q2263" t="s">
        <v>2266</v>
      </c>
      <c r="R2263" t="b">
        <v>0</v>
      </c>
    </row>
    <row r="2264" spans="1:18" x14ac:dyDescent="0.3">
      <c r="A2264" t="s">
        <v>2285</v>
      </c>
      <c r="B2264">
        <f>MID(dane3[[#This Row],[PassengerId]],1,4)+0</f>
        <v>890</v>
      </c>
      <c r="C2264" t="s">
        <v>53</v>
      </c>
      <c r="D2264" t="b">
        <v>0</v>
      </c>
      <c r="E2264" t="s">
        <v>2286</v>
      </c>
      <c r="F2264" t="str">
        <f>MID($E2264,1,1)</f>
        <v>F</v>
      </c>
      <c r="G2264" t="str">
        <f>IFERROR(MID($E2264,SEARCH("/",$E2264,SEARCH("/",$E2264)+1)+1,1),"")</f>
        <v>P</v>
      </c>
      <c r="H2264" t="s">
        <v>16</v>
      </c>
      <c r="I2264">
        <v>16</v>
      </c>
      <c r="J2264" t="b">
        <v>0</v>
      </c>
      <c r="K2264" s="7">
        <v>172</v>
      </c>
      <c r="L2264" s="7">
        <v>0</v>
      </c>
      <c r="M2264" s="7">
        <v>338</v>
      </c>
      <c r="N2264" s="7">
        <v>9</v>
      </c>
      <c r="O2264" s="7">
        <v>0</v>
      </c>
      <c r="P2264" s="7">
        <f>SUM(dane3[[#This Row],[RoomService]:[VRDeck]])</f>
        <v>519</v>
      </c>
      <c r="Q2264" t="s">
        <v>23799</v>
      </c>
      <c r="R2264" t="b">
        <v>0</v>
      </c>
    </row>
    <row r="2265" spans="1:18" x14ac:dyDescent="0.3">
      <c r="A2265" t="s">
        <v>6185</v>
      </c>
      <c r="B2265">
        <f>MID(dane3[[#This Row],[PassengerId]],1,4)+0</f>
        <v>2427</v>
      </c>
      <c r="C2265" t="s">
        <v>14</v>
      </c>
      <c r="D2265" t="b">
        <v>1</v>
      </c>
      <c r="E2265" t="s">
        <v>6186</v>
      </c>
      <c r="F2265" t="str">
        <f>MID($E2265,1,1)</f>
        <v>B</v>
      </c>
      <c r="G2265" t="str">
        <f>IFERROR(MID($E2265,SEARCH("/",$E2265,SEARCH("/",$E2265)+1)+1,1),"")</f>
        <v>S</v>
      </c>
      <c r="H2265" t="s">
        <v>16</v>
      </c>
      <c r="I2265">
        <v>26</v>
      </c>
      <c r="J2265" t="b">
        <v>0</v>
      </c>
      <c r="K2265" s="7">
        <v>0</v>
      </c>
      <c r="L2265" s="7">
        <v>0</v>
      </c>
      <c r="M2265" s="7">
        <v>0</v>
      </c>
      <c r="N2265" s="7">
        <v>0</v>
      </c>
      <c r="O2265" s="7">
        <v>0</v>
      </c>
      <c r="P2265" s="7">
        <f>SUM(dane3[[#This Row],[RoomService]:[VRDeck]])</f>
        <v>0</v>
      </c>
      <c r="Q2265" t="s">
        <v>6187</v>
      </c>
      <c r="R2265" t="b">
        <v>1</v>
      </c>
    </row>
    <row r="2266" spans="1:18" x14ac:dyDescent="0.3">
      <c r="A2266" t="s">
        <v>6188</v>
      </c>
      <c r="B2266">
        <f>MID(dane3[[#This Row],[PassengerId]],1,4)+0</f>
        <v>2429</v>
      </c>
      <c r="C2266" t="s">
        <v>19</v>
      </c>
      <c r="D2266" t="b">
        <v>0</v>
      </c>
      <c r="E2266" t="s">
        <v>6189</v>
      </c>
      <c r="F2266" t="str">
        <f>MID($E2266,1,1)</f>
        <v>F</v>
      </c>
      <c r="G2266" t="str">
        <f>IFERROR(MID($E2266,SEARCH("/",$E2266,SEARCH("/",$E2266)+1)+1,1),"")</f>
        <v>P</v>
      </c>
      <c r="H2266" t="s">
        <v>16</v>
      </c>
      <c r="I2266">
        <v>17</v>
      </c>
      <c r="J2266" t="b">
        <v>0</v>
      </c>
      <c r="K2266" s="7">
        <v>112</v>
      </c>
      <c r="L2266" s="7">
        <v>56</v>
      </c>
      <c r="M2266" s="7">
        <v>332</v>
      </c>
      <c r="N2266" s="7">
        <v>0</v>
      </c>
      <c r="O2266" s="7">
        <v>606</v>
      </c>
      <c r="P2266" s="7">
        <f>SUM(dane3[[#This Row],[RoomService]:[VRDeck]])</f>
        <v>1106</v>
      </c>
      <c r="Q2266" t="s">
        <v>6190</v>
      </c>
      <c r="R2266" t="b">
        <v>0</v>
      </c>
    </row>
    <row r="2267" spans="1:18" x14ac:dyDescent="0.3">
      <c r="A2267" t="s">
        <v>6191</v>
      </c>
      <c r="B2267">
        <f>MID(dane3[[#This Row],[PassengerId]],1,4)+0</f>
        <v>2431</v>
      </c>
      <c r="C2267" t="s">
        <v>19</v>
      </c>
      <c r="D2267" t="b">
        <v>0</v>
      </c>
      <c r="E2267" t="s">
        <v>6192</v>
      </c>
      <c r="F2267" t="str">
        <f>MID($E2267,1,1)</f>
        <v>F</v>
      </c>
      <c r="G2267" t="str">
        <f>IFERROR(MID($E2267,SEARCH("/",$E2267,SEARCH("/",$E2267)+1)+1,1),"")</f>
        <v>P</v>
      </c>
      <c r="H2267" t="s">
        <v>16</v>
      </c>
      <c r="I2267">
        <v>13</v>
      </c>
      <c r="J2267" t="b">
        <v>0</v>
      </c>
      <c r="K2267" s="7">
        <v>0</v>
      </c>
      <c r="L2267" s="7">
        <v>2</v>
      </c>
      <c r="M2267" s="7">
        <v>0</v>
      </c>
      <c r="N2267" s="7">
        <v>566</v>
      </c>
      <c r="O2267" s="7">
        <v>208</v>
      </c>
      <c r="P2267" s="7">
        <f>SUM(dane3[[#This Row],[RoomService]:[VRDeck]])</f>
        <v>776</v>
      </c>
      <c r="Q2267" t="s">
        <v>6193</v>
      </c>
      <c r="R2267" t="b">
        <v>0</v>
      </c>
    </row>
    <row r="2268" spans="1:18" x14ac:dyDescent="0.3">
      <c r="A2268" t="s">
        <v>6194</v>
      </c>
      <c r="B2268">
        <f>MID(dane3[[#This Row],[PassengerId]],1,4)+0</f>
        <v>2432</v>
      </c>
      <c r="C2268" t="s">
        <v>19</v>
      </c>
      <c r="D2268" t="b">
        <v>0</v>
      </c>
      <c r="E2268" t="s">
        <v>6195</v>
      </c>
      <c r="F2268" t="str">
        <f>MID($E2268,1,1)</f>
        <v>F</v>
      </c>
      <c r="G2268" t="str">
        <f>IFERROR(MID($E2268,SEARCH("/",$E2268,SEARCH("/",$E2268)+1)+1,1),"")</f>
        <v>P</v>
      </c>
      <c r="H2268" t="s">
        <v>16</v>
      </c>
      <c r="I2268">
        <v>19</v>
      </c>
      <c r="J2268" t="b">
        <v>0</v>
      </c>
      <c r="K2268" s="7">
        <v>0</v>
      </c>
      <c r="L2268" s="7">
        <v>0</v>
      </c>
      <c r="M2268" s="7">
        <v>79</v>
      </c>
      <c r="N2268" s="7">
        <v>0</v>
      </c>
      <c r="O2268" s="7">
        <v>0</v>
      </c>
      <c r="P2268" s="7">
        <f>SUM(dane3[[#This Row],[RoomService]:[VRDeck]])</f>
        <v>79</v>
      </c>
      <c r="Q2268" t="s">
        <v>6196</v>
      </c>
      <c r="R2268" t="b">
        <v>0</v>
      </c>
    </row>
    <row r="2269" spans="1:18" x14ac:dyDescent="0.3">
      <c r="A2269" t="s">
        <v>6197</v>
      </c>
      <c r="B2269">
        <f>MID(dane3[[#This Row],[PassengerId]],1,4)+0</f>
        <v>2433</v>
      </c>
      <c r="C2269" t="s">
        <v>14</v>
      </c>
      <c r="D2269" t="b">
        <v>1</v>
      </c>
      <c r="E2269" t="s">
        <v>6198</v>
      </c>
      <c r="F2269" t="str">
        <f>MID($E2269,1,1)</f>
        <v>C</v>
      </c>
      <c r="G2269" t="str">
        <f>IFERROR(MID($E2269,SEARCH("/",$E2269,SEARCH("/",$E2269)+1)+1,1),"")</f>
        <v>P</v>
      </c>
      <c r="H2269" t="s">
        <v>16</v>
      </c>
      <c r="I2269">
        <v>32</v>
      </c>
      <c r="J2269" t="b">
        <v>0</v>
      </c>
      <c r="K2269" s="7">
        <v>0</v>
      </c>
      <c r="L2269" s="7">
        <v>0</v>
      </c>
      <c r="M2269" s="7">
        <v>0</v>
      </c>
      <c r="N2269" s="7">
        <v>0</v>
      </c>
      <c r="O2269" s="7">
        <v>0</v>
      </c>
      <c r="P2269" s="7">
        <f>SUM(dane3[[#This Row],[RoomService]:[VRDeck]])</f>
        <v>0</v>
      </c>
      <c r="Q2269" t="s">
        <v>6199</v>
      </c>
      <c r="R2269" t="b">
        <v>1</v>
      </c>
    </row>
    <row r="2270" spans="1:18" x14ac:dyDescent="0.3">
      <c r="A2270" t="s">
        <v>6200</v>
      </c>
      <c r="B2270">
        <f>MID(dane3[[#This Row],[PassengerId]],1,4)+0</f>
        <v>2435</v>
      </c>
      <c r="C2270" t="s">
        <v>19</v>
      </c>
      <c r="D2270" t="b">
        <v>0</v>
      </c>
      <c r="E2270" t="s">
        <v>6201</v>
      </c>
      <c r="F2270" t="str">
        <f>MID($E2270,1,1)</f>
        <v>F</v>
      </c>
      <c r="G2270" t="str">
        <f>IFERROR(MID($E2270,SEARCH("/",$E2270,SEARCH("/",$E2270)+1)+1,1),"")</f>
        <v>S</v>
      </c>
      <c r="H2270" t="s">
        <v>16</v>
      </c>
      <c r="I2270">
        <v>33</v>
      </c>
      <c r="J2270" t="b">
        <v>0</v>
      </c>
      <c r="K2270" s="7">
        <v>4</v>
      </c>
      <c r="L2270" s="7">
        <v>0</v>
      </c>
      <c r="M2270" s="7">
        <v>28</v>
      </c>
      <c r="N2270" s="7">
        <v>0</v>
      </c>
      <c r="O2270" s="7">
        <v>2757</v>
      </c>
      <c r="P2270" s="7">
        <f>SUM(dane3[[#This Row],[RoomService]:[VRDeck]])</f>
        <v>2789</v>
      </c>
      <c r="Q2270" t="s">
        <v>6202</v>
      </c>
      <c r="R2270" t="b">
        <v>0</v>
      </c>
    </row>
    <row r="2271" spans="1:18" x14ac:dyDescent="0.3">
      <c r="A2271" t="s">
        <v>6203</v>
      </c>
      <c r="B2271">
        <f>MID(dane3[[#This Row],[PassengerId]],1,4)+0</f>
        <v>2436</v>
      </c>
      <c r="C2271" t="s">
        <v>19</v>
      </c>
      <c r="D2271" t="b">
        <v>0</v>
      </c>
      <c r="E2271" t="s">
        <v>6204</v>
      </c>
      <c r="F2271" t="str">
        <f>MID($E2271,1,1)</f>
        <v>F</v>
      </c>
      <c r="G2271" t="str">
        <f>IFERROR(MID($E2271,SEARCH("/",$E2271,SEARCH("/",$E2271)+1)+1,1),"")</f>
        <v>P</v>
      </c>
      <c r="H2271" t="s">
        <v>16</v>
      </c>
      <c r="I2271">
        <v>21</v>
      </c>
      <c r="J2271" t="b">
        <v>0</v>
      </c>
      <c r="K2271" s="7">
        <v>759</v>
      </c>
      <c r="L2271" s="7">
        <v>0</v>
      </c>
      <c r="M2271" s="7">
        <v>0</v>
      </c>
      <c r="N2271" s="7">
        <v>0</v>
      </c>
      <c r="O2271" s="7">
        <v>40</v>
      </c>
      <c r="P2271" s="7">
        <f>SUM(dane3[[#This Row],[RoomService]:[VRDeck]])</f>
        <v>799</v>
      </c>
      <c r="Q2271" t="s">
        <v>6205</v>
      </c>
      <c r="R2271" t="b">
        <v>0</v>
      </c>
    </row>
    <row r="2272" spans="1:18" x14ac:dyDescent="0.3">
      <c r="A2272" t="s">
        <v>2299</v>
      </c>
      <c r="B2272">
        <f>MID(dane3[[#This Row],[PassengerId]],1,4)+0</f>
        <v>901</v>
      </c>
      <c r="C2272" t="s">
        <v>53</v>
      </c>
      <c r="D2272" t="b">
        <v>0</v>
      </c>
      <c r="E2272" t="s">
        <v>2300</v>
      </c>
      <c r="F2272" t="str">
        <f>MID($E2272,1,1)</f>
        <v>F</v>
      </c>
      <c r="G2272" t="str">
        <f>IFERROR(MID($E2272,SEARCH("/",$E2272,SEARCH("/",$E2272)+1)+1,1),"")</f>
        <v>S</v>
      </c>
      <c r="H2272" t="s">
        <v>16</v>
      </c>
      <c r="I2272">
        <v>32</v>
      </c>
      <c r="J2272" t="b">
        <v>0</v>
      </c>
      <c r="K2272" s="7">
        <v>47</v>
      </c>
      <c r="L2272" s="7">
        <v>0</v>
      </c>
      <c r="M2272" s="7">
        <v>2552</v>
      </c>
      <c r="N2272" s="7">
        <v>0</v>
      </c>
      <c r="O2272" s="7">
        <v>0</v>
      </c>
      <c r="P2272" s="7">
        <f>SUM(dane3[[#This Row],[RoomService]:[VRDeck]])</f>
        <v>2599</v>
      </c>
      <c r="Q2272" t="s">
        <v>2301</v>
      </c>
      <c r="R2272" t="b">
        <v>1</v>
      </c>
    </row>
    <row r="2273" spans="1:18" x14ac:dyDescent="0.3">
      <c r="A2273" t="s">
        <v>6209</v>
      </c>
      <c r="B2273">
        <f>MID(dane3[[#This Row],[PassengerId]],1,4)+0</f>
        <v>2439</v>
      </c>
      <c r="C2273" t="s">
        <v>19</v>
      </c>
      <c r="D2273" t="b">
        <v>0</v>
      </c>
      <c r="E2273" t="s">
        <v>6210</v>
      </c>
      <c r="F2273" t="str">
        <f>MID($E2273,1,1)</f>
        <v>F</v>
      </c>
      <c r="G2273" t="str">
        <f>IFERROR(MID($E2273,SEARCH("/",$E2273,SEARCH("/",$E2273)+1)+1,1),"")</f>
        <v>P</v>
      </c>
      <c r="H2273" t="s">
        <v>16</v>
      </c>
      <c r="I2273">
        <v>24</v>
      </c>
      <c r="J2273" t="b">
        <v>0</v>
      </c>
      <c r="K2273" s="7">
        <v>227</v>
      </c>
      <c r="L2273" s="7">
        <v>537</v>
      </c>
      <c r="M2273" s="7">
        <v>13</v>
      </c>
      <c r="N2273" s="7">
        <v>0</v>
      </c>
      <c r="O2273" s="7">
        <v>0</v>
      </c>
      <c r="P2273" s="7">
        <f>SUM(dane3[[#This Row],[RoomService]:[VRDeck]])</f>
        <v>777</v>
      </c>
      <c r="Q2273" t="s">
        <v>6211</v>
      </c>
      <c r="R2273" t="b">
        <v>1</v>
      </c>
    </row>
    <row r="2274" spans="1:18" x14ac:dyDescent="0.3">
      <c r="A2274" t="s">
        <v>6212</v>
      </c>
      <c r="B2274">
        <f>MID(dane3[[#This Row],[PassengerId]],1,4)+0</f>
        <v>2441</v>
      </c>
      <c r="C2274" t="s">
        <v>19</v>
      </c>
      <c r="D2274" t="b">
        <v>0</v>
      </c>
      <c r="E2274" t="s">
        <v>6213</v>
      </c>
      <c r="F2274" t="str">
        <f>MID($E2274,1,1)</f>
        <v>F</v>
      </c>
      <c r="G2274" t="str">
        <f>IFERROR(MID($E2274,SEARCH("/",$E2274,SEARCH("/",$E2274)+1)+1,1),"")</f>
        <v>S</v>
      </c>
      <c r="H2274" t="s">
        <v>46</v>
      </c>
      <c r="I2274">
        <v>17</v>
      </c>
      <c r="J2274" t="b">
        <v>0</v>
      </c>
      <c r="K2274" s="7">
        <v>0</v>
      </c>
      <c r="L2274" s="7">
        <v>11</v>
      </c>
      <c r="M2274" s="7">
        <v>493</v>
      </c>
      <c r="N2274" s="7">
        <v>0</v>
      </c>
      <c r="O2274" s="7">
        <v>372</v>
      </c>
      <c r="P2274" s="7">
        <f>SUM(dane3[[#This Row],[RoomService]:[VRDeck]])</f>
        <v>876</v>
      </c>
      <c r="Q2274" t="s">
        <v>6214</v>
      </c>
      <c r="R2274" t="b">
        <v>0</v>
      </c>
    </row>
    <row r="2275" spans="1:18" x14ac:dyDescent="0.3">
      <c r="A2275" t="s">
        <v>2311</v>
      </c>
      <c r="B2275">
        <f>MID(dane3[[#This Row],[PassengerId]],1,4)+0</f>
        <v>905</v>
      </c>
      <c r="C2275" t="s">
        <v>53</v>
      </c>
      <c r="D2275" t="b">
        <v>0</v>
      </c>
      <c r="E2275" t="s">
        <v>2312</v>
      </c>
      <c r="F2275" t="str">
        <f>MID($E2275,1,1)</f>
        <v>D</v>
      </c>
      <c r="G2275" t="str">
        <f>IFERROR(MID($E2275,SEARCH("/",$E2275,SEARCH("/",$E2275)+1)+1,1),"")</f>
        <v>P</v>
      </c>
      <c r="H2275" t="s">
        <v>32</v>
      </c>
      <c r="I2275">
        <v>29</v>
      </c>
      <c r="J2275" t="b">
        <v>0</v>
      </c>
      <c r="K2275" s="7">
        <v>4</v>
      </c>
      <c r="L2275" s="7">
        <v>0</v>
      </c>
      <c r="M2275" s="7">
        <v>421</v>
      </c>
      <c r="N2275" s="7">
        <v>435</v>
      </c>
      <c r="O2275" s="7">
        <v>19</v>
      </c>
      <c r="P2275" s="7">
        <f>SUM(dane3[[#This Row],[RoomService]:[VRDeck]])</f>
        <v>879</v>
      </c>
      <c r="Q2275" t="s">
        <v>2313</v>
      </c>
      <c r="R2275" t="b">
        <v>0</v>
      </c>
    </row>
    <row r="2276" spans="1:18" x14ac:dyDescent="0.3">
      <c r="A2276" t="s">
        <v>6218</v>
      </c>
      <c r="B2276">
        <f>MID(dane3[[#This Row],[PassengerId]],1,4)+0</f>
        <v>2443</v>
      </c>
      <c r="C2276" t="s">
        <v>14</v>
      </c>
      <c r="D2276" t="b">
        <v>0</v>
      </c>
      <c r="E2276" t="s">
        <v>6219</v>
      </c>
      <c r="F2276" t="str">
        <f>MID($E2276,1,1)</f>
        <v>D</v>
      </c>
      <c r="G2276" t="str">
        <f>IFERROR(MID($E2276,SEARCH("/",$E2276,SEARCH("/",$E2276)+1)+1,1),"")</f>
        <v>P</v>
      </c>
      <c r="H2276" t="s">
        <v>16</v>
      </c>
      <c r="I2276">
        <v>31</v>
      </c>
      <c r="J2276" t="b">
        <v>0</v>
      </c>
      <c r="K2276" s="7">
        <v>1458</v>
      </c>
      <c r="L2276" s="7">
        <v>421</v>
      </c>
      <c r="M2276" s="7">
        <v>76</v>
      </c>
      <c r="N2276" s="7">
        <v>0</v>
      </c>
      <c r="O2276" s="7">
        <v>0</v>
      </c>
      <c r="P2276" s="7">
        <f>SUM(dane3[[#This Row],[RoomService]:[VRDeck]])</f>
        <v>1955</v>
      </c>
      <c r="Q2276" t="s">
        <v>23799</v>
      </c>
      <c r="R2276" t="b">
        <v>0</v>
      </c>
    </row>
    <row r="2277" spans="1:18" x14ac:dyDescent="0.3">
      <c r="A2277" t="s">
        <v>6220</v>
      </c>
      <c r="B2277">
        <f>MID(dane3[[#This Row],[PassengerId]],1,4)+0</f>
        <v>2444</v>
      </c>
      <c r="C2277" t="s">
        <v>19</v>
      </c>
      <c r="D2277" t="b">
        <v>0</v>
      </c>
      <c r="E2277" t="s">
        <v>6221</v>
      </c>
      <c r="F2277" t="str">
        <f>MID($E2277,1,1)</f>
        <v>F</v>
      </c>
      <c r="G2277" t="str">
        <f>IFERROR(MID($E2277,SEARCH("/",$E2277,SEARCH("/",$E2277)+1)+1,1),"")</f>
        <v>P</v>
      </c>
      <c r="H2277" t="s">
        <v>46</v>
      </c>
      <c r="I2277">
        <v>43</v>
      </c>
      <c r="J2277" t="b">
        <v>0</v>
      </c>
      <c r="K2277" s="7">
        <v>6</v>
      </c>
      <c r="L2277" s="7">
        <v>236</v>
      </c>
      <c r="M2277" s="7">
        <v>3</v>
      </c>
      <c r="N2277" s="7">
        <v>448</v>
      </c>
      <c r="O2277" s="7">
        <v>54</v>
      </c>
      <c r="P2277" s="7">
        <f>SUM(dane3[[#This Row],[RoomService]:[VRDeck]])</f>
        <v>747</v>
      </c>
      <c r="Q2277" t="s">
        <v>6222</v>
      </c>
      <c r="R2277" t="b">
        <v>0</v>
      </c>
    </row>
    <row r="2278" spans="1:18" x14ac:dyDescent="0.3">
      <c r="A2278" t="s">
        <v>4686</v>
      </c>
      <c r="B2278">
        <f>MID(dane3[[#This Row],[PassengerId]],1,4)+0</f>
        <v>1828</v>
      </c>
      <c r="C2278" t="s">
        <v>19</v>
      </c>
      <c r="D2278" t="b">
        <v>0</v>
      </c>
      <c r="E2278" t="s">
        <v>4687</v>
      </c>
      <c r="F2278" t="str">
        <f>MID($E2278,1,1)</f>
        <v>F</v>
      </c>
      <c r="G2278" t="str">
        <f>IFERROR(MID($E2278,SEARCH("/",$E2278,SEARCH("/",$E2278)+1)+1,1),"")</f>
        <v>P</v>
      </c>
      <c r="H2278" t="s">
        <v>16</v>
      </c>
      <c r="I2278">
        <v>19</v>
      </c>
      <c r="J2278" t="b">
        <v>0</v>
      </c>
      <c r="K2278" s="7">
        <v>0</v>
      </c>
      <c r="L2278" s="7">
        <v>1333</v>
      </c>
      <c r="M2278" s="7">
        <v>3</v>
      </c>
      <c r="N2278" s="7">
        <v>624</v>
      </c>
      <c r="O2278" s="7">
        <v>254</v>
      </c>
      <c r="P2278" s="7">
        <f>SUM(dane3[[#This Row],[RoomService]:[VRDeck]])</f>
        <v>2214</v>
      </c>
      <c r="Q2278" t="s">
        <v>4688</v>
      </c>
      <c r="R2278" t="b">
        <v>1</v>
      </c>
    </row>
    <row r="2279" spans="1:18" x14ac:dyDescent="0.3">
      <c r="A2279" t="s">
        <v>6226</v>
      </c>
      <c r="B2279">
        <f>MID(dane3[[#This Row],[PassengerId]],1,4)+0</f>
        <v>2446</v>
      </c>
      <c r="C2279" t="s">
        <v>19</v>
      </c>
      <c r="D2279" t="b">
        <v>0</v>
      </c>
      <c r="E2279" t="s">
        <v>6227</v>
      </c>
      <c r="F2279" t="str">
        <f>MID($E2279,1,1)</f>
        <v>F</v>
      </c>
      <c r="G2279" t="str">
        <f>IFERROR(MID($E2279,SEARCH("/",$E2279,SEARCH("/",$E2279)+1)+1,1),"")</f>
        <v>P</v>
      </c>
      <c r="H2279" t="s">
        <v>16</v>
      </c>
      <c r="I2279">
        <v>33</v>
      </c>
      <c r="J2279" t="b">
        <v>0</v>
      </c>
      <c r="K2279" s="7">
        <v>0</v>
      </c>
      <c r="L2279" s="7">
        <v>0</v>
      </c>
      <c r="M2279" s="7">
        <v>661</v>
      </c>
      <c r="N2279" s="7">
        <v>0</v>
      </c>
      <c r="O2279" s="7">
        <v>94</v>
      </c>
      <c r="P2279" s="7">
        <f>SUM(dane3[[#This Row],[RoomService]:[VRDeck]])</f>
        <v>755</v>
      </c>
      <c r="Q2279" t="s">
        <v>6228</v>
      </c>
      <c r="R2279" t="b">
        <v>1</v>
      </c>
    </row>
    <row r="2280" spans="1:18" x14ac:dyDescent="0.3">
      <c r="A2280" t="s">
        <v>2325</v>
      </c>
      <c r="B2280">
        <f>MID(dane3[[#This Row],[PassengerId]],1,4)+0</f>
        <v>911</v>
      </c>
      <c r="C2280" t="s">
        <v>53</v>
      </c>
      <c r="D2280" t="b">
        <v>0</v>
      </c>
      <c r="E2280" t="s">
        <v>2326</v>
      </c>
      <c r="F2280" t="str">
        <f>MID($E2280,1,1)</f>
        <v>F</v>
      </c>
      <c r="G2280" t="str">
        <f>IFERROR(MID($E2280,SEARCH("/",$E2280,SEARCH("/",$E2280)+1)+1,1),"")</f>
        <v>P</v>
      </c>
      <c r="H2280" t="s">
        <v>16</v>
      </c>
      <c r="I2280">
        <v>32</v>
      </c>
      <c r="J2280" t="b">
        <v>1</v>
      </c>
      <c r="K2280" s="7">
        <v>2492</v>
      </c>
      <c r="L2280" s="7">
        <v>0</v>
      </c>
      <c r="M2280" s="7">
        <v>0</v>
      </c>
      <c r="N2280" s="7">
        <v>136</v>
      </c>
      <c r="O2280" s="7">
        <v>4</v>
      </c>
      <c r="P2280" s="7">
        <f>SUM(dane3[[#This Row],[RoomService]:[VRDeck]])</f>
        <v>2632</v>
      </c>
      <c r="Q2280" t="s">
        <v>2327</v>
      </c>
      <c r="R2280" t="b">
        <v>0</v>
      </c>
    </row>
    <row r="2281" spans="1:18" x14ac:dyDescent="0.3">
      <c r="A2281" t="s">
        <v>2362</v>
      </c>
      <c r="B2281">
        <f>MID(dane3[[#This Row],[PassengerId]],1,4)+0</f>
        <v>925</v>
      </c>
      <c r="C2281" t="s">
        <v>53</v>
      </c>
      <c r="D2281" t="b">
        <v>0</v>
      </c>
      <c r="E2281" t="s">
        <v>2363</v>
      </c>
      <c r="F2281" t="str">
        <f>MID($E2281,1,1)</f>
        <v>F</v>
      </c>
      <c r="G2281" t="str">
        <f>IFERROR(MID($E2281,SEARCH("/",$E2281,SEARCH("/",$E2281)+1)+1,1),"")</f>
        <v>P</v>
      </c>
      <c r="H2281" t="s">
        <v>16</v>
      </c>
      <c r="I2281">
        <v>34</v>
      </c>
      <c r="J2281" t="b">
        <v>0</v>
      </c>
      <c r="K2281" s="7">
        <v>379</v>
      </c>
      <c r="L2281" s="7">
        <v>0</v>
      </c>
      <c r="M2281" s="7">
        <v>1626</v>
      </c>
      <c r="N2281" s="7">
        <v>0</v>
      </c>
      <c r="O2281" s="7">
        <v>0</v>
      </c>
      <c r="P2281" s="7">
        <f>SUM(dane3[[#This Row],[RoomService]:[VRDeck]])</f>
        <v>2005</v>
      </c>
      <c r="Q2281" t="s">
        <v>2364</v>
      </c>
      <c r="R2281" t="b">
        <v>0</v>
      </c>
    </row>
    <row r="2282" spans="1:18" x14ac:dyDescent="0.3">
      <c r="A2282" t="s">
        <v>2365</v>
      </c>
      <c r="B2282">
        <f>MID(dane3[[#This Row],[PassengerId]],1,4)+0</f>
        <v>925</v>
      </c>
      <c r="C2282" t="s">
        <v>53</v>
      </c>
      <c r="D2282" t="b">
        <v>1</v>
      </c>
      <c r="E2282" t="s">
        <v>2363</v>
      </c>
      <c r="F2282" t="str">
        <f>MID($E2282,1,1)</f>
        <v>F</v>
      </c>
      <c r="G2282" t="str">
        <f>IFERROR(MID($E2282,SEARCH("/",$E2282,SEARCH("/",$E2282)+1)+1,1),"")</f>
        <v>P</v>
      </c>
      <c r="H2282" t="s">
        <v>16</v>
      </c>
      <c r="I2282">
        <v>11</v>
      </c>
      <c r="J2282" t="b">
        <v>0</v>
      </c>
      <c r="K2282" s="7">
        <v>0</v>
      </c>
      <c r="L2282" s="7">
        <v>0</v>
      </c>
      <c r="M2282" s="7">
        <v>0</v>
      </c>
      <c r="N2282" s="7">
        <v>0</v>
      </c>
      <c r="O2282" s="7">
        <v>0</v>
      </c>
      <c r="P2282" s="7">
        <f>SUM(dane3[[#This Row],[RoomService]:[VRDeck]])</f>
        <v>0</v>
      </c>
      <c r="Q2282" t="s">
        <v>2366</v>
      </c>
      <c r="R2282" t="b">
        <v>1</v>
      </c>
    </row>
    <row r="2283" spans="1:18" x14ac:dyDescent="0.3">
      <c r="A2283" t="s">
        <v>6237</v>
      </c>
      <c r="B2283">
        <f>MID(dane3[[#This Row],[PassengerId]],1,4)+0</f>
        <v>2451</v>
      </c>
      <c r="C2283" t="s">
        <v>19</v>
      </c>
      <c r="D2283" t="b">
        <v>1</v>
      </c>
      <c r="E2283" t="s">
        <v>6238</v>
      </c>
      <c r="F2283" t="str">
        <f>MID($E2283,1,1)</f>
        <v>G</v>
      </c>
      <c r="G2283" t="str">
        <f>IFERROR(MID($E2283,SEARCH("/",$E2283,SEARCH("/",$E2283)+1)+1,1),"")</f>
        <v>S</v>
      </c>
      <c r="H2283" t="s">
        <v>32</v>
      </c>
      <c r="I2283">
        <v>16</v>
      </c>
      <c r="J2283" t="b">
        <v>0</v>
      </c>
      <c r="K2283" s="7">
        <v>0</v>
      </c>
      <c r="L2283" s="7">
        <v>0</v>
      </c>
      <c r="M2283" s="7">
        <v>0</v>
      </c>
      <c r="N2283" s="7">
        <v>0</v>
      </c>
      <c r="O2283" s="7">
        <v>0</v>
      </c>
      <c r="P2283" s="7">
        <f>SUM(dane3[[#This Row],[RoomService]:[VRDeck]])</f>
        <v>0</v>
      </c>
      <c r="Q2283" t="s">
        <v>6239</v>
      </c>
      <c r="R2283" t="b">
        <v>0</v>
      </c>
    </row>
    <row r="2284" spans="1:18" x14ac:dyDescent="0.3">
      <c r="A2284" t="s">
        <v>6240</v>
      </c>
      <c r="B2284">
        <f>MID(dane3[[#This Row],[PassengerId]],1,4)+0</f>
        <v>2452</v>
      </c>
      <c r="C2284" t="s">
        <v>19</v>
      </c>
      <c r="D2284" t="b">
        <v>0</v>
      </c>
      <c r="E2284" t="s">
        <v>6241</v>
      </c>
      <c r="F2284" t="str">
        <f>MID($E2284,1,1)</f>
        <v>F</v>
      </c>
      <c r="G2284" t="str">
        <f>IFERROR(MID($E2284,SEARCH("/",$E2284,SEARCH("/",$E2284)+1)+1,1),"")</f>
        <v>S</v>
      </c>
      <c r="H2284" t="s">
        <v>46</v>
      </c>
      <c r="I2284">
        <v>42</v>
      </c>
      <c r="J2284" t="b">
        <v>0</v>
      </c>
      <c r="K2284" s="7">
        <v>526</v>
      </c>
      <c r="L2284" s="7">
        <v>2</v>
      </c>
      <c r="M2284" s="7">
        <v>28</v>
      </c>
      <c r="N2284" s="7">
        <v>161</v>
      </c>
      <c r="O2284" s="7">
        <v>0</v>
      </c>
      <c r="P2284" s="7">
        <f>SUM(dane3[[#This Row],[RoomService]:[VRDeck]])</f>
        <v>717</v>
      </c>
      <c r="Q2284" t="s">
        <v>6242</v>
      </c>
      <c r="R2284" t="b">
        <v>0</v>
      </c>
    </row>
    <row r="2285" spans="1:18" x14ac:dyDescent="0.3">
      <c r="A2285" t="s">
        <v>2367</v>
      </c>
      <c r="B2285">
        <f>MID(dane3[[#This Row],[PassengerId]],1,4)+0</f>
        <v>925</v>
      </c>
      <c r="C2285" t="s">
        <v>53</v>
      </c>
      <c r="D2285" t="b">
        <v>1</v>
      </c>
      <c r="E2285" t="s">
        <v>2363</v>
      </c>
      <c r="F2285" t="str">
        <f>MID($E2285,1,1)</f>
        <v>F</v>
      </c>
      <c r="G2285" t="str">
        <f>IFERROR(MID($E2285,SEARCH("/",$E2285,SEARCH("/",$E2285)+1)+1,1),"")</f>
        <v>P</v>
      </c>
      <c r="H2285" t="s">
        <v>16</v>
      </c>
      <c r="I2285">
        <v>41</v>
      </c>
      <c r="J2285" t="b">
        <v>0</v>
      </c>
      <c r="K2285" s="7">
        <v>0</v>
      </c>
      <c r="L2285" s="7">
        <v>0</v>
      </c>
      <c r="M2285" s="7">
        <v>0</v>
      </c>
      <c r="N2285" s="7">
        <v>0</v>
      </c>
      <c r="O2285" s="7">
        <v>0</v>
      </c>
      <c r="P2285" s="7">
        <f>SUM(dane3[[#This Row],[RoomService]:[VRDeck]])</f>
        <v>0</v>
      </c>
      <c r="Q2285" t="s">
        <v>2368</v>
      </c>
      <c r="R2285" t="b">
        <v>1</v>
      </c>
    </row>
    <row r="2286" spans="1:18" x14ac:dyDescent="0.3">
      <c r="A2286" t="s">
        <v>6246</v>
      </c>
      <c r="B2286">
        <f>MID(dane3[[#This Row],[PassengerId]],1,4)+0</f>
        <v>2454</v>
      </c>
      <c r="C2286" t="s">
        <v>19</v>
      </c>
      <c r="D2286" t="b">
        <v>0</v>
      </c>
      <c r="E2286" t="s">
        <v>6247</v>
      </c>
      <c r="F2286" t="str">
        <f>MID($E2286,1,1)</f>
        <v>F</v>
      </c>
      <c r="G2286" t="str">
        <f>IFERROR(MID($E2286,SEARCH("/",$E2286,SEARCH("/",$E2286)+1)+1,1),"")</f>
        <v>P</v>
      </c>
      <c r="H2286" t="s">
        <v>16</v>
      </c>
      <c r="I2286">
        <v>19</v>
      </c>
      <c r="J2286" t="b">
        <v>0</v>
      </c>
      <c r="K2286" s="7">
        <v>0</v>
      </c>
      <c r="L2286" s="7">
        <v>0</v>
      </c>
      <c r="M2286" s="7">
        <v>0</v>
      </c>
      <c r="N2286" s="7">
        <v>157</v>
      </c>
      <c r="O2286" s="7">
        <v>644</v>
      </c>
      <c r="P2286" s="7">
        <f>SUM(dane3[[#This Row],[RoomService]:[VRDeck]])</f>
        <v>801</v>
      </c>
      <c r="Q2286" t="s">
        <v>6248</v>
      </c>
      <c r="R2286" t="b">
        <v>0</v>
      </c>
    </row>
    <row r="2287" spans="1:18" x14ac:dyDescent="0.3">
      <c r="A2287" t="s">
        <v>2389</v>
      </c>
      <c r="B2287">
        <f>MID(dane3[[#This Row],[PassengerId]],1,4)+0</f>
        <v>932</v>
      </c>
      <c r="C2287" t="s">
        <v>53</v>
      </c>
      <c r="D2287" t="b">
        <v>1</v>
      </c>
      <c r="E2287" t="s">
        <v>39</v>
      </c>
      <c r="F2287" t="s">
        <v>23763</v>
      </c>
      <c r="G2287" t="str">
        <f>IFERROR(MID($E2287,SEARCH("/",$E2287,SEARCH("/",$E2287)+1)+1,1),"")</f>
        <v/>
      </c>
      <c r="H2287" t="s">
        <v>16</v>
      </c>
      <c r="I2287">
        <v>29</v>
      </c>
      <c r="J2287" t="b">
        <v>0</v>
      </c>
      <c r="K2287" s="7">
        <v>0</v>
      </c>
      <c r="L2287" s="7">
        <v>0</v>
      </c>
      <c r="M2287" s="7">
        <v>0</v>
      </c>
      <c r="N2287" s="7">
        <v>0</v>
      </c>
      <c r="O2287" s="7">
        <v>0</v>
      </c>
      <c r="P2287" s="7">
        <f>SUM(dane3[[#This Row],[RoomService]:[VRDeck]])</f>
        <v>0</v>
      </c>
      <c r="Q2287" t="s">
        <v>2390</v>
      </c>
      <c r="R2287" t="b">
        <v>1</v>
      </c>
    </row>
    <row r="2288" spans="1:18" x14ac:dyDescent="0.3">
      <c r="A2288" t="s">
        <v>6252</v>
      </c>
      <c r="B2288">
        <f>MID(dane3[[#This Row],[PassengerId]],1,4)+0</f>
        <v>2456</v>
      </c>
      <c r="C2288" t="s">
        <v>19</v>
      </c>
      <c r="D2288" t="b">
        <v>1</v>
      </c>
      <c r="E2288" t="s">
        <v>6253</v>
      </c>
      <c r="F2288" t="str">
        <f>MID($E2288,1,1)</f>
        <v>G</v>
      </c>
      <c r="G2288" t="str">
        <f>IFERROR(MID($E2288,SEARCH("/",$E2288,SEARCH("/",$E2288)+1)+1,1),"")</f>
        <v>P</v>
      </c>
      <c r="H2288" t="s">
        <v>32</v>
      </c>
      <c r="I2288">
        <v>13</v>
      </c>
      <c r="J2288" t="b">
        <v>0</v>
      </c>
      <c r="K2288" s="7">
        <v>0</v>
      </c>
      <c r="L2288" s="7">
        <v>0</v>
      </c>
      <c r="M2288" s="7">
        <v>0</v>
      </c>
      <c r="N2288" s="7">
        <v>0</v>
      </c>
      <c r="O2288" s="7">
        <v>0</v>
      </c>
      <c r="P2288" s="7">
        <f>SUM(dane3[[#This Row],[RoomService]:[VRDeck]])</f>
        <v>0</v>
      </c>
      <c r="Q2288" t="s">
        <v>6254</v>
      </c>
      <c r="R2288" t="b">
        <v>0</v>
      </c>
    </row>
    <row r="2289" spans="1:18" x14ac:dyDescent="0.3">
      <c r="A2289" t="s">
        <v>6255</v>
      </c>
      <c r="B2289">
        <f>MID(dane3[[#This Row],[PassengerId]],1,4)+0</f>
        <v>2457</v>
      </c>
      <c r="C2289" t="s">
        <v>19</v>
      </c>
      <c r="D2289" t="b">
        <v>1</v>
      </c>
      <c r="E2289" t="s">
        <v>6256</v>
      </c>
      <c r="F2289" t="str">
        <f>MID($E2289,1,1)</f>
        <v>G</v>
      </c>
      <c r="G2289" t="str">
        <f>IFERROR(MID($E2289,SEARCH("/",$E2289,SEARCH("/",$E2289)+1)+1,1),"")</f>
        <v>P</v>
      </c>
      <c r="H2289" t="s">
        <v>16</v>
      </c>
      <c r="I2289">
        <v>16</v>
      </c>
      <c r="J2289" t="b">
        <v>0</v>
      </c>
      <c r="K2289" s="7">
        <v>0</v>
      </c>
      <c r="L2289" s="7">
        <v>0</v>
      </c>
      <c r="M2289" s="7">
        <v>0</v>
      </c>
      <c r="N2289" s="7">
        <v>0</v>
      </c>
      <c r="O2289" s="7">
        <v>0</v>
      </c>
      <c r="P2289" s="7">
        <f>SUM(dane3[[#This Row],[RoomService]:[VRDeck]])</f>
        <v>0</v>
      </c>
      <c r="Q2289" t="s">
        <v>6257</v>
      </c>
      <c r="R2289" t="b">
        <v>1</v>
      </c>
    </row>
    <row r="2290" spans="1:18" x14ac:dyDescent="0.3">
      <c r="A2290" t="s">
        <v>6258</v>
      </c>
      <c r="B2290">
        <f>MID(dane3[[#This Row],[PassengerId]],1,4)+0</f>
        <v>2458</v>
      </c>
      <c r="C2290" t="s">
        <v>19</v>
      </c>
      <c r="D2290" t="b">
        <v>0</v>
      </c>
      <c r="E2290" t="s">
        <v>6259</v>
      </c>
      <c r="F2290" t="str">
        <f>MID($E2290,1,1)</f>
        <v>F</v>
      </c>
      <c r="G2290" t="str">
        <f>IFERROR(MID($E2290,SEARCH("/",$E2290,SEARCH("/",$E2290)+1)+1,1),"")</f>
        <v>P</v>
      </c>
      <c r="H2290" t="s">
        <v>16</v>
      </c>
      <c r="I2290">
        <v>21</v>
      </c>
      <c r="J2290" t="b">
        <v>0</v>
      </c>
      <c r="K2290" s="7">
        <v>31</v>
      </c>
      <c r="L2290" s="7">
        <v>93</v>
      </c>
      <c r="M2290" s="7">
        <v>578</v>
      </c>
      <c r="N2290" s="7">
        <v>0</v>
      </c>
      <c r="O2290" s="7">
        <v>0</v>
      </c>
      <c r="P2290" s="7">
        <f>SUM(dane3[[#This Row],[RoomService]:[VRDeck]])</f>
        <v>702</v>
      </c>
      <c r="Q2290" t="s">
        <v>6260</v>
      </c>
      <c r="R2290" t="b">
        <v>1</v>
      </c>
    </row>
    <row r="2291" spans="1:18" x14ac:dyDescent="0.3">
      <c r="A2291" t="s">
        <v>6261</v>
      </c>
      <c r="B2291">
        <f>MID(dane3[[#This Row],[PassengerId]],1,4)+0</f>
        <v>2460</v>
      </c>
      <c r="C2291" t="s">
        <v>19</v>
      </c>
      <c r="D2291" t="b">
        <v>1</v>
      </c>
      <c r="E2291" t="s">
        <v>6262</v>
      </c>
      <c r="F2291" t="str">
        <f>MID($E2291,1,1)</f>
        <v>G</v>
      </c>
      <c r="G2291" t="str">
        <f>IFERROR(MID($E2291,SEARCH("/",$E2291,SEARCH("/",$E2291)+1)+1,1),"")</f>
        <v>P</v>
      </c>
      <c r="H2291" t="s">
        <v>32</v>
      </c>
      <c r="I2291">
        <v>28</v>
      </c>
      <c r="J2291" t="b">
        <v>0</v>
      </c>
      <c r="K2291" s="7">
        <v>0</v>
      </c>
      <c r="L2291" s="7">
        <v>0</v>
      </c>
      <c r="M2291" s="7">
        <v>0</v>
      </c>
      <c r="N2291" s="7">
        <v>0</v>
      </c>
      <c r="O2291" s="7">
        <v>0</v>
      </c>
      <c r="P2291" s="7">
        <f>SUM(dane3[[#This Row],[RoomService]:[VRDeck]])</f>
        <v>0</v>
      </c>
      <c r="Q2291" t="s">
        <v>6263</v>
      </c>
      <c r="R2291" t="b">
        <v>1</v>
      </c>
    </row>
    <row r="2292" spans="1:18" x14ac:dyDescent="0.3">
      <c r="A2292" t="s">
        <v>6264</v>
      </c>
      <c r="B2292">
        <f>MID(dane3[[#This Row],[PassengerId]],1,4)+0</f>
        <v>2461</v>
      </c>
      <c r="C2292" t="s">
        <v>19</v>
      </c>
      <c r="D2292" t="b">
        <v>1</v>
      </c>
      <c r="E2292" t="s">
        <v>6265</v>
      </c>
      <c r="F2292" t="str">
        <f>MID($E2292,1,1)</f>
        <v>G</v>
      </c>
      <c r="G2292" t="str">
        <f>IFERROR(MID($E2292,SEARCH("/",$E2292,SEARCH("/",$E2292)+1)+1,1),"")</f>
        <v>S</v>
      </c>
      <c r="H2292" t="s">
        <v>16</v>
      </c>
      <c r="I2292">
        <v>69</v>
      </c>
      <c r="J2292" t="b">
        <v>0</v>
      </c>
      <c r="K2292" s="7">
        <v>0</v>
      </c>
      <c r="L2292" s="7">
        <v>0</v>
      </c>
      <c r="M2292" s="7">
        <v>0</v>
      </c>
      <c r="N2292" s="7">
        <v>0</v>
      </c>
      <c r="O2292" s="7">
        <v>0</v>
      </c>
      <c r="P2292" s="7">
        <f>SUM(dane3[[#This Row],[RoomService]:[VRDeck]])</f>
        <v>0</v>
      </c>
      <c r="Q2292" t="s">
        <v>6266</v>
      </c>
      <c r="R2292" t="b">
        <v>0</v>
      </c>
    </row>
    <row r="2293" spans="1:18" x14ac:dyDescent="0.3">
      <c r="A2293" t="s">
        <v>6267</v>
      </c>
      <c r="B2293">
        <f>MID(dane3[[#This Row],[PassengerId]],1,4)+0</f>
        <v>2462</v>
      </c>
      <c r="C2293" t="s">
        <v>19</v>
      </c>
      <c r="D2293" t="b">
        <v>1</v>
      </c>
      <c r="E2293" t="s">
        <v>6268</v>
      </c>
      <c r="F2293" t="str">
        <f>MID($E2293,1,1)</f>
        <v>G</v>
      </c>
      <c r="G2293" t="str">
        <f>IFERROR(MID($E2293,SEARCH("/",$E2293,SEARCH("/",$E2293)+1)+1,1),"")</f>
        <v>S</v>
      </c>
      <c r="H2293" t="s">
        <v>32</v>
      </c>
      <c r="I2293">
        <v>15</v>
      </c>
      <c r="J2293" t="b">
        <v>0</v>
      </c>
      <c r="K2293" s="7">
        <v>0</v>
      </c>
      <c r="L2293" s="7">
        <v>0</v>
      </c>
      <c r="M2293" s="7">
        <v>0</v>
      </c>
      <c r="N2293" s="7">
        <v>0</v>
      </c>
      <c r="O2293" s="7">
        <v>0</v>
      </c>
      <c r="P2293" s="7">
        <f>SUM(dane3[[#This Row],[RoomService]:[VRDeck]])</f>
        <v>0</v>
      </c>
      <c r="Q2293" t="s">
        <v>6269</v>
      </c>
      <c r="R2293" t="b">
        <v>0</v>
      </c>
    </row>
    <row r="2294" spans="1:18" x14ac:dyDescent="0.3">
      <c r="A2294" t="s">
        <v>6270</v>
      </c>
      <c r="B2294">
        <f>MID(dane3[[#This Row],[PassengerId]],1,4)+0</f>
        <v>2463</v>
      </c>
      <c r="C2294" t="s">
        <v>19</v>
      </c>
      <c r="D2294" t="b">
        <v>0</v>
      </c>
      <c r="E2294" t="s">
        <v>6271</v>
      </c>
      <c r="F2294" t="str">
        <f>MID($E2294,1,1)</f>
        <v>E</v>
      </c>
      <c r="G2294" t="str">
        <f>IFERROR(MID($E2294,SEARCH("/",$E2294,SEARCH("/",$E2294)+1)+1,1),"")</f>
        <v>S</v>
      </c>
      <c r="H2294" t="s">
        <v>16</v>
      </c>
      <c r="I2294">
        <v>48</v>
      </c>
      <c r="J2294" t="b">
        <v>0</v>
      </c>
      <c r="K2294" s="7">
        <v>58</v>
      </c>
      <c r="L2294" s="7">
        <v>0</v>
      </c>
      <c r="M2294" s="7">
        <v>12</v>
      </c>
      <c r="N2294" s="7">
        <v>0</v>
      </c>
      <c r="O2294" s="7">
        <v>0</v>
      </c>
      <c r="P2294" s="7">
        <f>SUM(dane3[[#This Row],[RoomService]:[VRDeck]])</f>
        <v>70</v>
      </c>
      <c r="Q2294" t="s">
        <v>6272</v>
      </c>
      <c r="R2294" t="b">
        <v>0</v>
      </c>
    </row>
    <row r="2295" spans="1:18" x14ac:dyDescent="0.3">
      <c r="A2295" t="s">
        <v>6273</v>
      </c>
      <c r="B2295">
        <f>MID(dane3[[#This Row],[PassengerId]],1,4)+0</f>
        <v>2466</v>
      </c>
      <c r="C2295" t="s">
        <v>19</v>
      </c>
      <c r="D2295" t="b">
        <v>0</v>
      </c>
      <c r="E2295" t="s">
        <v>6274</v>
      </c>
      <c r="F2295" t="str">
        <f>MID($E2295,1,1)</f>
        <v>F</v>
      </c>
      <c r="G2295" t="str">
        <f>IFERROR(MID($E2295,SEARCH("/",$E2295,SEARCH("/",$E2295)+1)+1,1),"")</f>
        <v>S</v>
      </c>
      <c r="H2295" t="s">
        <v>16</v>
      </c>
      <c r="I2295">
        <v>42</v>
      </c>
      <c r="J2295" t="b">
        <v>0</v>
      </c>
      <c r="K2295" s="7">
        <v>0</v>
      </c>
      <c r="L2295" s="7">
        <v>1</v>
      </c>
      <c r="M2295" s="7">
        <v>61</v>
      </c>
      <c r="N2295" s="7">
        <v>897</v>
      </c>
      <c r="O2295" s="7">
        <v>0</v>
      </c>
      <c r="P2295" s="7">
        <f>SUM(dane3[[#This Row],[RoomService]:[VRDeck]])</f>
        <v>959</v>
      </c>
      <c r="Q2295" t="s">
        <v>6275</v>
      </c>
      <c r="R2295" t="b">
        <v>0</v>
      </c>
    </row>
    <row r="2296" spans="1:18" x14ac:dyDescent="0.3">
      <c r="A2296" t="s">
        <v>2416</v>
      </c>
      <c r="B2296">
        <f>MID(dane3[[#This Row],[PassengerId]],1,4)+0</f>
        <v>942</v>
      </c>
      <c r="C2296" t="s">
        <v>53</v>
      </c>
      <c r="D2296" t="b">
        <v>0</v>
      </c>
      <c r="E2296" t="s">
        <v>2417</v>
      </c>
      <c r="F2296" t="str">
        <f>MID($E2296,1,1)</f>
        <v>F</v>
      </c>
      <c r="G2296" t="str">
        <f>IFERROR(MID($E2296,SEARCH("/",$E2296,SEARCH("/",$E2296)+1)+1,1),"")</f>
        <v>P</v>
      </c>
      <c r="H2296" t="s">
        <v>16</v>
      </c>
      <c r="I2296">
        <v>18</v>
      </c>
      <c r="J2296" t="b">
        <v>0</v>
      </c>
      <c r="K2296" s="7">
        <v>594</v>
      </c>
      <c r="L2296" s="7">
        <v>0</v>
      </c>
      <c r="M2296" s="7">
        <v>555</v>
      </c>
      <c r="N2296" s="7">
        <v>0</v>
      </c>
      <c r="O2296" s="7">
        <v>0</v>
      </c>
      <c r="P2296" s="7">
        <f>SUM(dane3[[#This Row],[RoomService]:[VRDeck]])</f>
        <v>1149</v>
      </c>
      <c r="Q2296" t="s">
        <v>2418</v>
      </c>
      <c r="R2296" t="b">
        <v>0</v>
      </c>
    </row>
    <row r="2297" spans="1:18" x14ac:dyDescent="0.3">
      <c r="A2297" t="s">
        <v>6279</v>
      </c>
      <c r="B2297">
        <f>MID(dane3[[#This Row],[PassengerId]],1,4)+0</f>
        <v>2470</v>
      </c>
      <c r="C2297" t="s">
        <v>19</v>
      </c>
      <c r="D2297" t="b">
        <v>0</v>
      </c>
      <c r="E2297" t="s">
        <v>6280</v>
      </c>
      <c r="F2297" t="str">
        <f>MID($E2297,1,1)</f>
        <v>G</v>
      </c>
      <c r="G2297" t="str">
        <f>IFERROR(MID($E2297,SEARCH("/",$E2297,SEARCH("/",$E2297)+1)+1,1),"")</f>
        <v>S</v>
      </c>
      <c r="H2297" t="s">
        <v>16</v>
      </c>
      <c r="I2297">
        <v>23</v>
      </c>
      <c r="J2297" t="b">
        <v>0</v>
      </c>
      <c r="K2297" s="7">
        <v>139</v>
      </c>
      <c r="L2297" s="7">
        <v>0</v>
      </c>
      <c r="M2297" s="7">
        <v>0</v>
      </c>
      <c r="N2297" s="7">
        <v>567</v>
      </c>
      <c r="O2297" s="7">
        <v>0</v>
      </c>
      <c r="P2297" s="7">
        <f>SUM(dane3[[#This Row],[RoomService]:[VRDeck]])</f>
        <v>706</v>
      </c>
      <c r="Q2297" t="s">
        <v>6281</v>
      </c>
      <c r="R2297" t="b">
        <v>0</v>
      </c>
    </row>
    <row r="2298" spans="1:18" x14ac:dyDescent="0.3">
      <c r="A2298" t="s">
        <v>6282</v>
      </c>
      <c r="B2298">
        <f>MID(dane3[[#This Row],[PassengerId]],1,4)+0</f>
        <v>2470</v>
      </c>
      <c r="C2298" t="s">
        <v>19</v>
      </c>
      <c r="D2298" t="b">
        <v>0</v>
      </c>
      <c r="E2298" t="s">
        <v>6280</v>
      </c>
      <c r="F2298" t="str">
        <f>MID($E2298,1,1)</f>
        <v>G</v>
      </c>
      <c r="G2298" t="str">
        <f>IFERROR(MID($E2298,SEARCH("/",$E2298,SEARCH("/",$E2298)+1)+1,1),"")</f>
        <v>S</v>
      </c>
      <c r="H2298" t="s">
        <v>16</v>
      </c>
      <c r="I2298">
        <v>26</v>
      </c>
      <c r="J2298" t="b">
        <v>0</v>
      </c>
      <c r="K2298" s="7">
        <v>0</v>
      </c>
      <c r="L2298" s="7">
        <v>0</v>
      </c>
      <c r="M2298" s="7">
        <v>0</v>
      </c>
      <c r="N2298" s="7">
        <v>543</v>
      </c>
      <c r="O2298" s="7">
        <v>0</v>
      </c>
      <c r="P2298" s="7">
        <f>SUM(dane3[[#This Row],[RoomService]:[VRDeck]])</f>
        <v>543</v>
      </c>
      <c r="Q2298" t="s">
        <v>6283</v>
      </c>
      <c r="R2298" t="b">
        <v>0</v>
      </c>
    </row>
    <row r="2299" spans="1:18" x14ac:dyDescent="0.3">
      <c r="A2299" t="s">
        <v>6284</v>
      </c>
      <c r="B2299">
        <f>MID(dane3[[#This Row],[PassengerId]],1,4)+0</f>
        <v>2471</v>
      </c>
      <c r="C2299" t="s">
        <v>19</v>
      </c>
      <c r="D2299" t="b">
        <v>0</v>
      </c>
      <c r="E2299" t="s">
        <v>6285</v>
      </c>
      <c r="F2299" t="str">
        <f>MID($E2299,1,1)</f>
        <v>G</v>
      </c>
      <c r="G2299" t="str">
        <f>IFERROR(MID($E2299,SEARCH("/",$E2299,SEARCH("/",$E2299)+1)+1,1),"")</f>
        <v>P</v>
      </c>
      <c r="H2299" t="s">
        <v>16</v>
      </c>
      <c r="I2299">
        <v>45</v>
      </c>
      <c r="J2299" t="b">
        <v>0</v>
      </c>
      <c r="K2299" s="7">
        <v>0</v>
      </c>
      <c r="L2299" s="7">
        <v>0</v>
      </c>
      <c r="M2299" s="7">
        <v>450</v>
      </c>
      <c r="N2299" s="7">
        <v>94</v>
      </c>
      <c r="O2299" s="7">
        <v>364</v>
      </c>
      <c r="P2299" s="7">
        <f>SUM(dane3[[#This Row],[RoomService]:[VRDeck]])</f>
        <v>908</v>
      </c>
      <c r="Q2299" t="s">
        <v>6286</v>
      </c>
      <c r="R2299" t="b">
        <v>0</v>
      </c>
    </row>
    <row r="2300" spans="1:18" x14ac:dyDescent="0.3">
      <c r="A2300" t="s">
        <v>6287</v>
      </c>
      <c r="B2300">
        <f>MID(dane3[[#This Row],[PassengerId]],1,4)+0</f>
        <v>2472</v>
      </c>
      <c r="C2300" t="s">
        <v>19</v>
      </c>
      <c r="D2300" t="b">
        <v>0</v>
      </c>
      <c r="E2300" t="s">
        <v>6288</v>
      </c>
      <c r="F2300" t="str">
        <f>MID($E2300,1,1)</f>
        <v>E</v>
      </c>
      <c r="G2300" t="str">
        <f>IFERROR(MID($E2300,SEARCH("/",$E2300,SEARCH("/",$E2300)+1)+1,1),"")</f>
        <v>S</v>
      </c>
      <c r="H2300" t="s">
        <v>16</v>
      </c>
      <c r="I2300">
        <v>30</v>
      </c>
      <c r="J2300" t="b">
        <v>0</v>
      </c>
      <c r="K2300" s="7">
        <v>756</v>
      </c>
      <c r="L2300" s="7">
        <v>4</v>
      </c>
      <c r="M2300" s="7">
        <v>30</v>
      </c>
      <c r="N2300" s="7">
        <v>0</v>
      </c>
      <c r="O2300" s="7">
        <v>0</v>
      </c>
      <c r="P2300" s="7">
        <f>SUM(dane3[[#This Row],[RoomService]:[VRDeck]])</f>
        <v>790</v>
      </c>
      <c r="Q2300" t="s">
        <v>6289</v>
      </c>
      <c r="R2300" t="b">
        <v>0</v>
      </c>
    </row>
    <row r="2301" spans="1:18" x14ac:dyDescent="0.3">
      <c r="A2301" t="s">
        <v>2436</v>
      </c>
      <c r="B2301">
        <f>MID(dane3[[#This Row],[PassengerId]],1,4)+0</f>
        <v>952</v>
      </c>
      <c r="C2301" t="s">
        <v>53</v>
      </c>
      <c r="D2301" t="b">
        <v>0</v>
      </c>
      <c r="E2301" t="s">
        <v>2437</v>
      </c>
      <c r="F2301" t="str">
        <f>MID($E2301,1,1)</f>
        <v>F</v>
      </c>
      <c r="G2301" t="str">
        <f>IFERROR(MID($E2301,SEARCH("/",$E2301,SEARCH("/",$E2301)+1)+1,1),"")</f>
        <v>S</v>
      </c>
      <c r="H2301" t="s">
        <v>16</v>
      </c>
      <c r="I2301">
        <v>45</v>
      </c>
      <c r="J2301" t="b">
        <v>0</v>
      </c>
      <c r="K2301" s="7">
        <v>877</v>
      </c>
      <c r="L2301" s="7">
        <v>0</v>
      </c>
      <c r="M2301" s="7">
        <v>1383</v>
      </c>
      <c r="N2301" s="7">
        <v>0</v>
      </c>
      <c r="O2301" s="7">
        <v>0</v>
      </c>
      <c r="P2301" s="7">
        <f>SUM(dane3[[#This Row],[RoomService]:[VRDeck]])</f>
        <v>2260</v>
      </c>
      <c r="Q2301" t="s">
        <v>2438</v>
      </c>
      <c r="R2301" t="b">
        <v>0</v>
      </c>
    </row>
    <row r="2302" spans="1:18" x14ac:dyDescent="0.3">
      <c r="A2302" t="s">
        <v>6293</v>
      </c>
      <c r="B2302">
        <f>MID(dane3[[#This Row],[PassengerId]],1,4)+0</f>
        <v>2475</v>
      </c>
      <c r="C2302" t="s">
        <v>14</v>
      </c>
      <c r="D2302" t="b">
        <v>0</v>
      </c>
      <c r="E2302" t="s">
        <v>6294</v>
      </c>
      <c r="F2302" t="str">
        <f>MID($E2302,1,1)</f>
        <v>C</v>
      </c>
      <c r="G2302" t="str">
        <f>IFERROR(MID($E2302,SEARCH("/",$E2302,SEARCH("/",$E2302)+1)+1,1),"")</f>
        <v>P</v>
      </c>
      <c r="H2302" t="s">
        <v>16</v>
      </c>
      <c r="I2302">
        <v>35</v>
      </c>
      <c r="J2302" t="b">
        <v>0</v>
      </c>
      <c r="K2302" s="7">
        <v>0</v>
      </c>
      <c r="L2302" s="7">
        <v>27</v>
      </c>
      <c r="M2302" s="7">
        <v>0</v>
      </c>
      <c r="N2302" s="7">
        <v>3573</v>
      </c>
      <c r="O2302" s="7">
        <v>3643</v>
      </c>
      <c r="P2302" s="7">
        <f>SUM(dane3[[#This Row],[RoomService]:[VRDeck]])</f>
        <v>7243</v>
      </c>
      <c r="Q2302" t="s">
        <v>6295</v>
      </c>
      <c r="R2302" t="b">
        <v>0</v>
      </c>
    </row>
    <row r="2303" spans="1:18" x14ac:dyDescent="0.3">
      <c r="A2303" t="s">
        <v>6296</v>
      </c>
      <c r="B2303">
        <f>MID(dane3[[#This Row],[PassengerId]],1,4)+0</f>
        <v>2476</v>
      </c>
      <c r="C2303" t="s">
        <v>19</v>
      </c>
      <c r="D2303" t="b">
        <v>0</v>
      </c>
      <c r="E2303" t="s">
        <v>6297</v>
      </c>
      <c r="F2303" t="str">
        <f>MID($E2303,1,1)</f>
        <v>F</v>
      </c>
      <c r="G2303" t="str">
        <f>IFERROR(MID($E2303,SEARCH("/",$E2303,SEARCH("/",$E2303)+1)+1,1),"")</f>
        <v>P</v>
      </c>
      <c r="H2303" t="s">
        <v>16</v>
      </c>
      <c r="I2303">
        <v>35</v>
      </c>
      <c r="J2303" t="b">
        <v>0</v>
      </c>
      <c r="K2303" s="7">
        <v>0</v>
      </c>
      <c r="L2303" s="7">
        <v>0</v>
      </c>
      <c r="M2303" s="7">
        <v>1</v>
      </c>
      <c r="N2303" s="7">
        <v>0</v>
      </c>
      <c r="O2303" s="7">
        <v>1264</v>
      </c>
      <c r="P2303" s="7">
        <f>SUM(dane3[[#This Row],[RoomService]:[VRDeck]])</f>
        <v>1265</v>
      </c>
      <c r="Q2303" t="s">
        <v>6298</v>
      </c>
      <c r="R2303" t="b">
        <v>0</v>
      </c>
    </row>
    <row r="2304" spans="1:18" x14ac:dyDescent="0.3">
      <c r="A2304" t="s">
        <v>6299</v>
      </c>
      <c r="B2304">
        <f>MID(dane3[[#This Row],[PassengerId]],1,4)+0</f>
        <v>2477</v>
      </c>
      <c r="C2304" t="s">
        <v>14</v>
      </c>
      <c r="D2304" t="b">
        <v>1</v>
      </c>
      <c r="E2304" t="s">
        <v>6300</v>
      </c>
      <c r="F2304" t="str">
        <f>MID($E2304,1,1)</f>
        <v>C</v>
      </c>
      <c r="G2304" t="str">
        <f>IFERROR(MID($E2304,SEARCH("/",$E2304,SEARCH("/",$E2304)+1)+1,1),"")</f>
        <v>P</v>
      </c>
      <c r="H2304" t="s">
        <v>16</v>
      </c>
      <c r="I2304">
        <v>21</v>
      </c>
      <c r="J2304" t="b">
        <v>0</v>
      </c>
      <c r="K2304" s="7">
        <v>0</v>
      </c>
      <c r="L2304" s="7">
        <v>0</v>
      </c>
      <c r="M2304" s="7">
        <v>0</v>
      </c>
      <c r="N2304" s="7">
        <v>0</v>
      </c>
      <c r="O2304" s="7">
        <v>0</v>
      </c>
      <c r="P2304" s="7">
        <f>SUM(dane3[[#This Row],[RoomService]:[VRDeck]])</f>
        <v>0</v>
      </c>
      <c r="Q2304" t="s">
        <v>6301</v>
      </c>
      <c r="R2304" t="b">
        <v>1</v>
      </c>
    </row>
    <row r="2305" spans="1:18" x14ac:dyDescent="0.3">
      <c r="A2305" t="s">
        <v>6302</v>
      </c>
      <c r="B2305">
        <f>MID(dane3[[#This Row],[PassengerId]],1,4)+0</f>
        <v>2477</v>
      </c>
      <c r="C2305" t="s">
        <v>14</v>
      </c>
      <c r="D2305" t="b">
        <v>1</v>
      </c>
      <c r="E2305" t="s">
        <v>6300</v>
      </c>
      <c r="F2305" t="str">
        <f>MID($E2305,1,1)</f>
        <v>C</v>
      </c>
      <c r="G2305" t="str">
        <f>IFERROR(MID($E2305,SEARCH("/",$E2305,SEARCH("/",$E2305)+1)+1,1),"")</f>
        <v>P</v>
      </c>
      <c r="H2305" t="s">
        <v>46</v>
      </c>
      <c r="I2305">
        <v>50</v>
      </c>
      <c r="J2305" t="b">
        <v>0</v>
      </c>
      <c r="K2305" s="7">
        <v>0</v>
      </c>
      <c r="L2305" s="7">
        <v>0</v>
      </c>
      <c r="M2305" s="7">
        <v>0</v>
      </c>
      <c r="N2305" s="7">
        <v>0</v>
      </c>
      <c r="O2305" s="7">
        <v>0</v>
      </c>
      <c r="P2305" s="7">
        <f>SUM(dane3[[#This Row],[RoomService]:[VRDeck]])</f>
        <v>0</v>
      </c>
      <c r="Q2305" t="s">
        <v>6303</v>
      </c>
      <c r="R2305" t="b">
        <v>1</v>
      </c>
    </row>
    <row r="2306" spans="1:18" x14ac:dyDescent="0.3">
      <c r="A2306" t="s">
        <v>6304</v>
      </c>
      <c r="B2306">
        <f>MID(dane3[[#This Row],[PassengerId]],1,4)+0</f>
        <v>2478</v>
      </c>
      <c r="C2306" t="s">
        <v>19</v>
      </c>
      <c r="D2306" t="b">
        <v>1</v>
      </c>
      <c r="E2306" t="s">
        <v>6305</v>
      </c>
      <c r="F2306" t="str">
        <f>MID($E2306,1,1)</f>
        <v>G</v>
      </c>
      <c r="G2306" t="str">
        <f>IFERROR(MID($E2306,SEARCH("/",$E2306,SEARCH("/",$E2306)+1)+1,1),"")</f>
        <v>P</v>
      </c>
      <c r="H2306" t="s">
        <v>16</v>
      </c>
      <c r="I2306">
        <v>52</v>
      </c>
      <c r="J2306" t="b">
        <v>0</v>
      </c>
      <c r="K2306" s="7">
        <v>0</v>
      </c>
      <c r="L2306" s="7">
        <v>0</v>
      </c>
      <c r="M2306" s="7">
        <v>0</v>
      </c>
      <c r="N2306" s="7">
        <v>0</v>
      </c>
      <c r="O2306" s="7">
        <v>0</v>
      </c>
      <c r="P2306" s="7">
        <f>SUM(dane3[[#This Row],[RoomService]:[VRDeck]])</f>
        <v>0</v>
      </c>
      <c r="Q2306" t="s">
        <v>6306</v>
      </c>
      <c r="R2306" t="b">
        <v>0</v>
      </c>
    </row>
    <row r="2307" spans="1:18" x14ac:dyDescent="0.3">
      <c r="A2307" t="s">
        <v>6307</v>
      </c>
      <c r="B2307">
        <f>MID(dane3[[#This Row],[PassengerId]],1,4)+0</f>
        <v>2479</v>
      </c>
      <c r="C2307" t="s">
        <v>19</v>
      </c>
      <c r="D2307" t="b">
        <v>1</v>
      </c>
      <c r="E2307" t="s">
        <v>39</v>
      </c>
      <c r="F2307" t="s">
        <v>23764</v>
      </c>
      <c r="G2307" t="str">
        <f>IFERROR(MID($E2307,SEARCH("/",$E2307,SEARCH("/",$E2307)+1)+1,1),"")</f>
        <v/>
      </c>
      <c r="H2307" t="s">
        <v>32</v>
      </c>
      <c r="I2307">
        <v>21</v>
      </c>
      <c r="J2307" t="b">
        <v>0</v>
      </c>
      <c r="K2307" s="7">
        <v>0</v>
      </c>
      <c r="L2307" s="7">
        <v>0</v>
      </c>
      <c r="M2307" s="7">
        <v>0</v>
      </c>
      <c r="N2307" s="7">
        <v>0</v>
      </c>
      <c r="O2307" s="7">
        <v>0</v>
      </c>
      <c r="P2307" s="7">
        <f>SUM(dane3[[#This Row],[RoomService]:[VRDeck]])</f>
        <v>0</v>
      </c>
      <c r="Q2307" t="s">
        <v>6308</v>
      </c>
      <c r="R2307" t="b">
        <v>0</v>
      </c>
    </row>
    <row r="2308" spans="1:18" x14ac:dyDescent="0.3">
      <c r="A2308" t="s">
        <v>6309</v>
      </c>
      <c r="B2308">
        <f>MID(dane3[[#This Row],[PassengerId]],1,4)+0</f>
        <v>2480</v>
      </c>
      <c r="C2308" t="s">
        <v>19</v>
      </c>
      <c r="D2308" t="b">
        <v>0</v>
      </c>
      <c r="E2308" t="s">
        <v>6310</v>
      </c>
      <c r="F2308" t="str">
        <f>MID($E2308,1,1)</f>
        <v>F</v>
      </c>
      <c r="G2308" t="str">
        <f>IFERROR(MID($E2308,SEARCH("/",$E2308,SEARCH("/",$E2308)+1)+1,1),"")</f>
        <v>S</v>
      </c>
      <c r="H2308" t="s">
        <v>46</v>
      </c>
      <c r="I2308">
        <v>41</v>
      </c>
      <c r="J2308" t="b">
        <v>0</v>
      </c>
      <c r="K2308" s="7">
        <v>682</v>
      </c>
      <c r="L2308" s="7">
        <v>0</v>
      </c>
      <c r="M2308" s="7">
        <v>0</v>
      </c>
      <c r="N2308" s="7">
        <v>0</v>
      </c>
      <c r="O2308" s="7">
        <v>17</v>
      </c>
      <c r="P2308" s="7">
        <f>SUM(dane3[[#This Row],[RoomService]:[VRDeck]])</f>
        <v>699</v>
      </c>
      <c r="Q2308" t="s">
        <v>6311</v>
      </c>
      <c r="R2308" t="b">
        <v>0</v>
      </c>
    </row>
    <row r="2309" spans="1:18" x14ac:dyDescent="0.3">
      <c r="A2309" t="s">
        <v>6312</v>
      </c>
      <c r="B2309">
        <f>MID(dane3[[#This Row],[PassengerId]],1,4)+0</f>
        <v>2483</v>
      </c>
      <c r="C2309" t="s">
        <v>19</v>
      </c>
      <c r="D2309" t="b">
        <v>0</v>
      </c>
      <c r="E2309" t="s">
        <v>6313</v>
      </c>
      <c r="F2309" t="str">
        <f>MID($E2309,1,1)</f>
        <v>F</v>
      </c>
      <c r="G2309" t="str">
        <f>IFERROR(MID($E2309,SEARCH("/",$E2309,SEARCH("/",$E2309)+1)+1,1),"")</f>
        <v>S</v>
      </c>
      <c r="H2309" t="s">
        <v>46</v>
      </c>
      <c r="I2309">
        <v>35</v>
      </c>
      <c r="J2309" t="b">
        <v>0</v>
      </c>
      <c r="K2309" s="7">
        <v>2594</v>
      </c>
      <c r="L2309" s="7">
        <v>195</v>
      </c>
      <c r="M2309" s="7">
        <v>0</v>
      </c>
      <c r="N2309" s="7">
        <v>0</v>
      </c>
      <c r="O2309" s="7">
        <v>0</v>
      </c>
      <c r="P2309" s="7">
        <f>SUM(dane3[[#This Row],[RoomService]:[VRDeck]])</f>
        <v>2789</v>
      </c>
      <c r="Q2309" t="s">
        <v>6314</v>
      </c>
      <c r="R2309" t="b">
        <v>0</v>
      </c>
    </row>
    <row r="2310" spans="1:18" x14ac:dyDescent="0.3">
      <c r="A2310" t="s">
        <v>6315</v>
      </c>
      <c r="B2310">
        <f>MID(dane3[[#This Row],[PassengerId]],1,4)+0</f>
        <v>2486</v>
      </c>
      <c r="C2310" t="s">
        <v>19</v>
      </c>
      <c r="D2310" t="b">
        <v>0</v>
      </c>
      <c r="E2310" t="s">
        <v>6316</v>
      </c>
      <c r="F2310" t="str">
        <f>MID($E2310,1,1)</f>
        <v>F</v>
      </c>
      <c r="G2310" t="str">
        <f>IFERROR(MID($E2310,SEARCH("/",$E2310,SEARCH("/",$E2310)+1)+1,1),"")</f>
        <v>P</v>
      </c>
      <c r="H2310" t="s">
        <v>16</v>
      </c>
      <c r="I2310">
        <v>26</v>
      </c>
      <c r="J2310" t="b">
        <v>0</v>
      </c>
      <c r="K2310" s="7">
        <v>552</v>
      </c>
      <c r="L2310" s="7">
        <v>192</v>
      </c>
      <c r="M2310" s="7">
        <v>30</v>
      </c>
      <c r="N2310" s="7">
        <v>0</v>
      </c>
      <c r="O2310" s="7">
        <v>1</v>
      </c>
      <c r="P2310" s="7">
        <f>SUM(dane3[[#This Row],[RoomService]:[VRDeck]])</f>
        <v>775</v>
      </c>
      <c r="Q2310" t="s">
        <v>6317</v>
      </c>
      <c r="R2310" t="b">
        <v>0</v>
      </c>
    </row>
    <row r="2311" spans="1:18" x14ac:dyDescent="0.3">
      <c r="A2311" t="s">
        <v>6318</v>
      </c>
      <c r="B2311">
        <f>MID(dane3[[#This Row],[PassengerId]],1,4)+0</f>
        <v>2486</v>
      </c>
      <c r="C2311" t="s">
        <v>19</v>
      </c>
      <c r="D2311" t="b">
        <v>0</v>
      </c>
      <c r="E2311" t="s">
        <v>6316</v>
      </c>
      <c r="F2311" t="str">
        <f>MID($E2311,1,1)</f>
        <v>F</v>
      </c>
      <c r="G2311" t="str">
        <f>IFERROR(MID($E2311,SEARCH("/",$E2311,SEARCH("/",$E2311)+1)+1,1),"")</f>
        <v>P</v>
      </c>
      <c r="H2311" t="s">
        <v>16</v>
      </c>
      <c r="I2311">
        <v>17</v>
      </c>
      <c r="J2311" t="b">
        <v>0</v>
      </c>
      <c r="K2311" s="7">
        <v>584</v>
      </c>
      <c r="L2311" s="7">
        <v>738</v>
      </c>
      <c r="M2311" s="7">
        <v>54</v>
      </c>
      <c r="N2311" s="7">
        <v>0</v>
      </c>
      <c r="O2311" s="7">
        <v>621</v>
      </c>
      <c r="P2311" s="7">
        <f>SUM(dane3[[#This Row],[RoomService]:[VRDeck]])</f>
        <v>1997</v>
      </c>
      <c r="Q2311" t="s">
        <v>6319</v>
      </c>
      <c r="R2311" t="b">
        <v>0</v>
      </c>
    </row>
    <row r="2312" spans="1:18" x14ac:dyDescent="0.3">
      <c r="A2312" t="s">
        <v>2448</v>
      </c>
      <c r="B2312">
        <f>MID(dane3[[#This Row],[PassengerId]],1,4)+0</f>
        <v>957</v>
      </c>
      <c r="C2312" t="s">
        <v>53</v>
      </c>
      <c r="D2312" t="b">
        <v>1</v>
      </c>
      <c r="E2312" t="s">
        <v>2449</v>
      </c>
      <c r="F2312" t="str">
        <f>MID($E2312,1,1)</f>
        <v>F</v>
      </c>
      <c r="G2312" t="str">
        <f>IFERROR(MID($E2312,SEARCH("/",$E2312,SEARCH("/",$E2312)+1)+1,1),"")</f>
        <v>P</v>
      </c>
      <c r="H2312" t="s">
        <v>16</v>
      </c>
      <c r="I2312">
        <v>41</v>
      </c>
      <c r="J2312" t="b">
        <v>0</v>
      </c>
      <c r="K2312" s="7">
        <v>0</v>
      </c>
      <c r="L2312" s="7">
        <v>0</v>
      </c>
      <c r="M2312" s="7">
        <v>0</v>
      </c>
      <c r="N2312" s="7">
        <v>0</v>
      </c>
      <c r="O2312" s="7">
        <v>0</v>
      </c>
      <c r="P2312" s="7">
        <f>SUM(dane3[[#This Row],[RoomService]:[VRDeck]])</f>
        <v>0</v>
      </c>
      <c r="Q2312" t="s">
        <v>2450</v>
      </c>
      <c r="R2312" t="b">
        <v>1</v>
      </c>
    </row>
    <row r="2313" spans="1:18" x14ac:dyDescent="0.3">
      <c r="A2313" t="s">
        <v>6323</v>
      </c>
      <c r="B2313">
        <f>MID(dane3[[#This Row],[PassengerId]],1,4)+0</f>
        <v>2489</v>
      </c>
      <c r="C2313" t="s">
        <v>14</v>
      </c>
      <c r="D2313" t="b">
        <v>1</v>
      </c>
      <c r="E2313" t="s">
        <v>6324</v>
      </c>
      <c r="F2313" t="str">
        <f>MID($E2313,1,1)</f>
        <v>B</v>
      </c>
      <c r="G2313" t="str">
        <f>IFERROR(MID($E2313,SEARCH("/",$E2313,SEARCH("/",$E2313)+1)+1,1),"")</f>
        <v>P</v>
      </c>
      <c r="H2313" t="s">
        <v>16</v>
      </c>
      <c r="I2313">
        <v>27</v>
      </c>
      <c r="J2313" t="b">
        <v>0</v>
      </c>
      <c r="K2313" s="7">
        <v>0</v>
      </c>
      <c r="L2313" s="7">
        <v>0</v>
      </c>
      <c r="M2313" s="7">
        <v>0</v>
      </c>
      <c r="N2313" s="7">
        <v>0</v>
      </c>
      <c r="O2313" s="7">
        <v>0</v>
      </c>
      <c r="P2313" s="7">
        <f>SUM(dane3[[#This Row],[RoomService]:[VRDeck]])</f>
        <v>0</v>
      </c>
      <c r="Q2313" t="s">
        <v>6325</v>
      </c>
      <c r="R2313" t="b">
        <v>1</v>
      </c>
    </row>
    <row r="2314" spans="1:18" x14ac:dyDescent="0.3">
      <c r="A2314" t="s">
        <v>6326</v>
      </c>
      <c r="B2314">
        <f>MID(dane3[[#This Row],[PassengerId]],1,4)+0</f>
        <v>2491</v>
      </c>
      <c r="C2314" t="s">
        <v>19</v>
      </c>
      <c r="D2314" t="b">
        <v>0</v>
      </c>
      <c r="E2314" t="s">
        <v>6327</v>
      </c>
      <c r="F2314" t="str">
        <f>MID($E2314,1,1)</f>
        <v>G</v>
      </c>
      <c r="G2314" t="str">
        <f>IFERROR(MID($E2314,SEARCH("/",$E2314,SEARCH("/",$E2314)+1)+1,1),"")</f>
        <v>S</v>
      </c>
      <c r="H2314" t="s">
        <v>32</v>
      </c>
      <c r="I2314">
        <v>25</v>
      </c>
      <c r="J2314" t="b">
        <v>0</v>
      </c>
      <c r="K2314" s="7">
        <v>2</v>
      </c>
      <c r="L2314" s="7">
        <v>2762</v>
      </c>
      <c r="M2314" s="7">
        <v>552</v>
      </c>
      <c r="N2314" s="7">
        <v>0</v>
      </c>
      <c r="O2314" s="7">
        <v>1391</v>
      </c>
      <c r="P2314" s="7">
        <f>SUM(dane3[[#This Row],[RoomService]:[VRDeck]])</f>
        <v>4707</v>
      </c>
      <c r="Q2314" t="s">
        <v>6328</v>
      </c>
      <c r="R2314" t="b">
        <v>0</v>
      </c>
    </row>
    <row r="2315" spans="1:18" x14ac:dyDescent="0.3">
      <c r="A2315" t="s">
        <v>2462</v>
      </c>
      <c r="B2315">
        <f>MID(dane3[[#This Row],[PassengerId]],1,4)+0</f>
        <v>965</v>
      </c>
      <c r="C2315" t="s">
        <v>53</v>
      </c>
      <c r="D2315" t="b">
        <v>0</v>
      </c>
      <c r="E2315" t="s">
        <v>2463</v>
      </c>
      <c r="F2315" t="str">
        <f>MID($E2315,1,1)</f>
        <v>F</v>
      </c>
      <c r="G2315" t="str">
        <f>IFERROR(MID($E2315,SEARCH("/",$E2315,SEARCH("/",$E2315)+1)+1,1),"")</f>
        <v>S</v>
      </c>
      <c r="H2315" t="s">
        <v>16</v>
      </c>
      <c r="I2315">
        <v>19</v>
      </c>
      <c r="J2315" t="b">
        <v>0</v>
      </c>
      <c r="K2315" s="7">
        <v>631</v>
      </c>
      <c r="L2315" s="7">
        <v>0</v>
      </c>
      <c r="M2315" s="7">
        <v>834</v>
      </c>
      <c r="N2315" s="7">
        <v>304</v>
      </c>
      <c r="O2315" s="7">
        <v>0</v>
      </c>
      <c r="P2315" s="7">
        <f>SUM(dane3[[#This Row],[RoomService]:[VRDeck]])</f>
        <v>1769</v>
      </c>
      <c r="Q2315" t="s">
        <v>2464</v>
      </c>
      <c r="R2315" t="b">
        <v>0</v>
      </c>
    </row>
    <row r="2316" spans="1:18" x14ac:dyDescent="0.3">
      <c r="A2316" t="s">
        <v>6332</v>
      </c>
      <c r="B2316">
        <f>MID(dane3[[#This Row],[PassengerId]],1,4)+0</f>
        <v>2496</v>
      </c>
      <c r="C2316" t="s">
        <v>19</v>
      </c>
      <c r="D2316" t="b">
        <v>0</v>
      </c>
      <c r="E2316" t="s">
        <v>6333</v>
      </c>
      <c r="F2316" t="str">
        <f>MID($E2316,1,1)</f>
        <v>F</v>
      </c>
      <c r="G2316" t="str">
        <f>IFERROR(MID($E2316,SEARCH("/",$E2316,SEARCH("/",$E2316)+1)+1,1),"")</f>
        <v>S</v>
      </c>
      <c r="H2316" t="s">
        <v>16</v>
      </c>
      <c r="I2316">
        <v>25</v>
      </c>
      <c r="J2316" t="b">
        <v>0</v>
      </c>
      <c r="K2316" s="7">
        <v>64</v>
      </c>
      <c r="L2316" s="7">
        <v>0</v>
      </c>
      <c r="M2316" s="7">
        <v>0</v>
      </c>
      <c r="N2316" s="7">
        <v>660</v>
      </c>
      <c r="O2316" s="7">
        <v>0</v>
      </c>
      <c r="P2316" s="7">
        <f>SUM(dane3[[#This Row],[RoomService]:[VRDeck]])</f>
        <v>724</v>
      </c>
      <c r="Q2316" t="s">
        <v>6334</v>
      </c>
      <c r="R2316" t="b">
        <v>0</v>
      </c>
    </row>
    <row r="2317" spans="1:18" x14ac:dyDescent="0.3">
      <c r="A2317" t="s">
        <v>6335</v>
      </c>
      <c r="B2317">
        <f>MID(dane3[[#This Row],[PassengerId]],1,4)+0</f>
        <v>2497</v>
      </c>
      <c r="C2317" t="s">
        <v>19</v>
      </c>
      <c r="D2317" t="b">
        <v>0</v>
      </c>
      <c r="E2317" t="s">
        <v>39</v>
      </c>
      <c r="F2317" t="s">
        <v>23764</v>
      </c>
      <c r="G2317" t="str">
        <f>IFERROR(MID($E2317,SEARCH("/",$E2317,SEARCH("/",$E2317)+1)+1,1),"")</f>
        <v/>
      </c>
      <c r="H2317" t="s">
        <v>46</v>
      </c>
      <c r="I2317">
        <v>36</v>
      </c>
      <c r="J2317" t="b">
        <v>0</v>
      </c>
      <c r="K2317" s="7">
        <v>0</v>
      </c>
      <c r="L2317" s="7">
        <v>0</v>
      </c>
      <c r="M2317" s="7">
        <v>0</v>
      </c>
      <c r="N2317" s="7">
        <v>33</v>
      </c>
      <c r="O2317" s="7">
        <v>619</v>
      </c>
      <c r="P2317" s="7">
        <f>SUM(dane3[[#This Row],[RoomService]:[VRDeck]])</f>
        <v>652</v>
      </c>
      <c r="Q2317" t="s">
        <v>6336</v>
      </c>
      <c r="R2317" t="b">
        <v>0</v>
      </c>
    </row>
    <row r="2318" spans="1:18" x14ac:dyDescent="0.3">
      <c r="A2318" t="s">
        <v>6337</v>
      </c>
      <c r="B2318">
        <f>MID(dane3[[#This Row],[PassengerId]],1,4)+0</f>
        <v>2498</v>
      </c>
      <c r="C2318" t="s">
        <v>19</v>
      </c>
      <c r="D2318" t="b">
        <v>0</v>
      </c>
      <c r="E2318" t="s">
        <v>6338</v>
      </c>
      <c r="F2318" t="str">
        <f>MID($E2318,1,1)</f>
        <v>E</v>
      </c>
      <c r="G2318" t="str">
        <f>IFERROR(MID($E2318,SEARCH("/",$E2318,SEARCH("/",$E2318)+1)+1,1),"")</f>
        <v>S</v>
      </c>
      <c r="H2318" t="s">
        <v>16</v>
      </c>
      <c r="I2318">
        <v>14</v>
      </c>
      <c r="J2318" t="b">
        <v>0</v>
      </c>
      <c r="K2318" s="7">
        <v>148</v>
      </c>
      <c r="L2318" s="7">
        <v>0</v>
      </c>
      <c r="M2318" s="7">
        <v>34</v>
      </c>
      <c r="N2318" s="7">
        <v>808</v>
      </c>
      <c r="O2318" s="7">
        <v>0</v>
      </c>
      <c r="P2318" s="7">
        <f>SUM(dane3[[#This Row],[RoomService]:[VRDeck]])</f>
        <v>990</v>
      </c>
      <c r="Q2318" t="s">
        <v>6339</v>
      </c>
      <c r="R2318" t="b">
        <v>0</v>
      </c>
    </row>
    <row r="2319" spans="1:18" x14ac:dyDescent="0.3">
      <c r="A2319" t="s">
        <v>6340</v>
      </c>
      <c r="B2319">
        <f>MID(dane3[[#This Row],[PassengerId]],1,4)+0</f>
        <v>2499</v>
      </c>
      <c r="C2319" t="s">
        <v>14</v>
      </c>
      <c r="D2319" t="b">
        <v>1</v>
      </c>
      <c r="E2319" t="s">
        <v>6341</v>
      </c>
      <c r="F2319" t="str">
        <f>MID($E2319,1,1)</f>
        <v>C</v>
      </c>
      <c r="G2319" t="str">
        <f>IFERROR(MID($E2319,SEARCH("/",$E2319,SEARCH("/",$E2319)+1)+1,1),"")</f>
        <v>S</v>
      </c>
      <c r="H2319" t="s">
        <v>46</v>
      </c>
      <c r="I2319">
        <v>27</v>
      </c>
      <c r="J2319" t="b">
        <v>0</v>
      </c>
      <c r="K2319" s="7">
        <v>0</v>
      </c>
      <c r="L2319" s="7">
        <v>0</v>
      </c>
      <c r="M2319" s="7">
        <v>0</v>
      </c>
      <c r="N2319" s="7">
        <v>0</v>
      </c>
      <c r="O2319" s="7">
        <v>0</v>
      </c>
      <c r="P2319" s="7">
        <f>SUM(dane3[[#This Row],[RoomService]:[VRDeck]])</f>
        <v>0</v>
      </c>
      <c r="Q2319" t="s">
        <v>6342</v>
      </c>
      <c r="R2319" t="b">
        <v>1</v>
      </c>
    </row>
    <row r="2320" spans="1:18" x14ac:dyDescent="0.3">
      <c r="A2320" t="s">
        <v>6343</v>
      </c>
      <c r="B2320">
        <f>MID(dane3[[#This Row],[PassengerId]],1,4)+0</f>
        <v>2500</v>
      </c>
      <c r="C2320" t="s">
        <v>19</v>
      </c>
      <c r="D2320" t="b">
        <v>0</v>
      </c>
      <c r="E2320" t="s">
        <v>6344</v>
      </c>
      <c r="F2320" t="str">
        <f>MID($E2320,1,1)</f>
        <v>G</v>
      </c>
      <c r="G2320" t="str">
        <f>IFERROR(MID($E2320,SEARCH("/",$E2320,SEARCH("/",$E2320)+1)+1,1),"")</f>
        <v>S</v>
      </c>
      <c r="H2320" t="s">
        <v>16</v>
      </c>
      <c r="I2320">
        <v>22</v>
      </c>
      <c r="J2320" t="b">
        <v>0</v>
      </c>
      <c r="K2320" s="7">
        <v>272</v>
      </c>
      <c r="L2320" s="7">
        <v>44</v>
      </c>
      <c r="M2320" s="7">
        <v>0</v>
      </c>
      <c r="N2320" s="7">
        <v>1064</v>
      </c>
      <c r="O2320" s="7">
        <v>418</v>
      </c>
      <c r="P2320" s="7">
        <f>SUM(dane3[[#This Row],[RoomService]:[VRDeck]])</f>
        <v>1798</v>
      </c>
      <c r="Q2320" t="s">
        <v>6345</v>
      </c>
      <c r="R2320" t="b">
        <v>0</v>
      </c>
    </row>
    <row r="2321" spans="1:18" x14ac:dyDescent="0.3">
      <c r="A2321" t="s">
        <v>6346</v>
      </c>
      <c r="B2321">
        <f>MID(dane3[[#This Row],[PassengerId]],1,4)+0</f>
        <v>2502</v>
      </c>
      <c r="C2321" t="s">
        <v>19</v>
      </c>
      <c r="D2321" t="b">
        <v>0</v>
      </c>
      <c r="E2321" t="s">
        <v>6347</v>
      </c>
      <c r="F2321" t="str">
        <f>MID($E2321,1,1)</f>
        <v>G</v>
      </c>
      <c r="G2321" t="str">
        <f>IFERROR(MID($E2321,SEARCH("/",$E2321,SEARCH("/",$E2321)+1)+1,1),"")</f>
        <v>S</v>
      </c>
      <c r="H2321" t="s">
        <v>16</v>
      </c>
      <c r="I2321">
        <v>24</v>
      </c>
      <c r="J2321" t="b">
        <v>0</v>
      </c>
      <c r="K2321" s="7">
        <v>873</v>
      </c>
      <c r="L2321" s="7">
        <v>12</v>
      </c>
      <c r="M2321" s="7">
        <v>1</v>
      </c>
      <c r="N2321" s="7">
        <v>0</v>
      </c>
      <c r="O2321" s="7">
        <v>3</v>
      </c>
      <c r="P2321" s="7">
        <f>SUM(dane3[[#This Row],[RoomService]:[VRDeck]])</f>
        <v>889</v>
      </c>
      <c r="Q2321" t="s">
        <v>6348</v>
      </c>
      <c r="R2321" t="b">
        <v>0</v>
      </c>
    </row>
    <row r="2322" spans="1:18" x14ac:dyDescent="0.3">
      <c r="A2322" t="s">
        <v>2471</v>
      </c>
      <c r="B2322">
        <f>MID(dane3[[#This Row],[PassengerId]],1,4)+0</f>
        <v>969</v>
      </c>
      <c r="C2322" t="s">
        <v>53</v>
      </c>
      <c r="D2322" t="b">
        <v>1</v>
      </c>
      <c r="E2322" t="s">
        <v>2472</v>
      </c>
      <c r="F2322" t="str">
        <f>MID($E2322,1,1)</f>
        <v>F</v>
      </c>
      <c r="G2322" t="str">
        <f>IFERROR(MID($E2322,SEARCH("/",$E2322,SEARCH("/",$E2322)+1)+1,1),"")</f>
        <v>P</v>
      </c>
      <c r="H2322" t="s">
        <v>16</v>
      </c>
      <c r="I2322">
        <v>44</v>
      </c>
      <c r="J2322" t="b">
        <v>0</v>
      </c>
      <c r="K2322" s="7">
        <v>0</v>
      </c>
      <c r="L2322" s="7">
        <v>0</v>
      </c>
      <c r="M2322" s="7">
        <v>0</v>
      </c>
      <c r="N2322" s="7">
        <v>0</v>
      </c>
      <c r="O2322" s="7">
        <v>0</v>
      </c>
      <c r="P2322" s="7">
        <f>SUM(dane3[[#This Row],[RoomService]:[VRDeck]])</f>
        <v>0</v>
      </c>
      <c r="Q2322" t="s">
        <v>2473</v>
      </c>
      <c r="R2322" t="b">
        <v>1</v>
      </c>
    </row>
    <row r="2323" spans="1:18" x14ac:dyDescent="0.3">
      <c r="A2323" t="s">
        <v>2565</v>
      </c>
      <c r="B2323">
        <f>MID(dane3[[#This Row],[PassengerId]],1,4)+0</f>
        <v>997</v>
      </c>
      <c r="C2323" t="s">
        <v>53</v>
      </c>
      <c r="D2323" t="b">
        <v>0</v>
      </c>
      <c r="E2323" t="s">
        <v>2566</v>
      </c>
      <c r="F2323" t="str">
        <f>MID($E2323,1,1)</f>
        <v>F</v>
      </c>
      <c r="G2323" t="str">
        <f>IFERROR(MID($E2323,SEARCH("/",$E2323,SEARCH("/",$E2323)+1)+1,1),"")</f>
        <v>S</v>
      </c>
      <c r="H2323" t="s">
        <v>16</v>
      </c>
      <c r="I2323">
        <v>27</v>
      </c>
      <c r="J2323" t="b">
        <v>0</v>
      </c>
      <c r="K2323" s="7">
        <v>253</v>
      </c>
      <c r="L2323" s="7">
        <v>0</v>
      </c>
      <c r="M2323" s="7">
        <v>880</v>
      </c>
      <c r="N2323" s="7">
        <v>22</v>
      </c>
      <c r="O2323" s="7">
        <v>2</v>
      </c>
      <c r="P2323" s="7">
        <f>SUM(dane3[[#This Row],[RoomService]:[VRDeck]])</f>
        <v>1157</v>
      </c>
      <c r="Q2323" t="s">
        <v>2567</v>
      </c>
      <c r="R2323" t="b">
        <v>0</v>
      </c>
    </row>
    <row r="2324" spans="1:18" x14ac:dyDescent="0.3">
      <c r="A2324" t="s">
        <v>6906</v>
      </c>
      <c r="B2324">
        <f>MID(dane3[[#This Row],[PassengerId]],1,4)+0</f>
        <v>2709</v>
      </c>
      <c r="C2324" t="s">
        <v>53</v>
      </c>
      <c r="D2324" t="b">
        <v>0</v>
      </c>
      <c r="E2324" t="s">
        <v>6902</v>
      </c>
      <c r="F2324" t="str">
        <f>MID($E2324,1,1)</f>
        <v>F</v>
      </c>
      <c r="G2324" t="str">
        <f>IFERROR(MID($E2324,SEARCH("/",$E2324,SEARCH("/",$E2324)+1)+1,1),"")</f>
        <v>S</v>
      </c>
      <c r="H2324" t="s">
        <v>16</v>
      </c>
      <c r="I2324">
        <v>33</v>
      </c>
      <c r="J2324" t="b">
        <v>0</v>
      </c>
      <c r="K2324" s="7">
        <v>361</v>
      </c>
      <c r="L2324" s="7">
        <v>0</v>
      </c>
      <c r="M2324" s="7">
        <v>381</v>
      </c>
      <c r="N2324" s="7">
        <v>1622</v>
      </c>
      <c r="O2324" s="7">
        <v>0</v>
      </c>
      <c r="P2324" s="7">
        <f>SUM(dane3[[#This Row],[RoomService]:[VRDeck]])</f>
        <v>2364</v>
      </c>
      <c r="Q2324" t="s">
        <v>6907</v>
      </c>
      <c r="R2324" t="b">
        <v>0</v>
      </c>
    </row>
    <row r="2325" spans="1:18" x14ac:dyDescent="0.3">
      <c r="A2325" t="s">
        <v>6357</v>
      </c>
      <c r="B2325">
        <f>MID(dane3[[#This Row],[PassengerId]],1,4)+0</f>
        <v>2505</v>
      </c>
      <c r="C2325" t="s">
        <v>19</v>
      </c>
      <c r="D2325" t="b">
        <v>0</v>
      </c>
      <c r="E2325" t="s">
        <v>6355</v>
      </c>
      <c r="F2325" t="str">
        <f>MID($E2325,1,1)</f>
        <v>E</v>
      </c>
      <c r="G2325" t="str">
        <f>IFERROR(MID($E2325,SEARCH("/",$E2325,SEARCH("/",$E2325)+1)+1,1),"")</f>
        <v>P</v>
      </c>
      <c r="H2325" t="s">
        <v>16</v>
      </c>
      <c r="I2325">
        <v>19</v>
      </c>
      <c r="J2325" t="b">
        <v>0</v>
      </c>
      <c r="K2325" s="7">
        <v>0</v>
      </c>
      <c r="L2325" s="7">
        <v>5</v>
      </c>
      <c r="M2325" s="7">
        <v>4</v>
      </c>
      <c r="N2325" s="7">
        <v>541</v>
      </c>
      <c r="O2325" s="7">
        <v>238</v>
      </c>
      <c r="P2325" s="7">
        <f>SUM(dane3[[#This Row],[RoomService]:[VRDeck]])</f>
        <v>788</v>
      </c>
      <c r="Q2325" t="s">
        <v>6358</v>
      </c>
      <c r="R2325" t="b">
        <v>0</v>
      </c>
    </row>
    <row r="2326" spans="1:18" x14ac:dyDescent="0.3">
      <c r="A2326" t="s">
        <v>6359</v>
      </c>
      <c r="B2326">
        <f>MID(dane3[[#This Row],[PassengerId]],1,4)+0</f>
        <v>2506</v>
      </c>
      <c r="C2326" t="s">
        <v>14</v>
      </c>
      <c r="D2326" t="b">
        <v>0</v>
      </c>
      <c r="E2326" t="s">
        <v>6360</v>
      </c>
      <c r="F2326" t="str">
        <f>MID($E2326,1,1)</f>
        <v>A</v>
      </c>
      <c r="G2326" t="str">
        <f>IFERROR(MID($E2326,SEARCH("/",$E2326,SEARCH("/",$E2326)+1)+1,1),"")</f>
        <v>P</v>
      </c>
      <c r="H2326" t="s">
        <v>46</v>
      </c>
      <c r="I2326">
        <v>38</v>
      </c>
      <c r="J2326" t="b">
        <v>0</v>
      </c>
      <c r="K2326" s="7">
        <v>0</v>
      </c>
      <c r="L2326" s="7">
        <v>2506</v>
      </c>
      <c r="M2326" s="7">
        <v>46</v>
      </c>
      <c r="N2326" s="7">
        <v>11001</v>
      </c>
      <c r="O2326" s="7">
        <v>5</v>
      </c>
      <c r="P2326" s="7">
        <f>SUM(dane3[[#This Row],[RoomService]:[VRDeck]])</f>
        <v>13558</v>
      </c>
      <c r="Q2326" t="s">
        <v>6361</v>
      </c>
      <c r="R2326" t="b">
        <v>0</v>
      </c>
    </row>
    <row r="2327" spans="1:18" x14ac:dyDescent="0.3">
      <c r="A2327" t="s">
        <v>6362</v>
      </c>
      <c r="B2327">
        <f>MID(dane3[[#This Row],[PassengerId]],1,4)+0</f>
        <v>2506</v>
      </c>
      <c r="C2327" t="s">
        <v>14</v>
      </c>
      <c r="D2327" t="b">
        <v>1</v>
      </c>
      <c r="E2327" t="s">
        <v>6360</v>
      </c>
      <c r="F2327" t="str">
        <f>MID($E2327,1,1)</f>
        <v>A</v>
      </c>
      <c r="G2327" t="str">
        <f>IFERROR(MID($E2327,SEARCH("/",$E2327,SEARCH("/",$E2327)+1)+1,1),"")</f>
        <v>P</v>
      </c>
      <c r="H2327" t="s">
        <v>46</v>
      </c>
      <c r="I2327">
        <v>39</v>
      </c>
      <c r="J2327" t="b">
        <v>0</v>
      </c>
      <c r="K2327" s="7">
        <v>0</v>
      </c>
      <c r="L2327" s="7">
        <v>0</v>
      </c>
      <c r="M2327" s="7">
        <v>0</v>
      </c>
      <c r="N2327" s="7">
        <v>0</v>
      </c>
      <c r="O2327" s="7">
        <v>0</v>
      </c>
      <c r="P2327" s="7">
        <f>SUM(dane3[[#This Row],[RoomService]:[VRDeck]])</f>
        <v>0</v>
      </c>
      <c r="Q2327" t="s">
        <v>6363</v>
      </c>
      <c r="R2327" t="b">
        <v>1</v>
      </c>
    </row>
    <row r="2328" spans="1:18" x14ac:dyDescent="0.3">
      <c r="A2328" t="s">
        <v>6364</v>
      </c>
      <c r="B2328">
        <f>MID(dane3[[#This Row],[PassengerId]],1,4)+0</f>
        <v>2506</v>
      </c>
      <c r="C2328" t="s">
        <v>14</v>
      </c>
      <c r="D2328" t="b">
        <v>0</v>
      </c>
      <c r="E2328" t="s">
        <v>6360</v>
      </c>
      <c r="F2328" t="str">
        <f>MID($E2328,1,1)</f>
        <v>A</v>
      </c>
      <c r="G2328" t="str">
        <f>IFERROR(MID($E2328,SEARCH("/",$E2328,SEARCH("/",$E2328)+1)+1,1),"")</f>
        <v>P</v>
      </c>
      <c r="H2328" t="s">
        <v>46</v>
      </c>
      <c r="I2328">
        <v>23</v>
      </c>
      <c r="J2328" t="b">
        <v>0</v>
      </c>
      <c r="K2328" s="7">
        <v>36</v>
      </c>
      <c r="L2328" s="7">
        <v>2467</v>
      </c>
      <c r="M2328" s="7">
        <v>0</v>
      </c>
      <c r="N2328" s="7">
        <v>381</v>
      </c>
      <c r="O2328" s="7">
        <v>803</v>
      </c>
      <c r="P2328" s="7">
        <f>SUM(dane3[[#This Row],[RoomService]:[VRDeck]])</f>
        <v>3687</v>
      </c>
      <c r="Q2328" t="s">
        <v>6365</v>
      </c>
      <c r="R2328" t="b">
        <v>0</v>
      </c>
    </row>
    <row r="2329" spans="1:18" x14ac:dyDescent="0.3">
      <c r="A2329" t="s">
        <v>6366</v>
      </c>
      <c r="B2329">
        <f>MID(dane3[[#This Row],[PassengerId]],1,4)+0</f>
        <v>2508</v>
      </c>
      <c r="C2329" t="s">
        <v>14</v>
      </c>
      <c r="D2329" t="b">
        <v>1</v>
      </c>
      <c r="E2329" t="s">
        <v>6367</v>
      </c>
      <c r="F2329" t="str">
        <f>MID($E2329,1,1)</f>
        <v>D</v>
      </c>
      <c r="G2329" t="str">
        <f>IFERROR(MID($E2329,SEARCH("/",$E2329,SEARCH("/",$E2329)+1)+1,1),"")</f>
        <v>S</v>
      </c>
      <c r="H2329" t="s">
        <v>46</v>
      </c>
      <c r="I2329">
        <v>57</v>
      </c>
      <c r="J2329" t="b">
        <v>0</v>
      </c>
      <c r="K2329" s="7">
        <v>0</v>
      </c>
      <c r="L2329" s="7">
        <v>0</v>
      </c>
      <c r="M2329" s="7">
        <v>0</v>
      </c>
      <c r="N2329" s="7">
        <v>0</v>
      </c>
      <c r="O2329" s="7">
        <v>0</v>
      </c>
      <c r="P2329" s="7">
        <f>SUM(dane3[[#This Row],[RoomService]:[VRDeck]])</f>
        <v>0</v>
      </c>
      <c r="Q2329" t="s">
        <v>6368</v>
      </c>
      <c r="R2329" t="b">
        <v>1</v>
      </c>
    </row>
    <row r="2330" spans="1:18" x14ac:dyDescent="0.3">
      <c r="A2330" t="s">
        <v>6369</v>
      </c>
      <c r="B2330">
        <f>MID(dane3[[#This Row],[PassengerId]],1,4)+0</f>
        <v>2508</v>
      </c>
      <c r="C2330" t="s">
        <v>14</v>
      </c>
      <c r="D2330" t="b">
        <v>1</v>
      </c>
      <c r="E2330" t="s">
        <v>6367</v>
      </c>
      <c r="F2330" t="str">
        <f>MID($E2330,1,1)</f>
        <v>D</v>
      </c>
      <c r="G2330" t="str">
        <f>IFERROR(MID($E2330,SEARCH("/",$E2330,SEARCH("/",$E2330)+1)+1,1),"")</f>
        <v>S</v>
      </c>
      <c r="H2330" t="s">
        <v>16</v>
      </c>
      <c r="I2330">
        <v>18</v>
      </c>
      <c r="J2330" t="b">
        <v>0</v>
      </c>
      <c r="K2330" s="7">
        <v>0</v>
      </c>
      <c r="L2330" s="7">
        <v>0</v>
      </c>
      <c r="M2330" s="7">
        <v>0</v>
      </c>
      <c r="N2330" s="7">
        <v>0</v>
      </c>
      <c r="O2330" s="7">
        <v>0</v>
      </c>
      <c r="P2330" s="7">
        <f>SUM(dane3[[#This Row],[RoomService]:[VRDeck]])</f>
        <v>0</v>
      </c>
      <c r="Q2330" t="s">
        <v>6370</v>
      </c>
      <c r="R2330" t="b">
        <v>1</v>
      </c>
    </row>
    <row r="2331" spans="1:18" x14ac:dyDescent="0.3">
      <c r="A2331" t="s">
        <v>6371</v>
      </c>
      <c r="B2331">
        <f>MID(dane3[[#This Row],[PassengerId]],1,4)+0</f>
        <v>2509</v>
      </c>
      <c r="C2331" t="s">
        <v>19</v>
      </c>
      <c r="D2331" t="b">
        <v>0</v>
      </c>
      <c r="E2331" t="s">
        <v>6372</v>
      </c>
      <c r="F2331" t="str">
        <f>MID($E2331,1,1)</f>
        <v>F</v>
      </c>
      <c r="G2331" t="str">
        <f>IFERROR(MID($E2331,SEARCH("/",$E2331,SEARCH("/",$E2331)+1)+1,1),"")</f>
        <v>S</v>
      </c>
      <c r="H2331" t="s">
        <v>16</v>
      </c>
      <c r="I2331">
        <v>43</v>
      </c>
      <c r="J2331" t="b">
        <v>0</v>
      </c>
      <c r="K2331" s="7">
        <v>0</v>
      </c>
      <c r="L2331" s="7">
        <v>9</v>
      </c>
      <c r="M2331" s="7">
        <v>1145</v>
      </c>
      <c r="N2331" s="7">
        <v>0</v>
      </c>
      <c r="O2331" s="7">
        <v>0</v>
      </c>
      <c r="P2331" s="7">
        <f>SUM(dane3[[#This Row],[RoomService]:[VRDeck]])</f>
        <v>1154</v>
      </c>
      <c r="Q2331" t="s">
        <v>6373</v>
      </c>
      <c r="R2331" t="b">
        <v>0</v>
      </c>
    </row>
    <row r="2332" spans="1:18" x14ac:dyDescent="0.3">
      <c r="A2332" t="s">
        <v>2577</v>
      </c>
      <c r="B2332">
        <f>MID(dane3[[#This Row],[PassengerId]],1,4)+0</f>
        <v>1002</v>
      </c>
      <c r="C2332" t="s">
        <v>53</v>
      </c>
      <c r="D2332" t="b">
        <v>0</v>
      </c>
      <c r="E2332" t="s">
        <v>2578</v>
      </c>
      <c r="F2332" t="str">
        <f>MID($E2332,1,1)</f>
        <v>F</v>
      </c>
      <c r="G2332" t="str">
        <f>IFERROR(MID($E2332,SEARCH("/",$E2332,SEARCH("/",$E2332)+1)+1,1),"")</f>
        <v>S</v>
      </c>
      <c r="H2332" t="s">
        <v>46</v>
      </c>
      <c r="I2332">
        <v>3</v>
      </c>
      <c r="J2332" t="b">
        <v>0</v>
      </c>
      <c r="K2332" s="7">
        <v>0</v>
      </c>
      <c r="L2332" s="7">
        <v>0</v>
      </c>
      <c r="M2332" s="7">
        <v>0</v>
      </c>
      <c r="N2332" s="7">
        <v>0</v>
      </c>
      <c r="O2332" s="7">
        <v>0</v>
      </c>
      <c r="P2332" s="7">
        <f>SUM(dane3[[#This Row],[RoomService]:[VRDeck]])</f>
        <v>0</v>
      </c>
      <c r="Q2332" t="s">
        <v>2579</v>
      </c>
      <c r="R2332" t="b">
        <v>1</v>
      </c>
    </row>
    <row r="2333" spans="1:18" x14ac:dyDescent="0.3">
      <c r="A2333" t="s">
        <v>6377</v>
      </c>
      <c r="B2333">
        <f>MID(dane3[[#This Row],[PassengerId]],1,4)+0</f>
        <v>2512</v>
      </c>
      <c r="C2333" t="s">
        <v>14</v>
      </c>
      <c r="D2333" t="b">
        <v>0</v>
      </c>
      <c r="E2333" t="s">
        <v>6378</v>
      </c>
      <c r="F2333" t="str">
        <f>MID($E2333,1,1)</f>
        <v>C</v>
      </c>
      <c r="G2333" t="str">
        <f>IFERROR(MID($E2333,SEARCH("/",$E2333,SEARCH("/",$E2333)+1)+1,1),"")</f>
        <v>S</v>
      </c>
      <c r="H2333" t="s">
        <v>46</v>
      </c>
      <c r="I2333">
        <v>33</v>
      </c>
      <c r="J2333" t="b">
        <v>0</v>
      </c>
      <c r="K2333" s="7">
        <v>0</v>
      </c>
      <c r="L2333" s="7">
        <v>8759</v>
      </c>
      <c r="M2333" s="7">
        <v>0</v>
      </c>
      <c r="N2333" s="7">
        <v>2788</v>
      </c>
      <c r="O2333" s="7">
        <v>4513</v>
      </c>
      <c r="P2333" s="7">
        <f>SUM(dane3[[#This Row],[RoomService]:[VRDeck]])</f>
        <v>16060</v>
      </c>
      <c r="Q2333" t="s">
        <v>6379</v>
      </c>
      <c r="R2333" t="b">
        <v>0</v>
      </c>
    </row>
    <row r="2334" spans="1:18" x14ac:dyDescent="0.3">
      <c r="A2334" t="s">
        <v>6380</v>
      </c>
      <c r="B2334">
        <f>MID(dane3[[#This Row],[PassengerId]],1,4)+0</f>
        <v>2512</v>
      </c>
      <c r="C2334" t="s">
        <v>14</v>
      </c>
      <c r="D2334" t="b">
        <v>1</v>
      </c>
      <c r="E2334" t="s">
        <v>6378</v>
      </c>
      <c r="F2334" t="str">
        <f>MID($E2334,1,1)</f>
        <v>C</v>
      </c>
      <c r="G2334" t="str">
        <f>IFERROR(MID($E2334,SEARCH("/",$E2334,SEARCH("/",$E2334)+1)+1,1),"")</f>
        <v>S</v>
      </c>
      <c r="H2334" t="s">
        <v>46</v>
      </c>
      <c r="I2334">
        <v>37</v>
      </c>
      <c r="J2334" t="b">
        <v>0</v>
      </c>
      <c r="K2334" s="7">
        <v>0</v>
      </c>
      <c r="L2334" s="7">
        <v>0</v>
      </c>
      <c r="M2334" s="7">
        <v>0</v>
      </c>
      <c r="N2334" s="7">
        <v>0</v>
      </c>
      <c r="O2334" s="7">
        <v>0</v>
      </c>
      <c r="P2334" s="7">
        <f>SUM(dane3[[#This Row],[RoomService]:[VRDeck]])</f>
        <v>0</v>
      </c>
      <c r="Q2334" t="s">
        <v>6381</v>
      </c>
      <c r="R2334" t="b">
        <v>1</v>
      </c>
    </row>
    <row r="2335" spans="1:18" x14ac:dyDescent="0.3">
      <c r="A2335" t="s">
        <v>6382</v>
      </c>
      <c r="B2335">
        <f>MID(dane3[[#This Row],[PassengerId]],1,4)+0</f>
        <v>2513</v>
      </c>
      <c r="C2335" t="s">
        <v>19</v>
      </c>
      <c r="D2335" t="b">
        <v>0</v>
      </c>
      <c r="E2335" t="s">
        <v>39</v>
      </c>
      <c r="F2335" t="s">
        <v>23764</v>
      </c>
      <c r="G2335" t="str">
        <f>IFERROR(MID($E2335,SEARCH("/",$E2335,SEARCH("/",$E2335)+1)+1,1),"")</f>
        <v/>
      </c>
      <c r="H2335" t="s">
        <v>16</v>
      </c>
      <c r="I2335">
        <v>28</v>
      </c>
      <c r="J2335" t="b">
        <v>0</v>
      </c>
      <c r="K2335" s="7">
        <v>0</v>
      </c>
      <c r="L2335" s="7">
        <v>55</v>
      </c>
      <c r="M2335" s="7">
        <v>0</v>
      </c>
      <c r="N2335" s="7">
        <v>656</v>
      </c>
      <c r="O2335" s="7">
        <v>0</v>
      </c>
      <c r="P2335" s="7">
        <f>SUM(dane3[[#This Row],[RoomService]:[VRDeck]])</f>
        <v>711</v>
      </c>
      <c r="Q2335" t="s">
        <v>6383</v>
      </c>
      <c r="R2335" t="b">
        <v>0</v>
      </c>
    </row>
    <row r="2336" spans="1:18" x14ac:dyDescent="0.3">
      <c r="A2336" t="s">
        <v>6384</v>
      </c>
      <c r="B2336">
        <f>MID(dane3[[#This Row],[PassengerId]],1,4)+0</f>
        <v>2515</v>
      </c>
      <c r="C2336" t="s">
        <v>14</v>
      </c>
      <c r="D2336" t="b">
        <v>0</v>
      </c>
      <c r="E2336" t="s">
        <v>6385</v>
      </c>
      <c r="F2336" t="str">
        <f>MID($E2336,1,1)</f>
        <v>B</v>
      </c>
      <c r="G2336" t="str">
        <f>IFERROR(MID($E2336,SEARCH("/",$E2336,SEARCH("/",$E2336)+1)+1,1),"")</f>
        <v>S</v>
      </c>
      <c r="H2336" t="s">
        <v>46</v>
      </c>
      <c r="I2336">
        <v>28</v>
      </c>
      <c r="J2336" t="b">
        <v>1</v>
      </c>
      <c r="K2336" s="7">
        <v>2</v>
      </c>
      <c r="L2336" s="7">
        <v>2144</v>
      </c>
      <c r="M2336" s="7">
        <v>0</v>
      </c>
      <c r="N2336" s="7">
        <v>435</v>
      </c>
      <c r="O2336" s="7">
        <v>5872</v>
      </c>
      <c r="P2336" s="7">
        <f>SUM(dane3[[#This Row],[RoomService]:[VRDeck]])</f>
        <v>8453</v>
      </c>
      <c r="Q2336" t="s">
        <v>6386</v>
      </c>
      <c r="R2336" t="b">
        <v>0</v>
      </c>
    </row>
    <row r="2337" spans="1:18" x14ac:dyDescent="0.3">
      <c r="A2337" t="s">
        <v>6387</v>
      </c>
      <c r="B2337">
        <f>MID(dane3[[#This Row],[PassengerId]],1,4)+0</f>
        <v>2515</v>
      </c>
      <c r="C2337" t="s">
        <v>14</v>
      </c>
      <c r="D2337" t="b">
        <v>1</v>
      </c>
      <c r="E2337" t="s">
        <v>6385</v>
      </c>
      <c r="F2337" t="str">
        <f>MID($E2337,1,1)</f>
        <v>B</v>
      </c>
      <c r="G2337" t="str">
        <f>IFERROR(MID($E2337,SEARCH("/",$E2337,SEARCH("/",$E2337)+1)+1,1),"")</f>
        <v>S</v>
      </c>
      <c r="H2337" t="s">
        <v>46</v>
      </c>
      <c r="I2337">
        <v>18</v>
      </c>
      <c r="J2337" t="b">
        <v>0</v>
      </c>
      <c r="K2337" s="7">
        <v>0</v>
      </c>
      <c r="L2337" s="7">
        <v>0</v>
      </c>
      <c r="M2337" s="7">
        <v>0</v>
      </c>
      <c r="N2337" s="7">
        <v>0</v>
      </c>
      <c r="O2337" s="7">
        <v>0</v>
      </c>
      <c r="P2337" s="7">
        <f>SUM(dane3[[#This Row],[RoomService]:[VRDeck]])</f>
        <v>0</v>
      </c>
      <c r="Q2337" t="s">
        <v>6388</v>
      </c>
      <c r="R2337" t="b">
        <v>1</v>
      </c>
    </row>
    <row r="2338" spans="1:18" x14ac:dyDescent="0.3">
      <c r="A2338" t="s">
        <v>6389</v>
      </c>
      <c r="B2338">
        <f>MID(dane3[[#This Row],[PassengerId]],1,4)+0</f>
        <v>2516</v>
      </c>
      <c r="C2338" t="s">
        <v>19</v>
      </c>
      <c r="D2338" t="b">
        <v>0</v>
      </c>
      <c r="E2338" t="s">
        <v>6390</v>
      </c>
      <c r="F2338" t="str">
        <f>MID($E2338,1,1)</f>
        <v>G</v>
      </c>
      <c r="G2338" t="str">
        <f>IFERROR(MID($E2338,SEARCH("/",$E2338,SEARCH("/",$E2338)+1)+1,1),"")</f>
        <v>P</v>
      </c>
      <c r="H2338" t="s">
        <v>46</v>
      </c>
      <c r="I2338">
        <v>29</v>
      </c>
      <c r="J2338" t="b">
        <v>0</v>
      </c>
      <c r="K2338" s="7">
        <v>75</v>
      </c>
      <c r="L2338" s="7">
        <v>17</v>
      </c>
      <c r="M2338" s="7">
        <v>0</v>
      </c>
      <c r="N2338" s="7">
        <v>211</v>
      </c>
      <c r="O2338" s="7">
        <v>506</v>
      </c>
      <c r="P2338" s="7">
        <f>SUM(dane3[[#This Row],[RoomService]:[VRDeck]])</f>
        <v>809</v>
      </c>
      <c r="Q2338" t="s">
        <v>6391</v>
      </c>
      <c r="R2338" t="b">
        <v>0</v>
      </c>
    </row>
    <row r="2339" spans="1:18" x14ac:dyDescent="0.3">
      <c r="A2339" t="s">
        <v>6392</v>
      </c>
      <c r="B2339">
        <f>MID(dane3[[#This Row],[PassengerId]],1,4)+0</f>
        <v>2518</v>
      </c>
      <c r="C2339" t="s">
        <v>14</v>
      </c>
      <c r="D2339" t="b">
        <v>1</v>
      </c>
      <c r="E2339" t="s">
        <v>6393</v>
      </c>
      <c r="F2339" t="str">
        <f>MID($E2339,1,1)</f>
        <v>C</v>
      </c>
      <c r="G2339" t="str">
        <f>IFERROR(MID($E2339,SEARCH("/",$E2339,SEARCH("/",$E2339)+1)+1,1),"")</f>
        <v>P</v>
      </c>
      <c r="H2339" t="s">
        <v>16</v>
      </c>
      <c r="I2339">
        <v>29</v>
      </c>
      <c r="J2339" t="b">
        <v>0</v>
      </c>
      <c r="K2339" s="7">
        <v>0</v>
      </c>
      <c r="L2339" s="7">
        <v>0</v>
      </c>
      <c r="M2339" s="7">
        <v>0</v>
      </c>
      <c r="N2339" s="7">
        <v>0</v>
      </c>
      <c r="O2339" s="7">
        <v>0</v>
      </c>
      <c r="P2339" s="7">
        <f>SUM(dane3[[#This Row],[RoomService]:[VRDeck]])</f>
        <v>0</v>
      </c>
      <c r="Q2339" t="s">
        <v>6394</v>
      </c>
      <c r="R2339" t="b">
        <v>1</v>
      </c>
    </row>
    <row r="2340" spans="1:18" x14ac:dyDescent="0.3">
      <c r="A2340" t="s">
        <v>6395</v>
      </c>
      <c r="B2340">
        <f>MID(dane3[[#This Row],[PassengerId]],1,4)+0</f>
        <v>2518</v>
      </c>
      <c r="C2340" t="s">
        <v>14</v>
      </c>
      <c r="D2340" t="b">
        <v>1</v>
      </c>
      <c r="E2340" t="s">
        <v>6393</v>
      </c>
      <c r="F2340" t="str">
        <f>MID($E2340,1,1)</f>
        <v>C</v>
      </c>
      <c r="G2340" t="str">
        <f>IFERROR(MID($E2340,SEARCH("/",$E2340,SEARCH("/",$E2340)+1)+1,1),"")</f>
        <v>P</v>
      </c>
      <c r="H2340" t="s">
        <v>46</v>
      </c>
      <c r="I2340">
        <v>28</v>
      </c>
      <c r="J2340" t="b">
        <v>0</v>
      </c>
      <c r="K2340" s="7">
        <v>0</v>
      </c>
      <c r="L2340" s="7">
        <v>0</v>
      </c>
      <c r="M2340" s="7">
        <v>0</v>
      </c>
      <c r="N2340" s="7">
        <v>0</v>
      </c>
      <c r="O2340" s="7">
        <v>0</v>
      </c>
      <c r="P2340" s="7">
        <f>SUM(dane3[[#This Row],[RoomService]:[VRDeck]])</f>
        <v>0</v>
      </c>
      <c r="Q2340" t="s">
        <v>6396</v>
      </c>
      <c r="R2340" t="b">
        <v>1</v>
      </c>
    </row>
    <row r="2341" spans="1:18" x14ac:dyDescent="0.3">
      <c r="A2341" t="s">
        <v>6397</v>
      </c>
      <c r="B2341">
        <f>MID(dane3[[#This Row],[PassengerId]],1,4)+0</f>
        <v>2519</v>
      </c>
      <c r="C2341" t="s">
        <v>19</v>
      </c>
      <c r="D2341" t="b">
        <v>0</v>
      </c>
      <c r="E2341" t="s">
        <v>6398</v>
      </c>
      <c r="F2341" t="str">
        <f>MID($E2341,1,1)</f>
        <v>F</v>
      </c>
      <c r="G2341" t="str">
        <f>IFERROR(MID($E2341,SEARCH("/",$E2341,SEARCH("/",$E2341)+1)+1,1),"")</f>
        <v>S</v>
      </c>
      <c r="H2341" t="s">
        <v>16</v>
      </c>
      <c r="I2341">
        <v>24</v>
      </c>
      <c r="J2341" t="b">
        <v>0</v>
      </c>
      <c r="K2341" s="7">
        <v>172</v>
      </c>
      <c r="L2341" s="7">
        <v>775</v>
      </c>
      <c r="M2341" s="7">
        <v>344</v>
      </c>
      <c r="N2341" s="7">
        <v>0</v>
      </c>
      <c r="O2341" s="7">
        <v>0</v>
      </c>
      <c r="P2341" s="7">
        <f>SUM(dane3[[#This Row],[RoomService]:[VRDeck]])</f>
        <v>1291</v>
      </c>
      <c r="Q2341" t="s">
        <v>6399</v>
      </c>
      <c r="R2341" t="b">
        <v>1</v>
      </c>
    </row>
    <row r="2342" spans="1:18" x14ac:dyDescent="0.3">
      <c r="A2342" t="s">
        <v>6400</v>
      </c>
      <c r="B2342">
        <f>MID(dane3[[#This Row],[PassengerId]],1,4)+0</f>
        <v>2520</v>
      </c>
      <c r="C2342" t="s">
        <v>14</v>
      </c>
      <c r="D2342" t="b">
        <v>0</v>
      </c>
      <c r="E2342" t="s">
        <v>6401</v>
      </c>
      <c r="F2342" t="str">
        <f>MID($E2342,1,1)</f>
        <v>C</v>
      </c>
      <c r="G2342" t="str">
        <f>IFERROR(MID($E2342,SEARCH("/",$E2342,SEARCH("/",$E2342)+1)+1,1),"")</f>
        <v>P</v>
      </c>
      <c r="H2342" t="s">
        <v>16</v>
      </c>
      <c r="I2342">
        <v>59</v>
      </c>
      <c r="J2342" t="b">
        <v>0</v>
      </c>
      <c r="K2342" s="7">
        <v>0</v>
      </c>
      <c r="L2342" s="7">
        <v>5407</v>
      </c>
      <c r="M2342" s="7">
        <v>0</v>
      </c>
      <c r="N2342" s="7">
        <v>285</v>
      </c>
      <c r="O2342" s="7">
        <v>1135</v>
      </c>
      <c r="P2342" s="7">
        <f>SUM(dane3[[#This Row],[RoomService]:[VRDeck]])</f>
        <v>6827</v>
      </c>
      <c r="Q2342" t="s">
        <v>6402</v>
      </c>
      <c r="R2342" t="b">
        <v>0</v>
      </c>
    </row>
    <row r="2343" spans="1:18" x14ac:dyDescent="0.3">
      <c r="A2343" t="s">
        <v>2580</v>
      </c>
      <c r="B2343">
        <f>MID(dane3[[#This Row],[PassengerId]],1,4)+0</f>
        <v>1002</v>
      </c>
      <c r="C2343" t="s">
        <v>53</v>
      </c>
      <c r="D2343" t="b">
        <v>0</v>
      </c>
      <c r="E2343" t="s">
        <v>2578</v>
      </c>
      <c r="F2343" t="str">
        <f>MID($E2343,1,1)</f>
        <v>F</v>
      </c>
      <c r="G2343" t="str">
        <f>IFERROR(MID($E2343,SEARCH("/",$E2343,SEARCH("/",$E2343)+1)+1,1),"")</f>
        <v>S</v>
      </c>
      <c r="H2343" t="s">
        <v>16</v>
      </c>
      <c r="I2343">
        <v>42</v>
      </c>
      <c r="J2343" t="b">
        <v>0</v>
      </c>
      <c r="K2343" s="7">
        <v>1050</v>
      </c>
      <c r="L2343" s="7">
        <v>0</v>
      </c>
      <c r="M2343" s="7">
        <v>715</v>
      </c>
      <c r="N2343" s="7">
        <v>0</v>
      </c>
      <c r="O2343" s="7">
        <v>3</v>
      </c>
      <c r="P2343" s="7">
        <f>SUM(dane3[[#This Row],[RoomService]:[VRDeck]])</f>
        <v>1768</v>
      </c>
      <c r="Q2343" t="s">
        <v>2581</v>
      </c>
      <c r="R2343" t="b">
        <v>0</v>
      </c>
    </row>
    <row r="2344" spans="1:18" x14ac:dyDescent="0.3">
      <c r="A2344" t="s">
        <v>2582</v>
      </c>
      <c r="B2344">
        <f>MID(dane3[[#This Row],[PassengerId]],1,4)+0</f>
        <v>1002</v>
      </c>
      <c r="C2344" t="s">
        <v>53</v>
      </c>
      <c r="D2344" t="b">
        <v>1</v>
      </c>
      <c r="E2344" t="s">
        <v>2578</v>
      </c>
      <c r="F2344" t="str">
        <f>MID($E2344,1,1)</f>
        <v>F</v>
      </c>
      <c r="G2344" t="str">
        <f>IFERROR(MID($E2344,SEARCH("/",$E2344,SEARCH("/",$E2344)+1)+1,1),"")</f>
        <v>S</v>
      </c>
      <c r="H2344" t="s">
        <v>16</v>
      </c>
      <c r="I2344">
        <v>1</v>
      </c>
      <c r="J2344" t="b">
        <v>0</v>
      </c>
      <c r="K2344" s="7">
        <v>0</v>
      </c>
      <c r="L2344" s="7">
        <v>0</v>
      </c>
      <c r="M2344" s="7">
        <v>0</v>
      </c>
      <c r="N2344" s="7">
        <v>0</v>
      </c>
      <c r="O2344" s="7">
        <v>0</v>
      </c>
      <c r="P2344" s="7">
        <f>SUM(dane3[[#This Row],[RoomService]:[VRDeck]])</f>
        <v>0</v>
      </c>
      <c r="Q2344" t="s">
        <v>2583</v>
      </c>
      <c r="R2344" t="b">
        <v>1</v>
      </c>
    </row>
    <row r="2345" spans="1:18" x14ac:dyDescent="0.3">
      <c r="A2345" t="s">
        <v>6409</v>
      </c>
      <c r="B2345">
        <f>MID(dane3[[#This Row],[PassengerId]],1,4)+0</f>
        <v>2523</v>
      </c>
      <c r="C2345" t="s">
        <v>14</v>
      </c>
      <c r="D2345" t="b">
        <v>1</v>
      </c>
      <c r="E2345" t="s">
        <v>6410</v>
      </c>
      <c r="F2345" t="str">
        <f>MID($E2345,1,1)</f>
        <v>B</v>
      </c>
      <c r="G2345" t="str">
        <f>IFERROR(MID($E2345,SEARCH("/",$E2345,SEARCH("/",$E2345)+1)+1,1),"")</f>
        <v>P</v>
      </c>
      <c r="H2345" t="s">
        <v>46</v>
      </c>
      <c r="I2345">
        <v>23</v>
      </c>
      <c r="J2345" t="b">
        <v>0</v>
      </c>
      <c r="K2345" s="7">
        <v>0</v>
      </c>
      <c r="L2345" s="7">
        <v>0</v>
      </c>
      <c r="M2345" s="7">
        <v>0</v>
      </c>
      <c r="N2345" s="7">
        <v>0</v>
      </c>
      <c r="O2345" s="7">
        <v>0</v>
      </c>
      <c r="P2345" s="7">
        <f>SUM(dane3[[#This Row],[RoomService]:[VRDeck]])</f>
        <v>0</v>
      </c>
      <c r="Q2345" t="s">
        <v>6411</v>
      </c>
      <c r="R2345" t="b">
        <v>1</v>
      </c>
    </row>
    <row r="2346" spans="1:18" x14ac:dyDescent="0.3">
      <c r="A2346" t="s">
        <v>6412</v>
      </c>
      <c r="B2346">
        <f>MID(dane3[[#This Row],[PassengerId]],1,4)+0</f>
        <v>2524</v>
      </c>
      <c r="C2346" t="s">
        <v>14</v>
      </c>
      <c r="D2346" t="b">
        <v>1</v>
      </c>
      <c r="E2346" t="s">
        <v>6413</v>
      </c>
      <c r="F2346" t="str">
        <f>MID($E2346,1,1)</f>
        <v>D</v>
      </c>
      <c r="G2346" t="str">
        <f>IFERROR(MID($E2346,SEARCH("/",$E2346,SEARCH("/",$E2346)+1)+1,1),"")</f>
        <v>P</v>
      </c>
      <c r="H2346" t="s">
        <v>46</v>
      </c>
      <c r="I2346">
        <v>27</v>
      </c>
      <c r="J2346" t="b">
        <v>0</v>
      </c>
      <c r="K2346" s="7">
        <v>0</v>
      </c>
      <c r="L2346" s="7">
        <v>0</v>
      </c>
      <c r="M2346" s="7">
        <v>0</v>
      </c>
      <c r="N2346" s="7">
        <v>0</v>
      </c>
      <c r="O2346" s="7">
        <v>0</v>
      </c>
      <c r="P2346" s="7">
        <f>SUM(dane3[[#This Row],[RoomService]:[VRDeck]])</f>
        <v>0</v>
      </c>
      <c r="Q2346" t="s">
        <v>6414</v>
      </c>
      <c r="R2346" t="b">
        <v>1</v>
      </c>
    </row>
    <row r="2347" spans="1:18" x14ac:dyDescent="0.3">
      <c r="A2347" t="s">
        <v>6415</v>
      </c>
      <c r="B2347">
        <f>MID(dane3[[#This Row],[PassengerId]],1,4)+0</f>
        <v>2526</v>
      </c>
      <c r="C2347" t="s">
        <v>14</v>
      </c>
      <c r="D2347" t="b">
        <v>1</v>
      </c>
      <c r="E2347" t="s">
        <v>6416</v>
      </c>
      <c r="F2347" t="str">
        <f>MID($E2347,1,1)</f>
        <v>B</v>
      </c>
      <c r="G2347" t="str">
        <f>IFERROR(MID($E2347,SEARCH("/",$E2347,SEARCH("/",$E2347)+1)+1,1),"")</f>
        <v>P</v>
      </c>
      <c r="H2347" t="s">
        <v>46</v>
      </c>
      <c r="I2347">
        <v>38</v>
      </c>
      <c r="J2347" t="b">
        <v>0</v>
      </c>
      <c r="K2347" s="7">
        <v>0</v>
      </c>
      <c r="L2347" s="7">
        <v>0</v>
      </c>
      <c r="M2347" s="7">
        <v>0</v>
      </c>
      <c r="N2347" s="7">
        <v>0</v>
      </c>
      <c r="O2347" s="7">
        <v>0</v>
      </c>
      <c r="P2347" s="7">
        <f>SUM(dane3[[#This Row],[RoomService]:[VRDeck]])</f>
        <v>0</v>
      </c>
      <c r="Q2347" t="s">
        <v>6417</v>
      </c>
      <c r="R2347" t="b">
        <v>1</v>
      </c>
    </row>
    <row r="2348" spans="1:18" x14ac:dyDescent="0.3">
      <c r="A2348" t="s">
        <v>6418</v>
      </c>
      <c r="B2348">
        <f>MID(dane3[[#This Row],[PassengerId]],1,4)+0</f>
        <v>2527</v>
      </c>
      <c r="C2348" t="s">
        <v>19</v>
      </c>
      <c r="D2348" t="b">
        <v>1</v>
      </c>
      <c r="E2348" t="s">
        <v>6419</v>
      </c>
      <c r="F2348" t="str">
        <f>MID($E2348,1,1)</f>
        <v>G</v>
      </c>
      <c r="G2348" t="str">
        <f>IFERROR(MID($E2348,SEARCH("/",$E2348,SEARCH("/",$E2348)+1)+1,1),"")</f>
        <v>S</v>
      </c>
      <c r="H2348" t="s">
        <v>32</v>
      </c>
      <c r="I2348">
        <v>38</v>
      </c>
      <c r="J2348" t="b">
        <v>0</v>
      </c>
      <c r="K2348" s="7">
        <v>0</v>
      </c>
      <c r="L2348" s="7">
        <v>0</v>
      </c>
      <c r="M2348" s="7">
        <v>0</v>
      </c>
      <c r="N2348" s="7">
        <v>0</v>
      </c>
      <c r="O2348" s="7">
        <v>0</v>
      </c>
      <c r="P2348" s="7">
        <f>SUM(dane3[[#This Row],[RoomService]:[VRDeck]])</f>
        <v>0</v>
      </c>
      <c r="Q2348" t="s">
        <v>6420</v>
      </c>
      <c r="R2348" t="b">
        <v>1</v>
      </c>
    </row>
    <row r="2349" spans="1:18" x14ac:dyDescent="0.3">
      <c r="A2349" t="s">
        <v>2613</v>
      </c>
      <c r="B2349">
        <f>MID(dane3[[#This Row],[PassengerId]],1,4)+0</f>
        <v>1014</v>
      </c>
      <c r="C2349" t="s">
        <v>53</v>
      </c>
      <c r="D2349" t="b">
        <v>1</v>
      </c>
      <c r="E2349" t="s">
        <v>2614</v>
      </c>
      <c r="F2349" t="str">
        <f>MID($E2349,1,1)</f>
        <v>F</v>
      </c>
      <c r="G2349" t="str">
        <f>IFERROR(MID($E2349,SEARCH("/",$E2349,SEARCH("/",$E2349)+1)+1,1),"")</f>
        <v>P</v>
      </c>
      <c r="H2349" t="s">
        <v>16</v>
      </c>
      <c r="I2349">
        <v>19</v>
      </c>
      <c r="J2349" t="b">
        <v>0</v>
      </c>
      <c r="K2349" s="7">
        <v>0</v>
      </c>
      <c r="L2349" s="7">
        <v>0</v>
      </c>
      <c r="M2349" s="7">
        <v>0</v>
      </c>
      <c r="N2349" s="7">
        <v>0</v>
      </c>
      <c r="O2349" s="7">
        <v>0</v>
      </c>
      <c r="P2349" s="7">
        <f>SUM(dane3[[#This Row],[RoomService]:[VRDeck]])</f>
        <v>0</v>
      </c>
      <c r="Q2349" t="s">
        <v>2615</v>
      </c>
      <c r="R2349" t="b">
        <v>1</v>
      </c>
    </row>
    <row r="2350" spans="1:18" x14ac:dyDescent="0.3">
      <c r="A2350" t="s">
        <v>2627</v>
      </c>
      <c r="B2350">
        <f>MID(dane3[[#This Row],[PassengerId]],1,4)+0</f>
        <v>1020</v>
      </c>
      <c r="C2350" t="s">
        <v>53</v>
      </c>
      <c r="D2350" t="b">
        <v>1</v>
      </c>
      <c r="E2350" t="s">
        <v>2628</v>
      </c>
      <c r="F2350" t="str">
        <f>MID($E2350,1,1)</f>
        <v>F</v>
      </c>
      <c r="G2350" t="str">
        <f>IFERROR(MID($E2350,SEARCH("/",$E2350,SEARCH("/",$E2350)+1)+1,1),"")</f>
        <v>P</v>
      </c>
      <c r="H2350" t="s">
        <v>16</v>
      </c>
      <c r="I2350">
        <v>25</v>
      </c>
      <c r="J2350" t="b">
        <v>0</v>
      </c>
      <c r="K2350" s="7">
        <v>0</v>
      </c>
      <c r="L2350" s="7">
        <v>0</v>
      </c>
      <c r="M2350" s="7">
        <v>0</v>
      </c>
      <c r="N2350" s="7">
        <v>0</v>
      </c>
      <c r="O2350" s="7">
        <v>0</v>
      </c>
      <c r="P2350" s="7">
        <f>SUM(dane3[[#This Row],[RoomService]:[VRDeck]])</f>
        <v>0</v>
      </c>
      <c r="Q2350" t="s">
        <v>2629</v>
      </c>
      <c r="R2350" t="b">
        <v>1</v>
      </c>
    </row>
    <row r="2351" spans="1:18" x14ac:dyDescent="0.3">
      <c r="A2351" t="s">
        <v>6427</v>
      </c>
      <c r="B2351">
        <f>MID(dane3[[#This Row],[PassengerId]],1,4)+0</f>
        <v>2531</v>
      </c>
      <c r="C2351" t="s">
        <v>19</v>
      </c>
      <c r="D2351" t="b">
        <v>1</v>
      </c>
      <c r="E2351" t="s">
        <v>6428</v>
      </c>
      <c r="F2351" t="str">
        <f>MID($E2351,1,1)</f>
        <v>G</v>
      </c>
      <c r="G2351" t="str">
        <f>IFERROR(MID($E2351,SEARCH("/",$E2351,SEARCH("/",$E2351)+1)+1,1),"")</f>
        <v>P</v>
      </c>
      <c r="H2351" t="s">
        <v>32</v>
      </c>
      <c r="I2351">
        <v>25</v>
      </c>
      <c r="J2351" t="b">
        <v>0</v>
      </c>
      <c r="K2351" s="7">
        <v>0</v>
      </c>
      <c r="L2351" s="7">
        <v>0</v>
      </c>
      <c r="M2351" s="7">
        <v>0</v>
      </c>
      <c r="N2351" s="7">
        <v>0</v>
      </c>
      <c r="O2351" s="7">
        <v>0</v>
      </c>
      <c r="P2351" s="7">
        <f>SUM(dane3[[#This Row],[RoomService]:[VRDeck]])</f>
        <v>0</v>
      </c>
      <c r="Q2351" t="s">
        <v>6429</v>
      </c>
      <c r="R2351" t="b">
        <v>1</v>
      </c>
    </row>
    <row r="2352" spans="1:18" x14ac:dyDescent="0.3">
      <c r="A2352" t="s">
        <v>2648</v>
      </c>
      <c r="B2352">
        <f>MID(dane3[[#This Row],[PassengerId]],1,4)+0</f>
        <v>1027</v>
      </c>
      <c r="C2352" t="s">
        <v>53</v>
      </c>
      <c r="D2352" t="b">
        <v>0</v>
      </c>
      <c r="E2352" t="s">
        <v>2649</v>
      </c>
      <c r="F2352" t="str">
        <f>MID($E2352,1,1)</f>
        <v>F</v>
      </c>
      <c r="G2352" t="str">
        <f>IFERROR(MID($E2352,SEARCH("/",$E2352,SEARCH("/",$E2352)+1)+1,1),"")</f>
        <v>P</v>
      </c>
      <c r="H2352" t="s">
        <v>16</v>
      </c>
      <c r="I2352">
        <v>8</v>
      </c>
      <c r="J2352" t="b">
        <v>0</v>
      </c>
      <c r="K2352" s="7">
        <v>0</v>
      </c>
      <c r="L2352" s="7">
        <v>0</v>
      </c>
      <c r="M2352" s="7">
        <v>0</v>
      </c>
      <c r="N2352" s="7">
        <v>0</v>
      </c>
      <c r="O2352" s="7">
        <v>0</v>
      </c>
      <c r="P2352" s="7">
        <f>SUM(dane3[[#This Row],[RoomService]:[VRDeck]])</f>
        <v>0</v>
      </c>
      <c r="Q2352" t="s">
        <v>2650</v>
      </c>
      <c r="R2352" t="b">
        <v>1</v>
      </c>
    </row>
    <row r="2353" spans="1:18" x14ac:dyDescent="0.3">
      <c r="A2353" t="s">
        <v>2651</v>
      </c>
      <c r="B2353">
        <f>MID(dane3[[#This Row],[PassengerId]],1,4)+0</f>
        <v>1027</v>
      </c>
      <c r="C2353" t="s">
        <v>53</v>
      </c>
      <c r="D2353" t="b">
        <v>0</v>
      </c>
      <c r="E2353" t="s">
        <v>2649</v>
      </c>
      <c r="F2353" t="str">
        <f>MID($E2353,1,1)</f>
        <v>F</v>
      </c>
      <c r="G2353" t="str">
        <f>IFERROR(MID($E2353,SEARCH("/",$E2353,SEARCH("/",$E2353)+1)+1,1),"")</f>
        <v>P</v>
      </c>
      <c r="H2353" t="s">
        <v>16</v>
      </c>
      <c r="I2353">
        <v>46</v>
      </c>
      <c r="J2353" t="b">
        <v>0</v>
      </c>
      <c r="K2353" s="7">
        <v>1454</v>
      </c>
      <c r="L2353" s="7">
        <v>0</v>
      </c>
      <c r="M2353" s="7">
        <v>81</v>
      </c>
      <c r="N2353" s="7">
        <v>38</v>
      </c>
      <c r="O2353" s="7">
        <v>0</v>
      </c>
      <c r="P2353" s="7">
        <f>SUM(dane3[[#This Row],[RoomService]:[VRDeck]])</f>
        <v>1573</v>
      </c>
      <c r="Q2353" t="s">
        <v>2652</v>
      </c>
      <c r="R2353" t="b">
        <v>0</v>
      </c>
    </row>
    <row r="2354" spans="1:18" x14ac:dyDescent="0.3">
      <c r="A2354" t="s">
        <v>6435</v>
      </c>
      <c r="B2354">
        <f>MID(dane3[[#This Row],[PassengerId]],1,4)+0</f>
        <v>2534</v>
      </c>
      <c r="C2354" t="s">
        <v>14</v>
      </c>
      <c r="D2354" t="b">
        <v>0</v>
      </c>
      <c r="E2354" t="s">
        <v>6436</v>
      </c>
      <c r="F2354" t="str">
        <f>MID($E2354,1,1)</f>
        <v>B</v>
      </c>
      <c r="G2354" t="str">
        <f>IFERROR(MID($E2354,SEARCH("/",$E2354,SEARCH("/",$E2354)+1)+1,1),"")</f>
        <v>P</v>
      </c>
      <c r="H2354" t="s">
        <v>46</v>
      </c>
      <c r="I2354">
        <v>20</v>
      </c>
      <c r="J2354" t="b">
        <v>0</v>
      </c>
      <c r="K2354" s="7">
        <v>0</v>
      </c>
      <c r="L2354" s="7">
        <v>646</v>
      </c>
      <c r="M2354" s="7">
        <v>0</v>
      </c>
      <c r="N2354" s="7">
        <v>0</v>
      </c>
      <c r="O2354" s="7">
        <v>1425</v>
      </c>
      <c r="P2354" s="7">
        <f>SUM(dane3[[#This Row],[RoomService]:[VRDeck]])</f>
        <v>2071</v>
      </c>
      <c r="Q2354" t="s">
        <v>6437</v>
      </c>
      <c r="R2354" t="b">
        <v>0</v>
      </c>
    </row>
    <row r="2355" spans="1:18" x14ac:dyDescent="0.3">
      <c r="A2355" t="s">
        <v>6438</v>
      </c>
      <c r="B2355">
        <f>MID(dane3[[#This Row],[PassengerId]],1,4)+0</f>
        <v>2534</v>
      </c>
      <c r="C2355" t="s">
        <v>14</v>
      </c>
      <c r="D2355" t="b">
        <v>1</v>
      </c>
      <c r="E2355" t="s">
        <v>6436</v>
      </c>
      <c r="F2355" t="str">
        <f>MID($E2355,1,1)</f>
        <v>B</v>
      </c>
      <c r="G2355" t="str">
        <f>IFERROR(MID($E2355,SEARCH("/",$E2355,SEARCH("/",$E2355)+1)+1,1),"")</f>
        <v>P</v>
      </c>
      <c r="H2355" t="s">
        <v>46</v>
      </c>
      <c r="I2355">
        <v>18</v>
      </c>
      <c r="J2355" t="b">
        <v>0</v>
      </c>
      <c r="K2355" s="7">
        <v>0</v>
      </c>
      <c r="L2355" s="7">
        <v>0</v>
      </c>
      <c r="M2355" s="7">
        <v>0</v>
      </c>
      <c r="N2355" s="7">
        <v>0</v>
      </c>
      <c r="O2355" s="7">
        <v>0</v>
      </c>
      <c r="P2355" s="7">
        <f>SUM(dane3[[#This Row],[RoomService]:[VRDeck]])</f>
        <v>0</v>
      </c>
      <c r="Q2355" t="s">
        <v>6439</v>
      </c>
      <c r="R2355" t="b">
        <v>1</v>
      </c>
    </row>
    <row r="2356" spans="1:18" x14ac:dyDescent="0.3">
      <c r="A2356" t="s">
        <v>6440</v>
      </c>
      <c r="B2356">
        <f>MID(dane3[[#This Row],[PassengerId]],1,4)+0</f>
        <v>2535</v>
      </c>
      <c r="C2356" t="s">
        <v>19</v>
      </c>
      <c r="D2356" t="b">
        <v>1</v>
      </c>
      <c r="E2356" t="s">
        <v>6441</v>
      </c>
      <c r="F2356" t="str">
        <f>MID($E2356,1,1)</f>
        <v>G</v>
      </c>
      <c r="G2356" t="str">
        <f>IFERROR(MID($E2356,SEARCH("/",$E2356,SEARCH("/",$E2356)+1)+1,1),"")</f>
        <v>P</v>
      </c>
      <c r="H2356" t="s">
        <v>16</v>
      </c>
      <c r="I2356">
        <v>28</v>
      </c>
      <c r="J2356" t="b">
        <v>0</v>
      </c>
      <c r="K2356" s="7">
        <v>0</v>
      </c>
      <c r="L2356" s="7">
        <v>0</v>
      </c>
      <c r="M2356" s="7">
        <v>0</v>
      </c>
      <c r="N2356" s="7">
        <v>0</v>
      </c>
      <c r="O2356" s="7">
        <v>0</v>
      </c>
      <c r="P2356" s="7">
        <f>SUM(dane3[[#This Row],[RoomService]:[VRDeck]])</f>
        <v>0</v>
      </c>
      <c r="Q2356" t="s">
        <v>6442</v>
      </c>
      <c r="R2356" t="b">
        <v>0</v>
      </c>
    </row>
    <row r="2357" spans="1:18" x14ac:dyDescent="0.3">
      <c r="A2357" t="s">
        <v>6443</v>
      </c>
      <c r="B2357">
        <f>MID(dane3[[#This Row],[PassengerId]],1,4)+0</f>
        <v>2537</v>
      </c>
      <c r="C2357" t="s">
        <v>19</v>
      </c>
      <c r="D2357" t="b">
        <v>0</v>
      </c>
      <c r="E2357" t="s">
        <v>6444</v>
      </c>
      <c r="F2357" t="str">
        <f>MID($E2357,1,1)</f>
        <v>E</v>
      </c>
      <c r="G2357" t="str">
        <f>IFERROR(MID($E2357,SEARCH("/",$E2357,SEARCH("/",$E2357)+1)+1,1),"")</f>
        <v>P</v>
      </c>
      <c r="H2357" t="s">
        <v>32</v>
      </c>
      <c r="I2357">
        <v>23</v>
      </c>
      <c r="J2357" t="b">
        <v>0</v>
      </c>
      <c r="K2357" s="7">
        <v>0</v>
      </c>
      <c r="L2357" s="7">
        <v>9</v>
      </c>
      <c r="M2357" s="7">
        <v>292</v>
      </c>
      <c r="N2357" s="7">
        <v>35</v>
      </c>
      <c r="O2357" s="7">
        <v>349</v>
      </c>
      <c r="P2357" s="7">
        <f>SUM(dane3[[#This Row],[RoomService]:[VRDeck]])</f>
        <v>685</v>
      </c>
      <c r="Q2357" t="s">
        <v>6445</v>
      </c>
      <c r="R2357" t="b">
        <v>1</v>
      </c>
    </row>
    <row r="2358" spans="1:18" x14ac:dyDescent="0.3">
      <c r="A2358" t="s">
        <v>2653</v>
      </c>
      <c r="B2358">
        <f>MID(dane3[[#This Row],[PassengerId]],1,4)+0</f>
        <v>1027</v>
      </c>
      <c r="C2358" t="s">
        <v>53</v>
      </c>
      <c r="D2358" t="b">
        <v>0</v>
      </c>
      <c r="E2358" t="s">
        <v>2649</v>
      </c>
      <c r="F2358" t="str">
        <f>MID($E2358,1,1)</f>
        <v>F</v>
      </c>
      <c r="G2358" t="str">
        <f>IFERROR(MID($E2358,SEARCH("/",$E2358,SEARCH("/",$E2358)+1)+1,1),"")</f>
        <v>P</v>
      </c>
      <c r="H2358" t="s">
        <v>16</v>
      </c>
      <c r="I2358">
        <v>31</v>
      </c>
      <c r="J2358" t="b">
        <v>0</v>
      </c>
      <c r="K2358" s="7">
        <v>231</v>
      </c>
      <c r="L2358" s="7">
        <v>0</v>
      </c>
      <c r="M2358" s="7">
        <v>0</v>
      </c>
      <c r="N2358" s="7">
        <v>279</v>
      </c>
      <c r="O2358" s="7">
        <v>9</v>
      </c>
      <c r="P2358" s="7">
        <f>SUM(dane3[[#This Row],[RoomService]:[VRDeck]])</f>
        <v>519</v>
      </c>
      <c r="Q2358" t="s">
        <v>2654</v>
      </c>
      <c r="R2358" t="b">
        <v>0</v>
      </c>
    </row>
    <row r="2359" spans="1:18" x14ac:dyDescent="0.3">
      <c r="A2359" t="s">
        <v>11418</v>
      </c>
      <c r="B2359">
        <f>MID(dane3[[#This Row],[PassengerId]],1,4)+0</f>
        <v>4463</v>
      </c>
      <c r="C2359" t="s">
        <v>14</v>
      </c>
      <c r="D2359" t="b">
        <v>1</v>
      </c>
      <c r="E2359" t="s">
        <v>11419</v>
      </c>
      <c r="F2359" t="str">
        <f>MID($E2359,1,1)</f>
        <v>B</v>
      </c>
      <c r="G2359" t="str">
        <f>IFERROR(MID($E2359,SEARCH("/",$E2359,SEARCH("/",$E2359)+1)+1,1),"")</f>
        <v>P</v>
      </c>
      <c r="H2359" t="s">
        <v>46</v>
      </c>
      <c r="I2359">
        <v>29</v>
      </c>
      <c r="J2359" t="b">
        <v>0</v>
      </c>
      <c r="K2359" s="7">
        <v>0</v>
      </c>
      <c r="L2359" s="7">
        <v>0</v>
      </c>
      <c r="M2359" s="7">
        <v>0</v>
      </c>
      <c r="N2359" s="7">
        <v>0</v>
      </c>
      <c r="O2359" s="7">
        <v>0</v>
      </c>
      <c r="P2359" s="7">
        <f>SUM(dane3[[#This Row],[RoomService]:[VRDeck]])</f>
        <v>0</v>
      </c>
      <c r="Q2359" t="s">
        <v>11420</v>
      </c>
      <c r="R2359" t="b">
        <v>1</v>
      </c>
    </row>
    <row r="2360" spans="1:18" x14ac:dyDescent="0.3">
      <c r="A2360" t="s">
        <v>2655</v>
      </c>
      <c r="B2360">
        <f>MID(dane3[[#This Row],[PassengerId]],1,4)+0</f>
        <v>1027</v>
      </c>
      <c r="C2360" t="s">
        <v>53</v>
      </c>
      <c r="D2360" t="b">
        <v>0</v>
      </c>
      <c r="E2360" t="s">
        <v>2649</v>
      </c>
      <c r="F2360" t="str">
        <f>MID($E2360,1,1)</f>
        <v>F</v>
      </c>
      <c r="G2360" t="str">
        <f>IFERROR(MID($E2360,SEARCH("/",$E2360,SEARCH("/",$E2360)+1)+1,1),"")</f>
        <v>P</v>
      </c>
      <c r="H2360" t="s">
        <v>46</v>
      </c>
      <c r="I2360">
        <v>3</v>
      </c>
      <c r="J2360" t="b">
        <v>0</v>
      </c>
      <c r="K2360" s="7">
        <v>0</v>
      </c>
      <c r="L2360" s="7">
        <v>0</v>
      </c>
      <c r="M2360" s="7">
        <v>0</v>
      </c>
      <c r="N2360" s="7">
        <v>0</v>
      </c>
      <c r="O2360" s="7">
        <v>0</v>
      </c>
      <c r="P2360" s="7">
        <f>SUM(dane3[[#This Row],[RoomService]:[VRDeck]])</f>
        <v>0</v>
      </c>
      <c r="Q2360" t="s">
        <v>2656</v>
      </c>
      <c r="R2360" t="b">
        <v>1</v>
      </c>
    </row>
    <row r="2361" spans="1:18" x14ac:dyDescent="0.3">
      <c r="A2361" t="s">
        <v>6455</v>
      </c>
      <c r="B2361">
        <f>MID(dane3[[#This Row],[PassengerId]],1,4)+0</f>
        <v>2544</v>
      </c>
      <c r="C2361" t="s">
        <v>14</v>
      </c>
      <c r="D2361" t="b">
        <v>0</v>
      </c>
      <c r="E2361" t="s">
        <v>6456</v>
      </c>
      <c r="F2361" t="str">
        <f>MID($E2361,1,1)</f>
        <v>B</v>
      </c>
      <c r="G2361" t="str">
        <f>IFERROR(MID($E2361,SEARCH("/",$E2361,SEARCH("/",$E2361)+1)+1,1),"")</f>
        <v>S</v>
      </c>
      <c r="H2361" t="s">
        <v>46</v>
      </c>
      <c r="I2361">
        <v>6</v>
      </c>
      <c r="J2361" t="b">
        <v>0</v>
      </c>
      <c r="K2361" s="7">
        <v>0</v>
      </c>
      <c r="L2361" s="7">
        <v>0</v>
      </c>
      <c r="M2361" s="7">
        <v>0</v>
      </c>
      <c r="N2361" s="7">
        <v>0</v>
      </c>
      <c r="O2361" s="7">
        <v>0</v>
      </c>
      <c r="P2361" s="7">
        <f>SUM(dane3[[#This Row],[RoomService]:[VRDeck]])</f>
        <v>0</v>
      </c>
      <c r="Q2361" t="s">
        <v>6457</v>
      </c>
      <c r="R2361" t="b">
        <v>1</v>
      </c>
    </row>
    <row r="2362" spans="1:18" x14ac:dyDescent="0.3">
      <c r="A2362" t="s">
        <v>6458</v>
      </c>
      <c r="B2362">
        <f>MID(dane3[[#This Row],[PassengerId]],1,4)+0</f>
        <v>2544</v>
      </c>
      <c r="C2362" t="s">
        <v>14</v>
      </c>
      <c r="D2362" t="b">
        <v>0</v>
      </c>
      <c r="E2362" t="s">
        <v>6456</v>
      </c>
      <c r="F2362" t="str">
        <f>MID($E2362,1,1)</f>
        <v>B</v>
      </c>
      <c r="G2362" t="str">
        <f>IFERROR(MID($E2362,SEARCH("/",$E2362,SEARCH("/",$E2362)+1)+1,1),"")</f>
        <v>S</v>
      </c>
      <c r="H2362" t="s">
        <v>16</v>
      </c>
      <c r="I2362">
        <v>42</v>
      </c>
      <c r="J2362" t="b">
        <v>0</v>
      </c>
      <c r="K2362" s="7">
        <v>41</v>
      </c>
      <c r="L2362" s="7">
        <v>1912</v>
      </c>
      <c r="M2362" s="7">
        <v>0</v>
      </c>
      <c r="N2362" s="7">
        <v>1899</v>
      </c>
      <c r="O2362" s="7">
        <v>43</v>
      </c>
      <c r="P2362" s="7">
        <f>SUM(dane3[[#This Row],[RoomService]:[VRDeck]])</f>
        <v>3895</v>
      </c>
      <c r="Q2362" t="s">
        <v>6459</v>
      </c>
      <c r="R2362" t="b">
        <v>0</v>
      </c>
    </row>
    <row r="2363" spans="1:18" x14ac:dyDescent="0.3">
      <c r="A2363" t="s">
        <v>6460</v>
      </c>
      <c r="B2363">
        <f>MID(dane3[[#This Row],[PassengerId]],1,4)+0</f>
        <v>2545</v>
      </c>
      <c r="C2363" t="s">
        <v>19</v>
      </c>
      <c r="D2363" t="b">
        <v>1</v>
      </c>
      <c r="E2363" t="s">
        <v>6461</v>
      </c>
      <c r="F2363" t="str">
        <f>MID($E2363,1,1)</f>
        <v>G</v>
      </c>
      <c r="G2363" t="str">
        <f>IFERROR(MID($E2363,SEARCH("/",$E2363,SEARCH("/",$E2363)+1)+1,1),"")</f>
        <v>P</v>
      </c>
      <c r="H2363" t="s">
        <v>46</v>
      </c>
      <c r="I2363">
        <v>78</v>
      </c>
      <c r="J2363" t="b">
        <v>0</v>
      </c>
      <c r="K2363" s="7">
        <v>0</v>
      </c>
      <c r="L2363" s="7">
        <v>0</v>
      </c>
      <c r="M2363" s="7">
        <v>0</v>
      </c>
      <c r="N2363" s="7">
        <v>0</v>
      </c>
      <c r="O2363" s="7">
        <v>0</v>
      </c>
      <c r="P2363" s="7">
        <f>SUM(dane3[[#This Row],[RoomService]:[VRDeck]])</f>
        <v>0</v>
      </c>
      <c r="Q2363" t="s">
        <v>6462</v>
      </c>
      <c r="R2363" t="b">
        <v>0</v>
      </c>
    </row>
    <row r="2364" spans="1:18" x14ac:dyDescent="0.3">
      <c r="A2364" t="s">
        <v>6463</v>
      </c>
      <c r="B2364">
        <f>MID(dane3[[#This Row],[PassengerId]],1,4)+0</f>
        <v>2546</v>
      </c>
      <c r="C2364" t="s">
        <v>19</v>
      </c>
      <c r="D2364" t="b">
        <v>0</v>
      </c>
      <c r="E2364" t="s">
        <v>6464</v>
      </c>
      <c r="F2364" t="str">
        <f>MID($E2364,1,1)</f>
        <v>F</v>
      </c>
      <c r="G2364" t="str">
        <f>IFERROR(MID($E2364,SEARCH("/",$E2364,SEARCH("/",$E2364)+1)+1,1),"")</f>
        <v>S</v>
      </c>
      <c r="H2364" t="s">
        <v>16</v>
      </c>
      <c r="I2364">
        <v>36</v>
      </c>
      <c r="J2364" t="b">
        <v>0</v>
      </c>
      <c r="K2364" s="7">
        <v>548</v>
      </c>
      <c r="L2364" s="7">
        <v>179</v>
      </c>
      <c r="M2364" s="7">
        <v>24</v>
      </c>
      <c r="N2364" s="7">
        <v>0</v>
      </c>
      <c r="O2364" s="7">
        <v>77</v>
      </c>
      <c r="P2364" s="7">
        <f>SUM(dane3[[#This Row],[RoomService]:[VRDeck]])</f>
        <v>828</v>
      </c>
      <c r="Q2364" t="s">
        <v>6465</v>
      </c>
      <c r="R2364" t="b">
        <v>0</v>
      </c>
    </row>
    <row r="2365" spans="1:18" x14ac:dyDescent="0.3">
      <c r="A2365" t="s">
        <v>1903</v>
      </c>
      <c r="B2365">
        <f>MID(dane3[[#This Row],[PassengerId]],1,4)+0</f>
        <v>715</v>
      </c>
      <c r="C2365" t="s">
        <v>14</v>
      </c>
      <c r="D2365" t="b">
        <v>0</v>
      </c>
      <c r="E2365" t="s">
        <v>39</v>
      </c>
      <c r="F2365" t="s">
        <v>23762</v>
      </c>
      <c r="G2365" t="str">
        <f>IFERROR(MID($E2365,SEARCH("/",$E2365,SEARCH("/",$E2365)+1)+1,1),"")</f>
        <v/>
      </c>
      <c r="H2365" t="s">
        <v>46</v>
      </c>
      <c r="I2365">
        <v>54</v>
      </c>
      <c r="J2365" t="b">
        <v>0</v>
      </c>
      <c r="K2365" s="7">
        <v>0</v>
      </c>
      <c r="L2365" s="7">
        <v>0</v>
      </c>
      <c r="M2365" s="7">
        <v>0</v>
      </c>
      <c r="N2365" s="7">
        <v>0</v>
      </c>
      <c r="O2365" s="7">
        <v>0</v>
      </c>
      <c r="P2365" s="7">
        <f>SUM(dane3[[#This Row],[RoomService]:[VRDeck]])</f>
        <v>0</v>
      </c>
      <c r="Q2365" t="s">
        <v>1904</v>
      </c>
      <c r="R2365" t="b">
        <v>1</v>
      </c>
    </row>
    <row r="2366" spans="1:18" x14ac:dyDescent="0.3">
      <c r="A2366" t="s">
        <v>6468</v>
      </c>
      <c r="B2366">
        <f>MID(dane3[[#This Row],[PassengerId]],1,4)+0</f>
        <v>2547</v>
      </c>
      <c r="C2366" t="s">
        <v>14</v>
      </c>
      <c r="D2366" t="b">
        <v>0</v>
      </c>
      <c r="E2366" t="s">
        <v>6469</v>
      </c>
      <c r="F2366" t="str">
        <f>MID($E2366,1,1)</f>
        <v>A</v>
      </c>
      <c r="G2366" t="str">
        <f>IFERROR(MID($E2366,SEARCH("/",$E2366,SEARCH("/",$E2366)+1)+1,1),"")</f>
        <v>P</v>
      </c>
      <c r="H2366" t="s">
        <v>46</v>
      </c>
      <c r="I2366">
        <v>41</v>
      </c>
      <c r="J2366" t="b">
        <v>0</v>
      </c>
      <c r="K2366" s="7">
        <v>0</v>
      </c>
      <c r="L2366" s="7">
        <v>12809</v>
      </c>
      <c r="M2366" s="7">
        <v>2</v>
      </c>
      <c r="N2366" s="7">
        <v>2835</v>
      </c>
      <c r="O2366" s="7">
        <v>1514</v>
      </c>
      <c r="P2366" s="7">
        <f>SUM(dane3[[#This Row],[RoomService]:[VRDeck]])</f>
        <v>17160</v>
      </c>
      <c r="Q2366" t="s">
        <v>6470</v>
      </c>
      <c r="R2366" t="b">
        <v>1</v>
      </c>
    </row>
    <row r="2367" spans="1:18" x14ac:dyDescent="0.3">
      <c r="A2367" t="s">
        <v>6471</v>
      </c>
      <c r="B2367">
        <f>MID(dane3[[#This Row],[PassengerId]],1,4)+0</f>
        <v>2548</v>
      </c>
      <c r="C2367" t="s">
        <v>19</v>
      </c>
      <c r="D2367" t="b">
        <v>0</v>
      </c>
      <c r="E2367" t="s">
        <v>6472</v>
      </c>
      <c r="F2367" t="str">
        <f>MID($E2367,1,1)</f>
        <v>G</v>
      </c>
      <c r="G2367" t="str">
        <f>IFERROR(MID($E2367,SEARCH("/",$E2367,SEARCH("/",$E2367)+1)+1,1),"")</f>
        <v>S</v>
      </c>
      <c r="H2367" t="s">
        <v>16</v>
      </c>
      <c r="I2367">
        <v>18</v>
      </c>
      <c r="J2367" t="b">
        <v>0</v>
      </c>
      <c r="K2367" s="7">
        <v>852</v>
      </c>
      <c r="L2367" s="7">
        <v>48</v>
      </c>
      <c r="M2367" s="7">
        <v>0</v>
      </c>
      <c r="N2367" s="7">
        <v>7</v>
      </c>
      <c r="O2367" s="7">
        <v>0</v>
      </c>
      <c r="P2367" s="7">
        <f>SUM(dane3[[#This Row],[RoomService]:[VRDeck]])</f>
        <v>907</v>
      </c>
      <c r="Q2367" t="s">
        <v>6473</v>
      </c>
      <c r="R2367" t="b">
        <v>0</v>
      </c>
    </row>
    <row r="2368" spans="1:18" x14ac:dyDescent="0.3">
      <c r="A2368" t="s">
        <v>2657</v>
      </c>
      <c r="B2368">
        <f>MID(dane3[[#This Row],[PassengerId]],1,4)+0</f>
        <v>1029</v>
      </c>
      <c r="C2368" t="s">
        <v>53</v>
      </c>
      <c r="D2368" t="b">
        <v>1</v>
      </c>
      <c r="E2368" t="s">
        <v>2658</v>
      </c>
      <c r="F2368" t="str">
        <f>MID($E2368,1,1)</f>
        <v>F</v>
      </c>
      <c r="G2368" t="str">
        <f>IFERROR(MID($E2368,SEARCH("/",$E2368,SEARCH("/",$E2368)+1)+1,1),"")</f>
        <v>P</v>
      </c>
      <c r="H2368" t="s">
        <v>16</v>
      </c>
      <c r="I2368">
        <v>30</v>
      </c>
      <c r="J2368" t="b">
        <v>0</v>
      </c>
      <c r="K2368" s="7">
        <v>0</v>
      </c>
      <c r="L2368" s="7">
        <v>0</v>
      </c>
      <c r="M2368" s="7">
        <v>0</v>
      </c>
      <c r="N2368" s="7">
        <v>0</v>
      </c>
      <c r="O2368" s="7">
        <v>0</v>
      </c>
      <c r="P2368" s="7">
        <f>SUM(dane3[[#This Row],[RoomService]:[VRDeck]])</f>
        <v>0</v>
      </c>
      <c r="Q2368" t="s">
        <v>2659</v>
      </c>
      <c r="R2368" t="b">
        <v>1</v>
      </c>
    </row>
    <row r="2369" spans="1:18" x14ac:dyDescent="0.3">
      <c r="A2369" t="s">
        <v>2675</v>
      </c>
      <c r="B2369">
        <f>MID(dane3[[#This Row],[PassengerId]],1,4)+0</f>
        <v>1035</v>
      </c>
      <c r="C2369" t="s">
        <v>53</v>
      </c>
      <c r="D2369" t="b">
        <v>0</v>
      </c>
      <c r="E2369" t="s">
        <v>2676</v>
      </c>
      <c r="F2369" t="str">
        <f>MID($E2369,1,1)</f>
        <v>F</v>
      </c>
      <c r="G2369" t="str">
        <f>IFERROR(MID($E2369,SEARCH("/",$E2369,SEARCH("/",$E2369)+1)+1,1),"")</f>
        <v>P</v>
      </c>
      <c r="H2369" t="s">
        <v>46</v>
      </c>
      <c r="I2369">
        <v>13</v>
      </c>
      <c r="J2369" t="b">
        <v>0</v>
      </c>
      <c r="K2369" s="7">
        <v>4</v>
      </c>
      <c r="L2369" s="7">
        <v>0</v>
      </c>
      <c r="M2369" s="7">
        <v>1973</v>
      </c>
      <c r="N2369" s="7">
        <v>0</v>
      </c>
      <c r="O2369" s="7">
        <v>39</v>
      </c>
      <c r="P2369" s="7">
        <f>SUM(dane3[[#This Row],[RoomService]:[VRDeck]])</f>
        <v>2016</v>
      </c>
      <c r="Q2369" t="s">
        <v>2677</v>
      </c>
      <c r="R2369" t="b">
        <v>1</v>
      </c>
    </row>
    <row r="2370" spans="1:18" x14ac:dyDescent="0.3">
      <c r="A2370" t="s">
        <v>2705</v>
      </c>
      <c r="B2370">
        <f>MID(dane3[[#This Row],[PassengerId]],1,4)+0</f>
        <v>1049</v>
      </c>
      <c r="C2370" t="s">
        <v>53</v>
      </c>
      <c r="D2370" t="b">
        <v>1</v>
      </c>
      <c r="E2370" t="s">
        <v>2706</v>
      </c>
      <c r="F2370" t="str">
        <f>MID($E2370,1,1)</f>
        <v>F</v>
      </c>
      <c r="G2370" t="str">
        <f>IFERROR(MID($E2370,SEARCH("/",$E2370,SEARCH("/",$E2370)+1)+1,1),"")</f>
        <v>P</v>
      </c>
      <c r="H2370" t="s">
        <v>46</v>
      </c>
      <c r="I2370">
        <v>36</v>
      </c>
      <c r="J2370" t="b">
        <v>0</v>
      </c>
      <c r="K2370" s="7">
        <v>0</v>
      </c>
      <c r="L2370" s="7">
        <v>0</v>
      </c>
      <c r="M2370" s="7">
        <v>0</v>
      </c>
      <c r="N2370" s="7">
        <v>0</v>
      </c>
      <c r="O2370" s="7">
        <v>0</v>
      </c>
      <c r="P2370" s="7">
        <f>SUM(dane3[[#This Row],[RoomService]:[VRDeck]])</f>
        <v>0</v>
      </c>
      <c r="Q2370" t="s">
        <v>2707</v>
      </c>
      <c r="R2370" t="b">
        <v>1</v>
      </c>
    </row>
    <row r="2371" spans="1:18" x14ac:dyDescent="0.3">
      <c r="A2371" t="s">
        <v>6481</v>
      </c>
      <c r="B2371">
        <f>MID(dane3[[#This Row],[PassengerId]],1,4)+0</f>
        <v>2550</v>
      </c>
      <c r="C2371" t="s">
        <v>19</v>
      </c>
      <c r="D2371" t="b">
        <v>1</v>
      </c>
      <c r="E2371" t="s">
        <v>6482</v>
      </c>
      <c r="F2371" t="str">
        <f>MID($E2371,1,1)</f>
        <v>G</v>
      </c>
      <c r="G2371" t="str">
        <f>IFERROR(MID($E2371,SEARCH("/",$E2371,SEARCH("/",$E2371)+1)+1,1),"")</f>
        <v>P</v>
      </c>
      <c r="H2371" t="s">
        <v>16</v>
      </c>
      <c r="I2371">
        <v>16</v>
      </c>
      <c r="J2371" t="b">
        <v>0</v>
      </c>
      <c r="K2371" s="7">
        <v>0</v>
      </c>
      <c r="L2371" s="7">
        <v>0</v>
      </c>
      <c r="M2371" s="7">
        <v>0</v>
      </c>
      <c r="N2371" s="7">
        <v>0</v>
      </c>
      <c r="O2371" s="7">
        <v>0</v>
      </c>
      <c r="P2371" s="7">
        <f>SUM(dane3[[#This Row],[RoomService]:[VRDeck]])</f>
        <v>0</v>
      </c>
      <c r="Q2371" t="s">
        <v>6483</v>
      </c>
      <c r="R2371" t="b">
        <v>1</v>
      </c>
    </row>
    <row r="2372" spans="1:18" x14ac:dyDescent="0.3">
      <c r="A2372" t="s">
        <v>6484</v>
      </c>
      <c r="B2372">
        <f>MID(dane3[[#This Row],[PassengerId]],1,4)+0</f>
        <v>2551</v>
      </c>
      <c r="C2372" t="s">
        <v>19</v>
      </c>
      <c r="D2372" t="b">
        <v>0</v>
      </c>
      <c r="E2372" t="s">
        <v>6485</v>
      </c>
      <c r="F2372" t="str">
        <f>MID($E2372,1,1)</f>
        <v>F</v>
      </c>
      <c r="G2372" t="str">
        <f>IFERROR(MID($E2372,SEARCH("/",$E2372,SEARCH("/",$E2372)+1)+1,1),"")</f>
        <v>P</v>
      </c>
      <c r="H2372" t="s">
        <v>16</v>
      </c>
      <c r="I2372">
        <v>32</v>
      </c>
      <c r="J2372" t="b">
        <v>0</v>
      </c>
      <c r="K2372" s="7">
        <v>238</v>
      </c>
      <c r="L2372" s="7">
        <v>156</v>
      </c>
      <c r="M2372" s="7">
        <v>3</v>
      </c>
      <c r="N2372" s="7">
        <v>2</v>
      </c>
      <c r="O2372" s="7">
        <v>324</v>
      </c>
      <c r="P2372" s="7">
        <f>SUM(dane3[[#This Row],[RoomService]:[VRDeck]])</f>
        <v>723</v>
      </c>
      <c r="Q2372" t="s">
        <v>6486</v>
      </c>
      <c r="R2372" t="b">
        <v>0</v>
      </c>
    </row>
    <row r="2373" spans="1:18" x14ac:dyDescent="0.3">
      <c r="A2373" t="s">
        <v>6487</v>
      </c>
      <c r="B2373">
        <f>MID(dane3[[#This Row],[PassengerId]],1,4)+0</f>
        <v>2552</v>
      </c>
      <c r="C2373" t="s">
        <v>19</v>
      </c>
      <c r="D2373" t="b">
        <v>0</v>
      </c>
      <c r="E2373" t="s">
        <v>6488</v>
      </c>
      <c r="F2373" t="str">
        <f>MID($E2373,1,1)</f>
        <v>F</v>
      </c>
      <c r="G2373" t="str">
        <f>IFERROR(MID($E2373,SEARCH("/",$E2373,SEARCH("/",$E2373)+1)+1,1),"")</f>
        <v>S</v>
      </c>
      <c r="H2373" t="s">
        <v>16</v>
      </c>
      <c r="I2373">
        <v>19</v>
      </c>
      <c r="J2373" t="b">
        <v>0</v>
      </c>
      <c r="K2373" s="7">
        <v>0</v>
      </c>
      <c r="L2373" s="7">
        <v>1124</v>
      </c>
      <c r="M2373" s="7">
        <v>4</v>
      </c>
      <c r="N2373" s="7">
        <v>0</v>
      </c>
      <c r="O2373" s="7">
        <v>0</v>
      </c>
      <c r="P2373" s="7">
        <f>SUM(dane3[[#This Row],[RoomService]:[VRDeck]])</f>
        <v>1128</v>
      </c>
      <c r="Q2373" t="s">
        <v>6489</v>
      </c>
      <c r="R2373" t="b">
        <v>1</v>
      </c>
    </row>
    <row r="2374" spans="1:18" x14ac:dyDescent="0.3">
      <c r="A2374" t="s">
        <v>6490</v>
      </c>
      <c r="B2374">
        <f>MID(dane3[[#This Row],[PassengerId]],1,4)+0</f>
        <v>2552</v>
      </c>
      <c r="C2374" t="s">
        <v>19</v>
      </c>
      <c r="D2374" t="b">
        <v>0</v>
      </c>
      <c r="E2374" t="s">
        <v>6491</v>
      </c>
      <c r="F2374" t="str">
        <f>MID($E2374,1,1)</f>
        <v>G</v>
      </c>
      <c r="G2374" t="str">
        <f>IFERROR(MID($E2374,SEARCH("/",$E2374,SEARCH("/",$E2374)+1)+1,1),"")</f>
        <v>S</v>
      </c>
      <c r="H2374" t="s">
        <v>46</v>
      </c>
      <c r="I2374">
        <v>7</v>
      </c>
      <c r="J2374" t="b">
        <v>0</v>
      </c>
      <c r="K2374" s="7">
        <v>0</v>
      </c>
      <c r="L2374" s="7">
        <v>0</v>
      </c>
      <c r="M2374" s="7">
        <v>0</v>
      </c>
      <c r="N2374" s="7">
        <v>0</v>
      </c>
      <c r="O2374" s="7">
        <v>0</v>
      </c>
      <c r="P2374" s="7">
        <f>SUM(dane3[[#This Row],[RoomService]:[VRDeck]])</f>
        <v>0</v>
      </c>
      <c r="Q2374" t="s">
        <v>6492</v>
      </c>
      <c r="R2374" t="b">
        <v>1</v>
      </c>
    </row>
    <row r="2375" spans="1:18" x14ac:dyDescent="0.3">
      <c r="A2375" t="s">
        <v>6493</v>
      </c>
      <c r="B2375">
        <f>MID(dane3[[#This Row],[PassengerId]],1,4)+0</f>
        <v>2552</v>
      </c>
      <c r="C2375" t="s">
        <v>19</v>
      </c>
      <c r="D2375" t="b">
        <v>0</v>
      </c>
      <c r="E2375" t="s">
        <v>6491</v>
      </c>
      <c r="F2375" t="str">
        <f>MID($E2375,1,1)</f>
        <v>G</v>
      </c>
      <c r="G2375" t="str">
        <f>IFERROR(MID($E2375,SEARCH("/",$E2375,SEARCH("/",$E2375)+1)+1,1),"")</f>
        <v>S</v>
      </c>
      <c r="H2375" t="s">
        <v>46</v>
      </c>
      <c r="I2375">
        <v>4</v>
      </c>
      <c r="J2375" t="b">
        <v>0</v>
      </c>
      <c r="K2375" s="7">
        <v>0</v>
      </c>
      <c r="L2375" s="7">
        <v>0</v>
      </c>
      <c r="M2375" s="7">
        <v>0</v>
      </c>
      <c r="N2375" s="7">
        <v>0</v>
      </c>
      <c r="O2375" s="7">
        <v>0</v>
      </c>
      <c r="P2375" s="7">
        <f>SUM(dane3[[#This Row],[RoomService]:[VRDeck]])</f>
        <v>0</v>
      </c>
      <c r="Q2375" t="s">
        <v>6494</v>
      </c>
      <c r="R2375" t="b">
        <v>1</v>
      </c>
    </row>
    <row r="2376" spans="1:18" x14ac:dyDescent="0.3">
      <c r="A2376" t="s">
        <v>6495</v>
      </c>
      <c r="B2376">
        <f>MID(dane3[[#This Row],[PassengerId]],1,4)+0</f>
        <v>2553</v>
      </c>
      <c r="C2376" t="s">
        <v>14</v>
      </c>
      <c r="D2376" t="b">
        <v>1</v>
      </c>
      <c r="E2376" t="s">
        <v>6496</v>
      </c>
      <c r="F2376" t="str">
        <f>MID($E2376,1,1)</f>
        <v>D</v>
      </c>
      <c r="G2376" t="str">
        <f>IFERROR(MID($E2376,SEARCH("/",$E2376,SEARCH("/",$E2376)+1)+1,1),"")</f>
        <v>S</v>
      </c>
      <c r="H2376" t="s">
        <v>16</v>
      </c>
      <c r="I2376">
        <v>30</v>
      </c>
      <c r="J2376" t="b">
        <v>0</v>
      </c>
      <c r="K2376" s="7">
        <v>0</v>
      </c>
      <c r="L2376" s="7">
        <v>0</v>
      </c>
      <c r="M2376" s="7">
        <v>0</v>
      </c>
      <c r="N2376" s="7">
        <v>0</v>
      </c>
      <c r="O2376" s="7">
        <v>0</v>
      </c>
      <c r="P2376" s="7">
        <f>SUM(dane3[[#This Row],[RoomService]:[VRDeck]])</f>
        <v>0</v>
      </c>
      <c r="Q2376" t="s">
        <v>6497</v>
      </c>
      <c r="R2376" t="b">
        <v>1</v>
      </c>
    </row>
    <row r="2377" spans="1:18" x14ac:dyDescent="0.3">
      <c r="A2377" t="s">
        <v>6498</v>
      </c>
      <c r="B2377">
        <f>MID(dane3[[#This Row],[PassengerId]],1,4)+0</f>
        <v>2555</v>
      </c>
      <c r="C2377" t="s">
        <v>14</v>
      </c>
      <c r="D2377" t="b">
        <v>1</v>
      </c>
      <c r="E2377" t="s">
        <v>6499</v>
      </c>
      <c r="F2377" t="str">
        <f>MID($E2377,1,1)</f>
        <v>B</v>
      </c>
      <c r="G2377" t="str">
        <f>IFERROR(MID($E2377,SEARCH("/",$E2377,SEARCH("/",$E2377)+1)+1,1),"")</f>
        <v>P</v>
      </c>
      <c r="H2377" t="s">
        <v>46</v>
      </c>
      <c r="I2377">
        <v>24</v>
      </c>
      <c r="J2377" t="b">
        <v>0</v>
      </c>
      <c r="K2377" s="7">
        <v>0</v>
      </c>
      <c r="L2377" s="7">
        <v>0</v>
      </c>
      <c r="M2377" s="7">
        <v>0</v>
      </c>
      <c r="N2377" s="7">
        <v>0</v>
      </c>
      <c r="O2377" s="7">
        <v>0</v>
      </c>
      <c r="P2377" s="7">
        <f>SUM(dane3[[#This Row],[RoomService]:[VRDeck]])</f>
        <v>0</v>
      </c>
      <c r="Q2377" t="s">
        <v>6500</v>
      </c>
      <c r="R2377" t="b">
        <v>1</v>
      </c>
    </row>
    <row r="2378" spans="1:18" x14ac:dyDescent="0.3">
      <c r="A2378" t="s">
        <v>6501</v>
      </c>
      <c r="B2378">
        <f>MID(dane3[[#This Row],[PassengerId]],1,4)+0</f>
        <v>2555</v>
      </c>
      <c r="C2378" t="s">
        <v>14</v>
      </c>
      <c r="D2378" t="b">
        <v>1</v>
      </c>
      <c r="E2378" t="s">
        <v>6499</v>
      </c>
      <c r="F2378" t="str">
        <f>MID($E2378,1,1)</f>
        <v>B</v>
      </c>
      <c r="G2378" t="str">
        <f>IFERROR(MID($E2378,SEARCH("/",$E2378,SEARCH("/",$E2378)+1)+1,1),"")</f>
        <v>P</v>
      </c>
      <c r="H2378" t="s">
        <v>16</v>
      </c>
      <c r="I2378">
        <v>34</v>
      </c>
      <c r="J2378" t="b">
        <v>0</v>
      </c>
      <c r="K2378" s="7">
        <v>0</v>
      </c>
      <c r="L2378" s="7">
        <v>0</v>
      </c>
      <c r="M2378" s="7">
        <v>0</v>
      </c>
      <c r="N2378" s="7">
        <v>0</v>
      </c>
      <c r="O2378" s="7">
        <v>0</v>
      </c>
      <c r="P2378" s="7">
        <f>SUM(dane3[[#This Row],[RoomService]:[VRDeck]])</f>
        <v>0</v>
      </c>
      <c r="Q2378" t="s">
        <v>6502</v>
      </c>
      <c r="R2378" t="b">
        <v>1</v>
      </c>
    </row>
    <row r="2379" spans="1:18" x14ac:dyDescent="0.3">
      <c r="A2379" t="s">
        <v>6503</v>
      </c>
      <c r="B2379">
        <f>MID(dane3[[#This Row],[PassengerId]],1,4)+0</f>
        <v>2557</v>
      </c>
      <c r="C2379" t="s">
        <v>14</v>
      </c>
      <c r="D2379" t="b">
        <v>1</v>
      </c>
      <c r="E2379" t="s">
        <v>6504</v>
      </c>
      <c r="F2379" t="str">
        <f>MID($E2379,1,1)</f>
        <v>C</v>
      </c>
      <c r="G2379" t="str">
        <f>IFERROR(MID($E2379,SEARCH("/",$E2379,SEARCH("/",$E2379)+1)+1,1),"")</f>
        <v>S</v>
      </c>
      <c r="H2379" t="s">
        <v>16</v>
      </c>
      <c r="I2379">
        <v>30</v>
      </c>
      <c r="J2379" t="b">
        <v>0</v>
      </c>
      <c r="K2379" s="7">
        <v>0</v>
      </c>
      <c r="L2379" s="7">
        <v>0</v>
      </c>
      <c r="M2379" s="7">
        <v>0</v>
      </c>
      <c r="N2379" s="7">
        <v>0</v>
      </c>
      <c r="O2379" s="7">
        <v>0</v>
      </c>
      <c r="P2379" s="7">
        <f>SUM(dane3[[#This Row],[RoomService]:[VRDeck]])</f>
        <v>0</v>
      </c>
      <c r="Q2379" t="s">
        <v>6505</v>
      </c>
      <c r="R2379" t="b">
        <v>1</v>
      </c>
    </row>
    <row r="2380" spans="1:18" x14ac:dyDescent="0.3">
      <c r="A2380" t="s">
        <v>2708</v>
      </c>
      <c r="B2380">
        <f>MID(dane3[[#This Row],[PassengerId]],1,4)+0</f>
        <v>1049</v>
      </c>
      <c r="C2380" t="s">
        <v>53</v>
      </c>
      <c r="D2380" t="b">
        <v>1</v>
      </c>
      <c r="E2380" t="s">
        <v>2706</v>
      </c>
      <c r="F2380" t="str">
        <f>MID($E2380,1,1)</f>
        <v>F</v>
      </c>
      <c r="G2380" t="str">
        <f>IFERROR(MID($E2380,SEARCH("/",$E2380,SEARCH("/",$E2380)+1)+1,1),"")</f>
        <v>P</v>
      </c>
      <c r="H2380" t="s">
        <v>16</v>
      </c>
      <c r="I2380">
        <v>31</v>
      </c>
      <c r="J2380" t="b">
        <v>0</v>
      </c>
      <c r="K2380" s="7">
        <v>0</v>
      </c>
      <c r="L2380" s="7">
        <v>0</v>
      </c>
      <c r="M2380" s="7">
        <v>0</v>
      </c>
      <c r="N2380" s="7">
        <v>0</v>
      </c>
      <c r="O2380" s="7">
        <v>0</v>
      </c>
      <c r="P2380" s="7">
        <f>SUM(dane3[[#This Row],[RoomService]:[VRDeck]])</f>
        <v>0</v>
      </c>
      <c r="Q2380" t="s">
        <v>2709</v>
      </c>
      <c r="R2380" t="b">
        <v>1</v>
      </c>
    </row>
    <row r="2381" spans="1:18" x14ac:dyDescent="0.3">
      <c r="A2381" t="s">
        <v>2725</v>
      </c>
      <c r="B2381">
        <f>MID(dane3[[#This Row],[PassengerId]],1,4)+0</f>
        <v>1056</v>
      </c>
      <c r="C2381" t="s">
        <v>53</v>
      </c>
      <c r="D2381" t="b">
        <v>1</v>
      </c>
      <c r="E2381" t="s">
        <v>2723</v>
      </c>
      <c r="F2381" t="str">
        <f>MID($E2381,1,1)</f>
        <v>F</v>
      </c>
      <c r="G2381" t="str">
        <f>IFERROR(MID($E2381,SEARCH("/",$E2381,SEARCH("/",$E2381)+1)+1,1),"")</f>
        <v>P</v>
      </c>
      <c r="H2381" t="s">
        <v>46</v>
      </c>
      <c r="I2381">
        <v>30</v>
      </c>
      <c r="J2381" t="b">
        <v>0</v>
      </c>
      <c r="K2381" s="7">
        <v>0</v>
      </c>
      <c r="L2381" s="7">
        <v>0</v>
      </c>
      <c r="M2381" s="7">
        <v>0</v>
      </c>
      <c r="N2381" s="7">
        <v>0</v>
      </c>
      <c r="O2381" s="7">
        <v>0</v>
      </c>
      <c r="P2381" s="7">
        <f>SUM(dane3[[#This Row],[RoomService]:[VRDeck]])</f>
        <v>0</v>
      </c>
      <c r="Q2381" t="s">
        <v>2726</v>
      </c>
      <c r="R2381" t="b">
        <v>1</v>
      </c>
    </row>
    <row r="2382" spans="1:18" x14ac:dyDescent="0.3">
      <c r="A2382" t="s">
        <v>2744</v>
      </c>
      <c r="B2382">
        <f>MID(dane3[[#This Row],[PassengerId]],1,4)+0</f>
        <v>1065</v>
      </c>
      <c r="C2382" t="s">
        <v>53</v>
      </c>
      <c r="D2382" t="b">
        <v>1</v>
      </c>
      <c r="E2382" t="s">
        <v>2745</v>
      </c>
      <c r="F2382" t="str">
        <f>MID($E2382,1,1)</f>
        <v>F</v>
      </c>
      <c r="G2382" t="str">
        <f>IFERROR(MID($E2382,SEARCH("/",$E2382,SEARCH("/",$E2382)+1)+1,1),"")</f>
        <v>S</v>
      </c>
      <c r="H2382" t="s">
        <v>16</v>
      </c>
      <c r="I2382">
        <v>28</v>
      </c>
      <c r="J2382" t="b">
        <v>0</v>
      </c>
      <c r="K2382" s="7">
        <v>0</v>
      </c>
      <c r="L2382" s="7">
        <v>0</v>
      </c>
      <c r="M2382" s="7">
        <v>0</v>
      </c>
      <c r="N2382" s="7">
        <v>0</v>
      </c>
      <c r="O2382" s="7">
        <v>0</v>
      </c>
      <c r="P2382" s="7">
        <f>SUM(dane3[[#This Row],[RoomService]:[VRDeck]])</f>
        <v>0</v>
      </c>
      <c r="Q2382" t="s">
        <v>2746</v>
      </c>
      <c r="R2382" t="b">
        <v>1</v>
      </c>
    </row>
    <row r="2383" spans="1:18" x14ac:dyDescent="0.3">
      <c r="A2383" t="s">
        <v>2747</v>
      </c>
      <c r="B2383">
        <f>MID(dane3[[#This Row],[PassengerId]],1,4)+0</f>
        <v>1066</v>
      </c>
      <c r="C2383" t="s">
        <v>53</v>
      </c>
      <c r="D2383" t="b">
        <v>1</v>
      </c>
      <c r="E2383" t="s">
        <v>2748</v>
      </c>
      <c r="F2383" t="str">
        <f>MID($E2383,1,1)</f>
        <v>F</v>
      </c>
      <c r="G2383" t="str">
        <f>IFERROR(MID($E2383,SEARCH("/",$E2383,SEARCH("/",$E2383)+1)+1,1),"")</f>
        <v>P</v>
      </c>
      <c r="H2383" t="s">
        <v>16</v>
      </c>
      <c r="I2383">
        <v>35</v>
      </c>
      <c r="J2383" t="b">
        <v>0</v>
      </c>
      <c r="K2383" s="7">
        <v>0</v>
      </c>
      <c r="L2383" s="7">
        <v>0</v>
      </c>
      <c r="M2383" s="7">
        <v>0</v>
      </c>
      <c r="N2383" s="7">
        <v>0</v>
      </c>
      <c r="O2383" s="7">
        <v>0</v>
      </c>
      <c r="P2383" s="7">
        <f>SUM(dane3[[#This Row],[RoomService]:[VRDeck]])</f>
        <v>0</v>
      </c>
      <c r="Q2383" t="s">
        <v>2749</v>
      </c>
      <c r="R2383" t="b">
        <v>1</v>
      </c>
    </row>
    <row r="2384" spans="1:18" x14ac:dyDescent="0.3">
      <c r="A2384" t="s">
        <v>11987</v>
      </c>
      <c r="B2384">
        <f>MID(dane3[[#This Row],[PassengerId]],1,4)+0</f>
        <v>4662</v>
      </c>
      <c r="C2384" t="s">
        <v>14</v>
      </c>
      <c r="D2384" t="b">
        <v>0</v>
      </c>
      <c r="E2384" t="s">
        <v>39</v>
      </c>
      <c r="F2384" t="s">
        <v>23760</v>
      </c>
      <c r="G2384" t="str">
        <f>IFERROR(MID($E2384,SEARCH("/",$E2384,SEARCH("/",$E2384)+1)+1,1),"")</f>
        <v/>
      </c>
      <c r="H2384" t="s">
        <v>16</v>
      </c>
      <c r="I2384">
        <v>46</v>
      </c>
      <c r="J2384" t="b">
        <v>0</v>
      </c>
      <c r="K2384" s="7">
        <v>0</v>
      </c>
      <c r="L2384" s="7">
        <v>3856</v>
      </c>
      <c r="M2384" s="7">
        <v>0</v>
      </c>
      <c r="N2384" s="7">
        <v>1</v>
      </c>
      <c r="O2384" s="7">
        <v>312</v>
      </c>
      <c r="P2384" s="7">
        <f>SUM(dane3[[#This Row],[RoomService]:[VRDeck]])</f>
        <v>4169</v>
      </c>
      <c r="Q2384" t="s">
        <v>11988</v>
      </c>
      <c r="R2384" t="b">
        <v>1</v>
      </c>
    </row>
    <row r="2385" spans="1:18" x14ac:dyDescent="0.3">
      <c r="A2385" t="s">
        <v>6517</v>
      </c>
      <c r="B2385">
        <f>MID(dane3[[#This Row],[PassengerId]],1,4)+0</f>
        <v>2560</v>
      </c>
      <c r="C2385" t="s">
        <v>19</v>
      </c>
      <c r="D2385" t="b">
        <v>1</v>
      </c>
      <c r="E2385" t="s">
        <v>6518</v>
      </c>
      <c r="F2385" t="str">
        <f>MID($E2385,1,1)</f>
        <v>G</v>
      </c>
      <c r="G2385" t="str">
        <f>IFERROR(MID($E2385,SEARCH("/",$E2385,SEARCH("/",$E2385)+1)+1,1),"")</f>
        <v>P</v>
      </c>
      <c r="H2385" t="s">
        <v>32</v>
      </c>
      <c r="I2385">
        <v>0</v>
      </c>
      <c r="J2385" t="b">
        <v>0</v>
      </c>
      <c r="K2385" s="7">
        <v>0</v>
      </c>
      <c r="L2385" s="7">
        <v>0</v>
      </c>
      <c r="M2385" s="7">
        <v>0</v>
      </c>
      <c r="N2385" s="7">
        <v>0</v>
      </c>
      <c r="O2385" s="7">
        <v>0</v>
      </c>
      <c r="P2385" s="7">
        <f>SUM(dane3[[#This Row],[RoomService]:[VRDeck]])</f>
        <v>0</v>
      </c>
      <c r="Q2385" t="s">
        <v>6519</v>
      </c>
      <c r="R2385" t="b">
        <v>1</v>
      </c>
    </row>
    <row r="2386" spans="1:18" x14ac:dyDescent="0.3">
      <c r="A2386" t="s">
        <v>6520</v>
      </c>
      <c r="B2386">
        <f>MID(dane3[[#This Row],[PassengerId]],1,4)+0</f>
        <v>2560</v>
      </c>
      <c r="C2386" t="s">
        <v>19</v>
      </c>
      <c r="D2386" t="b">
        <v>0</v>
      </c>
      <c r="E2386" t="s">
        <v>6518</v>
      </c>
      <c r="F2386" t="str">
        <f>MID($E2386,1,1)</f>
        <v>G</v>
      </c>
      <c r="G2386" t="str">
        <f>IFERROR(MID($E2386,SEARCH("/",$E2386,SEARCH("/",$E2386)+1)+1,1),"")</f>
        <v>P</v>
      </c>
      <c r="H2386" t="s">
        <v>16</v>
      </c>
      <c r="I2386">
        <v>21</v>
      </c>
      <c r="J2386" t="b">
        <v>0</v>
      </c>
      <c r="K2386" s="7">
        <v>882</v>
      </c>
      <c r="L2386" s="7">
        <v>0</v>
      </c>
      <c r="M2386" s="7">
        <v>0</v>
      </c>
      <c r="N2386" s="7">
        <v>0</v>
      </c>
      <c r="O2386" s="7">
        <v>0</v>
      </c>
      <c r="P2386" s="7">
        <f>SUM(dane3[[#This Row],[RoomService]:[VRDeck]])</f>
        <v>882</v>
      </c>
      <c r="Q2386" t="s">
        <v>6521</v>
      </c>
      <c r="R2386" t="b">
        <v>0</v>
      </c>
    </row>
    <row r="2387" spans="1:18" x14ac:dyDescent="0.3">
      <c r="A2387" t="s">
        <v>6522</v>
      </c>
      <c r="B2387">
        <f>MID(dane3[[#This Row],[PassengerId]],1,4)+0</f>
        <v>2560</v>
      </c>
      <c r="C2387" t="s">
        <v>19</v>
      </c>
      <c r="D2387" t="b">
        <v>0</v>
      </c>
      <c r="E2387" t="s">
        <v>6518</v>
      </c>
      <c r="F2387" t="str">
        <f>MID($E2387,1,1)</f>
        <v>G</v>
      </c>
      <c r="G2387" t="str">
        <f>IFERROR(MID($E2387,SEARCH("/",$E2387,SEARCH("/",$E2387)+1)+1,1),"")</f>
        <v>P</v>
      </c>
      <c r="H2387" t="s">
        <v>16</v>
      </c>
      <c r="I2387">
        <v>2</v>
      </c>
      <c r="J2387" t="b">
        <v>0</v>
      </c>
      <c r="K2387" s="7">
        <v>0</v>
      </c>
      <c r="L2387" s="7">
        <v>0</v>
      </c>
      <c r="M2387" s="7">
        <v>0</v>
      </c>
      <c r="N2387" s="7">
        <v>0</v>
      </c>
      <c r="O2387" s="7">
        <v>0</v>
      </c>
      <c r="P2387" s="7">
        <f>SUM(dane3[[#This Row],[RoomService]:[VRDeck]])</f>
        <v>0</v>
      </c>
      <c r="Q2387" t="s">
        <v>6523</v>
      </c>
      <c r="R2387" t="b">
        <v>0</v>
      </c>
    </row>
    <row r="2388" spans="1:18" x14ac:dyDescent="0.3">
      <c r="A2388" t="s">
        <v>6524</v>
      </c>
      <c r="B2388">
        <f>MID(dane3[[#This Row],[PassengerId]],1,4)+0</f>
        <v>2561</v>
      </c>
      <c r="C2388" t="s">
        <v>19</v>
      </c>
      <c r="D2388" t="b">
        <v>0</v>
      </c>
      <c r="E2388" t="s">
        <v>6525</v>
      </c>
      <c r="F2388" t="str">
        <f>MID($E2388,1,1)</f>
        <v>E</v>
      </c>
      <c r="G2388" t="str">
        <f>IFERROR(MID($E2388,SEARCH("/",$E2388,SEARCH("/",$E2388)+1)+1,1),"")</f>
        <v>S</v>
      </c>
      <c r="H2388" t="s">
        <v>16</v>
      </c>
      <c r="I2388">
        <v>19</v>
      </c>
      <c r="J2388" t="b">
        <v>0</v>
      </c>
      <c r="K2388" s="7">
        <v>194</v>
      </c>
      <c r="L2388" s="7">
        <v>44</v>
      </c>
      <c r="M2388" s="7">
        <v>0</v>
      </c>
      <c r="N2388" s="7">
        <v>549</v>
      </c>
      <c r="O2388" s="7">
        <v>1</v>
      </c>
      <c r="P2388" s="7">
        <f>SUM(dane3[[#This Row],[RoomService]:[VRDeck]])</f>
        <v>788</v>
      </c>
      <c r="Q2388" t="s">
        <v>6526</v>
      </c>
      <c r="R2388" t="b">
        <v>0</v>
      </c>
    </row>
    <row r="2389" spans="1:18" x14ac:dyDescent="0.3">
      <c r="A2389" t="s">
        <v>2773</v>
      </c>
      <c r="B2389">
        <f>MID(dane3[[#This Row],[PassengerId]],1,4)+0</f>
        <v>1080</v>
      </c>
      <c r="C2389" t="s">
        <v>53</v>
      </c>
      <c r="D2389" t="b">
        <v>0</v>
      </c>
      <c r="E2389" t="s">
        <v>2774</v>
      </c>
      <c r="F2389" t="str">
        <f>MID($E2389,1,1)</f>
        <v>F</v>
      </c>
      <c r="G2389" t="str">
        <f>IFERROR(MID($E2389,SEARCH("/",$E2389,SEARCH("/",$E2389)+1)+1,1),"")</f>
        <v>S</v>
      </c>
      <c r="H2389" t="s">
        <v>16</v>
      </c>
      <c r="I2389">
        <v>50</v>
      </c>
      <c r="J2389" t="b">
        <v>0</v>
      </c>
      <c r="K2389" s="7">
        <v>202</v>
      </c>
      <c r="L2389" s="7">
        <v>0</v>
      </c>
      <c r="M2389" s="7">
        <v>1108</v>
      </c>
      <c r="N2389" s="7">
        <v>0</v>
      </c>
      <c r="O2389" s="7">
        <v>0</v>
      </c>
      <c r="P2389" s="7">
        <f>SUM(dane3[[#This Row],[RoomService]:[VRDeck]])</f>
        <v>1310</v>
      </c>
      <c r="Q2389" t="s">
        <v>2775</v>
      </c>
      <c r="R2389" t="b">
        <v>0</v>
      </c>
    </row>
    <row r="2390" spans="1:18" x14ac:dyDescent="0.3">
      <c r="A2390" t="s">
        <v>2776</v>
      </c>
      <c r="B2390">
        <f>MID(dane3[[#This Row],[PassengerId]],1,4)+0</f>
        <v>1082</v>
      </c>
      <c r="C2390" t="s">
        <v>53</v>
      </c>
      <c r="D2390" t="b">
        <v>0</v>
      </c>
      <c r="E2390" t="s">
        <v>2777</v>
      </c>
      <c r="F2390" t="str">
        <f>MID($E2390,1,1)</f>
        <v>F</v>
      </c>
      <c r="G2390" t="str">
        <f>IFERROR(MID($E2390,SEARCH("/",$E2390,SEARCH("/",$E2390)+1)+1,1),"")</f>
        <v>S</v>
      </c>
      <c r="H2390" t="s">
        <v>16</v>
      </c>
      <c r="I2390">
        <v>33</v>
      </c>
      <c r="J2390" t="b">
        <v>0</v>
      </c>
      <c r="K2390" s="7">
        <v>694</v>
      </c>
      <c r="L2390" s="7">
        <v>0</v>
      </c>
      <c r="M2390" s="7">
        <v>60</v>
      </c>
      <c r="N2390" s="7">
        <v>564</v>
      </c>
      <c r="O2390" s="7">
        <v>0</v>
      </c>
      <c r="P2390" s="7">
        <f>SUM(dane3[[#This Row],[RoomService]:[VRDeck]])</f>
        <v>1318</v>
      </c>
      <c r="Q2390" t="s">
        <v>2778</v>
      </c>
      <c r="R2390" t="b">
        <v>0</v>
      </c>
    </row>
    <row r="2391" spans="1:18" x14ac:dyDescent="0.3">
      <c r="A2391" t="s">
        <v>6532</v>
      </c>
      <c r="B2391">
        <f>MID(dane3[[#This Row],[PassengerId]],1,4)+0</f>
        <v>2564</v>
      </c>
      <c r="C2391" t="s">
        <v>14</v>
      </c>
      <c r="D2391" t="b">
        <v>0</v>
      </c>
      <c r="E2391" t="s">
        <v>6533</v>
      </c>
      <c r="F2391" t="str">
        <f>MID($E2391,1,1)</f>
        <v>E</v>
      </c>
      <c r="G2391" t="str">
        <f>IFERROR(MID($E2391,SEARCH("/",$E2391,SEARCH("/",$E2391)+1)+1,1),"")</f>
        <v>S</v>
      </c>
      <c r="H2391" t="s">
        <v>16</v>
      </c>
      <c r="I2391">
        <v>42</v>
      </c>
      <c r="J2391" t="b">
        <v>0</v>
      </c>
      <c r="K2391" s="7">
        <v>2</v>
      </c>
      <c r="L2391" s="7">
        <v>3024</v>
      </c>
      <c r="M2391" s="7">
        <v>0</v>
      </c>
      <c r="N2391" s="7">
        <v>89</v>
      </c>
      <c r="O2391" s="7">
        <v>10</v>
      </c>
      <c r="P2391" s="7">
        <f>SUM(dane3[[#This Row],[RoomService]:[VRDeck]])</f>
        <v>3125</v>
      </c>
      <c r="Q2391" t="s">
        <v>6534</v>
      </c>
      <c r="R2391" t="b">
        <v>1</v>
      </c>
    </row>
    <row r="2392" spans="1:18" x14ac:dyDescent="0.3">
      <c r="A2392" t="s">
        <v>2779</v>
      </c>
      <c r="B2392">
        <f>MID(dane3[[#This Row],[PassengerId]],1,4)+0</f>
        <v>1083</v>
      </c>
      <c r="C2392" t="s">
        <v>53</v>
      </c>
      <c r="D2392" t="b">
        <v>1</v>
      </c>
      <c r="E2392" t="s">
        <v>2780</v>
      </c>
      <c r="F2392" t="str">
        <f>MID($E2392,1,1)</f>
        <v>F</v>
      </c>
      <c r="G2392" t="str">
        <f>IFERROR(MID($E2392,SEARCH("/",$E2392,SEARCH("/",$E2392)+1)+1,1),"")</f>
        <v>S</v>
      </c>
      <c r="H2392" t="s">
        <v>16</v>
      </c>
      <c r="I2392">
        <v>27</v>
      </c>
      <c r="J2392" t="b">
        <v>0</v>
      </c>
      <c r="K2392" s="7">
        <v>0</v>
      </c>
      <c r="L2392" s="7">
        <v>0</v>
      </c>
      <c r="M2392" s="7">
        <v>0</v>
      </c>
      <c r="N2392" s="7">
        <v>0</v>
      </c>
      <c r="O2392" s="7">
        <v>0</v>
      </c>
      <c r="P2392" s="7">
        <f>SUM(dane3[[#This Row],[RoomService]:[VRDeck]])</f>
        <v>0</v>
      </c>
      <c r="Q2392" t="s">
        <v>2781</v>
      </c>
      <c r="R2392" t="b">
        <v>1</v>
      </c>
    </row>
    <row r="2393" spans="1:18" x14ac:dyDescent="0.3">
      <c r="A2393" t="s">
        <v>2782</v>
      </c>
      <c r="B2393">
        <f>MID(dane3[[#This Row],[PassengerId]],1,4)+0</f>
        <v>1083</v>
      </c>
      <c r="C2393" t="s">
        <v>53</v>
      </c>
      <c r="D2393" t="b">
        <v>1</v>
      </c>
      <c r="E2393" t="s">
        <v>2780</v>
      </c>
      <c r="F2393" t="str">
        <f>MID($E2393,1,1)</f>
        <v>F</v>
      </c>
      <c r="G2393" t="str">
        <f>IFERROR(MID($E2393,SEARCH("/",$E2393,SEARCH("/",$E2393)+1)+1,1),"")</f>
        <v>S</v>
      </c>
      <c r="H2393" t="s">
        <v>16</v>
      </c>
      <c r="I2393">
        <v>23</v>
      </c>
      <c r="J2393" t="b">
        <v>0</v>
      </c>
      <c r="K2393" s="7">
        <v>0</v>
      </c>
      <c r="L2393" s="7">
        <v>0</v>
      </c>
      <c r="M2393" s="7">
        <v>0</v>
      </c>
      <c r="N2393" s="7">
        <v>0</v>
      </c>
      <c r="O2393" s="7">
        <v>0</v>
      </c>
      <c r="P2393" s="7">
        <f>SUM(dane3[[#This Row],[RoomService]:[VRDeck]])</f>
        <v>0</v>
      </c>
      <c r="Q2393" t="s">
        <v>2783</v>
      </c>
      <c r="R2393" t="b">
        <v>1</v>
      </c>
    </row>
    <row r="2394" spans="1:18" x14ac:dyDescent="0.3">
      <c r="A2394" t="s">
        <v>6541</v>
      </c>
      <c r="B2394">
        <f>MID(dane3[[#This Row],[PassengerId]],1,4)+0</f>
        <v>2571</v>
      </c>
      <c r="C2394" t="s">
        <v>19</v>
      </c>
      <c r="D2394" t="b">
        <v>0</v>
      </c>
      <c r="E2394" t="s">
        <v>6542</v>
      </c>
      <c r="F2394" t="str">
        <f>MID($E2394,1,1)</f>
        <v>G</v>
      </c>
      <c r="G2394" t="str">
        <f>IFERROR(MID($E2394,SEARCH("/",$E2394,SEARCH("/",$E2394)+1)+1,1),"")</f>
        <v>P</v>
      </c>
      <c r="H2394" t="s">
        <v>16</v>
      </c>
      <c r="I2394">
        <v>28</v>
      </c>
      <c r="J2394" t="b">
        <v>0</v>
      </c>
      <c r="K2394" s="7">
        <v>145</v>
      </c>
      <c r="L2394" s="7">
        <v>8</v>
      </c>
      <c r="M2394" s="7">
        <v>557</v>
      </c>
      <c r="N2394" s="7">
        <v>0</v>
      </c>
      <c r="O2394" s="7">
        <v>74</v>
      </c>
      <c r="P2394" s="7">
        <f>SUM(dane3[[#This Row],[RoomService]:[VRDeck]])</f>
        <v>784</v>
      </c>
      <c r="Q2394" t="s">
        <v>6543</v>
      </c>
      <c r="R2394" t="b">
        <v>1</v>
      </c>
    </row>
    <row r="2395" spans="1:18" x14ac:dyDescent="0.3">
      <c r="A2395" t="s">
        <v>6544</v>
      </c>
      <c r="B2395">
        <f>MID(dane3[[#This Row],[PassengerId]],1,4)+0</f>
        <v>2572</v>
      </c>
      <c r="C2395" t="s">
        <v>14</v>
      </c>
      <c r="D2395" t="b">
        <v>1</v>
      </c>
      <c r="E2395" t="s">
        <v>6545</v>
      </c>
      <c r="F2395" t="str">
        <f>MID($E2395,1,1)</f>
        <v>C</v>
      </c>
      <c r="G2395" t="str">
        <f>IFERROR(MID($E2395,SEARCH("/",$E2395,SEARCH("/",$E2395)+1)+1,1),"")</f>
        <v>S</v>
      </c>
      <c r="H2395" t="s">
        <v>46</v>
      </c>
      <c r="I2395">
        <v>21</v>
      </c>
      <c r="J2395" t="b">
        <v>0</v>
      </c>
      <c r="K2395" s="7">
        <v>0</v>
      </c>
      <c r="L2395" s="7">
        <v>0</v>
      </c>
      <c r="M2395" s="7">
        <v>0</v>
      </c>
      <c r="N2395" s="7">
        <v>0</v>
      </c>
      <c r="O2395" s="7">
        <v>0</v>
      </c>
      <c r="P2395" s="7">
        <f>SUM(dane3[[#This Row],[RoomService]:[VRDeck]])</f>
        <v>0</v>
      </c>
      <c r="Q2395" t="s">
        <v>6546</v>
      </c>
      <c r="R2395" t="b">
        <v>1</v>
      </c>
    </row>
    <row r="2396" spans="1:18" x14ac:dyDescent="0.3">
      <c r="A2396" t="s">
        <v>6547</v>
      </c>
      <c r="B2396">
        <f>MID(dane3[[#This Row],[PassengerId]],1,4)+0</f>
        <v>2572</v>
      </c>
      <c r="C2396" t="s">
        <v>14</v>
      </c>
      <c r="D2396" t="b">
        <v>1</v>
      </c>
      <c r="E2396" t="s">
        <v>6545</v>
      </c>
      <c r="F2396" t="str">
        <f>MID($E2396,1,1)</f>
        <v>C</v>
      </c>
      <c r="G2396" t="str">
        <f>IFERROR(MID($E2396,SEARCH("/",$E2396,SEARCH("/",$E2396)+1)+1,1),"")</f>
        <v>S</v>
      </c>
      <c r="H2396" t="s">
        <v>46</v>
      </c>
      <c r="I2396">
        <v>56</v>
      </c>
      <c r="J2396" t="b">
        <v>1</v>
      </c>
      <c r="K2396" s="7">
        <v>0</v>
      </c>
      <c r="L2396" s="7">
        <v>0</v>
      </c>
      <c r="M2396" s="7">
        <v>0</v>
      </c>
      <c r="N2396" s="7">
        <v>0</v>
      </c>
      <c r="O2396" s="7">
        <v>0</v>
      </c>
      <c r="P2396" s="7">
        <f>SUM(dane3[[#This Row],[RoomService]:[VRDeck]])</f>
        <v>0</v>
      </c>
      <c r="Q2396" t="s">
        <v>6548</v>
      </c>
      <c r="R2396" t="b">
        <v>1</v>
      </c>
    </row>
    <row r="2397" spans="1:18" x14ac:dyDescent="0.3">
      <c r="A2397" t="s">
        <v>6549</v>
      </c>
      <c r="B2397">
        <f>MID(dane3[[#This Row],[PassengerId]],1,4)+0</f>
        <v>2573</v>
      </c>
      <c r="C2397" t="s">
        <v>14</v>
      </c>
      <c r="D2397" t="b">
        <v>1</v>
      </c>
      <c r="E2397" t="s">
        <v>6550</v>
      </c>
      <c r="F2397" t="str">
        <f>MID($E2397,1,1)</f>
        <v>C</v>
      </c>
      <c r="G2397" t="str">
        <f>IFERROR(MID($E2397,SEARCH("/",$E2397,SEARCH("/",$E2397)+1)+1,1),"")</f>
        <v>P</v>
      </c>
      <c r="H2397" t="s">
        <v>46</v>
      </c>
      <c r="I2397">
        <v>28</v>
      </c>
      <c r="J2397" t="b">
        <v>0</v>
      </c>
      <c r="K2397" s="7">
        <v>0</v>
      </c>
      <c r="L2397" s="7">
        <v>0</v>
      </c>
      <c r="M2397" s="7">
        <v>0</v>
      </c>
      <c r="N2397" s="7">
        <v>0</v>
      </c>
      <c r="O2397" s="7">
        <v>0</v>
      </c>
      <c r="P2397" s="7">
        <f>SUM(dane3[[#This Row],[RoomService]:[VRDeck]])</f>
        <v>0</v>
      </c>
      <c r="Q2397" t="s">
        <v>6551</v>
      </c>
      <c r="R2397" t="b">
        <v>1</v>
      </c>
    </row>
    <row r="2398" spans="1:18" x14ac:dyDescent="0.3">
      <c r="A2398" t="s">
        <v>6552</v>
      </c>
      <c r="B2398">
        <f>MID(dane3[[#This Row],[PassengerId]],1,4)+0</f>
        <v>2574</v>
      </c>
      <c r="C2398" t="s">
        <v>19</v>
      </c>
      <c r="D2398" t="b">
        <v>0</v>
      </c>
      <c r="E2398" t="s">
        <v>6553</v>
      </c>
      <c r="F2398" t="str">
        <f>MID($E2398,1,1)</f>
        <v>F</v>
      </c>
      <c r="G2398" t="str">
        <f>IFERROR(MID($E2398,SEARCH("/",$E2398,SEARCH("/",$E2398)+1)+1,1),"")</f>
        <v>S</v>
      </c>
      <c r="H2398" t="s">
        <v>16</v>
      </c>
      <c r="I2398">
        <v>42</v>
      </c>
      <c r="J2398" t="b">
        <v>0</v>
      </c>
      <c r="K2398" s="7">
        <v>10</v>
      </c>
      <c r="L2398" s="7">
        <v>303</v>
      </c>
      <c r="M2398" s="7">
        <v>12</v>
      </c>
      <c r="N2398" s="7">
        <v>0</v>
      </c>
      <c r="O2398" s="7">
        <v>478</v>
      </c>
      <c r="P2398" s="7">
        <f>SUM(dane3[[#This Row],[RoomService]:[VRDeck]])</f>
        <v>803</v>
      </c>
      <c r="Q2398" t="s">
        <v>6554</v>
      </c>
      <c r="R2398" t="b">
        <v>0</v>
      </c>
    </row>
    <row r="2399" spans="1:18" x14ac:dyDescent="0.3">
      <c r="A2399" t="s">
        <v>6555</v>
      </c>
      <c r="B2399">
        <f>MID(dane3[[#This Row],[PassengerId]],1,4)+0</f>
        <v>2578</v>
      </c>
      <c r="C2399" t="s">
        <v>19</v>
      </c>
      <c r="D2399" t="b">
        <v>0</v>
      </c>
      <c r="E2399" t="s">
        <v>6556</v>
      </c>
      <c r="F2399" t="str">
        <f>MID($E2399,1,1)</f>
        <v>F</v>
      </c>
      <c r="G2399" t="str">
        <f>IFERROR(MID($E2399,SEARCH("/",$E2399,SEARCH("/",$E2399)+1)+1,1),"")</f>
        <v>S</v>
      </c>
      <c r="H2399" t="s">
        <v>16</v>
      </c>
      <c r="I2399">
        <v>18</v>
      </c>
      <c r="J2399" t="b">
        <v>0</v>
      </c>
      <c r="K2399" s="7">
        <v>1153</v>
      </c>
      <c r="L2399" s="7">
        <v>0</v>
      </c>
      <c r="M2399" s="7">
        <v>0</v>
      </c>
      <c r="N2399" s="7">
        <v>1409</v>
      </c>
      <c r="O2399" s="7">
        <v>195</v>
      </c>
      <c r="P2399" s="7">
        <f>SUM(dane3[[#This Row],[RoomService]:[VRDeck]])</f>
        <v>2757</v>
      </c>
      <c r="Q2399" t="s">
        <v>6557</v>
      </c>
      <c r="R2399" t="b">
        <v>0</v>
      </c>
    </row>
    <row r="2400" spans="1:18" x14ac:dyDescent="0.3">
      <c r="A2400" t="s">
        <v>6558</v>
      </c>
      <c r="B2400">
        <f>MID(dane3[[#This Row],[PassengerId]],1,4)+0</f>
        <v>2580</v>
      </c>
      <c r="C2400" t="s">
        <v>19</v>
      </c>
      <c r="D2400" t="b">
        <v>0</v>
      </c>
      <c r="E2400" t="s">
        <v>6559</v>
      </c>
      <c r="F2400" t="str">
        <f>MID($E2400,1,1)</f>
        <v>G</v>
      </c>
      <c r="G2400" t="str">
        <f>IFERROR(MID($E2400,SEARCH("/",$E2400,SEARCH("/",$E2400)+1)+1,1),"")</f>
        <v>S</v>
      </c>
      <c r="H2400" t="s">
        <v>16</v>
      </c>
      <c r="I2400">
        <v>24</v>
      </c>
      <c r="J2400" t="b">
        <v>0</v>
      </c>
      <c r="K2400" s="7">
        <v>19</v>
      </c>
      <c r="L2400" s="7">
        <v>676</v>
      </c>
      <c r="M2400" s="7">
        <v>0</v>
      </c>
      <c r="N2400" s="7">
        <v>26</v>
      </c>
      <c r="O2400" s="7">
        <v>0</v>
      </c>
      <c r="P2400" s="7">
        <f>SUM(dane3[[#This Row],[RoomService]:[VRDeck]])</f>
        <v>721</v>
      </c>
      <c r="Q2400" t="s">
        <v>6560</v>
      </c>
      <c r="R2400" t="b">
        <v>0</v>
      </c>
    </row>
    <row r="2401" spans="1:18" x14ac:dyDescent="0.3">
      <c r="A2401" t="s">
        <v>6561</v>
      </c>
      <c r="B2401">
        <f>MID(dane3[[#This Row],[PassengerId]],1,4)+0</f>
        <v>2581</v>
      </c>
      <c r="C2401" t="s">
        <v>19</v>
      </c>
      <c r="D2401" t="b">
        <v>0</v>
      </c>
      <c r="E2401" t="s">
        <v>6562</v>
      </c>
      <c r="F2401" t="str">
        <f>MID($E2401,1,1)</f>
        <v>E</v>
      </c>
      <c r="G2401" t="str">
        <f>IFERROR(MID($E2401,SEARCH("/",$E2401,SEARCH("/",$E2401)+1)+1,1),"")</f>
        <v>P</v>
      </c>
      <c r="H2401" t="s">
        <v>16</v>
      </c>
      <c r="I2401">
        <v>20</v>
      </c>
      <c r="J2401" t="b">
        <v>0</v>
      </c>
      <c r="K2401" s="7">
        <v>496</v>
      </c>
      <c r="L2401" s="7">
        <v>20</v>
      </c>
      <c r="M2401" s="7">
        <v>16</v>
      </c>
      <c r="N2401" s="7">
        <v>0</v>
      </c>
      <c r="O2401" s="7">
        <v>254</v>
      </c>
      <c r="P2401" s="7">
        <f>SUM(dane3[[#This Row],[RoomService]:[VRDeck]])</f>
        <v>786</v>
      </c>
      <c r="Q2401" t="s">
        <v>6563</v>
      </c>
      <c r="R2401" t="b">
        <v>0</v>
      </c>
    </row>
    <row r="2402" spans="1:18" x14ac:dyDescent="0.3">
      <c r="A2402" t="s">
        <v>6564</v>
      </c>
      <c r="B2402">
        <f>MID(dane3[[#This Row],[PassengerId]],1,4)+0</f>
        <v>2581</v>
      </c>
      <c r="C2402" t="s">
        <v>19</v>
      </c>
      <c r="D2402" t="b">
        <v>0</v>
      </c>
      <c r="E2402" t="s">
        <v>6565</v>
      </c>
      <c r="F2402" t="str">
        <f>MID($E2402,1,1)</f>
        <v>F</v>
      </c>
      <c r="G2402" t="str">
        <f>IFERROR(MID($E2402,SEARCH("/",$E2402,SEARCH("/",$E2402)+1)+1,1),"")</f>
        <v>P</v>
      </c>
      <c r="H2402" t="s">
        <v>16</v>
      </c>
      <c r="I2402">
        <v>22</v>
      </c>
      <c r="J2402" t="b">
        <v>0</v>
      </c>
      <c r="K2402" s="7">
        <v>26</v>
      </c>
      <c r="L2402" s="7">
        <v>0</v>
      </c>
      <c r="M2402" s="7">
        <v>0</v>
      </c>
      <c r="N2402" s="7">
        <v>0</v>
      </c>
      <c r="O2402" s="7">
        <v>733</v>
      </c>
      <c r="P2402" s="7">
        <f>SUM(dane3[[#This Row],[RoomService]:[VRDeck]])</f>
        <v>759</v>
      </c>
      <c r="Q2402" t="s">
        <v>6566</v>
      </c>
      <c r="R2402" t="b">
        <v>0</v>
      </c>
    </row>
    <row r="2403" spans="1:18" x14ac:dyDescent="0.3">
      <c r="A2403" t="s">
        <v>6567</v>
      </c>
      <c r="B2403">
        <f>MID(dane3[[#This Row],[PassengerId]],1,4)+0</f>
        <v>2582</v>
      </c>
      <c r="C2403" t="s">
        <v>19</v>
      </c>
      <c r="D2403" t="b">
        <v>0</v>
      </c>
      <c r="E2403" t="s">
        <v>6568</v>
      </c>
      <c r="F2403" t="str">
        <f>MID($E2403,1,1)</f>
        <v>G</v>
      </c>
      <c r="G2403" t="str">
        <f>IFERROR(MID($E2403,SEARCH("/",$E2403,SEARCH("/",$E2403)+1)+1,1),"")</f>
        <v>P</v>
      </c>
      <c r="H2403" t="s">
        <v>16</v>
      </c>
      <c r="I2403">
        <v>22</v>
      </c>
      <c r="J2403" t="b">
        <v>0</v>
      </c>
      <c r="K2403" s="7">
        <v>98</v>
      </c>
      <c r="L2403" s="7">
        <v>0</v>
      </c>
      <c r="M2403" s="7">
        <v>46</v>
      </c>
      <c r="N2403" s="7">
        <v>641</v>
      </c>
      <c r="O2403" s="7">
        <v>0</v>
      </c>
      <c r="P2403" s="7">
        <f>SUM(dane3[[#This Row],[RoomService]:[VRDeck]])</f>
        <v>785</v>
      </c>
      <c r="Q2403" t="s">
        <v>6569</v>
      </c>
      <c r="R2403" t="b">
        <v>0</v>
      </c>
    </row>
    <row r="2404" spans="1:18" x14ac:dyDescent="0.3">
      <c r="A2404" t="s">
        <v>6570</v>
      </c>
      <c r="B2404">
        <f>MID(dane3[[#This Row],[PassengerId]],1,4)+0</f>
        <v>2584</v>
      </c>
      <c r="C2404" t="s">
        <v>19</v>
      </c>
      <c r="D2404" t="b">
        <v>0</v>
      </c>
      <c r="E2404" t="s">
        <v>6571</v>
      </c>
      <c r="F2404" t="str">
        <f>MID($E2404,1,1)</f>
        <v>G</v>
      </c>
      <c r="G2404" t="str">
        <f>IFERROR(MID($E2404,SEARCH("/",$E2404,SEARCH("/",$E2404)+1)+1,1),"")</f>
        <v>P</v>
      </c>
      <c r="H2404" t="s">
        <v>32</v>
      </c>
      <c r="I2404">
        <v>21</v>
      </c>
      <c r="J2404" t="b">
        <v>0</v>
      </c>
      <c r="K2404" s="7">
        <v>0</v>
      </c>
      <c r="L2404" s="7">
        <v>0</v>
      </c>
      <c r="M2404" s="7">
        <v>0</v>
      </c>
      <c r="N2404" s="7">
        <v>0</v>
      </c>
      <c r="O2404" s="7">
        <v>0</v>
      </c>
      <c r="P2404" s="7">
        <f>SUM(dane3[[#This Row],[RoomService]:[VRDeck]])</f>
        <v>0</v>
      </c>
      <c r="Q2404" t="s">
        <v>6572</v>
      </c>
      <c r="R2404" t="b">
        <v>0</v>
      </c>
    </row>
    <row r="2405" spans="1:18" x14ac:dyDescent="0.3">
      <c r="A2405" t="s">
        <v>6573</v>
      </c>
      <c r="B2405">
        <f>MID(dane3[[#This Row],[PassengerId]],1,4)+0</f>
        <v>2588</v>
      </c>
      <c r="C2405" t="s">
        <v>19</v>
      </c>
      <c r="D2405" t="b">
        <v>0</v>
      </c>
      <c r="E2405" t="s">
        <v>6574</v>
      </c>
      <c r="F2405" t="str">
        <f>MID($E2405,1,1)</f>
        <v>G</v>
      </c>
      <c r="G2405" t="str">
        <f>IFERROR(MID($E2405,SEARCH("/",$E2405,SEARCH("/",$E2405)+1)+1,1),"")</f>
        <v>P</v>
      </c>
      <c r="H2405" t="s">
        <v>16</v>
      </c>
      <c r="I2405">
        <v>28</v>
      </c>
      <c r="J2405" t="b">
        <v>0</v>
      </c>
      <c r="K2405" s="7">
        <v>4</v>
      </c>
      <c r="L2405" s="7">
        <v>166</v>
      </c>
      <c r="M2405" s="7">
        <v>743</v>
      </c>
      <c r="N2405" s="7">
        <v>0</v>
      </c>
      <c r="O2405" s="7">
        <v>0</v>
      </c>
      <c r="P2405" s="7">
        <f>SUM(dane3[[#This Row],[RoomService]:[VRDeck]])</f>
        <v>913</v>
      </c>
      <c r="Q2405" t="s">
        <v>6575</v>
      </c>
      <c r="R2405" t="b">
        <v>1</v>
      </c>
    </row>
    <row r="2406" spans="1:18" x14ac:dyDescent="0.3">
      <c r="A2406" t="s">
        <v>6576</v>
      </c>
      <c r="B2406">
        <f>MID(dane3[[#This Row],[PassengerId]],1,4)+0</f>
        <v>2589</v>
      </c>
      <c r="C2406" t="s">
        <v>14</v>
      </c>
      <c r="D2406" t="b">
        <v>1</v>
      </c>
      <c r="E2406" t="s">
        <v>6577</v>
      </c>
      <c r="F2406" t="str">
        <f>MID($E2406,1,1)</f>
        <v>C</v>
      </c>
      <c r="G2406" t="str">
        <f>IFERROR(MID($E2406,SEARCH("/",$E2406,SEARCH("/",$E2406)+1)+1,1),"")</f>
        <v>P</v>
      </c>
      <c r="H2406" t="s">
        <v>16</v>
      </c>
      <c r="I2406">
        <v>26</v>
      </c>
      <c r="J2406" t="b">
        <v>0</v>
      </c>
      <c r="K2406" s="7">
        <v>0</v>
      </c>
      <c r="L2406" s="7">
        <v>0</v>
      </c>
      <c r="M2406" s="7">
        <v>0</v>
      </c>
      <c r="N2406" s="7">
        <v>0</v>
      </c>
      <c r="O2406" s="7">
        <v>0</v>
      </c>
      <c r="P2406" s="7">
        <f>SUM(dane3[[#This Row],[RoomService]:[VRDeck]])</f>
        <v>0</v>
      </c>
      <c r="Q2406" t="s">
        <v>6578</v>
      </c>
      <c r="R2406" t="b">
        <v>1</v>
      </c>
    </row>
    <row r="2407" spans="1:18" x14ac:dyDescent="0.3">
      <c r="A2407" t="s">
        <v>6579</v>
      </c>
      <c r="B2407">
        <f>MID(dane3[[#This Row],[PassengerId]],1,4)+0</f>
        <v>2589</v>
      </c>
      <c r="C2407" t="s">
        <v>14</v>
      </c>
      <c r="D2407" t="b">
        <v>1</v>
      </c>
      <c r="E2407" t="s">
        <v>6577</v>
      </c>
      <c r="F2407" t="str">
        <f>MID($E2407,1,1)</f>
        <v>C</v>
      </c>
      <c r="G2407" t="str">
        <f>IFERROR(MID($E2407,SEARCH("/",$E2407,SEARCH("/",$E2407)+1)+1,1),"")</f>
        <v>P</v>
      </c>
      <c r="H2407" t="s">
        <v>46</v>
      </c>
      <c r="I2407">
        <v>50</v>
      </c>
      <c r="J2407" t="b">
        <v>0</v>
      </c>
      <c r="K2407" s="7">
        <v>0</v>
      </c>
      <c r="L2407" s="7">
        <v>0</v>
      </c>
      <c r="M2407" s="7">
        <v>0</v>
      </c>
      <c r="N2407" s="7">
        <v>0</v>
      </c>
      <c r="O2407" s="7">
        <v>0</v>
      </c>
      <c r="P2407" s="7">
        <f>SUM(dane3[[#This Row],[RoomService]:[VRDeck]])</f>
        <v>0</v>
      </c>
      <c r="Q2407" t="s">
        <v>6580</v>
      </c>
      <c r="R2407" t="b">
        <v>1</v>
      </c>
    </row>
    <row r="2408" spans="1:18" x14ac:dyDescent="0.3">
      <c r="A2408" t="s">
        <v>6581</v>
      </c>
      <c r="B2408">
        <f>MID(dane3[[#This Row],[PassengerId]],1,4)+0</f>
        <v>2589</v>
      </c>
      <c r="C2408" t="s">
        <v>14</v>
      </c>
      <c r="D2408" t="b">
        <v>0</v>
      </c>
      <c r="E2408" t="s">
        <v>6577</v>
      </c>
      <c r="F2408" t="str">
        <f>MID($E2408,1,1)</f>
        <v>C</v>
      </c>
      <c r="G2408" t="str">
        <f>IFERROR(MID($E2408,SEARCH("/",$E2408,SEARCH("/",$E2408)+1)+1,1),"")</f>
        <v>P</v>
      </c>
      <c r="H2408" t="s">
        <v>16</v>
      </c>
      <c r="I2408">
        <v>26</v>
      </c>
      <c r="J2408" t="b">
        <v>0</v>
      </c>
      <c r="K2408" s="7">
        <v>0</v>
      </c>
      <c r="L2408" s="7">
        <v>8150</v>
      </c>
      <c r="M2408" s="7">
        <v>0</v>
      </c>
      <c r="N2408" s="7">
        <v>3508</v>
      </c>
      <c r="O2408" s="7">
        <v>99</v>
      </c>
      <c r="P2408" s="7">
        <f>SUM(dane3[[#This Row],[RoomService]:[VRDeck]])</f>
        <v>11757</v>
      </c>
      <c r="Q2408" t="s">
        <v>23799</v>
      </c>
      <c r="R2408" t="b">
        <v>0</v>
      </c>
    </row>
    <row r="2409" spans="1:18" x14ac:dyDescent="0.3">
      <c r="A2409" t="s">
        <v>6582</v>
      </c>
      <c r="B2409">
        <f>MID(dane3[[#This Row],[PassengerId]],1,4)+0</f>
        <v>2589</v>
      </c>
      <c r="C2409" t="s">
        <v>14</v>
      </c>
      <c r="D2409" t="b">
        <v>0</v>
      </c>
      <c r="E2409" t="s">
        <v>6577</v>
      </c>
      <c r="F2409" t="str">
        <f>MID($E2409,1,1)</f>
        <v>C</v>
      </c>
      <c r="G2409" t="str">
        <f>IFERROR(MID($E2409,SEARCH("/",$E2409,SEARCH("/",$E2409)+1)+1,1),"")</f>
        <v>P</v>
      </c>
      <c r="H2409" t="s">
        <v>16</v>
      </c>
      <c r="I2409">
        <v>30</v>
      </c>
      <c r="J2409" t="b">
        <v>1</v>
      </c>
      <c r="K2409" s="7">
        <v>0</v>
      </c>
      <c r="L2409" s="7">
        <v>632</v>
      </c>
      <c r="M2409" s="7">
        <v>0</v>
      </c>
      <c r="N2409" s="7">
        <v>673</v>
      </c>
      <c r="O2409" s="7">
        <v>2272</v>
      </c>
      <c r="P2409" s="7">
        <f>SUM(dane3[[#This Row],[RoomService]:[VRDeck]])</f>
        <v>3577</v>
      </c>
      <c r="Q2409" t="s">
        <v>6583</v>
      </c>
      <c r="R2409" t="b">
        <v>0</v>
      </c>
    </row>
    <row r="2410" spans="1:18" x14ac:dyDescent="0.3">
      <c r="A2410" t="s">
        <v>6584</v>
      </c>
      <c r="B2410">
        <f>MID(dane3[[#This Row],[PassengerId]],1,4)+0</f>
        <v>2589</v>
      </c>
      <c r="C2410" t="s">
        <v>14</v>
      </c>
      <c r="D2410" t="b">
        <v>1</v>
      </c>
      <c r="E2410" t="s">
        <v>6577</v>
      </c>
      <c r="F2410" t="str">
        <f>MID($E2410,1,1)</f>
        <v>C</v>
      </c>
      <c r="G2410" t="str">
        <f>IFERROR(MID($E2410,SEARCH("/",$E2410,SEARCH("/",$E2410)+1)+1,1),"")</f>
        <v>P</v>
      </c>
      <c r="H2410" t="s">
        <v>16</v>
      </c>
      <c r="I2410">
        <v>29</v>
      </c>
      <c r="J2410" t="b">
        <v>0</v>
      </c>
      <c r="K2410" s="7">
        <v>0</v>
      </c>
      <c r="L2410" s="7">
        <v>0</v>
      </c>
      <c r="M2410" s="7">
        <v>0</v>
      </c>
      <c r="N2410" s="7">
        <v>0</v>
      </c>
      <c r="O2410" s="7">
        <v>0</v>
      </c>
      <c r="P2410" s="7">
        <f>SUM(dane3[[#This Row],[RoomService]:[VRDeck]])</f>
        <v>0</v>
      </c>
      <c r="Q2410" t="s">
        <v>6585</v>
      </c>
      <c r="R2410" t="b">
        <v>1</v>
      </c>
    </row>
    <row r="2411" spans="1:18" x14ac:dyDescent="0.3">
      <c r="A2411" t="s">
        <v>6586</v>
      </c>
      <c r="B2411">
        <f>MID(dane3[[#This Row],[PassengerId]],1,4)+0</f>
        <v>2590</v>
      </c>
      <c r="C2411" t="s">
        <v>19</v>
      </c>
      <c r="D2411" t="b">
        <v>0</v>
      </c>
      <c r="E2411" t="s">
        <v>6587</v>
      </c>
      <c r="F2411" t="str">
        <f>MID($E2411,1,1)</f>
        <v>G</v>
      </c>
      <c r="G2411" t="str">
        <f>IFERROR(MID($E2411,SEARCH("/",$E2411,SEARCH("/",$E2411)+1)+1,1),"")</f>
        <v>P</v>
      </c>
      <c r="H2411" t="s">
        <v>16</v>
      </c>
      <c r="I2411">
        <v>8</v>
      </c>
      <c r="J2411" t="b">
        <v>0</v>
      </c>
      <c r="K2411" s="7">
        <v>0</v>
      </c>
      <c r="L2411" s="7">
        <v>0</v>
      </c>
      <c r="M2411" s="7">
        <v>0</v>
      </c>
      <c r="N2411" s="7">
        <v>0</v>
      </c>
      <c r="O2411" s="7">
        <v>0</v>
      </c>
      <c r="P2411" s="7">
        <f>SUM(dane3[[#This Row],[RoomService]:[VRDeck]])</f>
        <v>0</v>
      </c>
      <c r="Q2411" t="s">
        <v>6588</v>
      </c>
      <c r="R2411" t="b">
        <v>0</v>
      </c>
    </row>
    <row r="2412" spans="1:18" x14ac:dyDescent="0.3">
      <c r="A2412" t="s">
        <v>6589</v>
      </c>
      <c r="B2412">
        <f>MID(dane3[[#This Row],[PassengerId]],1,4)+0</f>
        <v>2590</v>
      </c>
      <c r="C2412" t="s">
        <v>19</v>
      </c>
      <c r="D2412" t="b">
        <v>0</v>
      </c>
      <c r="E2412" t="s">
        <v>6587</v>
      </c>
      <c r="F2412" t="str">
        <f>MID($E2412,1,1)</f>
        <v>G</v>
      </c>
      <c r="G2412" t="str">
        <f>IFERROR(MID($E2412,SEARCH("/",$E2412,SEARCH("/",$E2412)+1)+1,1),"")</f>
        <v>P</v>
      </c>
      <c r="H2412" t="s">
        <v>16</v>
      </c>
      <c r="I2412">
        <v>45</v>
      </c>
      <c r="J2412" t="b">
        <v>0</v>
      </c>
      <c r="K2412" s="7">
        <v>406</v>
      </c>
      <c r="L2412" s="7">
        <v>148</v>
      </c>
      <c r="M2412" s="7">
        <v>285</v>
      </c>
      <c r="N2412" s="7">
        <v>0</v>
      </c>
      <c r="O2412" s="7">
        <v>0</v>
      </c>
      <c r="P2412" s="7">
        <f>SUM(dane3[[#This Row],[RoomService]:[VRDeck]])</f>
        <v>839</v>
      </c>
      <c r="Q2412" t="s">
        <v>6590</v>
      </c>
      <c r="R2412" t="b">
        <v>0</v>
      </c>
    </row>
    <row r="2413" spans="1:18" x14ac:dyDescent="0.3">
      <c r="A2413" t="s">
        <v>6591</v>
      </c>
      <c r="B2413">
        <f>MID(dane3[[#This Row],[PassengerId]],1,4)+0</f>
        <v>2590</v>
      </c>
      <c r="C2413" t="s">
        <v>19</v>
      </c>
      <c r="D2413" t="b">
        <v>1</v>
      </c>
      <c r="E2413" t="s">
        <v>6587</v>
      </c>
      <c r="F2413" t="str">
        <f>MID($E2413,1,1)</f>
        <v>G</v>
      </c>
      <c r="G2413" t="str">
        <f>IFERROR(MID($E2413,SEARCH("/",$E2413,SEARCH("/",$E2413)+1)+1,1),"")</f>
        <v>P</v>
      </c>
      <c r="H2413" t="s">
        <v>32</v>
      </c>
      <c r="I2413">
        <v>35</v>
      </c>
      <c r="J2413" t="b">
        <v>0</v>
      </c>
      <c r="K2413" s="7">
        <v>0</v>
      </c>
      <c r="L2413" s="7">
        <v>0</v>
      </c>
      <c r="M2413" s="7">
        <v>0</v>
      </c>
      <c r="N2413" s="7">
        <v>0</v>
      </c>
      <c r="O2413" s="7">
        <v>0</v>
      </c>
      <c r="P2413" s="7">
        <f>SUM(dane3[[#This Row],[RoomService]:[VRDeck]])</f>
        <v>0</v>
      </c>
      <c r="Q2413" t="s">
        <v>6592</v>
      </c>
      <c r="R2413" t="b">
        <v>1</v>
      </c>
    </row>
    <row r="2414" spans="1:18" x14ac:dyDescent="0.3">
      <c r="A2414" t="s">
        <v>6593</v>
      </c>
      <c r="B2414">
        <f>MID(dane3[[#This Row],[PassengerId]],1,4)+0</f>
        <v>2591</v>
      </c>
      <c r="C2414" t="s">
        <v>19</v>
      </c>
      <c r="D2414" t="b">
        <v>0</v>
      </c>
      <c r="E2414" t="s">
        <v>6594</v>
      </c>
      <c r="F2414" t="str">
        <f>MID($E2414,1,1)</f>
        <v>F</v>
      </c>
      <c r="G2414" t="str">
        <f>IFERROR(MID($E2414,SEARCH("/",$E2414,SEARCH("/",$E2414)+1)+1,1),"")</f>
        <v>S</v>
      </c>
      <c r="H2414" t="s">
        <v>32</v>
      </c>
      <c r="I2414">
        <v>18</v>
      </c>
      <c r="J2414" t="b">
        <v>0</v>
      </c>
      <c r="K2414" s="7">
        <v>9</v>
      </c>
      <c r="L2414" s="7">
        <v>419</v>
      </c>
      <c r="M2414" s="7">
        <v>0</v>
      </c>
      <c r="N2414" s="7">
        <v>201</v>
      </c>
      <c r="O2414" s="7">
        <v>7</v>
      </c>
      <c r="P2414" s="7">
        <f>SUM(dane3[[#This Row],[RoomService]:[VRDeck]])</f>
        <v>636</v>
      </c>
      <c r="Q2414" t="s">
        <v>6595</v>
      </c>
      <c r="R2414" t="b">
        <v>0</v>
      </c>
    </row>
    <row r="2415" spans="1:18" x14ac:dyDescent="0.3">
      <c r="A2415" t="s">
        <v>6596</v>
      </c>
      <c r="B2415">
        <f>MID(dane3[[#This Row],[PassengerId]],1,4)+0</f>
        <v>2591</v>
      </c>
      <c r="C2415" t="s">
        <v>19</v>
      </c>
      <c r="D2415" t="b">
        <v>0</v>
      </c>
      <c r="E2415" t="s">
        <v>6597</v>
      </c>
      <c r="F2415" t="str">
        <f>MID($E2415,1,1)</f>
        <v>G</v>
      </c>
      <c r="G2415" t="str">
        <f>IFERROR(MID($E2415,SEARCH("/",$E2415,SEARCH("/",$E2415)+1)+1,1),"")</f>
        <v>S</v>
      </c>
      <c r="H2415" t="s">
        <v>16</v>
      </c>
      <c r="I2415">
        <v>23</v>
      </c>
      <c r="J2415" t="b">
        <v>0</v>
      </c>
      <c r="K2415" s="7">
        <v>0</v>
      </c>
      <c r="L2415" s="7">
        <v>121</v>
      </c>
      <c r="M2415" s="7">
        <v>0</v>
      </c>
      <c r="N2415" s="7">
        <v>568</v>
      </c>
      <c r="O2415" s="7">
        <v>128</v>
      </c>
      <c r="P2415" s="7">
        <f>SUM(dane3[[#This Row],[RoomService]:[VRDeck]])</f>
        <v>817</v>
      </c>
      <c r="Q2415" t="s">
        <v>6598</v>
      </c>
      <c r="R2415" t="b">
        <v>0</v>
      </c>
    </row>
    <row r="2416" spans="1:18" x14ac:dyDescent="0.3">
      <c r="A2416" t="s">
        <v>2784</v>
      </c>
      <c r="B2416">
        <f>MID(dane3[[#This Row],[PassengerId]],1,4)+0</f>
        <v>1083</v>
      </c>
      <c r="C2416" t="s">
        <v>53</v>
      </c>
      <c r="D2416" t="b">
        <v>0</v>
      </c>
      <c r="E2416" t="s">
        <v>2780</v>
      </c>
      <c r="F2416" t="str">
        <f>MID($E2416,1,1)</f>
        <v>F</v>
      </c>
      <c r="G2416" t="str">
        <f>IFERROR(MID($E2416,SEARCH("/",$E2416,SEARCH("/",$E2416)+1)+1,1),"")</f>
        <v>S</v>
      </c>
      <c r="H2416" t="s">
        <v>16</v>
      </c>
      <c r="I2416">
        <v>18</v>
      </c>
      <c r="J2416" t="b">
        <v>0</v>
      </c>
      <c r="K2416" s="7">
        <v>556</v>
      </c>
      <c r="L2416" s="7">
        <v>0</v>
      </c>
      <c r="M2416" s="7">
        <v>0</v>
      </c>
      <c r="N2416" s="7">
        <v>852</v>
      </c>
      <c r="O2416" s="7">
        <v>6</v>
      </c>
      <c r="P2416" s="7">
        <f>SUM(dane3[[#This Row],[RoomService]:[VRDeck]])</f>
        <v>1414</v>
      </c>
      <c r="Q2416" t="s">
        <v>2785</v>
      </c>
      <c r="R2416" t="b">
        <v>1</v>
      </c>
    </row>
    <row r="2417" spans="1:18" x14ac:dyDescent="0.3">
      <c r="A2417" t="s">
        <v>2807</v>
      </c>
      <c r="B2417">
        <f>MID(dane3[[#This Row],[PassengerId]],1,4)+0</f>
        <v>1089</v>
      </c>
      <c r="C2417" t="s">
        <v>53</v>
      </c>
      <c r="D2417" t="b">
        <v>1</v>
      </c>
      <c r="E2417" t="s">
        <v>2808</v>
      </c>
      <c r="F2417" t="str">
        <f>MID($E2417,1,1)</f>
        <v>D</v>
      </c>
      <c r="G2417" t="str">
        <f>IFERROR(MID($E2417,SEARCH("/",$E2417,SEARCH("/",$E2417)+1)+1,1),"")</f>
        <v>P</v>
      </c>
      <c r="H2417" t="s">
        <v>46</v>
      </c>
      <c r="I2417">
        <v>33</v>
      </c>
      <c r="J2417" t="b">
        <v>0</v>
      </c>
      <c r="K2417" s="7">
        <v>0</v>
      </c>
      <c r="L2417" s="7">
        <v>0</v>
      </c>
      <c r="M2417" s="7">
        <v>0</v>
      </c>
      <c r="N2417" s="7">
        <v>0</v>
      </c>
      <c r="O2417" s="7">
        <v>0</v>
      </c>
      <c r="P2417" s="7">
        <f>SUM(dane3[[#This Row],[RoomService]:[VRDeck]])</f>
        <v>0</v>
      </c>
      <c r="Q2417" t="s">
        <v>2809</v>
      </c>
      <c r="R2417" t="b">
        <v>1</v>
      </c>
    </row>
    <row r="2418" spans="1:18" x14ac:dyDescent="0.3">
      <c r="A2418" t="s">
        <v>6604</v>
      </c>
      <c r="B2418">
        <f>MID(dane3[[#This Row],[PassengerId]],1,4)+0</f>
        <v>2593</v>
      </c>
      <c r="C2418" t="s">
        <v>19</v>
      </c>
      <c r="D2418" t="b">
        <v>0</v>
      </c>
      <c r="E2418" t="s">
        <v>6605</v>
      </c>
      <c r="F2418" t="str">
        <f>MID($E2418,1,1)</f>
        <v>G</v>
      </c>
      <c r="G2418" t="str">
        <f>IFERROR(MID($E2418,SEARCH("/",$E2418,SEARCH("/",$E2418)+1)+1,1),"")</f>
        <v>P</v>
      </c>
      <c r="H2418" t="s">
        <v>16</v>
      </c>
      <c r="I2418">
        <v>28</v>
      </c>
      <c r="J2418" t="b">
        <v>0</v>
      </c>
      <c r="K2418" s="7">
        <v>804</v>
      </c>
      <c r="L2418" s="7">
        <v>2</v>
      </c>
      <c r="M2418" s="7">
        <v>13</v>
      </c>
      <c r="N2418" s="7">
        <v>0</v>
      </c>
      <c r="O2418" s="7">
        <v>62</v>
      </c>
      <c r="P2418" s="7">
        <f>SUM(dane3[[#This Row],[RoomService]:[VRDeck]])</f>
        <v>881</v>
      </c>
      <c r="Q2418" t="s">
        <v>6606</v>
      </c>
      <c r="R2418" t="b">
        <v>0</v>
      </c>
    </row>
    <row r="2419" spans="1:18" x14ac:dyDescent="0.3">
      <c r="A2419" t="s">
        <v>6607</v>
      </c>
      <c r="B2419">
        <f>MID(dane3[[#This Row],[PassengerId]],1,4)+0</f>
        <v>2594</v>
      </c>
      <c r="C2419" t="s">
        <v>14</v>
      </c>
      <c r="D2419" t="b">
        <v>1</v>
      </c>
      <c r="E2419" t="s">
        <v>6608</v>
      </c>
      <c r="F2419" t="str">
        <f>MID($E2419,1,1)</f>
        <v>B</v>
      </c>
      <c r="G2419" t="str">
        <f>IFERROR(MID($E2419,SEARCH("/",$E2419,SEARCH("/",$E2419)+1)+1,1),"")</f>
        <v>S</v>
      </c>
      <c r="H2419" t="s">
        <v>16</v>
      </c>
      <c r="I2419">
        <v>34</v>
      </c>
      <c r="J2419" t="b">
        <v>0</v>
      </c>
      <c r="K2419" s="7">
        <v>0</v>
      </c>
      <c r="L2419" s="7">
        <v>0</v>
      </c>
      <c r="M2419" s="7">
        <v>0</v>
      </c>
      <c r="N2419" s="7">
        <v>0</v>
      </c>
      <c r="O2419" s="7">
        <v>0</v>
      </c>
      <c r="P2419" s="7">
        <f>SUM(dane3[[#This Row],[RoomService]:[VRDeck]])</f>
        <v>0</v>
      </c>
      <c r="Q2419" t="s">
        <v>6609</v>
      </c>
      <c r="R2419" t="b">
        <v>1</v>
      </c>
    </row>
    <row r="2420" spans="1:18" x14ac:dyDescent="0.3">
      <c r="A2420" t="s">
        <v>2812</v>
      </c>
      <c r="B2420">
        <f>MID(dane3[[#This Row],[PassengerId]],1,4)+0</f>
        <v>1091</v>
      </c>
      <c r="C2420" t="s">
        <v>53</v>
      </c>
      <c r="D2420" t="b">
        <v>1</v>
      </c>
      <c r="E2420" t="s">
        <v>2813</v>
      </c>
      <c r="F2420" t="str">
        <f>MID($E2420,1,1)</f>
        <v>F</v>
      </c>
      <c r="G2420" t="str">
        <f>IFERROR(MID($E2420,SEARCH("/",$E2420,SEARCH("/",$E2420)+1)+1,1),"")</f>
        <v>P</v>
      </c>
      <c r="H2420" t="s">
        <v>16</v>
      </c>
      <c r="I2420">
        <v>35</v>
      </c>
      <c r="J2420" t="b">
        <v>0</v>
      </c>
      <c r="K2420" s="7">
        <v>0</v>
      </c>
      <c r="L2420" s="7">
        <v>0</v>
      </c>
      <c r="M2420" s="7">
        <v>0</v>
      </c>
      <c r="N2420" s="7">
        <v>0</v>
      </c>
      <c r="O2420" s="7">
        <v>0</v>
      </c>
      <c r="P2420" s="7">
        <f>SUM(dane3[[#This Row],[RoomService]:[VRDeck]])</f>
        <v>0</v>
      </c>
      <c r="Q2420" t="s">
        <v>2814</v>
      </c>
      <c r="R2420" t="b">
        <v>1</v>
      </c>
    </row>
    <row r="2421" spans="1:18" x14ac:dyDescent="0.3">
      <c r="A2421" t="s">
        <v>2826</v>
      </c>
      <c r="B2421">
        <f>MID(dane3[[#This Row],[PassengerId]],1,4)+0</f>
        <v>1097</v>
      </c>
      <c r="C2421" t="s">
        <v>53</v>
      </c>
      <c r="D2421" t="b">
        <v>1</v>
      </c>
      <c r="E2421" t="s">
        <v>2827</v>
      </c>
      <c r="F2421" t="str">
        <f>MID($E2421,1,1)</f>
        <v>E</v>
      </c>
      <c r="G2421" t="str">
        <f>IFERROR(MID($E2421,SEARCH("/",$E2421,SEARCH("/",$E2421)+1)+1,1),"")</f>
        <v>S</v>
      </c>
      <c r="H2421" t="s">
        <v>16</v>
      </c>
      <c r="I2421">
        <v>42</v>
      </c>
      <c r="J2421" t="b">
        <v>0</v>
      </c>
      <c r="K2421" s="7">
        <v>0</v>
      </c>
      <c r="L2421" s="7">
        <v>0</v>
      </c>
      <c r="M2421" s="7">
        <v>0</v>
      </c>
      <c r="N2421" s="7">
        <v>0</v>
      </c>
      <c r="O2421" s="7">
        <v>0</v>
      </c>
      <c r="P2421" s="7">
        <f>SUM(dane3[[#This Row],[RoomService]:[VRDeck]])</f>
        <v>0</v>
      </c>
      <c r="Q2421" t="s">
        <v>2828</v>
      </c>
      <c r="R2421" t="b">
        <v>1</v>
      </c>
    </row>
    <row r="2422" spans="1:18" x14ac:dyDescent="0.3">
      <c r="A2422" t="s">
        <v>2835</v>
      </c>
      <c r="B2422">
        <f>MID(dane3[[#This Row],[PassengerId]],1,4)+0</f>
        <v>1100</v>
      </c>
      <c r="C2422" t="s">
        <v>53</v>
      </c>
      <c r="D2422" t="b">
        <v>0</v>
      </c>
      <c r="E2422" t="s">
        <v>2833</v>
      </c>
      <c r="F2422" t="str">
        <f>MID($E2422,1,1)</f>
        <v>F</v>
      </c>
      <c r="G2422" t="str">
        <f>IFERROR(MID($E2422,SEARCH("/",$E2422,SEARCH("/",$E2422)+1)+1,1),"")</f>
        <v>P</v>
      </c>
      <c r="H2422" t="s">
        <v>16</v>
      </c>
      <c r="I2422">
        <v>5</v>
      </c>
      <c r="J2422" t="b">
        <v>0</v>
      </c>
      <c r="K2422" s="7">
        <v>0</v>
      </c>
      <c r="L2422" s="7">
        <v>0</v>
      </c>
      <c r="M2422" s="7">
        <v>0</v>
      </c>
      <c r="N2422" s="7">
        <v>0</v>
      </c>
      <c r="O2422" s="7">
        <v>0</v>
      </c>
      <c r="P2422" s="7">
        <f>SUM(dane3[[#This Row],[RoomService]:[VRDeck]])</f>
        <v>0</v>
      </c>
      <c r="Q2422" t="s">
        <v>2836</v>
      </c>
      <c r="R2422" t="b">
        <v>1</v>
      </c>
    </row>
    <row r="2423" spans="1:18" x14ac:dyDescent="0.3">
      <c r="A2423" t="s">
        <v>2837</v>
      </c>
      <c r="B2423">
        <f>MID(dane3[[#This Row],[PassengerId]],1,4)+0</f>
        <v>1100</v>
      </c>
      <c r="C2423" t="s">
        <v>53</v>
      </c>
      <c r="D2423" t="b">
        <v>0</v>
      </c>
      <c r="E2423" t="s">
        <v>2833</v>
      </c>
      <c r="F2423" t="str">
        <f>MID($E2423,1,1)</f>
        <v>F</v>
      </c>
      <c r="G2423" t="str">
        <f>IFERROR(MID($E2423,SEARCH("/",$E2423,SEARCH("/",$E2423)+1)+1,1),"")</f>
        <v>P</v>
      </c>
      <c r="H2423" t="s">
        <v>16</v>
      </c>
      <c r="I2423">
        <v>18</v>
      </c>
      <c r="J2423" t="b">
        <v>0</v>
      </c>
      <c r="K2423" s="7">
        <v>787</v>
      </c>
      <c r="L2423" s="7">
        <v>0</v>
      </c>
      <c r="M2423" s="7">
        <v>106</v>
      </c>
      <c r="N2423" s="7">
        <v>1710</v>
      </c>
      <c r="O2423" s="7">
        <v>0</v>
      </c>
      <c r="P2423" s="7">
        <f>SUM(dane3[[#This Row],[RoomService]:[VRDeck]])</f>
        <v>2603</v>
      </c>
      <c r="Q2423" t="s">
        <v>2838</v>
      </c>
      <c r="R2423" t="b">
        <v>0</v>
      </c>
    </row>
    <row r="2424" spans="1:18" x14ac:dyDescent="0.3">
      <c r="A2424" t="s">
        <v>2842</v>
      </c>
      <c r="B2424">
        <f>MID(dane3[[#This Row],[PassengerId]],1,4)+0</f>
        <v>1102</v>
      </c>
      <c r="C2424" t="s">
        <v>53</v>
      </c>
      <c r="D2424" t="b">
        <v>0</v>
      </c>
      <c r="E2424" t="s">
        <v>2843</v>
      </c>
      <c r="F2424" t="str">
        <f>MID($E2424,1,1)</f>
        <v>F</v>
      </c>
      <c r="G2424" t="str">
        <f>IFERROR(MID($E2424,SEARCH("/",$E2424,SEARCH("/",$E2424)+1)+1,1),"")</f>
        <v>P</v>
      </c>
      <c r="H2424" t="s">
        <v>32</v>
      </c>
      <c r="I2424">
        <v>39</v>
      </c>
      <c r="J2424" t="b">
        <v>0</v>
      </c>
      <c r="K2424" s="7">
        <v>173</v>
      </c>
      <c r="L2424" s="7">
        <v>0</v>
      </c>
      <c r="M2424" s="7">
        <v>660</v>
      </c>
      <c r="N2424" s="7">
        <v>1</v>
      </c>
      <c r="O2424" s="7">
        <v>781</v>
      </c>
      <c r="P2424" s="7">
        <f>SUM(dane3[[#This Row],[RoomService]:[VRDeck]])</f>
        <v>1615</v>
      </c>
      <c r="Q2424" t="s">
        <v>2844</v>
      </c>
      <c r="R2424" t="b">
        <v>0</v>
      </c>
    </row>
    <row r="2425" spans="1:18" x14ac:dyDescent="0.3">
      <c r="A2425" t="s">
        <v>2848</v>
      </c>
      <c r="B2425">
        <f>MID(dane3[[#This Row],[PassengerId]],1,4)+0</f>
        <v>1108</v>
      </c>
      <c r="C2425" t="s">
        <v>53</v>
      </c>
      <c r="D2425" t="b">
        <v>0</v>
      </c>
      <c r="E2425" t="s">
        <v>2849</v>
      </c>
      <c r="F2425" t="str">
        <f>MID($E2425,1,1)</f>
        <v>F</v>
      </c>
      <c r="G2425" t="str">
        <f>IFERROR(MID($E2425,SEARCH("/",$E2425,SEARCH("/",$E2425)+1)+1,1),"")</f>
        <v>S</v>
      </c>
      <c r="H2425" t="s">
        <v>16</v>
      </c>
      <c r="I2425">
        <v>58</v>
      </c>
      <c r="J2425" t="b">
        <v>0</v>
      </c>
      <c r="K2425" s="7">
        <v>55</v>
      </c>
      <c r="L2425" s="7">
        <v>0</v>
      </c>
      <c r="M2425" s="7">
        <v>756</v>
      </c>
      <c r="N2425" s="7">
        <v>246</v>
      </c>
      <c r="O2425" s="7">
        <v>100</v>
      </c>
      <c r="P2425" s="7">
        <f>SUM(dane3[[#This Row],[RoomService]:[VRDeck]])</f>
        <v>1157</v>
      </c>
      <c r="Q2425" t="s">
        <v>2850</v>
      </c>
      <c r="R2425" t="b">
        <v>0</v>
      </c>
    </row>
    <row r="2426" spans="1:18" x14ac:dyDescent="0.3">
      <c r="A2426" t="s">
        <v>2851</v>
      </c>
      <c r="B2426">
        <f>MID(dane3[[#This Row],[PassengerId]],1,4)+0</f>
        <v>1108</v>
      </c>
      <c r="C2426" t="s">
        <v>53</v>
      </c>
      <c r="D2426" t="b">
        <v>1</v>
      </c>
      <c r="E2426" t="s">
        <v>2849</v>
      </c>
      <c r="F2426" t="str">
        <f>MID($E2426,1,1)</f>
        <v>F</v>
      </c>
      <c r="G2426" t="str">
        <f>IFERROR(MID($E2426,SEARCH("/",$E2426,SEARCH("/",$E2426)+1)+1,1),"")</f>
        <v>S</v>
      </c>
      <c r="H2426" t="s">
        <v>16</v>
      </c>
      <c r="I2426">
        <v>5</v>
      </c>
      <c r="J2426" t="b">
        <v>0</v>
      </c>
      <c r="K2426" s="7">
        <v>0</v>
      </c>
      <c r="L2426" s="7">
        <v>0</v>
      </c>
      <c r="M2426" s="7">
        <v>0</v>
      </c>
      <c r="N2426" s="7">
        <v>0</v>
      </c>
      <c r="O2426" s="7">
        <v>0</v>
      </c>
      <c r="P2426" s="7">
        <f>SUM(dane3[[#This Row],[RoomService]:[VRDeck]])</f>
        <v>0</v>
      </c>
      <c r="Q2426" t="s">
        <v>23799</v>
      </c>
      <c r="R2426" t="b">
        <v>1</v>
      </c>
    </row>
    <row r="2427" spans="1:18" x14ac:dyDescent="0.3">
      <c r="A2427" t="s">
        <v>8022</v>
      </c>
      <c r="B2427">
        <f>MID(dane3[[#This Row],[PassengerId]],1,4)+0</f>
        <v>3172</v>
      </c>
      <c r="C2427" t="s">
        <v>53</v>
      </c>
      <c r="D2427" t="b">
        <v>0</v>
      </c>
      <c r="E2427" t="s">
        <v>8023</v>
      </c>
      <c r="F2427" t="str">
        <f>MID($E2427,1,1)</f>
        <v>F</v>
      </c>
      <c r="G2427" t="str">
        <f>IFERROR(MID($E2427,SEARCH("/",$E2427,SEARCH("/",$E2427)+1)+1,1),"")</f>
        <v>P</v>
      </c>
      <c r="H2427" t="s">
        <v>16</v>
      </c>
      <c r="I2427">
        <v>26</v>
      </c>
      <c r="J2427" t="b">
        <v>0</v>
      </c>
      <c r="K2427" s="7">
        <v>0</v>
      </c>
      <c r="L2427" s="7">
        <v>0</v>
      </c>
      <c r="M2427" s="7">
        <v>1352</v>
      </c>
      <c r="N2427" s="7">
        <v>5</v>
      </c>
      <c r="O2427" s="7">
        <v>0</v>
      </c>
      <c r="P2427" s="7">
        <f>SUM(dane3[[#This Row],[RoomService]:[VRDeck]])</f>
        <v>1357</v>
      </c>
      <c r="Q2427" t="s">
        <v>8024</v>
      </c>
      <c r="R2427" t="b">
        <v>0</v>
      </c>
    </row>
    <row r="2428" spans="1:18" x14ac:dyDescent="0.3">
      <c r="A2428" t="s">
        <v>2863</v>
      </c>
      <c r="B2428">
        <f>MID(dane3[[#This Row],[PassengerId]],1,4)+0</f>
        <v>1114</v>
      </c>
      <c r="C2428" t="s">
        <v>53</v>
      </c>
      <c r="D2428" t="b">
        <v>0</v>
      </c>
      <c r="E2428" t="s">
        <v>2864</v>
      </c>
      <c r="F2428" t="str">
        <f>MID($E2428,1,1)</f>
        <v>E</v>
      </c>
      <c r="G2428" t="str">
        <f>IFERROR(MID($E2428,SEARCH("/",$E2428,SEARCH("/",$E2428)+1)+1,1),"")</f>
        <v>S</v>
      </c>
      <c r="H2428" t="s">
        <v>16</v>
      </c>
      <c r="I2428">
        <v>38</v>
      </c>
      <c r="J2428" t="b">
        <v>1</v>
      </c>
      <c r="K2428" s="7">
        <v>936</v>
      </c>
      <c r="L2428" s="7">
        <v>0</v>
      </c>
      <c r="M2428" s="7">
        <v>363</v>
      </c>
      <c r="N2428" s="7">
        <v>0</v>
      </c>
      <c r="O2428" s="7">
        <v>0</v>
      </c>
      <c r="P2428" s="7">
        <f>SUM(dane3[[#This Row],[RoomService]:[VRDeck]])</f>
        <v>1299</v>
      </c>
      <c r="Q2428" t="s">
        <v>2865</v>
      </c>
      <c r="R2428" t="b">
        <v>0</v>
      </c>
    </row>
    <row r="2429" spans="1:18" x14ac:dyDescent="0.3">
      <c r="A2429" t="s">
        <v>6634</v>
      </c>
      <c r="B2429">
        <f>MID(dane3[[#This Row],[PassengerId]],1,4)+0</f>
        <v>2599</v>
      </c>
      <c r="C2429" t="s">
        <v>19</v>
      </c>
      <c r="D2429" t="b">
        <v>1</v>
      </c>
      <c r="E2429" t="s">
        <v>39</v>
      </c>
      <c r="F2429" t="s">
        <v>23764</v>
      </c>
      <c r="G2429" t="str">
        <f>IFERROR(MID($E2429,SEARCH("/",$E2429,SEARCH("/",$E2429)+1)+1,1),"")</f>
        <v/>
      </c>
      <c r="H2429" t="s">
        <v>16</v>
      </c>
      <c r="I2429">
        <v>21</v>
      </c>
      <c r="J2429" t="b">
        <v>0</v>
      </c>
      <c r="K2429" s="7">
        <v>0</v>
      </c>
      <c r="L2429" s="7">
        <v>0</v>
      </c>
      <c r="M2429" s="7">
        <v>0</v>
      </c>
      <c r="N2429" s="7">
        <v>0</v>
      </c>
      <c r="O2429" s="7">
        <v>0</v>
      </c>
      <c r="P2429" s="7">
        <f>SUM(dane3[[#This Row],[RoomService]:[VRDeck]])</f>
        <v>0</v>
      </c>
      <c r="Q2429" t="s">
        <v>6635</v>
      </c>
      <c r="R2429" t="b">
        <v>0</v>
      </c>
    </row>
    <row r="2430" spans="1:18" x14ac:dyDescent="0.3">
      <c r="A2430" t="s">
        <v>2866</v>
      </c>
      <c r="B2430">
        <f>MID(dane3[[#This Row],[PassengerId]],1,4)+0</f>
        <v>1114</v>
      </c>
      <c r="C2430" t="s">
        <v>53</v>
      </c>
      <c r="D2430" t="b">
        <v>0</v>
      </c>
      <c r="E2430" t="s">
        <v>2864</v>
      </c>
      <c r="F2430" t="str">
        <f>MID($E2430,1,1)</f>
        <v>E</v>
      </c>
      <c r="G2430" t="str">
        <f>IFERROR(MID($E2430,SEARCH("/",$E2430,SEARCH("/",$E2430)+1)+1,1),"")</f>
        <v>S</v>
      </c>
      <c r="H2430" t="s">
        <v>16</v>
      </c>
      <c r="I2430">
        <v>31</v>
      </c>
      <c r="J2430" t="b">
        <v>0</v>
      </c>
      <c r="K2430" s="7">
        <v>0</v>
      </c>
      <c r="L2430" s="7">
        <v>0</v>
      </c>
      <c r="M2430" s="7">
        <v>0</v>
      </c>
      <c r="N2430" s="7">
        <v>0</v>
      </c>
      <c r="O2430" s="7">
        <v>0</v>
      </c>
      <c r="P2430" s="7">
        <f>SUM(dane3[[#This Row],[RoomService]:[VRDeck]])</f>
        <v>0</v>
      </c>
      <c r="Q2430" t="s">
        <v>2867</v>
      </c>
      <c r="R2430" t="b">
        <v>0</v>
      </c>
    </row>
    <row r="2431" spans="1:18" x14ac:dyDescent="0.3">
      <c r="A2431" t="s">
        <v>2893</v>
      </c>
      <c r="B2431">
        <f>MID(dane3[[#This Row],[PassengerId]],1,4)+0</f>
        <v>1130</v>
      </c>
      <c r="C2431" t="s">
        <v>53</v>
      </c>
      <c r="D2431" t="b">
        <v>1</v>
      </c>
      <c r="E2431" t="s">
        <v>2894</v>
      </c>
      <c r="F2431" t="str">
        <f>MID($E2431,1,1)</f>
        <v>E</v>
      </c>
      <c r="G2431" t="str">
        <f>IFERROR(MID($E2431,SEARCH("/",$E2431,SEARCH("/",$E2431)+1)+1,1),"")</f>
        <v>S</v>
      </c>
      <c r="H2431" t="s">
        <v>16</v>
      </c>
      <c r="I2431">
        <v>23</v>
      </c>
      <c r="J2431" t="b">
        <v>0</v>
      </c>
      <c r="K2431" s="7">
        <v>0</v>
      </c>
      <c r="L2431" s="7">
        <v>0</v>
      </c>
      <c r="M2431" s="7">
        <v>0</v>
      </c>
      <c r="N2431" s="7">
        <v>0</v>
      </c>
      <c r="O2431" s="7">
        <v>0</v>
      </c>
      <c r="P2431" s="7">
        <f>SUM(dane3[[#This Row],[RoomService]:[VRDeck]])</f>
        <v>0</v>
      </c>
      <c r="Q2431" t="s">
        <v>2895</v>
      </c>
      <c r="R2431" t="b">
        <v>0</v>
      </c>
    </row>
    <row r="2432" spans="1:18" x14ac:dyDescent="0.3">
      <c r="A2432" t="s">
        <v>2901</v>
      </c>
      <c r="B2432">
        <f>MID(dane3[[#This Row],[PassengerId]],1,4)+0</f>
        <v>1133</v>
      </c>
      <c r="C2432" t="s">
        <v>53</v>
      </c>
      <c r="D2432" t="b">
        <v>0</v>
      </c>
      <c r="E2432" t="s">
        <v>2902</v>
      </c>
      <c r="F2432" t="str">
        <f>MID($E2432,1,1)</f>
        <v>E</v>
      </c>
      <c r="G2432" t="str">
        <f>IFERROR(MID($E2432,SEARCH("/",$E2432,SEARCH("/",$E2432)+1)+1,1),"")</f>
        <v>P</v>
      </c>
      <c r="H2432" t="s">
        <v>16</v>
      </c>
      <c r="I2432">
        <v>27</v>
      </c>
      <c r="J2432" t="b">
        <v>0</v>
      </c>
      <c r="K2432" s="7">
        <v>0</v>
      </c>
      <c r="L2432" s="7">
        <v>0</v>
      </c>
      <c r="M2432" s="7">
        <v>0</v>
      </c>
      <c r="N2432" s="7">
        <v>0</v>
      </c>
      <c r="O2432" s="7">
        <v>0</v>
      </c>
      <c r="P2432" s="7">
        <f>SUM(dane3[[#This Row],[RoomService]:[VRDeck]])</f>
        <v>0</v>
      </c>
      <c r="Q2432" t="s">
        <v>2903</v>
      </c>
      <c r="R2432" t="b">
        <v>1</v>
      </c>
    </row>
    <row r="2433" spans="1:18" x14ac:dyDescent="0.3">
      <c r="A2433" t="s">
        <v>2965</v>
      </c>
      <c r="B2433">
        <f>MID(dane3[[#This Row],[PassengerId]],1,4)+0</f>
        <v>1152</v>
      </c>
      <c r="C2433" t="s">
        <v>53</v>
      </c>
      <c r="D2433" t="b">
        <v>0</v>
      </c>
      <c r="E2433" t="s">
        <v>2966</v>
      </c>
      <c r="F2433" t="str">
        <f>MID($E2433,1,1)</f>
        <v>F</v>
      </c>
      <c r="G2433" t="str">
        <f>IFERROR(MID($E2433,SEARCH("/",$E2433,SEARCH("/",$E2433)+1)+1,1),"")</f>
        <v>S</v>
      </c>
      <c r="H2433" t="s">
        <v>16</v>
      </c>
      <c r="I2433">
        <v>41</v>
      </c>
      <c r="J2433" t="b">
        <v>0</v>
      </c>
      <c r="K2433" s="7">
        <v>29</v>
      </c>
      <c r="L2433" s="7">
        <v>0</v>
      </c>
      <c r="M2433" s="7">
        <v>1095</v>
      </c>
      <c r="N2433" s="7">
        <v>0</v>
      </c>
      <c r="O2433" s="7">
        <v>4</v>
      </c>
      <c r="P2433" s="7">
        <f>SUM(dane3[[#This Row],[RoomService]:[VRDeck]])</f>
        <v>1128</v>
      </c>
      <c r="Q2433" t="s">
        <v>2967</v>
      </c>
      <c r="R2433" t="b">
        <v>0</v>
      </c>
    </row>
    <row r="2434" spans="1:18" x14ac:dyDescent="0.3">
      <c r="A2434" t="s">
        <v>3010</v>
      </c>
      <c r="B2434">
        <f>MID(dane3[[#This Row],[PassengerId]],1,4)+0</f>
        <v>1167</v>
      </c>
      <c r="C2434" t="s">
        <v>53</v>
      </c>
      <c r="D2434" t="b">
        <v>1</v>
      </c>
      <c r="E2434" t="s">
        <v>3011</v>
      </c>
      <c r="F2434" t="str">
        <f>MID($E2434,1,1)</f>
        <v>F</v>
      </c>
      <c r="G2434" t="str">
        <f>IFERROR(MID($E2434,SEARCH("/",$E2434,SEARCH("/",$E2434)+1)+1,1),"")</f>
        <v>P</v>
      </c>
      <c r="H2434" t="s">
        <v>16</v>
      </c>
      <c r="I2434">
        <v>28</v>
      </c>
      <c r="J2434" t="b">
        <v>0</v>
      </c>
      <c r="K2434" s="7">
        <v>0</v>
      </c>
      <c r="L2434" s="7">
        <v>0</v>
      </c>
      <c r="M2434" s="7">
        <v>0</v>
      </c>
      <c r="N2434" s="7">
        <v>0</v>
      </c>
      <c r="O2434" s="7">
        <v>0</v>
      </c>
      <c r="P2434" s="7">
        <f>SUM(dane3[[#This Row],[RoomService]:[VRDeck]])</f>
        <v>0</v>
      </c>
      <c r="Q2434" t="s">
        <v>3012</v>
      </c>
      <c r="R2434" t="b">
        <v>1</v>
      </c>
    </row>
    <row r="2435" spans="1:18" x14ac:dyDescent="0.3">
      <c r="A2435" t="s">
        <v>6649</v>
      </c>
      <c r="B2435">
        <f>MID(dane3[[#This Row],[PassengerId]],1,4)+0</f>
        <v>2606</v>
      </c>
      <c r="C2435" t="s">
        <v>19</v>
      </c>
      <c r="D2435" t="b">
        <v>0</v>
      </c>
      <c r="E2435" t="s">
        <v>6650</v>
      </c>
      <c r="F2435" t="str">
        <f>MID($E2435,1,1)</f>
        <v>F</v>
      </c>
      <c r="G2435" t="str">
        <f>IFERROR(MID($E2435,SEARCH("/",$E2435,SEARCH("/",$E2435)+1)+1,1),"")</f>
        <v>P</v>
      </c>
      <c r="H2435" t="s">
        <v>16</v>
      </c>
      <c r="I2435">
        <v>29</v>
      </c>
      <c r="J2435" t="b">
        <v>0</v>
      </c>
      <c r="K2435" s="7">
        <v>900</v>
      </c>
      <c r="L2435" s="7">
        <v>0</v>
      </c>
      <c r="M2435" s="7">
        <v>0</v>
      </c>
      <c r="N2435" s="7">
        <v>0</v>
      </c>
      <c r="O2435" s="7">
        <v>1</v>
      </c>
      <c r="P2435" s="7">
        <f>SUM(dane3[[#This Row],[RoomService]:[VRDeck]])</f>
        <v>901</v>
      </c>
      <c r="Q2435" t="s">
        <v>6651</v>
      </c>
      <c r="R2435" t="b">
        <v>0</v>
      </c>
    </row>
    <row r="2436" spans="1:18" x14ac:dyDescent="0.3">
      <c r="A2436" t="s">
        <v>6652</v>
      </c>
      <c r="B2436">
        <f>MID(dane3[[#This Row],[PassengerId]],1,4)+0</f>
        <v>2606</v>
      </c>
      <c r="C2436" t="s">
        <v>19</v>
      </c>
      <c r="D2436" t="b">
        <v>0</v>
      </c>
      <c r="E2436" t="s">
        <v>6650</v>
      </c>
      <c r="F2436" t="str">
        <f>MID($E2436,1,1)</f>
        <v>F</v>
      </c>
      <c r="G2436" t="str">
        <f>IFERROR(MID($E2436,SEARCH("/",$E2436,SEARCH("/",$E2436)+1)+1,1),"")</f>
        <v>P</v>
      </c>
      <c r="H2436" t="s">
        <v>16</v>
      </c>
      <c r="I2436">
        <v>45</v>
      </c>
      <c r="J2436" t="b">
        <v>0</v>
      </c>
      <c r="K2436" s="7">
        <v>10</v>
      </c>
      <c r="L2436" s="7">
        <v>16</v>
      </c>
      <c r="M2436" s="7">
        <v>801</v>
      </c>
      <c r="N2436" s="7">
        <v>73</v>
      </c>
      <c r="O2436" s="7">
        <v>0</v>
      </c>
      <c r="P2436" s="7">
        <f>SUM(dane3[[#This Row],[RoomService]:[VRDeck]])</f>
        <v>900</v>
      </c>
      <c r="Q2436" t="s">
        <v>6653</v>
      </c>
      <c r="R2436" t="b">
        <v>0</v>
      </c>
    </row>
    <row r="2437" spans="1:18" x14ac:dyDescent="0.3">
      <c r="A2437" t="s">
        <v>6654</v>
      </c>
      <c r="B2437">
        <f>MID(dane3[[#This Row],[PassengerId]],1,4)+0</f>
        <v>2607</v>
      </c>
      <c r="C2437" t="s">
        <v>14</v>
      </c>
      <c r="D2437" t="b">
        <v>1</v>
      </c>
      <c r="E2437" t="s">
        <v>6655</v>
      </c>
      <c r="F2437" t="str">
        <f>MID($E2437,1,1)</f>
        <v>B</v>
      </c>
      <c r="G2437" t="str">
        <f>IFERROR(MID($E2437,SEARCH("/",$E2437,SEARCH("/",$E2437)+1)+1,1),"")</f>
        <v>S</v>
      </c>
      <c r="H2437" t="s">
        <v>16</v>
      </c>
      <c r="I2437">
        <v>63</v>
      </c>
      <c r="J2437" t="b">
        <v>0</v>
      </c>
      <c r="K2437" s="7">
        <v>0</v>
      </c>
      <c r="L2437" s="7">
        <v>0</v>
      </c>
      <c r="M2437" s="7">
        <v>0</v>
      </c>
      <c r="N2437" s="7">
        <v>0</v>
      </c>
      <c r="O2437" s="7">
        <v>0</v>
      </c>
      <c r="P2437" s="7">
        <f>SUM(dane3[[#This Row],[RoomService]:[VRDeck]])</f>
        <v>0</v>
      </c>
      <c r="Q2437" t="s">
        <v>6656</v>
      </c>
      <c r="R2437" t="b">
        <v>1</v>
      </c>
    </row>
    <row r="2438" spans="1:18" x14ac:dyDescent="0.3">
      <c r="A2438" t="s">
        <v>6657</v>
      </c>
      <c r="B2438">
        <f>MID(dane3[[#This Row],[PassengerId]],1,4)+0</f>
        <v>2607</v>
      </c>
      <c r="C2438" t="s">
        <v>14</v>
      </c>
      <c r="D2438" t="b">
        <v>1</v>
      </c>
      <c r="E2438" t="s">
        <v>6655</v>
      </c>
      <c r="F2438" t="str">
        <f>MID($E2438,1,1)</f>
        <v>B</v>
      </c>
      <c r="G2438" t="str">
        <f>IFERROR(MID($E2438,SEARCH("/",$E2438,SEARCH("/",$E2438)+1)+1,1),"")</f>
        <v>S</v>
      </c>
      <c r="H2438" t="s">
        <v>16</v>
      </c>
      <c r="I2438">
        <v>17</v>
      </c>
      <c r="J2438" t="b">
        <v>0</v>
      </c>
      <c r="K2438" s="7">
        <v>0</v>
      </c>
      <c r="L2438" s="7">
        <v>0</v>
      </c>
      <c r="M2438" s="7">
        <v>0</v>
      </c>
      <c r="N2438" s="7">
        <v>0</v>
      </c>
      <c r="O2438" s="7">
        <v>0</v>
      </c>
      <c r="P2438" s="7">
        <f>SUM(dane3[[#This Row],[RoomService]:[VRDeck]])</f>
        <v>0</v>
      </c>
      <c r="Q2438" t="s">
        <v>6658</v>
      </c>
      <c r="R2438" t="b">
        <v>1</v>
      </c>
    </row>
    <row r="2439" spans="1:18" x14ac:dyDescent="0.3">
      <c r="A2439" t="s">
        <v>6659</v>
      </c>
      <c r="B2439">
        <f>MID(dane3[[#This Row],[PassengerId]],1,4)+0</f>
        <v>2607</v>
      </c>
      <c r="C2439" t="s">
        <v>14</v>
      </c>
      <c r="D2439" t="b">
        <v>0</v>
      </c>
      <c r="E2439" t="s">
        <v>6655</v>
      </c>
      <c r="F2439" t="str">
        <f>MID($E2439,1,1)</f>
        <v>B</v>
      </c>
      <c r="G2439" t="str">
        <f>IFERROR(MID($E2439,SEARCH("/",$E2439,SEARCH("/",$E2439)+1)+1,1),"")</f>
        <v>S</v>
      </c>
      <c r="H2439" t="s">
        <v>46</v>
      </c>
      <c r="I2439">
        <v>35</v>
      </c>
      <c r="J2439" t="b">
        <v>0</v>
      </c>
      <c r="K2439" s="7">
        <v>0</v>
      </c>
      <c r="L2439" s="7">
        <v>1471</v>
      </c>
      <c r="M2439" s="7">
        <v>2</v>
      </c>
      <c r="N2439" s="7">
        <v>445</v>
      </c>
      <c r="O2439" s="7">
        <v>533</v>
      </c>
      <c r="P2439" s="7">
        <f>SUM(dane3[[#This Row],[RoomService]:[VRDeck]])</f>
        <v>2451</v>
      </c>
      <c r="Q2439" t="s">
        <v>6660</v>
      </c>
      <c r="R2439" t="b">
        <v>1</v>
      </c>
    </row>
    <row r="2440" spans="1:18" x14ac:dyDescent="0.3">
      <c r="A2440" t="s">
        <v>6661</v>
      </c>
      <c r="B2440">
        <f>MID(dane3[[#This Row],[PassengerId]],1,4)+0</f>
        <v>2607</v>
      </c>
      <c r="C2440" t="s">
        <v>14</v>
      </c>
      <c r="D2440" t="b">
        <v>0</v>
      </c>
      <c r="E2440" t="s">
        <v>6655</v>
      </c>
      <c r="F2440" t="str">
        <f>MID($E2440,1,1)</f>
        <v>B</v>
      </c>
      <c r="G2440" t="str">
        <f>IFERROR(MID($E2440,SEARCH("/",$E2440,SEARCH("/",$E2440)+1)+1,1),"")</f>
        <v>S</v>
      </c>
      <c r="H2440" t="s">
        <v>16</v>
      </c>
      <c r="I2440">
        <v>12</v>
      </c>
      <c r="J2440" t="b">
        <v>0</v>
      </c>
      <c r="K2440" s="7">
        <v>0</v>
      </c>
      <c r="L2440" s="7">
        <v>0</v>
      </c>
      <c r="M2440" s="7">
        <v>0</v>
      </c>
      <c r="N2440" s="7">
        <v>0</v>
      </c>
      <c r="O2440" s="7">
        <v>0</v>
      </c>
      <c r="P2440" s="7">
        <f>SUM(dane3[[#This Row],[RoomService]:[VRDeck]])</f>
        <v>0</v>
      </c>
      <c r="Q2440" t="s">
        <v>6662</v>
      </c>
      <c r="R2440" t="b">
        <v>1</v>
      </c>
    </row>
    <row r="2441" spans="1:18" x14ac:dyDescent="0.3">
      <c r="A2441" t="s">
        <v>6663</v>
      </c>
      <c r="B2441">
        <f>MID(dane3[[#This Row],[PassengerId]],1,4)+0</f>
        <v>2609</v>
      </c>
      <c r="C2441" t="s">
        <v>19</v>
      </c>
      <c r="D2441" t="b">
        <v>1</v>
      </c>
      <c r="E2441" t="s">
        <v>6664</v>
      </c>
      <c r="F2441" t="str">
        <f>MID($E2441,1,1)</f>
        <v>G</v>
      </c>
      <c r="G2441" t="str">
        <f>IFERROR(MID($E2441,SEARCH("/",$E2441,SEARCH("/",$E2441)+1)+1,1),"")</f>
        <v>S</v>
      </c>
      <c r="H2441" t="s">
        <v>32</v>
      </c>
      <c r="I2441">
        <v>24</v>
      </c>
      <c r="J2441" t="b">
        <v>0</v>
      </c>
      <c r="K2441" s="7">
        <v>0</v>
      </c>
      <c r="L2441" s="7">
        <v>0</v>
      </c>
      <c r="M2441" s="7">
        <v>0</v>
      </c>
      <c r="N2441" s="7">
        <v>0</v>
      </c>
      <c r="O2441" s="7">
        <v>0</v>
      </c>
      <c r="P2441" s="7">
        <f>SUM(dane3[[#This Row],[RoomService]:[VRDeck]])</f>
        <v>0</v>
      </c>
      <c r="Q2441" t="s">
        <v>6665</v>
      </c>
      <c r="R2441" t="b">
        <v>1</v>
      </c>
    </row>
    <row r="2442" spans="1:18" x14ac:dyDescent="0.3">
      <c r="A2442" t="s">
        <v>6666</v>
      </c>
      <c r="B2442">
        <f>MID(dane3[[#This Row],[PassengerId]],1,4)+0</f>
        <v>2616</v>
      </c>
      <c r="C2442" t="s">
        <v>19</v>
      </c>
      <c r="D2442" t="b">
        <v>0</v>
      </c>
      <c r="E2442" t="s">
        <v>6667</v>
      </c>
      <c r="F2442" t="str">
        <f>MID($E2442,1,1)</f>
        <v>F</v>
      </c>
      <c r="G2442" t="str">
        <f>IFERROR(MID($E2442,SEARCH("/",$E2442,SEARCH("/",$E2442)+1)+1,1),"")</f>
        <v>P</v>
      </c>
      <c r="H2442" t="s">
        <v>16</v>
      </c>
      <c r="I2442">
        <v>17</v>
      </c>
      <c r="J2442" t="b">
        <v>0</v>
      </c>
      <c r="K2442" s="7">
        <v>0</v>
      </c>
      <c r="L2442" s="7">
        <v>604</v>
      </c>
      <c r="M2442" s="7">
        <v>0</v>
      </c>
      <c r="N2442" s="7">
        <v>0</v>
      </c>
      <c r="O2442" s="7">
        <v>218</v>
      </c>
      <c r="P2442" s="7">
        <f>SUM(dane3[[#This Row],[RoomService]:[VRDeck]])</f>
        <v>822</v>
      </c>
      <c r="Q2442" t="s">
        <v>6668</v>
      </c>
      <c r="R2442" t="b">
        <v>0</v>
      </c>
    </row>
    <row r="2443" spans="1:18" x14ac:dyDescent="0.3">
      <c r="A2443" t="s">
        <v>6669</v>
      </c>
      <c r="B2443">
        <f>MID(dane3[[#This Row],[PassengerId]],1,4)+0</f>
        <v>2617</v>
      </c>
      <c r="C2443" t="s">
        <v>19</v>
      </c>
      <c r="D2443" t="b">
        <v>0</v>
      </c>
      <c r="E2443" t="s">
        <v>6670</v>
      </c>
      <c r="F2443" t="str">
        <f>MID($E2443,1,1)</f>
        <v>G</v>
      </c>
      <c r="G2443" t="str">
        <f>IFERROR(MID($E2443,SEARCH("/",$E2443,SEARCH("/",$E2443)+1)+1,1),"")</f>
        <v>P</v>
      </c>
      <c r="H2443" t="s">
        <v>32</v>
      </c>
      <c r="I2443">
        <v>32</v>
      </c>
      <c r="J2443" t="b">
        <v>0</v>
      </c>
      <c r="K2443" s="7">
        <v>59</v>
      </c>
      <c r="L2443" s="7">
        <v>0</v>
      </c>
      <c r="M2443" s="7">
        <v>469</v>
      </c>
      <c r="N2443" s="7">
        <v>0</v>
      </c>
      <c r="O2443" s="7">
        <v>0</v>
      </c>
      <c r="P2443" s="7">
        <f>SUM(dane3[[#This Row],[RoomService]:[VRDeck]])</f>
        <v>528</v>
      </c>
      <c r="Q2443" t="s">
        <v>6671</v>
      </c>
      <c r="R2443" t="b">
        <v>0</v>
      </c>
    </row>
    <row r="2444" spans="1:18" x14ac:dyDescent="0.3">
      <c r="A2444" t="s">
        <v>6672</v>
      </c>
      <c r="B2444">
        <f>MID(dane3[[#This Row],[PassengerId]],1,4)+0</f>
        <v>2618</v>
      </c>
      <c r="C2444" t="s">
        <v>53</v>
      </c>
      <c r="D2444" t="b">
        <v>1</v>
      </c>
      <c r="E2444" t="s">
        <v>6673</v>
      </c>
      <c r="F2444" t="str">
        <f>MID($E2444,1,1)</f>
        <v>E</v>
      </c>
      <c r="G2444" t="str">
        <f>IFERROR(MID($E2444,SEARCH("/",$E2444,SEARCH("/",$E2444)+1)+1,1),"")</f>
        <v>P</v>
      </c>
      <c r="H2444" t="s">
        <v>16</v>
      </c>
      <c r="I2444">
        <v>23</v>
      </c>
      <c r="J2444" t="b">
        <v>0</v>
      </c>
      <c r="K2444" s="7">
        <v>0</v>
      </c>
      <c r="L2444" s="7">
        <v>0</v>
      </c>
      <c r="M2444" s="7">
        <v>0</v>
      </c>
      <c r="N2444" s="7">
        <v>0</v>
      </c>
      <c r="O2444" s="7">
        <v>0</v>
      </c>
      <c r="P2444" s="7">
        <f>SUM(dane3[[#This Row],[RoomService]:[VRDeck]])</f>
        <v>0</v>
      </c>
      <c r="Q2444" t="s">
        <v>6674</v>
      </c>
      <c r="R2444" t="b">
        <v>1</v>
      </c>
    </row>
    <row r="2445" spans="1:18" x14ac:dyDescent="0.3">
      <c r="A2445" t="s">
        <v>6675</v>
      </c>
      <c r="B2445">
        <f>MID(dane3[[#This Row],[PassengerId]],1,4)+0</f>
        <v>2619</v>
      </c>
      <c r="C2445" t="s">
        <v>19</v>
      </c>
      <c r="D2445" t="b">
        <v>0</v>
      </c>
      <c r="E2445" t="s">
        <v>6676</v>
      </c>
      <c r="F2445" t="str">
        <f>MID($E2445,1,1)</f>
        <v>F</v>
      </c>
      <c r="G2445" t="str">
        <f>IFERROR(MID($E2445,SEARCH("/",$E2445,SEARCH("/",$E2445)+1)+1,1),"")</f>
        <v>S</v>
      </c>
      <c r="H2445" t="s">
        <v>46</v>
      </c>
      <c r="I2445">
        <v>17</v>
      </c>
      <c r="J2445" t="b">
        <v>0</v>
      </c>
      <c r="K2445" s="7">
        <v>2000</v>
      </c>
      <c r="L2445" s="7">
        <v>0</v>
      </c>
      <c r="M2445" s="7">
        <v>0</v>
      </c>
      <c r="N2445" s="7">
        <v>0</v>
      </c>
      <c r="O2445" s="7">
        <v>0</v>
      </c>
      <c r="P2445" s="7">
        <f>SUM(dane3[[#This Row],[RoomService]:[VRDeck]])</f>
        <v>2000</v>
      </c>
      <c r="Q2445" t="s">
        <v>6677</v>
      </c>
      <c r="R2445" t="b">
        <v>0</v>
      </c>
    </row>
    <row r="2446" spans="1:18" x14ac:dyDescent="0.3">
      <c r="A2446" t="s">
        <v>6678</v>
      </c>
      <c r="B2446">
        <f>MID(dane3[[#This Row],[PassengerId]],1,4)+0</f>
        <v>2622</v>
      </c>
      <c r="C2446" t="s">
        <v>19</v>
      </c>
      <c r="D2446" t="b">
        <v>0</v>
      </c>
      <c r="E2446" t="s">
        <v>6679</v>
      </c>
      <c r="F2446" t="str">
        <f>MID($E2446,1,1)</f>
        <v>F</v>
      </c>
      <c r="G2446" t="str">
        <f>IFERROR(MID($E2446,SEARCH("/",$E2446,SEARCH("/",$E2446)+1)+1,1),"")</f>
        <v>S</v>
      </c>
      <c r="H2446" t="s">
        <v>46</v>
      </c>
      <c r="I2446">
        <v>34</v>
      </c>
      <c r="J2446" t="b">
        <v>0</v>
      </c>
      <c r="K2446" s="7">
        <v>492</v>
      </c>
      <c r="L2446" s="7">
        <v>0</v>
      </c>
      <c r="M2446" s="7">
        <v>13</v>
      </c>
      <c r="N2446" s="7">
        <v>55</v>
      </c>
      <c r="O2446" s="7">
        <v>0</v>
      </c>
      <c r="P2446" s="7">
        <f>SUM(dane3[[#This Row],[RoomService]:[VRDeck]])</f>
        <v>560</v>
      </c>
      <c r="Q2446" t="s">
        <v>6680</v>
      </c>
      <c r="R2446" t="b">
        <v>0</v>
      </c>
    </row>
    <row r="2447" spans="1:18" x14ac:dyDescent="0.3">
      <c r="A2447" t="s">
        <v>6681</v>
      </c>
      <c r="B2447">
        <f>MID(dane3[[#This Row],[PassengerId]],1,4)+0</f>
        <v>2624</v>
      </c>
      <c r="C2447" t="s">
        <v>19</v>
      </c>
      <c r="D2447" t="b">
        <v>0</v>
      </c>
      <c r="E2447" t="s">
        <v>6682</v>
      </c>
      <c r="F2447" t="str">
        <f>MID($E2447,1,1)</f>
        <v>F</v>
      </c>
      <c r="G2447" t="str">
        <f>IFERROR(MID($E2447,SEARCH("/",$E2447,SEARCH("/",$E2447)+1)+1,1),"")</f>
        <v>P</v>
      </c>
      <c r="H2447" t="s">
        <v>16</v>
      </c>
      <c r="I2447">
        <v>15</v>
      </c>
      <c r="J2447" t="b">
        <v>0</v>
      </c>
      <c r="K2447" s="7">
        <v>0</v>
      </c>
      <c r="L2447" s="7">
        <v>0</v>
      </c>
      <c r="M2447" s="7">
        <v>875</v>
      </c>
      <c r="N2447" s="7">
        <v>3</v>
      </c>
      <c r="O2447" s="7">
        <v>0</v>
      </c>
      <c r="P2447" s="7">
        <f>SUM(dane3[[#This Row],[RoomService]:[VRDeck]])</f>
        <v>878</v>
      </c>
      <c r="Q2447" t="s">
        <v>6683</v>
      </c>
      <c r="R2447" t="b">
        <v>0</v>
      </c>
    </row>
    <row r="2448" spans="1:18" x14ac:dyDescent="0.3">
      <c r="A2448" t="s">
        <v>6684</v>
      </c>
      <c r="B2448">
        <f>MID(dane3[[#This Row],[PassengerId]],1,4)+0</f>
        <v>2625</v>
      </c>
      <c r="C2448" t="s">
        <v>19</v>
      </c>
      <c r="D2448" t="b">
        <v>1</v>
      </c>
      <c r="E2448" t="s">
        <v>6685</v>
      </c>
      <c r="F2448" t="str">
        <f>MID($E2448,1,1)</f>
        <v>G</v>
      </c>
      <c r="G2448" t="str">
        <f>IFERROR(MID($E2448,SEARCH("/",$E2448,SEARCH("/",$E2448)+1)+1,1),"")</f>
        <v>P</v>
      </c>
      <c r="H2448" t="s">
        <v>16</v>
      </c>
      <c r="I2448">
        <v>14</v>
      </c>
      <c r="J2448" t="b">
        <v>0</v>
      </c>
      <c r="K2448" s="7">
        <v>0</v>
      </c>
      <c r="L2448" s="7">
        <v>0</v>
      </c>
      <c r="M2448" s="7">
        <v>0</v>
      </c>
      <c r="N2448" s="7">
        <v>0</v>
      </c>
      <c r="O2448" s="7">
        <v>0</v>
      </c>
      <c r="P2448" s="7">
        <f>SUM(dane3[[#This Row],[RoomService]:[VRDeck]])</f>
        <v>0</v>
      </c>
      <c r="Q2448" t="s">
        <v>6686</v>
      </c>
      <c r="R2448" t="b">
        <v>1</v>
      </c>
    </row>
    <row r="2449" spans="1:18" x14ac:dyDescent="0.3">
      <c r="A2449" t="s">
        <v>6687</v>
      </c>
      <c r="B2449">
        <f>MID(dane3[[#This Row],[PassengerId]],1,4)+0</f>
        <v>2625</v>
      </c>
      <c r="C2449" t="s">
        <v>19</v>
      </c>
      <c r="D2449" t="b">
        <v>0</v>
      </c>
      <c r="E2449" t="s">
        <v>6688</v>
      </c>
      <c r="F2449" t="str">
        <f>MID($E2449,1,1)</f>
        <v>E</v>
      </c>
      <c r="G2449" t="str">
        <f>IFERROR(MID($E2449,SEARCH("/",$E2449,SEARCH("/",$E2449)+1)+1,1),"")</f>
        <v>P</v>
      </c>
      <c r="H2449" t="s">
        <v>16</v>
      </c>
      <c r="I2449">
        <v>22</v>
      </c>
      <c r="J2449" t="b">
        <v>0</v>
      </c>
      <c r="K2449" s="7">
        <v>0</v>
      </c>
      <c r="L2449" s="7">
        <v>1</v>
      </c>
      <c r="M2449" s="7">
        <v>271</v>
      </c>
      <c r="N2449" s="7">
        <v>0</v>
      </c>
      <c r="O2449" s="7">
        <v>1348</v>
      </c>
      <c r="P2449" s="7">
        <f>SUM(dane3[[#This Row],[RoomService]:[VRDeck]])</f>
        <v>1620</v>
      </c>
      <c r="Q2449" t="s">
        <v>6689</v>
      </c>
      <c r="R2449" t="b">
        <v>0</v>
      </c>
    </row>
    <row r="2450" spans="1:18" x14ac:dyDescent="0.3">
      <c r="A2450" t="s">
        <v>6690</v>
      </c>
      <c r="B2450">
        <f>MID(dane3[[#This Row],[PassengerId]],1,4)+0</f>
        <v>2626</v>
      </c>
      <c r="C2450" t="s">
        <v>19</v>
      </c>
      <c r="D2450" t="b">
        <v>0</v>
      </c>
      <c r="E2450" t="s">
        <v>6691</v>
      </c>
      <c r="F2450" t="str">
        <f>MID($E2450,1,1)</f>
        <v>F</v>
      </c>
      <c r="G2450" t="str">
        <f>IFERROR(MID($E2450,SEARCH("/",$E2450,SEARCH("/",$E2450)+1)+1,1),"")</f>
        <v>P</v>
      </c>
      <c r="H2450" t="s">
        <v>16</v>
      </c>
      <c r="I2450">
        <v>19</v>
      </c>
      <c r="J2450" t="b">
        <v>0</v>
      </c>
      <c r="K2450" s="7">
        <v>232</v>
      </c>
      <c r="L2450" s="7">
        <v>0</v>
      </c>
      <c r="M2450" s="7">
        <v>479</v>
      </c>
      <c r="N2450" s="7">
        <v>0</v>
      </c>
      <c r="O2450" s="7">
        <v>5</v>
      </c>
      <c r="P2450" s="7">
        <f>SUM(dane3[[#This Row],[RoomService]:[VRDeck]])</f>
        <v>716</v>
      </c>
      <c r="Q2450" t="s">
        <v>6692</v>
      </c>
      <c r="R2450" t="b">
        <v>0</v>
      </c>
    </row>
    <row r="2451" spans="1:18" x14ac:dyDescent="0.3">
      <c r="A2451" t="s">
        <v>6693</v>
      </c>
      <c r="B2451">
        <f>MID(dane3[[#This Row],[PassengerId]],1,4)+0</f>
        <v>2627</v>
      </c>
      <c r="C2451" t="s">
        <v>19</v>
      </c>
      <c r="D2451" t="b">
        <v>0</v>
      </c>
      <c r="E2451" t="s">
        <v>6694</v>
      </c>
      <c r="F2451" t="str">
        <f>MID($E2451,1,1)</f>
        <v>F</v>
      </c>
      <c r="G2451" t="str">
        <f>IFERROR(MID($E2451,SEARCH("/",$E2451,SEARCH("/",$E2451)+1)+1,1),"")</f>
        <v>P</v>
      </c>
      <c r="H2451" t="s">
        <v>32</v>
      </c>
      <c r="I2451">
        <v>40</v>
      </c>
      <c r="J2451" t="b">
        <v>0</v>
      </c>
      <c r="K2451" s="7">
        <v>0</v>
      </c>
      <c r="L2451" s="7">
        <v>228</v>
      </c>
      <c r="M2451" s="7">
        <v>5</v>
      </c>
      <c r="N2451" s="7">
        <v>454</v>
      </c>
      <c r="O2451" s="7">
        <v>1</v>
      </c>
      <c r="P2451" s="7">
        <f>SUM(dane3[[#This Row],[RoomService]:[VRDeck]])</f>
        <v>688</v>
      </c>
      <c r="Q2451" t="s">
        <v>6695</v>
      </c>
      <c r="R2451" t="b">
        <v>0</v>
      </c>
    </row>
    <row r="2452" spans="1:18" x14ac:dyDescent="0.3">
      <c r="A2452" t="s">
        <v>6696</v>
      </c>
      <c r="B2452">
        <f>MID(dane3[[#This Row],[PassengerId]],1,4)+0</f>
        <v>2628</v>
      </c>
      <c r="C2452" t="s">
        <v>14</v>
      </c>
      <c r="D2452" t="b">
        <v>1</v>
      </c>
      <c r="E2452" t="s">
        <v>6697</v>
      </c>
      <c r="F2452" t="str">
        <f>MID($E2452,1,1)</f>
        <v>A</v>
      </c>
      <c r="G2452" t="str">
        <f>IFERROR(MID($E2452,SEARCH("/",$E2452,SEARCH("/",$E2452)+1)+1,1),"")</f>
        <v>P</v>
      </c>
      <c r="H2452" t="s">
        <v>46</v>
      </c>
      <c r="I2452">
        <v>25</v>
      </c>
      <c r="J2452" t="b">
        <v>0</v>
      </c>
      <c r="K2452" s="7">
        <v>0</v>
      </c>
      <c r="L2452" s="7">
        <v>0</v>
      </c>
      <c r="M2452" s="7">
        <v>0</v>
      </c>
      <c r="N2452" s="7">
        <v>0</v>
      </c>
      <c r="O2452" s="7">
        <v>0</v>
      </c>
      <c r="P2452" s="7">
        <f>SUM(dane3[[#This Row],[RoomService]:[VRDeck]])</f>
        <v>0</v>
      </c>
      <c r="Q2452" t="s">
        <v>6698</v>
      </c>
      <c r="R2452" t="b">
        <v>1</v>
      </c>
    </row>
    <row r="2453" spans="1:18" x14ac:dyDescent="0.3">
      <c r="A2453" t="s">
        <v>6699</v>
      </c>
      <c r="B2453">
        <f>MID(dane3[[#This Row],[PassengerId]],1,4)+0</f>
        <v>2628</v>
      </c>
      <c r="C2453" t="s">
        <v>14</v>
      </c>
      <c r="D2453" t="b">
        <v>0</v>
      </c>
      <c r="E2453" t="s">
        <v>6697</v>
      </c>
      <c r="F2453" t="str">
        <f>MID($E2453,1,1)</f>
        <v>A</v>
      </c>
      <c r="G2453" t="str">
        <f>IFERROR(MID($E2453,SEARCH("/",$E2453,SEARCH("/",$E2453)+1)+1,1),"")</f>
        <v>P</v>
      </c>
      <c r="H2453" t="s">
        <v>46</v>
      </c>
      <c r="I2453">
        <v>51</v>
      </c>
      <c r="J2453" t="b">
        <v>0</v>
      </c>
      <c r="K2453" s="7">
        <v>0</v>
      </c>
      <c r="L2453" s="7">
        <v>6</v>
      </c>
      <c r="M2453" s="7">
        <v>0</v>
      </c>
      <c r="N2453" s="7">
        <v>2085</v>
      </c>
      <c r="O2453" s="7">
        <v>67</v>
      </c>
      <c r="P2453" s="7">
        <f>SUM(dane3[[#This Row],[RoomService]:[VRDeck]])</f>
        <v>2158</v>
      </c>
      <c r="Q2453" t="s">
        <v>6700</v>
      </c>
      <c r="R2453" t="b">
        <v>0</v>
      </c>
    </row>
    <row r="2454" spans="1:18" x14ac:dyDescent="0.3">
      <c r="A2454" t="s">
        <v>6701</v>
      </c>
      <c r="B2454">
        <f>MID(dane3[[#This Row],[PassengerId]],1,4)+0</f>
        <v>2629</v>
      </c>
      <c r="C2454" t="s">
        <v>19</v>
      </c>
      <c r="D2454" t="b">
        <v>0</v>
      </c>
      <c r="E2454" t="s">
        <v>6702</v>
      </c>
      <c r="F2454" t="str">
        <f>MID($E2454,1,1)</f>
        <v>G</v>
      </c>
      <c r="G2454" t="str">
        <f>IFERROR(MID($E2454,SEARCH("/",$E2454,SEARCH("/",$E2454)+1)+1,1),"")</f>
        <v>P</v>
      </c>
      <c r="H2454" t="s">
        <v>16</v>
      </c>
      <c r="I2454">
        <v>22</v>
      </c>
      <c r="J2454" t="b">
        <v>0</v>
      </c>
      <c r="K2454" s="7">
        <v>91</v>
      </c>
      <c r="L2454" s="7">
        <v>6</v>
      </c>
      <c r="M2454" s="7">
        <v>0</v>
      </c>
      <c r="N2454" s="7">
        <v>17</v>
      </c>
      <c r="O2454" s="7">
        <v>693</v>
      </c>
      <c r="P2454" s="7">
        <f>SUM(dane3[[#This Row],[RoomService]:[VRDeck]])</f>
        <v>807</v>
      </c>
      <c r="Q2454" t="s">
        <v>6703</v>
      </c>
      <c r="R2454" t="b">
        <v>0</v>
      </c>
    </row>
    <row r="2455" spans="1:18" x14ac:dyDescent="0.3">
      <c r="A2455" t="s">
        <v>3016</v>
      </c>
      <c r="B2455">
        <f>MID(dane3[[#This Row],[PassengerId]],1,4)+0</f>
        <v>1169</v>
      </c>
      <c r="C2455" t="s">
        <v>53</v>
      </c>
      <c r="D2455" t="b">
        <v>0</v>
      </c>
      <c r="E2455" t="s">
        <v>3017</v>
      </c>
      <c r="F2455" t="str">
        <f>MID($E2455,1,1)</f>
        <v>F</v>
      </c>
      <c r="G2455" t="str">
        <f>IFERROR(MID($E2455,SEARCH("/",$E2455,SEARCH("/",$E2455)+1)+1,1),"")</f>
        <v>S</v>
      </c>
      <c r="H2455" t="s">
        <v>16</v>
      </c>
      <c r="I2455">
        <v>40</v>
      </c>
      <c r="J2455" t="b">
        <v>0</v>
      </c>
      <c r="K2455" s="7">
        <v>2357</v>
      </c>
      <c r="L2455" s="7">
        <v>0</v>
      </c>
      <c r="M2455" s="7">
        <v>9</v>
      </c>
      <c r="N2455" s="7">
        <v>0</v>
      </c>
      <c r="O2455" s="7">
        <v>0</v>
      </c>
      <c r="P2455" s="7">
        <f>SUM(dane3[[#This Row],[RoomService]:[VRDeck]])</f>
        <v>2366</v>
      </c>
      <c r="Q2455" t="s">
        <v>3018</v>
      </c>
      <c r="R2455" t="b">
        <v>0</v>
      </c>
    </row>
    <row r="2456" spans="1:18" x14ac:dyDescent="0.3">
      <c r="A2456" t="s">
        <v>6707</v>
      </c>
      <c r="B2456">
        <f>MID(dane3[[#This Row],[PassengerId]],1,4)+0</f>
        <v>2633</v>
      </c>
      <c r="C2456" t="s">
        <v>19</v>
      </c>
      <c r="D2456" t="b">
        <v>0</v>
      </c>
      <c r="E2456" t="s">
        <v>6708</v>
      </c>
      <c r="F2456" t="str">
        <f>MID($E2456,1,1)</f>
        <v>G</v>
      </c>
      <c r="G2456" t="str">
        <f>IFERROR(MID($E2456,SEARCH("/",$E2456,SEARCH("/",$E2456)+1)+1,1),"")</f>
        <v>P</v>
      </c>
      <c r="H2456" t="s">
        <v>46</v>
      </c>
      <c r="I2456">
        <v>26</v>
      </c>
      <c r="J2456" t="b">
        <v>0</v>
      </c>
      <c r="K2456" s="7">
        <v>0</v>
      </c>
      <c r="L2456" s="7">
        <v>0</v>
      </c>
      <c r="M2456" s="7">
        <v>0</v>
      </c>
      <c r="N2456" s="7">
        <v>0</v>
      </c>
      <c r="O2456" s="7">
        <v>0</v>
      </c>
      <c r="P2456" s="7">
        <f>SUM(dane3[[#This Row],[RoomService]:[VRDeck]])</f>
        <v>0</v>
      </c>
      <c r="Q2456" t="s">
        <v>6709</v>
      </c>
      <c r="R2456" t="b">
        <v>0</v>
      </c>
    </row>
    <row r="2457" spans="1:18" x14ac:dyDescent="0.3">
      <c r="A2457" t="s">
        <v>3028</v>
      </c>
      <c r="B2457">
        <f>MID(dane3[[#This Row],[PassengerId]],1,4)+0</f>
        <v>1175</v>
      </c>
      <c r="C2457" t="s">
        <v>53</v>
      </c>
      <c r="D2457" t="b">
        <v>1</v>
      </c>
      <c r="E2457" t="s">
        <v>3029</v>
      </c>
      <c r="F2457" t="str">
        <f>MID($E2457,1,1)</f>
        <v>F</v>
      </c>
      <c r="G2457" t="str">
        <f>IFERROR(MID($E2457,SEARCH("/",$E2457,SEARCH("/",$E2457)+1)+1,1),"")</f>
        <v>S</v>
      </c>
      <c r="H2457" t="s">
        <v>16</v>
      </c>
      <c r="I2457">
        <v>34</v>
      </c>
      <c r="J2457" t="b">
        <v>0</v>
      </c>
      <c r="K2457" s="7">
        <v>0</v>
      </c>
      <c r="L2457" s="7">
        <v>0</v>
      </c>
      <c r="M2457" s="7">
        <v>0</v>
      </c>
      <c r="N2457" s="7">
        <v>0</v>
      </c>
      <c r="O2457" s="7">
        <v>0</v>
      </c>
      <c r="P2457" s="7">
        <f>SUM(dane3[[#This Row],[RoomService]:[VRDeck]])</f>
        <v>0</v>
      </c>
      <c r="Q2457" t="s">
        <v>3030</v>
      </c>
      <c r="R2457" t="b">
        <v>1</v>
      </c>
    </row>
    <row r="2458" spans="1:18" x14ac:dyDescent="0.3">
      <c r="A2458" t="s">
        <v>3043</v>
      </c>
      <c r="B2458">
        <f>MID(dane3[[#This Row],[PassengerId]],1,4)+0</f>
        <v>1182</v>
      </c>
      <c r="C2458" t="s">
        <v>53</v>
      </c>
      <c r="D2458" t="b">
        <v>1</v>
      </c>
      <c r="E2458" t="s">
        <v>3044</v>
      </c>
      <c r="F2458" t="str">
        <f>MID($E2458,1,1)</f>
        <v>F</v>
      </c>
      <c r="G2458" t="str">
        <f>IFERROR(MID($E2458,SEARCH("/",$E2458,SEARCH("/",$E2458)+1)+1,1),"")</f>
        <v>P</v>
      </c>
      <c r="H2458" t="s">
        <v>46</v>
      </c>
      <c r="I2458">
        <v>64</v>
      </c>
      <c r="J2458" t="b">
        <v>0</v>
      </c>
      <c r="K2458" s="7">
        <v>0</v>
      </c>
      <c r="L2458" s="7">
        <v>0</v>
      </c>
      <c r="M2458" s="7">
        <v>0</v>
      </c>
      <c r="N2458" s="7">
        <v>0</v>
      </c>
      <c r="O2458" s="7">
        <v>0</v>
      </c>
      <c r="P2458" s="7">
        <f>SUM(dane3[[#This Row],[RoomService]:[VRDeck]])</f>
        <v>0</v>
      </c>
      <c r="Q2458" t="s">
        <v>3045</v>
      </c>
      <c r="R2458" t="b">
        <v>1</v>
      </c>
    </row>
    <row r="2459" spans="1:18" x14ac:dyDescent="0.3">
      <c r="A2459" t="s">
        <v>6716</v>
      </c>
      <c r="B2459">
        <f>MID(dane3[[#This Row],[PassengerId]],1,4)+0</f>
        <v>2636</v>
      </c>
      <c r="C2459" t="s">
        <v>19</v>
      </c>
      <c r="D2459" t="b">
        <v>0</v>
      </c>
      <c r="E2459" t="s">
        <v>6717</v>
      </c>
      <c r="F2459" t="str">
        <f>MID($E2459,1,1)</f>
        <v>G</v>
      </c>
      <c r="G2459" t="str">
        <f>IFERROR(MID($E2459,SEARCH("/",$E2459,SEARCH("/",$E2459)+1)+1,1),"")</f>
        <v>S</v>
      </c>
      <c r="H2459" t="s">
        <v>16</v>
      </c>
      <c r="I2459">
        <v>22</v>
      </c>
      <c r="J2459" t="b">
        <v>0</v>
      </c>
      <c r="K2459" s="7">
        <v>0</v>
      </c>
      <c r="L2459" s="7">
        <v>0</v>
      </c>
      <c r="M2459" s="7">
        <v>137</v>
      </c>
      <c r="N2459" s="7">
        <v>671</v>
      </c>
      <c r="O2459" s="7">
        <v>0</v>
      </c>
      <c r="P2459" s="7">
        <f>SUM(dane3[[#This Row],[RoomService]:[VRDeck]])</f>
        <v>808</v>
      </c>
      <c r="Q2459" t="s">
        <v>6718</v>
      </c>
      <c r="R2459" t="b">
        <v>0</v>
      </c>
    </row>
    <row r="2460" spans="1:18" x14ac:dyDescent="0.3">
      <c r="A2460" t="s">
        <v>6719</v>
      </c>
      <c r="B2460">
        <f>MID(dane3[[#This Row],[PassengerId]],1,4)+0</f>
        <v>2638</v>
      </c>
      <c r="C2460" t="s">
        <v>19</v>
      </c>
      <c r="D2460" t="b">
        <v>0</v>
      </c>
      <c r="E2460" t="s">
        <v>6720</v>
      </c>
      <c r="F2460" t="str">
        <f>MID($E2460,1,1)</f>
        <v>E</v>
      </c>
      <c r="G2460" t="str">
        <f>IFERROR(MID($E2460,SEARCH("/",$E2460,SEARCH("/",$E2460)+1)+1,1),"")</f>
        <v>S</v>
      </c>
      <c r="H2460" t="s">
        <v>16</v>
      </c>
      <c r="I2460">
        <v>26</v>
      </c>
      <c r="J2460" t="b">
        <v>0</v>
      </c>
      <c r="K2460" s="7">
        <v>0</v>
      </c>
      <c r="L2460" s="7">
        <v>29</v>
      </c>
      <c r="M2460" s="7">
        <v>0</v>
      </c>
      <c r="N2460" s="7">
        <v>759</v>
      </c>
      <c r="O2460" s="7">
        <v>0</v>
      </c>
      <c r="P2460" s="7">
        <f>SUM(dane3[[#This Row],[RoomService]:[VRDeck]])</f>
        <v>788</v>
      </c>
      <c r="Q2460" t="s">
        <v>6721</v>
      </c>
      <c r="R2460" t="b">
        <v>0</v>
      </c>
    </row>
    <row r="2461" spans="1:18" x14ac:dyDescent="0.3">
      <c r="A2461" t="s">
        <v>6722</v>
      </c>
      <c r="B2461">
        <f>MID(dane3[[#This Row],[PassengerId]],1,4)+0</f>
        <v>2640</v>
      </c>
      <c r="C2461" t="s">
        <v>19</v>
      </c>
      <c r="D2461" t="b">
        <v>0</v>
      </c>
      <c r="E2461" t="s">
        <v>6723</v>
      </c>
      <c r="F2461" t="str">
        <f>MID($E2461,1,1)</f>
        <v>F</v>
      </c>
      <c r="G2461" t="str">
        <f>IFERROR(MID($E2461,SEARCH("/",$E2461,SEARCH("/",$E2461)+1)+1,1),"")</f>
        <v>S</v>
      </c>
      <c r="H2461" t="s">
        <v>16</v>
      </c>
      <c r="I2461">
        <v>19</v>
      </c>
      <c r="J2461" t="b">
        <v>0</v>
      </c>
      <c r="K2461" s="7">
        <v>0</v>
      </c>
      <c r="L2461" s="7">
        <v>0</v>
      </c>
      <c r="M2461" s="7">
        <v>0</v>
      </c>
      <c r="N2461" s="7">
        <v>0</v>
      </c>
      <c r="O2461" s="7">
        <v>1051</v>
      </c>
      <c r="P2461" s="7">
        <f>SUM(dane3[[#This Row],[RoomService]:[VRDeck]])</f>
        <v>1051</v>
      </c>
      <c r="Q2461" t="s">
        <v>6724</v>
      </c>
      <c r="R2461" t="b">
        <v>0</v>
      </c>
    </row>
    <row r="2462" spans="1:18" x14ac:dyDescent="0.3">
      <c r="A2462" t="s">
        <v>6725</v>
      </c>
      <c r="B2462">
        <f>MID(dane3[[#This Row],[PassengerId]],1,4)+0</f>
        <v>2641</v>
      </c>
      <c r="C2462" t="s">
        <v>19</v>
      </c>
      <c r="D2462" t="b">
        <v>1</v>
      </c>
      <c r="E2462" t="s">
        <v>6726</v>
      </c>
      <c r="F2462" t="str">
        <f>MID($E2462,1,1)</f>
        <v>G</v>
      </c>
      <c r="G2462" t="str">
        <f>IFERROR(MID($E2462,SEARCH("/",$E2462,SEARCH("/",$E2462)+1)+1,1),"")</f>
        <v>S</v>
      </c>
      <c r="H2462" t="s">
        <v>32</v>
      </c>
      <c r="I2462">
        <v>16</v>
      </c>
      <c r="J2462" t="b">
        <v>0</v>
      </c>
      <c r="K2462" s="7">
        <v>0</v>
      </c>
      <c r="L2462" s="7">
        <v>0</v>
      </c>
      <c r="M2462" s="7">
        <v>0</v>
      </c>
      <c r="N2462" s="7">
        <v>0</v>
      </c>
      <c r="O2462" s="7">
        <v>0</v>
      </c>
      <c r="P2462" s="7">
        <f>SUM(dane3[[#This Row],[RoomService]:[VRDeck]])</f>
        <v>0</v>
      </c>
      <c r="Q2462" t="s">
        <v>6727</v>
      </c>
      <c r="R2462" t="b">
        <v>0</v>
      </c>
    </row>
    <row r="2463" spans="1:18" x14ac:dyDescent="0.3">
      <c r="A2463" t="s">
        <v>6728</v>
      </c>
      <c r="B2463">
        <f>MID(dane3[[#This Row],[PassengerId]],1,4)+0</f>
        <v>2642</v>
      </c>
      <c r="C2463" t="s">
        <v>19</v>
      </c>
      <c r="D2463" t="b">
        <v>0</v>
      </c>
      <c r="E2463" t="s">
        <v>6729</v>
      </c>
      <c r="F2463" t="str">
        <f>MID($E2463,1,1)</f>
        <v>G</v>
      </c>
      <c r="G2463" t="str">
        <f>IFERROR(MID($E2463,SEARCH("/",$E2463,SEARCH("/",$E2463)+1)+1,1),"")</f>
        <v>P</v>
      </c>
      <c r="H2463" t="s">
        <v>16</v>
      </c>
      <c r="I2463">
        <v>24</v>
      </c>
      <c r="J2463" t="b">
        <v>0</v>
      </c>
      <c r="K2463" s="7">
        <v>0</v>
      </c>
      <c r="L2463" s="7">
        <v>0</v>
      </c>
      <c r="M2463" s="7">
        <v>17</v>
      </c>
      <c r="N2463" s="7">
        <v>0</v>
      </c>
      <c r="O2463" s="7">
        <v>793</v>
      </c>
      <c r="P2463" s="7">
        <f>SUM(dane3[[#This Row],[RoomService]:[VRDeck]])</f>
        <v>810</v>
      </c>
      <c r="Q2463" t="s">
        <v>6730</v>
      </c>
      <c r="R2463" t="b">
        <v>0</v>
      </c>
    </row>
    <row r="2464" spans="1:18" x14ac:dyDescent="0.3">
      <c r="A2464" t="s">
        <v>6731</v>
      </c>
      <c r="B2464">
        <f>MID(dane3[[#This Row],[PassengerId]],1,4)+0</f>
        <v>2643</v>
      </c>
      <c r="C2464" t="s">
        <v>19</v>
      </c>
      <c r="D2464" t="b">
        <v>0</v>
      </c>
      <c r="E2464" t="s">
        <v>6732</v>
      </c>
      <c r="F2464" t="str">
        <f>MID($E2464,1,1)</f>
        <v>F</v>
      </c>
      <c r="G2464" t="str">
        <f>IFERROR(MID($E2464,SEARCH("/",$E2464,SEARCH("/",$E2464)+1)+1,1),"")</f>
        <v>S</v>
      </c>
      <c r="H2464" t="s">
        <v>32</v>
      </c>
      <c r="I2464">
        <v>34</v>
      </c>
      <c r="J2464" t="b">
        <v>0</v>
      </c>
      <c r="K2464" s="7">
        <v>122</v>
      </c>
      <c r="L2464" s="7">
        <v>0</v>
      </c>
      <c r="M2464" s="7">
        <v>6</v>
      </c>
      <c r="N2464" s="7">
        <v>739</v>
      </c>
      <c r="O2464" s="7">
        <v>0</v>
      </c>
      <c r="P2464" s="7">
        <f>SUM(dane3[[#This Row],[RoomService]:[VRDeck]])</f>
        <v>867</v>
      </c>
      <c r="Q2464" t="s">
        <v>6733</v>
      </c>
      <c r="R2464" t="b">
        <v>0</v>
      </c>
    </row>
    <row r="2465" spans="1:18" x14ac:dyDescent="0.3">
      <c r="A2465" t="s">
        <v>6734</v>
      </c>
      <c r="B2465">
        <f>MID(dane3[[#This Row],[PassengerId]],1,4)+0</f>
        <v>2645</v>
      </c>
      <c r="C2465" t="s">
        <v>14</v>
      </c>
      <c r="D2465" t="b">
        <v>0</v>
      </c>
      <c r="E2465" t="s">
        <v>6735</v>
      </c>
      <c r="F2465" t="str">
        <f>MID($E2465,1,1)</f>
        <v>C</v>
      </c>
      <c r="G2465" t="str">
        <f>IFERROR(MID($E2465,SEARCH("/",$E2465,SEARCH("/",$E2465)+1)+1,1),"")</f>
        <v>S</v>
      </c>
      <c r="H2465" t="s">
        <v>16</v>
      </c>
      <c r="I2465">
        <v>55</v>
      </c>
      <c r="J2465" t="b">
        <v>0</v>
      </c>
      <c r="K2465" s="7">
        <v>0</v>
      </c>
      <c r="L2465" s="7">
        <v>815</v>
      </c>
      <c r="M2465" s="7">
        <v>1558</v>
      </c>
      <c r="N2465" s="7">
        <v>3</v>
      </c>
      <c r="O2465" s="7">
        <v>1334</v>
      </c>
      <c r="P2465" s="7">
        <f>SUM(dane3[[#This Row],[RoomService]:[VRDeck]])</f>
        <v>3710</v>
      </c>
      <c r="Q2465" t="s">
        <v>6736</v>
      </c>
      <c r="R2465" t="b">
        <v>1</v>
      </c>
    </row>
    <row r="2466" spans="1:18" x14ac:dyDescent="0.3">
      <c r="A2466" t="s">
        <v>6737</v>
      </c>
      <c r="B2466">
        <f>MID(dane3[[#This Row],[PassengerId]],1,4)+0</f>
        <v>2645</v>
      </c>
      <c r="C2466" t="s">
        <v>14</v>
      </c>
      <c r="D2466" t="b">
        <v>0</v>
      </c>
      <c r="E2466" t="s">
        <v>6735</v>
      </c>
      <c r="F2466" t="str">
        <f>MID($E2466,1,1)</f>
        <v>C</v>
      </c>
      <c r="G2466" t="str">
        <f>IFERROR(MID($E2466,SEARCH("/",$E2466,SEARCH("/",$E2466)+1)+1,1),"")</f>
        <v>S</v>
      </c>
      <c r="H2466" t="s">
        <v>16</v>
      </c>
      <c r="I2466">
        <v>42</v>
      </c>
      <c r="J2466" t="b">
        <v>0</v>
      </c>
      <c r="K2466" s="7">
        <v>3</v>
      </c>
      <c r="L2466" s="7">
        <v>2174</v>
      </c>
      <c r="M2466" s="7">
        <v>0</v>
      </c>
      <c r="N2466" s="7">
        <v>10860</v>
      </c>
      <c r="O2466" s="7">
        <v>2564</v>
      </c>
      <c r="P2466" s="7">
        <f>SUM(dane3[[#This Row],[RoomService]:[VRDeck]])</f>
        <v>15601</v>
      </c>
      <c r="Q2466" t="s">
        <v>6738</v>
      </c>
      <c r="R2466" t="b">
        <v>0</v>
      </c>
    </row>
    <row r="2467" spans="1:18" x14ac:dyDescent="0.3">
      <c r="A2467" t="s">
        <v>6739</v>
      </c>
      <c r="B2467">
        <f>MID(dane3[[#This Row],[PassengerId]],1,4)+0</f>
        <v>2645</v>
      </c>
      <c r="C2467" t="s">
        <v>14</v>
      </c>
      <c r="D2467" t="b">
        <v>1</v>
      </c>
      <c r="E2467" t="s">
        <v>6735</v>
      </c>
      <c r="F2467" t="str">
        <f>MID($E2467,1,1)</f>
        <v>C</v>
      </c>
      <c r="G2467" t="str">
        <f>IFERROR(MID($E2467,SEARCH("/",$E2467,SEARCH("/",$E2467)+1)+1,1),"")</f>
        <v>S</v>
      </c>
      <c r="H2467" t="s">
        <v>16</v>
      </c>
      <c r="I2467">
        <v>14</v>
      </c>
      <c r="J2467" t="b">
        <v>0</v>
      </c>
      <c r="K2467" s="7">
        <v>0</v>
      </c>
      <c r="L2467" s="7">
        <v>0</v>
      </c>
      <c r="M2467" s="7">
        <v>0</v>
      </c>
      <c r="N2467" s="7">
        <v>0</v>
      </c>
      <c r="O2467" s="7">
        <v>0</v>
      </c>
      <c r="P2467" s="7">
        <f>SUM(dane3[[#This Row],[RoomService]:[VRDeck]])</f>
        <v>0</v>
      </c>
      <c r="Q2467" t="s">
        <v>6740</v>
      </c>
      <c r="R2467" t="b">
        <v>1</v>
      </c>
    </row>
    <row r="2468" spans="1:18" x14ac:dyDescent="0.3">
      <c r="A2468" t="s">
        <v>6741</v>
      </c>
      <c r="B2468">
        <f>MID(dane3[[#This Row],[PassengerId]],1,4)+0</f>
        <v>2645</v>
      </c>
      <c r="C2468" t="s">
        <v>14</v>
      </c>
      <c r="D2468" t="b">
        <v>0</v>
      </c>
      <c r="E2468" t="s">
        <v>6735</v>
      </c>
      <c r="F2468" t="str">
        <f>MID($E2468,1,1)</f>
        <v>C</v>
      </c>
      <c r="G2468" t="str">
        <f>IFERROR(MID($E2468,SEARCH("/",$E2468,SEARCH("/",$E2468)+1)+1,1),"")</f>
        <v>S</v>
      </c>
      <c r="H2468" t="s">
        <v>46</v>
      </c>
      <c r="I2468">
        <v>28</v>
      </c>
      <c r="J2468" t="b">
        <v>0</v>
      </c>
      <c r="K2468" s="7">
        <v>0</v>
      </c>
      <c r="L2468" s="7">
        <v>3053</v>
      </c>
      <c r="M2468" s="7">
        <v>0</v>
      </c>
      <c r="N2468" s="7">
        <v>839</v>
      </c>
      <c r="O2468" s="7">
        <v>2153</v>
      </c>
      <c r="P2468" s="7">
        <f>SUM(dane3[[#This Row],[RoomService]:[VRDeck]])</f>
        <v>6045</v>
      </c>
      <c r="Q2468" t="s">
        <v>6742</v>
      </c>
      <c r="R2468" t="b">
        <v>1</v>
      </c>
    </row>
    <row r="2469" spans="1:18" x14ac:dyDescent="0.3">
      <c r="A2469" t="s">
        <v>6743</v>
      </c>
      <c r="B2469">
        <f>MID(dane3[[#This Row],[PassengerId]],1,4)+0</f>
        <v>2645</v>
      </c>
      <c r="C2469" t="s">
        <v>14</v>
      </c>
      <c r="D2469" t="b">
        <v>1</v>
      </c>
      <c r="E2469" t="s">
        <v>6735</v>
      </c>
      <c r="F2469" t="str">
        <f>MID($E2469,1,1)</f>
        <v>C</v>
      </c>
      <c r="G2469" t="str">
        <f>IFERROR(MID($E2469,SEARCH("/",$E2469,SEARCH("/",$E2469)+1)+1,1),"")</f>
        <v>S</v>
      </c>
      <c r="H2469" t="s">
        <v>46</v>
      </c>
      <c r="I2469">
        <v>26</v>
      </c>
      <c r="J2469" t="b">
        <v>0</v>
      </c>
      <c r="K2469" s="7">
        <v>0</v>
      </c>
      <c r="L2469" s="7">
        <v>0</v>
      </c>
      <c r="M2469" s="7">
        <v>0</v>
      </c>
      <c r="N2469" s="7">
        <v>0</v>
      </c>
      <c r="O2469" s="7">
        <v>0</v>
      </c>
      <c r="P2469" s="7">
        <f>SUM(dane3[[#This Row],[RoomService]:[VRDeck]])</f>
        <v>0</v>
      </c>
      <c r="Q2469" t="s">
        <v>6744</v>
      </c>
      <c r="R2469" t="b">
        <v>1</v>
      </c>
    </row>
    <row r="2470" spans="1:18" x14ac:dyDescent="0.3">
      <c r="A2470" t="s">
        <v>6745</v>
      </c>
      <c r="B2470">
        <f>MID(dane3[[#This Row],[PassengerId]],1,4)+0</f>
        <v>2646</v>
      </c>
      <c r="C2470" t="s">
        <v>14</v>
      </c>
      <c r="D2470" t="b">
        <v>0</v>
      </c>
      <c r="E2470" t="s">
        <v>6746</v>
      </c>
      <c r="F2470" t="str">
        <f>MID($E2470,1,1)</f>
        <v>B</v>
      </c>
      <c r="G2470" t="str">
        <f>IFERROR(MID($E2470,SEARCH("/",$E2470,SEARCH("/",$E2470)+1)+1,1),"")</f>
        <v>P</v>
      </c>
      <c r="H2470" t="s">
        <v>46</v>
      </c>
      <c r="I2470">
        <v>33</v>
      </c>
      <c r="J2470" t="b">
        <v>0</v>
      </c>
      <c r="K2470" s="7">
        <v>0</v>
      </c>
      <c r="L2470" s="7">
        <v>286</v>
      </c>
      <c r="M2470" s="7">
        <v>1795</v>
      </c>
      <c r="N2470" s="7">
        <v>712</v>
      </c>
      <c r="O2470" s="7">
        <v>7041</v>
      </c>
      <c r="P2470" s="7">
        <f>SUM(dane3[[#This Row],[RoomService]:[VRDeck]])</f>
        <v>9834</v>
      </c>
      <c r="Q2470" t="s">
        <v>6747</v>
      </c>
      <c r="R2470" t="b">
        <v>0</v>
      </c>
    </row>
    <row r="2471" spans="1:18" x14ac:dyDescent="0.3">
      <c r="A2471" t="s">
        <v>6748</v>
      </c>
      <c r="B2471">
        <f>MID(dane3[[#This Row],[PassengerId]],1,4)+0</f>
        <v>2647</v>
      </c>
      <c r="C2471" t="s">
        <v>19</v>
      </c>
      <c r="D2471" t="b">
        <v>0</v>
      </c>
      <c r="E2471" t="s">
        <v>6749</v>
      </c>
      <c r="F2471" t="str">
        <f>MID($E2471,1,1)</f>
        <v>F</v>
      </c>
      <c r="G2471" t="str">
        <f>IFERROR(MID($E2471,SEARCH("/",$E2471,SEARCH("/",$E2471)+1)+1,1),"")</f>
        <v>P</v>
      </c>
      <c r="H2471" t="s">
        <v>16</v>
      </c>
      <c r="I2471">
        <v>24</v>
      </c>
      <c r="J2471" t="b">
        <v>0</v>
      </c>
      <c r="K2471" s="7">
        <v>0</v>
      </c>
      <c r="L2471" s="7">
        <v>0</v>
      </c>
      <c r="M2471" s="7">
        <v>0</v>
      </c>
      <c r="N2471" s="7">
        <v>636</v>
      </c>
      <c r="O2471" s="7">
        <v>68</v>
      </c>
      <c r="P2471" s="7">
        <f>SUM(dane3[[#This Row],[RoomService]:[VRDeck]])</f>
        <v>704</v>
      </c>
      <c r="Q2471" t="s">
        <v>6750</v>
      </c>
      <c r="R2471" t="b">
        <v>0</v>
      </c>
    </row>
    <row r="2472" spans="1:18" x14ac:dyDescent="0.3">
      <c r="A2472" t="s">
        <v>6751</v>
      </c>
      <c r="B2472">
        <f>MID(dane3[[#This Row],[PassengerId]],1,4)+0</f>
        <v>2648</v>
      </c>
      <c r="C2472" t="s">
        <v>19</v>
      </c>
      <c r="D2472" t="b">
        <v>0</v>
      </c>
      <c r="E2472" t="s">
        <v>6752</v>
      </c>
      <c r="F2472" t="str">
        <f>MID($E2472,1,1)</f>
        <v>G</v>
      </c>
      <c r="G2472" t="str">
        <f>IFERROR(MID($E2472,SEARCH("/",$E2472,SEARCH("/",$E2472)+1)+1,1),"")</f>
        <v>S</v>
      </c>
      <c r="H2472" t="s">
        <v>16</v>
      </c>
      <c r="I2472">
        <v>23</v>
      </c>
      <c r="J2472" t="b">
        <v>0</v>
      </c>
      <c r="K2472" s="7">
        <v>490</v>
      </c>
      <c r="L2472" s="7">
        <v>313</v>
      </c>
      <c r="M2472" s="7">
        <v>0</v>
      </c>
      <c r="N2472" s="7">
        <v>6</v>
      </c>
      <c r="O2472" s="7">
        <v>0</v>
      </c>
      <c r="P2472" s="7">
        <f>SUM(dane3[[#This Row],[RoomService]:[VRDeck]])</f>
        <v>809</v>
      </c>
      <c r="Q2472" t="s">
        <v>6753</v>
      </c>
      <c r="R2472" t="b">
        <v>0</v>
      </c>
    </row>
    <row r="2473" spans="1:18" x14ac:dyDescent="0.3">
      <c r="A2473" t="s">
        <v>3046</v>
      </c>
      <c r="B2473">
        <f>MID(dane3[[#This Row],[PassengerId]],1,4)+0</f>
        <v>1182</v>
      </c>
      <c r="C2473" t="s">
        <v>53</v>
      </c>
      <c r="D2473" t="b">
        <v>0</v>
      </c>
      <c r="E2473" t="s">
        <v>3047</v>
      </c>
      <c r="F2473" t="str">
        <f>MID($E2473,1,1)</f>
        <v>E</v>
      </c>
      <c r="G2473" t="str">
        <f>IFERROR(MID($E2473,SEARCH("/",$E2473,SEARCH("/",$E2473)+1)+1,1),"")</f>
        <v>P</v>
      </c>
      <c r="H2473" t="s">
        <v>16</v>
      </c>
      <c r="I2473">
        <v>24</v>
      </c>
      <c r="J2473" t="b">
        <v>0</v>
      </c>
      <c r="K2473" s="7">
        <v>2997</v>
      </c>
      <c r="L2473" s="7">
        <v>0</v>
      </c>
      <c r="M2473" s="7">
        <v>3</v>
      </c>
      <c r="N2473" s="7">
        <v>0</v>
      </c>
      <c r="O2473" s="7">
        <v>7</v>
      </c>
      <c r="P2473" s="7">
        <f>SUM(dane3[[#This Row],[RoomService]:[VRDeck]])</f>
        <v>3007</v>
      </c>
      <c r="Q2473" t="s">
        <v>3048</v>
      </c>
      <c r="R2473" t="b">
        <v>1</v>
      </c>
    </row>
    <row r="2474" spans="1:18" x14ac:dyDescent="0.3">
      <c r="A2474" t="s">
        <v>6757</v>
      </c>
      <c r="B2474">
        <f>MID(dane3[[#This Row],[PassengerId]],1,4)+0</f>
        <v>2650</v>
      </c>
      <c r="C2474" t="s">
        <v>19</v>
      </c>
      <c r="D2474" t="b">
        <v>1</v>
      </c>
      <c r="E2474" t="s">
        <v>6758</v>
      </c>
      <c r="F2474" t="str">
        <f>MID($E2474,1,1)</f>
        <v>G</v>
      </c>
      <c r="G2474" t="str">
        <f>IFERROR(MID($E2474,SEARCH("/",$E2474,SEARCH("/",$E2474)+1)+1,1),"")</f>
        <v>P</v>
      </c>
      <c r="H2474" t="s">
        <v>16</v>
      </c>
      <c r="I2474">
        <v>36</v>
      </c>
      <c r="J2474" t="b">
        <v>0</v>
      </c>
      <c r="K2474" s="7">
        <v>0</v>
      </c>
      <c r="L2474" s="7">
        <v>0</v>
      </c>
      <c r="M2474" s="7">
        <v>0</v>
      </c>
      <c r="N2474" s="7">
        <v>0</v>
      </c>
      <c r="O2474" s="7">
        <v>0</v>
      </c>
      <c r="P2474" s="7">
        <f>SUM(dane3[[#This Row],[RoomService]:[VRDeck]])</f>
        <v>0</v>
      </c>
      <c r="Q2474" t="s">
        <v>6759</v>
      </c>
      <c r="R2474" t="b">
        <v>0</v>
      </c>
    </row>
    <row r="2475" spans="1:18" x14ac:dyDescent="0.3">
      <c r="A2475" t="s">
        <v>6760</v>
      </c>
      <c r="B2475">
        <f>MID(dane3[[#This Row],[PassengerId]],1,4)+0</f>
        <v>2651</v>
      </c>
      <c r="C2475" t="s">
        <v>14</v>
      </c>
      <c r="D2475" t="b">
        <v>1</v>
      </c>
      <c r="E2475" t="s">
        <v>6761</v>
      </c>
      <c r="F2475" t="str">
        <f>MID($E2475,1,1)</f>
        <v>B</v>
      </c>
      <c r="G2475" t="str">
        <f>IFERROR(MID($E2475,SEARCH("/",$E2475,SEARCH("/",$E2475)+1)+1,1),"")</f>
        <v>S</v>
      </c>
      <c r="H2475" t="s">
        <v>46</v>
      </c>
      <c r="I2475">
        <v>44</v>
      </c>
      <c r="J2475" t="b">
        <v>0</v>
      </c>
      <c r="K2475" s="7">
        <v>0</v>
      </c>
      <c r="L2475" s="7">
        <v>0</v>
      </c>
      <c r="M2475" s="7">
        <v>0</v>
      </c>
      <c r="N2475" s="7">
        <v>0</v>
      </c>
      <c r="O2475" s="7">
        <v>0</v>
      </c>
      <c r="P2475" s="7">
        <f>SUM(dane3[[#This Row],[RoomService]:[VRDeck]])</f>
        <v>0</v>
      </c>
      <c r="Q2475" t="s">
        <v>6762</v>
      </c>
      <c r="R2475" t="b">
        <v>1</v>
      </c>
    </row>
    <row r="2476" spans="1:18" x14ac:dyDescent="0.3">
      <c r="A2476" t="s">
        <v>6763</v>
      </c>
      <c r="B2476">
        <f>MID(dane3[[#This Row],[PassengerId]],1,4)+0</f>
        <v>2652</v>
      </c>
      <c r="C2476" t="s">
        <v>19</v>
      </c>
      <c r="D2476" t="b">
        <v>0</v>
      </c>
      <c r="E2476" t="s">
        <v>6764</v>
      </c>
      <c r="F2476" t="str">
        <f>MID($E2476,1,1)</f>
        <v>F</v>
      </c>
      <c r="G2476" t="str">
        <f>IFERROR(MID($E2476,SEARCH("/",$E2476,SEARCH("/",$E2476)+1)+1,1),"")</f>
        <v>S</v>
      </c>
      <c r="H2476" t="s">
        <v>16</v>
      </c>
      <c r="I2476">
        <v>22</v>
      </c>
      <c r="J2476" t="b">
        <v>0</v>
      </c>
      <c r="K2476" s="7">
        <v>0</v>
      </c>
      <c r="L2476" s="7">
        <v>0</v>
      </c>
      <c r="M2476" s="7">
        <v>670</v>
      </c>
      <c r="N2476" s="7">
        <v>0</v>
      </c>
      <c r="O2476" s="7">
        <v>32</v>
      </c>
      <c r="P2476" s="7">
        <f>SUM(dane3[[#This Row],[RoomService]:[VRDeck]])</f>
        <v>702</v>
      </c>
      <c r="Q2476" t="s">
        <v>6765</v>
      </c>
      <c r="R2476" t="b">
        <v>1</v>
      </c>
    </row>
    <row r="2477" spans="1:18" x14ac:dyDescent="0.3">
      <c r="A2477" t="s">
        <v>6766</v>
      </c>
      <c r="B2477">
        <f>MID(dane3[[#This Row],[PassengerId]],1,4)+0</f>
        <v>2655</v>
      </c>
      <c r="C2477" t="s">
        <v>19</v>
      </c>
      <c r="D2477" t="b">
        <v>1</v>
      </c>
      <c r="E2477" t="s">
        <v>6767</v>
      </c>
      <c r="F2477" t="str">
        <f>MID($E2477,1,1)</f>
        <v>G</v>
      </c>
      <c r="G2477" t="str">
        <f>IFERROR(MID($E2477,SEARCH("/",$E2477,SEARCH("/",$E2477)+1)+1,1),"")</f>
        <v>S</v>
      </c>
      <c r="H2477" t="s">
        <v>16</v>
      </c>
      <c r="I2477">
        <v>30</v>
      </c>
      <c r="J2477" t="b">
        <v>0</v>
      </c>
      <c r="K2477" s="7">
        <v>0</v>
      </c>
      <c r="L2477" s="7">
        <v>0</v>
      </c>
      <c r="M2477" s="7">
        <v>0</v>
      </c>
      <c r="N2477" s="7">
        <v>0</v>
      </c>
      <c r="O2477" s="7">
        <v>0</v>
      </c>
      <c r="P2477" s="7">
        <f>SUM(dane3[[#This Row],[RoomService]:[VRDeck]])</f>
        <v>0</v>
      </c>
      <c r="Q2477" t="s">
        <v>6768</v>
      </c>
      <c r="R2477" t="b">
        <v>0</v>
      </c>
    </row>
    <row r="2478" spans="1:18" x14ac:dyDescent="0.3">
      <c r="A2478" t="s">
        <v>6769</v>
      </c>
      <c r="B2478">
        <f>MID(dane3[[#This Row],[PassengerId]],1,4)+0</f>
        <v>2657</v>
      </c>
      <c r="C2478" t="s">
        <v>19</v>
      </c>
      <c r="D2478" t="b">
        <v>0</v>
      </c>
      <c r="E2478" t="s">
        <v>6770</v>
      </c>
      <c r="F2478" t="str">
        <f>MID($E2478,1,1)</f>
        <v>F</v>
      </c>
      <c r="G2478" t="str">
        <f>IFERROR(MID($E2478,SEARCH("/",$E2478,SEARCH("/",$E2478)+1)+1,1),"")</f>
        <v>S</v>
      </c>
      <c r="H2478" t="s">
        <v>16</v>
      </c>
      <c r="I2478">
        <v>20</v>
      </c>
      <c r="J2478" t="b">
        <v>0</v>
      </c>
      <c r="K2478" s="7">
        <v>0</v>
      </c>
      <c r="L2478" s="7">
        <v>27</v>
      </c>
      <c r="M2478" s="7">
        <v>1</v>
      </c>
      <c r="N2478" s="7">
        <v>686</v>
      </c>
      <c r="O2478" s="7">
        <v>1</v>
      </c>
      <c r="P2478" s="7">
        <f>SUM(dane3[[#This Row],[RoomService]:[VRDeck]])</f>
        <v>715</v>
      </c>
      <c r="Q2478" t="s">
        <v>6771</v>
      </c>
      <c r="R2478" t="b">
        <v>0</v>
      </c>
    </row>
    <row r="2479" spans="1:18" x14ac:dyDescent="0.3">
      <c r="A2479" t="s">
        <v>6772</v>
      </c>
      <c r="B2479">
        <f>MID(dane3[[#This Row],[PassengerId]],1,4)+0</f>
        <v>2658</v>
      </c>
      <c r="C2479" t="s">
        <v>19</v>
      </c>
      <c r="D2479" t="b">
        <v>0</v>
      </c>
      <c r="E2479" t="s">
        <v>6773</v>
      </c>
      <c r="F2479" t="str">
        <f>MID($E2479,1,1)</f>
        <v>F</v>
      </c>
      <c r="G2479" t="str">
        <f>IFERROR(MID($E2479,SEARCH("/",$E2479,SEARCH("/",$E2479)+1)+1,1),"")</f>
        <v>P</v>
      </c>
      <c r="H2479" t="s">
        <v>16</v>
      </c>
      <c r="I2479">
        <v>21</v>
      </c>
      <c r="J2479" t="b">
        <v>0</v>
      </c>
      <c r="K2479" s="7">
        <v>366</v>
      </c>
      <c r="L2479" s="7">
        <v>1136</v>
      </c>
      <c r="M2479" s="7">
        <v>795</v>
      </c>
      <c r="N2479" s="7">
        <v>132</v>
      </c>
      <c r="O2479" s="7">
        <v>0</v>
      </c>
      <c r="P2479" s="7">
        <f>SUM(dane3[[#This Row],[RoomService]:[VRDeck]])</f>
        <v>2429</v>
      </c>
      <c r="Q2479" t="s">
        <v>6774</v>
      </c>
      <c r="R2479" t="b">
        <v>0</v>
      </c>
    </row>
    <row r="2480" spans="1:18" x14ac:dyDescent="0.3">
      <c r="A2480" t="s">
        <v>3051</v>
      </c>
      <c r="B2480">
        <f>MID(dane3[[#This Row],[PassengerId]],1,4)+0</f>
        <v>1185</v>
      </c>
      <c r="C2480" t="s">
        <v>53</v>
      </c>
      <c r="D2480" t="b">
        <v>0</v>
      </c>
      <c r="E2480" t="s">
        <v>3052</v>
      </c>
      <c r="F2480" t="str">
        <f>MID($E2480,1,1)</f>
        <v>E</v>
      </c>
      <c r="G2480" t="str">
        <f>IFERROR(MID($E2480,SEARCH("/",$E2480,SEARCH("/",$E2480)+1)+1,1),"")</f>
        <v>P</v>
      </c>
      <c r="H2480" t="s">
        <v>16</v>
      </c>
      <c r="I2480">
        <v>30</v>
      </c>
      <c r="J2480" t="b">
        <v>0</v>
      </c>
      <c r="K2480" s="7">
        <v>0</v>
      </c>
      <c r="L2480" s="7">
        <v>0</v>
      </c>
      <c r="M2480" s="7">
        <v>0</v>
      </c>
      <c r="N2480" s="7">
        <v>679</v>
      </c>
      <c r="O2480" s="7">
        <v>0</v>
      </c>
      <c r="P2480" s="7">
        <f>SUM(dane3[[#This Row],[RoomService]:[VRDeck]])</f>
        <v>679</v>
      </c>
      <c r="Q2480" t="s">
        <v>3053</v>
      </c>
      <c r="R2480" t="b">
        <v>0</v>
      </c>
    </row>
    <row r="2481" spans="1:18" x14ac:dyDescent="0.3">
      <c r="A2481" t="s">
        <v>6778</v>
      </c>
      <c r="B2481">
        <f>MID(dane3[[#This Row],[PassengerId]],1,4)+0</f>
        <v>2660</v>
      </c>
      <c r="C2481" t="s">
        <v>19</v>
      </c>
      <c r="D2481" t="b">
        <v>0</v>
      </c>
      <c r="E2481" t="s">
        <v>6779</v>
      </c>
      <c r="F2481" t="str">
        <f>MID($E2481,1,1)</f>
        <v>F</v>
      </c>
      <c r="G2481" t="str">
        <f>IFERROR(MID($E2481,SEARCH("/",$E2481,SEARCH("/",$E2481)+1)+1,1),"")</f>
        <v>P</v>
      </c>
      <c r="H2481" t="s">
        <v>16</v>
      </c>
      <c r="I2481">
        <v>27</v>
      </c>
      <c r="J2481" t="b">
        <v>0</v>
      </c>
      <c r="K2481" s="7">
        <v>0</v>
      </c>
      <c r="L2481" s="7">
        <v>0</v>
      </c>
      <c r="M2481" s="7">
        <v>0</v>
      </c>
      <c r="N2481" s="7">
        <v>2</v>
      </c>
      <c r="O2481" s="7">
        <v>1215</v>
      </c>
      <c r="P2481" s="7">
        <f>SUM(dane3[[#This Row],[RoomService]:[VRDeck]])</f>
        <v>1217</v>
      </c>
      <c r="Q2481" t="s">
        <v>6780</v>
      </c>
      <c r="R2481" t="b">
        <v>0</v>
      </c>
    </row>
    <row r="2482" spans="1:18" x14ac:dyDescent="0.3">
      <c r="A2482" t="s">
        <v>6781</v>
      </c>
      <c r="B2482">
        <f>MID(dane3[[#This Row],[PassengerId]],1,4)+0</f>
        <v>2661</v>
      </c>
      <c r="C2482" t="s">
        <v>19</v>
      </c>
      <c r="D2482" t="b">
        <v>0</v>
      </c>
      <c r="E2482" t="s">
        <v>6782</v>
      </c>
      <c r="F2482" t="str">
        <f>MID($E2482,1,1)</f>
        <v>F</v>
      </c>
      <c r="G2482" t="str">
        <f>IFERROR(MID($E2482,SEARCH("/",$E2482,SEARCH("/",$E2482)+1)+1,1),"")</f>
        <v>S</v>
      </c>
      <c r="H2482" t="s">
        <v>16</v>
      </c>
      <c r="I2482">
        <v>19</v>
      </c>
      <c r="J2482" t="b">
        <v>0</v>
      </c>
      <c r="K2482" s="7">
        <v>1</v>
      </c>
      <c r="L2482" s="7">
        <v>4</v>
      </c>
      <c r="M2482" s="7">
        <v>0</v>
      </c>
      <c r="N2482" s="7">
        <v>750</v>
      </c>
      <c r="O2482" s="7">
        <v>3</v>
      </c>
      <c r="P2482" s="7">
        <f>SUM(dane3[[#This Row],[RoomService]:[VRDeck]])</f>
        <v>758</v>
      </c>
      <c r="Q2482" t="s">
        <v>6783</v>
      </c>
      <c r="R2482" t="b">
        <v>0</v>
      </c>
    </row>
    <row r="2483" spans="1:18" x14ac:dyDescent="0.3">
      <c r="A2483" t="s">
        <v>6784</v>
      </c>
      <c r="B2483">
        <f>MID(dane3[[#This Row],[PassengerId]],1,4)+0</f>
        <v>2661</v>
      </c>
      <c r="C2483" t="s">
        <v>19</v>
      </c>
      <c r="D2483" t="b">
        <v>1</v>
      </c>
      <c r="E2483" t="s">
        <v>6785</v>
      </c>
      <c r="F2483" t="str">
        <f>MID($E2483,1,1)</f>
        <v>G</v>
      </c>
      <c r="G2483" t="str">
        <f>IFERROR(MID($E2483,SEARCH("/",$E2483,SEARCH("/",$E2483)+1)+1,1),"")</f>
        <v>S</v>
      </c>
      <c r="H2483" t="s">
        <v>16</v>
      </c>
      <c r="I2483">
        <v>21</v>
      </c>
      <c r="J2483" t="b">
        <v>0</v>
      </c>
      <c r="K2483" s="7">
        <v>0</v>
      </c>
      <c r="L2483" s="7">
        <v>0</v>
      </c>
      <c r="M2483" s="7">
        <v>0</v>
      </c>
      <c r="N2483" s="7">
        <v>0</v>
      </c>
      <c r="O2483" s="7">
        <v>0</v>
      </c>
      <c r="P2483" s="7">
        <f>SUM(dane3[[#This Row],[RoomService]:[VRDeck]])</f>
        <v>0</v>
      </c>
      <c r="Q2483" t="s">
        <v>6786</v>
      </c>
      <c r="R2483" t="b">
        <v>1</v>
      </c>
    </row>
    <row r="2484" spans="1:18" x14ac:dyDescent="0.3">
      <c r="A2484" t="s">
        <v>3168</v>
      </c>
      <c r="B2484">
        <f>MID(dane3[[#This Row],[PassengerId]],1,4)+0</f>
        <v>1228</v>
      </c>
      <c r="C2484" t="s">
        <v>53</v>
      </c>
      <c r="D2484" t="b">
        <v>1</v>
      </c>
      <c r="E2484" t="s">
        <v>39</v>
      </c>
      <c r="F2484" t="s">
        <v>23763</v>
      </c>
      <c r="G2484" t="str">
        <f>IFERROR(MID($E2484,SEARCH("/",$E2484,SEARCH("/",$E2484)+1)+1,1),"")</f>
        <v/>
      </c>
      <c r="H2484" t="s">
        <v>16</v>
      </c>
      <c r="I2484">
        <v>21</v>
      </c>
      <c r="J2484" t="b">
        <v>0</v>
      </c>
      <c r="K2484" s="7">
        <v>0</v>
      </c>
      <c r="L2484" s="7">
        <v>0</v>
      </c>
      <c r="M2484" s="7">
        <v>0</v>
      </c>
      <c r="N2484" s="7">
        <v>0</v>
      </c>
      <c r="O2484" s="7">
        <v>0</v>
      </c>
      <c r="P2484" s="7">
        <f>SUM(dane3[[#This Row],[RoomService]:[VRDeck]])</f>
        <v>0</v>
      </c>
      <c r="Q2484" t="s">
        <v>3169</v>
      </c>
      <c r="R2484" t="b">
        <v>1</v>
      </c>
    </row>
    <row r="2485" spans="1:18" x14ac:dyDescent="0.3">
      <c r="A2485" t="s">
        <v>6790</v>
      </c>
      <c r="B2485">
        <f>MID(dane3[[#This Row],[PassengerId]],1,4)+0</f>
        <v>2663</v>
      </c>
      <c r="C2485" t="s">
        <v>19</v>
      </c>
      <c r="D2485" t="b">
        <v>0</v>
      </c>
      <c r="E2485" t="s">
        <v>6791</v>
      </c>
      <c r="F2485" t="str">
        <f>MID($E2485,1,1)</f>
        <v>F</v>
      </c>
      <c r="G2485" t="str">
        <f>IFERROR(MID($E2485,SEARCH("/",$E2485,SEARCH("/",$E2485)+1)+1,1),"")</f>
        <v>P</v>
      </c>
      <c r="H2485" t="s">
        <v>46</v>
      </c>
      <c r="I2485">
        <v>13</v>
      </c>
      <c r="J2485" t="b">
        <v>0</v>
      </c>
      <c r="K2485" s="7">
        <v>0</v>
      </c>
      <c r="L2485" s="7">
        <v>0</v>
      </c>
      <c r="M2485" s="7">
        <v>0</v>
      </c>
      <c r="N2485" s="7">
        <v>4</v>
      </c>
      <c r="O2485" s="7">
        <v>811</v>
      </c>
      <c r="P2485" s="7">
        <f>SUM(dane3[[#This Row],[RoomService]:[VRDeck]])</f>
        <v>815</v>
      </c>
      <c r="Q2485" t="s">
        <v>6792</v>
      </c>
      <c r="R2485" t="b">
        <v>1</v>
      </c>
    </row>
    <row r="2486" spans="1:18" x14ac:dyDescent="0.3">
      <c r="A2486" t="s">
        <v>3170</v>
      </c>
      <c r="B2486">
        <f>MID(dane3[[#This Row],[PassengerId]],1,4)+0</f>
        <v>1228</v>
      </c>
      <c r="C2486" t="s">
        <v>53</v>
      </c>
      <c r="D2486" t="b">
        <v>0</v>
      </c>
      <c r="E2486" t="s">
        <v>3171</v>
      </c>
      <c r="F2486" t="str">
        <f>MID($E2486,1,1)</f>
        <v>E</v>
      </c>
      <c r="G2486" t="str">
        <f>IFERROR(MID($E2486,SEARCH("/",$E2486,SEARCH("/",$E2486)+1)+1,1),"")</f>
        <v>S</v>
      </c>
      <c r="H2486" t="s">
        <v>16</v>
      </c>
      <c r="I2486">
        <v>59</v>
      </c>
      <c r="J2486" t="b">
        <v>0</v>
      </c>
      <c r="K2486" s="7">
        <v>142</v>
      </c>
      <c r="L2486" s="7">
        <v>0</v>
      </c>
      <c r="M2486" s="7">
        <v>907</v>
      </c>
      <c r="N2486" s="7">
        <v>0</v>
      </c>
      <c r="O2486" s="7">
        <v>0</v>
      </c>
      <c r="P2486" s="7">
        <f>SUM(dane3[[#This Row],[RoomService]:[VRDeck]])</f>
        <v>1049</v>
      </c>
      <c r="Q2486" t="s">
        <v>3172</v>
      </c>
      <c r="R2486" t="b">
        <v>1</v>
      </c>
    </row>
    <row r="2487" spans="1:18" x14ac:dyDescent="0.3">
      <c r="A2487" t="s">
        <v>3179</v>
      </c>
      <c r="B2487">
        <f>MID(dane3[[#This Row],[PassengerId]],1,4)+0</f>
        <v>1231</v>
      </c>
      <c r="C2487" t="s">
        <v>53</v>
      </c>
      <c r="D2487" t="b">
        <v>1</v>
      </c>
      <c r="E2487" t="s">
        <v>3180</v>
      </c>
      <c r="F2487" t="str">
        <f>MID($E2487,1,1)</f>
        <v>E</v>
      </c>
      <c r="G2487" t="str">
        <f>IFERROR(MID($E2487,SEARCH("/",$E2487,SEARCH("/",$E2487)+1)+1,1),"")</f>
        <v>P</v>
      </c>
      <c r="H2487" t="s">
        <v>16</v>
      </c>
      <c r="I2487">
        <v>41</v>
      </c>
      <c r="J2487" t="b">
        <v>0</v>
      </c>
      <c r="K2487" s="7">
        <v>0</v>
      </c>
      <c r="L2487" s="7">
        <v>0</v>
      </c>
      <c r="M2487" s="7">
        <v>0</v>
      </c>
      <c r="N2487" s="7">
        <v>0</v>
      </c>
      <c r="O2487" s="7">
        <v>0</v>
      </c>
      <c r="P2487" s="7">
        <f>SUM(dane3[[#This Row],[RoomService]:[VRDeck]])</f>
        <v>0</v>
      </c>
      <c r="Q2487" t="s">
        <v>3181</v>
      </c>
      <c r="R2487" t="b">
        <v>0</v>
      </c>
    </row>
    <row r="2488" spans="1:18" x14ac:dyDescent="0.3">
      <c r="A2488" t="s">
        <v>3227</v>
      </c>
      <c r="B2488">
        <f>MID(dane3[[#This Row],[PassengerId]],1,4)+0</f>
        <v>1254</v>
      </c>
      <c r="C2488" t="s">
        <v>53</v>
      </c>
      <c r="D2488" t="b">
        <v>0</v>
      </c>
      <c r="E2488" t="s">
        <v>3228</v>
      </c>
      <c r="F2488" t="str">
        <f>MID($E2488,1,1)</f>
        <v>D</v>
      </c>
      <c r="G2488" t="str">
        <f>IFERROR(MID($E2488,SEARCH("/",$E2488,SEARCH("/",$E2488)+1)+1,1),"")</f>
        <v>S</v>
      </c>
      <c r="H2488" t="s">
        <v>16</v>
      </c>
      <c r="I2488">
        <v>54</v>
      </c>
      <c r="J2488" t="b">
        <v>0</v>
      </c>
      <c r="K2488" s="7">
        <v>704</v>
      </c>
      <c r="L2488" s="7">
        <v>0</v>
      </c>
      <c r="M2488" s="7">
        <v>431</v>
      </c>
      <c r="N2488" s="7">
        <v>0</v>
      </c>
      <c r="O2488" s="7">
        <v>47</v>
      </c>
      <c r="P2488" s="7">
        <f>SUM(dane3[[#This Row],[RoomService]:[VRDeck]])</f>
        <v>1182</v>
      </c>
      <c r="Q2488" t="s">
        <v>3229</v>
      </c>
      <c r="R2488" t="b">
        <v>0</v>
      </c>
    </row>
    <row r="2489" spans="1:18" x14ac:dyDescent="0.3">
      <c r="A2489" t="s">
        <v>6801</v>
      </c>
      <c r="B2489">
        <f>MID(dane3[[#This Row],[PassengerId]],1,4)+0</f>
        <v>2668</v>
      </c>
      <c r="C2489" t="s">
        <v>19</v>
      </c>
      <c r="D2489" t="b">
        <v>0</v>
      </c>
      <c r="E2489" t="s">
        <v>6802</v>
      </c>
      <c r="F2489" t="str">
        <f>MID($E2489,1,1)</f>
        <v>F</v>
      </c>
      <c r="G2489" t="str">
        <f>IFERROR(MID($E2489,SEARCH("/",$E2489,SEARCH("/",$E2489)+1)+1,1),"")</f>
        <v>S</v>
      </c>
      <c r="H2489" t="s">
        <v>46</v>
      </c>
      <c r="I2489">
        <v>23</v>
      </c>
      <c r="J2489" t="b">
        <v>0</v>
      </c>
      <c r="K2489" s="7">
        <v>29</v>
      </c>
      <c r="L2489" s="7">
        <v>34</v>
      </c>
      <c r="M2489" s="7">
        <v>1</v>
      </c>
      <c r="N2489" s="7">
        <v>2838</v>
      </c>
      <c r="O2489" s="7">
        <v>0</v>
      </c>
      <c r="P2489" s="7">
        <f>SUM(dane3[[#This Row],[RoomService]:[VRDeck]])</f>
        <v>2902</v>
      </c>
      <c r="Q2489" t="s">
        <v>6803</v>
      </c>
      <c r="R2489" t="b">
        <v>0</v>
      </c>
    </row>
    <row r="2490" spans="1:18" x14ac:dyDescent="0.3">
      <c r="A2490" t="s">
        <v>6804</v>
      </c>
      <c r="B2490">
        <f>MID(dane3[[#This Row],[PassengerId]],1,4)+0</f>
        <v>2668</v>
      </c>
      <c r="C2490" t="s">
        <v>19</v>
      </c>
      <c r="D2490" t="b">
        <v>0</v>
      </c>
      <c r="E2490" t="s">
        <v>6805</v>
      </c>
      <c r="F2490" t="str">
        <f>MID($E2490,1,1)</f>
        <v>G</v>
      </c>
      <c r="G2490" t="str">
        <f>IFERROR(MID($E2490,SEARCH("/",$E2490,SEARCH("/",$E2490)+1)+1,1),"")</f>
        <v>S</v>
      </c>
      <c r="H2490" t="s">
        <v>46</v>
      </c>
      <c r="I2490">
        <v>34</v>
      </c>
      <c r="J2490" t="b">
        <v>0</v>
      </c>
      <c r="K2490" s="7">
        <v>0</v>
      </c>
      <c r="L2490" s="7">
        <v>382</v>
      </c>
      <c r="M2490" s="7">
        <v>0</v>
      </c>
      <c r="N2490" s="7">
        <v>87</v>
      </c>
      <c r="O2490" s="7">
        <v>236</v>
      </c>
      <c r="P2490" s="7">
        <f>SUM(dane3[[#This Row],[RoomService]:[VRDeck]])</f>
        <v>705</v>
      </c>
      <c r="Q2490" t="s">
        <v>6806</v>
      </c>
      <c r="R2490" t="b">
        <v>0</v>
      </c>
    </row>
    <row r="2491" spans="1:18" x14ac:dyDescent="0.3">
      <c r="A2491" t="s">
        <v>6807</v>
      </c>
      <c r="B2491">
        <f>MID(dane3[[#This Row],[PassengerId]],1,4)+0</f>
        <v>2670</v>
      </c>
      <c r="C2491" t="s">
        <v>19</v>
      </c>
      <c r="D2491" t="b">
        <v>0</v>
      </c>
      <c r="E2491" t="s">
        <v>6808</v>
      </c>
      <c r="F2491" t="str">
        <f>MID($E2491,1,1)</f>
        <v>G</v>
      </c>
      <c r="G2491" t="str">
        <f>IFERROR(MID($E2491,SEARCH("/",$E2491,SEARCH("/",$E2491)+1)+1,1),"")</f>
        <v>P</v>
      </c>
      <c r="H2491" t="s">
        <v>16</v>
      </c>
      <c r="I2491">
        <v>20</v>
      </c>
      <c r="J2491" t="b">
        <v>0</v>
      </c>
      <c r="K2491" s="7">
        <v>4</v>
      </c>
      <c r="L2491" s="7">
        <v>790</v>
      </c>
      <c r="M2491" s="7">
        <v>0</v>
      </c>
      <c r="N2491" s="7">
        <v>15</v>
      </c>
      <c r="O2491" s="7">
        <v>0</v>
      </c>
      <c r="P2491" s="7">
        <f>SUM(dane3[[#This Row],[RoomService]:[VRDeck]])</f>
        <v>809</v>
      </c>
      <c r="Q2491" t="s">
        <v>6809</v>
      </c>
      <c r="R2491" t="b">
        <v>0</v>
      </c>
    </row>
    <row r="2492" spans="1:18" x14ac:dyDescent="0.3">
      <c r="A2492" t="s">
        <v>6810</v>
      </c>
      <c r="B2492">
        <f>MID(dane3[[#This Row],[PassengerId]],1,4)+0</f>
        <v>2671</v>
      </c>
      <c r="C2492" t="s">
        <v>19</v>
      </c>
      <c r="D2492" t="b">
        <v>0</v>
      </c>
      <c r="E2492" t="s">
        <v>6811</v>
      </c>
      <c r="F2492" t="str">
        <f>MID($E2492,1,1)</f>
        <v>F</v>
      </c>
      <c r="G2492" t="str">
        <f>IFERROR(MID($E2492,SEARCH("/",$E2492,SEARCH("/",$E2492)+1)+1,1),"")</f>
        <v>P</v>
      </c>
      <c r="H2492" t="s">
        <v>46</v>
      </c>
      <c r="I2492">
        <v>17</v>
      </c>
      <c r="J2492" t="b">
        <v>0</v>
      </c>
      <c r="K2492" s="7">
        <v>0</v>
      </c>
      <c r="L2492" s="7">
        <v>33</v>
      </c>
      <c r="M2492" s="7">
        <v>0</v>
      </c>
      <c r="N2492" s="7">
        <v>56</v>
      </c>
      <c r="O2492" s="7">
        <v>708</v>
      </c>
      <c r="P2492" s="7">
        <f>SUM(dane3[[#This Row],[RoomService]:[VRDeck]])</f>
        <v>797</v>
      </c>
      <c r="Q2492" t="s">
        <v>6812</v>
      </c>
      <c r="R2492" t="b">
        <v>0</v>
      </c>
    </row>
    <row r="2493" spans="1:18" x14ac:dyDescent="0.3">
      <c r="A2493" t="s">
        <v>6813</v>
      </c>
      <c r="B2493">
        <f>MID(dane3[[#This Row],[PassengerId]],1,4)+0</f>
        <v>2672</v>
      </c>
      <c r="C2493" t="s">
        <v>19</v>
      </c>
      <c r="D2493" t="b">
        <v>0</v>
      </c>
      <c r="E2493" t="s">
        <v>6814</v>
      </c>
      <c r="F2493" t="str">
        <f>MID($E2493,1,1)</f>
        <v>F</v>
      </c>
      <c r="G2493" t="str">
        <f>IFERROR(MID($E2493,SEARCH("/",$E2493,SEARCH("/",$E2493)+1)+1,1),"")</f>
        <v>P</v>
      </c>
      <c r="H2493" t="s">
        <v>32</v>
      </c>
      <c r="I2493">
        <v>21</v>
      </c>
      <c r="J2493" t="b">
        <v>0</v>
      </c>
      <c r="K2493" s="7">
        <v>970</v>
      </c>
      <c r="L2493" s="7">
        <v>0</v>
      </c>
      <c r="M2493" s="7">
        <v>213</v>
      </c>
      <c r="N2493" s="7">
        <v>8</v>
      </c>
      <c r="O2493" s="7">
        <v>86</v>
      </c>
      <c r="P2493" s="7">
        <f>SUM(dane3[[#This Row],[RoomService]:[VRDeck]])</f>
        <v>1277</v>
      </c>
      <c r="Q2493" t="s">
        <v>6815</v>
      </c>
      <c r="R2493" t="b">
        <v>0</v>
      </c>
    </row>
    <row r="2494" spans="1:18" x14ac:dyDescent="0.3">
      <c r="A2494" t="s">
        <v>6816</v>
      </c>
      <c r="B2494">
        <f>MID(dane3[[#This Row],[PassengerId]],1,4)+0</f>
        <v>2675</v>
      </c>
      <c r="C2494" t="s">
        <v>14</v>
      </c>
      <c r="D2494" t="b">
        <v>0</v>
      </c>
      <c r="E2494" t="s">
        <v>6817</v>
      </c>
      <c r="F2494" t="str">
        <f>MID($E2494,1,1)</f>
        <v>C</v>
      </c>
      <c r="G2494" t="str">
        <f>IFERROR(MID($E2494,SEARCH("/",$E2494,SEARCH("/",$E2494)+1)+1,1),"")</f>
        <v>S</v>
      </c>
      <c r="H2494" t="s">
        <v>16</v>
      </c>
      <c r="I2494">
        <v>33</v>
      </c>
      <c r="J2494" t="b">
        <v>0</v>
      </c>
      <c r="K2494" s="7">
        <v>0</v>
      </c>
      <c r="L2494" s="7">
        <v>1554</v>
      </c>
      <c r="M2494" s="7">
        <v>3813</v>
      </c>
      <c r="N2494" s="7">
        <v>0</v>
      </c>
      <c r="O2494" s="7">
        <v>1435</v>
      </c>
      <c r="P2494" s="7">
        <f>SUM(dane3[[#This Row],[RoomService]:[VRDeck]])</f>
        <v>6802</v>
      </c>
      <c r="Q2494" t="s">
        <v>6818</v>
      </c>
      <c r="R2494" t="b">
        <v>1</v>
      </c>
    </row>
    <row r="2495" spans="1:18" x14ac:dyDescent="0.3">
      <c r="A2495" t="s">
        <v>6819</v>
      </c>
      <c r="B2495">
        <f>MID(dane3[[#This Row],[PassengerId]],1,4)+0</f>
        <v>2676</v>
      </c>
      <c r="C2495" t="s">
        <v>14</v>
      </c>
      <c r="D2495" t="b">
        <v>0</v>
      </c>
      <c r="E2495" t="s">
        <v>6820</v>
      </c>
      <c r="F2495" t="str">
        <f>MID($E2495,1,1)</f>
        <v>B</v>
      </c>
      <c r="G2495" t="str">
        <f>IFERROR(MID($E2495,SEARCH("/",$E2495,SEARCH("/",$E2495)+1)+1,1),"")</f>
        <v>P</v>
      </c>
      <c r="H2495" t="s">
        <v>46</v>
      </c>
      <c r="I2495">
        <v>34</v>
      </c>
      <c r="J2495" t="b">
        <v>0</v>
      </c>
      <c r="K2495" s="7">
        <v>3551</v>
      </c>
      <c r="L2495" s="7">
        <v>1284</v>
      </c>
      <c r="M2495" s="7">
        <v>1865</v>
      </c>
      <c r="N2495" s="7">
        <v>90</v>
      </c>
      <c r="O2495" s="7">
        <v>0</v>
      </c>
      <c r="P2495" s="7">
        <f>SUM(dane3[[#This Row],[RoomService]:[VRDeck]])</f>
        <v>6790</v>
      </c>
      <c r="Q2495" t="s">
        <v>6821</v>
      </c>
      <c r="R2495" t="b">
        <v>1</v>
      </c>
    </row>
    <row r="2496" spans="1:18" x14ac:dyDescent="0.3">
      <c r="A2496" t="s">
        <v>6822</v>
      </c>
      <c r="B2496">
        <f>MID(dane3[[#This Row],[PassengerId]],1,4)+0</f>
        <v>2677</v>
      </c>
      <c r="C2496" t="s">
        <v>14</v>
      </c>
      <c r="D2496" t="b">
        <v>0</v>
      </c>
      <c r="E2496" t="s">
        <v>6823</v>
      </c>
      <c r="F2496" t="str">
        <f>MID($E2496,1,1)</f>
        <v>D</v>
      </c>
      <c r="G2496" t="str">
        <f>IFERROR(MID($E2496,SEARCH("/",$E2496,SEARCH("/",$E2496)+1)+1,1),"")</f>
        <v>S</v>
      </c>
      <c r="H2496" t="s">
        <v>16</v>
      </c>
      <c r="I2496">
        <v>51</v>
      </c>
      <c r="J2496" t="b">
        <v>0</v>
      </c>
      <c r="K2496" s="7">
        <v>0</v>
      </c>
      <c r="L2496" s="7">
        <v>302</v>
      </c>
      <c r="M2496" s="7">
        <v>0</v>
      </c>
      <c r="N2496" s="7">
        <v>1367</v>
      </c>
      <c r="O2496" s="7">
        <v>669</v>
      </c>
      <c r="P2496" s="7">
        <f>SUM(dane3[[#This Row],[RoomService]:[VRDeck]])</f>
        <v>2338</v>
      </c>
      <c r="Q2496" t="s">
        <v>6824</v>
      </c>
      <c r="R2496" t="b">
        <v>0</v>
      </c>
    </row>
    <row r="2497" spans="1:18" x14ac:dyDescent="0.3">
      <c r="A2497" t="s">
        <v>6825</v>
      </c>
      <c r="B2497">
        <f>MID(dane3[[#This Row],[PassengerId]],1,4)+0</f>
        <v>2678</v>
      </c>
      <c r="C2497" t="s">
        <v>19</v>
      </c>
      <c r="D2497" t="b">
        <v>0</v>
      </c>
      <c r="E2497" t="s">
        <v>6826</v>
      </c>
      <c r="F2497" t="str">
        <f>MID($E2497,1,1)</f>
        <v>F</v>
      </c>
      <c r="G2497" t="str">
        <f>IFERROR(MID($E2497,SEARCH("/",$E2497,SEARCH("/",$E2497)+1)+1,1),"")</f>
        <v>S</v>
      </c>
      <c r="H2497" t="s">
        <v>16</v>
      </c>
      <c r="I2497">
        <v>21</v>
      </c>
      <c r="J2497" t="b">
        <v>0</v>
      </c>
      <c r="K2497" s="7">
        <v>0</v>
      </c>
      <c r="L2497" s="7">
        <v>680</v>
      </c>
      <c r="M2497" s="7">
        <v>0</v>
      </c>
      <c r="N2497" s="7">
        <v>10</v>
      </c>
      <c r="O2497" s="7">
        <v>0</v>
      </c>
      <c r="P2497" s="7">
        <f>SUM(dane3[[#This Row],[RoomService]:[VRDeck]])</f>
        <v>690</v>
      </c>
      <c r="Q2497" t="s">
        <v>6827</v>
      </c>
      <c r="R2497" t="b">
        <v>1</v>
      </c>
    </row>
    <row r="2498" spans="1:18" x14ac:dyDescent="0.3">
      <c r="A2498" t="s">
        <v>6828</v>
      </c>
      <c r="B2498">
        <f>MID(dane3[[#This Row],[PassengerId]],1,4)+0</f>
        <v>2679</v>
      </c>
      <c r="C2498" t="s">
        <v>19</v>
      </c>
      <c r="D2498" t="b">
        <v>1</v>
      </c>
      <c r="E2498" t="s">
        <v>6829</v>
      </c>
      <c r="F2498" t="str">
        <f>MID($E2498,1,1)</f>
        <v>G</v>
      </c>
      <c r="G2498" t="str">
        <f>IFERROR(MID($E2498,SEARCH("/",$E2498,SEARCH("/",$E2498)+1)+1,1),"")</f>
        <v>S</v>
      </c>
      <c r="H2498" t="s">
        <v>16</v>
      </c>
      <c r="I2498">
        <v>24</v>
      </c>
      <c r="J2498" t="b">
        <v>0</v>
      </c>
      <c r="K2498" s="7">
        <v>0</v>
      </c>
      <c r="L2498" s="7">
        <v>0</v>
      </c>
      <c r="M2498" s="7">
        <v>0</v>
      </c>
      <c r="N2498" s="7">
        <v>0</v>
      </c>
      <c r="O2498" s="7">
        <v>0</v>
      </c>
      <c r="P2498" s="7">
        <f>SUM(dane3[[#This Row],[RoomService]:[VRDeck]])</f>
        <v>0</v>
      </c>
      <c r="Q2498" t="s">
        <v>6830</v>
      </c>
      <c r="R2498" t="b">
        <v>0</v>
      </c>
    </row>
    <row r="2499" spans="1:18" x14ac:dyDescent="0.3">
      <c r="A2499" t="s">
        <v>6831</v>
      </c>
      <c r="B2499">
        <f>MID(dane3[[#This Row],[PassengerId]],1,4)+0</f>
        <v>2682</v>
      </c>
      <c r="C2499" t="s">
        <v>19</v>
      </c>
      <c r="D2499" t="b">
        <v>0</v>
      </c>
      <c r="E2499" t="s">
        <v>6832</v>
      </c>
      <c r="F2499" t="str">
        <f>MID($E2499,1,1)</f>
        <v>G</v>
      </c>
      <c r="G2499" t="str">
        <f>IFERROR(MID($E2499,SEARCH("/",$E2499,SEARCH("/",$E2499)+1)+1,1),"")</f>
        <v>P</v>
      </c>
      <c r="H2499" t="s">
        <v>16</v>
      </c>
      <c r="I2499">
        <v>31</v>
      </c>
      <c r="J2499" t="b">
        <v>0</v>
      </c>
      <c r="K2499" s="7">
        <v>880</v>
      </c>
      <c r="L2499" s="7">
        <v>0</v>
      </c>
      <c r="M2499" s="7">
        <v>0</v>
      </c>
      <c r="N2499" s="7">
        <v>8</v>
      </c>
      <c r="O2499" s="7">
        <v>0</v>
      </c>
      <c r="P2499" s="7">
        <f>SUM(dane3[[#This Row],[RoomService]:[VRDeck]])</f>
        <v>888</v>
      </c>
      <c r="Q2499" t="s">
        <v>6833</v>
      </c>
      <c r="R2499" t="b">
        <v>0</v>
      </c>
    </row>
    <row r="2500" spans="1:18" x14ac:dyDescent="0.3">
      <c r="A2500" t="s">
        <v>6834</v>
      </c>
      <c r="B2500">
        <f>MID(dane3[[#This Row],[PassengerId]],1,4)+0</f>
        <v>2683</v>
      </c>
      <c r="C2500" t="s">
        <v>14</v>
      </c>
      <c r="D2500" t="b">
        <v>0</v>
      </c>
      <c r="E2500" t="s">
        <v>6835</v>
      </c>
      <c r="F2500" t="str">
        <f>MID($E2500,1,1)</f>
        <v>A</v>
      </c>
      <c r="G2500" t="str">
        <f>IFERROR(MID($E2500,SEARCH("/",$E2500,SEARCH("/",$E2500)+1)+1,1),"")</f>
        <v>S</v>
      </c>
      <c r="H2500" t="s">
        <v>16</v>
      </c>
      <c r="I2500">
        <v>36</v>
      </c>
      <c r="J2500" t="b">
        <v>0</v>
      </c>
      <c r="K2500" s="7">
        <v>2</v>
      </c>
      <c r="L2500" s="7">
        <v>1297</v>
      </c>
      <c r="M2500" s="7">
        <v>0</v>
      </c>
      <c r="N2500" s="7">
        <v>4</v>
      </c>
      <c r="O2500" s="7">
        <v>0</v>
      </c>
      <c r="P2500" s="7">
        <f>SUM(dane3[[#This Row],[RoomService]:[VRDeck]])</f>
        <v>1303</v>
      </c>
      <c r="Q2500" t="s">
        <v>6836</v>
      </c>
      <c r="R2500" t="b">
        <v>1</v>
      </c>
    </row>
    <row r="2501" spans="1:18" x14ac:dyDescent="0.3">
      <c r="A2501" t="s">
        <v>6837</v>
      </c>
      <c r="B2501">
        <f>MID(dane3[[#This Row],[PassengerId]],1,4)+0</f>
        <v>2684</v>
      </c>
      <c r="C2501" t="s">
        <v>14</v>
      </c>
      <c r="D2501" t="b">
        <v>0</v>
      </c>
      <c r="E2501" t="s">
        <v>6838</v>
      </c>
      <c r="F2501" t="str">
        <f>MID($E2501,1,1)</f>
        <v>B</v>
      </c>
      <c r="G2501" t="str">
        <f>IFERROR(MID($E2501,SEARCH("/",$E2501,SEARCH("/",$E2501)+1)+1,1),"")</f>
        <v>P</v>
      </c>
      <c r="H2501" t="s">
        <v>16</v>
      </c>
      <c r="I2501">
        <v>39</v>
      </c>
      <c r="J2501" t="b">
        <v>0</v>
      </c>
      <c r="K2501" s="7">
        <v>0</v>
      </c>
      <c r="L2501" s="7">
        <v>7116</v>
      </c>
      <c r="M2501" s="7">
        <v>0</v>
      </c>
      <c r="N2501" s="7">
        <v>13208</v>
      </c>
      <c r="O2501" s="7">
        <v>1515</v>
      </c>
      <c r="P2501" s="7">
        <f>SUM(dane3[[#This Row],[RoomService]:[VRDeck]])</f>
        <v>21839</v>
      </c>
      <c r="Q2501" t="s">
        <v>6839</v>
      </c>
      <c r="R2501" t="b">
        <v>0</v>
      </c>
    </row>
    <row r="2502" spans="1:18" x14ac:dyDescent="0.3">
      <c r="A2502" t="s">
        <v>6840</v>
      </c>
      <c r="B2502">
        <f>MID(dane3[[#This Row],[PassengerId]],1,4)+0</f>
        <v>2685</v>
      </c>
      <c r="C2502" t="s">
        <v>19</v>
      </c>
      <c r="D2502" t="b">
        <v>0</v>
      </c>
      <c r="E2502" t="s">
        <v>6841</v>
      </c>
      <c r="F2502" t="str">
        <f>MID($E2502,1,1)</f>
        <v>G</v>
      </c>
      <c r="G2502" t="str">
        <f>IFERROR(MID($E2502,SEARCH("/",$E2502,SEARCH("/",$E2502)+1)+1,1),"")</f>
        <v>P</v>
      </c>
      <c r="H2502" t="s">
        <v>16</v>
      </c>
      <c r="I2502">
        <v>26</v>
      </c>
      <c r="J2502" t="b">
        <v>0</v>
      </c>
      <c r="K2502" s="7">
        <v>886</v>
      </c>
      <c r="L2502" s="7">
        <v>0</v>
      </c>
      <c r="M2502" s="7">
        <v>0</v>
      </c>
      <c r="N2502" s="7">
        <v>0</v>
      </c>
      <c r="O2502" s="7">
        <v>21</v>
      </c>
      <c r="P2502" s="7">
        <f>SUM(dane3[[#This Row],[RoomService]:[VRDeck]])</f>
        <v>907</v>
      </c>
      <c r="Q2502" t="s">
        <v>6842</v>
      </c>
      <c r="R2502" t="b">
        <v>0</v>
      </c>
    </row>
    <row r="2503" spans="1:18" x14ac:dyDescent="0.3">
      <c r="A2503" t="s">
        <v>6843</v>
      </c>
      <c r="B2503">
        <f>MID(dane3[[#This Row],[PassengerId]],1,4)+0</f>
        <v>2687</v>
      </c>
      <c r="C2503" t="s">
        <v>19</v>
      </c>
      <c r="D2503" t="b">
        <v>0</v>
      </c>
      <c r="E2503" t="s">
        <v>6844</v>
      </c>
      <c r="F2503" t="str">
        <f>MID($E2503,1,1)</f>
        <v>F</v>
      </c>
      <c r="G2503" t="str">
        <f>IFERROR(MID($E2503,SEARCH("/",$E2503,SEARCH("/",$E2503)+1)+1,1),"")</f>
        <v>P</v>
      </c>
      <c r="H2503" t="s">
        <v>16</v>
      </c>
      <c r="I2503">
        <v>51</v>
      </c>
      <c r="J2503" t="b">
        <v>0</v>
      </c>
      <c r="K2503" s="7">
        <v>0</v>
      </c>
      <c r="L2503" s="7">
        <v>1347</v>
      </c>
      <c r="M2503" s="7">
        <v>0</v>
      </c>
      <c r="N2503" s="7">
        <v>43</v>
      </c>
      <c r="O2503" s="7">
        <v>0</v>
      </c>
      <c r="P2503" s="7">
        <f>SUM(dane3[[#This Row],[RoomService]:[VRDeck]])</f>
        <v>1390</v>
      </c>
      <c r="Q2503" t="s">
        <v>6845</v>
      </c>
      <c r="R2503" t="b">
        <v>1</v>
      </c>
    </row>
    <row r="2504" spans="1:18" x14ac:dyDescent="0.3">
      <c r="A2504" t="s">
        <v>23693</v>
      </c>
      <c r="B2504">
        <f>MID(dane3[[#This Row],[PassengerId]],1,4)+0</f>
        <v>9257</v>
      </c>
      <c r="C2504" t="s">
        <v>53</v>
      </c>
      <c r="D2504" t="b">
        <v>0</v>
      </c>
      <c r="E2504" t="s">
        <v>23694</v>
      </c>
      <c r="F2504" t="str">
        <f>MID($E2504,1,1)</f>
        <v>F</v>
      </c>
      <c r="G2504" t="str">
        <f>IFERROR(MID($E2504,SEARCH("/",$E2504,SEARCH("/",$E2504)+1)+1,1),"")</f>
        <v>P</v>
      </c>
      <c r="H2504" t="s">
        <v>16</v>
      </c>
      <c r="I2504">
        <v>13</v>
      </c>
      <c r="J2504" t="b">
        <v>0</v>
      </c>
      <c r="K2504" s="7">
        <v>39</v>
      </c>
      <c r="L2504" s="7">
        <v>0</v>
      </c>
      <c r="M2504" s="7">
        <v>1085</v>
      </c>
      <c r="N2504" s="7">
        <v>24</v>
      </c>
      <c r="O2504" s="7">
        <v>0</v>
      </c>
      <c r="P2504" s="7">
        <f>SUM(dane3[[#This Row],[RoomService]:[VRDeck]])</f>
        <v>1148</v>
      </c>
      <c r="Q2504" t="s">
        <v>23695</v>
      </c>
      <c r="R2504" t="b">
        <v>0</v>
      </c>
    </row>
    <row r="2505" spans="1:18" x14ac:dyDescent="0.3">
      <c r="A2505" t="s">
        <v>6849</v>
      </c>
      <c r="B2505">
        <f>MID(dane3[[#This Row],[PassengerId]],1,4)+0</f>
        <v>2690</v>
      </c>
      <c r="C2505" t="s">
        <v>19</v>
      </c>
      <c r="D2505" t="b">
        <v>0</v>
      </c>
      <c r="E2505" t="s">
        <v>6850</v>
      </c>
      <c r="F2505" t="str">
        <f>MID($E2505,1,1)</f>
        <v>E</v>
      </c>
      <c r="G2505" t="str">
        <f>IFERROR(MID($E2505,SEARCH("/",$E2505,SEARCH("/",$E2505)+1)+1,1),"")</f>
        <v>S</v>
      </c>
      <c r="H2505" t="s">
        <v>46</v>
      </c>
      <c r="I2505">
        <v>27</v>
      </c>
      <c r="J2505" t="b">
        <v>0</v>
      </c>
      <c r="K2505" s="7">
        <v>339</v>
      </c>
      <c r="L2505" s="7">
        <v>104</v>
      </c>
      <c r="M2505" s="7">
        <v>116</v>
      </c>
      <c r="N2505" s="7">
        <v>160</v>
      </c>
      <c r="O2505" s="7">
        <v>0</v>
      </c>
      <c r="P2505" s="7">
        <f>SUM(dane3[[#This Row],[RoomService]:[VRDeck]])</f>
        <v>719</v>
      </c>
      <c r="Q2505" t="s">
        <v>6851</v>
      </c>
      <c r="R2505" t="b">
        <v>1</v>
      </c>
    </row>
    <row r="2506" spans="1:18" x14ac:dyDescent="0.3">
      <c r="A2506" t="s">
        <v>6852</v>
      </c>
      <c r="B2506">
        <f>MID(dane3[[#This Row],[PassengerId]],1,4)+0</f>
        <v>2691</v>
      </c>
      <c r="C2506" t="s">
        <v>19</v>
      </c>
      <c r="D2506" t="b">
        <v>0</v>
      </c>
      <c r="E2506" t="s">
        <v>6853</v>
      </c>
      <c r="F2506" t="str">
        <f>MID($E2506,1,1)</f>
        <v>F</v>
      </c>
      <c r="G2506" t="str">
        <f>IFERROR(MID($E2506,SEARCH("/",$E2506,SEARCH("/",$E2506)+1)+1,1),"")</f>
        <v>P</v>
      </c>
      <c r="H2506" t="s">
        <v>16</v>
      </c>
      <c r="I2506">
        <v>31</v>
      </c>
      <c r="J2506" t="b">
        <v>0</v>
      </c>
      <c r="K2506" s="7">
        <v>0</v>
      </c>
      <c r="L2506" s="7">
        <v>243</v>
      </c>
      <c r="M2506" s="7">
        <v>1</v>
      </c>
      <c r="N2506" s="7">
        <v>559</v>
      </c>
      <c r="O2506" s="7">
        <v>0</v>
      </c>
      <c r="P2506" s="7">
        <f>SUM(dane3[[#This Row],[RoomService]:[VRDeck]])</f>
        <v>803</v>
      </c>
      <c r="Q2506" t="s">
        <v>6854</v>
      </c>
      <c r="R2506" t="b">
        <v>0</v>
      </c>
    </row>
    <row r="2507" spans="1:18" x14ac:dyDescent="0.3">
      <c r="A2507" t="s">
        <v>6855</v>
      </c>
      <c r="B2507">
        <f>MID(dane3[[#This Row],[PassengerId]],1,4)+0</f>
        <v>2692</v>
      </c>
      <c r="C2507" t="s">
        <v>19</v>
      </c>
      <c r="D2507" t="b">
        <v>0</v>
      </c>
      <c r="E2507" t="s">
        <v>39</v>
      </c>
      <c r="F2507" t="s">
        <v>23764</v>
      </c>
      <c r="G2507" t="str">
        <f>IFERROR(MID($E2507,SEARCH("/",$E2507,SEARCH("/",$E2507)+1)+1,1),"")</f>
        <v/>
      </c>
      <c r="H2507" t="s">
        <v>16</v>
      </c>
      <c r="I2507">
        <v>24</v>
      </c>
      <c r="J2507" t="b">
        <v>0</v>
      </c>
      <c r="K2507" s="7">
        <v>0</v>
      </c>
      <c r="L2507" s="7">
        <v>0</v>
      </c>
      <c r="M2507" s="7">
        <v>21</v>
      </c>
      <c r="N2507" s="7">
        <v>0</v>
      </c>
      <c r="O2507" s="7">
        <v>695</v>
      </c>
      <c r="P2507" s="7">
        <f>SUM(dane3[[#This Row],[RoomService]:[VRDeck]])</f>
        <v>716</v>
      </c>
      <c r="Q2507" t="s">
        <v>6856</v>
      </c>
      <c r="R2507" t="b">
        <v>0</v>
      </c>
    </row>
    <row r="2508" spans="1:18" x14ac:dyDescent="0.3">
      <c r="A2508" t="s">
        <v>6857</v>
      </c>
      <c r="B2508">
        <f>MID(dane3[[#This Row],[PassengerId]],1,4)+0</f>
        <v>2693</v>
      </c>
      <c r="C2508" t="s">
        <v>14</v>
      </c>
      <c r="D2508" t="b">
        <v>0</v>
      </c>
      <c r="E2508" t="s">
        <v>6858</v>
      </c>
      <c r="F2508" t="str">
        <f>MID($E2508,1,1)</f>
        <v>A</v>
      </c>
      <c r="G2508" t="str">
        <f>IFERROR(MID($E2508,SEARCH("/",$E2508,SEARCH("/",$E2508)+1)+1,1),"")</f>
        <v>P</v>
      </c>
      <c r="H2508" t="s">
        <v>16</v>
      </c>
      <c r="I2508">
        <v>57</v>
      </c>
      <c r="J2508" t="b">
        <v>0</v>
      </c>
      <c r="K2508" s="7">
        <v>0</v>
      </c>
      <c r="L2508" s="7">
        <v>1514</v>
      </c>
      <c r="M2508" s="7">
        <v>0</v>
      </c>
      <c r="N2508" s="7">
        <v>72</v>
      </c>
      <c r="O2508" s="7">
        <v>1393</v>
      </c>
      <c r="P2508" s="7">
        <f>SUM(dane3[[#This Row],[RoomService]:[VRDeck]])</f>
        <v>2979</v>
      </c>
      <c r="Q2508" t="s">
        <v>6859</v>
      </c>
      <c r="R2508" t="b">
        <v>0</v>
      </c>
    </row>
    <row r="2509" spans="1:18" x14ac:dyDescent="0.3">
      <c r="A2509" t="s">
        <v>6860</v>
      </c>
      <c r="B2509">
        <f>MID(dane3[[#This Row],[PassengerId]],1,4)+0</f>
        <v>2693</v>
      </c>
      <c r="C2509" t="s">
        <v>14</v>
      </c>
      <c r="D2509" t="b">
        <v>0</v>
      </c>
      <c r="E2509" t="s">
        <v>6858</v>
      </c>
      <c r="F2509" t="str">
        <f>MID($E2509,1,1)</f>
        <v>A</v>
      </c>
      <c r="G2509" t="str">
        <f>IFERROR(MID($E2509,SEARCH("/",$E2509,SEARCH("/",$E2509)+1)+1,1),"")</f>
        <v>P</v>
      </c>
      <c r="H2509" t="s">
        <v>46</v>
      </c>
      <c r="I2509">
        <v>36</v>
      </c>
      <c r="J2509" t="b">
        <v>1</v>
      </c>
      <c r="K2509" s="7">
        <v>11</v>
      </c>
      <c r="L2509" s="7">
        <v>79</v>
      </c>
      <c r="M2509" s="7">
        <v>0</v>
      </c>
      <c r="N2509" s="7">
        <v>210</v>
      </c>
      <c r="O2509" s="7">
        <v>1895</v>
      </c>
      <c r="P2509" s="7">
        <f>SUM(dane3[[#This Row],[RoomService]:[VRDeck]])</f>
        <v>2195</v>
      </c>
      <c r="Q2509" t="s">
        <v>6861</v>
      </c>
      <c r="R2509" t="b">
        <v>0</v>
      </c>
    </row>
    <row r="2510" spans="1:18" x14ac:dyDescent="0.3">
      <c r="A2510" t="s">
        <v>6862</v>
      </c>
      <c r="B2510">
        <f>MID(dane3[[#This Row],[PassengerId]],1,4)+0</f>
        <v>2693</v>
      </c>
      <c r="C2510" t="s">
        <v>14</v>
      </c>
      <c r="D2510" t="b">
        <v>0</v>
      </c>
      <c r="E2510" t="s">
        <v>6858</v>
      </c>
      <c r="F2510" t="str">
        <f>MID($E2510,1,1)</f>
        <v>A</v>
      </c>
      <c r="G2510" t="str">
        <f>IFERROR(MID($E2510,SEARCH("/",$E2510,SEARCH("/",$E2510)+1)+1,1),"")</f>
        <v>P</v>
      </c>
      <c r="H2510" t="s">
        <v>16</v>
      </c>
      <c r="I2510">
        <v>55</v>
      </c>
      <c r="J2510" t="b">
        <v>0</v>
      </c>
      <c r="K2510" s="7">
        <v>0</v>
      </c>
      <c r="L2510" s="7">
        <v>846</v>
      </c>
      <c r="M2510" s="7">
        <v>0</v>
      </c>
      <c r="N2510" s="7">
        <v>263</v>
      </c>
      <c r="O2510" s="7">
        <v>2024</v>
      </c>
      <c r="P2510" s="7">
        <f>SUM(dane3[[#This Row],[RoomService]:[VRDeck]])</f>
        <v>3133</v>
      </c>
      <c r="Q2510" t="s">
        <v>6863</v>
      </c>
      <c r="R2510" t="b">
        <v>0</v>
      </c>
    </row>
    <row r="2511" spans="1:18" x14ac:dyDescent="0.3">
      <c r="A2511" t="s">
        <v>6864</v>
      </c>
      <c r="B2511">
        <f>MID(dane3[[#This Row],[PassengerId]],1,4)+0</f>
        <v>2693</v>
      </c>
      <c r="C2511" t="s">
        <v>14</v>
      </c>
      <c r="D2511" t="b">
        <v>1</v>
      </c>
      <c r="E2511" t="s">
        <v>6858</v>
      </c>
      <c r="F2511" t="str">
        <f>MID($E2511,1,1)</f>
        <v>A</v>
      </c>
      <c r="G2511" t="str">
        <f>IFERROR(MID($E2511,SEARCH("/",$E2511,SEARCH("/",$E2511)+1)+1,1),"")</f>
        <v>P</v>
      </c>
      <c r="H2511" t="s">
        <v>46</v>
      </c>
      <c r="I2511">
        <v>35</v>
      </c>
      <c r="J2511" t="b">
        <v>0</v>
      </c>
      <c r="K2511" s="7">
        <v>0</v>
      </c>
      <c r="L2511" s="7">
        <v>0</v>
      </c>
      <c r="M2511" s="7">
        <v>0</v>
      </c>
      <c r="N2511" s="7">
        <v>0</v>
      </c>
      <c r="O2511" s="7">
        <v>0</v>
      </c>
      <c r="P2511" s="7">
        <f>SUM(dane3[[#This Row],[RoomService]:[VRDeck]])</f>
        <v>0</v>
      </c>
      <c r="Q2511" t="s">
        <v>6865</v>
      </c>
      <c r="R2511" t="b">
        <v>0</v>
      </c>
    </row>
    <row r="2512" spans="1:18" x14ac:dyDescent="0.3">
      <c r="A2512" t="s">
        <v>3230</v>
      </c>
      <c r="B2512">
        <f>MID(dane3[[#This Row],[PassengerId]],1,4)+0</f>
        <v>1254</v>
      </c>
      <c r="C2512" t="s">
        <v>53</v>
      </c>
      <c r="D2512" t="b">
        <v>0</v>
      </c>
      <c r="E2512" t="s">
        <v>3231</v>
      </c>
      <c r="F2512" t="str">
        <f>MID($E2512,1,1)</f>
        <v>F</v>
      </c>
      <c r="G2512" t="str">
        <f>IFERROR(MID($E2512,SEARCH("/",$E2512,SEARCH("/",$E2512)+1)+1,1),"")</f>
        <v>S</v>
      </c>
      <c r="H2512" t="s">
        <v>16</v>
      </c>
      <c r="I2512">
        <v>27</v>
      </c>
      <c r="J2512" t="b">
        <v>0</v>
      </c>
      <c r="K2512" s="7">
        <v>4</v>
      </c>
      <c r="L2512" s="7">
        <v>0</v>
      </c>
      <c r="M2512" s="7">
        <v>896</v>
      </c>
      <c r="N2512" s="7">
        <v>229</v>
      </c>
      <c r="O2512" s="7">
        <v>0</v>
      </c>
      <c r="P2512" s="7">
        <f>SUM(dane3[[#This Row],[RoomService]:[VRDeck]])</f>
        <v>1129</v>
      </c>
      <c r="Q2512" t="s">
        <v>3232</v>
      </c>
      <c r="R2512" t="b">
        <v>0</v>
      </c>
    </row>
    <row r="2513" spans="1:18" x14ac:dyDescent="0.3">
      <c r="A2513" t="s">
        <v>3233</v>
      </c>
      <c r="B2513">
        <f>MID(dane3[[#This Row],[PassengerId]],1,4)+0</f>
        <v>1255</v>
      </c>
      <c r="C2513" t="s">
        <v>53</v>
      </c>
      <c r="D2513" t="b">
        <v>1</v>
      </c>
      <c r="E2513" t="s">
        <v>3234</v>
      </c>
      <c r="F2513" t="str">
        <f>MID($E2513,1,1)</f>
        <v>F</v>
      </c>
      <c r="G2513" t="str">
        <f>IFERROR(MID($E2513,SEARCH("/",$E2513,SEARCH("/",$E2513)+1)+1,1),"")</f>
        <v>S</v>
      </c>
      <c r="H2513" t="s">
        <v>16</v>
      </c>
      <c r="I2513">
        <v>52</v>
      </c>
      <c r="J2513" t="b">
        <v>0</v>
      </c>
      <c r="K2513" s="7">
        <v>0</v>
      </c>
      <c r="L2513" s="7">
        <v>0</v>
      </c>
      <c r="M2513" s="7">
        <v>0</v>
      </c>
      <c r="N2513" s="7">
        <v>0</v>
      </c>
      <c r="O2513" s="7">
        <v>0</v>
      </c>
      <c r="P2513" s="7">
        <f>SUM(dane3[[#This Row],[RoomService]:[VRDeck]])</f>
        <v>0</v>
      </c>
      <c r="Q2513" t="s">
        <v>3235</v>
      </c>
      <c r="R2513" t="b">
        <v>1</v>
      </c>
    </row>
    <row r="2514" spans="1:18" x14ac:dyDescent="0.3">
      <c r="A2514" t="s">
        <v>6872</v>
      </c>
      <c r="B2514">
        <f>MID(dane3[[#This Row],[PassengerId]],1,4)+0</f>
        <v>2698</v>
      </c>
      <c r="C2514" t="s">
        <v>14</v>
      </c>
      <c r="D2514" t="b">
        <v>0</v>
      </c>
      <c r="E2514" t="s">
        <v>6873</v>
      </c>
      <c r="F2514" t="str">
        <f>MID($E2514,1,1)</f>
        <v>C</v>
      </c>
      <c r="G2514" t="str">
        <f>IFERROR(MID($E2514,SEARCH("/",$E2514,SEARCH("/",$E2514)+1)+1,1),"")</f>
        <v>P</v>
      </c>
      <c r="H2514" t="s">
        <v>16</v>
      </c>
      <c r="I2514">
        <v>50</v>
      </c>
      <c r="J2514" t="b">
        <v>0</v>
      </c>
      <c r="K2514" s="7">
        <v>0</v>
      </c>
      <c r="L2514" s="7">
        <v>2684</v>
      </c>
      <c r="M2514" s="7">
        <v>0</v>
      </c>
      <c r="N2514" s="7">
        <v>153</v>
      </c>
      <c r="O2514" s="7">
        <v>1751</v>
      </c>
      <c r="P2514" s="7">
        <f>SUM(dane3[[#This Row],[RoomService]:[VRDeck]])</f>
        <v>4588</v>
      </c>
      <c r="Q2514" t="s">
        <v>6874</v>
      </c>
      <c r="R2514" t="b">
        <v>0</v>
      </c>
    </row>
    <row r="2515" spans="1:18" x14ac:dyDescent="0.3">
      <c r="A2515" t="s">
        <v>6875</v>
      </c>
      <c r="B2515">
        <f>MID(dane3[[#This Row],[PassengerId]],1,4)+0</f>
        <v>2700</v>
      </c>
      <c r="C2515" t="s">
        <v>19</v>
      </c>
      <c r="D2515" t="b">
        <v>0</v>
      </c>
      <c r="E2515" t="s">
        <v>6876</v>
      </c>
      <c r="F2515" t="str">
        <f>MID($E2515,1,1)</f>
        <v>F</v>
      </c>
      <c r="G2515" t="str">
        <f>IFERROR(MID($E2515,SEARCH("/",$E2515,SEARCH("/",$E2515)+1)+1,1),"")</f>
        <v>S</v>
      </c>
      <c r="H2515" t="s">
        <v>16</v>
      </c>
      <c r="I2515">
        <v>24</v>
      </c>
      <c r="J2515" t="b">
        <v>0</v>
      </c>
      <c r="K2515" s="7">
        <v>45</v>
      </c>
      <c r="L2515" s="7">
        <v>138</v>
      </c>
      <c r="M2515" s="7">
        <v>1</v>
      </c>
      <c r="N2515" s="7">
        <v>0</v>
      </c>
      <c r="O2515" s="7">
        <v>530</v>
      </c>
      <c r="P2515" s="7">
        <f>SUM(dane3[[#This Row],[RoomService]:[VRDeck]])</f>
        <v>714</v>
      </c>
      <c r="Q2515" t="s">
        <v>6877</v>
      </c>
      <c r="R2515" t="b">
        <v>0</v>
      </c>
    </row>
    <row r="2516" spans="1:18" x14ac:dyDescent="0.3">
      <c r="A2516" t="s">
        <v>6878</v>
      </c>
      <c r="B2516">
        <f>MID(dane3[[#This Row],[PassengerId]],1,4)+0</f>
        <v>2701</v>
      </c>
      <c r="C2516" t="s">
        <v>19</v>
      </c>
      <c r="D2516" t="b">
        <v>1</v>
      </c>
      <c r="E2516" t="s">
        <v>6879</v>
      </c>
      <c r="F2516" t="str">
        <f>MID($E2516,1,1)</f>
        <v>G</v>
      </c>
      <c r="G2516" t="str">
        <f>IFERROR(MID($E2516,SEARCH("/",$E2516,SEARCH("/",$E2516)+1)+1,1),"")</f>
        <v>S</v>
      </c>
      <c r="H2516" t="s">
        <v>32</v>
      </c>
      <c r="I2516">
        <v>20</v>
      </c>
      <c r="J2516" t="b">
        <v>0</v>
      </c>
      <c r="K2516" s="7">
        <v>0</v>
      </c>
      <c r="L2516" s="7">
        <v>0</v>
      </c>
      <c r="M2516" s="7">
        <v>0</v>
      </c>
      <c r="N2516" s="7">
        <v>0</v>
      </c>
      <c r="O2516" s="7">
        <v>0</v>
      </c>
      <c r="P2516" s="7">
        <f>SUM(dane3[[#This Row],[RoomService]:[VRDeck]])</f>
        <v>0</v>
      </c>
      <c r="Q2516" t="s">
        <v>6880</v>
      </c>
      <c r="R2516" t="b">
        <v>1</v>
      </c>
    </row>
    <row r="2517" spans="1:18" x14ac:dyDescent="0.3">
      <c r="A2517" t="s">
        <v>6881</v>
      </c>
      <c r="B2517">
        <f>MID(dane3[[#This Row],[PassengerId]],1,4)+0</f>
        <v>2702</v>
      </c>
      <c r="C2517" t="s">
        <v>19</v>
      </c>
      <c r="D2517" t="b">
        <v>1</v>
      </c>
      <c r="E2517" t="s">
        <v>6882</v>
      </c>
      <c r="F2517" t="str">
        <f>MID($E2517,1,1)</f>
        <v>G</v>
      </c>
      <c r="G2517" t="str">
        <f>IFERROR(MID($E2517,SEARCH("/",$E2517,SEARCH("/",$E2517)+1)+1,1),"")</f>
        <v>P</v>
      </c>
      <c r="H2517" t="s">
        <v>16</v>
      </c>
      <c r="I2517">
        <v>24</v>
      </c>
      <c r="J2517" t="b">
        <v>0</v>
      </c>
      <c r="K2517" s="7">
        <v>0</v>
      </c>
      <c r="L2517" s="7">
        <v>0</v>
      </c>
      <c r="M2517" s="7">
        <v>0</v>
      </c>
      <c r="N2517" s="7">
        <v>0</v>
      </c>
      <c r="O2517" s="7">
        <v>0</v>
      </c>
      <c r="P2517" s="7">
        <f>SUM(dane3[[#This Row],[RoomService]:[VRDeck]])</f>
        <v>0</v>
      </c>
      <c r="Q2517" t="s">
        <v>6883</v>
      </c>
      <c r="R2517" t="b">
        <v>1</v>
      </c>
    </row>
    <row r="2518" spans="1:18" x14ac:dyDescent="0.3">
      <c r="A2518" t="s">
        <v>6884</v>
      </c>
      <c r="B2518">
        <f>MID(dane3[[#This Row],[PassengerId]],1,4)+0</f>
        <v>2703</v>
      </c>
      <c r="C2518" t="s">
        <v>19</v>
      </c>
      <c r="D2518" t="b">
        <v>0</v>
      </c>
      <c r="E2518" t="s">
        <v>6885</v>
      </c>
      <c r="F2518" t="str">
        <f>MID($E2518,1,1)</f>
        <v>G</v>
      </c>
      <c r="G2518" t="str">
        <f>IFERROR(MID($E2518,SEARCH("/",$E2518,SEARCH("/",$E2518)+1)+1,1),"")</f>
        <v>S</v>
      </c>
      <c r="H2518" t="s">
        <v>16</v>
      </c>
      <c r="I2518">
        <v>18</v>
      </c>
      <c r="J2518" t="b">
        <v>0</v>
      </c>
      <c r="K2518" s="7">
        <v>0</v>
      </c>
      <c r="L2518" s="7">
        <v>617</v>
      </c>
      <c r="M2518" s="7">
        <v>0</v>
      </c>
      <c r="N2518" s="7">
        <v>0</v>
      </c>
      <c r="O2518" s="7">
        <v>10</v>
      </c>
      <c r="P2518" s="7">
        <f>SUM(dane3[[#This Row],[RoomService]:[VRDeck]])</f>
        <v>627</v>
      </c>
      <c r="Q2518" t="s">
        <v>6886</v>
      </c>
      <c r="R2518" t="b">
        <v>0</v>
      </c>
    </row>
    <row r="2519" spans="1:18" x14ac:dyDescent="0.3">
      <c r="A2519" t="s">
        <v>6887</v>
      </c>
      <c r="B2519">
        <f>MID(dane3[[#This Row],[PassengerId]],1,4)+0</f>
        <v>2704</v>
      </c>
      <c r="C2519" t="s">
        <v>19</v>
      </c>
      <c r="D2519" t="b">
        <v>0</v>
      </c>
      <c r="E2519" t="s">
        <v>6888</v>
      </c>
      <c r="F2519" t="str">
        <f>MID($E2519,1,1)</f>
        <v>F</v>
      </c>
      <c r="G2519" t="str">
        <f>IFERROR(MID($E2519,SEARCH("/",$E2519,SEARCH("/",$E2519)+1)+1,1),"")</f>
        <v>S</v>
      </c>
      <c r="H2519" t="s">
        <v>16</v>
      </c>
      <c r="I2519">
        <v>44</v>
      </c>
      <c r="J2519" t="b">
        <v>0</v>
      </c>
      <c r="K2519" s="7">
        <v>1178</v>
      </c>
      <c r="L2519" s="7">
        <v>1</v>
      </c>
      <c r="M2519" s="7">
        <v>348</v>
      </c>
      <c r="N2519" s="7">
        <v>0</v>
      </c>
      <c r="O2519" s="7">
        <v>0</v>
      </c>
      <c r="P2519" s="7">
        <f>SUM(dane3[[#This Row],[RoomService]:[VRDeck]])</f>
        <v>1527</v>
      </c>
      <c r="Q2519" t="s">
        <v>6889</v>
      </c>
      <c r="R2519" t="b">
        <v>0</v>
      </c>
    </row>
    <row r="2520" spans="1:18" x14ac:dyDescent="0.3">
      <c r="A2520" t="s">
        <v>6890</v>
      </c>
      <c r="B2520">
        <f>MID(dane3[[#This Row],[PassengerId]],1,4)+0</f>
        <v>2706</v>
      </c>
      <c r="C2520" t="s">
        <v>14</v>
      </c>
      <c r="D2520" t="b">
        <v>1</v>
      </c>
      <c r="E2520" t="s">
        <v>6891</v>
      </c>
      <c r="F2520" t="str">
        <f>MID($E2520,1,1)</f>
        <v>B</v>
      </c>
      <c r="G2520" t="str">
        <f>IFERROR(MID($E2520,SEARCH("/",$E2520,SEARCH("/",$E2520)+1)+1,1),"")</f>
        <v>S</v>
      </c>
      <c r="H2520" t="s">
        <v>46</v>
      </c>
      <c r="I2520">
        <v>27</v>
      </c>
      <c r="J2520" t="b">
        <v>0</v>
      </c>
      <c r="K2520" s="7">
        <v>0</v>
      </c>
      <c r="L2520" s="7">
        <v>0</v>
      </c>
      <c r="M2520" s="7">
        <v>0</v>
      </c>
      <c r="N2520" s="7">
        <v>0</v>
      </c>
      <c r="O2520" s="7">
        <v>0</v>
      </c>
      <c r="P2520" s="7">
        <f>SUM(dane3[[#This Row],[RoomService]:[VRDeck]])</f>
        <v>0</v>
      </c>
      <c r="Q2520" t="s">
        <v>6892</v>
      </c>
      <c r="R2520" t="b">
        <v>1</v>
      </c>
    </row>
    <row r="2521" spans="1:18" x14ac:dyDescent="0.3">
      <c r="A2521" t="s">
        <v>6893</v>
      </c>
      <c r="B2521">
        <f>MID(dane3[[#This Row],[PassengerId]],1,4)+0</f>
        <v>2707</v>
      </c>
      <c r="C2521" t="s">
        <v>14</v>
      </c>
      <c r="D2521" t="b">
        <v>0</v>
      </c>
      <c r="E2521" t="s">
        <v>6894</v>
      </c>
      <c r="F2521" t="str">
        <f>MID($E2521,1,1)</f>
        <v>B</v>
      </c>
      <c r="G2521" t="str">
        <f>IFERROR(MID($E2521,SEARCH("/",$E2521,SEARCH("/",$E2521)+1)+1,1),"")</f>
        <v>S</v>
      </c>
      <c r="H2521" t="s">
        <v>16</v>
      </c>
      <c r="I2521">
        <v>58</v>
      </c>
      <c r="J2521" t="b">
        <v>0</v>
      </c>
      <c r="K2521" s="7">
        <v>1113</v>
      </c>
      <c r="L2521" s="7">
        <v>1650</v>
      </c>
      <c r="M2521" s="7">
        <v>0</v>
      </c>
      <c r="N2521" s="7">
        <v>194</v>
      </c>
      <c r="O2521" s="7">
        <v>510</v>
      </c>
      <c r="P2521" s="7">
        <f>SUM(dane3[[#This Row],[RoomService]:[VRDeck]])</f>
        <v>3467</v>
      </c>
      <c r="Q2521" t="s">
        <v>6895</v>
      </c>
      <c r="R2521" t="b">
        <v>1</v>
      </c>
    </row>
    <row r="2522" spans="1:18" x14ac:dyDescent="0.3">
      <c r="A2522" t="s">
        <v>6896</v>
      </c>
      <c r="B2522">
        <f>MID(dane3[[#This Row],[PassengerId]],1,4)+0</f>
        <v>2707</v>
      </c>
      <c r="C2522" t="s">
        <v>14</v>
      </c>
      <c r="D2522" t="b">
        <v>1</v>
      </c>
      <c r="E2522" t="s">
        <v>6894</v>
      </c>
      <c r="F2522" t="str">
        <f>MID($E2522,1,1)</f>
        <v>B</v>
      </c>
      <c r="G2522" t="str">
        <f>IFERROR(MID($E2522,SEARCH("/",$E2522,SEARCH("/",$E2522)+1)+1,1),"")</f>
        <v>S</v>
      </c>
      <c r="H2522" t="s">
        <v>32</v>
      </c>
      <c r="I2522">
        <v>29</v>
      </c>
      <c r="J2522" t="b">
        <v>0</v>
      </c>
      <c r="K2522" s="7">
        <v>0</v>
      </c>
      <c r="L2522" s="7">
        <v>0</v>
      </c>
      <c r="M2522" s="7">
        <v>0</v>
      </c>
      <c r="N2522" s="7">
        <v>0</v>
      </c>
      <c r="O2522" s="7">
        <v>0</v>
      </c>
      <c r="P2522" s="7">
        <f>SUM(dane3[[#This Row],[RoomService]:[VRDeck]])</f>
        <v>0</v>
      </c>
      <c r="Q2522" t="s">
        <v>6897</v>
      </c>
      <c r="R2522" t="b">
        <v>1</v>
      </c>
    </row>
    <row r="2523" spans="1:18" x14ac:dyDescent="0.3">
      <c r="A2523" t="s">
        <v>6898</v>
      </c>
      <c r="B2523">
        <f>MID(dane3[[#This Row],[PassengerId]],1,4)+0</f>
        <v>2708</v>
      </c>
      <c r="C2523" t="s">
        <v>19</v>
      </c>
      <c r="D2523" t="b">
        <v>0</v>
      </c>
      <c r="E2523" t="s">
        <v>6899</v>
      </c>
      <c r="F2523" t="str">
        <f>MID($E2523,1,1)</f>
        <v>F</v>
      </c>
      <c r="G2523" t="str">
        <f>IFERROR(MID($E2523,SEARCH("/",$E2523,SEARCH("/",$E2523)+1)+1,1),"")</f>
        <v>S</v>
      </c>
      <c r="H2523" t="s">
        <v>32</v>
      </c>
      <c r="I2523">
        <v>23</v>
      </c>
      <c r="J2523" t="b">
        <v>0</v>
      </c>
      <c r="K2523" s="7">
        <v>3</v>
      </c>
      <c r="L2523" s="7">
        <v>548</v>
      </c>
      <c r="M2523" s="7">
        <v>37</v>
      </c>
      <c r="N2523" s="7">
        <v>0</v>
      </c>
      <c r="O2523" s="7">
        <v>12</v>
      </c>
      <c r="P2523" s="7">
        <f>SUM(dane3[[#This Row],[RoomService]:[VRDeck]])</f>
        <v>600</v>
      </c>
      <c r="Q2523" t="s">
        <v>6900</v>
      </c>
      <c r="R2523" t="b">
        <v>1</v>
      </c>
    </row>
    <row r="2524" spans="1:18" x14ac:dyDescent="0.3">
      <c r="A2524" t="s">
        <v>3236</v>
      </c>
      <c r="B2524">
        <f>MID(dane3[[#This Row],[PassengerId]],1,4)+0</f>
        <v>1255</v>
      </c>
      <c r="C2524" t="s">
        <v>53</v>
      </c>
      <c r="D2524" t="b">
        <v>1</v>
      </c>
      <c r="E2524" t="s">
        <v>3234</v>
      </c>
      <c r="F2524" t="str">
        <f>MID($E2524,1,1)</f>
        <v>F</v>
      </c>
      <c r="G2524" t="str">
        <f>IFERROR(MID($E2524,SEARCH("/",$E2524,SEARCH("/",$E2524)+1)+1,1),"")</f>
        <v>S</v>
      </c>
      <c r="H2524" t="s">
        <v>16</v>
      </c>
      <c r="I2524">
        <v>15</v>
      </c>
      <c r="J2524" t="b">
        <v>0</v>
      </c>
      <c r="K2524" s="7">
        <v>0</v>
      </c>
      <c r="L2524" s="7">
        <v>0</v>
      </c>
      <c r="M2524" s="7">
        <v>0</v>
      </c>
      <c r="N2524" s="7">
        <v>0</v>
      </c>
      <c r="O2524" s="7">
        <v>0</v>
      </c>
      <c r="P2524" s="7">
        <f>SUM(dane3[[#This Row],[RoomService]:[VRDeck]])</f>
        <v>0</v>
      </c>
      <c r="Q2524" t="s">
        <v>3237</v>
      </c>
      <c r="R2524" t="b">
        <v>1</v>
      </c>
    </row>
    <row r="2525" spans="1:18" x14ac:dyDescent="0.3">
      <c r="A2525" t="s">
        <v>3238</v>
      </c>
      <c r="B2525">
        <f>MID(dane3[[#This Row],[PassengerId]],1,4)+0</f>
        <v>1256</v>
      </c>
      <c r="C2525" t="s">
        <v>53</v>
      </c>
      <c r="D2525" t="b">
        <v>0</v>
      </c>
      <c r="E2525" t="s">
        <v>3239</v>
      </c>
      <c r="F2525" t="str">
        <f>MID($E2525,1,1)</f>
        <v>E</v>
      </c>
      <c r="G2525" t="str">
        <f>IFERROR(MID($E2525,SEARCH("/",$E2525,SEARCH("/",$E2525)+1)+1,1),"")</f>
        <v>S</v>
      </c>
      <c r="H2525" t="s">
        <v>16</v>
      </c>
      <c r="I2525">
        <v>27</v>
      </c>
      <c r="J2525" t="b">
        <v>0</v>
      </c>
      <c r="K2525" s="7">
        <v>1277</v>
      </c>
      <c r="L2525" s="7">
        <v>0</v>
      </c>
      <c r="M2525" s="7">
        <v>1</v>
      </c>
      <c r="N2525" s="7">
        <v>10</v>
      </c>
      <c r="O2525" s="7">
        <v>9</v>
      </c>
      <c r="P2525" s="7">
        <f>SUM(dane3[[#This Row],[RoomService]:[VRDeck]])</f>
        <v>1297</v>
      </c>
      <c r="Q2525" t="s">
        <v>3240</v>
      </c>
      <c r="R2525" t="b">
        <v>0</v>
      </c>
    </row>
    <row r="2526" spans="1:18" x14ac:dyDescent="0.3">
      <c r="A2526" t="s">
        <v>3262</v>
      </c>
      <c r="B2526">
        <f>MID(dane3[[#This Row],[PassengerId]],1,4)+0</f>
        <v>1269</v>
      </c>
      <c r="C2526" t="s">
        <v>53</v>
      </c>
      <c r="D2526" t="b">
        <v>0</v>
      </c>
      <c r="E2526" t="s">
        <v>3263</v>
      </c>
      <c r="F2526" t="str">
        <f>MID($E2526,1,1)</f>
        <v>E</v>
      </c>
      <c r="G2526" t="str">
        <f>IFERROR(MID($E2526,SEARCH("/",$E2526,SEARCH("/",$E2526)+1)+1,1),"")</f>
        <v>P</v>
      </c>
      <c r="H2526" t="s">
        <v>16</v>
      </c>
      <c r="I2526">
        <v>21</v>
      </c>
      <c r="J2526" t="b">
        <v>0</v>
      </c>
      <c r="K2526" s="7">
        <v>2066</v>
      </c>
      <c r="L2526" s="7">
        <v>0</v>
      </c>
      <c r="M2526" s="7">
        <v>15</v>
      </c>
      <c r="N2526" s="7">
        <v>0</v>
      </c>
      <c r="O2526" s="7">
        <v>1</v>
      </c>
      <c r="P2526" s="7">
        <f>SUM(dane3[[#This Row],[RoomService]:[VRDeck]])</f>
        <v>2082</v>
      </c>
      <c r="Q2526" t="s">
        <v>3264</v>
      </c>
      <c r="R2526" t="b">
        <v>0</v>
      </c>
    </row>
    <row r="2527" spans="1:18" x14ac:dyDescent="0.3">
      <c r="A2527" t="s">
        <v>3292</v>
      </c>
      <c r="B2527">
        <f>MID(dane3[[#This Row],[PassengerId]],1,4)+0</f>
        <v>1284</v>
      </c>
      <c r="C2527" t="s">
        <v>53</v>
      </c>
      <c r="D2527" t="b">
        <v>1</v>
      </c>
      <c r="E2527" t="s">
        <v>3293</v>
      </c>
      <c r="F2527" t="str">
        <f>MID($E2527,1,1)</f>
        <v>F</v>
      </c>
      <c r="G2527" t="str">
        <f>IFERROR(MID($E2527,SEARCH("/",$E2527,SEARCH("/",$E2527)+1)+1,1),"")</f>
        <v>S</v>
      </c>
      <c r="H2527" t="s">
        <v>16</v>
      </c>
      <c r="I2527">
        <v>28</v>
      </c>
      <c r="J2527" t="b">
        <v>0</v>
      </c>
      <c r="K2527" s="7">
        <v>0</v>
      </c>
      <c r="L2527" s="7">
        <v>0</v>
      </c>
      <c r="M2527" s="7">
        <v>0</v>
      </c>
      <c r="N2527" s="7">
        <v>0</v>
      </c>
      <c r="O2527" s="7">
        <v>0</v>
      </c>
      <c r="P2527" s="7">
        <f>SUM(dane3[[#This Row],[RoomService]:[VRDeck]])</f>
        <v>0</v>
      </c>
      <c r="Q2527" t="s">
        <v>3294</v>
      </c>
      <c r="R2527" t="b">
        <v>1</v>
      </c>
    </row>
    <row r="2528" spans="1:18" x14ac:dyDescent="0.3">
      <c r="A2528" t="s">
        <v>6910</v>
      </c>
      <c r="B2528">
        <f>MID(dane3[[#This Row],[PassengerId]],1,4)+0</f>
        <v>2712</v>
      </c>
      <c r="C2528" t="s">
        <v>14</v>
      </c>
      <c r="D2528" t="b">
        <v>1</v>
      </c>
      <c r="E2528" t="s">
        <v>6911</v>
      </c>
      <c r="F2528" t="str">
        <f>MID($E2528,1,1)</f>
        <v>B</v>
      </c>
      <c r="G2528" t="str">
        <f>IFERROR(MID($E2528,SEARCH("/",$E2528,SEARCH("/",$E2528)+1)+1,1),"")</f>
        <v>S</v>
      </c>
      <c r="H2528" t="s">
        <v>16</v>
      </c>
      <c r="I2528">
        <v>44</v>
      </c>
      <c r="J2528" t="b">
        <v>0</v>
      </c>
      <c r="K2528" s="7">
        <v>0</v>
      </c>
      <c r="L2528" s="7">
        <v>0</v>
      </c>
      <c r="M2528" s="7">
        <v>0</v>
      </c>
      <c r="N2528" s="7">
        <v>0</v>
      </c>
      <c r="O2528" s="7">
        <v>0</v>
      </c>
      <c r="P2528" s="7">
        <f>SUM(dane3[[#This Row],[RoomService]:[VRDeck]])</f>
        <v>0</v>
      </c>
      <c r="Q2528" t="s">
        <v>6912</v>
      </c>
      <c r="R2528" t="b">
        <v>1</v>
      </c>
    </row>
    <row r="2529" spans="1:18" x14ac:dyDescent="0.3">
      <c r="A2529" t="s">
        <v>6913</v>
      </c>
      <c r="B2529">
        <f>MID(dane3[[#This Row],[PassengerId]],1,4)+0</f>
        <v>2713</v>
      </c>
      <c r="C2529" t="s">
        <v>19</v>
      </c>
      <c r="D2529" t="b">
        <v>1</v>
      </c>
      <c r="E2529" t="s">
        <v>6914</v>
      </c>
      <c r="F2529" t="str">
        <f>MID($E2529,1,1)</f>
        <v>G</v>
      </c>
      <c r="G2529" t="str">
        <f>IFERROR(MID($E2529,SEARCH("/",$E2529,SEARCH("/",$E2529)+1)+1,1),"")</f>
        <v>P</v>
      </c>
      <c r="H2529" t="s">
        <v>16</v>
      </c>
      <c r="I2529">
        <v>20</v>
      </c>
      <c r="J2529" t="b">
        <v>0</v>
      </c>
      <c r="K2529" s="7">
        <v>0</v>
      </c>
      <c r="L2529" s="7">
        <v>0</v>
      </c>
      <c r="M2529" s="7">
        <v>0</v>
      </c>
      <c r="N2529" s="7">
        <v>0</v>
      </c>
      <c r="O2529" s="7">
        <v>0</v>
      </c>
      <c r="P2529" s="7">
        <f>SUM(dane3[[#This Row],[RoomService]:[VRDeck]])</f>
        <v>0</v>
      </c>
      <c r="Q2529" t="s">
        <v>6915</v>
      </c>
      <c r="R2529" t="b">
        <v>1</v>
      </c>
    </row>
    <row r="2530" spans="1:18" x14ac:dyDescent="0.3">
      <c r="A2530" t="s">
        <v>6916</v>
      </c>
      <c r="B2530">
        <f>MID(dane3[[#This Row],[PassengerId]],1,4)+0</f>
        <v>2714</v>
      </c>
      <c r="C2530" t="s">
        <v>19</v>
      </c>
      <c r="D2530" t="b">
        <v>0</v>
      </c>
      <c r="E2530" t="s">
        <v>6917</v>
      </c>
      <c r="F2530" t="str">
        <f>MID($E2530,1,1)</f>
        <v>F</v>
      </c>
      <c r="G2530" t="str">
        <f>IFERROR(MID($E2530,SEARCH("/",$E2530,SEARCH("/",$E2530)+1)+1,1),"")</f>
        <v>P</v>
      </c>
      <c r="H2530" t="s">
        <v>46</v>
      </c>
      <c r="I2530">
        <v>59</v>
      </c>
      <c r="J2530" t="b">
        <v>0</v>
      </c>
      <c r="K2530" s="7">
        <v>269</v>
      </c>
      <c r="L2530" s="7">
        <v>1776</v>
      </c>
      <c r="M2530" s="7">
        <v>0</v>
      </c>
      <c r="N2530" s="7">
        <v>0</v>
      </c>
      <c r="O2530" s="7">
        <v>12</v>
      </c>
      <c r="P2530" s="7">
        <f>SUM(dane3[[#This Row],[RoomService]:[VRDeck]])</f>
        <v>2057</v>
      </c>
      <c r="Q2530" t="s">
        <v>6918</v>
      </c>
      <c r="R2530" t="b">
        <v>0</v>
      </c>
    </row>
    <row r="2531" spans="1:18" x14ac:dyDescent="0.3">
      <c r="A2531" t="s">
        <v>6919</v>
      </c>
      <c r="B2531">
        <f>MID(dane3[[#This Row],[PassengerId]],1,4)+0</f>
        <v>2717</v>
      </c>
      <c r="C2531" t="s">
        <v>19</v>
      </c>
      <c r="D2531" t="b">
        <v>0</v>
      </c>
      <c r="E2531" t="s">
        <v>6920</v>
      </c>
      <c r="F2531" t="str">
        <f>MID($E2531,1,1)</f>
        <v>G</v>
      </c>
      <c r="G2531" t="str">
        <f>IFERROR(MID($E2531,SEARCH("/",$E2531,SEARCH("/",$E2531)+1)+1,1),"")</f>
        <v>S</v>
      </c>
      <c r="H2531" t="s">
        <v>16</v>
      </c>
      <c r="I2531">
        <v>18</v>
      </c>
      <c r="J2531" t="b">
        <v>0</v>
      </c>
      <c r="K2531" s="7">
        <v>130</v>
      </c>
      <c r="L2531" s="7">
        <v>0</v>
      </c>
      <c r="M2531" s="7">
        <v>13</v>
      </c>
      <c r="N2531" s="7">
        <v>191</v>
      </c>
      <c r="O2531" s="7">
        <v>554</v>
      </c>
      <c r="P2531" s="7">
        <f>SUM(dane3[[#This Row],[RoomService]:[VRDeck]])</f>
        <v>888</v>
      </c>
      <c r="Q2531" t="s">
        <v>6921</v>
      </c>
      <c r="R2531" t="b">
        <v>0</v>
      </c>
    </row>
    <row r="2532" spans="1:18" x14ac:dyDescent="0.3">
      <c r="A2532" t="s">
        <v>6922</v>
      </c>
      <c r="B2532">
        <f>MID(dane3[[#This Row],[PassengerId]],1,4)+0</f>
        <v>2718</v>
      </c>
      <c r="C2532" t="s">
        <v>14</v>
      </c>
      <c r="D2532" t="b">
        <v>1</v>
      </c>
      <c r="E2532" t="s">
        <v>6923</v>
      </c>
      <c r="F2532" t="str">
        <f>MID($E2532,1,1)</f>
        <v>B</v>
      </c>
      <c r="G2532" t="str">
        <f>IFERROR(MID($E2532,SEARCH("/",$E2532,SEARCH("/",$E2532)+1)+1,1),"")</f>
        <v>S</v>
      </c>
      <c r="H2532" t="s">
        <v>16</v>
      </c>
      <c r="I2532">
        <v>72</v>
      </c>
      <c r="J2532" t="b">
        <v>0</v>
      </c>
      <c r="K2532" s="7">
        <v>0</v>
      </c>
      <c r="L2532" s="7">
        <v>0</v>
      </c>
      <c r="M2532" s="7">
        <v>0</v>
      </c>
      <c r="N2532" s="7">
        <v>0</v>
      </c>
      <c r="O2532" s="7">
        <v>0</v>
      </c>
      <c r="P2532" s="7">
        <f>SUM(dane3[[#This Row],[RoomService]:[VRDeck]])</f>
        <v>0</v>
      </c>
      <c r="Q2532" t="s">
        <v>6924</v>
      </c>
      <c r="R2532" t="b">
        <v>1</v>
      </c>
    </row>
    <row r="2533" spans="1:18" x14ac:dyDescent="0.3">
      <c r="A2533" t="s">
        <v>6925</v>
      </c>
      <c r="B2533">
        <f>MID(dane3[[#This Row],[PassengerId]],1,4)+0</f>
        <v>2720</v>
      </c>
      <c r="C2533" t="s">
        <v>19</v>
      </c>
      <c r="D2533" t="b">
        <v>0</v>
      </c>
      <c r="E2533" t="s">
        <v>6926</v>
      </c>
      <c r="F2533" t="str">
        <f>MID($E2533,1,1)</f>
        <v>G</v>
      </c>
      <c r="G2533" t="str">
        <f>IFERROR(MID($E2533,SEARCH("/",$E2533,SEARCH("/",$E2533)+1)+1,1),"")</f>
        <v>P</v>
      </c>
      <c r="H2533" t="s">
        <v>32</v>
      </c>
      <c r="I2533">
        <v>23</v>
      </c>
      <c r="J2533" t="b">
        <v>0</v>
      </c>
      <c r="K2533" s="7">
        <v>171</v>
      </c>
      <c r="L2533" s="7">
        <v>2373</v>
      </c>
      <c r="M2533" s="7">
        <v>1</v>
      </c>
      <c r="N2533" s="7">
        <v>30</v>
      </c>
      <c r="O2533" s="7">
        <v>985</v>
      </c>
      <c r="P2533" s="7">
        <f>SUM(dane3[[#This Row],[RoomService]:[VRDeck]])</f>
        <v>3560</v>
      </c>
      <c r="Q2533" t="s">
        <v>6927</v>
      </c>
      <c r="R2533" t="b">
        <v>0</v>
      </c>
    </row>
    <row r="2534" spans="1:18" x14ac:dyDescent="0.3">
      <c r="A2534" t="s">
        <v>6928</v>
      </c>
      <c r="B2534">
        <f>MID(dane3[[#This Row],[PassengerId]],1,4)+0</f>
        <v>2720</v>
      </c>
      <c r="C2534" t="s">
        <v>19</v>
      </c>
      <c r="D2534" t="b">
        <v>0</v>
      </c>
      <c r="E2534" t="s">
        <v>6926</v>
      </c>
      <c r="F2534" t="str">
        <f>MID($E2534,1,1)</f>
        <v>G</v>
      </c>
      <c r="G2534" t="str">
        <f>IFERROR(MID($E2534,SEARCH("/",$E2534,SEARCH("/",$E2534)+1)+1,1),"")</f>
        <v>P</v>
      </c>
      <c r="H2534" t="s">
        <v>16</v>
      </c>
      <c r="I2534">
        <v>11</v>
      </c>
      <c r="J2534" t="b">
        <v>0</v>
      </c>
      <c r="K2534" s="7">
        <v>0</v>
      </c>
      <c r="L2534" s="7">
        <v>0</v>
      </c>
      <c r="M2534" s="7">
        <v>0</v>
      </c>
      <c r="N2534" s="7">
        <v>0</v>
      </c>
      <c r="O2534" s="7">
        <v>0</v>
      </c>
      <c r="P2534" s="7">
        <f>SUM(dane3[[#This Row],[RoomService]:[VRDeck]])</f>
        <v>0</v>
      </c>
      <c r="Q2534" t="s">
        <v>6929</v>
      </c>
      <c r="R2534" t="b">
        <v>0</v>
      </c>
    </row>
    <row r="2535" spans="1:18" x14ac:dyDescent="0.3">
      <c r="A2535" t="s">
        <v>6930</v>
      </c>
      <c r="B2535">
        <f>MID(dane3[[#This Row],[PassengerId]],1,4)+0</f>
        <v>2720</v>
      </c>
      <c r="C2535" t="s">
        <v>19</v>
      </c>
      <c r="D2535" t="b">
        <v>1</v>
      </c>
      <c r="E2535" t="s">
        <v>6926</v>
      </c>
      <c r="F2535" t="str">
        <f>MID($E2535,1,1)</f>
        <v>G</v>
      </c>
      <c r="G2535" t="str">
        <f>IFERROR(MID($E2535,SEARCH("/",$E2535,SEARCH("/",$E2535)+1)+1,1),"")</f>
        <v>P</v>
      </c>
      <c r="H2535" t="s">
        <v>16</v>
      </c>
      <c r="I2535">
        <v>1</v>
      </c>
      <c r="J2535" t="b">
        <v>0</v>
      </c>
      <c r="K2535" s="7">
        <v>0</v>
      </c>
      <c r="L2535" s="7">
        <v>0</v>
      </c>
      <c r="M2535" s="7">
        <v>0</v>
      </c>
      <c r="N2535" s="7">
        <v>0</v>
      </c>
      <c r="O2535" s="7">
        <v>0</v>
      </c>
      <c r="P2535" s="7">
        <f>SUM(dane3[[#This Row],[RoomService]:[VRDeck]])</f>
        <v>0</v>
      </c>
      <c r="Q2535" t="s">
        <v>6931</v>
      </c>
      <c r="R2535" t="b">
        <v>1</v>
      </c>
    </row>
    <row r="2536" spans="1:18" x14ac:dyDescent="0.3">
      <c r="A2536" t="s">
        <v>6932</v>
      </c>
      <c r="B2536">
        <f>MID(dane3[[#This Row],[PassengerId]],1,4)+0</f>
        <v>2721</v>
      </c>
      <c r="C2536" t="s">
        <v>19</v>
      </c>
      <c r="D2536" t="b">
        <v>0</v>
      </c>
      <c r="E2536" t="s">
        <v>6933</v>
      </c>
      <c r="F2536" t="str">
        <f>MID($E2536,1,1)</f>
        <v>F</v>
      </c>
      <c r="G2536" t="str">
        <f>IFERROR(MID($E2536,SEARCH("/",$E2536,SEARCH("/",$E2536)+1)+1,1),"")</f>
        <v>P</v>
      </c>
      <c r="H2536" t="s">
        <v>32</v>
      </c>
      <c r="I2536">
        <v>25</v>
      </c>
      <c r="J2536" t="b">
        <v>0</v>
      </c>
      <c r="K2536" s="7">
        <v>21</v>
      </c>
      <c r="L2536" s="7">
        <v>746</v>
      </c>
      <c r="M2536" s="7">
        <v>55</v>
      </c>
      <c r="N2536" s="7">
        <v>0</v>
      </c>
      <c r="O2536" s="7">
        <v>4</v>
      </c>
      <c r="P2536" s="7">
        <f>SUM(dane3[[#This Row],[RoomService]:[VRDeck]])</f>
        <v>826</v>
      </c>
      <c r="Q2536" t="s">
        <v>6934</v>
      </c>
      <c r="R2536" t="b">
        <v>0</v>
      </c>
    </row>
    <row r="2537" spans="1:18" x14ac:dyDescent="0.3">
      <c r="A2537" t="s">
        <v>3298</v>
      </c>
      <c r="B2537">
        <f>MID(dane3[[#This Row],[PassengerId]],1,4)+0</f>
        <v>1286</v>
      </c>
      <c r="C2537" t="s">
        <v>53</v>
      </c>
      <c r="D2537" t="b">
        <v>1</v>
      </c>
      <c r="E2537" t="s">
        <v>3299</v>
      </c>
      <c r="F2537" t="str">
        <f>MID($E2537,1,1)</f>
        <v>F</v>
      </c>
      <c r="G2537" t="str">
        <f>IFERROR(MID($E2537,SEARCH("/",$E2537,SEARCH("/",$E2537)+1)+1,1),"")</f>
        <v>S</v>
      </c>
      <c r="H2537" t="s">
        <v>16</v>
      </c>
      <c r="I2537">
        <v>10</v>
      </c>
      <c r="J2537" t="b">
        <v>0</v>
      </c>
      <c r="K2537" s="7">
        <v>0</v>
      </c>
      <c r="L2537" s="7">
        <v>0</v>
      </c>
      <c r="M2537" s="7">
        <v>0</v>
      </c>
      <c r="N2537" s="7">
        <v>0</v>
      </c>
      <c r="O2537" s="7">
        <v>0</v>
      </c>
      <c r="P2537" s="7">
        <f>SUM(dane3[[#This Row],[RoomService]:[VRDeck]])</f>
        <v>0</v>
      </c>
      <c r="Q2537" t="s">
        <v>3300</v>
      </c>
      <c r="R2537" t="b">
        <v>1</v>
      </c>
    </row>
    <row r="2538" spans="1:18" x14ac:dyDescent="0.3">
      <c r="A2538" t="s">
        <v>6938</v>
      </c>
      <c r="B2538">
        <f>MID(dane3[[#This Row],[PassengerId]],1,4)+0</f>
        <v>2723</v>
      </c>
      <c r="C2538" t="s">
        <v>14</v>
      </c>
      <c r="D2538" t="b">
        <v>1</v>
      </c>
      <c r="E2538" t="s">
        <v>6939</v>
      </c>
      <c r="F2538" t="str">
        <f>MID($E2538,1,1)</f>
        <v>C</v>
      </c>
      <c r="G2538" t="str">
        <f>IFERROR(MID($E2538,SEARCH("/",$E2538,SEARCH("/",$E2538)+1)+1,1),"")</f>
        <v>S</v>
      </c>
      <c r="H2538" t="s">
        <v>16</v>
      </c>
      <c r="I2538">
        <v>24</v>
      </c>
      <c r="J2538" t="b">
        <v>0</v>
      </c>
      <c r="K2538" s="7">
        <v>0</v>
      </c>
      <c r="L2538" s="7">
        <v>0</v>
      </c>
      <c r="M2538" s="7">
        <v>0</v>
      </c>
      <c r="N2538" s="7">
        <v>0</v>
      </c>
      <c r="O2538" s="7">
        <v>0</v>
      </c>
      <c r="P2538" s="7">
        <f>SUM(dane3[[#This Row],[RoomService]:[VRDeck]])</f>
        <v>0</v>
      </c>
      <c r="Q2538" t="s">
        <v>6940</v>
      </c>
      <c r="R2538" t="b">
        <v>1</v>
      </c>
    </row>
    <row r="2539" spans="1:18" x14ac:dyDescent="0.3">
      <c r="A2539" t="s">
        <v>6941</v>
      </c>
      <c r="B2539">
        <f>MID(dane3[[#This Row],[PassengerId]],1,4)+0</f>
        <v>2723</v>
      </c>
      <c r="C2539" t="s">
        <v>14</v>
      </c>
      <c r="D2539" t="b">
        <v>0</v>
      </c>
      <c r="E2539" t="s">
        <v>6939</v>
      </c>
      <c r="F2539" t="str">
        <f>MID($E2539,1,1)</f>
        <v>C</v>
      </c>
      <c r="G2539" t="str">
        <f>IFERROR(MID($E2539,SEARCH("/",$E2539,SEARCH("/",$E2539)+1)+1,1),"")</f>
        <v>S</v>
      </c>
      <c r="H2539" t="s">
        <v>16</v>
      </c>
      <c r="I2539">
        <v>54</v>
      </c>
      <c r="J2539" t="b">
        <v>0</v>
      </c>
      <c r="K2539" s="7">
        <v>0</v>
      </c>
      <c r="L2539" s="7">
        <v>5876</v>
      </c>
      <c r="M2539" s="7">
        <v>0</v>
      </c>
      <c r="N2539" s="7">
        <v>0</v>
      </c>
      <c r="O2539" s="7">
        <v>914</v>
      </c>
      <c r="P2539" s="7">
        <f>SUM(dane3[[#This Row],[RoomService]:[VRDeck]])</f>
        <v>6790</v>
      </c>
      <c r="Q2539" t="s">
        <v>6942</v>
      </c>
      <c r="R2539" t="b">
        <v>1</v>
      </c>
    </row>
    <row r="2540" spans="1:18" x14ac:dyDescent="0.3">
      <c r="A2540" t="s">
        <v>3301</v>
      </c>
      <c r="B2540">
        <f>MID(dane3[[#This Row],[PassengerId]],1,4)+0</f>
        <v>1287</v>
      </c>
      <c r="C2540" t="s">
        <v>53</v>
      </c>
      <c r="D2540" t="b">
        <v>1</v>
      </c>
      <c r="E2540" t="s">
        <v>3302</v>
      </c>
      <c r="F2540" t="str">
        <f>MID($E2540,1,1)</f>
        <v>F</v>
      </c>
      <c r="G2540" t="str">
        <f>IFERROR(MID($E2540,SEARCH("/",$E2540,SEARCH("/",$E2540)+1)+1,1),"")</f>
        <v>P</v>
      </c>
      <c r="H2540" t="s">
        <v>16</v>
      </c>
      <c r="I2540">
        <v>1</v>
      </c>
      <c r="J2540" t="b">
        <v>0</v>
      </c>
      <c r="K2540" s="7">
        <v>0</v>
      </c>
      <c r="L2540" s="7">
        <v>0</v>
      </c>
      <c r="M2540" s="7">
        <v>0</v>
      </c>
      <c r="N2540" s="7">
        <v>0</v>
      </c>
      <c r="O2540" s="7">
        <v>0</v>
      </c>
      <c r="P2540" s="7">
        <f>SUM(dane3[[#This Row],[RoomService]:[VRDeck]])</f>
        <v>0</v>
      </c>
      <c r="Q2540" t="s">
        <v>3303</v>
      </c>
      <c r="R2540" t="b">
        <v>1</v>
      </c>
    </row>
    <row r="2541" spans="1:18" x14ac:dyDescent="0.3">
      <c r="A2541" t="s">
        <v>3304</v>
      </c>
      <c r="B2541">
        <f>MID(dane3[[#This Row],[PassengerId]],1,4)+0</f>
        <v>1287</v>
      </c>
      <c r="C2541" t="s">
        <v>53</v>
      </c>
      <c r="D2541" t="b">
        <v>1</v>
      </c>
      <c r="E2541" t="s">
        <v>3302</v>
      </c>
      <c r="F2541" t="str">
        <f>MID($E2541,1,1)</f>
        <v>F</v>
      </c>
      <c r="G2541" t="str">
        <f>IFERROR(MID($E2541,SEARCH("/",$E2541,SEARCH("/",$E2541)+1)+1,1),"")</f>
        <v>P</v>
      </c>
      <c r="H2541" t="s">
        <v>46</v>
      </c>
      <c r="I2541">
        <v>4</v>
      </c>
      <c r="J2541" t="b">
        <v>0</v>
      </c>
      <c r="K2541" s="7">
        <v>0</v>
      </c>
      <c r="L2541" s="7">
        <v>0</v>
      </c>
      <c r="M2541" s="7">
        <v>0</v>
      </c>
      <c r="N2541" s="7">
        <v>0</v>
      </c>
      <c r="O2541" s="7">
        <v>0</v>
      </c>
      <c r="P2541" s="7">
        <f>SUM(dane3[[#This Row],[RoomService]:[VRDeck]])</f>
        <v>0</v>
      </c>
      <c r="Q2541" t="s">
        <v>23799</v>
      </c>
      <c r="R2541" t="b">
        <v>1</v>
      </c>
    </row>
    <row r="2542" spans="1:18" x14ac:dyDescent="0.3">
      <c r="A2542" t="s">
        <v>6948</v>
      </c>
      <c r="B2542">
        <f>MID(dane3[[#This Row],[PassengerId]],1,4)+0</f>
        <v>2725</v>
      </c>
      <c r="C2542" t="s">
        <v>19</v>
      </c>
      <c r="D2542" t="b">
        <v>0</v>
      </c>
      <c r="E2542" t="s">
        <v>6949</v>
      </c>
      <c r="F2542" t="str">
        <f>MID($E2542,1,1)</f>
        <v>F</v>
      </c>
      <c r="G2542" t="str">
        <f>IFERROR(MID($E2542,SEARCH("/",$E2542,SEARCH("/",$E2542)+1)+1,1),"")</f>
        <v>P</v>
      </c>
      <c r="H2542" t="s">
        <v>16</v>
      </c>
      <c r="I2542">
        <v>40</v>
      </c>
      <c r="J2542" t="b">
        <v>0</v>
      </c>
      <c r="K2542" s="7">
        <v>0</v>
      </c>
      <c r="L2542" s="7">
        <v>0</v>
      </c>
      <c r="M2542" s="7">
        <v>362</v>
      </c>
      <c r="N2542" s="7">
        <v>272</v>
      </c>
      <c r="O2542" s="7">
        <v>0</v>
      </c>
      <c r="P2542" s="7">
        <f>SUM(dane3[[#This Row],[RoomService]:[VRDeck]])</f>
        <v>634</v>
      </c>
      <c r="Q2542" t="s">
        <v>6950</v>
      </c>
      <c r="R2542" t="b">
        <v>0</v>
      </c>
    </row>
    <row r="2543" spans="1:18" x14ac:dyDescent="0.3">
      <c r="A2543" t="s">
        <v>6951</v>
      </c>
      <c r="B2543">
        <f>MID(dane3[[#This Row],[PassengerId]],1,4)+0</f>
        <v>2726</v>
      </c>
      <c r="C2543" t="s">
        <v>19</v>
      </c>
      <c r="D2543" t="b">
        <v>1</v>
      </c>
      <c r="E2543" t="s">
        <v>6952</v>
      </c>
      <c r="F2543" t="str">
        <f>MID($E2543,1,1)</f>
        <v>G</v>
      </c>
      <c r="G2543" t="str">
        <f>IFERROR(MID($E2543,SEARCH("/",$E2543,SEARCH("/",$E2543)+1)+1,1),"")</f>
        <v>P</v>
      </c>
      <c r="H2543" t="s">
        <v>16</v>
      </c>
      <c r="I2543">
        <v>2</v>
      </c>
      <c r="J2543" t="b">
        <v>0</v>
      </c>
      <c r="K2543" s="7">
        <v>0</v>
      </c>
      <c r="L2543" s="7">
        <v>0</v>
      </c>
      <c r="M2543" s="7">
        <v>0</v>
      </c>
      <c r="N2543" s="7">
        <v>0</v>
      </c>
      <c r="O2543" s="7">
        <v>0</v>
      </c>
      <c r="P2543" s="7">
        <f>SUM(dane3[[#This Row],[RoomService]:[VRDeck]])</f>
        <v>0</v>
      </c>
      <c r="Q2543" t="s">
        <v>6953</v>
      </c>
      <c r="R2543" t="b">
        <v>0</v>
      </c>
    </row>
    <row r="2544" spans="1:18" x14ac:dyDescent="0.3">
      <c r="A2544" t="s">
        <v>6954</v>
      </c>
      <c r="B2544">
        <f>MID(dane3[[#This Row],[PassengerId]],1,4)+0</f>
        <v>2727</v>
      </c>
      <c r="C2544" t="s">
        <v>19</v>
      </c>
      <c r="D2544" t="b">
        <v>0</v>
      </c>
      <c r="E2544" t="s">
        <v>6955</v>
      </c>
      <c r="F2544" t="str">
        <f>MID($E2544,1,1)</f>
        <v>F</v>
      </c>
      <c r="G2544" t="str">
        <f>IFERROR(MID($E2544,SEARCH("/",$E2544,SEARCH("/",$E2544)+1)+1,1),"")</f>
        <v>S</v>
      </c>
      <c r="H2544" t="s">
        <v>16</v>
      </c>
      <c r="I2544">
        <v>32</v>
      </c>
      <c r="J2544" t="b">
        <v>0</v>
      </c>
      <c r="K2544" s="7">
        <v>0</v>
      </c>
      <c r="L2544" s="7">
        <v>9</v>
      </c>
      <c r="M2544" s="7">
        <v>11</v>
      </c>
      <c r="N2544" s="7">
        <v>784</v>
      </c>
      <c r="O2544" s="7">
        <v>63</v>
      </c>
      <c r="P2544" s="7">
        <f>SUM(dane3[[#This Row],[RoomService]:[VRDeck]])</f>
        <v>867</v>
      </c>
      <c r="Q2544" t="s">
        <v>6956</v>
      </c>
      <c r="R2544" t="b">
        <v>0</v>
      </c>
    </row>
    <row r="2545" spans="1:18" x14ac:dyDescent="0.3">
      <c r="A2545" t="s">
        <v>6957</v>
      </c>
      <c r="B2545">
        <f>MID(dane3[[#This Row],[PassengerId]],1,4)+0</f>
        <v>2729</v>
      </c>
      <c r="C2545" t="s">
        <v>19</v>
      </c>
      <c r="D2545" t="b">
        <v>1</v>
      </c>
      <c r="E2545" t="s">
        <v>6958</v>
      </c>
      <c r="F2545" t="str">
        <f>MID($E2545,1,1)</f>
        <v>G</v>
      </c>
      <c r="G2545" t="str">
        <f>IFERROR(MID($E2545,SEARCH("/",$E2545,SEARCH("/",$E2545)+1)+1,1),"")</f>
        <v>S</v>
      </c>
      <c r="H2545" t="s">
        <v>16</v>
      </c>
      <c r="I2545">
        <v>15</v>
      </c>
      <c r="J2545" t="b">
        <v>0</v>
      </c>
      <c r="K2545" s="7">
        <v>0</v>
      </c>
      <c r="L2545" s="7">
        <v>0</v>
      </c>
      <c r="M2545" s="7">
        <v>0</v>
      </c>
      <c r="N2545" s="7">
        <v>0</v>
      </c>
      <c r="O2545" s="7">
        <v>0</v>
      </c>
      <c r="P2545" s="7">
        <f>SUM(dane3[[#This Row],[RoomService]:[VRDeck]])</f>
        <v>0</v>
      </c>
      <c r="Q2545" t="s">
        <v>6959</v>
      </c>
      <c r="R2545" t="b">
        <v>1</v>
      </c>
    </row>
    <row r="2546" spans="1:18" x14ac:dyDescent="0.3">
      <c r="A2546" t="s">
        <v>6960</v>
      </c>
      <c r="B2546">
        <f>MID(dane3[[#This Row],[PassengerId]],1,4)+0</f>
        <v>2730</v>
      </c>
      <c r="C2546" t="s">
        <v>19</v>
      </c>
      <c r="D2546" t="b">
        <v>1</v>
      </c>
      <c r="E2546" t="s">
        <v>6961</v>
      </c>
      <c r="F2546" t="str">
        <f>MID($E2546,1,1)</f>
        <v>G</v>
      </c>
      <c r="G2546" t="str">
        <f>IFERROR(MID($E2546,SEARCH("/",$E2546,SEARCH("/",$E2546)+1)+1,1),"")</f>
        <v>S</v>
      </c>
      <c r="H2546" t="s">
        <v>16</v>
      </c>
      <c r="I2546">
        <v>52</v>
      </c>
      <c r="J2546" t="b">
        <v>0</v>
      </c>
      <c r="K2546" s="7">
        <v>0</v>
      </c>
      <c r="L2546" s="7">
        <v>0</v>
      </c>
      <c r="M2546" s="7">
        <v>0</v>
      </c>
      <c r="N2546" s="7">
        <v>0</v>
      </c>
      <c r="O2546" s="7">
        <v>0</v>
      </c>
      <c r="P2546" s="7">
        <f>SUM(dane3[[#This Row],[RoomService]:[VRDeck]])</f>
        <v>0</v>
      </c>
      <c r="Q2546" t="s">
        <v>6962</v>
      </c>
      <c r="R2546" t="b">
        <v>1</v>
      </c>
    </row>
    <row r="2547" spans="1:18" x14ac:dyDescent="0.3">
      <c r="A2547" t="s">
        <v>6963</v>
      </c>
      <c r="B2547">
        <f>MID(dane3[[#This Row],[PassengerId]],1,4)+0</f>
        <v>2730</v>
      </c>
      <c r="C2547" t="s">
        <v>19</v>
      </c>
      <c r="D2547" t="b">
        <v>0</v>
      </c>
      <c r="E2547" t="s">
        <v>6964</v>
      </c>
      <c r="F2547" t="str">
        <f>MID($E2547,1,1)</f>
        <v>F</v>
      </c>
      <c r="G2547" t="str">
        <f>IFERROR(MID($E2547,SEARCH("/",$E2547,SEARCH("/",$E2547)+1)+1,1),"")</f>
        <v>S</v>
      </c>
      <c r="H2547" t="s">
        <v>16</v>
      </c>
      <c r="I2547">
        <v>16</v>
      </c>
      <c r="J2547" t="b">
        <v>0</v>
      </c>
      <c r="K2547" s="7">
        <v>0</v>
      </c>
      <c r="L2547" s="7">
        <v>1115</v>
      </c>
      <c r="M2547" s="7">
        <v>0</v>
      </c>
      <c r="N2547" s="7">
        <v>1674</v>
      </c>
      <c r="O2547" s="7">
        <v>132</v>
      </c>
      <c r="P2547" s="7">
        <f>SUM(dane3[[#This Row],[RoomService]:[VRDeck]])</f>
        <v>2921</v>
      </c>
      <c r="Q2547" t="s">
        <v>6965</v>
      </c>
      <c r="R2547" t="b">
        <v>0</v>
      </c>
    </row>
    <row r="2548" spans="1:18" x14ac:dyDescent="0.3">
      <c r="A2548" t="s">
        <v>6966</v>
      </c>
      <c r="B2548">
        <f>MID(dane3[[#This Row],[PassengerId]],1,4)+0</f>
        <v>2730</v>
      </c>
      <c r="C2548" t="s">
        <v>19</v>
      </c>
      <c r="D2548" t="b">
        <v>1</v>
      </c>
      <c r="E2548" t="s">
        <v>6961</v>
      </c>
      <c r="F2548" t="str">
        <f>MID($E2548,1,1)</f>
        <v>G</v>
      </c>
      <c r="G2548" t="str">
        <f>IFERROR(MID($E2548,SEARCH("/",$E2548,SEARCH("/",$E2548)+1)+1,1),"")</f>
        <v>S</v>
      </c>
      <c r="H2548" t="s">
        <v>16</v>
      </c>
      <c r="I2548">
        <v>16</v>
      </c>
      <c r="J2548" t="b">
        <v>0</v>
      </c>
      <c r="K2548" s="7">
        <v>0</v>
      </c>
      <c r="L2548" s="7">
        <v>0</v>
      </c>
      <c r="M2548" s="7">
        <v>0</v>
      </c>
      <c r="N2548" s="7">
        <v>0</v>
      </c>
      <c r="O2548" s="7">
        <v>0</v>
      </c>
      <c r="P2548" s="7">
        <f>SUM(dane3[[#This Row],[RoomService]:[VRDeck]])</f>
        <v>0</v>
      </c>
      <c r="Q2548" t="s">
        <v>6967</v>
      </c>
      <c r="R2548" t="b">
        <v>1</v>
      </c>
    </row>
    <row r="2549" spans="1:18" x14ac:dyDescent="0.3">
      <c r="A2549" t="s">
        <v>6968</v>
      </c>
      <c r="B2549">
        <f>MID(dane3[[#This Row],[PassengerId]],1,4)+0</f>
        <v>2732</v>
      </c>
      <c r="C2549" t="s">
        <v>19</v>
      </c>
      <c r="D2549" t="b">
        <v>1</v>
      </c>
      <c r="E2549" t="s">
        <v>6969</v>
      </c>
      <c r="F2549" t="str">
        <f>MID($E2549,1,1)</f>
        <v>G</v>
      </c>
      <c r="G2549" t="str">
        <f>IFERROR(MID($E2549,SEARCH("/",$E2549,SEARCH("/",$E2549)+1)+1,1),"")</f>
        <v>S</v>
      </c>
      <c r="H2549" t="s">
        <v>46</v>
      </c>
      <c r="I2549">
        <v>16</v>
      </c>
      <c r="J2549" t="b">
        <v>0</v>
      </c>
      <c r="K2549" s="7">
        <v>0</v>
      </c>
      <c r="L2549" s="7">
        <v>0</v>
      </c>
      <c r="M2549" s="7">
        <v>0</v>
      </c>
      <c r="N2549" s="7">
        <v>0</v>
      </c>
      <c r="O2549" s="7">
        <v>0</v>
      </c>
      <c r="P2549" s="7">
        <f>SUM(dane3[[#This Row],[RoomService]:[VRDeck]])</f>
        <v>0</v>
      </c>
      <c r="Q2549" t="s">
        <v>6970</v>
      </c>
      <c r="R2549" t="b">
        <v>1</v>
      </c>
    </row>
    <row r="2550" spans="1:18" x14ac:dyDescent="0.3">
      <c r="A2550" t="s">
        <v>6971</v>
      </c>
      <c r="B2550">
        <f>MID(dane3[[#This Row],[PassengerId]],1,4)+0</f>
        <v>2732</v>
      </c>
      <c r="C2550" t="s">
        <v>19</v>
      </c>
      <c r="D2550" t="b">
        <v>0</v>
      </c>
      <c r="E2550" t="s">
        <v>6969</v>
      </c>
      <c r="F2550" t="str">
        <f>MID($E2550,1,1)</f>
        <v>G</v>
      </c>
      <c r="G2550" t="str">
        <f>IFERROR(MID($E2550,SEARCH("/",$E2550,SEARCH("/",$E2550)+1)+1,1),"")</f>
        <v>S</v>
      </c>
      <c r="H2550" t="s">
        <v>46</v>
      </c>
      <c r="I2550">
        <v>6</v>
      </c>
      <c r="J2550" t="b">
        <v>0</v>
      </c>
      <c r="K2550" s="7">
        <v>0</v>
      </c>
      <c r="L2550" s="7">
        <v>0</v>
      </c>
      <c r="M2550" s="7">
        <v>0</v>
      </c>
      <c r="N2550" s="7">
        <v>0</v>
      </c>
      <c r="O2550" s="7">
        <v>0</v>
      </c>
      <c r="P2550" s="7">
        <f>SUM(dane3[[#This Row],[RoomService]:[VRDeck]])</f>
        <v>0</v>
      </c>
      <c r="Q2550" t="s">
        <v>6972</v>
      </c>
      <c r="R2550" t="b">
        <v>0</v>
      </c>
    </row>
    <row r="2551" spans="1:18" x14ac:dyDescent="0.3">
      <c r="A2551" t="s">
        <v>3305</v>
      </c>
      <c r="B2551">
        <f>MID(dane3[[#This Row],[PassengerId]],1,4)+0</f>
        <v>1287</v>
      </c>
      <c r="C2551" t="s">
        <v>53</v>
      </c>
      <c r="D2551" t="b">
        <v>0</v>
      </c>
      <c r="E2551" t="s">
        <v>3302</v>
      </c>
      <c r="F2551" t="str">
        <f>MID($E2551,1,1)</f>
        <v>F</v>
      </c>
      <c r="G2551" t="str">
        <f>IFERROR(MID($E2551,SEARCH("/",$E2551,SEARCH("/",$E2551)+1)+1,1),"")</f>
        <v>P</v>
      </c>
      <c r="H2551" t="s">
        <v>16</v>
      </c>
      <c r="I2551">
        <v>21</v>
      </c>
      <c r="J2551" t="b">
        <v>0</v>
      </c>
      <c r="K2551" s="7">
        <v>733</v>
      </c>
      <c r="L2551" s="7">
        <v>0</v>
      </c>
      <c r="M2551" s="7">
        <v>1084</v>
      </c>
      <c r="N2551" s="7">
        <v>1</v>
      </c>
      <c r="O2551" s="7">
        <v>43</v>
      </c>
      <c r="P2551" s="7">
        <f>SUM(dane3[[#This Row],[RoomService]:[VRDeck]])</f>
        <v>1861</v>
      </c>
      <c r="Q2551" t="s">
        <v>3306</v>
      </c>
      <c r="R2551" t="b">
        <v>0</v>
      </c>
    </row>
    <row r="2552" spans="1:18" x14ac:dyDescent="0.3">
      <c r="A2552" t="s">
        <v>17380</v>
      </c>
      <c r="B2552">
        <f>MID(dane3[[#This Row],[PassengerId]],1,4)+0</f>
        <v>6736</v>
      </c>
      <c r="C2552" t="s">
        <v>53</v>
      </c>
      <c r="D2552" t="b">
        <v>0</v>
      </c>
      <c r="E2552" t="s">
        <v>17381</v>
      </c>
      <c r="F2552" t="str">
        <f>MID($E2552,1,1)</f>
        <v>D</v>
      </c>
      <c r="G2552" t="str">
        <f>IFERROR(MID($E2552,SEARCH("/",$E2552,SEARCH("/",$E2552)+1)+1,1),"")</f>
        <v>S</v>
      </c>
      <c r="H2552" t="s">
        <v>16</v>
      </c>
      <c r="I2552">
        <v>33</v>
      </c>
      <c r="J2552" t="b">
        <v>0</v>
      </c>
      <c r="K2552" s="7">
        <v>1373</v>
      </c>
      <c r="L2552" s="7">
        <v>0</v>
      </c>
      <c r="M2552" s="7">
        <v>23</v>
      </c>
      <c r="N2552" s="7">
        <v>920</v>
      </c>
      <c r="O2552" s="7">
        <v>6</v>
      </c>
      <c r="P2552" s="7">
        <f>SUM(dane3[[#This Row],[RoomService]:[VRDeck]])</f>
        <v>2322</v>
      </c>
      <c r="Q2552" t="s">
        <v>17382</v>
      </c>
      <c r="R2552" t="b">
        <v>1</v>
      </c>
    </row>
    <row r="2553" spans="1:18" x14ac:dyDescent="0.3">
      <c r="A2553" t="s">
        <v>6979</v>
      </c>
      <c r="B2553">
        <f>MID(dane3[[#This Row],[PassengerId]],1,4)+0</f>
        <v>2737</v>
      </c>
      <c r="C2553" t="s">
        <v>14</v>
      </c>
      <c r="D2553" t="b">
        <v>0</v>
      </c>
      <c r="E2553" t="s">
        <v>6980</v>
      </c>
      <c r="F2553" t="str">
        <f>MID($E2553,1,1)</f>
        <v>C</v>
      </c>
      <c r="G2553" t="str">
        <f>IFERROR(MID($E2553,SEARCH("/",$E2553,SEARCH("/",$E2553)+1)+1,1),"")</f>
        <v>S</v>
      </c>
      <c r="H2553" t="s">
        <v>46</v>
      </c>
      <c r="I2553">
        <v>45</v>
      </c>
      <c r="J2553" t="b">
        <v>0</v>
      </c>
      <c r="K2553" s="7">
        <v>0</v>
      </c>
      <c r="L2553" s="7">
        <v>726</v>
      </c>
      <c r="M2553" s="7">
        <v>0</v>
      </c>
      <c r="N2553" s="7">
        <v>281</v>
      </c>
      <c r="O2553" s="7">
        <v>1257</v>
      </c>
      <c r="P2553" s="7">
        <f>SUM(dane3[[#This Row],[RoomService]:[VRDeck]])</f>
        <v>2264</v>
      </c>
      <c r="Q2553" t="s">
        <v>6981</v>
      </c>
      <c r="R2553" t="b">
        <v>1</v>
      </c>
    </row>
    <row r="2554" spans="1:18" x14ac:dyDescent="0.3">
      <c r="A2554" t="s">
        <v>6982</v>
      </c>
      <c r="B2554">
        <f>MID(dane3[[#This Row],[PassengerId]],1,4)+0</f>
        <v>2737</v>
      </c>
      <c r="C2554" t="s">
        <v>14</v>
      </c>
      <c r="D2554" t="b">
        <v>0</v>
      </c>
      <c r="E2554" t="s">
        <v>6980</v>
      </c>
      <c r="F2554" t="str">
        <f>MID($E2554,1,1)</f>
        <v>C</v>
      </c>
      <c r="G2554" t="str">
        <f>IFERROR(MID($E2554,SEARCH("/",$E2554,SEARCH("/",$E2554)+1)+1,1),"")</f>
        <v>S</v>
      </c>
      <c r="H2554" t="s">
        <v>16</v>
      </c>
      <c r="I2554">
        <v>26</v>
      </c>
      <c r="J2554" t="b">
        <v>0</v>
      </c>
      <c r="K2554" s="7">
        <v>2381</v>
      </c>
      <c r="L2554" s="7">
        <v>1772</v>
      </c>
      <c r="M2554" s="7">
        <v>0</v>
      </c>
      <c r="N2554" s="7">
        <v>0</v>
      </c>
      <c r="O2554" s="7">
        <v>2618</v>
      </c>
      <c r="P2554" s="7">
        <f>SUM(dane3[[#This Row],[RoomService]:[VRDeck]])</f>
        <v>6771</v>
      </c>
      <c r="Q2554" t="s">
        <v>6983</v>
      </c>
      <c r="R2554" t="b">
        <v>0</v>
      </c>
    </row>
    <row r="2555" spans="1:18" x14ac:dyDescent="0.3">
      <c r="A2555" t="s">
        <v>3396</v>
      </c>
      <c r="B2555">
        <f>MID(dane3[[#This Row],[PassengerId]],1,4)+0</f>
        <v>1317</v>
      </c>
      <c r="C2555" t="s">
        <v>53</v>
      </c>
      <c r="D2555" t="b">
        <v>0</v>
      </c>
      <c r="E2555" t="s">
        <v>3397</v>
      </c>
      <c r="F2555" t="str">
        <f>MID($E2555,1,1)</f>
        <v>F</v>
      </c>
      <c r="G2555" t="str">
        <f>IFERROR(MID($E2555,SEARCH("/",$E2555,SEARCH("/",$E2555)+1)+1,1),"")</f>
        <v>P</v>
      </c>
      <c r="H2555" t="s">
        <v>16</v>
      </c>
      <c r="I2555">
        <v>25</v>
      </c>
      <c r="J2555" t="b">
        <v>0</v>
      </c>
      <c r="K2555" s="7">
        <v>2508</v>
      </c>
      <c r="L2555" s="7">
        <v>0</v>
      </c>
      <c r="M2555" s="7">
        <v>23</v>
      </c>
      <c r="N2555" s="7">
        <v>0</v>
      </c>
      <c r="O2555" s="7">
        <v>67</v>
      </c>
      <c r="P2555" s="7">
        <f>SUM(dane3[[#This Row],[RoomService]:[VRDeck]])</f>
        <v>2598</v>
      </c>
      <c r="Q2555" t="s">
        <v>3398</v>
      </c>
      <c r="R2555" t="b">
        <v>0</v>
      </c>
    </row>
    <row r="2556" spans="1:18" x14ac:dyDescent="0.3">
      <c r="A2556" t="s">
        <v>6987</v>
      </c>
      <c r="B2556">
        <f>MID(dane3[[#This Row],[PassengerId]],1,4)+0</f>
        <v>2739</v>
      </c>
      <c r="C2556" t="s">
        <v>19</v>
      </c>
      <c r="D2556" t="b">
        <v>1</v>
      </c>
      <c r="E2556" t="s">
        <v>6988</v>
      </c>
      <c r="F2556" t="str">
        <f>MID($E2556,1,1)</f>
        <v>G</v>
      </c>
      <c r="G2556" t="str">
        <f>IFERROR(MID($E2556,SEARCH("/",$E2556,SEARCH("/",$E2556)+1)+1,1),"")</f>
        <v>P</v>
      </c>
      <c r="H2556" t="s">
        <v>32</v>
      </c>
      <c r="I2556">
        <v>38</v>
      </c>
      <c r="J2556" t="b">
        <v>0</v>
      </c>
      <c r="K2556" s="7">
        <v>0</v>
      </c>
      <c r="L2556" s="7">
        <v>0</v>
      </c>
      <c r="M2556" s="7">
        <v>0</v>
      </c>
      <c r="N2556" s="7">
        <v>0</v>
      </c>
      <c r="O2556" s="7">
        <v>0</v>
      </c>
      <c r="P2556" s="7">
        <f>SUM(dane3[[#This Row],[RoomService]:[VRDeck]])</f>
        <v>0</v>
      </c>
      <c r="Q2556" t="s">
        <v>6989</v>
      </c>
      <c r="R2556" t="b">
        <v>1</v>
      </c>
    </row>
    <row r="2557" spans="1:18" x14ac:dyDescent="0.3">
      <c r="A2557" t="s">
        <v>6990</v>
      </c>
      <c r="B2557">
        <f>MID(dane3[[#This Row],[PassengerId]],1,4)+0</f>
        <v>2740</v>
      </c>
      <c r="C2557" t="s">
        <v>19</v>
      </c>
      <c r="D2557" t="b">
        <v>0</v>
      </c>
      <c r="E2557" t="s">
        <v>6991</v>
      </c>
      <c r="F2557" t="str">
        <f>MID($E2557,1,1)</f>
        <v>E</v>
      </c>
      <c r="G2557" t="str">
        <f>IFERROR(MID($E2557,SEARCH("/",$E2557,SEARCH("/",$E2557)+1)+1,1),"")</f>
        <v>P</v>
      </c>
      <c r="H2557" t="s">
        <v>16</v>
      </c>
      <c r="I2557">
        <v>19</v>
      </c>
      <c r="J2557" t="b">
        <v>0</v>
      </c>
      <c r="K2557" s="7">
        <v>1</v>
      </c>
      <c r="L2557" s="7">
        <v>143</v>
      </c>
      <c r="M2557" s="7">
        <v>0</v>
      </c>
      <c r="N2557" s="7">
        <v>254</v>
      </c>
      <c r="O2557" s="7">
        <v>107</v>
      </c>
      <c r="P2557" s="7">
        <f>SUM(dane3[[#This Row],[RoomService]:[VRDeck]])</f>
        <v>505</v>
      </c>
      <c r="Q2557" t="s">
        <v>6992</v>
      </c>
      <c r="R2557" t="b">
        <v>1</v>
      </c>
    </row>
    <row r="2558" spans="1:18" x14ac:dyDescent="0.3">
      <c r="A2558" t="s">
        <v>3419</v>
      </c>
      <c r="B2558">
        <f>MID(dane3[[#This Row],[PassengerId]],1,4)+0</f>
        <v>1326</v>
      </c>
      <c r="C2558" t="s">
        <v>53</v>
      </c>
      <c r="D2558" t="b">
        <v>0</v>
      </c>
      <c r="E2558" t="s">
        <v>3420</v>
      </c>
      <c r="F2558" t="str">
        <f>MID($E2558,1,1)</f>
        <v>F</v>
      </c>
      <c r="G2558" t="str">
        <f>IFERROR(MID($E2558,SEARCH("/",$E2558,SEARCH("/",$E2558)+1)+1,1),"")</f>
        <v>S</v>
      </c>
      <c r="H2558" t="s">
        <v>16</v>
      </c>
      <c r="I2558">
        <v>30</v>
      </c>
      <c r="J2558" t="b">
        <v>0</v>
      </c>
      <c r="K2558" s="7">
        <v>1450</v>
      </c>
      <c r="L2558" s="7">
        <v>0</v>
      </c>
      <c r="M2558" s="7">
        <v>0</v>
      </c>
      <c r="N2558" s="7">
        <v>0</v>
      </c>
      <c r="O2558" s="7">
        <v>1147</v>
      </c>
      <c r="P2558" s="7">
        <f>SUM(dane3[[#This Row],[RoomService]:[VRDeck]])</f>
        <v>2597</v>
      </c>
      <c r="Q2558" t="s">
        <v>3421</v>
      </c>
      <c r="R2558" t="b">
        <v>0</v>
      </c>
    </row>
    <row r="2559" spans="1:18" x14ac:dyDescent="0.3">
      <c r="A2559" t="s">
        <v>6996</v>
      </c>
      <c r="B2559">
        <f>MID(dane3[[#This Row],[PassengerId]],1,4)+0</f>
        <v>2743</v>
      </c>
      <c r="C2559" t="s">
        <v>19</v>
      </c>
      <c r="D2559" t="b">
        <v>0</v>
      </c>
      <c r="E2559" t="s">
        <v>6997</v>
      </c>
      <c r="F2559" t="str">
        <f>MID($E2559,1,1)</f>
        <v>F</v>
      </c>
      <c r="G2559" t="str">
        <f>IFERROR(MID($E2559,SEARCH("/",$E2559,SEARCH("/",$E2559)+1)+1,1),"")</f>
        <v>S</v>
      </c>
      <c r="H2559" t="s">
        <v>16</v>
      </c>
      <c r="I2559">
        <v>15</v>
      </c>
      <c r="J2559" t="b">
        <v>0</v>
      </c>
      <c r="K2559" s="7">
        <v>746</v>
      </c>
      <c r="L2559" s="7">
        <v>0</v>
      </c>
      <c r="M2559" s="7">
        <v>2</v>
      </c>
      <c r="N2559" s="7">
        <v>0</v>
      </c>
      <c r="O2559" s="7">
        <v>11</v>
      </c>
      <c r="P2559" s="7">
        <f>SUM(dane3[[#This Row],[RoomService]:[VRDeck]])</f>
        <v>759</v>
      </c>
      <c r="Q2559" t="s">
        <v>6998</v>
      </c>
      <c r="R2559" t="b">
        <v>0</v>
      </c>
    </row>
    <row r="2560" spans="1:18" x14ac:dyDescent="0.3">
      <c r="A2560" t="s">
        <v>3422</v>
      </c>
      <c r="B2560">
        <f>MID(dane3[[#This Row],[PassengerId]],1,4)+0</f>
        <v>1326</v>
      </c>
      <c r="C2560" t="s">
        <v>53</v>
      </c>
      <c r="D2560" t="b">
        <v>0</v>
      </c>
      <c r="E2560" t="s">
        <v>3420</v>
      </c>
      <c r="F2560" t="str">
        <f>MID($E2560,1,1)</f>
        <v>F</v>
      </c>
      <c r="G2560" t="str">
        <f>IFERROR(MID($E2560,SEARCH("/",$E2560,SEARCH("/",$E2560)+1)+1,1),"")</f>
        <v>S</v>
      </c>
      <c r="H2560" t="s">
        <v>16</v>
      </c>
      <c r="I2560">
        <v>19</v>
      </c>
      <c r="J2560" t="b">
        <v>0</v>
      </c>
      <c r="K2560" s="7">
        <v>1507</v>
      </c>
      <c r="L2560" s="7">
        <v>0</v>
      </c>
      <c r="M2560" s="7">
        <v>260</v>
      </c>
      <c r="N2560" s="7">
        <v>0</v>
      </c>
      <c r="O2560" s="7">
        <v>0</v>
      </c>
      <c r="P2560" s="7">
        <f>SUM(dane3[[#This Row],[RoomService]:[VRDeck]])</f>
        <v>1767</v>
      </c>
      <c r="Q2560" t="s">
        <v>3423</v>
      </c>
      <c r="R2560" t="b">
        <v>0</v>
      </c>
    </row>
    <row r="2561" spans="1:18" x14ac:dyDescent="0.3">
      <c r="A2561" t="s">
        <v>3427</v>
      </c>
      <c r="B2561">
        <f>MID(dane3[[#This Row],[PassengerId]],1,4)+0</f>
        <v>1330</v>
      </c>
      <c r="C2561" t="s">
        <v>53</v>
      </c>
      <c r="D2561" t="b">
        <v>0</v>
      </c>
      <c r="E2561" t="s">
        <v>3428</v>
      </c>
      <c r="F2561" t="str">
        <f>MID($E2561,1,1)</f>
        <v>D</v>
      </c>
      <c r="G2561" t="str">
        <f>IFERROR(MID($E2561,SEARCH("/",$E2561,SEARCH("/",$E2561)+1)+1,1),"")</f>
        <v>S</v>
      </c>
      <c r="H2561" t="s">
        <v>16</v>
      </c>
      <c r="I2561">
        <v>47</v>
      </c>
      <c r="J2561" t="b">
        <v>0</v>
      </c>
      <c r="K2561" s="7">
        <v>405</v>
      </c>
      <c r="L2561" s="7">
        <v>0</v>
      </c>
      <c r="M2561" s="7">
        <v>193</v>
      </c>
      <c r="N2561" s="7">
        <v>458</v>
      </c>
      <c r="O2561" s="7">
        <v>0</v>
      </c>
      <c r="P2561" s="7">
        <f>SUM(dane3[[#This Row],[RoomService]:[VRDeck]])</f>
        <v>1056</v>
      </c>
      <c r="Q2561" t="s">
        <v>3429</v>
      </c>
      <c r="R2561" t="b">
        <v>0</v>
      </c>
    </row>
    <row r="2562" spans="1:18" x14ac:dyDescent="0.3">
      <c r="A2562" t="s">
        <v>3481</v>
      </c>
      <c r="B2562">
        <f>MID(dane3[[#This Row],[PassengerId]],1,4)+0</f>
        <v>1353</v>
      </c>
      <c r="C2562" t="s">
        <v>53</v>
      </c>
      <c r="D2562" t="b">
        <v>0</v>
      </c>
      <c r="E2562" t="s">
        <v>3482</v>
      </c>
      <c r="F2562" t="str">
        <f>MID($E2562,1,1)</f>
        <v>F</v>
      </c>
      <c r="G2562" t="str">
        <f>IFERROR(MID($E2562,SEARCH("/",$E2562,SEARCH("/",$E2562)+1)+1,1),"")</f>
        <v>S</v>
      </c>
      <c r="H2562" t="s">
        <v>16</v>
      </c>
      <c r="I2562">
        <v>10</v>
      </c>
      <c r="J2562" t="b">
        <v>0</v>
      </c>
      <c r="K2562" s="7">
        <v>0</v>
      </c>
      <c r="L2562" s="7">
        <v>0</v>
      </c>
      <c r="M2562" s="7">
        <v>0</v>
      </c>
      <c r="N2562" s="7">
        <v>0</v>
      </c>
      <c r="O2562" s="7">
        <v>0</v>
      </c>
      <c r="P2562" s="7">
        <f>SUM(dane3[[#This Row],[RoomService]:[VRDeck]])</f>
        <v>0</v>
      </c>
      <c r="Q2562" t="s">
        <v>3483</v>
      </c>
      <c r="R2562" t="b">
        <v>1</v>
      </c>
    </row>
    <row r="2563" spans="1:18" x14ac:dyDescent="0.3">
      <c r="A2563" t="s">
        <v>7008</v>
      </c>
      <c r="B2563">
        <f>MID(dane3[[#This Row],[PassengerId]],1,4)+0</f>
        <v>2748</v>
      </c>
      <c r="C2563" t="s">
        <v>19</v>
      </c>
      <c r="D2563" t="b">
        <v>0</v>
      </c>
      <c r="E2563" t="s">
        <v>7009</v>
      </c>
      <c r="F2563" t="str">
        <f>MID($E2563,1,1)</f>
        <v>F</v>
      </c>
      <c r="G2563" t="str">
        <f>IFERROR(MID($E2563,SEARCH("/",$E2563,SEARCH("/",$E2563)+1)+1,1),"")</f>
        <v>S</v>
      </c>
      <c r="H2563" t="s">
        <v>46</v>
      </c>
      <c r="I2563">
        <v>29</v>
      </c>
      <c r="J2563" t="b">
        <v>0</v>
      </c>
      <c r="K2563" s="7">
        <v>143</v>
      </c>
      <c r="L2563" s="7">
        <v>548</v>
      </c>
      <c r="M2563" s="7">
        <v>0</v>
      </c>
      <c r="N2563" s="7">
        <v>0</v>
      </c>
      <c r="O2563" s="7">
        <v>0</v>
      </c>
      <c r="P2563" s="7">
        <f>SUM(dane3[[#This Row],[RoomService]:[VRDeck]])</f>
        <v>691</v>
      </c>
      <c r="Q2563" t="s">
        <v>7010</v>
      </c>
      <c r="R2563" t="b">
        <v>1</v>
      </c>
    </row>
    <row r="2564" spans="1:18" x14ac:dyDescent="0.3">
      <c r="A2564" t="s">
        <v>7011</v>
      </c>
      <c r="B2564">
        <f>MID(dane3[[#This Row],[PassengerId]],1,4)+0</f>
        <v>2750</v>
      </c>
      <c r="C2564" t="s">
        <v>19</v>
      </c>
      <c r="D2564" t="b">
        <v>0</v>
      </c>
      <c r="E2564" t="s">
        <v>7012</v>
      </c>
      <c r="F2564" t="str">
        <f>MID($E2564,1,1)</f>
        <v>F</v>
      </c>
      <c r="G2564" t="str">
        <f>IFERROR(MID($E2564,SEARCH("/",$E2564,SEARCH("/",$E2564)+1)+1,1),"")</f>
        <v>P</v>
      </c>
      <c r="H2564" t="s">
        <v>16</v>
      </c>
      <c r="I2564">
        <v>18</v>
      </c>
      <c r="J2564" t="b">
        <v>0</v>
      </c>
      <c r="K2564" s="7">
        <v>600</v>
      </c>
      <c r="L2564" s="7">
        <v>0</v>
      </c>
      <c r="M2564" s="7">
        <v>0</v>
      </c>
      <c r="N2564" s="7">
        <v>179</v>
      </c>
      <c r="O2564" s="7">
        <v>11</v>
      </c>
      <c r="P2564" s="7">
        <f>SUM(dane3[[#This Row],[RoomService]:[VRDeck]])</f>
        <v>790</v>
      </c>
      <c r="Q2564" t="s">
        <v>7013</v>
      </c>
      <c r="R2564" t="b">
        <v>1</v>
      </c>
    </row>
    <row r="2565" spans="1:18" x14ac:dyDescent="0.3">
      <c r="A2565" t="s">
        <v>3484</v>
      </c>
      <c r="B2565">
        <f>MID(dane3[[#This Row],[PassengerId]],1,4)+0</f>
        <v>1353</v>
      </c>
      <c r="C2565" t="s">
        <v>53</v>
      </c>
      <c r="D2565" t="b">
        <v>0</v>
      </c>
      <c r="E2565" t="s">
        <v>3482</v>
      </c>
      <c r="F2565" t="str">
        <f>MID($E2565,1,1)</f>
        <v>F</v>
      </c>
      <c r="G2565" t="str">
        <f>IFERROR(MID($E2565,SEARCH("/",$E2565,SEARCH("/",$E2565)+1)+1,1),"")</f>
        <v>S</v>
      </c>
      <c r="H2565" t="s">
        <v>16</v>
      </c>
      <c r="I2565">
        <v>39</v>
      </c>
      <c r="J2565" t="b">
        <v>0</v>
      </c>
      <c r="K2565" s="7">
        <v>1535</v>
      </c>
      <c r="L2565" s="7">
        <v>0</v>
      </c>
      <c r="M2565" s="7">
        <v>340</v>
      </c>
      <c r="N2565" s="7">
        <v>0</v>
      </c>
      <c r="O2565" s="7">
        <v>723</v>
      </c>
      <c r="P2565" s="7">
        <f>SUM(dane3[[#This Row],[RoomService]:[VRDeck]])</f>
        <v>2598</v>
      </c>
      <c r="Q2565" t="s">
        <v>3485</v>
      </c>
      <c r="R2565" t="b">
        <v>0</v>
      </c>
    </row>
    <row r="2566" spans="1:18" x14ac:dyDescent="0.3">
      <c r="A2566" t="s">
        <v>7017</v>
      </c>
      <c r="B2566">
        <f>MID(dane3[[#This Row],[PassengerId]],1,4)+0</f>
        <v>2752</v>
      </c>
      <c r="C2566" t="s">
        <v>19</v>
      </c>
      <c r="D2566" t="b">
        <v>0</v>
      </c>
      <c r="E2566" t="s">
        <v>7018</v>
      </c>
      <c r="F2566" t="str">
        <f>MID($E2566,1,1)</f>
        <v>G</v>
      </c>
      <c r="G2566" t="str">
        <f>IFERROR(MID($E2566,SEARCH("/",$E2566,SEARCH("/",$E2566)+1)+1,1),"")</f>
        <v>P</v>
      </c>
      <c r="H2566" t="s">
        <v>16</v>
      </c>
      <c r="I2566">
        <v>9</v>
      </c>
      <c r="J2566" t="b">
        <v>0</v>
      </c>
      <c r="K2566" s="7">
        <v>0</v>
      </c>
      <c r="L2566" s="7">
        <v>0</v>
      </c>
      <c r="M2566" s="7">
        <v>0</v>
      </c>
      <c r="N2566" s="7">
        <v>0</v>
      </c>
      <c r="O2566" s="7">
        <v>0</v>
      </c>
      <c r="P2566" s="7">
        <f>SUM(dane3[[#This Row],[RoomService]:[VRDeck]])</f>
        <v>0</v>
      </c>
      <c r="Q2566" t="s">
        <v>7019</v>
      </c>
      <c r="R2566" t="b">
        <v>0</v>
      </c>
    </row>
    <row r="2567" spans="1:18" x14ac:dyDescent="0.3">
      <c r="A2567" t="s">
        <v>7020</v>
      </c>
      <c r="B2567">
        <f>MID(dane3[[#This Row],[PassengerId]],1,4)+0</f>
        <v>2752</v>
      </c>
      <c r="C2567" t="s">
        <v>19</v>
      </c>
      <c r="D2567" t="b">
        <v>1</v>
      </c>
      <c r="E2567" t="s">
        <v>7018</v>
      </c>
      <c r="F2567" t="str">
        <f>MID($E2567,1,1)</f>
        <v>G</v>
      </c>
      <c r="G2567" t="str">
        <f>IFERROR(MID($E2567,SEARCH("/",$E2567,SEARCH("/",$E2567)+1)+1,1),"")</f>
        <v>P</v>
      </c>
      <c r="H2567" t="s">
        <v>32</v>
      </c>
      <c r="I2567">
        <v>24</v>
      </c>
      <c r="J2567" t="b">
        <v>0</v>
      </c>
      <c r="K2567" s="7">
        <v>0</v>
      </c>
      <c r="L2567" s="7">
        <v>0</v>
      </c>
      <c r="M2567" s="7">
        <v>0</v>
      </c>
      <c r="N2567" s="7">
        <v>0</v>
      </c>
      <c r="O2567" s="7">
        <v>0</v>
      </c>
      <c r="P2567" s="7">
        <f>SUM(dane3[[#This Row],[RoomService]:[VRDeck]])</f>
        <v>0</v>
      </c>
      <c r="Q2567" t="s">
        <v>7021</v>
      </c>
      <c r="R2567" t="b">
        <v>0</v>
      </c>
    </row>
    <row r="2568" spans="1:18" x14ac:dyDescent="0.3">
      <c r="A2568" t="s">
        <v>7022</v>
      </c>
      <c r="B2568">
        <f>MID(dane3[[#This Row],[PassengerId]],1,4)+0</f>
        <v>2752</v>
      </c>
      <c r="C2568" t="s">
        <v>19</v>
      </c>
      <c r="D2568" t="b">
        <v>0</v>
      </c>
      <c r="E2568" t="s">
        <v>7023</v>
      </c>
      <c r="F2568" t="str">
        <f>MID($E2568,1,1)</f>
        <v>E</v>
      </c>
      <c r="G2568" t="str">
        <f>IFERROR(MID($E2568,SEARCH("/",$E2568,SEARCH("/",$E2568)+1)+1,1),"")</f>
        <v>P</v>
      </c>
      <c r="H2568" t="s">
        <v>16</v>
      </c>
      <c r="I2568">
        <v>58</v>
      </c>
      <c r="J2568" t="b">
        <v>0</v>
      </c>
      <c r="K2568" s="7">
        <v>0</v>
      </c>
      <c r="L2568" s="7">
        <v>82</v>
      </c>
      <c r="M2568" s="7">
        <v>0</v>
      </c>
      <c r="N2568" s="7">
        <v>758</v>
      </c>
      <c r="O2568" s="7">
        <v>0</v>
      </c>
      <c r="P2568" s="7">
        <f>SUM(dane3[[#This Row],[RoomService]:[VRDeck]])</f>
        <v>840</v>
      </c>
      <c r="Q2568" t="s">
        <v>7024</v>
      </c>
      <c r="R2568" t="b">
        <v>1</v>
      </c>
    </row>
    <row r="2569" spans="1:18" x14ac:dyDescent="0.3">
      <c r="A2569" t="s">
        <v>7025</v>
      </c>
      <c r="B2569">
        <f>MID(dane3[[#This Row],[PassengerId]],1,4)+0</f>
        <v>2753</v>
      </c>
      <c r="C2569" t="s">
        <v>19</v>
      </c>
      <c r="D2569" t="b">
        <v>0</v>
      </c>
      <c r="E2569" t="s">
        <v>7026</v>
      </c>
      <c r="F2569" t="str">
        <f>MID($E2569,1,1)</f>
        <v>E</v>
      </c>
      <c r="G2569" t="str">
        <f>IFERROR(MID($E2569,SEARCH("/",$E2569,SEARCH("/",$E2569)+1)+1,1),"")</f>
        <v>S</v>
      </c>
      <c r="H2569" t="s">
        <v>32</v>
      </c>
      <c r="I2569">
        <v>39</v>
      </c>
      <c r="J2569" t="b">
        <v>0</v>
      </c>
      <c r="K2569" s="7">
        <v>0</v>
      </c>
      <c r="L2569" s="7">
        <v>0</v>
      </c>
      <c r="M2569" s="7">
        <v>0</v>
      </c>
      <c r="N2569" s="7">
        <v>0</v>
      </c>
      <c r="O2569" s="7">
        <v>907</v>
      </c>
      <c r="P2569" s="7">
        <f>SUM(dane3[[#This Row],[RoomService]:[VRDeck]])</f>
        <v>907</v>
      </c>
      <c r="Q2569" t="s">
        <v>7027</v>
      </c>
      <c r="R2569" t="b">
        <v>0</v>
      </c>
    </row>
    <row r="2570" spans="1:18" x14ac:dyDescent="0.3">
      <c r="A2570" t="s">
        <v>7028</v>
      </c>
      <c r="B2570">
        <f>MID(dane3[[#This Row],[PassengerId]],1,4)+0</f>
        <v>2754</v>
      </c>
      <c r="C2570" t="s">
        <v>19</v>
      </c>
      <c r="D2570" t="b">
        <v>0</v>
      </c>
      <c r="E2570" t="s">
        <v>7029</v>
      </c>
      <c r="F2570" t="str">
        <f>MID($E2570,1,1)</f>
        <v>E</v>
      </c>
      <c r="G2570" t="str">
        <f>IFERROR(MID($E2570,SEARCH("/",$E2570,SEARCH("/",$E2570)+1)+1,1),"")</f>
        <v>P</v>
      </c>
      <c r="H2570" t="s">
        <v>16</v>
      </c>
      <c r="I2570">
        <v>13</v>
      </c>
      <c r="J2570" t="b">
        <v>0</v>
      </c>
      <c r="K2570" s="7">
        <v>911</v>
      </c>
      <c r="L2570" s="7">
        <v>1</v>
      </c>
      <c r="M2570" s="7">
        <v>0</v>
      </c>
      <c r="N2570" s="7">
        <v>74</v>
      </c>
      <c r="O2570" s="7">
        <v>0</v>
      </c>
      <c r="P2570" s="7">
        <f>SUM(dane3[[#This Row],[RoomService]:[VRDeck]])</f>
        <v>986</v>
      </c>
      <c r="Q2570" t="s">
        <v>7030</v>
      </c>
      <c r="R2570" t="b">
        <v>0</v>
      </c>
    </row>
    <row r="2571" spans="1:18" x14ac:dyDescent="0.3">
      <c r="A2571" t="s">
        <v>7031</v>
      </c>
      <c r="B2571">
        <f>MID(dane3[[#This Row],[PassengerId]],1,4)+0</f>
        <v>2755</v>
      </c>
      <c r="C2571" t="s">
        <v>14</v>
      </c>
      <c r="D2571" t="b">
        <v>1</v>
      </c>
      <c r="E2571" t="s">
        <v>7032</v>
      </c>
      <c r="F2571" t="str">
        <f>MID($E2571,1,1)</f>
        <v>B</v>
      </c>
      <c r="G2571" t="str">
        <f>IFERROR(MID($E2571,SEARCH("/",$E2571,SEARCH("/",$E2571)+1)+1,1),"")</f>
        <v>P</v>
      </c>
      <c r="H2571" t="s">
        <v>46</v>
      </c>
      <c r="I2571">
        <v>36</v>
      </c>
      <c r="J2571" t="b">
        <v>0</v>
      </c>
      <c r="K2571" s="7">
        <v>0</v>
      </c>
      <c r="L2571" s="7">
        <v>0</v>
      </c>
      <c r="M2571" s="7">
        <v>0</v>
      </c>
      <c r="N2571" s="7">
        <v>0</v>
      </c>
      <c r="O2571" s="7">
        <v>0</v>
      </c>
      <c r="P2571" s="7">
        <f>SUM(dane3[[#This Row],[RoomService]:[VRDeck]])</f>
        <v>0</v>
      </c>
      <c r="Q2571" t="s">
        <v>7033</v>
      </c>
      <c r="R2571" t="b">
        <v>1</v>
      </c>
    </row>
    <row r="2572" spans="1:18" x14ac:dyDescent="0.3">
      <c r="A2572" t="s">
        <v>3486</v>
      </c>
      <c r="B2572">
        <f>MID(dane3[[#This Row],[PassengerId]],1,4)+0</f>
        <v>1353</v>
      </c>
      <c r="C2572" t="s">
        <v>53</v>
      </c>
      <c r="D2572" t="b">
        <v>1</v>
      </c>
      <c r="E2572" t="s">
        <v>3482</v>
      </c>
      <c r="F2572" t="str">
        <f>MID($E2572,1,1)</f>
        <v>F</v>
      </c>
      <c r="G2572" t="str">
        <f>IFERROR(MID($E2572,SEARCH("/",$E2572,SEARCH("/",$E2572)+1)+1,1),"")</f>
        <v>S</v>
      </c>
      <c r="H2572" t="s">
        <v>16</v>
      </c>
      <c r="I2572">
        <v>41</v>
      </c>
      <c r="J2572" t="b">
        <v>0</v>
      </c>
      <c r="K2572" s="7">
        <v>0</v>
      </c>
      <c r="L2572" s="7">
        <v>0</v>
      </c>
      <c r="M2572" s="7">
        <v>0</v>
      </c>
      <c r="N2572" s="7">
        <v>0</v>
      </c>
      <c r="O2572" s="7">
        <v>0</v>
      </c>
      <c r="P2572" s="7">
        <f>SUM(dane3[[#This Row],[RoomService]:[VRDeck]])</f>
        <v>0</v>
      </c>
      <c r="Q2572" t="s">
        <v>3487</v>
      </c>
      <c r="R2572" t="b">
        <v>1</v>
      </c>
    </row>
    <row r="2573" spans="1:18" x14ac:dyDescent="0.3">
      <c r="A2573" t="s">
        <v>7037</v>
      </c>
      <c r="B2573">
        <f>MID(dane3[[#This Row],[PassengerId]],1,4)+0</f>
        <v>2758</v>
      </c>
      <c r="C2573" t="s">
        <v>19</v>
      </c>
      <c r="D2573" t="b">
        <v>1</v>
      </c>
      <c r="E2573" t="s">
        <v>7038</v>
      </c>
      <c r="F2573" t="str">
        <f>MID($E2573,1,1)</f>
        <v>G</v>
      </c>
      <c r="G2573" t="str">
        <f>IFERROR(MID($E2573,SEARCH("/",$E2573,SEARCH("/",$E2573)+1)+1,1),"")</f>
        <v>P</v>
      </c>
      <c r="H2573" t="s">
        <v>32</v>
      </c>
      <c r="I2573">
        <v>24</v>
      </c>
      <c r="J2573" t="b">
        <v>0</v>
      </c>
      <c r="K2573" s="7">
        <v>0</v>
      </c>
      <c r="L2573" s="7">
        <v>0</v>
      </c>
      <c r="M2573" s="7">
        <v>0</v>
      </c>
      <c r="N2573" s="7">
        <v>0</v>
      </c>
      <c r="O2573" s="7">
        <v>0</v>
      </c>
      <c r="P2573" s="7">
        <f>SUM(dane3[[#This Row],[RoomService]:[VRDeck]])</f>
        <v>0</v>
      </c>
      <c r="Q2573" t="s">
        <v>7039</v>
      </c>
      <c r="R2573" t="b">
        <v>1</v>
      </c>
    </row>
    <row r="2574" spans="1:18" x14ac:dyDescent="0.3">
      <c r="A2574" t="s">
        <v>7040</v>
      </c>
      <c r="B2574">
        <f>MID(dane3[[#This Row],[PassengerId]],1,4)+0</f>
        <v>2759</v>
      </c>
      <c r="C2574" t="s">
        <v>19</v>
      </c>
      <c r="D2574" t="b">
        <v>0</v>
      </c>
      <c r="E2574" t="s">
        <v>7041</v>
      </c>
      <c r="F2574" t="str">
        <f>MID($E2574,1,1)</f>
        <v>E</v>
      </c>
      <c r="G2574" t="str">
        <f>IFERROR(MID($E2574,SEARCH("/",$E2574,SEARCH("/",$E2574)+1)+1,1),"")</f>
        <v>P</v>
      </c>
      <c r="H2574" t="s">
        <v>16</v>
      </c>
      <c r="I2574">
        <v>33</v>
      </c>
      <c r="J2574" t="b">
        <v>0</v>
      </c>
      <c r="K2574" s="7">
        <v>0</v>
      </c>
      <c r="L2574" s="7">
        <v>0</v>
      </c>
      <c r="M2574" s="7">
        <v>170</v>
      </c>
      <c r="N2574" s="7">
        <v>14</v>
      </c>
      <c r="O2574" s="7">
        <v>810</v>
      </c>
      <c r="P2574" s="7">
        <f>SUM(dane3[[#This Row],[RoomService]:[VRDeck]])</f>
        <v>994</v>
      </c>
      <c r="Q2574" t="s">
        <v>7042</v>
      </c>
      <c r="R2574" t="b">
        <v>0</v>
      </c>
    </row>
    <row r="2575" spans="1:18" x14ac:dyDescent="0.3">
      <c r="A2575" t="s">
        <v>7043</v>
      </c>
      <c r="B2575">
        <f>MID(dane3[[#This Row],[PassengerId]],1,4)+0</f>
        <v>2760</v>
      </c>
      <c r="C2575" t="s">
        <v>19</v>
      </c>
      <c r="D2575" t="b">
        <v>0</v>
      </c>
      <c r="E2575" t="s">
        <v>7044</v>
      </c>
      <c r="F2575" t="str">
        <f>MID($E2575,1,1)</f>
        <v>G</v>
      </c>
      <c r="G2575" t="str">
        <f>IFERROR(MID($E2575,SEARCH("/",$E2575,SEARCH("/",$E2575)+1)+1,1),"")</f>
        <v>S</v>
      </c>
      <c r="H2575" t="s">
        <v>16</v>
      </c>
      <c r="I2575">
        <v>18</v>
      </c>
      <c r="J2575" t="b">
        <v>0</v>
      </c>
      <c r="K2575" s="7">
        <v>0</v>
      </c>
      <c r="L2575" s="7">
        <v>0</v>
      </c>
      <c r="M2575" s="7">
        <v>0</v>
      </c>
      <c r="N2575" s="7">
        <v>0</v>
      </c>
      <c r="O2575" s="7">
        <v>0</v>
      </c>
      <c r="P2575" s="7">
        <f>SUM(dane3[[#This Row],[RoomService]:[VRDeck]])</f>
        <v>0</v>
      </c>
      <c r="Q2575" t="s">
        <v>7045</v>
      </c>
      <c r="R2575" t="b">
        <v>0</v>
      </c>
    </row>
    <row r="2576" spans="1:18" x14ac:dyDescent="0.3">
      <c r="A2576" t="s">
        <v>7046</v>
      </c>
      <c r="B2576">
        <f>MID(dane3[[#This Row],[PassengerId]],1,4)+0</f>
        <v>2760</v>
      </c>
      <c r="C2576" t="s">
        <v>19</v>
      </c>
      <c r="D2576" t="b">
        <v>1</v>
      </c>
      <c r="E2576" t="s">
        <v>7044</v>
      </c>
      <c r="F2576" t="str">
        <f>MID($E2576,1,1)</f>
        <v>G</v>
      </c>
      <c r="G2576" t="str">
        <f>IFERROR(MID($E2576,SEARCH("/",$E2576,SEARCH("/",$E2576)+1)+1,1),"")</f>
        <v>S</v>
      </c>
      <c r="H2576" t="s">
        <v>16</v>
      </c>
      <c r="I2576">
        <v>2</v>
      </c>
      <c r="J2576" t="b">
        <v>0</v>
      </c>
      <c r="K2576" s="7">
        <v>0</v>
      </c>
      <c r="L2576" s="7">
        <v>0</v>
      </c>
      <c r="M2576" s="7">
        <v>0</v>
      </c>
      <c r="N2576" s="7">
        <v>0</v>
      </c>
      <c r="O2576" s="7">
        <v>0</v>
      </c>
      <c r="P2576" s="7">
        <f>SUM(dane3[[#This Row],[RoomService]:[VRDeck]])</f>
        <v>0</v>
      </c>
      <c r="Q2576" t="s">
        <v>23799</v>
      </c>
      <c r="R2576" t="b">
        <v>0</v>
      </c>
    </row>
    <row r="2577" spans="1:18" x14ac:dyDescent="0.3">
      <c r="A2577" t="s">
        <v>7047</v>
      </c>
      <c r="B2577">
        <f>MID(dane3[[#This Row],[PassengerId]],1,4)+0</f>
        <v>2760</v>
      </c>
      <c r="C2577" t="s">
        <v>19</v>
      </c>
      <c r="D2577" t="b">
        <v>1</v>
      </c>
      <c r="E2577" t="s">
        <v>7044</v>
      </c>
      <c r="F2577" t="str">
        <f>MID($E2577,1,1)</f>
        <v>G</v>
      </c>
      <c r="G2577" t="str">
        <f>IFERROR(MID($E2577,SEARCH("/",$E2577,SEARCH("/",$E2577)+1)+1,1),"")</f>
        <v>S</v>
      </c>
      <c r="H2577" t="s">
        <v>16</v>
      </c>
      <c r="I2577">
        <v>0</v>
      </c>
      <c r="J2577" t="b">
        <v>0</v>
      </c>
      <c r="K2577" s="7">
        <v>0</v>
      </c>
      <c r="L2577" s="7">
        <v>0</v>
      </c>
      <c r="M2577" s="7">
        <v>0</v>
      </c>
      <c r="N2577" s="7">
        <v>0</v>
      </c>
      <c r="O2577" s="7">
        <v>0</v>
      </c>
      <c r="P2577" s="7">
        <f>SUM(dane3[[#This Row],[RoomService]:[VRDeck]])</f>
        <v>0</v>
      </c>
      <c r="Q2577" t="s">
        <v>7048</v>
      </c>
      <c r="R2577" t="b">
        <v>1</v>
      </c>
    </row>
    <row r="2578" spans="1:18" x14ac:dyDescent="0.3">
      <c r="A2578" t="s">
        <v>7049</v>
      </c>
      <c r="B2578">
        <f>MID(dane3[[#This Row],[PassengerId]],1,4)+0</f>
        <v>2762</v>
      </c>
      <c r="C2578" t="s">
        <v>19</v>
      </c>
      <c r="D2578" t="b">
        <v>0</v>
      </c>
      <c r="E2578" t="s">
        <v>7050</v>
      </c>
      <c r="F2578" t="str">
        <f>MID($E2578,1,1)</f>
        <v>G</v>
      </c>
      <c r="G2578" t="str">
        <f>IFERROR(MID($E2578,SEARCH("/",$E2578,SEARCH("/",$E2578)+1)+1,1),"")</f>
        <v>S</v>
      </c>
      <c r="H2578" t="s">
        <v>16</v>
      </c>
      <c r="I2578">
        <v>36</v>
      </c>
      <c r="J2578" t="b">
        <v>0</v>
      </c>
      <c r="K2578" s="7">
        <v>625</v>
      </c>
      <c r="L2578" s="7">
        <v>0</v>
      </c>
      <c r="M2578" s="7">
        <v>260</v>
      </c>
      <c r="N2578" s="7">
        <v>0</v>
      </c>
      <c r="O2578" s="7">
        <v>0</v>
      </c>
      <c r="P2578" s="7">
        <f>SUM(dane3[[#This Row],[RoomService]:[VRDeck]])</f>
        <v>885</v>
      </c>
      <c r="Q2578" t="s">
        <v>7051</v>
      </c>
      <c r="R2578" t="b">
        <v>0</v>
      </c>
    </row>
    <row r="2579" spans="1:18" x14ac:dyDescent="0.3">
      <c r="A2579" t="s">
        <v>7052</v>
      </c>
      <c r="B2579">
        <f>MID(dane3[[#This Row],[PassengerId]],1,4)+0</f>
        <v>2762</v>
      </c>
      <c r="C2579" t="s">
        <v>19</v>
      </c>
      <c r="D2579" t="b">
        <v>0</v>
      </c>
      <c r="E2579" t="s">
        <v>7050</v>
      </c>
      <c r="F2579" t="str">
        <f>MID($E2579,1,1)</f>
        <v>G</v>
      </c>
      <c r="G2579" t="str">
        <f>IFERROR(MID($E2579,SEARCH("/",$E2579,SEARCH("/",$E2579)+1)+1,1),"")</f>
        <v>S</v>
      </c>
      <c r="H2579" t="s">
        <v>46</v>
      </c>
      <c r="I2579">
        <v>15</v>
      </c>
      <c r="J2579" t="b">
        <v>0</v>
      </c>
      <c r="K2579" s="7">
        <v>254</v>
      </c>
      <c r="L2579" s="7">
        <v>0</v>
      </c>
      <c r="M2579" s="7">
        <v>10</v>
      </c>
      <c r="N2579" s="7">
        <v>180</v>
      </c>
      <c r="O2579" s="7">
        <v>0</v>
      </c>
      <c r="P2579" s="7">
        <f>SUM(dane3[[#This Row],[RoomService]:[VRDeck]])</f>
        <v>444</v>
      </c>
      <c r="Q2579" t="s">
        <v>7053</v>
      </c>
      <c r="R2579" t="b">
        <v>0</v>
      </c>
    </row>
    <row r="2580" spans="1:18" x14ac:dyDescent="0.3">
      <c r="A2580" t="s">
        <v>7054</v>
      </c>
      <c r="B2580">
        <f>MID(dane3[[#This Row],[PassengerId]],1,4)+0</f>
        <v>2763</v>
      </c>
      <c r="C2580" t="s">
        <v>19</v>
      </c>
      <c r="D2580" t="b">
        <v>0</v>
      </c>
      <c r="E2580" t="s">
        <v>7055</v>
      </c>
      <c r="F2580" t="str">
        <f>MID($E2580,1,1)</f>
        <v>E</v>
      </c>
      <c r="G2580" t="str">
        <f>IFERROR(MID($E2580,SEARCH("/",$E2580,SEARCH("/",$E2580)+1)+1,1),"")</f>
        <v>P</v>
      </c>
      <c r="H2580" t="s">
        <v>16</v>
      </c>
      <c r="I2580">
        <v>31</v>
      </c>
      <c r="J2580" t="b">
        <v>0</v>
      </c>
      <c r="K2580" s="7">
        <v>91</v>
      </c>
      <c r="L2580" s="7">
        <v>756</v>
      </c>
      <c r="M2580" s="7">
        <v>0</v>
      </c>
      <c r="N2580" s="7">
        <v>0</v>
      </c>
      <c r="O2580" s="7">
        <v>12</v>
      </c>
      <c r="P2580" s="7">
        <f>SUM(dane3[[#This Row],[RoomService]:[VRDeck]])</f>
        <v>859</v>
      </c>
      <c r="Q2580" t="s">
        <v>7056</v>
      </c>
      <c r="R2580" t="b">
        <v>1</v>
      </c>
    </row>
    <row r="2581" spans="1:18" x14ac:dyDescent="0.3">
      <c r="A2581" t="s">
        <v>7057</v>
      </c>
      <c r="B2581">
        <f>MID(dane3[[#This Row],[PassengerId]],1,4)+0</f>
        <v>2764</v>
      </c>
      <c r="C2581" t="s">
        <v>19</v>
      </c>
      <c r="D2581" t="b">
        <v>0</v>
      </c>
      <c r="E2581" t="s">
        <v>7058</v>
      </c>
      <c r="F2581" t="str">
        <f>MID($E2581,1,1)</f>
        <v>E</v>
      </c>
      <c r="G2581" t="str">
        <f>IFERROR(MID($E2581,SEARCH("/",$E2581,SEARCH("/",$E2581)+1)+1,1),"")</f>
        <v>S</v>
      </c>
      <c r="H2581" t="s">
        <v>16</v>
      </c>
      <c r="I2581">
        <v>42</v>
      </c>
      <c r="J2581" t="b">
        <v>0</v>
      </c>
      <c r="K2581" s="7">
        <v>0</v>
      </c>
      <c r="L2581" s="7">
        <v>0</v>
      </c>
      <c r="M2581" s="7">
        <v>213</v>
      </c>
      <c r="N2581" s="7">
        <v>166</v>
      </c>
      <c r="O2581" s="7">
        <v>1209</v>
      </c>
      <c r="P2581" s="7">
        <f>SUM(dane3[[#This Row],[RoomService]:[VRDeck]])</f>
        <v>1588</v>
      </c>
      <c r="Q2581" t="s">
        <v>7059</v>
      </c>
      <c r="R2581" t="b">
        <v>1</v>
      </c>
    </row>
    <row r="2582" spans="1:18" x14ac:dyDescent="0.3">
      <c r="A2582" t="s">
        <v>3488</v>
      </c>
      <c r="B2582">
        <f>MID(dane3[[#This Row],[PassengerId]],1,4)+0</f>
        <v>1353</v>
      </c>
      <c r="C2582" t="s">
        <v>53</v>
      </c>
      <c r="D2582" t="b">
        <v>0</v>
      </c>
      <c r="E2582" t="s">
        <v>3482</v>
      </c>
      <c r="F2582" t="str">
        <f>MID($E2582,1,1)</f>
        <v>F</v>
      </c>
      <c r="G2582" t="str">
        <f>IFERROR(MID($E2582,SEARCH("/",$E2582,SEARCH("/",$E2582)+1)+1,1),"")</f>
        <v>S</v>
      </c>
      <c r="H2582" t="s">
        <v>16</v>
      </c>
      <c r="I2582">
        <v>0</v>
      </c>
      <c r="J2582" t="b">
        <v>0</v>
      </c>
      <c r="K2582" s="7">
        <v>0</v>
      </c>
      <c r="L2582" s="7">
        <v>0</v>
      </c>
      <c r="M2582" s="7">
        <v>0</v>
      </c>
      <c r="N2582" s="7">
        <v>0</v>
      </c>
      <c r="O2582" s="7">
        <v>0</v>
      </c>
      <c r="P2582" s="7">
        <f>SUM(dane3[[#This Row],[RoomService]:[VRDeck]])</f>
        <v>0</v>
      </c>
      <c r="Q2582" t="s">
        <v>3489</v>
      </c>
      <c r="R2582" t="b">
        <v>1</v>
      </c>
    </row>
    <row r="2583" spans="1:18" x14ac:dyDescent="0.3">
      <c r="A2583" t="s">
        <v>7063</v>
      </c>
      <c r="B2583">
        <f>MID(dane3[[#This Row],[PassengerId]],1,4)+0</f>
        <v>2768</v>
      </c>
      <c r="C2583" t="s">
        <v>19</v>
      </c>
      <c r="D2583" t="b">
        <v>0</v>
      </c>
      <c r="E2583" t="s">
        <v>7064</v>
      </c>
      <c r="F2583" t="str">
        <f>MID($E2583,1,1)</f>
        <v>F</v>
      </c>
      <c r="G2583" t="str">
        <f>IFERROR(MID($E2583,SEARCH("/",$E2583,SEARCH("/",$E2583)+1)+1,1),"")</f>
        <v>S</v>
      </c>
      <c r="H2583" t="s">
        <v>16</v>
      </c>
      <c r="I2583">
        <v>36</v>
      </c>
      <c r="J2583" t="b">
        <v>0</v>
      </c>
      <c r="K2583" s="7">
        <v>123</v>
      </c>
      <c r="L2583" s="7">
        <v>3</v>
      </c>
      <c r="M2583" s="7">
        <v>0</v>
      </c>
      <c r="N2583" s="7">
        <v>7</v>
      </c>
      <c r="O2583" s="7">
        <v>0</v>
      </c>
      <c r="P2583" s="7">
        <f>SUM(dane3[[#This Row],[RoomService]:[VRDeck]])</f>
        <v>133</v>
      </c>
      <c r="Q2583" t="s">
        <v>7065</v>
      </c>
      <c r="R2583" t="b">
        <v>1</v>
      </c>
    </row>
    <row r="2584" spans="1:18" x14ac:dyDescent="0.3">
      <c r="A2584" t="s">
        <v>7066</v>
      </c>
      <c r="B2584">
        <f>MID(dane3[[#This Row],[PassengerId]],1,4)+0</f>
        <v>2768</v>
      </c>
      <c r="C2584" t="s">
        <v>19</v>
      </c>
      <c r="D2584" t="b">
        <v>0</v>
      </c>
      <c r="E2584" t="s">
        <v>7067</v>
      </c>
      <c r="F2584" t="str">
        <f>MID($E2584,1,1)</f>
        <v>G</v>
      </c>
      <c r="G2584" t="str">
        <f>IFERROR(MID($E2584,SEARCH("/",$E2584,SEARCH("/",$E2584)+1)+1,1),"")</f>
        <v>S</v>
      </c>
      <c r="H2584" t="s">
        <v>16</v>
      </c>
      <c r="I2584">
        <v>0</v>
      </c>
      <c r="J2584" t="b">
        <v>0</v>
      </c>
      <c r="K2584" s="7">
        <v>0</v>
      </c>
      <c r="L2584" s="7">
        <v>0</v>
      </c>
      <c r="M2584" s="7">
        <v>0</v>
      </c>
      <c r="N2584" s="7">
        <v>0</v>
      </c>
      <c r="O2584" s="7">
        <v>0</v>
      </c>
      <c r="P2584" s="7">
        <f>SUM(dane3[[#This Row],[RoomService]:[VRDeck]])</f>
        <v>0</v>
      </c>
      <c r="Q2584" t="s">
        <v>7068</v>
      </c>
      <c r="R2584" t="b">
        <v>0</v>
      </c>
    </row>
    <row r="2585" spans="1:18" x14ac:dyDescent="0.3">
      <c r="A2585" t="s">
        <v>7069</v>
      </c>
      <c r="B2585">
        <f>MID(dane3[[#This Row],[PassengerId]],1,4)+0</f>
        <v>2768</v>
      </c>
      <c r="C2585" t="s">
        <v>19</v>
      </c>
      <c r="D2585" t="b">
        <v>1</v>
      </c>
      <c r="E2585" t="s">
        <v>7067</v>
      </c>
      <c r="F2585" t="str">
        <f>MID($E2585,1,1)</f>
        <v>G</v>
      </c>
      <c r="G2585" t="str">
        <f>IFERROR(MID($E2585,SEARCH("/",$E2585,SEARCH("/",$E2585)+1)+1,1),"")</f>
        <v>S</v>
      </c>
      <c r="H2585" t="s">
        <v>16</v>
      </c>
      <c r="I2585">
        <v>3</v>
      </c>
      <c r="J2585" t="b">
        <v>0</v>
      </c>
      <c r="K2585" s="7">
        <v>0</v>
      </c>
      <c r="L2585" s="7">
        <v>0</v>
      </c>
      <c r="M2585" s="7">
        <v>0</v>
      </c>
      <c r="N2585" s="7">
        <v>0</v>
      </c>
      <c r="O2585" s="7">
        <v>0</v>
      </c>
      <c r="P2585" s="7">
        <f>SUM(dane3[[#This Row],[RoomService]:[VRDeck]])</f>
        <v>0</v>
      </c>
      <c r="Q2585" t="s">
        <v>7070</v>
      </c>
      <c r="R2585" t="b">
        <v>0</v>
      </c>
    </row>
    <row r="2586" spans="1:18" x14ac:dyDescent="0.3">
      <c r="A2586" t="s">
        <v>7071</v>
      </c>
      <c r="B2586">
        <f>MID(dane3[[#This Row],[PassengerId]],1,4)+0</f>
        <v>2769</v>
      </c>
      <c r="C2586" t="s">
        <v>19</v>
      </c>
      <c r="D2586" t="b">
        <v>0</v>
      </c>
      <c r="E2586" t="s">
        <v>7072</v>
      </c>
      <c r="F2586" t="str">
        <f>MID($E2586,1,1)</f>
        <v>F</v>
      </c>
      <c r="G2586" t="str">
        <f>IFERROR(MID($E2586,SEARCH("/",$E2586,SEARCH("/",$E2586)+1)+1,1),"")</f>
        <v>P</v>
      </c>
      <c r="H2586" t="s">
        <v>32</v>
      </c>
      <c r="I2586">
        <v>22</v>
      </c>
      <c r="J2586" t="b">
        <v>0</v>
      </c>
      <c r="K2586" s="7">
        <v>0</v>
      </c>
      <c r="L2586" s="7">
        <v>837</v>
      </c>
      <c r="M2586" s="7">
        <v>192</v>
      </c>
      <c r="N2586" s="7">
        <v>0</v>
      </c>
      <c r="O2586" s="7">
        <v>0</v>
      </c>
      <c r="P2586" s="7">
        <f>SUM(dane3[[#This Row],[RoomService]:[VRDeck]])</f>
        <v>1029</v>
      </c>
      <c r="Q2586" t="s">
        <v>7073</v>
      </c>
      <c r="R2586" t="b">
        <v>0</v>
      </c>
    </row>
    <row r="2587" spans="1:18" x14ac:dyDescent="0.3">
      <c r="A2587" t="s">
        <v>7074</v>
      </c>
      <c r="B2587">
        <f>MID(dane3[[#This Row],[PassengerId]],1,4)+0</f>
        <v>2770</v>
      </c>
      <c r="C2587" t="s">
        <v>19</v>
      </c>
      <c r="D2587" t="b">
        <v>0</v>
      </c>
      <c r="E2587" t="s">
        <v>7075</v>
      </c>
      <c r="F2587" t="str">
        <f>MID($E2587,1,1)</f>
        <v>G</v>
      </c>
      <c r="G2587" t="str">
        <f>IFERROR(MID($E2587,SEARCH("/",$E2587,SEARCH("/",$E2587)+1)+1,1),"")</f>
        <v>S</v>
      </c>
      <c r="H2587" t="s">
        <v>16</v>
      </c>
      <c r="I2587">
        <v>56</v>
      </c>
      <c r="J2587" t="b">
        <v>0</v>
      </c>
      <c r="K2587" s="7">
        <v>0</v>
      </c>
      <c r="L2587" s="7">
        <v>1721</v>
      </c>
      <c r="M2587" s="7">
        <v>0</v>
      </c>
      <c r="N2587" s="7">
        <v>96</v>
      </c>
      <c r="O2587" s="7">
        <v>0</v>
      </c>
      <c r="P2587" s="7">
        <f>SUM(dane3[[#This Row],[RoomService]:[VRDeck]])</f>
        <v>1817</v>
      </c>
      <c r="Q2587" t="s">
        <v>7076</v>
      </c>
      <c r="R2587" t="b">
        <v>0</v>
      </c>
    </row>
    <row r="2588" spans="1:18" x14ac:dyDescent="0.3">
      <c r="A2588" t="s">
        <v>7077</v>
      </c>
      <c r="B2588">
        <f>MID(dane3[[#This Row],[PassengerId]],1,4)+0</f>
        <v>2772</v>
      </c>
      <c r="C2588" t="s">
        <v>19</v>
      </c>
      <c r="D2588" t="b">
        <v>0</v>
      </c>
      <c r="E2588" t="s">
        <v>7078</v>
      </c>
      <c r="F2588" t="str">
        <f>MID($E2588,1,1)</f>
        <v>G</v>
      </c>
      <c r="G2588" t="str">
        <f>IFERROR(MID($E2588,SEARCH("/",$E2588,SEARCH("/",$E2588)+1)+1,1),"")</f>
        <v>S</v>
      </c>
      <c r="H2588" t="s">
        <v>16</v>
      </c>
      <c r="I2588">
        <v>23</v>
      </c>
      <c r="J2588" t="b">
        <v>0</v>
      </c>
      <c r="K2588" s="7">
        <v>0</v>
      </c>
      <c r="L2588" s="7">
        <v>0</v>
      </c>
      <c r="M2588" s="7">
        <v>0</v>
      </c>
      <c r="N2588" s="7">
        <v>757</v>
      </c>
      <c r="O2588" s="7">
        <v>0</v>
      </c>
      <c r="P2588" s="7">
        <f>SUM(dane3[[#This Row],[RoomService]:[VRDeck]])</f>
        <v>757</v>
      </c>
      <c r="Q2588" t="s">
        <v>7079</v>
      </c>
      <c r="R2588" t="b">
        <v>0</v>
      </c>
    </row>
    <row r="2589" spans="1:18" x14ac:dyDescent="0.3">
      <c r="A2589" t="s">
        <v>3496</v>
      </c>
      <c r="B2589">
        <f>MID(dane3[[#This Row],[PassengerId]],1,4)+0</f>
        <v>1357</v>
      </c>
      <c r="C2589" t="s">
        <v>53</v>
      </c>
      <c r="D2589" t="b">
        <v>1</v>
      </c>
      <c r="E2589" t="s">
        <v>3497</v>
      </c>
      <c r="F2589" t="str">
        <f>MID($E2589,1,1)</f>
        <v>D</v>
      </c>
      <c r="G2589" t="str">
        <f>IFERROR(MID($E2589,SEARCH("/",$E2589,SEARCH("/",$E2589)+1)+1,1),"")</f>
        <v>S</v>
      </c>
      <c r="H2589" t="s">
        <v>16</v>
      </c>
      <c r="I2589">
        <v>40</v>
      </c>
      <c r="J2589" t="b">
        <v>0</v>
      </c>
      <c r="K2589" s="7">
        <v>0</v>
      </c>
      <c r="L2589" s="7">
        <v>0</v>
      </c>
      <c r="M2589" s="7">
        <v>0</v>
      </c>
      <c r="N2589" s="7">
        <v>0</v>
      </c>
      <c r="O2589" s="7">
        <v>0</v>
      </c>
      <c r="P2589" s="7">
        <f>SUM(dane3[[#This Row],[RoomService]:[VRDeck]])</f>
        <v>0</v>
      </c>
      <c r="Q2589" t="s">
        <v>3498</v>
      </c>
      <c r="R2589" t="b">
        <v>1</v>
      </c>
    </row>
    <row r="2590" spans="1:18" x14ac:dyDescent="0.3">
      <c r="A2590" t="s">
        <v>7083</v>
      </c>
      <c r="B2590">
        <f>MID(dane3[[#This Row],[PassengerId]],1,4)+0</f>
        <v>2774</v>
      </c>
      <c r="C2590" t="s">
        <v>19</v>
      </c>
      <c r="D2590" t="b">
        <v>0</v>
      </c>
      <c r="E2590" t="s">
        <v>7084</v>
      </c>
      <c r="F2590" t="str">
        <f>MID($E2590,1,1)</f>
        <v>F</v>
      </c>
      <c r="G2590" t="str">
        <f>IFERROR(MID($E2590,SEARCH("/",$E2590,SEARCH("/",$E2590)+1)+1,1),"")</f>
        <v>P</v>
      </c>
      <c r="H2590" t="s">
        <v>16</v>
      </c>
      <c r="I2590">
        <v>29</v>
      </c>
      <c r="J2590" t="b">
        <v>0</v>
      </c>
      <c r="K2590" s="7">
        <v>3</v>
      </c>
      <c r="L2590" s="7">
        <v>0</v>
      </c>
      <c r="M2590" s="7">
        <v>3</v>
      </c>
      <c r="N2590" s="7">
        <v>0</v>
      </c>
      <c r="O2590" s="7">
        <v>697</v>
      </c>
      <c r="P2590" s="7">
        <f>SUM(dane3[[#This Row],[RoomService]:[VRDeck]])</f>
        <v>703</v>
      </c>
      <c r="Q2590" t="s">
        <v>7085</v>
      </c>
      <c r="R2590" t="b">
        <v>0</v>
      </c>
    </row>
    <row r="2591" spans="1:18" x14ac:dyDescent="0.3">
      <c r="A2591" t="s">
        <v>7086</v>
      </c>
      <c r="B2591">
        <f>MID(dane3[[#This Row],[PassengerId]],1,4)+0</f>
        <v>2774</v>
      </c>
      <c r="C2591" t="s">
        <v>19</v>
      </c>
      <c r="D2591" t="b">
        <v>0</v>
      </c>
      <c r="E2591" t="s">
        <v>7084</v>
      </c>
      <c r="F2591" t="str">
        <f>MID($E2591,1,1)</f>
        <v>F</v>
      </c>
      <c r="G2591" t="str">
        <f>IFERROR(MID($E2591,SEARCH("/",$E2591,SEARCH("/",$E2591)+1)+1,1),"")</f>
        <v>P</v>
      </c>
      <c r="H2591" t="s">
        <v>16</v>
      </c>
      <c r="I2591">
        <v>17</v>
      </c>
      <c r="J2591" t="b">
        <v>0</v>
      </c>
      <c r="K2591" s="7">
        <v>0</v>
      </c>
      <c r="L2591" s="7">
        <v>1195</v>
      </c>
      <c r="M2591" s="7">
        <v>31</v>
      </c>
      <c r="N2591" s="7">
        <v>0</v>
      </c>
      <c r="O2591" s="7">
        <v>0</v>
      </c>
      <c r="P2591" s="7">
        <f>SUM(dane3[[#This Row],[RoomService]:[VRDeck]])</f>
        <v>1226</v>
      </c>
      <c r="Q2591" t="s">
        <v>7087</v>
      </c>
      <c r="R2591" t="b">
        <v>0</v>
      </c>
    </row>
    <row r="2592" spans="1:18" x14ac:dyDescent="0.3">
      <c r="A2592" t="s">
        <v>7088</v>
      </c>
      <c r="B2592">
        <f>MID(dane3[[#This Row],[PassengerId]],1,4)+0</f>
        <v>2774</v>
      </c>
      <c r="C2592" t="s">
        <v>19</v>
      </c>
      <c r="D2592" t="b">
        <v>0</v>
      </c>
      <c r="E2592" t="s">
        <v>7084</v>
      </c>
      <c r="F2592" t="str">
        <f>MID($E2592,1,1)</f>
        <v>F</v>
      </c>
      <c r="G2592" t="str">
        <f>IFERROR(MID($E2592,SEARCH("/",$E2592,SEARCH("/",$E2592)+1)+1,1),"")</f>
        <v>P</v>
      </c>
      <c r="H2592" t="s">
        <v>16</v>
      </c>
      <c r="I2592">
        <v>13</v>
      </c>
      <c r="J2592" t="b">
        <v>0</v>
      </c>
      <c r="K2592" s="7">
        <v>412</v>
      </c>
      <c r="L2592" s="7">
        <v>4</v>
      </c>
      <c r="M2592" s="7">
        <v>0</v>
      </c>
      <c r="N2592" s="7">
        <v>0</v>
      </c>
      <c r="O2592" s="7">
        <v>551</v>
      </c>
      <c r="P2592" s="7">
        <f>SUM(dane3[[#This Row],[RoomService]:[VRDeck]])</f>
        <v>967</v>
      </c>
      <c r="Q2592" t="s">
        <v>7089</v>
      </c>
      <c r="R2592" t="b">
        <v>0</v>
      </c>
    </row>
    <row r="2593" spans="1:18" x14ac:dyDescent="0.3">
      <c r="A2593" t="s">
        <v>3573</v>
      </c>
      <c r="B2593">
        <f>MID(dane3[[#This Row],[PassengerId]],1,4)+0</f>
        <v>1387</v>
      </c>
      <c r="C2593" t="s">
        <v>53</v>
      </c>
      <c r="D2593" t="b">
        <v>0</v>
      </c>
      <c r="E2593" t="s">
        <v>3574</v>
      </c>
      <c r="F2593" t="str">
        <f>MID($E2593,1,1)</f>
        <v>E</v>
      </c>
      <c r="G2593" t="str">
        <f>IFERROR(MID($E2593,SEARCH("/",$E2593,SEARCH("/",$E2593)+1)+1,1),"")</f>
        <v>P</v>
      </c>
      <c r="H2593" t="s">
        <v>16</v>
      </c>
      <c r="I2593">
        <v>31</v>
      </c>
      <c r="J2593" t="b">
        <v>0</v>
      </c>
      <c r="K2593" s="7">
        <v>1088</v>
      </c>
      <c r="L2593" s="7">
        <v>0</v>
      </c>
      <c r="M2593" s="7">
        <v>280</v>
      </c>
      <c r="N2593" s="7">
        <v>0</v>
      </c>
      <c r="O2593" s="7">
        <v>0</v>
      </c>
      <c r="P2593" s="7">
        <f>SUM(dane3[[#This Row],[RoomService]:[VRDeck]])</f>
        <v>1368</v>
      </c>
      <c r="Q2593" t="s">
        <v>3575</v>
      </c>
      <c r="R2593" t="b">
        <v>0</v>
      </c>
    </row>
    <row r="2594" spans="1:18" x14ac:dyDescent="0.3">
      <c r="A2594" t="s">
        <v>3582</v>
      </c>
      <c r="B2594">
        <f>MID(dane3[[#This Row],[PassengerId]],1,4)+0</f>
        <v>1391</v>
      </c>
      <c r="C2594" t="s">
        <v>53</v>
      </c>
      <c r="D2594" t="b">
        <v>1</v>
      </c>
      <c r="E2594" t="s">
        <v>3583</v>
      </c>
      <c r="F2594" t="str">
        <f>MID($E2594,1,1)</f>
        <v>F</v>
      </c>
      <c r="G2594" t="str">
        <f>IFERROR(MID($E2594,SEARCH("/",$E2594,SEARCH("/",$E2594)+1)+1,1),"")</f>
        <v>P</v>
      </c>
      <c r="H2594" t="s">
        <v>16</v>
      </c>
      <c r="I2594">
        <v>13</v>
      </c>
      <c r="J2594" t="b">
        <v>0</v>
      </c>
      <c r="K2594" s="7">
        <v>0</v>
      </c>
      <c r="L2594" s="7">
        <v>0</v>
      </c>
      <c r="M2594" s="7">
        <v>0</v>
      </c>
      <c r="N2594" s="7">
        <v>0</v>
      </c>
      <c r="O2594" s="7">
        <v>0</v>
      </c>
      <c r="P2594" s="7">
        <f>SUM(dane3[[#This Row],[RoomService]:[VRDeck]])</f>
        <v>0</v>
      </c>
      <c r="Q2594" t="s">
        <v>3584</v>
      </c>
      <c r="R2594" t="b">
        <v>1</v>
      </c>
    </row>
    <row r="2595" spans="1:18" x14ac:dyDescent="0.3">
      <c r="A2595" t="s">
        <v>7096</v>
      </c>
      <c r="B2595">
        <f>MID(dane3[[#This Row],[PassengerId]],1,4)+0</f>
        <v>2780</v>
      </c>
      <c r="C2595" t="s">
        <v>19</v>
      </c>
      <c r="D2595" t="b">
        <v>0</v>
      </c>
      <c r="E2595" t="s">
        <v>7097</v>
      </c>
      <c r="F2595" t="str">
        <f>MID($E2595,1,1)</f>
        <v>F</v>
      </c>
      <c r="G2595" t="str">
        <f>IFERROR(MID($E2595,SEARCH("/",$E2595,SEARCH("/",$E2595)+1)+1,1),"")</f>
        <v>P</v>
      </c>
      <c r="H2595" t="s">
        <v>16</v>
      </c>
      <c r="I2595">
        <v>24</v>
      </c>
      <c r="J2595" t="b">
        <v>0</v>
      </c>
      <c r="K2595" s="7">
        <v>14</v>
      </c>
      <c r="L2595" s="7">
        <v>702</v>
      </c>
      <c r="M2595" s="7">
        <v>0</v>
      </c>
      <c r="N2595" s="7">
        <v>0</v>
      </c>
      <c r="O2595" s="7">
        <v>0</v>
      </c>
      <c r="P2595" s="7">
        <f>SUM(dane3[[#This Row],[RoomService]:[VRDeck]])</f>
        <v>716</v>
      </c>
      <c r="Q2595" t="s">
        <v>7098</v>
      </c>
      <c r="R2595" t="b">
        <v>0</v>
      </c>
    </row>
    <row r="2596" spans="1:18" x14ac:dyDescent="0.3">
      <c r="A2596" t="s">
        <v>7099</v>
      </c>
      <c r="B2596">
        <f>MID(dane3[[#This Row],[PassengerId]],1,4)+0</f>
        <v>2781</v>
      </c>
      <c r="C2596" t="s">
        <v>19</v>
      </c>
      <c r="D2596" t="b">
        <v>1</v>
      </c>
      <c r="E2596" t="s">
        <v>7100</v>
      </c>
      <c r="F2596" t="str">
        <f>MID($E2596,1,1)</f>
        <v>G</v>
      </c>
      <c r="G2596" t="str">
        <f>IFERROR(MID($E2596,SEARCH("/",$E2596,SEARCH("/",$E2596)+1)+1,1),"")</f>
        <v>P</v>
      </c>
      <c r="H2596" t="s">
        <v>16</v>
      </c>
      <c r="I2596">
        <v>38</v>
      </c>
      <c r="J2596" t="b">
        <v>0</v>
      </c>
      <c r="K2596" s="7">
        <v>0</v>
      </c>
      <c r="L2596" s="7">
        <v>0</v>
      </c>
      <c r="M2596" s="7">
        <v>0</v>
      </c>
      <c r="N2596" s="7">
        <v>0</v>
      </c>
      <c r="O2596" s="7">
        <v>0</v>
      </c>
      <c r="P2596" s="7">
        <f>SUM(dane3[[#This Row],[RoomService]:[VRDeck]])</f>
        <v>0</v>
      </c>
      <c r="Q2596" t="s">
        <v>7101</v>
      </c>
      <c r="R2596" t="b">
        <v>0</v>
      </c>
    </row>
    <row r="2597" spans="1:18" x14ac:dyDescent="0.3">
      <c r="A2597" t="s">
        <v>7102</v>
      </c>
      <c r="B2597">
        <f>MID(dane3[[#This Row],[PassengerId]],1,4)+0</f>
        <v>2783</v>
      </c>
      <c r="C2597" t="s">
        <v>14</v>
      </c>
      <c r="D2597" t="b">
        <v>1</v>
      </c>
      <c r="E2597" t="s">
        <v>7103</v>
      </c>
      <c r="F2597" t="str">
        <f>MID($E2597,1,1)</f>
        <v>D</v>
      </c>
      <c r="G2597" t="str">
        <f>IFERROR(MID($E2597,SEARCH("/",$E2597,SEARCH("/",$E2597)+1)+1,1),"")</f>
        <v>P</v>
      </c>
      <c r="H2597" t="s">
        <v>46</v>
      </c>
      <c r="I2597">
        <v>21</v>
      </c>
      <c r="J2597" t="b">
        <v>0</v>
      </c>
      <c r="K2597" s="7">
        <v>0</v>
      </c>
      <c r="L2597" s="7">
        <v>0</v>
      </c>
      <c r="M2597" s="7">
        <v>0</v>
      </c>
      <c r="N2597" s="7">
        <v>0</v>
      </c>
      <c r="O2597" s="7">
        <v>0</v>
      </c>
      <c r="P2597" s="7">
        <f>SUM(dane3[[#This Row],[RoomService]:[VRDeck]])</f>
        <v>0</v>
      </c>
      <c r="Q2597" t="s">
        <v>7104</v>
      </c>
      <c r="R2597" t="b">
        <v>1</v>
      </c>
    </row>
    <row r="2598" spans="1:18" x14ac:dyDescent="0.3">
      <c r="A2598" t="s">
        <v>7105</v>
      </c>
      <c r="B2598">
        <f>MID(dane3[[#This Row],[PassengerId]],1,4)+0</f>
        <v>2783</v>
      </c>
      <c r="C2598" t="s">
        <v>14</v>
      </c>
      <c r="D2598" t="b">
        <v>0</v>
      </c>
      <c r="E2598" t="s">
        <v>7103</v>
      </c>
      <c r="F2598" t="str">
        <f>MID($E2598,1,1)</f>
        <v>D</v>
      </c>
      <c r="G2598" t="str">
        <f>IFERROR(MID($E2598,SEARCH("/",$E2598,SEARCH("/",$E2598)+1)+1,1),"")</f>
        <v>P</v>
      </c>
      <c r="H2598" t="s">
        <v>46</v>
      </c>
      <c r="I2598">
        <v>29</v>
      </c>
      <c r="J2598" t="b">
        <v>0</v>
      </c>
      <c r="K2598" s="7">
        <v>2</v>
      </c>
      <c r="L2598" s="7">
        <v>8</v>
      </c>
      <c r="M2598" s="7">
        <v>0</v>
      </c>
      <c r="N2598" s="7">
        <v>2864</v>
      </c>
      <c r="O2598" s="7">
        <v>155</v>
      </c>
      <c r="P2598" s="7">
        <f>SUM(dane3[[#This Row],[RoomService]:[VRDeck]])</f>
        <v>3029</v>
      </c>
      <c r="Q2598" t="s">
        <v>7106</v>
      </c>
      <c r="R2598" t="b">
        <v>0</v>
      </c>
    </row>
    <row r="2599" spans="1:18" x14ac:dyDescent="0.3">
      <c r="A2599" t="s">
        <v>7107</v>
      </c>
      <c r="B2599">
        <f>MID(dane3[[#This Row],[PassengerId]],1,4)+0</f>
        <v>2784</v>
      </c>
      <c r="C2599" t="s">
        <v>19</v>
      </c>
      <c r="D2599" t="b">
        <v>0</v>
      </c>
      <c r="E2599" t="s">
        <v>7108</v>
      </c>
      <c r="F2599" t="str">
        <f>MID($E2599,1,1)</f>
        <v>G</v>
      </c>
      <c r="G2599" t="str">
        <f>IFERROR(MID($E2599,SEARCH("/",$E2599,SEARCH("/",$E2599)+1)+1,1),"")</f>
        <v>P</v>
      </c>
      <c r="H2599" t="s">
        <v>16</v>
      </c>
      <c r="I2599">
        <v>46</v>
      </c>
      <c r="J2599" t="b">
        <v>0</v>
      </c>
      <c r="K2599" s="7">
        <v>0</v>
      </c>
      <c r="L2599" s="7">
        <v>0</v>
      </c>
      <c r="M2599" s="7">
        <v>1661</v>
      </c>
      <c r="N2599" s="7">
        <v>52</v>
      </c>
      <c r="O2599" s="7">
        <v>8</v>
      </c>
      <c r="P2599" s="7">
        <f>SUM(dane3[[#This Row],[RoomService]:[VRDeck]])</f>
        <v>1721</v>
      </c>
      <c r="Q2599" t="s">
        <v>7109</v>
      </c>
      <c r="R2599" t="b">
        <v>1</v>
      </c>
    </row>
    <row r="2600" spans="1:18" x14ac:dyDescent="0.3">
      <c r="A2600" t="s">
        <v>7110</v>
      </c>
      <c r="B2600">
        <f>MID(dane3[[#This Row],[PassengerId]],1,4)+0</f>
        <v>2785</v>
      </c>
      <c r="C2600" t="s">
        <v>14</v>
      </c>
      <c r="D2600" t="b">
        <v>1</v>
      </c>
      <c r="E2600" t="s">
        <v>7111</v>
      </c>
      <c r="F2600" t="str">
        <f>MID($E2600,1,1)</f>
        <v>C</v>
      </c>
      <c r="G2600" t="str">
        <f>IFERROR(MID($E2600,SEARCH("/",$E2600,SEARCH("/",$E2600)+1)+1,1),"")</f>
        <v>S</v>
      </c>
      <c r="H2600" t="s">
        <v>16</v>
      </c>
      <c r="I2600">
        <v>58</v>
      </c>
      <c r="J2600" t="b">
        <v>0</v>
      </c>
      <c r="K2600" s="7">
        <v>0</v>
      </c>
      <c r="L2600" s="7">
        <v>0</v>
      </c>
      <c r="M2600" s="7">
        <v>0</v>
      </c>
      <c r="N2600" s="7">
        <v>0</v>
      </c>
      <c r="O2600" s="7">
        <v>0</v>
      </c>
      <c r="P2600" s="7">
        <f>SUM(dane3[[#This Row],[RoomService]:[VRDeck]])</f>
        <v>0</v>
      </c>
      <c r="Q2600" t="s">
        <v>7112</v>
      </c>
      <c r="R2600" t="b">
        <v>1</v>
      </c>
    </row>
    <row r="2601" spans="1:18" x14ac:dyDescent="0.3">
      <c r="A2601" t="s">
        <v>7113</v>
      </c>
      <c r="B2601">
        <f>MID(dane3[[#This Row],[PassengerId]],1,4)+0</f>
        <v>2786</v>
      </c>
      <c r="C2601" t="s">
        <v>19</v>
      </c>
      <c r="D2601" t="b">
        <v>0</v>
      </c>
      <c r="E2601" t="s">
        <v>7114</v>
      </c>
      <c r="F2601" t="str">
        <f>MID($E2601,1,1)</f>
        <v>E</v>
      </c>
      <c r="G2601" t="str">
        <f>IFERROR(MID($E2601,SEARCH("/",$E2601,SEARCH("/",$E2601)+1)+1,1),"")</f>
        <v>S</v>
      </c>
      <c r="H2601" t="s">
        <v>32</v>
      </c>
      <c r="I2601">
        <v>53</v>
      </c>
      <c r="J2601" t="b">
        <v>0</v>
      </c>
      <c r="K2601" s="7">
        <v>0</v>
      </c>
      <c r="L2601" s="7">
        <v>1</v>
      </c>
      <c r="M2601" s="7">
        <v>0</v>
      </c>
      <c r="N2601" s="7">
        <v>195</v>
      </c>
      <c r="O2601" s="7">
        <v>493</v>
      </c>
      <c r="P2601" s="7">
        <f>SUM(dane3[[#This Row],[RoomService]:[VRDeck]])</f>
        <v>689</v>
      </c>
      <c r="Q2601" t="s">
        <v>7115</v>
      </c>
      <c r="R2601" t="b">
        <v>1</v>
      </c>
    </row>
    <row r="2602" spans="1:18" x14ac:dyDescent="0.3">
      <c r="A2602" t="s">
        <v>7116</v>
      </c>
      <c r="B2602">
        <f>MID(dane3[[#This Row],[PassengerId]],1,4)+0</f>
        <v>2787</v>
      </c>
      <c r="C2602" t="s">
        <v>19</v>
      </c>
      <c r="D2602" t="b">
        <v>0</v>
      </c>
      <c r="E2602" t="s">
        <v>7117</v>
      </c>
      <c r="F2602" t="str">
        <f>MID($E2602,1,1)</f>
        <v>F</v>
      </c>
      <c r="G2602" t="str">
        <f>IFERROR(MID($E2602,SEARCH("/",$E2602,SEARCH("/",$E2602)+1)+1,1),"")</f>
        <v>S</v>
      </c>
      <c r="H2602" t="s">
        <v>46</v>
      </c>
      <c r="I2602">
        <v>21</v>
      </c>
      <c r="J2602" t="b">
        <v>0</v>
      </c>
      <c r="K2602" s="7">
        <v>13</v>
      </c>
      <c r="L2602" s="7">
        <v>0</v>
      </c>
      <c r="M2602" s="7">
        <v>1098</v>
      </c>
      <c r="N2602" s="7">
        <v>64</v>
      </c>
      <c r="O2602" s="7">
        <v>1</v>
      </c>
      <c r="P2602" s="7">
        <f>SUM(dane3[[#This Row],[RoomService]:[VRDeck]])</f>
        <v>1176</v>
      </c>
      <c r="Q2602" t="s">
        <v>7118</v>
      </c>
      <c r="R2602" t="b">
        <v>0</v>
      </c>
    </row>
    <row r="2603" spans="1:18" x14ac:dyDescent="0.3">
      <c r="A2603" t="s">
        <v>7119</v>
      </c>
      <c r="B2603">
        <f>MID(dane3[[#This Row],[PassengerId]],1,4)+0</f>
        <v>2788</v>
      </c>
      <c r="C2603" t="s">
        <v>19</v>
      </c>
      <c r="D2603" t="b">
        <v>1</v>
      </c>
      <c r="E2603" t="s">
        <v>7120</v>
      </c>
      <c r="F2603" t="str">
        <f>MID($E2603,1,1)</f>
        <v>G</v>
      </c>
      <c r="G2603" t="str">
        <f>IFERROR(MID($E2603,SEARCH("/",$E2603,SEARCH("/",$E2603)+1)+1,1),"")</f>
        <v>P</v>
      </c>
      <c r="H2603" t="s">
        <v>32</v>
      </c>
      <c r="I2603">
        <v>27</v>
      </c>
      <c r="J2603" t="b">
        <v>0</v>
      </c>
      <c r="K2603" s="7">
        <v>0</v>
      </c>
      <c r="L2603" s="7">
        <v>0</v>
      </c>
      <c r="M2603" s="7">
        <v>0</v>
      </c>
      <c r="N2603" s="7">
        <v>0</v>
      </c>
      <c r="O2603" s="7">
        <v>0</v>
      </c>
      <c r="P2603" s="7">
        <f>SUM(dane3[[#This Row],[RoomService]:[VRDeck]])</f>
        <v>0</v>
      </c>
      <c r="Q2603" t="s">
        <v>7121</v>
      </c>
      <c r="R2603" t="b">
        <v>0</v>
      </c>
    </row>
    <row r="2604" spans="1:18" x14ac:dyDescent="0.3">
      <c r="A2604" t="s">
        <v>7122</v>
      </c>
      <c r="B2604">
        <f>MID(dane3[[#This Row],[PassengerId]],1,4)+0</f>
        <v>2789</v>
      </c>
      <c r="C2604" t="s">
        <v>19</v>
      </c>
      <c r="D2604" t="b">
        <v>1</v>
      </c>
      <c r="E2604" t="s">
        <v>7123</v>
      </c>
      <c r="F2604" t="str">
        <f>MID($E2604,1,1)</f>
        <v>G</v>
      </c>
      <c r="G2604" t="str">
        <f>IFERROR(MID($E2604,SEARCH("/",$E2604,SEARCH("/",$E2604)+1)+1,1),"")</f>
        <v>P</v>
      </c>
      <c r="H2604" t="s">
        <v>16</v>
      </c>
      <c r="I2604">
        <v>31</v>
      </c>
      <c r="J2604" t="b">
        <v>0</v>
      </c>
      <c r="K2604" s="7">
        <v>0</v>
      </c>
      <c r="L2604" s="7">
        <v>0</v>
      </c>
      <c r="M2604" s="7">
        <v>0</v>
      </c>
      <c r="N2604" s="7">
        <v>0</v>
      </c>
      <c r="O2604" s="7">
        <v>0</v>
      </c>
      <c r="P2604" s="7">
        <f>SUM(dane3[[#This Row],[RoomService]:[VRDeck]])</f>
        <v>0</v>
      </c>
      <c r="Q2604" t="s">
        <v>7124</v>
      </c>
      <c r="R2604" t="b">
        <v>0</v>
      </c>
    </row>
    <row r="2605" spans="1:18" x14ac:dyDescent="0.3">
      <c r="A2605" t="s">
        <v>7125</v>
      </c>
      <c r="B2605">
        <f>MID(dane3[[#This Row],[PassengerId]],1,4)+0</f>
        <v>2790</v>
      </c>
      <c r="C2605" t="s">
        <v>14</v>
      </c>
      <c r="D2605" t="b">
        <v>1</v>
      </c>
      <c r="E2605" t="s">
        <v>7126</v>
      </c>
      <c r="F2605" t="str">
        <f>MID($E2605,1,1)</f>
        <v>B</v>
      </c>
      <c r="G2605" t="str">
        <f>IFERROR(MID($E2605,SEARCH("/",$E2605,SEARCH("/",$E2605)+1)+1,1),"")</f>
        <v>P</v>
      </c>
      <c r="H2605" t="s">
        <v>46</v>
      </c>
      <c r="I2605">
        <v>23</v>
      </c>
      <c r="J2605" t="b">
        <v>0</v>
      </c>
      <c r="K2605" s="7">
        <v>0</v>
      </c>
      <c r="L2605" s="7">
        <v>0</v>
      </c>
      <c r="M2605" s="7">
        <v>0</v>
      </c>
      <c r="N2605" s="7">
        <v>0</v>
      </c>
      <c r="O2605" s="7">
        <v>0</v>
      </c>
      <c r="P2605" s="7">
        <f>SUM(dane3[[#This Row],[RoomService]:[VRDeck]])</f>
        <v>0</v>
      </c>
      <c r="Q2605" t="s">
        <v>7127</v>
      </c>
      <c r="R2605" t="b">
        <v>1</v>
      </c>
    </row>
    <row r="2606" spans="1:18" x14ac:dyDescent="0.3">
      <c r="A2606" t="s">
        <v>7128</v>
      </c>
      <c r="B2606">
        <f>MID(dane3[[#This Row],[PassengerId]],1,4)+0</f>
        <v>2790</v>
      </c>
      <c r="C2606" t="s">
        <v>14</v>
      </c>
      <c r="D2606" t="b">
        <v>0</v>
      </c>
      <c r="E2606" t="s">
        <v>7126</v>
      </c>
      <c r="F2606" t="str">
        <f>MID($E2606,1,1)</f>
        <v>B</v>
      </c>
      <c r="G2606" t="str">
        <f>IFERROR(MID($E2606,SEARCH("/",$E2606,SEARCH("/",$E2606)+1)+1,1),"")</f>
        <v>P</v>
      </c>
      <c r="H2606" t="s">
        <v>46</v>
      </c>
      <c r="I2606">
        <v>41</v>
      </c>
      <c r="J2606" t="b">
        <v>0</v>
      </c>
      <c r="K2606" s="7">
        <v>0</v>
      </c>
      <c r="L2606" s="7">
        <v>320</v>
      </c>
      <c r="M2606" s="7">
        <v>4333</v>
      </c>
      <c r="N2606" s="7">
        <v>1313</v>
      </c>
      <c r="O2606" s="7">
        <v>51</v>
      </c>
      <c r="P2606" s="7">
        <f>SUM(dane3[[#This Row],[RoomService]:[VRDeck]])</f>
        <v>6017</v>
      </c>
      <c r="Q2606" t="s">
        <v>7129</v>
      </c>
      <c r="R2606" t="b">
        <v>0</v>
      </c>
    </row>
    <row r="2607" spans="1:18" x14ac:dyDescent="0.3">
      <c r="A2607" t="s">
        <v>7130</v>
      </c>
      <c r="B2607">
        <f>MID(dane3[[#This Row],[PassengerId]],1,4)+0</f>
        <v>2790</v>
      </c>
      <c r="C2607" t="s">
        <v>14</v>
      </c>
      <c r="D2607" t="b">
        <v>0</v>
      </c>
      <c r="E2607" t="s">
        <v>7126</v>
      </c>
      <c r="F2607" t="str">
        <f>MID($E2607,1,1)</f>
        <v>B</v>
      </c>
      <c r="G2607" t="str">
        <f>IFERROR(MID($E2607,SEARCH("/",$E2607,SEARCH("/",$E2607)+1)+1,1),"")</f>
        <v>P</v>
      </c>
      <c r="H2607" t="s">
        <v>16</v>
      </c>
      <c r="I2607">
        <v>29</v>
      </c>
      <c r="J2607" t="b">
        <v>0</v>
      </c>
      <c r="K2607" s="7">
        <v>3</v>
      </c>
      <c r="L2607" s="7">
        <v>933</v>
      </c>
      <c r="M2607" s="7">
        <v>0</v>
      </c>
      <c r="N2607" s="7">
        <v>674</v>
      </c>
      <c r="O2607" s="7">
        <v>731</v>
      </c>
      <c r="P2607" s="7">
        <f>SUM(dane3[[#This Row],[RoomService]:[VRDeck]])</f>
        <v>2341</v>
      </c>
      <c r="Q2607" t="s">
        <v>7131</v>
      </c>
      <c r="R2607" t="b">
        <v>0</v>
      </c>
    </row>
    <row r="2608" spans="1:18" x14ac:dyDescent="0.3">
      <c r="A2608" t="s">
        <v>7132</v>
      </c>
      <c r="B2608">
        <f>MID(dane3[[#This Row],[PassengerId]],1,4)+0</f>
        <v>2790</v>
      </c>
      <c r="C2608" t="s">
        <v>14</v>
      </c>
      <c r="D2608" t="b">
        <v>0</v>
      </c>
      <c r="E2608" t="s">
        <v>7126</v>
      </c>
      <c r="F2608" t="str">
        <f>MID($E2608,1,1)</f>
        <v>B</v>
      </c>
      <c r="G2608" t="str">
        <f>IFERROR(MID($E2608,SEARCH("/",$E2608,SEARCH("/",$E2608)+1)+1,1),"")</f>
        <v>P</v>
      </c>
      <c r="H2608" t="s">
        <v>46</v>
      </c>
      <c r="I2608">
        <v>54</v>
      </c>
      <c r="J2608" t="b">
        <v>0</v>
      </c>
      <c r="K2608" s="7">
        <v>0</v>
      </c>
      <c r="L2608" s="7">
        <v>37</v>
      </c>
      <c r="M2608" s="7">
        <v>0</v>
      </c>
      <c r="N2608" s="7">
        <v>4689</v>
      </c>
      <c r="O2608" s="7">
        <v>0</v>
      </c>
      <c r="P2608" s="7">
        <f>SUM(dane3[[#This Row],[RoomService]:[VRDeck]])</f>
        <v>4726</v>
      </c>
      <c r="Q2608" t="s">
        <v>7133</v>
      </c>
      <c r="R2608" t="b">
        <v>0</v>
      </c>
    </row>
    <row r="2609" spans="1:18" x14ac:dyDescent="0.3">
      <c r="A2609" t="s">
        <v>7134</v>
      </c>
      <c r="B2609">
        <f>MID(dane3[[#This Row],[PassengerId]],1,4)+0</f>
        <v>2790</v>
      </c>
      <c r="C2609" t="s">
        <v>14</v>
      </c>
      <c r="D2609" t="b">
        <v>0</v>
      </c>
      <c r="E2609" t="s">
        <v>7126</v>
      </c>
      <c r="F2609" t="str">
        <f>MID($E2609,1,1)</f>
        <v>B</v>
      </c>
      <c r="G2609" t="str">
        <f>IFERROR(MID($E2609,SEARCH("/",$E2609,SEARCH("/",$E2609)+1)+1,1),"")</f>
        <v>P</v>
      </c>
      <c r="H2609" t="s">
        <v>46</v>
      </c>
      <c r="I2609">
        <v>43</v>
      </c>
      <c r="J2609" t="b">
        <v>0</v>
      </c>
      <c r="K2609" s="7">
        <v>0</v>
      </c>
      <c r="L2609" s="7">
        <v>9923</v>
      </c>
      <c r="M2609" s="7">
        <v>660</v>
      </c>
      <c r="N2609" s="7">
        <v>10</v>
      </c>
      <c r="O2609" s="7">
        <v>266</v>
      </c>
      <c r="P2609" s="7">
        <f>SUM(dane3[[#This Row],[RoomService]:[VRDeck]])</f>
        <v>10859</v>
      </c>
      <c r="Q2609" t="s">
        <v>7135</v>
      </c>
      <c r="R2609" t="b">
        <v>1</v>
      </c>
    </row>
    <row r="2610" spans="1:18" x14ac:dyDescent="0.3">
      <c r="A2610" t="s">
        <v>7136</v>
      </c>
      <c r="B2610">
        <f>MID(dane3[[#This Row],[PassengerId]],1,4)+0</f>
        <v>2792</v>
      </c>
      <c r="C2610" t="s">
        <v>19</v>
      </c>
      <c r="D2610" t="b">
        <v>1</v>
      </c>
      <c r="E2610" t="s">
        <v>7137</v>
      </c>
      <c r="F2610" t="str">
        <f>MID($E2610,1,1)</f>
        <v>G</v>
      </c>
      <c r="G2610" t="str">
        <f>IFERROR(MID($E2610,SEARCH("/",$E2610,SEARCH("/",$E2610)+1)+1,1),"")</f>
        <v>S</v>
      </c>
      <c r="H2610" t="s">
        <v>32</v>
      </c>
      <c r="I2610">
        <v>36</v>
      </c>
      <c r="J2610" t="b">
        <v>0</v>
      </c>
      <c r="K2610" s="7">
        <v>0</v>
      </c>
      <c r="L2610" s="7">
        <v>0</v>
      </c>
      <c r="M2610" s="7">
        <v>0</v>
      </c>
      <c r="N2610" s="7">
        <v>0</v>
      </c>
      <c r="O2610" s="7">
        <v>0</v>
      </c>
      <c r="P2610" s="7">
        <f>SUM(dane3[[#This Row],[RoomService]:[VRDeck]])</f>
        <v>0</v>
      </c>
      <c r="Q2610" t="s">
        <v>7138</v>
      </c>
      <c r="R2610" t="b">
        <v>1</v>
      </c>
    </row>
    <row r="2611" spans="1:18" x14ac:dyDescent="0.3">
      <c r="A2611" t="s">
        <v>7139</v>
      </c>
      <c r="B2611">
        <f>MID(dane3[[#This Row],[PassengerId]],1,4)+0</f>
        <v>2793</v>
      </c>
      <c r="C2611" t="s">
        <v>19</v>
      </c>
      <c r="D2611" t="b">
        <v>0</v>
      </c>
      <c r="E2611" t="s">
        <v>7140</v>
      </c>
      <c r="F2611" t="str">
        <f>MID($E2611,1,1)</f>
        <v>E</v>
      </c>
      <c r="G2611" t="str">
        <f>IFERROR(MID($E2611,SEARCH("/",$E2611,SEARCH("/",$E2611)+1)+1,1),"")</f>
        <v>P</v>
      </c>
      <c r="H2611" t="s">
        <v>16</v>
      </c>
      <c r="I2611">
        <v>48</v>
      </c>
      <c r="J2611" t="b">
        <v>0</v>
      </c>
      <c r="K2611" s="7">
        <v>784</v>
      </c>
      <c r="L2611" s="7">
        <v>87</v>
      </c>
      <c r="M2611" s="7">
        <v>0</v>
      </c>
      <c r="N2611" s="7">
        <v>0</v>
      </c>
      <c r="O2611" s="7">
        <v>1</v>
      </c>
      <c r="P2611" s="7">
        <f>SUM(dane3[[#This Row],[RoomService]:[VRDeck]])</f>
        <v>872</v>
      </c>
      <c r="Q2611" t="s">
        <v>7141</v>
      </c>
      <c r="R2611" t="b">
        <v>1</v>
      </c>
    </row>
    <row r="2612" spans="1:18" x14ac:dyDescent="0.3">
      <c r="A2612" t="s">
        <v>7142</v>
      </c>
      <c r="B2612">
        <f>MID(dane3[[#This Row],[PassengerId]],1,4)+0</f>
        <v>2795</v>
      </c>
      <c r="C2612" t="s">
        <v>14</v>
      </c>
      <c r="D2612" t="b">
        <v>0</v>
      </c>
      <c r="E2612" t="s">
        <v>7143</v>
      </c>
      <c r="F2612" t="str">
        <f>MID($E2612,1,1)</f>
        <v>C</v>
      </c>
      <c r="G2612" t="str">
        <f>IFERROR(MID($E2612,SEARCH("/",$E2612,SEARCH("/",$E2612)+1)+1,1),"")</f>
        <v>S</v>
      </c>
      <c r="H2612" t="s">
        <v>16</v>
      </c>
      <c r="I2612">
        <v>34</v>
      </c>
      <c r="J2612" t="b">
        <v>0</v>
      </c>
      <c r="K2612" s="7">
        <v>10</v>
      </c>
      <c r="L2612" s="7">
        <v>5659</v>
      </c>
      <c r="M2612" s="7">
        <v>15</v>
      </c>
      <c r="N2612" s="7">
        <v>3</v>
      </c>
      <c r="O2612" s="7">
        <v>0</v>
      </c>
      <c r="P2612" s="7">
        <f>SUM(dane3[[#This Row],[RoomService]:[VRDeck]])</f>
        <v>5687</v>
      </c>
      <c r="Q2612" t="s">
        <v>7144</v>
      </c>
      <c r="R2612" t="b">
        <v>1</v>
      </c>
    </row>
    <row r="2613" spans="1:18" x14ac:dyDescent="0.3">
      <c r="A2613" t="s">
        <v>7145</v>
      </c>
      <c r="B2613">
        <f>MID(dane3[[#This Row],[PassengerId]],1,4)+0</f>
        <v>2795</v>
      </c>
      <c r="C2613" t="s">
        <v>14</v>
      </c>
      <c r="D2613" t="b">
        <v>0</v>
      </c>
      <c r="E2613" t="s">
        <v>7143</v>
      </c>
      <c r="F2613" t="str">
        <f>MID($E2613,1,1)</f>
        <v>C</v>
      </c>
      <c r="G2613" t="str">
        <f>IFERROR(MID($E2613,SEARCH("/",$E2613,SEARCH("/",$E2613)+1)+1,1),"")</f>
        <v>S</v>
      </c>
      <c r="H2613" t="s">
        <v>16</v>
      </c>
      <c r="I2613">
        <v>42</v>
      </c>
      <c r="J2613" t="b">
        <v>0</v>
      </c>
      <c r="K2613" s="7">
        <v>0</v>
      </c>
      <c r="L2613" s="7">
        <v>802</v>
      </c>
      <c r="M2613" s="7">
        <v>0</v>
      </c>
      <c r="N2613" s="7">
        <v>2622</v>
      </c>
      <c r="O2613" s="7">
        <v>671</v>
      </c>
      <c r="P2613" s="7">
        <f>SUM(dane3[[#This Row],[RoomService]:[VRDeck]])</f>
        <v>4095</v>
      </c>
      <c r="Q2613" t="s">
        <v>7146</v>
      </c>
      <c r="R2613" t="b">
        <v>0</v>
      </c>
    </row>
    <row r="2614" spans="1:18" x14ac:dyDescent="0.3">
      <c r="A2614" t="s">
        <v>7147</v>
      </c>
      <c r="B2614">
        <f>MID(dane3[[#This Row],[PassengerId]],1,4)+0</f>
        <v>2796</v>
      </c>
      <c r="C2614" t="s">
        <v>19</v>
      </c>
      <c r="D2614" t="b">
        <v>0</v>
      </c>
      <c r="E2614" t="s">
        <v>7148</v>
      </c>
      <c r="F2614" t="str">
        <f>MID($E2614,1,1)</f>
        <v>F</v>
      </c>
      <c r="G2614" t="str">
        <f>IFERROR(MID($E2614,SEARCH("/",$E2614,SEARCH("/",$E2614)+1)+1,1),"")</f>
        <v>S</v>
      </c>
      <c r="H2614" t="s">
        <v>46</v>
      </c>
      <c r="I2614">
        <v>17</v>
      </c>
      <c r="J2614" t="b">
        <v>0</v>
      </c>
      <c r="K2614" s="7">
        <v>0</v>
      </c>
      <c r="L2614" s="7">
        <v>0</v>
      </c>
      <c r="M2614" s="7">
        <v>0</v>
      </c>
      <c r="N2614" s="7">
        <v>863</v>
      </c>
      <c r="O2614" s="7">
        <v>0</v>
      </c>
      <c r="P2614" s="7">
        <f>SUM(dane3[[#This Row],[RoomService]:[VRDeck]])</f>
        <v>863</v>
      </c>
      <c r="Q2614" t="s">
        <v>23799</v>
      </c>
      <c r="R2614" t="b">
        <v>0</v>
      </c>
    </row>
    <row r="2615" spans="1:18" x14ac:dyDescent="0.3">
      <c r="A2615" t="s">
        <v>7149</v>
      </c>
      <c r="B2615">
        <f>MID(dane3[[#This Row],[PassengerId]],1,4)+0</f>
        <v>2797</v>
      </c>
      <c r="C2615" t="s">
        <v>19</v>
      </c>
      <c r="D2615" t="b">
        <v>0</v>
      </c>
      <c r="E2615" t="s">
        <v>7150</v>
      </c>
      <c r="F2615" t="str">
        <f>MID($E2615,1,1)</f>
        <v>F</v>
      </c>
      <c r="G2615" t="str">
        <f>IFERROR(MID($E2615,SEARCH("/",$E2615,SEARCH("/",$E2615)+1)+1,1),"")</f>
        <v>P</v>
      </c>
      <c r="H2615" t="s">
        <v>16</v>
      </c>
      <c r="I2615">
        <v>22</v>
      </c>
      <c r="J2615" t="b">
        <v>0</v>
      </c>
      <c r="K2615" s="7">
        <v>0</v>
      </c>
      <c r="L2615" s="7">
        <v>0</v>
      </c>
      <c r="M2615" s="7">
        <v>0</v>
      </c>
      <c r="N2615" s="7">
        <v>0</v>
      </c>
      <c r="O2615" s="7">
        <v>1345</v>
      </c>
      <c r="P2615" s="7">
        <f>SUM(dane3[[#This Row],[RoomService]:[VRDeck]])</f>
        <v>1345</v>
      </c>
      <c r="Q2615" t="s">
        <v>7151</v>
      </c>
      <c r="R2615" t="b">
        <v>0</v>
      </c>
    </row>
    <row r="2616" spans="1:18" x14ac:dyDescent="0.3">
      <c r="A2616" t="s">
        <v>7152</v>
      </c>
      <c r="B2616">
        <f>MID(dane3[[#This Row],[PassengerId]],1,4)+0</f>
        <v>2798</v>
      </c>
      <c r="C2616" t="s">
        <v>14</v>
      </c>
      <c r="D2616" t="b">
        <v>0</v>
      </c>
      <c r="E2616" t="s">
        <v>7153</v>
      </c>
      <c r="F2616" t="str">
        <f>MID($E2616,1,1)</f>
        <v>A</v>
      </c>
      <c r="G2616" t="str">
        <f>IFERROR(MID($E2616,SEARCH("/",$E2616,SEARCH("/",$E2616)+1)+1,1),"")</f>
        <v>P</v>
      </c>
      <c r="H2616" t="s">
        <v>16</v>
      </c>
      <c r="I2616">
        <v>37</v>
      </c>
      <c r="J2616" t="b">
        <v>0</v>
      </c>
      <c r="K2616" s="7">
        <v>6</v>
      </c>
      <c r="L2616" s="7">
        <v>437</v>
      </c>
      <c r="M2616" s="7">
        <v>0</v>
      </c>
      <c r="N2616" s="7">
        <v>54</v>
      </c>
      <c r="O2616" s="7">
        <v>3030</v>
      </c>
      <c r="P2616" s="7">
        <f>SUM(dane3[[#This Row],[RoomService]:[VRDeck]])</f>
        <v>3527</v>
      </c>
      <c r="Q2616" t="s">
        <v>7154</v>
      </c>
      <c r="R2616" t="b">
        <v>0</v>
      </c>
    </row>
    <row r="2617" spans="1:18" x14ac:dyDescent="0.3">
      <c r="A2617" t="s">
        <v>7155</v>
      </c>
      <c r="B2617">
        <f>MID(dane3[[#This Row],[PassengerId]],1,4)+0</f>
        <v>2798</v>
      </c>
      <c r="C2617" t="s">
        <v>14</v>
      </c>
      <c r="D2617" t="b">
        <v>1</v>
      </c>
      <c r="E2617" t="s">
        <v>7153</v>
      </c>
      <c r="F2617" t="str">
        <f>MID($E2617,1,1)</f>
        <v>A</v>
      </c>
      <c r="G2617" t="str">
        <f>IFERROR(MID($E2617,SEARCH("/",$E2617,SEARCH("/",$E2617)+1)+1,1),"")</f>
        <v>P</v>
      </c>
      <c r="H2617" t="s">
        <v>46</v>
      </c>
      <c r="I2617">
        <v>38</v>
      </c>
      <c r="J2617" t="b">
        <v>0</v>
      </c>
      <c r="K2617" s="7">
        <v>0</v>
      </c>
      <c r="L2617" s="7">
        <v>0</v>
      </c>
      <c r="M2617" s="7">
        <v>0</v>
      </c>
      <c r="N2617" s="7">
        <v>0</v>
      </c>
      <c r="O2617" s="7">
        <v>0</v>
      </c>
      <c r="P2617" s="7">
        <f>SUM(dane3[[#This Row],[RoomService]:[VRDeck]])</f>
        <v>0</v>
      </c>
      <c r="Q2617" t="s">
        <v>7156</v>
      </c>
      <c r="R2617" t="b">
        <v>1</v>
      </c>
    </row>
    <row r="2618" spans="1:18" x14ac:dyDescent="0.3">
      <c r="A2618" t="s">
        <v>7157</v>
      </c>
      <c r="B2618">
        <f>MID(dane3[[#This Row],[PassengerId]],1,4)+0</f>
        <v>2799</v>
      </c>
      <c r="C2618" t="s">
        <v>19</v>
      </c>
      <c r="D2618" t="b">
        <v>0</v>
      </c>
      <c r="E2618" t="s">
        <v>7158</v>
      </c>
      <c r="F2618" t="str">
        <f>MID($E2618,1,1)</f>
        <v>G</v>
      </c>
      <c r="G2618" t="str">
        <f>IFERROR(MID($E2618,SEARCH("/",$E2618,SEARCH("/",$E2618)+1)+1,1),"")</f>
        <v>S</v>
      </c>
      <c r="H2618" t="s">
        <v>16</v>
      </c>
      <c r="I2618">
        <v>21</v>
      </c>
      <c r="J2618" t="b">
        <v>0</v>
      </c>
      <c r="K2618" s="7">
        <v>3</v>
      </c>
      <c r="L2618" s="7">
        <v>0</v>
      </c>
      <c r="M2618" s="7">
        <v>0</v>
      </c>
      <c r="N2618" s="7">
        <v>881</v>
      </c>
      <c r="O2618" s="7">
        <v>0</v>
      </c>
      <c r="P2618" s="7">
        <f>SUM(dane3[[#This Row],[RoomService]:[VRDeck]])</f>
        <v>884</v>
      </c>
      <c r="Q2618" t="s">
        <v>7159</v>
      </c>
      <c r="R2618" t="b">
        <v>0</v>
      </c>
    </row>
    <row r="2619" spans="1:18" x14ac:dyDescent="0.3">
      <c r="A2619" t="s">
        <v>7160</v>
      </c>
      <c r="B2619">
        <f>MID(dane3[[#This Row],[PassengerId]],1,4)+0</f>
        <v>2799</v>
      </c>
      <c r="C2619" t="s">
        <v>19</v>
      </c>
      <c r="D2619" t="b">
        <v>1</v>
      </c>
      <c r="E2619" t="s">
        <v>7158</v>
      </c>
      <c r="F2619" t="str">
        <f>MID($E2619,1,1)</f>
        <v>G</v>
      </c>
      <c r="G2619" t="str">
        <f>IFERROR(MID($E2619,SEARCH("/",$E2619,SEARCH("/",$E2619)+1)+1,1),"")</f>
        <v>S</v>
      </c>
      <c r="H2619" t="s">
        <v>32</v>
      </c>
      <c r="I2619">
        <v>23</v>
      </c>
      <c r="J2619" t="b">
        <v>0</v>
      </c>
      <c r="K2619" s="7">
        <v>0</v>
      </c>
      <c r="L2619" s="7">
        <v>0</v>
      </c>
      <c r="M2619" s="7">
        <v>0</v>
      </c>
      <c r="N2619" s="7">
        <v>0</v>
      </c>
      <c r="O2619" s="7">
        <v>0</v>
      </c>
      <c r="P2619" s="7">
        <f>SUM(dane3[[#This Row],[RoomService]:[VRDeck]])</f>
        <v>0</v>
      </c>
      <c r="Q2619" t="s">
        <v>7161</v>
      </c>
      <c r="R2619" t="b">
        <v>1</v>
      </c>
    </row>
    <row r="2620" spans="1:18" x14ac:dyDescent="0.3">
      <c r="A2620" t="s">
        <v>7162</v>
      </c>
      <c r="B2620">
        <f>MID(dane3[[#This Row],[PassengerId]],1,4)+0</f>
        <v>2801</v>
      </c>
      <c r="C2620" t="s">
        <v>14</v>
      </c>
      <c r="D2620" t="b">
        <v>0</v>
      </c>
      <c r="E2620" t="s">
        <v>7163</v>
      </c>
      <c r="F2620" t="str">
        <f>MID($E2620,1,1)</f>
        <v>B</v>
      </c>
      <c r="G2620" t="str">
        <f>IFERROR(MID($E2620,SEARCH("/",$E2620,SEARCH("/",$E2620)+1)+1,1),"")</f>
        <v>P</v>
      </c>
      <c r="H2620" t="s">
        <v>16</v>
      </c>
      <c r="I2620">
        <v>27</v>
      </c>
      <c r="J2620" t="b">
        <v>0</v>
      </c>
      <c r="K2620" s="7">
        <v>1</v>
      </c>
      <c r="L2620" s="7">
        <v>767</v>
      </c>
      <c r="M2620" s="7">
        <v>0</v>
      </c>
      <c r="N2620" s="7">
        <v>13104</v>
      </c>
      <c r="O2620" s="7">
        <v>3657</v>
      </c>
      <c r="P2620" s="7">
        <f>SUM(dane3[[#This Row],[RoomService]:[VRDeck]])</f>
        <v>17529</v>
      </c>
      <c r="Q2620" t="s">
        <v>7164</v>
      </c>
      <c r="R2620" t="b">
        <v>0</v>
      </c>
    </row>
    <row r="2621" spans="1:18" x14ac:dyDescent="0.3">
      <c r="A2621" t="s">
        <v>7165</v>
      </c>
      <c r="B2621">
        <f>MID(dane3[[#This Row],[PassengerId]],1,4)+0</f>
        <v>2802</v>
      </c>
      <c r="C2621" t="s">
        <v>19</v>
      </c>
      <c r="D2621" t="b">
        <v>0</v>
      </c>
      <c r="E2621" t="s">
        <v>7166</v>
      </c>
      <c r="F2621" t="str">
        <f>MID($E2621,1,1)</f>
        <v>F</v>
      </c>
      <c r="G2621" t="str">
        <f>IFERROR(MID($E2621,SEARCH("/",$E2621,SEARCH("/",$E2621)+1)+1,1),"")</f>
        <v>P</v>
      </c>
      <c r="H2621" t="s">
        <v>16</v>
      </c>
      <c r="I2621">
        <v>23</v>
      </c>
      <c r="J2621" t="b">
        <v>0</v>
      </c>
      <c r="K2621" s="7">
        <v>18</v>
      </c>
      <c r="L2621" s="7">
        <v>2595</v>
      </c>
      <c r="M2621" s="7">
        <v>0</v>
      </c>
      <c r="N2621" s="7">
        <v>0</v>
      </c>
      <c r="O2621" s="7">
        <v>122</v>
      </c>
      <c r="P2621" s="7">
        <f>SUM(dane3[[#This Row],[RoomService]:[VRDeck]])</f>
        <v>2735</v>
      </c>
      <c r="Q2621" t="s">
        <v>7167</v>
      </c>
      <c r="R2621" t="b">
        <v>1</v>
      </c>
    </row>
    <row r="2622" spans="1:18" x14ac:dyDescent="0.3">
      <c r="A2622" t="s">
        <v>7168</v>
      </c>
      <c r="B2622">
        <f>MID(dane3[[#This Row],[PassengerId]],1,4)+0</f>
        <v>2805</v>
      </c>
      <c r="C2622" t="s">
        <v>19</v>
      </c>
      <c r="D2622" t="b">
        <v>0</v>
      </c>
      <c r="E2622" t="s">
        <v>7169</v>
      </c>
      <c r="F2622" t="str">
        <f>MID($E2622,1,1)</f>
        <v>F</v>
      </c>
      <c r="G2622" t="str">
        <f>IFERROR(MID($E2622,SEARCH("/",$E2622,SEARCH("/",$E2622)+1)+1,1),"")</f>
        <v>P</v>
      </c>
      <c r="H2622" t="s">
        <v>16</v>
      </c>
      <c r="I2622">
        <v>19</v>
      </c>
      <c r="J2622" t="b">
        <v>0</v>
      </c>
      <c r="K2622" s="7">
        <v>0</v>
      </c>
      <c r="L2622" s="7">
        <v>0</v>
      </c>
      <c r="M2622" s="7">
        <v>366</v>
      </c>
      <c r="N2622" s="7">
        <v>268</v>
      </c>
      <c r="O2622" s="7">
        <v>0</v>
      </c>
      <c r="P2622" s="7">
        <f>SUM(dane3[[#This Row],[RoomService]:[VRDeck]])</f>
        <v>634</v>
      </c>
      <c r="Q2622" t="s">
        <v>7170</v>
      </c>
      <c r="R2622" t="b">
        <v>0</v>
      </c>
    </row>
    <row r="2623" spans="1:18" x14ac:dyDescent="0.3">
      <c r="A2623" t="s">
        <v>3589</v>
      </c>
      <c r="B2623">
        <f>MID(dane3[[#This Row],[PassengerId]],1,4)+0</f>
        <v>1393</v>
      </c>
      <c r="C2623" t="s">
        <v>53</v>
      </c>
      <c r="D2623" t="b">
        <v>0</v>
      </c>
      <c r="E2623" t="s">
        <v>3590</v>
      </c>
      <c r="F2623" t="str">
        <f>MID($E2623,1,1)</f>
        <v>F</v>
      </c>
      <c r="G2623" t="str">
        <f>IFERROR(MID($E2623,SEARCH("/",$E2623,SEARCH("/",$E2623)+1)+1,1),"")</f>
        <v>S</v>
      </c>
      <c r="H2623" t="s">
        <v>16</v>
      </c>
      <c r="I2623">
        <v>36</v>
      </c>
      <c r="J2623" t="b">
        <v>0</v>
      </c>
      <c r="K2623" s="7">
        <v>42</v>
      </c>
      <c r="L2623" s="7">
        <v>0</v>
      </c>
      <c r="M2623" s="7">
        <v>212</v>
      </c>
      <c r="N2623" s="7">
        <v>151</v>
      </c>
      <c r="O2623" s="7">
        <v>1853</v>
      </c>
      <c r="P2623" s="7">
        <f>SUM(dane3[[#This Row],[RoomService]:[VRDeck]])</f>
        <v>2258</v>
      </c>
      <c r="Q2623" t="s">
        <v>3591</v>
      </c>
      <c r="R2623" t="b">
        <v>0</v>
      </c>
    </row>
    <row r="2624" spans="1:18" x14ac:dyDescent="0.3">
      <c r="A2624" t="s">
        <v>7174</v>
      </c>
      <c r="B2624">
        <f>MID(dane3[[#This Row],[PassengerId]],1,4)+0</f>
        <v>2807</v>
      </c>
      <c r="C2624" t="s">
        <v>19</v>
      </c>
      <c r="D2624" t="b">
        <v>0</v>
      </c>
      <c r="E2624" t="s">
        <v>7175</v>
      </c>
      <c r="F2624" t="str">
        <f>MID($E2624,1,1)</f>
        <v>E</v>
      </c>
      <c r="G2624" t="str">
        <f>IFERROR(MID($E2624,SEARCH("/",$E2624,SEARCH("/",$E2624)+1)+1,1),"")</f>
        <v>P</v>
      </c>
      <c r="H2624" t="s">
        <v>16</v>
      </c>
      <c r="I2624">
        <v>33</v>
      </c>
      <c r="J2624" t="b">
        <v>0</v>
      </c>
      <c r="K2624" s="7">
        <v>0</v>
      </c>
      <c r="L2624" s="7">
        <v>0</v>
      </c>
      <c r="M2624" s="7">
        <v>154</v>
      </c>
      <c r="N2624" s="7">
        <v>22</v>
      </c>
      <c r="O2624" s="7">
        <v>820</v>
      </c>
      <c r="P2624" s="7">
        <f>SUM(dane3[[#This Row],[RoomService]:[VRDeck]])</f>
        <v>996</v>
      </c>
      <c r="Q2624" t="s">
        <v>7176</v>
      </c>
      <c r="R2624" t="b">
        <v>0</v>
      </c>
    </row>
    <row r="2625" spans="1:18" x14ac:dyDescent="0.3">
      <c r="A2625" t="s">
        <v>7177</v>
      </c>
      <c r="B2625">
        <f>MID(dane3[[#This Row],[PassengerId]],1,4)+0</f>
        <v>2807</v>
      </c>
      <c r="C2625" t="s">
        <v>19</v>
      </c>
      <c r="D2625" t="b">
        <v>1</v>
      </c>
      <c r="E2625" t="s">
        <v>7178</v>
      </c>
      <c r="F2625" t="str">
        <f>MID($E2625,1,1)</f>
        <v>G</v>
      </c>
      <c r="G2625" t="str">
        <f>IFERROR(MID($E2625,SEARCH("/",$E2625,SEARCH("/",$E2625)+1)+1,1),"")</f>
        <v>P</v>
      </c>
      <c r="H2625" t="s">
        <v>32</v>
      </c>
      <c r="I2625">
        <v>24</v>
      </c>
      <c r="J2625" t="b">
        <v>0</v>
      </c>
      <c r="K2625" s="7">
        <v>0</v>
      </c>
      <c r="L2625" s="7">
        <v>0</v>
      </c>
      <c r="M2625" s="7">
        <v>0</v>
      </c>
      <c r="N2625" s="7">
        <v>0</v>
      </c>
      <c r="O2625" s="7">
        <v>0</v>
      </c>
      <c r="P2625" s="7">
        <f>SUM(dane3[[#This Row],[RoomService]:[VRDeck]])</f>
        <v>0</v>
      </c>
      <c r="Q2625" t="s">
        <v>7179</v>
      </c>
      <c r="R2625" t="b">
        <v>0</v>
      </c>
    </row>
    <row r="2626" spans="1:18" x14ac:dyDescent="0.3">
      <c r="A2626" t="s">
        <v>7180</v>
      </c>
      <c r="B2626">
        <f>MID(dane3[[#This Row],[PassengerId]],1,4)+0</f>
        <v>2807</v>
      </c>
      <c r="C2626" t="s">
        <v>19</v>
      </c>
      <c r="D2626" t="b">
        <v>1</v>
      </c>
      <c r="E2626" t="s">
        <v>7178</v>
      </c>
      <c r="F2626" t="str">
        <f>MID($E2626,1,1)</f>
        <v>G</v>
      </c>
      <c r="G2626" t="str">
        <f>IFERROR(MID($E2626,SEARCH("/",$E2626,SEARCH("/",$E2626)+1)+1,1),"")</f>
        <v>P</v>
      </c>
      <c r="H2626" t="s">
        <v>16</v>
      </c>
      <c r="I2626">
        <v>0</v>
      </c>
      <c r="J2626" t="b">
        <v>0</v>
      </c>
      <c r="K2626" s="7">
        <v>0</v>
      </c>
      <c r="L2626" s="7">
        <v>0</v>
      </c>
      <c r="M2626" s="7">
        <v>0</v>
      </c>
      <c r="N2626" s="7">
        <v>0</v>
      </c>
      <c r="O2626" s="7">
        <v>0</v>
      </c>
      <c r="P2626" s="7">
        <f>SUM(dane3[[#This Row],[RoomService]:[VRDeck]])</f>
        <v>0</v>
      </c>
      <c r="Q2626" t="s">
        <v>7181</v>
      </c>
      <c r="R2626" t="b">
        <v>1</v>
      </c>
    </row>
    <row r="2627" spans="1:18" x14ac:dyDescent="0.3">
      <c r="A2627" t="s">
        <v>7182</v>
      </c>
      <c r="B2627">
        <f>MID(dane3[[#This Row],[PassengerId]],1,4)+0</f>
        <v>2809</v>
      </c>
      <c r="C2627" t="s">
        <v>19</v>
      </c>
      <c r="D2627" t="b">
        <v>1</v>
      </c>
      <c r="E2627" t="s">
        <v>7183</v>
      </c>
      <c r="F2627" t="str">
        <f>MID($E2627,1,1)</f>
        <v>G</v>
      </c>
      <c r="G2627" t="str">
        <f>IFERROR(MID($E2627,SEARCH("/",$E2627,SEARCH("/",$E2627)+1)+1,1),"")</f>
        <v>P</v>
      </c>
      <c r="H2627" t="s">
        <v>16</v>
      </c>
      <c r="I2627">
        <v>41</v>
      </c>
      <c r="J2627" t="b">
        <v>0</v>
      </c>
      <c r="K2627" s="7">
        <v>0</v>
      </c>
      <c r="L2627" s="7">
        <v>0</v>
      </c>
      <c r="M2627" s="7">
        <v>0</v>
      </c>
      <c r="N2627" s="7">
        <v>0</v>
      </c>
      <c r="O2627" s="7">
        <v>0</v>
      </c>
      <c r="P2627" s="7">
        <f>SUM(dane3[[#This Row],[RoomService]:[VRDeck]])</f>
        <v>0</v>
      </c>
      <c r="Q2627" t="s">
        <v>7184</v>
      </c>
      <c r="R2627" t="b">
        <v>1</v>
      </c>
    </row>
    <row r="2628" spans="1:18" x14ac:dyDescent="0.3">
      <c r="A2628" t="s">
        <v>7185</v>
      </c>
      <c r="B2628">
        <f>MID(dane3[[#This Row],[PassengerId]],1,4)+0</f>
        <v>2810</v>
      </c>
      <c r="C2628" t="s">
        <v>19</v>
      </c>
      <c r="D2628" t="b">
        <v>1</v>
      </c>
      <c r="E2628" t="s">
        <v>7186</v>
      </c>
      <c r="F2628" t="str">
        <f>MID($E2628,1,1)</f>
        <v>G</v>
      </c>
      <c r="G2628" t="str">
        <f>IFERROR(MID($E2628,SEARCH("/",$E2628,SEARCH("/",$E2628)+1)+1,1),"")</f>
        <v>P</v>
      </c>
      <c r="H2628" t="s">
        <v>16</v>
      </c>
      <c r="I2628">
        <v>19</v>
      </c>
      <c r="J2628" t="b">
        <v>0</v>
      </c>
      <c r="K2628" s="7">
        <v>0</v>
      </c>
      <c r="L2628" s="7">
        <v>0</v>
      </c>
      <c r="M2628" s="7">
        <v>0</v>
      </c>
      <c r="N2628" s="7">
        <v>0</v>
      </c>
      <c r="O2628" s="7">
        <v>0</v>
      </c>
      <c r="P2628" s="7">
        <f>SUM(dane3[[#This Row],[RoomService]:[VRDeck]])</f>
        <v>0</v>
      </c>
      <c r="Q2628" t="s">
        <v>7187</v>
      </c>
      <c r="R2628" t="b">
        <v>0</v>
      </c>
    </row>
    <row r="2629" spans="1:18" x14ac:dyDescent="0.3">
      <c r="A2629" t="s">
        <v>7188</v>
      </c>
      <c r="B2629">
        <f>MID(dane3[[#This Row],[PassengerId]],1,4)+0</f>
        <v>2811</v>
      </c>
      <c r="C2629" t="s">
        <v>19</v>
      </c>
      <c r="D2629" t="b">
        <v>0</v>
      </c>
      <c r="E2629" t="s">
        <v>7189</v>
      </c>
      <c r="F2629" t="str">
        <f>MID($E2629,1,1)</f>
        <v>F</v>
      </c>
      <c r="G2629" t="str">
        <f>IFERROR(MID($E2629,SEARCH("/",$E2629,SEARCH("/",$E2629)+1)+1,1),"")</f>
        <v>S</v>
      </c>
      <c r="H2629" t="s">
        <v>16</v>
      </c>
      <c r="I2629">
        <v>44</v>
      </c>
      <c r="J2629" t="b">
        <v>0</v>
      </c>
      <c r="K2629" s="7">
        <v>0</v>
      </c>
      <c r="L2629" s="7">
        <v>0</v>
      </c>
      <c r="M2629" s="7">
        <v>0</v>
      </c>
      <c r="N2629" s="7">
        <v>0</v>
      </c>
      <c r="O2629" s="7">
        <v>871</v>
      </c>
      <c r="P2629" s="7">
        <f>SUM(dane3[[#This Row],[RoomService]:[VRDeck]])</f>
        <v>871</v>
      </c>
      <c r="Q2629" t="s">
        <v>7190</v>
      </c>
      <c r="R2629" t="b">
        <v>0</v>
      </c>
    </row>
    <row r="2630" spans="1:18" x14ac:dyDescent="0.3">
      <c r="A2630" t="s">
        <v>3592</v>
      </c>
      <c r="B2630">
        <f>MID(dane3[[#This Row],[PassengerId]],1,4)+0</f>
        <v>1393</v>
      </c>
      <c r="C2630" t="s">
        <v>53</v>
      </c>
      <c r="D2630" t="b">
        <v>0</v>
      </c>
      <c r="E2630" t="s">
        <v>3590</v>
      </c>
      <c r="F2630" t="str">
        <f>MID($E2630,1,1)</f>
        <v>F</v>
      </c>
      <c r="G2630" t="str">
        <f>IFERROR(MID($E2630,SEARCH("/",$E2630,SEARCH("/",$E2630)+1)+1,1),"")</f>
        <v>S</v>
      </c>
      <c r="H2630" t="s">
        <v>16</v>
      </c>
      <c r="I2630">
        <v>19</v>
      </c>
      <c r="J2630" t="b">
        <v>0</v>
      </c>
      <c r="K2630" s="7">
        <v>2058</v>
      </c>
      <c r="L2630" s="7">
        <v>0</v>
      </c>
      <c r="M2630" s="7">
        <v>224</v>
      </c>
      <c r="N2630" s="7">
        <v>298</v>
      </c>
      <c r="O2630" s="7">
        <v>19</v>
      </c>
      <c r="P2630" s="7">
        <f>SUM(dane3[[#This Row],[RoomService]:[VRDeck]])</f>
        <v>2599</v>
      </c>
      <c r="Q2630" t="s">
        <v>23799</v>
      </c>
      <c r="R2630" t="b">
        <v>0</v>
      </c>
    </row>
    <row r="2631" spans="1:18" x14ac:dyDescent="0.3">
      <c r="A2631" t="s">
        <v>7194</v>
      </c>
      <c r="B2631">
        <f>MID(dane3[[#This Row],[PassengerId]],1,4)+0</f>
        <v>2813</v>
      </c>
      <c r="C2631" t="s">
        <v>19</v>
      </c>
      <c r="D2631" t="b">
        <v>1</v>
      </c>
      <c r="E2631" t="s">
        <v>7195</v>
      </c>
      <c r="F2631" t="str">
        <f>MID($E2631,1,1)</f>
        <v>G</v>
      </c>
      <c r="G2631" t="str">
        <f>IFERROR(MID($E2631,SEARCH("/",$E2631,SEARCH("/",$E2631)+1)+1,1),"")</f>
        <v>S</v>
      </c>
      <c r="H2631" t="s">
        <v>16</v>
      </c>
      <c r="I2631">
        <v>14</v>
      </c>
      <c r="J2631" t="b">
        <v>0</v>
      </c>
      <c r="K2631" s="7">
        <v>0</v>
      </c>
      <c r="L2631" s="7">
        <v>0</v>
      </c>
      <c r="M2631" s="7">
        <v>0</v>
      </c>
      <c r="N2631" s="7">
        <v>0</v>
      </c>
      <c r="O2631" s="7">
        <v>0</v>
      </c>
      <c r="P2631" s="7">
        <f>SUM(dane3[[#This Row],[RoomService]:[VRDeck]])</f>
        <v>0</v>
      </c>
      <c r="Q2631" t="s">
        <v>7196</v>
      </c>
      <c r="R2631" t="b">
        <v>1</v>
      </c>
    </row>
    <row r="2632" spans="1:18" x14ac:dyDescent="0.3">
      <c r="A2632" t="s">
        <v>7197</v>
      </c>
      <c r="B2632">
        <f>MID(dane3[[#This Row],[PassengerId]],1,4)+0</f>
        <v>2814</v>
      </c>
      <c r="C2632" t="s">
        <v>19</v>
      </c>
      <c r="D2632" t="b">
        <v>1</v>
      </c>
      <c r="E2632" t="s">
        <v>7198</v>
      </c>
      <c r="F2632" t="str">
        <f>MID($E2632,1,1)</f>
        <v>G</v>
      </c>
      <c r="G2632" t="str">
        <f>IFERROR(MID($E2632,SEARCH("/",$E2632,SEARCH("/",$E2632)+1)+1,1),"")</f>
        <v>P</v>
      </c>
      <c r="H2632" t="s">
        <v>32</v>
      </c>
      <c r="I2632">
        <v>18</v>
      </c>
      <c r="J2632" t="b">
        <v>0</v>
      </c>
      <c r="K2632" s="7">
        <v>0</v>
      </c>
      <c r="L2632" s="7">
        <v>0</v>
      </c>
      <c r="M2632" s="7">
        <v>0</v>
      </c>
      <c r="N2632" s="7">
        <v>0</v>
      </c>
      <c r="O2632" s="7">
        <v>0</v>
      </c>
      <c r="P2632" s="7">
        <f>SUM(dane3[[#This Row],[RoomService]:[VRDeck]])</f>
        <v>0</v>
      </c>
      <c r="Q2632" t="s">
        <v>7199</v>
      </c>
      <c r="R2632" t="b">
        <v>1</v>
      </c>
    </row>
    <row r="2633" spans="1:18" x14ac:dyDescent="0.3">
      <c r="A2633" t="s">
        <v>19932</v>
      </c>
      <c r="B2633">
        <f>MID(dane3[[#This Row],[PassengerId]],1,4)+0</f>
        <v>7793</v>
      </c>
      <c r="C2633" t="s">
        <v>19</v>
      </c>
      <c r="D2633" t="b">
        <v>0</v>
      </c>
      <c r="E2633" t="s">
        <v>19933</v>
      </c>
      <c r="F2633" t="str">
        <f>MID($E2633,1,1)</f>
        <v>F</v>
      </c>
      <c r="G2633" t="str">
        <f>IFERROR(MID($E2633,SEARCH("/",$E2633,SEARCH("/",$E2633)+1)+1,1),"")</f>
        <v>P</v>
      </c>
      <c r="H2633" t="s">
        <v>16</v>
      </c>
      <c r="I2633">
        <v>18</v>
      </c>
      <c r="J2633" t="b">
        <v>0</v>
      </c>
      <c r="K2633" s="7">
        <v>0</v>
      </c>
      <c r="L2633" s="7">
        <v>0</v>
      </c>
      <c r="M2633" s="7">
        <v>0</v>
      </c>
      <c r="N2633" s="7">
        <v>0</v>
      </c>
      <c r="O2633" s="7">
        <v>2141</v>
      </c>
      <c r="P2633" s="7">
        <f>SUM(dane3[[#This Row],[RoomService]:[VRDeck]])</f>
        <v>2141</v>
      </c>
      <c r="Q2633" t="s">
        <v>19934</v>
      </c>
      <c r="R2633" t="b">
        <v>0</v>
      </c>
    </row>
    <row r="2634" spans="1:18" x14ac:dyDescent="0.3">
      <c r="A2634" t="s">
        <v>3624</v>
      </c>
      <c r="B2634">
        <f>MID(dane3[[#This Row],[PassengerId]],1,4)+0</f>
        <v>1406</v>
      </c>
      <c r="C2634" t="s">
        <v>53</v>
      </c>
      <c r="D2634" t="b">
        <v>0</v>
      </c>
      <c r="E2634" t="s">
        <v>3625</v>
      </c>
      <c r="F2634" t="str">
        <f>MID($E2634,1,1)</f>
        <v>E</v>
      </c>
      <c r="G2634" t="str">
        <f>IFERROR(MID($E2634,SEARCH("/",$E2634,SEARCH("/",$E2634)+1)+1,1),"")</f>
        <v>S</v>
      </c>
      <c r="H2634" t="s">
        <v>16</v>
      </c>
      <c r="I2634">
        <v>17</v>
      </c>
      <c r="J2634" t="b">
        <v>0</v>
      </c>
      <c r="K2634" s="7">
        <v>36</v>
      </c>
      <c r="L2634" s="7">
        <v>0</v>
      </c>
      <c r="M2634" s="7">
        <v>1013</v>
      </c>
      <c r="N2634" s="7">
        <v>0</v>
      </c>
      <c r="O2634" s="7">
        <v>0</v>
      </c>
      <c r="P2634" s="7">
        <f>SUM(dane3[[#This Row],[RoomService]:[VRDeck]])</f>
        <v>1049</v>
      </c>
      <c r="Q2634" t="s">
        <v>3626</v>
      </c>
      <c r="R2634" t="b">
        <v>0</v>
      </c>
    </row>
    <row r="2635" spans="1:18" x14ac:dyDescent="0.3">
      <c r="A2635" t="s">
        <v>3656</v>
      </c>
      <c r="B2635">
        <f>MID(dane3[[#This Row],[PassengerId]],1,4)+0</f>
        <v>1419</v>
      </c>
      <c r="C2635" t="s">
        <v>53</v>
      </c>
      <c r="D2635" t="b">
        <v>0</v>
      </c>
      <c r="E2635" t="s">
        <v>3657</v>
      </c>
      <c r="F2635" t="str">
        <f>MID($E2635,1,1)</f>
        <v>F</v>
      </c>
      <c r="G2635" t="str">
        <f>IFERROR(MID($E2635,SEARCH("/",$E2635,SEARCH("/",$E2635)+1)+1,1),"")</f>
        <v>S</v>
      </c>
      <c r="H2635" t="s">
        <v>16</v>
      </c>
      <c r="I2635">
        <v>42</v>
      </c>
      <c r="J2635" t="b">
        <v>0</v>
      </c>
      <c r="K2635" s="7">
        <v>1381</v>
      </c>
      <c r="L2635" s="7">
        <v>0</v>
      </c>
      <c r="M2635" s="7">
        <v>1243</v>
      </c>
      <c r="N2635" s="7">
        <v>0</v>
      </c>
      <c r="O2635" s="7">
        <v>0</v>
      </c>
      <c r="P2635" s="7">
        <f>SUM(dane3[[#This Row],[RoomService]:[VRDeck]])</f>
        <v>2624</v>
      </c>
      <c r="Q2635" t="s">
        <v>3658</v>
      </c>
      <c r="R2635" t="b">
        <v>0</v>
      </c>
    </row>
    <row r="2636" spans="1:18" x14ac:dyDescent="0.3">
      <c r="A2636" t="s">
        <v>3659</v>
      </c>
      <c r="B2636">
        <f>MID(dane3[[#This Row],[PassengerId]],1,4)+0</f>
        <v>1420</v>
      </c>
      <c r="C2636" t="s">
        <v>53</v>
      </c>
      <c r="D2636" t="b">
        <v>1</v>
      </c>
      <c r="E2636" t="s">
        <v>3660</v>
      </c>
      <c r="F2636" t="str">
        <f>MID($E2636,1,1)</f>
        <v>E</v>
      </c>
      <c r="G2636" t="str">
        <f>IFERROR(MID($E2636,SEARCH("/",$E2636,SEARCH("/",$E2636)+1)+1,1),"")</f>
        <v>S</v>
      </c>
      <c r="H2636" t="s">
        <v>16</v>
      </c>
      <c r="I2636">
        <v>30</v>
      </c>
      <c r="J2636" t="b">
        <v>0</v>
      </c>
      <c r="K2636" s="7">
        <v>0</v>
      </c>
      <c r="L2636" s="7">
        <v>0</v>
      </c>
      <c r="M2636" s="7">
        <v>0</v>
      </c>
      <c r="N2636" s="7">
        <v>0</v>
      </c>
      <c r="O2636" s="7">
        <v>0</v>
      </c>
      <c r="P2636" s="7">
        <f>SUM(dane3[[#This Row],[RoomService]:[VRDeck]])</f>
        <v>0</v>
      </c>
      <c r="Q2636" t="s">
        <v>3661</v>
      </c>
      <c r="R2636" t="b">
        <v>0</v>
      </c>
    </row>
    <row r="2637" spans="1:18" x14ac:dyDescent="0.3">
      <c r="A2637" t="s">
        <v>7210</v>
      </c>
      <c r="B2637">
        <f>MID(dane3[[#This Row],[PassengerId]],1,4)+0</f>
        <v>2819</v>
      </c>
      <c r="C2637" t="s">
        <v>19</v>
      </c>
      <c r="D2637" t="b">
        <v>0</v>
      </c>
      <c r="E2637" t="s">
        <v>7211</v>
      </c>
      <c r="F2637" t="str">
        <f>MID($E2637,1,1)</f>
        <v>F</v>
      </c>
      <c r="G2637" t="str">
        <f>IFERROR(MID($E2637,SEARCH("/",$E2637,SEARCH("/",$E2637)+1)+1,1),"")</f>
        <v>P</v>
      </c>
      <c r="H2637" t="s">
        <v>16</v>
      </c>
      <c r="I2637">
        <v>38</v>
      </c>
      <c r="J2637" t="b">
        <v>0</v>
      </c>
      <c r="K2637" s="7">
        <v>77</v>
      </c>
      <c r="L2637" s="7">
        <v>169</v>
      </c>
      <c r="M2637" s="7">
        <v>0</v>
      </c>
      <c r="N2637" s="7">
        <v>0</v>
      </c>
      <c r="O2637" s="7">
        <v>470</v>
      </c>
      <c r="P2637" s="7">
        <f>SUM(dane3[[#This Row],[RoomService]:[VRDeck]])</f>
        <v>716</v>
      </c>
      <c r="Q2637" t="s">
        <v>7212</v>
      </c>
      <c r="R2637" t="b">
        <v>0</v>
      </c>
    </row>
    <row r="2638" spans="1:18" x14ac:dyDescent="0.3">
      <c r="A2638" t="s">
        <v>7213</v>
      </c>
      <c r="B2638">
        <f>MID(dane3[[#This Row],[PassengerId]],1,4)+0</f>
        <v>2820</v>
      </c>
      <c r="C2638" t="s">
        <v>19</v>
      </c>
      <c r="D2638" t="b">
        <v>1</v>
      </c>
      <c r="E2638" t="s">
        <v>7214</v>
      </c>
      <c r="F2638" t="str">
        <f>MID($E2638,1,1)</f>
        <v>G</v>
      </c>
      <c r="G2638" t="str">
        <f>IFERROR(MID($E2638,SEARCH("/",$E2638,SEARCH("/",$E2638)+1)+1,1),"")</f>
        <v>P</v>
      </c>
      <c r="H2638" t="s">
        <v>16</v>
      </c>
      <c r="I2638">
        <v>44</v>
      </c>
      <c r="J2638" t="b">
        <v>0</v>
      </c>
      <c r="K2638" s="7">
        <v>0</v>
      </c>
      <c r="L2638" s="7">
        <v>0</v>
      </c>
      <c r="M2638" s="7">
        <v>0</v>
      </c>
      <c r="N2638" s="7">
        <v>0</v>
      </c>
      <c r="O2638" s="7">
        <v>0</v>
      </c>
      <c r="P2638" s="7">
        <f>SUM(dane3[[#This Row],[RoomService]:[VRDeck]])</f>
        <v>0</v>
      </c>
      <c r="Q2638" t="s">
        <v>7215</v>
      </c>
      <c r="R2638" t="b">
        <v>1</v>
      </c>
    </row>
    <row r="2639" spans="1:18" x14ac:dyDescent="0.3">
      <c r="A2639" t="s">
        <v>7216</v>
      </c>
      <c r="B2639">
        <f>MID(dane3[[#This Row],[PassengerId]],1,4)+0</f>
        <v>2821</v>
      </c>
      <c r="C2639" t="s">
        <v>19</v>
      </c>
      <c r="D2639" t="b">
        <v>1</v>
      </c>
      <c r="E2639" t="s">
        <v>7217</v>
      </c>
      <c r="F2639" t="str">
        <f>MID($E2639,1,1)</f>
        <v>G</v>
      </c>
      <c r="G2639" t="str">
        <f>IFERROR(MID($E2639,SEARCH("/",$E2639,SEARCH("/",$E2639)+1)+1,1),"")</f>
        <v>P</v>
      </c>
      <c r="H2639" t="s">
        <v>46</v>
      </c>
      <c r="I2639">
        <v>57</v>
      </c>
      <c r="J2639" t="b">
        <v>0</v>
      </c>
      <c r="K2639" s="7">
        <v>0</v>
      </c>
      <c r="L2639" s="7">
        <v>0</v>
      </c>
      <c r="M2639" s="7">
        <v>0</v>
      </c>
      <c r="N2639" s="7">
        <v>0</v>
      </c>
      <c r="O2639" s="7">
        <v>0</v>
      </c>
      <c r="P2639" s="7">
        <f>SUM(dane3[[#This Row],[RoomService]:[VRDeck]])</f>
        <v>0</v>
      </c>
      <c r="Q2639" t="s">
        <v>7218</v>
      </c>
      <c r="R2639" t="b">
        <v>1</v>
      </c>
    </row>
    <row r="2640" spans="1:18" x14ac:dyDescent="0.3">
      <c r="A2640" t="s">
        <v>7219</v>
      </c>
      <c r="B2640">
        <f>MID(dane3[[#This Row],[PassengerId]],1,4)+0</f>
        <v>2822</v>
      </c>
      <c r="C2640" t="s">
        <v>19</v>
      </c>
      <c r="D2640" t="b">
        <v>1</v>
      </c>
      <c r="E2640" t="s">
        <v>7220</v>
      </c>
      <c r="F2640" t="str">
        <f>MID($E2640,1,1)</f>
        <v>G</v>
      </c>
      <c r="G2640" t="str">
        <f>IFERROR(MID($E2640,SEARCH("/",$E2640,SEARCH("/",$E2640)+1)+1,1),"")</f>
        <v>S</v>
      </c>
      <c r="H2640" t="s">
        <v>46</v>
      </c>
      <c r="I2640">
        <v>3</v>
      </c>
      <c r="J2640" t="b">
        <v>0</v>
      </c>
      <c r="K2640" s="7">
        <v>0</v>
      </c>
      <c r="L2640" s="7">
        <v>0</v>
      </c>
      <c r="M2640" s="7">
        <v>0</v>
      </c>
      <c r="N2640" s="7">
        <v>0</v>
      </c>
      <c r="O2640" s="7">
        <v>0</v>
      </c>
      <c r="P2640" s="7">
        <f>SUM(dane3[[#This Row],[RoomService]:[VRDeck]])</f>
        <v>0</v>
      </c>
      <c r="Q2640" t="s">
        <v>7221</v>
      </c>
      <c r="R2640" t="b">
        <v>1</v>
      </c>
    </row>
    <row r="2641" spans="1:18" x14ac:dyDescent="0.3">
      <c r="A2641" t="s">
        <v>7222</v>
      </c>
      <c r="B2641">
        <f>MID(dane3[[#This Row],[PassengerId]],1,4)+0</f>
        <v>2822</v>
      </c>
      <c r="C2641" t="s">
        <v>19</v>
      </c>
      <c r="D2641" t="b">
        <v>1</v>
      </c>
      <c r="E2641" t="s">
        <v>7220</v>
      </c>
      <c r="F2641" t="str">
        <f>MID($E2641,1,1)</f>
        <v>G</v>
      </c>
      <c r="G2641" t="str">
        <f>IFERROR(MID($E2641,SEARCH("/",$E2641,SEARCH("/",$E2641)+1)+1,1),"")</f>
        <v>S</v>
      </c>
      <c r="H2641" t="s">
        <v>16</v>
      </c>
      <c r="I2641">
        <v>5</v>
      </c>
      <c r="J2641" t="b">
        <v>0</v>
      </c>
      <c r="K2641" s="7">
        <v>0</v>
      </c>
      <c r="L2641" s="7">
        <v>0</v>
      </c>
      <c r="M2641" s="7">
        <v>0</v>
      </c>
      <c r="N2641" s="7">
        <v>0</v>
      </c>
      <c r="O2641" s="7">
        <v>0</v>
      </c>
      <c r="P2641" s="7">
        <f>SUM(dane3[[#This Row],[RoomService]:[VRDeck]])</f>
        <v>0</v>
      </c>
      <c r="Q2641" t="s">
        <v>7223</v>
      </c>
      <c r="R2641" t="b">
        <v>0</v>
      </c>
    </row>
    <row r="2642" spans="1:18" x14ac:dyDescent="0.3">
      <c r="A2642" t="s">
        <v>7224</v>
      </c>
      <c r="B2642">
        <f>MID(dane3[[#This Row],[PassengerId]],1,4)+0</f>
        <v>2822</v>
      </c>
      <c r="C2642" t="s">
        <v>19</v>
      </c>
      <c r="D2642" t="b">
        <v>1</v>
      </c>
      <c r="E2642" t="s">
        <v>7220</v>
      </c>
      <c r="F2642" t="str">
        <f>MID($E2642,1,1)</f>
        <v>G</v>
      </c>
      <c r="G2642" t="str">
        <f>IFERROR(MID($E2642,SEARCH("/",$E2642,SEARCH("/",$E2642)+1)+1,1),"")</f>
        <v>S</v>
      </c>
      <c r="H2642" t="s">
        <v>46</v>
      </c>
      <c r="I2642">
        <v>3</v>
      </c>
      <c r="J2642" t="b">
        <v>0</v>
      </c>
      <c r="K2642" s="7">
        <v>0</v>
      </c>
      <c r="L2642" s="7">
        <v>0</v>
      </c>
      <c r="M2642" s="7">
        <v>0</v>
      </c>
      <c r="N2642" s="7">
        <v>0</v>
      </c>
      <c r="O2642" s="7">
        <v>0</v>
      </c>
      <c r="P2642" s="7">
        <f>SUM(dane3[[#This Row],[RoomService]:[VRDeck]])</f>
        <v>0</v>
      </c>
      <c r="Q2642" t="s">
        <v>7225</v>
      </c>
      <c r="R2642" t="b">
        <v>1</v>
      </c>
    </row>
    <row r="2643" spans="1:18" x14ac:dyDescent="0.3">
      <c r="A2643" t="s">
        <v>14326</v>
      </c>
      <c r="B2643">
        <f>MID(dane3[[#This Row],[PassengerId]],1,4)+0</f>
        <v>5598</v>
      </c>
      <c r="C2643" t="s">
        <v>19</v>
      </c>
      <c r="D2643" t="b">
        <v>0</v>
      </c>
      <c r="E2643" t="s">
        <v>14327</v>
      </c>
      <c r="F2643" t="str">
        <f>MID($E2643,1,1)</f>
        <v>G</v>
      </c>
      <c r="G2643" t="str">
        <f>IFERROR(MID($E2643,SEARCH("/",$E2643,SEARCH("/",$E2643)+1)+1,1),"")</f>
        <v>S</v>
      </c>
      <c r="H2643" t="s">
        <v>32</v>
      </c>
      <c r="I2643">
        <v>19</v>
      </c>
      <c r="J2643" t="b">
        <v>0</v>
      </c>
      <c r="K2643" s="7">
        <v>0</v>
      </c>
      <c r="L2643" s="7">
        <v>0</v>
      </c>
      <c r="M2643" s="7">
        <v>500</v>
      </c>
      <c r="N2643" s="7">
        <v>2</v>
      </c>
      <c r="O2643" s="7">
        <v>208</v>
      </c>
      <c r="P2643" s="7">
        <f>SUM(dane3[[#This Row],[RoomService]:[VRDeck]])</f>
        <v>710</v>
      </c>
      <c r="Q2643" t="s">
        <v>14328</v>
      </c>
      <c r="R2643" t="b">
        <v>1</v>
      </c>
    </row>
    <row r="2644" spans="1:18" x14ac:dyDescent="0.3">
      <c r="A2644" t="s">
        <v>7228</v>
      </c>
      <c r="B2644">
        <f>MID(dane3[[#This Row],[PassengerId]],1,4)+0</f>
        <v>2822</v>
      </c>
      <c r="C2644" t="s">
        <v>19</v>
      </c>
      <c r="D2644" t="b">
        <v>1</v>
      </c>
      <c r="E2644" t="s">
        <v>7220</v>
      </c>
      <c r="F2644" t="str">
        <f>MID($E2644,1,1)</f>
        <v>G</v>
      </c>
      <c r="G2644" t="str">
        <f>IFERROR(MID($E2644,SEARCH("/",$E2644,SEARCH("/",$E2644)+1)+1,1),"")</f>
        <v>S</v>
      </c>
      <c r="H2644" t="s">
        <v>16</v>
      </c>
      <c r="I2644">
        <v>8</v>
      </c>
      <c r="J2644" t="b">
        <v>0</v>
      </c>
      <c r="K2644" s="7">
        <v>0</v>
      </c>
      <c r="L2644" s="7">
        <v>0</v>
      </c>
      <c r="M2644" s="7">
        <v>0</v>
      </c>
      <c r="N2644" s="7">
        <v>0</v>
      </c>
      <c r="O2644" s="7">
        <v>0</v>
      </c>
      <c r="P2644" s="7">
        <f>SUM(dane3[[#This Row],[RoomService]:[VRDeck]])</f>
        <v>0</v>
      </c>
      <c r="Q2644" t="s">
        <v>7229</v>
      </c>
      <c r="R2644" t="b">
        <v>0</v>
      </c>
    </row>
    <row r="2645" spans="1:18" x14ac:dyDescent="0.3">
      <c r="A2645" t="s">
        <v>3665</v>
      </c>
      <c r="B2645">
        <f>MID(dane3[[#This Row],[PassengerId]],1,4)+0</f>
        <v>1421</v>
      </c>
      <c r="C2645" t="s">
        <v>53</v>
      </c>
      <c r="D2645" t="b">
        <v>0</v>
      </c>
      <c r="E2645" t="s">
        <v>3663</v>
      </c>
      <c r="F2645" t="str">
        <f>MID($E2645,1,1)</f>
        <v>F</v>
      </c>
      <c r="G2645" t="str">
        <f>IFERROR(MID($E2645,SEARCH("/",$E2645,SEARCH("/",$E2645)+1)+1,1),"")</f>
        <v>S</v>
      </c>
      <c r="H2645" t="s">
        <v>46</v>
      </c>
      <c r="I2645">
        <v>17</v>
      </c>
      <c r="J2645" t="b">
        <v>0</v>
      </c>
      <c r="K2645" s="7">
        <v>891</v>
      </c>
      <c r="L2645" s="7">
        <v>0</v>
      </c>
      <c r="M2645" s="7">
        <v>243</v>
      </c>
      <c r="N2645" s="7">
        <v>0</v>
      </c>
      <c r="O2645" s="7">
        <v>5</v>
      </c>
      <c r="P2645" s="7">
        <f>SUM(dane3[[#This Row],[RoomService]:[VRDeck]])</f>
        <v>1139</v>
      </c>
      <c r="Q2645" t="s">
        <v>3666</v>
      </c>
      <c r="R2645" t="b">
        <v>0</v>
      </c>
    </row>
    <row r="2646" spans="1:18" x14ac:dyDescent="0.3">
      <c r="A2646" t="s">
        <v>7233</v>
      </c>
      <c r="B2646">
        <f>MID(dane3[[#This Row],[PassengerId]],1,4)+0</f>
        <v>2824</v>
      </c>
      <c r="C2646" t="s">
        <v>14</v>
      </c>
      <c r="D2646" t="b">
        <v>1</v>
      </c>
      <c r="E2646" t="s">
        <v>7234</v>
      </c>
      <c r="F2646" t="str">
        <f>MID($E2646,1,1)</f>
        <v>C</v>
      </c>
      <c r="G2646" t="str">
        <f>IFERROR(MID($E2646,SEARCH("/",$E2646,SEARCH("/",$E2646)+1)+1,1),"")</f>
        <v>S</v>
      </c>
      <c r="H2646" t="s">
        <v>46</v>
      </c>
      <c r="I2646">
        <v>35</v>
      </c>
      <c r="J2646" t="b">
        <v>0</v>
      </c>
      <c r="K2646" s="7">
        <v>0</v>
      </c>
      <c r="L2646" s="7">
        <v>0</v>
      </c>
      <c r="M2646" s="7">
        <v>0</v>
      </c>
      <c r="N2646" s="7">
        <v>0</v>
      </c>
      <c r="O2646" s="7">
        <v>0</v>
      </c>
      <c r="P2646" s="7">
        <f>SUM(dane3[[#This Row],[RoomService]:[VRDeck]])</f>
        <v>0</v>
      </c>
      <c r="Q2646" t="s">
        <v>7235</v>
      </c>
      <c r="R2646" t="b">
        <v>1</v>
      </c>
    </row>
    <row r="2647" spans="1:18" x14ac:dyDescent="0.3">
      <c r="A2647" t="s">
        <v>3696</v>
      </c>
      <c r="B2647">
        <f>MID(dane3[[#This Row],[PassengerId]],1,4)+0</f>
        <v>1427</v>
      </c>
      <c r="C2647" t="s">
        <v>53</v>
      </c>
      <c r="D2647" t="b">
        <v>1</v>
      </c>
      <c r="E2647" t="s">
        <v>3697</v>
      </c>
      <c r="F2647" t="str">
        <f>MID($E2647,1,1)</f>
        <v>F</v>
      </c>
      <c r="G2647" t="str">
        <f>IFERROR(MID($E2647,SEARCH("/",$E2647,SEARCH("/",$E2647)+1)+1,1),"")</f>
        <v>S</v>
      </c>
      <c r="H2647" t="s">
        <v>16</v>
      </c>
      <c r="I2647">
        <v>46</v>
      </c>
      <c r="J2647" t="b">
        <v>0</v>
      </c>
      <c r="K2647" s="7">
        <v>0</v>
      </c>
      <c r="L2647" s="7">
        <v>0</v>
      </c>
      <c r="M2647" s="7">
        <v>0</v>
      </c>
      <c r="N2647" s="7">
        <v>0</v>
      </c>
      <c r="O2647" s="7">
        <v>0</v>
      </c>
      <c r="P2647" s="7">
        <f>SUM(dane3[[#This Row],[RoomService]:[VRDeck]])</f>
        <v>0</v>
      </c>
      <c r="Q2647" t="s">
        <v>3698</v>
      </c>
      <c r="R2647" t="b">
        <v>1</v>
      </c>
    </row>
    <row r="2648" spans="1:18" x14ac:dyDescent="0.3">
      <c r="A2648" t="s">
        <v>7239</v>
      </c>
      <c r="B2648">
        <f>MID(dane3[[#This Row],[PassengerId]],1,4)+0</f>
        <v>2826</v>
      </c>
      <c r="C2648" t="s">
        <v>14</v>
      </c>
      <c r="D2648" t="b">
        <v>0</v>
      </c>
      <c r="E2648" t="s">
        <v>7240</v>
      </c>
      <c r="F2648" t="str">
        <f>MID($E2648,1,1)</f>
        <v>C</v>
      </c>
      <c r="G2648" t="str">
        <f>IFERROR(MID($E2648,SEARCH("/",$E2648,SEARCH("/",$E2648)+1)+1,1),"")</f>
        <v>P</v>
      </c>
      <c r="H2648" t="s">
        <v>46</v>
      </c>
      <c r="I2648">
        <v>28</v>
      </c>
      <c r="J2648" t="b">
        <v>0</v>
      </c>
      <c r="K2648" s="7">
        <v>1581</v>
      </c>
      <c r="L2648" s="7">
        <v>213</v>
      </c>
      <c r="M2648" s="7">
        <v>0</v>
      </c>
      <c r="N2648" s="7">
        <v>18</v>
      </c>
      <c r="O2648" s="7">
        <v>3051</v>
      </c>
      <c r="P2648" s="7">
        <f>SUM(dane3[[#This Row],[RoomService]:[VRDeck]])</f>
        <v>4863</v>
      </c>
      <c r="Q2648" t="s">
        <v>7241</v>
      </c>
      <c r="R2648" t="b">
        <v>0</v>
      </c>
    </row>
    <row r="2649" spans="1:18" x14ac:dyDescent="0.3">
      <c r="A2649" t="s">
        <v>7242</v>
      </c>
      <c r="B2649">
        <f>MID(dane3[[#This Row],[PassengerId]],1,4)+0</f>
        <v>2826</v>
      </c>
      <c r="C2649" t="s">
        <v>14</v>
      </c>
      <c r="D2649" t="b">
        <v>0</v>
      </c>
      <c r="E2649" t="s">
        <v>7240</v>
      </c>
      <c r="F2649" t="str">
        <f>MID($E2649,1,1)</f>
        <v>C</v>
      </c>
      <c r="G2649" t="str">
        <f>IFERROR(MID($E2649,SEARCH("/",$E2649,SEARCH("/",$E2649)+1)+1,1),"")</f>
        <v>P</v>
      </c>
      <c r="H2649" t="s">
        <v>16</v>
      </c>
      <c r="I2649">
        <v>49</v>
      </c>
      <c r="J2649" t="b">
        <v>0</v>
      </c>
      <c r="K2649" s="7">
        <v>20</v>
      </c>
      <c r="L2649" s="7">
        <v>6807</v>
      </c>
      <c r="M2649" s="7">
        <v>174</v>
      </c>
      <c r="N2649" s="7">
        <v>3538</v>
      </c>
      <c r="O2649" s="7">
        <v>2473</v>
      </c>
      <c r="P2649" s="7">
        <f>SUM(dane3[[#This Row],[RoomService]:[VRDeck]])</f>
        <v>13012</v>
      </c>
      <c r="Q2649" t="s">
        <v>7243</v>
      </c>
      <c r="R2649" t="b">
        <v>0</v>
      </c>
    </row>
    <row r="2650" spans="1:18" x14ac:dyDescent="0.3">
      <c r="A2650" t="s">
        <v>7244</v>
      </c>
      <c r="B2650">
        <f>MID(dane3[[#This Row],[PassengerId]],1,4)+0</f>
        <v>2831</v>
      </c>
      <c r="C2650" t="s">
        <v>14</v>
      </c>
      <c r="D2650" t="b">
        <v>0</v>
      </c>
      <c r="E2650" t="s">
        <v>7245</v>
      </c>
      <c r="F2650" t="str">
        <f>MID($E2650,1,1)</f>
        <v>D</v>
      </c>
      <c r="G2650" t="str">
        <f>IFERROR(MID($E2650,SEARCH("/",$E2650,SEARCH("/",$E2650)+1)+1,1),"")</f>
        <v>P</v>
      </c>
      <c r="H2650" t="s">
        <v>16</v>
      </c>
      <c r="I2650">
        <v>23</v>
      </c>
      <c r="J2650" t="b">
        <v>0</v>
      </c>
      <c r="K2650" s="7">
        <v>0</v>
      </c>
      <c r="L2650" s="7">
        <v>824</v>
      </c>
      <c r="M2650" s="7">
        <v>0</v>
      </c>
      <c r="N2650" s="7">
        <v>495</v>
      </c>
      <c r="O2650" s="7">
        <v>1479</v>
      </c>
      <c r="P2650" s="7">
        <f>SUM(dane3[[#This Row],[RoomService]:[VRDeck]])</f>
        <v>2798</v>
      </c>
      <c r="Q2650" t="s">
        <v>7246</v>
      </c>
      <c r="R2650" t="b">
        <v>1</v>
      </c>
    </row>
    <row r="2651" spans="1:18" x14ac:dyDescent="0.3">
      <c r="A2651" t="s">
        <v>7247</v>
      </c>
      <c r="B2651">
        <f>MID(dane3[[#This Row],[PassengerId]],1,4)+0</f>
        <v>2831</v>
      </c>
      <c r="C2651" t="s">
        <v>14</v>
      </c>
      <c r="D2651" t="b">
        <v>0</v>
      </c>
      <c r="E2651" t="s">
        <v>7245</v>
      </c>
      <c r="F2651" t="str">
        <f>MID($E2651,1,1)</f>
        <v>D</v>
      </c>
      <c r="G2651" t="str">
        <f>IFERROR(MID($E2651,SEARCH("/",$E2651,SEARCH("/",$E2651)+1)+1,1),"")</f>
        <v>P</v>
      </c>
      <c r="H2651" t="s">
        <v>16</v>
      </c>
      <c r="I2651">
        <v>19</v>
      </c>
      <c r="J2651" t="b">
        <v>0</v>
      </c>
      <c r="K2651" s="7">
        <v>0</v>
      </c>
      <c r="L2651" s="7">
        <v>1</v>
      </c>
      <c r="M2651" s="7">
        <v>0</v>
      </c>
      <c r="N2651" s="7">
        <v>2085</v>
      </c>
      <c r="O2651" s="7">
        <v>55</v>
      </c>
      <c r="P2651" s="7">
        <f>SUM(dane3[[#This Row],[RoomService]:[VRDeck]])</f>
        <v>2141</v>
      </c>
      <c r="Q2651" t="s">
        <v>7248</v>
      </c>
      <c r="R2651" t="b">
        <v>0</v>
      </c>
    </row>
    <row r="2652" spans="1:18" x14ac:dyDescent="0.3">
      <c r="A2652" t="s">
        <v>7249</v>
      </c>
      <c r="B2652">
        <f>MID(dane3[[#This Row],[PassengerId]],1,4)+0</f>
        <v>2832</v>
      </c>
      <c r="C2652" t="s">
        <v>19</v>
      </c>
      <c r="D2652" t="b">
        <v>0</v>
      </c>
      <c r="E2652" t="s">
        <v>7250</v>
      </c>
      <c r="F2652" t="str">
        <f>MID($E2652,1,1)</f>
        <v>E</v>
      </c>
      <c r="G2652" t="str">
        <f>IFERROR(MID($E2652,SEARCH("/",$E2652,SEARCH("/",$E2652)+1)+1,1),"")</f>
        <v>P</v>
      </c>
      <c r="H2652" t="s">
        <v>16</v>
      </c>
      <c r="I2652">
        <v>34</v>
      </c>
      <c r="J2652" t="b">
        <v>0</v>
      </c>
      <c r="K2652" s="7">
        <v>0</v>
      </c>
      <c r="L2652" s="7">
        <v>250</v>
      </c>
      <c r="M2652" s="7">
        <v>23</v>
      </c>
      <c r="N2652" s="7">
        <v>0</v>
      </c>
      <c r="O2652" s="7">
        <v>514</v>
      </c>
      <c r="P2652" s="7">
        <f>SUM(dane3[[#This Row],[RoomService]:[VRDeck]])</f>
        <v>787</v>
      </c>
      <c r="Q2652" t="s">
        <v>23799</v>
      </c>
      <c r="R2652" t="b">
        <v>0</v>
      </c>
    </row>
    <row r="2653" spans="1:18" x14ac:dyDescent="0.3">
      <c r="A2653" t="s">
        <v>7251</v>
      </c>
      <c r="B2653">
        <f>MID(dane3[[#This Row],[PassengerId]],1,4)+0</f>
        <v>2834</v>
      </c>
      <c r="C2653" t="s">
        <v>14</v>
      </c>
      <c r="D2653" t="b">
        <v>0</v>
      </c>
      <c r="E2653" t="s">
        <v>7252</v>
      </c>
      <c r="F2653" t="str">
        <f>MID($E2653,1,1)</f>
        <v>C</v>
      </c>
      <c r="G2653" t="str">
        <f>IFERROR(MID($E2653,SEARCH("/",$E2653,SEARCH("/",$E2653)+1)+1,1),"")</f>
        <v>S</v>
      </c>
      <c r="H2653" t="s">
        <v>16</v>
      </c>
      <c r="I2653">
        <v>40</v>
      </c>
      <c r="J2653" t="b">
        <v>1</v>
      </c>
      <c r="K2653" s="7">
        <v>0</v>
      </c>
      <c r="L2653" s="7">
        <v>11</v>
      </c>
      <c r="M2653" s="7">
        <v>0</v>
      </c>
      <c r="N2653" s="7">
        <v>2205</v>
      </c>
      <c r="O2653" s="7">
        <v>1295</v>
      </c>
      <c r="P2653" s="7">
        <f>SUM(dane3[[#This Row],[RoomService]:[VRDeck]])</f>
        <v>3511</v>
      </c>
      <c r="Q2653" t="s">
        <v>7253</v>
      </c>
      <c r="R2653" t="b">
        <v>1</v>
      </c>
    </row>
    <row r="2654" spans="1:18" x14ac:dyDescent="0.3">
      <c r="A2654" t="s">
        <v>7254</v>
      </c>
      <c r="B2654">
        <f>MID(dane3[[#This Row],[PassengerId]],1,4)+0</f>
        <v>2835</v>
      </c>
      <c r="C2654" t="s">
        <v>14</v>
      </c>
      <c r="D2654" t="b">
        <v>0</v>
      </c>
      <c r="E2654" t="s">
        <v>7255</v>
      </c>
      <c r="F2654" t="str">
        <f>MID($E2654,1,1)</f>
        <v>A</v>
      </c>
      <c r="G2654" t="str">
        <f>IFERROR(MID($E2654,SEARCH("/",$E2654,SEARCH("/",$E2654)+1)+1,1),"")</f>
        <v>P</v>
      </c>
      <c r="H2654" t="s">
        <v>46</v>
      </c>
      <c r="I2654">
        <v>26</v>
      </c>
      <c r="J2654" t="b">
        <v>1</v>
      </c>
      <c r="K2654" s="7">
        <v>0</v>
      </c>
      <c r="L2654" s="7">
        <v>186</v>
      </c>
      <c r="M2654" s="7">
        <v>0</v>
      </c>
      <c r="N2654" s="7">
        <v>548</v>
      </c>
      <c r="O2654" s="7">
        <v>5058</v>
      </c>
      <c r="P2654" s="7">
        <f>SUM(dane3[[#This Row],[RoomService]:[VRDeck]])</f>
        <v>5792</v>
      </c>
      <c r="Q2654" t="s">
        <v>7256</v>
      </c>
      <c r="R2654" t="b">
        <v>0</v>
      </c>
    </row>
    <row r="2655" spans="1:18" x14ac:dyDescent="0.3">
      <c r="A2655" t="s">
        <v>7257</v>
      </c>
      <c r="B2655">
        <f>MID(dane3[[#This Row],[PassengerId]],1,4)+0</f>
        <v>2837</v>
      </c>
      <c r="C2655" t="s">
        <v>19</v>
      </c>
      <c r="D2655" t="b">
        <v>0</v>
      </c>
      <c r="E2655" t="s">
        <v>7258</v>
      </c>
      <c r="F2655" t="str">
        <f>MID($E2655,1,1)</f>
        <v>F</v>
      </c>
      <c r="G2655" t="str">
        <f>IFERROR(MID($E2655,SEARCH("/",$E2655,SEARCH("/",$E2655)+1)+1,1),"")</f>
        <v>P</v>
      </c>
      <c r="H2655" t="s">
        <v>32</v>
      </c>
      <c r="I2655">
        <v>23</v>
      </c>
      <c r="J2655" t="b">
        <v>0</v>
      </c>
      <c r="K2655" s="7">
        <v>0</v>
      </c>
      <c r="L2655" s="7">
        <v>0</v>
      </c>
      <c r="M2655" s="7">
        <v>0</v>
      </c>
      <c r="N2655" s="7">
        <v>3</v>
      </c>
      <c r="O2655" s="7">
        <v>1919</v>
      </c>
      <c r="P2655" s="7">
        <f>SUM(dane3[[#This Row],[RoomService]:[VRDeck]])</f>
        <v>1922</v>
      </c>
      <c r="Q2655" t="s">
        <v>7259</v>
      </c>
      <c r="R2655" t="b">
        <v>0</v>
      </c>
    </row>
    <row r="2656" spans="1:18" x14ac:dyDescent="0.3">
      <c r="A2656" t="s">
        <v>3699</v>
      </c>
      <c r="B2656">
        <f>MID(dane3[[#This Row],[PassengerId]],1,4)+0</f>
        <v>1427</v>
      </c>
      <c r="C2656" t="s">
        <v>53</v>
      </c>
      <c r="D2656" t="b">
        <v>0</v>
      </c>
      <c r="E2656" t="s">
        <v>3697</v>
      </c>
      <c r="F2656" t="str">
        <f>MID($E2656,1,1)</f>
        <v>F</v>
      </c>
      <c r="G2656" t="str">
        <f>IFERROR(MID($E2656,SEARCH("/",$E2656,SEARCH("/",$E2656)+1)+1,1),"")</f>
        <v>S</v>
      </c>
      <c r="H2656" t="s">
        <v>16</v>
      </c>
      <c r="I2656">
        <v>67</v>
      </c>
      <c r="J2656" t="b">
        <v>0</v>
      </c>
      <c r="K2656" s="7">
        <v>443</v>
      </c>
      <c r="L2656" s="7">
        <v>0</v>
      </c>
      <c r="M2656" s="7">
        <v>1721</v>
      </c>
      <c r="N2656" s="7">
        <v>250</v>
      </c>
      <c r="O2656" s="7">
        <v>2</v>
      </c>
      <c r="P2656" s="7">
        <f>SUM(dane3[[#This Row],[RoomService]:[VRDeck]])</f>
        <v>2416</v>
      </c>
      <c r="Q2656" t="s">
        <v>3700</v>
      </c>
      <c r="R2656" t="b">
        <v>0</v>
      </c>
    </row>
    <row r="2657" spans="1:18" x14ac:dyDescent="0.3">
      <c r="A2657" t="s">
        <v>7263</v>
      </c>
      <c r="B2657">
        <f>MID(dane3[[#This Row],[PassengerId]],1,4)+0</f>
        <v>2839</v>
      </c>
      <c r="C2657" t="s">
        <v>14</v>
      </c>
      <c r="D2657" t="b">
        <v>0</v>
      </c>
      <c r="E2657" t="s">
        <v>7264</v>
      </c>
      <c r="F2657" t="str">
        <f>MID($E2657,1,1)</f>
        <v>C</v>
      </c>
      <c r="G2657" t="str">
        <f>IFERROR(MID($E2657,SEARCH("/",$E2657,SEARCH("/",$E2657)+1)+1,1),"")</f>
        <v>S</v>
      </c>
      <c r="H2657" t="s">
        <v>16</v>
      </c>
      <c r="I2657">
        <v>51</v>
      </c>
      <c r="J2657" t="b">
        <v>0</v>
      </c>
      <c r="K2657" s="7">
        <v>1</v>
      </c>
      <c r="L2657" s="7">
        <v>3935</v>
      </c>
      <c r="M2657" s="7">
        <v>0</v>
      </c>
      <c r="N2657" s="7">
        <v>146</v>
      </c>
      <c r="O2657" s="7">
        <v>0</v>
      </c>
      <c r="P2657" s="7">
        <f>SUM(dane3[[#This Row],[RoomService]:[VRDeck]])</f>
        <v>4082</v>
      </c>
      <c r="Q2657" t="s">
        <v>7265</v>
      </c>
      <c r="R2657" t="b">
        <v>1</v>
      </c>
    </row>
    <row r="2658" spans="1:18" x14ac:dyDescent="0.3">
      <c r="A2658" t="s">
        <v>7266</v>
      </c>
      <c r="B2658">
        <f>MID(dane3[[#This Row],[PassengerId]],1,4)+0</f>
        <v>2840</v>
      </c>
      <c r="C2658" t="s">
        <v>19</v>
      </c>
      <c r="D2658" t="b">
        <v>0</v>
      </c>
      <c r="E2658" t="s">
        <v>7267</v>
      </c>
      <c r="F2658" t="str">
        <f>MID($E2658,1,1)</f>
        <v>F</v>
      </c>
      <c r="G2658" t="str">
        <f>IFERROR(MID($E2658,SEARCH("/",$E2658,SEARCH("/",$E2658)+1)+1,1),"")</f>
        <v>S</v>
      </c>
      <c r="H2658" t="s">
        <v>46</v>
      </c>
      <c r="I2658">
        <v>44</v>
      </c>
      <c r="J2658" t="b">
        <v>0</v>
      </c>
      <c r="K2658" s="7">
        <v>672</v>
      </c>
      <c r="L2658" s="7">
        <v>0</v>
      </c>
      <c r="M2658" s="7">
        <v>0</v>
      </c>
      <c r="N2658" s="7">
        <v>0</v>
      </c>
      <c r="O2658" s="7">
        <v>20</v>
      </c>
      <c r="P2658" s="7">
        <f>SUM(dane3[[#This Row],[RoomService]:[VRDeck]])</f>
        <v>692</v>
      </c>
      <c r="Q2658" t="s">
        <v>7268</v>
      </c>
      <c r="R2658" t="b">
        <v>0</v>
      </c>
    </row>
    <row r="2659" spans="1:18" x14ac:dyDescent="0.3">
      <c r="A2659" t="s">
        <v>3816</v>
      </c>
      <c r="B2659">
        <f>MID(dane3[[#This Row],[PassengerId]],1,4)+0</f>
        <v>1474</v>
      </c>
      <c r="C2659" t="s">
        <v>53</v>
      </c>
      <c r="D2659" t="b">
        <v>1</v>
      </c>
      <c r="E2659" t="s">
        <v>3817</v>
      </c>
      <c r="F2659" t="str">
        <f>MID($E2659,1,1)</f>
        <v>F</v>
      </c>
      <c r="G2659" t="str">
        <f>IFERROR(MID($E2659,SEARCH("/",$E2659,SEARCH("/",$E2659)+1)+1,1),"")</f>
        <v>P</v>
      </c>
      <c r="H2659" t="s">
        <v>16</v>
      </c>
      <c r="I2659">
        <v>32</v>
      </c>
      <c r="J2659" t="b">
        <v>0</v>
      </c>
      <c r="K2659" s="7">
        <v>0</v>
      </c>
      <c r="L2659" s="7">
        <v>0</v>
      </c>
      <c r="M2659" s="7">
        <v>0</v>
      </c>
      <c r="N2659" s="7">
        <v>0</v>
      </c>
      <c r="O2659" s="7">
        <v>0</v>
      </c>
      <c r="P2659" s="7">
        <f>SUM(dane3[[#This Row],[RoomService]:[VRDeck]])</f>
        <v>0</v>
      </c>
      <c r="Q2659" t="s">
        <v>3818</v>
      </c>
      <c r="R2659" t="b">
        <v>1</v>
      </c>
    </row>
    <row r="2660" spans="1:18" x14ac:dyDescent="0.3">
      <c r="A2660" t="s">
        <v>7272</v>
      </c>
      <c r="B2660">
        <f>MID(dane3[[#This Row],[PassengerId]],1,4)+0</f>
        <v>2846</v>
      </c>
      <c r="C2660" t="s">
        <v>19</v>
      </c>
      <c r="D2660" t="b">
        <v>1</v>
      </c>
      <c r="E2660" t="s">
        <v>7273</v>
      </c>
      <c r="F2660" t="str">
        <f>MID($E2660,1,1)</f>
        <v>G</v>
      </c>
      <c r="G2660" t="str">
        <f>IFERROR(MID($E2660,SEARCH("/",$E2660,SEARCH("/",$E2660)+1)+1,1),"")</f>
        <v>S</v>
      </c>
      <c r="H2660" t="s">
        <v>16</v>
      </c>
      <c r="I2660">
        <v>28</v>
      </c>
      <c r="J2660" t="b">
        <v>0</v>
      </c>
      <c r="K2660" s="7">
        <v>0</v>
      </c>
      <c r="L2660" s="7">
        <v>0</v>
      </c>
      <c r="M2660" s="7">
        <v>0</v>
      </c>
      <c r="N2660" s="7">
        <v>0</v>
      </c>
      <c r="O2660" s="7">
        <v>0</v>
      </c>
      <c r="P2660" s="7">
        <f>SUM(dane3[[#This Row],[RoomService]:[VRDeck]])</f>
        <v>0</v>
      </c>
      <c r="Q2660" t="s">
        <v>7274</v>
      </c>
      <c r="R2660" t="b">
        <v>1</v>
      </c>
    </row>
    <row r="2661" spans="1:18" x14ac:dyDescent="0.3">
      <c r="A2661" t="s">
        <v>7275</v>
      </c>
      <c r="B2661">
        <f>MID(dane3[[#This Row],[PassengerId]],1,4)+0</f>
        <v>2847</v>
      </c>
      <c r="C2661" t="s">
        <v>19</v>
      </c>
      <c r="D2661" t="b">
        <v>1</v>
      </c>
      <c r="E2661" t="s">
        <v>7276</v>
      </c>
      <c r="F2661" t="str">
        <f>MID($E2661,1,1)</f>
        <v>G</v>
      </c>
      <c r="G2661" t="str">
        <f>IFERROR(MID($E2661,SEARCH("/",$E2661,SEARCH("/",$E2661)+1)+1,1),"")</f>
        <v>P</v>
      </c>
      <c r="H2661" t="s">
        <v>16</v>
      </c>
      <c r="I2661">
        <v>13</v>
      </c>
      <c r="J2661" t="b">
        <v>0</v>
      </c>
      <c r="K2661" s="7">
        <v>0</v>
      </c>
      <c r="L2661" s="7">
        <v>0</v>
      </c>
      <c r="M2661" s="7">
        <v>0</v>
      </c>
      <c r="N2661" s="7">
        <v>0</v>
      </c>
      <c r="O2661" s="7">
        <v>0</v>
      </c>
      <c r="P2661" s="7">
        <f>SUM(dane3[[#This Row],[RoomService]:[VRDeck]])</f>
        <v>0</v>
      </c>
      <c r="Q2661" t="s">
        <v>7277</v>
      </c>
      <c r="R2661" t="b">
        <v>1</v>
      </c>
    </row>
    <row r="2662" spans="1:18" x14ac:dyDescent="0.3">
      <c r="A2662" t="s">
        <v>14832</v>
      </c>
      <c r="B2662">
        <f>MID(dane3[[#This Row],[PassengerId]],1,4)+0</f>
        <v>5800</v>
      </c>
      <c r="C2662" t="s">
        <v>19</v>
      </c>
      <c r="D2662" t="b">
        <v>0</v>
      </c>
      <c r="E2662" t="s">
        <v>14833</v>
      </c>
      <c r="F2662" t="str">
        <f>MID($E2662,1,1)</f>
        <v>F</v>
      </c>
      <c r="G2662" t="str">
        <f>IFERROR(MID($E2662,SEARCH("/",$E2662,SEARCH("/",$E2662)+1)+1,1),"")</f>
        <v>P</v>
      </c>
      <c r="H2662" t="s">
        <v>16</v>
      </c>
      <c r="I2662">
        <v>40</v>
      </c>
      <c r="J2662" t="b">
        <v>0</v>
      </c>
      <c r="K2662" s="7">
        <v>661</v>
      </c>
      <c r="L2662" s="7">
        <v>0</v>
      </c>
      <c r="M2662" s="7">
        <v>830</v>
      </c>
      <c r="N2662" s="7">
        <v>0</v>
      </c>
      <c r="O2662" s="7">
        <v>6</v>
      </c>
      <c r="P2662" s="7">
        <f>SUM(dane3[[#This Row],[RoomService]:[VRDeck]])</f>
        <v>1497</v>
      </c>
      <c r="Q2662" t="s">
        <v>14834</v>
      </c>
      <c r="R2662" t="b">
        <v>0</v>
      </c>
    </row>
    <row r="2663" spans="1:18" x14ac:dyDescent="0.3">
      <c r="A2663" t="s">
        <v>7281</v>
      </c>
      <c r="B2663">
        <f>MID(dane3[[#This Row],[PassengerId]],1,4)+0</f>
        <v>2853</v>
      </c>
      <c r="C2663" t="s">
        <v>19</v>
      </c>
      <c r="D2663" t="b">
        <v>0</v>
      </c>
      <c r="E2663" t="s">
        <v>7282</v>
      </c>
      <c r="F2663" t="str">
        <f>MID($E2663,1,1)</f>
        <v>F</v>
      </c>
      <c r="G2663" t="str">
        <f>IFERROR(MID($E2663,SEARCH("/",$E2663,SEARCH("/",$E2663)+1)+1,1),"")</f>
        <v>S</v>
      </c>
      <c r="H2663" t="s">
        <v>16</v>
      </c>
      <c r="I2663">
        <v>20</v>
      </c>
      <c r="J2663" t="b">
        <v>0</v>
      </c>
      <c r="K2663" s="7">
        <v>56</v>
      </c>
      <c r="L2663" s="7">
        <v>757</v>
      </c>
      <c r="M2663" s="7">
        <v>111</v>
      </c>
      <c r="N2663" s="7">
        <v>0</v>
      </c>
      <c r="O2663" s="7">
        <v>0</v>
      </c>
      <c r="P2663" s="7">
        <f>SUM(dane3[[#This Row],[RoomService]:[VRDeck]])</f>
        <v>924</v>
      </c>
      <c r="Q2663" t="s">
        <v>7283</v>
      </c>
      <c r="R2663" t="b">
        <v>1</v>
      </c>
    </row>
    <row r="2664" spans="1:18" x14ac:dyDescent="0.3">
      <c r="A2664" t="s">
        <v>7284</v>
      </c>
      <c r="B2664">
        <f>MID(dane3[[#This Row],[PassengerId]],1,4)+0</f>
        <v>2854</v>
      </c>
      <c r="C2664" t="s">
        <v>19</v>
      </c>
      <c r="D2664" t="b">
        <v>0</v>
      </c>
      <c r="E2664" t="s">
        <v>7285</v>
      </c>
      <c r="F2664" t="str">
        <f>MID($E2664,1,1)</f>
        <v>F</v>
      </c>
      <c r="G2664" t="str">
        <f>IFERROR(MID($E2664,SEARCH("/",$E2664,SEARCH("/",$E2664)+1)+1,1),"")</f>
        <v>P</v>
      </c>
      <c r="H2664" t="s">
        <v>46</v>
      </c>
      <c r="I2664">
        <v>14</v>
      </c>
      <c r="J2664" t="b">
        <v>0</v>
      </c>
      <c r="K2664" s="7">
        <v>0</v>
      </c>
      <c r="L2664" s="7">
        <v>0</v>
      </c>
      <c r="M2664" s="7">
        <v>14</v>
      </c>
      <c r="N2664" s="7">
        <v>692</v>
      </c>
      <c r="O2664" s="7">
        <v>809</v>
      </c>
      <c r="P2664" s="7">
        <f>SUM(dane3[[#This Row],[RoomService]:[VRDeck]])</f>
        <v>1515</v>
      </c>
      <c r="Q2664" t="s">
        <v>7286</v>
      </c>
      <c r="R2664" t="b">
        <v>0</v>
      </c>
    </row>
    <row r="2665" spans="1:18" x14ac:dyDescent="0.3">
      <c r="A2665" t="s">
        <v>7287</v>
      </c>
      <c r="B2665">
        <f>MID(dane3[[#This Row],[PassengerId]],1,4)+0</f>
        <v>2856</v>
      </c>
      <c r="C2665" t="s">
        <v>14</v>
      </c>
      <c r="D2665" t="b">
        <v>0</v>
      </c>
      <c r="E2665" t="s">
        <v>7288</v>
      </c>
      <c r="F2665" t="str">
        <f>MID($E2665,1,1)</f>
        <v>C</v>
      </c>
      <c r="G2665" t="str">
        <f>IFERROR(MID($E2665,SEARCH("/",$E2665,SEARCH("/",$E2665)+1)+1,1),"")</f>
        <v>S</v>
      </c>
      <c r="H2665" t="s">
        <v>46</v>
      </c>
      <c r="I2665">
        <v>38</v>
      </c>
      <c r="J2665" t="b">
        <v>0</v>
      </c>
      <c r="K2665" s="7">
        <v>0</v>
      </c>
      <c r="L2665" s="7">
        <v>896</v>
      </c>
      <c r="M2665" s="7">
        <v>0</v>
      </c>
      <c r="N2665" s="7">
        <v>0</v>
      </c>
      <c r="O2665" s="7">
        <v>4168</v>
      </c>
      <c r="P2665" s="7">
        <f>SUM(dane3[[#This Row],[RoomService]:[VRDeck]])</f>
        <v>5064</v>
      </c>
      <c r="Q2665" t="s">
        <v>7289</v>
      </c>
      <c r="R2665" t="b">
        <v>0</v>
      </c>
    </row>
    <row r="2666" spans="1:18" x14ac:dyDescent="0.3">
      <c r="A2666" t="s">
        <v>7290</v>
      </c>
      <c r="B2666">
        <f>MID(dane3[[#This Row],[PassengerId]],1,4)+0</f>
        <v>2857</v>
      </c>
      <c r="C2666" t="s">
        <v>19</v>
      </c>
      <c r="D2666" t="b">
        <v>0</v>
      </c>
      <c r="E2666" t="s">
        <v>7291</v>
      </c>
      <c r="F2666" t="str">
        <f>MID($E2666,1,1)</f>
        <v>F</v>
      </c>
      <c r="G2666" t="str">
        <f>IFERROR(MID($E2666,SEARCH("/",$E2666,SEARCH("/",$E2666)+1)+1,1),"")</f>
        <v>S</v>
      </c>
      <c r="H2666" t="s">
        <v>32</v>
      </c>
      <c r="I2666">
        <v>29</v>
      </c>
      <c r="J2666" t="b">
        <v>0</v>
      </c>
      <c r="K2666" s="7">
        <v>631</v>
      </c>
      <c r="L2666" s="7">
        <v>0</v>
      </c>
      <c r="M2666" s="7">
        <v>0</v>
      </c>
      <c r="N2666" s="7">
        <v>40</v>
      </c>
      <c r="O2666" s="7">
        <v>0</v>
      </c>
      <c r="P2666" s="7">
        <f>SUM(dane3[[#This Row],[RoomService]:[VRDeck]])</f>
        <v>671</v>
      </c>
      <c r="Q2666" t="s">
        <v>7292</v>
      </c>
      <c r="R2666" t="b">
        <v>0</v>
      </c>
    </row>
    <row r="2667" spans="1:18" x14ac:dyDescent="0.3">
      <c r="A2667" t="s">
        <v>7293</v>
      </c>
      <c r="B2667">
        <f>MID(dane3[[#This Row],[PassengerId]],1,4)+0</f>
        <v>2858</v>
      </c>
      <c r="C2667" t="s">
        <v>14</v>
      </c>
      <c r="D2667" t="b">
        <v>1</v>
      </c>
      <c r="E2667" t="s">
        <v>7294</v>
      </c>
      <c r="F2667" t="str">
        <f>MID($E2667,1,1)</f>
        <v>C</v>
      </c>
      <c r="G2667" t="str">
        <f>IFERROR(MID($E2667,SEARCH("/",$E2667,SEARCH("/",$E2667)+1)+1,1),"")</f>
        <v>S</v>
      </c>
      <c r="H2667" t="s">
        <v>16</v>
      </c>
      <c r="I2667">
        <v>36</v>
      </c>
      <c r="J2667" t="b">
        <v>0</v>
      </c>
      <c r="K2667" s="7">
        <v>0</v>
      </c>
      <c r="L2667" s="7">
        <v>0</v>
      </c>
      <c r="M2667" s="7">
        <v>0</v>
      </c>
      <c r="N2667" s="7">
        <v>0</v>
      </c>
      <c r="O2667" s="7">
        <v>0</v>
      </c>
      <c r="P2667" s="7">
        <f>SUM(dane3[[#This Row],[RoomService]:[VRDeck]])</f>
        <v>0</v>
      </c>
      <c r="Q2667" t="s">
        <v>7295</v>
      </c>
      <c r="R2667" t="b">
        <v>1</v>
      </c>
    </row>
    <row r="2668" spans="1:18" x14ac:dyDescent="0.3">
      <c r="A2668" t="s">
        <v>7296</v>
      </c>
      <c r="B2668">
        <f>MID(dane3[[#This Row],[PassengerId]],1,4)+0</f>
        <v>2858</v>
      </c>
      <c r="C2668" t="s">
        <v>14</v>
      </c>
      <c r="D2668" t="b">
        <v>1</v>
      </c>
      <c r="E2668" t="s">
        <v>7294</v>
      </c>
      <c r="F2668" t="str">
        <f>MID($E2668,1,1)</f>
        <v>C</v>
      </c>
      <c r="G2668" t="str">
        <f>IFERROR(MID($E2668,SEARCH("/",$E2668,SEARCH("/",$E2668)+1)+1,1),"")</f>
        <v>S</v>
      </c>
      <c r="H2668" t="s">
        <v>16</v>
      </c>
      <c r="I2668">
        <v>16</v>
      </c>
      <c r="J2668" t="b">
        <v>0</v>
      </c>
      <c r="K2668" s="7">
        <v>0</v>
      </c>
      <c r="L2668" s="7">
        <v>0</v>
      </c>
      <c r="M2668" s="7">
        <v>0</v>
      </c>
      <c r="N2668" s="7">
        <v>0</v>
      </c>
      <c r="O2668" s="7">
        <v>0</v>
      </c>
      <c r="P2668" s="7">
        <f>SUM(dane3[[#This Row],[RoomService]:[VRDeck]])</f>
        <v>0</v>
      </c>
      <c r="Q2668" t="s">
        <v>7297</v>
      </c>
      <c r="R2668" t="b">
        <v>1</v>
      </c>
    </row>
    <row r="2669" spans="1:18" x14ac:dyDescent="0.3">
      <c r="A2669" t="s">
        <v>7298</v>
      </c>
      <c r="B2669">
        <f>MID(dane3[[#This Row],[PassengerId]],1,4)+0</f>
        <v>2858</v>
      </c>
      <c r="C2669" t="s">
        <v>14</v>
      </c>
      <c r="D2669" t="b">
        <v>1</v>
      </c>
      <c r="E2669" t="s">
        <v>7294</v>
      </c>
      <c r="F2669" t="str">
        <f>MID($E2669,1,1)</f>
        <v>C</v>
      </c>
      <c r="G2669" t="str">
        <f>IFERROR(MID($E2669,SEARCH("/",$E2669,SEARCH("/",$E2669)+1)+1,1),"")</f>
        <v>S</v>
      </c>
      <c r="H2669" t="s">
        <v>16</v>
      </c>
      <c r="I2669">
        <v>40</v>
      </c>
      <c r="J2669" t="b">
        <v>0</v>
      </c>
      <c r="K2669" s="7">
        <v>0</v>
      </c>
      <c r="L2669" s="7">
        <v>0</v>
      </c>
      <c r="M2669" s="7">
        <v>0</v>
      </c>
      <c r="N2669" s="7">
        <v>0</v>
      </c>
      <c r="O2669" s="7">
        <v>0</v>
      </c>
      <c r="P2669" s="7">
        <f>SUM(dane3[[#This Row],[RoomService]:[VRDeck]])</f>
        <v>0</v>
      </c>
      <c r="Q2669" t="s">
        <v>7299</v>
      </c>
      <c r="R2669" t="b">
        <v>1</v>
      </c>
    </row>
    <row r="2670" spans="1:18" x14ac:dyDescent="0.3">
      <c r="A2670" t="s">
        <v>7300</v>
      </c>
      <c r="B2670">
        <f>MID(dane3[[#This Row],[PassengerId]],1,4)+0</f>
        <v>2859</v>
      </c>
      <c r="C2670" t="s">
        <v>14</v>
      </c>
      <c r="D2670" t="b">
        <v>1</v>
      </c>
      <c r="E2670" t="s">
        <v>7301</v>
      </c>
      <c r="F2670" t="str">
        <f>MID($E2670,1,1)</f>
        <v>C</v>
      </c>
      <c r="G2670" t="str">
        <f>IFERROR(MID($E2670,SEARCH("/",$E2670,SEARCH("/",$E2670)+1)+1,1),"")</f>
        <v>P</v>
      </c>
      <c r="H2670" t="s">
        <v>46</v>
      </c>
      <c r="I2670">
        <v>35</v>
      </c>
      <c r="J2670" t="b">
        <v>0</v>
      </c>
      <c r="K2670" s="7">
        <v>0</v>
      </c>
      <c r="L2670" s="7">
        <v>0</v>
      </c>
      <c r="M2670" s="7">
        <v>0</v>
      </c>
      <c r="N2670" s="7">
        <v>0</v>
      </c>
      <c r="O2670" s="7">
        <v>0</v>
      </c>
      <c r="P2670" s="7">
        <f>SUM(dane3[[#This Row],[RoomService]:[VRDeck]])</f>
        <v>0</v>
      </c>
      <c r="Q2670" t="s">
        <v>7302</v>
      </c>
      <c r="R2670" t="b">
        <v>1</v>
      </c>
    </row>
    <row r="2671" spans="1:18" x14ac:dyDescent="0.3">
      <c r="A2671" t="s">
        <v>7303</v>
      </c>
      <c r="B2671">
        <f>MID(dane3[[#This Row],[PassengerId]],1,4)+0</f>
        <v>2860</v>
      </c>
      <c r="C2671" t="s">
        <v>19</v>
      </c>
      <c r="D2671" t="b">
        <v>0</v>
      </c>
      <c r="E2671" t="s">
        <v>7304</v>
      </c>
      <c r="F2671" t="str">
        <f>MID($E2671,1,1)</f>
        <v>F</v>
      </c>
      <c r="G2671" t="str">
        <f>IFERROR(MID($E2671,SEARCH("/",$E2671,SEARCH("/",$E2671)+1)+1,1),"")</f>
        <v>S</v>
      </c>
      <c r="H2671" t="s">
        <v>32</v>
      </c>
      <c r="I2671">
        <v>18</v>
      </c>
      <c r="J2671" t="b">
        <v>0</v>
      </c>
      <c r="K2671" s="7">
        <v>154</v>
      </c>
      <c r="L2671" s="7">
        <v>22</v>
      </c>
      <c r="M2671" s="7">
        <v>77</v>
      </c>
      <c r="N2671" s="7">
        <v>1053</v>
      </c>
      <c r="O2671" s="7">
        <v>0</v>
      </c>
      <c r="P2671" s="7">
        <f>SUM(dane3[[#This Row],[RoomService]:[VRDeck]])</f>
        <v>1306</v>
      </c>
      <c r="Q2671" t="s">
        <v>7305</v>
      </c>
      <c r="R2671" t="b">
        <v>1</v>
      </c>
    </row>
    <row r="2672" spans="1:18" x14ac:dyDescent="0.3">
      <c r="A2672" t="s">
        <v>7306</v>
      </c>
      <c r="B2672">
        <f>MID(dane3[[#This Row],[PassengerId]],1,4)+0</f>
        <v>2861</v>
      </c>
      <c r="C2672" t="s">
        <v>19</v>
      </c>
      <c r="D2672" t="b">
        <v>0</v>
      </c>
      <c r="E2672" t="s">
        <v>7307</v>
      </c>
      <c r="F2672" t="str">
        <f>MID($E2672,1,1)</f>
        <v>F</v>
      </c>
      <c r="G2672" t="str">
        <f>IFERROR(MID($E2672,SEARCH("/",$E2672,SEARCH("/",$E2672)+1)+1,1),"")</f>
        <v>S</v>
      </c>
      <c r="H2672" t="s">
        <v>16</v>
      </c>
      <c r="I2672">
        <v>17</v>
      </c>
      <c r="J2672" t="b">
        <v>0</v>
      </c>
      <c r="K2672" s="7">
        <v>5</v>
      </c>
      <c r="L2672" s="7">
        <v>756</v>
      </c>
      <c r="M2672" s="7">
        <v>0</v>
      </c>
      <c r="N2672" s="7">
        <v>0</v>
      </c>
      <c r="O2672" s="7">
        <v>0</v>
      </c>
      <c r="P2672" s="7">
        <f>SUM(dane3[[#This Row],[RoomService]:[VRDeck]])</f>
        <v>761</v>
      </c>
      <c r="Q2672" t="s">
        <v>7308</v>
      </c>
      <c r="R2672" t="b">
        <v>1</v>
      </c>
    </row>
    <row r="2673" spans="1:18" x14ac:dyDescent="0.3">
      <c r="A2673" t="s">
        <v>3823</v>
      </c>
      <c r="B2673">
        <f>MID(dane3[[#This Row],[PassengerId]],1,4)+0</f>
        <v>1479</v>
      </c>
      <c r="C2673" t="s">
        <v>53</v>
      </c>
      <c r="D2673" t="b">
        <v>1</v>
      </c>
      <c r="E2673" t="s">
        <v>3824</v>
      </c>
      <c r="F2673" t="str">
        <f>MID($E2673,1,1)</f>
        <v>F</v>
      </c>
      <c r="G2673" t="str">
        <f>IFERROR(MID($E2673,SEARCH("/",$E2673,SEARCH("/",$E2673)+1)+1,1),"")</f>
        <v>P</v>
      </c>
      <c r="H2673" t="s">
        <v>16</v>
      </c>
      <c r="I2673">
        <v>49</v>
      </c>
      <c r="J2673" t="b">
        <v>0</v>
      </c>
      <c r="K2673" s="7">
        <v>0</v>
      </c>
      <c r="L2673" s="7">
        <v>0</v>
      </c>
      <c r="M2673" s="7">
        <v>0</v>
      </c>
      <c r="N2673" s="7">
        <v>0</v>
      </c>
      <c r="O2673" s="7">
        <v>0</v>
      </c>
      <c r="P2673" s="7">
        <f>SUM(dane3[[#This Row],[RoomService]:[VRDeck]])</f>
        <v>0</v>
      </c>
      <c r="Q2673" t="s">
        <v>3825</v>
      </c>
      <c r="R2673" t="b">
        <v>1</v>
      </c>
    </row>
    <row r="2674" spans="1:18" x14ac:dyDescent="0.3">
      <c r="A2674" t="s">
        <v>7312</v>
      </c>
      <c r="B2674">
        <f>MID(dane3[[#This Row],[PassengerId]],1,4)+0</f>
        <v>2863</v>
      </c>
      <c r="C2674" t="s">
        <v>19</v>
      </c>
      <c r="D2674" t="b">
        <v>0</v>
      </c>
      <c r="E2674" t="s">
        <v>7313</v>
      </c>
      <c r="F2674" t="str">
        <f>MID($E2674,1,1)</f>
        <v>G</v>
      </c>
      <c r="G2674" t="str">
        <f>IFERROR(MID($E2674,SEARCH("/",$E2674,SEARCH("/",$E2674)+1)+1,1),"")</f>
        <v>P</v>
      </c>
      <c r="H2674" t="s">
        <v>16</v>
      </c>
      <c r="I2674">
        <v>27</v>
      </c>
      <c r="J2674" t="b">
        <v>0</v>
      </c>
      <c r="K2674" s="7">
        <v>0</v>
      </c>
      <c r="L2674" s="7">
        <v>2</v>
      </c>
      <c r="M2674" s="7">
        <v>49</v>
      </c>
      <c r="N2674" s="7">
        <v>0</v>
      </c>
      <c r="O2674" s="7">
        <v>801</v>
      </c>
      <c r="P2674" s="7">
        <f>SUM(dane3[[#This Row],[RoomService]:[VRDeck]])</f>
        <v>852</v>
      </c>
      <c r="Q2674" t="s">
        <v>7314</v>
      </c>
      <c r="R2674" t="b">
        <v>0</v>
      </c>
    </row>
    <row r="2675" spans="1:18" x14ac:dyDescent="0.3">
      <c r="A2675" t="s">
        <v>3826</v>
      </c>
      <c r="B2675">
        <f>MID(dane3[[#This Row],[PassengerId]],1,4)+0</f>
        <v>1481</v>
      </c>
      <c r="C2675" t="s">
        <v>53</v>
      </c>
      <c r="D2675" t="b">
        <v>0</v>
      </c>
      <c r="E2675" t="s">
        <v>3827</v>
      </c>
      <c r="F2675" t="str">
        <f>MID($E2675,1,1)</f>
        <v>E</v>
      </c>
      <c r="G2675" t="str">
        <f>IFERROR(MID($E2675,SEARCH("/",$E2675,SEARCH("/",$E2675)+1)+1,1),"")</f>
        <v>P</v>
      </c>
      <c r="H2675" t="s">
        <v>16</v>
      </c>
      <c r="I2675">
        <v>27</v>
      </c>
      <c r="J2675" t="b">
        <v>0</v>
      </c>
      <c r="K2675" s="7">
        <v>555</v>
      </c>
      <c r="L2675" s="7">
        <v>0</v>
      </c>
      <c r="M2675" s="7">
        <v>744</v>
      </c>
      <c r="N2675" s="7">
        <v>0</v>
      </c>
      <c r="O2675" s="7">
        <v>0</v>
      </c>
      <c r="P2675" s="7">
        <f>SUM(dane3[[#This Row],[RoomService]:[VRDeck]])</f>
        <v>1299</v>
      </c>
      <c r="Q2675" t="s">
        <v>3828</v>
      </c>
      <c r="R2675" t="b">
        <v>0</v>
      </c>
    </row>
    <row r="2676" spans="1:18" x14ac:dyDescent="0.3">
      <c r="A2676" t="s">
        <v>3832</v>
      </c>
      <c r="B2676">
        <f>MID(dane3[[#This Row],[PassengerId]],1,4)+0</f>
        <v>1485</v>
      </c>
      <c r="C2676" t="s">
        <v>53</v>
      </c>
      <c r="D2676" t="b">
        <v>1</v>
      </c>
      <c r="E2676" t="s">
        <v>3833</v>
      </c>
      <c r="F2676" t="str">
        <f>MID($E2676,1,1)</f>
        <v>F</v>
      </c>
      <c r="G2676" t="str">
        <f>IFERROR(MID($E2676,SEARCH("/",$E2676,SEARCH("/",$E2676)+1)+1,1),"")</f>
        <v>P</v>
      </c>
      <c r="H2676" t="s">
        <v>16</v>
      </c>
      <c r="I2676">
        <v>38</v>
      </c>
      <c r="J2676" t="b">
        <v>0</v>
      </c>
      <c r="K2676" s="7">
        <v>0</v>
      </c>
      <c r="L2676" s="7">
        <v>0</v>
      </c>
      <c r="M2676" s="7">
        <v>0</v>
      </c>
      <c r="N2676" s="7">
        <v>0</v>
      </c>
      <c r="O2676" s="7">
        <v>0</v>
      </c>
      <c r="P2676" s="7">
        <f>SUM(dane3[[#This Row],[RoomService]:[VRDeck]])</f>
        <v>0</v>
      </c>
      <c r="Q2676" t="s">
        <v>3834</v>
      </c>
      <c r="R2676" t="b">
        <v>1</v>
      </c>
    </row>
    <row r="2677" spans="1:18" x14ac:dyDescent="0.3">
      <c r="A2677" t="s">
        <v>7320</v>
      </c>
      <c r="B2677">
        <f>MID(dane3[[#This Row],[PassengerId]],1,4)+0</f>
        <v>2866</v>
      </c>
      <c r="C2677" t="s">
        <v>14</v>
      </c>
      <c r="D2677" t="b">
        <v>1</v>
      </c>
      <c r="E2677" t="s">
        <v>7321</v>
      </c>
      <c r="F2677" t="str">
        <f>MID($E2677,1,1)</f>
        <v>C</v>
      </c>
      <c r="G2677" t="str">
        <f>IFERROR(MID($E2677,SEARCH("/",$E2677,SEARCH("/",$E2677)+1)+1,1),"")</f>
        <v>S</v>
      </c>
      <c r="H2677" t="s">
        <v>16</v>
      </c>
      <c r="I2677">
        <v>36</v>
      </c>
      <c r="J2677" t="b">
        <v>1</v>
      </c>
      <c r="K2677" s="7">
        <v>0</v>
      </c>
      <c r="L2677" s="7">
        <v>0</v>
      </c>
      <c r="M2677" s="7">
        <v>0</v>
      </c>
      <c r="N2677" s="7">
        <v>0</v>
      </c>
      <c r="O2677" s="7">
        <v>0</v>
      </c>
      <c r="P2677" s="7">
        <f>SUM(dane3[[#This Row],[RoomService]:[VRDeck]])</f>
        <v>0</v>
      </c>
      <c r="Q2677" t="s">
        <v>7322</v>
      </c>
      <c r="R2677" t="b">
        <v>1</v>
      </c>
    </row>
    <row r="2678" spans="1:18" x14ac:dyDescent="0.3">
      <c r="A2678" t="s">
        <v>3835</v>
      </c>
      <c r="B2678">
        <f>MID(dane3[[#This Row],[PassengerId]],1,4)+0</f>
        <v>1488</v>
      </c>
      <c r="C2678" t="s">
        <v>53</v>
      </c>
      <c r="D2678" t="b">
        <v>1</v>
      </c>
      <c r="E2678" t="s">
        <v>3836</v>
      </c>
      <c r="F2678" t="str">
        <f>MID($E2678,1,1)</f>
        <v>E</v>
      </c>
      <c r="G2678" t="str">
        <f>IFERROR(MID($E2678,SEARCH("/",$E2678,SEARCH("/",$E2678)+1)+1,1),"")</f>
        <v>P</v>
      </c>
      <c r="H2678" t="s">
        <v>16</v>
      </c>
      <c r="I2678">
        <v>42</v>
      </c>
      <c r="J2678" t="b">
        <v>0</v>
      </c>
      <c r="K2678" s="7">
        <v>0</v>
      </c>
      <c r="L2678" s="7">
        <v>0</v>
      </c>
      <c r="M2678" s="7">
        <v>0</v>
      </c>
      <c r="N2678" s="7">
        <v>0</v>
      </c>
      <c r="O2678" s="7">
        <v>0</v>
      </c>
      <c r="P2678" s="7">
        <f>SUM(dane3[[#This Row],[RoomService]:[VRDeck]])</f>
        <v>0</v>
      </c>
      <c r="Q2678" t="s">
        <v>3837</v>
      </c>
      <c r="R2678" t="b">
        <v>1</v>
      </c>
    </row>
    <row r="2679" spans="1:18" x14ac:dyDescent="0.3">
      <c r="A2679" t="s">
        <v>3879</v>
      </c>
      <c r="B2679">
        <f>MID(dane3[[#This Row],[PassengerId]],1,4)+0</f>
        <v>1503</v>
      </c>
      <c r="C2679" t="s">
        <v>53</v>
      </c>
      <c r="D2679" t="b">
        <v>0</v>
      </c>
      <c r="E2679" t="s">
        <v>3880</v>
      </c>
      <c r="F2679" t="str">
        <f>MID($E2679,1,1)</f>
        <v>D</v>
      </c>
      <c r="G2679" t="str">
        <f>IFERROR(MID($E2679,SEARCH("/",$E2679,SEARCH("/",$E2679)+1)+1,1),"")</f>
        <v>P</v>
      </c>
      <c r="H2679" t="s">
        <v>16</v>
      </c>
      <c r="I2679">
        <v>35</v>
      </c>
      <c r="J2679" t="b">
        <v>0</v>
      </c>
      <c r="K2679" s="7">
        <v>1890</v>
      </c>
      <c r="L2679" s="7">
        <v>0</v>
      </c>
      <c r="M2679" s="7">
        <v>497</v>
      </c>
      <c r="N2679" s="7">
        <v>1</v>
      </c>
      <c r="O2679" s="7">
        <v>0</v>
      </c>
      <c r="P2679" s="7">
        <f>SUM(dane3[[#This Row],[RoomService]:[VRDeck]])</f>
        <v>2388</v>
      </c>
      <c r="Q2679" t="s">
        <v>3881</v>
      </c>
      <c r="R2679" t="b">
        <v>0</v>
      </c>
    </row>
    <row r="2680" spans="1:18" x14ac:dyDescent="0.3">
      <c r="A2680" t="s">
        <v>7329</v>
      </c>
      <c r="B2680">
        <f>MID(dane3[[#This Row],[PassengerId]],1,4)+0</f>
        <v>2869</v>
      </c>
      <c r="C2680" t="s">
        <v>19</v>
      </c>
      <c r="D2680" t="b">
        <v>1</v>
      </c>
      <c r="E2680" t="s">
        <v>7330</v>
      </c>
      <c r="F2680" t="str">
        <f>MID($E2680,1,1)</f>
        <v>G</v>
      </c>
      <c r="G2680" t="str">
        <f>IFERROR(MID($E2680,SEARCH("/",$E2680,SEARCH("/",$E2680)+1)+1,1),"")</f>
        <v>P</v>
      </c>
      <c r="H2680" t="s">
        <v>32</v>
      </c>
      <c r="I2680">
        <v>61</v>
      </c>
      <c r="J2680" t="b">
        <v>0</v>
      </c>
      <c r="K2680" s="7">
        <v>0</v>
      </c>
      <c r="L2680" s="7">
        <v>0</v>
      </c>
      <c r="M2680" s="7">
        <v>0</v>
      </c>
      <c r="N2680" s="7">
        <v>0</v>
      </c>
      <c r="O2680" s="7">
        <v>0</v>
      </c>
      <c r="P2680" s="7">
        <f>SUM(dane3[[#This Row],[RoomService]:[VRDeck]])</f>
        <v>0</v>
      </c>
      <c r="Q2680" t="s">
        <v>7331</v>
      </c>
      <c r="R2680" t="b">
        <v>1</v>
      </c>
    </row>
    <row r="2681" spans="1:18" x14ac:dyDescent="0.3">
      <c r="A2681" t="s">
        <v>7332</v>
      </c>
      <c r="B2681">
        <f>MID(dane3[[#This Row],[PassengerId]],1,4)+0</f>
        <v>2870</v>
      </c>
      <c r="C2681" t="s">
        <v>19</v>
      </c>
      <c r="D2681" t="b">
        <v>0</v>
      </c>
      <c r="E2681" t="s">
        <v>7333</v>
      </c>
      <c r="F2681" t="str">
        <f>MID($E2681,1,1)</f>
        <v>G</v>
      </c>
      <c r="G2681" t="str">
        <f>IFERROR(MID($E2681,SEARCH("/",$E2681,SEARCH("/",$E2681)+1)+1,1),"")</f>
        <v>S</v>
      </c>
      <c r="H2681" t="s">
        <v>16</v>
      </c>
      <c r="I2681">
        <v>59</v>
      </c>
      <c r="J2681" t="b">
        <v>0</v>
      </c>
      <c r="K2681" s="7">
        <v>0</v>
      </c>
      <c r="L2681" s="7">
        <v>0</v>
      </c>
      <c r="M2681" s="7">
        <v>1</v>
      </c>
      <c r="N2681" s="7">
        <v>920</v>
      </c>
      <c r="O2681" s="7">
        <v>1</v>
      </c>
      <c r="P2681" s="7">
        <f>SUM(dane3[[#This Row],[RoomService]:[VRDeck]])</f>
        <v>922</v>
      </c>
      <c r="Q2681" t="s">
        <v>7334</v>
      </c>
      <c r="R2681" t="b">
        <v>1</v>
      </c>
    </row>
    <row r="2682" spans="1:18" x14ac:dyDescent="0.3">
      <c r="A2682" t="s">
        <v>7335</v>
      </c>
      <c r="B2682">
        <f>MID(dane3[[#This Row],[PassengerId]],1,4)+0</f>
        <v>2871</v>
      </c>
      <c r="C2682" t="s">
        <v>14</v>
      </c>
      <c r="D2682" t="b">
        <v>1</v>
      </c>
      <c r="E2682" t="s">
        <v>7336</v>
      </c>
      <c r="F2682" t="str">
        <f>MID($E2682,1,1)</f>
        <v>B</v>
      </c>
      <c r="G2682" t="str">
        <f>IFERROR(MID($E2682,SEARCH("/",$E2682,SEARCH("/",$E2682)+1)+1,1),"")</f>
        <v>P</v>
      </c>
      <c r="H2682" t="s">
        <v>16</v>
      </c>
      <c r="I2682">
        <v>17</v>
      </c>
      <c r="J2682" t="b">
        <v>0</v>
      </c>
      <c r="K2682" s="7">
        <v>0</v>
      </c>
      <c r="L2682" s="7">
        <v>0</v>
      </c>
      <c r="M2682" s="7">
        <v>0</v>
      </c>
      <c r="N2682" s="7">
        <v>0</v>
      </c>
      <c r="O2682" s="7">
        <v>0</v>
      </c>
      <c r="P2682" s="7">
        <f>SUM(dane3[[#This Row],[RoomService]:[VRDeck]])</f>
        <v>0</v>
      </c>
      <c r="Q2682" t="s">
        <v>7337</v>
      </c>
      <c r="R2682" t="b">
        <v>1</v>
      </c>
    </row>
    <row r="2683" spans="1:18" x14ac:dyDescent="0.3">
      <c r="A2683" t="s">
        <v>7338</v>
      </c>
      <c r="B2683">
        <f>MID(dane3[[#This Row],[PassengerId]],1,4)+0</f>
        <v>2871</v>
      </c>
      <c r="C2683" t="s">
        <v>14</v>
      </c>
      <c r="D2683" t="b">
        <v>1</v>
      </c>
      <c r="E2683" t="s">
        <v>7336</v>
      </c>
      <c r="F2683" t="str">
        <f>MID($E2683,1,1)</f>
        <v>B</v>
      </c>
      <c r="G2683" t="str">
        <f>IFERROR(MID($E2683,SEARCH("/",$E2683,SEARCH("/",$E2683)+1)+1,1),"")</f>
        <v>P</v>
      </c>
      <c r="H2683" t="s">
        <v>16</v>
      </c>
      <c r="I2683">
        <v>27</v>
      </c>
      <c r="J2683" t="b">
        <v>0</v>
      </c>
      <c r="K2683" s="7">
        <v>0</v>
      </c>
      <c r="L2683" s="7">
        <v>0</v>
      </c>
      <c r="M2683" s="7">
        <v>0</v>
      </c>
      <c r="N2683" s="7">
        <v>0</v>
      </c>
      <c r="O2683" s="7">
        <v>0</v>
      </c>
      <c r="P2683" s="7">
        <f>SUM(dane3[[#This Row],[RoomService]:[VRDeck]])</f>
        <v>0</v>
      </c>
      <c r="Q2683" t="s">
        <v>7339</v>
      </c>
      <c r="R2683" t="b">
        <v>1</v>
      </c>
    </row>
    <row r="2684" spans="1:18" x14ac:dyDescent="0.3">
      <c r="A2684" t="s">
        <v>7340</v>
      </c>
      <c r="B2684">
        <f>MID(dane3[[#This Row],[PassengerId]],1,4)+0</f>
        <v>2872</v>
      </c>
      <c r="C2684" t="s">
        <v>19</v>
      </c>
      <c r="D2684" t="b">
        <v>0</v>
      </c>
      <c r="E2684" t="s">
        <v>7341</v>
      </c>
      <c r="F2684" t="str">
        <f>MID($E2684,1,1)</f>
        <v>G</v>
      </c>
      <c r="G2684" t="str">
        <f>IFERROR(MID($E2684,SEARCH("/",$E2684,SEARCH("/",$E2684)+1)+1,1),"")</f>
        <v>S</v>
      </c>
      <c r="H2684" t="s">
        <v>32</v>
      </c>
      <c r="I2684">
        <v>57</v>
      </c>
      <c r="J2684" t="b">
        <v>0</v>
      </c>
      <c r="K2684" s="7">
        <v>0</v>
      </c>
      <c r="L2684" s="7">
        <v>1431</v>
      </c>
      <c r="M2684" s="7">
        <v>0</v>
      </c>
      <c r="N2684" s="7">
        <v>30</v>
      </c>
      <c r="O2684" s="7">
        <v>337</v>
      </c>
      <c r="P2684" s="7">
        <f>SUM(dane3[[#This Row],[RoomService]:[VRDeck]])</f>
        <v>1798</v>
      </c>
      <c r="Q2684" t="s">
        <v>7342</v>
      </c>
      <c r="R2684" t="b">
        <v>1</v>
      </c>
    </row>
    <row r="2685" spans="1:18" x14ac:dyDescent="0.3">
      <c r="A2685" t="s">
        <v>3882</v>
      </c>
      <c r="B2685">
        <f>MID(dane3[[#This Row],[PassengerId]],1,4)+0</f>
        <v>1503</v>
      </c>
      <c r="C2685" t="s">
        <v>53</v>
      </c>
      <c r="D2685" t="b">
        <v>0</v>
      </c>
      <c r="E2685" t="s">
        <v>3880</v>
      </c>
      <c r="F2685" t="str">
        <f>MID($E2685,1,1)</f>
        <v>D</v>
      </c>
      <c r="G2685" t="str">
        <f>IFERROR(MID($E2685,SEARCH("/",$E2685,SEARCH("/",$E2685)+1)+1,1),"")</f>
        <v>P</v>
      </c>
      <c r="H2685" t="s">
        <v>16</v>
      </c>
      <c r="I2685">
        <v>61</v>
      </c>
      <c r="J2685" t="b">
        <v>0</v>
      </c>
      <c r="K2685" s="7">
        <v>1114</v>
      </c>
      <c r="L2685" s="7">
        <v>0</v>
      </c>
      <c r="M2685" s="7">
        <v>68</v>
      </c>
      <c r="N2685" s="7">
        <v>0</v>
      </c>
      <c r="O2685" s="7">
        <v>0</v>
      </c>
      <c r="P2685" s="7">
        <f>SUM(dane3[[#This Row],[RoomService]:[VRDeck]])</f>
        <v>1182</v>
      </c>
      <c r="Q2685" t="s">
        <v>3883</v>
      </c>
      <c r="R2685" t="b">
        <v>0</v>
      </c>
    </row>
    <row r="2686" spans="1:18" x14ac:dyDescent="0.3">
      <c r="A2686" t="s">
        <v>7346</v>
      </c>
      <c r="B2686">
        <f>MID(dane3[[#This Row],[PassengerId]],1,4)+0</f>
        <v>2875</v>
      </c>
      <c r="C2686" t="s">
        <v>14</v>
      </c>
      <c r="D2686" t="b">
        <v>1</v>
      </c>
      <c r="E2686" t="s">
        <v>7347</v>
      </c>
      <c r="F2686" t="str">
        <f>MID($E2686,1,1)</f>
        <v>B</v>
      </c>
      <c r="G2686" t="str">
        <f>IFERROR(MID($E2686,SEARCH("/",$E2686,SEARCH("/",$E2686)+1)+1,1),"")</f>
        <v>S</v>
      </c>
      <c r="H2686" t="s">
        <v>46</v>
      </c>
      <c r="I2686">
        <v>55</v>
      </c>
      <c r="J2686" t="b">
        <v>0</v>
      </c>
      <c r="K2686" s="7">
        <v>0</v>
      </c>
      <c r="L2686" s="7">
        <v>0</v>
      </c>
      <c r="M2686" s="7">
        <v>0</v>
      </c>
      <c r="N2686" s="7">
        <v>0</v>
      </c>
      <c r="O2686" s="7">
        <v>0</v>
      </c>
      <c r="P2686" s="7">
        <f>SUM(dane3[[#This Row],[RoomService]:[VRDeck]])</f>
        <v>0</v>
      </c>
      <c r="Q2686" t="s">
        <v>7348</v>
      </c>
      <c r="R2686" t="b">
        <v>1</v>
      </c>
    </row>
    <row r="2687" spans="1:18" x14ac:dyDescent="0.3">
      <c r="A2687" t="s">
        <v>7349</v>
      </c>
      <c r="B2687">
        <f>MID(dane3[[#This Row],[PassengerId]],1,4)+0</f>
        <v>2876</v>
      </c>
      <c r="C2687" t="s">
        <v>19</v>
      </c>
      <c r="D2687" t="b">
        <v>0</v>
      </c>
      <c r="E2687" t="s">
        <v>7350</v>
      </c>
      <c r="F2687" t="str">
        <f>MID($E2687,1,1)</f>
        <v>G</v>
      </c>
      <c r="G2687" t="str">
        <f>IFERROR(MID($E2687,SEARCH("/",$E2687,SEARCH("/",$E2687)+1)+1,1),"")</f>
        <v>S</v>
      </c>
      <c r="H2687" t="s">
        <v>16</v>
      </c>
      <c r="I2687">
        <v>42</v>
      </c>
      <c r="J2687" t="b">
        <v>0</v>
      </c>
      <c r="K2687" s="7">
        <v>173</v>
      </c>
      <c r="L2687" s="7">
        <v>656</v>
      </c>
      <c r="M2687" s="7">
        <v>0</v>
      </c>
      <c r="N2687" s="7">
        <v>0</v>
      </c>
      <c r="O2687" s="7">
        <v>23</v>
      </c>
      <c r="P2687" s="7">
        <f>SUM(dane3[[#This Row],[RoomService]:[VRDeck]])</f>
        <v>852</v>
      </c>
      <c r="Q2687" t="s">
        <v>7351</v>
      </c>
      <c r="R2687" t="b">
        <v>0</v>
      </c>
    </row>
    <row r="2688" spans="1:18" x14ac:dyDescent="0.3">
      <c r="A2688" t="s">
        <v>7352</v>
      </c>
      <c r="B2688">
        <f>MID(dane3[[#This Row],[PassengerId]],1,4)+0</f>
        <v>2877</v>
      </c>
      <c r="C2688" t="s">
        <v>19</v>
      </c>
      <c r="D2688" t="b">
        <v>0</v>
      </c>
      <c r="E2688" t="s">
        <v>7353</v>
      </c>
      <c r="F2688" t="str">
        <f>MID($E2688,1,1)</f>
        <v>F</v>
      </c>
      <c r="G2688" t="str">
        <f>IFERROR(MID($E2688,SEARCH("/",$E2688,SEARCH("/",$E2688)+1)+1,1),"")</f>
        <v>P</v>
      </c>
      <c r="H2688" t="s">
        <v>16</v>
      </c>
      <c r="I2688">
        <v>36</v>
      </c>
      <c r="J2688" t="b">
        <v>0</v>
      </c>
      <c r="K2688" s="7">
        <v>418</v>
      </c>
      <c r="L2688" s="7">
        <v>40</v>
      </c>
      <c r="M2688" s="7">
        <v>7</v>
      </c>
      <c r="N2688" s="7">
        <v>338</v>
      </c>
      <c r="O2688" s="7">
        <v>0</v>
      </c>
      <c r="P2688" s="7">
        <f>SUM(dane3[[#This Row],[RoomService]:[VRDeck]])</f>
        <v>803</v>
      </c>
      <c r="Q2688" t="s">
        <v>7354</v>
      </c>
      <c r="R2688" t="b">
        <v>0</v>
      </c>
    </row>
    <row r="2689" spans="1:18" x14ac:dyDescent="0.3">
      <c r="A2689" t="s">
        <v>3896</v>
      </c>
      <c r="B2689">
        <f>MID(dane3[[#This Row],[PassengerId]],1,4)+0</f>
        <v>1509</v>
      </c>
      <c r="C2689" t="s">
        <v>53</v>
      </c>
      <c r="D2689" t="b">
        <v>0</v>
      </c>
      <c r="E2689" t="s">
        <v>3897</v>
      </c>
      <c r="F2689" t="str">
        <f>MID($E2689,1,1)</f>
        <v>E</v>
      </c>
      <c r="G2689" t="str">
        <f>IFERROR(MID($E2689,SEARCH("/",$E2689,SEARCH("/",$E2689)+1)+1,1),"")</f>
        <v>P</v>
      </c>
      <c r="H2689" t="s">
        <v>16</v>
      </c>
      <c r="I2689">
        <v>32</v>
      </c>
      <c r="J2689" t="b">
        <v>0</v>
      </c>
      <c r="K2689" s="7">
        <v>1240</v>
      </c>
      <c r="L2689" s="7">
        <v>0</v>
      </c>
      <c r="M2689" s="7">
        <v>58</v>
      </c>
      <c r="N2689" s="7">
        <v>0</v>
      </c>
      <c r="O2689" s="7">
        <v>0</v>
      </c>
      <c r="P2689" s="7">
        <f>SUM(dane3[[#This Row],[RoomService]:[VRDeck]])</f>
        <v>1298</v>
      </c>
      <c r="Q2689" t="s">
        <v>3898</v>
      </c>
      <c r="R2689" t="b">
        <v>0</v>
      </c>
    </row>
    <row r="2690" spans="1:18" x14ac:dyDescent="0.3">
      <c r="A2690" t="s">
        <v>7358</v>
      </c>
      <c r="B2690">
        <f>MID(dane3[[#This Row],[PassengerId]],1,4)+0</f>
        <v>2880</v>
      </c>
      <c r="C2690" t="s">
        <v>19</v>
      </c>
      <c r="D2690" t="b">
        <v>1</v>
      </c>
      <c r="E2690" t="s">
        <v>7359</v>
      </c>
      <c r="F2690" t="str">
        <f>MID($E2690,1,1)</f>
        <v>G</v>
      </c>
      <c r="G2690" t="str">
        <f>IFERROR(MID($E2690,SEARCH("/",$E2690,SEARCH("/",$E2690)+1)+1,1),"")</f>
        <v>P</v>
      </c>
      <c r="H2690" t="s">
        <v>32</v>
      </c>
      <c r="I2690">
        <v>32</v>
      </c>
      <c r="J2690" t="b">
        <v>0</v>
      </c>
      <c r="K2690" s="7">
        <v>0</v>
      </c>
      <c r="L2690" s="7">
        <v>0</v>
      </c>
      <c r="M2690" s="7">
        <v>0</v>
      </c>
      <c r="N2690" s="7">
        <v>0</v>
      </c>
      <c r="O2690" s="7">
        <v>0</v>
      </c>
      <c r="P2690" s="7">
        <f>SUM(dane3[[#This Row],[RoomService]:[VRDeck]])</f>
        <v>0</v>
      </c>
      <c r="Q2690" t="s">
        <v>7360</v>
      </c>
      <c r="R2690" t="b">
        <v>0</v>
      </c>
    </row>
    <row r="2691" spans="1:18" x14ac:dyDescent="0.3">
      <c r="A2691" t="s">
        <v>7361</v>
      </c>
      <c r="B2691">
        <f>MID(dane3[[#This Row],[PassengerId]],1,4)+0</f>
        <v>2881</v>
      </c>
      <c r="C2691" t="s">
        <v>19</v>
      </c>
      <c r="D2691" t="b">
        <v>0</v>
      </c>
      <c r="E2691" t="s">
        <v>7362</v>
      </c>
      <c r="F2691" t="str">
        <f>MID($E2691,1,1)</f>
        <v>G</v>
      </c>
      <c r="G2691" t="str">
        <f>IFERROR(MID($E2691,SEARCH("/",$E2691,SEARCH("/",$E2691)+1)+1,1),"")</f>
        <v>S</v>
      </c>
      <c r="H2691" t="s">
        <v>46</v>
      </c>
      <c r="I2691">
        <v>6</v>
      </c>
      <c r="J2691" t="b">
        <v>0</v>
      </c>
      <c r="K2691" s="7">
        <v>0</v>
      </c>
      <c r="L2691" s="7">
        <v>0</v>
      </c>
      <c r="M2691" s="7">
        <v>0</v>
      </c>
      <c r="N2691" s="7">
        <v>0</v>
      </c>
      <c r="O2691" s="7">
        <v>0</v>
      </c>
      <c r="P2691" s="7">
        <f>SUM(dane3[[#This Row],[RoomService]:[VRDeck]])</f>
        <v>0</v>
      </c>
      <c r="Q2691" t="s">
        <v>7363</v>
      </c>
      <c r="R2691" t="b">
        <v>0</v>
      </c>
    </row>
    <row r="2692" spans="1:18" x14ac:dyDescent="0.3">
      <c r="A2692" t="s">
        <v>7364</v>
      </c>
      <c r="B2692">
        <f>MID(dane3[[#This Row],[PassengerId]],1,4)+0</f>
        <v>2882</v>
      </c>
      <c r="C2692" t="s">
        <v>19</v>
      </c>
      <c r="D2692" t="b">
        <v>1</v>
      </c>
      <c r="E2692" t="s">
        <v>7365</v>
      </c>
      <c r="F2692" t="str">
        <f>MID($E2692,1,1)</f>
        <v>G</v>
      </c>
      <c r="G2692" t="str">
        <f>IFERROR(MID($E2692,SEARCH("/",$E2692,SEARCH("/",$E2692)+1)+1,1),"")</f>
        <v>S</v>
      </c>
      <c r="H2692" t="s">
        <v>16</v>
      </c>
      <c r="I2692">
        <v>15</v>
      </c>
      <c r="J2692" t="b">
        <v>0</v>
      </c>
      <c r="K2692" s="7">
        <v>0</v>
      </c>
      <c r="L2692" s="7">
        <v>0</v>
      </c>
      <c r="M2692" s="7">
        <v>0</v>
      </c>
      <c r="N2692" s="7">
        <v>0</v>
      </c>
      <c r="O2692" s="7">
        <v>0</v>
      </c>
      <c r="P2692" s="7">
        <f>SUM(dane3[[#This Row],[RoomService]:[VRDeck]])</f>
        <v>0</v>
      </c>
      <c r="Q2692" t="s">
        <v>7366</v>
      </c>
      <c r="R2692" t="b">
        <v>0</v>
      </c>
    </row>
    <row r="2693" spans="1:18" x14ac:dyDescent="0.3">
      <c r="A2693" t="s">
        <v>7367</v>
      </c>
      <c r="B2693">
        <f>MID(dane3[[#This Row],[PassengerId]],1,4)+0</f>
        <v>2883</v>
      </c>
      <c r="C2693" t="s">
        <v>19</v>
      </c>
      <c r="D2693" t="b">
        <v>0</v>
      </c>
      <c r="E2693" t="s">
        <v>7368</v>
      </c>
      <c r="F2693" t="str">
        <f>MID($E2693,1,1)</f>
        <v>F</v>
      </c>
      <c r="G2693" t="str">
        <f>IFERROR(MID($E2693,SEARCH("/",$E2693,SEARCH("/",$E2693)+1)+1,1),"")</f>
        <v>P</v>
      </c>
      <c r="H2693" t="s">
        <v>16</v>
      </c>
      <c r="I2693">
        <v>28</v>
      </c>
      <c r="J2693" t="b">
        <v>0</v>
      </c>
      <c r="K2693" s="7">
        <v>0</v>
      </c>
      <c r="L2693" s="7">
        <v>93</v>
      </c>
      <c r="M2693" s="7">
        <v>1282</v>
      </c>
      <c r="N2693" s="7">
        <v>0</v>
      </c>
      <c r="O2693" s="7">
        <v>0</v>
      </c>
      <c r="P2693" s="7">
        <f>SUM(dane3[[#This Row],[RoomService]:[VRDeck]])</f>
        <v>1375</v>
      </c>
      <c r="Q2693" t="s">
        <v>7369</v>
      </c>
      <c r="R2693" t="b">
        <v>1</v>
      </c>
    </row>
    <row r="2694" spans="1:18" x14ac:dyDescent="0.3">
      <c r="A2694" t="s">
        <v>3899</v>
      </c>
      <c r="B2694">
        <f>MID(dane3[[#This Row],[PassengerId]],1,4)+0</f>
        <v>1510</v>
      </c>
      <c r="C2694" t="s">
        <v>53</v>
      </c>
      <c r="D2694" t="b">
        <v>0</v>
      </c>
      <c r="E2694" t="s">
        <v>3900</v>
      </c>
      <c r="F2694" t="str">
        <f>MID($E2694,1,1)</f>
        <v>F</v>
      </c>
      <c r="G2694" t="str">
        <f>IFERROR(MID($E2694,SEARCH("/",$E2694,SEARCH("/",$E2694)+1)+1,1),"")</f>
        <v>S</v>
      </c>
      <c r="H2694" t="s">
        <v>16</v>
      </c>
      <c r="I2694">
        <v>31</v>
      </c>
      <c r="J2694" t="b">
        <v>0</v>
      </c>
      <c r="K2694" s="7">
        <v>1226</v>
      </c>
      <c r="L2694" s="7">
        <v>0</v>
      </c>
      <c r="M2694" s="7">
        <v>1</v>
      </c>
      <c r="N2694" s="7">
        <v>0</v>
      </c>
      <c r="O2694" s="7">
        <v>0</v>
      </c>
      <c r="P2694" s="7">
        <f>SUM(dane3[[#This Row],[RoomService]:[VRDeck]])</f>
        <v>1227</v>
      </c>
      <c r="Q2694" t="s">
        <v>3901</v>
      </c>
      <c r="R2694" t="b">
        <v>0</v>
      </c>
    </row>
    <row r="2695" spans="1:18" x14ac:dyDescent="0.3">
      <c r="A2695" t="s">
        <v>7373</v>
      </c>
      <c r="B2695">
        <f>MID(dane3[[#This Row],[PassengerId]],1,4)+0</f>
        <v>2887</v>
      </c>
      <c r="C2695" t="s">
        <v>19</v>
      </c>
      <c r="D2695" t="b">
        <v>0</v>
      </c>
      <c r="E2695" t="s">
        <v>7374</v>
      </c>
      <c r="F2695" t="str">
        <f>MID($E2695,1,1)</f>
        <v>G</v>
      </c>
      <c r="G2695" t="str">
        <f>IFERROR(MID($E2695,SEARCH("/",$E2695,SEARCH("/",$E2695)+1)+1,1),"")</f>
        <v>S</v>
      </c>
      <c r="H2695" t="s">
        <v>16</v>
      </c>
      <c r="I2695">
        <v>44</v>
      </c>
      <c r="J2695" t="b">
        <v>0</v>
      </c>
      <c r="K2695" s="7">
        <v>0</v>
      </c>
      <c r="L2695" s="7">
        <v>0</v>
      </c>
      <c r="M2695" s="7">
        <v>744</v>
      </c>
      <c r="N2695" s="7">
        <v>62</v>
      </c>
      <c r="O2695" s="7">
        <v>3</v>
      </c>
      <c r="P2695" s="7">
        <f>SUM(dane3[[#This Row],[RoomService]:[VRDeck]])</f>
        <v>809</v>
      </c>
      <c r="Q2695" t="s">
        <v>7375</v>
      </c>
      <c r="R2695" t="b">
        <v>0</v>
      </c>
    </row>
    <row r="2696" spans="1:18" x14ac:dyDescent="0.3">
      <c r="A2696" t="s">
        <v>3917</v>
      </c>
      <c r="B2696">
        <f>MID(dane3[[#This Row],[PassengerId]],1,4)+0</f>
        <v>1521</v>
      </c>
      <c r="C2696" t="s">
        <v>53</v>
      </c>
      <c r="D2696" t="b">
        <v>1</v>
      </c>
      <c r="E2696" t="s">
        <v>3918</v>
      </c>
      <c r="F2696" t="str">
        <f>MID($E2696,1,1)</f>
        <v>F</v>
      </c>
      <c r="G2696" t="str">
        <f>IFERROR(MID($E2696,SEARCH("/",$E2696,SEARCH("/",$E2696)+1)+1,1),"")</f>
        <v>S</v>
      </c>
      <c r="H2696" t="s">
        <v>16</v>
      </c>
      <c r="I2696">
        <v>28</v>
      </c>
      <c r="J2696" t="b">
        <v>0</v>
      </c>
      <c r="K2696" s="7">
        <v>0</v>
      </c>
      <c r="L2696" s="7">
        <v>0</v>
      </c>
      <c r="M2696" s="7">
        <v>0</v>
      </c>
      <c r="N2696" s="7">
        <v>0</v>
      </c>
      <c r="O2696" s="7">
        <v>0</v>
      </c>
      <c r="P2696" s="7">
        <f>SUM(dane3[[#This Row],[RoomService]:[VRDeck]])</f>
        <v>0</v>
      </c>
      <c r="Q2696" t="s">
        <v>3919</v>
      </c>
      <c r="R2696" t="b">
        <v>1</v>
      </c>
    </row>
    <row r="2697" spans="1:18" x14ac:dyDescent="0.3">
      <c r="A2697" t="s">
        <v>7379</v>
      </c>
      <c r="B2697">
        <f>MID(dane3[[#This Row],[PassengerId]],1,4)+0</f>
        <v>2890</v>
      </c>
      <c r="C2697" t="s">
        <v>14</v>
      </c>
      <c r="D2697" t="b">
        <v>0</v>
      </c>
      <c r="E2697" t="s">
        <v>7380</v>
      </c>
      <c r="F2697" t="str">
        <f>MID($E2697,1,1)</f>
        <v>B</v>
      </c>
      <c r="G2697" t="str">
        <f>IFERROR(MID($E2697,SEARCH("/",$E2697,SEARCH("/",$E2697)+1)+1,1),"")</f>
        <v>P</v>
      </c>
      <c r="H2697" t="s">
        <v>16</v>
      </c>
      <c r="I2697">
        <v>44</v>
      </c>
      <c r="J2697" t="b">
        <v>0</v>
      </c>
      <c r="K2697" s="7">
        <v>0</v>
      </c>
      <c r="L2697" s="7">
        <v>351</v>
      </c>
      <c r="M2697" s="7">
        <v>0</v>
      </c>
      <c r="N2697" s="7">
        <v>3</v>
      </c>
      <c r="O2697" s="7">
        <v>3447</v>
      </c>
      <c r="P2697" s="7">
        <f>SUM(dane3[[#This Row],[RoomService]:[VRDeck]])</f>
        <v>3801</v>
      </c>
      <c r="Q2697" t="s">
        <v>7381</v>
      </c>
      <c r="R2697" t="b">
        <v>0</v>
      </c>
    </row>
    <row r="2698" spans="1:18" x14ac:dyDescent="0.3">
      <c r="A2698" t="s">
        <v>7382</v>
      </c>
      <c r="B2698">
        <f>MID(dane3[[#This Row],[PassengerId]],1,4)+0</f>
        <v>2890</v>
      </c>
      <c r="C2698" t="s">
        <v>14</v>
      </c>
      <c r="D2698" t="b">
        <v>1</v>
      </c>
      <c r="E2698" t="s">
        <v>7380</v>
      </c>
      <c r="F2698" t="str">
        <f>MID($E2698,1,1)</f>
        <v>B</v>
      </c>
      <c r="G2698" t="str">
        <f>IFERROR(MID($E2698,SEARCH("/",$E2698,SEARCH("/",$E2698)+1)+1,1),"")</f>
        <v>P</v>
      </c>
      <c r="H2698" t="s">
        <v>16</v>
      </c>
      <c r="I2698">
        <v>36</v>
      </c>
      <c r="J2698" t="b">
        <v>0</v>
      </c>
      <c r="K2698" s="7">
        <v>0</v>
      </c>
      <c r="L2698" s="7">
        <v>0</v>
      </c>
      <c r="M2698" s="7">
        <v>0</v>
      </c>
      <c r="N2698" s="7">
        <v>0</v>
      </c>
      <c r="O2698" s="7">
        <v>0</v>
      </c>
      <c r="P2698" s="7">
        <f>SUM(dane3[[#This Row],[RoomService]:[VRDeck]])</f>
        <v>0</v>
      </c>
      <c r="Q2698" t="s">
        <v>7383</v>
      </c>
      <c r="R2698" t="b">
        <v>1</v>
      </c>
    </row>
    <row r="2699" spans="1:18" x14ac:dyDescent="0.3">
      <c r="A2699" t="s">
        <v>7384</v>
      </c>
      <c r="B2699">
        <f>MID(dane3[[#This Row],[PassengerId]],1,4)+0</f>
        <v>2891</v>
      </c>
      <c r="C2699" t="s">
        <v>19</v>
      </c>
      <c r="D2699" t="b">
        <v>0</v>
      </c>
      <c r="E2699" t="s">
        <v>7385</v>
      </c>
      <c r="F2699" t="str">
        <f>MID($E2699,1,1)</f>
        <v>G</v>
      </c>
      <c r="G2699" t="str">
        <f>IFERROR(MID($E2699,SEARCH("/",$E2699,SEARCH("/",$E2699)+1)+1,1),"")</f>
        <v>S</v>
      </c>
      <c r="H2699" t="s">
        <v>16</v>
      </c>
      <c r="I2699">
        <v>18</v>
      </c>
      <c r="J2699" t="b">
        <v>0</v>
      </c>
      <c r="K2699" s="7">
        <v>4</v>
      </c>
      <c r="L2699" s="7">
        <v>904</v>
      </c>
      <c r="M2699" s="7">
        <v>0</v>
      </c>
      <c r="N2699" s="7">
        <v>0</v>
      </c>
      <c r="O2699" s="7">
        <v>1</v>
      </c>
      <c r="P2699" s="7">
        <f>SUM(dane3[[#This Row],[RoomService]:[VRDeck]])</f>
        <v>909</v>
      </c>
      <c r="Q2699" t="s">
        <v>7386</v>
      </c>
      <c r="R2699" t="b">
        <v>0</v>
      </c>
    </row>
    <row r="2700" spans="1:18" x14ac:dyDescent="0.3">
      <c r="A2700" t="s">
        <v>7387</v>
      </c>
      <c r="B2700">
        <f>MID(dane3[[#This Row],[PassengerId]],1,4)+0</f>
        <v>2892</v>
      </c>
      <c r="C2700" t="s">
        <v>19</v>
      </c>
      <c r="D2700" t="b">
        <v>0</v>
      </c>
      <c r="E2700" t="s">
        <v>7388</v>
      </c>
      <c r="F2700" t="str">
        <f>MID($E2700,1,1)</f>
        <v>G</v>
      </c>
      <c r="G2700" t="str">
        <f>IFERROR(MID($E2700,SEARCH("/",$E2700,SEARCH("/",$E2700)+1)+1,1),"")</f>
        <v>P</v>
      </c>
      <c r="H2700" t="s">
        <v>32</v>
      </c>
      <c r="I2700">
        <v>3</v>
      </c>
      <c r="J2700" t="b">
        <v>0</v>
      </c>
      <c r="K2700" s="7">
        <v>0</v>
      </c>
      <c r="L2700" s="7">
        <v>0</v>
      </c>
      <c r="M2700" s="7">
        <v>0</v>
      </c>
      <c r="N2700" s="7">
        <v>0</v>
      </c>
      <c r="O2700" s="7">
        <v>0</v>
      </c>
      <c r="P2700" s="7">
        <f>SUM(dane3[[#This Row],[RoomService]:[VRDeck]])</f>
        <v>0</v>
      </c>
      <c r="Q2700" t="s">
        <v>7389</v>
      </c>
      <c r="R2700" t="b">
        <v>1</v>
      </c>
    </row>
    <row r="2701" spans="1:18" x14ac:dyDescent="0.3">
      <c r="A2701" t="s">
        <v>7390</v>
      </c>
      <c r="B2701">
        <f>MID(dane3[[#This Row],[PassengerId]],1,4)+0</f>
        <v>2892</v>
      </c>
      <c r="C2701" t="s">
        <v>19</v>
      </c>
      <c r="D2701" t="b">
        <v>1</v>
      </c>
      <c r="E2701" t="s">
        <v>7388</v>
      </c>
      <c r="F2701" t="str">
        <f>MID($E2701,1,1)</f>
        <v>G</v>
      </c>
      <c r="G2701" t="str">
        <f>IFERROR(MID($E2701,SEARCH("/",$E2701,SEARCH("/",$E2701)+1)+1,1),"")</f>
        <v>P</v>
      </c>
      <c r="H2701" t="s">
        <v>46</v>
      </c>
      <c r="I2701">
        <v>12</v>
      </c>
      <c r="J2701" t="b">
        <v>0</v>
      </c>
      <c r="K2701" s="7">
        <v>0</v>
      </c>
      <c r="L2701" s="7">
        <v>0</v>
      </c>
      <c r="M2701" s="7">
        <v>0</v>
      </c>
      <c r="N2701" s="7">
        <v>0</v>
      </c>
      <c r="O2701" s="7">
        <v>0</v>
      </c>
      <c r="P2701" s="7">
        <f>SUM(dane3[[#This Row],[RoomService]:[VRDeck]])</f>
        <v>0</v>
      </c>
      <c r="Q2701" t="s">
        <v>7391</v>
      </c>
      <c r="R2701" t="b">
        <v>0</v>
      </c>
    </row>
    <row r="2702" spans="1:18" x14ac:dyDescent="0.3">
      <c r="A2702" t="s">
        <v>7392</v>
      </c>
      <c r="B2702">
        <f>MID(dane3[[#This Row],[PassengerId]],1,4)+0</f>
        <v>2892</v>
      </c>
      <c r="C2702" t="s">
        <v>19</v>
      </c>
      <c r="D2702" t="b">
        <v>1</v>
      </c>
      <c r="E2702" t="s">
        <v>7388</v>
      </c>
      <c r="F2702" t="str">
        <f>MID($E2702,1,1)</f>
        <v>G</v>
      </c>
      <c r="G2702" t="str">
        <f>IFERROR(MID($E2702,SEARCH("/",$E2702,SEARCH("/",$E2702)+1)+1,1),"")</f>
        <v>P</v>
      </c>
      <c r="H2702" t="s">
        <v>46</v>
      </c>
      <c r="I2702">
        <v>0</v>
      </c>
      <c r="J2702" t="b">
        <v>0</v>
      </c>
      <c r="K2702" s="7">
        <v>0</v>
      </c>
      <c r="L2702" s="7">
        <v>0</v>
      </c>
      <c r="M2702" s="7">
        <v>0</v>
      </c>
      <c r="N2702" s="7">
        <v>0</v>
      </c>
      <c r="O2702" s="7">
        <v>0</v>
      </c>
      <c r="P2702" s="7">
        <f>SUM(dane3[[#This Row],[RoomService]:[VRDeck]])</f>
        <v>0</v>
      </c>
      <c r="Q2702" t="s">
        <v>4945</v>
      </c>
      <c r="R2702" t="b">
        <v>1</v>
      </c>
    </row>
    <row r="2703" spans="1:18" x14ac:dyDescent="0.3">
      <c r="A2703" t="s">
        <v>7393</v>
      </c>
      <c r="B2703">
        <f>MID(dane3[[#This Row],[PassengerId]],1,4)+0</f>
        <v>2892</v>
      </c>
      <c r="C2703" t="s">
        <v>19</v>
      </c>
      <c r="D2703" t="b">
        <v>0</v>
      </c>
      <c r="E2703" t="s">
        <v>7394</v>
      </c>
      <c r="F2703" t="str">
        <f>MID($E2703,1,1)</f>
        <v>F</v>
      </c>
      <c r="G2703" t="str">
        <f>IFERROR(MID($E2703,SEARCH("/",$E2703,SEARCH("/",$E2703)+1)+1,1),"")</f>
        <v>P</v>
      </c>
      <c r="H2703" t="s">
        <v>16</v>
      </c>
      <c r="I2703">
        <v>29</v>
      </c>
      <c r="J2703" t="b">
        <v>0</v>
      </c>
      <c r="K2703" s="7">
        <v>0</v>
      </c>
      <c r="L2703" s="7">
        <v>1311</v>
      </c>
      <c r="M2703" s="7">
        <v>0</v>
      </c>
      <c r="N2703" s="7">
        <v>0</v>
      </c>
      <c r="O2703" s="7">
        <v>0</v>
      </c>
      <c r="P2703" s="7">
        <f>SUM(dane3[[#This Row],[RoomService]:[VRDeck]])</f>
        <v>1311</v>
      </c>
      <c r="Q2703" t="s">
        <v>7395</v>
      </c>
      <c r="R2703" t="b">
        <v>0</v>
      </c>
    </row>
    <row r="2704" spans="1:18" x14ac:dyDescent="0.3">
      <c r="A2704" t="s">
        <v>7396</v>
      </c>
      <c r="B2704">
        <f>MID(dane3[[#This Row],[PassengerId]],1,4)+0</f>
        <v>2892</v>
      </c>
      <c r="C2704" t="s">
        <v>19</v>
      </c>
      <c r="D2704" t="b">
        <v>0</v>
      </c>
      <c r="E2704" t="s">
        <v>7388</v>
      </c>
      <c r="F2704" t="str">
        <f>MID($E2704,1,1)</f>
        <v>G</v>
      </c>
      <c r="G2704" t="str">
        <f>IFERROR(MID($E2704,SEARCH("/",$E2704,SEARCH("/",$E2704)+1)+1,1),"")</f>
        <v>P</v>
      </c>
      <c r="H2704" t="s">
        <v>16</v>
      </c>
      <c r="I2704">
        <v>9</v>
      </c>
      <c r="J2704" t="b">
        <v>0</v>
      </c>
      <c r="K2704" s="7">
        <v>0</v>
      </c>
      <c r="L2704" s="7">
        <v>0</v>
      </c>
      <c r="M2704" s="7">
        <v>0</v>
      </c>
      <c r="N2704" s="7">
        <v>0</v>
      </c>
      <c r="O2704" s="7">
        <v>0</v>
      </c>
      <c r="P2704" s="7">
        <f>SUM(dane3[[#This Row],[RoomService]:[VRDeck]])</f>
        <v>0</v>
      </c>
      <c r="Q2704" t="s">
        <v>7397</v>
      </c>
      <c r="R2704" t="b">
        <v>0</v>
      </c>
    </row>
    <row r="2705" spans="1:18" x14ac:dyDescent="0.3">
      <c r="A2705" t="s">
        <v>7398</v>
      </c>
      <c r="B2705">
        <f>MID(dane3[[#This Row],[PassengerId]],1,4)+0</f>
        <v>2893</v>
      </c>
      <c r="C2705" t="s">
        <v>19</v>
      </c>
      <c r="D2705" t="b">
        <v>0</v>
      </c>
      <c r="E2705" t="s">
        <v>7399</v>
      </c>
      <c r="F2705" t="str">
        <f>MID($E2705,1,1)</f>
        <v>G</v>
      </c>
      <c r="G2705" t="str">
        <f>IFERROR(MID($E2705,SEARCH("/",$E2705,SEARCH("/",$E2705)+1)+1,1),"")</f>
        <v>P</v>
      </c>
      <c r="H2705" t="s">
        <v>46</v>
      </c>
      <c r="I2705">
        <v>27</v>
      </c>
      <c r="J2705" t="b">
        <v>0</v>
      </c>
      <c r="K2705" s="7">
        <v>688</v>
      </c>
      <c r="L2705" s="7">
        <v>307</v>
      </c>
      <c r="M2705" s="7">
        <v>779</v>
      </c>
      <c r="N2705" s="7">
        <v>0</v>
      </c>
      <c r="O2705" s="7">
        <v>19</v>
      </c>
      <c r="P2705" s="7">
        <f>SUM(dane3[[#This Row],[RoomService]:[VRDeck]])</f>
        <v>1793</v>
      </c>
      <c r="Q2705" t="s">
        <v>7400</v>
      </c>
      <c r="R2705" t="b">
        <v>0</v>
      </c>
    </row>
    <row r="2706" spans="1:18" x14ac:dyDescent="0.3">
      <c r="A2706" t="s">
        <v>7401</v>
      </c>
      <c r="B2706">
        <f>MID(dane3[[#This Row],[PassengerId]],1,4)+0</f>
        <v>2894</v>
      </c>
      <c r="C2706" t="s">
        <v>19</v>
      </c>
      <c r="D2706" t="b">
        <v>0</v>
      </c>
      <c r="E2706" t="s">
        <v>7402</v>
      </c>
      <c r="F2706" t="str">
        <f>MID($E2706,1,1)</f>
        <v>F</v>
      </c>
      <c r="G2706" t="str">
        <f>IFERROR(MID($E2706,SEARCH("/",$E2706,SEARCH("/",$E2706)+1)+1,1),"")</f>
        <v>P</v>
      </c>
      <c r="H2706" t="s">
        <v>32</v>
      </c>
      <c r="I2706">
        <v>24</v>
      </c>
      <c r="J2706" t="b">
        <v>0</v>
      </c>
      <c r="K2706" s="7">
        <v>0</v>
      </c>
      <c r="L2706" s="7">
        <v>0</v>
      </c>
      <c r="M2706" s="7">
        <v>443</v>
      </c>
      <c r="N2706" s="7">
        <v>244</v>
      </c>
      <c r="O2706" s="7">
        <v>1</v>
      </c>
      <c r="P2706" s="7">
        <f>SUM(dane3[[#This Row],[RoomService]:[VRDeck]])</f>
        <v>688</v>
      </c>
      <c r="Q2706" t="s">
        <v>7403</v>
      </c>
      <c r="R2706" t="b">
        <v>0</v>
      </c>
    </row>
    <row r="2707" spans="1:18" x14ac:dyDescent="0.3">
      <c r="A2707" t="s">
        <v>7404</v>
      </c>
      <c r="B2707">
        <f>MID(dane3[[#This Row],[PassengerId]],1,4)+0</f>
        <v>2897</v>
      </c>
      <c r="C2707" t="s">
        <v>19</v>
      </c>
      <c r="D2707" t="b">
        <v>0</v>
      </c>
      <c r="E2707" t="s">
        <v>7405</v>
      </c>
      <c r="F2707" t="str">
        <f>MID($E2707,1,1)</f>
        <v>G</v>
      </c>
      <c r="G2707" t="str">
        <f>IFERROR(MID($E2707,SEARCH("/",$E2707,SEARCH("/",$E2707)+1)+1,1),"")</f>
        <v>S</v>
      </c>
      <c r="H2707" t="s">
        <v>16</v>
      </c>
      <c r="I2707">
        <v>38</v>
      </c>
      <c r="J2707" t="b">
        <v>0</v>
      </c>
      <c r="K2707" s="7">
        <v>1</v>
      </c>
      <c r="L2707" s="7">
        <v>0</v>
      </c>
      <c r="M2707" s="7">
        <v>288</v>
      </c>
      <c r="N2707" s="7">
        <v>0</v>
      </c>
      <c r="O2707" s="7">
        <v>556</v>
      </c>
      <c r="P2707" s="7">
        <f>SUM(dane3[[#This Row],[RoomService]:[VRDeck]])</f>
        <v>845</v>
      </c>
      <c r="Q2707" t="s">
        <v>7406</v>
      </c>
      <c r="R2707" t="b">
        <v>1</v>
      </c>
    </row>
    <row r="2708" spans="1:18" x14ac:dyDescent="0.3">
      <c r="A2708" t="s">
        <v>3956</v>
      </c>
      <c r="B2708">
        <f>MID(dane3[[#This Row],[PassengerId]],1,4)+0</f>
        <v>1536</v>
      </c>
      <c r="C2708" t="s">
        <v>53</v>
      </c>
      <c r="D2708" t="b">
        <v>1</v>
      </c>
      <c r="E2708" t="s">
        <v>3957</v>
      </c>
      <c r="F2708" t="str">
        <f>MID($E2708,1,1)</f>
        <v>F</v>
      </c>
      <c r="G2708" t="str">
        <f>IFERROR(MID($E2708,SEARCH("/",$E2708,SEARCH("/",$E2708)+1)+1,1),"")</f>
        <v>S</v>
      </c>
      <c r="H2708" t="s">
        <v>16</v>
      </c>
      <c r="I2708">
        <v>21</v>
      </c>
      <c r="J2708" t="b">
        <v>0</v>
      </c>
      <c r="K2708" s="7">
        <v>0</v>
      </c>
      <c r="L2708" s="7">
        <v>0</v>
      </c>
      <c r="M2708" s="7">
        <v>0</v>
      </c>
      <c r="N2708" s="7">
        <v>0</v>
      </c>
      <c r="O2708" s="7">
        <v>0</v>
      </c>
      <c r="P2708" s="7">
        <f>SUM(dane3[[#This Row],[RoomService]:[VRDeck]])</f>
        <v>0</v>
      </c>
      <c r="Q2708" t="s">
        <v>3958</v>
      </c>
      <c r="R2708" t="b">
        <v>1</v>
      </c>
    </row>
    <row r="2709" spans="1:18" x14ac:dyDescent="0.3">
      <c r="A2709" t="s">
        <v>3972</v>
      </c>
      <c r="B2709">
        <f>MID(dane3[[#This Row],[PassengerId]],1,4)+0</f>
        <v>1542</v>
      </c>
      <c r="C2709" t="s">
        <v>53</v>
      </c>
      <c r="D2709" t="b">
        <v>0</v>
      </c>
      <c r="E2709" t="s">
        <v>3973</v>
      </c>
      <c r="F2709" t="str">
        <f>MID($E2709,1,1)</f>
        <v>F</v>
      </c>
      <c r="G2709" t="str">
        <f>IFERROR(MID($E2709,SEARCH("/",$E2709,SEARCH("/",$E2709)+1)+1,1),"")</f>
        <v>S</v>
      </c>
      <c r="H2709" t="s">
        <v>16</v>
      </c>
      <c r="I2709">
        <v>13</v>
      </c>
      <c r="J2709" t="b">
        <v>0</v>
      </c>
      <c r="K2709" s="7">
        <v>7172</v>
      </c>
      <c r="L2709" s="7">
        <v>0</v>
      </c>
      <c r="M2709" s="7">
        <v>157</v>
      </c>
      <c r="N2709" s="7">
        <v>20</v>
      </c>
      <c r="O2709" s="7">
        <v>0</v>
      </c>
      <c r="P2709" s="7">
        <f>SUM(dane3[[#This Row],[RoomService]:[VRDeck]])</f>
        <v>7349</v>
      </c>
      <c r="Q2709" t="s">
        <v>3974</v>
      </c>
      <c r="R2709" t="b">
        <v>0</v>
      </c>
    </row>
    <row r="2710" spans="1:18" x14ac:dyDescent="0.3">
      <c r="A2710" t="s">
        <v>7412</v>
      </c>
      <c r="B2710">
        <f>MID(dane3[[#This Row],[PassengerId]],1,4)+0</f>
        <v>2901</v>
      </c>
      <c r="C2710" t="s">
        <v>19</v>
      </c>
      <c r="D2710" t="b">
        <v>0</v>
      </c>
      <c r="E2710" t="s">
        <v>7413</v>
      </c>
      <c r="F2710" t="str">
        <f>MID($E2710,1,1)</f>
        <v>F</v>
      </c>
      <c r="G2710" t="str">
        <f>IFERROR(MID($E2710,SEARCH("/",$E2710,SEARCH("/",$E2710)+1)+1,1),"")</f>
        <v>P</v>
      </c>
      <c r="H2710" t="s">
        <v>16</v>
      </c>
      <c r="I2710">
        <v>16</v>
      </c>
      <c r="J2710" t="b">
        <v>0</v>
      </c>
      <c r="K2710" s="7">
        <v>0</v>
      </c>
      <c r="L2710" s="7">
        <v>20</v>
      </c>
      <c r="M2710" s="7">
        <v>0</v>
      </c>
      <c r="N2710" s="7">
        <v>300</v>
      </c>
      <c r="O2710" s="7">
        <v>681</v>
      </c>
      <c r="P2710" s="7">
        <f>SUM(dane3[[#This Row],[RoomService]:[VRDeck]])</f>
        <v>1001</v>
      </c>
      <c r="Q2710" t="s">
        <v>7414</v>
      </c>
      <c r="R2710" t="b">
        <v>0</v>
      </c>
    </row>
    <row r="2711" spans="1:18" x14ac:dyDescent="0.3">
      <c r="A2711" t="s">
        <v>7415</v>
      </c>
      <c r="B2711">
        <f>MID(dane3[[#This Row],[PassengerId]],1,4)+0</f>
        <v>2901</v>
      </c>
      <c r="C2711" t="s">
        <v>19</v>
      </c>
      <c r="D2711" t="b">
        <v>0</v>
      </c>
      <c r="E2711" t="s">
        <v>7413</v>
      </c>
      <c r="F2711" t="str">
        <f>MID($E2711,1,1)</f>
        <v>F</v>
      </c>
      <c r="G2711" t="str">
        <f>IFERROR(MID($E2711,SEARCH("/",$E2711,SEARCH("/",$E2711)+1)+1,1),"")</f>
        <v>P</v>
      </c>
      <c r="H2711" t="s">
        <v>32</v>
      </c>
      <c r="I2711">
        <v>24</v>
      </c>
      <c r="J2711" t="b">
        <v>0</v>
      </c>
      <c r="K2711" s="7">
        <v>0</v>
      </c>
      <c r="L2711" s="7">
        <v>2</v>
      </c>
      <c r="M2711" s="7">
        <v>25</v>
      </c>
      <c r="N2711" s="7">
        <v>0</v>
      </c>
      <c r="O2711" s="7">
        <v>707</v>
      </c>
      <c r="P2711" s="7">
        <f>SUM(dane3[[#This Row],[RoomService]:[VRDeck]])</f>
        <v>734</v>
      </c>
      <c r="Q2711" t="s">
        <v>7416</v>
      </c>
      <c r="R2711" t="b">
        <v>1</v>
      </c>
    </row>
    <row r="2712" spans="1:18" x14ac:dyDescent="0.3">
      <c r="A2712" t="s">
        <v>7417</v>
      </c>
      <c r="B2712">
        <f>MID(dane3[[#This Row],[PassengerId]],1,4)+0</f>
        <v>2902</v>
      </c>
      <c r="C2712" t="s">
        <v>19</v>
      </c>
      <c r="D2712" t="b">
        <v>0</v>
      </c>
      <c r="E2712" t="s">
        <v>7418</v>
      </c>
      <c r="F2712" t="str">
        <f>MID($E2712,1,1)</f>
        <v>G</v>
      </c>
      <c r="G2712" t="str">
        <f>IFERROR(MID($E2712,SEARCH("/",$E2712,SEARCH("/",$E2712)+1)+1,1),"")</f>
        <v>P</v>
      </c>
      <c r="H2712" t="s">
        <v>16</v>
      </c>
      <c r="I2712">
        <v>33</v>
      </c>
      <c r="J2712" t="b">
        <v>0</v>
      </c>
      <c r="K2712" s="7">
        <v>123</v>
      </c>
      <c r="L2712" s="7">
        <v>760</v>
      </c>
      <c r="M2712" s="7">
        <v>0</v>
      </c>
      <c r="N2712" s="7">
        <v>0</v>
      </c>
      <c r="O2712" s="7">
        <v>0</v>
      </c>
      <c r="P2712" s="7">
        <f>SUM(dane3[[#This Row],[RoomService]:[VRDeck]])</f>
        <v>883</v>
      </c>
      <c r="Q2712" t="s">
        <v>7419</v>
      </c>
      <c r="R2712" t="b">
        <v>0</v>
      </c>
    </row>
    <row r="2713" spans="1:18" x14ac:dyDescent="0.3">
      <c r="A2713" t="s">
        <v>7420</v>
      </c>
      <c r="B2713">
        <f>MID(dane3[[#This Row],[PassengerId]],1,4)+0</f>
        <v>2905</v>
      </c>
      <c r="C2713" t="s">
        <v>19</v>
      </c>
      <c r="D2713" t="b">
        <v>0</v>
      </c>
      <c r="E2713" t="s">
        <v>7421</v>
      </c>
      <c r="F2713" t="str">
        <f>MID($E2713,1,1)</f>
        <v>G</v>
      </c>
      <c r="G2713" t="str">
        <f>IFERROR(MID($E2713,SEARCH("/",$E2713,SEARCH("/",$E2713)+1)+1,1),"")</f>
        <v>S</v>
      </c>
      <c r="H2713" t="s">
        <v>46</v>
      </c>
      <c r="I2713">
        <v>24</v>
      </c>
      <c r="J2713" t="b">
        <v>0</v>
      </c>
      <c r="K2713" s="7">
        <v>489</v>
      </c>
      <c r="L2713" s="7">
        <v>0</v>
      </c>
      <c r="M2713" s="7">
        <v>0</v>
      </c>
      <c r="N2713" s="7">
        <v>0</v>
      </c>
      <c r="O2713" s="7">
        <v>0</v>
      </c>
      <c r="P2713" s="7">
        <f>SUM(dane3[[#This Row],[RoomService]:[VRDeck]])</f>
        <v>489</v>
      </c>
      <c r="Q2713" t="s">
        <v>7422</v>
      </c>
      <c r="R2713" t="b">
        <v>0</v>
      </c>
    </row>
    <row r="2714" spans="1:18" x14ac:dyDescent="0.3">
      <c r="A2714" t="s">
        <v>2624</v>
      </c>
      <c r="B2714">
        <f>MID(dane3[[#This Row],[PassengerId]],1,4)+0</f>
        <v>1019</v>
      </c>
      <c r="C2714" t="s">
        <v>19</v>
      </c>
      <c r="D2714" t="b">
        <v>0</v>
      </c>
      <c r="E2714" t="s">
        <v>2625</v>
      </c>
      <c r="F2714" t="str">
        <f>MID($E2714,1,1)</f>
        <v>F</v>
      </c>
      <c r="G2714" t="str">
        <f>IFERROR(MID($E2714,SEARCH("/",$E2714,SEARCH("/",$E2714)+1)+1,1),"")</f>
        <v>S</v>
      </c>
      <c r="H2714" t="s">
        <v>16</v>
      </c>
      <c r="I2714">
        <v>36</v>
      </c>
      <c r="J2714" t="b">
        <v>0</v>
      </c>
      <c r="K2714" s="7">
        <v>1</v>
      </c>
      <c r="L2714" s="7">
        <v>1410</v>
      </c>
      <c r="M2714" s="7">
        <v>0</v>
      </c>
      <c r="N2714" s="7">
        <v>1</v>
      </c>
      <c r="O2714" s="7">
        <v>0</v>
      </c>
      <c r="P2714" s="7">
        <f>SUM(dane3[[#This Row],[RoomService]:[VRDeck]])</f>
        <v>1412</v>
      </c>
      <c r="Q2714" t="s">
        <v>2626</v>
      </c>
      <c r="R2714" t="b">
        <v>1</v>
      </c>
    </row>
    <row r="2715" spans="1:18" x14ac:dyDescent="0.3">
      <c r="A2715" t="s">
        <v>7426</v>
      </c>
      <c r="B2715">
        <f>MID(dane3[[#This Row],[PassengerId]],1,4)+0</f>
        <v>2907</v>
      </c>
      <c r="C2715" t="s">
        <v>19</v>
      </c>
      <c r="D2715" t="b">
        <v>0</v>
      </c>
      <c r="E2715" t="s">
        <v>7427</v>
      </c>
      <c r="F2715" t="str">
        <f>MID($E2715,1,1)</f>
        <v>F</v>
      </c>
      <c r="G2715" t="str">
        <f>IFERROR(MID($E2715,SEARCH("/",$E2715,SEARCH("/",$E2715)+1)+1,1),"")</f>
        <v>S</v>
      </c>
      <c r="H2715" t="s">
        <v>16</v>
      </c>
      <c r="I2715">
        <v>25</v>
      </c>
      <c r="J2715" t="b">
        <v>0</v>
      </c>
      <c r="K2715" s="7">
        <v>0</v>
      </c>
      <c r="L2715" s="7">
        <v>9</v>
      </c>
      <c r="M2715" s="7">
        <v>2005</v>
      </c>
      <c r="N2715" s="7">
        <v>0</v>
      </c>
      <c r="O2715" s="7">
        <v>5</v>
      </c>
      <c r="P2715" s="7">
        <f>SUM(dane3[[#This Row],[RoomService]:[VRDeck]])</f>
        <v>2019</v>
      </c>
      <c r="Q2715" t="s">
        <v>7428</v>
      </c>
      <c r="R2715" t="b">
        <v>1</v>
      </c>
    </row>
    <row r="2716" spans="1:18" x14ac:dyDescent="0.3">
      <c r="A2716" t="s">
        <v>18427</v>
      </c>
      <c r="B2716">
        <f>MID(dane3[[#This Row],[PassengerId]],1,4)+0</f>
        <v>7126</v>
      </c>
      <c r="C2716" t="s">
        <v>19</v>
      </c>
      <c r="D2716" t="b">
        <v>0</v>
      </c>
      <c r="E2716" t="s">
        <v>18428</v>
      </c>
      <c r="F2716" t="str">
        <f>MID($E2716,1,1)</f>
        <v>F</v>
      </c>
      <c r="G2716" t="str">
        <f>IFERROR(MID($E2716,SEARCH("/",$E2716,SEARCH("/",$E2716)+1)+1,1),"")</f>
        <v>S</v>
      </c>
      <c r="H2716" t="s">
        <v>16</v>
      </c>
      <c r="I2716">
        <v>29</v>
      </c>
      <c r="J2716" t="b">
        <v>0</v>
      </c>
      <c r="K2716" s="7">
        <v>3</v>
      </c>
      <c r="L2716" s="7">
        <v>0</v>
      </c>
      <c r="M2716" s="7">
        <v>664</v>
      </c>
      <c r="N2716" s="7">
        <v>683</v>
      </c>
      <c r="O2716" s="7">
        <v>34</v>
      </c>
      <c r="P2716" s="7">
        <f>SUM(dane3[[#This Row],[RoomService]:[VRDeck]])</f>
        <v>1384</v>
      </c>
      <c r="Q2716" t="s">
        <v>18429</v>
      </c>
      <c r="R2716" t="b">
        <v>0</v>
      </c>
    </row>
    <row r="2717" spans="1:18" x14ac:dyDescent="0.3">
      <c r="A2717" t="s">
        <v>9834</v>
      </c>
      <c r="B2717">
        <f>MID(dane3[[#This Row],[PassengerId]],1,4)+0</f>
        <v>3866</v>
      </c>
      <c r="C2717" t="s">
        <v>19</v>
      </c>
      <c r="D2717" t="b">
        <v>0</v>
      </c>
      <c r="E2717" t="s">
        <v>9835</v>
      </c>
      <c r="F2717" t="str">
        <f>MID($E2717,1,1)</f>
        <v>F</v>
      </c>
      <c r="G2717" t="str">
        <f>IFERROR(MID($E2717,SEARCH("/",$E2717,SEARCH("/",$E2717)+1)+1,1),"")</f>
        <v>P</v>
      </c>
      <c r="H2717" t="s">
        <v>16</v>
      </c>
      <c r="I2717">
        <v>43</v>
      </c>
      <c r="J2717" t="b">
        <v>0</v>
      </c>
      <c r="K2717" s="7">
        <v>0</v>
      </c>
      <c r="L2717" s="7">
        <v>0</v>
      </c>
      <c r="M2717" s="7">
        <v>7</v>
      </c>
      <c r="N2717" s="7">
        <v>0</v>
      </c>
      <c r="O2717" s="7">
        <v>963</v>
      </c>
      <c r="P2717" s="7">
        <f>SUM(dane3[[#This Row],[RoomService]:[VRDeck]])</f>
        <v>970</v>
      </c>
      <c r="Q2717" t="s">
        <v>9836</v>
      </c>
      <c r="R2717" t="b">
        <v>0</v>
      </c>
    </row>
    <row r="2718" spans="1:18" x14ac:dyDescent="0.3">
      <c r="A2718" t="s">
        <v>7435</v>
      </c>
      <c r="B2718">
        <f>MID(dane3[[#This Row],[PassengerId]],1,4)+0</f>
        <v>2909</v>
      </c>
      <c r="C2718" t="s">
        <v>19</v>
      </c>
      <c r="D2718" t="b">
        <v>1</v>
      </c>
      <c r="E2718" t="s">
        <v>7436</v>
      </c>
      <c r="F2718" t="str">
        <f>MID($E2718,1,1)</f>
        <v>G</v>
      </c>
      <c r="G2718" t="str">
        <f>IFERROR(MID($E2718,SEARCH("/",$E2718,SEARCH("/",$E2718)+1)+1,1),"")</f>
        <v>P</v>
      </c>
      <c r="H2718" t="s">
        <v>46</v>
      </c>
      <c r="I2718">
        <v>7</v>
      </c>
      <c r="J2718" t="b">
        <v>0</v>
      </c>
      <c r="K2718" s="7">
        <v>0</v>
      </c>
      <c r="L2718" s="7">
        <v>0</v>
      </c>
      <c r="M2718" s="7">
        <v>0</v>
      </c>
      <c r="N2718" s="7">
        <v>0</v>
      </c>
      <c r="O2718" s="7">
        <v>0</v>
      </c>
      <c r="P2718" s="7">
        <f>SUM(dane3[[#This Row],[RoomService]:[VRDeck]])</f>
        <v>0</v>
      </c>
      <c r="Q2718" t="s">
        <v>7437</v>
      </c>
      <c r="R2718" t="b">
        <v>0</v>
      </c>
    </row>
    <row r="2719" spans="1:18" x14ac:dyDescent="0.3">
      <c r="A2719" t="s">
        <v>7438</v>
      </c>
      <c r="B2719">
        <f>MID(dane3[[#This Row],[PassengerId]],1,4)+0</f>
        <v>2910</v>
      </c>
      <c r="C2719" t="s">
        <v>19</v>
      </c>
      <c r="D2719" t="b">
        <v>0</v>
      </c>
      <c r="E2719" t="s">
        <v>7439</v>
      </c>
      <c r="F2719" t="str">
        <f>MID($E2719,1,1)</f>
        <v>F</v>
      </c>
      <c r="G2719" t="str">
        <f>IFERROR(MID($E2719,SEARCH("/",$E2719,SEARCH("/",$E2719)+1)+1,1),"")</f>
        <v>P</v>
      </c>
      <c r="H2719" t="s">
        <v>32</v>
      </c>
      <c r="I2719">
        <v>32</v>
      </c>
      <c r="J2719" t="b">
        <v>0</v>
      </c>
      <c r="K2719" s="7">
        <v>0</v>
      </c>
      <c r="L2719" s="7">
        <v>0</v>
      </c>
      <c r="M2719" s="7">
        <v>736</v>
      </c>
      <c r="N2719" s="7">
        <v>0</v>
      </c>
      <c r="O2719" s="7">
        <v>0</v>
      </c>
      <c r="P2719" s="7">
        <f>SUM(dane3[[#This Row],[RoomService]:[VRDeck]])</f>
        <v>736</v>
      </c>
      <c r="Q2719" t="s">
        <v>7440</v>
      </c>
      <c r="R2719" t="b">
        <v>0</v>
      </c>
    </row>
    <row r="2720" spans="1:18" x14ac:dyDescent="0.3">
      <c r="A2720" t="s">
        <v>3981</v>
      </c>
      <c r="B2720">
        <f>MID(dane3[[#This Row],[PassengerId]],1,4)+0</f>
        <v>1545</v>
      </c>
      <c r="C2720" t="s">
        <v>53</v>
      </c>
      <c r="D2720" t="b">
        <v>0</v>
      </c>
      <c r="E2720" t="s">
        <v>39</v>
      </c>
      <c r="F2720" t="s">
        <v>23761</v>
      </c>
      <c r="G2720" t="str">
        <f>IFERROR(MID($E2720,SEARCH("/",$E2720,SEARCH("/",$E2720)+1)+1,1),"")</f>
        <v/>
      </c>
      <c r="H2720" t="s">
        <v>16</v>
      </c>
      <c r="I2720">
        <v>20</v>
      </c>
      <c r="J2720" t="b">
        <v>0</v>
      </c>
      <c r="K2720" s="7">
        <v>206</v>
      </c>
      <c r="L2720" s="7">
        <v>0</v>
      </c>
      <c r="M2720" s="7">
        <v>629</v>
      </c>
      <c r="N2720" s="7">
        <v>67</v>
      </c>
      <c r="O2720" s="7">
        <v>523</v>
      </c>
      <c r="P2720" s="7">
        <f>SUM(dane3[[#This Row],[RoomService]:[VRDeck]])</f>
        <v>1425</v>
      </c>
      <c r="Q2720" t="s">
        <v>3982</v>
      </c>
      <c r="R2720" t="b">
        <v>1</v>
      </c>
    </row>
    <row r="2721" spans="1:18" x14ac:dyDescent="0.3">
      <c r="A2721" t="s">
        <v>4017</v>
      </c>
      <c r="B2721">
        <f>MID(dane3[[#This Row],[PassengerId]],1,4)+0</f>
        <v>1564</v>
      </c>
      <c r="C2721" t="s">
        <v>53</v>
      </c>
      <c r="D2721" t="b">
        <v>1</v>
      </c>
      <c r="E2721" t="s">
        <v>4018</v>
      </c>
      <c r="F2721" t="str">
        <f>MID($E2721,1,1)</f>
        <v>F</v>
      </c>
      <c r="G2721" t="str">
        <f>IFERROR(MID($E2721,SEARCH("/",$E2721,SEARCH("/",$E2721)+1)+1,1),"")</f>
        <v>S</v>
      </c>
      <c r="H2721" t="s">
        <v>16</v>
      </c>
      <c r="I2721">
        <v>23</v>
      </c>
      <c r="J2721" t="b">
        <v>0</v>
      </c>
      <c r="K2721" s="7">
        <v>0</v>
      </c>
      <c r="L2721" s="7">
        <v>0</v>
      </c>
      <c r="M2721" s="7">
        <v>0</v>
      </c>
      <c r="N2721" s="7">
        <v>0</v>
      </c>
      <c r="O2721" s="7">
        <v>0</v>
      </c>
      <c r="P2721" s="7">
        <f>SUM(dane3[[#This Row],[RoomService]:[VRDeck]])</f>
        <v>0</v>
      </c>
      <c r="Q2721" t="s">
        <v>4019</v>
      </c>
      <c r="R2721" t="b">
        <v>0</v>
      </c>
    </row>
    <row r="2722" spans="1:18" x14ac:dyDescent="0.3">
      <c r="A2722" t="s">
        <v>4031</v>
      </c>
      <c r="B2722">
        <f>MID(dane3[[#This Row],[PassengerId]],1,4)+0</f>
        <v>1569</v>
      </c>
      <c r="C2722" t="s">
        <v>53</v>
      </c>
      <c r="D2722" t="b">
        <v>1</v>
      </c>
      <c r="E2722" t="s">
        <v>4032</v>
      </c>
      <c r="F2722" t="str">
        <f>MID($E2722,1,1)</f>
        <v>F</v>
      </c>
      <c r="G2722" t="str">
        <f>IFERROR(MID($E2722,SEARCH("/",$E2722,SEARCH("/",$E2722)+1)+1,1),"")</f>
        <v>P</v>
      </c>
      <c r="H2722" t="s">
        <v>16</v>
      </c>
      <c r="I2722">
        <v>25</v>
      </c>
      <c r="J2722" t="b">
        <v>0</v>
      </c>
      <c r="K2722" s="7">
        <v>0</v>
      </c>
      <c r="L2722" s="7">
        <v>0</v>
      </c>
      <c r="M2722" s="7">
        <v>0</v>
      </c>
      <c r="N2722" s="7">
        <v>0</v>
      </c>
      <c r="O2722" s="7">
        <v>0</v>
      </c>
      <c r="P2722" s="7">
        <f>SUM(dane3[[#This Row],[RoomService]:[VRDeck]])</f>
        <v>0</v>
      </c>
      <c r="Q2722" t="s">
        <v>4033</v>
      </c>
      <c r="R2722" t="b">
        <v>1</v>
      </c>
    </row>
    <row r="2723" spans="1:18" x14ac:dyDescent="0.3">
      <c r="A2723" t="s">
        <v>4040</v>
      </c>
      <c r="B2723">
        <f>MID(dane3[[#This Row],[PassengerId]],1,4)+0</f>
        <v>1573</v>
      </c>
      <c r="C2723" t="s">
        <v>53</v>
      </c>
      <c r="D2723" t="b">
        <v>0</v>
      </c>
      <c r="E2723" t="s">
        <v>4041</v>
      </c>
      <c r="F2723" t="str">
        <f>MID($E2723,1,1)</f>
        <v>D</v>
      </c>
      <c r="G2723" t="str">
        <f>IFERROR(MID($E2723,SEARCH("/",$E2723,SEARCH("/",$E2723)+1)+1,1),"")</f>
        <v>S</v>
      </c>
      <c r="H2723" t="s">
        <v>16</v>
      </c>
      <c r="I2723">
        <v>55</v>
      </c>
      <c r="J2723" t="b">
        <v>0</v>
      </c>
      <c r="K2723" s="7">
        <v>938</v>
      </c>
      <c r="L2723" s="7">
        <v>0</v>
      </c>
      <c r="M2723" s="7">
        <v>82</v>
      </c>
      <c r="N2723" s="7">
        <v>0</v>
      </c>
      <c r="O2723" s="7">
        <v>162</v>
      </c>
      <c r="P2723" s="7">
        <f>SUM(dane3[[#This Row],[RoomService]:[VRDeck]])</f>
        <v>1182</v>
      </c>
      <c r="Q2723" t="s">
        <v>4042</v>
      </c>
      <c r="R2723" t="b">
        <v>0</v>
      </c>
    </row>
    <row r="2724" spans="1:18" x14ac:dyDescent="0.3">
      <c r="A2724" t="s">
        <v>4043</v>
      </c>
      <c r="B2724">
        <f>MID(dane3[[#This Row],[PassengerId]],1,4)+0</f>
        <v>1576</v>
      </c>
      <c r="C2724" t="s">
        <v>53</v>
      </c>
      <c r="D2724" t="b">
        <v>0</v>
      </c>
      <c r="E2724" t="s">
        <v>4044</v>
      </c>
      <c r="F2724" t="str">
        <f>MID($E2724,1,1)</f>
        <v>E</v>
      </c>
      <c r="G2724" t="str">
        <f>IFERROR(MID($E2724,SEARCH("/",$E2724,SEARCH("/",$E2724)+1)+1,1),"")</f>
        <v>P</v>
      </c>
      <c r="H2724" t="s">
        <v>16</v>
      </c>
      <c r="I2724">
        <v>28</v>
      </c>
      <c r="J2724" t="b">
        <v>0</v>
      </c>
      <c r="K2724" s="7">
        <v>641</v>
      </c>
      <c r="L2724" s="7">
        <v>0</v>
      </c>
      <c r="M2724" s="7">
        <v>372</v>
      </c>
      <c r="N2724" s="7">
        <v>0</v>
      </c>
      <c r="O2724" s="7">
        <v>16</v>
      </c>
      <c r="P2724" s="7">
        <f>SUM(dane3[[#This Row],[RoomService]:[VRDeck]])</f>
        <v>1029</v>
      </c>
      <c r="Q2724" t="s">
        <v>4045</v>
      </c>
      <c r="R2724" t="b">
        <v>0</v>
      </c>
    </row>
    <row r="2725" spans="1:18" x14ac:dyDescent="0.3">
      <c r="A2725" t="s">
        <v>7455</v>
      </c>
      <c r="B2725">
        <f>MID(dane3[[#This Row],[PassengerId]],1,4)+0</f>
        <v>2920</v>
      </c>
      <c r="C2725" t="s">
        <v>19</v>
      </c>
      <c r="D2725" t="b">
        <v>0</v>
      </c>
      <c r="E2725" t="s">
        <v>7456</v>
      </c>
      <c r="F2725" t="str">
        <f>MID($E2725,1,1)</f>
        <v>F</v>
      </c>
      <c r="G2725" t="str">
        <f>IFERROR(MID($E2725,SEARCH("/",$E2725,SEARCH("/",$E2725)+1)+1,1),"")</f>
        <v>P</v>
      </c>
      <c r="H2725" t="s">
        <v>16</v>
      </c>
      <c r="I2725">
        <v>23</v>
      </c>
      <c r="J2725" t="b">
        <v>0</v>
      </c>
      <c r="K2725" s="7">
        <v>0</v>
      </c>
      <c r="L2725" s="7">
        <v>179</v>
      </c>
      <c r="M2725" s="7">
        <v>569</v>
      </c>
      <c r="N2725" s="7">
        <v>0</v>
      </c>
      <c r="O2725" s="7">
        <v>0</v>
      </c>
      <c r="P2725" s="7">
        <f>SUM(dane3[[#This Row],[RoomService]:[VRDeck]])</f>
        <v>748</v>
      </c>
      <c r="Q2725" t="s">
        <v>7457</v>
      </c>
      <c r="R2725" t="b">
        <v>1</v>
      </c>
    </row>
    <row r="2726" spans="1:18" x14ac:dyDescent="0.3">
      <c r="A2726" t="s">
        <v>4060</v>
      </c>
      <c r="B2726">
        <f>MID(dane3[[#This Row],[PassengerId]],1,4)+0</f>
        <v>1581</v>
      </c>
      <c r="C2726" t="s">
        <v>53</v>
      </c>
      <c r="D2726" t="b">
        <v>1</v>
      </c>
      <c r="E2726" t="s">
        <v>4061</v>
      </c>
      <c r="F2726" t="str">
        <f>MID($E2726,1,1)</f>
        <v>F</v>
      </c>
      <c r="G2726" t="str">
        <f>IFERROR(MID($E2726,SEARCH("/",$E2726,SEARCH("/",$E2726)+1)+1,1),"")</f>
        <v>P</v>
      </c>
      <c r="H2726" t="s">
        <v>16</v>
      </c>
      <c r="I2726">
        <v>38</v>
      </c>
      <c r="J2726" t="b">
        <v>0</v>
      </c>
      <c r="K2726" s="7">
        <v>0</v>
      </c>
      <c r="L2726" s="7">
        <v>0</v>
      </c>
      <c r="M2726" s="7">
        <v>0</v>
      </c>
      <c r="N2726" s="7">
        <v>0</v>
      </c>
      <c r="O2726" s="7">
        <v>0</v>
      </c>
      <c r="P2726" s="7">
        <f>SUM(dane3[[#This Row],[RoomService]:[VRDeck]])</f>
        <v>0</v>
      </c>
      <c r="Q2726" t="s">
        <v>4062</v>
      </c>
      <c r="R2726" t="b">
        <v>1</v>
      </c>
    </row>
    <row r="2727" spans="1:18" x14ac:dyDescent="0.3">
      <c r="A2727" t="s">
        <v>4063</v>
      </c>
      <c r="B2727">
        <f>MID(dane3[[#This Row],[PassengerId]],1,4)+0</f>
        <v>1581</v>
      </c>
      <c r="C2727" t="s">
        <v>53</v>
      </c>
      <c r="D2727" t="b">
        <v>1</v>
      </c>
      <c r="E2727" t="s">
        <v>39</v>
      </c>
      <c r="F2727" t="s">
        <v>23763</v>
      </c>
      <c r="G2727" t="str">
        <f>IFERROR(MID($E2727,SEARCH("/",$E2727,SEARCH("/",$E2727)+1)+1,1),"")</f>
        <v/>
      </c>
      <c r="H2727" t="s">
        <v>16</v>
      </c>
      <c r="I2727">
        <v>28</v>
      </c>
      <c r="J2727" t="b">
        <v>0</v>
      </c>
      <c r="K2727" s="7">
        <v>0</v>
      </c>
      <c r="L2727" s="7">
        <v>0</v>
      </c>
      <c r="M2727" s="7">
        <v>0</v>
      </c>
      <c r="N2727" s="7">
        <v>0</v>
      </c>
      <c r="O2727" s="7">
        <v>0</v>
      </c>
      <c r="P2727" s="7">
        <f>SUM(dane3[[#This Row],[RoomService]:[VRDeck]])</f>
        <v>0</v>
      </c>
      <c r="Q2727" t="s">
        <v>4064</v>
      </c>
      <c r="R2727" t="b">
        <v>1</v>
      </c>
    </row>
    <row r="2728" spans="1:18" x14ac:dyDescent="0.3">
      <c r="A2728" t="s">
        <v>4142</v>
      </c>
      <c r="B2728">
        <f>MID(dane3[[#This Row],[PassengerId]],1,4)+0</f>
        <v>1614</v>
      </c>
      <c r="C2728" t="s">
        <v>53</v>
      </c>
      <c r="D2728" t="b">
        <v>0</v>
      </c>
      <c r="E2728" t="s">
        <v>4143</v>
      </c>
      <c r="F2728" t="str">
        <f>MID($E2728,1,1)</f>
        <v>F</v>
      </c>
      <c r="G2728" t="str">
        <f>IFERROR(MID($E2728,SEARCH("/",$E2728,SEARCH("/",$E2728)+1)+1,1),"")</f>
        <v>P</v>
      </c>
      <c r="H2728" t="s">
        <v>16</v>
      </c>
      <c r="I2728">
        <v>26</v>
      </c>
      <c r="J2728" t="b">
        <v>1</v>
      </c>
      <c r="K2728" s="7">
        <v>432</v>
      </c>
      <c r="L2728" s="7">
        <v>0</v>
      </c>
      <c r="M2728" s="7">
        <v>965</v>
      </c>
      <c r="N2728" s="7">
        <v>35</v>
      </c>
      <c r="O2728" s="7">
        <v>0</v>
      </c>
      <c r="P2728" s="7">
        <f>SUM(dane3[[#This Row],[RoomService]:[VRDeck]])</f>
        <v>1432</v>
      </c>
      <c r="Q2728" t="s">
        <v>4144</v>
      </c>
      <c r="R2728" t="b">
        <v>0</v>
      </c>
    </row>
    <row r="2729" spans="1:18" x14ac:dyDescent="0.3">
      <c r="A2729" t="s">
        <v>4164</v>
      </c>
      <c r="B2729">
        <f>MID(dane3[[#This Row],[PassengerId]],1,4)+0</f>
        <v>1622</v>
      </c>
      <c r="C2729" t="s">
        <v>53</v>
      </c>
      <c r="D2729" t="b">
        <v>1</v>
      </c>
      <c r="E2729" t="s">
        <v>4165</v>
      </c>
      <c r="F2729" t="str">
        <f>MID($E2729,1,1)</f>
        <v>F</v>
      </c>
      <c r="G2729" t="str">
        <f>IFERROR(MID($E2729,SEARCH("/",$E2729,SEARCH("/",$E2729)+1)+1,1),"")</f>
        <v>P</v>
      </c>
      <c r="H2729" t="s">
        <v>16</v>
      </c>
      <c r="I2729">
        <v>35</v>
      </c>
      <c r="J2729" t="b">
        <v>0</v>
      </c>
      <c r="K2729" s="7">
        <v>0</v>
      </c>
      <c r="L2729" s="7">
        <v>0</v>
      </c>
      <c r="M2729" s="7">
        <v>0</v>
      </c>
      <c r="N2729" s="7">
        <v>0</v>
      </c>
      <c r="O2729" s="7">
        <v>0</v>
      </c>
      <c r="P2729" s="7">
        <f>SUM(dane3[[#This Row],[RoomService]:[VRDeck]])</f>
        <v>0</v>
      </c>
      <c r="Q2729" t="s">
        <v>4166</v>
      </c>
      <c r="R2729" t="b">
        <v>1</v>
      </c>
    </row>
    <row r="2730" spans="1:18" x14ac:dyDescent="0.3">
      <c r="A2730" t="s">
        <v>7468</v>
      </c>
      <c r="B2730">
        <f>MID(dane3[[#This Row],[PassengerId]],1,4)+0</f>
        <v>2928</v>
      </c>
      <c r="C2730" t="s">
        <v>14</v>
      </c>
      <c r="D2730" t="b">
        <v>0</v>
      </c>
      <c r="E2730" t="s">
        <v>7469</v>
      </c>
      <c r="F2730" t="str">
        <f>MID($E2730,1,1)</f>
        <v>B</v>
      </c>
      <c r="G2730" t="str">
        <f>IFERROR(MID($E2730,SEARCH("/",$E2730,SEARCH("/",$E2730)+1)+1,1),"")</f>
        <v>P</v>
      </c>
      <c r="H2730" t="s">
        <v>46</v>
      </c>
      <c r="I2730">
        <v>54</v>
      </c>
      <c r="J2730" t="b">
        <v>1</v>
      </c>
      <c r="K2730" s="7">
        <v>0</v>
      </c>
      <c r="L2730" s="7">
        <v>2062</v>
      </c>
      <c r="M2730" s="7">
        <v>2</v>
      </c>
      <c r="N2730" s="7">
        <v>19</v>
      </c>
      <c r="O2730" s="7">
        <v>1618</v>
      </c>
      <c r="P2730" s="7">
        <f>SUM(dane3[[#This Row],[RoomService]:[VRDeck]])</f>
        <v>3701</v>
      </c>
      <c r="Q2730" t="s">
        <v>7470</v>
      </c>
      <c r="R2730" t="b">
        <v>0</v>
      </c>
    </row>
    <row r="2731" spans="1:18" x14ac:dyDescent="0.3">
      <c r="A2731" t="s">
        <v>7471</v>
      </c>
      <c r="B2731">
        <f>MID(dane3[[#This Row],[PassengerId]],1,4)+0</f>
        <v>2928</v>
      </c>
      <c r="C2731" t="s">
        <v>14</v>
      </c>
      <c r="D2731" t="b">
        <v>1</v>
      </c>
      <c r="E2731" t="s">
        <v>7469</v>
      </c>
      <c r="F2731" t="str">
        <f>MID($E2731,1,1)</f>
        <v>B</v>
      </c>
      <c r="G2731" t="str">
        <f>IFERROR(MID($E2731,SEARCH("/",$E2731,SEARCH("/",$E2731)+1)+1,1),"")</f>
        <v>P</v>
      </c>
      <c r="H2731" t="s">
        <v>16</v>
      </c>
      <c r="I2731">
        <v>51</v>
      </c>
      <c r="J2731" t="b">
        <v>0</v>
      </c>
      <c r="K2731" s="7">
        <v>0</v>
      </c>
      <c r="L2731" s="7">
        <v>0</v>
      </c>
      <c r="M2731" s="7">
        <v>0</v>
      </c>
      <c r="N2731" s="7">
        <v>0</v>
      </c>
      <c r="O2731" s="7">
        <v>0</v>
      </c>
      <c r="P2731" s="7">
        <f>SUM(dane3[[#This Row],[RoomService]:[VRDeck]])</f>
        <v>0</v>
      </c>
      <c r="Q2731" t="s">
        <v>7472</v>
      </c>
      <c r="R2731" t="b">
        <v>1</v>
      </c>
    </row>
    <row r="2732" spans="1:18" x14ac:dyDescent="0.3">
      <c r="A2732" t="s">
        <v>7473</v>
      </c>
      <c r="B2732">
        <f>MID(dane3[[#This Row],[PassengerId]],1,4)+0</f>
        <v>2928</v>
      </c>
      <c r="C2732" t="s">
        <v>14</v>
      </c>
      <c r="D2732" t="b">
        <v>1</v>
      </c>
      <c r="E2732" t="s">
        <v>7469</v>
      </c>
      <c r="F2732" t="str">
        <f>MID($E2732,1,1)</f>
        <v>B</v>
      </c>
      <c r="G2732" t="str">
        <f>IFERROR(MID($E2732,SEARCH("/",$E2732,SEARCH("/",$E2732)+1)+1,1),"")</f>
        <v>P</v>
      </c>
      <c r="H2732" t="s">
        <v>16</v>
      </c>
      <c r="I2732">
        <v>44</v>
      </c>
      <c r="J2732" t="b">
        <v>0</v>
      </c>
      <c r="K2732" s="7">
        <v>0</v>
      </c>
      <c r="L2732" s="7">
        <v>0</v>
      </c>
      <c r="M2732" s="7">
        <v>0</v>
      </c>
      <c r="N2732" s="7">
        <v>0</v>
      </c>
      <c r="O2732" s="7">
        <v>0</v>
      </c>
      <c r="P2732" s="7">
        <f>SUM(dane3[[#This Row],[RoomService]:[VRDeck]])</f>
        <v>0</v>
      </c>
      <c r="Q2732" t="s">
        <v>7474</v>
      </c>
      <c r="R2732" t="b">
        <v>1</v>
      </c>
    </row>
    <row r="2733" spans="1:18" x14ac:dyDescent="0.3">
      <c r="A2733" t="s">
        <v>7475</v>
      </c>
      <c r="B2733">
        <f>MID(dane3[[#This Row],[PassengerId]],1,4)+0</f>
        <v>2929</v>
      </c>
      <c r="C2733" t="s">
        <v>19</v>
      </c>
      <c r="D2733" t="b">
        <v>1</v>
      </c>
      <c r="E2733" t="s">
        <v>7476</v>
      </c>
      <c r="F2733" t="str">
        <f>MID($E2733,1,1)</f>
        <v>G</v>
      </c>
      <c r="G2733" t="str">
        <f>IFERROR(MID($E2733,SEARCH("/",$E2733,SEARCH("/",$E2733)+1)+1,1),"")</f>
        <v>S</v>
      </c>
      <c r="H2733" t="s">
        <v>32</v>
      </c>
      <c r="I2733">
        <v>48</v>
      </c>
      <c r="J2733" t="b">
        <v>0</v>
      </c>
      <c r="K2733" s="7">
        <v>0</v>
      </c>
      <c r="L2733" s="7">
        <v>0</v>
      </c>
      <c r="M2733" s="7">
        <v>0</v>
      </c>
      <c r="N2733" s="7">
        <v>0</v>
      </c>
      <c r="O2733" s="7">
        <v>0</v>
      </c>
      <c r="P2733" s="7">
        <f>SUM(dane3[[#This Row],[RoomService]:[VRDeck]])</f>
        <v>0</v>
      </c>
      <c r="Q2733" t="s">
        <v>7477</v>
      </c>
      <c r="R2733" t="b">
        <v>1</v>
      </c>
    </row>
    <row r="2734" spans="1:18" x14ac:dyDescent="0.3">
      <c r="A2734" t="s">
        <v>7478</v>
      </c>
      <c r="B2734">
        <f>MID(dane3[[#This Row],[PassengerId]],1,4)+0</f>
        <v>2930</v>
      </c>
      <c r="C2734" t="s">
        <v>19</v>
      </c>
      <c r="D2734" t="b">
        <v>0</v>
      </c>
      <c r="E2734" t="s">
        <v>7479</v>
      </c>
      <c r="F2734" t="str">
        <f>MID($E2734,1,1)</f>
        <v>G</v>
      </c>
      <c r="G2734" t="str">
        <f>IFERROR(MID($E2734,SEARCH("/",$E2734,SEARCH("/",$E2734)+1)+1,1),"")</f>
        <v>P</v>
      </c>
      <c r="H2734" t="s">
        <v>16</v>
      </c>
      <c r="I2734">
        <v>45</v>
      </c>
      <c r="J2734" t="b">
        <v>0</v>
      </c>
      <c r="K2734" s="7">
        <v>0</v>
      </c>
      <c r="L2734" s="7">
        <v>9</v>
      </c>
      <c r="M2734" s="7">
        <v>0</v>
      </c>
      <c r="N2734" s="7">
        <v>857</v>
      </c>
      <c r="O2734" s="7">
        <v>16</v>
      </c>
      <c r="P2734" s="7">
        <f>SUM(dane3[[#This Row],[RoomService]:[VRDeck]])</f>
        <v>882</v>
      </c>
      <c r="Q2734" t="s">
        <v>7480</v>
      </c>
      <c r="R2734" t="b">
        <v>0</v>
      </c>
    </row>
    <row r="2735" spans="1:18" x14ac:dyDescent="0.3">
      <c r="A2735" t="s">
        <v>7481</v>
      </c>
      <c r="B2735">
        <f>MID(dane3[[#This Row],[PassengerId]],1,4)+0</f>
        <v>2934</v>
      </c>
      <c r="C2735" t="s">
        <v>19</v>
      </c>
      <c r="D2735" t="b">
        <v>0</v>
      </c>
      <c r="E2735" t="s">
        <v>7482</v>
      </c>
      <c r="F2735" t="str">
        <f>MID($E2735,1,1)</f>
        <v>F</v>
      </c>
      <c r="G2735" t="str">
        <f>IFERROR(MID($E2735,SEARCH("/",$E2735,SEARCH("/",$E2735)+1)+1,1),"")</f>
        <v>S</v>
      </c>
      <c r="H2735" t="s">
        <v>32</v>
      </c>
      <c r="I2735">
        <v>20</v>
      </c>
      <c r="J2735" t="b">
        <v>0</v>
      </c>
      <c r="K2735" s="7">
        <v>0</v>
      </c>
      <c r="L2735" s="7">
        <v>689</v>
      </c>
      <c r="M2735" s="7">
        <v>0</v>
      </c>
      <c r="N2735" s="7">
        <v>0</v>
      </c>
      <c r="O2735" s="7">
        <v>0</v>
      </c>
      <c r="P2735" s="7">
        <f>SUM(dane3[[#This Row],[RoomService]:[VRDeck]])</f>
        <v>689</v>
      </c>
      <c r="Q2735" t="s">
        <v>7483</v>
      </c>
      <c r="R2735" t="b">
        <v>0</v>
      </c>
    </row>
    <row r="2736" spans="1:18" x14ac:dyDescent="0.3">
      <c r="A2736" t="s">
        <v>7484</v>
      </c>
      <c r="B2736">
        <f>MID(dane3[[#This Row],[PassengerId]],1,4)+0</f>
        <v>2935</v>
      </c>
      <c r="C2736" t="s">
        <v>14</v>
      </c>
      <c r="D2736" t="b">
        <v>0</v>
      </c>
      <c r="E2736" t="s">
        <v>7485</v>
      </c>
      <c r="F2736" t="str">
        <f>MID($E2736,1,1)</f>
        <v>T</v>
      </c>
      <c r="G2736" t="str">
        <f>IFERROR(MID($E2736,SEARCH("/",$E2736,SEARCH("/",$E2736)+1)+1,1),"")</f>
        <v>P</v>
      </c>
      <c r="H2736" t="s">
        <v>16</v>
      </c>
      <c r="I2736">
        <v>33</v>
      </c>
      <c r="J2736" t="b">
        <v>0</v>
      </c>
      <c r="K2736" s="7">
        <v>0</v>
      </c>
      <c r="L2736" s="7">
        <v>28</v>
      </c>
      <c r="M2736" s="7">
        <v>0</v>
      </c>
      <c r="N2736" s="7">
        <v>6841</v>
      </c>
      <c r="O2736" s="7">
        <v>543</v>
      </c>
      <c r="P2736" s="7">
        <f>SUM(dane3[[#This Row],[RoomService]:[VRDeck]])</f>
        <v>7412</v>
      </c>
      <c r="Q2736" t="s">
        <v>23799</v>
      </c>
      <c r="R2736" t="b">
        <v>0</v>
      </c>
    </row>
    <row r="2737" spans="1:18" x14ac:dyDescent="0.3">
      <c r="A2737" t="s">
        <v>7486</v>
      </c>
      <c r="B2737">
        <f>MID(dane3[[#This Row],[PassengerId]],1,4)+0</f>
        <v>2936</v>
      </c>
      <c r="C2737" t="s">
        <v>19</v>
      </c>
      <c r="D2737" t="b">
        <v>0</v>
      </c>
      <c r="E2737" t="s">
        <v>7487</v>
      </c>
      <c r="F2737" t="str">
        <f>MID($E2737,1,1)</f>
        <v>G</v>
      </c>
      <c r="G2737" t="str">
        <f>IFERROR(MID($E2737,SEARCH("/",$E2737,SEARCH("/",$E2737)+1)+1,1),"")</f>
        <v>S</v>
      </c>
      <c r="H2737" t="s">
        <v>16</v>
      </c>
      <c r="I2737">
        <v>21</v>
      </c>
      <c r="J2737" t="b">
        <v>0</v>
      </c>
      <c r="K2737" s="7">
        <v>15</v>
      </c>
      <c r="L2737" s="7">
        <v>30</v>
      </c>
      <c r="M2737" s="7">
        <v>11</v>
      </c>
      <c r="N2737" s="7">
        <v>2</v>
      </c>
      <c r="O2737" s="7">
        <v>388</v>
      </c>
      <c r="P2737" s="7">
        <f>SUM(dane3[[#This Row],[RoomService]:[VRDeck]])</f>
        <v>446</v>
      </c>
      <c r="Q2737" t="s">
        <v>7488</v>
      </c>
      <c r="R2737" t="b">
        <v>0</v>
      </c>
    </row>
    <row r="2738" spans="1:18" x14ac:dyDescent="0.3">
      <c r="A2738" t="s">
        <v>7489</v>
      </c>
      <c r="B2738">
        <f>MID(dane3[[#This Row],[PassengerId]],1,4)+0</f>
        <v>2938</v>
      </c>
      <c r="C2738" t="s">
        <v>14</v>
      </c>
      <c r="D2738" t="b">
        <v>1</v>
      </c>
      <c r="E2738" t="s">
        <v>7490</v>
      </c>
      <c r="F2738" t="str">
        <f>MID($E2738,1,1)</f>
        <v>C</v>
      </c>
      <c r="G2738" t="str">
        <f>IFERROR(MID($E2738,SEARCH("/",$E2738,SEARCH("/",$E2738)+1)+1,1),"")</f>
        <v>P</v>
      </c>
      <c r="H2738" t="s">
        <v>16</v>
      </c>
      <c r="I2738">
        <v>68</v>
      </c>
      <c r="J2738" t="b">
        <v>0</v>
      </c>
      <c r="K2738" s="7">
        <v>0</v>
      </c>
      <c r="L2738" s="7">
        <v>0</v>
      </c>
      <c r="M2738" s="7">
        <v>0</v>
      </c>
      <c r="N2738" s="7">
        <v>0</v>
      </c>
      <c r="O2738" s="7">
        <v>0</v>
      </c>
      <c r="P2738" s="7">
        <f>SUM(dane3[[#This Row],[RoomService]:[VRDeck]])</f>
        <v>0</v>
      </c>
      <c r="Q2738" t="s">
        <v>7491</v>
      </c>
      <c r="R2738" t="b">
        <v>1</v>
      </c>
    </row>
    <row r="2739" spans="1:18" x14ac:dyDescent="0.3">
      <c r="A2739" t="s">
        <v>7492</v>
      </c>
      <c r="B2739">
        <f>MID(dane3[[#This Row],[PassengerId]],1,4)+0</f>
        <v>2940</v>
      </c>
      <c r="C2739" t="s">
        <v>19</v>
      </c>
      <c r="D2739" t="b">
        <v>0</v>
      </c>
      <c r="E2739" t="s">
        <v>7493</v>
      </c>
      <c r="F2739" t="str">
        <f>MID($E2739,1,1)</f>
        <v>F</v>
      </c>
      <c r="G2739" t="str">
        <f>IFERROR(MID($E2739,SEARCH("/",$E2739,SEARCH("/",$E2739)+1)+1,1),"")</f>
        <v>P</v>
      </c>
      <c r="H2739" t="s">
        <v>32</v>
      </c>
      <c r="I2739">
        <v>23</v>
      </c>
      <c r="J2739" t="b">
        <v>0</v>
      </c>
      <c r="K2739" s="7">
        <v>5</v>
      </c>
      <c r="L2739" s="7">
        <v>308</v>
      </c>
      <c r="M2739" s="7">
        <v>363</v>
      </c>
      <c r="N2739" s="7">
        <v>7</v>
      </c>
      <c r="O2739" s="7">
        <v>0</v>
      </c>
      <c r="P2739" s="7">
        <f>SUM(dane3[[#This Row],[RoomService]:[VRDeck]])</f>
        <v>683</v>
      </c>
      <c r="Q2739" t="s">
        <v>7494</v>
      </c>
      <c r="R2739" t="b">
        <v>1</v>
      </c>
    </row>
    <row r="2740" spans="1:18" x14ac:dyDescent="0.3">
      <c r="A2740" t="s">
        <v>7495</v>
      </c>
      <c r="B2740">
        <f>MID(dane3[[#This Row],[PassengerId]],1,4)+0</f>
        <v>2941</v>
      </c>
      <c r="C2740" t="s">
        <v>19</v>
      </c>
      <c r="D2740" t="b">
        <v>0</v>
      </c>
      <c r="E2740" t="s">
        <v>7496</v>
      </c>
      <c r="F2740" t="str">
        <f>MID($E2740,1,1)</f>
        <v>G</v>
      </c>
      <c r="G2740" t="str">
        <f>IFERROR(MID($E2740,SEARCH("/",$E2740,SEARCH("/",$E2740)+1)+1,1),"")</f>
        <v>P</v>
      </c>
      <c r="H2740" t="s">
        <v>16</v>
      </c>
      <c r="I2740">
        <v>16</v>
      </c>
      <c r="J2740" t="b">
        <v>0</v>
      </c>
      <c r="K2740" s="7">
        <v>24</v>
      </c>
      <c r="L2740" s="7">
        <v>0</v>
      </c>
      <c r="M2740" s="7">
        <v>13</v>
      </c>
      <c r="N2740" s="7">
        <v>717</v>
      </c>
      <c r="O2740" s="7">
        <v>0</v>
      </c>
      <c r="P2740" s="7">
        <f>SUM(dane3[[#This Row],[RoomService]:[VRDeck]])</f>
        <v>754</v>
      </c>
      <c r="Q2740" t="s">
        <v>7497</v>
      </c>
      <c r="R2740" t="b">
        <v>0</v>
      </c>
    </row>
    <row r="2741" spans="1:18" x14ac:dyDescent="0.3">
      <c r="A2741" t="s">
        <v>7498</v>
      </c>
      <c r="B2741">
        <f>MID(dane3[[#This Row],[PassengerId]],1,4)+0</f>
        <v>2942</v>
      </c>
      <c r="C2741" t="s">
        <v>19</v>
      </c>
      <c r="D2741" t="b">
        <v>0</v>
      </c>
      <c r="E2741" t="s">
        <v>7499</v>
      </c>
      <c r="F2741" t="str">
        <f>MID($E2741,1,1)</f>
        <v>F</v>
      </c>
      <c r="G2741" t="str">
        <f>IFERROR(MID($E2741,SEARCH("/",$E2741,SEARCH("/",$E2741)+1)+1,1),"")</f>
        <v>S</v>
      </c>
      <c r="H2741" t="s">
        <v>16</v>
      </c>
      <c r="I2741">
        <v>35</v>
      </c>
      <c r="J2741" t="b">
        <v>0</v>
      </c>
      <c r="K2741" s="7">
        <v>198</v>
      </c>
      <c r="L2741" s="7">
        <v>44</v>
      </c>
      <c r="M2741" s="7">
        <v>97</v>
      </c>
      <c r="N2741" s="7">
        <v>30</v>
      </c>
      <c r="O2741" s="7">
        <v>510</v>
      </c>
      <c r="P2741" s="7">
        <f>SUM(dane3[[#This Row],[RoomService]:[VRDeck]])</f>
        <v>879</v>
      </c>
      <c r="Q2741" t="s">
        <v>7500</v>
      </c>
      <c r="R2741" t="b">
        <v>0</v>
      </c>
    </row>
    <row r="2742" spans="1:18" x14ac:dyDescent="0.3">
      <c r="A2742" t="s">
        <v>7501</v>
      </c>
      <c r="B2742">
        <f>MID(dane3[[#This Row],[PassengerId]],1,4)+0</f>
        <v>2943</v>
      </c>
      <c r="C2742" t="s">
        <v>19</v>
      </c>
      <c r="D2742" t="b">
        <v>1</v>
      </c>
      <c r="E2742" t="s">
        <v>7502</v>
      </c>
      <c r="F2742" t="str">
        <f>MID($E2742,1,1)</f>
        <v>G</v>
      </c>
      <c r="G2742" t="str">
        <f>IFERROR(MID($E2742,SEARCH("/",$E2742,SEARCH("/",$E2742)+1)+1,1),"")</f>
        <v>P</v>
      </c>
      <c r="H2742" t="s">
        <v>16</v>
      </c>
      <c r="I2742">
        <v>22</v>
      </c>
      <c r="J2742" t="b">
        <v>0</v>
      </c>
      <c r="K2742" s="7">
        <v>0</v>
      </c>
      <c r="L2742" s="7">
        <v>0</v>
      </c>
      <c r="M2742" s="7">
        <v>0</v>
      </c>
      <c r="N2742" s="7">
        <v>0</v>
      </c>
      <c r="O2742" s="7">
        <v>0</v>
      </c>
      <c r="P2742" s="7">
        <f>SUM(dane3[[#This Row],[RoomService]:[VRDeck]])</f>
        <v>0</v>
      </c>
      <c r="Q2742" t="s">
        <v>7503</v>
      </c>
      <c r="R2742" t="b">
        <v>0</v>
      </c>
    </row>
    <row r="2743" spans="1:18" x14ac:dyDescent="0.3">
      <c r="A2743" t="s">
        <v>7504</v>
      </c>
      <c r="B2743">
        <f>MID(dane3[[#This Row],[PassengerId]],1,4)+0</f>
        <v>2944</v>
      </c>
      <c r="C2743" t="s">
        <v>19</v>
      </c>
      <c r="D2743" t="b">
        <v>0</v>
      </c>
      <c r="E2743" t="s">
        <v>7505</v>
      </c>
      <c r="F2743" t="str">
        <f>MID($E2743,1,1)</f>
        <v>F</v>
      </c>
      <c r="G2743" t="str">
        <f>IFERROR(MID($E2743,SEARCH("/",$E2743,SEARCH("/",$E2743)+1)+1,1),"")</f>
        <v>S</v>
      </c>
      <c r="H2743" t="s">
        <v>16</v>
      </c>
      <c r="I2743">
        <v>51</v>
      </c>
      <c r="J2743" t="b">
        <v>0</v>
      </c>
      <c r="K2743" s="7">
        <v>214</v>
      </c>
      <c r="L2743" s="7">
        <v>3</v>
      </c>
      <c r="M2743" s="7">
        <v>16</v>
      </c>
      <c r="N2743" s="7">
        <v>569</v>
      </c>
      <c r="O2743" s="7">
        <v>0</v>
      </c>
      <c r="P2743" s="7">
        <f>SUM(dane3[[#This Row],[RoomService]:[VRDeck]])</f>
        <v>802</v>
      </c>
      <c r="Q2743" t="s">
        <v>7506</v>
      </c>
      <c r="R2743" t="b">
        <v>0</v>
      </c>
    </row>
    <row r="2744" spans="1:18" x14ac:dyDescent="0.3">
      <c r="A2744" t="s">
        <v>7507</v>
      </c>
      <c r="B2744">
        <f>MID(dane3[[#This Row],[PassengerId]],1,4)+0</f>
        <v>2944</v>
      </c>
      <c r="C2744" t="s">
        <v>19</v>
      </c>
      <c r="D2744" t="b">
        <v>0</v>
      </c>
      <c r="E2744" t="s">
        <v>7508</v>
      </c>
      <c r="F2744" t="str">
        <f>MID($E2744,1,1)</f>
        <v>G</v>
      </c>
      <c r="G2744" t="str">
        <f>IFERROR(MID($E2744,SEARCH("/",$E2744,SEARCH("/",$E2744)+1)+1,1),"")</f>
        <v>S</v>
      </c>
      <c r="H2744" t="s">
        <v>32</v>
      </c>
      <c r="I2744">
        <v>2</v>
      </c>
      <c r="J2744" t="b">
        <v>0</v>
      </c>
      <c r="K2744" s="7">
        <v>0</v>
      </c>
      <c r="L2744" s="7">
        <v>0</v>
      </c>
      <c r="M2744" s="7">
        <v>0</v>
      </c>
      <c r="N2744" s="7">
        <v>0</v>
      </c>
      <c r="O2744" s="7">
        <v>0</v>
      </c>
      <c r="P2744" s="7">
        <f>SUM(dane3[[#This Row],[RoomService]:[VRDeck]])</f>
        <v>0</v>
      </c>
      <c r="Q2744" t="s">
        <v>7509</v>
      </c>
      <c r="R2744" t="b">
        <v>0</v>
      </c>
    </row>
    <row r="2745" spans="1:18" x14ac:dyDescent="0.3">
      <c r="A2745" t="s">
        <v>7510</v>
      </c>
      <c r="B2745">
        <f>MID(dane3[[#This Row],[PassengerId]],1,4)+0</f>
        <v>2944</v>
      </c>
      <c r="C2745" t="s">
        <v>19</v>
      </c>
      <c r="D2745" t="b">
        <v>1</v>
      </c>
      <c r="E2745" t="s">
        <v>7508</v>
      </c>
      <c r="F2745" t="str">
        <f>MID($E2745,1,1)</f>
        <v>G</v>
      </c>
      <c r="G2745" t="str">
        <f>IFERROR(MID($E2745,SEARCH("/",$E2745,SEARCH("/",$E2745)+1)+1,1),"")</f>
        <v>S</v>
      </c>
      <c r="H2745" t="s">
        <v>46</v>
      </c>
      <c r="I2745">
        <v>29</v>
      </c>
      <c r="J2745" t="b">
        <v>0</v>
      </c>
      <c r="K2745" s="7">
        <v>0</v>
      </c>
      <c r="L2745" s="7">
        <v>0</v>
      </c>
      <c r="M2745" s="7">
        <v>0</v>
      </c>
      <c r="N2745" s="7">
        <v>0</v>
      </c>
      <c r="O2745" s="7">
        <v>0</v>
      </c>
      <c r="P2745" s="7">
        <f>SUM(dane3[[#This Row],[RoomService]:[VRDeck]])</f>
        <v>0</v>
      </c>
      <c r="Q2745" t="s">
        <v>7511</v>
      </c>
      <c r="R2745" t="b">
        <v>0</v>
      </c>
    </row>
    <row r="2746" spans="1:18" x14ac:dyDescent="0.3">
      <c r="A2746" t="s">
        <v>7512</v>
      </c>
      <c r="B2746">
        <f>MID(dane3[[#This Row],[PassengerId]],1,4)+0</f>
        <v>2944</v>
      </c>
      <c r="C2746" t="s">
        <v>19</v>
      </c>
      <c r="D2746" t="b">
        <v>0</v>
      </c>
      <c r="E2746" t="s">
        <v>7508</v>
      </c>
      <c r="F2746" t="str">
        <f>MID($E2746,1,1)</f>
        <v>G</v>
      </c>
      <c r="G2746" t="str">
        <f>IFERROR(MID($E2746,SEARCH("/",$E2746,SEARCH("/",$E2746)+1)+1,1),"")</f>
        <v>S</v>
      </c>
      <c r="H2746" t="s">
        <v>16</v>
      </c>
      <c r="I2746">
        <v>0</v>
      </c>
      <c r="J2746" t="b">
        <v>0</v>
      </c>
      <c r="K2746" s="7">
        <v>0</v>
      </c>
      <c r="L2746" s="7">
        <v>0</v>
      </c>
      <c r="M2746" s="7">
        <v>0</v>
      </c>
      <c r="N2746" s="7">
        <v>0</v>
      </c>
      <c r="O2746" s="7">
        <v>0</v>
      </c>
      <c r="P2746" s="7">
        <f>SUM(dane3[[#This Row],[RoomService]:[VRDeck]])</f>
        <v>0</v>
      </c>
      <c r="Q2746" t="s">
        <v>7513</v>
      </c>
      <c r="R2746" t="b">
        <v>1</v>
      </c>
    </row>
    <row r="2747" spans="1:18" x14ac:dyDescent="0.3">
      <c r="A2747" t="s">
        <v>7514</v>
      </c>
      <c r="B2747">
        <f>MID(dane3[[#This Row],[PassengerId]],1,4)+0</f>
        <v>2945</v>
      </c>
      <c r="C2747" t="s">
        <v>19</v>
      </c>
      <c r="D2747" t="b">
        <v>1</v>
      </c>
      <c r="E2747" t="s">
        <v>7515</v>
      </c>
      <c r="F2747" t="str">
        <f>MID($E2747,1,1)</f>
        <v>G</v>
      </c>
      <c r="G2747" t="str">
        <f>IFERROR(MID($E2747,SEARCH("/",$E2747,SEARCH("/",$E2747)+1)+1,1),"")</f>
        <v>P</v>
      </c>
      <c r="H2747" t="s">
        <v>46</v>
      </c>
      <c r="I2747">
        <v>39</v>
      </c>
      <c r="J2747" t="b">
        <v>0</v>
      </c>
      <c r="K2747" s="7">
        <v>0</v>
      </c>
      <c r="L2747" s="7">
        <v>0</v>
      </c>
      <c r="M2747" s="7">
        <v>0</v>
      </c>
      <c r="N2747" s="7">
        <v>0</v>
      </c>
      <c r="O2747" s="7">
        <v>0</v>
      </c>
      <c r="P2747" s="7">
        <f>SUM(dane3[[#This Row],[RoomService]:[VRDeck]])</f>
        <v>0</v>
      </c>
      <c r="Q2747" t="s">
        <v>7516</v>
      </c>
      <c r="R2747" t="b">
        <v>1</v>
      </c>
    </row>
    <row r="2748" spans="1:18" x14ac:dyDescent="0.3">
      <c r="A2748" t="s">
        <v>7517</v>
      </c>
      <c r="B2748">
        <f>MID(dane3[[#This Row],[PassengerId]],1,4)+0</f>
        <v>2948</v>
      </c>
      <c r="C2748" t="s">
        <v>14</v>
      </c>
      <c r="D2748" t="b">
        <v>0</v>
      </c>
      <c r="E2748" t="s">
        <v>7518</v>
      </c>
      <c r="F2748" t="str">
        <f>MID($E2748,1,1)</f>
        <v>C</v>
      </c>
      <c r="G2748" t="str">
        <f>IFERROR(MID($E2748,SEARCH("/",$E2748,SEARCH("/",$E2748)+1)+1,1),"")</f>
        <v>S</v>
      </c>
      <c r="H2748" t="s">
        <v>16</v>
      </c>
      <c r="I2748">
        <v>55</v>
      </c>
      <c r="J2748" t="b">
        <v>0</v>
      </c>
      <c r="K2748" s="7">
        <v>0</v>
      </c>
      <c r="L2748" s="7">
        <v>1971</v>
      </c>
      <c r="M2748" s="7">
        <v>77</v>
      </c>
      <c r="N2748" s="7">
        <v>577</v>
      </c>
      <c r="O2748" s="7">
        <v>1050</v>
      </c>
      <c r="P2748" s="7">
        <f>SUM(dane3[[#This Row],[RoomService]:[VRDeck]])</f>
        <v>3675</v>
      </c>
      <c r="Q2748" t="s">
        <v>7519</v>
      </c>
      <c r="R2748" t="b">
        <v>1</v>
      </c>
    </row>
    <row r="2749" spans="1:18" x14ac:dyDescent="0.3">
      <c r="A2749" t="s">
        <v>7520</v>
      </c>
      <c r="B2749">
        <f>MID(dane3[[#This Row],[PassengerId]],1,4)+0</f>
        <v>2949</v>
      </c>
      <c r="C2749" t="s">
        <v>19</v>
      </c>
      <c r="D2749" t="b">
        <v>1</v>
      </c>
      <c r="E2749" t="s">
        <v>7521</v>
      </c>
      <c r="F2749" t="str">
        <f>MID($E2749,1,1)</f>
        <v>G</v>
      </c>
      <c r="G2749" t="str">
        <f>IFERROR(MID($E2749,SEARCH("/",$E2749,SEARCH("/",$E2749)+1)+1,1),"")</f>
        <v>P</v>
      </c>
      <c r="H2749" t="s">
        <v>16</v>
      </c>
      <c r="I2749">
        <v>22</v>
      </c>
      <c r="J2749" t="b">
        <v>0</v>
      </c>
      <c r="K2749" s="7">
        <v>0</v>
      </c>
      <c r="L2749" s="7">
        <v>0</v>
      </c>
      <c r="M2749" s="7">
        <v>0</v>
      </c>
      <c r="N2749" s="7">
        <v>0</v>
      </c>
      <c r="O2749" s="7">
        <v>0</v>
      </c>
      <c r="P2749" s="7">
        <f>SUM(dane3[[#This Row],[RoomService]:[VRDeck]])</f>
        <v>0</v>
      </c>
      <c r="Q2749" t="s">
        <v>7522</v>
      </c>
      <c r="R2749" t="b">
        <v>0</v>
      </c>
    </row>
    <row r="2750" spans="1:18" x14ac:dyDescent="0.3">
      <c r="A2750" t="s">
        <v>7523</v>
      </c>
      <c r="B2750">
        <f>MID(dane3[[#This Row],[PassengerId]],1,4)+0</f>
        <v>2950</v>
      </c>
      <c r="C2750" t="s">
        <v>19</v>
      </c>
      <c r="D2750" t="b">
        <v>0</v>
      </c>
      <c r="E2750" t="s">
        <v>7524</v>
      </c>
      <c r="F2750" t="str">
        <f>MID($E2750,1,1)</f>
        <v>F</v>
      </c>
      <c r="G2750" t="str">
        <f>IFERROR(MID($E2750,SEARCH("/",$E2750,SEARCH("/",$E2750)+1)+1,1),"")</f>
        <v>P</v>
      </c>
      <c r="H2750" t="s">
        <v>16</v>
      </c>
      <c r="I2750">
        <v>20</v>
      </c>
      <c r="J2750" t="b">
        <v>0</v>
      </c>
      <c r="K2750" s="7">
        <v>310</v>
      </c>
      <c r="L2750" s="7">
        <v>0</v>
      </c>
      <c r="M2750" s="7">
        <v>374</v>
      </c>
      <c r="N2750" s="7">
        <v>0</v>
      </c>
      <c r="O2750" s="7">
        <v>5</v>
      </c>
      <c r="P2750" s="7">
        <f>SUM(dane3[[#This Row],[RoomService]:[VRDeck]])</f>
        <v>689</v>
      </c>
      <c r="Q2750" t="s">
        <v>7525</v>
      </c>
      <c r="R2750" t="b">
        <v>0</v>
      </c>
    </row>
    <row r="2751" spans="1:18" x14ac:dyDescent="0.3">
      <c r="A2751" t="s">
        <v>7526</v>
      </c>
      <c r="B2751">
        <f>MID(dane3[[#This Row],[PassengerId]],1,4)+0</f>
        <v>2953</v>
      </c>
      <c r="C2751" t="s">
        <v>14</v>
      </c>
      <c r="D2751" t="b">
        <v>0</v>
      </c>
      <c r="E2751" t="s">
        <v>7527</v>
      </c>
      <c r="F2751" t="str">
        <f>MID($E2751,1,1)</f>
        <v>E</v>
      </c>
      <c r="G2751" t="str">
        <f>IFERROR(MID($E2751,SEARCH("/",$E2751,SEARCH("/",$E2751)+1)+1,1),"")</f>
        <v>P</v>
      </c>
      <c r="H2751" t="s">
        <v>46</v>
      </c>
      <c r="I2751">
        <v>25</v>
      </c>
      <c r="J2751" t="b">
        <v>0</v>
      </c>
      <c r="K2751" s="7">
        <v>0</v>
      </c>
      <c r="L2751" s="7">
        <v>641</v>
      </c>
      <c r="M2751" s="7">
        <v>0</v>
      </c>
      <c r="N2751" s="7">
        <v>2</v>
      </c>
      <c r="O2751" s="7">
        <v>0</v>
      </c>
      <c r="P2751" s="7">
        <f>SUM(dane3[[#This Row],[RoomService]:[VRDeck]])</f>
        <v>643</v>
      </c>
      <c r="Q2751" t="s">
        <v>7528</v>
      </c>
      <c r="R2751" t="b">
        <v>1</v>
      </c>
    </row>
    <row r="2752" spans="1:18" x14ac:dyDescent="0.3">
      <c r="A2752" t="s">
        <v>7529</v>
      </c>
      <c r="B2752">
        <f>MID(dane3[[#This Row],[PassengerId]],1,4)+0</f>
        <v>2954</v>
      </c>
      <c r="C2752" t="s">
        <v>19</v>
      </c>
      <c r="D2752" t="b">
        <v>0</v>
      </c>
      <c r="E2752" t="s">
        <v>7530</v>
      </c>
      <c r="F2752" t="str">
        <f>MID($E2752,1,1)</f>
        <v>F</v>
      </c>
      <c r="G2752" t="str">
        <f>IFERROR(MID($E2752,SEARCH("/",$E2752,SEARCH("/",$E2752)+1)+1,1),"")</f>
        <v>P</v>
      </c>
      <c r="H2752" t="s">
        <v>46</v>
      </c>
      <c r="I2752">
        <v>18</v>
      </c>
      <c r="J2752" t="b">
        <v>0</v>
      </c>
      <c r="K2752" s="7">
        <v>235</v>
      </c>
      <c r="L2752" s="7">
        <v>0</v>
      </c>
      <c r="M2752" s="7">
        <v>101</v>
      </c>
      <c r="N2752" s="7">
        <v>0</v>
      </c>
      <c r="O2752" s="7">
        <v>316</v>
      </c>
      <c r="P2752" s="7">
        <f>SUM(dane3[[#This Row],[RoomService]:[VRDeck]])</f>
        <v>652</v>
      </c>
      <c r="Q2752" t="s">
        <v>7531</v>
      </c>
      <c r="R2752" t="b">
        <v>1</v>
      </c>
    </row>
    <row r="2753" spans="1:18" x14ac:dyDescent="0.3">
      <c r="A2753" t="s">
        <v>7532</v>
      </c>
      <c r="B2753">
        <f>MID(dane3[[#This Row],[PassengerId]],1,4)+0</f>
        <v>2956</v>
      </c>
      <c r="C2753" t="s">
        <v>19</v>
      </c>
      <c r="D2753" t="b">
        <v>0</v>
      </c>
      <c r="E2753" t="s">
        <v>7533</v>
      </c>
      <c r="F2753" t="str">
        <f>MID($E2753,1,1)</f>
        <v>G</v>
      </c>
      <c r="G2753" t="str">
        <f>IFERROR(MID($E2753,SEARCH("/",$E2753,SEARCH("/",$E2753)+1)+1,1),"")</f>
        <v>S</v>
      </c>
      <c r="H2753" t="s">
        <v>32</v>
      </c>
      <c r="I2753">
        <v>28</v>
      </c>
      <c r="J2753" t="b">
        <v>0</v>
      </c>
      <c r="K2753" s="7">
        <v>3</v>
      </c>
      <c r="L2753" s="7">
        <v>141</v>
      </c>
      <c r="M2753" s="7">
        <v>0</v>
      </c>
      <c r="N2753" s="7">
        <v>0</v>
      </c>
      <c r="O2753" s="7">
        <v>1689</v>
      </c>
      <c r="P2753" s="7">
        <f>SUM(dane3[[#This Row],[RoomService]:[VRDeck]])</f>
        <v>1833</v>
      </c>
      <c r="Q2753" t="s">
        <v>7534</v>
      </c>
      <c r="R2753" t="b">
        <v>0</v>
      </c>
    </row>
    <row r="2754" spans="1:18" x14ac:dyDescent="0.3">
      <c r="A2754" t="s">
        <v>7535</v>
      </c>
      <c r="B2754">
        <f>MID(dane3[[#This Row],[PassengerId]],1,4)+0</f>
        <v>2958</v>
      </c>
      <c r="C2754" t="s">
        <v>19</v>
      </c>
      <c r="D2754" t="b">
        <v>0</v>
      </c>
      <c r="E2754" t="s">
        <v>7536</v>
      </c>
      <c r="F2754" t="str">
        <f>MID($E2754,1,1)</f>
        <v>F</v>
      </c>
      <c r="G2754" t="str">
        <f>IFERROR(MID($E2754,SEARCH("/",$E2754,SEARCH("/",$E2754)+1)+1,1),"")</f>
        <v>S</v>
      </c>
      <c r="H2754" t="s">
        <v>16</v>
      </c>
      <c r="I2754">
        <v>26</v>
      </c>
      <c r="J2754" t="b">
        <v>0</v>
      </c>
      <c r="K2754" s="7">
        <v>1822</v>
      </c>
      <c r="L2754" s="7">
        <v>0</v>
      </c>
      <c r="M2754" s="7">
        <v>4</v>
      </c>
      <c r="N2754" s="7">
        <v>107</v>
      </c>
      <c r="O2754" s="7">
        <v>1204</v>
      </c>
      <c r="P2754" s="7">
        <f>SUM(dane3[[#This Row],[RoomService]:[VRDeck]])</f>
        <v>3137</v>
      </c>
      <c r="Q2754" t="s">
        <v>7537</v>
      </c>
      <c r="R2754" t="b">
        <v>0</v>
      </c>
    </row>
    <row r="2755" spans="1:18" x14ac:dyDescent="0.3">
      <c r="A2755" t="s">
        <v>7538</v>
      </c>
      <c r="B2755">
        <f>MID(dane3[[#This Row],[PassengerId]],1,4)+0</f>
        <v>2959</v>
      </c>
      <c r="C2755" t="s">
        <v>19</v>
      </c>
      <c r="D2755" t="b">
        <v>0</v>
      </c>
      <c r="E2755" t="s">
        <v>7539</v>
      </c>
      <c r="F2755" t="str">
        <f>MID($E2755,1,1)</f>
        <v>F</v>
      </c>
      <c r="G2755" t="str">
        <f>IFERROR(MID($E2755,SEARCH("/",$E2755,SEARCH("/",$E2755)+1)+1,1),"")</f>
        <v>P</v>
      </c>
      <c r="H2755" t="s">
        <v>32</v>
      </c>
      <c r="I2755">
        <v>28</v>
      </c>
      <c r="J2755" t="b">
        <v>0</v>
      </c>
      <c r="K2755" s="7">
        <v>1</v>
      </c>
      <c r="L2755" s="7">
        <v>0</v>
      </c>
      <c r="M2755" s="7">
        <v>933</v>
      </c>
      <c r="N2755" s="7">
        <v>614</v>
      </c>
      <c r="O2755" s="7">
        <v>0</v>
      </c>
      <c r="P2755" s="7">
        <f>SUM(dane3[[#This Row],[RoomService]:[VRDeck]])</f>
        <v>1548</v>
      </c>
      <c r="Q2755" t="s">
        <v>23799</v>
      </c>
      <c r="R2755" t="b">
        <v>0</v>
      </c>
    </row>
    <row r="2756" spans="1:18" x14ac:dyDescent="0.3">
      <c r="A2756" t="s">
        <v>7540</v>
      </c>
      <c r="B2756">
        <f>MID(dane3[[#This Row],[PassengerId]],1,4)+0</f>
        <v>2960</v>
      </c>
      <c r="C2756" t="s">
        <v>19</v>
      </c>
      <c r="D2756" t="b">
        <v>0</v>
      </c>
      <c r="E2756" t="s">
        <v>7541</v>
      </c>
      <c r="F2756" t="str">
        <f>MID($E2756,1,1)</f>
        <v>F</v>
      </c>
      <c r="G2756" t="str">
        <f>IFERROR(MID($E2756,SEARCH("/",$E2756,SEARCH("/",$E2756)+1)+1,1),"")</f>
        <v>S</v>
      </c>
      <c r="H2756" t="s">
        <v>16</v>
      </c>
      <c r="I2756">
        <v>54</v>
      </c>
      <c r="J2756" t="b">
        <v>0</v>
      </c>
      <c r="K2756" s="7">
        <v>0</v>
      </c>
      <c r="L2756" s="7">
        <v>0</v>
      </c>
      <c r="M2756" s="7">
        <v>0</v>
      </c>
      <c r="N2756" s="7">
        <v>0</v>
      </c>
      <c r="O2756" s="7">
        <v>0</v>
      </c>
      <c r="P2756" s="7">
        <f>SUM(dane3[[#This Row],[RoomService]:[VRDeck]])</f>
        <v>0</v>
      </c>
      <c r="Q2756" t="s">
        <v>7542</v>
      </c>
      <c r="R2756" t="b">
        <v>0</v>
      </c>
    </row>
    <row r="2757" spans="1:18" x14ac:dyDescent="0.3">
      <c r="A2757" t="s">
        <v>7543</v>
      </c>
      <c r="B2757">
        <f>MID(dane3[[#This Row],[PassengerId]],1,4)+0</f>
        <v>2961</v>
      </c>
      <c r="C2757" t="s">
        <v>19</v>
      </c>
      <c r="D2757" t="b">
        <v>0</v>
      </c>
      <c r="E2757" t="s">
        <v>7544</v>
      </c>
      <c r="F2757" t="str">
        <f>MID($E2757,1,1)</f>
        <v>F</v>
      </c>
      <c r="G2757" t="str">
        <f>IFERROR(MID($E2757,SEARCH("/",$E2757,SEARCH("/",$E2757)+1)+1,1),"")</f>
        <v>P</v>
      </c>
      <c r="H2757" t="s">
        <v>16</v>
      </c>
      <c r="I2757">
        <v>56</v>
      </c>
      <c r="J2757" t="b">
        <v>0</v>
      </c>
      <c r="K2757" s="7">
        <v>0</v>
      </c>
      <c r="L2757" s="7">
        <v>54</v>
      </c>
      <c r="M2757" s="7">
        <v>0</v>
      </c>
      <c r="N2757" s="7">
        <v>724</v>
      </c>
      <c r="O2757" s="7">
        <v>0</v>
      </c>
      <c r="P2757" s="7">
        <f>SUM(dane3[[#This Row],[RoomService]:[VRDeck]])</f>
        <v>778</v>
      </c>
      <c r="Q2757" t="s">
        <v>7545</v>
      </c>
      <c r="R2757" t="b">
        <v>0</v>
      </c>
    </row>
    <row r="2758" spans="1:18" x14ac:dyDescent="0.3">
      <c r="A2758" t="s">
        <v>4260</v>
      </c>
      <c r="B2758">
        <f>MID(dane3[[#This Row],[PassengerId]],1,4)+0</f>
        <v>1658</v>
      </c>
      <c r="C2758" t="s">
        <v>53</v>
      </c>
      <c r="D2758" t="b">
        <v>0</v>
      </c>
      <c r="E2758" t="s">
        <v>4261</v>
      </c>
      <c r="F2758" t="str">
        <f>MID($E2758,1,1)</f>
        <v>F</v>
      </c>
      <c r="G2758" t="str">
        <f>IFERROR(MID($E2758,SEARCH("/",$E2758,SEARCH("/",$E2758)+1)+1,1),"")</f>
        <v>S</v>
      </c>
      <c r="H2758" t="s">
        <v>16</v>
      </c>
      <c r="I2758">
        <v>28</v>
      </c>
      <c r="J2758" t="b">
        <v>0</v>
      </c>
      <c r="K2758" s="7">
        <v>1150</v>
      </c>
      <c r="L2758" s="7">
        <v>0</v>
      </c>
      <c r="M2758" s="7">
        <v>6</v>
      </c>
      <c r="N2758" s="7">
        <v>4</v>
      </c>
      <c r="O2758" s="7">
        <v>0</v>
      </c>
      <c r="P2758" s="7">
        <f>SUM(dane3[[#This Row],[RoomService]:[VRDeck]])</f>
        <v>1160</v>
      </c>
      <c r="Q2758" t="s">
        <v>4262</v>
      </c>
      <c r="R2758" t="b">
        <v>1</v>
      </c>
    </row>
    <row r="2759" spans="1:18" x14ac:dyDescent="0.3">
      <c r="A2759" t="s">
        <v>7549</v>
      </c>
      <c r="B2759">
        <f>MID(dane3[[#This Row],[PassengerId]],1,4)+0</f>
        <v>2964</v>
      </c>
      <c r="C2759" t="s">
        <v>14</v>
      </c>
      <c r="D2759" t="b">
        <v>0</v>
      </c>
      <c r="E2759" t="s">
        <v>7550</v>
      </c>
      <c r="F2759" t="str">
        <f>MID($E2759,1,1)</f>
        <v>A</v>
      </c>
      <c r="G2759" t="str">
        <f>IFERROR(MID($E2759,SEARCH("/",$E2759,SEARCH("/",$E2759)+1)+1,1),"")</f>
        <v>S</v>
      </c>
      <c r="H2759" t="s">
        <v>16</v>
      </c>
      <c r="I2759">
        <v>26</v>
      </c>
      <c r="J2759" t="b">
        <v>0</v>
      </c>
      <c r="K2759" s="7">
        <v>2050</v>
      </c>
      <c r="L2759" s="7">
        <v>8525</v>
      </c>
      <c r="M2759" s="7">
        <v>0</v>
      </c>
      <c r="N2759" s="7">
        <v>270</v>
      </c>
      <c r="O2759" s="7">
        <v>636</v>
      </c>
      <c r="P2759" s="7">
        <f>SUM(dane3[[#This Row],[RoomService]:[VRDeck]])</f>
        <v>11481</v>
      </c>
      <c r="Q2759" t="s">
        <v>7551</v>
      </c>
      <c r="R2759" t="b">
        <v>0</v>
      </c>
    </row>
    <row r="2760" spans="1:18" x14ac:dyDescent="0.3">
      <c r="A2760" t="s">
        <v>7552</v>
      </c>
      <c r="B2760">
        <f>MID(dane3[[#This Row],[PassengerId]],1,4)+0</f>
        <v>2965</v>
      </c>
      <c r="C2760" t="s">
        <v>19</v>
      </c>
      <c r="D2760" t="b">
        <v>0</v>
      </c>
      <c r="E2760" t="s">
        <v>7553</v>
      </c>
      <c r="F2760" t="str">
        <f>MID($E2760,1,1)</f>
        <v>F</v>
      </c>
      <c r="G2760" t="str">
        <f>IFERROR(MID($E2760,SEARCH("/",$E2760,SEARCH("/",$E2760)+1)+1,1),"")</f>
        <v>P</v>
      </c>
      <c r="H2760" t="s">
        <v>16</v>
      </c>
      <c r="I2760">
        <v>14</v>
      </c>
      <c r="J2760" t="b">
        <v>0</v>
      </c>
      <c r="K2760" s="7">
        <v>0</v>
      </c>
      <c r="L2760" s="7">
        <v>0</v>
      </c>
      <c r="M2760" s="7">
        <v>709</v>
      </c>
      <c r="N2760" s="7">
        <v>258</v>
      </c>
      <c r="O2760" s="7">
        <v>3</v>
      </c>
      <c r="P2760" s="7">
        <f>SUM(dane3[[#This Row],[RoomService]:[VRDeck]])</f>
        <v>970</v>
      </c>
      <c r="Q2760" t="s">
        <v>7554</v>
      </c>
      <c r="R2760" t="b">
        <v>0</v>
      </c>
    </row>
    <row r="2761" spans="1:18" x14ac:dyDescent="0.3">
      <c r="A2761" t="s">
        <v>7555</v>
      </c>
      <c r="B2761">
        <f>MID(dane3[[#This Row],[PassengerId]],1,4)+0</f>
        <v>2966</v>
      </c>
      <c r="C2761" t="s">
        <v>19</v>
      </c>
      <c r="D2761" t="b">
        <v>0</v>
      </c>
      <c r="E2761" t="s">
        <v>7556</v>
      </c>
      <c r="F2761" t="str">
        <f>MID($E2761,1,1)</f>
        <v>E</v>
      </c>
      <c r="G2761" t="str">
        <f>IFERROR(MID($E2761,SEARCH("/",$E2761,SEARCH("/",$E2761)+1)+1,1),"")</f>
        <v>P</v>
      </c>
      <c r="H2761" t="s">
        <v>16</v>
      </c>
      <c r="I2761">
        <v>21</v>
      </c>
      <c r="J2761" t="b">
        <v>0</v>
      </c>
      <c r="K2761" s="7">
        <v>2</v>
      </c>
      <c r="L2761" s="7">
        <v>417</v>
      </c>
      <c r="M2761" s="7">
        <v>323</v>
      </c>
      <c r="N2761" s="7">
        <v>0</v>
      </c>
      <c r="O2761" s="7">
        <v>84</v>
      </c>
      <c r="P2761" s="7">
        <f>SUM(dane3[[#This Row],[RoomService]:[VRDeck]])</f>
        <v>826</v>
      </c>
      <c r="Q2761" t="s">
        <v>7557</v>
      </c>
      <c r="R2761" t="b">
        <v>1</v>
      </c>
    </row>
    <row r="2762" spans="1:18" x14ac:dyDescent="0.3">
      <c r="A2762" t="s">
        <v>7558</v>
      </c>
      <c r="B2762">
        <f>MID(dane3[[#This Row],[PassengerId]],1,4)+0</f>
        <v>2968</v>
      </c>
      <c r="C2762" t="s">
        <v>19</v>
      </c>
      <c r="D2762" t="b">
        <v>1</v>
      </c>
      <c r="E2762" t="s">
        <v>7559</v>
      </c>
      <c r="F2762" t="str">
        <f>MID($E2762,1,1)</f>
        <v>G</v>
      </c>
      <c r="G2762" t="str">
        <f>IFERROR(MID($E2762,SEARCH("/",$E2762,SEARCH("/",$E2762)+1)+1,1),"")</f>
        <v>P</v>
      </c>
      <c r="H2762" t="s">
        <v>16</v>
      </c>
      <c r="I2762">
        <v>43</v>
      </c>
      <c r="J2762" t="b">
        <v>0</v>
      </c>
      <c r="K2762" s="7">
        <v>0</v>
      </c>
      <c r="L2762" s="7">
        <v>0</v>
      </c>
      <c r="M2762" s="7">
        <v>0</v>
      </c>
      <c r="N2762" s="7">
        <v>0</v>
      </c>
      <c r="O2762" s="7">
        <v>0</v>
      </c>
      <c r="P2762" s="7">
        <f>SUM(dane3[[#This Row],[RoomService]:[VRDeck]])</f>
        <v>0</v>
      </c>
      <c r="Q2762" t="s">
        <v>7560</v>
      </c>
      <c r="R2762" t="b">
        <v>1</v>
      </c>
    </row>
    <row r="2763" spans="1:18" x14ac:dyDescent="0.3">
      <c r="A2763" t="s">
        <v>2799</v>
      </c>
      <c r="B2763">
        <f>MID(dane3[[#This Row],[PassengerId]],1,4)+0</f>
        <v>1086</v>
      </c>
      <c r="C2763" t="s">
        <v>19</v>
      </c>
      <c r="D2763" t="b">
        <v>0</v>
      </c>
      <c r="E2763" t="s">
        <v>2800</v>
      </c>
      <c r="F2763" t="str">
        <f>MID($E2763,1,1)</f>
        <v>E</v>
      </c>
      <c r="G2763" t="str">
        <f>IFERROR(MID($E2763,SEARCH("/",$E2763,SEARCH("/",$E2763)+1)+1,1),"")</f>
        <v>P</v>
      </c>
      <c r="H2763" t="s">
        <v>16</v>
      </c>
      <c r="I2763">
        <v>19</v>
      </c>
      <c r="J2763" t="b">
        <v>0</v>
      </c>
      <c r="K2763" s="7">
        <v>0</v>
      </c>
      <c r="L2763" s="7">
        <v>0</v>
      </c>
      <c r="M2763" s="7">
        <v>0</v>
      </c>
      <c r="N2763" s="7">
        <v>641</v>
      </c>
      <c r="O2763" s="7">
        <v>0</v>
      </c>
      <c r="P2763" s="7">
        <f>SUM(dane3[[#This Row],[RoomService]:[VRDeck]])</f>
        <v>641</v>
      </c>
      <c r="Q2763" t="s">
        <v>2801</v>
      </c>
      <c r="R2763" t="b">
        <v>1</v>
      </c>
    </row>
    <row r="2764" spans="1:18" x14ac:dyDescent="0.3">
      <c r="A2764" t="s">
        <v>7564</v>
      </c>
      <c r="B2764">
        <f>MID(dane3[[#This Row],[PassengerId]],1,4)+0</f>
        <v>2970</v>
      </c>
      <c r="C2764" t="s">
        <v>19</v>
      </c>
      <c r="D2764" t="b">
        <v>0</v>
      </c>
      <c r="E2764" t="s">
        <v>39</v>
      </c>
      <c r="F2764" t="s">
        <v>23764</v>
      </c>
      <c r="G2764" t="str">
        <f>IFERROR(MID($E2764,SEARCH("/",$E2764,SEARCH("/",$E2764)+1)+1,1),"")</f>
        <v/>
      </c>
      <c r="H2764" t="s">
        <v>16</v>
      </c>
      <c r="I2764">
        <v>24</v>
      </c>
      <c r="J2764" t="b">
        <v>0</v>
      </c>
      <c r="K2764" s="7">
        <v>740</v>
      </c>
      <c r="L2764" s="7">
        <v>82</v>
      </c>
      <c r="M2764" s="7">
        <v>6</v>
      </c>
      <c r="N2764" s="7">
        <v>0</v>
      </c>
      <c r="O2764" s="7">
        <v>1</v>
      </c>
      <c r="P2764" s="7">
        <f>SUM(dane3[[#This Row],[RoomService]:[VRDeck]])</f>
        <v>829</v>
      </c>
      <c r="Q2764" t="s">
        <v>7565</v>
      </c>
      <c r="R2764" t="b">
        <v>0</v>
      </c>
    </row>
    <row r="2765" spans="1:18" x14ac:dyDescent="0.3">
      <c r="A2765" t="s">
        <v>7566</v>
      </c>
      <c r="B2765">
        <f>MID(dane3[[#This Row],[PassengerId]],1,4)+0</f>
        <v>2971</v>
      </c>
      <c r="C2765" t="s">
        <v>14</v>
      </c>
      <c r="D2765" t="b">
        <v>0</v>
      </c>
      <c r="E2765" t="s">
        <v>7567</v>
      </c>
      <c r="F2765" t="str">
        <f>MID($E2765,1,1)</f>
        <v>T</v>
      </c>
      <c r="G2765" t="str">
        <f>IFERROR(MID($E2765,SEARCH("/",$E2765,SEARCH("/",$E2765)+1)+1,1),"")</f>
        <v>P</v>
      </c>
      <c r="H2765" t="s">
        <v>16</v>
      </c>
      <c r="I2765">
        <v>38</v>
      </c>
      <c r="J2765" t="b">
        <v>0</v>
      </c>
      <c r="K2765" s="7">
        <v>0</v>
      </c>
      <c r="L2765" s="7">
        <v>3135</v>
      </c>
      <c r="M2765" s="7">
        <v>0</v>
      </c>
      <c r="N2765" s="7">
        <v>26</v>
      </c>
      <c r="O2765" s="7">
        <v>3</v>
      </c>
      <c r="P2765" s="7">
        <f>SUM(dane3[[#This Row],[RoomService]:[VRDeck]])</f>
        <v>3164</v>
      </c>
      <c r="Q2765" t="s">
        <v>7568</v>
      </c>
      <c r="R2765" t="b">
        <v>1</v>
      </c>
    </row>
    <row r="2766" spans="1:18" x14ac:dyDescent="0.3">
      <c r="A2766" t="s">
        <v>7569</v>
      </c>
      <c r="B2766">
        <f>MID(dane3[[#This Row],[PassengerId]],1,4)+0</f>
        <v>2972</v>
      </c>
      <c r="C2766" t="s">
        <v>19</v>
      </c>
      <c r="D2766" t="b">
        <v>0</v>
      </c>
      <c r="E2766" t="s">
        <v>7570</v>
      </c>
      <c r="F2766" t="str">
        <f>MID($E2766,1,1)</f>
        <v>E</v>
      </c>
      <c r="G2766" t="str">
        <f>IFERROR(MID($E2766,SEARCH("/",$E2766,SEARCH("/",$E2766)+1)+1,1),"")</f>
        <v>P</v>
      </c>
      <c r="H2766" t="s">
        <v>16</v>
      </c>
      <c r="I2766">
        <v>14</v>
      </c>
      <c r="J2766" t="b">
        <v>0</v>
      </c>
      <c r="K2766" s="7">
        <v>0</v>
      </c>
      <c r="L2766" s="7">
        <v>1</v>
      </c>
      <c r="M2766" s="7">
        <v>1441</v>
      </c>
      <c r="N2766" s="7">
        <v>0</v>
      </c>
      <c r="O2766" s="7">
        <v>190</v>
      </c>
      <c r="P2766" s="7">
        <f>SUM(dane3[[#This Row],[RoomService]:[VRDeck]])</f>
        <v>1632</v>
      </c>
      <c r="Q2766" t="s">
        <v>7571</v>
      </c>
      <c r="R2766" t="b">
        <v>1</v>
      </c>
    </row>
    <row r="2767" spans="1:18" x14ac:dyDescent="0.3">
      <c r="A2767" t="s">
        <v>7572</v>
      </c>
      <c r="B2767">
        <f>MID(dane3[[#This Row],[PassengerId]],1,4)+0</f>
        <v>2975</v>
      </c>
      <c r="C2767" t="s">
        <v>19</v>
      </c>
      <c r="D2767" t="b">
        <v>0</v>
      </c>
      <c r="E2767" t="s">
        <v>7573</v>
      </c>
      <c r="F2767" t="str">
        <f>MID($E2767,1,1)</f>
        <v>F</v>
      </c>
      <c r="G2767" t="str">
        <f>IFERROR(MID($E2767,SEARCH("/",$E2767,SEARCH("/",$E2767)+1)+1,1),"")</f>
        <v>S</v>
      </c>
      <c r="H2767" t="s">
        <v>32</v>
      </c>
      <c r="I2767">
        <v>20</v>
      </c>
      <c r="J2767" t="b">
        <v>0</v>
      </c>
      <c r="K2767" s="7">
        <v>0</v>
      </c>
      <c r="L2767" s="7">
        <v>0</v>
      </c>
      <c r="M2767" s="7">
        <v>585</v>
      </c>
      <c r="N2767" s="7">
        <v>0</v>
      </c>
      <c r="O2767" s="7">
        <v>10</v>
      </c>
      <c r="P2767" s="7">
        <f>SUM(dane3[[#This Row],[RoomService]:[VRDeck]])</f>
        <v>595</v>
      </c>
      <c r="Q2767" t="s">
        <v>7574</v>
      </c>
      <c r="R2767" t="b">
        <v>0</v>
      </c>
    </row>
    <row r="2768" spans="1:18" x14ac:dyDescent="0.3">
      <c r="A2768" t="s">
        <v>7575</v>
      </c>
      <c r="B2768">
        <f>MID(dane3[[#This Row],[PassengerId]],1,4)+0</f>
        <v>2979</v>
      </c>
      <c r="C2768" t="s">
        <v>14</v>
      </c>
      <c r="D2768" t="b">
        <v>0</v>
      </c>
      <c r="E2768" t="s">
        <v>7576</v>
      </c>
      <c r="F2768" t="str">
        <f>MID($E2768,1,1)</f>
        <v>B</v>
      </c>
      <c r="G2768" t="str">
        <f>IFERROR(MID($E2768,SEARCH("/",$E2768,SEARCH("/",$E2768)+1)+1,1),"")</f>
        <v>P</v>
      </c>
      <c r="H2768" t="s">
        <v>16</v>
      </c>
      <c r="I2768">
        <v>33</v>
      </c>
      <c r="J2768" t="b">
        <v>0</v>
      </c>
      <c r="K2768" s="7">
        <v>0</v>
      </c>
      <c r="L2768" s="7">
        <v>0</v>
      </c>
      <c r="M2768" s="7">
        <v>0</v>
      </c>
      <c r="N2768" s="7">
        <v>0</v>
      </c>
      <c r="O2768" s="7">
        <v>0</v>
      </c>
      <c r="P2768" s="7">
        <f>SUM(dane3[[#This Row],[RoomService]:[VRDeck]])</f>
        <v>0</v>
      </c>
      <c r="Q2768" t="s">
        <v>7577</v>
      </c>
      <c r="R2768" t="b">
        <v>0</v>
      </c>
    </row>
    <row r="2769" spans="1:18" x14ac:dyDescent="0.3">
      <c r="A2769" t="s">
        <v>7578</v>
      </c>
      <c r="B2769">
        <f>MID(dane3[[#This Row],[PassengerId]],1,4)+0</f>
        <v>2982</v>
      </c>
      <c r="C2769" t="s">
        <v>14</v>
      </c>
      <c r="D2769" t="b">
        <v>1</v>
      </c>
      <c r="E2769" t="s">
        <v>7579</v>
      </c>
      <c r="F2769" t="str">
        <f>MID($E2769,1,1)</f>
        <v>B</v>
      </c>
      <c r="G2769" t="str">
        <f>IFERROR(MID($E2769,SEARCH("/",$E2769,SEARCH("/",$E2769)+1)+1,1),"")</f>
        <v>S</v>
      </c>
      <c r="H2769" t="s">
        <v>46</v>
      </c>
      <c r="I2769">
        <v>33</v>
      </c>
      <c r="J2769" t="b">
        <v>0</v>
      </c>
      <c r="K2769" s="7">
        <v>0</v>
      </c>
      <c r="L2769" s="7">
        <v>0</v>
      </c>
      <c r="M2769" s="7">
        <v>0</v>
      </c>
      <c r="N2769" s="7">
        <v>0</v>
      </c>
      <c r="O2769" s="7">
        <v>0</v>
      </c>
      <c r="P2769" s="7">
        <f>SUM(dane3[[#This Row],[RoomService]:[VRDeck]])</f>
        <v>0</v>
      </c>
      <c r="Q2769" t="s">
        <v>7580</v>
      </c>
      <c r="R2769" t="b">
        <v>1</v>
      </c>
    </row>
    <row r="2770" spans="1:18" x14ac:dyDescent="0.3">
      <c r="A2770" t="s">
        <v>7581</v>
      </c>
      <c r="B2770">
        <f>MID(dane3[[#This Row],[PassengerId]],1,4)+0</f>
        <v>2983</v>
      </c>
      <c r="C2770" t="s">
        <v>19</v>
      </c>
      <c r="D2770" t="b">
        <v>0</v>
      </c>
      <c r="E2770" t="s">
        <v>7582</v>
      </c>
      <c r="F2770" t="str">
        <f>MID($E2770,1,1)</f>
        <v>E</v>
      </c>
      <c r="G2770" t="str">
        <f>IFERROR(MID($E2770,SEARCH("/",$E2770,SEARCH("/",$E2770)+1)+1,1),"")</f>
        <v>P</v>
      </c>
      <c r="H2770" t="s">
        <v>16</v>
      </c>
      <c r="I2770">
        <v>13</v>
      </c>
      <c r="J2770" t="b">
        <v>0</v>
      </c>
      <c r="K2770" s="7">
        <v>0</v>
      </c>
      <c r="L2770" s="7">
        <v>0</v>
      </c>
      <c r="M2770" s="7">
        <v>31</v>
      </c>
      <c r="N2770" s="7">
        <v>0</v>
      </c>
      <c r="O2770" s="7">
        <v>810</v>
      </c>
      <c r="P2770" s="7">
        <f>SUM(dane3[[#This Row],[RoomService]:[VRDeck]])</f>
        <v>841</v>
      </c>
      <c r="Q2770" t="s">
        <v>7583</v>
      </c>
      <c r="R2770" t="b">
        <v>1</v>
      </c>
    </row>
    <row r="2771" spans="1:18" x14ac:dyDescent="0.3">
      <c r="A2771" t="s">
        <v>7584</v>
      </c>
      <c r="B2771">
        <f>MID(dane3[[#This Row],[PassengerId]],1,4)+0</f>
        <v>2984</v>
      </c>
      <c r="C2771" t="s">
        <v>14</v>
      </c>
      <c r="D2771" t="b">
        <v>0</v>
      </c>
      <c r="E2771" t="s">
        <v>7585</v>
      </c>
      <c r="F2771" t="str">
        <f>MID($E2771,1,1)</f>
        <v>D</v>
      </c>
      <c r="G2771" t="str">
        <f>IFERROR(MID($E2771,SEARCH("/",$E2771,SEARCH("/",$E2771)+1)+1,1),"")</f>
        <v>S</v>
      </c>
      <c r="H2771" t="s">
        <v>16</v>
      </c>
      <c r="I2771">
        <v>37</v>
      </c>
      <c r="J2771" t="b">
        <v>0</v>
      </c>
      <c r="K2771" s="7">
        <v>0</v>
      </c>
      <c r="L2771" s="7">
        <v>210</v>
      </c>
      <c r="M2771" s="7">
        <v>0</v>
      </c>
      <c r="N2771" s="7">
        <v>4114</v>
      </c>
      <c r="O2771" s="7">
        <v>0</v>
      </c>
      <c r="P2771" s="7">
        <f>SUM(dane3[[#This Row],[RoomService]:[VRDeck]])</f>
        <v>4324</v>
      </c>
      <c r="Q2771" t="s">
        <v>7586</v>
      </c>
      <c r="R2771" t="b">
        <v>0</v>
      </c>
    </row>
    <row r="2772" spans="1:18" x14ac:dyDescent="0.3">
      <c r="A2772" t="s">
        <v>4290</v>
      </c>
      <c r="B2772">
        <f>MID(dane3[[#This Row],[PassengerId]],1,4)+0</f>
        <v>1669</v>
      </c>
      <c r="C2772" t="s">
        <v>53</v>
      </c>
      <c r="D2772" t="b">
        <v>0</v>
      </c>
      <c r="E2772" t="s">
        <v>4291</v>
      </c>
      <c r="F2772" t="str">
        <f>MID($E2772,1,1)</f>
        <v>F</v>
      </c>
      <c r="G2772" t="str">
        <f>IFERROR(MID($E2772,SEARCH("/",$E2772,SEARCH("/",$E2772)+1)+1,1),"")</f>
        <v>S</v>
      </c>
      <c r="H2772" t="s">
        <v>16</v>
      </c>
      <c r="I2772">
        <v>31</v>
      </c>
      <c r="J2772" t="b">
        <v>0</v>
      </c>
      <c r="K2772" s="7">
        <v>2436</v>
      </c>
      <c r="L2772" s="7">
        <v>0</v>
      </c>
      <c r="M2772" s="7">
        <v>147</v>
      </c>
      <c r="N2772" s="7">
        <v>16</v>
      </c>
      <c r="O2772" s="7">
        <v>0</v>
      </c>
      <c r="P2772" s="7">
        <f>SUM(dane3[[#This Row],[RoomService]:[VRDeck]])</f>
        <v>2599</v>
      </c>
      <c r="Q2772" t="s">
        <v>4292</v>
      </c>
      <c r="R2772" t="b">
        <v>0</v>
      </c>
    </row>
    <row r="2773" spans="1:18" x14ac:dyDescent="0.3">
      <c r="A2773" t="s">
        <v>7590</v>
      </c>
      <c r="B2773">
        <f>MID(dane3[[#This Row],[PassengerId]],1,4)+0</f>
        <v>2988</v>
      </c>
      <c r="C2773" t="s">
        <v>14</v>
      </c>
      <c r="D2773" t="b">
        <v>0</v>
      </c>
      <c r="E2773" t="s">
        <v>7591</v>
      </c>
      <c r="F2773" t="str">
        <f>MID($E2773,1,1)</f>
        <v>A</v>
      </c>
      <c r="G2773" t="str">
        <f>IFERROR(MID($E2773,SEARCH("/",$E2773,SEARCH("/",$E2773)+1)+1,1),"")</f>
        <v>S</v>
      </c>
      <c r="H2773" t="s">
        <v>46</v>
      </c>
      <c r="I2773">
        <v>33</v>
      </c>
      <c r="J2773" t="b">
        <v>0</v>
      </c>
      <c r="K2773" s="7">
        <v>396</v>
      </c>
      <c r="L2773" s="7">
        <v>1280</v>
      </c>
      <c r="M2773" s="7">
        <v>7</v>
      </c>
      <c r="N2773" s="7">
        <v>308</v>
      </c>
      <c r="O2773" s="7">
        <v>4941</v>
      </c>
      <c r="P2773" s="7">
        <f>SUM(dane3[[#This Row],[RoomService]:[VRDeck]])</f>
        <v>6932</v>
      </c>
      <c r="Q2773" t="s">
        <v>7592</v>
      </c>
      <c r="R2773" t="b">
        <v>0</v>
      </c>
    </row>
    <row r="2774" spans="1:18" x14ac:dyDescent="0.3">
      <c r="A2774" t="s">
        <v>7593</v>
      </c>
      <c r="B2774">
        <f>MID(dane3[[#This Row],[PassengerId]],1,4)+0</f>
        <v>2990</v>
      </c>
      <c r="C2774" t="s">
        <v>19</v>
      </c>
      <c r="D2774" t="b">
        <v>1</v>
      </c>
      <c r="E2774" t="s">
        <v>7594</v>
      </c>
      <c r="F2774" t="str">
        <f>MID($E2774,1,1)</f>
        <v>G</v>
      </c>
      <c r="G2774" t="str">
        <f>IFERROR(MID($E2774,SEARCH("/",$E2774,SEARCH("/",$E2774)+1)+1,1),"")</f>
        <v>S</v>
      </c>
      <c r="H2774" t="s">
        <v>32</v>
      </c>
      <c r="I2774">
        <v>24</v>
      </c>
      <c r="J2774" t="b">
        <v>0</v>
      </c>
      <c r="K2774" s="7">
        <v>0</v>
      </c>
      <c r="L2774" s="7">
        <v>0</v>
      </c>
      <c r="M2774" s="7">
        <v>0</v>
      </c>
      <c r="N2774" s="7">
        <v>0</v>
      </c>
      <c r="O2774" s="7">
        <v>0</v>
      </c>
      <c r="P2774" s="7">
        <f>SUM(dane3[[#This Row],[RoomService]:[VRDeck]])</f>
        <v>0</v>
      </c>
      <c r="Q2774" t="s">
        <v>7595</v>
      </c>
      <c r="R2774" t="b">
        <v>1</v>
      </c>
    </row>
    <row r="2775" spans="1:18" x14ac:dyDescent="0.3">
      <c r="A2775" t="s">
        <v>18889</v>
      </c>
      <c r="B2775">
        <f>MID(dane3[[#This Row],[PassengerId]],1,4)+0</f>
        <v>7336</v>
      </c>
      <c r="C2775" t="s">
        <v>19</v>
      </c>
      <c r="D2775" t="b">
        <v>0</v>
      </c>
      <c r="E2775" t="s">
        <v>18890</v>
      </c>
      <c r="F2775" t="str">
        <f>MID($E2775,1,1)</f>
        <v>F</v>
      </c>
      <c r="G2775" t="str">
        <f>IFERROR(MID($E2775,SEARCH("/",$E2775,SEARCH("/",$E2775)+1)+1,1),"")</f>
        <v>S</v>
      </c>
      <c r="H2775" t="s">
        <v>16</v>
      </c>
      <c r="I2775">
        <v>30</v>
      </c>
      <c r="J2775" t="b">
        <v>0</v>
      </c>
      <c r="K2775" s="7">
        <v>2</v>
      </c>
      <c r="L2775" s="7">
        <v>0</v>
      </c>
      <c r="M2775" s="7">
        <v>5</v>
      </c>
      <c r="N2775" s="7">
        <v>1</v>
      </c>
      <c r="O2775" s="7">
        <v>962</v>
      </c>
      <c r="P2775" s="7">
        <f>SUM(dane3[[#This Row],[RoomService]:[VRDeck]])</f>
        <v>970</v>
      </c>
      <c r="Q2775" t="s">
        <v>18891</v>
      </c>
      <c r="R2775" t="b">
        <v>0</v>
      </c>
    </row>
    <row r="2776" spans="1:18" x14ac:dyDescent="0.3">
      <c r="A2776" t="s">
        <v>7599</v>
      </c>
      <c r="B2776">
        <f>MID(dane3[[#This Row],[PassengerId]],1,4)+0</f>
        <v>2993</v>
      </c>
      <c r="C2776" t="s">
        <v>19</v>
      </c>
      <c r="D2776" t="b">
        <v>0</v>
      </c>
      <c r="E2776" t="s">
        <v>7600</v>
      </c>
      <c r="F2776" t="str">
        <f>MID($E2776,1,1)</f>
        <v>F</v>
      </c>
      <c r="G2776" t="str">
        <f>IFERROR(MID($E2776,SEARCH("/",$E2776,SEARCH("/",$E2776)+1)+1,1),"")</f>
        <v>S</v>
      </c>
      <c r="H2776" t="s">
        <v>16</v>
      </c>
      <c r="I2776">
        <v>24</v>
      </c>
      <c r="J2776" t="b">
        <v>0</v>
      </c>
      <c r="K2776" s="7">
        <v>1252</v>
      </c>
      <c r="L2776" s="7">
        <v>6</v>
      </c>
      <c r="M2776" s="7">
        <v>0</v>
      </c>
      <c r="N2776" s="7">
        <v>123</v>
      </c>
      <c r="O2776" s="7">
        <v>706</v>
      </c>
      <c r="P2776" s="7">
        <f>SUM(dane3[[#This Row],[RoomService]:[VRDeck]])</f>
        <v>2087</v>
      </c>
      <c r="Q2776" t="s">
        <v>7601</v>
      </c>
      <c r="R2776" t="b">
        <v>0</v>
      </c>
    </row>
    <row r="2777" spans="1:18" x14ac:dyDescent="0.3">
      <c r="A2777" t="s">
        <v>7602</v>
      </c>
      <c r="B2777">
        <f>MID(dane3[[#This Row],[PassengerId]],1,4)+0</f>
        <v>2994</v>
      </c>
      <c r="C2777" t="s">
        <v>19</v>
      </c>
      <c r="D2777" t="b">
        <v>0</v>
      </c>
      <c r="E2777" t="s">
        <v>7603</v>
      </c>
      <c r="F2777" t="str">
        <f>MID($E2777,1,1)</f>
        <v>E</v>
      </c>
      <c r="G2777" t="str">
        <f>IFERROR(MID($E2777,SEARCH("/",$E2777,SEARCH("/",$E2777)+1)+1,1),"")</f>
        <v>S</v>
      </c>
      <c r="H2777" t="s">
        <v>16</v>
      </c>
      <c r="I2777">
        <v>24</v>
      </c>
      <c r="J2777" t="b">
        <v>0</v>
      </c>
      <c r="K2777" s="7">
        <v>173</v>
      </c>
      <c r="L2777" s="7">
        <v>0</v>
      </c>
      <c r="M2777" s="7">
        <v>14</v>
      </c>
      <c r="N2777" s="7">
        <v>0</v>
      </c>
      <c r="O2777" s="7">
        <v>603</v>
      </c>
      <c r="P2777" s="7">
        <f>SUM(dane3[[#This Row],[RoomService]:[VRDeck]])</f>
        <v>790</v>
      </c>
      <c r="Q2777" t="s">
        <v>7604</v>
      </c>
      <c r="R2777" t="b">
        <v>0</v>
      </c>
    </row>
    <row r="2778" spans="1:18" x14ac:dyDescent="0.3">
      <c r="A2778" t="s">
        <v>7605</v>
      </c>
      <c r="B2778">
        <f>MID(dane3[[#This Row],[PassengerId]],1,4)+0</f>
        <v>2995</v>
      </c>
      <c r="C2778" t="s">
        <v>14</v>
      </c>
      <c r="D2778" t="b">
        <v>1</v>
      </c>
      <c r="E2778" t="s">
        <v>7606</v>
      </c>
      <c r="F2778" t="str">
        <f>MID($E2778,1,1)</f>
        <v>B</v>
      </c>
      <c r="G2778" t="str">
        <f>IFERROR(MID($E2778,SEARCH("/",$E2778,SEARCH("/",$E2778)+1)+1,1),"")</f>
        <v>P</v>
      </c>
      <c r="H2778" t="s">
        <v>46</v>
      </c>
      <c r="I2778">
        <v>26</v>
      </c>
      <c r="J2778" t="b">
        <v>0</v>
      </c>
      <c r="K2778" s="7">
        <v>0</v>
      </c>
      <c r="L2778" s="7">
        <v>0</v>
      </c>
      <c r="M2778" s="7">
        <v>0</v>
      </c>
      <c r="N2778" s="7">
        <v>0</v>
      </c>
      <c r="O2778" s="7">
        <v>0</v>
      </c>
      <c r="P2778" s="7">
        <f>SUM(dane3[[#This Row],[RoomService]:[VRDeck]])</f>
        <v>0</v>
      </c>
      <c r="Q2778" t="s">
        <v>7607</v>
      </c>
      <c r="R2778" t="b">
        <v>1</v>
      </c>
    </row>
    <row r="2779" spans="1:18" x14ac:dyDescent="0.3">
      <c r="A2779" t="s">
        <v>7608</v>
      </c>
      <c r="B2779">
        <f>MID(dane3[[#This Row],[PassengerId]],1,4)+0</f>
        <v>2995</v>
      </c>
      <c r="C2779" t="s">
        <v>14</v>
      </c>
      <c r="D2779" t="b">
        <v>1</v>
      </c>
      <c r="E2779" t="s">
        <v>7606</v>
      </c>
      <c r="F2779" t="str">
        <f>MID($E2779,1,1)</f>
        <v>B</v>
      </c>
      <c r="G2779" t="str">
        <f>IFERROR(MID($E2779,SEARCH("/",$E2779,SEARCH("/",$E2779)+1)+1,1),"")</f>
        <v>P</v>
      </c>
      <c r="H2779" t="s">
        <v>46</v>
      </c>
      <c r="I2779">
        <v>40</v>
      </c>
      <c r="J2779" t="b">
        <v>0</v>
      </c>
      <c r="K2779" s="7">
        <v>0</v>
      </c>
      <c r="L2779" s="7">
        <v>0</v>
      </c>
      <c r="M2779" s="7">
        <v>0</v>
      </c>
      <c r="N2779" s="7">
        <v>0</v>
      </c>
      <c r="O2779" s="7">
        <v>0</v>
      </c>
      <c r="P2779" s="7">
        <f>SUM(dane3[[#This Row],[RoomService]:[VRDeck]])</f>
        <v>0</v>
      </c>
      <c r="Q2779" t="s">
        <v>7609</v>
      </c>
      <c r="R2779" t="b">
        <v>1</v>
      </c>
    </row>
    <row r="2780" spans="1:18" x14ac:dyDescent="0.3">
      <c r="A2780" t="s">
        <v>7610</v>
      </c>
      <c r="B2780">
        <f>MID(dane3[[#This Row],[PassengerId]],1,4)+0</f>
        <v>2996</v>
      </c>
      <c r="C2780" t="s">
        <v>19</v>
      </c>
      <c r="D2780" t="b">
        <v>0</v>
      </c>
      <c r="E2780" t="s">
        <v>7611</v>
      </c>
      <c r="F2780" t="str">
        <f>MID($E2780,1,1)</f>
        <v>F</v>
      </c>
      <c r="G2780" t="str">
        <f>IFERROR(MID($E2780,SEARCH("/",$E2780,SEARCH("/",$E2780)+1)+1,1),"")</f>
        <v>P</v>
      </c>
      <c r="H2780" t="s">
        <v>46</v>
      </c>
      <c r="I2780">
        <v>31</v>
      </c>
      <c r="J2780" t="b">
        <v>0</v>
      </c>
      <c r="K2780" s="7">
        <v>0</v>
      </c>
      <c r="L2780" s="7">
        <v>611</v>
      </c>
      <c r="M2780" s="7">
        <v>2</v>
      </c>
      <c r="N2780" s="7">
        <v>4</v>
      </c>
      <c r="O2780" s="7">
        <v>22</v>
      </c>
      <c r="P2780" s="7">
        <f>SUM(dane3[[#This Row],[RoomService]:[VRDeck]])</f>
        <v>639</v>
      </c>
      <c r="Q2780" t="s">
        <v>23799</v>
      </c>
      <c r="R2780" t="b">
        <v>0</v>
      </c>
    </row>
    <row r="2781" spans="1:18" x14ac:dyDescent="0.3">
      <c r="A2781" t="s">
        <v>12629</v>
      </c>
      <c r="B2781">
        <f>MID(dane3[[#This Row],[PassengerId]],1,4)+0</f>
        <v>4930</v>
      </c>
      <c r="C2781" t="s">
        <v>14</v>
      </c>
      <c r="D2781" t="b">
        <v>1</v>
      </c>
      <c r="E2781" t="s">
        <v>12630</v>
      </c>
      <c r="F2781" t="str">
        <f>MID($E2781,1,1)</f>
        <v>B</v>
      </c>
      <c r="G2781" t="str">
        <f>IFERROR(MID($E2781,SEARCH("/",$E2781,SEARCH("/",$E2781)+1)+1,1),"")</f>
        <v>P</v>
      </c>
      <c r="H2781" t="s">
        <v>46</v>
      </c>
      <c r="I2781">
        <v>47</v>
      </c>
      <c r="J2781" t="b">
        <v>0</v>
      </c>
      <c r="K2781" s="7">
        <v>0</v>
      </c>
      <c r="L2781" s="7">
        <v>0</v>
      </c>
      <c r="M2781" s="7">
        <v>0</v>
      </c>
      <c r="N2781" s="7">
        <v>0</v>
      </c>
      <c r="O2781" s="7">
        <v>0</v>
      </c>
      <c r="P2781" s="7">
        <f>SUM(dane3[[#This Row],[RoomService]:[VRDeck]])</f>
        <v>0</v>
      </c>
      <c r="Q2781" t="s">
        <v>12631</v>
      </c>
      <c r="R2781" t="b">
        <v>1</v>
      </c>
    </row>
    <row r="2782" spans="1:18" x14ac:dyDescent="0.3">
      <c r="A2782" t="s">
        <v>7615</v>
      </c>
      <c r="B2782">
        <f>MID(dane3[[#This Row],[PassengerId]],1,4)+0</f>
        <v>3000</v>
      </c>
      <c r="C2782" t="s">
        <v>19</v>
      </c>
      <c r="D2782" t="b">
        <v>0</v>
      </c>
      <c r="E2782" t="s">
        <v>7616</v>
      </c>
      <c r="F2782" t="str">
        <f>MID($E2782,1,1)</f>
        <v>F</v>
      </c>
      <c r="G2782" t="str">
        <f>IFERROR(MID($E2782,SEARCH("/",$E2782,SEARCH("/",$E2782)+1)+1,1),"")</f>
        <v>P</v>
      </c>
      <c r="H2782" t="s">
        <v>16</v>
      </c>
      <c r="I2782">
        <v>19</v>
      </c>
      <c r="J2782" t="b">
        <v>0</v>
      </c>
      <c r="K2782" s="7">
        <v>736</v>
      </c>
      <c r="L2782" s="7">
        <v>0</v>
      </c>
      <c r="M2782" s="7">
        <v>0</v>
      </c>
      <c r="N2782" s="7">
        <v>0</v>
      </c>
      <c r="O2782" s="7">
        <v>1</v>
      </c>
      <c r="P2782" s="7">
        <f>SUM(dane3[[#This Row],[RoomService]:[VRDeck]])</f>
        <v>737</v>
      </c>
      <c r="Q2782" t="s">
        <v>7617</v>
      </c>
      <c r="R2782" t="b">
        <v>0</v>
      </c>
    </row>
    <row r="2783" spans="1:18" x14ac:dyDescent="0.3">
      <c r="A2783" t="s">
        <v>7618</v>
      </c>
      <c r="B2783">
        <f>MID(dane3[[#This Row],[PassengerId]],1,4)+0</f>
        <v>3001</v>
      </c>
      <c r="C2783" t="s">
        <v>14</v>
      </c>
      <c r="D2783" t="b">
        <v>0</v>
      </c>
      <c r="E2783" t="s">
        <v>7619</v>
      </c>
      <c r="F2783" t="str">
        <f>MID($E2783,1,1)</f>
        <v>C</v>
      </c>
      <c r="G2783" t="str">
        <f>IFERROR(MID($E2783,SEARCH("/",$E2783,SEARCH("/",$E2783)+1)+1,1),"")</f>
        <v>P</v>
      </c>
      <c r="H2783" t="s">
        <v>46</v>
      </c>
      <c r="I2783">
        <v>38</v>
      </c>
      <c r="J2783" t="b">
        <v>1</v>
      </c>
      <c r="K2783" s="7">
        <v>0</v>
      </c>
      <c r="L2783" s="7">
        <v>1577</v>
      </c>
      <c r="M2783" s="7">
        <v>0</v>
      </c>
      <c r="N2783" s="7">
        <v>425</v>
      </c>
      <c r="O2783" s="7">
        <v>4359</v>
      </c>
      <c r="P2783" s="7">
        <f>SUM(dane3[[#This Row],[RoomService]:[VRDeck]])</f>
        <v>6361</v>
      </c>
      <c r="Q2783" t="s">
        <v>7620</v>
      </c>
      <c r="R2783" t="b">
        <v>0</v>
      </c>
    </row>
    <row r="2784" spans="1:18" x14ac:dyDescent="0.3">
      <c r="A2784" t="s">
        <v>7621</v>
      </c>
      <c r="B2784">
        <f>MID(dane3[[#This Row],[PassengerId]],1,4)+0</f>
        <v>3001</v>
      </c>
      <c r="C2784" t="s">
        <v>14</v>
      </c>
      <c r="D2784" t="b">
        <v>0</v>
      </c>
      <c r="E2784" t="s">
        <v>7619</v>
      </c>
      <c r="F2784" t="str">
        <f>MID($E2784,1,1)</f>
        <v>C</v>
      </c>
      <c r="G2784" t="str">
        <f>IFERROR(MID($E2784,SEARCH("/",$E2784,SEARCH("/",$E2784)+1)+1,1),"")</f>
        <v>P</v>
      </c>
      <c r="H2784" t="s">
        <v>46</v>
      </c>
      <c r="I2784">
        <v>33</v>
      </c>
      <c r="J2784" t="b">
        <v>0</v>
      </c>
      <c r="K2784" s="7">
        <v>0</v>
      </c>
      <c r="L2784" s="7">
        <v>1001</v>
      </c>
      <c r="M2784" s="7">
        <v>2280</v>
      </c>
      <c r="N2784" s="7">
        <v>0</v>
      </c>
      <c r="O2784" s="7">
        <v>29</v>
      </c>
      <c r="P2784" s="7">
        <f>SUM(dane3[[#This Row],[RoomService]:[VRDeck]])</f>
        <v>3310</v>
      </c>
      <c r="Q2784" t="s">
        <v>7622</v>
      </c>
      <c r="R2784" t="b">
        <v>1</v>
      </c>
    </row>
    <row r="2785" spans="1:18" x14ac:dyDescent="0.3">
      <c r="A2785" t="s">
        <v>7623</v>
      </c>
      <c r="B2785">
        <f>MID(dane3[[#This Row],[PassengerId]],1,4)+0</f>
        <v>3003</v>
      </c>
      <c r="C2785" t="s">
        <v>14</v>
      </c>
      <c r="D2785" t="b">
        <v>1</v>
      </c>
      <c r="E2785" t="s">
        <v>7624</v>
      </c>
      <c r="F2785" t="str">
        <f>MID($E2785,1,1)</f>
        <v>C</v>
      </c>
      <c r="G2785" t="str">
        <f>IFERROR(MID($E2785,SEARCH("/",$E2785,SEARCH("/",$E2785)+1)+1,1),"")</f>
        <v>S</v>
      </c>
      <c r="H2785" t="s">
        <v>16</v>
      </c>
      <c r="I2785">
        <v>45</v>
      </c>
      <c r="J2785" t="b">
        <v>0</v>
      </c>
      <c r="K2785" s="7">
        <v>0</v>
      </c>
      <c r="L2785" s="7">
        <v>0</v>
      </c>
      <c r="M2785" s="7">
        <v>0</v>
      </c>
      <c r="N2785" s="7">
        <v>0</v>
      </c>
      <c r="O2785" s="7">
        <v>0</v>
      </c>
      <c r="P2785" s="7">
        <f>SUM(dane3[[#This Row],[RoomService]:[VRDeck]])</f>
        <v>0</v>
      </c>
      <c r="Q2785" t="s">
        <v>7625</v>
      </c>
      <c r="R2785" t="b">
        <v>1</v>
      </c>
    </row>
    <row r="2786" spans="1:18" x14ac:dyDescent="0.3">
      <c r="A2786" t="s">
        <v>7626</v>
      </c>
      <c r="B2786">
        <f>MID(dane3[[#This Row],[PassengerId]],1,4)+0</f>
        <v>3004</v>
      </c>
      <c r="C2786" t="s">
        <v>19</v>
      </c>
      <c r="D2786" t="b">
        <v>1</v>
      </c>
      <c r="E2786" t="s">
        <v>7627</v>
      </c>
      <c r="F2786" t="str">
        <f>MID($E2786,1,1)</f>
        <v>G</v>
      </c>
      <c r="G2786" t="str">
        <f>IFERROR(MID($E2786,SEARCH("/",$E2786,SEARCH("/",$E2786)+1)+1,1),"")</f>
        <v>S</v>
      </c>
      <c r="H2786" t="s">
        <v>16</v>
      </c>
      <c r="I2786">
        <v>1</v>
      </c>
      <c r="J2786" t="b">
        <v>0</v>
      </c>
      <c r="K2786" s="7">
        <v>0</v>
      </c>
      <c r="L2786" s="7">
        <v>0</v>
      </c>
      <c r="M2786" s="7">
        <v>0</v>
      </c>
      <c r="N2786" s="7">
        <v>0</v>
      </c>
      <c r="O2786" s="7">
        <v>0</v>
      </c>
      <c r="P2786" s="7">
        <f>SUM(dane3[[#This Row],[RoomService]:[VRDeck]])</f>
        <v>0</v>
      </c>
      <c r="Q2786" t="s">
        <v>7628</v>
      </c>
      <c r="R2786" t="b">
        <v>1</v>
      </c>
    </row>
    <row r="2787" spans="1:18" x14ac:dyDescent="0.3">
      <c r="A2787" t="s">
        <v>7629</v>
      </c>
      <c r="B2787">
        <f>MID(dane3[[#This Row],[PassengerId]],1,4)+0</f>
        <v>3004</v>
      </c>
      <c r="C2787" t="s">
        <v>19</v>
      </c>
      <c r="D2787" t="b">
        <v>0</v>
      </c>
      <c r="E2787" t="s">
        <v>7630</v>
      </c>
      <c r="F2787" t="str">
        <f>MID($E2787,1,1)</f>
        <v>F</v>
      </c>
      <c r="G2787" t="str">
        <f>IFERROR(MID($E2787,SEARCH("/",$E2787,SEARCH("/",$E2787)+1)+1,1),"")</f>
        <v>S</v>
      </c>
      <c r="H2787" t="s">
        <v>16</v>
      </c>
      <c r="I2787">
        <v>32</v>
      </c>
      <c r="J2787" t="b">
        <v>0</v>
      </c>
      <c r="K2787" s="7">
        <v>0</v>
      </c>
      <c r="L2787" s="7">
        <v>53</v>
      </c>
      <c r="M2787" s="7">
        <v>0</v>
      </c>
      <c r="N2787" s="7">
        <v>744</v>
      </c>
      <c r="O2787" s="7">
        <v>0</v>
      </c>
      <c r="P2787" s="7">
        <f>SUM(dane3[[#This Row],[RoomService]:[VRDeck]])</f>
        <v>797</v>
      </c>
      <c r="Q2787" t="s">
        <v>7631</v>
      </c>
      <c r="R2787" t="b">
        <v>0</v>
      </c>
    </row>
    <row r="2788" spans="1:18" x14ac:dyDescent="0.3">
      <c r="A2788" t="s">
        <v>4293</v>
      </c>
      <c r="B2788">
        <f>MID(dane3[[#This Row],[PassengerId]],1,4)+0</f>
        <v>1669</v>
      </c>
      <c r="C2788" t="s">
        <v>53</v>
      </c>
      <c r="D2788" t="b">
        <v>1</v>
      </c>
      <c r="E2788" t="s">
        <v>4291</v>
      </c>
      <c r="F2788" t="str">
        <f>MID($E2788,1,1)</f>
        <v>F</v>
      </c>
      <c r="G2788" t="str">
        <f>IFERROR(MID($E2788,SEARCH("/",$E2788,SEARCH("/",$E2788)+1)+1,1),"")</f>
        <v>S</v>
      </c>
      <c r="H2788" t="s">
        <v>16</v>
      </c>
      <c r="I2788">
        <v>0</v>
      </c>
      <c r="J2788" t="b">
        <v>0</v>
      </c>
      <c r="K2788" s="7">
        <v>0</v>
      </c>
      <c r="L2788" s="7">
        <v>0</v>
      </c>
      <c r="M2788" s="7">
        <v>0</v>
      </c>
      <c r="N2788" s="7">
        <v>0</v>
      </c>
      <c r="O2788" s="7">
        <v>0</v>
      </c>
      <c r="P2788" s="7">
        <f>SUM(dane3[[#This Row],[RoomService]:[VRDeck]])</f>
        <v>0</v>
      </c>
      <c r="Q2788" t="s">
        <v>4294</v>
      </c>
      <c r="R2788" t="b">
        <v>1</v>
      </c>
    </row>
    <row r="2789" spans="1:18" x14ac:dyDescent="0.3">
      <c r="A2789" t="s">
        <v>7635</v>
      </c>
      <c r="B2789">
        <f>MID(dane3[[#This Row],[PassengerId]],1,4)+0</f>
        <v>3006</v>
      </c>
      <c r="C2789" t="s">
        <v>19</v>
      </c>
      <c r="D2789" t="b">
        <v>0</v>
      </c>
      <c r="E2789" t="s">
        <v>7636</v>
      </c>
      <c r="F2789" t="str">
        <f>MID($E2789,1,1)</f>
        <v>G</v>
      </c>
      <c r="G2789" t="str">
        <f>IFERROR(MID($E2789,SEARCH("/",$E2789,SEARCH("/",$E2789)+1)+1,1),"")</f>
        <v>S</v>
      </c>
      <c r="H2789" t="s">
        <v>32</v>
      </c>
      <c r="I2789">
        <v>19</v>
      </c>
      <c r="J2789" t="b">
        <v>0</v>
      </c>
      <c r="K2789" s="7">
        <v>23</v>
      </c>
      <c r="L2789" s="7">
        <v>0</v>
      </c>
      <c r="M2789" s="7">
        <v>0</v>
      </c>
      <c r="N2789" s="7">
        <v>0</v>
      </c>
      <c r="O2789" s="7">
        <v>732</v>
      </c>
      <c r="P2789" s="7">
        <f>SUM(dane3[[#This Row],[RoomService]:[VRDeck]])</f>
        <v>755</v>
      </c>
      <c r="Q2789" t="s">
        <v>7637</v>
      </c>
      <c r="R2789" t="b">
        <v>0</v>
      </c>
    </row>
    <row r="2790" spans="1:18" x14ac:dyDescent="0.3">
      <c r="A2790" t="s">
        <v>4295</v>
      </c>
      <c r="B2790">
        <f>MID(dane3[[#This Row],[PassengerId]],1,4)+0</f>
        <v>1669</v>
      </c>
      <c r="C2790" t="s">
        <v>53</v>
      </c>
      <c r="D2790" t="b">
        <v>0</v>
      </c>
      <c r="E2790" t="s">
        <v>4291</v>
      </c>
      <c r="F2790" t="str">
        <f>MID($E2790,1,1)</f>
        <v>F</v>
      </c>
      <c r="G2790" t="str">
        <f>IFERROR(MID($E2790,SEARCH("/",$E2790,SEARCH("/",$E2790)+1)+1,1),"")</f>
        <v>S</v>
      </c>
      <c r="H2790" t="s">
        <v>46</v>
      </c>
      <c r="I2790">
        <v>21</v>
      </c>
      <c r="J2790" t="b">
        <v>0</v>
      </c>
      <c r="K2790" s="7">
        <v>1481</v>
      </c>
      <c r="L2790" s="7">
        <v>0</v>
      </c>
      <c r="M2790" s="7">
        <v>881</v>
      </c>
      <c r="N2790" s="7">
        <v>0</v>
      </c>
      <c r="O2790" s="7">
        <v>0</v>
      </c>
      <c r="P2790" s="7">
        <f>SUM(dane3[[#This Row],[RoomService]:[VRDeck]])</f>
        <v>2362</v>
      </c>
      <c r="Q2790" t="s">
        <v>4296</v>
      </c>
      <c r="R2790" t="b">
        <v>0</v>
      </c>
    </row>
    <row r="2791" spans="1:18" x14ac:dyDescent="0.3">
      <c r="A2791" t="s">
        <v>7641</v>
      </c>
      <c r="B2791">
        <f>MID(dane3[[#This Row],[PassengerId]],1,4)+0</f>
        <v>3010</v>
      </c>
      <c r="C2791" t="s">
        <v>14</v>
      </c>
      <c r="D2791" t="b">
        <v>0</v>
      </c>
      <c r="E2791" t="s">
        <v>7642</v>
      </c>
      <c r="F2791" t="str">
        <f>MID($E2791,1,1)</f>
        <v>B</v>
      </c>
      <c r="G2791" t="str">
        <f>IFERROR(MID($E2791,SEARCH("/",$E2791,SEARCH("/",$E2791)+1)+1,1),"")</f>
        <v>P</v>
      </c>
      <c r="H2791" t="s">
        <v>16</v>
      </c>
      <c r="I2791">
        <v>48</v>
      </c>
      <c r="J2791" t="b">
        <v>0</v>
      </c>
      <c r="K2791" s="7">
        <v>0</v>
      </c>
      <c r="L2791" s="7">
        <v>8403</v>
      </c>
      <c r="M2791" s="7">
        <v>0</v>
      </c>
      <c r="N2791" s="7">
        <v>7627</v>
      </c>
      <c r="O2791" s="7">
        <v>83</v>
      </c>
      <c r="P2791" s="7">
        <f>SUM(dane3[[#This Row],[RoomService]:[VRDeck]])</f>
        <v>16113</v>
      </c>
      <c r="Q2791" t="s">
        <v>7643</v>
      </c>
      <c r="R2791" t="b">
        <v>0</v>
      </c>
    </row>
    <row r="2792" spans="1:18" x14ac:dyDescent="0.3">
      <c r="A2792" t="s">
        <v>7644</v>
      </c>
      <c r="B2792">
        <f>MID(dane3[[#This Row],[PassengerId]],1,4)+0</f>
        <v>3012</v>
      </c>
      <c r="C2792" t="s">
        <v>19</v>
      </c>
      <c r="D2792" t="b">
        <v>0</v>
      </c>
      <c r="E2792" t="s">
        <v>7645</v>
      </c>
      <c r="F2792" t="str">
        <f>MID($E2792,1,1)</f>
        <v>G</v>
      </c>
      <c r="G2792" t="str">
        <f>IFERROR(MID($E2792,SEARCH("/",$E2792,SEARCH("/",$E2792)+1)+1,1),"")</f>
        <v>S</v>
      </c>
      <c r="H2792" t="s">
        <v>16</v>
      </c>
      <c r="I2792">
        <v>66</v>
      </c>
      <c r="J2792" t="b">
        <v>0</v>
      </c>
      <c r="K2792" s="7">
        <v>1187</v>
      </c>
      <c r="L2792" s="7">
        <v>1</v>
      </c>
      <c r="M2792" s="7">
        <v>0</v>
      </c>
      <c r="N2792" s="7">
        <v>6</v>
      </c>
      <c r="O2792" s="7">
        <v>0</v>
      </c>
      <c r="P2792" s="7">
        <f>SUM(dane3[[#This Row],[RoomService]:[VRDeck]])</f>
        <v>1194</v>
      </c>
      <c r="Q2792" t="s">
        <v>7646</v>
      </c>
      <c r="R2792" t="b">
        <v>0</v>
      </c>
    </row>
    <row r="2793" spans="1:18" x14ac:dyDescent="0.3">
      <c r="A2793" t="s">
        <v>21238</v>
      </c>
      <c r="B2793">
        <f>MID(dane3[[#This Row],[PassengerId]],1,4)+0</f>
        <v>8297</v>
      </c>
      <c r="C2793" t="s">
        <v>19</v>
      </c>
      <c r="D2793" t="b">
        <v>0</v>
      </c>
      <c r="E2793" t="s">
        <v>21239</v>
      </c>
      <c r="F2793" t="str">
        <f>MID($E2793,1,1)</f>
        <v>F</v>
      </c>
      <c r="G2793" t="str">
        <f>IFERROR(MID($E2793,SEARCH("/",$E2793,SEARCH("/",$E2793)+1)+1,1),"")</f>
        <v>S</v>
      </c>
      <c r="H2793" t="s">
        <v>16</v>
      </c>
      <c r="I2793">
        <v>21</v>
      </c>
      <c r="J2793" t="b">
        <v>0</v>
      </c>
      <c r="K2793" s="7">
        <v>5</v>
      </c>
      <c r="L2793" s="7">
        <v>0</v>
      </c>
      <c r="M2793" s="7">
        <v>0</v>
      </c>
      <c r="N2793" s="7">
        <v>22</v>
      </c>
      <c r="O2793" s="7">
        <v>639</v>
      </c>
      <c r="P2793" s="7">
        <f>SUM(dane3[[#This Row],[RoomService]:[VRDeck]])</f>
        <v>666</v>
      </c>
      <c r="Q2793" t="s">
        <v>21240</v>
      </c>
      <c r="R2793" t="b">
        <v>0</v>
      </c>
    </row>
    <row r="2794" spans="1:18" x14ac:dyDescent="0.3">
      <c r="A2794" t="s">
        <v>7650</v>
      </c>
      <c r="B2794">
        <f>MID(dane3[[#This Row],[PassengerId]],1,4)+0</f>
        <v>3014</v>
      </c>
      <c r="C2794" t="s">
        <v>14</v>
      </c>
      <c r="D2794" t="b">
        <v>0</v>
      </c>
      <c r="E2794" t="s">
        <v>7651</v>
      </c>
      <c r="F2794" t="str">
        <f>MID($E2794,1,1)</f>
        <v>C</v>
      </c>
      <c r="G2794" t="str">
        <f>IFERROR(MID($E2794,SEARCH("/",$E2794,SEARCH("/",$E2794)+1)+1,1),"")</f>
        <v>S</v>
      </c>
      <c r="H2794" t="s">
        <v>46</v>
      </c>
      <c r="I2794">
        <v>40</v>
      </c>
      <c r="J2794" t="b">
        <v>0</v>
      </c>
      <c r="K2794" s="7">
        <v>82</v>
      </c>
      <c r="L2794" s="7">
        <v>1390</v>
      </c>
      <c r="M2794" s="7">
        <v>0</v>
      </c>
      <c r="N2794" s="7">
        <v>347</v>
      </c>
      <c r="O2794" s="7">
        <v>6237</v>
      </c>
      <c r="P2794" s="7">
        <f>SUM(dane3[[#This Row],[RoomService]:[VRDeck]])</f>
        <v>8056</v>
      </c>
      <c r="Q2794" t="s">
        <v>7652</v>
      </c>
      <c r="R2794" t="b">
        <v>0</v>
      </c>
    </row>
    <row r="2795" spans="1:18" x14ac:dyDescent="0.3">
      <c r="A2795" t="s">
        <v>7653</v>
      </c>
      <c r="B2795">
        <f>MID(dane3[[#This Row],[PassengerId]],1,4)+0</f>
        <v>3015</v>
      </c>
      <c r="C2795" t="s">
        <v>19</v>
      </c>
      <c r="D2795" t="b">
        <v>0</v>
      </c>
      <c r="E2795" t="s">
        <v>7654</v>
      </c>
      <c r="F2795" t="str">
        <f>MID($E2795,1,1)</f>
        <v>E</v>
      </c>
      <c r="G2795" t="str">
        <f>IFERROR(MID($E2795,SEARCH("/",$E2795,SEARCH("/",$E2795)+1)+1,1),"")</f>
        <v>S</v>
      </c>
      <c r="H2795" t="s">
        <v>16</v>
      </c>
      <c r="I2795">
        <v>35</v>
      </c>
      <c r="J2795" t="b">
        <v>0</v>
      </c>
      <c r="K2795" s="7">
        <v>0</v>
      </c>
      <c r="L2795" s="7">
        <v>1438</v>
      </c>
      <c r="M2795" s="7">
        <v>0</v>
      </c>
      <c r="N2795" s="7">
        <v>112</v>
      </c>
      <c r="O2795" s="7">
        <v>74</v>
      </c>
      <c r="P2795" s="7">
        <f>SUM(dane3[[#This Row],[RoomService]:[VRDeck]])</f>
        <v>1624</v>
      </c>
      <c r="Q2795" t="s">
        <v>7655</v>
      </c>
      <c r="R2795" t="b">
        <v>1</v>
      </c>
    </row>
    <row r="2796" spans="1:18" x14ac:dyDescent="0.3">
      <c r="A2796" t="s">
        <v>7656</v>
      </c>
      <c r="B2796">
        <f>MID(dane3[[#This Row],[PassengerId]],1,4)+0</f>
        <v>3018</v>
      </c>
      <c r="C2796" t="s">
        <v>19</v>
      </c>
      <c r="D2796" t="b">
        <v>0</v>
      </c>
      <c r="E2796" t="s">
        <v>7657</v>
      </c>
      <c r="F2796" t="str">
        <f>MID($E2796,1,1)</f>
        <v>F</v>
      </c>
      <c r="G2796" t="str">
        <f>IFERROR(MID($E2796,SEARCH("/",$E2796,SEARCH("/",$E2796)+1)+1,1),"")</f>
        <v>P</v>
      </c>
      <c r="H2796" t="s">
        <v>16</v>
      </c>
      <c r="I2796">
        <v>32</v>
      </c>
      <c r="J2796" t="b">
        <v>0</v>
      </c>
      <c r="K2796" s="7">
        <v>0</v>
      </c>
      <c r="L2796" s="7">
        <v>49</v>
      </c>
      <c r="M2796" s="7">
        <v>2</v>
      </c>
      <c r="N2796" s="7">
        <v>639</v>
      </c>
      <c r="O2796" s="7">
        <v>0</v>
      </c>
      <c r="P2796" s="7">
        <f>SUM(dane3[[#This Row],[RoomService]:[VRDeck]])</f>
        <v>690</v>
      </c>
      <c r="Q2796" t="s">
        <v>7658</v>
      </c>
      <c r="R2796" t="b">
        <v>0</v>
      </c>
    </row>
    <row r="2797" spans="1:18" x14ac:dyDescent="0.3">
      <c r="A2797" t="s">
        <v>4322</v>
      </c>
      <c r="B2797">
        <f>MID(dane3[[#This Row],[PassengerId]],1,4)+0</f>
        <v>1682</v>
      </c>
      <c r="C2797" t="s">
        <v>53</v>
      </c>
      <c r="D2797" t="b">
        <v>1</v>
      </c>
      <c r="E2797" t="s">
        <v>4323</v>
      </c>
      <c r="F2797" t="str">
        <f>MID($E2797,1,1)</f>
        <v>F</v>
      </c>
      <c r="G2797" t="str">
        <f>IFERROR(MID($E2797,SEARCH("/",$E2797,SEARCH("/",$E2797)+1)+1,1),"")</f>
        <v>P</v>
      </c>
      <c r="H2797" t="s">
        <v>16</v>
      </c>
      <c r="I2797">
        <v>38</v>
      </c>
      <c r="J2797" t="b">
        <v>0</v>
      </c>
      <c r="K2797" s="7">
        <v>0</v>
      </c>
      <c r="L2797" s="7">
        <v>0</v>
      </c>
      <c r="M2797" s="7">
        <v>0</v>
      </c>
      <c r="N2797" s="7">
        <v>0</v>
      </c>
      <c r="O2797" s="7">
        <v>0</v>
      </c>
      <c r="P2797" s="7">
        <f>SUM(dane3[[#This Row],[RoomService]:[VRDeck]])</f>
        <v>0</v>
      </c>
      <c r="Q2797" t="s">
        <v>4324</v>
      </c>
      <c r="R2797" t="b">
        <v>1</v>
      </c>
    </row>
    <row r="2798" spans="1:18" x14ac:dyDescent="0.3">
      <c r="A2798" t="s">
        <v>7662</v>
      </c>
      <c r="B2798">
        <f>MID(dane3[[#This Row],[PassengerId]],1,4)+0</f>
        <v>3020</v>
      </c>
      <c r="C2798" t="s">
        <v>14</v>
      </c>
      <c r="D2798" t="b">
        <v>0</v>
      </c>
      <c r="E2798" t="s">
        <v>7663</v>
      </c>
      <c r="F2798" t="str">
        <f>MID($E2798,1,1)</f>
        <v>B</v>
      </c>
      <c r="G2798" t="str">
        <f>IFERROR(MID($E2798,SEARCH("/",$E2798,SEARCH("/",$E2798)+1)+1,1),"")</f>
        <v>S</v>
      </c>
      <c r="H2798" t="s">
        <v>16</v>
      </c>
      <c r="I2798">
        <v>37</v>
      </c>
      <c r="J2798" t="b">
        <v>0</v>
      </c>
      <c r="K2798" s="7">
        <v>0</v>
      </c>
      <c r="L2798" s="7">
        <v>216</v>
      </c>
      <c r="M2798" s="7">
        <v>0</v>
      </c>
      <c r="N2798" s="7">
        <v>5391</v>
      </c>
      <c r="O2798" s="7">
        <v>3372</v>
      </c>
      <c r="P2798" s="7">
        <f>SUM(dane3[[#This Row],[RoomService]:[VRDeck]])</f>
        <v>8979</v>
      </c>
      <c r="Q2798" t="s">
        <v>7664</v>
      </c>
      <c r="R2798" t="b">
        <v>0</v>
      </c>
    </row>
    <row r="2799" spans="1:18" x14ac:dyDescent="0.3">
      <c r="A2799" t="s">
        <v>7665</v>
      </c>
      <c r="B2799">
        <f>MID(dane3[[#This Row],[PassengerId]],1,4)+0</f>
        <v>3021</v>
      </c>
      <c r="C2799" t="s">
        <v>19</v>
      </c>
      <c r="D2799" t="b">
        <v>0</v>
      </c>
      <c r="E2799" t="s">
        <v>7666</v>
      </c>
      <c r="F2799" t="str">
        <f>MID($E2799,1,1)</f>
        <v>G</v>
      </c>
      <c r="G2799" t="str">
        <f>IFERROR(MID($E2799,SEARCH("/",$E2799,SEARCH("/",$E2799)+1)+1,1),"")</f>
        <v>S</v>
      </c>
      <c r="H2799" t="s">
        <v>16</v>
      </c>
      <c r="I2799">
        <v>31</v>
      </c>
      <c r="J2799" t="b">
        <v>0</v>
      </c>
      <c r="K2799" s="7">
        <v>517</v>
      </c>
      <c r="L2799" s="7">
        <v>1</v>
      </c>
      <c r="M2799" s="7">
        <v>301</v>
      </c>
      <c r="N2799" s="7">
        <v>60</v>
      </c>
      <c r="O2799" s="7">
        <v>4</v>
      </c>
      <c r="P2799" s="7">
        <f>SUM(dane3[[#This Row],[RoomService]:[VRDeck]])</f>
        <v>883</v>
      </c>
      <c r="Q2799" t="s">
        <v>7667</v>
      </c>
      <c r="R2799" t="b">
        <v>0</v>
      </c>
    </row>
    <row r="2800" spans="1:18" x14ac:dyDescent="0.3">
      <c r="A2800" t="s">
        <v>7668</v>
      </c>
      <c r="B2800">
        <f>MID(dane3[[#This Row],[PassengerId]],1,4)+0</f>
        <v>3021</v>
      </c>
      <c r="C2800" t="s">
        <v>19</v>
      </c>
      <c r="D2800" t="b">
        <v>0</v>
      </c>
      <c r="E2800" t="s">
        <v>7669</v>
      </c>
      <c r="F2800" t="str">
        <f>MID($E2800,1,1)</f>
        <v>F</v>
      </c>
      <c r="G2800" t="str">
        <f>IFERROR(MID($E2800,SEARCH("/",$E2800,SEARCH("/",$E2800)+1)+1,1),"")</f>
        <v>S</v>
      </c>
      <c r="H2800" t="s">
        <v>16</v>
      </c>
      <c r="I2800">
        <v>37</v>
      </c>
      <c r="J2800" t="b">
        <v>0</v>
      </c>
      <c r="K2800" s="7">
        <v>608</v>
      </c>
      <c r="L2800" s="7">
        <v>0</v>
      </c>
      <c r="M2800" s="7">
        <v>6</v>
      </c>
      <c r="N2800" s="7">
        <v>0</v>
      </c>
      <c r="O2800" s="7">
        <v>1637</v>
      </c>
      <c r="P2800" s="7">
        <f>SUM(dane3[[#This Row],[RoomService]:[VRDeck]])</f>
        <v>2251</v>
      </c>
      <c r="Q2800" t="s">
        <v>7670</v>
      </c>
      <c r="R2800" t="b">
        <v>0</v>
      </c>
    </row>
    <row r="2801" spans="1:18" x14ac:dyDescent="0.3">
      <c r="A2801" t="s">
        <v>7671</v>
      </c>
      <c r="B2801">
        <f>MID(dane3[[#This Row],[PassengerId]],1,4)+0</f>
        <v>3022</v>
      </c>
      <c r="C2801" t="s">
        <v>14</v>
      </c>
      <c r="D2801" t="b">
        <v>0</v>
      </c>
      <c r="E2801" t="s">
        <v>7672</v>
      </c>
      <c r="F2801" t="str">
        <f>MID($E2801,1,1)</f>
        <v>C</v>
      </c>
      <c r="G2801" t="str">
        <f>IFERROR(MID($E2801,SEARCH("/",$E2801,SEARCH("/",$E2801)+1)+1,1),"")</f>
        <v>P</v>
      </c>
      <c r="H2801" t="s">
        <v>16</v>
      </c>
      <c r="I2801">
        <v>38</v>
      </c>
      <c r="J2801" t="b">
        <v>0</v>
      </c>
      <c r="K2801" s="7">
        <v>0</v>
      </c>
      <c r="L2801" s="7">
        <v>3331</v>
      </c>
      <c r="M2801" s="7">
        <v>270</v>
      </c>
      <c r="N2801" s="7">
        <v>2</v>
      </c>
      <c r="O2801" s="7">
        <v>3510</v>
      </c>
      <c r="P2801" s="7">
        <f>SUM(dane3[[#This Row],[RoomService]:[VRDeck]])</f>
        <v>7113</v>
      </c>
      <c r="Q2801" t="s">
        <v>7673</v>
      </c>
      <c r="R2801" t="b">
        <v>0</v>
      </c>
    </row>
    <row r="2802" spans="1:18" x14ac:dyDescent="0.3">
      <c r="A2802" t="s">
        <v>7674</v>
      </c>
      <c r="B2802">
        <f>MID(dane3[[#This Row],[PassengerId]],1,4)+0</f>
        <v>3022</v>
      </c>
      <c r="C2802" t="s">
        <v>14</v>
      </c>
      <c r="D2802" t="b">
        <v>0</v>
      </c>
      <c r="E2802" t="s">
        <v>7672</v>
      </c>
      <c r="F2802" t="str">
        <f>MID($E2802,1,1)</f>
        <v>C</v>
      </c>
      <c r="G2802" t="str">
        <f>IFERROR(MID($E2802,SEARCH("/",$E2802,SEARCH("/",$E2802)+1)+1,1),"")</f>
        <v>P</v>
      </c>
      <c r="H2802" t="s">
        <v>46</v>
      </c>
      <c r="I2802">
        <v>19</v>
      </c>
      <c r="J2802" t="b">
        <v>0</v>
      </c>
      <c r="K2802" s="7">
        <v>0</v>
      </c>
      <c r="L2802" s="7">
        <v>329</v>
      </c>
      <c r="M2802" s="7">
        <v>0</v>
      </c>
      <c r="N2802" s="7">
        <v>3154</v>
      </c>
      <c r="O2802" s="7">
        <v>312</v>
      </c>
      <c r="P2802" s="7">
        <f>SUM(dane3[[#This Row],[RoomService]:[VRDeck]])</f>
        <v>3795</v>
      </c>
      <c r="Q2802" t="s">
        <v>7675</v>
      </c>
      <c r="R2802" t="b">
        <v>0</v>
      </c>
    </row>
    <row r="2803" spans="1:18" x14ac:dyDescent="0.3">
      <c r="A2803" t="s">
        <v>4372</v>
      </c>
      <c r="B2803">
        <f>MID(dane3[[#This Row],[PassengerId]],1,4)+0</f>
        <v>1704</v>
      </c>
      <c r="C2803" t="s">
        <v>53</v>
      </c>
      <c r="D2803" t="b">
        <v>0</v>
      </c>
      <c r="E2803" t="s">
        <v>4373</v>
      </c>
      <c r="F2803" t="str">
        <f>MID($E2803,1,1)</f>
        <v>D</v>
      </c>
      <c r="G2803" t="str">
        <f>IFERROR(MID($E2803,SEARCH("/",$E2803,SEARCH("/",$E2803)+1)+1,1),"")</f>
        <v>S</v>
      </c>
      <c r="H2803" t="s">
        <v>16</v>
      </c>
      <c r="I2803">
        <v>13</v>
      </c>
      <c r="J2803" t="b">
        <v>0</v>
      </c>
      <c r="K2803" s="7">
        <v>1112</v>
      </c>
      <c r="L2803" s="7">
        <v>0</v>
      </c>
      <c r="M2803" s="7">
        <v>687</v>
      </c>
      <c r="N2803" s="7">
        <v>0</v>
      </c>
      <c r="O2803" s="7">
        <v>3</v>
      </c>
      <c r="P2803" s="7">
        <f>SUM(dane3[[#This Row],[RoomService]:[VRDeck]])</f>
        <v>1802</v>
      </c>
      <c r="Q2803" t="s">
        <v>4374</v>
      </c>
      <c r="R2803" t="b">
        <v>0</v>
      </c>
    </row>
    <row r="2804" spans="1:18" x14ac:dyDescent="0.3">
      <c r="A2804" t="s">
        <v>7679</v>
      </c>
      <c r="B2804">
        <f>MID(dane3[[#This Row],[PassengerId]],1,4)+0</f>
        <v>3024</v>
      </c>
      <c r="C2804" t="s">
        <v>19</v>
      </c>
      <c r="D2804" t="b">
        <v>0</v>
      </c>
      <c r="E2804" t="s">
        <v>7680</v>
      </c>
      <c r="F2804" t="str">
        <f>MID($E2804,1,1)</f>
        <v>F</v>
      </c>
      <c r="G2804" t="str">
        <f>IFERROR(MID($E2804,SEARCH("/",$E2804,SEARCH("/",$E2804)+1)+1,1),"")</f>
        <v>P</v>
      </c>
      <c r="H2804" t="s">
        <v>16</v>
      </c>
      <c r="I2804">
        <v>19</v>
      </c>
      <c r="J2804" t="b">
        <v>0</v>
      </c>
      <c r="K2804" s="7">
        <v>0</v>
      </c>
      <c r="L2804" s="7">
        <v>0</v>
      </c>
      <c r="M2804" s="7">
        <v>1752</v>
      </c>
      <c r="N2804" s="7">
        <v>187</v>
      </c>
      <c r="O2804" s="7">
        <v>0</v>
      </c>
      <c r="P2804" s="7">
        <f>SUM(dane3[[#This Row],[RoomService]:[VRDeck]])</f>
        <v>1939</v>
      </c>
      <c r="Q2804" t="s">
        <v>7681</v>
      </c>
      <c r="R2804" t="b">
        <v>1</v>
      </c>
    </row>
    <row r="2805" spans="1:18" x14ac:dyDescent="0.3">
      <c r="A2805" t="s">
        <v>7682</v>
      </c>
      <c r="B2805">
        <f>MID(dane3[[#This Row],[PassengerId]],1,4)+0</f>
        <v>3025</v>
      </c>
      <c r="C2805" t="s">
        <v>19</v>
      </c>
      <c r="D2805" t="b">
        <v>0</v>
      </c>
      <c r="E2805" t="s">
        <v>7683</v>
      </c>
      <c r="F2805" t="str">
        <f>MID($E2805,1,1)</f>
        <v>G</v>
      </c>
      <c r="G2805" t="str">
        <f>IFERROR(MID($E2805,SEARCH("/",$E2805,SEARCH("/",$E2805)+1)+1,1),"")</f>
        <v>S</v>
      </c>
      <c r="H2805" t="s">
        <v>16</v>
      </c>
      <c r="I2805">
        <v>31</v>
      </c>
      <c r="J2805" t="b">
        <v>0</v>
      </c>
      <c r="K2805" s="7">
        <v>2</v>
      </c>
      <c r="L2805" s="7">
        <v>788</v>
      </c>
      <c r="M2805" s="7">
        <v>0</v>
      </c>
      <c r="N2805" s="7">
        <v>128</v>
      </c>
      <c r="O2805" s="7">
        <v>9</v>
      </c>
      <c r="P2805" s="7">
        <f>SUM(dane3[[#This Row],[RoomService]:[VRDeck]])</f>
        <v>927</v>
      </c>
      <c r="Q2805" t="s">
        <v>23799</v>
      </c>
      <c r="R2805" t="b">
        <v>1</v>
      </c>
    </row>
    <row r="2806" spans="1:18" x14ac:dyDescent="0.3">
      <c r="A2806" t="s">
        <v>7684</v>
      </c>
      <c r="B2806">
        <f>MID(dane3[[#This Row],[PassengerId]],1,4)+0</f>
        <v>3025</v>
      </c>
      <c r="C2806" t="s">
        <v>19</v>
      </c>
      <c r="D2806" t="b">
        <v>0</v>
      </c>
      <c r="E2806" t="s">
        <v>7683</v>
      </c>
      <c r="F2806" t="str">
        <f>MID($E2806,1,1)</f>
        <v>G</v>
      </c>
      <c r="G2806" t="str">
        <f>IFERROR(MID($E2806,SEARCH("/",$E2806,SEARCH("/",$E2806)+1)+1,1),"")</f>
        <v>S</v>
      </c>
      <c r="H2806" t="s">
        <v>16</v>
      </c>
      <c r="I2806">
        <v>43</v>
      </c>
      <c r="J2806" t="b">
        <v>0</v>
      </c>
      <c r="K2806" s="7">
        <v>45</v>
      </c>
      <c r="L2806" s="7">
        <v>8</v>
      </c>
      <c r="M2806" s="7">
        <v>0</v>
      </c>
      <c r="N2806" s="7">
        <v>607</v>
      </c>
      <c r="O2806" s="7">
        <v>44</v>
      </c>
      <c r="P2806" s="7">
        <f>SUM(dane3[[#This Row],[RoomService]:[VRDeck]])</f>
        <v>704</v>
      </c>
      <c r="Q2806" t="s">
        <v>7685</v>
      </c>
      <c r="R2806" t="b">
        <v>0</v>
      </c>
    </row>
    <row r="2807" spans="1:18" x14ac:dyDescent="0.3">
      <c r="A2807" t="s">
        <v>7686</v>
      </c>
      <c r="B2807">
        <f>MID(dane3[[#This Row],[PassengerId]],1,4)+0</f>
        <v>3026</v>
      </c>
      <c r="C2807" t="s">
        <v>19</v>
      </c>
      <c r="D2807" t="b">
        <v>1</v>
      </c>
      <c r="E2807" t="s">
        <v>7687</v>
      </c>
      <c r="F2807" t="str">
        <f>MID($E2807,1,1)</f>
        <v>G</v>
      </c>
      <c r="G2807" t="str">
        <f>IFERROR(MID($E2807,SEARCH("/",$E2807,SEARCH("/",$E2807)+1)+1,1),"")</f>
        <v>P</v>
      </c>
      <c r="H2807" t="s">
        <v>16</v>
      </c>
      <c r="I2807">
        <v>22</v>
      </c>
      <c r="J2807" t="b">
        <v>0</v>
      </c>
      <c r="K2807" s="7">
        <v>0</v>
      </c>
      <c r="L2807" s="7">
        <v>0</v>
      </c>
      <c r="M2807" s="7">
        <v>0</v>
      </c>
      <c r="N2807" s="7">
        <v>0</v>
      </c>
      <c r="O2807" s="7">
        <v>0</v>
      </c>
      <c r="P2807" s="7">
        <f>SUM(dane3[[#This Row],[RoomService]:[VRDeck]])</f>
        <v>0</v>
      </c>
      <c r="Q2807" t="s">
        <v>7688</v>
      </c>
      <c r="R2807" t="b">
        <v>0</v>
      </c>
    </row>
    <row r="2808" spans="1:18" x14ac:dyDescent="0.3">
      <c r="A2808" t="s">
        <v>7689</v>
      </c>
      <c r="B2808">
        <f>MID(dane3[[#This Row],[PassengerId]],1,4)+0</f>
        <v>3027</v>
      </c>
      <c r="C2808" t="s">
        <v>19</v>
      </c>
      <c r="D2808" t="b">
        <v>1</v>
      </c>
      <c r="E2808" t="s">
        <v>7690</v>
      </c>
      <c r="F2808" t="str">
        <f>MID($E2808,1,1)</f>
        <v>G</v>
      </c>
      <c r="G2808" t="str">
        <f>IFERROR(MID($E2808,SEARCH("/",$E2808,SEARCH("/",$E2808)+1)+1,1),"")</f>
        <v>P</v>
      </c>
      <c r="H2808" t="s">
        <v>16</v>
      </c>
      <c r="I2808">
        <v>24</v>
      </c>
      <c r="J2808" t="b">
        <v>0</v>
      </c>
      <c r="K2808" s="7">
        <v>0</v>
      </c>
      <c r="L2808" s="7">
        <v>0</v>
      </c>
      <c r="M2808" s="7">
        <v>0</v>
      </c>
      <c r="N2808" s="7">
        <v>0</v>
      </c>
      <c r="O2808" s="7">
        <v>0</v>
      </c>
      <c r="P2808" s="7">
        <f>SUM(dane3[[#This Row],[RoomService]:[VRDeck]])</f>
        <v>0</v>
      </c>
      <c r="Q2808" t="s">
        <v>7691</v>
      </c>
      <c r="R2808" t="b">
        <v>0</v>
      </c>
    </row>
    <row r="2809" spans="1:18" x14ac:dyDescent="0.3">
      <c r="A2809" t="s">
        <v>7692</v>
      </c>
      <c r="B2809">
        <f>MID(dane3[[#This Row],[PassengerId]],1,4)+0</f>
        <v>3029</v>
      </c>
      <c r="C2809" t="s">
        <v>14</v>
      </c>
      <c r="D2809" t="b">
        <v>0</v>
      </c>
      <c r="E2809" t="s">
        <v>7693</v>
      </c>
      <c r="F2809" t="str">
        <f>MID($E2809,1,1)</f>
        <v>C</v>
      </c>
      <c r="G2809" t="str">
        <f>IFERROR(MID($E2809,SEARCH("/",$E2809,SEARCH("/",$E2809)+1)+1,1),"")</f>
        <v>P</v>
      </c>
      <c r="H2809" t="s">
        <v>46</v>
      </c>
      <c r="I2809">
        <v>21</v>
      </c>
      <c r="J2809" t="b">
        <v>0</v>
      </c>
      <c r="K2809" s="7">
        <v>0</v>
      </c>
      <c r="L2809" s="7">
        <v>878</v>
      </c>
      <c r="M2809" s="7">
        <v>82</v>
      </c>
      <c r="N2809" s="7">
        <v>360</v>
      </c>
      <c r="O2809" s="7">
        <v>1784</v>
      </c>
      <c r="P2809" s="7">
        <f>SUM(dane3[[#This Row],[RoomService]:[VRDeck]])</f>
        <v>3104</v>
      </c>
      <c r="Q2809" t="s">
        <v>7694</v>
      </c>
      <c r="R2809" t="b">
        <v>0</v>
      </c>
    </row>
    <row r="2810" spans="1:18" x14ac:dyDescent="0.3">
      <c r="A2810" t="s">
        <v>17651</v>
      </c>
      <c r="B2810">
        <f>MID(dane3[[#This Row],[PassengerId]],1,4)+0</f>
        <v>6827</v>
      </c>
      <c r="C2810" t="s">
        <v>14</v>
      </c>
      <c r="D2810" t="b">
        <v>1</v>
      </c>
      <c r="E2810" t="s">
        <v>17645</v>
      </c>
      <c r="F2810" t="str">
        <f>MID($E2810,1,1)</f>
        <v>A</v>
      </c>
      <c r="G2810" t="str">
        <f>IFERROR(MID($E2810,SEARCH("/",$E2810,SEARCH("/",$E2810)+1)+1,1),"")</f>
        <v>S</v>
      </c>
      <c r="H2810" t="s">
        <v>16</v>
      </c>
      <c r="I2810">
        <v>12</v>
      </c>
      <c r="J2810" t="b">
        <v>0</v>
      </c>
      <c r="K2810" s="7">
        <v>0</v>
      </c>
      <c r="L2810" s="7">
        <v>0</v>
      </c>
      <c r="M2810" s="7">
        <v>0</v>
      </c>
      <c r="N2810" s="7">
        <v>0</v>
      </c>
      <c r="O2810" s="7">
        <v>0</v>
      </c>
      <c r="P2810" s="7">
        <f>SUM(dane3[[#This Row],[RoomService]:[VRDeck]])</f>
        <v>0</v>
      </c>
      <c r="Q2810" t="s">
        <v>17652</v>
      </c>
      <c r="R2810" t="b">
        <v>1</v>
      </c>
    </row>
    <row r="2811" spans="1:18" x14ac:dyDescent="0.3">
      <c r="A2811" t="s">
        <v>7697</v>
      </c>
      <c r="B2811">
        <f>MID(dane3[[#This Row],[PassengerId]],1,4)+0</f>
        <v>3030</v>
      </c>
      <c r="C2811" t="s">
        <v>14</v>
      </c>
      <c r="D2811" t="b">
        <v>0</v>
      </c>
      <c r="E2811" t="s">
        <v>7698</v>
      </c>
      <c r="F2811" t="str">
        <f>MID($E2811,1,1)</f>
        <v>B</v>
      </c>
      <c r="G2811" t="str">
        <f>IFERROR(MID($E2811,SEARCH("/",$E2811,SEARCH("/",$E2811)+1)+1,1),"")</f>
        <v>P</v>
      </c>
      <c r="H2811" t="s">
        <v>46</v>
      </c>
      <c r="I2811">
        <v>30</v>
      </c>
      <c r="J2811" t="b">
        <v>0</v>
      </c>
      <c r="K2811" s="7">
        <v>728</v>
      </c>
      <c r="L2811" s="7">
        <v>2551</v>
      </c>
      <c r="M2811" s="7">
        <v>0</v>
      </c>
      <c r="N2811" s="7">
        <v>48</v>
      </c>
      <c r="O2811" s="7">
        <v>1804</v>
      </c>
      <c r="P2811" s="7">
        <f>SUM(dane3[[#This Row],[RoomService]:[VRDeck]])</f>
        <v>5131</v>
      </c>
      <c r="Q2811" t="s">
        <v>7699</v>
      </c>
      <c r="R2811" t="b">
        <v>1</v>
      </c>
    </row>
    <row r="2812" spans="1:18" x14ac:dyDescent="0.3">
      <c r="A2812" t="s">
        <v>7700</v>
      </c>
      <c r="B2812">
        <f>MID(dane3[[#This Row],[PassengerId]],1,4)+0</f>
        <v>3030</v>
      </c>
      <c r="C2812" t="s">
        <v>14</v>
      </c>
      <c r="D2812" t="b">
        <v>1</v>
      </c>
      <c r="E2812" t="s">
        <v>7698</v>
      </c>
      <c r="F2812" t="str">
        <f>MID($E2812,1,1)</f>
        <v>B</v>
      </c>
      <c r="G2812" t="str">
        <f>IFERROR(MID($E2812,SEARCH("/",$E2812,SEARCH("/",$E2812)+1)+1,1),"")</f>
        <v>P</v>
      </c>
      <c r="H2812" t="s">
        <v>16</v>
      </c>
      <c r="I2812">
        <v>22</v>
      </c>
      <c r="J2812" t="b">
        <v>0</v>
      </c>
      <c r="K2812" s="7">
        <v>0</v>
      </c>
      <c r="L2812" s="7">
        <v>0</v>
      </c>
      <c r="M2812" s="7">
        <v>0</v>
      </c>
      <c r="N2812" s="7">
        <v>0</v>
      </c>
      <c r="O2812" s="7">
        <v>0</v>
      </c>
      <c r="P2812" s="7">
        <f>SUM(dane3[[#This Row],[RoomService]:[VRDeck]])</f>
        <v>0</v>
      </c>
      <c r="Q2812" t="s">
        <v>7701</v>
      </c>
      <c r="R2812" t="b">
        <v>1</v>
      </c>
    </row>
    <row r="2813" spans="1:18" x14ac:dyDescent="0.3">
      <c r="A2813" t="s">
        <v>7702</v>
      </c>
      <c r="B2813">
        <f>MID(dane3[[#This Row],[PassengerId]],1,4)+0</f>
        <v>3032</v>
      </c>
      <c r="C2813" t="s">
        <v>19</v>
      </c>
      <c r="D2813" t="b">
        <v>0</v>
      </c>
      <c r="E2813" t="s">
        <v>7703</v>
      </c>
      <c r="F2813" t="str">
        <f>MID($E2813,1,1)</f>
        <v>G</v>
      </c>
      <c r="G2813" t="str">
        <f>IFERROR(MID($E2813,SEARCH("/",$E2813,SEARCH("/",$E2813)+1)+1,1),"")</f>
        <v>S</v>
      </c>
      <c r="H2813" t="s">
        <v>16</v>
      </c>
      <c r="I2813">
        <v>11</v>
      </c>
      <c r="J2813" t="b">
        <v>0</v>
      </c>
      <c r="K2813" s="7">
        <v>0</v>
      </c>
      <c r="L2813" s="7">
        <v>0</v>
      </c>
      <c r="M2813" s="7">
        <v>0</v>
      </c>
      <c r="N2813" s="7">
        <v>0</v>
      </c>
      <c r="O2813" s="7">
        <v>0</v>
      </c>
      <c r="P2813" s="7">
        <f>SUM(dane3[[#This Row],[RoomService]:[VRDeck]])</f>
        <v>0</v>
      </c>
      <c r="Q2813" t="s">
        <v>7704</v>
      </c>
      <c r="R2813" t="b">
        <v>0</v>
      </c>
    </row>
    <row r="2814" spans="1:18" x14ac:dyDescent="0.3">
      <c r="A2814" t="s">
        <v>7705</v>
      </c>
      <c r="B2814">
        <f>MID(dane3[[#This Row],[PassengerId]],1,4)+0</f>
        <v>3032</v>
      </c>
      <c r="C2814" t="s">
        <v>19</v>
      </c>
      <c r="D2814" t="b">
        <v>1</v>
      </c>
      <c r="E2814" t="s">
        <v>7703</v>
      </c>
      <c r="F2814" t="str">
        <f>MID($E2814,1,1)</f>
        <v>G</v>
      </c>
      <c r="G2814" t="str">
        <f>IFERROR(MID($E2814,SEARCH("/",$E2814,SEARCH("/",$E2814)+1)+1,1),"")</f>
        <v>S</v>
      </c>
      <c r="H2814" t="s">
        <v>16</v>
      </c>
      <c r="I2814">
        <v>4</v>
      </c>
      <c r="J2814" t="b">
        <v>0</v>
      </c>
      <c r="K2814" s="7">
        <v>0</v>
      </c>
      <c r="L2814" s="7">
        <v>0</v>
      </c>
      <c r="M2814" s="7">
        <v>0</v>
      </c>
      <c r="N2814" s="7">
        <v>0</v>
      </c>
      <c r="O2814" s="7">
        <v>0</v>
      </c>
      <c r="P2814" s="7">
        <f>SUM(dane3[[#This Row],[RoomService]:[VRDeck]])</f>
        <v>0</v>
      </c>
      <c r="Q2814" t="s">
        <v>7706</v>
      </c>
      <c r="R2814" t="b">
        <v>0</v>
      </c>
    </row>
    <row r="2815" spans="1:18" x14ac:dyDescent="0.3">
      <c r="A2815" t="s">
        <v>7707</v>
      </c>
      <c r="B2815">
        <f>MID(dane3[[#This Row],[PassengerId]],1,4)+0</f>
        <v>3032</v>
      </c>
      <c r="C2815" t="s">
        <v>19</v>
      </c>
      <c r="D2815" t="b">
        <v>0</v>
      </c>
      <c r="E2815" t="s">
        <v>7703</v>
      </c>
      <c r="F2815" t="str">
        <f>MID($E2815,1,1)</f>
        <v>G</v>
      </c>
      <c r="G2815" t="str">
        <f>IFERROR(MID($E2815,SEARCH("/",$E2815,SEARCH("/",$E2815)+1)+1,1),"")</f>
        <v>S</v>
      </c>
      <c r="H2815" t="s">
        <v>16</v>
      </c>
      <c r="I2815">
        <v>0</v>
      </c>
      <c r="J2815" t="b">
        <v>0</v>
      </c>
      <c r="K2815" s="7">
        <v>0</v>
      </c>
      <c r="L2815" s="7">
        <v>0</v>
      </c>
      <c r="M2815" s="7">
        <v>0</v>
      </c>
      <c r="N2815" s="7">
        <v>0</v>
      </c>
      <c r="O2815" s="7">
        <v>0</v>
      </c>
      <c r="P2815" s="7">
        <f>SUM(dane3[[#This Row],[RoomService]:[VRDeck]])</f>
        <v>0</v>
      </c>
      <c r="Q2815" t="s">
        <v>7708</v>
      </c>
      <c r="R2815" t="b">
        <v>0</v>
      </c>
    </row>
    <row r="2816" spans="1:18" x14ac:dyDescent="0.3">
      <c r="A2816" t="s">
        <v>7709</v>
      </c>
      <c r="B2816">
        <f>MID(dane3[[#This Row],[PassengerId]],1,4)+0</f>
        <v>3032</v>
      </c>
      <c r="C2816" t="s">
        <v>19</v>
      </c>
      <c r="D2816" t="b">
        <v>0</v>
      </c>
      <c r="E2816" t="s">
        <v>7710</v>
      </c>
      <c r="F2816" t="str">
        <f>MID($E2816,1,1)</f>
        <v>F</v>
      </c>
      <c r="G2816" t="str">
        <f>IFERROR(MID($E2816,SEARCH("/",$E2816,SEARCH("/",$E2816)+1)+1,1),"")</f>
        <v>S</v>
      </c>
      <c r="H2816" t="s">
        <v>16</v>
      </c>
      <c r="I2816">
        <v>30</v>
      </c>
      <c r="J2816" t="b">
        <v>0</v>
      </c>
      <c r="K2816" s="7">
        <v>479</v>
      </c>
      <c r="L2816" s="7">
        <v>12</v>
      </c>
      <c r="M2816" s="7">
        <v>25</v>
      </c>
      <c r="N2816" s="7">
        <v>643</v>
      </c>
      <c r="O2816" s="7">
        <v>283</v>
      </c>
      <c r="P2816" s="7">
        <f>SUM(dane3[[#This Row],[RoomService]:[VRDeck]])</f>
        <v>1442</v>
      </c>
      <c r="Q2816" t="s">
        <v>7711</v>
      </c>
      <c r="R2816" t="b">
        <v>0</v>
      </c>
    </row>
    <row r="2817" spans="1:18" x14ac:dyDescent="0.3">
      <c r="A2817" t="s">
        <v>7712</v>
      </c>
      <c r="B2817">
        <f>MID(dane3[[#This Row],[PassengerId]],1,4)+0</f>
        <v>3033</v>
      </c>
      <c r="C2817" t="s">
        <v>19</v>
      </c>
      <c r="D2817" t="b">
        <v>0</v>
      </c>
      <c r="E2817" t="s">
        <v>7713</v>
      </c>
      <c r="F2817" t="str">
        <f>MID($E2817,1,1)</f>
        <v>G</v>
      </c>
      <c r="G2817" t="str">
        <f>IFERROR(MID($E2817,SEARCH("/",$E2817,SEARCH("/",$E2817)+1)+1,1),"")</f>
        <v>S</v>
      </c>
      <c r="H2817" t="s">
        <v>32</v>
      </c>
      <c r="I2817">
        <v>21</v>
      </c>
      <c r="J2817" t="b">
        <v>0</v>
      </c>
      <c r="K2817" s="7">
        <v>0</v>
      </c>
      <c r="L2817" s="7">
        <v>27</v>
      </c>
      <c r="M2817" s="7">
        <v>1181</v>
      </c>
      <c r="N2817" s="7">
        <v>0</v>
      </c>
      <c r="O2817" s="7">
        <v>513</v>
      </c>
      <c r="P2817" s="7">
        <f>SUM(dane3[[#This Row],[RoomService]:[VRDeck]])</f>
        <v>1721</v>
      </c>
      <c r="Q2817" t="s">
        <v>7714</v>
      </c>
      <c r="R2817" t="b">
        <v>0</v>
      </c>
    </row>
    <row r="2818" spans="1:18" x14ac:dyDescent="0.3">
      <c r="A2818" t="s">
        <v>3622</v>
      </c>
      <c r="B2818">
        <f>MID(dane3[[#This Row],[PassengerId]],1,4)+0</f>
        <v>1404</v>
      </c>
      <c r="C2818" t="s">
        <v>14</v>
      </c>
      <c r="D2818" t="b">
        <v>0</v>
      </c>
      <c r="E2818" t="s">
        <v>39</v>
      </c>
      <c r="F2818" t="s">
        <v>23758</v>
      </c>
      <c r="G2818" t="str">
        <f>IFERROR(MID($E2818,SEARCH("/",$E2818,SEARCH("/",$E2818)+1)+1,1),"")</f>
        <v/>
      </c>
      <c r="H2818" t="s">
        <v>16</v>
      </c>
      <c r="I2818">
        <v>42</v>
      </c>
      <c r="J2818" t="b">
        <v>0</v>
      </c>
      <c r="K2818" s="7">
        <v>0</v>
      </c>
      <c r="L2818" s="7">
        <v>51</v>
      </c>
      <c r="M2818" s="7">
        <v>0</v>
      </c>
      <c r="N2818" s="7">
        <v>4170</v>
      </c>
      <c r="O2818" s="7">
        <v>13</v>
      </c>
      <c r="P2818" s="7">
        <f>SUM(dane3[[#This Row],[RoomService]:[VRDeck]])</f>
        <v>4234</v>
      </c>
      <c r="Q2818" t="s">
        <v>3623</v>
      </c>
      <c r="R2818" t="b">
        <v>0</v>
      </c>
    </row>
    <row r="2819" spans="1:18" x14ac:dyDescent="0.3">
      <c r="A2819" t="s">
        <v>7717</v>
      </c>
      <c r="B2819">
        <f>MID(dane3[[#This Row],[PassengerId]],1,4)+0</f>
        <v>3036</v>
      </c>
      <c r="C2819" t="s">
        <v>19</v>
      </c>
      <c r="D2819" t="b">
        <v>0</v>
      </c>
      <c r="E2819" t="s">
        <v>7718</v>
      </c>
      <c r="F2819" t="str">
        <f>MID($E2819,1,1)</f>
        <v>F</v>
      </c>
      <c r="G2819" t="str">
        <f>IFERROR(MID($E2819,SEARCH("/",$E2819,SEARCH("/",$E2819)+1)+1,1),"")</f>
        <v>P</v>
      </c>
      <c r="H2819" t="s">
        <v>32</v>
      </c>
      <c r="I2819">
        <v>57</v>
      </c>
      <c r="J2819" t="b">
        <v>0</v>
      </c>
      <c r="K2819" s="7">
        <v>506</v>
      </c>
      <c r="L2819" s="7">
        <v>0</v>
      </c>
      <c r="M2819" s="7">
        <v>1</v>
      </c>
      <c r="N2819" s="7">
        <v>178</v>
      </c>
      <c r="O2819" s="7">
        <v>0</v>
      </c>
      <c r="P2819" s="7">
        <f>SUM(dane3[[#This Row],[RoomService]:[VRDeck]])</f>
        <v>685</v>
      </c>
      <c r="Q2819" t="s">
        <v>7719</v>
      </c>
      <c r="R2819" t="b">
        <v>0</v>
      </c>
    </row>
    <row r="2820" spans="1:18" x14ac:dyDescent="0.3">
      <c r="A2820" t="s">
        <v>4377</v>
      </c>
      <c r="B2820">
        <f>MID(dane3[[#This Row],[PassengerId]],1,4)+0</f>
        <v>1705</v>
      </c>
      <c r="C2820" t="s">
        <v>53</v>
      </c>
      <c r="D2820" t="b">
        <v>0</v>
      </c>
      <c r="E2820" t="s">
        <v>4378</v>
      </c>
      <c r="F2820" t="str">
        <f>MID($E2820,1,1)</f>
        <v>E</v>
      </c>
      <c r="G2820" t="str">
        <f>IFERROR(MID($E2820,SEARCH("/",$E2820,SEARCH("/",$E2820)+1)+1,1),"")</f>
        <v>S</v>
      </c>
      <c r="H2820" t="s">
        <v>16</v>
      </c>
      <c r="I2820">
        <v>29</v>
      </c>
      <c r="J2820" t="b">
        <v>1</v>
      </c>
      <c r="K2820" s="7">
        <v>0</v>
      </c>
      <c r="L2820" s="7">
        <v>0</v>
      </c>
      <c r="M2820" s="7">
        <v>0</v>
      </c>
      <c r="N2820" s="7">
        <v>0</v>
      </c>
      <c r="O2820" s="7">
        <v>0</v>
      </c>
      <c r="P2820" s="7">
        <f>SUM(dane3[[#This Row],[RoomService]:[VRDeck]])</f>
        <v>0</v>
      </c>
      <c r="Q2820" t="s">
        <v>4379</v>
      </c>
      <c r="R2820" t="b">
        <v>0</v>
      </c>
    </row>
    <row r="2821" spans="1:18" x14ac:dyDescent="0.3">
      <c r="A2821" t="s">
        <v>7723</v>
      </c>
      <c r="B2821">
        <f>MID(dane3[[#This Row],[PassengerId]],1,4)+0</f>
        <v>3039</v>
      </c>
      <c r="C2821" t="s">
        <v>14</v>
      </c>
      <c r="D2821" t="b">
        <v>0</v>
      </c>
      <c r="E2821" t="s">
        <v>7724</v>
      </c>
      <c r="F2821" t="str">
        <f>MID($E2821,1,1)</f>
        <v>A</v>
      </c>
      <c r="G2821" t="str">
        <f>IFERROR(MID($E2821,SEARCH("/",$E2821,SEARCH("/",$E2821)+1)+1,1),"")</f>
        <v>S</v>
      </c>
      <c r="H2821" t="s">
        <v>16</v>
      </c>
      <c r="I2821">
        <v>32</v>
      </c>
      <c r="J2821" t="b">
        <v>0</v>
      </c>
      <c r="K2821" s="7">
        <v>0</v>
      </c>
      <c r="L2821" s="7">
        <v>0</v>
      </c>
      <c r="M2821" s="7">
        <v>0</v>
      </c>
      <c r="N2821" s="7">
        <v>0</v>
      </c>
      <c r="O2821" s="7">
        <v>0</v>
      </c>
      <c r="P2821" s="7">
        <f>SUM(dane3[[#This Row],[RoomService]:[VRDeck]])</f>
        <v>0</v>
      </c>
      <c r="Q2821" t="s">
        <v>7725</v>
      </c>
      <c r="R2821" t="b">
        <v>0</v>
      </c>
    </row>
    <row r="2822" spans="1:18" x14ac:dyDescent="0.3">
      <c r="A2822" t="s">
        <v>4383</v>
      </c>
      <c r="B2822">
        <f>MID(dane3[[#This Row],[PassengerId]],1,4)+0</f>
        <v>1709</v>
      </c>
      <c r="C2822" t="s">
        <v>53</v>
      </c>
      <c r="D2822" t="b">
        <v>0</v>
      </c>
      <c r="E2822" t="s">
        <v>4384</v>
      </c>
      <c r="F2822" t="str">
        <f>MID($E2822,1,1)</f>
        <v>F</v>
      </c>
      <c r="G2822" t="str">
        <f>IFERROR(MID($E2822,SEARCH("/",$E2822,SEARCH("/",$E2822)+1)+1,1),"")</f>
        <v>S</v>
      </c>
      <c r="H2822" t="s">
        <v>16</v>
      </c>
      <c r="I2822">
        <v>23</v>
      </c>
      <c r="J2822" t="b">
        <v>0</v>
      </c>
      <c r="K2822" s="7">
        <v>31</v>
      </c>
      <c r="L2822" s="7">
        <v>0</v>
      </c>
      <c r="M2822" s="7">
        <v>1247</v>
      </c>
      <c r="N2822" s="7">
        <v>0</v>
      </c>
      <c r="O2822" s="7">
        <v>47</v>
      </c>
      <c r="P2822" s="7">
        <f>SUM(dane3[[#This Row],[RoomService]:[VRDeck]])</f>
        <v>1325</v>
      </c>
      <c r="Q2822" t="s">
        <v>4385</v>
      </c>
      <c r="R2822" t="b">
        <v>0</v>
      </c>
    </row>
    <row r="2823" spans="1:18" x14ac:dyDescent="0.3">
      <c r="A2823" t="s">
        <v>7729</v>
      </c>
      <c r="B2823">
        <f>MID(dane3[[#This Row],[PassengerId]],1,4)+0</f>
        <v>3042</v>
      </c>
      <c r="C2823" t="s">
        <v>19</v>
      </c>
      <c r="D2823" t="b">
        <v>0</v>
      </c>
      <c r="E2823" t="s">
        <v>7730</v>
      </c>
      <c r="F2823" t="str">
        <f>MID($E2823,1,1)</f>
        <v>F</v>
      </c>
      <c r="G2823" t="str">
        <f>IFERROR(MID($E2823,SEARCH("/",$E2823,SEARCH("/",$E2823)+1)+1,1),"")</f>
        <v>S</v>
      </c>
      <c r="H2823" t="s">
        <v>16</v>
      </c>
      <c r="I2823">
        <v>30</v>
      </c>
      <c r="J2823" t="b">
        <v>0</v>
      </c>
      <c r="K2823" s="7">
        <v>0</v>
      </c>
      <c r="L2823" s="7">
        <v>0</v>
      </c>
      <c r="M2823" s="7">
        <v>301</v>
      </c>
      <c r="N2823" s="7">
        <v>0</v>
      </c>
      <c r="O2823" s="7">
        <v>437</v>
      </c>
      <c r="P2823" s="7">
        <f>SUM(dane3[[#This Row],[RoomService]:[VRDeck]])</f>
        <v>738</v>
      </c>
      <c r="Q2823" t="s">
        <v>7731</v>
      </c>
      <c r="R2823" t="b">
        <v>0</v>
      </c>
    </row>
    <row r="2824" spans="1:18" x14ac:dyDescent="0.3">
      <c r="A2824" t="s">
        <v>7732</v>
      </c>
      <c r="B2824">
        <f>MID(dane3[[#This Row],[PassengerId]],1,4)+0</f>
        <v>3044</v>
      </c>
      <c r="C2824" t="s">
        <v>19</v>
      </c>
      <c r="D2824" t="b">
        <v>0</v>
      </c>
      <c r="E2824" t="s">
        <v>7733</v>
      </c>
      <c r="F2824" t="str">
        <f>MID($E2824,1,1)</f>
        <v>F</v>
      </c>
      <c r="G2824" t="str">
        <f>IFERROR(MID($E2824,SEARCH("/",$E2824,SEARCH("/",$E2824)+1)+1,1),"")</f>
        <v>P</v>
      </c>
      <c r="H2824" t="s">
        <v>16</v>
      </c>
      <c r="I2824">
        <v>69</v>
      </c>
      <c r="J2824" t="b">
        <v>0</v>
      </c>
      <c r="K2824" s="7">
        <v>577</v>
      </c>
      <c r="L2824" s="7">
        <v>139</v>
      </c>
      <c r="M2824" s="7">
        <v>0</v>
      </c>
      <c r="N2824" s="7">
        <v>0</v>
      </c>
      <c r="O2824" s="7">
        <v>0</v>
      </c>
      <c r="P2824" s="7">
        <f>SUM(dane3[[#This Row],[RoomService]:[VRDeck]])</f>
        <v>716</v>
      </c>
      <c r="Q2824" t="s">
        <v>7734</v>
      </c>
      <c r="R2824" t="b">
        <v>0</v>
      </c>
    </row>
    <row r="2825" spans="1:18" x14ac:dyDescent="0.3">
      <c r="A2825" t="s">
        <v>7735</v>
      </c>
      <c r="B2825">
        <f>MID(dane3[[#This Row],[PassengerId]],1,4)+0</f>
        <v>3045</v>
      </c>
      <c r="C2825" t="s">
        <v>19</v>
      </c>
      <c r="D2825" t="b">
        <v>1</v>
      </c>
      <c r="E2825" t="s">
        <v>7736</v>
      </c>
      <c r="F2825" t="str">
        <f>MID($E2825,1,1)</f>
        <v>G</v>
      </c>
      <c r="G2825" t="str">
        <f>IFERROR(MID($E2825,SEARCH("/",$E2825,SEARCH("/",$E2825)+1)+1,1),"")</f>
        <v>S</v>
      </c>
      <c r="H2825" t="s">
        <v>16</v>
      </c>
      <c r="I2825">
        <v>21</v>
      </c>
      <c r="J2825" t="b">
        <v>0</v>
      </c>
      <c r="K2825" s="7">
        <v>0</v>
      </c>
      <c r="L2825" s="7">
        <v>0</v>
      </c>
      <c r="M2825" s="7">
        <v>0</v>
      </c>
      <c r="N2825" s="7">
        <v>0</v>
      </c>
      <c r="O2825" s="7">
        <v>0</v>
      </c>
      <c r="P2825" s="7">
        <f>SUM(dane3[[#This Row],[RoomService]:[VRDeck]])</f>
        <v>0</v>
      </c>
      <c r="Q2825" t="s">
        <v>7737</v>
      </c>
      <c r="R2825" t="b">
        <v>0</v>
      </c>
    </row>
    <row r="2826" spans="1:18" x14ac:dyDescent="0.3">
      <c r="A2826" t="s">
        <v>4386</v>
      </c>
      <c r="B2826">
        <f>MID(dane3[[#This Row],[PassengerId]],1,4)+0</f>
        <v>1709</v>
      </c>
      <c r="C2826" t="s">
        <v>53</v>
      </c>
      <c r="D2826" t="b">
        <v>0</v>
      </c>
      <c r="E2826" t="s">
        <v>4387</v>
      </c>
      <c r="F2826" t="str">
        <f>MID($E2826,1,1)</f>
        <v>D</v>
      </c>
      <c r="G2826" t="str">
        <f>IFERROR(MID($E2826,SEARCH("/",$E2826,SEARCH("/",$E2826)+1)+1,1),"")</f>
        <v>S</v>
      </c>
      <c r="H2826" t="s">
        <v>16</v>
      </c>
      <c r="I2826">
        <v>23</v>
      </c>
      <c r="J2826" t="b">
        <v>0</v>
      </c>
      <c r="K2826" s="7">
        <v>2210</v>
      </c>
      <c r="L2826" s="7">
        <v>0</v>
      </c>
      <c r="M2826" s="7">
        <v>89</v>
      </c>
      <c r="N2826" s="7">
        <v>0</v>
      </c>
      <c r="O2826" s="7">
        <v>0</v>
      </c>
      <c r="P2826" s="7">
        <f>SUM(dane3[[#This Row],[RoomService]:[VRDeck]])</f>
        <v>2299</v>
      </c>
      <c r="Q2826" t="s">
        <v>4388</v>
      </c>
      <c r="R2826" t="b">
        <v>1</v>
      </c>
    </row>
    <row r="2827" spans="1:18" x14ac:dyDescent="0.3">
      <c r="A2827" t="s">
        <v>4389</v>
      </c>
      <c r="B2827">
        <f>MID(dane3[[#This Row],[PassengerId]],1,4)+0</f>
        <v>1709</v>
      </c>
      <c r="C2827" t="s">
        <v>53</v>
      </c>
      <c r="D2827" t="b">
        <v>0</v>
      </c>
      <c r="E2827" t="s">
        <v>39</v>
      </c>
      <c r="F2827" t="s">
        <v>23762</v>
      </c>
      <c r="G2827" t="str">
        <f>IFERROR(MID($E2827,SEARCH("/",$E2827,SEARCH("/",$E2827)+1)+1,1),"")</f>
        <v/>
      </c>
      <c r="H2827" t="s">
        <v>16</v>
      </c>
      <c r="I2827">
        <v>35</v>
      </c>
      <c r="J2827" t="b">
        <v>0</v>
      </c>
      <c r="K2827" s="7">
        <v>1313</v>
      </c>
      <c r="L2827" s="7">
        <v>0</v>
      </c>
      <c r="M2827" s="7">
        <v>24</v>
      </c>
      <c r="N2827" s="7">
        <v>0</v>
      </c>
      <c r="O2827" s="7">
        <v>1</v>
      </c>
      <c r="P2827" s="7">
        <f>SUM(dane3[[#This Row],[RoomService]:[VRDeck]])</f>
        <v>1338</v>
      </c>
      <c r="Q2827" t="s">
        <v>4390</v>
      </c>
      <c r="R2827" t="b">
        <v>0</v>
      </c>
    </row>
    <row r="2828" spans="1:18" x14ac:dyDescent="0.3">
      <c r="A2828" t="s">
        <v>4391</v>
      </c>
      <c r="B2828">
        <f>MID(dane3[[#This Row],[PassengerId]],1,4)+0</f>
        <v>1709</v>
      </c>
      <c r="C2828" t="s">
        <v>53</v>
      </c>
      <c r="D2828" t="b">
        <v>0</v>
      </c>
      <c r="E2828" t="s">
        <v>4392</v>
      </c>
      <c r="F2828" t="str">
        <f>MID($E2828,1,1)</f>
        <v>E</v>
      </c>
      <c r="G2828" t="str">
        <f>IFERROR(MID($E2828,SEARCH("/",$E2828,SEARCH("/",$E2828)+1)+1,1),"")</f>
        <v>S</v>
      </c>
      <c r="H2828" t="s">
        <v>16</v>
      </c>
      <c r="I2828">
        <v>17</v>
      </c>
      <c r="J2828" t="b">
        <v>0</v>
      </c>
      <c r="K2828" s="7">
        <v>1744</v>
      </c>
      <c r="L2828" s="7">
        <v>0</v>
      </c>
      <c r="M2828" s="7">
        <v>136</v>
      </c>
      <c r="N2828" s="7">
        <v>8</v>
      </c>
      <c r="O2828" s="7">
        <v>8</v>
      </c>
      <c r="P2828" s="7">
        <f>SUM(dane3[[#This Row],[RoomService]:[VRDeck]])</f>
        <v>1896</v>
      </c>
      <c r="Q2828" t="s">
        <v>4393</v>
      </c>
      <c r="R2828" t="b">
        <v>0</v>
      </c>
    </row>
    <row r="2829" spans="1:18" x14ac:dyDescent="0.3">
      <c r="A2829" t="s">
        <v>7746</v>
      </c>
      <c r="B2829">
        <f>MID(dane3[[#This Row],[PassengerId]],1,4)+0</f>
        <v>3050</v>
      </c>
      <c r="C2829" t="s">
        <v>14</v>
      </c>
      <c r="D2829" t="b">
        <v>0</v>
      </c>
      <c r="E2829" t="s">
        <v>7747</v>
      </c>
      <c r="F2829" t="str">
        <f>MID($E2829,1,1)</f>
        <v>E</v>
      </c>
      <c r="G2829" t="str">
        <f>IFERROR(MID($E2829,SEARCH("/",$E2829,SEARCH("/",$E2829)+1)+1,1),"")</f>
        <v>P</v>
      </c>
      <c r="H2829" t="s">
        <v>16</v>
      </c>
      <c r="I2829">
        <v>25</v>
      </c>
      <c r="J2829" t="b">
        <v>0</v>
      </c>
      <c r="K2829" s="7">
        <v>1586</v>
      </c>
      <c r="L2829" s="7">
        <v>2342</v>
      </c>
      <c r="M2829" s="7">
        <v>947</v>
      </c>
      <c r="N2829" s="7">
        <v>1</v>
      </c>
      <c r="O2829" s="7">
        <v>276</v>
      </c>
      <c r="P2829" s="7">
        <f>SUM(dane3[[#This Row],[RoomService]:[VRDeck]])</f>
        <v>5152</v>
      </c>
      <c r="Q2829" t="s">
        <v>7748</v>
      </c>
      <c r="R2829" t="b">
        <v>1</v>
      </c>
    </row>
    <row r="2830" spans="1:18" x14ac:dyDescent="0.3">
      <c r="A2830" t="s">
        <v>2943</v>
      </c>
      <c r="B2830">
        <f>MID(dane3[[#This Row],[PassengerId]],1,4)+0</f>
        <v>1148</v>
      </c>
      <c r="C2830" t="s">
        <v>14</v>
      </c>
      <c r="D2830" t="b">
        <v>0</v>
      </c>
      <c r="E2830" t="s">
        <v>39</v>
      </c>
      <c r="F2830" t="s">
        <v>23761</v>
      </c>
      <c r="G2830" t="str">
        <f>IFERROR(MID($E2830,SEARCH("/",$E2830,SEARCH("/",$E2830)+1)+1,1),"")</f>
        <v/>
      </c>
      <c r="H2830" t="s">
        <v>46</v>
      </c>
      <c r="I2830">
        <v>39</v>
      </c>
      <c r="J2830" t="b">
        <v>0</v>
      </c>
      <c r="K2830" s="7">
        <v>0</v>
      </c>
      <c r="L2830" s="7">
        <v>5212</v>
      </c>
      <c r="M2830" s="7">
        <v>2</v>
      </c>
      <c r="N2830" s="7">
        <v>118</v>
      </c>
      <c r="O2830" s="7">
        <v>61</v>
      </c>
      <c r="P2830" s="7">
        <f>SUM(dane3[[#This Row],[RoomService]:[VRDeck]])</f>
        <v>5393</v>
      </c>
      <c r="Q2830" t="s">
        <v>2944</v>
      </c>
      <c r="R2830" t="b">
        <v>1</v>
      </c>
    </row>
    <row r="2831" spans="1:18" x14ac:dyDescent="0.3">
      <c r="A2831" t="s">
        <v>7751</v>
      </c>
      <c r="B2831">
        <f>MID(dane3[[#This Row],[PassengerId]],1,4)+0</f>
        <v>3054</v>
      </c>
      <c r="C2831" t="s">
        <v>19</v>
      </c>
      <c r="D2831" t="b">
        <v>0</v>
      </c>
      <c r="E2831" t="s">
        <v>7752</v>
      </c>
      <c r="F2831" t="str">
        <f>MID($E2831,1,1)</f>
        <v>F</v>
      </c>
      <c r="G2831" t="str">
        <f>IFERROR(MID($E2831,SEARCH("/",$E2831,SEARCH("/",$E2831)+1)+1,1),"")</f>
        <v>S</v>
      </c>
      <c r="H2831" t="s">
        <v>16</v>
      </c>
      <c r="I2831">
        <v>13</v>
      </c>
      <c r="J2831" t="b">
        <v>0</v>
      </c>
      <c r="K2831" s="7">
        <v>578</v>
      </c>
      <c r="L2831" s="7">
        <v>77</v>
      </c>
      <c r="M2831" s="7">
        <v>0</v>
      </c>
      <c r="N2831" s="7">
        <v>306</v>
      </c>
      <c r="O2831" s="7">
        <v>5</v>
      </c>
      <c r="P2831" s="7">
        <f>SUM(dane3[[#This Row],[RoomService]:[VRDeck]])</f>
        <v>966</v>
      </c>
      <c r="Q2831" t="s">
        <v>7753</v>
      </c>
      <c r="R2831" t="b">
        <v>0</v>
      </c>
    </row>
    <row r="2832" spans="1:18" x14ac:dyDescent="0.3">
      <c r="A2832" t="s">
        <v>7754</v>
      </c>
      <c r="B2832">
        <f>MID(dane3[[#This Row],[PassengerId]],1,4)+0</f>
        <v>3055</v>
      </c>
      <c r="C2832" t="s">
        <v>19</v>
      </c>
      <c r="D2832" t="b">
        <v>0</v>
      </c>
      <c r="E2832" t="s">
        <v>7755</v>
      </c>
      <c r="F2832" t="str">
        <f>MID($E2832,1,1)</f>
        <v>F</v>
      </c>
      <c r="G2832" t="str">
        <f>IFERROR(MID($E2832,SEARCH("/",$E2832,SEARCH("/",$E2832)+1)+1,1),"")</f>
        <v>P</v>
      </c>
      <c r="H2832" t="s">
        <v>16</v>
      </c>
      <c r="I2832">
        <v>37</v>
      </c>
      <c r="J2832" t="b">
        <v>0</v>
      </c>
      <c r="K2832" s="7">
        <v>1086</v>
      </c>
      <c r="L2832" s="7">
        <v>0</v>
      </c>
      <c r="M2832" s="7">
        <v>0</v>
      </c>
      <c r="N2832" s="7">
        <v>41</v>
      </c>
      <c r="O2832" s="7">
        <v>0</v>
      </c>
      <c r="P2832" s="7">
        <f>SUM(dane3[[#This Row],[RoomService]:[VRDeck]])</f>
        <v>1127</v>
      </c>
      <c r="Q2832" t="s">
        <v>7756</v>
      </c>
      <c r="R2832" t="b">
        <v>0</v>
      </c>
    </row>
    <row r="2833" spans="1:18" x14ac:dyDescent="0.3">
      <c r="A2833" t="s">
        <v>4394</v>
      </c>
      <c r="B2833">
        <f>MID(dane3[[#This Row],[PassengerId]],1,4)+0</f>
        <v>1709</v>
      </c>
      <c r="C2833" t="s">
        <v>53</v>
      </c>
      <c r="D2833" t="b">
        <v>1</v>
      </c>
      <c r="E2833" t="s">
        <v>4384</v>
      </c>
      <c r="F2833" t="str">
        <f>MID($E2833,1,1)</f>
        <v>F</v>
      </c>
      <c r="G2833" t="str">
        <f>IFERROR(MID($E2833,SEARCH("/",$E2833,SEARCH("/",$E2833)+1)+1,1),"")</f>
        <v>S</v>
      </c>
      <c r="H2833" t="s">
        <v>16</v>
      </c>
      <c r="I2833">
        <v>26</v>
      </c>
      <c r="J2833" t="b">
        <v>0</v>
      </c>
      <c r="K2833" s="7">
        <v>0</v>
      </c>
      <c r="L2833" s="7">
        <v>0</v>
      </c>
      <c r="M2833" s="7">
        <v>0</v>
      </c>
      <c r="N2833" s="7">
        <v>0</v>
      </c>
      <c r="O2833" s="7">
        <v>0</v>
      </c>
      <c r="P2833" s="7">
        <f>SUM(dane3[[#This Row],[RoomService]:[VRDeck]])</f>
        <v>0</v>
      </c>
      <c r="Q2833" t="s">
        <v>4395</v>
      </c>
      <c r="R2833" t="b">
        <v>1</v>
      </c>
    </row>
    <row r="2834" spans="1:18" x14ac:dyDescent="0.3">
      <c r="A2834" t="s">
        <v>4396</v>
      </c>
      <c r="B2834">
        <f>MID(dane3[[#This Row],[PassengerId]],1,4)+0</f>
        <v>1709</v>
      </c>
      <c r="C2834" t="s">
        <v>53</v>
      </c>
      <c r="D2834" t="b">
        <v>0</v>
      </c>
      <c r="E2834" t="s">
        <v>4387</v>
      </c>
      <c r="F2834" t="str">
        <f>MID($E2834,1,1)</f>
        <v>D</v>
      </c>
      <c r="G2834" t="str">
        <f>IFERROR(MID($E2834,SEARCH("/",$E2834,SEARCH("/",$E2834)+1)+1,1),"")</f>
        <v>S</v>
      </c>
      <c r="H2834" t="s">
        <v>16</v>
      </c>
      <c r="I2834">
        <v>15</v>
      </c>
      <c r="J2834" t="b">
        <v>0</v>
      </c>
      <c r="K2834" s="7">
        <v>1554</v>
      </c>
      <c r="L2834" s="7">
        <v>0</v>
      </c>
      <c r="M2834" s="7">
        <v>646</v>
      </c>
      <c r="N2834" s="7">
        <v>20</v>
      </c>
      <c r="O2834" s="7">
        <v>1241</v>
      </c>
      <c r="P2834" s="7">
        <f>SUM(dane3[[#This Row],[RoomService]:[VRDeck]])</f>
        <v>3461</v>
      </c>
      <c r="Q2834" t="s">
        <v>4397</v>
      </c>
      <c r="R2834" t="b">
        <v>0</v>
      </c>
    </row>
    <row r="2835" spans="1:18" x14ac:dyDescent="0.3">
      <c r="A2835" t="s">
        <v>4405</v>
      </c>
      <c r="B2835">
        <f>MID(dane3[[#This Row],[PassengerId]],1,4)+0</f>
        <v>1712</v>
      </c>
      <c r="C2835" t="s">
        <v>53</v>
      </c>
      <c r="D2835" t="b">
        <v>0</v>
      </c>
      <c r="E2835" t="s">
        <v>4406</v>
      </c>
      <c r="F2835" t="str">
        <f>MID($E2835,1,1)</f>
        <v>F</v>
      </c>
      <c r="G2835" t="str">
        <f>IFERROR(MID($E2835,SEARCH("/",$E2835,SEARCH("/",$E2835)+1)+1,1),"")</f>
        <v>P</v>
      </c>
      <c r="H2835" t="s">
        <v>16</v>
      </c>
      <c r="I2835">
        <v>17</v>
      </c>
      <c r="J2835" t="b">
        <v>0</v>
      </c>
      <c r="K2835" s="7">
        <v>139</v>
      </c>
      <c r="L2835" s="7">
        <v>0</v>
      </c>
      <c r="M2835" s="7">
        <v>959</v>
      </c>
      <c r="N2835" s="7">
        <v>21</v>
      </c>
      <c r="O2835" s="7">
        <v>0</v>
      </c>
      <c r="P2835" s="7">
        <f>SUM(dane3[[#This Row],[RoomService]:[VRDeck]])</f>
        <v>1119</v>
      </c>
      <c r="Q2835" t="s">
        <v>23799</v>
      </c>
      <c r="R2835" t="b">
        <v>0</v>
      </c>
    </row>
    <row r="2836" spans="1:18" x14ac:dyDescent="0.3">
      <c r="A2836" t="s">
        <v>7766</v>
      </c>
      <c r="B2836">
        <f>MID(dane3[[#This Row],[PassengerId]],1,4)+0</f>
        <v>3061</v>
      </c>
      <c r="C2836" t="s">
        <v>19</v>
      </c>
      <c r="D2836" t="b">
        <v>0</v>
      </c>
      <c r="E2836" t="s">
        <v>7767</v>
      </c>
      <c r="F2836" t="str">
        <f>MID($E2836,1,1)</f>
        <v>F</v>
      </c>
      <c r="G2836" t="str">
        <f>IFERROR(MID($E2836,SEARCH("/",$E2836,SEARCH("/",$E2836)+1)+1,1),"")</f>
        <v>P</v>
      </c>
      <c r="H2836" t="s">
        <v>16</v>
      </c>
      <c r="I2836">
        <v>22</v>
      </c>
      <c r="J2836" t="b">
        <v>0</v>
      </c>
      <c r="K2836" s="7">
        <v>664</v>
      </c>
      <c r="L2836" s="7">
        <v>0</v>
      </c>
      <c r="M2836" s="7">
        <v>0</v>
      </c>
      <c r="N2836" s="7">
        <v>65</v>
      </c>
      <c r="O2836" s="7">
        <v>0</v>
      </c>
      <c r="P2836" s="7">
        <f>SUM(dane3[[#This Row],[RoomService]:[VRDeck]])</f>
        <v>729</v>
      </c>
      <c r="Q2836" t="s">
        <v>7768</v>
      </c>
      <c r="R2836" t="b">
        <v>0</v>
      </c>
    </row>
    <row r="2837" spans="1:18" x14ac:dyDescent="0.3">
      <c r="A2837" t="s">
        <v>7769</v>
      </c>
      <c r="B2837">
        <f>MID(dane3[[#This Row],[PassengerId]],1,4)+0</f>
        <v>3061</v>
      </c>
      <c r="C2837" t="s">
        <v>19</v>
      </c>
      <c r="D2837" t="b">
        <v>0</v>
      </c>
      <c r="E2837" t="s">
        <v>7770</v>
      </c>
      <c r="F2837" t="str">
        <f>MID($E2837,1,1)</f>
        <v>G</v>
      </c>
      <c r="G2837" t="str">
        <f>IFERROR(MID($E2837,SEARCH("/",$E2837,SEARCH("/",$E2837)+1)+1,1),"")</f>
        <v>P</v>
      </c>
      <c r="H2837" t="s">
        <v>16</v>
      </c>
      <c r="I2837">
        <v>39</v>
      </c>
      <c r="J2837" t="b">
        <v>0</v>
      </c>
      <c r="K2837" s="7">
        <v>0</v>
      </c>
      <c r="L2837" s="7">
        <v>0</v>
      </c>
      <c r="M2837" s="7">
        <v>0</v>
      </c>
      <c r="N2837" s="7">
        <v>1745</v>
      </c>
      <c r="O2837" s="7">
        <v>72</v>
      </c>
      <c r="P2837" s="7">
        <f>SUM(dane3[[#This Row],[RoomService]:[VRDeck]])</f>
        <v>1817</v>
      </c>
      <c r="Q2837" t="s">
        <v>7771</v>
      </c>
      <c r="R2837" t="b">
        <v>0</v>
      </c>
    </row>
    <row r="2838" spans="1:18" x14ac:dyDescent="0.3">
      <c r="A2838" t="s">
        <v>4440</v>
      </c>
      <c r="B2838">
        <f>MID(dane3[[#This Row],[PassengerId]],1,4)+0</f>
        <v>1727</v>
      </c>
      <c r="C2838" t="s">
        <v>53</v>
      </c>
      <c r="D2838" t="b">
        <v>1</v>
      </c>
      <c r="E2838" t="s">
        <v>4441</v>
      </c>
      <c r="F2838" t="str">
        <f>MID($E2838,1,1)</f>
        <v>F</v>
      </c>
      <c r="G2838" t="str">
        <f>IFERROR(MID($E2838,SEARCH("/",$E2838,SEARCH("/",$E2838)+1)+1,1),"")</f>
        <v>P</v>
      </c>
      <c r="H2838" t="s">
        <v>16</v>
      </c>
      <c r="I2838">
        <v>28</v>
      </c>
      <c r="J2838" t="b">
        <v>0</v>
      </c>
      <c r="K2838" s="7">
        <v>0</v>
      </c>
      <c r="L2838" s="7">
        <v>0</v>
      </c>
      <c r="M2838" s="7">
        <v>0</v>
      </c>
      <c r="N2838" s="7">
        <v>0</v>
      </c>
      <c r="O2838" s="7">
        <v>0</v>
      </c>
      <c r="P2838" s="7">
        <f>SUM(dane3[[#This Row],[RoomService]:[VRDeck]])</f>
        <v>0</v>
      </c>
      <c r="Q2838" t="s">
        <v>4442</v>
      </c>
      <c r="R2838" t="b">
        <v>1</v>
      </c>
    </row>
    <row r="2839" spans="1:18" x14ac:dyDescent="0.3">
      <c r="A2839" t="s">
        <v>7775</v>
      </c>
      <c r="B2839">
        <f>MID(dane3[[#This Row],[PassengerId]],1,4)+0</f>
        <v>3063</v>
      </c>
      <c r="C2839" t="s">
        <v>19</v>
      </c>
      <c r="D2839" t="b">
        <v>1</v>
      </c>
      <c r="E2839" t="s">
        <v>7776</v>
      </c>
      <c r="F2839" t="str">
        <f>MID($E2839,1,1)</f>
        <v>G</v>
      </c>
      <c r="G2839" t="str">
        <f>IFERROR(MID($E2839,SEARCH("/",$E2839,SEARCH("/",$E2839)+1)+1,1),"")</f>
        <v>P</v>
      </c>
      <c r="H2839" t="s">
        <v>32</v>
      </c>
      <c r="I2839">
        <v>19</v>
      </c>
      <c r="J2839" t="b">
        <v>0</v>
      </c>
      <c r="K2839" s="7">
        <v>0</v>
      </c>
      <c r="L2839" s="7">
        <v>0</v>
      </c>
      <c r="M2839" s="7">
        <v>0</v>
      </c>
      <c r="N2839" s="7">
        <v>0</v>
      </c>
      <c r="O2839" s="7">
        <v>0</v>
      </c>
      <c r="P2839" s="7">
        <f>SUM(dane3[[#This Row],[RoomService]:[VRDeck]])</f>
        <v>0</v>
      </c>
      <c r="Q2839" t="s">
        <v>7777</v>
      </c>
      <c r="R2839" t="b">
        <v>1</v>
      </c>
    </row>
    <row r="2840" spans="1:18" x14ac:dyDescent="0.3">
      <c r="A2840" t="s">
        <v>7778</v>
      </c>
      <c r="B2840">
        <f>MID(dane3[[#This Row],[PassengerId]],1,4)+0</f>
        <v>3063</v>
      </c>
      <c r="C2840" t="s">
        <v>19</v>
      </c>
      <c r="D2840" t="b">
        <v>1</v>
      </c>
      <c r="E2840" t="s">
        <v>7776</v>
      </c>
      <c r="F2840" t="str">
        <f>MID($E2840,1,1)</f>
        <v>G</v>
      </c>
      <c r="G2840" t="str">
        <f>IFERROR(MID($E2840,SEARCH("/",$E2840,SEARCH("/",$E2840)+1)+1,1),"")</f>
        <v>P</v>
      </c>
      <c r="H2840" t="s">
        <v>16</v>
      </c>
      <c r="I2840">
        <v>7</v>
      </c>
      <c r="J2840" t="b">
        <v>0</v>
      </c>
      <c r="K2840" s="7">
        <v>0</v>
      </c>
      <c r="L2840" s="7">
        <v>0</v>
      </c>
      <c r="M2840" s="7">
        <v>0</v>
      </c>
      <c r="N2840" s="7">
        <v>0</v>
      </c>
      <c r="O2840" s="7">
        <v>0</v>
      </c>
      <c r="P2840" s="7">
        <f>SUM(dane3[[#This Row],[RoomService]:[VRDeck]])</f>
        <v>0</v>
      </c>
      <c r="Q2840" t="s">
        <v>7779</v>
      </c>
      <c r="R2840" t="b">
        <v>1</v>
      </c>
    </row>
    <row r="2841" spans="1:18" x14ac:dyDescent="0.3">
      <c r="A2841" t="s">
        <v>7780</v>
      </c>
      <c r="B2841">
        <f>MID(dane3[[#This Row],[PassengerId]],1,4)+0</f>
        <v>3063</v>
      </c>
      <c r="C2841" t="s">
        <v>19</v>
      </c>
      <c r="D2841" t="b">
        <v>0</v>
      </c>
      <c r="E2841" t="s">
        <v>7781</v>
      </c>
      <c r="F2841" t="str">
        <f>MID($E2841,1,1)</f>
        <v>E</v>
      </c>
      <c r="G2841" t="str">
        <f>IFERROR(MID($E2841,SEARCH("/",$E2841,SEARCH("/",$E2841)+1)+1,1),"")</f>
        <v>P</v>
      </c>
      <c r="H2841" t="s">
        <v>16</v>
      </c>
      <c r="I2841">
        <v>19</v>
      </c>
      <c r="J2841" t="b">
        <v>0</v>
      </c>
      <c r="K2841" s="7">
        <v>1</v>
      </c>
      <c r="L2841" s="7">
        <v>0</v>
      </c>
      <c r="M2841" s="7">
        <v>0</v>
      </c>
      <c r="N2841" s="7">
        <v>450</v>
      </c>
      <c r="O2841" s="7">
        <v>254</v>
      </c>
      <c r="P2841" s="7">
        <f>SUM(dane3[[#This Row],[RoomService]:[VRDeck]])</f>
        <v>705</v>
      </c>
      <c r="Q2841" t="s">
        <v>7782</v>
      </c>
      <c r="R2841" t="b">
        <v>0</v>
      </c>
    </row>
    <row r="2842" spans="1:18" x14ac:dyDescent="0.3">
      <c r="A2842" t="s">
        <v>7783</v>
      </c>
      <c r="B2842">
        <f>MID(dane3[[#This Row],[PassengerId]],1,4)+0</f>
        <v>3064</v>
      </c>
      <c r="C2842" t="s">
        <v>19</v>
      </c>
      <c r="D2842" t="b">
        <v>1</v>
      </c>
      <c r="E2842" t="s">
        <v>7784</v>
      </c>
      <c r="F2842" t="str">
        <f>MID($E2842,1,1)</f>
        <v>G</v>
      </c>
      <c r="G2842" t="str">
        <f>IFERROR(MID($E2842,SEARCH("/",$E2842,SEARCH("/",$E2842)+1)+1,1),"")</f>
        <v>S</v>
      </c>
      <c r="H2842" t="s">
        <v>16</v>
      </c>
      <c r="I2842">
        <v>21</v>
      </c>
      <c r="J2842" t="b">
        <v>0</v>
      </c>
      <c r="K2842" s="7">
        <v>0</v>
      </c>
      <c r="L2842" s="7">
        <v>0</v>
      </c>
      <c r="M2842" s="7">
        <v>0</v>
      </c>
      <c r="N2842" s="7">
        <v>0</v>
      </c>
      <c r="O2842" s="7">
        <v>0</v>
      </c>
      <c r="P2842" s="7">
        <f>SUM(dane3[[#This Row],[RoomService]:[VRDeck]])</f>
        <v>0</v>
      </c>
      <c r="Q2842" t="s">
        <v>7785</v>
      </c>
      <c r="R2842" t="b">
        <v>1</v>
      </c>
    </row>
    <row r="2843" spans="1:18" x14ac:dyDescent="0.3">
      <c r="A2843" t="s">
        <v>7786</v>
      </c>
      <c r="B2843">
        <f>MID(dane3[[#This Row],[PassengerId]],1,4)+0</f>
        <v>3065</v>
      </c>
      <c r="C2843" t="s">
        <v>14</v>
      </c>
      <c r="D2843" t="b">
        <v>0</v>
      </c>
      <c r="E2843" t="s">
        <v>7787</v>
      </c>
      <c r="F2843" t="str">
        <f>MID($E2843,1,1)</f>
        <v>D</v>
      </c>
      <c r="G2843" t="str">
        <f>IFERROR(MID($E2843,SEARCH("/",$E2843,SEARCH("/",$E2843)+1)+1,1),"")</f>
        <v>P</v>
      </c>
      <c r="H2843" t="s">
        <v>46</v>
      </c>
      <c r="I2843">
        <v>37</v>
      </c>
      <c r="J2843" t="b">
        <v>0</v>
      </c>
      <c r="K2843" s="7">
        <v>0</v>
      </c>
      <c r="L2843" s="7">
        <v>2065</v>
      </c>
      <c r="M2843" s="7">
        <v>1650</v>
      </c>
      <c r="N2843" s="7">
        <v>356</v>
      </c>
      <c r="O2843" s="7">
        <v>1</v>
      </c>
      <c r="P2843" s="7">
        <f>SUM(dane3[[#This Row],[RoomService]:[VRDeck]])</f>
        <v>4072</v>
      </c>
      <c r="Q2843" t="s">
        <v>7788</v>
      </c>
      <c r="R2843" t="b">
        <v>1</v>
      </c>
    </row>
    <row r="2844" spans="1:18" x14ac:dyDescent="0.3">
      <c r="A2844" t="s">
        <v>7789</v>
      </c>
      <c r="B2844">
        <f>MID(dane3[[#This Row],[PassengerId]],1,4)+0</f>
        <v>3066</v>
      </c>
      <c r="C2844" t="s">
        <v>19</v>
      </c>
      <c r="D2844" t="b">
        <v>0</v>
      </c>
      <c r="E2844" t="s">
        <v>7790</v>
      </c>
      <c r="F2844" t="str">
        <f>MID($E2844,1,1)</f>
        <v>E</v>
      </c>
      <c r="G2844" t="str">
        <f>IFERROR(MID($E2844,SEARCH("/",$E2844,SEARCH("/",$E2844)+1)+1,1),"")</f>
        <v>P</v>
      </c>
      <c r="H2844" t="s">
        <v>16</v>
      </c>
      <c r="I2844">
        <v>35</v>
      </c>
      <c r="J2844" t="b">
        <v>0</v>
      </c>
      <c r="K2844" s="7">
        <v>1609</v>
      </c>
      <c r="L2844" s="7">
        <v>0</v>
      </c>
      <c r="M2844" s="7">
        <v>0</v>
      </c>
      <c r="N2844" s="7">
        <v>0</v>
      </c>
      <c r="O2844" s="7">
        <v>0</v>
      </c>
      <c r="P2844" s="7">
        <f>SUM(dane3[[#This Row],[RoomService]:[VRDeck]])</f>
        <v>1609</v>
      </c>
      <c r="Q2844" t="s">
        <v>7791</v>
      </c>
      <c r="R2844" t="b">
        <v>0</v>
      </c>
    </row>
    <row r="2845" spans="1:18" x14ac:dyDescent="0.3">
      <c r="A2845" t="s">
        <v>7792</v>
      </c>
      <c r="B2845">
        <f>MID(dane3[[#This Row],[PassengerId]],1,4)+0</f>
        <v>3067</v>
      </c>
      <c r="C2845" t="s">
        <v>19</v>
      </c>
      <c r="D2845" t="b">
        <v>1</v>
      </c>
      <c r="E2845" t="s">
        <v>7793</v>
      </c>
      <c r="F2845" t="str">
        <f>MID($E2845,1,1)</f>
        <v>G</v>
      </c>
      <c r="G2845" t="str">
        <f>IFERROR(MID($E2845,SEARCH("/",$E2845,SEARCH("/",$E2845)+1)+1,1),"")</f>
        <v>S</v>
      </c>
      <c r="H2845" t="s">
        <v>16</v>
      </c>
      <c r="I2845">
        <v>22</v>
      </c>
      <c r="J2845" t="b">
        <v>0</v>
      </c>
      <c r="K2845" s="7">
        <v>0</v>
      </c>
      <c r="L2845" s="7">
        <v>0</v>
      </c>
      <c r="M2845" s="7">
        <v>0</v>
      </c>
      <c r="N2845" s="7">
        <v>0</v>
      </c>
      <c r="O2845" s="7">
        <v>0</v>
      </c>
      <c r="P2845" s="7">
        <f>SUM(dane3[[#This Row],[RoomService]:[VRDeck]])</f>
        <v>0</v>
      </c>
      <c r="Q2845" t="s">
        <v>7794</v>
      </c>
      <c r="R2845" t="b">
        <v>1</v>
      </c>
    </row>
    <row r="2846" spans="1:18" x14ac:dyDescent="0.3">
      <c r="A2846" t="s">
        <v>7795</v>
      </c>
      <c r="B2846">
        <f>MID(dane3[[#This Row],[PassengerId]],1,4)+0</f>
        <v>3068</v>
      </c>
      <c r="C2846" t="s">
        <v>19</v>
      </c>
      <c r="D2846" t="b">
        <v>0</v>
      </c>
      <c r="E2846" t="s">
        <v>7796</v>
      </c>
      <c r="F2846" t="str">
        <f>MID($E2846,1,1)</f>
        <v>G</v>
      </c>
      <c r="G2846" t="str">
        <f>IFERROR(MID($E2846,SEARCH("/",$E2846,SEARCH("/",$E2846)+1)+1,1),"")</f>
        <v>P</v>
      </c>
      <c r="H2846" t="s">
        <v>16</v>
      </c>
      <c r="I2846">
        <v>62</v>
      </c>
      <c r="J2846" t="b">
        <v>0</v>
      </c>
      <c r="K2846" s="7">
        <v>379</v>
      </c>
      <c r="L2846" s="7">
        <v>453</v>
      </c>
      <c r="M2846" s="7">
        <v>0</v>
      </c>
      <c r="N2846" s="7">
        <v>7</v>
      </c>
      <c r="O2846" s="7">
        <v>0</v>
      </c>
      <c r="P2846" s="7">
        <f>SUM(dane3[[#This Row],[RoomService]:[VRDeck]])</f>
        <v>839</v>
      </c>
      <c r="Q2846" t="s">
        <v>7797</v>
      </c>
      <c r="R2846" t="b">
        <v>0</v>
      </c>
    </row>
    <row r="2847" spans="1:18" x14ac:dyDescent="0.3">
      <c r="A2847" t="s">
        <v>7798</v>
      </c>
      <c r="B2847">
        <f>MID(dane3[[#This Row],[PassengerId]],1,4)+0</f>
        <v>3070</v>
      </c>
      <c r="C2847" t="s">
        <v>19</v>
      </c>
      <c r="D2847" t="b">
        <v>1</v>
      </c>
      <c r="E2847" t="s">
        <v>7799</v>
      </c>
      <c r="F2847" t="str">
        <f>MID($E2847,1,1)</f>
        <v>G</v>
      </c>
      <c r="G2847" t="str">
        <f>IFERROR(MID($E2847,SEARCH("/",$E2847,SEARCH("/",$E2847)+1)+1,1),"")</f>
        <v>P</v>
      </c>
      <c r="H2847" t="s">
        <v>16</v>
      </c>
      <c r="I2847">
        <v>41</v>
      </c>
      <c r="J2847" t="b">
        <v>0</v>
      </c>
      <c r="K2847" s="7">
        <v>0</v>
      </c>
      <c r="L2847" s="7">
        <v>0</v>
      </c>
      <c r="M2847" s="7">
        <v>0</v>
      </c>
      <c r="N2847" s="7">
        <v>0</v>
      </c>
      <c r="O2847" s="7">
        <v>0</v>
      </c>
      <c r="P2847" s="7">
        <f>SUM(dane3[[#This Row],[RoomService]:[VRDeck]])</f>
        <v>0</v>
      </c>
      <c r="Q2847" t="s">
        <v>7800</v>
      </c>
      <c r="R2847" t="b">
        <v>1</v>
      </c>
    </row>
    <row r="2848" spans="1:18" x14ac:dyDescent="0.3">
      <c r="A2848" t="s">
        <v>7801</v>
      </c>
      <c r="B2848">
        <f>MID(dane3[[#This Row],[PassengerId]],1,4)+0</f>
        <v>3071</v>
      </c>
      <c r="C2848" t="s">
        <v>14</v>
      </c>
      <c r="D2848" t="b">
        <v>1</v>
      </c>
      <c r="E2848" t="s">
        <v>7802</v>
      </c>
      <c r="F2848" t="str">
        <f>MID($E2848,1,1)</f>
        <v>B</v>
      </c>
      <c r="G2848" t="str">
        <f>IFERROR(MID($E2848,SEARCH("/",$E2848,SEARCH("/",$E2848)+1)+1,1),"")</f>
        <v>S</v>
      </c>
      <c r="H2848" t="s">
        <v>16</v>
      </c>
      <c r="I2848">
        <v>16</v>
      </c>
      <c r="J2848" t="b">
        <v>0</v>
      </c>
      <c r="K2848" s="7">
        <v>0</v>
      </c>
      <c r="L2848" s="7">
        <v>0</v>
      </c>
      <c r="M2848" s="7">
        <v>0</v>
      </c>
      <c r="N2848" s="7">
        <v>0</v>
      </c>
      <c r="O2848" s="7">
        <v>0</v>
      </c>
      <c r="P2848" s="7">
        <f>SUM(dane3[[#This Row],[RoomService]:[VRDeck]])</f>
        <v>0</v>
      </c>
      <c r="Q2848" t="s">
        <v>7803</v>
      </c>
      <c r="R2848" t="b">
        <v>1</v>
      </c>
    </row>
    <row r="2849" spans="1:18" x14ac:dyDescent="0.3">
      <c r="A2849" t="s">
        <v>7804</v>
      </c>
      <c r="B2849">
        <f>MID(dane3[[#This Row],[PassengerId]],1,4)+0</f>
        <v>3071</v>
      </c>
      <c r="C2849" t="s">
        <v>14</v>
      </c>
      <c r="D2849" t="b">
        <v>0</v>
      </c>
      <c r="E2849" t="s">
        <v>7802</v>
      </c>
      <c r="F2849" t="str">
        <f>MID($E2849,1,1)</f>
        <v>B</v>
      </c>
      <c r="G2849" t="str">
        <f>IFERROR(MID($E2849,SEARCH("/",$E2849,SEARCH("/",$E2849)+1)+1,1),"")</f>
        <v>S</v>
      </c>
      <c r="H2849" t="s">
        <v>16</v>
      </c>
      <c r="I2849">
        <v>26</v>
      </c>
      <c r="J2849" t="b">
        <v>0</v>
      </c>
      <c r="K2849" s="7">
        <v>0</v>
      </c>
      <c r="L2849" s="7">
        <v>0</v>
      </c>
      <c r="M2849" s="7">
        <v>8</v>
      </c>
      <c r="N2849" s="7">
        <v>21</v>
      </c>
      <c r="O2849" s="7">
        <v>6023</v>
      </c>
      <c r="P2849" s="7">
        <f>SUM(dane3[[#This Row],[RoomService]:[VRDeck]])</f>
        <v>6052</v>
      </c>
      <c r="Q2849" t="s">
        <v>7805</v>
      </c>
      <c r="R2849" t="b">
        <v>0</v>
      </c>
    </row>
    <row r="2850" spans="1:18" x14ac:dyDescent="0.3">
      <c r="A2850" t="s">
        <v>4443</v>
      </c>
      <c r="B2850">
        <f>MID(dane3[[#This Row],[PassengerId]],1,4)+0</f>
        <v>1727</v>
      </c>
      <c r="C2850" t="s">
        <v>53</v>
      </c>
      <c r="D2850" t="b">
        <v>0</v>
      </c>
      <c r="E2850" t="s">
        <v>4444</v>
      </c>
      <c r="F2850" t="str">
        <f>MID($E2850,1,1)</f>
        <v>D</v>
      </c>
      <c r="G2850" t="str">
        <f>IFERROR(MID($E2850,SEARCH("/",$E2850,SEARCH("/",$E2850)+1)+1,1),"")</f>
        <v>P</v>
      </c>
      <c r="H2850" t="s">
        <v>46</v>
      </c>
      <c r="I2850">
        <v>52</v>
      </c>
      <c r="J2850" t="b">
        <v>0</v>
      </c>
      <c r="K2850" s="7">
        <v>1279</v>
      </c>
      <c r="L2850" s="7">
        <v>0</v>
      </c>
      <c r="M2850" s="7">
        <v>1061</v>
      </c>
      <c r="N2850" s="7">
        <v>359</v>
      </c>
      <c r="O2850" s="7">
        <v>0</v>
      </c>
      <c r="P2850" s="7">
        <f>SUM(dane3[[#This Row],[RoomService]:[VRDeck]])</f>
        <v>2699</v>
      </c>
      <c r="Q2850" t="s">
        <v>4445</v>
      </c>
      <c r="R2850" t="b">
        <v>0</v>
      </c>
    </row>
    <row r="2851" spans="1:18" x14ac:dyDescent="0.3">
      <c r="A2851" t="s">
        <v>7809</v>
      </c>
      <c r="B2851">
        <f>MID(dane3[[#This Row],[PassengerId]],1,4)+0</f>
        <v>3076</v>
      </c>
      <c r="C2851" t="s">
        <v>19</v>
      </c>
      <c r="D2851" t="b">
        <v>1</v>
      </c>
      <c r="E2851" t="s">
        <v>7810</v>
      </c>
      <c r="F2851" t="str">
        <f>MID($E2851,1,1)</f>
        <v>G</v>
      </c>
      <c r="G2851" t="str">
        <f>IFERROR(MID($E2851,SEARCH("/",$E2851,SEARCH("/",$E2851)+1)+1,1),"")</f>
        <v>P</v>
      </c>
      <c r="H2851" t="s">
        <v>32</v>
      </c>
      <c r="I2851">
        <v>24</v>
      </c>
      <c r="J2851" t="b">
        <v>0</v>
      </c>
      <c r="K2851" s="7">
        <v>0</v>
      </c>
      <c r="L2851" s="7">
        <v>0</v>
      </c>
      <c r="M2851" s="7">
        <v>0</v>
      </c>
      <c r="N2851" s="7">
        <v>0</v>
      </c>
      <c r="O2851" s="7">
        <v>0</v>
      </c>
      <c r="P2851" s="7">
        <f>SUM(dane3[[#This Row],[RoomService]:[VRDeck]])</f>
        <v>0</v>
      </c>
      <c r="Q2851" t="s">
        <v>7811</v>
      </c>
      <c r="R2851" t="b">
        <v>1</v>
      </c>
    </row>
    <row r="2852" spans="1:18" x14ac:dyDescent="0.3">
      <c r="A2852" t="s">
        <v>7812</v>
      </c>
      <c r="B2852">
        <f>MID(dane3[[#This Row],[PassengerId]],1,4)+0</f>
        <v>3079</v>
      </c>
      <c r="C2852" t="s">
        <v>19</v>
      </c>
      <c r="D2852" t="b">
        <v>0</v>
      </c>
      <c r="E2852" t="s">
        <v>7813</v>
      </c>
      <c r="F2852" t="str">
        <f>MID($E2852,1,1)</f>
        <v>F</v>
      </c>
      <c r="G2852" t="str">
        <f>IFERROR(MID($E2852,SEARCH("/",$E2852,SEARCH("/",$E2852)+1)+1,1),"")</f>
        <v>P</v>
      </c>
      <c r="H2852" t="s">
        <v>46</v>
      </c>
      <c r="I2852">
        <v>22</v>
      </c>
      <c r="J2852" t="b">
        <v>0</v>
      </c>
      <c r="K2852" s="7">
        <v>35</v>
      </c>
      <c r="L2852" s="7">
        <v>0</v>
      </c>
      <c r="M2852" s="7">
        <v>36</v>
      </c>
      <c r="N2852" s="7">
        <v>581</v>
      </c>
      <c r="O2852" s="7">
        <v>0</v>
      </c>
      <c r="P2852" s="7">
        <f>SUM(dane3[[#This Row],[RoomService]:[VRDeck]])</f>
        <v>652</v>
      </c>
      <c r="Q2852" t="s">
        <v>7814</v>
      </c>
      <c r="R2852" t="b">
        <v>0</v>
      </c>
    </row>
    <row r="2853" spans="1:18" x14ac:dyDescent="0.3">
      <c r="A2853" t="s">
        <v>7815</v>
      </c>
      <c r="B2853">
        <f>MID(dane3[[#This Row],[PassengerId]],1,4)+0</f>
        <v>3080</v>
      </c>
      <c r="C2853" t="s">
        <v>19</v>
      </c>
      <c r="D2853" t="b">
        <v>0</v>
      </c>
      <c r="E2853" t="s">
        <v>7816</v>
      </c>
      <c r="F2853" t="str">
        <f>MID($E2853,1,1)</f>
        <v>F</v>
      </c>
      <c r="G2853" t="str">
        <f>IFERROR(MID($E2853,SEARCH("/",$E2853,SEARCH("/",$E2853)+1)+1,1),"")</f>
        <v>S</v>
      </c>
      <c r="H2853" t="s">
        <v>16</v>
      </c>
      <c r="I2853">
        <v>40</v>
      </c>
      <c r="J2853" t="b">
        <v>0</v>
      </c>
      <c r="K2853" s="7">
        <v>0</v>
      </c>
      <c r="L2853" s="7">
        <v>0</v>
      </c>
      <c r="M2853" s="7">
        <v>0</v>
      </c>
      <c r="N2853" s="7">
        <v>822</v>
      </c>
      <c r="O2853" s="7">
        <v>2</v>
      </c>
      <c r="P2853" s="7">
        <f>SUM(dane3[[#This Row],[RoomService]:[VRDeck]])</f>
        <v>824</v>
      </c>
      <c r="Q2853" t="s">
        <v>7817</v>
      </c>
      <c r="R2853" t="b">
        <v>0</v>
      </c>
    </row>
    <row r="2854" spans="1:18" x14ac:dyDescent="0.3">
      <c r="A2854" t="s">
        <v>7818</v>
      </c>
      <c r="B2854">
        <f>MID(dane3[[#This Row],[PassengerId]],1,4)+0</f>
        <v>3081</v>
      </c>
      <c r="C2854" t="s">
        <v>14</v>
      </c>
      <c r="D2854" t="b">
        <v>0</v>
      </c>
      <c r="E2854" t="s">
        <v>7819</v>
      </c>
      <c r="F2854" t="str">
        <f>MID($E2854,1,1)</f>
        <v>C</v>
      </c>
      <c r="G2854" t="str">
        <f>IFERROR(MID($E2854,SEARCH("/",$E2854,SEARCH("/",$E2854)+1)+1,1),"")</f>
        <v>S</v>
      </c>
      <c r="H2854" t="s">
        <v>46</v>
      </c>
      <c r="I2854">
        <v>50</v>
      </c>
      <c r="J2854" t="b">
        <v>0</v>
      </c>
      <c r="K2854" s="7">
        <v>0</v>
      </c>
      <c r="L2854" s="7">
        <v>1547</v>
      </c>
      <c r="M2854" s="7">
        <v>0</v>
      </c>
      <c r="N2854" s="7">
        <v>1784</v>
      </c>
      <c r="O2854" s="7">
        <v>1</v>
      </c>
      <c r="P2854" s="7">
        <f>SUM(dane3[[#This Row],[RoomService]:[VRDeck]])</f>
        <v>3332</v>
      </c>
      <c r="Q2854" t="s">
        <v>2271</v>
      </c>
      <c r="R2854" t="b">
        <v>1</v>
      </c>
    </row>
    <row r="2855" spans="1:18" x14ac:dyDescent="0.3">
      <c r="A2855" t="s">
        <v>7820</v>
      </c>
      <c r="B2855">
        <f>MID(dane3[[#This Row],[PassengerId]],1,4)+0</f>
        <v>3081</v>
      </c>
      <c r="C2855" t="s">
        <v>14</v>
      </c>
      <c r="D2855" t="b">
        <v>1</v>
      </c>
      <c r="E2855" t="s">
        <v>7819</v>
      </c>
      <c r="F2855" t="str">
        <f>MID($E2855,1,1)</f>
        <v>C</v>
      </c>
      <c r="G2855" t="str">
        <f>IFERROR(MID($E2855,SEARCH("/",$E2855,SEARCH("/",$E2855)+1)+1,1),"")</f>
        <v>S</v>
      </c>
      <c r="H2855" t="s">
        <v>16</v>
      </c>
      <c r="I2855">
        <v>57</v>
      </c>
      <c r="J2855" t="b">
        <v>0</v>
      </c>
      <c r="K2855" s="7">
        <v>0</v>
      </c>
      <c r="L2855" s="7">
        <v>0</v>
      </c>
      <c r="M2855" s="7">
        <v>0</v>
      </c>
      <c r="N2855" s="7">
        <v>0</v>
      </c>
      <c r="O2855" s="7">
        <v>0</v>
      </c>
      <c r="P2855" s="7">
        <f>SUM(dane3[[#This Row],[RoomService]:[VRDeck]])</f>
        <v>0</v>
      </c>
      <c r="Q2855" t="s">
        <v>7821</v>
      </c>
      <c r="R2855" t="b">
        <v>1</v>
      </c>
    </row>
    <row r="2856" spans="1:18" x14ac:dyDescent="0.3">
      <c r="A2856" t="s">
        <v>7822</v>
      </c>
      <c r="B2856">
        <f>MID(dane3[[#This Row],[PassengerId]],1,4)+0</f>
        <v>3082</v>
      </c>
      <c r="C2856" t="s">
        <v>19</v>
      </c>
      <c r="D2856" t="b">
        <v>0</v>
      </c>
      <c r="E2856" t="s">
        <v>7823</v>
      </c>
      <c r="F2856" t="str">
        <f>MID($E2856,1,1)</f>
        <v>G</v>
      </c>
      <c r="G2856" t="str">
        <f>IFERROR(MID($E2856,SEARCH("/",$E2856,SEARCH("/",$E2856)+1)+1,1),"")</f>
        <v>P</v>
      </c>
      <c r="H2856" t="s">
        <v>32</v>
      </c>
      <c r="I2856">
        <v>15</v>
      </c>
      <c r="J2856" t="b">
        <v>0</v>
      </c>
      <c r="K2856" s="7">
        <v>1</v>
      </c>
      <c r="L2856" s="7">
        <v>30</v>
      </c>
      <c r="M2856" s="7">
        <v>1793</v>
      </c>
      <c r="N2856" s="7">
        <v>0</v>
      </c>
      <c r="O2856" s="7">
        <v>0</v>
      </c>
      <c r="P2856" s="7">
        <f>SUM(dane3[[#This Row],[RoomService]:[VRDeck]])</f>
        <v>1824</v>
      </c>
      <c r="Q2856" t="s">
        <v>7824</v>
      </c>
      <c r="R2856" t="b">
        <v>1</v>
      </c>
    </row>
    <row r="2857" spans="1:18" x14ac:dyDescent="0.3">
      <c r="A2857" t="s">
        <v>7825</v>
      </c>
      <c r="B2857">
        <f>MID(dane3[[#This Row],[PassengerId]],1,4)+0</f>
        <v>3083</v>
      </c>
      <c r="C2857" t="s">
        <v>14</v>
      </c>
      <c r="D2857" t="b">
        <v>0</v>
      </c>
      <c r="E2857" t="s">
        <v>7826</v>
      </c>
      <c r="F2857" t="str">
        <f>MID($E2857,1,1)</f>
        <v>D</v>
      </c>
      <c r="G2857" t="str">
        <f>IFERROR(MID($E2857,SEARCH("/",$E2857,SEARCH("/",$E2857)+1)+1,1),"")</f>
        <v>S</v>
      </c>
      <c r="H2857" t="s">
        <v>46</v>
      </c>
      <c r="I2857">
        <v>23</v>
      </c>
      <c r="J2857" t="b">
        <v>0</v>
      </c>
      <c r="K2857" s="7">
        <v>0</v>
      </c>
      <c r="L2857" s="7">
        <v>587</v>
      </c>
      <c r="M2857" s="7">
        <v>0</v>
      </c>
      <c r="N2857" s="7">
        <v>1497</v>
      </c>
      <c r="O2857" s="7">
        <v>1014</v>
      </c>
      <c r="P2857" s="7">
        <f>SUM(dane3[[#This Row],[RoomService]:[VRDeck]])</f>
        <v>3098</v>
      </c>
      <c r="Q2857" t="s">
        <v>7827</v>
      </c>
      <c r="R2857" t="b">
        <v>0</v>
      </c>
    </row>
    <row r="2858" spans="1:18" x14ac:dyDescent="0.3">
      <c r="A2858" t="s">
        <v>4486</v>
      </c>
      <c r="B2858">
        <f>MID(dane3[[#This Row],[PassengerId]],1,4)+0</f>
        <v>1746</v>
      </c>
      <c r="C2858" t="s">
        <v>53</v>
      </c>
      <c r="D2858" t="b">
        <v>1</v>
      </c>
      <c r="E2858" t="s">
        <v>4487</v>
      </c>
      <c r="F2858" t="str">
        <f>MID($E2858,1,1)</f>
        <v>F</v>
      </c>
      <c r="G2858" t="str">
        <f>IFERROR(MID($E2858,SEARCH("/",$E2858,SEARCH("/",$E2858)+1)+1,1),"")</f>
        <v>S</v>
      </c>
      <c r="H2858" t="s">
        <v>16</v>
      </c>
      <c r="I2858">
        <v>50</v>
      </c>
      <c r="J2858" t="b">
        <v>0</v>
      </c>
      <c r="K2858" s="7">
        <v>0</v>
      </c>
      <c r="L2858" s="7">
        <v>0</v>
      </c>
      <c r="M2858" s="7">
        <v>0</v>
      </c>
      <c r="N2858" s="7">
        <v>0</v>
      </c>
      <c r="O2858" s="7">
        <v>0</v>
      </c>
      <c r="P2858" s="7">
        <f>SUM(dane3[[#This Row],[RoomService]:[VRDeck]])</f>
        <v>0</v>
      </c>
      <c r="Q2858" t="s">
        <v>4488</v>
      </c>
      <c r="R2858" t="b">
        <v>1</v>
      </c>
    </row>
    <row r="2859" spans="1:18" x14ac:dyDescent="0.3">
      <c r="A2859" t="s">
        <v>7831</v>
      </c>
      <c r="B2859">
        <f>MID(dane3[[#This Row],[PassengerId]],1,4)+0</f>
        <v>3085</v>
      </c>
      <c r="C2859" t="s">
        <v>19</v>
      </c>
      <c r="D2859" t="b">
        <v>0</v>
      </c>
      <c r="E2859" t="s">
        <v>7832</v>
      </c>
      <c r="F2859" t="str">
        <f>MID($E2859,1,1)</f>
        <v>G</v>
      </c>
      <c r="G2859" t="str">
        <f>IFERROR(MID($E2859,SEARCH("/",$E2859,SEARCH("/",$E2859)+1)+1,1),"")</f>
        <v>P</v>
      </c>
      <c r="H2859" t="s">
        <v>16</v>
      </c>
      <c r="I2859">
        <v>73</v>
      </c>
      <c r="J2859" t="b">
        <v>0</v>
      </c>
      <c r="K2859" s="7">
        <v>0</v>
      </c>
      <c r="L2859" s="7">
        <v>0</v>
      </c>
      <c r="M2859" s="7">
        <v>0</v>
      </c>
      <c r="N2859" s="7">
        <v>153</v>
      </c>
      <c r="O2859" s="7">
        <v>556</v>
      </c>
      <c r="P2859" s="7">
        <f>SUM(dane3[[#This Row],[RoomService]:[VRDeck]])</f>
        <v>709</v>
      </c>
      <c r="Q2859" t="s">
        <v>7833</v>
      </c>
      <c r="R2859" t="b">
        <v>0</v>
      </c>
    </row>
    <row r="2860" spans="1:18" x14ac:dyDescent="0.3">
      <c r="A2860" t="s">
        <v>7834</v>
      </c>
      <c r="B2860">
        <f>MID(dane3[[#This Row],[PassengerId]],1,4)+0</f>
        <v>3087</v>
      </c>
      <c r="C2860" t="s">
        <v>19</v>
      </c>
      <c r="D2860" t="b">
        <v>1</v>
      </c>
      <c r="E2860" t="s">
        <v>7835</v>
      </c>
      <c r="F2860" t="str">
        <f>MID($E2860,1,1)</f>
        <v>G</v>
      </c>
      <c r="G2860" t="str">
        <f>IFERROR(MID($E2860,SEARCH("/",$E2860,SEARCH("/",$E2860)+1)+1,1),"")</f>
        <v>P</v>
      </c>
      <c r="H2860" t="s">
        <v>16</v>
      </c>
      <c r="I2860">
        <v>35</v>
      </c>
      <c r="J2860" t="b">
        <v>0</v>
      </c>
      <c r="K2860" s="7">
        <v>0</v>
      </c>
      <c r="L2860" s="7">
        <v>0</v>
      </c>
      <c r="M2860" s="7">
        <v>0</v>
      </c>
      <c r="N2860" s="7">
        <v>0</v>
      </c>
      <c r="O2860" s="7">
        <v>0</v>
      </c>
      <c r="P2860" s="7">
        <f>SUM(dane3[[#This Row],[RoomService]:[VRDeck]])</f>
        <v>0</v>
      </c>
      <c r="Q2860" t="s">
        <v>7836</v>
      </c>
      <c r="R2860" t="b">
        <v>1</v>
      </c>
    </row>
    <row r="2861" spans="1:18" x14ac:dyDescent="0.3">
      <c r="A2861" t="s">
        <v>7837</v>
      </c>
      <c r="B2861">
        <f>MID(dane3[[#This Row],[PassengerId]],1,4)+0</f>
        <v>3088</v>
      </c>
      <c r="C2861" t="s">
        <v>14</v>
      </c>
      <c r="D2861" t="b">
        <v>0</v>
      </c>
      <c r="E2861" t="s">
        <v>7838</v>
      </c>
      <c r="F2861" t="str">
        <f>MID($E2861,1,1)</f>
        <v>A</v>
      </c>
      <c r="G2861" t="str">
        <f>IFERROR(MID($E2861,SEARCH("/",$E2861,SEARCH("/",$E2861)+1)+1,1),"")</f>
        <v>P</v>
      </c>
      <c r="H2861" t="s">
        <v>16</v>
      </c>
      <c r="I2861">
        <v>28</v>
      </c>
      <c r="J2861" t="b">
        <v>0</v>
      </c>
      <c r="K2861" s="7">
        <v>0</v>
      </c>
      <c r="L2861" s="7">
        <v>0</v>
      </c>
      <c r="M2861" s="7">
        <v>0</v>
      </c>
      <c r="N2861" s="7">
        <v>0</v>
      </c>
      <c r="O2861" s="7">
        <v>0</v>
      </c>
      <c r="P2861" s="7">
        <f>SUM(dane3[[#This Row],[RoomService]:[VRDeck]])</f>
        <v>0</v>
      </c>
      <c r="Q2861" t="s">
        <v>7839</v>
      </c>
      <c r="R2861" t="b">
        <v>0</v>
      </c>
    </row>
    <row r="2862" spans="1:18" x14ac:dyDescent="0.3">
      <c r="A2862" t="s">
        <v>7840</v>
      </c>
      <c r="B2862">
        <f>MID(dane3[[#This Row],[PassengerId]],1,4)+0</f>
        <v>3090</v>
      </c>
      <c r="C2862" t="s">
        <v>14</v>
      </c>
      <c r="D2862" t="b">
        <v>0</v>
      </c>
      <c r="E2862" t="s">
        <v>7841</v>
      </c>
      <c r="F2862" t="str">
        <f>MID($E2862,1,1)</f>
        <v>B</v>
      </c>
      <c r="G2862" t="str">
        <f>IFERROR(MID($E2862,SEARCH("/",$E2862,SEARCH("/",$E2862)+1)+1,1),"")</f>
        <v>S</v>
      </c>
      <c r="H2862" t="s">
        <v>16</v>
      </c>
      <c r="I2862">
        <v>27</v>
      </c>
      <c r="J2862" t="b">
        <v>1</v>
      </c>
      <c r="K2862" s="7">
        <v>0</v>
      </c>
      <c r="L2862" s="7">
        <v>6013</v>
      </c>
      <c r="M2862" s="7">
        <v>0</v>
      </c>
      <c r="N2862" s="7">
        <v>820</v>
      </c>
      <c r="O2862" s="7">
        <v>31</v>
      </c>
      <c r="P2862" s="7">
        <f>SUM(dane3[[#This Row],[RoomService]:[VRDeck]])</f>
        <v>6864</v>
      </c>
      <c r="Q2862" t="s">
        <v>7842</v>
      </c>
      <c r="R2862" t="b">
        <v>1</v>
      </c>
    </row>
    <row r="2863" spans="1:18" x14ac:dyDescent="0.3">
      <c r="A2863" t="s">
        <v>7843</v>
      </c>
      <c r="B2863">
        <f>MID(dane3[[#This Row],[PassengerId]],1,4)+0</f>
        <v>3091</v>
      </c>
      <c r="C2863" t="s">
        <v>14</v>
      </c>
      <c r="D2863" t="b">
        <v>0</v>
      </c>
      <c r="E2863" t="s">
        <v>39</v>
      </c>
      <c r="F2863" t="s">
        <v>23760</v>
      </c>
      <c r="G2863" t="str">
        <f>IFERROR(MID($E2863,SEARCH("/",$E2863,SEARCH("/",$E2863)+1)+1,1),"")</f>
        <v/>
      </c>
      <c r="H2863" t="s">
        <v>16</v>
      </c>
      <c r="I2863">
        <v>14</v>
      </c>
      <c r="J2863" t="b">
        <v>0</v>
      </c>
      <c r="K2863" s="7">
        <v>0</v>
      </c>
      <c r="L2863" s="7">
        <v>946</v>
      </c>
      <c r="M2863" s="7">
        <v>0</v>
      </c>
      <c r="N2863" s="7">
        <v>7860</v>
      </c>
      <c r="O2863" s="7">
        <v>384</v>
      </c>
      <c r="P2863" s="7">
        <f>SUM(dane3[[#This Row],[RoomService]:[VRDeck]])</f>
        <v>9190</v>
      </c>
      <c r="Q2863" t="s">
        <v>7844</v>
      </c>
      <c r="R2863" t="b">
        <v>0</v>
      </c>
    </row>
    <row r="2864" spans="1:18" x14ac:dyDescent="0.3">
      <c r="A2864" t="s">
        <v>7845</v>
      </c>
      <c r="B2864">
        <f>MID(dane3[[#This Row],[PassengerId]],1,4)+0</f>
        <v>3091</v>
      </c>
      <c r="C2864" t="s">
        <v>14</v>
      </c>
      <c r="D2864" t="b">
        <v>1</v>
      </c>
      <c r="E2864" t="s">
        <v>7846</v>
      </c>
      <c r="F2864" t="str">
        <f>MID($E2864,1,1)</f>
        <v>D</v>
      </c>
      <c r="G2864" t="str">
        <f>IFERROR(MID($E2864,SEARCH("/",$E2864,SEARCH("/",$E2864)+1)+1,1),"")</f>
        <v>S</v>
      </c>
      <c r="H2864" t="s">
        <v>16</v>
      </c>
      <c r="I2864">
        <v>26</v>
      </c>
      <c r="J2864" t="b">
        <v>0</v>
      </c>
      <c r="K2864" s="7">
        <v>0</v>
      </c>
      <c r="L2864" s="7">
        <v>0</v>
      </c>
      <c r="M2864" s="7">
        <v>0</v>
      </c>
      <c r="N2864" s="7">
        <v>0</v>
      </c>
      <c r="O2864" s="7">
        <v>0</v>
      </c>
      <c r="P2864" s="7">
        <f>SUM(dane3[[#This Row],[RoomService]:[VRDeck]])</f>
        <v>0</v>
      </c>
      <c r="Q2864" t="s">
        <v>7847</v>
      </c>
      <c r="R2864" t="b">
        <v>1</v>
      </c>
    </row>
    <row r="2865" spans="1:18" x14ac:dyDescent="0.3">
      <c r="A2865" t="s">
        <v>7848</v>
      </c>
      <c r="B2865">
        <f>MID(dane3[[#This Row],[PassengerId]],1,4)+0</f>
        <v>3092</v>
      </c>
      <c r="C2865" t="s">
        <v>19</v>
      </c>
      <c r="D2865" t="b">
        <v>0</v>
      </c>
      <c r="E2865" t="s">
        <v>7849</v>
      </c>
      <c r="F2865" t="str">
        <f>MID($E2865,1,1)</f>
        <v>G</v>
      </c>
      <c r="G2865" t="str">
        <f>IFERROR(MID($E2865,SEARCH("/",$E2865,SEARCH("/",$E2865)+1)+1,1),"")</f>
        <v>P</v>
      </c>
      <c r="H2865" t="s">
        <v>16</v>
      </c>
      <c r="I2865">
        <v>22</v>
      </c>
      <c r="J2865" t="b">
        <v>0</v>
      </c>
      <c r="K2865" s="7">
        <v>0</v>
      </c>
      <c r="L2865" s="7">
        <v>0</v>
      </c>
      <c r="M2865" s="7">
        <v>102</v>
      </c>
      <c r="N2865" s="7">
        <v>43</v>
      </c>
      <c r="O2865" s="7">
        <v>700</v>
      </c>
      <c r="P2865" s="7">
        <f>SUM(dane3[[#This Row],[RoomService]:[VRDeck]])</f>
        <v>845</v>
      </c>
      <c r="Q2865" t="s">
        <v>7850</v>
      </c>
      <c r="R2865" t="b">
        <v>0</v>
      </c>
    </row>
    <row r="2866" spans="1:18" x14ac:dyDescent="0.3">
      <c r="A2866" t="s">
        <v>4532</v>
      </c>
      <c r="B2866">
        <f>MID(dane3[[#This Row],[PassengerId]],1,4)+0</f>
        <v>1764</v>
      </c>
      <c r="C2866" t="s">
        <v>53</v>
      </c>
      <c r="D2866" t="b">
        <v>1</v>
      </c>
      <c r="E2866" t="s">
        <v>4533</v>
      </c>
      <c r="F2866" t="str">
        <f>MID($E2866,1,1)</f>
        <v>F</v>
      </c>
      <c r="G2866" t="str">
        <f>IFERROR(MID($E2866,SEARCH("/",$E2866,SEARCH("/",$E2866)+1)+1,1),"")</f>
        <v>S</v>
      </c>
      <c r="H2866" t="s">
        <v>16</v>
      </c>
      <c r="I2866">
        <v>59</v>
      </c>
      <c r="J2866" t="b">
        <v>0</v>
      </c>
      <c r="K2866" s="7">
        <v>0</v>
      </c>
      <c r="L2866" s="7">
        <v>0</v>
      </c>
      <c r="M2866" s="7">
        <v>0</v>
      </c>
      <c r="N2866" s="7">
        <v>0</v>
      </c>
      <c r="O2866" s="7">
        <v>0</v>
      </c>
      <c r="P2866" s="7">
        <f>SUM(dane3[[#This Row],[RoomService]:[VRDeck]])</f>
        <v>0</v>
      </c>
      <c r="Q2866" t="s">
        <v>4534</v>
      </c>
      <c r="R2866" t="b">
        <v>1</v>
      </c>
    </row>
    <row r="2867" spans="1:18" x14ac:dyDescent="0.3">
      <c r="A2867" t="s">
        <v>4535</v>
      </c>
      <c r="B2867">
        <f>MID(dane3[[#This Row],[PassengerId]],1,4)+0</f>
        <v>1764</v>
      </c>
      <c r="C2867" t="s">
        <v>53</v>
      </c>
      <c r="D2867" t="b">
        <v>0</v>
      </c>
      <c r="E2867" t="s">
        <v>4536</v>
      </c>
      <c r="F2867" t="str">
        <f>MID($E2867,1,1)</f>
        <v>E</v>
      </c>
      <c r="G2867" t="str">
        <f>IFERROR(MID($E2867,SEARCH("/",$E2867,SEARCH("/",$E2867)+1)+1,1),"")</f>
        <v>S</v>
      </c>
      <c r="H2867" t="s">
        <v>16</v>
      </c>
      <c r="I2867">
        <v>18</v>
      </c>
      <c r="J2867" t="b">
        <v>0</v>
      </c>
      <c r="K2867" s="7">
        <v>0</v>
      </c>
      <c r="L2867" s="7">
        <v>0</v>
      </c>
      <c r="M2867" s="7">
        <v>0</v>
      </c>
      <c r="N2867" s="7">
        <v>0</v>
      </c>
      <c r="O2867" s="7">
        <v>0</v>
      </c>
      <c r="P2867" s="7">
        <f>SUM(dane3[[#This Row],[RoomService]:[VRDeck]])</f>
        <v>0</v>
      </c>
      <c r="Q2867" t="s">
        <v>4537</v>
      </c>
      <c r="R2867" t="b">
        <v>0</v>
      </c>
    </row>
    <row r="2868" spans="1:18" x14ac:dyDescent="0.3">
      <c r="A2868" t="s">
        <v>4553</v>
      </c>
      <c r="B2868">
        <f>MID(dane3[[#This Row],[PassengerId]],1,4)+0</f>
        <v>1769</v>
      </c>
      <c r="C2868" t="s">
        <v>53</v>
      </c>
      <c r="D2868" t="b">
        <v>1</v>
      </c>
      <c r="E2868" t="s">
        <v>4554</v>
      </c>
      <c r="F2868" t="str">
        <f>MID($E2868,1,1)</f>
        <v>F</v>
      </c>
      <c r="G2868" t="str">
        <f>IFERROR(MID($E2868,SEARCH("/",$E2868,SEARCH("/",$E2868)+1)+1,1),"")</f>
        <v>S</v>
      </c>
      <c r="H2868" t="s">
        <v>16</v>
      </c>
      <c r="I2868">
        <v>58</v>
      </c>
      <c r="J2868" t="b">
        <v>0</v>
      </c>
      <c r="K2868" s="7">
        <v>0</v>
      </c>
      <c r="L2868" s="7">
        <v>0</v>
      </c>
      <c r="M2868" s="7">
        <v>0</v>
      </c>
      <c r="N2868" s="7">
        <v>0</v>
      </c>
      <c r="O2868" s="7">
        <v>0</v>
      </c>
      <c r="P2868" s="7">
        <f>SUM(dane3[[#This Row],[RoomService]:[VRDeck]])</f>
        <v>0</v>
      </c>
      <c r="Q2868" t="s">
        <v>4555</v>
      </c>
      <c r="R2868" t="b">
        <v>1</v>
      </c>
    </row>
    <row r="2869" spans="1:18" x14ac:dyDescent="0.3">
      <c r="A2869" t="s">
        <v>4562</v>
      </c>
      <c r="B2869">
        <f>MID(dane3[[#This Row],[PassengerId]],1,4)+0</f>
        <v>1772</v>
      </c>
      <c r="C2869" t="s">
        <v>53</v>
      </c>
      <c r="D2869" t="b">
        <v>0</v>
      </c>
      <c r="E2869" t="s">
        <v>4563</v>
      </c>
      <c r="F2869" t="str">
        <f>MID($E2869,1,1)</f>
        <v>F</v>
      </c>
      <c r="G2869" t="str">
        <f>IFERROR(MID($E2869,SEARCH("/",$E2869,SEARCH("/",$E2869)+1)+1,1),"")</f>
        <v>P</v>
      </c>
      <c r="H2869" t="s">
        <v>16</v>
      </c>
      <c r="I2869">
        <v>30</v>
      </c>
      <c r="J2869" t="b">
        <v>0</v>
      </c>
      <c r="K2869" s="7">
        <v>1220</v>
      </c>
      <c r="L2869" s="7">
        <v>0</v>
      </c>
      <c r="M2869" s="7">
        <v>49</v>
      </c>
      <c r="N2869" s="7">
        <v>39</v>
      </c>
      <c r="O2869" s="7">
        <v>0</v>
      </c>
      <c r="P2869" s="7">
        <f>SUM(dane3[[#This Row],[RoomService]:[VRDeck]])</f>
        <v>1308</v>
      </c>
      <c r="Q2869" t="s">
        <v>4564</v>
      </c>
      <c r="R2869" t="b">
        <v>0</v>
      </c>
    </row>
    <row r="2870" spans="1:18" x14ac:dyDescent="0.3">
      <c r="A2870" t="s">
        <v>7863</v>
      </c>
      <c r="B2870">
        <f>MID(dane3[[#This Row],[PassengerId]],1,4)+0</f>
        <v>3100</v>
      </c>
      <c r="C2870" t="s">
        <v>19</v>
      </c>
      <c r="D2870" t="b">
        <v>0</v>
      </c>
      <c r="E2870" t="s">
        <v>7864</v>
      </c>
      <c r="F2870" t="str">
        <f>MID($E2870,1,1)</f>
        <v>G</v>
      </c>
      <c r="G2870" t="str">
        <f>IFERROR(MID($E2870,SEARCH("/",$E2870,SEARCH("/",$E2870)+1)+1,1),"")</f>
        <v>S</v>
      </c>
      <c r="H2870" t="s">
        <v>16</v>
      </c>
      <c r="I2870">
        <v>1</v>
      </c>
      <c r="J2870" t="b">
        <v>0</v>
      </c>
      <c r="K2870" s="7">
        <v>0</v>
      </c>
      <c r="L2870" s="7">
        <v>0</v>
      </c>
      <c r="M2870" s="7">
        <v>0</v>
      </c>
      <c r="N2870" s="7">
        <v>0</v>
      </c>
      <c r="O2870" s="7">
        <v>0</v>
      </c>
      <c r="P2870" s="7">
        <f>SUM(dane3[[#This Row],[RoomService]:[VRDeck]])</f>
        <v>0</v>
      </c>
      <c r="Q2870" t="s">
        <v>7865</v>
      </c>
      <c r="R2870" t="b">
        <v>0</v>
      </c>
    </row>
    <row r="2871" spans="1:18" x14ac:dyDescent="0.3">
      <c r="A2871" t="s">
        <v>7866</v>
      </c>
      <c r="B2871">
        <f>MID(dane3[[#This Row],[PassengerId]],1,4)+0</f>
        <v>3100</v>
      </c>
      <c r="C2871" t="s">
        <v>19</v>
      </c>
      <c r="D2871" t="b">
        <v>0</v>
      </c>
      <c r="E2871" t="s">
        <v>7867</v>
      </c>
      <c r="F2871" t="str">
        <f>MID($E2871,1,1)</f>
        <v>F</v>
      </c>
      <c r="G2871" t="str">
        <f>IFERROR(MID($E2871,SEARCH("/",$E2871,SEARCH("/",$E2871)+1)+1,1),"")</f>
        <v>S</v>
      </c>
      <c r="H2871" t="s">
        <v>16</v>
      </c>
      <c r="I2871">
        <v>52</v>
      </c>
      <c r="J2871" t="b">
        <v>0</v>
      </c>
      <c r="K2871" s="7">
        <v>809</v>
      </c>
      <c r="L2871" s="7">
        <v>0</v>
      </c>
      <c r="M2871" s="7">
        <v>0</v>
      </c>
      <c r="N2871" s="7">
        <v>0</v>
      </c>
      <c r="O2871" s="7">
        <v>0</v>
      </c>
      <c r="P2871" s="7">
        <f>SUM(dane3[[#This Row],[RoomService]:[VRDeck]])</f>
        <v>809</v>
      </c>
      <c r="Q2871" t="s">
        <v>7868</v>
      </c>
      <c r="R2871" t="b">
        <v>1</v>
      </c>
    </row>
    <row r="2872" spans="1:18" x14ac:dyDescent="0.3">
      <c r="A2872" t="s">
        <v>7869</v>
      </c>
      <c r="B2872">
        <f>MID(dane3[[#This Row],[PassengerId]],1,4)+0</f>
        <v>3100</v>
      </c>
      <c r="C2872" t="s">
        <v>19</v>
      </c>
      <c r="D2872" t="b">
        <v>1</v>
      </c>
      <c r="E2872" t="s">
        <v>7864</v>
      </c>
      <c r="F2872" t="str">
        <f>MID($E2872,1,1)</f>
        <v>G</v>
      </c>
      <c r="G2872" t="str">
        <f>IFERROR(MID($E2872,SEARCH("/",$E2872,SEARCH("/",$E2872)+1)+1,1),"")</f>
        <v>S</v>
      </c>
      <c r="H2872" t="s">
        <v>16</v>
      </c>
      <c r="I2872">
        <v>0</v>
      </c>
      <c r="J2872" t="b">
        <v>0</v>
      </c>
      <c r="K2872" s="7">
        <v>0</v>
      </c>
      <c r="L2872" s="7">
        <v>0</v>
      </c>
      <c r="M2872" s="7">
        <v>0</v>
      </c>
      <c r="N2872" s="7">
        <v>0</v>
      </c>
      <c r="O2872" s="7">
        <v>0</v>
      </c>
      <c r="P2872" s="7">
        <f>SUM(dane3[[#This Row],[RoomService]:[VRDeck]])</f>
        <v>0</v>
      </c>
      <c r="Q2872" t="s">
        <v>7870</v>
      </c>
      <c r="R2872" t="b">
        <v>1</v>
      </c>
    </row>
    <row r="2873" spans="1:18" x14ac:dyDescent="0.3">
      <c r="A2873" t="s">
        <v>7871</v>
      </c>
      <c r="B2873">
        <f>MID(dane3[[#This Row],[PassengerId]],1,4)+0</f>
        <v>3102</v>
      </c>
      <c r="C2873" t="s">
        <v>14</v>
      </c>
      <c r="D2873" t="b">
        <v>1</v>
      </c>
      <c r="E2873" t="s">
        <v>7872</v>
      </c>
      <c r="F2873" t="str">
        <f>MID($E2873,1,1)</f>
        <v>B</v>
      </c>
      <c r="G2873" t="str">
        <f>IFERROR(MID($E2873,SEARCH("/",$E2873,SEARCH("/",$E2873)+1)+1,1),"")</f>
        <v>P</v>
      </c>
      <c r="H2873" t="s">
        <v>46</v>
      </c>
      <c r="I2873">
        <v>30</v>
      </c>
      <c r="J2873" t="b">
        <v>0</v>
      </c>
      <c r="K2873" s="7">
        <v>0</v>
      </c>
      <c r="L2873" s="7">
        <v>0</v>
      </c>
      <c r="M2873" s="7">
        <v>0</v>
      </c>
      <c r="N2873" s="7">
        <v>0</v>
      </c>
      <c r="O2873" s="7">
        <v>0</v>
      </c>
      <c r="P2873" s="7">
        <f>SUM(dane3[[#This Row],[RoomService]:[VRDeck]])</f>
        <v>0</v>
      </c>
      <c r="Q2873" t="s">
        <v>7873</v>
      </c>
      <c r="R2873" t="b">
        <v>1</v>
      </c>
    </row>
    <row r="2874" spans="1:18" x14ac:dyDescent="0.3">
      <c r="A2874" t="s">
        <v>7874</v>
      </c>
      <c r="B2874">
        <f>MID(dane3[[#This Row],[PassengerId]],1,4)+0</f>
        <v>3103</v>
      </c>
      <c r="C2874" t="s">
        <v>14</v>
      </c>
      <c r="D2874" t="b">
        <v>0</v>
      </c>
      <c r="E2874" t="s">
        <v>7875</v>
      </c>
      <c r="F2874" t="str">
        <f>MID($E2874,1,1)</f>
        <v>B</v>
      </c>
      <c r="G2874" t="str">
        <f>IFERROR(MID($E2874,SEARCH("/",$E2874,SEARCH("/",$E2874)+1)+1,1),"")</f>
        <v>P</v>
      </c>
      <c r="H2874" t="s">
        <v>16</v>
      </c>
      <c r="I2874">
        <v>52</v>
      </c>
      <c r="J2874" t="b">
        <v>1</v>
      </c>
      <c r="K2874" s="7">
        <v>0</v>
      </c>
      <c r="L2874" s="7">
        <v>7452</v>
      </c>
      <c r="M2874" s="7">
        <v>0</v>
      </c>
      <c r="N2874" s="7">
        <v>1158</v>
      </c>
      <c r="O2874" s="7">
        <v>7979</v>
      </c>
      <c r="P2874" s="7">
        <f>SUM(dane3[[#This Row],[RoomService]:[VRDeck]])</f>
        <v>16589</v>
      </c>
      <c r="Q2874" t="s">
        <v>7876</v>
      </c>
      <c r="R2874" t="b">
        <v>0</v>
      </c>
    </row>
    <row r="2875" spans="1:18" x14ac:dyDescent="0.3">
      <c r="A2875" t="s">
        <v>7877</v>
      </c>
      <c r="B2875">
        <f>MID(dane3[[#This Row],[PassengerId]],1,4)+0</f>
        <v>3104</v>
      </c>
      <c r="C2875" t="s">
        <v>19</v>
      </c>
      <c r="D2875" t="b">
        <v>0</v>
      </c>
      <c r="E2875" t="s">
        <v>7878</v>
      </c>
      <c r="F2875" t="str">
        <f>MID($E2875,1,1)</f>
        <v>G</v>
      </c>
      <c r="G2875" t="str">
        <f>IFERROR(MID($E2875,SEARCH("/",$E2875,SEARCH("/",$E2875)+1)+1,1),"")</f>
        <v>P</v>
      </c>
      <c r="H2875" t="s">
        <v>16</v>
      </c>
      <c r="I2875">
        <v>12</v>
      </c>
      <c r="J2875" t="b">
        <v>0</v>
      </c>
      <c r="K2875" s="7">
        <v>0</v>
      </c>
      <c r="L2875" s="7">
        <v>0</v>
      </c>
      <c r="M2875" s="7">
        <v>0</v>
      </c>
      <c r="N2875" s="7">
        <v>0</v>
      </c>
      <c r="O2875" s="7">
        <v>0</v>
      </c>
      <c r="P2875" s="7">
        <f>SUM(dane3[[#This Row],[RoomService]:[VRDeck]])</f>
        <v>0</v>
      </c>
      <c r="Q2875" t="s">
        <v>7879</v>
      </c>
      <c r="R2875" t="b">
        <v>1</v>
      </c>
    </row>
    <row r="2876" spans="1:18" x14ac:dyDescent="0.3">
      <c r="A2876" t="s">
        <v>7880</v>
      </c>
      <c r="B2876">
        <f>MID(dane3[[#This Row],[PassengerId]],1,4)+0</f>
        <v>3104</v>
      </c>
      <c r="C2876" t="s">
        <v>19</v>
      </c>
      <c r="D2876" t="b">
        <v>1</v>
      </c>
      <c r="E2876" t="s">
        <v>7878</v>
      </c>
      <c r="F2876" t="str">
        <f>MID($E2876,1,1)</f>
        <v>G</v>
      </c>
      <c r="G2876" t="str">
        <f>IFERROR(MID($E2876,SEARCH("/",$E2876,SEARCH("/",$E2876)+1)+1,1),"")</f>
        <v>P</v>
      </c>
      <c r="H2876" t="s">
        <v>16</v>
      </c>
      <c r="I2876">
        <v>22</v>
      </c>
      <c r="J2876" t="b">
        <v>0</v>
      </c>
      <c r="K2876" s="7">
        <v>0</v>
      </c>
      <c r="L2876" s="7">
        <v>0</v>
      </c>
      <c r="M2876" s="7">
        <v>0</v>
      </c>
      <c r="N2876" s="7">
        <v>0</v>
      </c>
      <c r="O2876" s="7">
        <v>0</v>
      </c>
      <c r="P2876" s="7">
        <f>SUM(dane3[[#This Row],[RoomService]:[VRDeck]])</f>
        <v>0</v>
      </c>
      <c r="Q2876" t="s">
        <v>7881</v>
      </c>
      <c r="R2876" t="b">
        <v>1</v>
      </c>
    </row>
    <row r="2877" spans="1:18" x14ac:dyDescent="0.3">
      <c r="A2877" t="s">
        <v>7882</v>
      </c>
      <c r="B2877">
        <f>MID(dane3[[#This Row],[PassengerId]],1,4)+0</f>
        <v>3110</v>
      </c>
      <c r="C2877" t="s">
        <v>19</v>
      </c>
      <c r="D2877" t="b">
        <v>0</v>
      </c>
      <c r="E2877" t="s">
        <v>7883</v>
      </c>
      <c r="F2877" t="str">
        <f>MID($E2877,1,1)</f>
        <v>G</v>
      </c>
      <c r="G2877" t="str">
        <f>IFERROR(MID($E2877,SEARCH("/",$E2877,SEARCH("/",$E2877)+1)+1,1),"")</f>
        <v>P</v>
      </c>
      <c r="H2877" t="s">
        <v>16</v>
      </c>
      <c r="I2877">
        <v>24</v>
      </c>
      <c r="J2877" t="b">
        <v>0</v>
      </c>
      <c r="K2877" s="7">
        <v>520</v>
      </c>
      <c r="L2877" s="7">
        <v>0</v>
      </c>
      <c r="M2877" s="7">
        <v>0</v>
      </c>
      <c r="N2877" s="7">
        <v>195</v>
      </c>
      <c r="O2877" s="7">
        <v>0</v>
      </c>
      <c r="P2877" s="7">
        <f>SUM(dane3[[#This Row],[RoomService]:[VRDeck]])</f>
        <v>715</v>
      </c>
      <c r="Q2877" t="s">
        <v>7884</v>
      </c>
      <c r="R2877" t="b">
        <v>1</v>
      </c>
    </row>
    <row r="2878" spans="1:18" x14ac:dyDescent="0.3">
      <c r="A2878" t="s">
        <v>4565</v>
      </c>
      <c r="B2878">
        <f>MID(dane3[[#This Row],[PassengerId]],1,4)+0</f>
        <v>1774</v>
      </c>
      <c r="C2878" t="s">
        <v>53</v>
      </c>
      <c r="D2878" t="b">
        <v>1</v>
      </c>
      <c r="E2878" t="s">
        <v>4566</v>
      </c>
      <c r="F2878" t="str">
        <f>MID($E2878,1,1)</f>
        <v>E</v>
      </c>
      <c r="G2878" t="str">
        <f>IFERROR(MID($E2878,SEARCH("/",$E2878,SEARCH("/",$E2878)+1)+1,1),"")</f>
        <v>S</v>
      </c>
      <c r="H2878" t="s">
        <v>16</v>
      </c>
      <c r="I2878">
        <v>30</v>
      </c>
      <c r="J2878" t="b">
        <v>0</v>
      </c>
      <c r="K2878" s="7">
        <v>0</v>
      </c>
      <c r="L2878" s="7">
        <v>0</v>
      </c>
      <c r="M2878" s="7">
        <v>0</v>
      </c>
      <c r="N2878" s="7">
        <v>0</v>
      </c>
      <c r="O2878" s="7">
        <v>0</v>
      </c>
      <c r="P2878" s="7">
        <f>SUM(dane3[[#This Row],[RoomService]:[VRDeck]])</f>
        <v>0</v>
      </c>
      <c r="Q2878" t="s">
        <v>4567</v>
      </c>
      <c r="R2878" t="b">
        <v>1</v>
      </c>
    </row>
    <row r="2879" spans="1:18" x14ac:dyDescent="0.3">
      <c r="A2879" t="s">
        <v>7888</v>
      </c>
      <c r="B2879">
        <f>MID(dane3[[#This Row],[PassengerId]],1,4)+0</f>
        <v>3112</v>
      </c>
      <c r="C2879" t="s">
        <v>19</v>
      </c>
      <c r="D2879" t="b">
        <v>1</v>
      </c>
      <c r="E2879" t="s">
        <v>7889</v>
      </c>
      <c r="F2879" t="str">
        <f>MID($E2879,1,1)</f>
        <v>G</v>
      </c>
      <c r="G2879" t="str">
        <f>IFERROR(MID($E2879,SEARCH("/",$E2879,SEARCH("/",$E2879)+1)+1,1),"")</f>
        <v>S</v>
      </c>
      <c r="H2879" t="s">
        <v>32</v>
      </c>
      <c r="I2879">
        <v>15</v>
      </c>
      <c r="J2879" t="b">
        <v>0</v>
      </c>
      <c r="K2879" s="7">
        <v>0</v>
      </c>
      <c r="L2879" s="7">
        <v>0</v>
      </c>
      <c r="M2879" s="7">
        <v>0</v>
      </c>
      <c r="N2879" s="7">
        <v>0</v>
      </c>
      <c r="O2879" s="7">
        <v>0</v>
      </c>
      <c r="P2879" s="7">
        <f>SUM(dane3[[#This Row],[RoomService]:[VRDeck]])</f>
        <v>0</v>
      </c>
      <c r="Q2879" t="s">
        <v>7890</v>
      </c>
      <c r="R2879" t="b">
        <v>0</v>
      </c>
    </row>
    <row r="2880" spans="1:18" x14ac:dyDescent="0.3">
      <c r="A2880" t="s">
        <v>4593</v>
      </c>
      <c r="B2880">
        <f>MID(dane3[[#This Row],[PassengerId]],1,4)+0</f>
        <v>1785</v>
      </c>
      <c r="C2880" t="s">
        <v>53</v>
      </c>
      <c r="D2880" t="b">
        <v>1</v>
      </c>
      <c r="E2880" t="s">
        <v>4594</v>
      </c>
      <c r="F2880" t="str">
        <f>MID($E2880,1,1)</f>
        <v>E</v>
      </c>
      <c r="G2880" t="str">
        <f>IFERROR(MID($E2880,SEARCH("/",$E2880,SEARCH("/",$E2880)+1)+1,1),"")</f>
        <v>P</v>
      </c>
      <c r="H2880" t="s">
        <v>46</v>
      </c>
      <c r="I2880">
        <v>31</v>
      </c>
      <c r="J2880" t="b">
        <v>0</v>
      </c>
      <c r="K2880" s="7">
        <v>0</v>
      </c>
      <c r="L2880" s="7">
        <v>0</v>
      </c>
      <c r="M2880" s="7">
        <v>0</v>
      </c>
      <c r="N2880" s="7">
        <v>0</v>
      </c>
      <c r="O2880" s="7">
        <v>0</v>
      </c>
      <c r="P2880" s="7">
        <f>SUM(dane3[[#This Row],[RoomService]:[VRDeck]])</f>
        <v>0</v>
      </c>
      <c r="Q2880" t="s">
        <v>4595</v>
      </c>
      <c r="R2880" t="b">
        <v>0</v>
      </c>
    </row>
    <row r="2881" spans="1:18" x14ac:dyDescent="0.3">
      <c r="A2881" t="s">
        <v>4631</v>
      </c>
      <c r="B2881">
        <f>MID(dane3[[#This Row],[PassengerId]],1,4)+0</f>
        <v>1804</v>
      </c>
      <c r="C2881" t="s">
        <v>53</v>
      </c>
      <c r="D2881" t="b">
        <v>1</v>
      </c>
      <c r="E2881" t="s">
        <v>4632</v>
      </c>
      <c r="F2881" t="str">
        <f>MID($E2881,1,1)</f>
        <v>F</v>
      </c>
      <c r="G2881" t="str">
        <f>IFERROR(MID($E2881,SEARCH("/",$E2881,SEARCH("/",$E2881)+1)+1,1),"")</f>
        <v>P</v>
      </c>
      <c r="H2881" t="s">
        <v>16</v>
      </c>
      <c r="I2881">
        <v>5</v>
      </c>
      <c r="J2881" t="b">
        <v>0</v>
      </c>
      <c r="K2881" s="7">
        <v>0</v>
      </c>
      <c r="L2881" s="7">
        <v>0</v>
      </c>
      <c r="M2881" s="7">
        <v>0</v>
      </c>
      <c r="N2881" s="7">
        <v>0</v>
      </c>
      <c r="O2881" s="7">
        <v>0</v>
      </c>
      <c r="P2881" s="7">
        <f>SUM(dane3[[#This Row],[RoomService]:[VRDeck]])</f>
        <v>0</v>
      </c>
      <c r="Q2881" t="s">
        <v>4633</v>
      </c>
      <c r="R2881" t="b">
        <v>1</v>
      </c>
    </row>
    <row r="2882" spans="1:18" x14ac:dyDescent="0.3">
      <c r="A2882" t="s">
        <v>4637</v>
      </c>
      <c r="B2882">
        <f>MID(dane3[[#This Row],[PassengerId]],1,4)+0</f>
        <v>1806</v>
      </c>
      <c r="C2882" t="s">
        <v>53</v>
      </c>
      <c r="D2882" t="b">
        <v>0</v>
      </c>
      <c r="E2882" t="s">
        <v>4638</v>
      </c>
      <c r="F2882" t="str">
        <f>MID($E2882,1,1)</f>
        <v>E</v>
      </c>
      <c r="G2882" t="str">
        <f>IFERROR(MID($E2882,SEARCH("/",$E2882,SEARCH("/",$E2882)+1)+1,1),"")</f>
        <v>S</v>
      </c>
      <c r="H2882" t="s">
        <v>16</v>
      </c>
      <c r="I2882">
        <v>26</v>
      </c>
      <c r="J2882" t="b">
        <v>0</v>
      </c>
      <c r="K2882" s="7">
        <v>0</v>
      </c>
      <c r="L2882" s="7">
        <v>0</v>
      </c>
      <c r="M2882" s="7">
        <v>0</v>
      </c>
      <c r="N2882" s="7">
        <v>0</v>
      </c>
      <c r="O2882" s="7">
        <v>0</v>
      </c>
      <c r="P2882" s="7">
        <f>SUM(dane3[[#This Row],[RoomService]:[VRDeck]])</f>
        <v>0</v>
      </c>
      <c r="Q2882" t="s">
        <v>4639</v>
      </c>
      <c r="R2882" t="b">
        <v>0</v>
      </c>
    </row>
    <row r="2883" spans="1:18" x14ac:dyDescent="0.3">
      <c r="A2883" t="s">
        <v>7899</v>
      </c>
      <c r="B2883">
        <f>MID(dane3[[#This Row],[PassengerId]],1,4)+0</f>
        <v>3116</v>
      </c>
      <c r="C2883" t="s">
        <v>19</v>
      </c>
      <c r="D2883" t="b">
        <v>0</v>
      </c>
      <c r="E2883" t="s">
        <v>7900</v>
      </c>
      <c r="F2883" t="str">
        <f>MID($E2883,1,1)</f>
        <v>F</v>
      </c>
      <c r="G2883" t="str">
        <f>IFERROR(MID($E2883,SEARCH("/",$E2883,SEARCH("/",$E2883)+1)+1,1),"")</f>
        <v>P</v>
      </c>
      <c r="H2883" t="s">
        <v>16</v>
      </c>
      <c r="I2883">
        <v>20</v>
      </c>
      <c r="J2883" t="b">
        <v>0</v>
      </c>
      <c r="K2883" s="7">
        <v>127</v>
      </c>
      <c r="L2883" s="7">
        <v>0</v>
      </c>
      <c r="M2883" s="7">
        <v>656</v>
      </c>
      <c r="N2883" s="7">
        <v>0</v>
      </c>
      <c r="O2883" s="7">
        <v>21</v>
      </c>
      <c r="P2883" s="7">
        <f>SUM(dane3[[#This Row],[RoomService]:[VRDeck]])</f>
        <v>804</v>
      </c>
      <c r="Q2883" t="s">
        <v>7901</v>
      </c>
      <c r="R2883" t="b">
        <v>0</v>
      </c>
    </row>
    <row r="2884" spans="1:18" x14ac:dyDescent="0.3">
      <c r="A2884" t="s">
        <v>7902</v>
      </c>
      <c r="B2884">
        <f>MID(dane3[[#This Row],[PassengerId]],1,4)+0</f>
        <v>3117</v>
      </c>
      <c r="C2884" t="s">
        <v>19</v>
      </c>
      <c r="D2884" t="b">
        <v>0</v>
      </c>
      <c r="E2884" t="s">
        <v>7903</v>
      </c>
      <c r="F2884" t="str">
        <f>MID($E2884,1,1)</f>
        <v>F</v>
      </c>
      <c r="G2884" t="str">
        <f>IFERROR(MID($E2884,SEARCH("/",$E2884,SEARCH("/",$E2884)+1)+1,1),"")</f>
        <v>P</v>
      </c>
      <c r="H2884" t="s">
        <v>16</v>
      </c>
      <c r="I2884">
        <v>32</v>
      </c>
      <c r="J2884" t="b">
        <v>0</v>
      </c>
      <c r="K2884" s="7">
        <v>0</v>
      </c>
      <c r="L2884" s="7">
        <v>0</v>
      </c>
      <c r="M2884" s="7">
        <v>47</v>
      </c>
      <c r="N2884" s="7">
        <v>857</v>
      </c>
      <c r="O2884" s="7">
        <v>23</v>
      </c>
      <c r="P2884" s="7">
        <f>SUM(dane3[[#This Row],[RoomService]:[VRDeck]])</f>
        <v>927</v>
      </c>
      <c r="Q2884" t="s">
        <v>23799</v>
      </c>
      <c r="R2884" t="b">
        <v>0</v>
      </c>
    </row>
    <row r="2885" spans="1:18" x14ac:dyDescent="0.3">
      <c r="A2885" t="s">
        <v>7904</v>
      </c>
      <c r="B2885">
        <f>MID(dane3[[#This Row],[PassengerId]],1,4)+0</f>
        <v>3118</v>
      </c>
      <c r="C2885" t="s">
        <v>19</v>
      </c>
      <c r="D2885" t="b">
        <v>1</v>
      </c>
      <c r="E2885" t="s">
        <v>7905</v>
      </c>
      <c r="F2885" t="str">
        <f>MID($E2885,1,1)</f>
        <v>G</v>
      </c>
      <c r="G2885" t="str">
        <f>IFERROR(MID($E2885,SEARCH("/",$E2885,SEARCH("/",$E2885)+1)+1,1),"")</f>
        <v>P</v>
      </c>
      <c r="H2885" t="s">
        <v>16</v>
      </c>
      <c r="I2885">
        <v>28</v>
      </c>
      <c r="J2885" t="b">
        <v>0</v>
      </c>
      <c r="K2885" s="7">
        <v>0</v>
      </c>
      <c r="L2885" s="7">
        <v>0</v>
      </c>
      <c r="M2885" s="7">
        <v>0</v>
      </c>
      <c r="N2885" s="7">
        <v>0</v>
      </c>
      <c r="O2885" s="7">
        <v>0</v>
      </c>
      <c r="P2885" s="7">
        <f>SUM(dane3[[#This Row],[RoomService]:[VRDeck]])</f>
        <v>0</v>
      </c>
      <c r="Q2885" t="s">
        <v>7906</v>
      </c>
      <c r="R2885" t="b">
        <v>0</v>
      </c>
    </row>
    <row r="2886" spans="1:18" x14ac:dyDescent="0.3">
      <c r="A2886" t="s">
        <v>7907</v>
      </c>
      <c r="B2886">
        <f>MID(dane3[[#This Row],[PassengerId]],1,4)+0</f>
        <v>3119</v>
      </c>
      <c r="C2886" t="s">
        <v>19</v>
      </c>
      <c r="D2886" t="b">
        <v>0</v>
      </c>
      <c r="E2886" t="s">
        <v>7908</v>
      </c>
      <c r="F2886" t="str">
        <f>MID($E2886,1,1)</f>
        <v>G</v>
      </c>
      <c r="G2886" t="str">
        <f>IFERROR(MID($E2886,SEARCH("/",$E2886,SEARCH("/",$E2886)+1)+1,1),"")</f>
        <v>S</v>
      </c>
      <c r="H2886" t="s">
        <v>16</v>
      </c>
      <c r="I2886">
        <v>74</v>
      </c>
      <c r="J2886" t="b">
        <v>0</v>
      </c>
      <c r="K2886" s="7">
        <v>571</v>
      </c>
      <c r="L2886" s="7">
        <v>0</v>
      </c>
      <c r="M2886" s="7">
        <v>0</v>
      </c>
      <c r="N2886" s="7">
        <v>277</v>
      </c>
      <c r="O2886" s="7">
        <v>0</v>
      </c>
      <c r="P2886" s="7">
        <f>SUM(dane3[[#This Row],[RoomService]:[VRDeck]])</f>
        <v>848</v>
      </c>
      <c r="Q2886" t="s">
        <v>7909</v>
      </c>
      <c r="R2886" t="b">
        <v>0</v>
      </c>
    </row>
    <row r="2887" spans="1:18" x14ac:dyDescent="0.3">
      <c r="A2887" t="s">
        <v>4646</v>
      </c>
      <c r="B2887">
        <f>MID(dane3[[#This Row],[PassengerId]],1,4)+0</f>
        <v>1810</v>
      </c>
      <c r="C2887" t="s">
        <v>53</v>
      </c>
      <c r="D2887" t="b">
        <v>0</v>
      </c>
      <c r="E2887" t="s">
        <v>4647</v>
      </c>
      <c r="F2887" t="str">
        <f>MID($E2887,1,1)</f>
        <v>F</v>
      </c>
      <c r="G2887" t="str">
        <f>IFERROR(MID($E2887,SEARCH("/",$E2887,SEARCH("/",$E2887)+1)+1,1),"")</f>
        <v>P</v>
      </c>
      <c r="H2887" t="s">
        <v>16</v>
      </c>
      <c r="I2887">
        <v>56</v>
      </c>
      <c r="J2887" t="b">
        <v>0</v>
      </c>
      <c r="K2887" s="7">
        <v>4694</v>
      </c>
      <c r="L2887" s="7">
        <v>0</v>
      </c>
      <c r="M2887" s="7">
        <v>2661</v>
      </c>
      <c r="N2887" s="7">
        <v>51</v>
      </c>
      <c r="O2887" s="7">
        <v>0</v>
      </c>
      <c r="P2887" s="7">
        <f>SUM(dane3[[#This Row],[RoomService]:[VRDeck]])</f>
        <v>7406</v>
      </c>
      <c r="Q2887" t="s">
        <v>4648</v>
      </c>
      <c r="R2887" t="b">
        <v>0</v>
      </c>
    </row>
    <row r="2888" spans="1:18" x14ac:dyDescent="0.3">
      <c r="A2888" t="s">
        <v>6999</v>
      </c>
      <c r="B2888">
        <f>MID(dane3[[#This Row],[PassengerId]],1,4)+0</f>
        <v>2745</v>
      </c>
      <c r="C2888" t="s">
        <v>53</v>
      </c>
      <c r="D2888" t="b">
        <v>0</v>
      </c>
      <c r="E2888" t="s">
        <v>7000</v>
      </c>
      <c r="F2888" t="str">
        <f>MID($E2888,1,1)</f>
        <v>F</v>
      </c>
      <c r="G2888" t="str">
        <f>IFERROR(MID($E2888,SEARCH("/",$E2888,SEARCH("/",$E2888)+1)+1,1),"")</f>
        <v>P</v>
      </c>
      <c r="H2888" t="s">
        <v>16</v>
      </c>
      <c r="I2888">
        <v>31</v>
      </c>
      <c r="J2888" t="b">
        <v>0</v>
      </c>
      <c r="K2888" s="7">
        <v>1511</v>
      </c>
      <c r="L2888" s="7">
        <v>0</v>
      </c>
      <c r="M2888" s="7">
        <v>310</v>
      </c>
      <c r="N2888" s="7">
        <v>0</v>
      </c>
      <c r="O2888" s="7">
        <v>0</v>
      </c>
      <c r="P2888" s="7">
        <f>SUM(dane3[[#This Row],[RoomService]:[VRDeck]])</f>
        <v>1821</v>
      </c>
      <c r="Q2888" t="s">
        <v>7001</v>
      </c>
      <c r="R2888" t="b">
        <v>0</v>
      </c>
    </row>
    <row r="2889" spans="1:18" x14ac:dyDescent="0.3">
      <c r="A2889" t="s">
        <v>7915</v>
      </c>
      <c r="B2889">
        <f>MID(dane3[[#This Row],[PassengerId]],1,4)+0</f>
        <v>3121</v>
      </c>
      <c r="C2889" t="s">
        <v>19</v>
      </c>
      <c r="D2889" t="b">
        <v>1</v>
      </c>
      <c r="E2889" t="s">
        <v>7916</v>
      </c>
      <c r="F2889" t="str">
        <f>MID($E2889,1,1)</f>
        <v>G</v>
      </c>
      <c r="G2889" t="str">
        <f>IFERROR(MID($E2889,SEARCH("/",$E2889,SEARCH("/",$E2889)+1)+1,1),"")</f>
        <v>S</v>
      </c>
      <c r="H2889" t="s">
        <v>32</v>
      </c>
      <c r="I2889">
        <v>6</v>
      </c>
      <c r="J2889" t="b">
        <v>0</v>
      </c>
      <c r="K2889" s="7">
        <v>0</v>
      </c>
      <c r="L2889" s="7">
        <v>0</v>
      </c>
      <c r="M2889" s="7">
        <v>0</v>
      </c>
      <c r="N2889" s="7">
        <v>0</v>
      </c>
      <c r="O2889" s="7">
        <v>0</v>
      </c>
      <c r="P2889" s="7">
        <f>SUM(dane3[[#This Row],[RoomService]:[VRDeck]])</f>
        <v>0</v>
      </c>
      <c r="Q2889" t="s">
        <v>7917</v>
      </c>
      <c r="R2889" t="b">
        <v>1</v>
      </c>
    </row>
    <row r="2890" spans="1:18" x14ac:dyDescent="0.3">
      <c r="A2890" t="s">
        <v>14668</v>
      </c>
      <c r="B2890">
        <f>MID(dane3[[#This Row],[PassengerId]],1,4)+0</f>
        <v>5733</v>
      </c>
      <c r="C2890" t="s">
        <v>19</v>
      </c>
      <c r="D2890" t="b">
        <v>0</v>
      </c>
      <c r="E2890" t="s">
        <v>14669</v>
      </c>
      <c r="F2890" t="str">
        <f>MID($E2890,1,1)</f>
        <v>F</v>
      </c>
      <c r="G2890" t="str">
        <f>IFERROR(MID($E2890,SEARCH("/",$E2890,SEARCH("/",$E2890)+1)+1,1),"")</f>
        <v>P</v>
      </c>
      <c r="H2890" t="s">
        <v>16</v>
      </c>
      <c r="I2890">
        <v>28</v>
      </c>
      <c r="J2890" t="b">
        <v>0</v>
      </c>
      <c r="K2890" s="7">
        <v>0</v>
      </c>
      <c r="L2890" s="7">
        <v>0</v>
      </c>
      <c r="M2890" s="7">
        <v>0</v>
      </c>
      <c r="N2890" s="7">
        <v>1191</v>
      </c>
      <c r="O2890" s="7">
        <v>109</v>
      </c>
      <c r="P2890" s="7">
        <f>SUM(dane3[[#This Row],[RoomService]:[VRDeck]])</f>
        <v>1300</v>
      </c>
      <c r="Q2890" t="s">
        <v>14670</v>
      </c>
      <c r="R2890" t="b">
        <v>0</v>
      </c>
    </row>
    <row r="2891" spans="1:18" x14ac:dyDescent="0.3">
      <c r="A2891" t="s">
        <v>4758</v>
      </c>
      <c r="B2891">
        <f>MID(dane3[[#This Row],[PassengerId]],1,4)+0</f>
        <v>1857</v>
      </c>
      <c r="C2891" t="s">
        <v>53</v>
      </c>
      <c r="D2891" t="b">
        <v>0</v>
      </c>
      <c r="E2891" t="s">
        <v>4759</v>
      </c>
      <c r="F2891" t="str">
        <f>MID($E2891,1,1)</f>
        <v>D</v>
      </c>
      <c r="G2891" t="str">
        <f>IFERROR(MID($E2891,SEARCH("/",$E2891,SEARCH("/",$E2891)+1)+1,1),"")</f>
        <v>S</v>
      </c>
      <c r="H2891" t="s">
        <v>46</v>
      </c>
      <c r="I2891">
        <v>31</v>
      </c>
      <c r="J2891" t="b">
        <v>0</v>
      </c>
      <c r="K2891" s="7">
        <v>120</v>
      </c>
      <c r="L2891" s="7">
        <v>0</v>
      </c>
      <c r="M2891" s="7">
        <v>657</v>
      </c>
      <c r="N2891" s="7">
        <v>52</v>
      </c>
      <c r="O2891" s="7">
        <v>0</v>
      </c>
      <c r="P2891" s="7">
        <f>SUM(dane3[[#This Row],[RoomService]:[VRDeck]])</f>
        <v>829</v>
      </c>
      <c r="Q2891" t="s">
        <v>4760</v>
      </c>
      <c r="R2891" t="b">
        <v>0</v>
      </c>
    </row>
    <row r="2892" spans="1:18" x14ac:dyDescent="0.3">
      <c r="A2892" t="s">
        <v>4761</v>
      </c>
      <c r="B2892">
        <f>MID(dane3[[#This Row],[PassengerId]],1,4)+0</f>
        <v>1859</v>
      </c>
      <c r="C2892" t="s">
        <v>53</v>
      </c>
      <c r="D2892" t="b">
        <v>1</v>
      </c>
      <c r="E2892" t="s">
        <v>4762</v>
      </c>
      <c r="F2892" t="str">
        <f>MID($E2892,1,1)</f>
        <v>F</v>
      </c>
      <c r="G2892" t="str">
        <f>IFERROR(MID($E2892,SEARCH("/",$E2892,SEARCH("/",$E2892)+1)+1,1),"")</f>
        <v>S</v>
      </c>
      <c r="H2892" t="s">
        <v>16</v>
      </c>
      <c r="I2892">
        <v>24</v>
      </c>
      <c r="J2892" t="b">
        <v>0</v>
      </c>
      <c r="K2892" s="7">
        <v>0</v>
      </c>
      <c r="L2892" s="7">
        <v>0</v>
      </c>
      <c r="M2892" s="7">
        <v>0</v>
      </c>
      <c r="N2892" s="7">
        <v>0</v>
      </c>
      <c r="O2892" s="7">
        <v>0</v>
      </c>
      <c r="P2892" s="7">
        <f>SUM(dane3[[#This Row],[RoomService]:[VRDeck]])</f>
        <v>0</v>
      </c>
      <c r="Q2892" t="s">
        <v>4763</v>
      </c>
      <c r="R2892" t="b">
        <v>1</v>
      </c>
    </row>
    <row r="2893" spans="1:18" x14ac:dyDescent="0.3">
      <c r="A2893" t="s">
        <v>4769</v>
      </c>
      <c r="B2893">
        <f>MID(dane3[[#This Row],[PassengerId]],1,4)+0</f>
        <v>1861</v>
      </c>
      <c r="C2893" t="s">
        <v>53</v>
      </c>
      <c r="D2893" t="b">
        <v>1</v>
      </c>
      <c r="E2893" t="s">
        <v>4770</v>
      </c>
      <c r="F2893" t="str">
        <f>MID($E2893,1,1)</f>
        <v>F</v>
      </c>
      <c r="G2893" t="str">
        <f>IFERROR(MID($E2893,SEARCH("/",$E2893,SEARCH("/",$E2893)+1)+1,1),"")</f>
        <v>S</v>
      </c>
      <c r="H2893" t="s">
        <v>16</v>
      </c>
      <c r="I2893">
        <v>32</v>
      </c>
      <c r="J2893" t="b">
        <v>0</v>
      </c>
      <c r="K2893" s="7">
        <v>0</v>
      </c>
      <c r="L2893" s="7">
        <v>0</v>
      </c>
      <c r="M2893" s="7">
        <v>0</v>
      </c>
      <c r="N2893" s="7">
        <v>0</v>
      </c>
      <c r="O2893" s="7">
        <v>0</v>
      </c>
      <c r="P2893" s="7">
        <f>SUM(dane3[[#This Row],[RoomService]:[VRDeck]])</f>
        <v>0</v>
      </c>
      <c r="Q2893" t="s">
        <v>4771</v>
      </c>
      <c r="R2893" t="b">
        <v>1</v>
      </c>
    </row>
    <row r="2894" spans="1:18" x14ac:dyDescent="0.3">
      <c r="A2894" t="s">
        <v>7928</v>
      </c>
      <c r="B2894">
        <f>MID(dane3[[#This Row],[PassengerId]],1,4)+0</f>
        <v>3126</v>
      </c>
      <c r="C2894" t="s">
        <v>14</v>
      </c>
      <c r="D2894" t="b">
        <v>0</v>
      </c>
      <c r="E2894" t="s">
        <v>7929</v>
      </c>
      <c r="F2894" t="str">
        <f>MID($E2894,1,1)</f>
        <v>B</v>
      </c>
      <c r="G2894" t="str">
        <f>IFERROR(MID($E2894,SEARCH("/",$E2894,SEARCH("/",$E2894)+1)+1,1),"")</f>
        <v>S</v>
      </c>
      <c r="H2894" t="s">
        <v>46</v>
      </c>
      <c r="I2894">
        <v>31</v>
      </c>
      <c r="J2894" t="b">
        <v>0</v>
      </c>
      <c r="K2894" s="7">
        <v>139</v>
      </c>
      <c r="L2894" s="7">
        <v>4018</v>
      </c>
      <c r="M2894" s="7">
        <v>13</v>
      </c>
      <c r="N2894" s="7">
        <v>232</v>
      </c>
      <c r="O2894" s="7">
        <v>1140</v>
      </c>
      <c r="P2894" s="7">
        <f>SUM(dane3[[#This Row],[RoomService]:[VRDeck]])</f>
        <v>5542</v>
      </c>
      <c r="Q2894" t="s">
        <v>7930</v>
      </c>
      <c r="R2894" t="b">
        <v>1</v>
      </c>
    </row>
    <row r="2895" spans="1:18" x14ac:dyDescent="0.3">
      <c r="A2895" t="s">
        <v>7931</v>
      </c>
      <c r="B2895">
        <f>MID(dane3[[#This Row],[PassengerId]],1,4)+0</f>
        <v>3126</v>
      </c>
      <c r="C2895" t="s">
        <v>14</v>
      </c>
      <c r="D2895" t="b">
        <v>0</v>
      </c>
      <c r="E2895" t="s">
        <v>7929</v>
      </c>
      <c r="F2895" t="str">
        <f>MID($E2895,1,1)</f>
        <v>B</v>
      </c>
      <c r="G2895" t="str">
        <f>IFERROR(MID($E2895,SEARCH("/",$E2895,SEARCH("/",$E2895)+1)+1,1),"")</f>
        <v>S</v>
      </c>
      <c r="H2895" t="s">
        <v>16</v>
      </c>
      <c r="I2895">
        <v>36</v>
      </c>
      <c r="J2895" t="b">
        <v>0</v>
      </c>
      <c r="K2895" s="7">
        <v>0</v>
      </c>
      <c r="L2895" s="7">
        <v>0</v>
      </c>
      <c r="M2895" s="7">
        <v>0</v>
      </c>
      <c r="N2895" s="7">
        <v>0</v>
      </c>
      <c r="O2895" s="7">
        <v>0</v>
      </c>
      <c r="P2895" s="7">
        <f>SUM(dane3[[#This Row],[RoomService]:[VRDeck]])</f>
        <v>0</v>
      </c>
      <c r="Q2895" t="s">
        <v>7932</v>
      </c>
      <c r="R2895" t="b">
        <v>1</v>
      </c>
    </row>
    <row r="2896" spans="1:18" x14ac:dyDescent="0.3">
      <c r="A2896" t="s">
        <v>7933</v>
      </c>
      <c r="B2896">
        <f>MID(dane3[[#This Row],[PassengerId]],1,4)+0</f>
        <v>3128</v>
      </c>
      <c r="C2896" t="s">
        <v>19</v>
      </c>
      <c r="D2896" t="b">
        <v>0</v>
      </c>
      <c r="E2896" t="s">
        <v>7934</v>
      </c>
      <c r="F2896" t="str">
        <f>MID($E2896,1,1)</f>
        <v>G</v>
      </c>
      <c r="G2896" t="str">
        <f>IFERROR(MID($E2896,SEARCH("/",$E2896,SEARCH("/",$E2896)+1)+1,1),"")</f>
        <v>P</v>
      </c>
      <c r="H2896" t="s">
        <v>46</v>
      </c>
      <c r="I2896">
        <v>15</v>
      </c>
      <c r="J2896" t="b">
        <v>0</v>
      </c>
      <c r="K2896" s="7">
        <v>62</v>
      </c>
      <c r="L2896" s="7">
        <v>57</v>
      </c>
      <c r="M2896" s="7">
        <v>2646</v>
      </c>
      <c r="N2896" s="7">
        <v>1104</v>
      </c>
      <c r="O2896" s="7">
        <v>312</v>
      </c>
      <c r="P2896" s="7">
        <f>SUM(dane3[[#This Row],[RoomService]:[VRDeck]])</f>
        <v>4181</v>
      </c>
      <c r="Q2896" t="s">
        <v>7935</v>
      </c>
      <c r="R2896" t="b">
        <v>0</v>
      </c>
    </row>
    <row r="2897" spans="1:18" x14ac:dyDescent="0.3">
      <c r="A2897" t="s">
        <v>4795</v>
      </c>
      <c r="B2897">
        <f>MID(dane3[[#This Row],[PassengerId]],1,4)+0</f>
        <v>1868</v>
      </c>
      <c r="C2897" t="s">
        <v>53</v>
      </c>
      <c r="D2897" t="b">
        <v>1</v>
      </c>
      <c r="E2897" t="s">
        <v>4796</v>
      </c>
      <c r="F2897" t="str">
        <f>MID($E2897,1,1)</f>
        <v>F</v>
      </c>
      <c r="G2897" t="str">
        <f>IFERROR(MID($E2897,SEARCH("/",$E2897,SEARCH("/",$E2897)+1)+1,1),"")</f>
        <v>P</v>
      </c>
      <c r="H2897" t="s">
        <v>16</v>
      </c>
      <c r="I2897">
        <v>64</v>
      </c>
      <c r="J2897" t="b">
        <v>0</v>
      </c>
      <c r="K2897" s="7">
        <v>0</v>
      </c>
      <c r="L2897" s="7">
        <v>0</v>
      </c>
      <c r="M2897" s="7">
        <v>0</v>
      </c>
      <c r="N2897" s="7">
        <v>0</v>
      </c>
      <c r="O2897" s="7">
        <v>0</v>
      </c>
      <c r="P2897" s="7">
        <f>SUM(dane3[[#This Row],[RoomService]:[VRDeck]])</f>
        <v>0</v>
      </c>
      <c r="Q2897" t="s">
        <v>4797</v>
      </c>
      <c r="R2897" t="b">
        <v>1</v>
      </c>
    </row>
    <row r="2898" spans="1:18" x14ac:dyDescent="0.3">
      <c r="A2898" t="s">
        <v>7939</v>
      </c>
      <c r="B2898">
        <f>MID(dane3[[#This Row],[PassengerId]],1,4)+0</f>
        <v>3131</v>
      </c>
      <c r="C2898" t="s">
        <v>19</v>
      </c>
      <c r="D2898" t="b">
        <v>1</v>
      </c>
      <c r="E2898" t="s">
        <v>7940</v>
      </c>
      <c r="F2898" t="str">
        <f>MID($E2898,1,1)</f>
        <v>G</v>
      </c>
      <c r="G2898" t="str">
        <f>IFERROR(MID($E2898,SEARCH("/",$E2898,SEARCH("/",$E2898)+1)+1,1),"")</f>
        <v>S</v>
      </c>
      <c r="H2898" t="s">
        <v>46</v>
      </c>
      <c r="I2898">
        <v>48</v>
      </c>
      <c r="J2898" t="b">
        <v>0</v>
      </c>
      <c r="K2898" s="7">
        <v>0</v>
      </c>
      <c r="L2898" s="7">
        <v>0</v>
      </c>
      <c r="M2898" s="7">
        <v>0</v>
      </c>
      <c r="N2898" s="7">
        <v>0</v>
      </c>
      <c r="O2898" s="7">
        <v>0</v>
      </c>
      <c r="P2898" s="7">
        <f>SUM(dane3[[#This Row],[RoomService]:[VRDeck]])</f>
        <v>0</v>
      </c>
      <c r="Q2898" t="s">
        <v>7941</v>
      </c>
      <c r="R2898" t="b">
        <v>1</v>
      </c>
    </row>
    <row r="2899" spans="1:18" x14ac:dyDescent="0.3">
      <c r="A2899" t="s">
        <v>7942</v>
      </c>
      <c r="B2899">
        <f>MID(dane3[[#This Row],[PassengerId]],1,4)+0</f>
        <v>3131</v>
      </c>
      <c r="C2899" t="s">
        <v>19</v>
      </c>
      <c r="D2899" t="b">
        <v>1</v>
      </c>
      <c r="E2899" t="s">
        <v>7940</v>
      </c>
      <c r="F2899" t="str">
        <f>MID($E2899,1,1)</f>
        <v>G</v>
      </c>
      <c r="G2899" t="str">
        <f>IFERROR(MID($E2899,SEARCH("/",$E2899,SEARCH("/",$E2899)+1)+1,1),"")</f>
        <v>S</v>
      </c>
      <c r="H2899" t="s">
        <v>16</v>
      </c>
      <c r="I2899">
        <v>21</v>
      </c>
      <c r="J2899" t="b">
        <v>0</v>
      </c>
      <c r="K2899" s="7">
        <v>0</v>
      </c>
      <c r="L2899" s="7">
        <v>0</v>
      </c>
      <c r="M2899" s="7">
        <v>0</v>
      </c>
      <c r="N2899" s="7">
        <v>0</v>
      </c>
      <c r="O2899" s="7">
        <v>0</v>
      </c>
      <c r="P2899" s="7">
        <f>SUM(dane3[[#This Row],[RoomService]:[VRDeck]])</f>
        <v>0</v>
      </c>
      <c r="Q2899" t="s">
        <v>7943</v>
      </c>
      <c r="R2899" t="b">
        <v>1</v>
      </c>
    </row>
    <row r="2900" spans="1:18" x14ac:dyDescent="0.3">
      <c r="A2900" t="s">
        <v>7944</v>
      </c>
      <c r="B2900">
        <f>MID(dane3[[#This Row],[PassengerId]],1,4)+0</f>
        <v>3131</v>
      </c>
      <c r="C2900" t="s">
        <v>19</v>
      </c>
      <c r="D2900" t="b">
        <v>1</v>
      </c>
      <c r="E2900" t="s">
        <v>7940</v>
      </c>
      <c r="F2900" t="str">
        <f>MID($E2900,1,1)</f>
        <v>G</v>
      </c>
      <c r="G2900" t="str">
        <f>IFERROR(MID($E2900,SEARCH("/",$E2900,SEARCH("/",$E2900)+1)+1,1),"")</f>
        <v>S</v>
      </c>
      <c r="H2900" t="s">
        <v>16</v>
      </c>
      <c r="I2900">
        <v>4</v>
      </c>
      <c r="J2900" t="b">
        <v>0</v>
      </c>
      <c r="K2900" s="7">
        <v>0</v>
      </c>
      <c r="L2900" s="7">
        <v>0</v>
      </c>
      <c r="M2900" s="7">
        <v>0</v>
      </c>
      <c r="N2900" s="7">
        <v>0</v>
      </c>
      <c r="O2900" s="7">
        <v>0</v>
      </c>
      <c r="P2900" s="7">
        <f>SUM(dane3[[#This Row],[RoomService]:[VRDeck]])</f>
        <v>0</v>
      </c>
      <c r="Q2900" t="s">
        <v>7945</v>
      </c>
      <c r="R2900" t="b">
        <v>1</v>
      </c>
    </row>
    <row r="2901" spans="1:18" x14ac:dyDescent="0.3">
      <c r="A2901" t="s">
        <v>4801</v>
      </c>
      <c r="B2901">
        <f>MID(dane3[[#This Row],[PassengerId]],1,4)+0</f>
        <v>1872</v>
      </c>
      <c r="C2901" t="s">
        <v>53</v>
      </c>
      <c r="D2901" t="b">
        <v>1</v>
      </c>
      <c r="E2901" t="s">
        <v>4802</v>
      </c>
      <c r="F2901" t="str">
        <f>MID($E2901,1,1)</f>
        <v>E</v>
      </c>
      <c r="G2901" t="str">
        <f>IFERROR(MID($E2901,SEARCH("/",$E2901,SEARCH("/",$E2901)+1)+1,1),"")</f>
        <v>S</v>
      </c>
      <c r="H2901" t="s">
        <v>16</v>
      </c>
      <c r="I2901">
        <v>25</v>
      </c>
      <c r="J2901" t="b">
        <v>0</v>
      </c>
      <c r="K2901" s="7">
        <v>0</v>
      </c>
      <c r="L2901" s="7">
        <v>0</v>
      </c>
      <c r="M2901" s="7">
        <v>0</v>
      </c>
      <c r="N2901" s="7">
        <v>0</v>
      </c>
      <c r="O2901" s="7">
        <v>0</v>
      </c>
      <c r="P2901" s="7">
        <f>SUM(dane3[[#This Row],[RoomService]:[VRDeck]])</f>
        <v>0</v>
      </c>
      <c r="Q2901" t="s">
        <v>4803</v>
      </c>
      <c r="R2901" t="b">
        <v>0</v>
      </c>
    </row>
    <row r="2902" spans="1:18" x14ac:dyDescent="0.3">
      <c r="A2902" t="s">
        <v>7949</v>
      </c>
      <c r="B2902">
        <f>MID(dane3[[#This Row],[PassengerId]],1,4)+0</f>
        <v>3133</v>
      </c>
      <c r="C2902" t="s">
        <v>19</v>
      </c>
      <c r="D2902" t="b">
        <v>0</v>
      </c>
      <c r="E2902" t="s">
        <v>7950</v>
      </c>
      <c r="F2902" t="str">
        <f>MID($E2902,1,1)</f>
        <v>G</v>
      </c>
      <c r="G2902" t="str">
        <f>IFERROR(MID($E2902,SEARCH("/",$E2902,SEARCH("/",$E2902)+1)+1,1),"")</f>
        <v>P</v>
      </c>
      <c r="H2902" t="s">
        <v>32</v>
      </c>
      <c r="I2902">
        <v>31</v>
      </c>
      <c r="J2902" t="b">
        <v>0</v>
      </c>
      <c r="K2902" s="7">
        <v>0</v>
      </c>
      <c r="L2902" s="7">
        <v>140</v>
      </c>
      <c r="M2902" s="7">
        <v>394</v>
      </c>
      <c r="N2902" s="7">
        <v>0</v>
      </c>
      <c r="O2902" s="7">
        <v>0</v>
      </c>
      <c r="P2902" s="7">
        <f>SUM(dane3[[#This Row],[RoomService]:[VRDeck]])</f>
        <v>534</v>
      </c>
      <c r="Q2902" t="s">
        <v>7951</v>
      </c>
      <c r="R2902" t="b">
        <v>0</v>
      </c>
    </row>
    <row r="2903" spans="1:18" x14ac:dyDescent="0.3">
      <c r="A2903" t="s">
        <v>7952</v>
      </c>
      <c r="B2903">
        <f>MID(dane3[[#This Row],[PassengerId]],1,4)+0</f>
        <v>3134</v>
      </c>
      <c r="C2903" t="s">
        <v>14</v>
      </c>
      <c r="D2903" t="b">
        <v>0</v>
      </c>
      <c r="E2903" t="s">
        <v>7953</v>
      </c>
      <c r="F2903" t="str">
        <f>MID($E2903,1,1)</f>
        <v>C</v>
      </c>
      <c r="G2903" t="str">
        <f>IFERROR(MID($E2903,SEARCH("/",$E2903,SEARCH("/",$E2903)+1)+1,1),"")</f>
        <v>S</v>
      </c>
      <c r="H2903" t="s">
        <v>32</v>
      </c>
      <c r="I2903">
        <v>62</v>
      </c>
      <c r="J2903" t="b">
        <v>1</v>
      </c>
      <c r="K2903" s="7">
        <v>0</v>
      </c>
      <c r="L2903" s="7">
        <v>4513</v>
      </c>
      <c r="M2903" s="7">
        <v>0</v>
      </c>
      <c r="N2903" s="7">
        <v>85</v>
      </c>
      <c r="O2903" s="7">
        <v>1437</v>
      </c>
      <c r="P2903" s="7">
        <f>SUM(dane3[[#This Row],[RoomService]:[VRDeck]])</f>
        <v>6035</v>
      </c>
      <c r="Q2903" t="s">
        <v>7954</v>
      </c>
      <c r="R2903" t="b">
        <v>1</v>
      </c>
    </row>
    <row r="2904" spans="1:18" x14ac:dyDescent="0.3">
      <c r="A2904" t="s">
        <v>7955</v>
      </c>
      <c r="B2904">
        <f>MID(dane3[[#This Row],[PassengerId]],1,4)+0</f>
        <v>3136</v>
      </c>
      <c r="C2904" t="s">
        <v>19</v>
      </c>
      <c r="D2904" t="b">
        <v>1</v>
      </c>
      <c r="E2904" t="s">
        <v>7956</v>
      </c>
      <c r="F2904" t="str">
        <f>MID($E2904,1,1)</f>
        <v>G</v>
      </c>
      <c r="G2904" t="str">
        <f>IFERROR(MID($E2904,SEARCH("/",$E2904,SEARCH("/",$E2904)+1)+1,1),"")</f>
        <v>P</v>
      </c>
      <c r="H2904" t="s">
        <v>16</v>
      </c>
      <c r="I2904">
        <v>29</v>
      </c>
      <c r="J2904" t="b">
        <v>0</v>
      </c>
      <c r="K2904" s="7">
        <v>0</v>
      </c>
      <c r="L2904" s="7">
        <v>0</v>
      </c>
      <c r="M2904" s="7">
        <v>0</v>
      </c>
      <c r="N2904" s="7">
        <v>0</v>
      </c>
      <c r="O2904" s="7">
        <v>0</v>
      </c>
      <c r="P2904" s="7">
        <f>SUM(dane3[[#This Row],[RoomService]:[VRDeck]])</f>
        <v>0</v>
      </c>
      <c r="Q2904" t="s">
        <v>7957</v>
      </c>
      <c r="R2904" t="b">
        <v>1</v>
      </c>
    </row>
    <row r="2905" spans="1:18" x14ac:dyDescent="0.3">
      <c r="A2905" t="s">
        <v>7958</v>
      </c>
      <c r="B2905">
        <f>MID(dane3[[#This Row],[PassengerId]],1,4)+0</f>
        <v>3138</v>
      </c>
      <c r="C2905" t="s">
        <v>19</v>
      </c>
      <c r="D2905" t="b">
        <v>0</v>
      </c>
      <c r="E2905" t="s">
        <v>39</v>
      </c>
      <c r="F2905" t="s">
        <v>23764</v>
      </c>
      <c r="G2905" t="str">
        <f>IFERROR(MID($E2905,SEARCH("/",$E2905,SEARCH("/",$E2905)+1)+1,1),"")</f>
        <v/>
      </c>
      <c r="H2905" t="s">
        <v>16</v>
      </c>
      <c r="I2905">
        <v>30</v>
      </c>
      <c r="J2905" t="b">
        <v>0</v>
      </c>
      <c r="K2905" s="7">
        <v>0</v>
      </c>
      <c r="L2905" s="7">
        <v>4</v>
      </c>
      <c r="M2905" s="7">
        <v>1604</v>
      </c>
      <c r="N2905" s="7">
        <v>678</v>
      </c>
      <c r="O2905" s="7">
        <v>1681</v>
      </c>
      <c r="P2905" s="7">
        <f>SUM(dane3[[#This Row],[RoomService]:[VRDeck]])</f>
        <v>3967</v>
      </c>
      <c r="Q2905" t="s">
        <v>7959</v>
      </c>
      <c r="R2905" t="b">
        <v>0</v>
      </c>
    </row>
    <row r="2906" spans="1:18" x14ac:dyDescent="0.3">
      <c r="A2906" t="s">
        <v>4833</v>
      </c>
      <c r="B2906">
        <f>MID(dane3[[#This Row],[PassengerId]],1,4)+0</f>
        <v>1884</v>
      </c>
      <c r="C2906" t="s">
        <v>53</v>
      </c>
      <c r="D2906" t="b">
        <v>1</v>
      </c>
      <c r="E2906" t="s">
        <v>4834</v>
      </c>
      <c r="F2906" t="str">
        <f>MID($E2906,1,1)</f>
        <v>E</v>
      </c>
      <c r="G2906" t="str">
        <f>IFERROR(MID($E2906,SEARCH("/",$E2906,SEARCH("/",$E2906)+1)+1,1),"")</f>
        <v>S</v>
      </c>
      <c r="H2906" t="s">
        <v>16</v>
      </c>
      <c r="I2906">
        <v>48</v>
      </c>
      <c r="J2906" t="b">
        <v>0</v>
      </c>
      <c r="K2906" s="7">
        <v>0</v>
      </c>
      <c r="L2906" s="7">
        <v>0</v>
      </c>
      <c r="M2906" s="7">
        <v>0</v>
      </c>
      <c r="N2906" s="7">
        <v>0</v>
      </c>
      <c r="O2906" s="7">
        <v>0</v>
      </c>
      <c r="P2906" s="7">
        <f>SUM(dane3[[#This Row],[RoomService]:[VRDeck]])</f>
        <v>0</v>
      </c>
      <c r="Q2906" t="s">
        <v>4835</v>
      </c>
      <c r="R2906" t="b">
        <v>0</v>
      </c>
    </row>
    <row r="2907" spans="1:18" x14ac:dyDescent="0.3">
      <c r="A2907" t="s">
        <v>4854</v>
      </c>
      <c r="B2907">
        <f>MID(dane3[[#This Row],[PassengerId]],1,4)+0</f>
        <v>1891</v>
      </c>
      <c r="C2907" t="s">
        <v>53</v>
      </c>
      <c r="D2907" t="b">
        <v>1</v>
      </c>
      <c r="E2907" t="s">
        <v>4855</v>
      </c>
      <c r="F2907" t="str">
        <f>MID($E2907,1,1)</f>
        <v>E</v>
      </c>
      <c r="G2907" t="str">
        <f>IFERROR(MID($E2907,SEARCH("/",$E2907,SEARCH("/",$E2907)+1)+1,1),"")</f>
        <v>S</v>
      </c>
      <c r="H2907" t="s">
        <v>16</v>
      </c>
      <c r="I2907">
        <v>52</v>
      </c>
      <c r="J2907" t="b">
        <v>0</v>
      </c>
      <c r="K2907" s="7">
        <v>0</v>
      </c>
      <c r="L2907" s="7">
        <v>0</v>
      </c>
      <c r="M2907" s="7">
        <v>0</v>
      </c>
      <c r="N2907" s="7">
        <v>0</v>
      </c>
      <c r="O2907" s="7">
        <v>0</v>
      </c>
      <c r="P2907" s="7">
        <f>SUM(dane3[[#This Row],[RoomService]:[VRDeck]])</f>
        <v>0</v>
      </c>
      <c r="Q2907" t="s">
        <v>23799</v>
      </c>
      <c r="R2907" t="b">
        <v>0</v>
      </c>
    </row>
    <row r="2908" spans="1:18" x14ac:dyDescent="0.3">
      <c r="A2908" t="s">
        <v>4894</v>
      </c>
      <c r="B2908">
        <f>MID(dane3[[#This Row],[PassengerId]],1,4)+0</f>
        <v>1908</v>
      </c>
      <c r="C2908" t="s">
        <v>53</v>
      </c>
      <c r="D2908" t="b">
        <v>0</v>
      </c>
      <c r="E2908" t="s">
        <v>4895</v>
      </c>
      <c r="F2908" t="str">
        <f>MID($E2908,1,1)</f>
        <v>E</v>
      </c>
      <c r="G2908" t="str">
        <f>IFERROR(MID($E2908,SEARCH("/",$E2908,SEARCH("/",$E2908)+1)+1,1),"")</f>
        <v>P</v>
      </c>
      <c r="H2908" t="s">
        <v>16</v>
      </c>
      <c r="I2908">
        <v>18</v>
      </c>
      <c r="J2908" t="b">
        <v>0</v>
      </c>
      <c r="K2908" s="7">
        <v>1218</v>
      </c>
      <c r="L2908" s="7">
        <v>0</v>
      </c>
      <c r="M2908" s="7">
        <v>34</v>
      </c>
      <c r="N2908" s="7">
        <v>1095</v>
      </c>
      <c r="O2908" s="7">
        <v>0</v>
      </c>
      <c r="P2908" s="7">
        <f>SUM(dane3[[#This Row],[RoomService]:[VRDeck]])</f>
        <v>2347</v>
      </c>
      <c r="Q2908" t="s">
        <v>4896</v>
      </c>
      <c r="R2908" t="b">
        <v>0</v>
      </c>
    </row>
    <row r="2909" spans="1:18" x14ac:dyDescent="0.3">
      <c r="A2909" t="s">
        <v>4914</v>
      </c>
      <c r="B2909">
        <f>MID(dane3[[#This Row],[PassengerId]],1,4)+0</f>
        <v>1920</v>
      </c>
      <c r="C2909" t="s">
        <v>53</v>
      </c>
      <c r="D2909" t="b">
        <v>0</v>
      </c>
      <c r="E2909" t="s">
        <v>4915</v>
      </c>
      <c r="F2909" t="str">
        <f>MID($E2909,1,1)</f>
        <v>E</v>
      </c>
      <c r="G2909" t="str">
        <f>IFERROR(MID($E2909,SEARCH("/",$E2909,SEARCH("/",$E2909)+1)+1,1),"")</f>
        <v>P</v>
      </c>
      <c r="H2909" t="s">
        <v>16</v>
      </c>
      <c r="I2909">
        <v>46</v>
      </c>
      <c r="J2909" t="b">
        <v>0</v>
      </c>
      <c r="K2909" s="7">
        <v>731</v>
      </c>
      <c r="L2909" s="7">
        <v>0</v>
      </c>
      <c r="M2909" s="7">
        <v>288</v>
      </c>
      <c r="N2909" s="7">
        <v>0</v>
      </c>
      <c r="O2909" s="7">
        <v>2</v>
      </c>
      <c r="P2909" s="7">
        <f>SUM(dane3[[#This Row],[RoomService]:[VRDeck]])</f>
        <v>1021</v>
      </c>
      <c r="Q2909" t="s">
        <v>4916</v>
      </c>
      <c r="R2909" t="b">
        <v>0</v>
      </c>
    </row>
    <row r="2910" spans="1:18" x14ac:dyDescent="0.3">
      <c r="A2910" t="s">
        <v>4931</v>
      </c>
      <c r="B2910">
        <f>MID(dane3[[#This Row],[PassengerId]],1,4)+0</f>
        <v>1927</v>
      </c>
      <c r="C2910" t="s">
        <v>53</v>
      </c>
      <c r="D2910" t="b">
        <v>0</v>
      </c>
      <c r="E2910" t="s">
        <v>4932</v>
      </c>
      <c r="F2910" t="str">
        <f>MID($E2910,1,1)</f>
        <v>D</v>
      </c>
      <c r="G2910" t="str">
        <f>IFERROR(MID($E2910,SEARCH("/",$E2910,SEARCH("/",$E2910)+1)+1,1),"")</f>
        <v>S</v>
      </c>
      <c r="H2910" t="s">
        <v>16</v>
      </c>
      <c r="I2910">
        <v>55</v>
      </c>
      <c r="J2910" t="b">
        <v>0</v>
      </c>
      <c r="K2910" s="7">
        <v>2424</v>
      </c>
      <c r="L2910" s="7">
        <v>0</v>
      </c>
      <c r="M2910" s="7">
        <v>1</v>
      </c>
      <c r="N2910" s="7">
        <v>0</v>
      </c>
      <c r="O2910" s="7">
        <v>284</v>
      </c>
      <c r="P2910" s="7">
        <f>SUM(dane3[[#This Row],[RoomService]:[VRDeck]])</f>
        <v>2709</v>
      </c>
      <c r="Q2910" t="s">
        <v>4933</v>
      </c>
      <c r="R2910" t="b">
        <v>0</v>
      </c>
    </row>
    <row r="2911" spans="1:18" x14ac:dyDescent="0.3">
      <c r="A2911" t="s">
        <v>7974</v>
      </c>
      <c r="B2911">
        <f>MID(dane3[[#This Row],[PassengerId]],1,4)+0</f>
        <v>3147</v>
      </c>
      <c r="C2911" t="s">
        <v>19</v>
      </c>
      <c r="D2911" t="b">
        <v>0</v>
      </c>
      <c r="E2911" t="s">
        <v>7975</v>
      </c>
      <c r="F2911" t="str">
        <f>MID($E2911,1,1)</f>
        <v>F</v>
      </c>
      <c r="G2911" t="str">
        <f>IFERROR(MID($E2911,SEARCH("/",$E2911,SEARCH("/",$E2911)+1)+1,1),"")</f>
        <v>S</v>
      </c>
      <c r="H2911" t="s">
        <v>16</v>
      </c>
      <c r="I2911">
        <v>21</v>
      </c>
      <c r="J2911" t="b">
        <v>0</v>
      </c>
      <c r="K2911" s="7">
        <v>17</v>
      </c>
      <c r="L2911" s="7">
        <v>427</v>
      </c>
      <c r="M2911" s="7">
        <v>31</v>
      </c>
      <c r="N2911" s="7">
        <v>257</v>
      </c>
      <c r="O2911" s="7">
        <v>0</v>
      </c>
      <c r="P2911" s="7">
        <f>SUM(dane3[[#This Row],[RoomService]:[VRDeck]])</f>
        <v>732</v>
      </c>
      <c r="Q2911" t="s">
        <v>7976</v>
      </c>
      <c r="R2911" t="b">
        <v>1</v>
      </c>
    </row>
    <row r="2912" spans="1:18" x14ac:dyDescent="0.3">
      <c r="A2912" t="s">
        <v>7977</v>
      </c>
      <c r="B2912">
        <f>MID(dane3[[#This Row],[PassengerId]],1,4)+0</f>
        <v>3149</v>
      </c>
      <c r="C2912" t="s">
        <v>19</v>
      </c>
      <c r="D2912" t="b">
        <v>0</v>
      </c>
      <c r="E2912" t="s">
        <v>7978</v>
      </c>
      <c r="F2912" t="str">
        <f>MID($E2912,1,1)</f>
        <v>G</v>
      </c>
      <c r="G2912" t="str">
        <f>IFERROR(MID($E2912,SEARCH("/",$E2912,SEARCH("/",$E2912)+1)+1,1),"")</f>
        <v>S</v>
      </c>
      <c r="H2912" t="s">
        <v>16</v>
      </c>
      <c r="I2912">
        <v>18</v>
      </c>
      <c r="J2912" t="b">
        <v>0</v>
      </c>
      <c r="K2912" s="7">
        <v>0</v>
      </c>
      <c r="L2912" s="7">
        <v>730</v>
      </c>
      <c r="M2912" s="7">
        <v>79</v>
      </c>
      <c r="N2912" s="7">
        <v>0</v>
      </c>
      <c r="O2912" s="7">
        <v>0</v>
      </c>
      <c r="P2912" s="7">
        <f>SUM(dane3[[#This Row],[RoomService]:[VRDeck]])</f>
        <v>809</v>
      </c>
      <c r="Q2912" t="s">
        <v>7979</v>
      </c>
      <c r="R2912" t="b">
        <v>1</v>
      </c>
    </row>
    <row r="2913" spans="1:18" x14ac:dyDescent="0.3">
      <c r="A2913" t="s">
        <v>7980</v>
      </c>
      <c r="B2913">
        <f>MID(dane3[[#This Row],[PassengerId]],1,4)+0</f>
        <v>3149</v>
      </c>
      <c r="C2913" t="s">
        <v>19</v>
      </c>
      <c r="D2913" t="b">
        <v>1</v>
      </c>
      <c r="E2913" t="s">
        <v>7978</v>
      </c>
      <c r="F2913" t="str">
        <f>MID($E2913,1,1)</f>
        <v>G</v>
      </c>
      <c r="G2913" t="str">
        <f>IFERROR(MID($E2913,SEARCH("/",$E2913,SEARCH("/",$E2913)+1)+1,1),"")</f>
        <v>S</v>
      </c>
      <c r="H2913" t="s">
        <v>16</v>
      </c>
      <c r="I2913">
        <v>18</v>
      </c>
      <c r="J2913" t="b">
        <v>0</v>
      </c>
      <c r="K2913" s="7">
        <v>0</v>
      </c>
      <c r="L2913" s="7">
        <v>0</v>
      </c>
      <c r="M2913" s="7">
        <v>0</v>
      </c>
      <c r="N2913" s="7">
        <v>0</v>
      </c>
      <c r="O2913" s="7">
        <v>0</v>
      </c>
      <c r="P2913" s="7">
        <f>SUM(dane3[[#This Row],[RoomService]:[VRDeck]])</f>
        <v>0</v>
      </c>
      <c r="Q2913" t="s">
        <v>7981</v>
      </c>
      <c r="R2913" t="b">
        <v>1</v>
      </c>
    </row>
    <row r="2914" spans="1:18" x14ac:dyDescent="0.3">
      <c r="A2914" t="s">
        <v>7982</v>
      </c>
      <c r="B2914">
        <f>MID(dane3[[#This Row],[PassengerId]],1,4)+0</f>
        <v>3152</v>
      </c>
      <c r="C2914" t="s">
        <v>19</v>
      </c>
      <c r="D2914" t="b">
        <v>1</v>
      </c>
      <c r="E2914" t="s">
        <v>7983</v>
      </c>
      <c r="F2914" t="str">
        <f>MID($E2914,1,1)</f>
        <v>G</v>
      </c>
      <c r="G2914" t="str">
        <f>IFERROR(MID($E2914,SEARCH("/",$E2914,SEARCH("/",$E2914)+1)+1,1),"")</f>
        <v>S</v>
      </c>
      <c r="H2914" t="s">
        <v>16</v>
      </c>
      <c r="I2914">
        <v>14</v>
      </c>
      <c r="J2914" t="b">
        <v>0</v>
      </c>
      <c r="K2914" s="7">
        <v>0</v>
      </c>
      <c r="L2914" s="7">
        <v>0</v>
      </c>
      <c r="M2914" s="7">
        <v>0</v>
      </c>
      <c r="N2914" s="7">
        <v>0</v>
      </c>
      <c r="O2914" s="7">
        <v>0</v>
      </c>
      <c r="P2914" s="7">
        <f>SUM(dane3[[#This Row],[RoomService]:[VRDeck]])</f>
        <v>0</v>
      </c>
      <c r="Q2914" t="s">
        <v>7984</v>
      </c>
      <c r="R2914" t="b">
        <v>0</v>
      </c>
    </row>
    <row r="2915" spans="1:18" x14ac:dyDescent="0.3">
      <c r="A2915" t="s">
        <v>4952</v>
      </c>
      <c r="B2915">
        <f>MID(dane3[[#This Row],[PassengerId]],1,4)+0</f>
        <v>1939</v>
      </c>
      <c r="C2915" t="s">
        <v>53</v>
      </c>
      <c r="D2915" t="b">
        <v>0</v>
      </c>
      <c r="E2915" t="s">
        <v>4953</v>
      </c>
      <c r="F2915" t="str">
        <f>MID($E2915,1,1)</f>
        <v>F</v>
      </c>
      <c r="G2915" t="str">
        <f>IFERROR(MID($E2915,SEARCH("/",$E2915,SEARCH("/",$E2915)+1)+1,1),"")</f>
        <v>P</v>
      </c>
      <c r="H2915" t="s">
        <v>16</v>
      </c>
      <c r="I2915">
        <v>57</v>
      </c>
      <c r="J2915" t="b">
        <v>1</v>
      </c>
      <c r="K2915" s="7">
        <v>975</v>
      </c>
      <c r="L2915" s="7">
        <v>0</v>
      </c>
      <c r="M2915" s="7">
        <v>295</v>
      </c>
      <c r="N2915" s="7">
        <v>39</v>
      </c>
      <c r="O2915" s="7">
        <v>0</v>
      </c>
      <c r="P2915" s="7">
        <f>SUM(dane3[[#This Row],[RoomService]:[VRDeck]])</f>
        <v>1309</v>
      </c>
      <c r="Q2915" t="s">
        <v>4954</v>
      </c>
      <c r="R2915" t="b">
        <v>0</v>
      </c>
    </row>
    <row r="2916" spans="1:18" x14ac:dyDescent="0.3">
      <c r="A2916" t="s">
        <v>4958</v>
      </c>
      <c r="B2916">
        <f>MID(dane3[[#This Row],[PassengerId]],1,4)+0</f>
        <v>1940</v>
      </c>
      <c r="C2916" t="s">
        <v>53</v>
      </c>
      <c r="D2916" t="b">
        <v>0</v>
      </c>
      <c r="E2916" t="s">
        <v>4959</v>
      </c>
      <c r="F2916" t="str">
        <f>MID($E2916,1,1)</f>
        <v>F</v>
      </c>
      <c r="G2916" t="str">
        <f>IFERROR(MID($E2916,SEARCH("/",$E2916,SEARCH("/",$E2916)+1)+1,1),"")</f>
        <v>P</v>
      </c>
      <c r="H2916" t="s">
        <v>16</v>
      </c>
      <c r="I2916">
        <v>27</v>
      </c>
      <c r="J2916" t="b">
        <v>0</v>
      </c>
      <c r="K2916" s="7">
        <v>120</v>
      </c>
      <c r="L2916" s="7">
        <v>0</v>
      </c>
      <c r="M2916" s="7">
        <v>1476</v>
      </c>
      <c r="N2916" s="7">
        <v>3</v>
      </c>
      <c r="O2916" s="7">
        <v>0</v>
      </c>
      <c r="P2916" s="7">
        <f>SUM(dane3[[#This Row],[RoomService]:[VRDeck]])</f>
        <v>1599</v>
      </c>
      <c r="Q2916" t="s">
        <v>4960</v>
      </c>
      <c r="R2916" t="b">
        <v>0</v>
      </c>
    </row>
    <row r="2917" spans="1:18" x14ac:dyDescent="0.3">
      <c r="A2917" t="s">
        <v>7991</v>
      </c>
      <c r="B2917">
        <f>MID(dane3[[#This Row],[PassengerId]],1,4)+0</f>
        <v>3161</v>
      </c>
      <c r="C2917" t="s">
        <v>14</v>
      </c>
      <c r="D2917" t="b">
        <v>0</v>
      </c>
      <c r="E2917" t="s">
        <v>7992</v>
      </c>
      <c r="F2917" t="str">
        <f>MID($E2917,1,1)</f>
        <v>E</v>
      </c>
      <c r="G2917" t="str">
        <f>IFERROR(MID($E2917,SEARCH("/",$E2917,SEARCH("/",$E2917)+1)+1,1),"")</f>
        <v>S</v>
      </c>
      <c r="H2917" t="s">
        <v>46</v>
      </c>
      <c r="I2917">
        <v>56</v>
      </c>
      <c r="J2917" t="b">
        <v>0</v>
      </c>
      <c r="K2917" s="7">
        <v>0</v>
      </c>
      <c r="L2917" s="7">
        <v>323</v>
      </c>
      <c r="M2917" s="7">
        <v>971</v>
      </c>
      <c r="N2917" s="7">
        <v>58</v>
      </c>
      <c r="O2917" s="7">
        <v>4240</v>
      </c>
      <c r="P2917" s="7">
        <f>SUM(dane3[[#This Row],[RoomService]:[VRDeck]])</f>
        <v>5592</v>
      </c>
      <c r="Q2917" t="s">
        <v>7993</v>
      </c>
      <c r="R2917" t="b">
        <v>0</v>
      </c>
    </row>
    <row r="2918" spans="1:18" x14ac:dyDescent="0.3">
      <c r="A2918" t="s">
        <v>7994</v>
      </c>
      <c r="B2918">
        <f>MID(dane3[[#This Row],[PassengerId]],1,4)+0</f>
        <v>3162</v>
      </c>
      <c r="C2918" t="s">
        <v>19</v>
      </c>
      <c r="D2918" t="b">
        <v>0</v>
      </c>
      <c r="E2918" t="s">
        <v>7995</v>
      </c>
      <c r="F2918" t="str">
        <f>MID($E2918,1,1)</f>
        <v>G</v>
      </c>
      <c r="G2918" t="str">
        <f>IFERROR(MID($E2918,SEARCH("/",$E2918,SEARCH("/",$E2918)+1)+1,1),"")</f>
        <v>S</v>
      </c>
      <c r="H2918" t="s">
        <v>16</v>
      </c>
      <c r="I2918">
        <v>0</v>
      </c>
      <c r="J2918" t="b">
        <v>0</v>
      </c>
      <c r="K2918" s="7">
        <v>0</v>
      </c>
      <c r="L2918" s="7">
        <v>0</v>
      </c>
      <c r="M2918" s="7">
        <v>0</v>
      </c>
      <c r="N2918" s="7">
        <v>0</v>
      </c>
      <c r="O2918" s="7">
        <v>0</v>
      </c>
      <c r="P2918" s="7">
        <f>SUM(dane3[[#This Row],[RoomService]:[VRDeck]])</f>
        <v>0</v>
      </c>
      <c r="Q2918" t="s">
        <v>7996</v>
      </c>
      <c r="R2918" t="b">
        <v>1</v>
      </c>
    </row>
    <row r="2919" spans="1:18" x14ac:dyDescent="0.3">
      <c r="A2919" t="s">
        <v>7997</v>
      </c>
      <c r="B2919">
        <f>MID(dane3[[#This Row],[PassengerId]],1,4)+0</f>
        <v>3162</v>
      </c>
      <c r="C2919" t="s">
        <v>19</v>
      </c>
      <c r="D2919" t="b">
        <v>0</v>
      </c>
      <c r="E2919" t="s">
        <v>7998</v>
      </c>
      <c r="F2919" t="str">
        <f>MID($E2919,1,1)</f>
        <v>F</v>
      </c>
      <c r="G2919" t="str">
        <f>IFERROR(MID($E2919,SEARCH("/",$E2919,SEARCH("/",$E2919)+1)+1,1),"")</f>
        <v>S</v>
      </c>
      <c r="H2919" t="s">
        <v>16</v>
      </c>
      <c r="I2919">
        <v>55</v>
      </c>
      <c r="J2919" t="b">
        <v>0</v>
      </c>
      <c r="K2919" s="7">
        <v>0</v>
      </c>
      <c r="L2919" s="7">
        <v>0</v>
      </c>
      <c r="M2919" s="7">
        <v>5</v>
      </c>
      <c r="N2919" s="7">
        <v>0</v>
      </c>
      <c r="O2919" s="7">
        <v>2409</v>
      </c>
      <c r="P2919" s="7">
        <f>SUM(dane3[[#This Row],[RoomService]:[VRDeck]])</f>
        <v>2414</v>
      </c>
      <c r="Q2919" t="s">
        <v>7999</v>
      </c>
      <c r="R2919" t="b">
        <v>0</v>
      </c>
    </row>
    <row r="2920" spans="1:18" x14ac:dyDescent="0.3">
      <c r="A2920" t="s">
        <v>8000</v>
      </c>
      <c r="B2920">
        <f>MID(dane3[[#This Row],[PassengerId]],1,4)+0</f>
        <v>3162</v>
      </c>
      <c r="C2920" t="s">
        <v>19</v>
      </c>
      <c r="D2920" t="b">
        <v>1</v>
      </c>
      <c r="E2920" t="s">
        <v>7995</v>
      </c>
      <c r="F2920" t="str">
        <f>MID($E2920,1,1)</f>
        <v>G</v>
      </c>
      <c r="G2920" t="str">
        <f>IFERROR(MID($E2920,SEARCH("/",$E2920,SEARCH("/",$E2920)+1)+1,1),"")</f>
        <v>S</v>
      </c>
      <c r="H2920" t="s">
        <v>16</v>
      </c>
      <c r="I2920">
        <v>14</v>
      </c>
      <c r="J2920" t="b">
        <v>0</v>
      </c>
      <c r="K2920" s="7">
        <v>0</v>
      </c>
      <c r="L2920" s="7">
        <v>0</v>
      </c>
      <c r="M2920" s="7">
        <v>0</v>
      </c>
      <c r="N2920" s="7">
        <v>0</v>
      </c>
      <c r="O2920" s="7">
        <v>0</v>
      </c>
      <c r="P2920" s="7">
        <f>SUM(dane3[[#This Row],[RoomService]:[VRDeck]])</f>
        <v>0</v>
      </c>
      <c r="Q2920" t="s">
        <v>8001</v>
      </c>
      <c r="R2920" t="b">
        <v>0</v>
      </c>
    </row>
    <row r="2921" spans="1:18" x14ac:dyDescent="0.3">
      <c r="A2921" t="s">
        <v>4984</v>
      </c>
      <c r="B2921">
        <f>MID(dane3[[#This Row],[PassengerId]],1,4)+0</f>
        <v>1956</v>
      </c>
      <c r="C2921" t="s">
        <v>53</v>
      </c>
      <c r="D2921" t="b">
        <v>0</v>
      </c>
      <c r="E2921" t="s">
        <v>4985</v>
      </c>
      <c r="F2921" t="str">
        <f>MID($E2921,1,1)</f>
        <v>D</v>
      </c>
      <c r="G2921" t="str">
        <f>IFERROR(MID($E2921,SEARCH("/",$E2921,SEARCH("/",$E2921)+1)+1,1),"")</f>
        <v>S</v>
      </c>
      <c r="H2921" t="s">
        <v>16</v>
      </c>
      <c r="I2921">
        <v>37</v>
      </c>
      <c r="J2921" t="b">
        <v>0</v>
      </c>
      <c r="K2921" s="7">
        <v>2765</v>
      </c>
      <c r="L2921" s="7">
        <v>0</v>
      </c>
      <c r="M2921" s="7">
        <v>1134</v>
      </c>
      <c r="N2921" s="7">
        <v>0</v>
      </c>
      <c r="O2921" s="7">
        <v>0</v>
      </c>
      <c r="P2921" s="7">
        <f>SUM(dane3[[#This Row],[RoomService]:[VRDeck]])</f>
        <v>3899</v>
      </c>
      <c r="Q2921" t="s">
        <v>23799</v>
      </c>
      <c r="R2921" t="b">
        <v>0</v>
      </c>
    </row>
    <row r="2922" spans="1:18" x14ac:dyDescent="0.3">
      <c r="A2922" t="s">
        <v>4986</v>
      </c>
      <c r="B2922">
        <f>MID(dane3[[#This Row],[PassengerId]],1,4)+0</f>
        <v>1956</v>
      </c>
      <c r="C2922" t="s">
        <v>53</v>
      </c>
      <c r="D2922" t="b">
        <v>0</v>
      </c>
      <c r="E2922" t="s">
        <v>4985</v>
      </c>
      <c r="F2922" t="str">
        <f>MID($E2922,1,1)</f>
        <v>D</v>
      </c>
      <c r="G2922" t="str">
        <f>IFERROR(MID($E2922,SEARCH("/",$E2922,SEARCH("/",$E2922)+1)+1,1),"")</f>
        <v>S</v>
      </c>
      <c r="H2922" t="s">
        <v>32</v>
      </c>
      <c r="I2922">
        <v>44</v>
      </c>
      <c r="J2922" t="b">
        <v>0</v>
      </c>
      <c r="K2922" s="7">
        <v>708</v>
      </c>
      <c r="L2922" s="7">
        <v>0</v>
      </c>
      <c r="M2922" s="7">
        <v>5</v>
      </c>
      <c r="N2922" s="7">
        <v>0</v>
      </c>
      <c r="O2922" s="7">
        <v>74</v>
      </c>
      <c r="P2922" s="7">
        <f>SUM(dane3[[#This Row],[RoomService]:[VRDeck]])</f>
        <v>787</v>
      </c>
      <c r="Q2922" t="s">
        <v>4987</v>
      </c>
      <c r="R2922" t="b">
        <v>1</v>
      </c>
    </row>
    <row r="2923" spans="1:18" x14ac:dyDescent="0.3">
      <c r="A2923" t="s">
        <v>8007</v>
      </c>
      <c r="B2923">
        <f>MID(dane3[[#This Row],[PassengerId]],1,4)+0</f>
        <v>3164</v>
      </c>
      <c r="C2923" t="s">
        <v>19</v>
      </c>
      <c r="D2923" t="b">
        <v>1</v>
      </c>
      <c r="E2923" t="s">
        <v>8008</v>
      </c>
      <c r="F2923" t="str">
        <f>MID($E2923,1,1)</f>
        <v>G</v>
      </c>
      <c r="G2923" t="str">
        <f>IFERROR(MID($E2923,SEARCH("/",$E2923,SEARCH("/",$E2923)+1)+1,1),"")</f>
        <v>P</v>
      </c>
      <c r="H2923" t="s">
        <v>16</v>
      </c>
      <c r="I2923">
        <v>39</v>
      </c>
      <c r="J2923" t="b">
        <v>0</v>
      </c>
      <c r="K2923" s="7">
        <v>0</v>
      </c>
      <c r="L2923" s="7">
        <v>0</v>
      </c>
      <c r="M2923" s="7">
        <v>0</v>
      </c>
      <c r="N2923" s="7">
        <v>0</v>
      </c>
      <c r="O2923" s="7">
        <v>0</v>
      </c>
      <c r="P2923" s="7">
        <f>SUM(dane3[[#This Row],[RoomService]:[VRDeck]])</f>
        <v>0</v>
      </c>
      <c r="Q2923" t="s">
        <v>8009</v>
      </c>
      <c r="R2923" t="b">
        <v>0</v>
      </c>
    </row>
    <row r="2924" spans="1:18" x14ac:dyDescent="0.3">
      <c r="A2924" t="s">
        <v>5034</v>
      </c>
      <c r="B2924">
        <f>MID(dane3[[#This Row],[PassengerId]],1,4)+0</f>
        <v>1974</v>
      </c>
      <c r="C2924" t="s">
        <v>53</v>
      </c>
      <c r="D2924" t="b">
        <v>0</v>
      </c>
      <c r="E2924" t="s">
        <v>5035</v>
      </c>
      <c r="F2924" t="str">
        <f>MID($E2924,1,1)</f>
        <v>D</v>
      </c>
      <c r="G2924" t="str">
        <f>IFERROR(MID($E2924,SEARCH("/",$E2924,SEARCH("/",$E2924)+1)+1,1),"")</f>
        <v>P</v>
      </c>
      <c r="H2924" t="s">
        <v>16</v>
      </c>
      <c r="I2924">
        <v>41</v>
      </c>
      <c r="J2924" t="b">
        <v>0</v>
      </c>
      <c r="K2924" s="7">
        <v>3702</v>
      </c>
      <c r="L2924" s="7">
        <v>0</v>
      </c>
      <c r="M2924" s="7">
        <v>1</v>
      </c>
      <c r="N2924" s="7">
        <v>0</v>
      </c>
      <c r="O2924" s="7">
        <v>18</v>
      </c>
      <c r="P2924" s="7">
        <f>SUM(dane3[[#This Row],[RoomService]:[VRDeck]])</f>
        <v>3721</v>
      </c>
      <c r="Q2924" t="s">
        <v>5036</v>
      </c>
      <c r="R2924" t="b">
        <v>0</v>
      </c>
    </row>
    <row r="2925" spans="1:18" x14ac:dyDescent="0.3">
      <c r="A2925" t="s">
        <v>8013</v>
      </c>
      <c r="B2925">
        <f>MID(dane3[[#This Row],[PassengerId]],1,4)+0</f>
        <v>3168</v>
      </c>
      <c r="C2925" t="s">
        <v>19</v>
      </c>
      <c r="D2925" t="b">
        <v>0</v>
      </c>
      <c r="E2925" t="s">
        <v>8014</v>
      </c>
      <c r="F2925" t="str">
        <f>MID($E2925,1,1)</f>
        <v>F</v>
      </c>
      <c r="G2925" t="str">
        <f>IFERROR(MID($E2925,SEARCH("/",$E2925,SEARCH("/",$E2925)+1)+1,1),"")</f>
        <v>P</v>
      </c>
      <c r="H2925" t="s">
        <v>16</v>
      </c>
      <c r="I2925">
        <v>24</v>
      </c>
      <c r="J2925" t="b">
        <v>0</v>
      </c>
      <c r="K2925" s="7">
        <v>0</v>
      </c>
      <c r="L2925" s="7">
        <v>7</v>
      </c>
      <c r="M2925" s="7">
        <v>548</v>
      </c>
      <c r="N2925" s="7">
        <v>4</v>
      </c>
      <c r="O2925" s="7">
        <v>0</v>
      </c>
      <c r="P2925" s="7">
        <f>SUM(dane3[[#This Row],[RoomService]:[VRDeck]])</f>
        <v>559</v>
      </c>
      <c r="Q2925" t="s">
        <v>8015</v>
      </c>
      <c r="R2925" t="b">
        <v>1</v>
      </c>
    </row>
    <row r="2926" spans="1:18" x14ac:dyDescent="0.3">
      <c r="A2926" t="s">
        <v>8016</v>
      </c>
      <c r="B2926">
        <f>MID(dane3[[#This Row],[PassengerId]],1,4)+0</f>
        <v>3169</v>
      </c>
      <c r="C2926" t="s">
        <v>19</v>
      </c>
      <c r="D2926" t="b">
        <v>0</v>
      </c>
      <c r="E2926" t="s">
        <v>8017</v>
      </c>
      <c r="F2926" t="str">
        <f>MID($E2926,1,1)</f>
        <v>F</v>
      </c>
      <c r="G2926" t="str">
        <f>IFERROR(MID($E2926,SEARCH("/",$E2926,SEARCH("/",$E2926)+1)+1,1),"")</f>
        <v>S</v>
      </c>
      <c r="H2926" t="s">
        <v>16</v>
      </c>
      <c r="I2926">
        <v>26</v>
      </c>
      <c r="J2926" t="b">
        <v>0</v>
      </c>
      <c r="K2926" s="7">
        <v>207</v>
      </c>
      <c r="L2926" s="7">
        <v>350</v>
      </c>
      <c r="M2926" s="7">
        <v>74</v>
      </c>
      <c r="N2926" s="7">
        <v>0</v>
      </c>
      <c r="O2926" s="7">
        <v>3</v>
      </c>
      <c r="P2926" s="7">
        <f>SUM(dane3[[#This Row],[RoomService]:[VRDeck]])</f>
        <v>634</v>
      </c>
      <c r="Q2926" t="s">
        <v>8018</v>
      </c>
      <c r="R2926" t="b">
        <v>1</v>
      </c>
    </row>
    <row r="2927" spans="1:18" x14ac:dyDescent="0.3">
      <c r="A2927" t="s">
        <v>8019</v>
      </c>
      <c r="B2927">
        <f>MID(dane3[[#This Row],[PassengerId]],1,4)+0</f>
        <v>3171</v>
      </c>
      <c r="C2927" t="s">
        <v>19</v>
      </c>
      <c r="D2927" t="b">
        <v>1</v>
      </c>
      <c r="E2927" t="s">
        <v>8020</v>
      </c>
      <c r="F2927" t="str">
        <f>MID($E2927,1,1)</f>
        <v>G</v>
      </c>
      <c r="G2927" t="str">
        <f>IFERROR(MID($E2927,SEARCH("/",$E2927,SEARCH("/",$E2927)+1)+1,1),"")</f>
        <v>S</v>
      </c>
      <c r="H2927" t="s">
        <v>46</v>
      </c>
      <c r="I2927">
        <v>22</v>
      </c>
      <c r="J2927" t="b">
        <v>0</v>
      </c>
      <c r="K2927" s="7">
        <v>0</v>
      </c>
      <c r="L2927" s="7">
        <v>0</v>
      </c>
      <c r="M2927" s="7">
        <v>0</v>
      </c>
      <c r="N2927" s="7">
        <v>0</v>
      </c>
      <c r="O2927" s="7">
        <v>0</v>
      </c>
      <c r="P2927" s="7">
        <f>SUM(dane3[[#This Row],[RoomService]:[VRDeck]])</f>
        <v>0</v>
      </c>
      <c r="Q2927" t="s">
        <v>8021</v>
      </c>
      <c r="R2927" t="b">
        <v>1</v>
      </c>
    </row>
    <row r="2928" spans="1:18" x14ac:dyDescent="0.3">
      <c r="A2928" t="s">
        <v>15735</v>
      </c>
      <c r="B2928">
        <f>MID(dane3[[#This Row],[PassengerId]],1,4)+0</f>
        <v>6108</v>
      </c>
      <c r="C2928" t="s">
        <v>19</v>
      </c>
      <c r="D2928" t="b">
        <v>0</v>
      </c>
      <c r="E2928" t="s">
        <v>15736</v>
      </c>
      <c r="F2928" t="str">
        <f>MID($E2928,1,1)</f>
        <v>F</v>
      </c>
      <c r="G2928" t="str">
        <f>IFERROR(MID($E2928,SEARCH("/",$E2928,SEARCH("/",$E2928)+1)+1,1),"")</f>
        <v>S</v>
      </c>
      <c r="H2928" t="s">
        <v>16</v>
      </c>
      <c r="I2928">
        <v>13</v>
      </c>
      <c r="J2928" t="b">
        <v>0</v>
      </c>
      <c r="K2928" s="7">
        <v>206</v>
      </c>
      <c r="L2928" s="7">
        <v>28</v>
      </c>
      <c r="M2928" s="7">
        <v>0</v>
      </c>
      <c r="N2928" s="7">
        <v>1</v>
      </c>
      <c r="O2928" s="7">
        <v>629</v>
      </c>
      <c r="P2928" s="7">
        <f>SUM(dane3[[#This Row],[RoomService]:[VRDeck]])</f>
        <v>864</v>
      </c>
      <c r="Q2928" t="s">
        <v>23799</v>
      </c>
      <c r="R2928" t="b">
        <v>0</v>
      </c>
    </row>
    <row r="2929" spans="1:18" x14ac:dyDescent="0.3">
      <c r="A2929" t="s">
        <v>5055</v>
      </c>
      <c r="B2929">
        <f>MID(dane3[[#This Row],[PassengerId]],1,4)+0</f>
        <v>1977</v>
      </c>
      <c r="C2929" t="s">
        <v>53</v>
      </c>
      <c r="D2929" t="b">
        <v>1</v>
      </c>
      <c r="E2929" t="s">
        <v>5056</v>
      </c>
      <c r="F2929" t="str">
        <f>MID($E2929,1,1)</f>
        <v>F</v>
      </c>
      <c r="G2929" t="str">
        <f>IFERROR(MID($E2929,SEARCH("/",$E2929,SEARCH("/",$E2929)+1)+1,1),"")</f>
        <v>P</v>
      </c>
      <c r="H2929" t="s">
        <v>16</v>
      </c>
      <c r="I2929">
        <v>35</v>
      </c>
      <c r="J2929" t="b">
        <v>0</v>
      </c>
      <c r="K2929" s="7">
        <v>0</v>
      </c>
      <c r="L2929" s="7">
        <v>0</v>
      </c>
      <c r="M2929" s="7">
        <v>0</v>
      </c>
      <c r="N2929" s="7">
        <v>0</v>
      </c>
      <c r="O2929" s="7">
        <v>0</v>
      </c>
      <c r="P2929" s="7">
        <f>SUM(dane3[[#This Row],[RoomService]:[VRDeck]])</f>
        <v>0</v>
      </c>
      <c r="Q2929" t="s">
        <v>5057</v>
      </c>
      <c r="R2929" t="b">
        <v>1</v>
      </c>
    </row>
    <row r="2930" spans="1:18" x14ac:dyDescent="0.3">
      <c r="A2930" t="s">
        <v>5078</v>
      </c>
      <c r="B2930">
        <f>MID(dane3[[#This Row],[PassengerId]],1,4)+0</f>
        <v>1985</v>
      </c>
      <c r="C2930" t="s">
        <v>53</v>
      </c>
      <c r="D2930" t="b">
        <v>1</v>
      </c>
      <c r="E2930" t="s">
        <v>5079</v>
      </c>
      <c r="F2930" t="str">
        <f>MID($E2930,1,1)</f>
        <v>F</v>
      </c>
      <c r="G2930" t="str">
        <f>IFERROR(MID($E2930,SEARCH("/",$E2930,SEARCH("/",$E2930)+1)+1,1),"")</f>
        <v>P</v>
      </c>
      <c r="H2930" t="s">
        <v>46</v>
      </c>
      <c r="I2930">
        <v>19</v>
      </c>
      <c r="J2930" t="b">
        <v>0</v>
      </c>
      <c r="K2930" s="7">
        <v>0</v>
      </c>
      <c r="L2930" s="7">
        <v>0</v>
      </c>
      <c r="M2930" s="7">
        <v>0</v>
      </c>
      <c r="N2930" s="7">
        <v>0</v>
      </c>
      <c r="O2930" s="7">
        <v>0</v>
      </c>
      <c r="P2930" s="7">
        <f>SUM(dane3[[#This Row],[RoomService]:[VRDeck]])</f>
        <v>0</v>
      </c>
      <c r="Q2930" t="s">
        <v>5080</v>
      </c>
      <c r="R2930" t="b">
        <v>1</v>
      </c>
    </row>
    <row r="2931" spans="1:18" x14ac:dyDescent="0.3">
      <c r="A2931" t="s">
        <v>8031</v>
      </c>
      <c r="B2931">
        <f>MID(dane3[[#This Row],[PassengerId]],1,4)+0</f>
        <v>3175</v>
      </c>
      <c r="C2931" t="s">
        <v>14</v>
      </c>
      <c r="D2931" t="b">
        <v>1</v>
      </c>
      <c r="E2931" t="s">
        <v>8032</v>
      </c>
      <c r="F2931" t="str">
        <f>MID($E2931,1,1)</f>
        <v>B</v>
      </c>
      <c r="G2931" t="str">
        <f>IFERROR(MID($E2931,SEARCH("/",$E2931,SEARCH("/",$E2931)+1)+1,1),"")</f>
        <v>P</v>
      </c>
      <c r="H2931" t="s">
        <v>46</v>
      </c>
      <c r="I2931">
        <v>38</v>
      </c>
      <c r="J2931" t="b">
        <v>0</v>
      </c>
      <c r="K2931" s="7">
        <v>0</v>
      </c>
      <c r="L2931" s="7">
        <v>0</v>
      </c>
      <c r="M2931" s="7">
        <v>0</v>
      </c>
      <c r="N2931" s="7">
        <v>0</v>
      </c>
      <c r="O2931" s="7">
        <v>0</v>
      </c>
      <c r="P2931" s="7">
        <f>SUM(dane3[[#This Row],[RoomService]:[VRDeck]])</f>
        <v>0</v>
      </c>
      <c r="Q2931" t="s">
        <v>8033</v>
      </c>
      <c r="R2931" t="b">
        <v>1</v>
      </c>
    </row>
    <row r="2932" spans="1:18" x14ac:dyDescent="0.3">
      <c r="A2932" t="s">
        <v>8034</v>
      </c>
      <c r="B2932">
        <f>MID(dane3[[#This Row],[PassengerId]],1,4)+0</f>
        <v>3176</v>
      </c>
      <c r="C2932" t="s">
        <v>14</v>
      </c>
      <c r="D2932" t="b">
        <v>0</v>
      </c>
      <c r="E2932" t="s">
        <v>8035</v>
      </c>
      <c r="F2932" t="str">
        <f>MID($E2932,1,1)</f>
        <v>E</v>
      </c>
      <c r="G2932" t="str">
        <f>IFERROR(MID($E2932,SEARCH("/",$E2932,SEARCH("/",$E2932)+1)+1,1),"")</f>
        <v>P</v>
      </c>
      <c r="H2932" t="s">
        <v>16</v>
      </c>
      <c r="I2932">
        <v>77</v>
      </c>
      <c r="J2932" t="b">
        <v>0</v>
      </c>
      <c r="K2932" s="7">
        <v>0</v>
      </c>
      <c r="L2932" s="7">
        <v>9032</v>
      </c>
      <c r="M2932" s="7">
        <v>0</v>
      </c>
      <c r="N2932" s="7">
        <v>128</v>
      </c>
      <c r="O2932" s="7">
        <v>1464</v>
      </c>
      <c r="P2932" s="7">
        <f>SUM(dane3[[#This Row],[RoomService]:[VRDeck]])</f>
        <v>10624</v>
      </c>
      <c r="Q2932" t="s">
        <v>1318</v>
      </c>
      <c r="R2932" t="b">
        <v>1</v>
      </c>
    </row>
    <row r="2933" spans="1:18" x14ac:dyDescent="0.3">
      <c r="A2933" t="s">
        <v>8036</v>
      </c>
      <c r="B2933">
        <f>MID(dane3[[#This Row],[PassengerId]],1,4)+0</f>
        <v>3179</v>
      </c>
      <c r="C2933" t="s">
        <v>19</v>
      </c>
      <c r="D2933" t="b">
        <v>0</v>
      </c>
      <c r="E2933" t="s">
        <v>8037</v>
      </c>
      <c r="F2933" t="str">
        <f>MID($E2933,1,1)</f>
        <v>F</v>
      </c>
      <c r="G2933" t="str">
        <f>IFERROR(MID($E2933,SEARCH("/",$E2933,SEARCH("/",$E2933)+1)+1,1),"")</f>
        <v>S</v>
      </c>
      <c r="H2933" t="s">
        <v>46</v>
      </c>
      <c r="I2933">
        <v>28</v>
      </c>
      <c r="J2933" t="b">
        <v>0</v>
      </c>
      <c r="K2933" s="7">
        <v>2840</v>
      </c>
      <c r="L2933" s="7">
        <v>0</v>
      </c>
      <c r="M2933" s="7">
        <v>0</v>
      </c>
      <c r="N2933" s="7">
        <v>0</v>
      </c>
      <c r="O2933" s="7">
        <v>0</v>
      </c>
      <c r="P2933" s="7">
        <f>SUM(dane3[[#This Row],[RoomService]:[VRDeck]])</f>
        <v>2840</v>
      </c>
      <c r="Q2933" t="s">
        <v>8038</v>
      </c>
      <c r="R2933" t="b">
        <v>0</v>
      </c>
    </row>
    <row r="2934" spans="1:18" x14ac:dyDescent="0.3">
      <c r="A2934" t="s">
        <v>8039</v>
      </c>
      <c r="B2934">
        <f>MID(dane3[[#This Row],[PassengerId]],1,4)+0</f>
        <v>3180</v>
      </c>
      <c r="C2934" t="s">
        <v>19</v>
      </c>
      <c r="D2934" t="b">
        <v>0</v>
      </c>
      <c r="E2934" t="s">
        <v>8040</v>
      </c>
      <c r="F2934" t="str">
        <f>MID($E2934,1,1)</f>
        <v>F</v>
      </c>
      <c r="G2934" t="str">
        <f>IFERROR(MID($E2934,SEARCH("/",$E2934,SEARCH("/",$E2934)+1)+1,1),"")</f>
        <v>P</v>
      </c>
      <c r="H2934" t="s">
        <v>16</v>
      </c>
      <c r="I2934">
        <v>22</v>
      </c>
      <c r="J2934" t="b">
        <v>0</v>
      </c>
      <c r="K2934" s="7">
        <v>0</v>
      </c>
      <c r="L2934" s="7">
        <v>1</v>
      </c>
      <c r="M2934" s="7">
        <v>379</v>
      </c>
      <c r="N2934" s="7">
        <v>0</v>
      </c>
      <c r="O2934" s="7">
        <v>336</v>
      </c>
      <c r="P2934" s="7">
        <f>SUM(dane3[[#This Row],[RoomService]:[VRDeck]])</f>
        <v>716</v>
      </c>
      <c r="Q2934" t="s">
        <v>8041</v>
      </c>
      <c r="R2934" t="b">
        <v>0</v>
      </c>
    </row>
    <row r="2935" spans="1:18" x14ac:dyDescent="0.3">
      <c r="A2935" t="s">
        <v>8042</v>
      </c>
      <c r="B2935">
        <f>MID(dane3[[#This Row],[PassengerId]],1,4)+0</f>
        <v>3181</v>
      </c>
      <c r="C2935" t="s">
        <v>19</v>
      </c>
      <c r="D2935" t="b">
        <v>0</v>
      </c>
      <c r="E2935" t="s">
        <v>8043</v>
      </c>
      <c r="F2935" t="str">
        <f>MID($E2935,1,1)</f>
        <v>E</v>
      </c>
      <c r="G2935" t="str">
        <f>IFERROR(MID($E2935,SEARCH("/",$E2935,SEARCH("/",$E2935)+1)+1,1),"")</f>
        <v>P</v>
      </c>
      <c r="H2935" t="s">
        <v>16</v>
      </c>
      <c r="I2935">
        <v>20</v>
      </c>
      <c r="J2935" t="b">
        <v>0</v>
      </c>
      <c r="K2935" s="7">
        <v>4</v>
      </c>
      <c r="L2935" s="7">
        <v>353</v>
      </c>
      <c r="M2935" s="7">
        <v>193</v>
      </c>
      <c r="N2935" s="7">
        <v>241</v>
      </c>
      <c r="O2935" s="7">
        <v>0</v>
      </c>
      <c r="P2935" s="7">
        <f>SUM(dane3[[#This Row],[RoomService]:[VRDeck]])</f>
        <v>791</v>
      </c>
      <c r="Q2935" t="s">
        <v>8044</v>
      </c>
      <c r="R2935" t="b">
        <v>0</v>
      </c>
    </row>
    <row r="2936" spans="1:18" x14ac:dyDescent="0.3">
      <c r="A2936" t="s">
        <v>8045</v>
      </c>
      <c r="B2936">
        <f>MID(dane3[[#This Row],[PassengerId]],1,4)+0</f>
        <v>3182</v>
      </c>
      <c r="C2936" t="s">
        <v>19</v>
      </c>
      <c r="D2936" t="b">
        <v>0</v>
      </c>
      <c r="E2936" t="s">
        <v>8046</v>
      </c>
      <c r="F2936" t="str">
        <f>MID($E2936,1,1)</f>
        <v>F</v>
      </c>
      <c r="G2936" t="str">
        <f>IFERROR(MID($E2936,SEARCH("/",$E2936,SEARCH("/",$E2936)+1)+1,1),"")</f>
        <v>S</v>
      </c>
      <c r="H2936" t="s">
        <v>16</v>
      </c>
      <c r="I2936">
        <v>18</v>
      </c>
      <c r="J2936" t="b">
        <v>0</v>
      </c>
      <c r="K2936" s="7">
        <v>0</v>
      </c>
      <c r="L2936" s="7">
        <v>0</v>
      </c>
      <c r="M2936" s="7">
        <v>699</v>
      </c>
      <c r="N2936" s="7">
        <v>0</v>
      </c>
      <c r="O2936" s="7">
        <v>0</v>
      </c>
      <c r="P2936" s="7">
        <f>SUM(dane3[[#This Row],[RoomService]:[VRDeck]])</f>
        <v>699</v>
      </c>
      <c r="Q2936" t="s">
        <v>8047</v>
      </c>
      <c r="R2936" t="b">
        <v>1</v>
      </c>
    </row>
    <row r="2937" spans="1:18" x14ac:dyDescent="0.3">
      <c r="A2937" t="s">
        <v>8048</v>
      </c>
      <c r="B2937">
        <f>MID(dane3[[#This Row],[PassengerId]],1,4)+0</f>
        <v>3184</v>
      </c>
      <c r="C2937" t="s">
        <v>14</v>
      </c>
      <c r="D2937" t="b">
        <v>0</v>
      </c>
      <c r="E2937" t="s">
        <v>8049</v>
      </c>
      <c r="F2937" t="str">
        <f>MID($E2937,1,1)</f>
        <v>B</v>
      </c>
      <c r="G2937" t="str">
        <f>IFERROR(MID($E2937,SEARCH("/",$E2937,SEARCH("/",$E2937)+1)+1,1),"")</f>
        <v>S</v>
      </c>
      <c r="H2937" t="s">
        <v>46</v>
      </c>
      <c r="I2937">
        <v>10</v>
      </c>
      <c r="J2937" t="b">
        <v>0</v>
      </c>
      <c r="K2937" s="7">
        <v>0</v>
      </c>
      <c r="L2937" s="7">
        <v>0</v>
      </c>
      <c r="M2937" s="7">
        <v>0</v>
      </c>
      <c r="N2937" s="7">
        <v>0</v>
      </c>
      <c r="O2937" s="7">
        <v>0</v>
      </c>
      <c r="P2937" s="7">
        <f>SUM(dane3[[#This Row],[RoomService]:[VRDeck]])</f>
        <v>0</v>
      </c>
      <c r="Q2937" t="s">
        <v>8050</v>
      </c>
      <c r="R2937" t="b">
        <v>1</v>
      </c>
    </row>
    <row r="2938" spans="1:18" x14ac:dyDescent="0.3">
      <c r="A2938" t="s">
        <v>8051</v>
      </c>
      <c r="B2938">
        <f>MID(dane3[[#This Row],[PassengerId]],1,4)+0</f>
        <v>3184</v>
      </c>
      <c r="C2938" t="s">
        <v>14</v>
      </c>
      <c r="D2938" t="b">
        <v>1</v>
      </c>
      <c r="E2938" t="s">
        <v>8049</v>
      </c>
      <c r="F2938" t="str">
        <f>MID($E2938,1,1)</f>
        <v>B</v>
      </c>
      <c r="G2938" t="str">
        <f>IFERROR(MID($E2938,SEARCH("/",$E2938,SEARCH("/",$E2938)+1)+1,1),"")</f>
        <v>S</v>
      </c>
      <c r="H2938" t="s">
        <v>46</v>
      </c>
      <c r="I2938">
        <v>34</v>
      </c>
      <c r="J2938" t="b">
        <v>0</v>
      </c>
      <c r="K2938" s="7">
        <v>0</v>
      </c>
      <c r="L2938" s="7">
        <v>0</v>
      </c>
      <c r="M2938" s="7">
        <v>0</v>
      </c>
      <c r="N2938" s="7">
        <v>0</v>
      </c>
      <c r="O2938" s="7">
        <v>0</v>
      </c>
      <c r="P2938" s="7">
        <f>SUM(dane3[[#This Row],[RoomService]:[VRDeck]])</f>
        <v>0</v>
      </c>
      <c r="Q2938" t="s">
        <v>8052</v>
      </c>
      <c r="R2938" t="b">
        <v>1</v>
      </c>
    </row>
    <row r="2939" spans="1:18" x14ac:dyDescent="0.3">
      <c r="A2939" t="s">
        <v>8053</v>
      </c>
      <c r="B2939">
        <f>MID(dane3[[#This Row],[PassengerId]],1,4)+0</f>
        <v>3185</v>
      </c>
      <c r="C2939" t="s">
        <v>19</v>
      </c>
      <c r="D2939" t="b">
        <v>0</v>
      </c>
      <c r="E2939" t="s">
        <v>8054</v>
      </c>
      <c r="F2939" t="str">
        <f>MID($E2939,1,1)</f>
        <v>F</v>
      </c>
      <c r="G2939" t="str">
        <f>IFERROR(MID($E2939,SEARCH("/",$E2939,SEARCH("/",$E2939)+1)+1,1),"")</f>
        <v>S</v>
      </c>
      <c r="H2939" t="s">
        <v>16</v>
      </c>
      <c r="I2939">
        <v>43</v>
      </c>
      <c r="J2939" t="b">
        <v>0</v>
      </c>
      <c r="K2939" s="7">
        <v>0</v>
      </c>
      <c r="L2939" s="7">
        <v>788</v>
      </c>
      <c r="M2939" s="7">
        <v>0</v>
      </c>
      <c r="N2939" s="7">
        <v>0</v>
      </c>
      <c r="O2939" s="7">
        <v>1191</v>
      </c>
      <c r="P2939" s="7">
        <f>SUM(dane3[[#This Row],[RoomService]:[VRDeck]])</f>
        <v>1979</v>
      </c>
      <c r="Q2939" t="s">
        <v>8055</v>
      </c>
      <c r="R2939" t="b">
        <v>0</v>
      </c>
    </row>
    <row r="2940" spans="1:18" x14ac:dyDescent="0.3">
      <c r="A2940" t="s">
        <v>5090</v>
      </c>
      <c r="B2940">
        <f>MID(dane3[[#This Row],[PassengerId]],1,4)+0</f>
        <v>1992</v>
      </c>
      <c r="C2940" t="s">
        <v>53</v>
      </c>
      <c r="D2940" t="b">
        <v>1</v>
      </c>
      <c r="E2940" t="s">
        <v>5091</v>
      </c>
      <c r="F2940" t="str">
        <f>MID($E2940,1,1)</f>
        <v>F</v>
      </c>
      <c r="G2940" t="str">
        <f>IFERROR(MID($E2940,SEARCH("/",$E2940,SEARCH("/",$E2940)+1)+1,1),"")</f>
        <v>S</v>
      </c>
      <c r="H2940" t="s">
        <v>16</v>
      </c>
      <c r="I2940">
        <v>21</v>
      </c>
      <c r="J2940" t="b">
        <v>0</v>
      </c>
      <c r="K2940" s="7">
        <v>0</v>
      </c>
      <c r="L2940" s="7">
        <v>0</v>
      </c>
      <c r="M2940" s="7">
        <v>0</v>
      </c>
      <c r="N2940" s="7">
        <v>0</v>
      </c>
      <c r="O2940" s="7">
        <v>0</v>
      </c>
      <c r="P2940" s="7">
        <f>SUM(dane3[[#This Row],[RoomService]:[VRDeck]])</f>
        <v>0</v>
      </c>
      <c r="Q2940" t="s">
        <v>5092</v>
      </c>
      <c r="R2940" t="b">
        <v>1</v>
      </c>
    </row>
    <row r="2941" spans="1:18" x14ac:dyDescent="0.3">
      <c r="A2941" t="s">
        <v>5183</v>
      </c>
      <c r="B2941">
        <f>MID(dane3[[#This Row],[PassengerId]],1,4)+0</f>
        <v>2032</v>
      </c>
      <c r="C2941" t="s">
        <v>53</v>
      </c>
      <c r="D2941" t="b">
        <v>1</v>
      </c>
      <c r="E2941" t="s">
        <v>5184</v>
      </c>
      <c r="F2941" t="str">
        <f>MID($E2941,1,1)</f>
        <v>F</v>
      </c>
      <c r="G2941" t="str">
        <f>IFERROR(MID($E2941,SEARCH("/",$E2941,SEARCH("/",$E2941)+1)+1,1),"")</f>
        <v>P</v>
      </c>
      <c r="H2941" t="s">
        <v>16</v>
      </c>
      <c r="I2941">
        <v>26</v>
      </c>
      <c r="J2941" t="b">
        <v>0</v>
      </c>
      <c r="K2941" s="7">
        <v>0</v>
      </c>
      <c r="L2941" s="7">
        <v>0</v>
      </c>
      <c r="M2941" s="7">
        <v>0</v>
      </c>
      <c r="N2941" s="7">
        <v>0</v>
      </c>
      <c r="O2941" s="7">
        <v>0</v>
      </c>
      <c r="P2941" s="7">
        <f>SUM(dane3[[#This Row],[RoomService]:[VRDeck]])</f>
        <v>0</v>
      </c>
      <c r="Q2941" t="s">
        <v>5185</v>
      </c>
      <c r="R2941" t="b">
        <v>1</v>
      </c>
    </row>
    <row r="2942" spans="1:18" x14ac:dyDescent="0.3">
      <c r="A2942" t="s">
        <v>5203</v>
      </c>
      <c r="B2942">
        <f>MID(dane3[[#This Row],[PassengerId]],1,4)+0</f>
        <v>2043</v>
      </c>
      <c r="C2942" t="s">
        <v>53</v>
      </c>
      <c r="D2942" t="b">
        <v>1</v>
      </c>
      <c r="E2942" t="s">
        <v>5204</v>
      </c>
      <c r="F2942" t="str">
        <f>MID($E2942,1,1)</f>
        <v>F</v>
      </c>
      <c r="G2942" t="str">
        <f>IFERROR(MID($E2942,SEARCH("/",$E2942,SEARCH("/",$E2942)+1)+1,1),"")</f>
        <v>S</v>
      </c>
      <c r="H2942" t="s">
        <v>16</v>
      </c>
      <c r="I2942">
        <v>24</v>
      </c>
      <c r="J2942" t="b">
        <v>0</v>
      </c>
      <c r="K2942" s="7">
        <v>0</v>
      </c>
      <c r="L2942" s="7">
        <v>0</v>
      </c>
      <c r="M2942" s="7">
        <v>0</v>
      </c>
      <c r="N2942" s="7">
        <v>0</v>
      </c>
      <c r="O2942" s="7">
        <v>0</v>
      </c>
      <c r="P2942" s="7">
        <f>SUM(dane3[[#This Row],[RoomService]:[VRDeck]])</f>
        <v>0</v>
      </c>
      <c r="Q2942" t="s">
        <v>5205</v>
      </c>
      <c r="R2942" t="b">
        <v>1</v>
      </c>
    </row>
    <row r="2943" spans="1:18" x14ac:dyDescent="0.3">
      <c r="A2943" t="s">
        <v>5257</v>
      </c>
      <c r="B2943">
        <f>MID(dane3[[#This Row],[PassengerId]],1,4)+0</f>
        <v>2062</v>
      </c>
      <c r="C2943" t="s">
        <v>53</v>
      </c>
      <c r="D2943" t="b">
        <v>0</v>
      </c>
      <c r="E2943" t="s">
        <v>5258</v>
      </c>
      <c r="F2943" t="str">
        <f>MID($E2943,1,1)</f>
        <v>F</v>
      </c>
      <c r="G2943" t="str">
        <f>IFERROR(MID($E2943,SEARCH("/",$E2943,SEARCH("/",$E2943)+1)+1,1),"")</f>
        <v>S</v>
      </c>
      <c r="H2943" t="s">
        <v>16</v>
      </c>
      <c r="I2943">
        <v>17</v>
      </c>
      <c r="J2943" t="b">
        <v>0</v>
      </c>
      <c r="K2943" s="7">
        <v>583</v>
      </c>
      <c r="L2943" s="7">
        <v>0</v>
      </c>
      <c r="M2943" s="7">
        <v>753</v>
      </c>
      <c r="N2943" s="7">
        <v>0</v>
      </c>
      <c r="O2943" s="7">
        <v>0</v>
      </c>
      <c r="P2943" s="7">
        <f>SUM(dane3[[#This Row],[RoomService]:[VRDeck]])</f>
        <v>1336</v>
      </c>
      <c r="Q2943" t="s">
        <v>23799</v>
      </c>
      <c r="R2943" t="b">
        <v>0</v>
      </c>
    </row>
    <row r="2944" spans="1:18" x14ac:dyDescent="0.3">
      <c r="A2944" t="s">
        <v>8067</v>
      </c>
      <c r="B2944">
        <f>MID(dane3[[#This Row],[PassengerId]],1,4)+0</f>
        <v>3192</v>
      </c>
      <c r="C2944" t="s">
        <v>19</v>
      </c>
      <c r="D2944" t="b">
        <v>0</v>
      </c>
      <c r="E2944" t="s">
        <v>8068</v>
      </c>
      <c r="F2944" t="str">
        <f>MID($E2944,1,1)</f>
        <v>F</v>
      </c>
      <c r="G2944" t="str">
        <f>IFERROR(MID($E2944,SEARCH("/",$E2944,SEARCH("/",$E2944)+1)+1,1),"")</f>
        <v>P</v>
      </c>
      <c r="H2944" t="s">
        <v>16</v>
      </c>
      <c r="I2944">
        <v>20</v>
      </c>
      <c r="J2944" t="b">
        <v>0</v>
      </c>
      <c r="K2944" s="7">
        <v>0</v>
      </c>
      <c r="L2944" s="7">
        <v>0</v>
      </c>
      <c r="M2944" s="7">
        <v>147</v>
      </c>
      <c r="N2944" s="7">
        <v>0</v>
      </c>
      <c r="O2944" s="7">
        <v>0</v>
      </c>
      <c r="P2944" s="7">
        <f>SUM(dane3[[#This Row],[RoomService]:[VRDeck]])</f>
        <v>147</v>
      </c>
      <c r="Q2944" t="s">
        <v>8069</v>
      </c>
      <c r="R2944" t="b">
        <v>0</v>
      </c>
    </row>
    <row r="2945" spans="1:18" x14ac:dyDescent="0.3">
      <c r="A2945" t="s">
        <v>5335</v>
      </c>
      <c r="B2945">
        <f>MID(dane3[[#This Row],[PassengerId]],1,4)+0</f>
        <v>2092</v>
      </c>
      <c r="C2945" t="s">
        <v>53</v>
      </c>
      <c r="D2945" t="b">
        <v>0</v>
      </c>
      <c r="E2945" t="s">
        <v>5336</v>
      </c>
      <c r="F2945" t="str">
        <f>MID($E2945,1,1)</f>
        <v>D</v>
      </c>
      <c r="G2945" t="str">
        <f>IFERROR(MID($E2945,SEARCH("/",$E2945,SEARCH("/",$E2945)+1)+1,1),"")</f>
        <v>S</v>
      </c>
      <c r="H2945" t="s">
        <v>16</v>
      </c>
      <c r="I2945">
        <v>18</v>
      </c>
      <c r="J2945" t="b">
        <v>0</v>
      </c>
      <c r="K2945" s="7">
        <v>29</v>
      </c>
      <c r="L2945" s="7">
        <v>0</v>
      </c>
      <c r="M2945" s="7">
        <v>2315</v>
      </c>
      <c r="N2945" s="7">
        <v>0</v>
      </c>
      <c r="O2945" s="7">
        <v>1</v>
      </c>
      <c r="P2945" s="7">
        <f>SUM(dane3[[#This Row],[RoomService]:[VRDeck]])</f>
        <v>2345</v>
      </c>
      <c r="Q2945" t="s">
        <v>5337</v>
      </c>
      <c r="R2945" t="b">
        <v>1</v>
      </c>
    </row>
    <row r="2946" spans="1:18" x14ac:dyDescent="0.3">
      <c r="A2946" t="s">
        <v>8073</v>
      </c>
      <c r="B2946">
        <f>MID(dane3[[#This Row],[PassengerId]],1,4)+0</f>
        <v>3195</v>
      </c>
      <c r="C2946" t="s">
        <v>19</v>
      </c>
      <c r="D2946" t="b">
        <v>0</v>
      </c>
      <c r="E2946" t="s">
        <v>8074</v>
      </c>
      <c r="F2946" t="str">
        <f>MID($E2946,1,1)</f>
        <v>G</v>
      </c>
      <c r="G2946" t="str">
        <f>IFERROR(MID($E2946,SEARCH("/",$E2946,SEARCH("/",$E2946)+1)+1,1),"")</f>
        <v>S</v>
      </c>
      <c r="H2946" t="s">
        <v>16</v>
      </c>
      <c r="I2946">
        <v>1</v>
      </c>
      <c r="J2946" t="b">
        <v>0</v>
      </c>
      <c r="K2946" s="7">
        <v>0</v>
      </c>
      <c r="L2946" s="7">
        <v>0</v>
      </c>
      <c r="M2946" s="7">
        <v>0</v>
      </c>
      <c r="N2946" s="7">
        <v>0</v>
      </c>
      <c r="O2946" s="7">
        <v>0</v>
      </c>
      <c r="P2946" s="7">
        <f>SUM(dane3[[#This Row],[RoomService]:[VRDeck]])</f>
        <v>0</v>
      </c>
      <c r="Q2946" t="s">
        <v>8075</v>
      </c>
      <c r="R2946" t="b">
        <v>0</v>
      </c>
    </row>
    <row r="2947" spans="1:18" x14ac:dyDescent="0.3">
      <c r="A2947" t="s">
        <v>8076</v>
      </c>
      <c r="B2947">
        <f>MID(dane3[[#This Row],[PassengerId]],1,4)+0</f>
        <v>3195</v>
      </c>
      <c r="C2947" t="s">
        <v>19</v>
      </c>
      <c r="D2947" t="b">
        <v>0</v>
      </c>
      <c r="E2947" t="s">
        <v>8074</v>
      </c>
      <c r="F2947" t="str">
        <f>MID($E2947,1,1)</f>
        <v>G</v>
      </c>
      <c r="G2947" t="str">
        <f>IFERROR(MID($E2947,SEARCH("/",$E2947,SEARCH("/",$E2947)+1)+1,1),"")</f>
        <v>S</v>
      </c>
      <c r="H2947" t="s">
        <v>32</v>
      </c>
      <c r="I2947">
        <v>60</v>
      </c>
      <c r="J2947" t="b">
        <v>0</v>
      </c>
      <c r="K2947" s="7">
        <v>0</v>
      </c>
      <c r="L2947" s="7">
        <v>31</v>
      </c>
      <c r="M2947" s="7">
        <v>6</v>
      </c>
      <c r="N2947" s="7">
        <v>223</v>
      </c>
      <c r="O2947" s="7">
        <v>356</v>
      </c>
      <c r="P2947" s="7">
        <f>SUM(dane3[[#This Row],[RoomService]:[VRDeck]])</f>
        <v>616</v>
      </c>
      <c r="Q2947" t="s">
        <v>8077</v>
      </c>
      <c r="R2947" t="b">
        <v>0</v>
      </c>
    </row>
    <row r="2948" spans="1:18" x14ac:dyDescent="0.3">
      <c r="A2948" t="s">
        <v>8078</v>
      </c>
      <c r="B2948">
        <f>MID(dane3[[#This Row],[PassengerId]],1,4)+0</f>
        <v>3195</v>
      </c>
      <c r="C2948" t="s">
        <v>19</v>
      </c>
      <c r="D2948" t="b">
        <v>0</v>
      </c>
      <c r="E2948" t="s">
        <v>8074</v>
      </c>
      <c r="F2948" t="str">
        <f>MID($E2948,1,1)</f>
        <v>G</v>
      </c>
      <c r="G2948" t="str">
        <f>IFERROR(MID($E2948,SEARCH("/",$E2948,SEARCH("/",$E2948)+1)+1,1),"")</f>
        <v>S</v>
      </c>
      <c r="H2948" t="s">
        <v>46</v>
      </c>
      <c r="I2948">
        <v>28</v>
      </c>
      <c r="J2948" t="b">
        <v>0</v>
      </c>
      <c r="K2948" s="7">
        <v>0</v>
      </c>
      <c r="L2948" s="7">
        <v>0</v>
      </c>
      <c r="M2948" s="7">
        <v>675</v>
      </c>
      <c r="N2948" s="7">
        <v>31</v>
      </c>
      <c r="O2948" s="7">
        <v>0</v>
      </c>
      <c r="P2948" s="7">
        <f>SUM(dane3[[#This Row],[RoomService]:[VRDeck]])</f>
        <v>706</v>
      </c>
      <c r="Q2948" t="s">
        <v>8079</v>
      </c>
      <c r="R2948" t="b">
        <v>1</v>
      </c>
    </row>
    <row r="2949" spans="1:18" x14ac:dyDescent="0.3">
      <c r="A2949" t="s">
        <v>8080</v>
      </c>
      <c r="B2949">
        <f>MID(dane3[[#This Row],[PassengerId]],1,4)+0</f>
        <v>3195</v>
      </c>
      <c r="C2949" t="s">
        <v>19</v>
      </c>
      <c r="D2949" t="b">
        <v>0</v>
      </c>
      <c r="E2949" t="s">
        <v>8074</v>
      </c>
      <c r="F2949" t="str">
        <f>MID($E2949,1,1)</f>
        <v>G</v>
      </c>
      <c r="G2949" t="str">
        <f>IFERROR(MID($E2949,SEARCH("/",$E2949,SEARCH("/",$E2949)+1)+1,1),"")</f>
        <v>S</v>
      </c>
      <c r="H2949" t="s">
        <v>32</v>
      </c>
      <c r="I2949">
        <v>11</v>
      </c>
      <c r="J2949" t="b">
        <v>0</v>
      </c>
      <c r="K2949" s="7">
        <v>0</v>
      </c>
      <c r="L2949" s="7">
        <v>0</v>
      </c>
      <c r="M2949" s="7">
        <v>0</v>
      </c>
      <c r="N2949" s="7">
        <v>0</v>
      </c>
      <c r="O2949" s="7">
        <v>0</v>
      </c>
      <c r="P2949" s="7">
        <f>SUM(dane3[[#This Row],[RoomService]:[VRDeck]])</f>
        <v>0</v>
      </c>
      <c r="Q2949" t="s">
        <v>8081</v>
      </c>
      <c r="R2949" t="b">
        <v>0</v>
      </c>
    </row>
    <row r="2950" spans="1:18" x14ac:dyDescent="0.3">
      <c r="A2950" t="s">
        <v>8082</v>
      </c>
      <c r="B2950">
        <f>MID(dane3[[#This Row],[PassengerId]],1,4)+0</f>
        <v>3195</v>
      </c>
      <c r="C2950" t="s">
        <v>19</v>
      </c>
      <c r="D2950" t="b">
        <v>0</v>
      </c>
      <c r="E2950" t="s">
        <v>39</v>
      </c>
      <c r="F2950" t="s">
        <v>23764</v>
      </c>
      <c r="G2950" t="str">
        <f>IFERROR(MID($E2950,SEARCH("/",$E2950,SEARCH("/",$E2950)+1)+1,1),"")</f>
        <v/>
      </c>
      <c r="H2950" t="s">
        <v>46</v>
      </c>
      <c r="I2950">
        <v>0</v>
      </c>
      <c r="J2950" t="b">
        <v>0</v>
      </c>
      <c r="K2950" s="7">
        <v>0</v>
      </c>
      <c r="L2950" s="7">
        <v>0</v>
      </c>
      <c r="M2950" s="7">
        <v>0</v>
      </c>
      <c r="N2950" s="7">
        <v>0</v>
      </c>
      <c r="O2950" s="7">
        <v>0</v>
      </c>
      <c r="P2950" s="7">
        <f>SUM(dane3[[#This Row],[RoomService]:[VRDeck]])</f>
        <v>0</v>
      </c>
      <c r="Q2950" t="s">
        <v>8083</v>
      </c>
      <c r="R2950" t="b">
        <v>0</v>
      </c>
    </row>
    <row r="2951" spans="1:18" x14ac:dyDescent="0.3">
      <c r="A2951" t="s">
        <v>8084</v>
      </c>
      <c r="B2951">
        <f>MID(dane3[[#This Row],[PassengerId]],1,4)+0</f>
        <v>3195</v>
      </c>
      <c r="C2951" t="s">
        <v>19</v>
      </c>
      <c r="D2951" t="b">
        <v>1</v>
      </c>
      <c r="E2951" t="s">
        <v>8074</v>
      </c>
      <c r="F2951" t="str">
        <f>MID($E2951,1,1)</f>
        <v>G</v>
      </c>
      <c r="G2951" t="str">
        <f>IFERROR(MID($E2951,SEARCH("/",$E2951,SEARCH("/",$E2951)+1)+1,1),"")</f>
        <v>S</v>
      </c>
      <c r="H2951" t="s">
        <v>16</v>
      </c>
      <c r="I2951">
        <v>9</v>
      </c>
      <c r="J2951" t="b">
        <v>0</v>
      </c>
      <c r="K2951" s="7">
        <v>0</v>
      </c>
      <c r="L2951" s="7">
        <v>0</v>
      </c>
      <c r="M2951" s="7">
        <v>0</v>
      </c>
      <c r="N2951" s="7">
        <v>0</v>
      </c>
      <c r="O2951" s="7">
        <v>0</v>
      </c>
      <c r="P2951" s="7">
        <f>SUM(dane3[[#This Row],[RoomService]:[VRDeck]])</f>
        <v>0</v>
      </c>
      <c r="Q2951" t="s">
        <v>8085</v>
      </c>
      <c r="R2951" t="b">
        <v>0</v>
      </c>
    </row>
    <row r="2952" spans="1:18" x14ac:dyDescent="0.3">
      <c r="A2952" t="s">
        <v>5338</v>
      </c>
      <c r="B2952">
        <f>MID(dane3[[#This Row],[PassengerId]],1,4)+0</f>
        <v>2092</v>
      </c>
      <c r="C2952" t="s">
        <v>53</v>
      </c>
      <c r="D2952" t="b">
        <v>0</v>
      </c>
      <c r="E2952" t="s">
        <v>5339</v>
      </c>
      <c r="F2952" t="str">
        <f>MID($E2952,1,1)</f>
        <v>E</v>
      </c>
      <c r="G2952" t="str">
        <f>IFERROR(MID($E2952,SEARCH("/",$E2952,SEARCH("/",$E2952)+1)+1,1),"")</f>
        <v>S</v>
      </c>
      <c r="H2952" t="s">
        <v>16</v>
      </c>
      <c r="I2952">
        <v>43</v>
      </c>
      <c r="J2952" t="b">
        <v>0</v>
      </c>
      <c r="K2952" s="7">
        <v>546</v>
      </c>
      <c r="L2952" s="7">
        <v>0</v>
      </c>
      <c r="M2952" s="7">
        <v>41</v>
      </c>
      <c r="N2952" s="7">
        <v>710</v>
      </c>
      <c r="O2952" s="7">
        <v>0</v>
      </c>
      <c r="P2952" s="7">
        <f>SUM(dane3[[#This Row],[RoomService]:[VRDeck]])</f>
        <v>1297</v>
      </c>
      <c r="Q2952" t="s">
        <v>5340</v>
      </c>
      <c r="R2952" t="b">
        <v>0</v>
      </c>
    </row>
    <row r="2953" spans="1:18" x14ac:dyDescent="0.3">
      <c r="A2953" t="s">
        <v>8089</v>
      </c>
      <c r="B2953">
        <f>MID(dane3[[#This Row],[PassengerId]],1,4)+0</f>
        <v>3197</v>
      </c>
      <c r="C2953" t="s">
        <v>19</v>
      </c>
      <c r="D2953" t="b">
        <v>0</v>
      </c>
      <c r="E2953" t="s">
        <v>8090</v>
      </c>
      <c r="F2953" t="str">
        <f>MID($E2953,1,1)</f>
        <v>F</v>
      </c>
      <c r="G2953" t="str">
        <f>IFERROR(MID($E2953,SEARCH("/",$E2953,SEARCH("/",$E2953)+1)+1,1),"")</f>
        <v>P</v>
      </c>
      <c r="H2953" t="s">
        <v>46</v>
      </c>
      <c r="I2953">
        <v>18</v>
      </c>
      <c r="J2953" t="b">
        <v>0</v>
      </c>
      <c r="K2953" s="7">
        <v>0</v>
      </c>
      <c r="L2953" s="7">
        <v>0</v>
      </c>
      <c r="M2953" s="7">
        <v>0</v>
      </c>
      <c r="N2953" s="7">
        <v>588</v>
      </c>
      <c r="O2953" s="7">
        <v>0</v>
      </c>
      <c r="P2953" s="7">
        <f>SUM(dane3[[#This Row],[RoomService]:[VRDeck]])</f>
        <v>588</v>
      </c>
      <c r="Q2953" t="s">
        <v>8091</v>
      </c>
      <c r="R2953" t="b">
        <v>0</v>
      </c>
    </row>
    <row r="2954" spans="1:18" x14ac:dyDescent="0.3">
      <c r="A2954" t="s">
        <v>8092</v>
      </c>
      <c r="B2954">
        <f>MID(dane3[[#This Row],[PassengerId]],1,4)+0</f>
        <v>3200</v>
      </c>
      <c r="C2954" t="s">
        <v>19</v>
      </c>
      <c r="D2954" t="b">
        <v>0</v>
      </c>
      <c r="E2954" t="s">
        <v>8093</v>
      </c>
      <c r="F2954" t="str">
        <f>MID($E2954,1,1)</f>
        <v>F</v>
      </c>
      <c r="G2954" t="str">
        <f>IFERROR(MID($E2954,SEARCH("/",$E2954,SEARCH("/",$E2954)+1)+1,1),"")</f>
        <v>P</v>
      </c>
      <c r="H2954" t="s">
        <v>16</v>
      </c>
      <c r="I2954">
        <v>40</v>
      </c>
      <c r="J2954" t="b">
        <v>0</v>
      </c>
      <c r="K2954" s="7">
        <v>4</v>
      </c>
      <c r="L2954" s="7">
        <v>11</v>
      </c>
      <c r="M2954" s="7">
        <v>669</v>
      </c>
      <c r="N2954" s="7">
        <v>0</v>
      </c>
      <c r="O2954" s="7">
        <v>773</v>
      </c>
      <c r="P2954" s="7">
        <f>SUM(dane3[[#This Row],[RoomService]:[VRDeck]])</f>
        <v>1457</v>
      </c>
      <c r="Q2954" t="s">
        <v>8094</v>
      </c>
      <c r="R2954" t="b">
        <v>0</v>
      </c>
    </row>
    <row r="2955" spans="1:18" x14ac:dyDescent="0.3">
      <c r="A2955" t="s">
        <v>8095</v>
      </c>
      <c r="B2955">
        <f>MID(dane3[[#This Row],[PassengerId]],1,4)+0</f>
        <v>3201</v>
      </c>
      <c r="C2955" t="s">
        <v>19</v>
      </c>
      <c r="D2955" t="b">
        <v>0</v>
      </c>
      <c r="E2955" t="s">
        <v>8096</v>
      </c>
      <c r="F2955" t="str">
        <f>MID($E2955,1,1)</f>
        <v>F</v>
      </c>
      <c r="G2955" t="str">
        <f>IFERROR(MID($E2955,SEARCH("/",$E2955,SEARCH("/",$E2955)+1)+1,1),"")</f>
        <v>P</v>
      </c>
      <c r="H2955" t="s">
        <v>16</v>
      </c>
      <c r="I2955">
        <v>21</v>
      </c>
      <c r="J2955" t="b">
        <v>0</v>
      </c>
      <c r="K2955" s="7">
        <v>330</v>
      </c>
      <c r="L2955" s="7">
        <v>11</v>
      </c>
      <c r="M2955" s="7">
        <v>0</v>
      </c>
      <c r="N2955" s="7">
        <v>0</v>
      </c>
      <c r="O2955" s="7">
        <v>398</v>
      </c>
      <c r="P2955" s="7">
        <f>SUM(dane3[[#This Row],[RoomService]:[VRDeck]])</f>
        <v>739</v>
      </c>
      <c r="Q2955" t="s">
        <v>8097</v>
      </c>
      <c r="R2955" t="b">
        <v>0</v>
      </c>
    </row>
    <row r="2956" spans="1:18" x14ac:dyDescent="0.3">
      <c r="A2956" t="s">
        <v>8098</v>
      </c>
      <c r="B2956">
        <f>MID(dane3[[#This Row],[PassengerId]],1,4)+0</f>
        <v>3203</v>
      </c>
      <c r="C2956" t="s">
        <v>19</v>
      </c>
      <c r="D2956" t="b">
        <v>1</v>
      </c>
      <c r="E2956" t="s">
        <v>8099</v>
      </c>
      <c r="F2956" t="str">
        <f>MID($E2956,1,1)</f>
        <v>G</v>
      </c>
      <c r="G2956" t="str">
        <f>IFERROR(MID($E2956,SEARCH("/",$E2956,SEARCH("/",$E2956)+1)+1,1),"")</f>
        <v>S</v>
      </c>
      <c r="H2956" t="s">
        <v>16</v>
      </c>
      <c r="I2956">
        <v>24</v>
      </c>
      <c r="J2956" t="b">
        <v>0</v>
      </c>
      <c r="K2956" s="7">
        <v>0</v>
      </c>
      <c r="L2956" s="7">
        <v>0</v>
      </c>
      <c r="M2956" s="7">
        <v>0</v>
      </c>
      <c r="N2956" s="7">
        <v>0</v>
      </c>
      <c r="O2956" s="7">
        <v>0</v>
      </c>
      <c r="P2956" s="7">
        <f>SUM(dane3[[#This Row],[RoomService]:[VRDeck]])</f>
        <v>0</v>
      </c>
      <c r="Q2956" t="s">
        <v>8100</v>
      </c>
      <c r="R2956" t="b">
        <v>0</v>
      </c>
    </row>
    <row r="2957" spans="1:18" x14ac:dyDescent="0.3">
      <c r="A2957" t="s">
        <v>8101</v>
      </c>
      <c r="B2957">
        <f>MID(dane3[[#This Row],[PassengerId]],1,4)+0</f>
        <v>3204</v>
      </c>
      <c r="C2957" t="s">
        <v>14</v>
      </c>
      <c r="D2957" t="b">
        <v>0</v>
      </c>
      <c r="E2957" t="s">
        <v>8102</v>
      </c>
      <c r="F2957" t="str">
        <f>MID($E2957,1,1)</f>
        <v>A</v>
      </c>
      <c r="G2957" t="str">
        <f>IFERROR(MID($E2957,SEARCH("/",$E2957,SEARCH("/",$E2957)+1)+1,1),"")</f>
        <v>P</v>
      </c>
      <c r="H2957" t="s">
        <v>16</v>
      </c>
      <c r="I2957">
        <v>26</v>
      </c>
      <c r="J2957" t="b">
        <v>0</v>
      </c>
      <c r="K2957" s="7">
        <v>0</v>
      </c>
      <c r="L2957" s="7">
        <v>1653</v>
      </c>
      <c r="M2957" s="7">
        <v>7</v>
      </c>
      <c r="N2957" s="7">
        <v>227</v>
      </c>
      <c r="O2957" s="7">
        <v>1457</v>
      </c>
      <c r="P2957" s="7">
        <f>SUM(dane3[[#This Row],[RoomService]:[VRDeck]])</f>
        <v>3344</v>
      </c>
      <c r="Q2957" t="s">
        <v>8103</v>
      </c>
      <c r="R2957" t="b">
        <v>0</v>
      </c>
    </row>
    <row r="2958" spans="1:18" x14ac:dyDescent="0.3">
      <c r="A2958" t="s">
        <v>8104</v>
      </c>
      <c r="B2958">
        <f>MID(dane3[[#This Row],[PassengerId]],1,4)+0</f>
        <v>3204</v>
      </c>
      <c r="C2958" t="s">
        <v>14</v>
      </c>
      <c r="D2958" t="b">
        <v>0</v>
      </c>
      <c r="E2958" t="s">
        <v>8102</v>
      </c>
      <c r="F2958" t="str">
        <f>MID($E2958,1,1)</f>
        <v>A</v>
      </c>
      <c r="G2958" t="str">
        <f>IFERROR(MID($E2958,SEARCH("/",$E2958,SEARCH("/",$E2958)+1)+1,1),"")</f>
        <v>P</v>
      </c>
      <c r="H2958" t="s">
        <v>16</v>
      </c>
      <c r="I2958">
        <v>47</v>
      </c>
      <c r="J2958" t="b">
        <v>0</v>
      </c>
      <c r="K2958" s="7">
        <v>3865</v>
      </c>
      <c r="L2958" s="7">
        <v>3810</v>
      </c>
      <c r="M2958" s="7">
        <v>0</v>
      </c>
      <c r="N2958" s="7">
        <v>12</v>
      </c>
      <c r="O2958" s="7">
        <v>196</v>
      </c>
      <c r="P2958" s="7">
        <f>SUM(dane3[[#This Row],[RoomService]:[VRDeck]])</f>
        <v>7883</v>
      </c>
      <c r="Q2958" t="s">
        <v>8105</v>
      </c>
      <c r="R2958" t="b">
        <v>0</v>
      </c>
    </row>
    <row r="2959" spans="1:18" x14ac:dyDescent="0.3">
      <c r="A2959" t="s">
        <v>8106</v>
      </c>
      <c r="B2959">
        <f>MID(dane3[[#This Row],[PassengerId]],1,4)+0</f>
        <v>3204</v>
      </c>
      <c r="C2959" t="s">
        <v>14</v>
      </c>
      <c r="D2959" t="b">
        <v>0</v>
      </c>
      <c r="E2959" t="s">
        <v>8102</v>
      </c>
      <c r="F2959" t="str">
        <f>MID($E2959,1,1)</f>
        <v>A</v>
      </c>
      <c r="G2959" t="str">
        <f>IFERROR(MID($E2959,SEARCH("/",$E2959,SEARCH("/",$E2959)+1)+1,1),"")</f>
        <v>P</v>
      </c>
      <c r="H2959" t="s">
        <v>16</v>
      </c>
      <c r="I2959">
        <v>46</v>
      </c>
      <c r="J2959" t="b">
        <v>0</v>
      </c>
      <c r="K2959" s="7">
        <v>0</v>
      </c>
      <c r="L2959" s="7">
        <v>131</v>
      </c>
      <c r="M2959" s="7">
        <v>0</v>
      </c>
      <c r="N2959" s="7">
        <v>8873</v>
      </c>
      <c r="O2959" s="7">
        <v>469</v>
      </c>
      <c r="P2959" s="7">
        <f>SUM(dane3[[#This Row],[RoomService]:[VRDeck]])</f>
        <v>9473</v>
      </c>
      <c r="Q2959" t="s">
        <v>8107</v>
      </c>
      <c r="R2959" t="b">
        <v>0</v>
      </c>
    </row>
    <row r="2960" spans="1:18" x14ac:dyDescent="0.3">
      <c r="A2960" t="s">
        <v>8108</v>
      </c>
      <c r="B2960">
        <f>MID(dane3[[#This Row],[PassengerId]],1,4)+0</f>
        <v>3205</v>
      </c>
      <c r="C2960" t="s">
        <v>19</v>
      </c>
      <c r="D2960" t="b">
        <v>1</v>
      </c>
      <c r="E2960" t="s">
        <v>8109</v>
      </c>
      <c r="F2960" t="str">
        <f>MID($E2960,1,1)</f>
        <v>G</v>
      </c>
      <c r="G2960" t="str">
        <f>IFERROR(MID($E2960,SEARCH("/",$E2960,SEARCH("/",$E2960)+1)+1,1),"")</f>
        <v>S</v>
      </c>
      <c r="H2960" t="s">
        <v>46</v>
      </c>
      <c r="I2960">
        <v>55</v>
      </c>
      <c r="J2960" t="b">
        <v>0</v>
      </c>
      <c r="K2960" s="7">
        <v>0</v>
      </c>
      <c r="L2960" s="7">
        <v>0</v>
      </c>
      <c r="M2960" s="7">
        <v>0</v>
      </c>
      <c r="N2960" s="7">
        <v>0</v>
      </c>
      <c r="O2960" s="7">
        <v>0</v>
      </c>
      <c r="P2960" s="7">
        <f>SUM(dane3[[#This Row],[RoomService]:[VRDeck]])</f>
        <v>0</v>
      </c>
      <c r="Q2960" t="s">
        <v>8110</v>
      </c>
      <c r="R2960" t="b">
        <v>1</v>
      </c>
    </row>
    <row r="2961" spans="1:18" x14ac:dyDescent="0.3">
      <c r="A2961" t="s">
        <v>8111</v>
      </c>
      <c r="B2961">
        <f>MID(dane3[[#This Row],[PassengerId]],1,4)+0</f>
        <v>3206</v>
      </c>
      <c r="C2961" t="s">
        <v>19</v>
      </c>
      <c r="D2961" t="b">
        <v>0</v>
      </c>
      <c r="E2961" t="s">
        <v>8112</v>
      </c>
      <c r="F2961" t="str">
        <f>MID($E2961,1,1)</f>
        <v>G</v>
      </c>
      <c r="G2961" t="str">
        <f>IFERROR(MID($E2961,SEARCH("/",$E2961,SEARCH("/",$E2961)+1)+1,1),"")</f>
        <v>P</v>
      </c>
      <c r="H2961" t="s">
        <v>16</v>
      </c>
      <c r="I2961">
        <v>50</v>
      </c>
      <c r="J2961" t="b">
        <v>0</v>
      </c>
      <c r="K2961" s="7">
        <v>293</v>
      </c>
      <c r="L2961" s="7">
        <v>0</v>
      </c>
      <c r="M2961" s="7">
        <v>21</v>
      </c>
      <c r="N2961" s="7">
        <v>573</v>
      </c>
      <c r="O2961" s="7">
        <v>0</v>
      </c>
      <c r="P2961" s="7">
        <f>SUM(dane3[[#This Row],[RoomService]:[VRDeck]])</f>
        <v>887</v>
      </c>
      <c r="Q2961" t="s">
        <v>8113</v>
      </c>
      <c r="R2961" t="b">
        <v>0</v>
      </c>
    </row>
    <row r="2962" spans="1:18" x14ac:dyDescent="0.3">
      <c r="A2962" t="s">
        <v>5341</v>
      </c>
      <c r="B2962">
        <f>MID(dane3[[#This Row],[PassengerId]],1,4)+0</f>
        <v>2092</v>
      </c>
      <c r="C2962" t="s">
        <v>53</v>
      </c>
      <c r="D2962" t="b">
        <v>0</v>
      </c>
      <c r="E2962" t="s">
        <v>39</v>
      </c>
      <c r="F2962" t="s">
        <v>23761</v>
      </c>
      <c r="G2962" t="str">
        <f>IFERROR(MID($E2962,SEARCH("/",$E2962,SEARCH("/",$E2962)+1)+1,1),"")</f>
        <v/>
      </c>
      <c r="H2962" t="s">
        <v>16</v>
      </c>
      <c r="I2962">
        <v>13</v>
      </c>
      <c r="J2962" t="b">
        <v>0</v>
      </c>
      <c r="K2962" s="7">
        <v>6726</v>
      </c>
      <c r="L2962" s="7">
        <v>0</v>
      </c>
      <c r="M2962" s="7">
        <v>1605</v>
      </c>
      <c r="N2962" s="7">
        <v>1266</v>
      </c>
      <c r="O2962" s="7">
        <v>0</v>
      </c>
      <c r="P2962" s="7">
        <f>SUM(dane3[[#This Row],[RoomService]:[VRDeck]])</f>
        <v>9597</v>
      </c>
      <c r="Q2962" t="s">
        <v>5342</v>
      </c>
      <c r="R2962" t="b">
        <v>0</v>
      </c>
    </row>
    <row r="2963" spans="1:18" x14ac:dyDescent="0.3">
      <c r="A2963" t="s">
        <v>8117</v>
      </c>
      <c r="B2963">
        <f>MID(dane3[[#This Row],[PassengerId]],1,4)+0</f>
        <v>3210</v>
      </c>
      <c r="C2963" t="s">
        <v>14</v>
      </c>
      <c r="D2963" t="b">
        <v>0</v>
      </c>
      <c r="E2963" t="s">
        <v>8118</v>
      </c>
      <c r="F2963" t="str">
        <f>MID($E2963,1,1)</f>
        <v>E</v>
      </c>
      <c r="G2963" t="str">
        <f>IFERROR(MID($E2963,SEARCH("/",$E2963,SEARCH("/",$E2963)+1)+1,1),"")</f>
        <v>S</v>
      </c>
      <c r="H2963" t="s">
        <v>46</v>
      </c>
      <c r="I2963">
        <v>17</v>
      </c>
      <c r="J2963" t="b">
        <v>0</v>
      </c>
      <c r="K2963" s="7">
        <v>454</v>
      </c>
      <c r="L2963" s="7">
        <v>19</v>
      </c>
      <c r="M2963" s="7">
        <v>0</v>
      </c>
      <c r="N2963" s="7">
        <v>0</v>
      </c>
      <c r="O2963" s="7">
        <v>3219</v>
      </c>
      <c r="P2963" s="7">
        <f>SUM(dane3[[#This Row],[RoomService]:[VRDeck]])</f>
        <v>3692</v>
      </c>
      <c r="Q2963" t="s">
        <v>8119</v>
      </c>
      <c r="R2963" t="b">
        <v>0</v>
      </c>
    </row>
    <row r="2964" spans="1:18" x14ac:dyDescent="0.3">
      <c r="A2964" t="s">
        <v>8120</v>
      </c>
      <c r="B2964">
        <f>MID(dane3[[#This Row],[PassengerId]],1,4)+0</f>
        <v>3210</v>
      </c>
      <c r="C2964" t="s">
        <v>14</v>
      </c>
      <c r="D2964" t="b">
        <v>0</v>
      </c>
      <c r="E2964" t="s">
        <v>8118</v>
      </c>
      <c r="F2964" t="str">
        <f>MID($E2964,1,1)</f>
        <v>E</v>
      </c>
      <c r="G2964" t="str">
        <f>IFERROR(MID($E2964,SEARCH("/",$E2964,SEARCH("/",$E2964)+1)+1,1),"")</f>
        <v>S</v>
      </c>
      <c r="H2964" t="s">
        <v>46</v>
      </c>
      <c r="I2964">
        <v>20</v>
      </c>
      <c r="J2964" t="b">
        <v>0</v>
      </c>
      <c r="K2964" s="7">
        <v>11</v>
      </c>
      <c r="L2964" s="7">
        <v>596</v>
      </c>
      <c r="M2964" s="7">
        <v>0</v>
      </c>
      <c r="N2964" s="7">
        <v>3583</v>
      </c>
      <c r="O2964" s="7">
        <v>266</v>
      </c>
      <c r="P2964" s="7">
        <f>SUM(dane3[[#This Row],[RoomService]:[VRDeck]])</f>
        <v>4456</v>
      </c>
      <c r="Q2964" t="s">
        <v>8121</v>
      </c>
      <c r="R2964" t="b">
        <v>0</v>
      </c>
    </row>
    <row r="2965" spans="1:18" x14ac:dyDescent="0.3">
      <c r="A2965" t="s">
        <v>8122</v>
      </c>
      <c r="B2965">
        <f>MID(dane3[[#This Row],[PassengerId]],1,4)+0</f>
        <v>3210</v>
      </c>
      <c r="C2965" t="s">
        <v>14</v>
      </c>
      <c r="D2965" t="b">
        <v>0</v>
      </c>
      <c r="E2965" t="s">
        <v>8118</v>
      </c>
      <c r="F2965" t="str">
        <f>MID($E2965,1,1)</f>
        <v>E</v>
      </c>
      <c r="G2965" t="str">
        <f>IFERROR(MID($E2965,SEARCH("/",$E2965,SEARCH("/",$E2965)+1)+1,1),"")</f>
        <v>S</v>
      </c>
      <c r="H2965" t="s">
        <v>16</v>
      </c>
      <c r="I2965">
        <v>37</v>
      </c>
      <c r="J2965" t="b">
        <v>0</v>
      </c>
      <c r="K2965" s="7">
        <v>76</v>
      </c>
      <c r="L2965" s="7">
        <v>2804</v>
      </c>
      <c r="M2965" s="7">
        <v>0</v>
      </c>
      <c r="N2965" s="7">
        <v>1287</v>
      </c>
      <c r="O2965" s="7">
        <v>1229</v>
      </c>
      <c r="P2965" s="7">
        <f>SUM(dane3[[#This Row],[RoomService]:[VRDeck]])</f>
        <v>5396</v>
      </c>
      <c r="Q2965" t="s">
        <v>8123</v>
      </c>
      <c r="R2965" t="b">
        <v>0</v>
      </c>
    </row>
    <row r="2966" spans="1:18" x14ac:dyDescent="0.3">
      <c r="A2966" t="s">
        <v>8124</v>
      </c>
      <c r="B2966">
        <f>MID(dane3[[#This Row],[PassengerId]],1,4)+0</f>
        <v>3211</v>
      </c>
      <c r="C2966" t="s">
        <v>19</v>
      </c>
      <c r="D2966" t="b">
        <v>0</v>
      </c>
      <c r="E2966" t="s">
        <v>8125</v>
      </c>
      <c r="F2966" t="str">
        <f>MID($E2966,1,1)</f>
        <v>F</v>
      </c>
      <c r="G2966" t="str">
        <f>IFERROR(MID($E2966,SEARCH("/",$E2966,SEARCH("/",$E2966)+1)+1,1),"")</f>
        <v>P</v>
      </c>
      <c r="H2966" t="s">
        <v>16</v>
      </c>
      <c r="I2966">
        <v>24</v>
      </c>
      <c r="J2966" t="b">
        <v>0</v>
      </c>
      <c r="K2966" s="7">
        <v>11</v>
      </c>
      <c r="L2966" s="7">
        <v>0</v>
      </c>
      <c r="M2966" s="7">
        <v>9</v>
      </c>
      <c r="N2966" s="7">
        <v>2645</v>
      </c>
      <c r="O2966" s="7">
        <v>2</v>
      </c>
      <c r="P2966" s="7">
        <f>SUM(dane3[[#This Row],[RoomService]:[VRDeck]])</f>
        <v>2667</v>
      </c>
      <c r="Q2966" t="s">
        <v>8126</v>
      </c>
      <c r="R2966" t="b">
        <v>0</v>
      </c>
    </row>
    <row r="2967" spans="1:18" x14ac:dyDescent="0.3">
      <c r="A2967" t="s">
        <v>8127</v>
      </c>
      <c r="B2967">
        <f>MID(dane3[[#This Row],[PassengerId]],1,4)+0</f>
        <v>3211</v>
      </c>
      <c r="C2967" t="s">
        <v>19</v>
      </c>
      <c r="D2967" t="b">
        <v>0</v>
      </c>
      <c r="E2967" t="s">
        <v>8128</v>
      </c>
      <c r="F2967" t="str">
        <f>MID($E2967,1,1)</f>
        <v>G</v>
      </c>
      <c r="G2967" t="str">
        <f>IFERROR(MID($E2967,SEARCH("/",$E2967,SEARCH("/",$E2967)+1)+1,1),"")</f>
        <v>P</v>
      </c>
      <c r="H2967" t="s">
        <v>46</v>
      </c>
      <c r="I2967">
        <v>43</v>
      </c>
      <c r="J2967" t="b">
        <v>0</v>
      </c>
      <c r="K2967" s="7">
        <v>511</v>
      </c>
      <c r="L2967" s="7">
        <v>233</v>
      </c>
      <c r="M2967" s="7">
        <v>0</v>
      </c>
      <c r="N2967" s="7">
        <v>0</v>
      </c>
      <c r="O2967" s="7">
        <v>144</v>
      </c>
      <c r="P2967" s="7">
        <f>SUM(dane3[[#This Row],[RoomService]:[VRDeck]])</f>
        <v>888</v>
      </c>
      <c r="Q2967" t="s">
        <v>8129</v>
      </c>
      <c r="R2967" t="b">
        <v>0</v>
      </c>
    </row>
    <row r="2968" spans="1:18" x14ac:dyDescent="0.3">
      <c r="A2968" t="s">
        <v>8130</v>
      </c>
      <c r="B2968">
        <f>MID(dane3[[#This Row],[PassengerId]],1,4)+0</f>
        <v>3211</v>
      </c>
      <c r="C2968" t="s">
        <v>19</v>
      </c>
      <c r="D2968" t="b">
        <v>0</v>
      </c>
      <c r="E2968" t="s">
        <v>8128</v>
      </c>
      <c r="F2968" t="str">
        <f>MID($E2968,1,1)</f>
        <v>G</v>
      </c>
      <c r="G2968" t="str">
        <f>IFERROR(MID($E2968,SEARCH("/",$E2968,SEARCH("/",$E2968)+1)+1,1),"")</f>
        <v>P</v>
      </c>
      <c r="H2968" t="s">
        <v>16</v>
      </c>
      <c r="I2968">
        <v>0</v>
      </c>
      <c r="J2968" t="b">
        <v>0</v>
      </c>
      <c r="K2968" s="7">
        <v>0</v>
      </c>
      <c r="L2968" s="7">
        <v>0</v>
      </c>
      <c r="M2968" s="7">
        <v>0</v>
      </c>
      <c r="N2968" s="7">
        <v>0</v>
      </c>
      <c r="O2968" s="7">
        <v>0</v>
      </c>
      <c r="P2968" s="7">
        <f>SUM(dane3[[#This Row],[RoomService]:[VRDeck]])</f>
        <v>0</v>
      </c>
      <c r="Q2968" t="s">
        <v>8131</v>
      </c>
      <c r="R2968" t="b">
        <v>0</v>
      </c>
    </row>
    <row r="2969" spans="1:18" x14ac:dyDescent="0.3">
      <c r="A2969" t="s">
        <v>8132</v>
      </c>
      <c r="B2969">
        <f>MID(dane3[[#This Row],[PassengerId]],1,4)+0</f>
        <v>3212</v>
      </c>
      <c r="C2969" t="s">
        <v>19</v>
      </c>
      <c r="D2969" t="b">
        <v>0</v>
      </c>
      <c r="E2969" t="s">
        <v>8133</v>
      </c>
      <c r="F2969" t="str">
        <f>MID($E2969,1,1)</f>
        <v>E</v>
      </c>
      <c r="G2969" t="str">
        <f>IFERROR(MID($E2969,SEARCH("/",$E2969,SEARCH("/",$E2969)+1)+1,1),"")</f>
        <v>S</v>
      </c>
      <c r="H2969" t="s">
        <v>16</v>
      </c>
      <c r="I2969">
        <v>24</v>
      </c>
      <c r="J2969" t="b">
        <v>0</v>
      </c>
      <c r="K2969" s="7">
        <v>180</v>
      </c>
      <c r="L2969" s="7">
        <v>264</v>
      </c>
      <c r="M2969" s="7">
        <v>0</v>
      </c>
      <c r="N2969" s="7">
        <v>1225</v>
      </c>
      <c r="O2969" s="7">
        <v>0</v>
      </c>
      <c r="P2969" s="7">
        <f>SUM(dane3[[#This Row],[RoomService]:[VRDeck]])</f>
        <v>1669</v>
      </c>
      <c r="Q2969" t="s">
        <v>8134</v>
      </c>
      <c r="R2969" t="b">
        <v>0</v>
      </c>
    </row>
    <row r="2970" spans="1:18" x14ac:dyDescent="0.3">
      <c r="A2970" t="s">
        <v>5343</v>
      </c>
      <c r="B2970">
        <f>MID(dane3[[#This Row],[PassengerId]],1,4)+0</f>
        <v>2092</v>
      </c>
      <c r="C2970" t="s">
        <v>53</v>
      </c>
      <c r="D2970" t="b">
        <v>0</v>
      </c>
      <c r="E2970" t="s">
        <v>5344</v>
      </c>
      <c r="F2970" t="str">
        <f>MID($E2970,1,1)</f>
        <v>F</v>
      </c>
      <c r="G2970" t="str">
        <f>IFERROR(MID($E2970,SEARCH("/",$E2970,SEARCH("/",$E2970)+1)+1,1),"")</f>
        <v>S</v>
      </c>
      <c r="H2970" t="s">
        <v>16</v>
      </c>
      <c r="I2970">
        <v>26</v>
      </c>
      <c r="J2970" t="b">
        <v>0</v>
      </c>
      <c r="K2970" s="7">
        <v>1751</v>
      </c>
      <c r="L2970" s="7">
        <v>0</v>
      </c>
      <c r="M2970" s="7">
        <v>0</v>
      </c>
      <c r="N2970" s="7">
        <v>0</v>
      </c>
      <c r="O2970" s="7">
        <v>0</v>
      </c>
      <c r="P2970" s="7">
        <f>SUM(dane3[[#This Row],[RoomService]:[VRDeck]])</f>
        <v>1751</v>
      </c>
      <c r="Q2970" t="s">
        <v>23799</v>
      </c>
      <c r="R2970" t="b">
        <v>0</v>
      </c>
    </row>
    <row r="2971" spans="1:18" x14ac:dyDescent="0.3">
      <c r="A2971" t="s">
        <v>8138</v>
      </c>
      <c r="B2971">
        <f>MID(dane3[[#This Row],[PassengerId]],1,4)+0</f>
        <v>3215</v>
      </c>
      <c r="C2971" t="s">
        <v>19</v>
      </c>
      <c r="D2971" t="b">
        <v>1</v>
      </c>
      <c r="E2971" t="s">
        <v>8139</v>
      </c>
      <c r="F2971" t="str">
        <f>MID($E2971,1,1)</f>
        <v>G</v>
      </c>
      <c r="G2971" t="str">
        <f>IFERROR(MID($E2971,SEARCH("/",$E2971,SEARCH("/",$E2971)+1)+1,1),"")</f>
        <v>S</v>
      </c>
      <c r="H2971" t="s">
        <v>16</v>
      </c>
      <c r="I2971">
        <v>14</v>
      </c>
      <c r="J2971" t="b">
        <v>0</v>
      </c>
      <c r="K2971" s="7">
        <v>0</v>
      </c>
      <c r="L2971" s="7">
        <v>0</v>
      </c>
      <c r="M2971" s="7">
        <v>0</v>
      </c>
      <c r="N2971" s="7">
        <v>0</v>
      </c>
      <c r="O2971" s="7">
        <v>0</v>
      </c>
      <c r="P2971" s="7">
        <f>SUM(dane3[[#This Row],[RoomService]:[VRDeck]])</f>
        <v>0</v>
      </c>
      <c r="Q2971" t="s">
        <v>8140</v>
      </c>
      <c r="R2971" t="b">
        <v>1</v>
      </c>
    </row>
    <row r="2972" spans="1:18" x14ac:dyDescent="0.3">
      <c r="A2972" t="s">
        <v>8141</v>
      </c>
      <c r="B2972">
        <f>MID(dane3[[#This Row],[PassengerId]],1,4)+0</f>
        <v>3216</v>
      </c>
      <c r="C2972" t="s">
        <v>19</v>
      </c>
      <c r="D2972" t="b">
        <v>1</v>
      </c>
      <c r="E2972" t="s">
        <v>8142</v>
      </c>
      <c r="F2972" t="str">
        <f>MID($E2972,1,1)</f>
        <v>G</v>
      </c>
      <c r="G2972" t="str">
        <f>IFERROR(MID($E2972,SEARCH("/",$E2972,SEARCH("/",$E2972)+1)+1,1),"")</f>
        <v>S</v>
      </c>
      <c r="H2972" t="s">
        <v>16</v>
      </c>
      <c r="I2972">
        <v>3</v>
      </c>
      <c r="J2972" t="b">
        <v>0</v>
      </c>
      <c r="K2972" s="7">
        <v>0</v>
      </c>
      <c r="L2972" s="7">
        <v>0</v>
      </c>
      <c r="M2972" s="7">
        <v>0</v>
      </c>
      <c r="N2972" s="7">
        <v>0</v>
      </c>
      <c r="O2972" s="7">
        <v>0</v>
      </c>
      <c r="P2972" s="7">
        <f>SUM(dane3[[#This Row],[RoomService]:[VRDeck]])</f>
        <v>0</v>
      </c>
      <c r="Q2972" t="s">
        <v>8143</v>
      </c>
      <c r="R2972" t="b">
        <v>1</v>
      </c>
    </row>
    <row r="2973" spans="1:18" x14ac:dyDescent="0.3">
      <c r="A2973" t="s">
        <v>8144</v>
      </c>
      <c r="B2973">
        <f>MID(dane3[[#This Row],[PassengerId]],1,4)+0</f>
        <v>3216</v>
      </c>
      <c r="C2973" t="s">
        <v>19</v>
      </c>
      <c r="D2973" t="b">
        <v>1</v>
      </c>
      <c r="E2973" t="s">
        <v>8142</v>
      </c>
      <c r="F2973" t="str">
        <f>MID($E2973,1,1)</f>
        <v>G</v>
      </c>
      <c r="G2973" t="str">
        <f>IFERROR(MID($E2973,SEARCH("/",$E2973,SEARCH("/",$E2973)+1)+1,1),"")</f>
        <v>S</v>
      </c>
      <c r="H2973" t="s">
        <v>46</v>
      </c>
      <c r="I2973">
        <v>22</v>
      </c>
      <c r="J2973" t="b">
        <v>0</v>
      </c>
      <c r="K2973" s="7">
        <v>0</v>
      </c>
      <c r="L2973" s="7">
        <v>0</v>
      </c>
      <c r="M2973" s="7">
        <v>0</v>
      </c>
      <c r="N2973" s="7">
        <v>0</v>
      </c>
      <c r="O2973" s="7">
        <v>0</v>
      </c>
      <c r="P2973" s="7">
        <f>SUM(dane3[[#This Row],[RoomService]:[VRDeck]])</f>
        <v>0</v>
      </c>
      <c r="Q2973" t="s">
        <v>8145</v>
      </c>
      <c r="R2973" t="b">
        <v>1</v>
      </c>
    </row>
    <row r="2974" spans="1:18" x14ac:dyDescent="0.3">
      <c r="A2974" t="s">
        <v>8146</v>
      </c>
      <c r="B2974">
        <f>MID(dane3[[#This Row],[PassengerId]],1,4)+0</f>
        <v>3216</v>
      </c>
      <c r="C2974" t="s">
        <v>19</v>
      </c>
      <c r="D2974" t="b">
        <v>0</v>
      </c>
      <c r="E2974" t="s">
        <v>8147</v>
      </c>
      <c r="F2974" t="str">
        <f>MID($E2974,1,1)</f>
        <v>E</v>
      </c>
      <c r="G2974" t="str">
        <f>IFERROR(MID($E2974,SEARCH("/",$E2974,SEARCH("/",$E2974)+1)+1,1),"")</f>
        <v>S</v>
      </c>
      <c r="H2974" t="s">
        <v>16</v>
      </c>
      <c r="I2974">
        <v>23</v>
      </c>
      <c r="J2974" t="b">
        <v>0</v>
      </c>
      <c r="K2974" s="7">
        <v>0</v>
      </c>
      <c r="L2974" s="7">
        <v>1573</v>
      </c>
      <c r="M2974" s="7">
        <v>0</v>
      </c>
      <c r="N2974" s="7">
        <v>36</v>
      </c>
      <c r="O2974" s="7">
        <v>0</v>
      </c>
      <c r="P2974" s="7">
        <f>SUM(dane3[[#This Row],[RoomService]:[VRDeck]])</f>
        <v>1609</v>
      </c>
      <c r="Q2974" t="s">
        <v>8148</v>
      </c>
      <c r="R2974" t="b">
        <v>1</v>
      </c>
    </row>
    <row r="2975" spans="1:18" x14ac:dyDescent="0.3">
      <c r="A2975" t="s">
        <v>5345</v>
      </c>
      <c r="B2975">
        <f>MID(dane3[[#This Row],[PassengerId]],1,4)+0</f>
        <v>2092</v>
      </c>
      <c r="C2975" t="s">
        <v>53</v>
      </c>
      <c r="D2975" t="b">
        <v>0</v>
      </c>
      <c r="E2975" t="s">
        <v>5336</v>
      </c>
      <c r="F2975" t="str">
        <f>MID($E2975,1,1)</f>
        <v>D</v>
      </c>
      <c r="G2975" t="str">
        <f>IFERROR(MID($E2975,SEARCH("/",$E2975,SEARCH("/",$E2975)+1)+1,1),"")</f>
        <v>S</v>
      </c>
      <c r="H2975" t="s">
        <v>16</v>
      </c>
      <c r="I2975">
        <v>22</v>
      </c>
      <c r="J2975" t="b">
        <v>0</v>
      </c>
      <c r="K2975" s="7">
        <v>2300</v>
      </c>
      <c r="L2975" s="7">
        <v>0</v>
      </c>
      <c r="M2975" s="7">
        <v>22</v>
      </c>
      <c r="N2975" s="7">
        <v>256</v>
      </c>
      <c r="O2975" s="7">
        <v>0</v>
      </c>
      <c r="P2975" s="7">
        <f>SUM(dane3[[#This Row],[RoomService]:[VRDeck]])</f>
        <v>2578</v>
      </c>
      <c r="Q2975" t="s">
        <v>5346</v>
      </c>
      <c r="R2975" t="b">
        <v>0</v>
      </c>
    </row>
    <row r="2976" spans="1:18" x14ac:dyDescent="0.3">
      <c r="A2976" t="s">
        <v>8152</v>
      </c>
      <c r="B2976">
        <f>MID(dane3[[#This Row],[PassengerId]],1,4)+0</f>
        <v>3218</v>
      </c>
      <c r="C2976" t="s">
        <v>19</v>
      </c>
      <c r="D2976" t="b">
        <v>0</v>
      </c>
      <c r="E2976" t="s">
        <v>8153</v>
      </c>
      <c r="F2976" t="str">
        <f>MID($E2976,1,1)</f>
        <v>F</v>
      </c>
      <c r="G2976" t="str">
        <f>IFERROR(MID($E2976,SEARCH("/",$E2976,SEARCH("/",$E2976)+1)+1,1),"")</f>
        <v>S</v>
      </c>
      <c r="H2976" t="s">
        <v>16</v>
      </c>
      <c r="I2976">
        <v>36</v>
      </c>
      <c r="J2976" t="b">
        <v>0</v>
      </c>
      <c r="K2976" s="7">
        <v>5</v>
      </c>
      <c r="L2976" s="7">
        <v>623</v>
      </c>
      <c r="M2976" s="7">
        <v>88</v>
      </c>
      <c r="N2976" s="7">
        <v>5</v>
      </c>
      <c r="O2976" s="7">
        <v>1</v>
      </c>
      <c r="P2976" s="7">
        <f>SUM(dane3[[#This Row],[RoomService]:[VRDeck]])</f>
        <v>722</v>
      </c>
      <c r="Q2976" t="s">
        <v>8154</v>
      </c>
      <c r="R2976" t="b">
        <v>1</v>
      </c>
    </row>
    <row r="2977" spans="1:18" x14ac:dyDescent="0.3">
      <c r="A2977" t="s">
        <v>8155</v>
      </c>
      <c r="B2977">
        <f>MID(dane3[[#This Row],[PassengerId]],1,4)+0</f>
        <v>3218</v>
      </c>
      <c r="C2977" t="s">
        <v>19</v>
      </c>
      <c r="D2977" t="b">
        <v>0</v>
      </c>
      <c r="E2977" t="s">
        <v>8153</v>
      </c>
      <c r="F2977" t="str">
        <f>MID($E2977,1,1)</f>
        <v>F</v>
      </c>
      <c r="G2977" t="str">
        <f>IFERROR(MID($E2977,SEARCH("/",$E2977,SEARCH("/",$E2977)+1)+1,1),"")</f>
        <v>S</v>
      </c>
      <c r="H2977" t="s">
        <v>46</v>
      </c>
      <c r="I2977">
        <v>58</v>
      </c>
      <c r="J2977" t="b">
        <v>0</v>
      </c>
      <c r="K2977" s="7">
        <v>52</v>
      </c>
      <c r="L2977" s="7">
        <v>0</v>
      </c>
      <c r="M2977" s="7">
        <v>5</v>
      </c>
      <c r="N2977" s="7">
        <v>517</v>
      </c>
      <c r="O2977" s="7">
        <v>0</v>
      </c>
      <c r="P2977" s="7">
        <f>SUM(dane3[[#This Row],[RoomService]:[VRDeck]])</f>
        <v>574</v>
      </c>
      <c r="Q2977" t="s">
        <v>8156</v>
      </c>
      <c r="R2977" t="b">
        <v>0</v>
      </c>
    </row>
    <row r="2978" spans="1:18" x14ac:dyDescent="0.3">
      <c r="A2978" t="s">
        <v>8157</v>
      </c>
      <c r="B2978">
        <f>MID(dane3[[#This Row],[PassengerId]],1,4)+0</f>
        <v>3218</v>
      </c>
      <c r="C2978" t="s">
        <v>19</v>
      </c>
      <c r="D2978" t="b">
        <v>0</v>
      </c>
      <c r="E2978" t="s">
        <v>8158</v>
      </c>
      <c r="F2978" t="str">
        <f>MID($E2978,1,1)</f>
        <v>G</v>
      </c>
      <c r="G2978" t="str">
        <f>IFERROR(MID($E2978,SEARCH("/",$E2978,SEARCH("/",$E2978)+1)+1,1),"")</f>
        <v>S</v>
      </c>
      <c r="H2978" t="s">
        <v>16</v>
      </c>
      <c r="I2978">
        <v>1</v>
      </c>
      <c r="J2978" t="b">
        <v>0</v>
      </c>
      <c r="K2978" s="7">
        <v>0</v>
      </c>
      <c r="L2978" s="7">
        <v>0</v>
      </c>
      <c r="M2978" s="7">
        <v>0</v>
      </c>
      <c r="N2978" s="7">
        <v>0</v>
      </c>
      <c r="O2978" s="7">
        <v>0</v>
      </c>
      <c r="P2978" s="7">
        <f>SUM(dane3[[#This Row],[RoomService]:[VRDeck]])</f>
        <v>0</v>
      </c>
      <c r="Q2978" t="s">
        <v>8159</v>
      </c>
      <c r="R2978" t="b">
        <v>0</v>
      </c>
    </row>
    <row r="2979" spans="1:18" x14ac:dyDescent="0.3">
      <c r="A2979" t="s">
        <v>5347</v>
      </c>
      <c r="B2979">
        <f>MID(dane3[[#This Row],[PassengerId]],1,4)+0</f>
        <v>2094</v>
      </c>
      <c r="C2979" t="s">
        <v>53</v>
      </c>
      <c r="D2979" t="b">
        <v>1</v>
      </c>
      <c r="E2979" t="s">
        <v>5348</v>
      </c>
      <c r="F2979" t="str">
        <f>MID($E2979,1,1)</f>
        <v>F</v>
      </c>
      <c r="G2979" t="str">
        <f>IFERROR(MID($E2979,SEARCH("/",$E2979,SEARCH("/",$E2979)+1)+1,1),"")</f>
        <v>P</v>
      </c>
      <c r="H2979" t="s">
        <v>16</v>
      </c>
      <c r="I2979">
        <v>21</v>
      </c>
      <c r="J2979" t="b">
        <v>0</v>
      </c>
      <c r="K2979" s="7">
        <v>0</v>
      </c>
      <c r="L2979" s="7">
        <v>0</v>
      </c>
      <c r="M2979" s="7">
        <v>0</v>
      </c>
      <c r="N2979" s="7">
        <v>0</v>
      </c>
      <c r="O2979" s="7">
        <v>0</v>
      </c>
      <c r="P2979" s="7">
        <f>SUM(dane3[[#This Row],[RoomService]:[VRDeck]])</f>
        <v>0</v>
      </c>
      <c r="Q2979" t="s">
        <v>5349</v>
      </c>
      <c r="R2979" t="b">
        <v>1</v>
      </c>
    </row>
    <row r="2980" spans="1:18" x14ac:dyDescent="0.3">
      <c r="A2980" t="s">
        <v>8163</v>
      </c>
      <c r="B2980">
        <f>MID(dane3[[#This Row],[PassengerId]],1,4)+0</f>
        <v>3220</v>
      </c>
      <c r="C2980" t="s">
        <v>19</v>
      </c>
      <c r="D2980" t="b">
        <v>0</v>
      </c>
      <c r="E2980" t="s">
        <v>8164</v>
      </c>
      <c r="F2980" t="str">
        <f>MID($E2980,1,1)</f>
        <v>G</v>
      </c>
      <c r="G2980" t="str">
        <f>IFERROR(MID($E2980,SEARCH("/",$E2980,SEARCH("/",$E2980)+1)+1,1),"")</f>
        <v>P</v>
      </c>
      <c r="H2980" t="s">
        <v>16</v>
      </c>
      <c r="I2980">
        <v>33</v>
      </c>
      <c r="J2980" t="b">
        <v>0</v>
      </c>
      <c r="K2980" s="7">
        <v>0</v>
      </c>
      <c r="L2980" s="7">
        <v>0</v>
      </c>
      <c r="M2980" s="7">
        <v>75</v>
      </c>
      <c r="N2980" s="7">
        <v>709</v>
      </c>
      <c r="O2980" s="7">
        <v>0</v>
      </c>
      <c r="P2980" s="7">
        <f>SUM(dane3[[#This Row],[RoomService]:[VRDeck]])</f>
        <v>784</v>
      </c>
      <c r="Q2980" t="s">
        <v>8165</v>
      </c>
      <c r="R2980" t="b">
        <v>0</v>
      </c>
    </row>
    <row r="2981" spans="1:18" x14ac:dyDescent="0.3">
      <c r="A2981" t="s">
        <v>8166</v>
      </c>
      <c r="B2981">
        <f>MID(dane3[[#This Row],[PassengerId]],1,4)+0</f>
        <v>3221</v>
      </c>
      <c r="C2981" t="s">
        <v>19</v>
      </c>
      <c r="D2981" t="b">
        <v>0</v>
      </c>
      <c r="E2981" t="s">
        <v>8167</v>
      </c>
      <c r="F2981" t="str">
        <f>MID($E2981,1,1)</f>
        <v>G</v>
      </c>
      <c r="G2981" t="str">
        <f>IFERROR(MID($E2981,SEARCH("/",$E2981,SEARCH("/",$E2981)+1)+1,1),"")</f>
        <v>S</v>
      </c>
      <c r="H2981" t="s">
        <v>32</v>
      </c>
      <c r="I2981">
        <v>19</v>
      </c>
      <c r="J2981" t="b">
        <v>0</v>
      </c>
      <c r="K2981" s="7">
        <v>0</v>
      </c>
      <c r="L2981" s="7">
        <v>0</v>
      </c>
      <c r="M2981" s="7">
        <v>616</v>
      </c>
      <c r="N2981" s="7">
        <v>0</v>
      </c>
      <c r="O2981" s="7">
        <v>0</v>
      </c>
      <c r="P2981" s="7">
        <f>SUM(dane3[[#This Row],[RoomService]:[VRDeck]])</f>
        <v>616</v>
      </c>
      <c r="Q2981" t="s">
        <v>8168</v>
      </c>
      <c r="R2981" t="b">
        <v>0</v>
      </c>
    </row>
    <row r="2982" spans="1:18" x14ac:dyDescent="0.3">
      <c r="A2982" t="s">
        <v>8169</v>
      </c>
      <c r="B2982">
        <f>MID(dane3[[#This Row],[PassengerId]],1,4)+0</f>
        <v>3223</v>
      </c>
      <c r="C2982" t="s">
        <v>19</v>
      </c>
      <c r="D2982" t="b">
        <v>0</v>
      </c>
      <c r="E2982" t="s">
        <v>8170</v>
      </c>
      <c r="F2982" t="str">
        <f>MID($E2982,1,1)</f>
        <v>G</v>
      </c>
      <c r="G2982" t="str">
        <f>IFERROR(MID($E2982,SEARCH("/",$E2982,SEARCH("/",$E2982)+1)+1,1),"")</f>
        <v>P</v>
      </c>
      <c r="H2982" t="s">
        <v>16</v>
      </c>
      <c r="I2982">
        <v>24</v>
      </c>
      <c r="J2982" t="b">
        <v>0</v>
      </c>
      <c r="K2982" s="7">
        <v>16</v>
      </c>
      <c r="L2982" s="7">
        <v>0</v>
      </c>
      <c r="M2982" s="7">
        <v>799</v>
      </c>
      <c r="N2982" s="7">
        <v>0</v>
      </c>
      <c r="O2982" s="7">
        <v>37</v>
      </c>
      <c r="P2982" s="7">
        <f>SUM(dane3[[#This Row],[RoomService]:[VRDeck]])</f>
        <v>852</v>
      </c>
      <c r="Q2982" t="s">
        <v>8171</v>
      </c>
      <c r="R2982" t="b">
        <v>0</v>
      </c>
    </row>
    <row r="2983" spans="1:18" x14ac:dyDescent="0.3">
      <c r="A2983" t="s">
        <v>8172</v>
      </c>
      <c r="B2983">
        <f>MID(dane3[[#This Row],[PassengerId]],1,4)+0</f>
        <v>3224</v>
      </c>
      <c r="C2983" t="s">
        <v>19</v>
      </c>
      <c r="D2983" t="b">
        <v>0</v>
      </c>
      <c r="E2983" t="s">
        <v>8173</v>
      </c>
      <c r="F2983" t="str">
        <f>MID($E2983,1,1)</f>
        <v>F</v>
      </c>
      <c r="G2983" t="str">
        <f>IFERROR(MID($E2983,SEARCH("/",$E2983,SEARCH("/",$E2983)+1)+1,1),"")</f>
        <v>S</v>
      </c>
      <c r="H2983" t="s">
        <v>16</v>
      </c>
      <c r="I2983">
        <v>33</v>
      </c>
      <c r="J2983" t="b">
        <v>0</v>
      </c>
      <c r="K2983" s="7">
        <v>0</v>
      </c>
      <c r="L2983" s="7">
        <v>950</v>
      </c>
      <c r="M2983" s="7">
        <v>0</v>
      </c>
      <c r="N2983" s="7">
        <v>102</v>
      </c>
      <c r="O2983" s="7">
        <v>0</v>
      </c>
      <c r="P2983" s="7">
        <f>SUM(dane3[[#This Row],[RoomService]:[VRDeck]])</f>
        <v>1052</v>
      </c>
      <c r="Q2983" t="s">
        <v>8174</v>
      </c>
      <c r="R2983" t="b">
        <v>1</v>
      </c>
    </row>
    <row r="2984" spans="1:18" x14ac:dyDescent="0.3">
      <c r="A2984" t="s">
        <v>8175</v>
      </c>
      <c r="B2984">
        <f>MID(dane3[[#This Row],[PassengerId]],1,4)+0</f>
        <v>3225</v>
      </c>
      <c r="C2984" t="s">
        <v>14</v>
      </c>
      <c r="D2984" t="b">
        <v>1</v>
      </c>
      <c r="E2984" t="s">
        <v>8176</v>
      </c>
      <c r="F2984" t="str">
        <f>MID($E2984,1,1)</f>
        <v>C</v>
      </c>
      <c r="G2984" t="str">
        <f>IFERROR(MID($E2984,SEARCH("/",$E2984,SEARCH("/",$E2984)+1)+1,1),"")</f>
        <v>S</v>
      </c>
      <c r="H2984" t="s">
        <v>46</v>
      </c>
      <c r="I2984">
        <v>17</v>
      </c>
      <c r="J2984" t="b">
        <v>0</v>
      </c>
      <c r="K2984" s="7">
        <v>0</v>
      </c>
      <c r="L2984" s="7">
        <v>0</v>
      </c>
      <c r="M2984" s="7">
        <v>0</v>
      </c>
      <c r="N2984" s="7">
        <v>0</v>
      </c>
      <c r="O2984" s="7">
        <v>0</v>
      </c>
      <c r="P2984" s="7">
        <f>SUM(dane3[[#This Row],[RoomService]:[VRDeck]])</f>
        <v>0</v>
      </c>
      <c r="Q2984" t="s">
        <v>8177</v>
      </c>
      <c r="R2984" t="b">
        <v>1</v>
      </c>
    </row>
    <row r="2985" spans="1:18" x14ac:dyDescent="0.3">
      <c r="A2985" t="s">
        <v>8178</v>
      </c>
      <c r="B2985">
        <f>MID(dane3[[#This Row],[PassengerId]],1,4)+0</f>
        <v>3225</v>
      </c>
      <c r="C2985" t="s">
        <v>14</v>
      </c>
      <c r="D2985" t="b">
        <v>0</v>
      </c>
      <c r="E2985" t="s">
        <v>8176</v>
      </c>
      <c r="F2985" t="str">
        <f>MID($E2985,1,1)</f>
        <v>C</v>
      </c>
      <c r="G2985" t="str">
        <f>IFERROR(MID($E2985,SEARCH("/",$E2985,SEARCH("/",$E2985)+1)+1,1),"")</f>
        <v>S</v>
      </c>
      <c r="H2985" t="s">
        <v>16</v>
      </c>
      <c r="I2985">
        <v>28</v>
      </c>
      <c r="J2985" t="b">
        <v>0</v>
      </c>
      <c r="K2985" s="7">
        <v>0</v>
      </c>
      <c r="L2985" s="7">
        <v>3281</v>
      </c>
      <c r="M2985" s="7">
        <v>0</v>
      </c>
      <c r="N2985" s="7">
        <v>68</v>
      </c>
      <c r="O2985" s="7">
        <v>341</v>
      </c>
      <c r="P2985" s="7">
        <f>SUM(dane3[[#This Row],[RoomService]:[VRDeck]])</f>
        <v>3690</v>
      </c>
      <c r="Q2985" t="s">
        <v>8179</v>
      </c>
      <c r="R2985" t="b">
        <v>1</v>
      </c>
    </row>
    <row r="2986" spans="1:18" x14ac:dyDescent="0.3">
      <c r="A2986" t="s">
        <v>8180</v>
      </c>
      <c r="B2986">
        <f>MID(dane3[[#This Row],[PassengerId]],1,4)+0</f>
        <v>3227</v>
      </c>
      <c r="C2986" t="s">
        <v>19</v>
      </c>
      <c r="D2986" t="b">
        <v>0</v>
      </c>
      <c r="E2986" t="s">
        <v>8181</v>
      </c>
      <c r="F2986" t="str">
        <f>MID($E2986,1,1)</f>
        <v>G</v>
      </c>
      <c r="G2986" t="str">
        <f>IFERROR(MID($E2986,SEARCH("/",$E2986,SEARCH("/",$E2986)+1)+1,1),"")</f>
        <v>S</v>
      </c>
      <c r="H2986" t="s">
        <v>16</v>
      </c>
      <c r="I2986">
        <v>21</v>
      </c>
      <c r="J2986" t="b">
        <v>0</v>
      </c>
      <c r="K2986" s="7">
        <v>63</v>
      </c>
      <c r="L2986" s="7">
        <v>15</v>
      </c>
      <c r="M2986" s="7">
        <v>407</v>
      </c>
      <c r="N2986" s="7">
        <v>397</v>
      </c>
      <c r="O2986" s="7">
        <v>0</v>
      </c>
      <c r="P2986" s="7">
        <f>SUM(dane3[[#This Row],[RoomService]:[VRDeck]])</f>
        <v>882</v>
      </c>
      <c r="Q2986" t="s">
        <v>8182</v>
      </c>
      <c r="R2986" t="b">
        <v>0</v>
      </c>
    </row>
    <row r="2987" spans="1:18" x14ac:dyDescent="0.3">
      <c r="A2987" t="s">
        <v>8183</v>
      </c>
      <c r="B2987">
        <f>MID(dane3[[#This Row],[PassengerId]],1,4)+0</f>
        <v>3229</v>
      </c>
      <c r="C2987" t="s">
        <v>14</v>
      </c>
      <c r="D2987" t="b">
        <v>0</v>
      </c>
      <c r="E2987" t="s">
        <v>8184</v>
      </c>
      <c r="F2987" t="str">
        <f>MID($E2987,1,1)</f>
        <v>B</v>
      </c>
      <c r="G2987" t="str">
        <f>IFERROR(MID($E2987,SEARCH("/",$E2987,SEARCH("/",$E2987)+1)+1,1),"")</f>
        <v>S</v>
      </c>
      <c r="H2987" t="s">
        <v>16</v>
      </c>
      <c r="I2987">
        <v>45</v>
      </c>
      <c r="J2987" t="b">
        <v>0</v>
      </c>
      <c r="K2987" s="7">
        <v>3</v>
      </c>
      <c r="L2987" s="7">
        <v>2344</v>
      </c>
      <c r="M2987" s="7">
        <v>1100</v>
      </c>
      <c r="N2987" s="7">
        <v>498</v>
      </c>
      <c r="O2987" s="7">
        <v>0</v>
      </c>
      <c r="P2987" s="7">
        <f>SUM(dane3[[#This Row],[RoomService]:[VRDeck]])</f>
        <v>3945</v>
      </c>
      <c r="Q2987" t="s">
        <v>8185</v>
      </c>
      <c r="R2987" t="b">
        <v>1</v>
      </c>
    </row>
    <row r="2988" spans="1:18" x14ac:dyDescent="0.3">
      <c r="A2988" t="s">
        <v>5356</v>
      </c>
      <c r="B2988">
        <f>MID(dane3[[#This Row],[PassengerId]],1,4)+0</f>
        <v>2096</v>
      </c>
      <c r="C2988" t="s">
        <v>53</v>
      </c>
      <c r="D2988" t="b">
        <v>0</v>
      </c>
      <c r="E2988" t="s">
        <v>5354</v>
      </c>
      <c r="F2988" t="str">
        <f>MID($E2988,1,1)</f>
        <v>F</v>
      </c>
      <c r="G2988" t="str">
        <f>IFERROR(MID($E2988,SEARCH("/",$E2988,SEARCH("/",$E2988)+1)+1,1),"")</f>
        <v>S</v>
      </c>
      <c r="H2988" t="s">
        <v>16</v>
      </c>
      <c r="I2988">
        <v>49</v>
      </c>
      <c r="J2988" t="b">
        <v>0</v>
      </c>
      <c r="K2988" s="7">
        <v>1624</v>
      </c>
      <c r="L2988" s="7">
        <v>0</v>
      </c>
      <c r="M2988" s="7">
        <v>68</v>
      </c>
      <c r="N2988" s="7">
        <v>0</v>
      </c>
      <c r="O2988" s="7">
        <v>0</v>
      </c>
      <c r="P2988" s="7">
        <f>SUM(dane3[[#This Row],[RoomService]:[VRDeck]])</f>
        <v>1692</v>
      </c>
      <c r="Q2988" t="s">
        <v>5357</v>
      </c>
      <c r="R2988" t="b">
        <v>0</v>
      </c>
    </row>
    <row r="2989" spans="1:18" x14ac:dyDescent="0.3">
      <c r="A2989" t="s">
        <v>5407</v>
      </c>
      <c r="B2989">
        <f>MID(dane3[[#This Row],[PassengerId]],1,4)+0</f>
        <v>2120</v>
      </c>
      <c r="C2989" t="s">
        <v>53</v>
      </c>
      <c r="D2989" t="b">
        <v>0</v>
      </c>
      <c r="E2989" t="s">
        <v>5408</v>
      </c>
      <c r="F2989" t="str">
        <f>MID($E2989,1,1)</f>
        <v>D</v>
      </c>
      <c r="G2989" t="str">
        <f>IFERROR(MID($E2989,SEARCH("/",$E2989,SEARCH("/",$E2989)+1)+1,1),"")</f>
        <v>S</v>
      </c>
      <c r="H2989" t="s">
        <v>16</v>
      </c>
      <c r="I2989">
        <v>49</v>
      </c>
      <c r="J2989" t="b">
        <v>0</v>
      </c>
      <c r="K2989" s="7">
        <v>0</v>
      </c>
      <c r="L2989" s="7">
        <v>0</v>
      </c>
      <c r="M2989" s="7">
        <v>1058</v>
      </c>
      <c r="N2989" s="7">
        <v>0</v>
      </c>
      <c r="O2989" s="7">
        <v>0</v>
      </c>
      <c r="P2989" s="7">
        <f>SUM(dane3[[#This Row],[RoomService]:[VRDeck]])</f>
        <v>1058</v>
      </c>
      <c r="Q2989" t="s">
        <v>5409</v>
      </c>
      <c r="R2989" t="b">
        <v>1</v>
      </c>
    </row>
    <row r="2990" spans="1:18" x14ac:dyDescent="0.3">
      <c r="A2990" t="s">
        <v>8192</v>
      </c>
      <c r="B2990">
        <f>MID(dane3[[#This Row],[PassengerId]],1,4)+0</f>
        <v>3235</v>
      </c>
      <c r="C2990" t="s">
        <v>19</v>
      </c>
      <c r="D2990" t="b">
        <v>0</v>
      </c>
      <c r="E2990" t="s">
        <v>8193</v>
      </c>
      <c r="F2990" t="str">
        <f>MID($E2990,1,1)</f>
        <v>F</v>
      </c>
      <c r="G2990" t="str">
        <f>IFERROR(MID($E2990,SEARCH("/",$E2990,SEARCH("/",$E2990)+1)+1,1),"")</f>
        <v>S</v>
      </c>
      <c r="H2990" t="s">
        <v>16</v>
      </c>
      <c r="I2990">
        <v>27</v>
      </c>
      <c r="J2990" t="b">
        <v>0</v>
      </c>
      <c r="K2990" s="7">
        <v>158</v>
      </c>
      <c r="L2990" s="7">
        <v>0</v>
      </c>
      <c r="M2990" s="7">
        <v>1271</v>
      </c>
      <c r="N2990" s="7">
        <v>0</v>
      </c>
      <c r="O2990" s="7">
        <v>71</v>
      </c>
      <c r="P2990" s="7">
        <f>SUM(dane3[[#This Row],[RoomService]:[VRDeck]])</f>
        <v>1500</v>
      </c>
      <c r="Q2990" t="s">
        <v>8194</v>
      </c>
      <c r="R2990" t="b">
        <v>0</v>
      </c>
    </row>
    <row r="2991" spans="1:18" x14ac:dyDescent="0.3">
      <c r="A2991" t="s">
        <v>8195</v>
      </c>
      <c r="B2991">
        <f>MID(dane3[[#This Row],[PassengerId]],1,4)+0</f>
        <v>3236</v>
      </c>
      <c r="C2991" t="s">
        <v>19</v>
      </c>
      <c r="D2991" t="b">
        <v>1</v>
      </c>
      <c r="E2991" t="s">
        <v>8196</v>
      </c>
      <c r="F2991" t="str">
        <f>MID($E2991,1,1)</f>
        <v>G</v>
      </c>
      <c r="G2991" t="str">
        <f>IFERROR(MID($E2991,SEARCH("/",$E2991,SEARCH("/",$E2991)+1)+1,1),"")</f>
        <v>P</v>
      </c>
      <c r="H2991" t="s">
        <v>46</v>
      </c>
      <c r="I2991">
        <v>1</v>
      </c>
      <c r="J2991" t="b">
        <v>0</v>
      </c>
      <c r="K2991" s="7">
        <v>0</v>
      </c>
      <c r="L2991" s="7">
        <v>0</v>
      </c>
      <c r="M2991" s="7">
        <v>0</v>
      </c>
      <c r="N2991" s="7">
        <v>0</v>
      </c>
      <c r="O2991" s="7">
        <v>0</v>
      </c>
      <c r="P2991" s="7">
        <f>SUM(dane3[[#This Row],[RoomService]:[VRDeck]])</f>
        <v>0</v>
      </c>
      <c r="Q2991" t="s">
        <v>8197</v>
      </c>
      <c r="R2991" t="b">
        <v>1</v>
      </c>
    </row>
    <row r="2992" spans="1:18" x14ac:dyDescent="0.3">
      <c r="A2992" t="s">
        <v>8198</v>
      </c>
      <c r="B2992">
        <f>MID(dane3[[#This Row],[PassengerId]],1,4)+0</f>
        <v>3236</v>
      </c>
      <c r="C2992" t="s">
        <v>19</v>
      </c>
      <c r="D2992" t="b">
        <v>0</v>
      </c>
      <c r="E2992" t="s">
        <v>8199</v>
      </c>
      <c r="F2992" t="str">
        <f>MID($E2992,1,1)</f>
        <v>F</v>
      </c>
      <c r="G2992" t="str">
        <f>IFERROR(MID($E2992,SEARCH("/",$E2992,SEARCH("/",$E2992)+1)+1,1),"")</f>
        <v>P</v>
      </c>
      <c r="H2992" t="s">
        <v>16</v>
      </c>
      <c r="I2992">
        <v>31</v>
      </c>
      <c r="J2992" t="b">
        <v>0</v>
      </c>
      <c r="K2992" s="7">
        <v>593</v>
      </c>
      <c r="L2992" s="7">
        <v>540</v>
      </c>
      <c r="M2992" s="7">
        <v>238</v>
      </c>
      <c r="N2992" s="7">
        <v>0</v>
      </c>
      <c r="O2992" s="7">
        <v>77</v>
      </c>
      <c r="P2992" s="7">
        <f>SUM(dane3[[#This Row],[RoomService]:[VRDeck]])</f>
        <v>1448</v>
      </c>
      <c r="Q2992" t="s">
        <v>8200</v>
      </c>
      <c r="R2992" t="b">
        <v>0</v>
      </c>
    </row>
    <row r="2993" spans="1:18" x14ac:dyDescent="0.3">
      <c r="A2993" t="s">
        <v>8201</v>
      </c>
      <c r="B2993">
        <f>MID(dane3[[#This Row],[PassengerId]],1,4)+0</f>
        <v>3236</v>
      </c>
      <c r="C2993" t="s">
        <v>19</v>
      </c>
      <c r="D2993" t="b">
        <v>0</v>
      </c>
      <c r="E2993" t="s">
        <v>8202</v>
      </c>
      <c r="F2993" t="str">
        <f>MID($E2993,1,1)</f>
        <v>E</v>
      </c>
      <c r="G2993" t="str">
        <f>IFERROR(MID($E2993,SEARCH("/",$E2993,SEARCH("/",$E2993)+1)+1,1),"")</f>
        <v>P</v>
      </c>
      <c r="H2993" t="s">
        <v>16</v>
      </c>
      <c r="I2993">
        <v>18</v>
      </c>
      <c r="J2993" t="b">
        <v>0</v>
      </c>
      <c r="K2993" s="7">
        <v>0</v>
      </c>
      <c r="L2993" s="7">
        <v>30</v>
      </c>
      <c r="M2993" s="7">
        <v>0</v>
      </c>
      <c r="N2993" s="7">
        <v>756</v>
      </c>
      <c r="O2993" s="7">
        <v>5</v>
      </c>
      <c r="P2993" s="7">
        <f>SUM(dane3[[#This Row],[RoomService]:[VRDeck]])</f>
        <v>791</v>
      </c>
      <c r="Q2993" t="s">
        <v>8203</v>
      </c>
      <c r="R2993" t="b">
        <v>0</v>
      </c>
    </row>
    <row r="2994" spans="1:18" x14ac:dyDescent="0.3">
      <c r="A2994" t="s">
        <v>5442</v>
      </c>
      <c r="B2994">
        <f>MID(dane3[[#This Row],[PassengerId]],1,4)+0</f>
        <v>2133</v>
      </c>
      <c r="C2994" t="s">
        <v>53</v>
      </c>
      <c r="D2994" t="b">
        <v>0</v>
      </c>
      <c r="E2994" t="s">
        <v>5443</v>
      </c>
      <c r="F2994" t="str">
        <f>MID($E2994,1,1)</f>
        <v>D</v>
      </c>
      <c r="G2994" t="str">
        <f>IFERROR(MID($E2994,SEARCH("/",$E2994,SEARCH("/",$E2994)+1)+1,1),"")</f>
        <v>S</v>
      </c>
      <c r="H2994" t="s">
        <v>16</v>
      </c>
      <c r="I2994">
        <v>33</v>
      </c>
      <c r="J2994" t="b">
        <v>0</v>
      </c>
      <c r="K2994" s="7">
        <v>1054</v>
      </c>
      <c r="L2994" s="7">
        <v>0</v>
      </c>
      <c r="M2994" s="7">
        <v>43</v>
      </c>
      <c r="N2994" s="7">
        <v>85</v>
      </c>
      <c r="O2994" s="7">
        <v>0</v>
      </c>
      <c r="P2994" s="7">
        <f>SUM(dane3[[#This Row],[RoomService]:[VRDeck]])</f>
        <v>1182</v>
      </c>
      <c r="Q2994" t="s">
        <v>5444</v>
      </c>
      <c r="R2994" t="b">
        <v>0</v>
      </c>
    </row>
    <row r="2995" spans="1:18" x14ac:dyDescent="0.3">
      <c r="A2995" t="s">
        <v>5445</v>
      </c>
      <c r="B2995">
        <f>MID(dane3[[#This Row],[PassengerId]],1,4)+0</f>
        <v>2133</v>
      </c>
      <c r="C2995" t="s">
        <v>53</v>
      </c>
      <c r="D2995" t="b">
        <v>1</v>
      </c>
      <c r="E2995" t="s">
        <v>5446</v>
      </c>
      <c r="F2995" t="str">
        <f>MID($E2995,1,1)</f>
        <v>F</v>
      </c>
      <c r="G2995" t="str">
        <f>IFERROR(MID($E2995,SEARCH("/",$E2995,SEARCH("/",$E2995)+1)+1,1),"")</f>
        <v>S</v>
      </c>
      <c r="H2995" t="s">
        <v>16</v>
      </c>
      <c r="I2995">
        <v>16</v>
      </c>
      <c r="J2995" t="b">
        <v>0</v>
      </c>
      <c r="K2995" s="7">
        <v>0</v>
      </c>
      <c r="L2995" s="7">
        <v>0</v>
      </c>
      <c r="M2995" s="7">
        <v>0</v>
      </c>
      <c r="N2995" s="7">
        <v>0</v>
      </c>
      <c r="O2995" s="7">
        <v>0</v>
      </c>
      <c r="P2995" s="7">
        <f>SUM(dane3[[#This Row],[RoomService]:[VRDeck]])</f>
        <v>0</v>
      </c>
      <c r="Q2995" t="s">
        <v>5447</v>
      </c>
      <c r="R2995" t="b">
        <v>1</v>
      </c>
    </row>
    <row r="2996" spans="1:18" x14ac:dyDescent="0.3">
      <c r="A2996" t="s">
        <v>5448</v>
      </c>
      <c r="B2996">
        <f>MID(dane3[[#This Row],[PassengerId]],1,4)+0</f>
        <v>2134</v>
      </c>
      <c r="C2996" t="s">
        <v>53</v>
      </c>
      <c r="D2996" t="b">
        <v>0</v>
      </c>
      <c r="E2996" t="s">
        <v>5449</v>
      </c>
      <c r="F2996" t="str">
        <f>MID($E2996,1,1)</f>
        <v>F</v>
      </c>
      <c r="G2996" t="str">
        <f>IFERROR(MID($E2996,SEARCH("/",$E2996,SEARCH("/",$E2996)+1)+1,1),"")</f>
        <v>P</v>
      </c>
      <c r="H2996" t="s">
        <v>16</v>
      </c>
      <c r="I2996">
        <v>20</v>
      </c>
      <c r="J2996" t="b">
        <v>0</v>
      </c>
      <c r="K2996" s="7">
        <v>1146</v>
      </c>
      <c r="L2996" s="7">
        <v>0</v>
      </c>
      <c r="M2996" s="7">
        <v>0</v>
      </c>
      <c r="N2996" s="7">
        <v>0</v>
      </c>
      <c r="O2996" s="7">
        <v>3</v>
      </c>
      <c r="P2996" s="7">
        <f>SUM(dane3[[#This Row],[RoomService]:[VRDeck]])</f>
        <v>1149</v>
      </c>
      <c r="Q2996" t="s">
        <v>5450</v>
      </c>
      <c r="R2996" t="b">
        <v>0</v>
      </c>
    </row>
    <row r="2997" spans="1:18" x14ac:dyDescent="0.3">
      <c r="A2997" t="s">
        <v>5459</v>
      </c>
      <c r="B2997">
        <f>MID(dane3[[#This Row],[PassengerId]],1,4)+0</f>
        <v>2137</v>
      </c>
      <c r="C2997" t="s">
        <v>53</v>
      </c>
      <c r="D2997" t="b">
        <v>1</v>
      </c>
      <c r="E2997" t="s">
        <v>5460</v>
      </c>
      <c r="F2997" t="str">
        <f>MID($E2997,1,1)</f>
        <v>F</v>
      </c>
      <c r="G2997" t="str">
        <f>IFERROR(MID($E2997,SEARCH("/",$E2997,SEARCH("/",$E2997)+1)+1,1),"")</f>
        <v>P</v>
      </c>
      <c r="H2997" t="s">
        <v>16</v>
      </c>
      <c r="I2997">
        <v>27</v>
      </c>
      <c r="J2997" t="b">
        <v>0</v>
      </c>
      <c r="K2997" s="7">
        <v>0</v>
      </c>
      <c r="L2997" s="7">
        <v>0</v>
      </c>
      <c r="M2997" s="7">
        <v>0</v>
      </c>
      <c r="N2997" s="7">
        <v>0</v>
      </c>
      <c r="O2997" s="7">
        <v>0</v>
      </c>
      <c r="P2997" s="7">
        <f>SUM(dane3[[#This Row],[RoomService]:[VRDeck]])</f>
        <v>0</v>
      </c>
      <c r="Q2997" t="s">
        <v>5461</v>
      </c>
      <c r="R2997" t="b">
        <v>1</v>
      </c>
    </row>
    <row r="2998" spans="1:18" x14ac:dyDescent="0.3">
      <c r="A2998" t="s">
        <v>8215</v>
      </c>
      <c r="B2998">
        <f>MID(dane3[[#This Row],[PassengerId]],1,4)+0</f>
        <v>3239</v>
      </c>
      <c r="C2998" t="s">
        <v>19</v>
      </c>
      <c r="D2998" t="b">
        <v>1</v>
      </c>
      <c r="E2998" t="s">
        <v>8216</v>
      </c>
      <c r="F2998" t="str">
        <f>MID($E2998,1,1)</f>
        <v>G</v>
      </c>
      <c r="G2998" t="str">
        <f>IFERROR(MID($E2998,SEARCH("/",$E2998,SEARCH("/",$E2998)+1)+1,1),"")</f>
        <v>S</v>
      </c>
      <c r="H2998" t="s">
        <v>16</v>
      </c>
      <c r="I2998">
        <v>30</v>
      </c>
      <c r="J2998" t="b">
        <v>0</v>
      </c>
      <c r="K2998" s="7">
        <v>0</v>
      </c>
      <c r="L2998" s="7">
        <v>0</v>
      </c>
      <c r="M2998" s="7">
        <v>0</v>
      </c>
      <c r="N2998" s="7">
        <v>0</v>
      </c>
      <c r="O2998" s="7">
        <v>0</v>
      </c>
      <c r="P2998" s="7">
        <f>SUM(dane3[[#This Row],[RoomService]:[VRDeck]])</f>
        <v>0</v>
      </c>
      <c r="Q2998" t="s">
        <v>8217</v>
      </c>
      <c r="R2998" t="b">
        <v>1</v>
      </c>
    </row>
    <row r="2999" spans="1:18" x14ac:dyDescent="0.3">
      <c r="A2999" t="s">
        <v>8218</v>
      </c>
      <c r="B2999">
        <f>MID(dane3[[#This Row],[PassengerId]],1,4)+0</f>
        <v>3240</v>
      </c>
      <c r="C2999" t="s">
        <v>19</v>
      </c>
      <c r="D2999" t="b">
        <v>0</v>
      </c>
      <c r="E2999" t="s">
        <v>8219</v>
      </c>
      <c r="F2999" t="str">
        <f>MID($E2999,1,1)</f>
        <v>E</v>
      </c>
      <c r="G2999" t="str">
        <f>IFERROR(MID($E2999,SEARCH("/",$E2999,SEARCH("/",$E2999)+1)+1,1),"")</f>
        <v>S</v>
      </c>
      <c r="H2999" t="s">
        <v>16</v>
      </c>
      <c r="I2999">
        <v>17</v>
      </c>
      <c r="J2999" t="b">
        <v>0</v>
      </c>
      <c r="K2999" s="7">
        <v>0</v>
      </c>
      <c r="L2999" s="7">
        <v>382</v>
      </c>
      <c r="M2999" s="7">
        <v>402</v>
      </c>
      <c r="N2999" s="7">
        <v>0</v>
      </c>
      <c r="O2999" s="7">
        <v>7</v>
      </c>
      <c r="P2999" s="7">
        <f>SUM(dane3[[#This Row],[RoomService]:[VRDeck]])</f>
        <v>791</v>
      </c>
      <c r="Q2999" t="s">
        <v>8220</v>
      </c>
      <c r="R2999" t="b">
        <v>0</v>
      </c>
    </row>
    <row r="3000" spans="1:18" x14ac:dyDescent="0.3">
      <c r="A3000" t="s">
        <v>8221</v>
      </c>
      <c r="B3000">
        <f>MID(dane3[[#This Row],[PassengerId]],1,4)+0</f>
        <v>3241</v>
      </c>
      <c r="C3000" t="s">
        <v>19</v>
      </c>
      <c r="D3000" t="b">
        <v>1</v>
      </c>
      <c r="E3000" t="s">
        <v>8222</v>
      </c>
      <c r="F3000" t="str">
        <f>MID($E3000,1,1)</f>
        <v>G</v>
      </c>
      <c r="G3000" t="str">
        <f>IFERROR(MID($E3000,SEARCH("/",$E3000,SEARCH("/",$E3000)+1)+1,1),"")</f>
        <v>P</v>
      </c>
      <c r="H3000" t="s">
        <v>16</v>
      </c>
      <c r="I3000">
        <v>24</v>
      </c>
      <c r="J3000" t="b">
        <v>0</v>
      </c>
      <c r="K3000" s="7">
        <v>0</v>
      </c>
      <c r="L3000" s="7">
        <v>0</v>
      </c>
      <c r="M3000" s="7">
        <v>0</v>
      </c>
      <c r="N3000" s="7">
        <v>0</v>
      </c>
      <c r="O3000" s="7">
        <v>0</v>
      </c>
      <c r="P3000" s="7">
        <f>SUM(dane3[[#This Row],[RoomService]:[VRDeck]])</f>
        <v>0</v>
      </c>
      <c r="Q3000" t="s">
        <v>8223</v>
      </c>
      <c r="R3000" t="b">
        <v>0</v>
      </c>
    </row>
    <row r="3001" spans="1:18" x14ac:dyDescent="0.3">
      <c r="A3001" t="s">
        <v>8224</v>
      </c>
      <c r="B3001">
        <f>MID(dane3[[#This Row],[PassengerId]],1,4)+0</f>
        <v>3243</v>
      </c>
      <c r="C3001" t="s">
        <v>19</v>
      </c>
      <c r="D3001" t="b">
        <v>0</v>
      </c>
      <c r="E3001" t="s">
        <v>8225</v>
      </c>
      <c r="F3001" t="str">
        <f>MID($E3001,1,1)</f>
        <v>G</v>
      </c>
      <c r="G3001" t="str">
        <f>IFERROR(MID($E3001,SEARCH("/",$E3001,SEARCH("/",$E3001)+1)+1,1),"")</f>
        <v>S</v>
      </c>
      <c r="H3001" t="s">
        <v>46</v>
      </c>
      <c r="I3001">
        <v>10</v>
      </c>
      <c r="J3001" t="b">
        <v>0</v>
      </c>
      <c r="K3001" s="7">
        <v>0</v>
      </c>
      <c r="L3001" s="7">
        <v>0</v>
      </c>
      <c r="M3001" s="7">
        <v>0</v>
      </c>
      <c r="N3001" s="7">
        <v>0</v>
      </c>
      <c r="O3001" s="7">
        <v>0</v>
      </c>
      <c r="P3001" s="7">
        <f>SUM(dane3[[#This Row],[RoomService]:[VRDeck]])</f>
        <v>0</v>
      </c>
      <c r="Q3001" t="s">
        <v>8226</v>
      </c>
      <c r="R3001" t="b">
        <v>0</v>
      </c>
    </row>
    <row r="3002" spans="1:18" x14ac:dyDescent="0.3">
      <c r="A3002" t="s">
        <v>8227</v>
      </c>
      <c r="B3002">
        <f>MID(dane3[[#This Row],[PassengerId]],1,4)+0</f>
        <v>3247</v>
      </c>
      <c r="C3002" t="s">
        <v>19</v>
      </c>
      <c r="D3002" t="b">
        <v>0</v>
      </c>
      <c r="E3002" t="s">
        <v>8228</v>
      </c>
      <c r="F3002" t="str">
        <f>MID($E3002,1,1)</f>
        <v>E</v>
      </c>
      <c r="G3002" t="str">
        <f>IFERROR(MID($E3002,SEARCH("/",$E3002,SEARCH("/",$E3002)+1)+1,1),"")</f>
        <v>P</v>
      </c>
      <c r="H3002" t="s">
        <v>16</v>
      </c>
      <c r="I3002">
        <v>25</v>
      </c>
      <c r="J3002" t="b">
        <v>0</v>
      </c>
      <c r="K3002" s="7">
        <v>764</v>
      </c>
      <c r="L3002" s="7">
        <v>16</v>
      </c>
      <c r="M3002" s="7">
        <v>0</v>
      </c>
      <c r="N3002" s="7">
        <v>8</v>
      </c>
      <c r="O3002" s="7">
        <v>0</v>
      </c>
      <c r="P3002" s="7">
        <f>SUM(dane3[[#This Row],[RoomService]:[VRDeck]])</f>
        <v>788</v>
      </c>
      <c r="Q3002" t="s">
        <v>8229</v>
      </c>
      <c r="R3002" t="b">
        <v>0</v>
      </c>
    </row>
    <row r="3003" spans="1:18" x14ac:dyDescent="0.3">
      <c r="A3003" t="s">
        <v>8230</v>
      </c>
      <c r="B3003">
        <f>MID(dane3[[#This Row],[PassengerId]],1,4)+0</f>
        <v>3248</v>
      </c>
      <c r="C3003" t="s">
        <v>19</v>
      </c>
      <c r="D3003" t="b">
        <v>0</v>
      </c>
      <c r="E3003" t="s">
        <v>8231</v>
      </c>
      <c r="F3003" t="str">
        <f>MID($E3003,1,1)</f>
        <v>G</v>
      </c>
      <c r="G3003" t="str">
        <f>IFERROR(MID($E3003,SEARCH("/",$E3003,SEARCH("/",$E3003)+1)+1,1),"")</f>
        <v>P</v>
      </c>
      <c r="H3003" t="s">
        <v>16</v>
      </c>
      <c r="I3003">
        <v>21</v>
      </c>
      <c r="J3003" t="b">
        <v>0</v>
      </c>
      <c r="K3003" s="7">
        <v>0</v>
      </c>
      <c r="L3003" s="7">
        <v>0</v>
      </c>
      <c r="M3003" s="7">
        <v>0</v>
      </c>
      <c r="N3003" s="7">
        <v>0</v>
      </c>
      <c r="O3003" s="7">
        <v>0</v>
      </c>
      <c r="P3003" s="7">
        <f>SUM(dane3[[#This Row],[RoomService]:[VRDeck]])</f>
        <v>0</v>
      </c>
      <c r="Q3003" t="s">
        <v>8232</v>
      </c>
      <c r="R3003" t="b">
        <v>0</v>
      </c>
    </row>
    <row r="3004" spans="1:18" x14ac:dyDescent="0.3">
      <c r="A3004" t="s">
        <v>8233</v>
      </c>
      <c r="B3004">
        <f>MID(dane3[[#This Row],[PassengerId]],1,4)+0</f>
        <v>3252</v>
      </c>
      <c r="C3004" t="s">
        <v>19</v>
      </c>
      <c r="D3004" t="b">
        <v>0</v>
      </c>
      <c r="E3004" t="s">
        <v>8234</v>
      </c>
      <c r="F3004" t="str">
        <f>MID($E3004,1,1)</f>
        <v>F</v>
      </c>
      <c r="G3004" t="str">
        <f>IFERROR(MID($E3004,SEARCH("/",$E3004,SEARCH("/",$E3004)+1)+1,1),"")</f>
        <v>S</v>
      </c>
      <c r="H3004" t="s">
        <v>46</v>
      </c>
      <c r="I3004">
        <v>53</v>
      </c>
      <c r="J3004" t="b">
        <v>0</v>
      </c>
      <c r="K3004" s="7">
        <v>8</v>
      </c>
      <c r="L3004" s="7">
        <v>0</v>
      </c>
      <c r="M3004" s="7">
        <v>236</v>
      </c>
      <c r="N3004" s="7">
        <v>0</v>
      </c>
      <c r="O3004" s="7">
        <v>2049</v>
      </c>
      <c r="P3004" s="7">
        <f>SUM(dane3[[#This Row],[RoomService]:[VRDeck]])</f>
        <v>2293</v>
      </c>
      <c r="Q3004" t="s">
        <v>8235</v>
      </c>
      <c r="R3004" t="b">
        <v>0</v>
      </c>
    </row>
    <row r="3005" spans="1:18" x14ac:dyDescent="0.3">
      <c r="A3005" t="s">
        <v>8236</v>
      </c>
      <c r="B3005">
        <f>MID(dane3[[#This Row],[PassengerId]],1,4)+0</f>
        <v>3253</v>
      </c>
      <c r="C3005" t="s">
        <v>19</v>
      </c>
      <c r="D3005" t="b">
        <v>0</v>
      </c>
      <c r="E3005" t="s">
        <v>8237</v>
      </c>
      <c r="F3005" t="str">
        <f>MID($E3005,1,1)</f>
        <v>G</v>
      </c>
      <c r="G3005" t="str">
        <f>IFERROR(MID($E3005,SEARCH("/",$E3005,SEARCH("/",$E3005)+1)+1,1),"")</f>
        <v>P</v>
      </c>
      <c r="H3005" t="s">
        <v>16</v>
      </c>
      <c r="I3005">
        <v>21</v>
      </c>
      <c r="J3005" t="b">
        <v>0</v>
      </c>
      <c r="K3005" s="7">
        <v>0</v>
      </c>
      <c r="L3005" s="7">
        <v>0</v>
      </c>
      <c r="M3005" s="7">
        <v>687</v>
      </c>
      <c r="N3005" s="7">
        <v>46</v>
      </c>
      <c r="O3005" s="7">
        <v>20</v>
      </c>
      <c r="P3005" s="7">
        <f>SUM(dane3[[#This Row],[RoomService]:[VRDeck]])</f>
        <v>753</v>
      </c>
      <c r="Q3005" t="s">
        <v>8238</v>
      </c>
      <c r="R3005" t="b">
        <v>0</v>
      </c>
    </row>
    <row r="3006" spans="1:18" x14ac:dyDescent="0.3">
      <c r="A3006" t="s">
        <v>8239</v>
      </c>
      <c r="B3006">
        <f>MID(dane3[[#This Row],[PassengerId]],1,4)+0</f>
        <v>3254</v>
      </c>
      <c r="C3006" t="s">
        <v>14</v>
      </c>
      <c r="D3006" t="b">
        <v>0</v>
      </c>
      <c r="E3006" t="s">
        <v>8240</v>
      </c>
      <c r="F3006" t="str">
        <f>MID($E3006,1,1)</f>
        <v>C</v>
      </c>
      <c r="G3006" t="str">
        <f>IFERROR(MID($E3006,SEARCH("/",$E3006,SEARCH("/",$E3006)+1)+1,1),"")</f>
        <v>S</v>
      </c>
      <c r="H3006" t="s">
        <v>16</v>
      </c>
      <c r="I3006">
        <v>28</v>
      </c>
      <c r="J3006" t="b">
        <v>0</v>
      </c>
      <c r="K3006" s="7">
        <v>0</v>
      </c>
      <c r="L3006" s="7">
        <v>3315</v>
      </c>
      <c r="M3006" s="7">
        <v>0</v>
      </c>
      <c r="N3006" s="7">
        <v>594</v>
      </c>
      <c r="O3006" s="7">
        <v>85</v>
      </c>
      <c r="P3006" s="7">
        <f>SUM(dane3[[#This Row],[RoomService]:[VRDeck]])</f>
        <v>3994</v>
      </c>
      <c r="Q3006" t="s">
        <v>8241</v>
      </c>
      <c r="R3006" t="b">
        <v>1</v>
      </c>
    </row>
    <row r="3007" spans="1:18" x14ac:dyDescent="0.3">
      <c r="A3007" t="s">
        <v>8242</v>
      </c>
      <c r="B3007">
        <f>MID(dane3[[#This Row],[PassengerId]],1,4)+0</f>
        <v>3255</v>
      </c>
      <c r="C3007" t="s">
        <v>19</v>
      </c>
      <c r="D3007" t="b">
        <v>1</v>
      </c>
      <c r="E3007" t="s">
        <v>8243</v>
      </c>
      <c r="F3007" t="str">
        <f>MID($E3007,1,1)</f>
        <v>G</v>
      </c>
      <c r="G3007" t="str">
        <f>IFERROR(MID($E3007,SEARCH("/",$E3007,SEARCH("/",$E3007)+1)+1,1),"")</f>
        <v>S</v>
      </c>
      <c r="H3007" t="s">
        <v>32</v>
      </c>
      <c r="I3007">
        <v>20</v>
      </c>
      <c r="J3007" t="b">
        <v>0</v>
      </c>
      <c r="K3007" s="7">
        <v>0</v>
      </c>
      <c r="L3007" s="7">
        <v>0</v>
      </c>
      <c r="M3007" s="7">
        <v>0</v>
      </c>
      <c r="N3007" s="7">
        <v>0</v>
      </c>
      <c r="O3007" s="7">
        <v>0</v>
      </c>
      <c r="P3007" s="7">
        <f>SUM(dane3[[#This Row],[RoomService]:[VRDeck]])</f>
        <v>0</v>
      </c>
      <c r="Q3007" t="s">
        <v>8244</v>
      </c>
      <c r="R3007" t="b">
        <v>1</v>
      </c>
    </row>
    <row r="3008" spans="1:18" x14ac:dyDescent="0.3">
      <c r="A3008" t="s">
        <v>8245</v>
      </c>
      <c r="B3008">
        <f>MID(dane3[[#This Row],[PassengerId]],1,4)+0</f>
        <v>3256</v>
      </c>
      <c r="C3008" t="s">
        <v>14</v>
      </c>
      <c r="D3008" t="b">
        <v>1</v>
      </c>
      <c r="E3008" t="s">
        <v>8246</v>
      </c>
      <c r="F3008" t="str">
        <f>MID($E3008,1,1)</f>
        <v>E</v>
      </c>
      <c r="G3008" t="str">
        <f>IFERROR(MID($E3008,SEARCH("/",$E3008,SEARCH("/",$E3008)+1)+1,1),"")</f>
        <v>S</v>
      </c>
      <c r="H3008" t="s">
        <v>46</v>
      </c>
      <c r="I3008">
        <v>54</v>
      </c>
      <c r="J3008" t="b">
        <v>0</v>
      </c>
      <c r="K3008" s="7">
        <v>0</v>
      </c>
      <c r="L3008" s="7">
        <v>0</v>
      </c>
      <c r="M3008" s="7">
        <v>0</v>
      </c>
      <c r="N3008" s="7">
        <v>0</v>
      </c>
      <c r="O3008" s="7">
        <v>0</v>
      </c>
      <c r="P3008" s="7">
        <f>SUM(dane3[[#This Row],[RoomService]:[VRDeck]])</f>
        <v>0</v>
      </c>
      <c r="Q3008" t="s">
        <v>8247</v>
      </c>
      <c r="R3008" t="b">
        <v>1</v>
      </c>
    </row>
    <row r="3009" spans="1:18" x14ac:dyDescent="0.3">
      <c r="A3009" t="s">
        <v>8248</v>
      </c>
      <c r="B3009">
        <f>MID(dane3[[#This Row],[PassengerId]],1,4)+0</f>
        <v>3258</v>
      </c>
      <c r="C3009" t="s">
        <v>19</v>
      </c>
      <c r="D3009" t="b">
        <v>1</v>
      </c>
      <c r="E3009" t="s">
        <v>8249</v>
      </c>
      <c r="F3009" t="str">
        <f>MID($E3009,1,1)</f>
        <v>G</v>
      </c>
      <c r="G3009" t="str">
        <f>IFERROR(MID($E3009,SEARCH("/",$E3009,SEARCH("/",$E3009)+1)+1,1),"")</f>
        <v>P</v>
      </c>
      <c r="H3009" t="s">
        <v>16</v>
      </c>
      <c r="I3009">
        <v>9</v>
      </c>
      <c r="J3009" t="b">
        <v>0</v>
      </c>
      <c r="K3009" s="7">
        <v>0</v>
      </c>
      <c r="L3009" s="7">
        <v>0</v>
      </c>
      <c r="M3009" s="7">
        <v>0</v>
      </c>
      <c r="N3009" s="7">
        <v>0</v>
      </c>
      <c r="O3009" s="7">
        <v>0</v>
      </c>
      <c r="P3009" s="7">
        <f>SUM(dane3[[#This Row],[RoomService]:[VRDeck]])</f>
        <v>0</v>
      </c>
      <c r="Q3009" t="s">
        <v>8250</v>
      </c>
      <c r="R3009" t="b">
        <v>0</v>
      </c>
    </row>
    <row r="3010" spans="1:18" x14ac:dyDescent="0.3">
      <c r="A3010" t="s">
        <v>8251</v>
      </c>
      <c r="B3010">
        <f>MID(dane3[[#This Row],[PassengerId]],1,4)+0</f>
        <v>3259</v>
      </c>
      <c r="C3010" t="s">
        <v>19</v>
      </c>
      <c r="D3010" t="b">
        <v>0</v>
      </c>
      <c r="E3010" t="s">
        <v>8252</v>
      </c>
      <c r="F3010" t="str">
        <f>MID($E3010,1,1)</f>
        <v>G</v>
      </c>
      <c r="G3010" t="str">
        <f>IFERROR(MID($E3010,SEARCH("/",$E3010,SEARCH("/",$E3010)+1)+1,1),"")</f>
        <v>P</v>
      </c>
      <c r="H3010" t="s">
        <v>16</v>
      </c>
      <c r="I3010">
        <v>20</v>
      </c>
      <c r="J3010" t="b">
        <v>0</v>
      </c>
      <c r="K3010" s="7">
        <v>508</v>
      </c>
      <c r="L3010" s="7">
        <v>0</v>
      </c>
      <c r="M3010" s="7">
        <v>1</v>
      </c>
      <c r="N3010" s="7">
        <v>1372</v>
      </c>
      <c r="O3010" s="7">
        <v>0</v>
      </c>
      <c r="P3010" s="7">
        <f>SUM(dane3[[#This Row],[RoomService]:[VRDeck]])</f>
        <v>1881</v>
      </c>
      <c r="Q3010" t="s">
        <v>8253</v>
      </c>
      <c r="R3010" t="b">
        <v>0</v>
      </c>
    </row>
    <row r="3011" spans="1:18" x14ac:dyDescent="0.3">
      <c r="A3011" t="s">
        <v>3796</v>
      </c>
      <c r="B3011">
        <f>MID(dane3[[#This Row],[PassengerId]],1,4)+0</f>
        <v>1460</v>
      </c>
      <c r="C3011" t="s">
        <v>19</v>
      </c>
      <c r="D3011" t="b">
        <v>0</v>
      </c>
      <c r="E3011" t="s">
        <v>3797</v>
      </c>
      <c r="F3011" t="str">
        <f>MID($E3011,1,1)</f>
        <v>F</v>
      </c>
      <c r="G3011" t="str">
        <f>IFERROR(MID($E3011,SEARCH("/",$E3011,SEARCH("/",$E3011)+1)+1,1),"")</f>
        <v>P</v>
      </c>
      <c r="H3011" t="s">
        <v>16</v>
      </c>
      <c r="I3011">
        <v>19</v>
      </c>
      <c r="J3011" t="b">
        <v>0</v>
      </c>
      <c r="K3011" s="7">
        <v>0</v>
      </c>
      <c r="L3011" s="7">
        <v>905</v>
      </c>
      <c r="M3011" s="7">
        <v>387</v>
      </c>
      <c r="N3011" s="7">
        <v>0</v>
      </c>
      <c r="O3011" s="7">
        <v>0</v>
      </c>
      <c r="P3011" s="7">
        <f>SUM(dane3[[#This Row],[RoomService]:[VRDeck]])</f>
        <v>1292</v>
      </c>
      <c r="Q3011" t="s">
        <v>3798</v>
      </c>
      <c r="R3011" t="b">
        <v>1</v>
      </c>
    </row>
    <row r="3012" spans="1:18" x14ac:dyDescent="0.3">
      <c r="A3012" t="s">
        <v>8257</v>
      </c>
      <c r="B3012">
        <f>MID(dane3[[#This Row],[PassengerId]],1,4)+0</f>
        <v>3262</v>
      </c>
      <c r="C3012" t="s">
        <v>19</v>
      </c>
      <c r="D3012" t="b">
        <v>0</v>
      </c>
      <c r="E3012" t="s">
        <v>8258</v>
      </c>
      <c r="F3012" t="str">
        <f>MID($E3012,1,1)</f>
        <v>F</v>
      </c>
      <c r="G3012" t="str">
        <f>IFERROR(MID($E3012,SEARCH("/",$E3012,SEARCH("/",$E3012)+1)+1,1),"")</f>
        <v>P</v>
      </c>
      <c r="H3012" t="s">
        <v>16</v>
      </c>
      <c r="I3012">
        <v>32</v>
      </c>
      <c r="J3012" t="b">
        <v>0</v>
      </c>
      <c r="K3012" s="7">
        <v>0</v>
      </c>
      <c r="L3012" s="7">
        <v>632</v>
      </c>
      <c r="M3012" s="7">
        <v>0</v>
      </c>
      <c r="N3012" s="7">
        <v>0</v>
      </c>
      <c r="O3012" s="7">
        <v>0</v>
      </c>
      <c r="P3012" s="7">
        <f>SUM(dane3[[#This Row],[RoomService]:[VRDeck]])</f>
        <v>632</v>
      </c>
      <c r="Q3012" t="s">
        <v>8259</v>
      </c>
      <c r="R3012" t="b">
        <v>0</v>
      </c>
    </row>
    <row r="3013" spans="1:18" x14ac:dyDescent="0.3">
      <c r="A3013" t="s">
        <v>5462</v>
      </c>
      <c r="B3013">
        <f>MID(dane3[[#This Row],[PassengerId]],1,4)+0</f>
        <v>2137</v>
      </c>
      <c r="C3013" t="s">
        <v>53</v>
      </c>
      <c r="D3013" t="b">
        <v>0</v>
      </c>
      <c r="E3013" t="s">
        <v>5460</v>
      </c>
      <c r="F3013" t="str">
        <f>MID($E3013,1,1)</f>
        <v>F</v>
      </c>
      <c r="G3013" t="str">
        <f>IFERROR(MID($E3013,SEARCH("/",$E3013,SEARCH("/",$E3013)+1)+1,1),"")</f>
        <v>P</v>
      </c>
      <c r="H3013" t="s">
        <v>46</v>
      </c>
      <c r="I3013">
        <v>3</v>
      </c>
      <c r="J3013" t="b">
        <v>0</v>
      </c>
      <c r="K3013" s="7">
        <v>0</v>
      </c>
      <c r="L3013" s="7">
        <v>0</v>
      </c>
      <c r="M3013" s="7">
        <v>0</v>
      </c>
      <c r="N3013" s="7">
        <v>0</v>
      </c>
      <c r="O3013" s="7">
        <v>0</v>
      </c>
      <c r="P3013" s="7">
        <f>SUM(dane3[[#This Row],[RoomService]:[VRDeck]])</f>
        <v>0</v>
      </c>
      <c r="Q3013" t="s">
        <v>5463</v>
      </c>
      <c r="R3013" t="b">
        <v>1</v>
      </c>
    </row>
    <row r="3014" spans="1:18" x14ac:dyDescent="0.3">
      <c r="A3014" t="s">
        <v>8263</v>
      </c>
      <c r="B3014">
        <f>MID(dane3[[#This Row],[PassengerId]],1,4)+0</f>
        <v>3269</v>
      </c>
      <c r="C3014" t="s">
        <v>14</v>
      </c>
      <c r="D3014" t="b">
        <v>0</v>
      </c>
      <c r="E3014" t="s">
        <v>8264</v>
      </c>
      <c r="F3014" t="str">
        <f>MID($E3014,1,1)</f>
        <v>C</v>
      </c>
      <c r="G3014" t="str">
        <f>IFERROR(MID($E3014,SEARCH("/",$E3014,SEARCH("/",$E3014)+1)+1,1),"")</f>
        <v>S</v>
      </c>
      <c r="H3014" t="s">
        <v>46</v>
      </c>
      <c r="I3014">
        <v>35</v>
      </c>
      <c r="J3014" t="b">
        <v>0</v>
      </c>
      <c r="K3014" s="7">
        <v>74</v>
      </c>
      <c r="L3014" s="7">
        <v>5082</v>
      </c>
      <c r="M3014" s="7">
        <v>0</v>
      </c>
      <c r="N3014" s="7">
        <v>893</v>
      </c>
      <c r="O3014" s="7">
        <v>1937</v>
      </c>
      <c r="P3014" s="7">
        <f>SUM(dane3[[#This Row],[RoomService]:[VRDeck]])</f>
        <v>7986</v>
      </c>
      <c r="Q3014" t="s">
        <v>8265</v>
      </c>
      <c r="R3014" t="b">
        <v>1</v>
      </c>
    </row>
    <row r="3015" spans="1:18" x14ac:dyDescent="0.3">
      <c r="A3015" t="s">
        <v>8266</v>
      </c>
      <c r="B3015">
        <f>MID(dane3[[#This Row],[PassengerId]],1,4)+0</f>
        <v>3270</v>
      </c>
      <c r="C3015" t="s">
        <v>19</v>
      </c>
      <c r="D3015" t="b">
        <v>0</v>
      </c>
      <c r="E3015" t="s">
        <v>8267</v>
      </c>
      <c r="F3015" t="str">
        <f>MID($E3015,1,1)</f>
        <v>G</v>
      </c>
      <c r="G3015" t="str">
        <f>IFERROR(MID($E3015,SEARCH("/",$E3015,SEARCH("/",$E3015)+1)+1,1),"")</f>
        <v>P</v>
      </c>
      <c r="H3015" t="s">
        <v>16</v>
      </c>
      <c r="I3015">
        <v>26</v>
      </c>
      <c r="J3015" t="b">
        <v>0</v>
      </c>
      <c r="K3015" s="7">
        <v>0</v>
      </c>
      <c r="L3015" s="7">
        <v>56</v>
      </c>
      <c r="M3015" s="7">
        <v>322</v>
      </c>
      <c r="N3015" s="7">
        <v>6</v>
      </c>
      <c r="O3015" s="7">
        <v>243</v>
      </c>
      <c r="P3015" s="7">
        <f>SUM(dane3[[#This Row],[RoomService]:[VRDeck]])</f>
        <v>627</v>
      </c>
      <c r="Q3015" t="s">
        <v>8268</v>
      </c>
      <c r="R3015" t="b">
        <v>1</v>
      </c>
    </row>
    <row r="3016" spans="1:18" x14ac:dyDescent="0.3">
      <c r="A3016" t="s">
        <v>8269</v>
      </c>
      <c r="B3016">
        <f>MID(dane3[[#This Row],[PassengerId]],1,4)+0</f>
        <v>3271</v>
      </c>
      <c r="C3016" t="s">
        <v>19</v>
      </c>
      <c r="D3016" t="b">
        <v>1</v>
      </c>
      <c r="E3016" t="s">
        <v>8270</v>
      </c>
      <c r="F3016" t="str">
        <f>MID($E3016,1,1)</f>
        <v>G</v>
      </c>
      <c r="G3016" t="str">
        <f>IFERROR(MID($E3016,SEARCH("/",$E3016,SEARCH("/",$E3016)+1)+1,1),"")</f>
        <v>P</v>
      </c>
      <c r="H3016" t="s">
        <v>16</v>
      </c>
      <c r="I3016">
        <v>51</v>
      </c>
      <c r="J3016" t="b">
        <v>0</v>
      </c>
      <c r="K3016" s="7">
        <v>0</v>
      </c>
      <c r="L3016" s="7">
        <v>0</v>
      </c>
      <c r="M3016" s="7">
        <v>0</v>
      </c>
      <c r="N3016" s="7">
        <v>0</v>
      </c>
      <c r="O3016" s="7">
        <v>0</v>
      </c>
      <c r="P3016" s="7">
        <f>SUM(dane3[[#This Row],[RoomService]:[VRDeck]])</f>
        <v>0</v>
      </c>
      <c r="Q3016" t="s">
        <v>8271</v>
      </c>
      <c r="R3016" t="b">
        <v>0</v>
      </c>
    </row>
    <row r="3017" spans="1:18" x14ac:dyDescent="0.3">
      <c r="A3017" t="s">
        <v>8272</v>
      </c>
      <c r="B3017">
        <f>MID(dane3[[#This Row],[PassengerId]],1,4)+0</f>
        <v>3271</v>
      </c>
      <c r="C3017" t="s">
        <v>19</v>
      </c>
      <c r="D3017" t="b">
        <v>0</v>
      </c>
      <c r="E3017" t="s">
        <v>8270</v>
      </c>
      <c r="F3017" t="str">
        <f>MID($E3017,1,1)</f>
        <v>G</v>
      </c>
      <c r="G3017" t="str">
        <f>IFERROR(MID($E3017,SEARCH("/",$E3017,SEARCH("/",$E3017)+1)+1,1),"")</f>
        <v>P</v>
      </c>
      <c r="H3017" t="s">
        <v>46</v>
      </c>
      <c r="I3017">
        <v>8</v>
      </c>
      <c r="J3017" t="b">
        <v>0</v>
      </c>
      <c r="K3017" s="7">
        <v>0</v>
      </c>
      <c r="L3017" s="7">
        <v>0</v>
      </c>
      <c r="M3017" s="7">
        <v>0</v>
      </c>
      <c r="N3017" s="7">
        <v>0</v>
      </c>
      <c r="O3017" s="7">
        <v>0</v>
      </c>
      <c r="P3017" s="7">
        <f>SUM(dane3[[#This Row],[RoomService]:[VRDeck]])</f>
        <v>0</v>
      </c>
      <c r="Q3017" t="s">
        <v>8273</v>
      </c>
      <c r="R3017" t="b">
        <v>1</v>
      </c>
    </row>
    <row r="3018" spans="1:18" x14ac:dyDescent="0.3">
      <c r="A3018" t="s">
        <v>8274</v>
      </c>
      <c r="B3018">
        <f>MID(dane3[[#This Row],[PassengerId]],1,4)+0</f>
        <v>3272</v>
      </c>
      <c r="C3018" t="s">
        <v>19</v>
      </c>
      <c r="D3018" t="b">
        <v>0</v>
      </c>
      <c r="E3018" t="s">
        <v>8275</v>
      </c>
      <c r="F3018" t="str">
        <f>MID($E3018,1,1)</f>
        <v>G</v>
      </c>
      <c r="G3018" t="str">
        <f>IFERROR(MID($E3018,SEARCH("/",$E3018,SEARCH("/",$E3018)+1)+1,1),"")</f>
        <v>S</v>
      </c>
      <c r="H3018" t="s">
        <v>16</v>
      </c>
      <c r="I3018">
        <v>40</v>
      </c>
      <c r="J3018" t="b">
        <v>0</v>
      </c>
      <c r="K3018" s="7">
        <v>0</v>
      </c>
      <c r="L3018" s="7">
        <v>0</v>
      </c>
      <c r="M3018" s="7">
        <v>895</v>
      </c>
      <c r="N3018" s="7">
        <v>0</v>
      </c>
      <c r="O3018" s="7">
        <v>0</v>
      </c>
      <c r="P3018" s="7">
        <f>SUM(dane3[[#This Row],[RoomService]:[VRDeck]])</f>
        <v>895</v>
      </c>
      <c r="Q3018" t="s">
        <v>8276</v>
      </c>
      <c r="R3018" t="b">
        <v>1</v>
      </c>
    </row>
    <row r="3019" spans="1:18" x14ac:dyDescent="0.3">
      <c r="A3019" t="s">
        <v>8277</v>
      </c>
      <c r="B3019">
        <f>MID(dane3[[#This Row],[PassengerId]],1,4)+0</f>
        <v>3272</v>
      </c>
      <c r="C3019" t="s">
        <v>19</v>
      </c>
      <c r="D3019" t="b">
        <v>1</v>
      </c>
      <c r="E3019" t="s">
        <v>8275</v>
      </c>
      <c r="F3019" t="str">
        <f>MID($E3019,1,1)</f>
        <v>G</v>
      </c>
      <c r="G3019" t="str">
        <f>IFERROR(MID($E3019,SEARCH("/",$E3019,SEARCH("/",$E3019)+1)+1,1),"")</f>
        <v>S</v>
      </c>
      <c r="H3019" t="s">
        <v>46</v>
      </c>
      <c r="I3019">
        <v>2</v>
      </c>
      <c r="J3019" t="b">
        <v>0</v>
      </c>
      <c r="K3019" s="7">
        <v>0</v>
      </c>
      <c r="L3019" s="7">
        <v>0</v>
      </c>
      <c r="M3019" s="7">
        <v>0</v>
      </c>
      <c r="N3019" s="7">
        <v>0</v>
      </c>
      <c r="O3019" s="7">
        <v>0</v>
      </c>
      <c r="P3019" s="7">
        <f>SUM(dane3[[#This Row],[RoomService]:[VRDeck]])</f>
        <v>0</v>
      </c>
      <c r="Q3019" t="s">
        <v>8278</v>
      </c>
      <c r="R3019" t="b">
        <v>1</v>
      </c>
    </row>
    <row r="3020" spans="1:18" x14ac:dyDescent="0.3">
      <c r="A3020" t="s">
        <v>8279</v>
      </c>
      <c r="B3020">
        <f>MID(dane3[[#This Row],[PassengerId]],1,4)+0</f>
        <v>3273</v>
      </c>
      <c r="C3020" t="s">
        <v>19</v>
      </c>
      <c r="D3020" t="b">
        <v>1</v>
      </c>
      <c r="E3020" t="s">
        <v>8280</v>
      </c>
      <c r="F3020" t="str">
        <f>MID($E3020,1,1)</f>
        <v>G</v>
      </c>
      <c r="G3020" t="str">
        <f>IFERROR(MID($E3020,SEARCH("/",$E3020,SEARCH("/",$E3020)+1)+1,1),"")</f>
        <v>S</v>
      </c>
      <c r="H3020" t="s">
        <v>32</v>
      </c>
      <c r="I3020">
        <v>19</v>
      </c>
      <c r="J3020" t="b">
        <v>0</v>
      </c>
      <c r="K3020" s="7">
        <v>0</v>
      </c>
      <c r="L3020" s="7">
        <v>0</v>
      </c>
      <c r="M3020" s="7">
        <v>0</v>
      </c>
      <c r="N3020" s="7">
        <v>0</v>
      </c>
      <c r="O3020" s="7">
        <v>0</v>
      </c>
      <c r="P3020" s="7">
        <f>SUM(dane3[[#This Row],[RoomService]:[VRDeck]])</f>
        <v>0</v>
      </c>
      <c r="Q3020" t="s">
        <v>8281</v>
      </c>
      <c r="R3020" t="b">
        <v>0</v>
      </c>
    </row>
    <row r="3021" spans="1:18" x14ac:dyDescent="0.3">
      <c r="A3021" t="s">
        <v>8282</v>
      </c>
      <c r="B3021">
        <f>MID(dane3[[#This Row],[PassengerId]],1,4)+0</f>
        <v>3274</v>
      </c>
      <c r="C3021" t="s">
        <v>19</v>
      </c>
      <c r="D3021" t="b">
        <v>1</v>
      </c>
      <c r="E3021" t="s">
        <v>8283</v>
      </c>
      <c r="F3021" t="str">
        <f>MID($E3021,1,1)</f>
        <v>G</v>
      </c>
      <c r="G3021" t="str">
        <f>IFERROR(MID($E3021,SEARCH("/",$E3021,SEARCH("/",$E3021)+1)+1,1),"")</f>
        <v>P</v>
      </c>
      <c r="H3021" t="s">
        <v>16</v>
      </c>
      <c r="I3021">
        <v>32</v>
      </c>
      <c r="J3021" t="b">
        <v>0</v>
      </c>
      <c r="K3021" s="7">
        <v>0</v>
      </c>
      <c r="L3021" s="7">
        <v>0</v>
      </c>
      <c r="M3021" s="7">
        <v>0</v>
      </c>
      <c r="N3021" s="7">
        <v>0</v>
      </c>
      <c r="O3021" s="7">
        <v>0</v>
      </c>
      <c r="P3021" s="7">
        <f>SUM(dane3[[#This Row],[RoomService]:[VRDeck]])</f>
        <v>0</v>
      </c>
      <c r="Q3021" t="s">
        <v>8284</v>
      </c>
      <c r="R3021" t="b">
        <v>1</v>
      </c>
    </row>
    <row r="3022" spans="1:18" x14ac:dyDescent="0.3">
      <c r="A3022" t="s">
        <v>8285</v>
      </c>
      <c r="B3022">
        <f>MID(dane3[[#This Row],[PassengerId]],1,4)+0</f>
        <v>3274</v>
      </c>
      <c r="C3022" t="s">
        <v>19</v>
      </c>
      <c r="D3022" t="b">
        <v>0</v>
      </c>
      <c r="E3022" t="s">
        <v>8283</v>
      </c>
      <c r="F3022" t="str">
        <f>MID($E3022,1,1)</f>
        <v>G</v>
      </c>
      <c r="G3022" t="str">
        <f>IFERROR(MID($E3022,SEARCH("/",$E3022,SEARCH("/",$E3022)+1)+1,1),"")</f>
        <v>P</v>
      </c>
      <c r="H3022" t="s">
        <v>46</v>
      </c>
      <c r="I3022">
        <v>16</v>
      </c>
      <c r="J3022" t="b">
        <v>0</v>
      </c>
      <c r="K3022" s="7">
        <v>1612</v>
      </c>
      <c r="L3022" s="7">
        <v>4</v>
      </c>
      <c r="M3022" s="7">
        <v>0</v>
      </c>
      <c r="N3022" s="7">
        <v>184</v>
      </c>
      <c r="O3022" s="7">
        <v>0</v>
      </c>
      <c r="P3022" s="7">
        <f>SUM(dane3[[#This Row],[RoomService]:[VRDeck]])</f>
        <v>1800</v>
      </c>
      <c r="Q3022" t="s">
        <v>8286</v>
      </c>
      <c r="R3022" t="b">
        <v>0</v>
      </c>
    </row>
    <row r="3023" spans="1:18" x14ac:dyDescent="0.3">
      <c r="A3023" t="s">
        <v>8287</v>
      </c>
      <c r="B3023">
        <f>MID(dane3[[#This Row],[PassengerId]],1,4)+0</f>
        <v>3274</v>
      </c>
      <c r="C3023" t="s">
        <v>19</v>
      </c>
      <c r="D3023" t="b">
        <v>0</v>
      </c>
      <c r="E3023" t="s">
        <v>8283</v>
      </c>
      <c r="F3023" t="str">
        <f>MID($E3023,1,1)</f>
        <v>G</v>
      </c>
      <c r="G3023" t="str">
        <f>IFERROR(MID($E3023,SEARCH("/",$E3023,SEARCH("/",$E3023)+1)+1,1),"")</f>
        <v>P</v>
      </c>
      <c r="H3023" t="s">
        <v>16</v>
      </c>
      <c r="I3023">
        <v>64</v>
      </c>
      <c r="J3023" t="b">
        <v>0</v>
      </c>
      <c r="K3023" s="7">
        <v>0</v>
      </c>
      <c r="L3023" s="7">
        <v>0</v>
      </c>
      <c r="M3023" s="7">
        <v>16</v>
      </c>
      <c r="N3023" s="7">
        <v>733</v>
      </c>
      <c r="O3023" s="7">
        <v>159</v>
      </c>
      <c r="P3023" s="7">
        <f>SUM(dane3[[#This Row],[RoomService]:[VRDeck]])</f>
        <v>908</v>
      </c>
      <c r="Q3023" t="s">
        <v>8288</v>
      </c>
      <c r="R3023" t="b">
        <v>0</v>
      </c>
    </row>
    <row r="3024" spans="1:18" x14ac:dyDescent="0.3">
      <c r="A3024" t="s">
        <v>8289</v>
      </c>
      <c r="B3024">
        <f>MID(dane3[[#This Row],[PassengerId]],1,4)+0</f>
        <v>3275</v>
      </c>
      <c r="C3024" t="s">
        <v>19</v>
      </c>
      <c r="D3024" t="b">
        <v>0</v>
      </c>
      <c r="E3024" t="s">
        <v>8290</v>
      </c>
      <c r="F3024" t="str">
        <f>MID($E3024,1,1)</f>
        <v>F</v>
      </c>
      <c r="G3024" t="str">
        <f>IFERROR(MID($E3024,SEARCH("/",$E3024,SEARCH("/",$E3024)+1)+1,1),"")</f>
        <v>S</v>
      </c>
      <c r="H3024" t="s">
        <v>46</v>
      </c>
      <c r="I3024">
        <v>35</v>
      </c>
      <c r="J3024" t="b">
        <v>0</v>
      </c>
      <c r="K3024" s="7">
        <v>256</v>
      </c>
      <c r="L3024" s="7">
        <v>0</v>
      </c>
      <c r="M3024" s="7">
        <v>341</v>
      </c>
      <c r="N3024" s="7">
        <v>35</v>
      </c>
      <c r="O3024" s="7">
        <v>0</v>
      </c>
      <c r="P3024" s="7">
        <f>SUM(dane3[[#This Row],[RoomService]:[VRDeck]])</f>
        <v>632</v>
      </c>
      <c r="Q3024" t="s">
        <v>8291</v>
      </c>
      <c r="R3024" t="b">
        <v>1</v>
      </c>
    </row>
    <row r="3025" spans="1:18" x14ac:dyDescent="0.3">
      <c r="A3025" t="s">
        <v>8292</v>
      </c>
      <c r="B3025">
        <f>MID(dane3[[#This Row],[PassengerId]],1,4)+0</f>
        <v>3276</v>
      </c>
      <c r="C3025" t="s">
        <v>14</v>
      </c>
      <c r="D3025" t="b">
        <v>0</v>
      </c>
      <c r="E3025" t="s">
        <v>8293</v>
      </c>
      <c r="F3025" t="str">
        <f>MID($E3025,1,1)</f>
        <v>A</v>
      </c>
      <c r="G3025" t="str">
        <f>IFERROR(MID($E3025,SEARCH("/",$E3025,SEARCH("/",$E3025)+1)+1,1),"")</f>
        <v>P</v>
      </c>
      <c r="H3025" t="s">
        <v>16</v>
      </c>
      <c r="I3025">
        <v>33</v>
      </c>
      <c r="J3025" t="b">
        <v>0</v>
      </c>
      <c r="K3025" s="7">
        <v>20</v>
      </c>
      <c r="L3025" s="7">
        <v>653</v>
      </c>
      <c r="M3025" s="7">
        <v>0</v>
      </c>
      <c r="N3025" s="7">
        <v>121</v>
      </c>
      <c r="O3025" s="7">
        <v>483</v>
      </c>
      <c r="P3025" s="7">
        <f>SUM(dane3[[#This Row],[RoomService]:[VRDeck]])</f>
        <v>1277</v>
      </c>
      <c r="Q3025" t="s">
        <v>8294</v>
      </c>
      <c r="R3025" t="b">
        <v>0</v>
      </c>
    </row>
    <row r="3026" spans="1:18" x14ac:dyDescent="0.3">
      <c r="A3026" t="s">
        <v>8295</v>
      </c>
      <c r="B3026">
        <f>MID(dane3[[#This Row],[PassengerId]],1,4)+0</f>
        <v>3279</v>
      </c>
      <c r="C3026" t="s">
        <v>14</v>
      </c>
      <c r="D3026" t="b">
        <v>0</v>
      </c>
      <c r="E3026" t="s">
        <v>8296</v>
      </c>
      <c r="F3026" t="str">
        <f>MID($E3026,1,1)</f>
        <v>C</v>
      </c>
      <c r="G3026" t="str">
        <f>IFERROR(MID($E3026,SEARCH("/",$E3026,SEARCH("/",$E3026)+1)+1,1),"")</f>
        <v>S</v>
      </c>
      <c r="H3026" t="s">
        <v>46</v>
      </c>
      <c r="I3026">
        <v>9</v>
      </c>
      <c r="J3026" t="b">
        <v>0</v>
      </c>
      <c r="K3026" s="7">
        <v>0</v>
      </c>
      <c r="L3026" s="7">
        <v>0</v>
      </c>
      <c r="M3026" s="7">
        <v>0</v>
      </c>
      <c r="N3026" s="7">
        <v>0</v>
      </c>
      <c r="O3026" s="7">
        <v>0</v>
      </c>
      <c r="P3026" s="7">
        <f>SUM(dane3[[#This Row],[RoomService]:[VRDeck]])</f>
        <v>0</v>
      </c>
      <c r="Q3026" t="s">
        <v>8297</v>
      </c>
      <c r="R3026" t="b">
        <v>1</v>
      </c>
    </row>
    <row r="3027" spans="1:18" x14ac:dyDescent="0.3">
      <c r="A3027" t="s">
        <v>8298</v>
      </c>
      <c r="B3027">
        <f>MID(dane3[[#This Row],[PassengerId]],1,4)+0</f>
        <v>3279</v>
      </c>
      <c r="C3027" t="s">
        <v>14</v>
      </c>
      <c r="D3027" t="b">
        <v>1</v>
      </c>
      <c r="E3027" t="s">
        <v>8296</v>
      </c>
      <c r="F3027" t="str">
        <f>MID($E3027,1,1)</f>
        <v>C</v>
      </c>
      <c r="G3027" t="str">
        <f>IFERROR(MID($E3027,SEARCH("/",$E3027,SEARCH("/",$E3027)+1)+1,1),"")</f>
        <v>S</v>
      </c>
      <c r="H3027" t="s">
        <v>16</v>
      </c>
      <c r="I3027">
        <v>21</v>
      </c>
      <c r="J3027" t="b">
        <v>0</v>
      </c>
      <c r="K3027" s="7">
        <v>0</v>
      </c>
      <c r="L3027" s="7">
        <v>0</v>
      </c>
      <c r="M3027" s="7">
        <v>0</v>
      </c>
      <c r="N3027" s="7">
        <v>0</v>
      </c>
      <c r="O3027" s="7">
        <v>0</v>
      </c>
      <c r="P3027" s="7">
        <f>SUM(dane3[[#This Row],[RoomService]:[VRDeck]])</f>
        <v>0</v>
      </c>
      <c r="Q3027" t="s">
        <v>8299</v>
      </c>
      <c r="R3027" t="b">
        <v>1</v>
      </c>
    </row>
    <row r="3028" spans="1:18" x14ac:dyDescent="0.3">
      <c r="A3028" t="s">
        <v>8300</v>
      </c>
      <c r="B3028">
        <f>MID(dane3[[#This Row],[PassengerId]],1,4)+0</f>
        <v>3279</v>
      </c>
      <c r="C3028" t="s">
        <v>14</v>
      </c>
      <c r="D3028" t="b">
        <v>1</v>
      </c>
      <c r="E3028" t="s">
        <v>8296</v>
      </c>
      <c r="F3028" t="str">
        <f>MID($E3028,1,1)</f>
        <v>C</v>
      </c>
      <c r="G3028" t="str">
        <f>IFERROR(MID($E3028,SEARCH("/",$E3028,SEARCH("/",$E3028)+1)+1,1),"")</f>
        <v>S</v>
      </c>
      <c r="H3028" t="s">
        <v>16</v>
      </c>
      <c r="I3028">
        <v>28</v>
      </c>
      <c r="J3028" t="b">
        <v>0</v>
      </c>
      <c r="K3028" s="7">
        <v>0</v>
      </c>
      <c r="L3028" s="7">
        <v>0</v>
      </c>
      <c r="M3028" s="7">
        <v>0</v>
      </c>
      <c r="N3028" s="7">
        <v>0</v>
      </c>
      <c r="O3028" s="7">
        <v>0</v>
      </c>
      <c r="P3028" s="7">
        <f>SUM(dane3[[#This Row],[RoomService]:[VRDeck]])</f>
        <v>0</v>
      </c>
      <c r="Q3028" t="s">
        <v>8301</v>
      </c>
      <c r="R3028" t="b">
        <v>1</v>
      </c>
    </row>
    <row r="3029" spans="1:18" x14ac:dyDescent="0.3">
      <c r="A3029" t="s">
        <v>8302</v>
      </c>
      <c r="B3029">
        <f>MID(dane3[[#This Row],[PassengerId]],1,4)+0</f>
        <v>3279</v>
      </c>
      <c r="C3029" t="s">
        <v>14</v>
      </c>
      <c r="D3029" t="b">
        <v>1</v>
      </c>
      <c r="E3029" t="s">
        <v>8296</v>
      </c>
      <c r="F3029" t="str">
        <f>MID($E3029,1,1)</f>
        <v>C</v>
      </c>
      <c r="G3029" t="str">
        <f>IFERROR(MID($E3029,SEARCH("/",$E3029,SEARCH("/",$E3029)+1)+1,1),"")</f>
        <v>S</v>
      </c>
      <c r="H3029" t="s">
        <v>16</v>
      </c>
      <c r="I3029">
        <v>28</v>
      </c>
      <c r="J3029" t="b">
        <v>0</v>
      </c>
      <c r="K3029" s="7">
        <v>0</v>
      </c>
      <c r="L3029" s="7">
        <v>0</v>
      </c>
      <c r="M3029" s="7">
        <v>0</v>
      </c>
      <c r="N3029" s="7">
        <v>0</v>
      </c>
      <c r="O3029" s="7">
        <v>0</v>
      </c>
      <c r="P3029" s="7">
        <f>SUM(dane3[[#This Row],[RoomService]:[VRDeck]])</f>
        <v>0</v>
      </c>
      <c r="Q3029" t="s">
        <v>8303</v>
      </c>
      <c r="R3029" t="b">
        <v>1</v>
      </c>
    </row>
    <row r="3030" spans="1:18" x14ac:dyDescent="0.3">
      <c r="A3030" t="s">
        <v>8304</v>
      </c>
      <c r="B3030">
        <f>MID(dane3[[#This Row],[PassengerId]],1,4)+0</f>
        <v>3280</v>
      </c>
      <c r="C3030" t="s">
        <v>19</v>
      </c>
      <c r="D3030" t="b">
        <v>1</v>
      </c>
      <c r="E3030" t="s">
        <v>8305</v>
      </c>
      <c r="F3030" t="str">
        <f>MID($E3030,1,1)</f>
        <v>G</v>
      </c>
      <c r="G3030" t="str">
        <f>IFERROR(MID($E3030,SEARCH("/",$E3030,SEARCH("/",$E3030)+1)+1,1),"")</f>
        <v>P</v>
      </c>
      <c r="H3030" t="s">
        <v>32</v>
      </c>
      <c r="I3030">
        <v>31</v>
      </c>
      <c r="J3030" t="b">
        <v>0</v>
      </c>
      <c r="K3030" s="7">
        <v>0</v>
      </c>
      <c r="L3030" s="7">
        <v>0</v>
      </c>
      <c r="M3030" s="7">
        <v>0</v>
      </c>
      <c r="N3030" s="7">
        <v>0</v>
      </c>
      <c r="O3030" s="7">
        <v>0</v>
      </c>
      <c r="P3030" s="7">
        <f>SUM(dane3[[#This Row],[RoomService]:[VRDeck]])</f>
        <v>0</v>
      </c>
      <c r="Q3030" t="s">
        <v>8306</v>
      </c>
      <c r="R3030" t="b">
        <v>1</v>
      </c>
    </row>
    <row r="3031" spans="1:18" x14ac:dyDescent="0.3">
      <c r="A3031" t="s">
        <v>8307</v>
      </c>
      <c r="B3031">
        <f>MID(dane3[[#This Row],[PassengerId]],1,4)+0</f>
        <v>3280</v>
      </c>
      <c r="C3031" t="s">
        <v>19</v>
      </c>
      <c r="D3031" t="b">
        <v>0</v>
      </c>
      <c r="E3031" t="s">
        <v>8308</v>
      </c>
      <c r="F3031" t="str">
        <f>MID($E3031,1,1)</f>
        <v>F</v>
      </c>
      <c r="G3031" t="str">
        <f>IFERROR(MID($E3031,SEARCH("/",$E3031,SEARCH("/",$E3031)+1)+1,1),"")</f>
        <v>P</v>
      </c>
      <c r="H3031" t="s">
        <v>46</v>
      </c>
      <c r="I3031">
        <v>32</v>
      </c>
      <c r="J3031" t="b">
        <v>0</v>
      </c>
      <c r="K3031" s="7">
        <v>1150</v>
      </c>
      <c r="L3031" s="7">
        <v>201</v>
      </c>
      <c r="M3031" s="7">
        <v>0</v>
      </c>
      <c r="N3031" s="7">
        <v>0</v>
      </c>
      <c r="O3031" s="7">
        <v>8</v>
      </c>
      <c r="P3031" s="7">
        <f>SUM(dane3[[#This Row],[RoomService]:[VRDeck]])</f>
        <v>1359</v>
      </c>
      <c r="Q3031" t="s">
        <v>8309</v>
      </c>
      <c r="R3031" t="b">
        <v>0</v>
      </c>
    </row>
    <row r="3032" spans="1:18" x14ac:dyDescent="0.3">
      <c r="A3032" t="s">
        <v>8310</v>
      </c>
      <c r="B3032">
        <f>MID(dane3[[#This Row],[PassengerId]],1,4)+0</f>
        <v>3282</v>
      </c>
      <c r="C3032" t="s">
        <v>14</v>
      </c>
      <c r="D3032" t="b">
        <v>1</v>
      </c>
      <c r="E3032" t="s">
        <v>8311</v>
      </c>
      <c r="F3032" t="str">
        <f>MID($E3032,1,1)</f>
        <v>B</v>
      </c>
      <c r="G3032" t="str">
        <f>IFERROR(MID($E3032,SEARCH("/",$E3032,SEARCH("/",$E3032)+1)+1,1),"")</f>
        <v>S</v>
      </c>
      <c r="H3032" t="s">
        <v>46</v>
      </c>
      <c r="I3032">
        <v>43</v>
      </c>
      <c r="J3032" t="b">
        <v>0</v>
      </c>
      <c r="K3032" s="7">
        <v>0</v>
      </c>
      <c r="L3032" s="7">
        <v>0</v>
      </c>
      <c r="M3032" s="7">
        <v>0</v>
      </c>
      <c r="N3032" s="7">
        <v>0</v>
      </c>
      <c r="O3032" s="7">
        <v>0</v>
      </c>
      <c r="P3032" s="7">
        <f>SUM(dane3[[#This Row],[RoomService]:[VRDeck]])</f>
        <v>0</v>
      </c>
      <c r="Q3032" t="s">
        <v>8312</v>
      </c>
      <c r="R3032" t="b">
        <v>1</v>
      </c>
    </row>
    <row r="3033" spans="1:18" x14ac:dyDescent="0.3">
      <c r="A3033" t="s">
        <v>8313</v>
      </c>
      <c r="B3033">
        <f>MID(dane3[[#This Row],[PassengerId]],1,4)+0</f>
        <v>3282</v>
      </c>
      <c r="C3033" t="s">
        <v>14</v>
      </c>
      <c r="D3033" t="b">
        <v>1</v>
      </c>
      <c r="E3033" t="s">
        <v>8311</v>
      </c>
      <c r="F3033" t="str">
        <f>MID($E3033,1,1)</f>
        <v>B</v>
      </c>
      <c r="G3033" t="str">
        <f>IFERROR(MID($E3033,SEARCH("/",$E3033,SEARCH("/",$E3033)+1)+1,1),"")</f>
        <v>S</v>
      </c>
      <c r="H3033" t="s">
        <v>16</v>
      </c>
      <c r="I3033">
        <v>60</v>
      </c>
      <c r="J3033" t="b">
        <v>0</v>
      </c>
      <c r="K3033" s="7">
        <v>0</v>
      </c>
      <c r="L3033" s="7">
        <v>0</v>
      </c>
      <c r="M3033" s="7">
        <v>0</v>
      </c>
      <c r="N3033" s="7">
        <v>0</v>
      </c>
      <c r="O3033" s="7">
        <v>0</v>
      </c>
      <c r="P3033" s="7">
        <f>SUM(dane3[[#This Row],[RoomService]:[VRDeck]])</f>
        <v>0</v>
      </c>
      <c r="Q3033" t="s">
        <v>8314</v>
      </c>
      <c r="R3033" t="b">
        <v>1</v>
      </c>
    </row>
    <row r="3034" spans="1:18" x14ac:dyDescent="0.3">
      <c r="A3034" t="s">
        <v>8315</v>
      </c>
      <c r="B3034">
        <f>MID(dane3[[#This Row],[PassengerId]],1,4)+0</f>
        <v>3282</v>
      </c>
      <c r="C3034" t="s">
        <v>14</v>
      </c>
      <c r="D3034" t="b">
        <v>0</v>
      </c>
      <c r="E3034" t="s">
        <v>8311</v>
      </c>
      <c r="F3034" t="str">
        <f>MID($E3034,1,1)</f>
        <v>B</v>
      </c>
      <c r="G3034" t="str">
        <f>IFERROR(MID($E3034,SEARCH("/",$E3034,SEARCH("/",$E3034)+1)+1,1),"")</f>
        <v>S</v>
      </c>
      <c r="H3034" t="s">
        <v>16</v>
      </c>
      <c r="I3034">
        <v>43</v>
      </c>
      <c r="J3034" t="b">
        <v>0</v>
      </c>
      <c r="K3034" s="7">
        <v>0</v>
      </c>
      <c r="L3034" s="7">
        <v>1440</v>
      </c>
      <c r="M3034" s="7">
        <v>0</v>
      </c>
      <c r="N3034" s="7">
        <v>85</v>
      </c>
      <c r="O3034" s="7">
        <v>150</v>
      </c>
      <c r="P3034" s="7">
        <f>SUM(dane3[[#This Row],[RoomService]:[VRDeck]])</f>
        <v>1675</v>
      </c>
      <c r="Q3034" t="s">
        <v>8316</v>
      </c>
      <c r="R3034" t="b">
        <v>1</v>
      </c>
    </row>
    <row r="3035" spans="1:18" x14ac:dyDescent="0.3">
      <c r="A3035" t="s">
        <v>8317</v>
      </c>
      <c r="B3035">
        <f>MID(dane3[[#This Row],[PassengerId]],1,4)+0</f>
        <v>3283</v>
      </c>
      <c r="C3035" t="s">
        <v>19</v>
      </c>
      <c r="D3035" t="b">
        <v>0</v>
      </c>
      <c r="E3035" t="s">
        <v>8318</v>
      </c>
      <c r="F3035" t="str">
        <f>MID($E3035,1,1)</f>
        <v>F</v>
      </c>
      <c r="G3035" t="str">
        <f>IFERROR(MID($E3035,SEARCH("/",$E3035,SEARCH("/",$E3035)+1)+1,1),"")</f>
        <v>S</v>
      </c>
      <c r="H3035" t="s">
        <v>16</v>
      </c>
      <c r="I3035">
        <v>43</v>
      </c>
      <c r="J3035" t="b">
        <v>0</v>
      </c>
      <c r="K3035" s="7">
        <v>0</v>
      </c>
      <c r="L3035" s="7">
        <v>16</v>
      </c>
      <c r="M3035" s="7">
        <v>34</v>
      </c>
      <c r="N3035" s="7">
        <v>753</v>
      </c>
      <c r="O3035" s="7">
        <v>1</v>
      </c>
      <c r="P3035" s="7">
        <f>SUM(dane3[[#This Row],[RoomService]:[VRDeck]])</f>
        <v>804</v>
      </c>
      <c r="Q3035" t="s">
        <v>23799</v>
      </c>
      <c r="R3035" t="b">
        <v>0</v>
      </c>
    </row>
    <row r="3036" spans="1:18" x14ac:dyDescent="0.3">
      <c r="A3036" t="s">
        <v>8319</v>
      </c>
      <c r="B3036">
        <f>MID(dane3[[#This Row],[PassengerId]],1,4)+0</f>
        <v>3283</v>
      </c>
      <c r="C3036" t="s">
        <v>19</v>
      </c>
      <c r="D3036" t="b">
        <v>0</v>
      </c>
      <c r="E3036" t="s">
        <v>8318</v>
      </c>
      <c r="F3036" t="str">
        <f>MID($E3036,1,1)</f>
        <v>F</v>
      </c>
      <c r="G3036" t="str">
        <f>IFERROR(MID($E3036,SEARCH("/",$E3036,SEARCH("/",$E3036)+1)+1,1),"")</f>
        <v>S</v>
      </c>
      <c r="H3036" t="s">
        <v>16</v>
      </c>
      <c r="I3036">
        <v>19</v>
      </c>
      <c r="J3036" t="b">
        <v>0</v>
      </c>
      <c r="K3036" s="7">
        <v>64</v>
      </c>
      <c r="L3036" s="7">
        <v>0</v>
      </c>
      <c r="M3036" s="7">
        <v>453</v>
      </c>
      <c r="N3036" s="7">
        <v>174</v>
      </c>
      <c r="O3036" s="7">
        <v>6</v>
      </c>
      <c r="P3036" s="7">
        <f>SUM(dane3[[#This Row],[RoomService]:[VRDeck]])</f>
        <v>697</v>
      </c>
      <c r="Q3036" t="s">
        <v>8320</v>
      </c>
      <c r="R3036" t="b">
        <v>0</v>
      </c>
    </row>
    <row r="3037" spans="1:18" x14ac:dyDescent="0.3">
      <c r="A3037" t="s">
        <v>8321</v>
      </c>
      <c r="B3037">
        <f>MID(dane3[[#This Row],[PassengerId]],1,4)+0</f>
        <v>3283</v>
      </c>
      <c r="C3037" t="s">
        <v>19</v>
      </c>
      <c r="D3037" t="b">
        <v>0</v>
      </c>
      <c r="E3037" t="s">
        <v>8322</v>
      </c>
      <c r="F3037" t="str">
        <f>MID($E3037,1,1)</f>
        <v>G</v>
      </c>
      <c r="G3037" t="str">
        <f>IFERROR(MID($E3037,SEARCH("/",$E3037,SEARCH("/",$E3037)+1)+1,1),"")</f>
        <v>S</v>
      </c>
      <c r="H3037" t="s">
        <v>16</v>
      </c>
      <c r="I3037">
        <v>21</v>
      </c>
      <c r="J3037" t="b">
        <v>0</v>
      </c>
      <c r="K3037" s="7">
        <v>0</v>
      </c>
      <c r="L3037" s="7">
        <v>0</v>
      </c>
      <c r="M3037" s="7">
        <v>0</v>
      </c>
      <c r="N3037" s="7">
        <v>646</v>
      </c>
      <c r="O3037" s="7">
        <v>138</v>
      </c>
      <c r="P3037" s="7">
        <f>SUM(dane3[[#This Row],[RoomService]:[VRDeck]])</f>
        <v>784</v>
      </c>
      <c r="Q3037" t="s">
        <v>8323</v>
      </c>
      <c r="R3037" t="b">
        <v>0</v>
      </c>
    </row>
    <row r="3038" spans="1:18" x14ac:dyDescent="0.3">
      <c r="A3038" t="s">
        <v>8324</v>
      </c>
      <c r="B3038">
        <f>MID(dane3[[#This Row],[PassengerId]],1,4)+0</f>
        <v>3283</v>
      </c>
      <c r="C3038" t="s">
        <v>19</v>
      </c>
      <c r="D3038" t="b">
        <v>0</v>
      </c>
      <c r="E3038" t="s">
        <v>8322</v>
      </c>
      <c r="F3038" t="str">
        <f>MID($E3038,1,1)</f>
        <v>G</v>
      </c>
      <c r="G3038" t="str">
        <f>IFERROR(MID($E3038,SEARCH("/",$E3038,SEARCH("/",$E3038)+1)+1,1),"")</f>
        <v>S</v>
      </c>
      <c r="H3038" t="s">
        <v>16</v>
      </c>
      <c r="I3038">
        <v>38</v>
      </c>
      <c r="J3038" t="b">
        <v>0</v>
      </c>
      <c r="K3038" s="7">
        <v>0</v>
      </c>
      <c r="L3038" s="7">
        <v>0</v>
      </c>
      <c r="M3038" s="7">
        <v>0</v>
      </c>
      <c r="N3038" s="7">
        <v>846</v>
      </c>
      <c r="O3038" s="7">
        <v>0</v>
      </c>
      <c r="P3038" s="7">
        <f>SUM(dane3[[#This Row],[RoomService]:[VRDeck]])</f>
        <v>846</v>
      </c>
      <c r="Q3038" t="s">
        <v>8325</v>
      </c>
      <c r="R3038" t="b">
        <v>0</v>
      </c>
    </row>
    <row r="3039" spans="1:18" x14ac:dyDescent="0.3">
      <c r="A3039" t="s">
        <v>8326</v>
      </c>
      <c r="B3039">
        <f>MID(dane3[[#This Row],[PassengerId]],1,4)+0</f>
        <v>3284</v>
      </c>
      <c r="C3039" t="s">
        <v>19</v>
      </c>
      <c r="D3039" t="b">
        <v>1</v>
      </c>
      <c r="E3039" t="s">
        <v>8327</v>
      </c>
      <c r="F3039" t="str">
        <f>MID($E3039,1,1)</f>
        <v>G</v>
      </c>
      <c r="G3039" t="str">
        <f>IFERROR(MID($E3039,SEARCH("/",$E3039,SEARCH("/",$E3039)+1)+1,1),"")</f>
        <v>P</v>
      </c>
      <c r="H3039" t="s">
        <v>32</v>
      </c>
      <c r="I3039">
        <v>17</v>
      </c>
      <c r="J3039" t="b">
        <v>0</v>
      </c>
      <c r="K3039" s="7">
        <v>0</v>
      </c>
      <c r="L3039" s="7">
        <v>0</v>
      </c>
      <c r="M3039" s="7">
        <v>0</v>
      </c>
      <c r="N3039" s="7">
        <v>0</v>
      </c>
      <c r="O3039" s="7">
        <v>0</v>
      </c>
      <c r="P3039" s="7">
        <f>SUM(dane3[[#This Row],[RoomService]:[VRDeck]])</f>
        <v>0</v>
      </c>
      <c r="Q3039" t="s">
        <v>8328</v>
      </c>
      <c r="R3039" t="b">
        <v>1</v>
      </c>
    </row>
    <row r="3040" spans="1:18" x14ac:dyDescent="0.3">
      <c r="A3040" t="s">
        <v>8329</v>
      </c>
      <c r="B3040">
        <f>MID(dane3[[#This Row],[PassengerId]],1,4)+0</f>
        <v>3284</v>
      </c>
      <c r="C3040" t="s">
        <v>19</v>
      </c>
      <c r="D3040" t="b">
        <v>1</v>
      </c>
      <c r="E3040" t="s">
        <v>8327</v>
      </c>
      <c r="F3040" t="str">
        <f>MID($E3040,1,1)</f>
        <v>G</v>
      </c>
      <c r="G3040" t="str">
        <f>IFERROR(MID($E3040,SEARCH("/",$E3040,SEARCH("/",$E3040)+1)+1,1),"")</f>
        <v>P</v>
      </c>
      <c r="H3040" t="s">
        <v>32</v>
      </c>
      <c r="I3040">
        <v>29</v>
      </c>
      <c r="J3040" t="b">
        <v>0</v>
      </c>
      <c r="K3040" s="7">
        <v>0</v>
      </c>
      <c r="L3040" s="7">
        <v>0</v>
      </c>
      <c r="M3040" s="7">
        <v>0</v>
      </c>
      <c r="N3040" s="7">
        <v>0</v>
      </c>
      <c r="O3040" s="7">
        <v>0</v>
      </c>
      <c r="P3040" s="7">
        <f>SUM(dane3[[#This Row],[RoomService]:[VRDeck]])</f>
        <v>0</v>
      </c>
      <c r="Q3040" t="s">
        <v>8330</v>
      </c>
      <c r="R3040" t="b">
        <v>1</v>
      </c>
    </row>
    <row r="3041" spans="1:18" x14ac:dyDescent="0.3">
      <c r="A3041" t="s">
        <v>8331</v>
      </c>
      <c r="B3041">
        <f>MID(dane3[[#This Row],[PassengerId]],1,4)+0</f>
        <v>3287</v>
      </c>
      <c r="C3041" t="s">
        <v>19</v>
      </c>
      <c r="D3041" t="b">
        <v>0</v>
      </c>
      <c r="E3041" t="s">
        <v>8332</v>
      </c>
      <c r="F3041" t="str">
        <f>MID($E3041,1,1)</f>
        <v>G</v>
      </c>
      <c r="G3041" t="str">
        <f>IFERROR(MID($E3041,SEARCH("/",$E3041,SEARCH("/",$E3041)+1)+1,1),"")</f>
        <v>S</v>
      </c>
      <c r="H3041" t="s">
        <v>32</v>
      </c>
      <c r="I3041">
        <v>2</v>
      </c>
      <c r="J3041" t="b">
        <v>0</v>
      </c>
      <c r="K3041" s="7">
        <v>0</v>
      </c>
      <c r="L3041" s="7">
        <v>0</v>
      </c>
      <c r="M3041" s="7">
        <v>0</v>
      </c>
      <c r="N3041" s="7">
        <v>0</v>
      </c>
      <c r="O3041" s="7">
        <v>0</v>
      </c>
      <c r="P3041" s="7">
        <f>SUM(dane3[[#This Row],[RoomService]:[VRDeck]])</f>
        <v>0</v>
      </c>
      <c r="Q3041" t="s">
        <v>8333</v>
      </c>
      <c r="R3041" t="b">
        <v>1</v>
      </c>
    </row>
    <row r="3042" spans="1:18" x14ac:dyDescent="0.3">
      <c r="A3042" t="s">
        <v>8334</v>
      </c>
      <c r="B3042">
        <f>MID(dane3[[#This Row],[PassengerId]],1,4)+0</f>
        <v>3287</v>
      </c>
      <c r="C3042" t="s">
        <v>19</v>
      </c>
      <c r="D3042" t="b">
        <v>0</v>
      </c>
      <c r="E3042" t="s">
        <v>39</v>
      </c>
      <c r="F3042" t="s">
        <v>23764</v>
      </c>
      <c r="G3042" t="str">
        <f>IFERROR(MID($E3042,SEARCH("/",$E3042,SEARCH("/",$E3042)+1)+1,1),"")</f>
        <v/>
      </c>
      <c r="H3042" t="s">
        <v>16</v>
      </c>
      <c r="I3042">
        <v>22</v>
      </c>
      <c r="J3042" t="b">
        <v>0</v>
      </c>
      <c r="K3042" s="7">
        <v>718</v>
      </c>
      <c r="L3042" s="7">
        <v>2</v>
      </c>
      <c r="M3042" s="7">
        <v>50</v>
      </c>
      <c r="N3042" s="7">
        <v>0</v>
      </c>
      <c r="O3042" s="7">
        <v>0</v>
      </c>
      <c r="P3042" s="7">
        <f>SUM(dane3[[#This Row],[RoomService]:[VRDeck]])</f>
        <v>770</v>
      </c>
      <c r="Q3042" t="s">
        <v>8335</v>
      </c>
      <c r="R3042" t="b">
        <v>1</v>
      </c>
    </row>
    <row r="3043" spans="1:18" x14ac:dyDescent="0.3">
      <c r="A3043" t="s">
        <v>8336</v>
      </c>
      <c r="B3043">
        <f>MID(dane3[[#This Row],[PassengerId]],1,4)+0</f>
        <v>3287</v>
      </c>
      <c r="C3043" t="s">
        <v>19</v>
      </c>
      <c r="D3043" t="b">
        <v>0</v>
      </c>
      <c r="E3043" t="s">
        <v>8337</v>
      </c>
      <c r="F3043" t="str">
        <f>MID($E3043,1,1)</f>
        <v>F</v>
      </c>
      <c r="G3043" t="str">
        <f>IFERROR(MID($E3043,SEARCH("/",$E3043,SEARCH("/",$E3043)+1)+1,1),"")</f>
        <v>S</v>
      </c>
      <c r="H3043" t="s">
        <v>46</v>
      </c>
      <c r="I3043">
        <v>18</v>
      </c>
      <c r="J3043" t="b">
        <v>0</v>
      </c>
      <c r="K3043" s="7">
        <v>0</v>
      </c>
      <c r="L3043" s="7">
        <v>0</v>
      </c>
      <c r="M3043" s="7">
        <v>14</v>
      </c>
      <c r="N3043" s="7">
        <v>625</v>
      </c>
      <c r="O3043" s="7">
        <v>0</v>
      </c>
      <c r="P3043" s="7">
        <f>SUM(dane3[[#This Row],[RoomService]:[VRDeck]])</f>
        <v>639</v>
      </c>
      <c r="Q3043" t="s">
        <v>8338</v>
      </c>
      <c r="R3043" t="b">
        <v>0</v>
      </c>
    </row>
    <row r="3044" spans="1:18" x14ac:dyDescent="0.3">
      <c r="A3044" t="s">
        <v>8339</v>
      </c>
      <c r="B3044">
        <f>MID(dane3[[#This Row],[PassengerId]],1,4)+0</f>
        <v>3289</v>
      </c>
      <c r="C3044" t="s">
        <v>19</v>
      </c>
      <c r="D3044" t="b">
        <v>1</v>
      </c>
      <c r="E3044" t="s">
        <v>8340</v>
      </c>
      <c r="F3044" t="str">
        <f>MID($E3044,1,1)</f>
        <v>G</v>
      </c>
      <c r="G3044" t="str">
        <f>IFERROR(MID($E3044,SEARCH("/",$E3044,SEARCH("/",$E3044)+1)+1,1),"")</f>
        <v>P</v>
      </c>
      <c r="H3044" t="s">
        <v>16</v>
      </c>
      <c r="I3044">
        <v>16</v>
      </c>
      <c r="J3044" t="b">
        <v>0</v>
      </c>
      <c r="K3044" s="7">
        <v>0</v>
      </c>
      <c r="L3044" s="7">
        <v>0</v>
      </c>
      <c r="M3044" s="7">
        <v>0</v>
      </c>
      <c r="N3044" s="7">
        <v>0</v>
      </c>
      <c r="O3044" s="7">
        <v>0</v>
      </c>
      <c r="P3044" s="7">
        <f>SUM(dane3[[#This Row],[RoomService]:[VRDeck]])</f>
        <v>0</v>
      </c>
      <c r="Q3044" t="s">
        <v>8341</v>
      </c>
      <c r="R3044" t="b">
        <v>1</v>
      </c>
    </row>
    <row r="3045" spans="1:18" x14ac:dyDescent="0.3">
      <c r="A3045" t="s">
        <v>8342</v>
      </c>
      <c r="B3045">
        <f>MID(dane3[[#This Row],[PassengerId]],1,4)+0</f>
        <v>3292</v>
      </c>
      <c r="C3045" t="s">
        <v>14</v>
      </c>
      <c r="D3045" t="b">
        <v>1</v>
      </c>
      <c r="E3045" t="s">
        <v>8343</v>
      </c>
      <c r="F3045" t="str">
        <f>MID($E3045,1,1)</f>
        <v>B</v>
      </c>
      <c r="G3045" t="str">
        <f>IFERROR(MID($E3045,SEARCH("/",$E3045,SEARCH("/",$E3045)+1)+1,1),"")</f>
        <v>S</v>
      </c>
      <c r="H3045" t="s">
        <v>16</v>
      </c>
      <c r="I3045">
        <v>52</v>
      </c>
      <c r="J3045" t="b">
        <v>0</v>
      </c>
      <c r="K3045" s="7">
        <v>0</v>
      </c>
      <c r="L3045" s="7">
        <v>0</v>
      </c>
      <c r="M3045" s="7">
        <v>0</v>
      </c>
      <c r="N3045" s="7">
        <v>0</v>
      </c>
      <c r="O3045" s="7">
        <v>0</v>
      </c>
      <c r="P3045" s="7">
        <f>SUM(dane3[[#This Row],[RoomService]:[VRDeck]])</f>
        <v>0</v>
      </c>
      <c r="Q3045" t="s">
        <v>8344</v>
      </c>
      <c r="R3045" t="b">
        <v>1</v>
      </c>
    </row>
    <row r="3046" spans="1:18" x14ac:dyDescent="0.3">
      <c r="A3046" t="s">
        <v>5076</v>
      </c>
      <c r="B3046">
        <f>MID(dane3[[#This Row],[PassengerId]],1,4)+0</f>
        <v>1984</v>
      </c>
      <c r="C3046" t="s">
        <v>14</v>
      </c>
      <c r="D3046" t="b">
        <v>0</v>
      </c>
      <c r="E3046" t="s">
        <v>39</v>
      </c>
      <c r="F3046" t="s">
        <v>23762</v>
      </c>
      <c r="G3046" t="str">
        <f>IFERROR(MID($E3046,SEARCH("/",$E3046,SEARCH("/",$E3046)+1)+1,1),"")</f>
        <v/>
      </c>
      <c r="H3046" t="s">
        <v>46</v>
      </c>
      <c r="I3046">
        <v>37</v>
      </c>
      <c r="J3046" t="b">
        <v>0</v>
      </c>
      <c r="K3046" s="7">
        <v>0</v>
      </c>
      <c r="L3046" s="7">
        <v>3166</v>
      </c>
      <c r="M3046" s="7">
        <v>0</v>
      </c>
      <c r="N3046" s="7">
        <v>91</v>
      </c>
      <c r="O3046" s="7">
        <v>6</v>
      </c>
      <c r="P3046" s="7">
        <f>SUM(dane3[[#This Row],[RoomService]:[VRDeck]])</f>
        <v>3263</v>
      </c>
      <c r="Q3046" t="s">
        <v>5077</v>
      </c>
      <c r="R3046" t="b">
        <v>1</v>
      </c>
    </row>
    <row r="3047" spans="1:18" x14ac:dyDescent="0.3">
      <c r="A3047" t="s">
        <v>8347</v>
      </c>
      <c r="B3047">
        <f>MID(dane3[[#This Row],[PassengerId]],1,4)+0</f>
        <v>3292</v>
      </c>
      <c r="C3047" t="s">
        <v>14</v>
      </c>
      <c r="D3047" t="b">
        <v>1</v>
      </c>
      <c r="E3047" t="s">
        <v>8343</v>
      </c>
      <c r="F3047" t="str">
        <f>MID($E3047,1,1)</f>
        <v>B</v>
      </c>
      <c r="G3047" t="str">
        <f>IFERROR(MID($E3047,SEARCH("/",$E3047,SEARCH("/",$E3047)+1)+1,1),"")</f>
        <v>S</v>
      </c>
      <c r="H3047" t="s">
        <v>46</v>
      </c>
      <c r="I3047">
        <v>14</v>
      </c>
      <c r="J3047" t="b">
        <v>0</v>
      </c>
      <c r="K3047" s="7">
        <v>0</v>
      </c>
      <c r="L3047" s="7">
        <v>0</v>
      </c>
      <c r="M3047" s="7">
        <v>0</v>
      </c>
      <c r="N3047" s="7">
        <v>0</v>
      </c>
      <c r="O3047" s="7">
        <v>0</v>
      </c>
      <c r="P3047" s="7">
        <f>SUM(dane3[[#This Row],[RoomService]:[VRDeck]])</f>
        <v>0</v>
      </c>
      <c r="Q3047" t="s">
        <v>8348</v>
      </c>
      <c r="R3047" t="b">
        <v>1</v>
      </c>
    </row>
    <row r="3048" spans="1:18" x14ac:dyDescent="0.3">
      <c r="A3048" t="s">
        <v>8349</v>
      </c>
      <c r="B3048">
        <f>MID(dane3[[#This Row],[PassengerId]],1,4)+0</f>
        <v>3292</v>
      </c>
      <c r="C3048" t="s">
        <v>14</v>
      </c>
      <c r="D3048" t="b">
        <v>0</v>
      </c>
      <c r="E3048" t="s">
        <v>8343</v>
      </c>
      <c r="F3048" t="str">
        <f>MID($E3048,1,1)</f>
        <v>B</v>
      </c>
      <c r="G3048" t="str">
        <f>IFERROR(MID($E3048,SEARCH("/",$E3048,SEARCH("/",$E3048)+1)+1,1),"")</f>
        <v>S</v>
      </c>
      <c r="H3048" t="s">
        <v>16</v>
      </c>
      <c r="I3048">
        <v>25</v>
      </c>
      <c r="J3048" t="b">
        <v>1</v>
      </c>
      <c r="K3048" s="7">
        <v>0</v>
      </c>
      <c r="L3048" s="7">
        <v>0</v>
      </c>
      <c r="M3048" s="7">
        <v>0</v>
      </c>
      <c r="N3048" s="7">
        <v>0</v>
      </c>
      <c r="O3048" s="7">
        <v>0</v>
      </c>
      <c r="P3048" s="7">
        <f>SUM(dane3[[#This Row],[RoomService]:[VRDeck]])</f>
        <v>0</v>
      </c>
      <c r="Q3048" t="s">
        <v>8350</v>
      </c>
      <c r="R3048" t="b">
        <v>1</v>
      </c>
    </row>
    <row r="3049" spans="1:18" x14ac:dyDescent="0.3">
      <c r="A3049" t="s">
        <v>8351</v>
      </c>
      <c r="B3049">
        <f>MID(dane3[[#This Row],[PassengerId]],1,4)+0</f>
        <v>3292</v>
      </c>
      <c r="C3049" t="s">
        <v>14</v>
      </c>
      <c r="D3049" t="b">
        <v>1</v>
      </c>
      <c r="E3049" t="s">
        <v>8343</v>
      </c>
      <c r="F3049" t="str">
        <f>MID($E3049,1,1)</f>
        <v>B</v>
      </c>
      <c r="G3049" t="str">
        <f>IFERROR(MID($E3049,SEARCH("/",$E3049,SEARCH("/",$E3049)+1)+1,1),"")</f>
        <v>S</v>
      </c>
      <c r="H3049" t="s">
        <v>16</v>
      </c>
      <c r="I3049">
        <v>34</v>
      </c>
      <c r="J3049" t="b">
        <v>0</v>
      </c>
      <c r="K3049" s="7">
        <v>0</v>
      </c>
      <c r="L3049" s="7">
        <v>0</v>
      </c>
      <c r="M3049" s="7">
        <v>0</v>
      </c>
      <c r="N3049" s="7">
        <v>0</v>
      </c>
      <c r="O3049" s="7">
        <v>0</v>
      </c>
      <c r="P3049" s="7">
        <f>SUM(dane3[[#This Row],[RoomService]:[VRDeck]])</f>
        <v>0</v>
      </c>
      <c r="Q3049" t="s">
        <v>8352</v>
      </c>
      <c r="R3049" t="b">
        <v>1</v>
      </c>
    </row>
    <row r="3050" spans="1:18" x14ac:dyDescent="0.3">
      <c r="A3050" t="s">
        <v>5464</v>
      </c>
      <c r="B3050">
        <f>MID(dane3[[#This Row],[PassengerId]],1,4)+0</f>
        <v>2137</v>
      </c>
      <c r="C3050" t="s">
        <v>53</v>
      </c>
      <c r="D3050" t="b">
        <v>0</v>
      </c>
      <c r="E3050" t="s">
        <v>5460</v>
      </c>
      <c r="F3050" t="str">
        <f>MID($E3050,1,1)</f>
        <v>F</v>
      </c>
      <c r="G3050" t="str">
        <f>IFERROR(MID($E3050,SEARCH("/",$E3050,SEARCH("/",$E3050)+1)+1,1),"")</f>
        <v>P</v>
      </c>
      <c r="H3050" t="s">
        <v>46</v>
      </c>
      <c r="I3050">
        <v>4</v>
      </c>
      <c r="J3050" t="b">
        <v>0</v>
      </c>
      <c r="K3050" s="7">
        <v>0</v>
      </c>
      <c r="L3050" s="7">
        <v>0</v>
      </c>
      <c r="M3050" s="7">
        <v>0</v>
      </c>
      <c r="N3050" s="7">
        <v>0</v>
      </c>
      <c r="O3050" s="7">
        <v>0</v>
      </c>
      <c r="P3050" s="7">
        <f>SUM(dane3[[#This Row],[RoomService]:[VRDeck]])</f>
        <v>0</v>
      </c>
      <c r="Q3050" t="s">
        <v>5465</v>
      </c>
      <c r="R3050" t="b">
        <v>1</v>
      </c>
    </row>
    <row r="3051" spans="1:18" x14ac:dyDescent="0.3">
      <c r="A3051" t="s">
        <v>8356</v>
      </c>
      <c r="B3051">
        <f>MID(dane3[[#This Row],[PassengerId]],1,4)+0</f>
        <v>3294</v>
      </c>
      <c r="C3051" t="s">
        <v>19</v>
      </c>
      <c r="D3051" t="b">
        <v>1</v>
      </c>
      <c r="E3051" t="s">
        <v>8357</v>
      </c>
      <c r="F3051" t="str">
        <f>MID($E3051,1,1)</f>
        <v>G</v>
      </c>
      <c r="G3051" t="str">
        <f>IFERROR(MID($E3051,SEARCH("/",$E3051,SEARCH("/",$E3051)+1)+1,1),"")</f>
        <v>P</v>
      </c>
      <c r="H3051" t="s">
        <v>32</v>
      </c>
      <c r="I3051">
        <v>28</v>
      </c>
      <c r="J3051" t="b">
        <v>0</v>
      </c>
      <c r="K3051" s="7">
        <v>0</v>
      </c>
      <c r="L3051" s="7">
        <v>0</v>
      </c>
      <c r="M3051" s="7">
        <v>0</v>
      </c>
      <c r="N3051" s="7">
        <v>0</v>
      </c>
      <c r="O3051" s="7">
        <v>0</v>
      </c>
      <c r="P3051" s="7">
        <f>SUM(dane3[[#This Row],[RoomService]:[VRDeck]])</f>
        <v>0</v>
      </c>
      <c r="Q3051" t="s">
        <v>8358</v>
      </c>
      <c r="R3051" t="b">
        <v>1</v>
      </c>
    </row>
    <row r="3052" spans="1:18" x14ac:dyDescent="0.3">
      <c r="A3052" t="s">
        <v>8359</v>
      </c>
      <c r="B3052">
        <f>MID(dane3[[#This Row],[PassengerId]],1,4)+0</f>
        <v>3294</v>
      </c>
      <c r="C3052" t="s">
        <v>19</v>
      </c>
      <c r="D3052" t="b">
        <v>1</v>
      </c>
      <c r="E3052" t="s">
        <v>8357</v>
      </c>
      <c r="F3052" t="str">
        <f>MID($E3052,1,1)</f>
        <v>G</v>
      </c>
      <c r="G3052" t="str">
        <f>IFERROR(MID($E3052,SEARCH("/",$E3052,SEARCH("/",$E3052)+1)+1,1),"")</f>
        <v>P</v>
      </c>
      <c r="H3052" t="s">
        <v>16</v>
      </c>
      <c r="I3052">
        <v>24</v>
      </c>
      <c r="J3052" t="b">
        <v>0</v>
      </c>
      <c r="K3052" s="7">
        <v>0</v>
      </c>
      <c r="L3052" s="7">
        <v>0</v>
      </c>
      <c r="M3052" s="7">
        <v>0</v>
      </c>
      <c r="N3052" s="7">
        <v>0</v>
      </c>
      <c r="O3052" s="7">
        <v>0</v>
      </c>
      <c r="P3052" s="7">
        <f>SUM(dane3[[#This Row],[RoomService]:[VRDeck]])</f>
        <v>0</v>
      </c>
      <c r="Q3052" t="s">
        <v>8360</v>
      </c>
      <c r="R3052" t="b">
        <v>0</v>
      </c>
    </row>
    <row r="3053" spans="1:18" x14ac:dyDescent="0.3">
      <c r="A3053" t="s">
        <v>8361</v>
      </c>
      <c r="B3053">
        <f>MID(dane3[[#This Row],[PassengerId]],1,4)+0</f>
        <v>3295</v>
      </c>
      <c r="C3053" t="s">
        <v>19</v>
      </c>
      <c r="D3053" t="b">
        <v>0</v>
      </c>
      <c r="E3053" t="s">
        <v>8362</v>
      </c>
      <c r="F3053" t="str">
        <f>MID($E3053,1,1)</f>
        <v>G</v>
      </c>
      <c r="G3053" t="str">
        <f>IFERROR(MID($E3053,SEARCH("/",$E3053,SEARCH("/",$E3053)+1)+1,1),"")</f>
        <v>P</v>
      </c>
      <c r="H3053" t="s">
        <v>46</v>
      </c>
      <c r="I3053">
        <v>20</v>
      </c>
      <c r="J3053" t="b">
        <v>0</v>
      </c>
      <c r="K3053" s="7">
        <v>2598</v>
      </c>
      <c r="L3053" s="7">
        <v>927</v>
      </c>
      <c r="M3053" s="7">
        <v>0</v>
      </c>
      <c r="N3053" s="7">
        <v>866</v>
      </c>
      <c r="O3053" s="7">
        <v>2</v>
      </c>
      <c r="P3053" s="7">
        <f>SUM(dane3[[#This Row],[RoomService]:[VRDeck]])</f>
        <v>4393</v>
      </c>
      <c r="Q3053" t="s">
        <v>8363</v>
      </c>
      <c r="R3053" t="b">
        <v>0</v>
      </c>
    </row>
    <row r="3054" spans="1:18" x14ac:dyDescent="0.3">
      <c r="A3054" t="s">
        <v>8364</v>
      </c>
      <c r="B3054">
        <f>MID(dane3[[#This Row],[PassengerId]],1,4)+0</f>
        <v>3296</v>
      </c>
      <c r="C3054" t="s">
        <v>19</v>
      </c>
      <c r="D3054" t="b">
        <v>0</v>
      </c>
      <c r="E3054" t="s">
        <v>8365</v>
      </c>
      <c r="F3054" t="str">
        <f>MID($E3054,1,1)</f>
        <v>F</v>
      </c>
      <c r="G3054" t="str">
        <f>IFERROR(MID($E3054,SEARCH("/",$E3054,SEARCH("/",$E3054)+1)+1,1),"")</f>
        <v>S</v>
      </c>
      <c r="H3054" t="s">
        <v>46</v>
      </c>
      <c r="I3054">
        <v>44</v>
      </c>
      <c r="J3054" t="b">
        <v>0</v>
      </c>
      <c r="K3054" s="7">
        <v>632</v>
      </c>
      <c r="L3054" s="7">
        <v>0</v>
      </c>
      <c r="M3054" s="7">
        <v>101</v>
      </c>
      <c r="N3054" s="7">
        <v>5</v>
      </c>
      <c r="O3054" s="7">
        <v>0</v>
      </c>
      <c r="P3054" s="7">
        <f>SUM(dane3[[#This Row],[RoomService]:[VRDeck]])</f>
        <v>738</v>
      </c>
      <c r="Q3054" t="s">
        <v>8366</v>
      </c>
      <c r="R3054" t="b">
        <v>1</v>
      </c>
    </row>
    <row r="3055" spans="1:18" x14ac:dyDescent="0.3">
      <c r="A3055" t="s">
        <v>8367</v>
      </c>
      <c r="B3055">
        <f>MID(dane3[[#This Row],[PassengerId]],1,4)+0</f>
        <v>3297</v>
      </c>
      <c r="C3055" t="s">
        <v>19</v>
      </c>
      <c r="D3055" t="b">
        <v>0</v>
      </c>
      <c r="E3055" t="s">
        <v>8368</v>
      </c>
      <c r="F3055" t="str">
        <f>MID($E3055,1,1)</f>
        <v>F</v>
      </c>
      <c r="G3055" t="str">
        <f>IFERROR(MID($E3055,SEARCH("/",$E3055,SEARCH("/",$E3055)+1)+1,1),"")</f>
        <v>P</v>
      </c>
      <c r="H3055" t="s">
        <v>16</v>
      </c>
      <c r="I3055">
        <v>64</v>
      </c>
      <c r="J3055" t="b">
        <v>0</v>
      </c>
      <c r="K3055" s="7">
        <v>313</v>
      </c>
      <c r="L3055" s="7">
        <v>782</v>
      </c>
      <c r="M3055" s="7">
        <v>8</v>
      </c>
      <c r="N3055" s="7">
        <v>0</v>
      </c>
      <c r="O3055" s="7">
        <v>0</v>
      </c>
      <c r="P3055" s="7">
        <f>SUM(dane3[[#This Row],[RoomService]:[VRDeck]])</f>
        <v>1103</v>
      </c>
      <c r="Q3055" t="s">
        <v>8369</v>
      </c>
      <c r="R3055" t="b">
        <v>0</v>
      </c>
    </row>
    <row r="3056" spans="1:18" x14ac:dyDescent="0.3">
      <c r="A3056" t="s">
        <v>15163</v>
      </c>
      <c r="B3056">
        <f>MID(dane3[[#This Row],[PassengerId]],1,4)+0</f>
        <v>5916</v>
      </c>
      <c r="C3056" t="s">
        <v>19</v>
      </c>
      <c r="D3056" t="b">
        <v>0</v>
      </c>
      <c r="E3056" t="s">
        <v>15164</v>
      </c>
      <c r="F3056" t="str">
        <f>MID($E3056,1,1)</f>
        <v>E</v>
      </c>
      <c r="G3056" t="str">
        <f>IFERROR(MID($E3056,SEARCH("/",$E3056,SEARCH("/",$E3056)+1)+1,1),"")</f>
        <v>S</v>
      </c>
      <c r="H3056" t="s">
        <v>16</v>
      </c>
      <c r="I3056">
        <v>19</v>
      </c>
      <c r="J3056" t="b">
        <v>0</v>
      </c>
      <c r="K3056" s="7">
        <v>2</v>
      </c>
      <c r="L3056" s="7">
        <v>3</v>
      </c>
      <c r="M3056" s="7">
        <v>450</v>
      </c>
      <c r="N3056" s="7">
        <v>204</v>
      </c>
      <c r="O3056" s="7">
        <v>0</v>
      </c>
      <c r="P3056" s="7">
        <f>SUM(dane3[[#This Row],[RoomService]:[VRDeck]])</f>
        <v>659</v>
      </c>
      <c r="Q3056" t="s">
        <v>15165</v>
      </c>
      <c r="R3056" t="b">
        <v>1</v>
      </c>
    </row>
    <row r="3057" spans="1:18" x14ac:dyDescent="0.3">
      <c r="A3057" t="s">
        <v>8373</v>
      </c>
      <c r="B3057">
        <f>MID(dane3[[#This Row],[PassengerId]],1,4)+0</f>
        <v>3299</v>
      </c>
      <c r="C3057" t="s">
        <v>19</v>
      </c>
      <c r="D3057" t="b">
        <v>0</v>
      </c>
      <c r="E3057" t="s">
        <v>8374</v>
      </c>
      <c r="F3057" t="str">
        <f>MID($E3057,1,1)</f>
        <v>G</v>
      </c>
      <c r="G3057" t="str">
        <f>IFERROR(MID($E3057,SEARCH("/",$E3057,SEARCH("/",$E3057)+1)+1,1),"")</f>
        <v>S</v>
      </c>
      <c r="H3057" t="s">
        <v>16</v>
      </c>
      <c r="I3057">
        <v>24</v>
      </c>
      <c r="J3057" t="b">
        <v>0</v>
      </c>
      <c r="K3057" s="7">
        <v>0</v>
      </c>
      <c r="L3057" s="7">
        <v>0</v>
      </c>
      <c r="M3057" s="7">
        <v>0</v>
      </c>
      <c r="N3057" s="7">
        <v>0</v>
      </c>
      <c r="O3057" s="7">
        <v>0</v>
      </c>
      <c r="P3057" s="7">
        <f>SUM(dane3[[#This Row],[RoomService]:[VRDeck]])</f>
        <v>0</v>
      </c>
      <c r="Q3057" t="s">
        <v>8375</v>
      </c>
      <c r="R3057" t="b">
        <v>0</v>
      </c>
    </row>
    <row r="3058" spans="1:18" x14ac:dyDescent="0.3">
      <c r="A3058" t="s">
        <v>5469</v>
      </c>
      <c r="B3058">
        <f>MID(dane3[[#This Row],[PassengerId]],1,4)+0</f>
        <v>2139</v>
      </c>
      <c r="C3058" t="s">
        <v>53</v>
      </c>
      <c r="D3058" t="b">
        <v>1</v>
      </c>
      <c r="E3058" t="s">
        <v>5470</v>
      </c>
      <c r="F3058" t="str">
        <f>MID($E3058,1,1)</f>
        <v>F</v>
      </c>
      <c r="G3058" t="str">
        <f>IFERROR(MID($E3058,SEARCH("/",$E3058,SEARCH("/",$E3058)+1)+1,1),"")</f>
        <v>S</v>
      </c>
      <c r="H3058" t="s">
        <v>16</v>
      </c>
      <c r="I3058">
        <v>19</v>
      </c>
      <c r="J3058" t="b">
        <v>0</v>
      </c>
      <c r="K3058" s="7">
        <v>0</v>
      </c>
      <c r="L3058" s="7">
        <v>0</v>
      </c>
      <c r="M3058" s="7">
        <v>0</v>
      </c>
      <c r="N3058" s="7">
        <v>0</v>
      </c>
      <c r="O3058" s="7">
        <v>0</v>
      </c>
      <c r="P3058" s="7">
        <f>SUM(dane3[[#This Row],[RoomService]:[VRDeck]])</f>
        <v>0</v>
      </c>
      <c r="Q3058" t="s">
        <v>5471</v>
      </c>
      <c r="R3058" t="b">
        <v>1</v>
      </c>
    </row>
    <row r="3059" spans="1:18" x14ac:dyDescent="0.3">
      <c r="A3059" t="s">
        <v>5478</v>
      </c>
      <c r="B3059">
        <f>MID(dane3[[#This Row],[PassengerId]],1,4)+0</f>
        <v>2142</v>
      </c>
      <c r="C3059" t="s">
        <v>53</v>
      </c>
      <c r="D3059" t="b">
        <v>1</v>
      </c>
      <c r="E3059" t="s">
        <v>5479</v>
      </c>
      <c r="F3059" t="str">
        <f>MID($E3059,1,1)</f>
        <v>F</v>
      </c>
      <c r="G3059" t="str">
        <f>IFERROR(MID($E3059,SEARCH("/",$E3059,SEARCH("/",$E3059)+1)+1,1),"")</f>
        <v>S</v>
      </c>
      <c r="H3059" t="s">
        <v>16</v>
      </c>
      <c r="I3059">
        <v>39</v>
      </c>
      <c r="J3059" t="b">
        <v>0</v>
      </c>
      <c r="K3059" s="7">
        <v>0</v>
      </c>
      <c r="L3059" s="7">
        <v>0</v>
      </c>
      <c r="M3059" s="7">
        <v>0</v>
      </c>
      <c r="N3059" s="7">
        <v>0</v>
      </c>
      <c r="O3059" s="7">
        <v>0</v>
      </c>
      <c r="P3059" s="7">
        <f>SUM(dane3[[#This Row],[RoomService]:[VRDeck]])</f>
        <v>0</v>
      </c>
      <c r="Q3059" t="s">
        <v>5480</v>
      </c>
      <c r="R3059" t="b">
        <v>1</v>
      </c>
    </row>
    <row r="3060" spans="1:18" x14ac:dyDescent="0.3">
      <c r="A3060" t="s">
        <v>8381</v>
      </c>
      <c r="B3060">
        <f>MID(dane3[[#This Row],[PassengerId]],1,4)+0</f>
        <v>3301</v>
      </c>
      <c r="C3060" t="s">
        <v>19</v>
      </c>
      <c r="D3060" t="b">
        <v>1</v>
      </c>
      <c r="E3060" t="s">
        <v>8382</v>
      </c>
      <c r="F3060" t="str">
        <f>MID($E3060,1,1)</f>
        <v>G</v>
      </c>
      <c r="G3060" t="str">
        <f>IFERROR(MID($E3060,SEARCH("/",$E3060,SEARCH("/",$E3060)+1)+1,1),"")</f>
        <v>S</v>
      </c>
      <c r="H3060" t="s">
        <v>46</v>
      </c>
      <c r="I3060">
        <v>8</v>
      </c>
      <c r="J3060" t="b">
        <v>0</v>
      </c>
      <c r="K3060" s="7">
        <v>0</v>
      </c>
      <c r="L3060" s="7">
        <v>0</v>
      </c>
      <c r="M3060" s="7">
        <v>0</v>
      </c>
      <c r="N3060" s="7">
        <v>0</v>
      </c>
      <c r="O3060" s="7">
        <v>0</v>
      </c>
      <c r="P3060" s="7">
        <f>SUM(dane3[[#This Row],[RoomService]:[VRDeck]])</f>
        <v>0</v>
      </c>
      <c r="Q3060" t="s">
        <v>8383</v>
      </c>
      <c r="R3060" t="b">
        <v>1</v>
      </c>
    </row>
    <row r="3061" spans="1:18" x14ac:dyDescent="0.3">
      <c r="A3061" t="s">
        <v>8384</v>
      </c>
      <c r="B3061">
        <f>MID(dane3[[#This Row],[PassengerId]],1,4)+0</f>
        <v>3301</v>
      </c>
      <c r="C3061" t="s">
        <v>19</v>
      </c>
      <c r="D3061" t="b">
        <v>0</v>
      </c>
      <c r="E3061" t="s">
        <v>8382</v>
      </c>
      <c r="F3061" t="str">
        <f>MID($E3061,1,1)</f>
        <v>G</v>
      </c>
      <c r="G3061" t="str">
        <f>IFERROR(MID($E3061,SEARCH("/",$E3061,SEARCH("/",$E3061)+1)+1,1),"")</f>
        <v>S</v>
      </c>
      <c r="H3061" t="s">
        <v>16</v>
      </c>
      <c r="I3061">
        <v>1</v>
      </c>
      <c r="J3061" t="b">
        <v>0</v>
      </c>
      <c r="K3061" s="7">
        <v>0</v>
      </c>
      <c r="L3061" s="7">
        <v>0</v>
      </c>
      <c r="M3061" s="7">
        <v>0</v>
      </c>
      <c r="N3061" s="7">
        <v>0</v>
      </c>
      <c r="O3061" s="7">
        <v>0</v>
      </c>
      <c r="P3061" s="7">
        <f>SUM(dane3[[#This Row],[RoomService]:[VRDeck]])</f>
        <v>0</v>
      </c>
      <c r="Q3061" t="s">
        <v>8385</v>
      </c>
      <c r="R3061" t="b">
        <v>1</v>
      </c>
    </row>
    <row r="3062" spans="1:18" x14ac:dyDescent="0.3">
      <c r="A3062" t="s">
        <v>8386</v>
      </c>
      <c r="B3062">
        <f>MID(dane3[[#This Row],[PassengerId]],1,4)+0</f>
        <v>3301</v>
      </c>
      <c r="C3062" t="s">
        <v>19</v>
      </c>
      <c r="D3062" t="b">
        <v>0</v>
      </c>
      <c r="E3062" t="s">
        <v>8382</v>
      </c>
      <c r="F3062" t="str">
        <f>MID($E3062,1,1)</f>
        <v>G</v>
      </c>
      <c r="G3062" t="str">
        <f>IFERROR(MID($E3062,SEARCH("/",$E3062,SEARCH("/",$E3062)+1)+1,1),"")</f>
        <v>S</v>
      </c>
      <c r="H3062" t="s">
        <v>46</v>
      </c>
      <c r="I3062">
        <v>0</v>
      </c>
      <c r="J3062" t="b">
        <v>0</v>
      </c>
      <c r="K3062" s="7">
        <v>0</v>
      </c>
      <c r="L3062" s="7">
        <v>0</v>
      </c>
      <c r="M3062" s="7">
        <v>0</v>
      </c>
      <c r="N3062" s="7">
        <v>0</v>
      </c>
      <c r="O3062" s="7">
        <v>0</v>
      </c>
      <c r="P3062" s="7">
        <f>SUM(dane3[[#This Row],[RoomService]:[VRDeck]])</f>
        <v>0</v>
      </c>
      <c r="Q3062" t="s">
        <v>8387</v>
      </c>
      <c r="R3062" t="b">
        <v>1</v>
      </c>
    </row>
    <row r="3063" spans="1:18" x14ac:dyDescent="0.3">
      <c r="A3063" t="s">
        <v>8388</v>
      </c>
      <c r="B3063">
        <f>MID(dane3[[#This Row],[PassengerId]],1,4)+0</f>
        <v>3301</v>
      </c>
      <c r="C3063" t="s">
        <v>19</v>
      </c>
      <c r="D3063" t="b">
        <v>1</v>
      </c>
      <c r="E3063" t="s">
        <v>8382</v>
      </c>
      <c r="F3063" t="str">
        <f>MID($E3063,1,1)</f>
        <v>G</v>
      </c>
      <c r="G3063" t="str">
        <f>IFERROR(MID($E3063,SEARCH("/",$E3063,SEARCH("/",$E3063)+1)+1,1),"")</f>
        <v>S</v>
      </c>
      <c r="H3063" t="s">
        <v>16</v>
      </c>
      <c r="I3063">
        <v>20</v>
      </c>
      <c r="J3063" t="b">
        <v>0</v>
      </c>
      <c r="K3063" s="7">
        <v>0</v>
      </c>
      <c r="L3063" s="7">
        <v>0</v>
      </c>
      <c r="M3063" s="7">
        <v>0</v>
      </c>
      <c r="N3063" s="7">
        <v>0</v>
      </c>
      <c r="O3063" s="7">
        <v>0</v>
      </c>
      <c r="P3063" s="7">
        <f>SUM(dane3[[#This Row],[RoomService]:[VRDeck]])</f>
        <v>0</v>
      </c>
      <c r="Q3063" t="s">
        <v>8389</v>
      </c>
      <c r="R3063" t="b">
        <v>1</v>
      </c>
    </row>
    <row r="3064" spans="1:18" x14ac:dyDescent="0.3">
      <c r="A3064" t="s">
        <v>8390</v>
      </c>
      <c r="B3064">
        <f>MID(dane3[[#This Row],[PassengerId]],1,4)+0</f>
        <v>3304</v>
      </c>
      <c r="C3064" t="s">
        <v>14</v>
      </c>
      <c r="D3064" t="b">
        <v>1</v>
      </c>
      <c r="E3064" t="s">
        <v>8391</v>
      </c>
      <c r="F3064" t="str">
        <f>MID($E3064,1,1)</f>
        <v>D</v>
      </c>
      <c r="G3064" t="str">
        <f>IFERROR(MID($E3064,SEARCH("/",$E3064,SEARCH("/",$E3064)+1)+1,1),"")</f>
        <v>P</v>
      </c>
      <c r="H3064" t="s">
        <v>16</v>
      </c>
      <c r="I3064">
        <v>41</v>
      </c>
      <c r="J3064" t="b">
        <v>0</v>
      </c>
      <c r="K3064" s="7">
        <v>0</v>
      </c>
      <c r="L3064" s="7">
        <v>0</v>
      </c>
      <c r="M3064" s="7">
        <v>0</v>
      </c>
      <c r="N3064" s="7">
        <v>0</v>
      </c>
      <c r="O3064" s="7">
        <v>0</v>
      </c>
      <c r="P3064" s="7">
        <f>SUM(dane3[[#This Row],[RoomService]:[VRDeck]])</f>
        <v>0</v>
      </c>
      <c r="Q3064" t="s">
        <v>8392</v>
      </c>
      <c r="R3064" t="b">
        <v>1</v>
      </c>
    </row>
    <row r="3065" spans="1:18" x14ac:dyDescent="0.3">
      <c r="A3065" t="s">
        <v>5492</v>
      </c>
      <c r="B3065">
        <f>MID(dane3[[#This Row],[PassengerId]],1,4)+0</f>
        <v>2147</v>
      </c>
      <c r="C3065" t="s">
        <v>53</v>
      </c>
      <c r="D3065" t="b">
        <v>0</v>
      </c>
      <c r="E3065" t="s">
        <v>5493</v>
      </c>
      <c r="F3065" t="str">
        <f>MID($E3065,1,1)</f>
        <v>E</v>
      </c>
      <c r="G3065" t="str">
        <f>IFERROR(MID($E3065,SEARCH("/",$E3065,SEARCH("/",$E3065)+1)+1,1),"")</f>
        <v>S</v>
      </c>
      <c r="H3065" t="s">
        <v>16</v>
      </c>
      <c r="I3065">
        <v>30</v>
      </c>
      <c r="J3065" t="b">
        <v>0</v>
      </c>
      <c r="K3065" s="7">
        <v>1146</v>
      </c>
      <c r="L3065" s="7">
        <v>0</v>
      </c>
      <c r="M3065" s="7">
        <v>47</v>
      </c>
      <c r="N3065" s="7">
        <v>0</v>
      </c>
      <c r="O3065" s="7">
        <v>105</v>
      </c>
      <c r="P3065" s="7">
        <f>SUM(dane3[[#This Row],[RoomService]:[VRDeck]])</f>
        <v>1298</v>
      </c>
      <c r="Q3065" t="s">
        <v>5494</v>
      </c>
      <c r="R3065" t="b">
        <v>1</v>
      </c>
    </row>
    <row r="3066" spans="1:18" x14ac:dyDescent="0.3">
      <c r="A3066" t="s">
        <v>5522</v>
      </c>
      <c r="B3066">
        <f>MID(dane3[[#This Row],[PassengerId]],1,4)+0</f>
        <v>2161</v>
      </c>
      <c r="C3066" t="s">
        <v>53</v>
      </c>
      <c r="D3066" t="b">
        <v>1</v>
      </c>
      <c r="E3066" t="s">
        <v>5523</v>
      </c>
      <c r="F3066" t="str">
        <f>MID($E3066,1,1)</f>
        <v>F</v>
      </c>
      <c r="G3066" t="str">
        <f>IFERROR(MID($E3066,SEARCH("/",$E3066,SEARCH("/",$E3066)+1)+1,1),"")</f>
        <v>P</v>
      </c>
      <c r="H3066" t="s">
        <v>16</v>
      </c>
      <c r="I3066">
        <v>43</v>
      </c>
      <c r="J3066" t="b">
        <v>0</v>
      </c>
      <c r="K3066" s="7">
        <v>0</v>
      </c>
      <c r="L3066" s="7">
        <v>0</v>
      </c>
      <c r="M3066" s="7">
        <v>0</v>
      </c>
      <c r="N3066" s="7">
        <v>0</v>
      </c>
      <c r="O3066" s="7">
        <v>0</v>
      </c>
      <c r="P3066" s="7">
        <f>SUM(dane3[[#This Row],[RoomService]:[VRDeck]])</f>
        <v>0</v>
      </c>
      <c r="Q3066" t="s">
        <v>5524</v>
      </c>
      <c r="R3066" t="b">
        <v>1</v>
      </c>
    </row>
    <row r="3067" spans="1:18" x14ac:dyDescent="0.3">
      <c r="A3067" t="s">
        <v>8398</v>
      </c>
      <c r="B3067">
        <f>MID(dane3[[#This Row],[PassengerId]],1,4)+0</f>
        <v>3308</v>
      </c>
      <c r="C3067" t="s">
        <v>19</v>
      </c>
      <c r="D3067" t="b">
        <v>0</v>
      </c>
      <c r="E3067" t="s">
        <v>8399</v>
      </c>
      <c r="F3067" t="str">
        <f>MID($E3067,1,1)</f>
        <v>F</v>
      </c>
      <c r="G3067" t="str">
        <f>IFERROR(MID($E3067,SEARCH("/",$E3067,SEARCH("/",$E3067)+1)+1,1),"")</f>
        <v>P</v>
      </c>
      <c r="H3067" t="s">
        <v>32</v>
      </c>
      <c r="I3067">
        <v>14</v>
      </c>
      <c r="J3067" t="b">
        <v>0</v>
      </c>
      <c r="K3067" s="7">
        <v>0</v>
      </c>
      <c r="L3067" s="7">
        <v>43</v>
      </c>
      <c r="M3067" s="7">
        <v>504</v>
      </c>
      <c r="N3067" s="7">
        <v>125</v>
      </c>
      <c r="O3067" s="7">
        <v>0</v>
      </c>
      <c r="P3067" s="7">
        <f>SUM(dane3[[#This Row],[RoomService]:[VRDeck]])</f>
        <v>672</v>
      </c>
      <c r="Q3067" t="s">
        <v>8400</v>
      </c>
      <c r="R3067" t="b">
        <v>0</v>
      </c>
    </row>
    <row r="3068" spans="1:18" x14ac:dyDescent="0.3">
      <c r="A3068" t="s">
        <v>8401</v>
      </c>
      <c r="B3068">
        <f>MID(dane3[[#This Row],[PassengerId]],1,4)+0</f>
        <v>3309</v>
      </c>
      <c r="C3068" t="s">
        <v>19</v>
      </c>
      <c r="D3068" t="b">
        <v>0</v>
      </c>
      <c r="E3068" t="s">
        <v>8402</v>
      </c>
      <c r="F3068" t="str">
        <f>MID($E3068,1,1)</f>
        <v>G</v>
      </c>
      <c r="G3068" t="str">
        <f>IFERROR(MID($E3068,SEARCH("/",$E3068,SEARCH("/",$E3068)+1)+1,1),"")</f>
        <v>P</v>
      </c>
      <c r="H3068" t="s">
        <v>16</v>
      </c>
      <c r="I3068">
        <v>25</v>
      </c>
      <c r="J3068" t="b">
        <v>0</v>
      </c>
      <c r="K3068" s="7">
        <v>0</v>
      </c>
      <c r="L3068" s="7">
        <v>0</v>
      </c>
      <c r="M3068" s="7">
        <v>762</v>
      </c>
      <c r="N3068" s="7">
        <v>0</v>
      </c>
      <c r="O3068" s="7">
        <v>50</v>
      </c>
      <c r="P3068" s="7">
        <f>SUM(dane3[[#This Row],[RoomService]:[VRDeck]])</f>
        <v>812</v>
      </c>
      <c r="Q3068" t="s">
        <v>8403</v>
      </c>
      <c r="R3068" t="b">
        <v>0</v>
      </c>
    </row>
    <row r="3069" spans="1:18" x14ac:dyDescent="0.3">
      <c r="A3069" t="s">
        <v>8404</v>
      </c>
      <c r="B3069">
        <f>MID(dane3[[#This Row],[PassengerId]],1,4)+0</f>
        <v>3310</v>
      </c>
      <c r="C3069" t="s">
        <v>14</v>
      </c>
      <c r="D3069" t="b">
        <v>1</v>
      </c>
      <c r="E3069" t="s">
        <v>8405</v>
      </c>
      <c r="F3069" t="str">
        <f>MID($E3069,1,1)</f>
        <v>D</v>
      </c>
      <c r="G3069" t="str">
        <f>IFERROR(MID($E3069,SEARCH("/",$E3069,SEARCH("/",$E3069)+1)+1,1),"")</f>
        <v>P</v>
      </c>
      <c r="H3069" t="s">
        <v>16</v>
      </c>
      <c r="I3069">
        <v>26</v>
      </c>
      <c r="J3069" t="b">
        <v>0</v>
      </c>
      <c r="K3069" s="7">
        <v>0</v>
      </c>
      <c r="L3069" s="7">
        <v>0</v>
      </c>
      <c r="M3069" s="7">
        <v>0</v>
      </c>
      <c r="N3069" s="7">
        <v>0</v>
      </c>
      <c r="O3069" s="7">
        <v>0</v>
      </c>
      <c r="P3069" s="7">
        <f>SUM(dane3[[#This Row],[RoomService]:[VRDeck]])</f>
        <v>0</v>
      </c>
      <c r="Q3069" t="s">
        <v>8406</v>
      </c>
      <c r="R3069" t="b">
        <v>1</v>
      </c>
    </row>
    <row r="3070" spans="1:18" x14ac:dyDescent="0.3">
      <c r="A3070" t="s">
        <v>8407</v>
      </c>
      <c r="B3070">
        <f>MID(dane3[[#This Row],[PassengerId]],1,4)+0</f>
        <v>3311</v>
      </c>
      <c r="C3070" t="s">
        <v>14</v>
      </c>
      <c r="D3070" t="b">
        <v>0</v>
      </c>
      <c r="E3070" t="s">
        <v>8408</v>
      </c>
      <c r="F3070" t="str">
        <f>MID($E3070,1,1)</f>
        <v>E</v>
      </c>
      <c r="G3070" t="str">
        <f>IFERROR(MID($E3070,SEARCH("/",$E3070,SEARCH("/",$E3070)+1)+1,1),"")</f>
        <v>S</v>
      </c>
      <c r="H3070" t="s">
        <v>16</v>
      </c>
      <c r="I3070">
        <v>26</v>
      </c>
      <c r="J3070" t="b">
        <v>0</v>
      </c>
      <c r="K3070" s="7">
        <v>0</v>
      </c>
      <c r="L3070" s="7">
        <v>1638</v>
      </c>
      <c r="M3070" s="7">
        <v>0</v>
      </c>
      <c r="N3070" s="7">
        <v>476</v>
      </c>
      <c r="O3070" s="7">
        <v>226</v>
      </c>
      <c r="P3070" s="7">
        <f>SUM(dane3[[#This Row],[RoomService]:[VRDeck]])</f>
        <v>2340</v>
      </c>
      <c r="Q3070" t="s">
        <v>8409</v>
      </c>
      <c r="R3070" t="b">
        <v>0</v>
      </c>
    </row>
    <row r="3071" spans="1:18" x14ac:dyDescent="0.3">
      <c r="A3071" t="s">
        <v>8410</v>
      </c>
      <c r="B3071">
        <f>MID(dane3[[#This Row],[PassengerId]],1,4)+0</f>
        <v>3312</v>
      </c>
      <c r="C3071" t="s">
        <v>14</v>
      </c>
      <c r="D3071" t="b">
        <v>0</v>
      </c>
      <c r="E3071" t="s">
        <v>8411</v>
      </c>
      <c r="F3071" t="str">
        <f>MID($E3071,1,1)</f>
        <v>E</v>
      </c>
      <c r="G3071" t="str">
        <f>IFERROR(MID($E3071,SEARCH("/",$E3071,SEARCH("/",$E3071)+1)+1,1),"")</f>
        <v>P</v>
      </c>
      <c r="H3071" t="s">
        <v>16</v>
      </c>
      <c r="I3071">
        <v>30</v>
      </c>
      <c r="J3071" t="b">
        <v>0</v>
      </c>
      <c r="K3071" s="7">
        <v>0</v>
      </c>
      <c r="L3071" s="7">
        <v>1076</v>
      </c>
      <c r="M3071" s="7">
        <v>0</v>
      </c>
      <c r="N3071" s="7">
        <v>3725</v>
      </c>
      <c r="O3071" s="7">
        <v>9</v>
      </c>
      <c r="P3071" s="7">
        <f>SUM(dane3[[#This Row],[RoomService]:[VRDeck]])</f>
        <v>4810</v>
      </c>
      <c r="Q3071" t="s">
        <v>8412</v>
      </c>
      <c r="R3071" t="b">
        <v>0</v>
      </c>
    </row>
    <row r="3072" spans="1:18" x14ac:dyDescent="0.3">
      <c r="A3072" t="s">
        <v>8413</v>
      </c>
      <c r="B3072">
        <f>MID(dane3[[#This Row],[PassengerId]],1,4)+0</f>
        <v>3313</v>
      </c>
      <c r="C3072" t="s">
        <v>14</v>
      </c>
      <c r="D3072" t="b">
        <v>1</v>
      </c>
      <c r="E3072" t="s">
        <v>8414</v>
      </c>
      <c r="F3072" t="str">
        <f>MID($E3072,1,1)</f>
        <v>B</v>
      </c>
      <c r="G3072" t="str">
        <f>IFERROR(MID($E3072,SEARCH("/",$E3072,SEARCH("/",$E3072)+1)+1,1),"")</f>
        <v>S</v>
      </c>
      <c r="H3072" t="s">
        <v>46</v>
      </c>
      <c r="I3072">
        <v>49</v>
      </c>
      <c r="J3072" t="b">
        <v>0</v>
      </c>
      <c r="K3072" s="7">
        <v>0</v>
      </c>
      <c r="L3072" s="7">
        <v>0</v>
      </c>
      <c r="M3072" s="7">
        <v>0</v>
      </c>
      <c r="N3072" s="7">
        <v>0</v>
      </c>
      <c r="O3072" s="7">
        <v>0</v>
      </c>
      <c r="P3072" s="7">
        <f>SUM(dane3[[#This Row],[RoomService]:[VRDeck]])</f>
        <v>0</v>
      </c>
      <c r="Q3072" t="s">
        <v>8415</v>
      </c>
      <c r="R3072" t="b">
        <v>1</v>
      </c>
    </row>
    <row r="3073" spans="1:18" x14ac:dyDescent="0.3">
      <c r="A3073" t="s">
        <v>8416</v>
      </c>
      <c r="B3073">
        <f>MID(dane3[[#This Row],[PassengerId]],1,4)+0</f>
        <v>3314</v>
      </c>
      <c r="C3073" t="s">
        <v>19</v>
      </c>
      <c r="D3073" t="b">
        <v>0</v>
      </c>
      <c r="E3073" t="s">
        <v>8417</v>
      </c>
      <c r="F3073" t="str">
        <f>MID($E3073,1,1)</f>
        <v>F</v>
      </c>
      <c r="G3073" t="str">
        <f>IFERROR(MID($E3073,SEARCH("/",$E3073,SEARCH("/",$E3073)+1)+1,1),"")</f>
        <v>S</v>
      </c>
      <c r="H3073" t="s">
        <v>16</v>
      </c>
      <c r="I3073">
        <v>19</v>
      </c>
      <c r="J3073" t="b">
        <v>0</v>
      </c>
      <c r="K3073" s="7">
        <v>260</v>
      </c>
      <c r="L3073" s="7">
        <v>0</v>
      </c>
      <c r="M3073" s="7">
        <v>238</v>
      </c>
      <c r="N3073" s="7">
        <v>139</v>
      </c>
      <c r="O3073" s="7">
        <v>8</v>
      </c>
      <c r="P3073" s="7">
        <f>SUM(dane3[[#This Row],[RoomService]:[VRDeck]])</f>
        <v>645</v>
      </c>
      <c r="Q3073" t="s">
        <v>8418</v>
      </c>
      <c r="R3073" t="b">
        <v>0</v>
      </c>
    </row>
    <row r="3074" spans="1:18" x14ac:dyDescent="0.3">
      <c r="A3074" t="s">
        <v>8419</v>
      </c>
      <c r="B3074">
        <f>MID(dane3[[#This Row],[PassengerId]],1,4)+0</f>
        <v>3315</v>
      </c>
      <c r="C3074" t="s">
        <v>19</v>
      </c>
      <c r="D3074" t="b">
        <v>0</v>
      </c>
      <c r="E3074" t="s">
        <v>8420</v>
      </c>
      <c r="F3074" t="str">
        <f>MID($E3074,1,1)</f>
        <v>F</v>
      </c>
      <c r="G3074" t="str">
        <f>IFERROR(MID($E3074,SEARCH("/",$E3074,SEARCH("/",$E3074)+1)+1,1),"")</f>
        <v>S</v>
      </c>
      <c r="H3074" t="s">
        <v>16</v>
      </c>
      <c r="I3074">
        <v>15</v>
      </c>
      <c r="J3074" t="b">
        <v>0</v>
      </c>
      <c r="K3074" s="7">
        <v>10</v>
      </c>
      <c r="L3074" s="7">
        <v>0</v>
      </c>
      <c r="M3074" s="7">
        <v>99</v>
      </c>
      <c r="N3074" s="7">
        <v>0</v>
      </c>
      <c r="O3074" s="7">
        <v>2031</v>
      </c>
      <c r="P3074" s="7">
        <f>SUM(dane3[[#This Row],[RoomService]:[VRDeck]])</f>
        <v>2140</v>
      </c>
      <c r="Q3074" t="s">
        <v>23799</v>
      </c>
      <c r="R3074" t="b">
        <v>0</v>
      </c>
    </row>
    <row r="3075" spans="1:18" x14ac:dyDescent="0.3">
      <c r="A3075" t="s">
        <v>8421</v>
      </c>
      <c r="B3075">
        <f>MID(dane3[[#This Row],[PassengerId]],1,4)+0</f>
        <v>3317</v>
      </c>
      <c r="C3075" t="s">
        <v>19</v>
      </c>
      <c r="D3075" t="b">
        <v>0</v>
      </c>
      <c r="E3075" t="s">
        <v>8422</v>
      </c>
      <c r="F3075" t="str">
        <f>MID($E3075,1,1)</f>
        <v>G</v>
      </c>
      <c r="G3075" t="str">
        <f>IFERROR(MID($E3075,SEARCH("/",$E3075,SEARCH("/",$E3075)+1)+1,1),"")</f>
        <v>P</v>
      </c>
      <c r="H3075" t="s">
        <v>16</v>
      </c>
      <c r="I3075">
        <v>27</v>
      </c>
      <c r="J3075" t="b">
        <v>0</v>
      </c>
      <c r="K3075" s="7">
        <v>0</v>
      </c>
      <c r="L3075" s="7">
        <v>0</v>
      </c>
      <c r="M3075" s="7">
        <v>0</v>
      </c>
      <c r="N3075" s="7">
        <v>0</v>
      </c>
      <c r="O3075" s="7">
        <v>1765</v>
      </c>
      <c r="P3075" s="7">
        <f>SUM(dane3[[#This Row],[RoomService]:[VRDeck]])</f>
        <v>1765</v>
      </c>
      <c r="Q3075" t="s">
        <v>8423</v>
      </c>
      <c r="R3075" t="b">
        <v>0</v>
      </c>
    </row>
    <row r="3076" spans="1:18" x14ac:dyDescent="0.3">
      <c r="A3076" t="s">
        <v>8424</v>
      </c>
      <c r="B3076">
        <f>MID(dane3[[#This Row],[PassengerId]],1,4)+0</f>
        <v>3318</v>
      </c>
      <c r="C3076" t="s">
        <v>14</v>
      </c>
      <c r="D3076" t="b">
        <v>0</v>
      </c>
      <c r="E3076" t="s">
        <v>8425</v>
      </c>
      <c r="F3076" t="str">
        <f>MID($E3076,1,1)</f>
        <v>B</v>
      </c>
      <c r="G3076" t="str">
        <f>IFERROR(MID($E3076,SEARCH("/",$E3076,SEARCH("/",$E3076)+1)+1,1),"")</f>
        <v>S</v>
      </c>
      <c r="H3076" t="s">
        <v>16</v>
      </c>
      <c r="I3076">
        <v>39</v>
      </c>
      <c r="J3076" t="b">
        <v>0</v>
      </c>
      <c r="K3076" s="7">
        <v>0</v>
      </c>
      <c r="L3076" s="7">
        <v>957</v>
      </c>
      <c r="M3076" s="7">
        <v>0</v>
      </c>
      <c r="N3076" s="7">
        <v>22</v>
      </c>
      <c r="O3076" s="7">
        <v>401</v>
      </c>
      <c r="P3076" s="7">
        <f>SUM(dane3[[#This Row],[RoomService]:[VRDeck]])</f>
        <v>1380</v>
      </c>
      <c r="Q3076" t="s">
        <v>8426</v>
      </c>
      <c r="R3076" t="b">
        <v>1</v>
      </c>
    </row>
    <row r="3077" spans="1:18" x14ac:dyDescent="0.3">
      <c r="A3077" t="s">
        <v>8427</v>
      </c>
      <c r="B3077">
        <f>MID(dane3[[#This Row],[PassengerId]],1,4)+0</f>
        <v>3318</v>
      </c>
      <c r="C3077" t="s">
        <v>14</v>
      </c>
      <c r="D3077" t="b">
        <v>1</v>
      </c>
      <c r="E3077" t="s">
        <v>8425</v>
      </c>
      <c r="F3077" t="str">
        <f>MID($E3077,1,1)</f>
        <v>B</v>
      </c>
      <c r="G3077" t="str">
        <f>IFERROR(MID($E3077,SEARCH("/",$E3077,SEARCH("/",$E3077)+1)+1,1),"")</f>
        <v>S</v>
      </c>
      <c r="H3077" t="s">
        <v>46</v>
      </c>
      <c r="I3077">
        <v>32</v>
      </c>
      <c r="J3077" t="b">
        <v>0</v>
      </c>
      <c r="K3077" s="7">
        <v>0</v>
      </c>
      <c r="L3077" s="7">
        <v>0</v>
      </c>
      <c r="M3077" s="7">
        <v>0</v>
      </c>
      <c r="N3077" s="7">
        <v>0</v>
      </c>
      <c r="O3077" s="7">
        <v>0</v>
      </c>
      <c r="P3077" s="7">
        <f>SUM(dane3[[#This Row],[RoomService]:[VRDeck]])</f>
        <v>0</v>
      </c>
      <c r="Q3077" t="s">
        <v>8428</v>
      </c>
      <c r="R3077" t="b">
        <v>1</v>
      </c>
    </row>
    <row r="3078" spans="1:18" x14ac:dyDescent="0.3">
      <c r="A3078" t="s">
        <v>8429</v>
      </c>
      <c r="B3078">
        <f>MID(dane3[[#This Row],[PassengerId]],1,4)+0</f>
        <v>3318</v>
      </c>
      <c r="C3078" t="s">
        <v>14</v>
      </c>
      <c r="D3078" t="b">
        <v>0</v>
      </c>
      <c r="E3078" t="s">
        <v>8425</v>
      </c>
      <c r="F3078" t="str">
        <f>MID($E3078,1,1)</f>
        <v>B</v>
      </c>
      <c r="G3078" t="str">
        <f>IFERROR(MID($E3078,SEARCH("/",$E3078,SEARCH("/",$E3078)+1)+1,1),"")</f>
        <v>S</v>
      </c>
      <c r="H3078" t="s">
        <v>16</v>
      </c>
      <c r="I3078">
        <v>11</v>
      </c>
      <c r="J3078" t="b">
        <v>0</v>
      </c>
      <c r="K3078" s="7">
        <v>0</v>
      </c>
      <c r="L3078" s="7">
        <v>0</v>
      </c>
      <c r="M3078" s="7">
        <v>0</v>
      </c>
      <c r="N3078" s="7">
        <v>0</v>
      </c>
      <c r="O3078" s="7">
        <v>0</v>
      </c>
      <c r="P3078" s="7">
        <f>SUM(dane3[[#This Row],[RoomService]:[VRDeck]])</f>
        <v>0</v>
      </c>
      <c r="Q3078" t="s">
        <v>8430</v>
      </c>
      <c r="R3078" t="b">
        <v>1</v>
      </c>
    </row>
    <row r="3079" spans="1:18" x14ac:dyDescent="0.3">
      <c r="A3079" t="s">
        <v>14431</v>
      </c>
      <c r="B3079">
        <f>MID(dane3[[#This Row],[PassengerId]],1,4)+0</f>
        <v>5642</v>
      </c>
      <c r="C3079" t="s">
        <v>14</v>
      </c>
      <c r="D3079" t="b">
        <v>1</v>
      </c>
      <c r="E3079" t="s">
        <v>14432</v>
      </c>
      <c r="F3079" t="str">
        <f>MID($E3079,1,1)</f>
        <v>B</v>
      </c>
      <c r="G3079" t="str">
        <f>IFERROR(MID($E3079,SEARCH("/",$E3079,SEARCH("/",$E3079)+1)+1,1),"")</f>
        <v>S</v>
      </c>
      <c r="H3079" t="s">
        <v>16</v>
      </c>
      <c r="I3079">
        <v>35</v>
      </c>
      <c r="J3079" t="b">
        <v>0</v>
      </c>
      <c r="K3079" s="7">
        <v>0</v>
      </c>
      <c r="L3079" s="7">
        <v>0</v>
      </c>
      <c r="M3079" s="7">
        <v>0</v>
      </c>
      <c r="N3079" s="7">
        <v>0</v>
      </c>
      <c r="O3079" s="7">
        <v>0</v>
      </c>
      <c r="P3079" s="7">
        <f>SUM(dane3[[#This Row],[RoomService]:[VRDeck]])</f>
        <v>0</v>
      </c>
      <c r="Q3079" t="s">
        <v>14433</v>
      </c>
      <c r="R3079" t="b">
        <v>1</v>
      </c>
    </row>
    <row r="3080" spans="1:18" x14ac:dyDescent="0.3">
      <c r="A3080" t="s">
        <v>8433</v>
      </c>
      <c r="B3080">
        <f>MID(dane3[[#This Row],[PassengerId]],1,4)+0</f>
        <v>3318</v>
      </c>
      <c r="C3080" t="s">
        <v>14</v>
      </c>
      <c r="D3080" t="b">
        <v>1</v>
      </c>
      <c r="E3080" t="s">
        <v>8425</v>
      </c>
      <c r="F3080" t="str">
        <f>MID($E3080,1,1)</f>
        <v>B</v>
      </c>
      <c r="G3080" t="str">
        <f>IFERROR(MID($E3080,SEARCH("/",$E3080,SEARCH("/",$E3080)+1)+1,1),"")</f>
        <v>S</v>
      </c>
      <c r="H3080" t="s">
        <v>16</v>
      </c>
      <c r="I3080">
        <v>36</v>
      </c>
      <c r="J3080" t="b">
        <v>0</v>
      </c>
      <c r="K3080" s="7">
        <v>0</v>
      </c>
      <c r="L3080" s="7">
        <v>0</v>
      </c>
      <c r="M3080" s="7">
        <v>0</v>
      </c>
      <c r="N3080" s="7">
        <v>0</v>
      </c>
      <c r="O3080" s="7">
        <v>0</v>
      </c>
      <c r="P3080" s="7">
        <f>SUM(dane3[[#This Row],[RoomService]:[VRDeck]])</f>
        <v>0</v>
      </c>
      <c r="Q3080" t="s">
        <v>8434</v>
      </c>
      <c r="R3080" t="b">
        <v>1</v>
      </c>
    </row>
    <row r="3081" spans="1:18" x14ac:dyDescent="0.3">
      <c r="A3081" t="s">
        <v>8435</v>
      </c>
      <c r="B3081">
        <f>MID(dane3[[#This Row],[PassengerId]],1,4)+0</f>
        <v>3319</v>
      </c>
      <c r="C3081" t="s">
        <v>19</v>
      </c>
      <c r="D3081" t="b">
        <v>0</v>
      </c>
      <c r="E3081" t="s">
        <v>8436</v>
      </c>
      <c r="F3081" t="str">
        <f>MID($E3081,1,1)</f>
        <v>G</v>
      </c>
      <c r="G3081" t="str">
        <f>IFERROR(MID($E3081,SEARCH("/",$E3081,SEARCH("/",$E3081)+1)+1,1),"")</f>
        <v>P</v>
      </c>
      <c r="H3081" t="s">
        <v>16</v>
      </c>
      <c r="I3081">
        <v>56</v>
      </c>
      <c r="J3081" t="b">
        <v>0</v>
      </c>
      <c r="K3081" s="7">
        <v>0</v>
      </c>
      <c r="L3081" s="7">
        <v>335</v>
      </c>
      <c r="M3081" s="7">
        <v>532</v>
      </c>
      <c r="N3081" s="7">
        <v>15</v>
      </c>
      <c r="O3081" s="7">
        <v>26</v>
      </c>
      <c r="P3081" s="7">
        <f>SUM(dane3[[#This Row],[RoomService]:[VRDeck]])</f>
        <v>908</v>
      </c>
      <c r="Q3081" t="s">
        <v>8437</v>
      </c>
      <c r="R3081" t="b">
        <v>0</v>
      </c>
    </row>
    <row r="3082" spans="1:18" x14ac:dyDescent="0.3">
      <c r="A3082" t="s">
        <v>8438</v>
      </c>
      <c r="B3082">
        <f>MID(dane3[[#This Row],[PassengerId]],1,4)+0</f>
        <v>3322</v>
      </c>
      <c r="C3082" t="s">
        <v>19</v>
      </c>
      <c r="D3082" t="b">
        <v>1</v>
      </c>
      <c r="E3082" t="s">
        <v>8439</v>
      </c>
      <c r="F3082" t="str">
        <f>MID($E3082,1,1)</f>
        <v>G</v>
      </c>
      <c r="G3082" t="str">
        <f>IFERROR(MID($E3082,SEARCH("/",$E3082,SEARCH("/",$E3082)+1)+1,1),"")</f>
        <v>P</v>
      </c>
      <c r="H3082" t="s">
        <v>16</v>
      </c>
      <c r="I3082">
        <v>42</v>
      </c>
      <c r="J3082" t="b">
        <v>0</v>
      </c>
      <c r="K3082" s="7">
        <v>0</v>
      </c>
      <c r="L3082" s="7">
        <v>0</v>
      </c>
      <c r="M3082" s="7">
        <v>0</v>
      </c>
      <c r="N3082" s="7">
        <v>0</v>
      </c>
      <c r="O3082" s="7">
        <v>0</v>
      </c>
      <c r="P3082" s="7">
        <f>SUM(dane3[[#This Row],[RoomService]:[VRDeck]])</f>
        <v>0</v>
      </c>
      <c r="Q3082" t="s">
        <v>8440</v>
      </c>
      <c r="R3082" t="b">
        <v>1</v>
      </c>
    </row>
    <row r="3083" spans="1:18" x14ac:dyDescent="0.3">
      <c r="A3083" t="s">
        <v>8441</v>
      </c>
      <c r="B3083">
        <f>MID(dane3[[#This Row],[PassengerId]],1,4)+0</f>
        <v>3323</v>
      </c>
      <c r="C3083" t="s">
        <v>14</v>
      </c>
      <c r="D3083" t="b">
        <v>1</v>
      </c>
      <c r="E3083" t="s">
        <v>8442</v>
      </c>
      <c r="F3083" t="str">
        <f>MID($E3083,1,1)</f>
        <v>C</v>
      </c>
      <c r="G3083" t="str">
        <f>IFERROR(MID($E3083,SEARCH("/",$E3083,SEARCH("/",$E3083)+1)+1,1),"")</f>
        <v>P</v>
      </c>
      <c r="H3083" t="s">
        <v>46</v>
      </c>
      <c r="I3083">
        <v>40</v>
      </c>
      <c r="J3083" t="b">
        <v>0</v>
      </c>
      <c r="K3083" s="7">
        <v>0</v>
      </c>
      <c r="L3083" s="7">
        <v>0</v>
      </c>
      <c r="M3083" s="7">
        <v>0</v>
      </c>
      <c r="N3083" s="7">
        <v>0</v>
      </c>
      <c r="O3083" s="7">
        <v>0</v>
      </c>
      <c r="P3083" s="7">
        <f>SUM(dane3[[#This Row],[RoomService]:[VRDeck]])</f>
        <v>0</v>
      </c>
      <c r="Q3083" t="s">
        <v>8443</v>
      </c>
      <c r="R3083" t="b">
        <v>1</v>
      </c>
    </row>
    <row r="3084" spans="1:18" x14ac:dyDescent="0.3">
      <c r="A3084" t="s">
        <v>8444</v>
      </c>
      <c r="B3084">
        <f>MID(dane3[[#This Row],[PassengerId]],1,4)+0</f>
        <v>3323</v>
      </c>
      <c r="C3084" t="s">
        <v>14</v>
      </c>
      <c r="D3084" t="b">
        <v>1</v>
      </c>
      <c r="E3084" t="s">
        <v>8442</v>
      </c>
      <c r="F3084" t="str">
        <f>MID($E3084,1,1)</f>
        <v>C</v>
      </c>
      <c r="G3084" t="str">
        <f>IFERROR(MID($E3084,SEARCH("/",$E3084,SEARCH("/",$E3084)+1)+1,1),"")</f>
        <v>P</v>
      </c>
      <c r="H3084" t="s">
        <v>46</v>
      </c>
      <c r="I3084">
        <v>53</v>
      </c>
      <c r="J3084" t="b">
        <v>0</v>
      </c>
      <c r="K3084" s="7">
        <v>0</v>
      </c>
      <c r="L3084" s="7">
        <v>0</v>
      </c>
      <c r="M3084" s="7">
        <v>0</v>
      </c>
      <c r="N3084" s="7">
        <v>0</v>
      </c>
      <c r="O3084" s="7">
        <v>0</v>
      </c>
      <c r="P3084" s="7">
        <f>SUM(dane3[[#This Row],[RoomService]:[VRDeck]])</f>
        <v>0</v>
      </c>
      <c r="Q3084" t="s">
        <v>8445</v>
      </c>
      <c r="R3084" t="b">
        <v>1</v>
      </c>
    </row>
    <row r="3085" spans="1:18" x14ac:dyDescent="0.3">
      <c r="A3085" t="s">
        <v>5525</v>
      </c>
      <c r="B3085">
        <f>MID(dane3[[#This Row],[PassengerId]],1,4)+0</f>
        <v>2162</v>
      </c>
      <c r="C3085" t="s">
        <v>53</v>
      </c>
      <c r="D3085" t="b">
        <v>1</v>
      </c>
      <c r="E3085" t="s">
        <v>5526</v>
      </c>
      <c r="F3085" t="str">
        <f>MID($E3085,1,1)</f>
        <v>F</v>
      </c>
      <c r="G3085" t="str">
        <f>IFERROR(MID($E3085,SEARCH("/",$E3085,SEARCH("/",$E3085)+1)+1,1),"")</f>
        <v>S</v>
      </c>
      <c r="H3085" t="s">
        <v>32</v>
      </c>
      <c r="I3085">
        <v>27</v>
      </c>
      <c r="J3085" t="b">
        <v>0</v>
      </c>
      <c r="K3085" s="7">
        <v>0</v>
      </c>
      <c r="L3085" s="7">
        <v>0</v>
      </c>
      <c r="M3085" s="7">
        <v>0</v>
      </c>
      <c r="N3085" s="7">
        <v>0</v>
      </c>
      <c r="O3085" s="7">
        <v>0</v>
      </c>
      <c r="P3085" s="7">
        <f>SUM(dane3[[#This Row],[RoomService]:[VRDeck]])</f>
        <v>0</v>
      </c>
      <c r="Q3085" t="s">
        <v>5527</v>
      </c>
      <c r="R3085" t="b">
        <v>1</v>
      </c>
    </row>
    <row r="3086" spans="1:18" x14ac:dyDescent="0.3">
      <c r="A3086" t="s">
        <v>5528</v>
      </c>
      <c r="B3086">
        <f>MID(dane3[[#This Row],[PassengerId]],1,4)+0</f>
        <v>2162</v>
      </c>
      <c r="C3086" t="s">
        <v>53</v>
      </c>
      <c r="D3086" t="b">
        <v>0</v>
      </c>
      <c r="E3086" t="s">
        <v>5526</v>
      </c>
      <c r="F3086" t="str">
        <f>MID($E3086,1,1)</f>
        <v>F</v>
      </c>
      <c r="G3086" t="str">
        <f>IFERROR(MID($E3086,SEARCH("/",$E3086,SEARCH("/",$E3086)+1)+1,1),"")</f>
        <v>S</v>
      </c>
      <c r="H3086" t="s">
        <v>16</v>
      </c>
      <c r="I3086">
        <v>0</v>
      </c>
      <c r="J3086" t="b">
        <v>0</v>
      </c>
      <c r="K3086" s="7">
        <v>0</v>
      </c>
      <c r="L3086" s="7">
        <v>0</v>
      </c>
      <c r="M3086" s="7">
        <v>0</v>
      </c>
      <c r="N3086" s="7">
        <v>0</v>
      </c>
      <c r="O3086" s="7">
        <v>0</v>
      </c>
      <c r="P3086" s="7">
        <f>SUM(dane3[[#This Row],[RoomService]:[VRDeck]])</f>
        <v>0</v>
      </c>
      <c r="Q3086" t="s">
        <v>5529</v>
      </c>
      <c r="R3086" t="b">
        <v>1</v>
      </c>
    </row>
    <row r="3087" spans="1:18" x14ac:dyDescent="0.3">
      <c r="A3087" t="s">
        <v>8451</v>
      </c>
      <c r="B3087">
        <f>MID(dane3[[#This Row],[PassengerId]],1,4)+0</f>
        <v>3325</v>
      </c>
      <c r="C3087" t="s">
        <v>19</v>
      </c>
      <c r="D3087" t="b">
        <v>1</v>
      </c>
      <c r="E3087" t="s">
        <v>8452</v>
      </c>
      <c r="F3087" t="str">
        <f>MID($E3087,1,1)</f>
        <v>G</v>
      </c>
      <c r="G3087" t="str">
        <f>IFERROR(MID($E3087,SEARCH("/",$E3087,SEARCH("/",$E3087)+1)+1,1),"")</f>
        <v>P</v>
      </c>
      <c r="H3087" t="s">
        <v>32</v>
      </c>
      <c r="I3087">
        <v>31</v>
      </c>
      <c r="J3087" t="b">
        <v>0</v>
      </c>
      <c r="K3087" s="7">
        <v>0</v>
      </c>
      <c r="L3087" s="7">
        <v>0</v>
      </c>
      <c r="M3087" s="7">
        <v>0</v>
      </c>
      <c r="N3087" s="7">
        <v>0</v>
      </c>
      <c r="O3087" s="7">
        <v>0</v>
      </c>
      <c r="P3087" s="7">
        <f>SUM(dane3[[#This Row],[RoomService]:[VRDeck]])</f>
        <v>0</v>
      </c>
      <c r="Q3087" t="s">
        <v>8453</v>
      </c>
      <c r="R3087" t="b">
        <v>1</v>
      </c>
    </row>
    <row r="3088" spans="1:18" x14ac:dyDescent="0.3">
      <c r="A3088" t="s">
        <v>8454</v>
      </c>
      <c r="B3088">
        <f>MID(dane3[[#This Row],[PassengerId]],1,4)+0</f>
        <v>3326</v>
      </c>
      <c r="C3088" t="s">
        <v>19</v>
      </c>
      <c r="D3088" t="b">
        <v>0</v>
      </c>
      <c r="E3088" t="s">
        <v>8455</v>
      </c>
      <c r="F3088" t="str">
        <f>MID($E3088,1,1)</f>
        <v>E</v>
      </c>
      <c r="G3088" t="str">
        <f>IFERROR(MID($E3088,SEARCH("/",$E3088,SEARCH("/",$E3088)+1)+1,1),"")</f>
        <v>S</v>
      </c>
      <c r="H3088" t="s">
        <v>16</v>
      </c>
      <c r="I3088">
        <v>42</v>
      </c>
      <c r="J3088" t="b">
        <v>0</v>
      </c>
      <c r="K3088" s="7">
        <v>0</v>
      </c>
      <c r="L3088" s="7">
        <v>0</v>
      </c>
      <c r="M3088" s="7">
        <v>1519</v>
      </c>
      <c r="N3088" s="7">
        <v>0</v>
      </c>
      <c r="O3088" s="7">
        <v>4</v>
      </c>
      <c r="P3088" s="7">
        <f>SUM(dane3[[#This Row],[RoomService]:[VRDeck]])</f>
        <v>1523</v>
      </c>
      <c r="Q3088" t="s">
        <v>8456</v>
      </c>
      <c r="R3088" t="b">
        <v>0</v>
      </c>
    </row>
    <row r="3089" spans="1:18" x14ac:dyDescent="0.3">
      <c r="A3089" t="s">
        <v>8457</v>
      </c>
      <c r="B3089">
        <f>MID(dane3[[#This Row],[PassengerId]],1,4)+0</f>
        <v>3327</v>
      </c>
      <c r="C3089" t="s">
        <v>19</v>
      </c>
      <c r="D3089" t="b">
        <v>0</v>
      </c>
      <c r="E3089" t="s">
        <v>8458</v>
      </c>
      <c r="F3089" t="str">
        <f>MID($E3089,1,1)</f>
        <v>G</v>
      </c>
      <c r="G3089" t="str">
        <f>IFERROR(MID($E3089,SEARCH("/",$E3089,SEARCH("/",$E3089)+1)+1,1),"")</f>
        <v>S</v>
      </c>
      <c r="H3089" t="s">
        <v>16</v>
      </c>
      <c r="I3089">
        <v>32</v>
      </c>
      <c r="J3089" t="b">
        <v>0</v>
      </c>
      <c r="K3089" s="7">
        <v>0</v>
      </c>
      <c r="L3089" s="7">
        <v>0</v>
      </c>
      <c r="M3089" s="7">
        <v>0</v>
      </c>
      <c r="N3089" s="7">
        <v>0</v>
      </c>
      <c r="O3089" s="7">
        <v>772</v>
      </c>
      <c r="P3089" s="7">
        <f>SUM(dane3[[#This Row],[RoomService]:[VRDeck]])</f>
        <v>772</v>
      </c>
      <c r="Q3089" t="s">
        <v>8459</v>
      </c>
      <c r="R3089" t="b">
        <v>0</v>
      </c>
    </row>
    <row r="3090" spans="1:18" x14ac:dyDescent="0.3">
      <c r="A3090" t="s">
        <v>8460</v>
      </c>
      <c r="B3090">
        <f>MID(dane3[[#This Row],[PassengerId]],1,4)+0</f>
        <v>3328</v>
      </c>
      <c r="C3090" t="s">
        <v>19</v>
      </c>
      <c r="D3090" t="b">
        <v>0</v>
      </c>
      <c r="E3090" t="s">
        <v>8461</v>
      </c>
      <c r="F3090" t="str">
        <f>MID($E3090,1,1)</f>
        <v>F</v>
      </c>
      <c r="G3090" t="str">
        <f>IFERROR(MID($E3090,SEARCH("/",$E3090,SEARCH("/",$E3090)+1)+1,1),"")</f>
        <v>P</v>
      </c>
      <c r="H3090" t="s">
        <v>16</v>
      </c>
      <c r="I3090">
        <v>34</v>
      </c>
      <c r="J3090" t="b">
        <v>0</v>
      </c>
      <c r="K3090" s="7">
        <v>578</v>
      </c>
      <c r="L3090" s="7">
        <v>0</v>
      </c>
      <c r="M3090" s="7">
        <v>0</v>
      </c>
      <c r="N3090" s="7">
        <v>0</v>
      </c>
      <c r="O3090" s="7">
        <v>323</v>
      </c>
      <c r="P3090" s="7">
        <f>SUM(dane3[[#This Row],[RoomService]:[VRDeck]])</f>
        <v>901</v>
      </c>
      <c r="Q3090" t="s">
        <v>8462</v>
      </c>
      <c r="R3090" t="b">
        <v>0</v>
      </c>
    </row>
    <row r="3091" spans="1:18" x14ac:dyDescent="0.3">
      <c r="A3091" t="s">
        <v>8463</v>
      </c>
      <c r="B3091">
        <f>MID(dane3[[#This Row],[PassengerId]],1,4)+0</f>
        <v>3329</v>
      </c>
      <c r="C3091" t="s">
        <v>19</v>
      </c>
      <c r="D3091" t="b">
        <v>1</v>
      </c>
      <c r="E3091" t="s">
        <v>8464</v>
      </c>
      <c r="F3091" t="str">
        <f>MID($E3091,1,1)</f>
        <v>G</v>
      </c>
      <c r="G3091" t="str">
        <f>IFERROR(MID($E3091,SEARCH("/",$E3091,SEARCH("/",$E3091)+1)+1,1),"")</f>
        <v>P</v>
      </c>
      <c r="H3091" t="s">
        <v>16</v>
      </c>
      <c r="I3091">
        <v>55</v>
      </c>
      <c r="J3091" t="b">
        <v>0</v>
      </c>
      <c r="K3091" s="7">
        <v>0</v>
      </c>
      <c r="L3091" s="7">
        <v>0</v>
      </c>
      <c r="M3091" s="7">
        <v>0</v>
      </c>
      <c r="N3091" s="7">
        <v>0</v>
      </c>
      <c r="O3091" s="7">
        <v>0</v>
      </c>
      <c r="P3091" s="7">
        <f>SUM(dane3[[#This Row],[RoomService]:[VRDeck]])</f>
        <v>0</v>
      </c>
      <c r="Q3091" t="s">
        <v>8465</v>
      </c>
      <c r="R3091" t="b">
        <v>1</v>
      </c>
    </row>
    <row r="3092" spans="1:18" x14ac:dyDescent="0.3">
      <c r="A3092" t="s">
        <v>5539</v>
      </c>
      <c r="B3092">
        <f>MID(dane3[[#This Row],[PassengerId]],1,4)+0</f>
        <v>2168</v>
      </c>
      <c r="C3092" t="s">
        <v>53</v>
      </c>
      <c r="D3092" t="b">
        <v>1</v>
      </c>
      <c r="E3092" t="s">
        <v>5540</v>
      </c>
      <c r="F3092" t="str">
        <f>MID($E3092,1,1)</f>
        <v>F</v>
      </c>
      <c r="G3092" t="str">
        <f>IFERROR(MID($E3092,SEARCH("/",$E3092,SEARCH("/",$E3092)+1)+1,1),"")</f>
        <v>S</v>
      </c>
      <c r="H3092" t="s">
        <v>16</v>
      </c>
      <c r="I3092">
        <v>35</v>
      </c>
      <c r="J3092" t="b">
        <v>0</v>
      </c>
      <c r="K3092" s="7">
        <v>0</v>
      </c>
      <c r="L3092" s="7">
        <v>0</v>
      </c>
      <c r="M3092" s="7">
        <v>0</v>
      </c>
      <c r="N3092" s="7">
        <v>0</v>
      </c>
      <c r="O3092" s="7">
        <v>0</v>
      </c>
      <c r="P3092" s="7">
        <f>SUM(dane3[[#This Row],[RoomService]:[VRDeck]])</f>
        <v>0</v>
      </c>
      <c r="Q3092" t="s">
        <v>5541</v>
      </c>
      <c r="R3092" t="b">
        <v>1</v>
      </c>
    </row>
    <row r="3093" spans="1:18" x14ac:dyDescent="0.3">
      <c r="A3093" t="s">
        <v>6846</v>
      </c>
      <c r="B3093">
        <f>MID(dane3[[#This Row],[PassengerId]],1,4)+0</f>
        <v>2688</v>
      </c>
      <c r="C3093" t="s">
        <v>19</v>
      </c>
      <c r="D3093" t="b">
        <v>0</v>
      </c>
      <c r="E3093" t="s">
        <v>6847</v>
      </c>
      <c r="F3093" t="str">
        <f>MID($E3093,1,1)</f>
        <v>F</v>
      </c>
      <c r="G3093" t="str">
        <f>IFERROR(MID($E3093,SEARCH("/",$E3093,SEARCH("/",$E3093)+1)+1,1),"")</f>
        <v>P</v>
      </c>
      <c r="H3093" t="s">
        <v>16</v>
      </c>
      <c r="I3093">
        <v>24</v>
      </c>
      <c r="J3093" t="b">
        <v>0</v>
      </c>
      <c r="K3093" s="7">
        <v>13</v>
      </c>
      <c r="L3093" s="7">
        <v>193</v>
      </c>
      <c r="M3093" s="7">
        <v>0</v>
      </c>
      <c r="N3093" s="7">
        <v>0</v>
      </c>
      <c r="O3093" s="7">
        <v>591</v>
      </c>
      <c r="P3093" s="7">
        <f>SUM(dane3[[#This Row],[RoomService]:[VRDeck]])</f>
        <v>797</v>
      </c>
      <c r="Q3093" t="s">
        <v>6848</v>
      </c>
      <c r="R3093" t="b">
        <v>0</v>
      </c>
    </row>
    <row r="3094" spans="1:18" x14ac:dyDescent="0.3">
      <c r="A3094" t="s">
        <v>5542</v>
      </c>
      <c r="B3094">
        <f>MID(dane3[[#This Row],[PassengerId]],1,4)+0</f>
        <v>2168</v>
      </c>
      <c r="C3094" t="s">
        <v>53</v>
      </c>
      <c r="D3094" t="b">
        <v>0</v>
      </c>
      <c r="E3094" t="s">
        <v>5540</v>
      </c>
      <c r="F3094" t="str">
        <f>MID($E3094,1,1)</f>
        <v>F</v>
      </c>
      <c r="G3094" t="str">
        <f>IFERROR(MID($E3094,SEARCH("/",$E3094,SEARCH("/",$E3094)+1)+1,1),"")</f>
        <v>S</v>
      </c>
      <c r="H3094" t="s">
        <v>16</v>
      </c>
      <c r="I3094">
        <v>20</v>
      </c>
      <c r="J3094" t="b">
        <v>0</v>
      </c>
      <c r="K3094" s="7">
        <v>212</v>
      </c>
      <c r="L3094" s="7">
        <v>0</v>
      </c>
      <c r="M3094" s="7">
        <v>991</v>
      </c>
      <c r="N3094" s="7">
        <v>0</v>
      </c>
      <c r="O3094" s="7">
        <v>13</v>
      </c>
      <c r="P3094" s="7">
        <f>SUM(dane3[[#This Row],[RoomService]:[VRDeck]])</f>
        <v>1216</v>
      </c>
      <c r="Q3094" t="s">
        <v>5543</v>
      </c>
      <c r="R3094" t="b">
        <v>0</v>
      </c>
    </row>
    <row r="3095" spans="1:18" x14ac:dyDescent="0.3">
      <c r="A3095" t="s">
        <v>5559</v>
      </c>
      <c r="B3095">
        <f>MID(dane3[[#This Row],[PassengerId]],1,4)+0</f>
        <v>2177</v>
      </c>
      <c r="C3095" t="s">
        <v>53</v>
      </c>
      <c r="D3095" t="b">
        <v>1</v>
      </c>
      <c r="E3095" t="s">
        <v>5560</v>
      </c>
      <c r="F3095" t="str">
        <f>MID($E3095,1,1)</f>
        <v>F</v>
      </c>
      <c r="G3095" t="str">
        <f>IFERROR(MID($E3095,SEARCH("/",$E3095,SEARCH("/",$E3095)+1)+1,1),"")</f>
        <v>P</v>
      </c>
      <c r="H3095" t="s">
        <v>16</v>
      </c>
      <c r="I3095">
        <v>53</v>
      </c>
      <c r="J3095" t="b">
        <v>0</v>
      </c>
      <c r="K3095" s="7">
        <v>0</v>
      </c>
      <c r="L3095" s="7">
        <v>0</v>
      </c>
      <c r="M3095" s="7">
        <v>0</v>
      </c>
      <c r="N3095" s="7">
        <v>0</v>
      </c>
      <c r="O3095" s="7">
        <v>0</v>
      </c>
      <c r="P3095" s="7">
        <f>SUM(dane3[[#This Row],[RoomService]:[VRDeck]])</f>
        <v>0</v>
      </c>
      <c r="Q3095" t="s">
        <v>5561</v>
      </c>
      <c r="R3095" t="b">
        <v>1</v>
      </c>
    </row>
    <row r="3096" spans="1:18" x14ac:dyDescent="0.3">
      <c r="A3096" t="s">
        <v>5571</v>
      </c>
      <c r="B3096">
        <f>MID(dane3[[#This Row],[PassengerId]],1,4)+0</f>
        <v>2183</v>
      </c>
      <c r="C3096" t="s">
        <v>53</v>
      </c>
      <c r="D3096" t="b">
        <v>0</v>
      </c>
      <c r="E3096" t="s">
        <v>5572</v>
      </c>
      <c r="F3096" t="str">
        <f>MID($E3096,1,1)</f>
        <v>F</v>
      </c>
      <c r="G3096" t="str">
        <f>IFERROR(MID($E3096,SEARCH("/",$E3096,SEARCH("/",$E3096)+1)+1,1),"")</f>
        <v>S</v>
      </c>
      <c r="H3096" t="s">
        <v>32</v>
      </c>
      <c r="I3096">
        <v>46</v>
      </c>
      <c r="J3096" t="b">
        <v>0</v>
      </c>
      <c r="K3096" s="7">
        <v>607</v>
      </c>
      <c r="L3096" s="7">
        <v>0</v>
      </c>
      <c r="M3096" s="7">
        <v>41</v>
      </c>
      <c r="N3096" s="7">
        <v>334</v>
      </c>
      <c r="O3096" s="7">
        <v>251</v>
      </c>
      <c r="P3096" s="7">
        <f>SUM(dane3[[#This Row],[RoomService]:[VRDeck]])</f>
        <v>1233</v>
      </c>
      <c r="Q3096" t="s">
        <v>5573</v>
      </c>
      <c r="R3096" t="b">
        <v>0</v>
      </c>
    </row>
    <row r="3097" spans="1:18" x14ac:dyDescent="0.3">
      <c r="A3097" t="s">
        <v>5591</v>
      </c>
      <c r="B3097">
        <f>MID(dane3[[#This Row],[PassengerId]],1,4)+0</f>
        <v>2191</v>
      </c>
      <c r="C3097" t="s">
        <v>53</v>
      </c>
      <c r="D3097" t="b">
        <v>1</v>
      </c>
      <c r="E3097" t="s">
        <v>5592</v>
      </c>
      <c r="F3097" t="str">
        <f>MID($E3097,1,1)</f>
        <v>F</v>
      </c>
      <c r="G3097" t="str">
        <f>IFERROR(MID($E3097,SEARCH("/",$E3097,SEARCH("/",$E3097)+1)+1,1),"")</f>
        <v>S</v>
      </c>
      <c r="H3097" t="s">
        <v>16</v>
      </c>
      <c r="I3097">
        <v>48</v>
      </c>
      <c r="J3097" t="b">
        <v>0</v>
      </c>
      <c r="K3097" s="7">
        <v>0</v>
      </c>
      <c r="L3097" s="7">
        <v>0</v>
      </c>
      <c r="M3097" s="7">
        <v>0</v>
      </c>
      <c r="N3097" s="7">
        <v>0</v>
      </c>
      <c r="O3097" s="7">
        <v>0</v>
      </c>
      <c r="P3097" s="7">
        <f>SUM(dane3[[#This Row],[RoomService]:[VRDeck]])</f>
        <v>0</v>
      </c>
      <c r="Q3097" t="s">
        <v>5593</v>
      </c>
      <c r="R3097" t="b">
        <v>1</v>
      </c>
    </row>
    <row r="3098" spans="1:18" x14ac:dyDescent="0.3">
      <c r="A3098" t="s">
        <v>8481</v>
      </c>
      <c r="B3098">
        <f>MID(dane3[[#This Row],[PassengerId]],1,4)+0</f>
        <v>3337</v>
      </c>
      <c r="C3098" t="s">
        <v>14</v>
      </c>
      <c r="D3098" t="b">
        <v>1</v>
      </c>
      <c r="E3098" t="s">
        <v>8482</v>
      </c>
      <c r="F3098" t="str">
        <f>MID($E3098,1,1)</f>
        <v>B</v>
      </c>
      <c r="G3098" t="str">
        <f>IFERROR(MID($E3098,SEARCH("/",$E3098,SEARCH("/",$E3098)+1)+1,1),"")</f>
        <v>S</v>
      </c>
      <c r="H3098" t="s">
        <v>46</v>
      </c>
      <c r="I3098">
        <v>19</v>
      </c>
      <c r="J3098" t="b">
        <v>0</v>
      </c>
      <c r="K3098" s="7">
        <v>0</v>
      </c>
      <c r="L3098" s="7">
        <v>0</v>
      </c>
      <c r="M3098" s="7">
        <v>0</v>
      </c>
      <c r="N3098" s="7">
        <v>0</v>
      </c>
      <c r="O3098" s="7">
        <v>0</v>
      </c>
      <c r="P3098" s="7">
        <f>SUM(dane3[[#This Row],[RoomService]:[VRDeck]])</f>
        <v>0</v>
      </c>
      <c r="Q3098" t="s">
        <v>8483</v>
      </c>
      <c r="R3098" t="b">
        <v>1</v>
      </c>
    </row>
    <row r="3099" spans="1:18" x14ac:dyDescent="0.3">
      <c r="A3099" t="s">
        <v>8484</v>
      </c>
      <c r="B3099">
        <f>MID(dane3[[#This Row],[PassengerId]],1,4)+0</f>
        <v>3337</v>
      </c>
      <c r="C3099" t="s">
        <v>14</v>
      </c>
      <c r="D3099" t="b">
        <v>0</v>
      </c>
      <c r="E3099" t="s">
        <v>8482</v>
      </c>
      <c r="F3099" t="str">
        <f>MID($E3099,1,1)</f>
        <v>B</v>
      </c>
      <c r="G3099" t="str">
        <f>IFERROR(MID($E3099,SEARCH("/",$E3099,SEARCH("/",$E3099)+1)+1,1),"")</f>
        <v>S</v>
      </c>
      <c r="H3099" t="s">
        <v>16</v>
      </c>
      <c r="I3099">
        <v>30</v>
      </c>
      <c r="J3099" t="b">
        <v>0</v>
      </c>
      <c r="K3099" s="7">
        <v>0</v>
      </c>
      <c r="L3099" s="7">
        <v>180</v>
      </c>
      <c r="M3099" s="7">
        <v>90</v>
      </c>
      <c r="N3099" s="7">
        <v>7740</v>
      </c>
      <c r="O3099" s="7">
        <v>142</v>
      </c>
      <c r="P3099" s="7">
        <f>SUM(dane3[[#This Row],[RoomService]:[VRDeck]])</f>
        <v>8152</v>
      </c>
      <c r="Q3099" t="s">
        <v>8485</v>
      </c>
      <c r="R3099" t="b">
        <v>0</v>
      </c>
    </row>
    <row r="3100" spans="1:18" x14ac:dyDescent="0.3">
      <c r="A3100" t="s">
        <v>8486</v>
      </c>
      <c r="B3100">
        <f>MID(dane3[[#This Row],[PassengerId]],1,4)+0</f>
        <v>3337</v>
      </c>
      <c r="C3100" t="s">
        <v>14</v>
      </c>
      <c r="D3100" t="b">
        <v>0</v>
      </c>
      <c r="E3100" t="s">
        <v>8482</v>
      </c>
      <c r="F3100" t="str">
        <f>MID($E3100,1,1)</f>
        <v>B</v>
      </c>
      <c r="G3100" t="str">
        <f>IFERROR(MID($E3100,SEARCH("/",$E3100,SEARCH("/",$E3100)+1)+1,1),"")</f>
        <v>S</v>
      </c>
      <c r="H3100" t="s">
        <v>16</v>
      </c>
      <c r="I3100">
        <v>32</v>
      </c>
      <c r="J3100" t="b">
        <v>0</v>
      </c>
      <c r="K3100" s="7">
        <v>0</v>
      </c>
      <c r="L3100" s="7">
        <v>0</v>
      </c>
      <c r="M3100" s="7">
        <v>7</v>
      </c>
      <c r="N3100" s="7">
        <v>3653</v>
      </c>
      <c r="O3100" s="7">
        <v>226</v>
      </c>
      <c r="P3100" s="7">
        <f>SUM(dane3[[#This Row],[RoomService]:[VRDeck]])</f>
        <v>3886</v>
      </c>
      <c r="Q3100" t="s">
        <v>8487</v>
      </c>
      <c r="R3100" t="b">
        <v>0</v>
      </c>
    </row>
    <row r="3101" spans="1:18" x14ac:dyDescent="0.3">
      <c r="A3101" t="s">
        <v>8488</v>
      </c>
      <c r="B3101">
        <f>MID(dane3[[#This Row],[PassengerId]],1,4)+0</f>
        <v>3338</v>
      </c>
      <c r="C3101" t="s">
        <v>19</v>
      </c>
      <c r="D3101" t="b">
        <v>1</v>
      </c>
      <c r="E3101" t="s">
        <v>8489</v>
      </c>
      <c r="F3101" t="str">
        <f>MID($E3101,1,1)</f>
        <v>G</v>
      </c>
      <c r="G3101" t="str">
        <f>IFERROR(MID($E3101,SEARCH("/",$E3101,SEARCH("/",$E3101)+1)+1,1),"")</f>
        <v>P</v>
      </c>
      <c r="H3101" t="s">
        <v>32</v>
      </c>
      <c r="I3101">
        <v>28</v>
      </c>
      <c r="J3101" t="b">
        <v>0</v>
      </c>
      <c r="K3101" s="7">
        <v>0</v>
      </c>
      <c r="L3101" s="7">
        <v>0</v>
      </c>
      <c r="M3101" s="7">
        <v>0</v>
      </c>
      <c r="N3101" s="7">
        <v>0</v>
      </c>
      <c r="O3101" s="7">
        <v>0</v>
      </c>
      <c r="P3101" s="7">
        <f>SUM(dane3[[#This Row],[RoomService]:[VRDeck]])</f>
        <v>0</v>
      </c>
      <c r="Q3101" t="s">
        <v>8490</v>
      </c>
      <c r="R3101" t="b">
        <v>1</v>
      </c>
    </row>
    <row r="3102" spans="1:18" x14ac:dyDescent="0.3">
      <c r="A3102" t="s">
        <v>8491</v>
      </c>
      <c r="B3102">
        <f>MID(dane3[[#This Row],[PassengerId]],1,4)+0</f>
        <v>3339</v>
      </c>
      <c r="C3102" t="s">
        <v>19</v>
      </c>
      <c r="D3102" t="b">
        <v>1</v>
      </c>
      <c r="E3102" t="s">
        <v>8492</v>
      </c>
      <c r="F3102" t="str">
        <f>MID($E3102,1,1)</f>
        <v>G</v>
      </c>
      <c r="G3102" t="str">
        <f>IFERROR(MID($E3102,SEARCH("/",$E3102,SEARCH("/",$E3102)+1)+1,1),"")</f>
        <v>S</v>
      </c>
      <c r="H3102" t="s">
        <v>16</v>
      </c>
      <c r="I3102">
        <v>26</v>
      </c>
      <c r="J3102" t="b">
        <v>0</v>
      </c>
      <c r="K3102" s="7">
        <v>0</v>
      </c>
      <c r="L3102" s="7">
        <v>0</v>
      </c>
      <c r="M3102" s="7">
        <v>0</v>
      </c>
      <c r="N3102" s="7">
        <v>0</v>
      </c>
      <c r="O3102" s="7">
        <v>0</v>
      </c>
      <c r="P3102" s="7">
        <f>SUM(dane3[[#This Row],[RoomService]:[VRDeck]])</f>
        <v>0</v>
      </c>
      <c r="Q3102" t="s">
        <v>8493</v>
      </c>
      <c r="R3102" t="b">
        <v>0</v>
      </c>
    </row>
    <row r="3103" spans="1:18" x14ac:dyDescent="0.3">
      <c r="A3103" t="s">
        <v>8494</v>
      </c>
      <c r="B3103">
        <f>MID(dane3[[#This Row],[PassengerId]],1,4)+0</f>
        <v>3342</v>
      </c>
      <c r="C3103" t="s">
        <v>19</v>
      </c>
      <c r="D3103" t="b">
        <v>1</v>
      </c>
      <c r="E3103" t="s">
        <v>8495</v>
      </c>
      <c r="F3103" t="str">
        <f>MID($E3103,1,1)</f>
        <v>G</v>
      </c>
      <c r="G3103" t="str">
        <f>IFERROR(MID($E3103,SEARCH("/",$E3103,SEARCH("/",$E3103)+1)+1,1),"")</f>
        <v>S</v>
      </c>
      <c r="H3103" t="s">
        <v>16</v>
      </c>
      <c r="I3103">
        <v>24</v>
      </c>
      <c r="J3103" t="b">
        <v>0</v>
      </c>
      <c r="K3103" s="7">
        <v>0</v>
      </c>
      <c r="L3103" s="7">
        <v>0</v>
      </c>
      <c r="M3103" s="7">
        <v>0</v>
      </c>
      <c r="N3103" s="7">
        <v>0</v>
      </c>
      <c r="O3103" s="7">
        <v>0</v>
      </c>
      <c r="P3103" s="7">
        <f>SUM(dane3[[#This Row],[RoomService]:[VRDeck]])</f>
        <v>0</v>
      </c>
      <c r="Q3103" t="s">
        <v>8496</v>
      </c>
      <c r="R3103" t="b">
        <v>1</v>
      </c>
    </row>
    <row r="3104" spans="1:18" x14ac:dyDescent="0.3">
      <c r="A3104" t="s">
        <v>8497</v>
      </c>
      <c r="B3104">
        <f>MID(dane3[[#This Row],[PassengerId]],1,4)+0</f>
        <v>3343</v>
      </c>
      <c r="C3104" t="s">
        <v>19</v>
      </c>
      <c r="D3104" t="b">
        <v>1</v>
      </c>
      <c r="E3104" t="s">
        <v>8498</v>
      </c>
      <c r="F3104" t="str">
        <f>MID($E3104,1,1)</f>
        <v>G</v>
      </c>
      <c r="G3104" t="str">
        <f>IFERROR(MID($E3104,SEARCH("/",$E3104,SEARCH("/",$E3104)+1)+1,1),"")</f>
        <v>S</v>
      </c>
      <c r="H3104" t="s">
        <v>46</v>
      </c>
      <c r="I3104">
        <v>47</v>
      </c>
      <c r="J3104" t="b">
        <v>0</v>
      </c>
      <c r="K3104" s="7">
        <v>0</v>
      </c>
      <c r="L3104" s="7">
        <v>0</v>
      </c>
      <c r="M3104" s="7">
        <v>0</v>
      </c>
      <c r="N3104" s="7">
        <v>0</v>
      </c>
      <c r="O3104" s="7">
        <v>0</v>
      </c>
      <c r="P3104" s="7">
        <f>SUM(dane3[[#This Row],[RoomService]:[VRDeck]])</f>
        <v>0</v>
      </c>
      <c r="Q3104" t="s">
        <v>8499</v>
      </c>
      <c r="R3104" t="b">
        <v>0</v>
      </c>
    </row>
    <row r="3105" spans="1:18" x14ac:dyDescent="0.3">
      <c r="A3105" t="s">
        <v>8500</v>
      </c>
      <c r="B3105">
        <f>MID(dane3[[#This Row],[PassengerId]],1,4)+0</f>
        <v>3348</v>
      </c>
      <c r="C3105" t="s">
        <v>19</v>
      </c>
      <c r="D3105" t="b">
        <v>0</v>
      </c>
      <c r="E3105" t="s">
        <v>8501</v>
      </c>
      <c r="F3105" t="str">
        <f>MID($E3105,1,1)</f>
        <v>E</v>
      </c>
      <c r="G3105" t="str">
        <f>IFERROR(MID($E3105,SEARCH("/",$E3105,SEARCH("/",$E3105)+1)+1,1),"")</f>
        <v>S</v>
      </c>
      <c r="H3105" t="s">
        <v>16</v>
      </c>
      <c r="I3105">
        <v>32</v>
      </c>
      <c r="J3105" t="b">
        <v>0</v>
      </c>
      <c r="K3105" s="7">
        <v>180</v>
      </c>
      <c r="L3105" s="7">
        <v>25</v>
      </c>
      <c r="M3105" s="7">
        <v>584</v>
      </c>
      <c r="N3105" s="7">
        <v>0</v>
      </c>
      <c r="O3105" s="7">
        <v>0</v>
      </c>
      <c r="P3105" s="7">
        <f>SUM(dane3[[#This Row],[RoomService]:[VRDeck]])</f>
        <v>789</v>
      </c>
      <c r="Q3105" t="s">
        <v>8502</v>
      </c>
      <c r="R3105" t="b">
        <v>0</v>
      </c>
    </row>
    <row r="3106" spans="1:18" x14ac:dyDescent="0.3">
      <c r="A3106" t="s">
        <v>8503</v>
      </c>
      <c r="B3106">
        <f>MID(dane3[[#This Row],[PassengerId]],1,4)+0</f>
        <v>3349</v>
      </c>
      <c r="C3106" t="s">
        <v>14</v>
      </c>
      <c r="D3106" t="b">
        <v>1</v>
      </c>
      <c r="E3106" t="s">
        <v>8504</v>
      </c>
      <c r="F3106" t="str">
        <f>MID($E3106,1,1)</f>
        <v>C</v>
      </c>
      <c r="G3106" t="str">
        <f>IFERROR(MID($E3106,SEARCH("/",$E3106,SEARCH("/",$E3106)+1)+1,1),"")</f>
        <v>P</v>
      </c>
      <c r="H3106" t="s">
        <v>16</v>
      </c>
      <c r="I3106">
        <v>73</v>
      </c>
      <c r="J3106" t="b">
        <v>1</v>
      </c>
      <c r="K3106" s="7">
        <v>0</v>
      </c>
      <c r="L3106" s="7">
        <v>0</v>
      </c>
      <c r="M3106" s="7">
        <v>0</v>
      </c>
      <c r="N3106" s="7">
        <v>0</v>
      </c>
      <c r="O3106" s="7">
        <v>0</v>
      </c>
      <c r="P3106" s="7">
        <f>SUM(dane3[[#This Row],[RoomService]:[VRDeck]])</f>
        <v>0</v>
      </c>
      <c r="Q3106" t="s">
        <v>8505</v>
      </c>
      <c r="R3106" t="b">
        <v>1</v>
      </c>
    </row>
    <row r="3107" spans="1:18" x14ac:dyDescent="0.3">
      <c r="A3107" t="s">
        <v>8506</v>
      </c>
      <c r="B3107">
        <f>MID(dane3[[#This Row],[PassengerId]],1,4)+0</f>
        <v>3350</v>
      </c>
      <c r="C3107" t="s">
        <v>19</v>
      </c>
      <c r="D3107" t="b">
        <v>0</v>
      </c>
      <c r="E3107" t="s">
        <v>8507</v>
      </c>
      <c r="F3107" t="str">
        <f>MID($E3107,1,1)</f>
        <v>F</v>
      </c>
      <c r="G3107" t="str">
        <f>IFERROR(MID($E3107,SEARCH("/",$E3107,SEARCH("/",$E3107)+1)+1,1),"")</f>
        <v>S</v>
      </c>
      <c r="H3107" t="s">
        <v>16</v>
      </c>
      <c r="I3107">
        <v>17</v>
      </c>
      <c r="J3107" t="b">
        <v>0</v>
      </c>
      <c r="K3107" s="7">
        <v>3</v>
      </c>
      <c r="L3107" s="7">
        <v>2126</v>
      </c>
      <c r="M3107" s="7">
        <v>0</v>
      </c>
      <c r="N3107" s="7">
        <v>0</v>
      </c>
      <c r="O3107" s="7">
        <v>0</v>
      </c>
      <c r="P3107" s="7">
        <f>SUM(dane3[[#This Row],[RoomService]:[VRDeck]])</f>
        <v>2129</v>
      </c>
      <c r="Q3107" t="s">
        <v>8508</v>
      </c>
      <c r="R3107" t="b">
        <v>1</v>
      </c>
    </row>
    <row r="3108" spans="1:18" x14ac:dyDescent="0.3">
      <c r="A3108" t="s">
        <v>8509</v>
      </c>
      <c r="B3108">
        <f>MID(dane3[[#This Row],[PassengerId]],1,4)+0</f>
        <v>3352</v>
      </c>
      <c r="C3108" t="s">
        <v>19</v>
      </c>
      <c r="D3108" t="b">
        <v>1</v>
      </c>
      <c r="E3108" t="s">
        <v>8510</v>
      </c>
      <c r="F3108" t="str">
        <f>MID($E3108,1,1)</f>
        <v>G</v>
      </c>
      <c r="G3108" t="str">
        <f>IFERROR(MID($E3108,SEARCH("/",$E3108,SEARCH("/",$E3108)+1)+1,1),"")</f>
        <v>P</v>
      </c>
      <c r="H3108" t="s">
        <v>32</v>
      </c>
      <c r="I3108">
        <v>47</v>
      </c>
      <c r="J3108" t="b">
        <v>0</v>
      </c>
      <c r="K3108" s="7">
        <v>0</v>
      </c>
      <c r="L3108" s="7">
        <v>0</v>
      </c>
      <c r="M3108" s="7">
        <v>0</v>
      </c>
      <c r="N3108" s="7">
        <v>0</v>
      </c>
      <c r="O3108" s="7">
        <v>0</v>
      </c>
      <c r="P3108" s="7">
        <f>SUM(dane3[[#This Row],[RoomService]:[VRDeck]])</f>
        <v>0</v>
      </c>
      <c r="Q3108" t="s">
        <v>8511</v>
      </c>
      <c r="R3108" t="b">
        <v>0</v>
      </c>
    </row>
    <row r="3109" spans="1:18" x14ac:dyDescent="0.3">
      <c r="A3109" t="s">
        <v>8512</v>
      </c>
      <c r="B3109">
        <f>MID(dane3[[#This Row],[PassengerId]],1,4)+0</f>
        <v>3353</v>
      </c>
      <c r="C3109" t="s">
        <v>14</v>
      </c>
      <c r="D3109" t="b">
        <v>0</v>
      </c>
      <c r="E3109" t="s">
        <v>8513</v>
      </c>
      <c r="F3109" t="str">
        <f>MID($E3109,1,1)</f>
        <v>C</v>
      </c>
      <c r="G3109" t="str">
        <f>IFERROR(MID($E3109,SEARCH("/",$E3109,SEARCH("/",$E3109)+1)+1,1),"")</f>
        <v>S</v>
      </c>
      <c r="H3109" t="s">
        <v>16</v>
      </c>
      <c r="I3109">
        <v>35</v>
      </c>
      <c r="J3109" t="b">
        <v>0</v>
      </c>
      <c r="K3109" s="7">
        <v>0</v>
      </c>
      <c r="L3109" s="7">
        <v>216</v>
      </c>
      <c r="M3109" s="7">
        <v>191</v>
      </c>
      <c r="N3109" s="7">
        <v>12062</v>
      </c>
      <c r="O3109" s="7">
        <v>59</v>
      </c>
      <c r="P3109" s="7">
        <f>SUM(dane3[[#This Row],[RoomService]:[VRDeck]])</f>
        <v>12528</v>
      </c>
      <c r="Q3109" t="s">
        <v>8514</v>
      </c>
      <c r="R3109" t="b">
        <v>0</v>
      </c>
    </row>
    <row r="3110" spans="1:18" x14ac:dyDescent="0.3">
      <c r="A3110" t="s">
        <v>8515</v>
      </c>
      <c r="B3110">
        <f>MID(dane3[[#This Row],[PassengerId]],1,4)+0</f>
        <v>3353</v>
      </c>
      <c r="C3110" t="s">
        <v>14</v>
      </c>
      <c r="D3110" t="b">
        <v>1</v>
      </c>
      <c r="E3110" t="s">
        <v>8513</v>
      </c>
      <c r="F3110" t="str">
        <f>MID($E3110,1,1)</f>
        <v>C</v>
      </c>
      <c r="G3110" t="str">
        <f>IFERROR(MID($E3110,SEARCH("/",$E3110,SEARCH("/",$E3110)+1)+1,1),"")</f>
        <v>S</v>
      </c>
      <c r="H3110" t="s">
        <v>46</v>
      </c>
      <c r="I3110">
        <v>13</v>
      </c>
      <c r="J3110" t="b">
        <v>0</v>
      </c>
      <c r="K3110" s="7">
        <v>0</v>
      </c>
      <c r="L3110" s="7">
        <v>0</v>
      </c>
      <c r="M3110" s="7">
        <v>0</v>
      </c>
      <c r="N3110" s="7">
        <v>0</v>
      </c>
      <c r="O3110" s="7">
        <v>0</v>
      </c>
      <c r="P3110" s="7">
        <f>SUM(dane3[[#This Row],[RoomService]:[VRDeck]])</f>
        <v>0</v>
      </c>
      <c r="Q3110" t="s">
        <v>8516</v>
      </c>
      <c r="R3110" t="b">
        <v>1</v>
      </c>
    </row>
    <row r="3111" spans="1:18" x14ac:dyDescent="0.3">
      <c r="A3111" t="s">
        <v>8517</v>
      </c>
      <c r="B3111">
        <f>MID(dane3[[#This Row],[PassengerId]],1,4)+0</f>
        <v>3353</v>
      </c>
      <c r="C3111" t="s">
        <v>14</v>
      </c>
      <c r="D3111" t="b">
        <v>0</v>
      </c>
      <c r="E3111" t="s">
        <v>8513</v>
      </c>
      <c r="F3111" t="str">
        <f>MID($E3111,1,1)</f>
        <v>C</v>
      </c>
      <c r="G3111" t="str">
        <f>IFERROR(MID($E3111,SEARCH("/",$E3111,SEARCH("/",$E3111)+1)+1,1),"")</f>
        <v>S</v>
      </c>
      <c r="H3111" t="s">
        <v>16</v>
      </c>
      <c r="I3111">
        <v>22</v>
      </c>
      <c r="J3111" t="b">
        <v>0</v>
      </c>
      <c r="K3111" s="7">
        <v>0</v>
      </c>
      <c r="L3111" s="7">
        <v>5</v>
      </c>
      <c r="M3111" s="7">
        <v>0</v>
      </c>
      <c r="N3111" s="7">
        <v>12</v>
      </c>
      <c r="O3111" s="7">
        <v>6111</v>
      </c>
      <c r="P3111" s="7">
        <f>SUM(dane3[[#This Row],[RoomService]:[VRDeck]])</f>
        <v>6128</v>
      </c>
      <c r="Q3111" t="s">
        <v>8518</v>
      </c>
      <c r="R3111" t="b">
        <v>0</v>
      </c>
    </row>
    <row r="3112" spans="1:18" x14ac:dyDescent="0.3">
      <c r="A3112" t="s">
        <v>8519</v>
      </c>
      <c r="B3112">
        <f>MID(dane3[[#This Row],[PassengerId]],1,4)+0</f>
        <v>3353</v>
      </c>
      <c r="C3112" t="s">
        <v>14</v>
      </c>
      <c r="D3112" t="b">
        <v>0</v>
      </c>
      <c r="E3112" t="s">
        <v>8513</v>
      </c>
      <c r="F3112" t="str">
        <f>MID($E3112,1,1)</f>
        <v>C</v>
      </c>
      <c r="G3112" t="str">
        <f>IFERROR(MID($E3112,SEARCH("/",$E3112,SEARCH("/",$E3112)+1)+1,1),"")</f>
        <v>S</v>
      </c>
      <c r="H3112" t="s">
        <v>16</v>
      </c>
      <c r="I3112">
        <v>61</v>
      </c>
      <c r="J3112" t="b">
        <v>0</v>
      </c>
      <c r="K3112" s="7">
        <v>0</v>
      </c>
      <c r="L3112" s="7">
        <v>4082</v>
      </c>
      <c r="M3112" s="7">
        <v>0</v>
      </c>
      <c r="N3112" s="7">
        <v>265</v>
      </c>
      <c r="O3112" s="7">
        <v>201</v>
      </c>
      <c r="P3112" s="7">
        <f>SUM(dane3[[#This Row],[RoomService]:[VRDeck]])</f>
        <v>4548</v>
      </c>
      <c r="Q3112" t="s">
        <v>8520</v>
      </c>
      <c r="R3112" t="b">
        <v>1</v>
      </c>
    </row>
    <row r="3113" spans="1:18" x14ac:dyDescent="0.3">
      <c r="A3113" t="s">
        <v>8521</v>
      </c>
      <c r="B3113">
        <f>MID(dane3[[#This Row],[PassengerId]],1,4)+0</f>
        <v>3353</v>
      </c>
      <c r="C3113" t="s">
        <v>14</v>
      </c>
      <c r="D3113" t="b">
        <v>0</v>
      </c>
      <c r="E3113" t="s">
        <v>8513</v>
      </c>
      <c r="F3113" t="str">
        <f>MID($E3113,1,1)</f>
        <v>C</v>
      </c>
      <c r="G3113" t="str">
        <f>IFERROR(MID($E3113,SEARCH("/",$E3113,SEARCH("/",$E3113)+1)+1,1),"")</f>
        <v>S</v>
      </c>
      <c r="H3113" t="s">
        <v>46</v>
      </c>
      <c r="I3113">
        <v>19</v>
      </c>
      <c r="J3113" t="b">
        <v>0</v>
      </c>
      <c r="K3113" s="7">
        <v>0</v>
      </c>
      <c r="L3113" s="7">
        <v>4494</v>
      </c>
      <c r="M3113" s="7">
        <v>0</v>
      </c>
      <c r="N3113" s="7">
        <v>11</v>
      </c>
      <c r="O3113" s="7">
        <v>3460</v>
      </c>
      <c r="P3113" s="7">
        <f>SUM(dane3[[#This Row],[RoomService]:[VRDeck]])</f>
        <v>7965</v>
      </c>
      <c r="Q3113" t="s">
        <v>8522</v>
      </c>
      <c r="R3113" t="b">
        <v>1</v>
      </c>
    </row>
    <row r="3114" spans="1:18" x14ac:dyDescent="0.3">
      <c r="A3114" t="s">
        <v>8523</v>
      </c>
      <c r="B3114">
        <f>MID(dane3[[#This Row],[PassengerId]],1,4)+0</f>
        <v>3353</v>
      </c>
      <c r="C3114" t="s">
        <v>14</v>
      </c>
      <c r="D3114" t="b">
        <v>0</v>
      </c>
      <c r="E3114" t="s">
        <v>8513</v>
      </c>
      <c r="F3114" t="str">
        <f>MID($E3114,1,1)</f>
        <v>C</v>
      </c>
      <c r="G3114" t="str">
        <f>IFERROR(MID($E3114,SEARCH("/",$E3114,SEARCH("/",$E3114)+1)+1,1),"")</f>
        <v>S</v>
      </c>
      <c r="H3114" t="s">
        <v>16</v>
      </c>
      <c r="I3114">
        <v>45</v>
      </c>
      <c r="J3114" t="b">
        <v>0</v>
      </c>
      <c r="K3114" s="7">
        <v>0</v>
      </c>
      <c r="L3114" s="7">
        <v>1897</v>
      </c>
      <c r="M3114" s="7">
        <v>0</v>
      </c>
      <c r="N3114" s="7">
        <v>880</v>
      </c>
      <c r="O3114" s="7">
        <v>605</v>
      </c>
      <c r="P3114" s="7">
        <f>SUM(dane3[[#This Row],[RoomService]:[VRDeck]])</f>
        <v>3382</v>
      </c>
      <c r="Q3114" t="s">
        <v>8524</v>
      </c>
      <c r="R3114" t="b">
        <v>1</v>
      </c>
    </row>
    <row r="3115" spans="1:18" x14ac:dyDescent="0.3">
      <c r="A3115" t="s">
        <v>8525</v>
      </c>
      <c r="B3115">
        <f>MID(dane3[[#This Row],[PassengerId]],1,4)+0</f>
        <v>3357</v>
      </c>
      <c r="C3115" t="s">
        <v>19</v>
      </c>
      <c r="D3115" t="b">
        <v>1</v>
      </c>
      <c r="E3115" t="s">
        <v>8526</v>
      </c>
      <c r="F3115" t="str">
        <f>MID($E3115,1,1)</f>
        <v>G</v>
      </c>
      <c r="G3115" t="str">
        <f>IFERROR(MID($E3115,SEARCH("/",$E3115,SEARCH("/",$E3115)+1)+1,1),"")</f>
        <v>S</v>
      </c>
      <c r="H3115" t="s">
        <v>32</v>
      </c>
      <c r="I3115">
        <v>18</v>
      </c>
      <c r="J3115" t="b">
        <v>0</v>
      </c>
      <c r="K3115" s="7">
        <v>0</v>
      </c>
      <c r="L3115" s="7">
        <v>0</v>
      </c>
      <c r="M3115" s="7">
        <v>0</v>
      </c>
      <c r="N3115" s="7">
        <v>0</v>
      </c>
      <c r="O3115" s="7">
        <v>0</v>
      </c>
      <c r="P3115" s="7">
        <f>SUM(dane3[[#This Row],[RoomService]:[VRDeck]])</f>
        <v>0</v>
      </c>
      <c r="Q3115" t="s">
        <v>8527</v>
      </c>
      <c r="R3115" t="b">
        <v>0</v>
      </c>
    </row>
    <row r="3116" spans="1:18" x14ac:dyDescent="0.3">
      <c r="A3116" t="s">
        <v>8528</v>
      </c>
      <c r="B3116">
        <f>MID(dane3[[#This Row],[PassengerId]],1,4)+0</f>
        <v>3359</v>
      </c>
      <c r="C3116" t="s">
        <v>19</v>
      </c>
      <c r="D3116" t="b">
        <v>0</v>
      </c>
      <c r="E3116" t="s">
        <v>8529</v>
      </c>
      <c r="F3116" t="str">
        <f>MID($E3116,1,1)</f>
        <v>G</v>
      </c>
      <c r="G3116" t="str">
        <f>IFERROR(MID($E3116,SEARCH("/",$E3116,SEARCH("/",$E3116)+1)+1,1),"")</f>
        <v>S</v>
      </c>
      <c r="H3116" t="s">
        <v>16</v>
      </c>
      <c r="I3116">
        <v>32</v>
      </c>
      <c r="J3116" t="b">
        <v>0</v>
      </c>
      <c r="K3116" s="7">
        <v>0</v>
      </c>
      <c r="L3116" s="7">
        <v>810</v>
      </c>
      <c r="M3116" s="7">
        <v>0</v>
      </c>
      <c r="N3116" s="7">
        <v>0</v>
      </c>
      <c r="O3116" s="7">
        <v>2</v>
      </c>
      <c r="P3116" s="7">
        <f>SUM(dane3[[#This Row],[RoomService]:[VRDeck]])</f>
        <v>812</v>
      </c>
      <c r="Q3116" t="s">
        <v>8530</v>
      </c>
      <c r="R3116" t="b">
        <v>0</v>
      </c>
    </row>
    <row r="3117" spans="1:18" x14ac:dyDescent="0.3">
      <c r="A3117" t="s">
        <v>8531</v>
      </c>
      <c r="B3117">
        <f>MID(dane3[[#This Row],[PassengerId]],1,4)+0</f>
        <v>3360</v>
      </c>
      <c r="C3117" t="s">
        <v>14</v>
      </c>
      <c r="D3117" t="b">
        <v>0</v>
      </c>
      <c r="E3117" t="s">
        <v>8532</v>
      </c>
      <c r="F3117" t="str">
        <f>MID($E3117,1,1)</f>
        <v>A</v>
      </c>
      <c r="G3117" t="str">
        <f>IFERROR(MID($E3117,SEARCH("/",$E3117,SEARCH("/",$E3117)+1)+1,1),"")</f>
        <v>P</v>
      </c>
      <c r="H3117" t="s">
        <v>16</v>
      </c>
      <c r="I3117">
        <v>52</v>
      </c>
      <c r="J3117" t="b">
        <v>1</v>
      </c>
      <c r="K3117" s="7">
        <v>0</v>
      </c>
      <c r="L3117" s="7">
        <v>1429</v>
      </c>
      <c r="M3117" s="7">
        <v>0</v>
      </c>
      <c r="N3117" s="7">
        <v>1371</v>
      </c>
      <c r="O3117" s="7">
        <v>488</v>
      </c>
      <c r="P3117" s="7">
        <f>SUM(dane3[[#This Row],[RoomService]:[VRDeck]])</f>
        <v>3288</v>
      </c>
      <c r="Q3117" t="s">
        <v>8533</v>
      </c>
      <c r="R3117" t="b">
        <v>1</v>
      </c>
    </row>
    <row r="3118" spans="1:18" x14ac:dyDescent="0.3">
      <c r="A3118" t="s">
        <v>5621</v>
      </c>
      <c r="B3118">
        <f>MID(dane3[[#This Row],[PassengerId]],1,4)+0</f>
        <v>2202</v>
      </c>
      <c r="C3118" t="s">
        <v>53</v>
      </c>
      <c r="D3118" t="b">
        <v>0</v>
      </c>
      <c r="E3118" t="s">
        <v>5622</v>
      </c>
      <c r="F3118" t="str">
        <f>MID($E3118,1,1)</f>
        <v>F</v>
      </c>
      <c r="G3118" t="str">
        <f>IFERROR(MID($E3118,SEARCH("/",$E3118,SEARCH("/",$E3118)+1)+1,1),"")</f>
        <v>P</v>
      </c>
      <c r="H3118" t="s">
        <v>16</v>
      </c>
      <c r="I3118">
        <v>51</v>
      </c>
      <c r="J3118" t="b">
        <v>0</v>
      </c>
      <c r="K3118" s="7">
        <v>1671</v>
      </c>
      <c r="L3118" s="7">
        <v>0</v>
      </c>
      <c r="M3118" s="7">
        <v>17</v>
      </c>
      <c r="N3118" s="7">
        <v>0</v>
      </c>
      <c r="O3118" s="7">
        <v>0</v>
      </c>
      <c r="P3118" s="7">
        <f>SUM(dane3[[#This Row],[RoomService]:[VRDeck]])</f>
        <v>1688</v>
      </c>
      <c r="Q3118" t="s">
        <v>5623</v>
      </c>
      <c r="R3118" t="b">
        <v>0</v>
      </c>
    </row>
    <row r="3119" spans="1:18" x14ac:dyDescent="0.3">
      <c r="A3119" t="s">
        <v>5624</v>
      </c>
      <c r="B3119">
        <f>MID(dane3[[#This Row],[PassengerId]],1,4)+0</f>
        <v>2203</v>
      </c>
      <c r="C3119" t="s">
        <v>53</v>
      </c>
      <c r="D3119" t="b">
        <v>0</v>
      </c>
      <c r="E3119" t="s">
        <v>5625</v>
      </c>
      <c r="F3119" t="str">
        <f>MID($E3119,1,1)</f>
        <v>D</v>
      </c>
      <c r="G3119" t="str">
        <f>IFERROR(MID($E3119,SEARCH("/",$E3119,SEARCH("/",$E3119)+1)+1,1),"")</f>
        <v>S</v>
      </c>
      <c r="H3119" t="s">
        <v>16</v>
      </c>
      <c r="I3119">
        <v>43</v>
      </c>
      <c r="J3119" t="b">
        <v>0</v>
      </c>
      <c r="K3119" s="7">
        <v>2019</v>
      </c>
      <c r="L3119" s="7">
        <v>0</v>
      </c>
      <c r="M3119" s="7">
        <v>560</v>
      </c>
      <c r="N3119" s="7">
        <v>0</v>
      </c>
      <c r="O3119" s="7">
        <v>0</v>
      </c>
      <c r="P3119" s="7">
        <f>SUM(dane3[[#This Row],[RoomService]:[VRDeck]])</f>
        <v>2579</v>
      </c>
      <c r="Q3119" t="s">
        <v>5626</v>
      </c>
      <c r="R3119" t="b">
        <v>0</v>
      </c>
    </row>
    <row r="3120" spans="1:18" x14ac:dyDescent="0.3">
      <c r="A3120" t="s">
        <v>5675</v>
      </c>
      <c r="B3120">
        <f>MID(dane3[[#This Row],[PassengerId]],1,4)+0</f>
        <v>2228</v>
      </c>
      <c r="C3120" t="s">
        <v>53</v>
      </c>
      <c r="D3120" t="b">
        <v>0</v>
      </c>
      <c r="E3120" t="s">
        <v>5676</v>
      </c>
      <c r="F3120" t="str">
        <f>MID($E3120,1,1)</f>
        <v>E</v>
      </c>
      <c r="G3120" t="str">
        <f>IFERROR(MID($E3120,SEARCH("/",$E3120,SEARCH("/",$E3120)+1)+1,1),"")</f>
        <v>S</v>
      </c>
      <c r="H3120" t="s">
        <v>16</v>
      </c>
      <c r="I3120">
        <v>63</v>
      </c>
      <c r="J3120" t="b">
        <v>0</v>
      </c>
      <c r="K3120" s="7">
        <v>1172</v>
      </c>
      <c r="L3120" s="7">
        <v>0</v>
      </c>
      <c r="M3120" s="7">
        <v>1</v>
      </c>
      <c r="N3120" s="7">
        <v>0</v>
      </c>
      <c r="O3120" s="7">
        <v>0</v>
      </c>
      <c r="P3120" s="7">
        <f>SUM(dane3[[#This Row],[RoomService]:[VRDeck]])</f>
        <v>1173</v>
      </c>
      <c r="Q3120" t="s">
        <v>5677</v>
      </c>
      <c r="R3120" t="b">
        <v>0</v>
      </c>
    </row>
    <row r="3121" spans="1:18" x14ac:dyDescent="0.3">
      <c r="A3121" t="s">
        <v>5692</v>
      </c>
      <c r="B3121">
        <f>MID(dane3[[#This Row],[PassengerId]],1,4)+0</f>
        <v>2234</v>
      </c>
      <c r="C3121" t="s">
        <v>53</v>
      </c>
      <c r="D3121" t="b">
        <v>1</v>
      </c>
      <c r="E3121" t="s">
        <v>5693</v>
      </c>
      <c r="F3121" t="str">
        <f>MID($E3121,1,1)</f>
        <v>F</v>
      </c>
      <c r="G3121" t="str">
        <f>IFERROR(MID($E3121,SEARCH("/",$E3121,SEARCH("/",$E3121)+1)+1,1),"")</f>
        <v>P</v>
      </c>
      <c r="H3121" t="s">
        <v>46</v>
      </c>
      <c r="I3121">
        <v>20</v>
      </c>
      <c r="J3121" t="b">
        <v>0</v>
      </c>
      <c r="K3121" s="7">
        <v>0</v>
      </c>
      <c r="L3121" s="7">
        <v>0</v>
      </c>
      <c r="M3121" s="7">
        <v>0</v>
      </c>
      <c r="N3121" s="7">
        <v>0</v>
      </c>
      <c r="O3121" s="7">
        <v>0</v>
      </c>
      <c r="P3121" s="7">
        <f>SUM(dane3[[#This Row],[RoomService]:[VRDeck]])</f>
        <v>0</v>
      </c>
      <c r="Q3121" t="s">
        <v>5694</v>
      </c>
      <c r="R3121" t="b">
        <v>1</v>
      </c>
    </row>
    <row r="3122" spans="1:18" x14ac:dyDescent="0.3">
      <c r="A3122" t="s">
        <v>8544</v>
      </c>
      <c r="B3122">
        <f>MID(dane3[[#This Row],[PassengerId]],1,4)+0</f>
        <v>3363</v>
      </c>
      <c r="C3122" t="s">
        <v>19</v>
      </c>
      <c r="D3122" t="b">
        <v>0</v>
      </c>
      <c r="E3122" t="s">
        <v>8545</v>
      </c>
      <c r="F3122" t="str">
        <f>MID($E3122,1,1)</f>
        <v>E</v>
      </c>
      <c r="G3122" t="str">
        <f>IFERROR(MID($E3122,SEARCH("/",$E3122,SEARCH("/",$E3122)+1)+1,1),"")</f>
        <v>P</v>
      </c>
      <c r="H3122" t="s">
        <v>16</v>
      </c>
      <c r="I3122">
        <v>20</v>
      </c>
      <c r="J3122" t="b">
        <v>0</v>
      </c>
      <c r="K3122" s="7">
        <v>1</v>
      </c>
      <c r="L3122" s="7">
        <v>52</v>
      </c>
      <c r="M3122" s="7">
        <v>533</v>
      </c>
      <c r="N3122" s="7">
        <v>0</v>
      </c>
      <c r="O3122" s="7">
        <v>1022</v>
      </c>
      <c r="P3122" s="7">
        <f>SUM(dane3[[#This Row],[RoomService]:[VRDeck]])</f>
        <v>1608</v>
      </c>
      <c r="Q3122" t="s">
        <v>8546</v>
      </c>
      <c r="R3122" t="b">
        <v>0</v>
      </c>
    </row>
    <row r="3123" spans="1:18" x14ac:dyDescent="0.3">
      <c r="A3123" t="s">
        <v>8547</v>
      </c>
      <c r="B3123">
        <f>MID(dane3[[#This Row],[PassengerId]],1,4)+0</f>
        <v>3363</v>
      </c>
      <c r="C3123" t="s">
        <v>19</v>
      </c>
      <c r="D3123" t="b">
        <v>0</v>
      </c>
      <c r="E3123" t="s">
        <v>8548</v>
      </c>
      <c r="F3123" t="str">
        <f>MID($E3123,1,1)</f>
        <v>G</v>
      </c>
      <c r="G3123" t="str">
        <f>IFERROR(MID($E3123,SEARCH("/",$E3123,SEARCH("/",$E3123)+1)+1,1),"")</f>
        <v>P</v>
      </c>
      <c r="H3123" t="s">
        <v>16</v>
      </c>
      <c r="I3123">
        <v>6</v>
      </c>
      <c r="J3123" t="b">
        <v>0</v>
      </c>
      <c r="K3123" s="7">
        <v>0</v>
      </c>
      <c r="L3123" s="7">
        <v>0</v>
      </c>
      <c r="M3123" s="7">
        <v>0</v>
      </c>
      <c r="N3123" s="7">
        <v>0</v>
      </c>
      <c r="O3123" s="7">
        <v>0</v>
      </c>
      <c r="P3123" s="7">
        <f>SUM(dane3[[#This Row],[RoomService]:[VRDeck]])</f>
        <v>0</v>
      </c>
      <c r="Q3123" t="s">
        <v>8549</v>
      </c>
      <c r="R3123" t="b">
        <v>1</v>
      </c>
    </row>
    <row r="3124" spans="1:18" x14ac:dyDescent="0.3">
      <c r="A3124" t="s">
        <v>8550</v>
      </c>
      <c r="B3124">
        <f>MID(dane3[[#This Row],[PassengerId]],1,4)+0</f>
        <v>3363</v>
      </c>
      <c r="C3124" t="s">
        <v>19</v>
      </c>
      <c r="D3124" t="b">
        <v>0</v>
      </c>
      <c r="E3124" t="s">
        <v>8548</v>
      </c>
      <c r="F3124" t="str">
        <f>MID($E3124,1,1)</f>
        <v>G</v>
      </c>
      <c r="G3124" t="str">
        <f>IFERROR(MID($E3124,SEARCH("/",$E3124,SEARCH("/",$E3124)+1)+1,1),"")</f>
        <v>P</v>
      </c>
      <c r="H3124" t="s">
        <v>32</v>
      </c>
      <c r="I3124">
        <v>5</v>
      </c>
      <c r="J3124" t="b">
        <v>0</v>
      </c>
      <c r="K3124" s="7">
        <v>0</v>
      </c>
      <c r="L3124" s="7">
        <v>0</v>
      </c>
      <c r="M3124" s="7">
        <v>0</v>
      </c>
      <c r="N3124" s="7">
        <v>0</v>
      </c>
      <c r="O3124" s="7">
        <v>0</v>
      </c>
      <c r="P3124" s="7">
        <f>SUM(dane3[[#This Row],[RoomService]:[VRDeck]])</f>
        <v>0</v>
      </c>
      <c r="Q3124" t="s">
        <v>8551</v>
      </c>
      <c r="R3124" t="b">
        <v>0</v>
      </c>
    </row>
    <row r="3125" spans="1:18" x14ac:dyDescent="0.3">
      <c r="A3125" t="s">
        <v>8552</v>
      </c>
      <c r="B3125">
        <f>MID(dane3[[#This Row],[PassengerId]],1,4)+0</f>
        <v>3364</v>
      </c>
      <c r="C3125" t="s">
        <v>14</v>
      </c>
      <c r="D3125" t="b">
        <v>0</v>
      </c>
      <c r="E3125" t="s">
        <v>8553</v>
      </c>
      <c r="F3125" t="str">
        <f>MID($E3125,1,1)</f>
        <v>A</v>
      </c>
      <c r="G3125" t="str">
        <f>IFERROR(MID($E3125,SEARCH("/",$E3125,SEARCH("/",$E3125)+1)+1,1),"")</f>
        <v>P</v>
      </c>
      <c r="H3125" t="s">
        <v>46</v>
      </c>
      <c r="I3125">
        <v>40</v>
      </c>
      <c r="J3125" t="b">
        <v>0</v>
      </c>
      <c r="K3125" s="7">
        <v>0</v>
      </c>
      <c r="L3125" s="7">
        <v>372</v>
      </c>
      <c r="M3125" s="7">
        <v>7</v>
      </c>
      <c r="N3125" s="7">
        <v>5</v>
      </c>
      <c r="O3125" s="7">
        <v>1467</v>
      </c>
      <c r="P3125" s="7">
        <f>SUM(dane3[[#This Row],[RoomService]:[VRDeck]])</f>
        <v>1851</v>
      </c>
      <c r="Q3125" t="s">
        <v>8554</v>
      </c>
      <c r="R3125" t="b">
        <v>0</v>
      </c>
    </row>
    <row r="3126" spans="1:18" x14ac:dyDescent="0.3">
      <c r="A3126" t="s">
        <v>8555</v>
      </c>
      <c r="B3126">
        <f>MID(dane3[[#This Row],[PassengerId]],1,4)+0</f>
        <v>3365</v>
      </c>
      <c r="C3126" t="s">
        <v>19</v>
      </c>
      <c r="D3126" t="b">
        <v>1</v>
      </c>
      <c r="E3126" t="s">
        <v>8556</v>
      </c>
      <c r="F3126" t="str">
        <f>MID($E3126,1,1)</f>
        <v>G</v>
      </c>
      <c r="G3126" t="str">
        <f>IFERROR(MID($E3126,SEARCH("/",$E3126,SEARCH("/",$E3126)+1)+1,1),"")</f>
        <v>S</v>
      </c>
      <c r="H3126" t="s">
        <v>32</v>
      </c>
      <c r="I3126">
        <v>20</v>
      </c>
      <c r="J3126" t="b">
        <v>0</v>
      </c>
      <c r="K3126" s="7">
        <v>0</v>
      </c>
      <c r="L3126" s="7">
        <v>0</v>
      </c>
      <c r="M3126" s="7">
        <v>0</v>
      </c>
      <c r="N3126" s="7">
        <v>0</v>
      </c>
      <c r="O3126" s="7">
        <v>0</v>
      </c>
      <c r="P3126" s="7">
        <f>SUM(dane3[[#This Row],[RoomService]:[VRDeck]])</f>
        <v>0</v>
      </c>
      <c r="Q3126" t="s">
        <v>8557</v>
      </c>
      <c r="R3126" t="b">
        <v>1</v>
      </c>
    </row>
    <row r="3127" spans="1:18" x14ac:dyDescent="0.3">
      <c r="A3127" t="s">
        <v>5695</v>
      </c>
      <c r="B3127">
        <f>MID(dane3[[#This Row],[PassengerId]],1,4)+0</f>
        <v>2234</v>
      </c>
      <c r="C3127" t="s">
        <v>53</v>
      </c>
      <c r="D3127" t="b">
        <v>1</v>
      </c>
      <c r="E3127" t="s">
        <v>5693</v>
      </c>
      <c r="F3127" t="str">
        <f>MID($E3127,1,1)</f>
        <v>F</v>
      </c>
      <c r="G3127" t="str">
        <f>IFERROR(MID($E3127,SEARCH("/",$E3127,SEARCH("/",$E3127)+1)+1,1),"")</f>
        <v>P</v>
      </c>
      <c r="H3127" t="s">
        <v>46</v>
      </c>
      <c r="I3127">
        <v>20</v>
      </c>
      <c r="J3127" t="b">
        <v>0</v>
      </c>
      <c r="K3127" s="7">
        <v>0</v>
      </c>
      <c r="L3127" s="7">
        <v>0</v>
      </c>
      <c r="M3127" s="7">
        <v>0</v>
      </c>
      <c r="N3127" s="7">
        <v>0</v>
      </c>
      <c r="O3127" s="7">
        <v>0</v>
      </c>
      <c r="P3127" s="7">
        <f>SUM(dane3[[#This Row],[RoomService]:[VRDeck]])</f>
        <v>0</v>
      </c>
      <c r="Q3127" t="s">
        <v>5696</v>
      </c>
      <c r="R3127" t="b">
        <v>1</v>
      </c>
    </row>
    <row r="3128" spans="1:18" x14ac:dyDescent="0.3">
      <c r="A3128" t="s">
        <v>8561</v>
      </c>
      <c r="B3128">
        <f>MID(dane3[[#This Row],[PassengerId]],1,4)+0</f>
        <v>3371</v>
      </c>
      <c r="C3128" t="s">
        <v>19</v>
      </c>
      <c r="D3128" t="b">
        <v>0</v>
      </c>
      <c r="E3128" t="s">
        <v>8562</v>
      </c>
      <c r="F3128" t="str">
        <f>MID($E3128,1,1)</f>
        <v>F</v>
      </c>
      <c r="G3128" t="str">
        <f>IFERROR(MID($E3128,SEARCH("/",$E3128,SEARCH("/",$E3128)+1)+1,1),"")</f>
        <v>P</v>
      </c>
      <c r="H3128" t="s">
        <v>16</v>
      </c>
      <c r="I3128">
        <v>42</v>
      </c>
      <c r="J3128" t="b">
        <v>0</v>
      </c>
      <c r="K3128" s="7">
        <v>0</v>
      </c>
      <c r="L3128" s="7">
        <v>3</v>
      </c>
      <c r="M3128" s="7">
        <v>0</v>
      </c>
      <c r="N3128" s="7">
        <v>898</v>
      </c>
      <c r="O3128" s="7">
        <v>1</v>
      </c>
      <c r="P3128" s="7">
        <f>SUM(dane3[[#This Row],[RoomService]:[VRDeck]])</f>
        <v>902</v>
      </c>
      <c r="Q3128" t="s">
        <v>8563</v>
      </c>
      <c r="R3128" t="b">
        <v>0</v>
      </c>
    </row>
    <row r="3129" spans="1:18" x14ac:dyDescent="0.3">
      <c r="A3129" t="s">
        <v>8564</v>
      </c>
      <c r="B3129">
        <f>MID(dane3[[#This Row],[PassengerId]],1,4)+0</f>
        <v>3372</v>
      </c>
      <c r="C3129" t="s">
        <v>19</v>
      </c>
      <c r="D3129" t="b">
        <v>1</v>
      </c>
      <c r="E3129" t="s">
        <v>8565</v>
      </c>
      <c r="F3129" t="str">
        <f>MID($E3129,1,1)</f>
        <v>G</v>
      </c>
      <c r="G3129" t="str">
        <f>IFERROR(MID($E3129,SEARCH("/",$E3129,SEARCH("/",$E3129)+1)+1,1),"")</f>
        <v>P</v>
      </c>
      <c r="H3129" t="s">
        <v>32</v>
      </c>
      <c r="I3129">
        <v>14</v>
      </c>
      <c r="J3129" t="b">
        <v>0</v>
      </c>
      <c r="K3129" s="7">
        <v>0</v>
      </c>
      <c r="L3129" s="7">
        <v>0</v>
      </c>
      <c r="M3129" s="7">
        <v>0</v>
      </c>
      <c r="N3129" s="7">
        <v>0</v>
      </c>
      <c r="O3129" s="7">
        <v>0</v>
      </c>
      <c r="P3129" s="7">
        <f>SUM(dane3[[#This Row],[RoomService]:[VRDeck]])</f>
        <v>0</v>
      </c>
      <c r="Q3129" t="s">
        <v>8566</v>
      </c>
      <c r="R3129" t="b">
        <v>1</v>
      </c>
    </row>
    <row r="3130" spans="1:18" x14ac:dyDescent="0.3">
      <c r="A3130" t="s">
        <v>5697</v>
      </c>
      <c r="B3130">
        <f>MID(dane3[[#This Row],[PassengerId]],1,4)+0</f>
        <v>2234</v>
      </c>
      <c r="C3130" t="s">
        <v>53</v>
      </c>
      <c r="D3130" t="b">
        <v>0</v>
      </c>
      <c r="E3130" t="s">
        <v>5698</v>
      </c>
      <c r="F3130" t="str">
        <f>MID($E3130,1,1)</f>
        <v>E</v>
      </c>
      <c r="G3130" t="str">
        <f>IFERROR(MID($E3130,SEARCH("/",$E3130,SEARCH("/",$E3130)+1)+1,1),"")</f>
        <v>P</v>
      </c>
      <c r="H3130" t="s">
        <v>16</v>
      </c>
      <c r="I3130">
        <v>19</v>
      </c>
      <c r="J3130" t="b">
        <v>0</v>
      </c>
      <c r="K3130" s="7">
        <v>0</v>
      </c>
      <c r="L3130" s="7">
        <v>0</v>
      </c>
      <c r="M3130" s="7">
        <v>0</v>
      </c>
      <c r="N3130" s="7">
        <v>0</v>
      </c>
      <c r="O3130" s="7">
        <v>0</v>
      </c>
      <c r="P3130" s="7">
        <f>SUM(dane3[[#This Row],[RoomService]:[VRDeck]])</f>
        <v>0</v>
      </c>
      <c r="Q3130" t="s">
        <v>5699</v>
      </c>
      <c r="R3130" t="b">
        <v>0</v>
      </c>
    </row>
    <row r="3131" spans="1:18" x14ac:dyDescent="0.3">
      <c r="A3131" t="s">
        <v>8570</v>
      </c>
      <c r="B3131">
        <f>MID(dane3[[#This Row],[PassengerId]],1,4)+0</f>
        <v>3380</v>
      </c>
      <c r="C3131" t="s">
        <v>19</v>
      </c>
      <c r="D3131" t="b">
        <v>0</v>
      </c>
      <c r="E3131" t="s">
        <v>8571</v>
      </c>
      <c r="F3131" t="str">
        <f>MID($E3131,1,1)</f>
        <v>F</v>
      </c>
      <c r="G3131" t="str">
        <f>IFERROR(MID($E3131,SEARCH("/",$E3131,SEARCH("/",$E3131)+1)+1,1),"")</f>
        <v>P</v>
      </c>
      <c r="H3131" t="s">
        <v>46</v>
      </c>
      <c r="I3131">
        <v>23</v>
      </c>
      <c r="J3131" t="b">
        <v>0</v>
      </c>
      <c r="K3131" s="7">
        <v>664</v>
      </c>
      <c r="L3131" s="7">
        <v>17</v>
      </c>
      <c r="M3131" s="7">
        <v>0</v>
      </c>
      <c r="N3131" s="7">
        <v>0</v>
      </c>
      <c r="O3131" s="7">
        <v>0</v>
      </c>
      <c r="P3131" s="7">
        <f>SUM(dane3[[#This Row],[RoomService]:[VRDeck]])</f>
        <v>681</v>
      </c>
      <c r="Q3131" t="s">
        <v>8572</v>
      </c>
      <c r="R3131" t="b">
        <v>0</v>
      </c>
    </row>
    <row r="3132" spans="1:18" x14ac:dyDescent="0.3">
      <c r="A3132" t="s">
        <v>8573</v>
      </c>
      <c r="B3132">
        <f>MID(dane3[[#This Row],[PassengerId]],1,4)+0</f>
        <v>3381</v>
      </c>
      <c r="C3132" t="s">
        <v>19</v>
      </c>
      <c r="D3132" t="b">
        <v>1</v>
      </c>
      <c r="E3132" t="s">
        <v>8574</v>
      </c>
      <c r="F3132" t="str">
        <f>MID($E3132,1,1)</f>
        <v>G</v>
      </c>
      <c r="G3132" t="str">
        <f>IFERROR(MID($E3132,SEARCH("/",$E3132,SEARCH("/",$E3132)+1)+1,1),"")</f>
        <v>S</v>
      </c>
      <c r="H3132" t="s">
        <v>16</v>
      </c>
      <c r="I3132">
        <v>35</v>
      </c>
      <c r="J3132" t="b">
        <v>0</v>
      </c>
      <c r="K3132" s="7">
        <v>0</v>
      </c>
      <c r="L3132" s="7">
        <v>0</v>
      </c>
      <c r="M3132" s="7">
        <v>0</v>
      </c>
      <c r="N3132" s="7">
        <v>0</v>
      </c>
      <c r="O3132" s="7">
        <v>0</v>
      </c>
      <c r="P3132" s="7">
        <f>SUM(dane3[[#This Row],[RoomService]:[VRDeck]])</f>
        <v>0</v>
      </c>
      <c r="Q3132" t="s">
        <v>8575</v>
      </c>
      <c r="R3132" t="b">
        <v>0</v>
      </c>
    </row>
    <row r="3133" spans="1:18" x14ac:dyDescent="0.3">
      <c r="A3133" t="s">
        <v>8576</v>
      </c>
      <c r="B3133">
        <f>MID(dane3[[#This Row],[PassengerId]],1,4)+0</f>
        <v>3382</v>
      </c>
      <c r="C3133" t="s">
        <v>19</v>
      </c>
      <c r="D3133" t="b">
        <v>0</v>
      </c>
      <c r="E3133" t="s">
        <v>8577</v>
      </c>
      <c r="F3133" t="str">
        <f>MID($E3133,1,1)</f>
        <v>F</v>
      </c>
      <c r="G3133" t="str">
        <f>IFERROR(MID($E3133,SEARCH("/",$E3133,SEARCH("/",$E3133)+1)+1,1),"")</f>
        <v>P</v>
      </c>
      <c r="H3133" t="s">
        <v>32</v>
      </c>
      <c r="I3133">
        <v>53</v>
      </c>
      <c r="J3133" t="b">
        <v>0</v>
      </c>
      <c r="K3133" s="7">
        <v>2</v>
      </c>
      <c r="L3133" s="7">
        <v>18</v>
      </c>
      <c r="M3133" s="7">
        <v>705</v>
      </c>
      <c r="N3133" s="7">
        <v>0</v>
      </c>
      <c r="O3133" s="7">
        <v>1</v>
      </c>
      <c r="P3133" s="7">
        <f>SUM(dane3[[#This Row],[RoomService]:[VRDeck]])</f>
        <v>726</v>
      </c>
      <c r="Q3133" t="s">
        <v>8578</v>
      </c>
      <c r="R3133" t="b">
        <v>0</v>
      </c>
    </row>
    <row r="3134" spans="1:18" x14ac:dyDescent="0.3">
      <c r="A3134" t="s">
        <v>8579</v>
      </c>
      <c r="B3134">
        <f>MID(dane3[[#This Row],[PassengerId]],1,4)+0</f>
        <v>3382</v>
      </c>
      <c r="C3134" t="s">
        <v>19</v>
      </c>
      <c r="D3134" t="b">
        <v>1</v>
      </c>
      <c r="E3134" t="s">
        <v>8580</v>
      </c>
      <c r="F3134" t="str">
        <f>MID($E3134,1,1)</f>
        <v>G</v>
      </c>
      <c r="G3134" t="str">
        <f>IFERROR(MID($E3134,SEARCH("/",$E3134,SEARCH("/",$E3134)+1)+1,1),"")</f>
        <v>P</v>
      </c>
      <c r="H3134" t="s">
        <v>16</v>
      </c>
      <c r="I3134">
        <v>56</v>
      </c>
      <c r="J3134" t="b">
        <v>0</v>
      </c>
      <c r="K3134" s="7">
        <v>0</v>
      </c>
      <c r="L3134" s="7">
        <v>0</v>
      </c>
      <c r="M3134" s="7">
        <v>0</v>
      </c>
      <c r="N3134" s="7">
        <v>0</v>
      </c>
      <c r="O3134" s="7">
        <v>0</v>
      </c>
      <c r="P3134" s="7">
        <f>SUM(dane3[[#This Row],[RoomService]:[VRDeck]])</f>
        <v>0</v>
      </c>
      <c r="Q3134" t="s">
        <v>8581</v>
      </c>
      <c r="R3134" t="b">
        <v>1</v>
      </c>
    </row>
    <row r="3135" spans="1:18" x14ac:dyDescent="0.3">
      <c r="A3135" t="s">
        <v>8582</v>
      </c>
      <c r="B3135">
        <f>MID(dane3[[#This Row],[PassengerId]],1,4)+0</f>
        <v>3383</v>
      </c>
      <c r="C3135" t="s">
        <v>19</v>
      </c>
      <c r="D3135" t="b">
        <v>0</v>
      </c>
      <c r="E3135" t="s">
        <v>8583</v>
      </c>
      <c r="F3135" t="str">
        <f>MID($E3135,1,1)</f>
        <v>F</v>
      </c>
      <c r="G3135" t="str">
        <f>IFERROR(MID($E3135,SEARCH("/",$E3135,SEARCH("/",$E3135)+1)+1,1),"")</f>
        <v>P</v>
      </c>
      <c r="H3135" t="s">
        <v>46</v>
      </c>
      <c r="I3135">
        <v>35</v>
      </c>
      <c r="J3135" t="b">
        <v>0</v>
      </c>
      <c r="K3135" s="7">
        <v>1</v>
      </c>
      <c r="L3135" s="7">
        <v>0</v>
      </c>
      <c r="M3135" s="7">
        <v>37</v>
      </c>
      <c r="N3135" s="7">
        <v>719</v>
      </c>
      <c r="O3135" s="7">
        <v>0</v>
      </c>
      <c r="P3135" s="7">
        <f>SUM(dane3[[#This Row],[RoomService]:[VRDeck]])</f>
        <v>757</v>
      </c>
      <c r="Q3135" t="s">
        <v>8584</v>
      </c>
      <c r="R3135" t="b">
        <v>0</v>
      </c>
    </row>
    <row r="3136" spans="1:18" x14ac:dyDescent="0.3">
      <c r="A3136" t="s">
        <v>8585</v>
      </c>
      <c r="B3136">
        <f>MID(dane3[[#This Row],[PassengerId]],1,4)+0</f>
        <v>3384</v>
      </c>
      <c r="C3136" t="s">
        <v>19</v>
      </c>
      <c r="D3136" t="b">
        <v>0</v>
      </c>
      <c r="E3136" t="s">
        <v>8586</v>
      </c>
      <c r="F3136" t="str">
        <f>MID($E3136,1,1)</f>
        <v>F</v>
      </c>
      <c r="G3136" t="str">
        <f>IFERROR(MID($E3136,SEARCH("/",$E3136,SEARCH("/",$E3136)+1)+1,1),"")</f>
        <v>P</v>
      </c>
      <c r="H3136" t="s">
        <v>16</v>
      </c>
      <c r="I3136">
        <v>18</v>
      </c>
      <c r="J3136" t="b">
        <v>0</v>
      </c>
      <c r="K3136" s="7">
        <v>1</v>
      </c>
      <c r="L3136" s="7">
        <v>56</v>
      </c>
      <c r="M3136" s="7">
        <v>0</v>
      </c>
      <c r="N3136" s="7">
        <v>602</v>
      </c>
      <c r="O3136" s="7">
        <v>205</v>
      </c>
      <c r="P3136" s="7">
        <f>SUM(dane3[[#This Row],[RoomService]:[VRDeck]])</f>
        <v>864</v>
      </c>
      <c r="Q3136" t="s">
        <v>8587</v>
      </c>
      <c r="R3136" t="b">
        <v>0</v>
      </c>
    </row>
    <row r="3137" spans="1:18" x14ac:dyDescent="0.3">
      <c r="A3137" t="s">
        <v>8588</v>
      </c>
      <c r="B3137">
        <f>MID(dane3[[#This Row],[PassengerId]],1,4)+0</f>
        <v>3384</v>
      </c>
      <c r="C3137" t="s">
        <v>19</v>
      </c>
      <c r="D3137" t="b">
        <v>0</v>
      </c>
      <c r="E3137" t="s">
        <v>8589</v>
      </c>
      <c r="F3137" t="str">
        <f>MID($E3137,1,1)</f>
        <v>E</v>
      </c>
      <c r="G3137" t="str">
        <f>IFERROR(MID($E3137,SEARCH("/",$E3137,SEARCH("/",$E3137)+1)+1,1),"")</f>
        <v>P</v>
      </c>
      <c r="H3137" t="s">
        <v>16</v>
      </c>
      <c r="I3137">
        <v>25</v>
      </c>
      <c r="J3137" t="b">
        <v>0</v>
      </c>
      <c r="K3137" s="7">
        <v>106</v>
      </c>
      <c r="L3137" s="7">
        <v>46</v>
      </c>
      <c r="M3137" s="7">
        <v>0</v>
      </c>
      <c r="N3137" s="7">
        <v>0</v>
      </c>
      <c r="O3137" s="7">
        <v>843</v>
      </c>
      <c r="P3137" s="7">
        <f>SUM(dane3[[#This Row],[RoomService]:[VRDeck]])</f>
        <v>995</v>
      </c>
      <c r="Q3137" t="s">
        <v>8590</v>
      </c>
      <c r="R3137" t="b">
        <v>0</v>
      </c>
    </row>
    <row r="3138" spans="1:18" x14ac:dyDescent="0.3">
      <c r="A3138" t="s">
        <v>8591</v>
      </c>
      <c r="B3138">
        <f>MID(dane3[[#This Row],[PassengerId]],1,4)+0</f>
        <v>3384</v>
      </c>
      <c r="C3138" t="s">
        <v>19</v>
      </c>
      <c r="D3138" t="b">
        <v>1</v>
      </c>
      <c r="E3138" t="s">
        <v>8592</v>
      </c>
      <c r="F3138" t="str">
        <f>MID($E3138,1,1)</f>
        <v>G</v>
      </c>
      <c r="G3138" t="str">
        <f>IFERROR(MID($E3138,SEARCH("/",$E3138,SEARCH("/",$E3138)+1)+1,1),"")</f>
        <v>P</v>
      </c>
      <c r="H3138" t="s">
        <v>46</v>
      </c>
      <c r="I3138">
        <v>20</v>
      </c>
      <c r="J3138" t="b">
        <v>0</v>
      </c>
      <c r="K3138" s="7">
        <v>0</v>
      </c>
      <c r="L3138" s="7">
        <v>0</v>
      </c>
      <c r="M3138" s="7">
        <v>0</v>
      </c>
      <c r="N3138" s="7">
        <v>0</v>
      </c>
      <c r="O3138" s="7">
        <v>0</v>
      </c>
      <c r="P3138" s="7">
        <f>SUM(dane3[[#This Row],[RoomService]:[VRDeck]])</f>
        <v>0</v>
      </c>
      <c r="Q3138" t="s">
        <v>8593</v>
      </c>
      <c r="R3138" t="b">
        <v>1</v>
      </c>
    </row>
    <row r="3139" spans="1:18" x14ac:dyDescent="0.3">
      <c r="A3139" t="s">
        <v>5702</v>
      </c>
      <c r="B3139">
        <f>MID(dane3[[#This Row],[PassengerId]],1,4)+0</f>
        <v>2234</v>
      </c>
      <c r="C3139" t="s">
        <v>53</v>
      </c>
      <c r="D3139" t="b">
        <v>0</v>
      </c>
      <c r="E3139" t="s">
        <v>5703</v>
      </c>
      <c r="F3139" t="str">
        <f>MID($E3139,1,1)</f>
        <v>D</v>
      </c>
      <c r="G3139" t="str">
        <f>IFERROR(MID($E3139,SEARCH("/",$E3139,SEARCH("/",$E3139)+1)+1,1),"")</f>
        <v>P</v>
      </c>
      <c r="H3139" t="s">
        <v>16</v>
      </c>
      <c r="I3139">
        <v>31</v>
      </c>
      <c r="J3139" t="b">
        <v>0</v>
      </c>
      <c r="K3139" s="7">
        <v>21</v>
      </c>
      <c r="L3139" s="7">
        <v>0</v>
      </c>
      <c r="M3139" s="7">
        <v>1031</v>
      </c>
      <c r="N3139" s="7">
        <v>0</v>
      </c>
      <c r="O3139" s="7">
        <v>0</v>
      </c>
      <c r="P3139" s="7">
        <f>SUM(dane3[[#This Row],[RoomService]:[VRDeck]])</f>
        <v>1052</v>
      </c>
      <c r="Q3139" t="s">
        <v>5704</v>
      </c>
      <c r="R3139" t="b">
        <v>0</v>
      </c>
    </row>
    <row r="3140" spans="1:18" x14ac:dyDescent="0.3">
      <c r="A3140" t="s">
        <v>8597</v>
      </c>
      <c r="B3140">
        <f>MID(dane3[[#This Row],[PassengerId]],1,4)+0</f>
        <v>3387</v>
      </c>
      <c r="C3140" t="s">
        <v>19</v>
      </c>
      <c r="D3140" t="b">
        <v>1</v>
      </c>
      <c r="E3140" t="s">
        <v>8598</v>
      </c>
      <c r="F3140" t="str">
        <f>MID($E3140,1,1)</f>
        <v>G</v>
      </c>
      <c r="G3140" t="str">
        <f>IFERROR(MID($E3140,SEARCH("/",$E3140,SEARCH("/",$E3140)+1)+1,1),"")</f>
        <v>S</v>
      </c>
      <c r="H3140" t="s">
        <v>16</v>
      </c>
      <c r="I3140">
        <v>26</v>
      </c>
      <c r="J3140" t="b">
        <v>0</v>
      </c>
      <c r="K3140" s="7">
        <v>0</v>
      </c>
      <c r="L3140" s="7">
        <v>0</v>
      </c>
      <c r="M3140" s="7">
        <v>0</v>
      </c>
      <c r="N3140" s="7">
        <v>0</v>
      </c>
      <c r="O3140" s="7">
        <v>0</v>
      </c>
      <c r="P3140" s="7">
        <f>SUM(dane3[[#This Row],[RoomService]:[VRDeck]])</f>
        <v>0</v>
      </c>
      <c r="Q3140" t="s">
        <v>8599</v>
      </c>
      <c r="R3140" t="b">
        <v>0</v>
      </c>
    </row>
    <row r="3141" spans="1:18" x14ac:dyDescent="0.3">
      <c r="A3141" t="s">
        <v>5705</v>
      </c>
      <c r="B3141">
        <f>MID(dane3[[#This Row],[PassengerId]],1,4)+0</f>
        <v>2234</v>
      </c>
      <c r="C3141" t="s">
        <v>53</v>
      </c>
      <c r="D3141" t="b">
        <v>1</v>
      </c>
      <c r="E3141" t="s">
        <v>5693</v>
      </c>
      <c r="F3141" t="str">
        <f>MID($E3141,1,1)</f>
        <v>F</v>
      </c>
      <c r="G3141" t="str">
        <f>IFERROR(MID($E3141,SEARCH("/",$E3141,SEARCH("/",$E3141)+1)+1,1),"")</f>
        <v>P</v>
      </c>
      <c r="H3141" t="s">
        <v>46</v>
      </c>
      <c r="I3141">
        <v>17</v>
      </c>
      <c r="J3141" t="b">
        <v>0</v>
      </c>
      <c r="K3141" s="7">
        <v>0</v>
      </c>
      <c r="L3141" s="7">
        <v>0</v>
      </c>
      <c r="M3141" s="7">
        <v>0</v>
      </c>
      <c r="N3141" s="7">
        <v>0</v>
      </c>
      <c r="O3141" s="7">
        <v>0</v>
      </c>
      <c r="P3141" s="7">
        <f>SUM(dane3[[#This Row],[RoomService]:[VRDeck]])</f>
        <v>0</v>
      </c>
      <c r="Q3141" t="s">
        <v>5706</v>
      </c>
      <c r="R3141" t="b">
        <v>1</v>
      </c>
    </row>
    <row r="3142" spans="1:18" x14ac:dyDescent="0.3">
      <c r="A3142" t="s">
        <v>5707</v>
      </c>
      <c r="B3142">
        <f>MID(dane3[[#This Row],[PassengerId]],1,4)+0</f>
        <v>2234</v>
      </c>
      <c r="C3142" t="s">
        <v>53</v>
      </c>
      <c r="D3142" t="b">
        <v>0</v>
      </c>
      <c r="E3142" t="s">
        <v>5693</v>
      </c>
      <c r="F3142" t="str">
        <f>MID($E3142,1,1)</f>
        <v>F</v>
      </c>
      <c r="G3142" t="str">
        <f>IFERROR(MID($E3142,SEARCH("/",$E3142,SEARCH("/",$E3142)+1)+1,1),"")</f>
        <v>P</v>
      </c>
      <c r="H3142" t="s">
        <v>16</v>
      </c>
      <c r="I3142">
        <v>24</v>
      </c>
      <c r="J3142" t="b">
        <v>0</v>
      </c>
      <c r="K3142" s="7">
        <v>2538</v>
      </c>
      <c r="L3142" s="7">
        <v>0</v>
      </c>
      <c r="M3142" s="7">
        <v>61</v>
      </c>
      <c r="N3142" s="7">
        <v>0</v>
      </c>
      <c r="O3142" s="7">
        <v>0</v>
      </c>
      <c r="P3142" s="7">
        <f>SUM(dane3[[#This Row],[RoomService]:[VRDeck]])</f>
        <v>2599</v>
      </c>
      <c r="Q3142" t="s">
        <v>5708</v>
      </c>
      <c r="R3142" t="b">
        <v>0</v>
      </c>
    </row>
    <row r="3143" spans="1:18" x14ac:dyDescent="0.3">
      <c r="A3143" t="s">
        <v>8606</v>
      </c>
      <c r="B3143">
        <f>MID(dane3[[#This Row],[PassengerId]],1,4)+0</f>
        <v>3391</v>
      </c>
      <c r="C3143" t="s">
        <v>14</v>
      </c>
      <c r="D3143" t="b">
        <v>1</v>
      </c>
      <c r="E3143" t="s">
        <v>8607</v>
      </c>
      <c r="F3143" t="str">
        <f>MID($E3143,1,1)</f>
        <v>B</v>
      </c>
      <c r="G3143" t="str">
        <f>IFERROR(MID($E3143,SEARCH("/",$E3143,SEARCH("/",$E3143)+1)+1,1),"")</f>
        <v>P</v>
      </c>
      <c r="H3143" t="s">
        <v>16</v>
      </c>
      <c r="I3143">
        <v>25</v>
      </c>
      <c r="J3143" t="b">
        <v>0</v>
      </c>
      <c r="K3143" s="7">
        <v>0</v>
      </c>
      <c r="L3143" s="7">
        <v>0</v>
      </c>
      <c r="M3143" s="7">
        <v>0</v>
      </c>
      <c r="N3143" s="7">
        <v>0</v>
      </c>
      <c r="O3143" s="7">
        <v>0</v>
      </c>
      <c r="P3143" s="7">
        <f>SUM(dane3[[#This Row],[RoomService]:[VRDeck]])</f>
        <v>0</v>
      </c>
      <c r="Q3143" t="s">
        <v>8608</v>
      </c>
      <c r="R3143" t="b">
        <v>1</v>
      </c>
    </row>
    <row r="3144" spans="1:18" x14ac:dyDescent="0.3">
      <c r="A3144" t="s">
        <v>8609</v>
      </c>
      <c r="B3144">
        <f>MID(dane3[[#This Row],[PassengerId]],1,4)+0</f>
        <v>3391</v>
      </c>
      <c r="C3144" t="s">
        <v>14</v>
      </c>
      <c r="D3144" t="b">
        <v>0</v>
      </c>
      <c r="E3144" t="s">
        <v>8607</v>
      </c>
      <c r="F3144" t="str">
        <f>MID($E3144,1,1)</f>
        <v>B</v>
      </c>
      <c r="G3144" t="str">
        <f>IFERROR(MID($E3144,SEARCH("/",$E3144,SEARCH("/",$E3144)+1)+1,1),"")</f>
        <v>P</v>
      </c>
      <c r="H3144" t="s">
        <v>46</v>
      </c>
      <c r="I3144">
        <v>42</v>
      </c>
      <c r="J3144" t="b">
        <v>0</v>
      </c>
      <c r="K3144" s="7">
        <v>0</v>
      </c>
      <c r="L3144" s="7">
        <v>1209</v>
      </c>
      <c r="M3144" s="7">
        <v>0</v>
      </c>
      <c r="N3144" s="7">
        <v>1026</v>
      </c>
      <c r="O3144" s="7">
        <v>636</v>
      </c>
      <c r="P3144" s="7">
        <f>SUM(dane3[[#This Row],[RoomService]:[VRDeck]])</f>
        <v>2871</v>
      </c>
      <c r="Q3144" t="s">
        <v>8610</v>
      </c>
      <c r="R3144" t="b">
        <v>0</v>
      </c>
    </row>
    <row r="3145" spans="1:18" x14ac:dyDescent="0.3">
      <c r="A3145" t="s">
        <v>8611</v>
      </c>
      <c r="B3145">
        <f>MID(dane3[[#This Row],[PassengerId]],1,4)+0</f>
        <v>3392</v>
      </c>
      <c r="C3145" t="s">
        <v>19</v>
      </c>
      <c r="D3145" t="b">
        <v>0</v>
      </c>
      <c r="E3145" t="s">
        <v>8612</v>
      </c>
      <c r="F3145" t="str">
        <f>MID($E3145,1,1)</f>
        <v>G</v>
      </c>
      <c r="G3145" t="str">
        <f>IFERROR(MID($E3145,SEARCH("/",$E3145,SEARCH("/",$E3145)+1)+1,1),"")</f>
        <v>S</v>
      </c>
      <c r="H3145" t="s">
        <v>16</v>
      </c>
      <c r="I3145">
        <v>20</v>
      </c>
      <c r="J3145" t="b">
        <v>0</v>
      </c>
      <c r="K3145" s="7">
        <v>0</v>
      </c>
      <c r="L3145" s="7">
        <v>39</v>
      </c>
      <c r="M3145" s="7">
        <v>830</v>
      </c>
      <c r="N3145" s="7">
        <v>17</v>
      </c>
      <c r="O3145" s="7">
        <v>0</v>
      </c>
      <c r="P3145" s="7">
        <f>SUM(dane3[[#This Row],[RoomService]:[VRDeck]])</f>
        <v>886</v>
      </c>
      <c r="Q3145" t="s">
        <v>8613</v>
      </c>
      <c r="R3145" t="b">
        <v>1</v>
      </c>
    </row>
    <row r="3146" spans="1:18" x14ac:dyDescent="0.3">
      <c r="A3146" t="s">
        <v>8614</v>
      </c>
      <c r="B3146">
        <f>MID(dane3[[#This Row],[PassengerId]],1,4)+0</f>
        <v>3392</v>
      </c>
      <c r="C3146" t="s">
        <v>19</v>
      </c>
      <c r="D3146" t="b">
        <v>1</v>
      </c>
      <c r="E3146" t="s">
        <v>8612</v>
      </c>
      <c r="F3146" t="str">
        <f>MID($E3146,1,1)</f>
        <v>G</v>
      </c>
      <c r="G3146" t="str">
        <f>IFERROR(MID($E3146,SEARCH("/",$E3146,SEARCH("/",$E3146)+1)+1,1),"")</f>
        <v>S</v>
      </c>
      <c r="H3146" t="s">
        <v>16</v>
      </c>
      <c r="I3146">
        <v>4</v>
      </c>
      <c r="J3146" t="b">
        <v>0</v>
      </c>
      <c r="K3146" s="7">
        <v>0</v>
      </c>
      <c r="L3146" s="7">
        <v>0</v>
      </c>
      <c r="M3146" s="7">
        <v>0</v>
      </c>
      <c r="N3146" s="7">
        <v>0</v>
      </c>
      <c r="O3146" s="7">
        <v>0</v>
      </c>
      <c r="P3146" s="7">
        <f>SUM(dane3[[#This Row],[RoomService]:[VRDeck]])</f>
        <v>0</v>
      </c>
      <c r="Q3146" t="s">
        <v>8615</v>
      </c>
      <c r="R3146" t="b">
        <v>1</v>
      </c>
    </row>
    <row r="3147" spans="1:18" x14ac:dyDescent="0.3">
      <c r="A3147" t="s">
        <v>8616</v>
      </c>
      <c r="B3147">
        <f>MID(dane3[[#This Row],[PassengerId]],1,4)+0</f>
        <v>3392</v>
      </c>
      <c r="C3147" t="s">
        <v>19</v>
      </c>
      <c r="D3147" t="b">
        <v>1</v>
      </c>
      <c r="E3147" t="s">
        <v>8612</v>
      </c>
      <c r="F3147" t="str">
        <f>MID($E3147,1,1)</f>
        <v>G</v>
      </c>
      <c r="G3147" t="str">
        <f>IFERROR(MID($E3147,SEARCH("/",$E3147,SEARCH("/",$E3147)+1)+1,1),"")</f>
        <v>S</v>
      </c>
      <c r="H3147" t="s">
        <v>16</v>
      </c>
      <c r="I3147">
        <v>64</v>
      </c>
      <c r="J3147" t="b">
        <v>0</v>
      </c>
      <c r="K3147" s="7">
        <v>0</v>
      </c>
      <c r="L3147" s="7">
        <v>0</v>
      </c>
      <c r="M3147" s="7">
        <v>0</v>
      </c>
      <c r="N3147" s="7">
        <v>0</v>
      </c>
      <c r="O3147" s="7">
        <v>0</v>
      </c>
      <c r="P3147" s="7">
        <f>SUM(dane3[[#This Row],[RoomService]:[VRDeck]])</f>
        <v>0</v>
      </c>
      <c r="Q3147" t="s">
        <v>8617</v>
      </c>
      <c r="R3147" t="b">
        <v>1</v>
      </c>
    </row>
    <row r="3148" spans="1:18" x14ac:dyDescent="0.3">
      <c r="A3148" t="s">
        <v>8618</v>
      </c>
      <c r="B3148">
        <f>MID(dane3[[#This Row],[PassengerId]],1,4)+0</f>
        <v>3392</v>
      </c>
      <c r="C3148" t="s">
        <v>19</v>
      </c>
      <c r="D3148" t="b">
        <v>0</v>
      </c>
      <c r="E3148" t="s">
        <v>8612</v>
      </c>
      <c r="F3148" t="str">
        <f>MID($E3148,1,1)</f>
        <v>G</v>
      </c>
      <c r="G3148" t="str">
        <f>IFERROR(MID($E3148,SEARCH("/",$E3148,SEARCH("/",$E3148)+1)+1,1),"")</f>
        <v>S</v>
      </c>
      <c r="H3148" t="s">
        <v>16</v>
      </c>
      <c r="I3148">
        <v>0</v>
      </c>
      <c r="J3148" t="b">
        <v>0</v>
      </c>
      <c r="K3148" s="7">
        <v>0</v>
      </c>
      <c r="L3148" s="7">
        <v>0</v>
      </c>
      <c r="M3148" s="7">
        <v>0</v>
      </c>
      <c r="N3148" s="7">
        <v>0</v>
      </c>
      <c r="O3148" s="7">
        <v>0</v>
      </c>
      <c r="P3148" s="7">
        <f>SUM(dane3[[#This Row],[RoomService]:[VRDeck]])</f>
        <v>0</v>
      </c>
      <c r="Q3148" t="s">
        <v>8619</v>
      </c>
      <c r="R3148" t="b">
        <v>1</v>
      </c>
    </row>
    <row r="3149" spans="1:18" x14ac:dyDescent="0.3">
      <c r="A3149" t="s">
        <v>8620</v>
      </c>
      <c r="B3149">
        <f>MID(dane3[[#This Row],[PassengerId]],1,4)+0</f>
        <v>3394</v>
      </c>
      <c r="C3149" t="s">
        <v>19</v>
      </c>
      <c r="D3149" t="b">
        <v>0</v>
      </c>
      <c r="E3149" t="s">
        <v>8621</v>
      </c>
      <c r="F3149" t="str">
        <f>MID($E3149,1,1)</f>
        <v>F</v>
      </c>
      <c r="G3149" t="str">
        <f>IFERROR(MID($E3149,SEARCH("/",$E3149,SEARCH("/",$E3149)+1)+1,1),"")</f>
        <v>P</v>
      </c>
      <c r="H3149" t="s">
        <v>32</v>
      </c>
      <c r="I3149">
        <v>19</v>
      </c>
      <c r="J3149" t="b">
        <v>0</v>
      </c>
      <c r="K3149" s="7">
        <v>0</v>
      </c>
      <c r="L3149" s="7">
        <v>463</v>
      </c>
      <c r="M3149" s="7">
        <v>269</v>
      </c>
      <c r="N3149" s="7">
        <v>0</v>
      </c>
      <c r="O3149" s="7">
        <v>4</v>
      </c>
      <c r="P3149" s="7">
        <f>SUM(dane3[[#This Row],[RoomService]:[VRDeck]])</f>
        <v>736</v>
      </c>
      <c r="Q3149" t="s">
        <v>8622</v>
      </c>
      <c r="R3149" t="b">
        <v>1</v>
      </c>
    </row>
    <row r="3150" spans="1:18" x14ac:dyDescent="0.3">
      <c r="A3150" t="s">
        <v>8623</v>
      </c>
      <c r="B3150">
        <f>MID(dane3[[#This Row],[PassengerId]],1,4)+0</f>
        <v>3395</v>
      </c>
      <c r="C3150" t="s">
        <v>19</v>
      </c>
      <c r="D3150" t="b">
        <v>0</v>
      </c>
      <c r="E3150" t="s">
        <v>8624</v>
      </c>
      <c r="F3150" t="str">
        <f>MID($E3150,1,1)</f>
        <v>G</v>
      </c>
      <c r="G3150" t="str">
        <f>IFERROR(MID($E3150,SEARCH("/",$E3150,SEARCH("/",$E3150)+1)+1,1),"")</f>
        <v>S</v>
      </c>
      <c r="H3150" t="s">
        <v>46</v>
      </c>
      <c r="I3150">
        <v>6</v>
      </c>
      <c r="J3150" t="b">
        <v>0</v>
      </c>
      <c r="K3150" s="7">
        <v>0</v>
      </c>
      <c r="L3150" s="7">
        <v>0</v>
      </c>
      <c r="M3150" s="7">
        <v>0</v>
      </c>
      <c r="N3150" s="7">
        <v>0</v>
      </c>
      <c r="O3150" s="7">
        <v>0</v>
      </c>
      <c r="P3150" s="7">
        <f>SUM(dane3[[#This Row],[RoomService]:[VRDeck]])</f>
        <v>0</v>
      </c>
      <c r="Q3150" t="s">
        <v>8625</v>
      </c>
      <c r="R3150" t="b">
        <v>0</v>
      </c>
    </row>
    <row r="3151" spans="1:18" x14ac:dyDescent="0.3">
      <c r="A3151" t="s">
        <v>8626</v>
      </c>
      <c r="B3151">
        <f>MID(dane3[[#This Row],[PassengerId]],1,4)+0</f>
        <v>3396</v>
      </c>
      <c r="C3151" t="s">
        <v>14</v>
      </c>
      <c r="D3151" t="b">
        <v>1</v>
      </c>
      <c r="E3151" t="s">
        <v>8627</v>
      </c>
      <c r="F3151" t="str">
        <f>MID($E3151,1,1)</f>
        <v>B</v>
      </c>
      <c r="G3151" t="str">
        <f>IFERROR(MID($E3151,SEARCH("/",$E3151,SEARCH("/",$E3151)+1)+1,1),"")</f>
        <v>P</v>
      </c>
      <c r="H3151" t="s">
        <v>16</v>
      </c>
      <c r="I3151">
        <v>23</v>
      </c>
      <c r="J3151" t="b">
        <v>0</v>
      </c>
      <c r="K3151" s="7">
        <v>0</v>
      </c>
      <c r="L3151" s="7">
        <v>0</v>
      </c>
      <c r="M3151" s="7">
        <v>0</v>
      </c>
      <c r="N3151" s="7">
        <v>0</v>
      </c>
      <c r="O3151" s="7">
        <v>0</v>
      </c>
      <c r="P3151" s="7">
        <f>SUM(dane3[[#This Row],[RoomService]:[VRDeck]])</f>
        <v>0</v>
      </c>
      <c r="Q3151" t="s">
        <v>8628</v>
      </c>
      <c r="R3151" t="b">
        <v>1</v>
      </c>
    </row>
    <row r="3152" spans="1:18" x14ac:dyDescent="0.3">
      <c r="A3152" t="s">
        <v>8629</v>
      </c>
      <c r="B3152">
        <f>MID(dane3[[#This Row],[PassengerId]],1,4)+0</f>
        <v>3397</v>
      </c>
      <c r="C3152" t="s">
        <v>19</v>
      </c>
      <c r="D3152" t="b">
        <v>0</v>
      </c>
      <c r="E3152" t="s">
        <v>8630</v>
      </c>
      <c r="F3152" t="str">
        <f>MID($E3152,1,1)</f>
        <v>G</v>
      </c>
      <c r="G3152" t="str">
        <f>IFERROR(MID($E3152,SEARCH("/",$E3152,SEARCH("/",$E3152)+1)+1,1),"")</f>
        <v>S</v>
      </c>
      <c r="H3152" t="s">
        <v>16</v>
      </c>
      <c r="I3152">
        <v>22</v>
      </c>
      <c r="J3152" t="b">
        <v>0</v>
      </c>
      <c r="K3152" s="7">
        <v>0</v>
      </c>
      <c r="L3152" s="7">
        <v>269</v>
      </c>
      <c r="M3152" s="7">
        <v>0</v>
      </c>
      <c r="N3152" s="7">
        <v>100</v>
      </c>
      <c r="O3152" s="7">
        <v>28</v>
      </c>
      <c r="P3152" s="7">
        <f>SUM(dane3[[#This Row],[RoomService]:[VRDeck]])</f>
        <v>397</v>
      </c>
      <c r="Q3152" t="s">
        <v>8631</v>
      </c>
      <c r="R3152" t="b">
        <v>0</v>
      </c>
    </row>
    <row r="3153" spans="1:18" x14ac:dyDescent="0.3">
      <c r="A3153" t="s">
        <v>8632</v>
      </c>
      <c r="B3153">
        <f>MID(dane3[[#This Row],[PassengerId]],1,4)+0</f>
        <v>3401</v>
      </c>
      <c r="C3153" t="s">
        <v>19</v>
      </c>
      <c r="D3153" t="b">
        <v>0</v>
      </c>
      <c r="E3153" t="s">
        <v>8633</v>
      </c>
      <c r="F3153" t="str">
        <f>MID($E3153,1,1)</f>
        <v>G</v>
      </c>
      <c r="G3153" t="str">
        <f>IFERROR(MID($E3153,SEARCH("/",$E3153,SEARCH("/",$E3153)+1)+1,1),"")</f>
        <v>S</v>
      </c>
      <c r="H3153" t="s">
        <v>16</v>
      </c>
      <c r="I3153">
        <v>18</v>
      </c>
      <c r="J3153" t="b">
        <v>0</v>
      </c>
      <c r="K3153" s="7">
        <v>0</v>
      </c>
      <c r="L3153" s="7">
        <v>0</v>
      </c>
      <c r="M3153" s="7">
        <v>1435</v>
      </c>
      <c r="N3153" s="7">
        <v>0</v>
      </c>
      <c r="O3153" s="7">
        <v>0</v>
      </c>
      <c r="P3153" s="7">
        <f>SUM(dane3[[#This Row],[RoomService]:[VRDeck]])</f>
        <v>1435</v>
      </c>
      <c r="Q3153" t="s">
        <v>8634</v>
      </c>
      <c r="R3153" t="b">
        <v>1</v>
      </c>
    </row>
    <row r="3154" spans="1:18" x14ac:dyDescent="0.3">
      <c r="A3154" t="s">
        <v>5772</v>
      </c>
      <c r="B3154">
        <f>MID(dane3[[#This Row],[PassengerId]],1,4)+0</f>
        <v>2266</v>
      </c>
      <c r="C3154" t="s">
        <v>53</v>
      </c>
      <c r="D3154" t="b">
        <v>0</v>
      </c>
      <c r="E3154" t="s">
        <v>5773</v>
      </c>
      <c r="F3154" t="str">
        <f>MID($E3154,1,1)</f>
        <v>F</v>
      </c>
      <c r="G3154" t="str">
        <f>IFERROR(MID($E3154,SEARCH("/",$E3154,SEARCH("/",$E3154)+1)+1,1),"")</f>
        <v>P</v>
      </c>
      <c r="H3154" t="s">
        <v>16</v>
      </c>
      <c r="I3154">
        <v>30</v>
      </c>
      <c r="J3154" t="b">
        <v>0</v>
      </c>
      <c r="K3154" s="7">
        <v>616</v>
      </c>
      <c r="L3154" s="7">
        <v>0</v>
      </c>
      <c r="M3154" s="7">
        <v>185</v>
      </c>
      <c r="N3154" s="7">
        <v>210</v>
      </c>
      <c r="O3154" s="7">
        <v>475</v>
      </c>
      <c r="P3154" s="7">
        <f>SUM(dane3[[#This Row],[RoomService]:[VRDeck]])</f>
        <v>1486</v>
      </c>
      <c r="Q3154" t="s">
        <v>5774</v>
      </c>
      <c r="R3154" t="b">
        <v>0</v>
      </c>
    </row>
    <row r="3155" spans="1:18" x14ac:dyDescent="0.3">
      <c r="A3155" t="s">
        <v>8638</v>
      </c>
      <c r="B3155">
        <f>MID(dane3[[#This Row],[PassengerId]],1,4)+0</f>
        <v>3403</v>
      </c>
      <c r="C3155" t="s">
        <v>19</v>
      </c>
      <c r="D3155" t="b">
        <v>0</v>
      </c>
      <c r="E3155" t="s">
        <v>8639</v>
      </c>
      <c r="F3155" t="str">
        <f>MID($E3155,1,1)</f>
        <v>G</v>
      </c>
      <c r="G3155" t="str">
        <f>IFERROR(MID($E3155,SEARCH("/",$E3155,SEARCH("/",$E3155)+1)+1,1),"")</f>
        <v>P</v>
      </c>
      <c r="H3155" t="s">
        <v>32</v>
      </c>
      <c r="I3155">
        <v>37</v>
      </c>
      <c r="J3155" t="b">
        <v>0</v>
      </c>
      <c r="K3155" s="7">
        <v>308</v>
      </c>
      <c r="L3155" s="7">
        <v>35</v>
      </c>
      <c r="M3155" s="7">
        <v>415</v>
      </c>
      <c r="N3155" s="7">
        <v>10</v>
      </c>
      <c r="O3155" s="7">
        <v>0</v>
      </c>
      <c r="P3155" s="7">
        <f>SUM(dane3[[#This Row],[RoomService]:[VRDeck]])</f>
        <v>768</v>
      </c>
      <c r="Q3155" t="s">
        <v>8640</v>
      </c>
      <c r="R3155" t="b">
        <v>1</v>
      </c>
    </row>
    <row r="3156" spans="1:18" x14ac:dyDescent="0.3">
      <c r="A3156" t="s">
        <v>8641</v>
      </c>
      <c r="B3156">
        <f>MID(dane3[[#This Row],[PassengerId]],1,4)+0</f>
        <v>3404</v>
      </c>
      <c r="C3156" t="s">
        <v>19</v>
      </c>
      <c r="D3156" t="b">
        <v>1</v>
      </c>
      <c r="E3156" t="s">
        <v>8642</v>
      </c>
      <c r="F3156" t="str">
        <f>MID($E3156,1,1)</f>
        <v>G</v>
      </c>
      <c r="G3156" t="str">
        <f>IFERROR(MID($E3156,SEARCH("/",$E3156,SEARCH("/",$E3156)+1)+1,1),"")</f>
        <v>P</v>
      </c>
      <c r="H3156" t="s">
        <v>46</v>
      </c>
      <c r="I3156">
        <v>24</v>
      </c>
      <c r="J3156" t="b">
        <v>0</v>
      </c>
      <c r="K3156" s="7">
        <v>0</v>
      </c>
      <c r="L3156" s="7">
        <v>0</v>
      </c>
      <c r="M3156" s="7">
        <v>0</v>
      </c>
      <c r="N3156" s="7">
        <v>0</v>
      </c>
      <c r="O3156" s="7">
        <v>0</v>
      </c>
      <c r="P3156" s="7">
        <f>SUM(dane3[[#This Row],[RoomService]:[VRDeck]])</f>
        <v>0</v>
      </c>
      <c r="Q3156" t="s">
        <v>8643</v>
      </c>
      <c r="R3156" t="b">
        <v>1</v>
      </c>
    </row>
    <row r="3157" spans="1:18" x14ac:dyDescent="0.3">
      <c r="A3157" t="s">
        <v>8644</v>
      </c>
      <c r="B3157">
        <f>MID(dane3[[#This Row],[PassengerId]],1,4)+0</f>
        <v>3405</v>
      </c>
      <c r="C3157" t="s">
        <v>19</v>
      </c>
      <c r="D3157" t="b">
        <v>1</v>
      </c>
      <c r="E3157" t="s">
        <v>8645</v>
      </c>
      <c r="F3157" t="str">
        <f>MID($E3157,1,1)</f>
        <v>G</v>
      </c>
      <c r="G3157" t="str">
        <f>IFERROR(MID($E3157,SEARCH("/",$E3157,SEARCH("/",$E3157)+1)+1,1),"")</f>
        <v>S</v>
      </c>
      <c r="H3157" t="s">
        <v>16</v>
      </c>
      <c r="I3157">
        <v>38</v>
      </c>
      <c r="J3157" t="b">
        <v>0</v>
      </c>
      <c r="K3157" s="7">
        <v>0</v>
      </c>
      <c r="L3157" s="7">
        <v>0</v>
      </c>
      <c r="M3157" s="7">
        <v>0</v>
      </c>
      <c r="N3157" s="7">
        <v>0</v>
      </c>
      <c r="O3157" s="7">
        <v>0</v>
      </c>
      <c r="P3157" s="7">
        <f>SUM(dane3[[#This Row],[RoomService]:[VRDeck]])</f>
        <v>0</v>
      </c>
      <c r="Q3157" t="s">
        <v>8646</v>
      </c>
      <c r="R3157" t="b">
        <v>0</v>
      </c>
    </row>
    <row r="3158" spans="1:18" x14ac:dyDescent="0.3">
      <c r="A3158" t="s">
        <v>8647</v>
      </c>
      <c r="B3158">
        <f>MID(dane3[[#This Row],[PassengerId]],1,4)+0</f>
        <v>3405</v>
      </c>
      <c r="C3158" t="s">
        <v>19</v>
      </c>
      <c r="D3158" t="b">
        <v>0</v>
      </c>
      <c r="E3158" t="s">
        <v>8645</v>
      </c>
      <c r="F3158" t="str">
        <f>MID($E3158,1,1)</f>
        <v>G</v>
      </c>
      <c r="G3158" t="str">
        <f>IFERROR(MID($E3158,SEARCH("/",$E3158,SEARCH("/",$E3158)+1)+1,1),"")</f>
        <v>S</v>
      </c>
      <c r="H3158" t="s">
        <v>16</v>
      </c>
      <c r="I3158">
        <v>11</v>
      </c>
      <c r="J3158" t="b">
        <v>0</v>
      </c>
      <c r="K3158" s="7">
        <v>0</v>
      </c>
      <c r="L3158" s="7">
        <v>0</v>
      </c>
      <c r="M3158" s="7">
        <v>0</v>
      </c>
      <c r="N3158" s="7">
        <v>0</v>
      </c>
      <c r="O3158" s="7">
        <v>0</v>
      </c>
      <c r="P3158" s="7">
        <f>SUM(dane3[[#This Row],[RoomService]:[VRDeck]])</f>
        <v>0</v>
      </c>
      <c r="Q3158" t="s">
        <v>8648</v>
      </c>
      <c r="R3158" t="b">
        <v>1</v>
      </c>
    </row>
    <row r="3159" spans="1:18" x14ac:dyDescent="0.3">
      <c r="A3159" t="s">
        <v>8649</v>
      </c>
      <c r="B3159">
        <f>MID(dane3[[#This Row],[PassengerId]],1,4)+0</f>
        <v>3405</v>
      </c>
      <c r="C3159" t="s">
        <v>19</v>
      </c>
      <c r="D3159" t="b">
        <v>0</v>
      </c>
      <c r="E3159" t="s">
        <v>8645</v>
      </c>
      <c r="F3159" t="str">
        <f>MID($E3159,1,1)</f>
        <v>G</v>
      </c>
      <c r="G3159" t="str">
        <f>IFERROR(MID($E3159,SEARCH("/",$E3159,SEARCH("/",$E3159)+1)+1,1),"")</f>
        <v>S</v>
      </c>
      <c r="H3159" t="s">
        <v>46</v>
      </c>
      <c r="I3159">
        <v>6</v>
      </c>
      <c r="J3159" t="b">
        <v>0</v>
      </c>
      <c r="K3159" s="7">
        <v>0</v>
      </c>
      <c r="L3159" s="7">
        <v>0</v>
      </c>
      <c r="M3159" s="7">
        <v>0</v>
      </c>
      <c r="N3159" s="7">
        <v>0</v>
      </c>
      <c r="O3159" s="7">
        <v>0</v>
      </c>
      <c r="P3159" s="7">
        <f>SUM(dane3[[#This Row],[RoomService]:[VRDeck]])</f>
        <v>0</v>
      </c>
      <c r="Q3159" t="s">
        <v>8650</v>
      </c>
      <c r="R3159" t="b">
        <v>0</v>
      </c>
    </row>
    <row r="3160" spans="1:18" x14ac:dyDescent="0.3">
      <c r="A3160" t="s">
        <v>8651</v>
      </c>
      <c r="B3160">
        <f>MID(dane3[[#This Row],[PassengerId]],1,4)+0</f>
        <v>3406</v>
      </c>
      <c r="C3160" t="s">
        <v>14</v>
      </c>
      <c r="D3160" t="b">
        <v>0</v>
      </c>
      <c r="E3160" t="s">
        <v>8652</v>
      </c>
      <c r="F3160" t="str">
        <f>MID($E3160,1,1)</f>
        <v>C</v>
      </c>
      <c r="G3160" t="str">
        <f>IFERROR(MID($E3160,SEARCH("/",$E3160,SEARCH("/",$E3160)+1)+1,1),"")</f>
        <v>P</v>
      </c>
      <c r="H3160" t="s">
        <v>16</v>
      </c>
      <c r="I3160">
        <v>49</v>
      </c>
      <c r="J3160" t="b">
        <v>0</v>
      </c>
      <c r="K3160" s="7">
        <v>0</v>
      </c>
      <c r="L3160" s="7">
        <v>104</v>
      </c>
      <c r="M3160" s="7">
        <v>809</v>
      </c>
      <c r="N3160" s="7">
        <v>3668</v>
      </c>
      <c r="O3160" s="7">
        <v>7</v>
      </c>
      <c r="P3160" s="7">
        <f>SUM(dane3[[#This Row],[RoomService]:[VRDeck]])</f>
        <v>4588</v>
      </c>
      <c r="Q3160" t="s">
        <v>8653</v>
      </c>
      <c r="R3160" t="b">
        <v>0</v>
      </c>
    </row>
    <row r="3161" spans="1:18" x14ac:dyDescent="0.3">
      <c r="A3161" t="s">
        <v>8654</v>
      </c>
      <c r="B3161">
        <f>MID(dane3[[#This Row],[PassengerId]],1,4)+0</f>
        <v>3406</v>
      </c>
      <c r="C3161" t="s">
        <v>14</v>
      </c>
      <c r="D3161" t="b">
        <v>0</v>
      </c>
      <c r="E3161" t="s">
        <v>8652</v>
      </c>
      <c r="F3161" t="str">
        <f>MID($E3161,1,1)</f>
        <v>C</v>
      </c>
      <c r="G3161" t="str">
        <f>IFERROR(MID($E3161,SEARCH("/",$E3161,SEARCH("/",$E3161)+1)+1,1),"")</f>
        <v>P</v>
      </c>
      <c r="H3161" t="s">
        <v>16</v>
      </c>
      <c r="I3161">
        <v>55</v>
      </c>
      <c r="J3161" t="b">
        <v>0</v>
      </c>
      <c r="K3161" s="7">
        <v>0</v>
      </c>
      <c r="L3161" s="7">
        <v>5971</v>
      </c>
      <c r="M3161" s="7">
        <v>158</v>
      </c>
      <c r="N3161" s="7">
        <v>4125</v>
      </c>
      <c r="O3161" s="7">
        <v>1984</v>
      </c>
      <c r="P3161" s="7">
        <f>SUM(dane3[[#This Row],[RoomService]:[VRDeck]])</f>
        <v>12238</v>
      </c>
      <c r="Q3161" t="s">
        <v>8655</v>
      </c>
      <c r="R3161" t="b">
        <v>0</v>
      </c>
    </row>
    <row r="3162" spans="1:18" x14ac:dyDescent="0.3">
      <c r="A3162" t="s">
        <v>8656</v>
      </c>
      <c r="B3162">
        <f>MID(dane3[[#This Row],[PassengerId]],1,4)+0</f>
        <v>3408</v>
      </c>
      <c r="C3162" t="s">
        <v>19</v>
      </c>
      <c r="D3162" t="b">
        <v>1</v>
      </c>
      <c r="E3162" t="s">
        <v>8657</v>
      </c>
      <c r="F3162" t="str">
        <f>MID($E3162,1,1)</f>
        <v>G</v>
      </c>
      <c r="G3162" t="str">
        <f>IFERROR(MID($E3162,SEARCH("/",$E3162,SEARCH("/",$E3162)+1)+1,1),"")</f>
        <v>S</v>
      </c>
      <c r="H3162" t="s">
        <v>16</v>
      </c>
      <c r="I3162">
        <v>15</v>
      </c>
      <c r="J3162" t="b">
        <v>0</v>
      </c>
      <c r="K3162" s="7">
        <v>0</v>
      </c>
      <c r="L3162" s="7">
        <v>0</v>
      </c>
      <c r="M3162" s="7">
        <v>0</v>
      </c>
      <c r="N3162" s="7">
        <v>0</v>
      </c>
      <c r="O3162" s="7">
        <v>0</v>
      </c>
      <c r="P3162" s="7">
        <f>SUM(dane3[[#This Row],[RoomService]:[VRDeck]])</f>
        <v>0</v>
      </c>
      <c r="Q3162" t="s">
        <v>8658</v>
      </c>
      <c r="R3162" t="b">
        <v>1</v>
      </c>
    </row>
    <row r="3163" spans="1:18" x14ac:dyDescent="0.3">
      <c r="A3163" t="s">
        <v>8659</v>
      </c>
      <c r="B3163">
        <f>MID(dane3[[#This Row],[PassengerId]],1,4)+0</f>
        <v>3409</v>
      </c>
      <c r="C3163" t="s">
        <v>19</v>
      </c>
      <c r="D3163" t="b">
        <v>0</v>
      </c>
      <c r="E3163" t="s">
        <v>8660</v>
      </c>
      <c r="F3163" t="str">
        <f>MID($E3163,1,1)</f>
        <v>F</v>
      </c>
      <c r="G3163" t="str">
        <f>IFERROR(MID($E3163,SEARCH("/",$E3163,SEARCH("/",$E3163)+1)+1,1),"")</f>
        <v>P</v>
      </c>
      <c r="H3163" t="s">
        <v>16</v>
      </c>
      <c r="I3163">
        <v>19</v>
      </c>
      <c r="J3163" t="b">
        <v>0</v>
      </c>
      <c r="K3163" s="7">
        <v>90</v>
      </c>
      <c r="L3163" s="7">
        <v>0</v>
      </c>
      <c r="M3163" s="7">
        <v>0</v>
      </c>
      <c r="N3163" s="7">
        <v>74</v>
      </c>
      <c r="O3163" s="7">
        <v>595</v>
      </c>
      <c r="P3163" s="7">
        <f>SUM(dane3[[#This Row],[RoomService]:[VRDeck]])</f>
        <v>759</v>
      </c>
      <c r="Q3163" t="s">
        <v>8661</v>
      </c>
      <c r="R3163" t="b">
        <v>0</v>
      </c>
    </row>
    <row r="3164" spans="1:18" x14ac:dyDescent="0.3">
      <c r="A3164" t="s">
        <v>8662</v>
      </c>
      <c r="B3164">
        <f>MID(dane3[[#This Row],[PassengerId]],1,4)+0</f>
        <v>3410</v>
      </c>
      <c r="C3164" t="s">
        <v>19</v>
      </c>
      <c r="D3164" t="b">
        <v>1</v>
      </c>
      <c r="E3164" t="s">
        <v>8663</v>
      </c>
      <c r="F3164" t="str">
        <f>MID($E3164,1,1)</f>
        <v>G</v>
      </c>
      <c r="G3164" t="str">
        <f>IFERROR(MID($E3164,SEARCH("/",$E3164,SEARCH("/",$E3164)+1)+1,1),"")</f>
        <v>P</v>
      </c>
      <c r="H3164" t="s">
        <v>16</v>
      </c>
      <c r="I3164">
        <v>16</v>
      </c>
      <c r="J3164" t="b">
        <v>0</v>
      </c>
      <c r="K3164" s="7">
        <v>0</v>
      </c>
      <c r="L3164" s="7">
        <v>0</v>
      </c>
      <c r="M3164" s="7">
        <v>0</v>
      </c>
      <c r="N3164" s="7">
        <v>0</v>
      </c>
      <c r="O3164" s="7">
        <v>0</v>
      </c>
      <c r="P3164" s="7">
        <f>SUM(dane3[[#This Row],[RoomService]:[VRDeck]])</f>
        <v>0</v>
      </c>
      <c r="Q3164" t="s">
        <v>8664</v>
      </c>
      <c r="R3164" t="b">
        <v>1</v>
      </c>
    </row>
    <row r="3165" spans="1:18" x14ac:dyDescent="0.3">
      <c r="A3165" t="s">
        <v>8665</v>
      </c>
      <c r="B3165">
        <f>MID(dane3[[#This Row],[PassengerId]],1,4)+0</f>
        <v>3412</v>
      </c>
      <c r="C3165" t="s">
        <v>14</v>
      </c>
      <c r="D3165" t="b">
        <v>0</v>
      </c>
      <c r="E3165" t="s">
        <v>8666</v>
      </c>
      <c r="F3165" t="str">
        <f>MID($E3165,1,1)</f>
        <v>B</v>
      </c>
      <c r="G3165" t="str">
        <f>IFERROR(MID($E3165,SEARCH("/",$E3165,SEARCH("/",$E3165)+1)+1,1),"")</f>
        <v>P</v>
      </c>
      <c r="H3165" t="s">
        <v>16</v>
      </c>
      <c r="I3165">
        <v>48</v>
      </c>
      <c r="J3165" t="b">
        <v>0</v>
      </c>
      <c r="K3165" s="7">
        <v>0</v>
      </c>
      <c r="L3165" s="7">
        <v>12</v>
      </c>
      <c r="M3165" s="7">
        <v>0</v>
      </c>
      <c r="N3165" s="7">
        <v>7967</v>
      </c>
      <c r="O3165" s="7">
        <v>15</v>
      </c>
      <c r="P3165" s="7">
        <f>SUM(dane3[[#This Row],[RoomService]:[VRDeck]])</f>
        <v>7994</v>
      </c>
      <c r="Q3165" t="s">
        <v>8667</v>
      </c>
      <c r="R3165" t="b">
        <v>0</v>
      </c>
    </row>
    <row r="3166" spans="1:18" x14ac:dyDescent="0.3">
      <c r="A3166" t="s">
        <v>8668</v>
      </c>
      <c r="B3166">
        <f>MID(dane3[[#This Row],[PassengerId]],1,4)+0</f>
        <v>3412</v>
      </c>
      <c r="C3166" t="s">
        <v>14</v>
      </c>
      <c r="D3166" t="b">
        <v>1</v>
      </c>
      <c r="E3166" t="s">
        <v>8666</v>
      </c>
      <c r="F3166" t="str">
        <f>MID($E3166,1,1)</f>
        <v>B</v>
      </c>
      <c r="G3166" t="str">
        <f>IFERROR(MID($E3166,SEARCH("/",$E3166,SEARCH("/",$E3166)+1)+1,1),"")</f>
        <v>P</v>
      </c>
      <c r="H3166" t="s">
        <v>46</v>
      </c>
      <c r="I3166">
        <v>25</v>
      </c>
      <c r="J3166" t="b">
        <v>0</v>
      </c>
      <c r="K3166" s="7">
        <v>0</v>
      </c>
      <c r="L3166" s="7">
        <v>0</v>
      </c>
      <c r="M3166" s="7">
        <v>0</v>
      </c>
      <c r="N3166" s="7">
        <v>0</v>
      </c>
      <c r="O3166" s="7">
        <v>0</v>
      </c>
      <c r="P3166" s="7">
        <f>SUM(dane3[[#This Row],[RoomService]:[VRDeck]])</f>
        <v>0</v>
      </c>
      <c r="Q3166" t="s">
        <v>8669</v>
      </c>
      <c r="R3166" t="b">
        <v>1</v>
      </c>
    </row>
    <row r="3167" spans="1:18" x14ac:dyDescent="0.3">
      <c r="A3167" t="s">
        <v>8670</v>
      </c>
      <c r="B3167">
        <f>MID(dane3[[#This Row],[PassengerId]],1,4)+0</f>
        <v>3412</v>
      </c>
      <c r="C3167" t="s">
        <v>14</v>
      </c>
      <c r="D3167" t="b">
        <v>0</v>
      </c>
      <c r="E3167" t="s">
        <v>8666</v>
      </c>
      <c r="F3167" t="str">
        <f>MID($E3167,1,1)</f>
        <v>B</v>
      </c>
      <c r="G3167" t="str">
        <f>IFERROR(MID($E3167,SEARCH("/",$E3167,SEARCH("/",$E3167)+1)+1,1),"")</f>
        <v>P</v>
      </c>
      <c r="H3167" t="s">
        <v>16</v>
      </c>
      <c r="I3167">
        <v>23</v>
      </c>
      <c r="J3167" t="b">
        <v>0</v>
      </c>
      <c r="K3167" s="7">
        <v>2</v>
      </c>
      <c r="L3167" s="7">
        <v>6748</v>
      </c>
      <c r="M3167" s="7">
        <v>0</v>
      </c>
      <c r="N3167" s="7">
        <v>23</v>
      </c>
      <c r="O3167" s="7">
        <v>0</v>
      </c>
      <c r="P3167" s="7">
        <f>SUM(dane3[[#This Row],[RoomService]:[VRDeck]])</f>
        <v>6773</v>
      </c>
      <c r="Q3167" t="s">
        <v>8671</v>
      </c>
      <c r="R3167" t="b">
        <v>1</v>
      </c>
    </row>
    <row r="3168" spans="1:18" x14ac:dyDescent="0.3">
      <c r="A3168" t="s">
        <v>8672</v>
      </c>
      <c r="B3168">
        <f>MID(dane3[[#This Row],[PassengerId]],1,4)+0</f>
        <v>3413</v>
      </c>
      <c r="C3168" t="s">
        <v>19</v>
      </c>
      <c r="D3168" t="b">
        <v>1</v>
      </c>
      <c r="E3168" t="s">
        <v>8673</v>
      </c>
      <c r="F3168" t="str">
        <f>MID($E3168,1,1)</f>
        <v>G</v>
      </c>
      <c r="G3168" t="str">
        <f>IFERROR(MID($E3168,SEARCH("/",$E3168,SEARCH("/",$E3168)+1)+1,1),"")</f>
        <v>P</v>
      </c>
      <c r="H3168" t="s">
        <v>32</v>
      </c>
      <c r="I3168">
        <v>27</v>
      </c>
      <c r="J3168" t="b">
        <v>0</v>
      </c>
      <c r="K3168" s="7">
        <v>0</v>
      </c>
      <c r="L3168" s="7">
        <v>0</v>
      </c>
      <c r="M3168" s="7">
        <v>0</v>
      </c>
      <c r="N3168" s="7">
        <v>0</v>
      </c>
      <c r="O3168" s="7">
        <v>0</v>
      </c>
      <c r="P3168" s="7">
        <f>SUM(dane3[[#This Row],[RoomService]:[VRDeck]])</f>
        <v>0</v>
      </c>
      <c r="Q3168" t="s">
        <v>8674</v>
      </c>
      <c r="R3168" t="b">
        <v>0</v>
      </c>
    </row>
    <row r="3169" spans="1:18" x14ac:dyDescent="0.3">
      <c r="A3169" t="s">
        <v>8675</v>
      </c>
      <c r="B3169">
        <f>MID(dane3[[#This Row],[PassengerId]],1,4)+0</f>
        <v>3415</v>
      </c>
      <c r="C3169" t="s">
        <v>19</v>
      </c>
      <c r="D3169" t="b">
        <v>0</v>
      </c>
      <c r="E3169" t="s">
        <v>8676</v>
      </c>
      <c r="F3169" t="str">
        <f>MID($E3169,1,1)</f>
        <v>F</v>
      </c>
      <c r="G3169" t="str">
        <f>IFERROR(MID($E3169,SEARCH("/",$E3169,SEARCH("/",$E3169)+1)+1,1),"")</f>
        <v>P</v>
      </c>
      <c r="H3169" t="s">
        <v>16</v>
      </c>
      <c r="I3169">
        <v>39</v>
      </c>
      <c r="J3169" t="b">
        <v>0</v>
      </c>
      <c r="K3169" s="7">
        <v>505</v>
      </c>
      <c r="L3169" s="7">
        <v>178</v>
      </c>
      <c r="M3169" s="7">
        <v>181</v>
      </c>
      <c r="N3169" s="7">
        <v>0</v>
      </c>
      <c r="O3169" s="7">
        <v>0</v>
      </c>
      <c r="P3169" s="7">
        <f>SUM(dane3[[#This Row],[RoomService]:[VRDeck]])</f>
        <v>864</v>
      </c>
      <c r="Q3169" t="s">
        <v>8677</v>
      </c>
      <c r="R3169" t="b">
        <v>0</v>
      </c>
    </row>
    <row r="3170" spans="1:18" x14ac:dyDescent="0.3">
      <c r="A3170" t="s">
        <v>13702</v>
      </c>
      <c r="B3170">
        <f>MID(dane3[[#This Row],[PassengerId]],1,4)+0</f>
        <v>5359</v>
      </c>
      <c r="C3170" t="s">
        <v>19</v>
      </c>
      <c r="D3170" t="b">
        <v>0</v>
      </c>
      <c r="E3170" t="s">
        <v>13703</v>
      </c>
      <c r="F3170" t="str">
        <f>MID($E3170,1,1)</f>
        <v>F</v>
      </c>
      <c r="G3170" t="str">
        <f>IFERROR(MID($E3170,SEARCH("/",$E3170,SEARCH("/",$E3170)+1)+1,1),"")</f>
        <v>P</v>
      </c>
      <c r="H3170" t="s">
        <v>16</v>
      </c>
      <c r="I3170">
        <v>27</v>
      </c>
      <c r="J3170" t="b">
        <v>0</v>
      </c>
      <c r="K3170" s="7">
        <v>0</v>
      </c>
      <c r="L3170" s="7">
        <v>45</v>
      </c>
      <c r="M3170" s="7">
        <v>225</v>
      </c>
      <c r="N3170" s="7">
        <v>14</v>
      </c>
      <c r="O3170" s="7">
        <v>519</v>
      </c>
      <c r="P3170" s="7">
        <f>SUM(dane3[[#This Row],[RoomService]:[VRDeck]])</f>
        <v>803</v>
      </c>
      <c r="Q3170" t="s">
        <v>13704</v>
      </c>
      <c r="R3170" t="b">
        <v>0</v>
      </c>
    </row>
    <row r="3171" spans="1:18" x14ac:dyDescent="0.3">
      <c r="A3171" t="s">
        <v>5775</v>
      </c>
      <c r="B3171">
        <f>MID(dane3[[#This Row],[PassengerId]],1,4)+0</f>
        <v>2267</v>
      </c>
      <c r="C3171" t="s">
        <v>53</v>
      </c>
      <c r="D3171" t="b">
        <v>0</v>
      </c>
      <c r="E3171" t="s">
        <v>5776</v>
      </c>
      <c r="F3171" t="str">
        <f>MID($E3171,1,1)</f>
        <v>E</v>
      </c>
      <c r="G3171" t="str">
        <f>IFERROR(MID($E3171,SEARCH("/",$E3171,SEARCH("/",$E3171)+1)+1,1),"")</f>
        <v>S</v>
      </c>
      <c r="H3171" t="s">
        <v>16</v>
      </c>
      <c r="I3171">
        <v>43</v>
      </c>
      <c r="J3171" t="b">
        <v>0</v>
      </c>
      <c r="K3171" s="7">
        <v>2318</v>
      </c>
      <c r="L3171" s="7">
        <v>0</v>
      </c>
      <c r="M3171" s="7">
        <v>647</v>
      </c>
      <c r="N3171" s="7">
        <v>81</v>
      </c>
      <c r="O3171" s="7">
        <v>0</v>
      </c>
      <c r="P3171" s="7">
        <f>SUM(dane3[[#This Row],[RoomService]:[VRDeck]])</f>
        <v>3046</v>
      </c>
      <c r="Q3171" t="s">
        <v>5777</v>
      </c>
      <c r="R3171" t="b">
        <v>1</v>
      </c>
    </row>
    <row r="3172" spans="1:18" x14ac:dyDescent="0.3">
      <c r="A3172" t="s">
        <v>5781</v>
      </c>
      <c r="B3172">
        <f>MID(dane3[[#This Row],[PassengerId]],1,4)+0</f>
        <v>2269</v>
      </c>
      <c r="C3172" t="s">
        <v>53</v>
      </c>
      <c r="D3172" t="b">
        <v>1</v>
      </c>
      <c r="E3172" t="s">
        <v>5782</v>
      </c>
      <c r="F3172" t="str">
        <f>MID($E3172,1,1)</f>
        <v>F</v>
      </c>
      <c r="G3172" t="str">
        <f>IFERROR(MID($E3172,SEARCH("/",$E3172,SEARCH("/",$E3172)+1)+1,1),"")</f>
        <v>P</v>
      </c>
      <c r="H3172" t="s">
        <v>16</v>
      </c>
      <c r="I3172">
        <v>26</v>
      </c>
      <c r="J3172" t="b">
        <v>0</v>
      </c>
      <c r="K3172" s="7">
        <v>0</v>
      </c>
      <c r="L3172" s="7">
        <v>0</v>
      </c>
      <c r="M3172" s="7">
        <v>0</v>
      </c>
      <c r="N3172" s="7">
        <v>0</v>
      </c>
      <c r="O3172" s="7">
        <v>0</v>
      </c>
      <c r="P3172" s="7">
        <f>SUM(dane3[[#This Row],[RoomService]:[VRDeck]])</f>
        <v>0</v>
      </c>
      <c r="Q3172" t="s">
        <v>5783</v>
      </c>
      <c r="R3172" t="b">
        <v>1</v>
      </c>
    </row>
    <row r="3173" spans="1:18" x14ac:dyDescent="0.3">
      <c r="A3173" t="s">
        <v>8687</v>
      </c>
      <c r="B3173">
        <f>MID(dane3[[#This Row],[PassengerId]],1,4)+0</f>
        <v>3420</v>
      </c>
      <c r="C3173" t="s">
        <v>19</v>
      </c>
      <c r="D3173" t="b">
        <v>1</v>
      </c>
      <c r="E3173" t="s">
        <v>8688</v>
      </c>
      <c r="F3173" t="str">
        <f>MID($E3173,1,1)</f>
        <v>G</v>
      </c>
      <c r="G3173" t="str">
        <f>IFERROR(MID($E3173,SEARCH("/",$E3173,SEARCH("/",$E3173)+1)+1,1),"")</f>
        <v>S</v>
      </c>
      <c r="H3173" t="s">
        <v>16</v>
      </c>
      <c r="I3173">
        <v>65</v>
      </c>
      <c r="J3173" t="b">
        <v>0</v>
      </c>
      <c r="K3173" s="7">
        <v>0</v>
      </c>
      <c r="L3173" s="7">
        <v>0</v>
      </c>
      <c r="M3173" s="7">
        <v>0</v>
      </c>
      <c r="N3173" s="7">
        <v>0</v>
      </c>
      <c r="O3173" s="7">
        <v>0</v>
      </c>
      <c r="P3173" s="7">
        <f>SUM(dane3[[#This Row],[RoomService]:[VRDeck]])</f>
        <v>0</v>
      </c>
      <c r="Q3173" t="s">
        <v>8689</v>
      </c>
      <c r="R3173" t="b">
        <v>0</v>
      </c>
    </row>
    <row r="3174" spans="1:18" x14ac:dyDescent="0.3">
      <c r="A3174" t="s">
        <v>8690</v>
      </c>
      <c r="B3174">
        <f>MID(dane3[[#This Row],[PassengerId]],1,4)+0</f>
        <v>3421</v>
      </c>
      <c r="C3174" t="s">
        <v>19</v>
      </c>
      <c r="D3174" t="b">
        <v>0</v>
      </c>
      <c r="E3174" t="s">
        <v>8691</v>
      </c>
      <c r="F3174" t="str">
        <f>MID($E3174,1,1)</f>
        <v>F</v>
      </c>
      <c r="G3174" t="str">
        <f>IFERROR(MID($E3174,SEARCH("/",$E3174,SEARCH("/",$E3174)+1)+1,1),"")</f>
        <v>P</v>
      </c>
      <c r="H3174" t="s">
        <v>32</v>
      </c>
      <c r="I3174">
        <v>40</v>
      </c>
      <c r="J3174" t="b">
        <v>0</v>
      </c>
      <c r="K3174" s="7">
        <v>15</v>
      </c>
      <c r="L3174" s="7">
        <v>0</v>
      </c>
      <c r="M3174" s="7">
        <v>0</v>
      </c>
      <c r="N3174" s="7">
        <v>670</v>
      </c>
      <c r="O3174" s="7">
        <v>0</v>
      </c>
      <c r="P3174" s="7">
        <f>SUM(dane3[[#This Row],[RoomService]:[VRDeck]])</f>
        <v>685</v>
      </c>
      <c r="Q3174" t="s">
        <v>8692</v>
      </c>
      <c r="R3174" t="b">
        <v>0</v>
      </c>
    </row>
    <row r="3175" spans="1:18" x14ac:dyDescent="0.3">
      <c r="A3175" t="s">
        <v>7695</v>
      </c>
      <c r="B3175">
        <f>MID(dane3[[#This Row],[PassengerId]],1,4)+0</f>
        <v>3029</v>
      </c>
      <c r="C3175" t="s">
        <v>14</v>
      </c>
      <c r="D3175" t="b">
        <v>1</v>
      </c>
      <c r="E3175" t="s">
        <v>7693</v>
      </c>
      <c r="F3175" t="str">
        <f>MID($E3175,1,1)</f>
        <v>C</v>
      </c>
      <c r="G3175" t="str">
        <f>IFERROR(MID($E3175,SEARCH("/",$E3175,SEARCH("/",$E3175)+1)+1,1),"")</f>
        <v>P</v>
      </c>
      <c r="H3175" t="s">
        <v>16</v>
      </c>
      <c r="I3175">
        <v>14</v>
      </c>
      <c r="J3175" t="b">
        <v>0</v>
      </c>
      <c r="K3175" s="7">
        <v>0</v>
      </c>
      <c r="L3175" s="7">
        <v>0</v>
      </c>
      <c r="M3175" s="7">
        <v>0</v>
      </c>
      <c r="N3175" s="7">
        <v>0</v>
      </c>
      <c r="O3175" s="7">
        <v>0</v>
      </c>
      <c r="P3175" s="7">
        <f>SUM(dane3[[#This Row],[RoomService]:[VRDeck]])</f>
        <v>0</v>
      </c>
      <c r="Q3175" t="s">
        <v>7696</v>
      </c>
      <c r="R3175" t="b">
        <v>1</v>
      </c>
    </row>
    <row r="3176" spans="1:18" x14ac:dyDescent="0.3">
      <c r="A3176" t="s">
        <v>8696</v>
      </c>
      <c r="B3176">
        <f>MID(dane3[[#This Row],[PassengerId]],1,4)+0</f>
        <v>3422</v>
      </c>
      <c r="C3176" t="s">
        <v>14</v>
      </c>
      <c r="D3176" t="b">
        <v>1</v>
      </c>
      <c r="E3176" t="s">
        <v>8694</v>
      </c>
      <c r="F3176" t="str">
        <f>MID($E3176,1,1)</f>
        <v>E</v>
      </c>
      <c r="G3176" t="str">
        <f>IFERROR(MID($E3176,SEARCH("/",$E3176,SEARCH("/",$E3176)+1)+1,1),"")</f>
        <v>P</v>
      </c>
      <c r="H3176" t="s">
        <v>16</v>
      </c>
      <c r="I3176">
        <v>27</v>
      </c>
      <c r="J3176" t="b">
        <v>0</v>
      </c>
      <c r="K3176" s="7">
        <v>0</v>
      </c>
      <c r="L3176" s="7">
        <v>0</v>
      </c>
      <c r="M3176" s="7">
        <v>0</v>
      </c>
      <c r="N3176" s="7">
        <v>0</v>
      </c>
      <c r="O3176" s="7">
        <v>0</v>
      </c>
      <c r="P3176" s="7">
        <f>SUM(dane3[[#This Row],[RoomService]:[VRDeck]])</f>
        <v>0</v>
      </c>
      <c r="Q3176" t="s">
        <v>8697</v>
      </c>
      <c r="R3176" t="b">
        <v>1</v>
      </c>
    </row>
    <row r="3177" spans="1:18" x14ac:dyDescent="0.3">
      <c r="A3177" t="s">
        <v>8698</v>
      </c>
      <c r="B3177">
        <f>MID(dane3[[#This Row],[PassengerId]],1,4)+0</f>
        <v>3423</v>
      </c>
      <c r="C3177" t="s">
        <v>19</v>
      </c>
      <c r="D3177" t="b">
        <v>1</v>
      </c>
      <c r="E3177" t="s">
        <v>8699</v>
      </c>
      <c r="F3177" t="str">
        <f>MID($E3177,1,1)</f>
        <v>G</v>
      </c>
      <c r="G3177" t="str">
        <f>IFERROR(MID($E3177,SEARCH("/",$E3177,SEARCH("/",$E3177)+1)+1,1),"")</f>
        <v>P</v>
      </c>
      <c r="H3177" t="s">
        <v>16</v>
      </c>
      <c r="I3177">
        <v>21</v>
      </c>
      <c r="J3177" t="b">
        <v>0</v>
      </c>
      <c r="K3177" s="7">
        <v>0</v>
      </c>
      <c r="L3177" s="7">
        <v>0</v>
      </c>
      <c r="M3177" s="7">
        <v>0</v>
      </c>
      <c r="N3177" s="7">
        <v>0</v>
      </c>
      <c r="O3177" s="7">
        <v>0</v>
      </c>
      <c r="P3177" s="7">
        <f>SUM(dane3[[#This Row],[RoomService]:[VRDeck]])</f>
        <v>0</v>
      </c>
      <c r="Q3177" t="s">
        <v>8700</v>
      </c>
      <c r="R3177" t="b">
        <v>1</v>
      </c>
    </row>
    <row r="3178" spans="1:18" x14ac:dyDescent="0.3">
      <c r="A3178" t="s">
        <v>8701</v>
      </c>
      <c r="B3178">
        <f>MID(dane3[[#This Row],[PassengerId]],1,4)+0</f>
        <v>3424</v>
      </c>
      <c r="C3178" t="s">
        <v>19</v>
      </c>
      <c r="D3178" t="b">
        <v>0</v>
      </c>
      <c r="E3178" t="s">
        <v>8702</v>
      </c>
      <c r="F3178" t="str">
        <f>MID($E3178,1,1)</f>
        <v>E</v>
      </c>
      <c r="G3178" t="str">
        <f>IFERROR(MID($E3178,SEARCH("/",$E3178,SEARCH("/",$E3178)+1)+1,1),"")</f>
        <v>S</v>
      </c>
      <c r="H3178" t="s">
        <v>16</v>
      </c>
      <c r="I3178">
        <v>37</v>
      </c>
      <c r="J3178" t="b">
        <v>0</v>
      </c>
      <c r="K3178" s="7">
        <v>190</v>
      </c>
      <c r="L3178" s="7">
        <v>0</v>
      </c>
      <c r="M3178" s="7">
        <v>2</v>
      </c>
      <c r="N3178" s="7">
        <v>799</v>
      </c>
      <c r="O3178" s="7">
        <v>0</v>
      </c>
      <c r="P3178" s="7">
        <f>SUM(dane3[[#This Row],[RoomService]:[VRDeck]])</f>
        <v>991</v>
      </c>
      <c r="Q3178" t="s">
        <v>8703</v>
      </c>
      <c r="R3178" t="b">
        <v>0</v>
      </c>
    </row>
    <row r="3179" spans="1:18" x14ac:dyDescent="0.3">
      <c r="A3179" t="s">
        <v>8704</v>
      </c>
      <c r="B3179">
        <f>MID(dane3[[#This Row],[PassengerId]],1,4)+0</f>
        <v>3425</v>
      </c>
      <c r="C3179" t="s">
        <v>14</v>
      </c>
      <c r="D3179" t="b">
        <v>0</v>
      </c>
      <c r="E3179" t="s">
        <v>8705</v>
      </c>
      <c r="F3179" t="str">
        <f>MID($E3179,1,1)</f>
        <v>E</v>
      </c>
      <c r="G3179" t="str">
        <f>IFERROR(MID($E3179,SEARCH("/",$E3179,SEARCH("/",$E3179)+1)+1,1),"")</f>
        <v>S</v>
      </c>
      <c r="H3179" t="s">
        <v>16</v>
      </c>
      <c r="I3179">
        <v>31</v>
      </c>
      <c r="J3179" t="b">
        <v>0</v>
      </c>
      <c r="K3179" s="7">
        <v>0</v>
      </c>
      <c r="L3179" s="7">
        <v>1216</v>
      </c>
      <c r="M3179" s="7">
        <v>0</v>
      </c>
      <c r="N3179" s="7">
        <v>897</v>
      </c>
      <c r="O3179" s="7">
        <v>478</v>
      </c>
      <c r="P3179" s="7">
        <f>SUM(dane3[[#This Row],[RoomService]:[VRDeck]])</f>
        <v>2591</v>
      </c>
      <c r="Q3179" t="s">
        <v>8706</v>
      </c>
      <c r="R3179" t="b">
        <v>0</v>
      </c>
    </row>
    <row r="3180" spans="1:18" x14ac:dyDescent="0.3">
      <c r="A3180" t="s">
        <v>8707</v>
      </c>
      <c r="B3180">
        <f>MID(dane3[[#This Row],[PassengerId]],1,4)+0</f>
        <v>3426</v>
      </c>
      <c r="C3180" t="s">
        <v>19</v>
      </c>
      <c r="D3180" t="b">
        <v>0</v>
      </c>
      <c r="E3180" t="s">
        <v>8708</v>
      </c>
      <c r="F3180" t="str">
        <f>MID($E3180,1,1)</f>
        <v>G</v>
      </c>
      <c r="G3180" t="str">
        <f>IFERROR(MID($E3180,SEARCH("/",$E3180,SEARCH("/",$E3180)+1)+1,1),"")</f>
        <v>S</v>
      </c>
      <c r="H3180" t="s">
        <v>16</v>
      </c>
      <c r="I3180">
        <v>33</v>
      </c>
      <c r="J3180" t="b">
        <v>0</v>
      </c>
      <c r="K3180" s="7">
        <v>22</v>
      </c>
      <c r="L3180" s="7">
        <v>37</v>
      </c>
      <c r="M3180" s="7">
        <v>415</v>
      </c>
      <c r="N3180" s="7">
        <v>0</v>
      </c>
      <c r="O3180" s="7">
        <v>333</v>
      </c>
      <c r="P3180" s="7">
        <f>SUM(dane3[[#This Row],[RoomService]:[VRDeck]])</f>
        <v>807</v>
      </c>
      <c r="Q3180" t="s">
        <v>8709</v>
      </c>
      <c r="R3180" t="b">
        <v>0</v>
      </c>
    </row>
    <row r="3181" spans="1:18" x14ac:dyDescent="0.3">
      <c r="A3181" t="s">
        <v>8710</v>
      </c>
      <c r="B3181">
        <f>MID(dane3[[#This Row],[PassengerId]],1,4)+0</f>
        <v>3428</v>
      </c>
      <c r="C3181" t="s">
        <v>14</v>
      </c>
      <c r="D3181" t="b">
        <v>1</v>
      </c>
      <c r="E3181" t="s">
        <v>8711</v>
      </c>
      <c r="F3181" t="str">
        <f>MID($E3181,1,1)</f>
        <v>C</v>
      </c>
      <c r="G3181" t="str">
        <f>IFERROR(MID($E3181,SEARCH("/",$E3181,SEARCH("/",$E3181)+1)+1,1),"")</f>
        <v>P</v>
      </c>
      <c r="H3181" t="s">
        <v>46</v>
      </c>
      <c r="I3181">
        <v>53</v>
      </c>
      <c r="J3181" t="b">
        <v>0</v>
      </c>
      <c r="K3181" s="7">
        <v>0</v>
      </c>
      <c r="L3181" s="7">
        <v>0</v>
      </c>
      <c r="M3181" s="7">
        <v>0</v>
      </c>
      <c r="N3181" s="7">
        <v>0</v>
      </c>
      <c r="O3181" s="7">
        <v>0</v>
      </c>
      <c r="P3181" s="7">
        <f>SUM(dane3[[#This Row],[RoomService]:[VRDeck]])</f>
        <v>0</v>
      </c>
      <c r="Q3181" t="s">
        <v>8712</v>
      </c>
      <c r="R3181" t="b">
        <v>1</v>
      </c>
    </row>
    <row r="3182" spans="1:18" x14ac:dyDescent="0.3">
      <c r="A3182" t="s">
        <v>8713</v>
      </c>
      <c r="B3182">
        <f>MID(dane3[[#This Row],[PassengerId]],1,4)+0</f>
        <v>3428</v>
      </c>
      <c r="C3182" t="s">
        <v>14</v>
      </c>
      <c r="D3182" t="b">
        <v>0</v>
      </c>
      <c r="E3182" t="s">
        <v>8711</v>
      </c>
      <c r="F3182" t="str">
        <f>MID($E3182,1,1)</f>
        <v>C</v>
      </c>
      <c r="G3182" t="str">
        <f>IFERROR(MID($E3182,SEARCH("/",$E3182,SEARCH("/",$E3182)+1)+1,1),"")</f>
        <v>P</v>
      </c>
      <c r="H3182" t="s">
        <v>16</v>
      </c>
      <c r="I3182">
        <v>27</v>
      </c>
      <c r="J3182" t="b">
        <v>0</v>
      </c>
      <c r="K3182" s="7">
        <v>0</v>
      </c>
      <c r="L3182" s="7">
        <v>18481</v>
      </c>
      <c r="M3182" s="7">
        <v>0</v>
      </c>
      <c r="N3182" s="7">
        <v>2</v>
      </c>
      <c r="O3182" s="7">
        <v>3875</v>
      </c>
      <c r="P3182" s="7">
        <f>SUM(dane3[[#This Row],[RoomService]:[VRDeck]])</f>
        <v>22358</v>
      </c>
      <c r="Q3182" t="s">
        <v>8714</v>
      </c>
      <c r="R3182" t="b">
        <v>1</v>
      </c>
    </row>
    <row r="3183" spans="1:18" x14ac:dyDescent="0.3">
      <c r="A3183" t="s">
        <v>8715</v>
      </c>
      <c r="B3183">
        <f>MID(dane3[[#This Row],[PassengerId]],1,4)+0</f>
        <v>3430</v>
      </c>
      <c r="C3183" t="s">
        <v>19</v>
      </c>
      <c r="D3183" t="b">
        <v>0</v>
      </c>
      <c r="E3183" t="s">
        <v>8716</v>
      </c>
      <c r="F3183" t="str">
        <f>MID($E3183,1,1)</f>
        <v>G</v>
      </c>
      <c r="G3183" t="str">
        <f>IFERROR(MID($E3183,SEARCH("/",$E3183,SEARCH("/",$E3183)+1)+1,1),"")</f>
        <v>S</v>
      </c>
      <c r="H3183" t="s">
        <v>16</v>
      </c>
      <c r="I3183">
        <v>74</v>
      </c>
      <c r="J3183" t="b">
        <v>0</v>
      </c>
      <c r="K3183" s="7">
        <v>0</v>
      </c>
      <c r="L3183" s="7">
        <v>193</v>
      </c>
      <c r="M3183" s="7">
        <v>581</v>
      </c>
      <c r="N3183" s="7">
        <v>0</v>
      </c>
      <c r="O3183" s="7">
        <v>0</v>
      </c>
      <c r="P3183" s="7">
        <f>SUM(dane3[[#This Row],[RoomService]:[VRDeck]])</f>
        <v>774</v>
      </c>
      <c r="Q3183" t="s">
        <v>8717</v>
      </c>
      <c r="R3183" t="b">
        <v>1</v>
      </c>
    </row>
    <row r="3184" spans="1:18" x14ac:dyDescent="0.3">
      <c r="A3184" t="s">
        <v>5784</v>
      </c>
      <c r="B3184">
        <f>MID(dane3[[#This Row],[PassengerId]],1,4)+0</f>
        <v>2270</v>
      </c>
      <c r="C3184" t="s">
        <v>53</v>
      </c>
      <c r="D3184" t="b">
        <v>0</v>
      </c>
      <c r="E3184" t="s">
        <v>5785</v>
      </c>
      <c r="F3184" t="str">
        <f>MID($E3184,1,1)</f>
        <v>F</v>
      </c>
      <c r="G3184" t="str">
        <f>IFERROR(MID($E3184,SEARCH("/",$E3184,SEARCH("/",$E3184)+1)+1,1),"")</f>
        <v>P</v>
      </c>
      <c r="H3184" t="s">
        <v>16</v>
      </c>
      <c r="I3184">
        <v>46</v>
      </c>
      <c r="J3184" t="b">
        <v>0</v>
      </c>
      <c r="K3184" s="7">
        <v>171</v>
      </c>
      <c r="L3184" s="7">
        <v>0</v>
      </c>
      <c r="M3184" s="7">
        <v>1257</v>
      </c>
      <c r="N3184" s="7">
        <v>5</v>
      </c>
      <c r="O3184" s="7">
        <v>0</v>
      </c>
      <c r="P3184" s="7">
        <f>SUM(dane3[[#This Row],[RoomService]:[VRDeck]])</f>
        <v>1433</v>
      </c>
      <c r="Q3184" t="s">
        <v>5786</v>
      </c>
      <c r="R3184" t="b">
        <v>1</v>
      </c>
    </row>
    <row r="3185" spans="1:18" x14ac:dyDescent="0.3">
      <c r="A3185" t="s">
        <v>8721</v>
      </c>
      <c r="B3185">
        <f>MID(dane3[[#This Row],[PassengerId]],1,4)+0</f>
        <v>3432</v>
      </c>
      <c r="C3185" t="s">
        <v>19</v>
      </c>
      <c r="D3185" t="b">
        <v>0</v>
      </c>
      <c r="E3185" t="s">
        <v>8722</v>
      </c>
      <c r="F3185" t="str">
        <f>MID($E3185,1,1)</f>
        <v>F</v>
      </c>
      <c r="G3185" t="str">
        <f>IFERROR(MID($E3185,SEARCH("/",$E3185,SEARCH("/",$E3185)+1)+1,1),"")</f>
        <v>P</v>
      </c>
      <c r="H3185" t="s">
        <v>32</v>
      </c>
      <c r="I3185">
        <v>23</v>
      </c>
      <c r="J3185" t="b">
        <v>0</v>
      </c>
      <c r="K3185" s="7">
        <v>381</v>
      </c>
      <c r="L3185" s="7">
        <v>0</v>
      </c>
      <c r="M3185" s="7">
        <v>137</v>
      </c>
      <c r="N3185" s="7">
        <v>104</v>
      </c>
      <c r="O3185" s="7">
        <v>8</v>
      </c>
      <c r="P3185" s="7">
        <f>SUM(dane3[[#This Row],[RoomService]:[VRDeck]])</f>
        <v>630</v>
      </c>
      <c r="Q3185" t="s">
        <v>8723</v>
      </c>
      <c r="R3185" t="b">
        <v>0</v>
      </c>
    </row>
    <row r="3186" spans="1:18" x14ac:dyDescent="0.3">
      <c r="A3186" t="s">
        <v>8724</v>
      </c>
      <c r="B3186">
        <f>MID(dane3[[#This Row],[PassengerId]],1,4)+0</f>
        <v>3433</v>
      </c>
      <c r="C3186" t="s">
        <v>14</v>
      </c>
      <c r="D3186" t="b">
        <v>0</v>
      </c>
      <c r="E3186" t="s">
        <v>8725</v>
      </c>
      <c r="F3186" t="str">
        <f>MID($E3186,1,1)</f>
        <v>C</v>
      </c>
      <c r="G3186" t="str">
        <f>IFERROR(MID($E3186,SEARCH("/",$E3186,SEARCH("/",$E3186)+1)+1,1),"")</f>
        <v>P</v>
      </c>
      <c r="H3186" t="s">
        <v>46</v>
      </c>
      <c r="I3186">
        <v>74</v>
      </c>
      <c r="J3186" t="b">
        <v>0</v>
      </c>
      <c r="K3186" s="7">
        <v>0</v>
      </c>
      <c r="L3186" s="7">
        <v>1026</v>
      </c>
      <c r="M3186" s="7">
        <v>0</v>
      </c>
      <c r="N3186" s="7">
        <v>6616</v>
      </c>
      <c r="O3186" s="7">
        <v>119</v>
      </c>
      <c r="P3186" s="7">
        <f>SUM(dane3[[#This Row],[RoomService]:[VRDeck]])</f>
        <v>7761</v>
      </c>
      <c r="Q3186" t="s">
        <v>8726</v>
      </c>
      <c r="R3186" t="b">
        <v>0</v>
      </c>
    </row>
    <row r="3187" spans="1:18" x14ac:dyDescent="0.3">
      <c r="A3187" t="s">
        <v>8727</v>
      </c>
      <c r="B3187">
        <f>MID(dane3[[#This Row],[PassengerId]],1,4)+0</f>
        <v>3434</v>
      </c>
      <c r="C3187" t="s">
        <v>19</v>
      </c>
      <c r="D3187" t="b">
        <v>1</v>
      </c>
      <c r="E3187" t="s">
        <v>8728</v>
      </c>
      <c r="F3187" t="str">
        <f>MID($E3187,1,1)</f>
        <v>G</v>
      </c>
      <c r="G3187" t="str">
        <f>IFERROR(MID($E3187,SEARCH("/",$E3187,SEARCH("/",$E3187)+1)+1,1),"")</f>
        <v>P</v>
      </c>
      <c r="H3187" t="s">
        <v>16</v>
      </c>
      <c r="I3187">
        <v>23</v>
      </c>
      <c r="J3187" t="b">
        <v>0</v>
      </c>
      <c r="K3187" s="7">
        <v>0</v>
      </c>
      <c r="L3187" s="7">
        <v>0</v>
      </c>
      <c r="M3187" s="7">
        <v>0</v>
      </c>
      <c r="N3187" s="7">
        <v>0</v>
      </c>
      <c r="O3187" s="7">
        <v>0</v>
      </c>
      <c r="P3187" s="7">
        <f>SUM(dane3[[#This Row],[RoomService]:[VRDeck]])</f>
        <v>0</v>
      </c>
      <c r="Q3187" t="s">
        <v>8729</v>
      </c>
      <c r="R3187" t="b">
        <v>1</v>
      </c>
    </row>
    <row r="3188" spans="1:18" x14ac:dyDescent="0.3">
      <c r="A3188" t="s">
        <v>8730</v>
      </c>
      <c r="B3188">
        <f>MID(dane3[[#This Row],[PassengerId]],1,4)+0</f>
        <v>3437</v>
      </c>
      <c r="C3188" t="s">
        <v>19</v>
      </c>
      <c r="D3188" t="b">
        <v>0</v>
      </c>
      <c r="E3188" t="s">
        <v>8731</v>
      </c>
      <c r="F3188" t="str">
        <f>MID($E3188,1,1)</f>
        <v>G</v>
      </c>
      <c r="G3188" t="str">
        <f>IFERROR(MID($E3188,SEARCH("/",$E3188,SEARCH("/",$E3188)+1)+1,1),"")</f>
        <v>S</v>
      </c>
      <c r="H3188" t="s">
        <v>32</v>
      </c>
      <c r="I3188">
        <v>26</v>
      </c>
      <c r="J3188" t="b">
        <v>0</v>
      </c>
      <c r="K3188" s="7">
        <v>6</v>
      </c>
      <c r="L3188" s="7">
        <v>0</v>
      </c>
      <c r="M3188" s="7">
        <v>400</v>
      </c>
      <c r="N3188" s="7">
        <v>2</v>
      </c>
      <c r="O3188" s="7">
        <v>373</v>
      </c>
      <c r="P3188" s="7">
        <f>SUM(dane3[[#This Row],[RoomService]:[VRDeck]])</f>
        <v>781</v>
      </c>
      <c r="Q3188" t="s">
        <v>8732</v>
      </c>
      <c r="R3188" t="b">
        <v>0</v>
      </c>
    </row>
    <row r="3189" spans="1:18" x14ac:dyDescent="0.3">
      <c r="A3189" t="s">
        <v>8733</v>
      </c>
      <c r="B3189">
        <f>MID(dane3[[#This Row],[PassengerId]],1,4)+0</f>
        <v>3437</v>
      </c>
      <c r="C3189" t="s">
        <v>19</v>
      </c>
      <c r="D3189" t="b">
        <v>1</v>
      </c>
      <c r="E3189" t="s">
        <v>8731</v>
      </c>
      <c r="F3189" t="str">
        <f>MID($E3189,1,1)</f>
        <v>G</v>
      </c>
      <c r="G3189" t="str">
        <f>IFERROR(MID($E3189,SEARCH("/",$E3189,SEARCH("/",$E3189)+1)+1,1),"")</f>
        <v>S</v>
      </c>
      <c r="H3189" t="s">
        <v>16</v>
      </c>
      <c r="I3189">
        <v>0</v>
      </c>
      <c r="J3189" t="b">
        <v>0</v>
      </c>
      <c r="K3189" s="7">
        <v>0</v>
      </c>
      <c r="L3189" s="7">
        <v>0</v>
      </c>
      <c r="M3189" s="7">
        <v>0</v>
      </c>
      <c r="N3189" s="7">
        <v>0</v>
      </c>
      <c r="O3189" s="7">
        <v>0</v>
      </c>
      <c r="P3189" s="7">
        <f>SUM(dane3[[#This Row],[RoomService]:[VRDeck]])</f>
        <v>0</v>
      </c>
      <c r="Q3189" t="s">
        <v>8734</v>
      </c>
      <c r="R3189" t="b">
        <v>1</v>
      </c>
    </row>
    <row r="3190" spans="1:18" x14ac:dyDescent="0.3">
      <c r="A3190" t="s">
        <v>8735</v>
      </c>
      <c r="B3190">
        <f>MID(dane3[[#This Row],[PassengerId]],1,4)+0</f>
        <v>3438</v>
      </c>
      <c r="C3190" t="s">
        <v>19</v>
      </c>
      <c r="D3190" t="b">
        <v>1</v>
      </c>
      <c r="E3190" t="s">
        <v>8736</v>
      </c>
      <c r="F3190" t="str">
        <f>MID($E3190,1,1)</f>
        <v>G</v>
      </c>
      <c r="G3190" t="str">
        <f>IFERROR(MID($E3190,SEARCH("/",$E3190,SEARCH("/",$E3190)+1)+1,1),"")</f>
        <v>P</v>
      </c>
      <c r="H3190" t="s">
        <v>16</v>
      </c>
      <c r="I3190">
        <v>0</v>
      </c>
      <c r="J3190" t="b">
        <v>0</v>
      </c>
      <c r="K3190" s="7">
        <v>0</v>
      </c>
      <c r="L3190" s="7">
        <v>0</v>
      </c>
      <c r="M3190" s="7">
        <v>0</v>
      </c>
      <c r="N3190" s="7">
        <v>0</v>
      </c>
      <c r="O3190" s="7">
        <v>0</v>
      </c>
      <c r="P3190" s="7">
        <f>SUM(dane3[[#This Row],[RoomService]:[VRDeck]])</f>
        <v>0</v>
      </c>
      <c r="Q3190" t="s">
        <v>8737</v>
      </c>
      <c r="R3190" t="b">
        <v>1</v>
      </c>
    </row>
    <row r="3191" spans="1:18" x14ac:dyDescent="0.3">
      <c r="A3191" t="s">
        <v>8738</v>
      </c>
      <c r="B3191">
        <f>MID(dane3[[#This Row],[PassengerId]],1,4)+0</f>
        <v>3438</v>
      </c>
      <c r="C3191" t="s">
        <v>19</v>
      </c>
      <c r="D3191" t="b">
        <v>0</v>
      </c>
      <c r="E3191" t="s">
        <v>8739</v>
      </c>
      <c r="F3191" t="str">
        <f>MID($E3191,1,1)</f>
        <v>F</v>
      </c>
      <c r="G3191" t="str">
        <f>IFERROR(MID($E3191,SEARCH("/",$E3191,SEARCH("/",$E3191)+1)+1,1),"")</f>
        <v>P</v>
      </c>
      <c r="H3191" t="s">
        <v>46</v>
      </c>
      <c r="I3191">
        <v>24</v>
      </c>
      <c r="J3191" t="b">
        <v>0</v>
      </c>
      <c r="K3191" s="7">
        <v>95</v>
      </c>
      <c r="L3191" s="7">
        <v>35</v>
      </c>
      <c r="M3191" s="7">
        <v>1442</v>
      </c>
      <c r="N3191" s="7">
        <v>0</v>
      </c>
      <c r="O3191" s="7">
        <v>0</v>
      </c>
      <c r="P3191" s="7">
        <f>SUM(dane3[[#This Row],[RoomService]:[VRDeck]])</f>
        <v>1572</v>
      </c>
      <c r="Q3191" t="s">
        <v>8740</v>
      </c>
      <c r="R3191" t="b">
        <v>0</v>
      </c>
    </row>
    <row r="3192" spans="1:18" x14ac:dyDescent="0.3">
      <c r="A3192" t="s">
        <v>8741</v>
      </c>
      <c r="B3192">
        <f>MID(dane3[[#This Row],[PassengerId]],1,4)+0</f>
        <v>3439</v>
      </c>
      <c r="C3192" t="s">
        <v>14</v>
      </c>
      <c r="D3192" t="b">
        <v>1</v>
      </c>
      <c r="E3192" t="s">
        <v>8742</v>
      </c>
      <c r="F3192" t="str">
        <f>MID($E3192,1,1)</f>
        <v>B</v>
      </c>
      <c r="G3192" t="str">
        <f>IFERROR(MID($E3192,SEARCH("/",$E3192,SEARCH("/",$E3192)+1)+1,1),"")</f>
        <v>S</v>
      </c>
      <c r="H3192" t="s">
        <v>16</v>
      </c>
      <c r="I3192">
        <v>28</v>
      </c>
      <c r="J3192" t="b">
        <v>0</v>
      </c>
      <c r="K3192" s="7">
        <v>0</v>
      </c>
      <c r="L3192" s="7">
        <v>0</v>
      </c>
      <c r="M3192" s="7">
        <v>0</v>
      </c>
      <c r="N3192" s="7">
        <v>0</v>
      </c>
      <c r="O3192" s="7">
        <v>0</v>
      </c>
      <c r="P3192" s="7">
        <f>SUM(dane3[[#This Row],[RoomService]:[VRDeck]])</f>
        <v>0</v>
      </c>
      <c r="Q3192" t="s">
        <v>8743</v>
      </c>
      <c r="R3192" t="b">
        <v>1</v>
      </c>
    </row>
    <row r="3193" spans="1:18" x14ac:dyDescent="0.3">
      <c r="A3193" t="s">
        <v>15633</v>
      </c>
      <c r="B3193">
        <f>MID(dane3[[#This Row],[PassengerId]],1,4)+0</f>
        <v>6066</v>
      </c>
      <c r="C3193" t="s">
        <v>14</v>
      </c>
      <c r="D3193" t="b">
        <v>1</v>
      </c>
      <c r="E3193" t="s">
        <v>15629</v>
      </c>
      <c r="F3193" t="str">
        <f>MID($E3193,1,1)</f>
        <v>C</v>
      </c>
      <c r="G3193" t="str">
        <f>IFERROR(MID($E3193,SEARCH("/",$E3193,SEARCH("/",$E3193)+1)+1,1),"")</f>
        <v>S</v>
      </c>
      <c r="H3193" t="s">
        <v>16</v>
      </c>
      <c r="I3193">
        <v>15</v>
      </c>
      <c r="J3193" t="b">
        <v>0</v>
      </c>
      <c r="K3193" s="7">
        <v>0</v>
      </c>
      <c r="L3193" s="7">
        <v>0</v>
      </c>
      <c r="M3193" s="7">
        <v>0</v>
      </c>
      <c r="N3193" s="7">
        <v>0</v>
      </c>
      <c r="O3193" s="7">
        <v>0</v>
      </c>
      <c r="P3193" s="7">
        <f>SUM(dane3[[#This Row],[RoomService]:[VRDeck]])</f>
        <v>0</v>
      </c>
      <c r="Q3193" t="s">
        <v>15634</v>
      </c>
      <c r="R3193" t="b">
        <v>1</v>
      </c>
    </row>
    <row r="3194" spans="1:18" x14ac:dyDescent="0.3">
      <c r="A3194" t="s">
        <v>8746</v>
      </c>
      <c r="B3194">
        <f>MID(dane3[[#This Row],[PassengerId]],1,4)+0</f>
        <v>3439</v>
      </c>
      <c r="C3194" t="s">
        <v>14</v>
      </c>
      <c r="D3194" t="b">
        <v>1</v>
      </c>
      <c r="E3194" t="s">
        <v>8742</v>
      </c>
      <c r="F3194" t="str">
        <f>MID($E3194,1,1)</f>
        <v>B</v>
      </c>
      <c r="G3194" t="str">
        <f>IFERROR(MID($E3194,SEARCH("/",$E3194,SEARCH("/",$E3194)+1)+1,1),"")</f>
        <v>S</v>
      </c>
      <c r="H3194" t="s">
        <v>46</v>
      </c>
      <c r="I3194">
        <v>26</v>
      </c>
      <c r="J3194" t="b">
        <v>0</v>
      </c>
      <c r="K3194" s="7">
        <v>0</v>
      </c>
      <c r="L3194" s="7">
        <v>0</v>
      </c>
      <c r="M3194" s="7">
        <v>0</v>
      </c>
      <c r="N3194" s="7">
        <v>0</v>
      </c>
      <c r="O3194" s="7">
        <v>0</v>
      </c>
      <c r="P3194" s="7">
        <f>SUM(dane3[[#This Row],[RoomService]:[VRDeck]])</f>
        <v>0</v>
      </c>
      <c r="Q3194" t="s">
        <v>8747</v>
      </c>
      <c r="R3194" t="b">
        <v>1</v>
      </c>
    </row>
    <row r="3195" spans="1:18" x14ac:dyDescent="0.3">
      <c r="A3195" t="s">
        <v>8748</v>
      </c>
      <c r="B3195">
        <f>MID(dane3[[#This Row],[PassengerId]],1,4)+0</f>
        <v>3439</v>
      </c>
      <c r="C3195" t="s">
        <v>14</v>
      </c>
      <c r="D3195" t="b">
        <v>0</v>
      </c>
      <c r="E3195" t="s">
        <v>8742</v>
      </c>
      <c r="F3195" t="str">
        <f>MID($E3195,1,1)</f>
        <v>B</v>
      </c>
      <c r="G3195" t="str">
        <f>IFERROR(MID($E3195,SEARCH("/",$E3195,SEARCH("/",$E3195)+1)+1,1),"")</f>
        <v>S</v>
      </c>
      <c r="H3195" t="s">
        <v>16</v>
      </c>
      <c r="I3195">
        <v>39</v>
      </c>
      <c r="J3195" t="b">
        <v>0</v>
      </c>
      <c r="K3195" s="7">
        <v>0</v>
      </c>
      <c r="L3195" s="7">
        <v>2</v>
      </c>
      <c r="M3195" s="7">
        <v>0</v>
      </c>
      <c r="N3195" s="7">
        <v>909</v>
      </c>
      <c r="O3195" s="7">
        <v>3291</v>
      </c>
      <c r="P3195" s="7">
        <f>SUM(dane3[[#This Row],[RoomService]:[VRDeck]])</f>
        <v>4202</v>
      </c>
      <c r="Q3195" t="s">
        <v>8749</v>
      </c>
      <c r="R3195" t="b">
        <v>0</v>
      </c>
    </row>
    <row r="3196" spans="1:18" x14ac:dyDescent="0.3">
      <c r="A3196" t="s">
        <v>8750</v>
      </c>
      <c r="B3196">
        <f>MID(dane3[[#This Row],[PassengerId]],1,4)+0</f>
        <v>3440</v>
      </c>
      <c r="C3196" t="s">
        <v>19</v>
      </c>
      <c r="D3196" t="b">
        <v>0</v>
      </c>
      <c r="E3196" t="s">
        <v>8751</v>
      </c>
      <c r="F3196" t="str">
        <f>MID($E3196,1,1)</f>
        <v>G</v>
      </c>
      <c r="G3196" t="str">
        <f>IFERROR(MID($E3196,SEARCH("/",$E3196,SEARCH("/",$E3196)+1)+1,1),"")</f>
        <v>P</v>
      </c>
      <c r="H3196" t="s">
        <v>16</v>
      </c>
      <c r="I3196">
        <v>17</v>
      </c>
      <c r="J3196" t="b">
        <v>0</v>
      </c>
      <c r="K3196" s="7">
        <v>0</v>
      </c>
      <c r="L3196" s="7">
        <v>83</v>
      </c>
      <c r="M3196" s="7">
        <v>0</v>
      </c>
      <c r="N3196" s="7">
        <v>0</v>
      </c>
      <c r="O3196" s="7">
        <v>943</v>
      </c>
      <c r="P3196" s="7">
        <f>SUM(dane3[[#This Row],[RoomService]:[VRDeck]])</f>
        <v>1026</v>
      </c>
      <c r="Q3196" t="s">
        <v>8752</v>
      </c>
      <c r="R3196" t="b">
        <v>0</v>
      </c>
    </row>
    <row r="3197" spans="1:18" x14ac:dyDescent="0.3">
      <c r="A3197" t="s">
        <v>8753</v>
      </c>
      <c r="B3197">
        <f>MID(dane3[[#This Row],[PassengerId]],1,4)+0</f>
        <v>3441</v>
      </c>
      <c r="C3197" t="s">
        <v>19</v>
      </c>
      <c r="D3197" t="b">
        <v>0</v>
      </c>
      <c r="E3197" t="s">
        <v>8754</v>
      </c>
      <c r="F3197" t="str">
        <f>MID($E3197,1,1)</f>
        <v>F</v>
      </c>
      <c r="G3197" t="str">
        <f>IFERROR(MID($E3197,SEARCH("/",$E3197,SEARCH("/",$E3197)+1)+1,1),"")</f>
        <v>S</v>
      </c>
      <c r="H3197" t="s">
        <v>46</v>
      </c>
      <c r="I3197">
        <v>15</v>
      </c>
      <c r="J3197" t="b">
        <v>0</v>
      </c>
      <c r="K3197" s="7">
        <v>350</v>
      </c>
      <c r="L3197" s="7">
        <v>0</v>
      </c>
      <c r="M3197" s="7">
        <v>91</v>
      </c>
      <c r="N3197" s="7">
        <v>198</v>
      </c>
      <c r="O3197" s="7">
        <v>0</v>
      </c>
      <c r="P3197" s="7">
        <f>SUM(dane3[[#This Row],[RoomService]:[VRDeck]])</f>
        <v>639</v>
      </c>
      <c r="Q3197" t="s">
        <v>8755</v>
      </c>
      <c r="R3197" t="b">
        <v>0</v>
      </c>
    </row>
    <row r="3198" spans="1:18" x14ac:dyDescent="0.3">
      <c r="A3198" t="s">
        <v>8756</v>
      </c>
      <c r="B3198">
        <f>MID(dane3[[#This Row],[PassengerId]],1,4)+0</f>
        <v>3442</v>
      </c>
      <c r="C3198" t="s">
        <v>19</v>
      </c>
      <c r="D3198" t="b">
        <v>0</v>
      </c>
      <c r="E3198" t="s">
        <v>8757</v>
      </c>
      <c r="F3198" t="str">
        <f>MID($E3198,1,1)</f>
        <v>F</v>
      </c>
      <c r="G3198" t="str">
        <f>IFERROR(MID($E3198,SEARCH("/",$E3198,SEARCH("/",$E3198)+1)+1,1),"")</f>
        <v>P</v>
      </c>
      <c r="H3198" t="s">
        <v>16</v>
      </c>
      <c r="I3198">
        <v>37</v>
      </c>
      <c r="J3198" t="b">
        <v>0</v>
      </c>
      <c r="K3198" s="7">
        <v>503</v>
      </c>
      <c r="L3198" s="7">
        <v>0</v>
      </c>
      <c r="M3198" s="7">
        <v>26</v>
      </c>
      <c r="N3198" s="7">
        <v>0</v>
      </c>
      <c r="O3198" s="7">
        <v>116</v>
      </c>
      <c r="P3198" s="7">
        <f>SUM(dane3[[#This Row],[RoomService]:[VRDeck]])</f>
        <v>645</v>
      </c>
      <c r="Q3198" t="s">
        <v>8758</v>
      </c>
      <c r="R3198" t="b">
        <v>0</v>
      </c>
    </row>
    <row r="3199" spans="1:18" x14ac:dyDescent="0.3">
      <c r="A3199" t="s">
        <v>8759</v>
      </c>
      <c r="B3199">
        <f>MID(dane3[[#This Row],[PassengerId]],1,4)+0</f>
        <v>3443</v>
      </c>
      <c r="C3199" t="s">
        <v>19</v>
      </c>
      <c r="D3199" t="b">
        <v>0</v>
      </c>
      <c r="E3199" t="s">
        <v>8760</v>
      </c>
      <c r="F3199" t="str">
        <f>MID($E3199,1,1)</f>
        <v>F</v>
      </c>
      <c r="G3199" t="str">
        <f>IFERROR(MID($E3199,SEARCH("/",$E3199,SEARCH("/",$E3199)+1)+1,1),"")</f>
        <v>S</v>
      </c>
      <c r="H3199" t="s">
        <v>16</v>
      </c>
      <c r="I3199">
        <v>38</v>
      </c>
      <c r="J3199" t="b">
        <v>0</v>
      </c>
      <c r="K3199" s="7">
        <v>792</v>
      </c>
      <c r="L3199" s="7">
        <v>0</v>
      </c>
      <c r="M3199" s="7">
        <v>0</v>
      </c>
      <c r="N3199" s="7">
        <v>1</v>
      </c>
      <c r="O3199" s="7">
        <v>29</v>
      </c>
      <c r="P3199" s="7">
        <f>SUM(dane3[[#This Row],[RoomService]:[VRDeck]])</f>
        <v>822</v>
      </c>
      <c r="Q3199" t="s">
        <v>8761</v>
      </c>
      <c r="R3199" t="b">
        <v>1</v>
      </c>
    </row>
    <row r="3200" spans="1:18" x14ac:dyDescent="0.3">
      <c r="A3200" t="s">
        <v>8762</v>
      </c>
      <c r="B3200">
        <f>MID(dane3[[#This Row],[PassengerId]],1,4)+0</f>
        <v>3444</v>
      </c>
      <c r="C3200" t="s">
        <v>14</v>
      </c>
      <c r="D3200" t="b">
        <v>0</v>
      </c>
      <c r="E3200" t="s">
        <v>8763</v>
      </c>
      <c r="F3200" t="str">
        <f>MID($E3200,1,1)</f>
        <v>B</v>
      </c>
      <c r="G3200" t="str">
        <f>IFERROR(MID($E3200,SEARCH("/",$E3200,SEARCH("/",$E3200)+1)+1,1),"")</f>
        <v>S</v>
      </c>
      <c r="H3200" t="s">
        <v>46</v>
      </c>
      <c r="I3200">
        <v>33</v>
      </c>
      <c r="J3200" t="b">
        <v>0</v>
      </c>
      <c r="K3200" s="7">
        <v>0</v>
      </c>
      <c r="L3200" s="7">
        <v>27071</v>
      </c>
      <c r="M3200" s="7">
        <v>0</v>
      </c>
      <c r="N3200" s="7">
        <v>15</v>
      </c>
      <c r="O3200" s="7">
        <v>0</v>
      </c>
      <c r="P3200" s="7">
        <f>SUM(dane3[[#This Row],[RoomService]:[VRDeck]])</f>
        <v>27086</v>
      </c>
      <c r="Q3200" t="s">
        <v>8764</v>
      </c>
      <c r="R3200" t="b">
        <v>1</v>
      </c>
    </row>
    <row r="3201" spans="1:18" x14ac:dyDescent="0.3">
      <c r="A3201" t="s">
        <v>8765</v>
      </c>
      <c r="B3201">
        <f>MID(dane3[[#This Row],[PassengerId]],1,4)+0</f>
        <v>3444</v>
      </c>
      <c r="C3201" t="s">
        <v>14</v>
      </c>
      <c r="D3201" t="b">
        <v>1</v>
      </c>
      <c r="E3201" t="s">
        <v>8763</v>
      </c>
      <c r="F3201" t="str">
        <f>MID($E3201,1,1)</f>
        <v>B</v>
      </c>
      <c r="G3201" t="str">
        <f>IFERROR(MID($E3201,SEARCH("/",$E3201,SEARCH("/",$E3201)+1)+1,1),"")</f>
        <v>S</v>
      </c>
      <c r="H3201" t="s">
        <v>16</v>
      </c>
      <c r="I3201">
        <v>16</v>
      </c>
      <c r="J3201" t="b">
        <v>0</v>
      </c>
      <c r="K3201" s="7">
        <v>0</v>
      </c>
      <c r="L3201" s="7">
        <v>0</v>
      </c>
      <c r="M3201" s="7">
        <v>0</v>
      </c>
      <c r="N3201" s="7">
        <v>0</v>
      </c>
      <c r="O3201" s="7">
        <v>0</v>
      </c>
      <c r="P3201" s="7">
        <f>SUM(dane3[[#This Row],[RoomService]:[VRDeck]])</f>
        <v>0</v>
      </c>
      <c r="Q3201" t="s">
        <v>8766</v>
      </c>
      <c r="R3201" t="b">
        <v>1</v>
      </c>
    </row>
    <row r="3202" spans="1:18" x14ac:dyDescent="0.3">
      <c r="A3202" t="s">
        <v>8767</v>
      </c>
      <c r="B3202">
        <f>MID(dane3[[#This Row],[PassengerId]],1,4)+0</f>
        <v>3444</v>
      </c>
      <c r="C3202" t="s">
        <v>14</v>
      </c>
      <c r="D3202" t="b">
        <v>0</v>
      </c>
      <c r="E3202" t="s">
        <v>8763</v>
      </c>
      <c r="F3202" t="str">
        <f>MID($E3202,1,1)</f>
        <v>B</v>
      </c>
      <c r="G3202" t="str">
        <f>IFERROR(MID($E3202,SEARCH("/",$E3202,SEARCH("/",$E3202)+1)+1,1),"")</f>
        <v>S</v>
      </c>
      <c r="H3202" t="s">
        <v>16</v>
      </c>
      <c r="I3202">
        <v>41</v>
      </c>
      <c r="J3202" t="b">
        <v>1</v>
      </c>
      <c r="K3202" s="7">
        <v>0</v>
      </c>
      <c r="L3202" s="7">
        <v>649</v>
      </c>
      <c r="M3202" s="7">
        <v>0</v>
      </c>
      <c r="N3202" s="7">
        <v>945</v>
      </c>
      <c r="O3202" s="7">
        <v>0</v>
      </c>
      <c r="P3202" s="7">
        <f>SUM(dane3[[#This Row],[RoomService]:[VRDeck]])</f>
        <v>1594</v>
      </c>
      <c r="Q3202" t="s">
        <v>8768</v>
      </c>
      <c r="R3202" t="b">
        <v>1</v>
      </c>
    </row>
    <row r="3203" spans="1:18" x14ac:dyDescent="0.3">
      <c r="A3203" t="s">
        <v>8769</v>
      </c>
      <c r="B3203">
        <f>MID(dane3[[#This Row],[PassengerId]],1,4)+0</f>
        <v>3444</v>
      </c>
      <c r="C3203" t="s">
        <v>14</v>
      </c>
      <c r="D3203" t="b">
        <v>0</v>
      </c>
      <c r="E3203" t="s">
        <v>8763</v>
      </c>
      <c r="F3203" t="str">
        <f>MID($E3203,1,1)</f>
        <v>B</v>
      </c>
      <c r="G3203" t="str">
        <f>IFERROR(MID($E3203,SEARCH("/",$E3203,SEARCH("/",$E3203)+1)+1,1),"")</f>
        <v>S</v>
      </c>
      <c r="H3203" t="s">
        <v>16</v>
      </c>
      <c r="I3203">
        <v>7</v>
      </c>
      <c r="J3203" t="b">
        <v>0</v>
      </c>
      <c r="K3203" s="7">
        <v>0</v>
      </c>
      <c r="L3203" s="7">
        <v>0</v>
      </c>
      <c r="M3203" s="7">
        <v>0</v>
      </c>
      <c r="N3203" s="7">
        <v>0</v>
      </c>
      <c r="O3203" s="7">
        <v>0</v>
      </c>
      <c r="P3203" s="7">
        <f>SUM(dane3[[#This Row],[RoomService]:[VRDeck]])</f>
        <v>0</v>
      </c>
      <c r="Q3203" t="s">
        <v>8770</v>
      </c>
      <c r="R3203" t="b">
        <v>1</v>
      </c>
    </row>
    <row r="3204" spans="1:18" x14ac:dyDescent="0.3">
      <c r="A3204" t="s">
        <v>8771</v>
      </c>
      <c r="B3204">
        <f>MID(dane3[[#This Row],[PassengerId]],1,4)+0</f>
        <v>3445</v>
      </c>
      <c r="C3204" t="s">
        <v>19</v>
      </c>
      <c r="D3204" t="b">
        <v>0</v>
      </c>
      <c r="E3204" t="s">
        <v>8772</v>
      </c>
      <c r="F3204" t="str">
        <f>MID($E3204,1,1)</f>
        <v>G</v>
      </c>
      <c r="G3204" t="str">
        <f>IFERROR(MID($E3204,SEARCH("/",$E3204,SEARCH("/",$E3204)+1)+1,1),"")</f>
        <v>S</v>
      </c>
      <c r="H3204" t="s">
        <v>16</v>
      </c>
      <c r="I3204">
        <v>20</v>
      </c>
      <c r="J3204" t="b">
        <v>0</v>
      </c>
      <c r="K3204" s="7">
        <v>1</v>
      </c>
      <c r="L3204" s="7">
        <v>760</v>
      </c>
      <c r="M3204" s="7">
        <v>0</v>
      </c>
      <c r="N3204" s="7">
        <v>21</v>
      </c>
      <c r="O3204" s="7">
        <v>0</v>
      </c>
      <c r="P3204" s="7">
        <f>SUM(dane3[[#This Row],[RoomService]:[VRDeck]])</f>
        <v>782</v>
      </c>
      <c r="Q3204" t="s">
        <v>8773</v>
      </c>
      <c r="R3204" t="b">
        <v>0</v>
      </c>
    </row>
    <row r="3205" spans="1:18" x14ac:dyDescent="0.3">
      <c r="A3205" t="s">
        <v>8774</v>
      </c>
      <c r="B3205">
        <f>MID(dane3[[#This Row],[PassengerId]],1,4)+0</f>
        <v>3446</v>
      </c>
      <c r="C3205" t="s">
        <v>19</v>
      </c>
      <c r="D3205" t="b">
        <v>1</v>
      </c>
      <c r="E3205" t="s">
        <v>8775</v>
      </c>
      <c r="F3205" t="str">
        <f>MID($E3205,1,1)</f>
        <v>G</v>
      </c>
      <c r="G3205" t="str">
        <f>IFERROR(MID($E3205,SEARCH("/",$E3205,SEARCH("/",$E3205)+1)+1,1),"")</f>
        <v>S</v>
      </c>
      <c r="H3205" t="s">
        <v>32</v>
      </c>
      <c r="I3205">
        <v>44</v>
      </c>
      <c r="J3205" t="b">
        <v>0</v>
      </c>
      <c r="K3205" s="7">
        <v>0</v>
      </c>
      <c r="L3205" s="7">
        <v>0</v>
      </c>
      <c r="M3205" s="7">
        <v>0</v>
      </c>
      <c r="N3205" s="7">
        <v>0</v>
      </c>
      <c r="O3205" s="7">
        <v>0</v>
      </c>
      <c r="P3205" s="7">
        <f>SUM(dane3[[#This Row],[RoomService]:[VRDeck]])</f>
        <v>0</v>
      </c>
      <c r="Q3205" t="s">
        <v>8776</v>
      </c>
      <c r="R3205" t="b">
        <v>1</v>
      </c>
    </row>
    <row r="3206" spans="1:18" x14ac:dyDescent="0.3">
      <c r="A3206" t="s">
        <v>8777</v>
      </c>
      <c r="B3206">
        <f>MID(dane3[[#This Row],[PassengerId]],1,4)+0</f>
        <v>3447</v>
      </c>
      <c r="C3206" t="s">
        <v>19</v>
      </c>
      <c r="D3206" t="b">
        <v>0</v>
      </c>
      <c r="E3206" t="s">
        <v>8778</v>
      </c>
      <c r="F3206" t="str">
        <f>MID($E3206,1,1)</f>
        <v>F</v>
      </c>
      <c r="G3206" t="str">
        <f>IFERROR(MID($E3206,SEARCH("/",$E3206,SEARCH("/",$E3206)+1)+1,1),"")</f>
        <v>S</v>
      </c>
      <c r="H3206" t="s">
        <v>16</v>
      </c>
      <c r="I3206">
        <v>42</v>
      </c>
      <c r="J3206" t="b">
        <v>0</v>
      </c>
      <c r="K3206" s="7">
        <v>1196</v>
      </c>
      <c r="L3206" s="7">
        <v>0</v>
      </c>
      <c r="M3206" s="7">
        <v>0</v>
      </c>
      <c r="N3206" s="7">
        <v>68</v>
      </c>
      <c r="O3206" s="7">
        <v>1</v>
      </c>
      <c r="P3206" s="7">
        <f>SUM(dane3[[#This Row],[RoomService]:[VRDeck]])</f>
        <v>1265</v>
      </c>
      <c r="Q3206" t="s">
        <v>8779</v>
      </c>
      <c r="R3206" t="b">
        <v>0</v>
      </c>
    </row>
    <row r="3207" spans="1:18" x14ac:dyDescent="0.3">
      <c r="A3207" t="s">
        <v>8780</v>
      </c>
      <c r="B3207">
        <f>MID(dane3[[#This Row],[PassengerId]],1,4)+0</f>
        <v>3449</v>
      </c>
      <c r="C3207" t="s">
        <v>19</v>
      </c>
      <c r="D3207" t="b">
        <v>0</v>
      </c>
      <c r="E3207" t="s">
        <v>8781</v>
      </c>
      <c r="F3207" t="str">
        <f>MID($E3207,1,1)</f>
        <v>G</v>
      </c>
      <c r="G3207" t="str">
        <f>IFERROR(MID($E3207,SEARCH("/",$E3207,SEARCH("/",$E3207)+1)+1,1),"")</f>
        <v>S</v>
      </c>
      <c r="H3207" t="s">
        <v>16</v>
      </c>
      <c r="I3207">
        <v>29</v>
      </c>
      <c r="J3207" t="b">
        <v>0</v>
      </c>
      <c r="K3207" s="7">
        <v>0</v>
      </c>
      <c r="L3207" s="7">
        <v>4</v>
      </c>
      <c r="M3207" s="7">
        <v>0</v>
      </c>
      <c r="N3207" s="7">
        <v>0</v>
      </c>
      <c r="O3207" s="7">
        <v>904</v>
      </c>
      <c r="P3207" s="7">
        <f>SUM(dane3[[#This Row],[RoomService]:[VRDeck]])</f>
        <v>908</v>
      </c>
      <c r="Q3207" t="s">
        <v>8782</v>
      </c>
      <c r="R3207" t="b">
        <v>0</v>
      </c>
    </row>
    <row r="3208" spans="1:18" x14ac:dyDescent="0.3">
      <c r="A3208" t="s">
        <v>8783</v>
      </c>
      <c r="B3208">
        <f>MID(dane3[[#This Row],[PassengerId]],1,4)+0</f>
        <v>3450</v>
      </c>
      <c r="C3208" t="s">
        <v>14</v>
      </c>
      <c r="D3208" t="b">
        <v>0</v>
      </c>
      <c r="E3208" t="s">
        <v>8784</v>
      </c>
      <c r="F3208" t="str">
        <f>MID($E3208,1,1)</f>
        <v>B</v>
      </c>
      <c r="G3208" t="str">
        <f>IFERROR(MID($E3208,SEARCH("/",$E3208,SEARCH("/",$E3208)+1)+1,1),"")</f>
        <v>S</v>
      </c>
      <c r="H3208" t="s">
        <v>46</v>
      </c>
      <c r="I3208">
        <v>22</v>
      </c>
      <c r="J3208" t="b">
        <v>0</v>
      </c>
      <c r="K3208" s="7">
        <v>0</v>
      </c>
      <c r="L3208" s="7">
        <v>4209</v>
      </c>
      <c r="M3208" s="7">
        <v>26</v>
      </c>
      <c r="N3208" s="7">
        <v>2462</v>
      </c>
      <c r="O3208" s="7">
        <v>466</v>
      </c>
      <c r="P3208" s="7">
        <f>SUM(dane3[[#This Row],[RoomService]:[VRDeck]])</f>
        <v>7163</v>
      </c>
      <c r="Q3208" t="s">
        <v>8785</v>
      </c>
      <c r="R3208" t="b">
        <v>1</v>
      </c>
    </row>
    <row r="3209" spans="1:18" x14ac:dyDescent="0.3">
      <c r="A3209" t="s">
        <v>8786</v>
      </c>
      <c r="B3209">
        <f>MID(dane3[[#This Row],[PassengerId]],1,4)+0</f>
        <v>3450</v>
      </c>
      <c r="C3209" t="s">
        <v>14</v>
      </c>
      <c r="D3209" t="b">
        <v>0</v>
      </c>
      <c r="E3209" t="s">
        <v>8784</v>
      </c>
      <c r="F3209" t="str">
        <f>MID($E3209,1,1)</f>
        <v>B</v>
      </c>
      <c r="G3209" t="str">
        <f>IFERROR(MID($E3209,SEARCH("/",$E3209,SEARCH("/",$E3209)+1)+1,1),"")</f>
        <v>S</v>
      </c>
      <c r="H3209" t="s">
        <v>16</v>
      </c>
      <c r="I3209">
        <v>21</v>
      </c>
      <c r="J3209" t="b">
        <v>0</v>
      </c>
      <c r="K3209" s="7">
        <v>0</v>
      </c>
      <c r="L3209" s="7">
        <v>2834</v>
      </c>
      <c r="M3209" s="7">
        <v>0</v>
      </c>
      <c r="N3209" s="7">
        <v>414</v>
      </c>
      <c r="O3209" s="7">
        <v>558</v>
      </c>
      <c r="P3209" s="7">
        <f>SUM(dane3[[#This Row],[RoomService]:[VRDeck]])</f>
        <v>3806</v>
      </c>
      <c r="Q3209" t="s">
        <v>8787</v>
      </c>
      <c r="R3209" t="b">
        <v>1</v>
      </c>
    </row>
    <row r="3210" spans="1:18" x14ac:dyDescent="0.3">
      <c r="A3210" t="s">
        <v>8788</v>
      </c>
      <c r="B3210">
        <f>MID(dane3[[#This Row],[PassengerId]],1,4)+0</f>
        <v>3453</v>
      </c>
      <c r="C3210" t="s">
        <v>19</v>
      </c>
      <c r="D3210" t="b">
        <v>1</v>
      </c>
      <c r="E3210" t="s">
        <v>8789</v>
      </c>
      <c r="F3210" t="str">
        <f>MID($E3210,1,1)</f>
        <v>G</v>
      </c>
      <c r="G3210" t="str">
        <f>IFERROR(MID($E3210,SEARCH("/",$E3210,SEARCH("/",$E3210)+1)+1,1),"")</f>
        <v>P</v>
      </c>
      <c r="H3210" t="s">
        <v>16</v>
      </c>
      <c r="I3210">
        <v>21</v>
      </c>
      <c r="J3210" t="b">
        <v>0</v>
      </c>
      <c r="K3210" s="7">
        <v>0</v>
      </c>
      <c r="L3210" s="7">
        <v>0</v>
      </c>
      <c r="M3210" s="7">
        <v>0</v>
      </c>
      <c r="N3210" s="7">
        <v>0</v>
      </c>
      <c r="O3210" s="7">
        <v>0</v>
      </c>
      <c r="P3210" s="7">
        <f>SUM(dane3[[#This Row],[RoomService]:[VRDeck]])</f>
        <v>0</v>
      </c>
      <c r="Q3210" t="s">
        <v>8790</v>
      </c>
      <c r="R3210" t="b">
        <v>0</v>
      </c>
    </row>
    <row r="3211" spans="1:18" x14ac:dyDescent="0.3">
      <c r="A3211" t="s">
        <v>8791</v>
      </c>
      <c r="B3211">
        <f>MID(dane3[[#This Row],[PassengerId]],1,4)+0</f>
        <v>3454</v>
      </c>
      <c r="C3211" t="s">
        <v>19</v>
      </c>
      <c r="D3211" t="b">
        <v>1</v>
      </c>
      <c r="E3211" t="s">
        <v>8792</v>
      </c>
      <c r="F3211" t="str">
        <f>MID($E3211,1,1)</f>
        <v>G</v>
      </c>
      <c r="G3211" t="str">
        <f>IFERROR(MID($E3211,SEARCH("/",$E3211,SEARCH("/",$E3211)+1)+1,1),"")</f>
        <v>P</v>
      </c>
      <c r="H3211" t="s">
        <v>16</v>
      </c>
      <c r="I3211">
        <v>21</v>
      </c>
      <c r="J3211" t="b">
        <v>0</v>
      </c>
      <c r="K3211" s="7">
        <v>0</v>
      </c>
      <c r="L3211" s="7">
        <v>0</v>
      </c>
      <c r="M3211" s="7">
        <v>0</v>
      </c>
      <c r="N3211" s="7">
        <v>0</v>
      </c>
      <c r="O3211" s="7">
        <v>0</v>
      </c>
      <c r="P3211" s="7">
        <f>SUM(dane3[[#This Row],[RoomService]:[VRDeck]])</f>
        <v>0</v>
      </c>
      <c r="Q3211" t="s">
        <v>8793</v>
      </c>
      <c r="R3211" t="b">
        <v>0</v>
      </c>
    </row>
    <row r="3212" spans="1:18" x14ac:dyDescent="0.3">
      <c r="A3212" t="s">
        <v>5801</v>
      </c>
      <c r="B3212">
        <f>MID(dane3[[#This Row],[PassengerId]],1,4)+0</f>
        <v>2275</v>
      </c>
      <c r="C3212" t="s">
        <v>53</v>
      </c>
      <c r="D3212" t="b">
        <v>0</v>
      </c>
      <c r="E3212" t="s">
        <v>5802</v>
      </c>
      <c r="F3212" t="str">
        <f>MID($E3212,1,1)</f>
        <v>F</v>
      </c>
      <c r="G3212" t="str">
        <f>IFERROR(MID($E3212,SEARCH("/",$E3212,SEARCH("/",$E3212)+1)+1,1),"")</f>
        <v>P</v>
      </c>
      <c r="H3212" t="s">
        <v>32</v>
      </c>
      <c r="I3212">
        <v>36</v>
      </c>
      <c r="J3212" t="b">
        <v>0</v>
      </c>
      <c r="K3212" s="7">
        <v>241</v>
      </c>
      <c r="L3212" s="7">
        <v>0</v>
      </c>
      <c r="M3212" s="7">
        <v>670</v>
      </c>
      <c r="N3212" s="7">
        <v>0</v>
      </c>
      <c r="O3212" s="7">
        <v>0</v>
      </c>
      <c r="P3212" s="7">
        <f>SUM(dane3[[#This Row],[RoomService]:[VRDeck]])</f>
        <v>911</v>
      </c>
      <c r="Q3212" t="s">
        <v>5803</v>
      </c>
      <c r="R3212" t="b">
        <v>0</v>
      </c>
    </row>
    <row r="3213" spans="1:18" x14ac:dyDescent="0.3">
      <c r="A3213" t="s">
        <v>8797</v>
      </c>
      <c r="B3213">
        <f>MID(dane3[[#This Row],[PassengerId]],1,4)+0</f>
        <v>3456</v>
      </c>
      <c r="C3213" t="s">
        <v>19</v>
      </c>
      <c r="D3213" t="b">
        <v>1</v>
      </c>
      <c r="E3213" t="s">
        <v>8798</v>
      </c>
      <c r="F3213" t="str">
        <f>MID($E3213,1,1)</f>
        <v>G</v>
      </c>
      <c r="G3213" t="str">
        <f>IFERROR(MID($E3213,SEARCH("/",$E3213,SEARCH("/",$E3213)+1)+1,1),"")</f>
        <v>S</v>
      </c>
      <c r="H3213" t="s">
        <v>32</v>
      </c>
      <c r="I3213">
        <v>16</v>
      </c>
      <c r="J3213" t="b">
        <v>0</v>
      </c>
      <c r="K3213" s="7">
        <v>0</v>
      </c>
      <c r="L3213" s="7">
        <v>0</v>
      </c>
      <c r="M3213" s="7">
        <v>0</v>
      </c>
      <c r="N3213" s="7">
        <v>0</v>
      </c>
      <c r="O3213" s="7">
        <v>0</v>
      </c>
      <c r="P3213" s="7">
        <f>SUM(dane3[[#This Row],[RoomService]:[VRDeck]])</f>
        <v>0</v>
      </c>
      <c r="Q3213" t="s">
        <v>8799</v>
      </c>
      <c r="R3213" t="b">
        <v>1</v>
      </c>
    </row>
    <row r="3214" spans="1:18" x14ac:dyDescent="0.3">
      <c r="A3214" t="s">
        <v>5831</v>
      </c>
      <c r="B3214">
        <f>MID(dane3[[#This Row],[PassengerId]],1,4)+0</f>
        <v>2289</v>
      </c>
      <c r="C3214" t="s">
        <v>53</v>
      </c>
      <c r="D3214" t="b">
        <v>0</v>
      </c>
      <c r="E3214" t="s">
        <v>5832</v>
      </c>
      <c r="F3214" t="str">
        <f>MID($E3214,1,1)</f>
        <v>F</v>
      </c>
      <c r="G3214" t="str">
        <f>IFERROR(MID($E3214,SEARCH("/",$E3214,SEARCH("/",$E3214)+1)+1,1),"")</f>
        <v>P</v>
      </c>
      <c r="H3214" t="s">
        <v>16</v>
      </c>
      <c r="I3214">
        <v>37</v>
      </c>
      <c r="J3214" t="b">
        <v>0</v>
      </c>
      <c r="K3214" s="7">
        <v>20</v>
      </c>
      <c r="L3214" s="7">
        <v>0</v>
      </c>
      <c r="M3214" s="7">
        <v>2559</v>
      </c>
      <c r="N3214" s="7">
        <v>20</v>
      </c>
      <c r="O3214" s="7">
        <v>0</v>
      </c>
      <c r="P3214" s="7">
        <f>SUM(dane3[[#This Row],[RoomService]:[VRDeck]])</f>
        <v>2599</v>
      </c>
      <c r="Q3214" t="s">
        <v>5833</v>
      </c>
      <c r="R3214" t="b">
        <v>1</v>
      </c>
    </row>
    <row r="3215" spans="1:18" x14ac:dyDescent="0.3">
      <c r="A3215" t="s">
        <v>8803</v>
      </c>
      <c r="B3215">
        <f>MID(dane3[[#This Row],[PassengerId]],1,4)+0</f>
        <v>3459</v>
      </c>
      <c r="C3215" t="s">
        <v>19</v>
      </c>
      <c r="D3215" t="b">
        <v>1</v>
      </c>
      <c r="E3215" t="s">
        <v>8804</v>
      </c>
      <c r="F3215" t="str">
        <f>MID($E3215,1,1)</f>
        <v>G</v>
      </c>
      <c r="G3215" t="str">
        <f>IFERROR(MID($E3215,SEARCH("/",$E3215,SEARCH("/",$E3215)+1)+1,1),"")</f>
        <v>S</v>
      </c>
      <c r="H3215" t="s">
        <v>16</v>
      </c>
      <c r="I3215">
        <v>36</v>
      </c>
      <c r="J3215" t="b">
        <v>0</v>
      </c>
      <c r="K3215" s="7">
        <v>0</v>
      </c>
      <c r="L3215" s="7">
        <v>0</v>
      </c>
      <c r="M3215" s="7">
        <v>0</v>
      </c>
      <c r="N3215" s="7">
        <v>0</v>
      </c>
      <c r="O3215" s="7">
        <v>0</v>
      </c>
      <c r="P3215" s="7">
        <f>SUM(dane3[[#This Row],[RoomService]:[VRDeck]])</f>
        <v>0</v>
      </c>
      <c r="Q3215" t="s">
        <v>8805</v>
      </c>
      <c r="R3215" t="b">
        <v>1</v>
      </c>
    </row>
    <row r="3216" spans="1:18" x14ac:dyDescent="0.3">
      <c r="A3216" t="s">
        <v>8806</v>
      </c>
      <c r="B3216">
        <f>MID(dane3[[#This Row],[PassengerId]],1,4)+0</f>
        <v>3461</v>
      </c>
      <c r="C3216" t="s">
        <v>19</v>
      </c>
      <c r="D3216" t="b">
        <v>0</v>
      </c>
      <c r="E3216" t="s">
        <v>8807</v>
      </c>
      <c r="F3216" t="str">
        <f>MID($E3216,1,1)</f>
        <v>G</v>
      </c>
      <c r="G3216" t="str">
        <f>IFERROR(MID($E3216,SEARCH("/",$E3216,SEARCH("/",$E3216)+1)+1,1),"")</f>
        <v>P</v>
      </c>
      <c r="H3216" t="s">
        <v>32</v>
      </c>
      <c r="I3216">
        <v>26</v>
      </c>
      <c r="J3216" t="b">
        <v>0</v>
      </c>
      <c r="K3216" s="7">
        <v>86</v>
      </c>
      <c r="L3216" s="7">
        <v>377</v>
      </c>
      <c r="M3216" s="7">
        <v>0</v>
      </c>
      <c r="N3216" s="7">
        <v>0</v>
      </c>
      <c r="O3216" s="7">
        <v>77</v>
      </c>
      <c r="P3216" s="7">
        <f>SUM(dane3[[#This Row],[RoomService]:[VRDeck]])</f>
        <v>540</v>
      </c>
      <c r="Q3216" t="s">
        <v>8808</v>
      </c>
      <c r="R3216" t="b">
        <v>0</v>
      </c>
    </row>
    <row r="3217" spans="1:18" x14ac:dyDescent="0.3">
      <c r="A3217" t="s">
        <v>8809</v>
      </c>
      <c r="B3217">
        <f>MID(dane3[[#This Row],[PassengerId]],1,4)+0</f>
        <v>3462</v>
      </c>
      <c r="C3217" t="s">
        <v>14</v>
      </c>
      <c r="D3217" t="b">
        <v>1</v>
      </c>
      <c r="E3217" t="s">
        <v>8810</v>
      </c>
      <c r="F3217" t="str">
        <f>MID($E3217,1,1)</f>
        <v>C</v>
      </c>
      <c r="G3217" t="str">
        <f>IFERROR(MID($E3217,SEARCH("/",$E3217,SEARCH("/",$E3217)+1)+1,1),"")</f>
        <v>P</v>
      </c>
      <c r="H3217" t="s">
        <v>16</v>
      </c>
      <c r="I3217">
        <v>28</v>
      </c>
      <c r="J3217" t="b">
        <v>0</v>
      </c>
      <c r="K3217" s="7">
        <v>0</v>
      </c>
      <c r="L3217" s="7">
        <v>0</v>
      </c>
      <c r="M3217" s="7">
        <v>0</v>
      </c>
      <c r="N3217" s="7">
        <v>0</v>
      </c>
      <c r="O3217" s="7">
        <v>0</v>
      </c>
      <c r="P3217" s="7">
        <f>SUM(dane3[[#This Row],[RoomService]:[VRDeck]])</f>
        <v>0</v>
      </c>
      <c r="Q3217" t="s">
        <v>8811</v>
      </c>
      <c r="R3217" t="b">
        <v>1</v>
      </c>
    </row>
    <row r="3218" spans="1:18" x14ac:dyDescent="0.3">
      <c r="A3218" t="s">
        <v>8812</v>
      </c>
      <c r="B3218">
        <f>MID(dane3[[#This Row],[PassengerId]],1,4)+0</f>
        <v>3464</v>
      </c>
      <c r="C3218" t="s">
        <v>19</v>
      </c>
      <c r="D3218" t="b">
        <v>0</v>
      </c>
      <c r="E3218" t="s">
        <v>8813</v>
      </c>
      <c r="F3218" t="str">
        <f>MID($E3218,1,1)</f>
        <v>G</v>
      </c>
      <c r="G3218" t="str">
        <f>IFERROR(MID($E3218,SEARCH("/",$E3218,SEARCH("/",$E3218)+1)+1,1),"")</f>
        <v>S</v>
      </c>
      <c r="H3218" t="s">
        <v>16</v>
      </c>
      <c r="I3218">
        <v>14</v>
      </c>
      <c r="J3218" t="b">
        <v>0</v>
      </c>
      <c r="K3218" s="7">
        <v>0</v>
      </c>
      <c r="L3218" s="7">
        <v>0</v>
      </c>
      <c r="M3218" s="7">
        <v>533</v>
      </c>
      <c r="N3218" s="7">
        <v>266</v>
      </c>
      <c r="O3218" s="7">
        <v>93</v>
      </c>
      <c r="P3218" s="7">
        <f>SUM(dane3[[#This Row],[RoomService]:[VRDeck]])</f>
        <v>892</v>
      </c>
      <c r="Q3218" t="s">
        <v>8814</v>
      </c>
      <c r="R3218" t="b">
        <v>0</v>
      </c>
    </row>
    <row r="3219" spans="1:18" x14ac:dyDescent="0.3">
      <c r="A3219" t="s">
        <v>8815</v>
      </c>
      <c r="B3219">
        <f>MID(dane3[[#This Row],[PassengerId]],1,4)+0</f>
        <v>3464</v>
      </c>
      <c r="C3219" t="s">
        <v>19</v>
      </c>
      <c r="D3219" t="b">
        <v>1</v>
      </c>
      <c r="E3219" t="s">
        <v>8813</v>
      </c>
      <c r="F3219" t="str">
        <f>MID($E3219,1,1)</f>
        <v>G</v>
      </c>
      <c r="G3219" t="str">
        <f>IFERROR(MID($E3219,SEARCH("/",$E3219,SEARCH("/",$E3219)+1)+1,1),"")</f>
        <v>S</v>
      </c>
      <c r="H3219" t="s">
        <v>16</v>
      </c>
      <c r="I3219">
        <v>29</v>
      </c>
      <c r="J3219" t="b">
        <v>0</v>
      </c>
      <c r="K3219" s="7">
        <v>0</v>
      </c>
      <c r="L3219" s="7">
        <v>0</v>
      </c>
      <c r="M3219" s="7">
        <v>0</v>
      </c>
      <c r="N3219" s="7">
        <v>0</v>
      </c>
      <c r="O3219" s="7">
        <v>0</v>
      </c>
      <c r="P3219" s="7">
        <f>SUM(dane3[[#This Row],[RoomService]:[VRDeck]])</f>
        <v>0</v>
      </c>
      <c r="Q3219" t="s">
        <v>8816</v>
      </c>
      <c r="R3219" t="b">
        <v>0</v>
      </c>
    </row>
    <row r="3220" spans="1:18" x14ac:dyDescent="0.3">
      <c r="A3220" t="s">
        <v>5852</v>
      </c>
      <c r="B3220">
        <f>MID(dane3[[#This Row],[PassengerId]],1,4)+0</f>
        <v>2299</v>
      </c>
      <c r="C3220" t="s">
        <v>53</v>
      </c>
      <c r="D3220" t="b">
        <v>0</v>
      </c>
      <c r="E3220" t="s">
        <v>5853</v>
      </c>
      <c r="F3220" t="str">
        <f>MID($E3220,1,1)</f>
        <v>F</v>
      </c>
      <c r="G3220" t="str">
        <f>IFERROR(MID($E3220,SEARCH("/",$E3220,SEARCH("/",$E3220)+1)+1,1),"")</f>
        <v>S</v>
      </c>
      <c r="H3220" t="s">
        <v>16</v>
      </c>
      <c r="I3220">
        <v>35</v>
      </c>
      <c r="J3220" t="b">
        <v>0</v>
      </c>
      <c r="K3220" s="7">
        <v>174</v>
      </c>
      <c r="L3220" s="7">
        <v>0</v>
      </c>
      <c r="M3220" s="7">
        <v>381</v>
      </c>
      <c r="N3220" s="7">
        <v>0</v>
      </c>
      <c r="O3220" s="7">
        <v>62</v>
      </c>
      <c r="P3220" s="7">
        <f>SUM(dane3[[#This Row],[RoomService]:[VRDeck]])</f>
        <v>617</v>
      </c>
      <c r="Q3220" t="s">
        <v>5854</v>
      </c>
      <c r="R3220" t="b">
        <v>0</v>
      </c>
    </row>
    <row r="3221" spans="1:18" x14ac:dyDescent="0.3">
      <c r="A3221" t="s">
        <v>8820</v>
      </c>
      <c r="B3221">
        <f>MID(dane3[[#This Row],[PassengerId]],1,4)+0</f>
        <v>3467</v>
      </c>
      <c r="C3221" t="s">
        <v>19</v>
      </c>
      <c r="D3221" t="b">
        <v>0</v>
      </c>
      <c r="E3221" t="s">
        <v>8821</v>
      </c>
      <c r="F3221" t="str">
        <f>MID($E3221,1,1)</f>
        <v>F</v>
      </c>
      <c r="G3221" t="str">
        <f>IFERROR(MID($E3221,SEARCH("/",$E3221,SEARCH("/",$E3221)+1)+1,1),"")</f>
        <v>P</v>
      </c>
      <c r="H3221" t="s">
        <v>16</v>
      </c>
      <c r="I3221">
        <v>51</v>
      </c>
      <c r="J3221" t="b">
        <v>0</v>
      </c>
      <c r="K3221" s="7">
        <v>90</v>
      </c>
      <c r="L3221" s="7">
        <v>0</v>
      </c>
      <c r="M3221" s="7">
        <v>0</v>
      </c>
      <c r="N3221" s="7">
        <v>881</v>
      </c>
      <c r="O3221" s="7">
        <v>0</v>
      </c>
      <c r="P3221" s="7">
        <f>SUM(dane3[[#This Row],[RoomService]:[VRDeck]])</f>
        <v>971</v>
      </c>
      <c r="Q3221" t="s">
        <v>8822</v>
      </c>
      <c r="R3221" t="b">
        <v>0</v>
      </c>
    </row>
    <row r="3222" spans="1:18" x14ac:dyDescent="0.3">
      <c r="A3222" t="s">
        <v>8823</v>
      </c>
      <c r="B3222">
        <f>MID(dane3[[#This Row],[PassengerId]],1,4)+0</f>
        <v>3468</v>
      </c>
      <c r="C3222" t="s">
        <v>19</v>
      </c>
      <c r="D3222" t="b">
        <v>1</v>
      </c>
      <c r="E3222" t="s">
        <v>8824</v>
      </c>
      <c r="F3222" t="str">
        <f>MID($E3222,1,1)</f>
        <v>G</v>
      </c>
      <c r="G3222" t="str">
        <f>IFERROR(MID($E3222,SEARCH("/",$E3222,SEARCH("/",$E3222)+1)+1,1),"")</f>
        <v>S</v>
      </c>
      <c r="H3222" t="s">
        <v>16</v>
      </c>
      <c r="I3222">
        <v>64</v>
      </c>
      <c r="J3222" t="b">
        <v>0</v>
      </c>
      <c r="K3222" s="7">
        <v>0</v>
      </c>
      <c r="L3222" s="7">
        <v>0</v>
      </c>
      <c r="M3222" s="7">
        <v>0</v>
      </c>
      <c r="N3222" s="7">
        <v>0</v>
      </c>
      <c r="O3222" s="7">
        <v>0</v>
      </c>
      <c r="P3222" s="7">
        <f>SUM(dane3[[#This Row],[RoomService]:[VRDeck]])</f>
        <v>0</v>
      </c>
      <c r="Q3222" t="s">
        <v>8825</v>
      </c>
      <c r="R3222" t="b">
        <v>1</v>
      </c>
    </row>
    <row r="3223" spans="1:18" x14ac:dyDescent="0.3">
      <c r="A3223" t="s">
        <v>8826</v>
      </c>
      <c r="B3223">
        <f>MID(dane3[[#This Row],[PassengerId]],1,4)+0</f>
        <v>3469</v>
      </c>
      <c r="C3223" t="s">
        <v>14</v>
      </c>
      <c r="D3223" t="b">
        <v>1</v>
      </c>
      <c r="E3223" t="s">
        <v>8827</v>
      </c>
      <c r="F3223" t="str">
        <f>MID($E3223,1,1)</f>
        <v>B</v>
      </c>
      <c r="G3223" t="str">
        <f>IFERROR(MID($E3223,SEARCH("/",$E3223,SEARCH("/",$E3223)+1)+1,1),"")</f>
        <v>P</v>
      </c>
      <c r="H3223" t="s">
        <v>16</v>
      </c>
      <c r="I3223">
        <v>41</v>
      </c>
      <c r="J3223" t="b">
        <v>0</v>
      </c>
      <c r="K3223" s="7">
        <v>0</v>
      </c>
      <c r="L3223" s="7">
        <v>0</v>
      </c>
      <c r="M3223" s="7">
        <v>0</v>
      </c>
      <c r="N3223" s="7">
        <v>0</v>
      </c>
      <c r="O3223" s="7">
        <v>0</v>
      </c>
      <c r="P3223" s="7">
        <f>SUM(dane3[[#This Row],[RoomService]:[VRDeck]])</f>
        <v>0</v>
      </c>
      <c r="Q3223" t="s">
        <v>8828</v>
      </c>
      <c r="R3223" t="b">
        <v>1</v>
      </c>
    </row>
    <row r="3224" spans="1:18" x14ac:dyDescent="0.3">
      <c r="A3224" t="s">
        <v>8829</v>
      </c>
      <c r="B3224">
        <f>MID(dane3[[#This Row],[PassengerId]],1,4)+0</f>
        <v>3470</v>
      </c>
      <c r="C3224" t="s">
        <v>19</v>
      </c>
      <c r="D3224" t="b">
        <v>1</v>
      </c>
      <c r="E3224" t="s">
        <v>8830</v>
      </c>
      <c r="F3224" t="str">
        <f>MID($E3224,1,1)</f>
        <v>G</v>
      </c>
      <c r="G3224" t="str">
        <f>IFERROR(MID($E3224,SEARCH("/",$E3224,SEARCH("/",$E3224)+1)+1,1),"")</f>
        <v>S</v>
      </c>
      <c r="H3224" t="s">
        <v>16</v>
      </c>
      <c r="I3224">
        <v>24</v>
      </c>
      <c r="J3224" t="b">
        <v>0</v>
      </c>
      <c r="K3224" s="7">
        <v>0</v>
      </c>
      <c r="L3224" s="7">
        <v>0</v>
      </c>
      <c r="M3224" s="7">
        <v>0</v>
      </c>
      <c r="N3224" s="7">
        <v>0</v>
      </c>
      <c r="O3224" s="7">
        <v>0</v>
      </c>
      <c r="P3224" s="7">
        <f>SUM(dane3[[#This Row],[RoomService]:[VRDeck]])</f>
        <v>0</v>
      </c>
      <c r="Q3224" t="s">
        <v>8831</v>
      </c>
      <c r="R3224" t="b">
        <v>0</v>
      </c>
    </row>
    <row r="3225" spans="1:18" x14ac:dyDescent="0.3">
      <c r="A3225" t="s">
        <v>8832</v>
      </c>
      <c r="B3225">
        <f>MID(dane3[[#This Row],[PassengerId]],1,4)+0</f>
        <v>3470</v>
      </c>
      <c r="C3225" t="s">
        <v>19</v>
      </c>
      <c r="D3225" t="b">
        <v>1</v>
      </c>
      <c r="E3225" t="s">
        <v>8830</v>
      </c>
      <c r="F3225" t="str">
        <f>MID($E3225,1,1)</f>
        <v>G</v>
      </c>
      <c r="G3225" t="str">
        <f>IFERROR(MID($E3225,SEARCH("/",$E3225,SEARCH("/",$E3225)+1)+1,1),"")</f>
        <v>S</v>
      </c>
      <c r="H3225" t="s">
        <v>46</v>
      </c>
      <c r="I3225">
        <v>16</v>
      </c>
      <c r="J3225" t="b">
        <v>0</v>
      </c>
      <c r="K3225" s="7">
        <v>0</v>
      </c>
      <c r="L3225" s="7">
        <v>0</v>
      </c>
      <c r="M3225" s="7">
        <v>0</v>
      </c>
      <c r="N3225" s="7">
        <v>0</v>
      </c>
      <c r="O3225" s="7">
        <v>0</v>
      </c>
      <c r="P3225" s="7">
        <f>SUM(dane3[[#This Row],[RoomService]:[VRDeck]])</f>
        <v>0</v>
      </c>
      <c r="Q3225" t="s">
        <v>8833</v>
      </c>
      <c r="R3225" t="b">
        <v>1</v>
      </c>
    </row>
    <row r="3226" spans="1:18" x14ac:dyDescent="0.3">
      <c r="A3226" t="s">
        <v>8834</v>
      </c>
      <c r="B3226">
        <f>MID(dane3[[#This Row],[PassengerId]],1,4)+0</f>
        <v>3473</v>
      </c>
      <c r="C3226" t="s">
        <v>19</v>
      </c>
      <c r="D3226" t="b">
        <v>0</v>
      </c>
      <c r="E3226" t="s">
        <v>8835</v>
      </c>
      <c r="F3226" t="str">
        <f>MID($E3226,1,1)</f>
        <v>F</v>
      </c>
      <c r="G3226" t="str">
        <f>IFERROR(MID($E3226,SEARCH("/",$E3226,SEARCH("/",$E3226)+1)+1,1),"")</f>
        <v>S</v>
      </c>
      <c r="H3226" t="s">
        <v>16</v>
      </c>
      <c r="I3226">
        <v>20</v>
      </c>
      <c r="J3226" t="b">
        <v>0</v>
      </c>
      <c r="K3226" s="7">
        <v>0</v>
      </c>
      <c r="L3226" s="7">
        <v>880</v>
      </c>
      <c r="M3226" s="7">
        <v>5</v>
      </c>
      <c r="N3226" s="7">
        <v>25</v>
      </c>
      <c r="O3226" s="7">
        <v>490</v>
      </c>
      <c r="P3226" s="7">
        <f>SUM(dane3[[#This Row],[RoomService]:[VRDeck]])</f>
        <v>1400</v>
      </c>
      <c r="Q3226" t="s">
        <v>8836</v>
      </c>
      <c r="R3226" t="b">
        <v>0</v>
      </c>
    </row>
    <row r="3227" spans="1:18" x14ac:dyDescent="0.3">
      <c r="A3227" t="s">
        <v>8837</v>
      </c>
      <c r="B3227">
        <f>MID(dane3[[#This Row],[PassengerId]],1,4)+0</f>
        <v>3474</v>
      </c>
      <c r="C3227" t="s">
        <v>14</v>
      </c>
      <c r="D3227" t="b">
        <v>1</v>
      </c>
      <c r="E3227" t="s">
        <v>8838</v>
      </c>
      <c r="F3227" t="str">
        <f>MID($E3227,1,1)</f>
        <v>B</v>
      </c>
      <c r="G3227" t="str">
        <f>IFERROR(MID($E3227,SEARCH("/",$E3227,SEARCH("/",$E3227)+1)+1,1),"")</f>
        <v>P</v>
      </c>
      <c r="H3227" t="s">
        <v>16</v>
      </c>
      <c r="I3227">
        <v>31</v>
      </c>
      <c r="J3227" t="b">
        <v>0</v>
      </c>
      <c r="K3227" s="7">
        <v>0</v>
      </c>
      <c r="L3227" s="7">
        <v>0</v>
      </c>
      <c r="M3227" s="7">
        <v>0</v>
      </c>
      <c r="N3227" s="7">
        <v>0</v>
      </c>
      <c r="O3227" s="7">
        <v>0</v>
      </c>
      <c r="P3227" s="7">
        <f>SUM(dane3[[#This Row],[RoomService]:[VRDeck]])</f>
        <v>0</v>
      </c>
      <c r="Q3227" t="s">
        <v>8839</v>
      </c>
      <c r="R3227" t="b">
        <v>1</v>
      </c>
    </row>
    <row r="3228" spans="1:18" x14ac:dyDescent="0.3">
      <c r="A3228" t="s">
        <v>8840</v>
      </c>
      <c r="B3228">
        <f>MID(dane3[[#This Row],[PassengerId]],1,4)+0</f>
        <v>3474</v>
      </c>
      <c r="C3228" t="s">
        <v>14</v>
      </c>
      <c r="D3228" t="b">
        <v>0</v>
      </c>
      <c r="E3228" t="s">
        <v>8838</v>
      </c>
      <c r="F3228" t="str">
        <f>MID($E3228,1,1)</f>
        <v>B</v>
      </c>
      <c r="G3228" t="str">
        <f>IFERROR(MID($E3228,SEARCH("/",$E3228,SEARCH("/",$E3228)+1)+1,1),"")</f>
        <v>P</v>
      </c>
      <c r="H3228" t="s">
        <v>16</v>
      </c>
      <c r="I3228">
        <v>38</v>
      </c>
      <c r="J3228" t="b">
        <v>0</v>
      </c>
      <c r="K3228" s="7">
        <v>0</v>
      </c>
      <c r="L3228" s="7">
        <v>952</v>
      </c>
      <c r="M3228" s="7">
        <v>0</v>
      </c>
      <c r="N3228" s="7">
        <v>0</v>
      </c>
      <c r="O3228" s="7">
        <v>1790</v>
      </c>
      <c r="P3228" s="7">
        <f>SUM(dane3[[#This Row],[RoomService]:[VRDeck]])</f>
        <v>2742</v>
      </c>
      <c r="Q3228" t="s">
        <v>8841</v>
      </c>
      <c r="R3228" t="b">
        <v>0</v>
      </c>
    </row>
    <row r="3229" spans="1:18" x14ac:dyDescent="0.3">
      <c r="A3229" t="s">
        <v>8842</v>
      </c>
      <c r="B3229">
        <f>MID(dane3[[#This Row],[PassengerId]],1,4)+0</f>
        <v>3474</v>
      </c>
      <c r="C3229" t="s">
        <v>14</v>
      </c>
      <c r="D3229" t="b">
        <v>1</v>
      </c>
      <c r="E3229" t="s">
        <v>8838</v>
      </c>
      <c r="F3229" t="str">
        <f>MID($E3229,1,1)</f>
        <v>B</v>
      </c>
      <c r="G3229" t="str">
        <f>IFERROR(MID($E3229,SEARCH("/",$E3229,SEARCH("/",$E3229)+1)+1,1),"")</f>
        <v>P</v>
      </c>
      <c r="H3229" t="s">
        <v>46</v>
      </c>
      <c r="I3229">
        <v>59</v>
      </c>
      <c r="J3229" t="b">
        <v>0</v>
      </c>
      <c r="K3229" s="7">
        <v>0</v>
      </c>
      <c r="L3229" s="7">
        <v>0</v>
      </c>
      <c r="M3229" s="7">
        <v>0</v>
      </c>
      <c r="N3229" s="7">
        <v>0</v>
      </c>
      <c r="O3229" s="7">
        <v>0</v>
      </c>
      <c r="P3229" s="7">
        <f>SUM(dane3[[#This Row],[RoomService]:[VRDeck]])</f>
        <v>0</v>
      </c>
      <c r="Q3229" t="s">
        <v>8843</v>
      </c>
      <c r="R3229" t="b">
        <v>1</v>
      </c>
    </row>
    <row r="3230" spans="1:18" x14ac:dyDescent="0.3">
      <c r="A3230" t="s">
        <v>8844</v>
      </c>
      <c r="B3230">
        <f>MID(dane3[[#This Row],[PassengerId]],1,4)+0</f>
        <v>3474</v>
      </c>
      <c r="C3230" t="s">
        <v>14</v>
      </c>
      <c r="D3230" t="b">
        <v>1</v>
      </c>
      <c r="E3230" t="s">
        <v>8838</v>
      </c>
      <c r="F3230" t="str">
        <f>MID($E3230,1,1)</f>
        <v>B</v>
      </c>
      <c r="G3230" t="str">
        <f>IFERROR(MID($E3230,SEARCH("/",$E3230,SEARCH("/",$E3230)+1)+1,1),"")</f>
        <v>P</v>
      </c>
      <c r="H3230" t="s">
        <v>16</v>
      </c>
      <c r="I3230">
        <v>18</v>
      </c>
      <c r="J3230" t="b">
        <v>0</v>
      </c>
      <c r="K3230" s="7">
        <v>0</v>
      </c>
      <c r="L3230" s="7">
        <v>0</v>
      </c>
      <c r="M3230" s="7">
        <v>0</v>
      </c>
      <c r="N3230" s="7">
        <v>0</v>
      </c>
      <c r="O3230" s="7">
        <v>0</v>
      </c>
      <c r="P3230" s="7">
        <f>SUM(dane3[[#This Row],[RoomService]:[VRDeck]])</f>
        <v>0</v>
      </c>
      <c r="Q3230" t="s">
        <v>8845</v>
      </c>
      <c r="R3230" t="b">
        <v>1</v>
      </c>
    </row>
    <row r="3231" spans="1:18" x14ac:dyDescent="0.3">
      <c r="A3231" t="s">
        <v>8846</v>
      </c>
      <c r="B3231">
        <f>MID(dane3[[#This Row],[PassengerId]],1,4)+0</f>
        <v>3475</v>
      </c>
      <c r="C3231" t="s">
        <v>14</v>
      </c>
      <c r="D3231" t="b">
        <v>1</v>
      </c>
      <c r="E3231" t="s">
        <v>8847</v>
      </c>
      <c r="F3231" t="str">
        <f>MID($E3231,1,1)</f>
        <v>C</v>
      </c>
      <c r="G3231" t="str">
        <f>IFERROR(MID($E3231,SEARCH("/",$E3231,SEARCH("/",$E3231)+1)+1,1),"")</f>
        <v>S</v>
      </c>
      <c r="H3231" t="s">
        <v>16</v>
      </c>
      <c r="I3231">
        <v>33</v>
      </c>
      <c r="J3231" t="b">
        <v>0</v>
      </c>
      <c r="K3231" s="7">
        <v>0</v>
      </c>
      <c r="L3231" s="7">
        <v>0</v>
      </c>
      <c r="M3231" s="7">
        <v>0</v>
      </c>
      <c r="N3231" s="7">
        <v>0</v>
      </c>
      <c r="O3231" s="7">
        <v>0</v>
      </c>
      <c r="P3231" s="7">
        <f>SUM(dane3[[#This Row],[RoomService]:[VRDeck]])</f>
        <v>0</v>
      </c>
      <c r="Q3231" t="s">
        <v>8848</v>
      </c>
      <c r="R3231" t="b">
        <v>1</v>
      </c>
    </row>
    <row r="3232" spans="1:18" x14ac:dyDescent="0.3">
      <c r="A3232" t="s">
        <v>8849</v>
      </c>
      <c r="B3232">
        <f>MID(dane3[[#This Row],[PassengerId]],1,4)+0</f>
        <v>3475</v>
      </c>
      <c r="C3232" t="s">
        <v>14</v>
      </c>
      <c r="D3232" t="b">
        <v>0</v>
      </c>
      <c r="E3232" t="s">
        <v>8847</v>
      </c>
      <c r="F3232" t="str">
        <f>MID($E3232,1,1)</f>
        <v>C</v>
      </c>
      <c r="G3232" t="str">
        <f>IFERROR(MID($E3232,SEARCH("/",$E3232,SEARCH("/",$E3232)+1)+1,1),"")</f>
        <v>S</v>
      </c>
      <c r="H3232" t="s">
        <v>16</v>
      </c>
      <c r="I3232">
        <v>33</v>
      </c>
      <c r="J3232" t="b">
        <v>0</v>
      </c>
      <c r="K3232" s="7">
        <v>0</v>
      </c>
      <c r="L3232" s="7">
        <v>590</v>
      </c>
      <c r="M3232" s="7">
        <v>0</v>
      </c>
      <c r="N3232" s="7">
        <v>3</v>
      </c>
      <c r="O3232" s="7">
        <v>6569</v>
      </c>
      <c r="P3232" s="7">
        <f>SUM(dane3[[#This Row],[RoomService]:[VRDeck]])</f>
        <v>7162</v>
      </c>
      <c r="Q3232" t="s">
        <v>8850</v>
      </c>
      <c r="R3232" t="b">
        <v>0</v>
      </c>
    </row>
    <row r="3233" spans="1:18" x14ac:dyDescent="0.3">
      <c r="A3233" t="s">
        <v>8851</v>
      </c>
      <c r="B3233">
        <f>MID(dane3[[#This Row],[PassengerId]],1,4)+0</f>
        <v>3475</v>
      </c>
      <c r="C3233" t="s">
        <v>14</v>
      </c>
      <c r="D3233" t="b">
        <v>0</v>
      </c>
      <c r="E3233" t="s">
        <v>8847</v>
      </c>
      <c r="F3233" t="str">
        <f>MID($E3233,1,1)</f>
        <v>C</v>
      </c>
      <c r="G3233" t="str">
        <f>IFERROR(MID($E3233,SEARCH("/",$E3233,SEARCH("/",$E3233)+1)+1,1),"")</f>
        <v>S</v>
      </c>
      <c r="H3233" t="s">
        <v>46</v>
      </c>
      <c r="I3233">
        <v>49</v>
      </c>
      <c r="J3233" t="b">
        <v>0</v>
      </c>
      <c r="K3233" s="7">
        <v>0</v>
      </c>
      <c r="L3233" s="7">
        <v>8766</v>
      </c>
      <c r="M3233" s="7">
        <v>15</v>
      </c>
      <c r="N3233" s="7">
        <v>149</v>
      </c>
      <c r="O3233" s="7">
        <v>178</v>
      </c>
      <c r="P3233" s="7">
        <f>SUM(dane3[[#This Row],[RoomService]:[VRDeck]])</f>
        <v>9108</v>
      </c>
      <c r="Q3233" t="s">
        <v>8852</v>
      </c>
      <c r="R3233" t="b">
        <v>1</v>
      </c>
    </row>
    <row r="3234" spans="1:18" x14ac:dyDescent="0.3">
      <c r="A3234" t="s">
        <v>8853</v>
      </c>
      <c r="B3234">
        <f>MID(dane3[[#This Row],[PassengerId]],1,4)+0</f>
        <v>3476</v>
      </c>
      <c r="C3234" t="s">
        <v>19</v>
      </c>
      <c r="D3234" t="b">
        <v>1</v>
      </c>
      <c r="E3234" t="s">
        <v>8854</v>
      </c>
      <c r="F3234" t="str">
        <f>MID($E3234,1,1)</f>
        <v>G</v>
      </c>
      <c r="G3234" t="str">
        <f>IFERROR(MID($E3234,SEARCH("/",$E3234,SEARCH("/",$E3234)+1)+1,1),"")</f>
        <v>P</v>
      </c>
      <c r="H3234" t="s">
        <v>46</v>
      </c>
      <c r="I3234">
        <v>4</v>
      </c>
      <c r="J3234" t="b">
        <v>0</v>
      </c>
      <c r="K3234" s="7">
        <v>0</v>
      </c>
      <c r="L3234" s="7">
        <v>0</v>
      </c>
      <c r="M3234" s="7">
        <v>0</v>
      </c>
      <c r="N3234" s="7">
        <v>0</v>
      </c>
      <c r="O3234" s="7">
        <v>0</v>
      </c>
      <c r="P3234" s="7">
        <f>SUM(dane3[[#This Row],[RoomService]:[VRDeck]])</f>
        <v>0</v>
      </c>
      <c r="Q3234" t="s">
        <v>8855</v>
      </c>
      <c r="R3234" t="b">
        <v>1</v>
      </c>
    </row>
    <row r="3235" spans="1:18" x14ac:dyDescent="0.3">
      <c r="A3235" t="s">
        <v>8856</v>
      </c>
      <c r="B3235">
        <f>MID(dane3[[#This Row],[PassengerId]],1,4)+0</f>
        <v>3476</v>
      </c>
      <c r="C3235" t="s">
        <v>19</v>
      </c>
      <c r="D3235" t="b">
        <v>0</v>
      </c>
      <c r="E3235" t="s">
        <v>8854</v>
      </c>
      <c r="F3235" t="str">
        <f>MID($E3235,1,1)</f>
        <v>G</v>
      </c>
      <c r="G3235" t="str">
        <f>IFERROR(MID($E3235,SEARCH("/",$E3235,SEARCH("/",$E3235)+1)+1,1),"")</f>
        <v>P</v>
      </c>
      <c r="H3235" t="s">
        <v>46</v>
      </c>
      <c r="I3235">
        <v>0</v>
      </c>
      <c r="J3235" t="b">
        <v>0</v>
      </c>
      <c r="K3235" s="7">
        <v>0</v>
      </c>
      <c r="L3235" s="7">
        <v>0</v>
      </c>
      <c r="M3235" s="7">
        <v>0</v>
      </c>
      <c r="N3235" s="7">
        <v>0</v>
      </c>
      <c r="O3235" s="7">
        <v>0</v>
      </c>
      <c r="P3235" s="7">
        <f>SUM(dane3[[#This Row],[RoomService]:[VRDeck]])</f>
        <v>0</v>
      </c>
      <c r="Q3235" t="s">
        <v>8857</v>
      </c>
      <c r="R3235" t="b">
        <v>1</v>
      </c>
    </row>
    <row r="3236" spans="1:18" x14ac:dyDescent="0.3">
      <c r="A3236" t="s">
        <v>8858</v>
      </c>
      <c r="B3236">
        <f>MID(dane3[[#This Row],[PassengerId]],1,4)+0</f>
        <v>3476</v>
      </c>
      <c r="C3236" t="s">
        <v>19</v>
      </c>
      <c r="D3236" t="b">
        <v>0</v>
      </c>
      <c r="E3236" t="s">
        <v>8854</v>
      </c>
      <c r="F3236" t="str">
        <f>MID($E3236,1,1)</f>
        <v>G</v>
      </c>
      <c r="G3236" t="str">
        <f>IFERROR(MID($E3236,SEARCH("/",$E3236,SEARCH("/",$E3236)+1)+1,1),"")</f>
        <v>P</v>
      </c>
      <c r="H3236" t="s">
        <v>46</v>
      </c>
      <c r="I3236">
        <v>0</v>
      </c>
      <c r="J3236" t="b">
        <v>0</v>
      </c>
      <c r="K3236" s="7">
        <v>0</v>
      </c>
      <c r="L3236" s="7">
        <v>0</v>
      </c>
      <c r="M3236" s="7">
        <v>0</v>
      </c>
      <c r="N3236" s="7">
        <v>0</v>
      </c>
      <c r="O3236" s="7">
        <v>0</v>
      </c>
      <c r="P3236" s="7">
        <f>SUM(dane3[[#This Row],[RoomService]:[VRDeck]])</f>
        <v>0</v>
      </c>
      <c r="Q3236" t="s">
        <v>23799</v>
      </c>
      <c r="R3236" t="b">
        <v>1</v>
      </c>
    </row>
    <row r="3237" spans="1:18" x14ac:dyDescent="0.3">
      <c r="A3237" t="s">
        <v>8859</v>
      </c>
      <c r="B3237">
        <f>MID(dane3[[#This Row],[PassengerId]],1,4)+0</f>
        <v>3476</v>
      </c>
      <c r="C3237" t="s">
        <v>19</v>
      </c>
      <c r="D3237" t="b">
        <v>0</v>
      </c>
      <c r="E3237" t="s">
        <v>8854</v>
      </c>
      <c r="F3237" t="str">
        <f>MID($E3237,1,1)</f>
        <v>G</v>
      </c>
      <c r="G3237" t="str">
        <f>IFERROR(MID($E3237,SEARCH("/",$E3237,SEARCH("/",$E3237)+1)+1,1),"")</f>
        <v>P</v>
      </c>
      <c r="H3237" t="s">
        <v>16</v>
      </c>
      <c r="I3237">
        <v>24</v>
      </c>
      <c r="J3237" t="b">
        <v>0</v>
      </c>
      <c r="K3237" s="7">
        <v>1</v>
      </c>
      <c r="L3237" s="7">
        <v>467</v>
      </c>
      <c r="M3237" s="7">
        <v>4</v>
      </c>
      <c r="N3237" s="7">
        <v>0</v>
      </c>
      <c r="O3237" s="7">
        <v>341</v>
      </c>
      <c r="P3237" s="7">
        <f>SUM(dane3[[#This Row],[RoomService]:[VRDeck]])</f>
        <v>813</v>
      </c>
      <c r="Q3237" t="s">
        <v>8860</v>
      </c>
      <c r="R3237" t="b">
        <v>0</v>
      </c>
    </row>
    <row r="3238" spans="1:18" x14ac:dyDescent="0.3">
      <c r="A3238" t="s">
        <v>8861</v>
      </c>
      <c r="B3238">
        <f>MID(dane3[[#This Row],[PassengerId]],1,4)+0</f>
        <v>3478</v>
      </c>
      <c r="C3238" t="s">
        <v>14</v>
      </c>
      <c r="D3238" t="b">
        <v>0</v>
      </c>
      <c r="E3238" t="s">
        <v>8862</v>
      </c>
      <c r="F3238" t="str">
        <f>MID($E3238,1,1)</f>
        <v>B</v>
      </c>
      <c r="G3238" t="str">
        <f>IFERROR(MID($E3238,SEARCH("/",$E3238,SEARCH("/",$E3238)+1)+1,1),"")</f>
        <v>P</v>
      </c>
      <c r="H3238" t="s">
        <v>16</v>
      </c>
      <c r="I3238">
        <v>52</v>
      </c>
      <c r="J3238" t="b">
        <v>0</v>
      </c>
      <c r="K3238" s="7">
        <v>0</v>
      </c>
      <c r="L3238" s="7">
        <v>0</v>
      </c>
      <c r="M3238" s="7">
        <v>0</v>
      </c>
      <c r="N3238" s="7">
        <v>0</v>
      </c>
      <c r="O3238" s="7">
        <v>0</v>
      </c>
      <c r="P3238" s="7">
        <f>SUM(dane3[[#This Row],[RoomService]:[VRDeck]])</f>
        <v>0</v>
      </c>
      <c r="Q3238" t="s">
        <v>8863</v>
      </c>
      <c r="R3238" t="b">
        <v>0</v>
      </c>
    </row>
    <row r="3239" spans="1:18" x14ac:dyDescent="0.3">
      <c r="A3239" t="s">
        <v>8864</v>
      </c>
      <c r="B3239">
        <f>MID(dane3[[#This Row],[PassengerId]],1,4)+0</f>
        <v>3480</v>
      </c>
      <c r="C3239" t="s">
        <v>19</v>
      </c>
      <c r="D3239" t="b">
        <v>0</v>
      </c>
      <c r="E3239" t="s">
        <v>8865</v>
      </c>
      <c r="F3239" t="str">
        <f>MID($E3239,1,1)</f>
        <v>F</v>
      </c>
      <c r="G3239" t="str">
        <f>IFERROR(MID($E3239,SEARCH("/",$E3239,SEARCH("/",$E3239)+1)+1,1),"")</f>
        <v>S</v>
      </c>
      <c r="H3239" t="s">
        <v>32</v>
      </c>
      <c r="I3239">
        <v>50</v>
      </c>
      <c r="J3239" t="b">
        <v>0</v>
      </c>
      <c r="K3239" s="7">
        <v>121</v>
      </c>
      <c r="L3239" s="7">
        <v>558</v>
      </c>
      <c r="M3239" s="7">
        <v>0</v>
      </c>
      <c r="N3239" s="7">
        <v>10</v>
      </c>
      <c r="O3239" s="7">
        <v>0</v>
      </c>
      <c r="P3239" s="7">
        <f>SUM(dane3[[#This Row],[RoomService]:[VRDeck]])</f>
        <v>689</v>
      </c>
      <c r="Q3239" t="s">
        <v>8866</v>
      </c>
      <c r="R3239" t="b">
        <v>0</v>
      </c>
    </row>
    <row r="3240" spans="1:18" x14ac:dyDescent="0.3">
      <c r="A3240" t="s">
        <v>8867</v>
      </c>
      <c r="B3240">
        <f>MID(dane3[[#This Row],[PassengerId]],1,4)+0</f>
        <v>3483</v>
      </c>
      <c r="C3240" t="s">
        <v>19</v>
      </c>
      <c r="D3240" t="b">
        <v>0</v>
      </c>
      <c r="E3240" t="s">
        <v>8868</v>
      </c>
      <c r="F3240" t="str">
        <f>MID($E3240,1,1)</f>
        <v>F</v>
      </c>
      <c r="G3240" t="str">
        <f>IFERROR(MID($E3240,SEARCH("/",$E3240,SEARCH("/",$E3240)+1)+1,1),"")</f>
        <v>P</v>
      </c>
      <c r="H3240" t="s">
        <v>32</v>
      </c>
      <c r="I3240">
        <v>31</v>
      </c>
      <c r="J3240" t="b">
        <v>0</v>
      </c>
      <c r="K3240" s="7">
        <v>0</v>
      </c>
      <c r="L3240" s="7">
        <v>627</v>
      </c>
      <c r="M3240" s="7">
        <v>1</v>
      </c>
      <c r="N3240" s="7">
        <v>0</v>
      </c>
      <c r="O3240" s="7">
        <v>13</v>
      </c>
      <c r="P3240" s="7">
        <f>SUM(dane3[[#This Row],[RoomService]:[VRDeck]])</f>
        <v>641</v>
      </c>
      <c r="Q3240" t="s">
        <v>8869</v>
      </c>
      <c r="R3240" t="b">
        <v>0</v>
      </c>
    </row>
    <row r="3241" spans="1:18" x14ac:dyDescent="0.3">
      <c r="A3241" t="s">
        <v>8870</v>
      </c>
      <c r="B3241">
        <f>MID(dane3[[#This Row],[PassengerId]],1,4)+0</f>
        <v>3484</v>
      </c>
      <c r="C3241" t="s">
        <v>19</v>
      </c>
      <c r="D3241" t="b">
        <v>1</v>
      </c>
      <c r="E3241" t="s">
        <v>8871</v>
      </c>
      <c r="F3241" t="str">
        <f>MID($E3241,1,1)</f>
        <v>G</v>
      </c>
      <c r="G3241" t="str">
        <f>IFERROR(MID($E3241,SEARCH("/",$E3241,SEARCH("/",$E3241)+1)+1,1),"")</f>
        <v>P</v>
      </c>
      <c r="H3241" t="s">
        <v>16</v>
      </c>
      <c r="I3241">
        <v>25</v>
      </c>
      <c r="J3241" t="b">
        <v>0</v>
      </c>
      <c r="K3241" s="7">
        <v>0</v>
      </c>
      <c r="L3241" s="7">
        <v>0</v>
      </c>
      <c r="M3241" s="7">
        <v>0</v>
      </c>
      <c r="N3241" s="7">
        <v>0</v>
      </c>
      <c r="O3241" s="7">
        <v>0</v>
      </c>
      <c r="P3241" s="7">
        <f>SUM(dane3[[#This Row],[RoomService]:[VRDeck]])</f>
        <v>0</v>
      </c>
      <c r="Q3241" t="s">
        <v>8872</v>
      </c>
      <c r="R3241" t="b">
        <v>0</v>
      </c>
    </row>
    <row r="3242" spans="1:18" x14ac:dyDescent="0.3">
      <c r="A3242" t="s">
        <v>8873</v>
      </c>
      <c r="B3242">
        <f>MID(dane3[[#This Row],[PassengerId]],1,4)+0</f>
        <v>3484</v>
      </c>
      <c r="C3242" t="s">
        <v>19</v>
      </c>
      <c r="D3242" t="b">
        <v>0</v>
      </c>
      <c r="E3242" t="s">
        <v>8874</v>
      </c>
      <c r="F3242" t="str">
        <f>MID($E3242,1,1)</f>
        <v>F</v>
      </c>
      <c r="G3242" t="str">
        <f>IFERROR(MID($E3242,SEARCH("/",$E3242,SEARCH("/",$E3242)+1)+1,1),"")</f>
        <v>P</v>
      </c>
      <c r="H3242" t="s">
        <v>32</v>
      </c>
      <c r="I3242">
        <v>62</v>
      </c>
      <c r="J3242" t="b">
        <v>0</v>
      </c>
      <c r="K3242" s="7">
        <v>3</v>
      </c>
      <c r="L3242" s="7">
        <v>0</v>
      </c>
      <c r="M3242" s="7">
        <v>2908</v>
      </c>
      <c r="N3242" s="7">
        <v>0</v>
      </c>
      <c r="O3242" s="7">
        <v>0</v>
      </c>
      <c r="P3242" s="7">
        <f>SUM(dane3[[#This Row],[RoomService]:[VRDeck]])</f>
        <v>2911</v>
      </c>
      <c r="Q3242" t="s">
        <v>8875</v>
      </c>
      <c r="R3242" t="b">
        <v>1</v>
      </c>
    </row>
    <row r="3243" spans="1:18" x14ac:dyDescent="0.3">
      <c r="A3243" t="s">
        <v>8876</v>
      </c>
      <c r="B3243">
        <f>MID(dane3[[#This Row],[PassengerId]],1,4)+0</f>
        <v>3485</v>
      </c>
      <c r="C3243" t="s">
        <v>14</v>
      </c>
      <c r="D3243" t="b">
        <v>0</v>
      </c>
      <c r="E3243" t="s">
        <v>8877</v>
      </c>
      <c r="F3243" t="str">
        <f>MID($E3243,1,1)</f>
        <v>E</v>
      </c>
      <c r="G3243" t="str">
        <f>IFERROR(MID($E3243,SEARCH("/",$E3243,SEARCH("/",$E3243)+1)+1,1),"")</f>
        <v>S</v>
      </c>
      <c r="H3243" t="s">
        <v>16</v>
      </c>
      <c r="I3243">
        <v>49</v>
      </c>
      <c r="J3243" t="b">
        <v>0</v>
      </c>
      <c r="K3243" s="7">
        <v>0</v>
      </c>
      <c r="L3243" s="7">
        <v>1855</v>
      </c>
      <c r="M3243" s="7">
        <v>0</v>
      </c>
      <c r="N3243" s="7">
        <v>166</v>
      </c>
      <c r="O3243" s="7">
        <v>1655</v>
      </c>
      <c r="P3243" s="7">
        <f>SUM(dane3[[#This Row],[RoomService]:[VRDeck]])</f>
        <v>3676</v>
      </c>
      <c r="Q3243" t="s">
        <v>8878</v>
      </c>
      <c r="R3243" t="b">
        <v>0</v>
      </c>
    </row>
    <row r="3244" spans="1:18" x14ac:dyDescent="0.3">
      <c r="A3244" t="s">
        <v>8879</v>
      </c>
      <c r="B3244">
        <f>MID(dane3[[#This Row],[PassengerId]],1,4)+0</f>
        <v>3485</v>
      </c>
      <c r="C3244" t="s">
        <v>14</v>
      </c>
      <c r="D3244" t="b">
        <v>1</v>
      </c>
      <c r="E3244" t="s">
        <v>8877</v>
      </c>
      <c r="F3244" t="str">
        <f>MID($E3244,1,1)</f>
        <v>E</v>
      </c>
      <c r="G3244" t="str">
        <f>IFERROR(MID($E3244,SEARCH("/",$E3244,SEARCH("/",$E3244)+1)+1,1),"")</f>
        <v>S</v>
      </c>
      <c r="H3244" t="s">
        <v>16</v>
      </c>
      <c r="I3244">
        <v>24</v>
      </c>
      <c r="J3244" t="b">
        <v>0</v>
      </c>
      <c r="K3244" s="7">
        <v>0</v>
      </c>
      <c r="L3244" s="7">
        <v>0</v>
      </c>
      <c r="M3244" s="7">
        <v>0</v>
      </c>
      <c r="N3244" s="7">
        <v>0</v>
      </c>
      <c r="O3244" s="7">
        <v>0</v>
      </c>
      <c r="P3244" s="7">
        <f>SUM(dane3[[#This Row],[RoomService]:[VRDeck]])</f>
        <v>0</v>
      </c>
      <c r="Q3244" t="s">
        <v>8880</v>
      </c>
      <c r="R3244" t="b">
        <v>1</v>
      </c>
    </row>
    <row r="3245" spans="1:18" x14ac:dyDescent="0.3">
      <c r="A3245" t="s">
        <v>8881</v>
      </c>
      <c r="B3245">
        <f>MID(dane3[[#This Row],[PassengerId]],1,4)+0</f>
        <v>3485</v>
      </c>
      <c r="C3245" t="s">
        <v>14</v>
      </c>
      <c r="D3245" t="b">
        <v>0</v>
      </c>
      <c r="E3245" t="s">
        <v>8877</v>
      </c>
      <c r="F3245" t="str">
        <f>MID($E3245,1,1)</f>
        <v>E</v>
      </c>
      <c r="G3245" t="str">
        <f>IFERROR(MID($E3245,SEARCH("/",$E3245,SEARCH("/",$E3245)+1)+1,1),"")</f>
        <v>S</v>
      </c>
      <c r="H3245" t="s">
        <v>16</v>
      </c>
      <c r="I3245">
        <v>33</v>
      </c>
      <c r="J3245" t="b">
        <v>0</v>
      </c>
      <c r="K3245" s="7">
        <v>0</v>
      </c>
      <c r="L3245" s="7">
        <v>3157</v>
      </c>
      <c r="M3245" s="7">
        <v>0</v>
      </c>
      <c r="N3245" s="7">
        <v>131</v>
      </c>
      <c r="O3245" s="7">
        <v>0</v>
      </c>
      <c r="P3245" s="7">
        <f>SUM(dane3[[#This Row],[RoomService]:[VRDeck]])</f>
        <v>3288</v>
      </c>
      <c r="Q3245" t="s">
        <v>8882</v>
      </c>
      <c r="R3245" t="b">
        <v>1</v>
      </c>
    </row>
    <row r="3246" spans="1:18" x14ac:dyDescent="0.3">
      <c r="A3246" t="s">
        <v>8883</v>
      </c>
      <c r="B3246">
        <f>MID(dane3[[#This Row],[PassengerId]],1,4)+0</f>
        <v>3486</v>
      </c>
      <c r="C3246" t="s">
        <v>19</v>
      </c>
      <c r="D3246" t="b">
        <v>0</v>
      </c>
      <c r="E3246" t="s">
        <v>8884</v>
      </c>
      <c r="F3246" t="str">
        <f>MID($E3246,1,1)</f>
        <v>F</v>
      </c>
      <c r="G3246" t="str">
        <f>IFERROR(MID($E3246,SEARCH("/",$E3246,SEARCH("/",$E3246)+1)+1,1),"")</f>
        <v>S</v>
      </c>
      <c r="H3246" t="s">
        <v>16</v>
      </c>
      <c r="I3246">
        <v>20</v>
      </c>
      <c r="J3246" t="b">
        <v>0</v>
      </c>
      <c r="K3246" s="7">
        <v>0</v>
      </c>
      <c r="L3246" s="7">
        <v>559</v>
      </c>
      <c r="M3246" s="7">
        <v>21</v>
      </c>
      <c r="N3246" s="7">
        <v>0</v>
      </c>
      <c r="O3246" s="7">
        <v>5</v>
      </c>
      <c r="P3246" s="7">
        <f>SUM(dane3[[#This Row],[RoomService]:[VRDeck]])</f>
        <v>585</v>
      </c>
      <c r="Q3246" t="s">
        <v>8885</v>
      </c>
      <c r="R3246" t="b">
        <v>1</v>
      </c>
    </row>
    <row r="3247" spans="1:18" x14ac:dyDescent="0.3">
      <c r="A3247" t="s">
        <v>8886</v>
      </c>
      <c r="B3247">
        <f>MID(dane3[[#This Row],[PassengerId]],1,4)+0</f>
        <v>3487</v>
      </c>
      <c r="C3247" t="s">
        <v>14</v>
      </c>
      <c r="D3247" t="b">
        <v>0</v>
      </c>
      <c r="E3247" t="s">
        <v>8887</v>
      </c>
      <c r="F3247" t="str">
        <f>MID($E3247,1,1)</f>
        <v>A</v>
      </c>
      <c r="G3247" t="str">
        <f>IFERROR(MID($E3247,SEARCH("/",$E3247,SEARCH("/",$E3247)+1)+1,1),"")</f>
        <v>S</v>
      </c>
      <c r="H3247" t="s">
        <v>46</v>
      </c>
      <c r="I3247">
        <v>46</v>
      </c>
      <c r="J3247" t="b">
        <v>0</v>
      </c>
      <c r="K3247" s="7">
        <v>0</v>
      </c>
      <c r="L3247" s="7">
        <v>0</v>
      </c>
      <c r="M3247" s="7">
        <v>0</v>
      </c>
      <c r="N3247" s="7">
        <v>1529</v>
      </c>
      <c r="O3247" s="7">
        <v>3069</v>
      </c>
      <c r="P3247" s="7">
        <f>SUM(dane3[[#This Row],[RoomService]:[VRDeck]])</f>
        <v>4598</v>
      </c>
      <c r="Q3247" t="s">
        <v>8888</v>
      </c>
      <c r="R3247" t="b">
        <v>0</v>
      </c>
    </row>
    <row r="3248" spans="1:18" x14ac:dyDescent="0.3">
      <c r="A3248" t="s">
        <v>8889</v>
      </c>
      <c r="B3248">
        <f>MID(dane3[[#This Row],[PassengerId]],1,4)+0</f>
        <v>3488</v>
      </c>
      <c r="C3248" t="s">
        <v>14</v>
      </c>
      <c r="D3248" t="b">
        <v>0</v>
      </c>
      <c r="E3248" t="s">
        <v>8890</v>
      </c>
      <c r="F3248" t="str">
        <f>MID($E3248,1,1)</f>
        <v>D</v>
      </c>
      <c r="G3248" t="str">
        <f>IFERROR(MID($E3248,SEARCH("/",$E3248,SEARCH("/",$E3248)+1)+1,1),"")</f>
        <v>P</v>
      </c>
      <c r="H3248" t="s">
        <v>16</v>
      </c>
      <c r="I3248">
        <v>26</v>
      </c>
      <c r="J3248" t="b">
        <v>0</v>
      </c>
      <c r="K3248" s="7">
        <v>0</v>
      </c>
      <c r="L3248" s="7">
        <v>0</v>
      </c>
      <c r="M3248" s="7">
        <v>0</v>
      </c>
      <c r="N3248" s="7">
        <v>0</v>
      </c>
      <c r="O3248" s="7">
        <v>0</v>
      </c>
      <c r="P3248" s="7">
        <f>SUM(dane3[[#This Row],[RoomService]:[VRDeck]])</f>
        <v>0</v>
      </c>
      <c r="Q3248" t="s">
        <v>8891</v>
      </c>
      <c r="R3248" t="b">
        <v>0</v>
      </c>
    </row>
    <row r="3249" spans="1:18" x14ac:dyDescent="0.3">
      <c r="A3249" t="s">
        <v>8892</v>
      </c>
      <c r="B3249">
        <f>MID(dane3[[#This Row],[PassengerId]],1,4)+0</f>
        <v>3488</v>
      </c>
      <c r="C3249" t="s">
        <v>14</v>
      </c>
      <c r="D3249" t="b">
        <v>0</v>
      </c>
      <c r="E3249" t="s">
        <v>8890</v>
      </c>
      <c r="F3249" t="str">
        <f>MID($E3249,1,1)</f>
        <v>D</v>
      </c>
      <c r="G3249" t="str">
        <f>IFERROR(MID($E3249,SEARCH("/",$E3249,SEARCH("/",$E3249)+1)+1,1),"")</f>
        <v>P</v>
      </c>
      <c r="H3249" t="s">
        <v>16</v>
      </c>
      <c r="I3249">
        <v>52</v>
      </c>
      <c r="J3249" t="b">
        <v>0</v>
      </c>
      <c r="K3249" s="7">
        <v>6</v>
      </c>
      <c r="L3249" s="7">
        <v>2333</v>
      </c>
      <c r="M3249" s="7">
        <v>11</v>
      </c>
      <c r="N3249" s="7">
        <v>1149</v>
      </c>
      <c r="O3249" s="7">
        <v>1</v>
      </c>
      <c r="P3249" s="7">
        <f>SUM(dane3[[#This Row],[RoomService]:[VRDeck]])</f>
        <v>3500</v>
      </c>
      <c r="Q3249" t="s">
        <v>8893</v>
      </c>
      <c r="R3249" t="b">
        <v>0</v>
      </c>
    </row>
    <row r="3250" spans="1:18" x14ac:dyDescent="0.3">
      <c r="A3250" t="s">
        <v>5871</v>
      </c>
      <c r="B3250">
        <f>MID(dane3[[#This Row],[PassengerId]],1,4)+0</f>
        <v>2303</v>
      </c>
      <c r="C3250" t="s">
        <v>53</v>
      </c>
      <c r="D3250" t="b">
        <v>0</v>
      </c>
      <c r="E3250" t="s">
        <v>5872</v>
      </c>
      <c r="F3250" t="str">
        <f>MID($E3250,1,1)</f>
        <v>F</v>
      </c>
      <c r="G3250" t="str">
        <f>IFERROR(MID($E3250,SEARCH("/",$E3250,SEARCH("/",$E3250)+1)+1,1),"")</f>
        <v>P</v>
      </c>
      <c r="H3250" t="s">
        <v>46</v>
      </c>
      <c r="I3250">
        <v>52</v>
      </c>
      <c r="J3250" t="b">
        <v>0</v>
      </c>
      <c r="K3250" s="7">
        <v>1377</v>
      </c>
      <c r="L3250" s="7">
        <v>0</v>
      </c>
      <c r="M3250" s="7">
        <v>32</v>
      </c>
      <c r="N3250" s="7">
        <v>22</v>
      </c>
      <c r="O3250" s="7">
        <v>0</v>
      </c>
      <c r="P3250" s="7">
        <f>SUM(dane3[[#This Row],[RoomService]:[VRDeck]])</f>
        <v>1431</v>
      </c>
      <c r="Q3250" t="s">
        <v>5873</v>
      </c>
      <c r="R3250" t="b">
        <v>1</v>
      </c>
    </row>
    <row r="3251" spans="1:18" x14ac:dyDescent="0.3">
      <c r="A3251" t="s">
        <v>5916</v>
      </c>
      <c r="B3251">
        <f>MID(dane3[[#This Row],[PassengerId]],1,4)+0</f>
        <v>2313</v>
      </c>
      <c r="C3251" t="s">
        <v>53</v>
      </c>
      <c r="D3251" t="b">
        <v>0</v>
      </c>
      <c r="E3251" t="s">
        <v>5917</v>
      </c>
      <c r="F3251" t="str">
        <f>MID($E3251,1,1)</f>
        <v>F</v>
      </c>
      <c r="G3251" t="str">
        <f>IFERROR(MID($E3251,SEARCH("/",$E3251,SEARCH("/",$E3251)+1)+1,1),"")</f>
        <v>P</v>
      </c>
      <c r="H3251" t="s">
        <v>16</v>
      </c>
      <c r="I3251">
        <v>29</v>
      </c>
      <c r="J3251" t="b">
        <v>0</v>
      </c>
      <c r="K3251" s="7">
        <v>1365</v>
      </c>
      <c r="L3251" s="7">
        <v>0</v>
      </c>
      <c r="M3251" s="7">
        <v>791</v>
      </c>
      <c r="N3251" s="7">
        <v>210</v>
      </c>
      <c r="O3251" s="7">
        <v>0</v>
      </c>
      <c r="P3251" s="7">
        <f>SUM(dane3[[#This Row],[RoomService]:[VRDeck]])</f>
        <v>2366</v>
      </c>
      <c r="Q3251" t="s">
        <v>5918</v>
      </c>
      <c r="R3251" t="b">
        <v>0</v>
      </c>
    </row>
    <row r="3252" spans="1:18" x14ac:dyDescent="0.3">
      <c r="A3252" t="s">
        <v>8899</v>
      </c>
      <c r="B3252">
        <f>MID(dane3[[#This Row],[PassengerId]],1,4)+0</f>
        <v>3490</v>
      </c>
      <c r="C3252" t="s">
        <v>14</v>
      </c>
      <c r="D3252" t="b">
        <v>0</v>
      </c>
      <c r="E3252" t="s">
        <v>8900</v>
      </c>
      <c r="F3252" t="str">
        <f>MID($E3252,1,1)</f>
        <v>D</v>
      </c>
      <c r="G3252" t="str">
        <f>IFERROR(MID($E3252,SEARCH("/",$E3252,SEARCH("/",$E3252)+1)+1,1),"")</f>
        <v>P</v>
      </c>
      <c r="H3252" t="s">
        <v>16</v>
      </c>
      <c r="I3252">
        <v>29</v>
      </c>
      <c r="J3252" t="b">
        <v>0</v>
      </c>
      <c r="K3252" s="7">
        <v>4</v>
      </c>
      <c r="L3252" s="7">
        <v>3439</v>
      </c>
      <c r="M3252" s="7">
        <v>0</v>
      </c>
      <c r="N3252" s="7">
        <v>0</v>
      </c>
      <c r="O3252" s="7">
        <v>0</v>
      </c>
      <c r="P3252" s="7">
        <f>SUM(dane3[[#This Row],[RoomService]:[VRDeck]])</f>
        <v>3443</v>
      </c>
      <c r="Q3252" t="s">
        <v>8901</v>
      </c>
      <c r="R3252" t="b">
        <v>1</v>
      </c>
    </row>
    <row r="3253" spans="1:18" x14ac:dyDescent="0.3">
      <c r="A3253" t="s">
        <v>8902</v>
      </c>
      <c r="B3253">
        <f>MID(dane3[[#This Row],[PassengerId]],1,4)+0</f>
        <v>3490</v>
      </c>
      <c r="C3253" t="s">
        <v>14</v>
      </c>
      <c r="D3253" t="b">
        <v>0</v>
      </c>
      <c r="E3253" t="s">
        <v>8900</v>
      </c>
      <c r="F3253" t="str">
        <f>MID($E3253,1,1)</f>
        <v>D</v>
      </c>
      <c r="G3253" t="str">
        <f>IFERROR(MID($E3253,SEARCH("/",$E3253,SEARCH("/",$E3253)+1)+1,1),"")</f>
        <v>P</v>
      </c>
      <c r="H3253" t="s">
        <v>46</v>
      </c>
      <c r="I3253">
        <v>19</v>
      </c>
      <c r="J3253" t="b">
        <v>0</v>
      </c>
      <c r="K3253" s="7">
        <v>0</v>
      </c>
      <c r="L3253" s="7">
        <v>1347</v>
      </c>
      <c r="M3253" s="7">
        <v>0</v>
      </c>
      <c r="N3253" s="7">
        <v>1756</v>
      </c>
      <c r="O3253" s="7">
        <v>37</v>
      </c>
      <c r="P3253" s="7">
        <f>SUM(dane3[[#This Row],[RoomService]:[VRDeck]])</f>
        <v>3140</v>
      </c>
      <c r="Q3253" t="s">
        <v>8903</v>
      </c>
      <c r="R3253" t="b">
        <v>1</v>
      </c>
    </row>
    <row r="3254" spans="1:18" x14ac:dyDescent="0.3">
      <c r="A3254" t="s">
        <v>8904</v>
      </c>
      <c r="B3254">
        <f>MID(dane3[[#This Row],[PassengerId]],1,4)+0</f>
        <v>3491</v>
      </c>
      <c r="C3254" t="s">
        <v>19</v>
      </c>
      <c r="D3254" t="b">
        <v>0</v>
      </c>
      <c r="E3254" t="s">
        <v>8905</v>
      </c>
      <c r="F3254" t="str">
        <f>MID($E3254,1,1)</f>
        <v>F</v>
      </c>
      <c r="G3254" t="str">
        <f>IFERROR(MID($E3254,SEARCH("/",$E3254,SEARCH("/",$E3254)+1)+1,1),"")</f>
        <v>P</v>
      </c>
      <c r="H3254" t="s">
        <v>16</v>
      </c>
      <c r="I3254">
        <v>15</v>
      </c>
      <c r="J3254" t="b">
        <v>0</v>
      </c>
      <c r="K3254" s="7">
        <v>0</v>
      </c>
      <c r="L3254" s="7">
        <v>0</v>
      </c>
      <c r="M3254" s="7">
        <v>0</v>
      </c>
      <c r="N3254" s="7">
        <v>6</v>
      </c>
      <c r="O3254" s="7">
        <v>607</v>
      </c>
      <c r="P3254" s="7">
        <f>SUM(dane3[[#This Row],[RoomService]:[VRDeck]])</f>
        <v>613</v>
      </c>
      <c r="Q3254" t="s">
        <v>8906</v>
      </c>
      <c r="R3254" t="b">
        <v>0</v>
      </c>
    </row>
    <row r="3255" spans="1:18" x14ac:dyDescent="0.3">
      <c r="A3255" t="s">
        <v>8907</v>
      </c>
      <c r="B3255">
        <f>MID(dane3[[#This Row],[PassengerId]],1,4)+0</f>
        <v>3492</v>
      </c>
      <c r="C3255" t="s">
        <v>19</v>
      </c>
      <c r="D3255" t="b">
        <v>0</v>
      </c>
      <c r="E3255" t="s">
        <v>8908</v>
      </c>
      <c r="F3255" t="str">
        <f>MID($E3255,1,1)</f>
        <v>E</v>
      </c>
      <c r="G3255" t="str">
        <f>IFERROR(MID($E3255,SEARCH("/",$E3255,SEARCH("/",$E3255)+1)+1,1),"")</f>
        <v>S</v>
      </c>
      <c r="H3255" t="s">
        <v>16</v>
      </c>
      <c r="I3255">
        <v>33</v>
      </c>
      <c r="J3255" t="b">
        <v>0</v>
      </c>
      <c r="K3255" s="7">
        <v>44</v>
      </c>
      <c r="L3255" s="7">
        <v>630</v>
      </c>
      <c r="M3255" s="7">
        <v>18</v>
      </c>
      <c r="N3255" s="7">
        <v>96</v>
      </c>
      <c r="O3255" s="7">
        <v>0</v>
      </c>
      <c r="P3255" s="7">
        <f>SUM(dane3[[#This Row],[RoomService]:[VRDeck]])</f>
        <v>788</v>
      </c>
      <c r="Q3255" t="s">
        <v>8909</v>
      </c>
      <c r="R3255" t="b">
        <v>0</v>
      </c>
    </row>
    <row r="3256" spans="1:18" x14ac:dyDescent="0.3">
      <c r="A3256" t="s">
        <v>8910</v>
      </c>
      <c r="B3256">
        <f>MID(dane3[[#This Row],[PassengerId]],1,4)+0</f>
        <v>3495</v>
      </c>
      <c r="C3256" t="s">
        <v>14</v>
      </c>
      <c r="D3256" t="b">
        <v>0</v>
      </c>
      <c r="E3256" t="s">
        <v>8911</v>
      </c>
      <c r="F3256" t="str">
        <f>MID($E3256,1,1)</f>
        <v>C</v>
      </c>
      <c r="G3256" t="str">
        <f>IFERROR(MID($E3256,SEARCH("/",$E3256,SEARCH("/",$E3256)+1)+1,1),"")</f>
        <v>S</v>
      </c>
      <c r="H3256" t="s">
        <v>16</v>
      </c>
      <c r="I3256">
        <v>47</v>
      </c>
      <c r="J3256" t="b">
        <v>0</v>
      </c>
      <c r="K3256" s="7">
        <v>0</v>
      </c>
      <c r="L3256" s="7">
        <v>10679</v>
      </c>
      <c r="M3256" s="7">
        <v>0</v>
      </c>
      <c r="N3256" s="7">
        <v>273</v>
      </c>
      <c r="O3256" s="7">
        <v>80</v>
      </c>
      <c r="P3256" s="7">
        <f>SUM(dane3[[#This Row],[RoomService]:[VRDeck]])</f>
        <v>11032</v>
      </c>
      <c r="Q3256" t="s">
        <v>8912</v>
      </c>
      <c r="R3256" t="b">
        <v>1</v>
      </c>
    </row>
    <row r="3257" spans="1:18" x14ac:dyDescent="0.3">
      <c r="A3257" t="s">
        <v>8913</v>
      </c>
      <c r="B3257">
        <f>MID(dane3[[#This Row],[PassengerId]],1,4)+0</f>
        <v>3495</v>
      </c>
      <c r="C3257" t="s">
        <v>14</v>
      </c>
      <c r="D3257" t="b">
        <v>0</v>
      </c>
      <c r="E3257" t="s">
        <v>8911</v>
      </c>
      <c r="F3257" t="str">
        <f>MID($E3257,1,1)</f>
        <v>C</v>
      </c>
      <c r="G3257" t="str">
        <f>IFERROR(MID($E3257,SEARCH("/",$E3257,SEARCH("/",$E3257)+1)+1,1),"")</f>
        <v>S</v>
      </c>
      <c r="H3257" t="s">
        <v>16</v>
      </c>
      <c r="I3257">
        <v>34</v>
      </c>
      <c r="J3257" t="b">
        <v>0</v>
      </c>
      <c r="K3257" s="7">
        <v>0</v>
      </c>
      <c r="L3257" s="7">
        <v>6229</v>
      </c>
      <c r="M3257" s="7">
        <v>0</v>
      </c>
      <c r="N3257" s="7">
        <v>2279</v>
      </c>
      <c r="O3257" s="7">
        <v>587</v>
      </c>
      <c r="P3257" s="7">
        <f>SUM(dane3[[#This Row],[RoomService]:[VRDeck]])</f>
        <v>9095</v>
      </c>
      <c r="Q3257" t="s">
        <v>8914</v>
      </c>
      <c r="R3257" t="b">
        <v>1</v>
      </c>
    </row>
    <row r="3258" spans="1:18" x14ac:dyDescent="0.3">
      <c r="A3258" t="s">
        <v>8915</v>
      </c>
      <c r="B3258">
        <f>MID(dane3[[#This Row],[PassengerId]],1,4)+0</f>
        <v>3495</v>
      </c>
      <c r="C3258" t="s">
        <v>14</v>
      </c>
      <c r="D3258" t="b">
        <v>1</v>
      </c>
      <c r="E3258" t="s">
        <v>8911</v>
      </c>
      <c r="F3258" t="str">
        <f>MID($E3258,1,1)</f>
        <v>C</v>
      </c>
      <c r="G3258" t="str">
        <f>IFERROR(MID($E3258,SEARCH("/",$E3258,SEARCH("/",$E3258)+1)+1,1),"")</f>
        <v>S</v>
      </c>
      <c r="H3258" t="s">
        <v>46</v>
      </c>
      <c r="I3258">
        <v>26</v>
      </c>
      <c r="J3258" t="b">
        <v>0</v>
      </c>
      <c r="K3258" s="7">
        <v>0</v>
      </c>
      <c r="L3258" s="7">
        <v>0</v>
      </c>
      <c r="M3258" s="7">
        <v>0</v>
      </c>
      <c r="N3258" s="7">
        <v>0</v>
      </c>
      <c r="O3258" s="7">
        <v>0</v>
      </c>
      <c r="P3258" s="7">
        <f>SUM(dane3[[#This Row],[RoomService]:[VRDeck]])</f>
        <v>0</v>
      </c>
      <c r="Q3258" t="s">
        <v>8916</v>
      </c>
      <c r="R3258" t="b">
        <v>1</v>
      </c>
    </row>
    <row r="3259" spans="1:18" x14ac:dyDescent="0.3">
      <c r="A3259" t="s">
        <v>8917</v>
      </c>
      <c r="B3259">
        <f>MID(dane3[[#This Row],[PassengerId]],1,4)+0</f>
        <v>3495</v>
      </c>
      <c r="C3259" t="s">
        <v>14</v>
      </c>
      <c r="D3259" t="b">
        <v>1</v>
      </c>
      <c r="E3259" t="s">
        <v>8911</v>
      </c>
      <c r="F3259" t="str">
        <f>MID($E3259,1,1)</f>
        <v>C</v>
      </c>
      <c r="G3259" t="str">
        <f>IFERROR(MID($E3259,SEARCH("/",$E3259,SEARCH("/",$E3259)+1)+1,1),"")</f>
        <v>S</v>
      </c>
      <c r="H3259" t="s">
        <v>16</v>
      </c>
      <c r="I3259">
        <v>15</v>
      </c>
      <c r="J3259" t="b">
        <v>0</v>
      </c>
      <c r="K3259" s="7">
        <v>0</v>
      </c>
      <c r="L3259" s="7">
        <v>0</v>
      </c>
      <c r="M3259" s="7">
        <v>0</v>
      </c>
      <c r="N3259" s="7">
        <v>0</v>
      </c>
      <c r="O3259" s="7">
        <v>0</v>
      </c>
      <c r="P3259" s="7">
        <f>SUM(dane3[[#This Row],[RoomService]:[VRDeck]])</f>
        <v>0</v>
      </c>
      <c r="Q3259" t="s">
        <v>8918</v>
      </c>
      <c r="R3259" t="b">
        <v>1</v>
      </c>
    </row>
    <row r="3260" spans="1:18" x14ac:dyDescent="0.3">
      <c r="A3260" t="s">
        <v>5949</v>
      </c>
      <c r="B3260">
        <f>MID(dane3[[#This Row],[PassengerId]],1,4)+0</f>
        <v>2329</v>
      </c>
      <c r="C3260" t="s">
        <v>53</v>
      </c>
      <c r="D3260" t="b">
        <v>1</v>
      </c>
      <c r="E3260" t="s">
        <v>5950</v>
      </c>
      <c r="F3260" t="str">
        <f>MID($E3260,1,1)</f>
        <v>F</v>
      </c>
      <c r="G3260" t="str">
        <f>IFERROR(MID($E3260,SEARCH("/",$E3260,SEARCH("/",$E3260)+1)+1,1),"")</f>
        <v>P</v>
      </c>
      <c r="H3260" t="s">
        <v>16</v>
      </c>
      <c r="I3260">
        <v>29</v>
      </c>
      <c r="J3260" t="b">
        <v>0</v>
      </c>
      <c r="K3260" s="7">
        <v>0</v>
      </c>
      <c r="L3260" s="7">
        <v>0</v>
      </c>
      <c r="M3260" s="7">
        <v>0</v>
      </c>
      <c r="N3260" s="7">
        <v>0</v>
      </c>
      <c r="O3260" s="7">
        <v>0</v>
      </c>
      <c r="P3260" s="7">
        <f>SUM(dane3[[#This Row],[RoomService]:[VRDeck]])</f>
        <v>0</v>
      </c>
      <c r="Q3260" t="s">
        <v>5951</v>
      </c>
      <c r="R3260" t="b">
        <v>1</v>
      </c>
    </row>
    <row r="3261" spans="1:18" x14ac:dyDescent="0.3">
      <c r="A3261" t="s">
        <v>5955</v>
      </c>
      <c r="B3261">
        <f>MID(dane3[[#This Row],[PassengerId]],1,4)+0</f>
        <v>2333</v>
      </c>
      <c r="C3261" t="s">
        <v>53</v>
      </c>
      <c r="D3261" t="b">
        <v>0</v>
      </c>
      <c r="E3261" t="s">
        <v>5956</v>
      </c>
      <c r="F3261" t="str">
        <f>MID($E3261,1,1)</f>
        <v>E</v>
      </c>
      <c r="G3261" t="str">
        <f>IFERROR(MID($E3261,SEARCH("/",$E3261,SEARCH("/",$E3261)+1)+1,1),"")</f>
        <v>P</v>
      </c>
      <c r="H3261" t="s">
        <v>16</v>
      </c>
      <c r="I3261">
        <v>16</v>
      </c>
      <c r="J3261" t="b">
        <v>0</v>
      </c>
      <c r="K3261" s="7">
        <v>0</v>
      </c>
      <c r="L3261" s="7">
        <v>0</v>
      </c>
      <c r="M3261" s="7">
        <v>0</v>
      </c>
      <c r="N3261" s="7">
        <v>0</v>
      </c>
      <c r="O3261" s="7">
        <v>0</v>
      </c>
      <c r="P3261" s="7">
        <f>SUM(dane3[[#This Row],[RoomService]:[VRDeck]])</f>
        <v>0</v>
      </c>
      <c r="Q3261" t="s">
        <v>5957</v>
      </c>
      <c r="R3261" t="b">
        <v>0</v>
      </c>
    </row>
    <row r="3262" spans="1:18" x14ac:dyDescent="0.3">
      <c r="A3262" t="s">
        <v>5969</v>
      </c>
      <c r="B3262">
        <f>MID(dane3[[#This Row],[PassengerId]],1,4)+0</f>
        <v>2339</v>
      </c>
      <c r="C3262" t="s">
        <v>53</v>
      </c>
      <c r="D3262" t="b">
        <v>0</v>
      </c>
      <c r="E3262" t="s">
        <v>5970</v>
      </c>
      <c r="F3262" t="str">
        <f>MID($E3262,1,1)</f>
        <v>F</v>
      </c>
      <c r="G3262" t="str">
        <f>IFERROR(MID($E3262,SEARCH("/",$E3262,SEARCH("/",$E3262)+1)+1,1),"")</f>
        <v>P</v>
      </c>
      <c r="H3262" t="s">
        <v>16</v>
      </c>
      <c r="I3262">
        <v>46</v>
      </c>
      <c r="J3262" t="b">
        <v>0</v>
      </c>
      <c r="K3262" s="7">
        <v>1290</v>
      </c>
      <c r="L3262" s="7">
        <v>0</v>
      </c>
      <c r="M3262" s="7">
        <v>57</v>
      </c>
      <c r="N3262" s="7">
        <v>0</v>
      </c>
      <c r="O3262" s="7">
        <v>0</v>
      </c>
      <c r="P3262" s="7">
        <f>SUM(dane3[[#This Row],[RoomService]:[VRDeck]])</f>
        <v>1347</v>
      </c>
      <c r="Q3262" t="s">
        <v>5971</v>
      </c>
      <c r="R3262" t="b">
        <v>0</v>
      </c>
    </row>
    <row r="3263" spans="1:18" x14ac:dyDescent="0.3">
      <c r="A3263" t="s">
        <v>8926</v>
      </c>
      <c r="B3263">
        <f>MID(dane3[[#This Row],[PassengerId]],1,4)+0</f>
        <v>3499</v>
      </c>
      <c r="C3263" t="s">
        <v>19</v>
      </c>
      <c r="D3263" t="b">
        <v>0</v>
      </c>
      <c r="E3263" t="s">
        <v>8927</v>
      </c>
      <c r="F3263" t="str">
        <f>MID($E3263,1,1)</f>
        <v>G</v>
      </c>
      <c r="G3263" t="str">
        <f>IFERROR(MID($E3263,SEARCH("/",$E3263,SEARCH("/",$E3263)+1)+1,1),"")</f>
        <v>P</v>
      </c>
      <c r="H3263" t="s">
        <v>16</v>
      </c>
      <c r="I3263">
        <v>21</v>
      </c>
      <c r="J3263" t="b">
        <v>0</v>
      </c>
      <c r="K3263" s="7">
        <v>196</v>
      </c>
      <c r="L3263" s="7">
        <v>5</v>
      </c>
      <c r="M3263" s="7">
        <v>674</v>
      </c>
      <c r="N3263" s="7">
        <v>12</v>
      </c>
      <c r="O3263" s="7">
        <v>20</v>
      </c>
      <c r="P3263" s="7">
        <f>SUM(dane3[[#This Row],[RoomService]:[VRDeck]])</f>
        <v>907</v>
      </c>
      <c r="Q3263" t="s">
        <v>8928</v>
      </c>
      <c r="R3263" t="b">
        <v>0</v>
      </c>
    </row>
    <row r="3264" spans="1:18" x14ac:dyDescent="0.3">
      <c r="A3264" t="s">
        <v>8929</v>
      </c>
      <c r="B3264">
        <f>MID(dane3[[#This Row],[PassengerId]],1,4)+0</f>
        <v>3499</v>
      </c>
      <c r="C3264" t="s">
        <v>19</v>
      </c>
      <c r="D3264" t="b">
        <v>0</v>
      </c>
      <c r="E3264" t="s">
        <v>8927</v>
      </c>
      <c r="F3264" t="str">
        <f>MID($E3264,1,1)</f>
        <v>G</v>
      </c>
      <c r="G3264" t="str">
        <f>IFERROR(MID($E3264,SEARCH("/",$E3264,SEARCH("/",$E3264)+1)+1,1),"")</f>
        <v>P</v>
      </c>
      <c r="H3264" t="s">
        <v>16</v>
      </c>
      <c r="I3264">
        <v>1</v>
      </c>
      <c r="J3264" t="b">
        <v>0</v>
      </c>
      <c r="K3264" s="7">
        <v>0</v>
      </c>
      <c r="L3264" s="7">
        <v>0</v>
      </c>
      <c r="M3264" s="7">
        <v>0</v>
      </c>
      <c r="N3264" s="7">
        <v>0</v>
      </c>
      <c r="O3264" s="7">
        <v>0</v>
      </c>
      <c r="P3264" s="7">
        <f>SUM(dane3[[#This Row],[RoomService]:[VRDeck]])</f>
        <v>0</v>
      </c>
      <c r="Q3264" t="s">
        <v>8930</v>
      </c>
      <c r="R3264" t="b">
        <v>1</v>
      </c>
    </row>
    <row r="3265" spans="1:18" x14ac:dyDescent="0.3">
      <c r="A3265" t="s">
        <v>8931</v>
      </c>
      <c r="B3265">
        <f>MID(dane3[[#This Row],[PassengerId]],1,4)+0</f>
        <v>3499</v>
      </c>
      <c r="C3265" t="s">
        <v>19</v>
      </c>
      <c r="D3265" t="b">
        <v>0</v>
      </c>
      <c r="E3265" t="s">
        <v>8932</v>
      </c>
      <c r="F3265" t="str">
        <f>MID($E3265,1,1)</f>
        <v>F</v>
      </c>
      <c r="G3265" t="str">
        <f>IFERROR(MID($E3265,SEARCH("/",$E3265,SEARCH("/",$E3265)+1)+1,1),"")</f>
        <v>P</v>
      </c>
      <c r="H3265" t="s">
        <v>16</v>
      </c>
      <c r="I3265">
        <v>38</v>
      </c>
      <c r="J3265" t="b">
        <v>0</v>
      </c>
      <c r="K3265" s="7">
        <v>0</v>
      </c>
      <c r="L3265" s="7">
        <v>1025</v>
      </c>
      <c r="M3265" s="7">
        <v>23</v>
      </c>
      <c r="N3265" s="7">
        <v>0</v>
      </c>
      <c r="O3265" s="7">
        <v>0</v>
      </c>
      <c r="P3265" s="7">
        <f>SUM(dane3[[#This Row],[RoomService]:[VRDeck]])</f>
        <v>1048</v>
      </c>
      <c r="Q3265" t="s">
        <v>8933</v>
      </c>
      <c r="R3265" t="b">
        <v>1</v>
      </c>
    </row>
    <row r="3266" spans="1:18" x14ac:dyDescent="0.3">
      <c r="A3266" t="s">
        <v>8934</v>
      </c>
      <c r="B3266">
        <f>MID(dane3[[#This Row],[PassengerId]],1,4)+0</f>
        <v>3499</v>
      </c>
      <c r="C3266" t="s">
        <v>19</v>
      </c>
      <c r="D3266" t="b">
        <v>0</v>
      </c>
      <c r="E3266" t="s">
        <v>8927</v>
      </c>
      <c r="F3266" t="str">
        <f>MID($E3266,1,1)</f>
        <v>G</v>
      </c>
      <c r="G3266" t="str">
        <f>IFERROR(MID($E3266,SEARCH("/",$E3266,SEARCH("/",$E3266)+1)+1,1),"")</f>
        <v>P</v>
      </c>
      <c r="H3266" t="s">
        <v>16</v>
      </c>
      <c r="I3266">
        <v>0</v>
      </c>
      <c r="J3266" t="b">
        <v>0</v>
      </c>
      <c r="K3266" s="7">
        <v>0</v>
      </c>
      <c r="L3266" s="7">
        <v>0</v>
      </c>
      <c r="M3266" s="7">
        <v>0</v>
      </c>
      <c r="N3266" s="7">
        <v>0</v>
      </c>
      <c r="O3266" s="7">
        <v>0</v>
      </c>
      <c r="P3266" s="7">
        <f>SUM(dane3[[#This Row],[RoomService]:[VRDeck]])</f>
        <v>0</v>
      </c>
      <c r="Q3266" t="s">
        <v>8935</v>
      </c>
      <c r="R3266" t="b">
        <v>0</v>
      </c>
    </row>
    <row r="3267" spans="1:18" x14ac:dyDescent="0.3">
      <c r="A3267" t="s">
        <v>6012</v>
      </c>
      <c r="B3267">
        <f>MID(dane3[[#This Row],[PassengerId]],1,4)+0</f>
        <v>2356</v>
      </c>
      <c r="C3267" t="s">
        <v>53</v>
      </c>
      <c r="D3267" t="b">
        <v>1</v>
      </c>
      <c r="E3267" t="s">
        <v>6010</v>
      </c>
      <c r="F3267" t="str">
        <f>MID($E3267,1,1)</f>
        <v>D</v>
      </c>
      <c r="G3267" t="str">
        <f>IFERROR(MID($E3267,SEARCH("/",$E3267,SEARCH("/",$E3267)+1)+1,1),"")</f>
        <v>S</v>
      </c>
      <c r="H3267" t="s">
        <v>16</v>
      </c>
      <c r="I3267">
        <v>4</v>
      </c>
      <c r="J3267" t="b">
        <v>0</v>
      </c>
      <c r="K3267" s="7">
        <v>0</v>
      </c>
      <c r="L3267" s="7">
        <v>0</v>
      </c>
      <c r="M3267" s="7">
        <v>0</v>
      </c>
      <c r="N3267" s="7">
        <v>0</v>
      </c>
      <c r="O3267" s="7">
        <v>0</v>
      </c>
      <c r="P3267" s="7">
        <f>SUM(dane3[[#This Row],[RoomService]:[VRDeck]])</f>
        <v>0</v>
      </c>
      <c r="Q3267" t="s">
        <v>6013</v>
      </c>
      <c r="R3267" t="b">
        <v>1</v>
      </c>
    </row>
    <row r="3268" spans="1:18" x14ac:dyDescent="0.3">
      <c r="A3268" t="s">
        <v>8938</v>
      </c>
      <c r="B3268">
        <f>MID(dane3[[#This Row],[PassengerId]],1,4)+0</f>
        <v>3504</v>
      </c>
      <c r="C3268" t="s">
        <v>19</v>
      </c>
      <c r="D3268" t="b">
        <v>1</v>
      </c>
      <c r="E3268" t="s">
        <v>8939</v>
      </c>
      <c r="F3268" t="str">
        <f>MID($E3268,1,1)</f>
        <v>G</v>
      </c>
      <c r="G3268" t="str">
        <f>IFERROR(MID($E3268,SEARCH("/",$E3268,SEARCH("/",$E3268)+1)+1,1),"")</f>
        <v>P</v>
      </c>
      <c r="H3268" t="s">
        <v>16</v>
      </c>
      <c r="I3268">
        <v>27</v>
      </c>
      <c r="J3268" t="b">
        <v>0</v>
      </c>
      <c r="K3268" s="7">
        <v>0</v>
      </c>
      <c r="L3268" s="7">
        <v>0</v>
      </c>
      <c r="M3268" s="7">
        <v>0</v>
      </c>
      <c r="N3268" s="7">
        <v>0</v>
      </c>
      <c r="O3268" s="7">
        <v>0</v>
      </c>
      <c r="P3268" s="7">
        <f>SUM(dane3[[#This Row],[RoomService]:[VRDeck]])</f>
        <v>0</v>
      </c>
      <c r="Q3268" t="s">
        <v>8940</v>
      </c>
      <c r="R3268" t="b">
        <v>1</v>
      </c>
    </row>
    <row r="3269" spans="1:18" x14ac:dyDescent="0.3">
      <c r="A3269" t="s">
        <v>8941</v>
      </c>
      <c r="B3269">
        <f>MID(dane3[[#This Row],[PassengerId]],1,4)+0</f>
        <v>3506</v>
      </c>
      <c r="C3269" t="s">
        <v>14</v>
      </c>
      <c r="D3269" t="b">
        <v>1</v>
      </c>
      <c r="E3269" t="s">
        <v>8942</v>
      </c>
      <c r="F3269" t="str">
        <f>MID($E3269,1,1)</f>
        <v>B</v>
      </c>
      <c r="G3269" t="str">
        <f>IFERROR(MID($E3269,SEARCH("/",$E3269,SEARCH("/",$E3269)+1)+1,1),"")</f>
        <v>P</v>
      </c>
      <c r="H3269" t="s">
        <v>46</v>
      </c>
      <c r="I3269">
        <v>48</v>
      </c>
      <c r="J3269" t="b">
        <v>0</v>
      </c>
      <c r="K3269" s="7">
        <v>0</v>
      </c>
      <c r="L3269" s="7">
        <v>0</v>
      </c>
      <c r="M3269" s="7">
        <v>0</v>
      </c>
      <c r="N3269" s="7">
        <v>0</v>
      </c>
      <c r="O3269" s="7">
        <v>0</v>
      </c>
      <c r="P3269" s="7">
        <f>SUM(dane3[[#This Row],[RoomService]:[VRDeck]])</f>
        <v>0</v>
      </c>
      <c r="Q3269" t="s">
        <v>8943</v>
      </c>
      <c r="R3269" t="b">
        <v>1</v>
      </c>
    </row>
    <row r="3270" spans="1:18" x14ac:dyDescent="0.3">
      <c r="A3270" t="s">
        <v>6014</v>
      </c>
      <c r="B3270">
        <f>MID(dane3[[#This Row],[PassengerId]],1,4)+0</f>
        <v>2356</v>
      </c>
      <c r="C3270" t="s">
        <v>53</v>
      </c>
      <c r="D3270" t="b">
        <v>1</v>
      </c>
      <c r="E3270" t="s">
        <v>6010</v>
      </c>
      <c r="F3270" t="str">
        <f>MID($E3270,1,1)</f>
        <v>D</v>
      </c>
      <c r="G3270" t="str">
        <f>IFERROR(MID($E3270,SEARCH("/",$E3270,SEARCH("/",$E3270)+1)+1,1),"")</f>
        <v>S</v>
      </c>
      <c r="H3270" t="s">
        <v>16</v>
      </c>
      <c r="I3270">
        <v>21</v>
      </c>
      <c r="J3270" t="b">
        <v>0</v>
      </c>
      <c r="K3270" s="7">
        <v>0</v>
      </c>
      <c r="L3270" s="7">
        <v>0</v>
      </c>
      <c r="M3270" s="7">
        <v>0</v>
      </c>
      <c r="N3270" s="7">
        <v>0</v>
      </c>
      <c r="O3270" s="7">
        <v>0</v>
      </c>
      <c r="P3270" s="7">
        <f>SUM(dane3[[#This Row],[RoomService]:[VRDeck]])</f>
        <v>0</v>
      </c>
      <c r="Q3270" t="s">
        <v>6015</v>
      </c>
      <c r="R3270" t="b">
        <v>1</v>
      </c>
    </row>
    <row r="3271" spans="1:18" x14ac:dyDescent="0.3">
      <c r="A3271" t="s">
        <v>8947</v>
      </c>
      <c r="B3271">
        <f>MID(dane3[[#This Row],[PassengerId]],1,4)+0</f>
        <v>3512</v>
      </c>
      <c r="C3271" t="s">
        <v>19</v>
      </c>
      <c r="D3271" t="b">
        <v>0</v>
      </c>
      <c r="E3271" t="s">
        <v>8948</v>
      </c>
      <c r="F3271" t="str">
        <f>MID($E3271,1,1)</f>
        <v>F</v>
      </c>
      <c r="G3271" t="str">
        <f>IFERROR(MID($E3271,SEARCH("/",$E3271,SEARCH("/",$E3271)+1)+1,1),"")</f>
        <v>S</v>
      </c>
      <c r="H3271" t="s">
        <v>46</v>
      </c>
      <c r="I3271">
        <v>28</v>
      </c>
      <c r="J3271" t="b">
        <v>0</v>
      </c>
      <c r="K3271" s="7">
        <v>1</v>
      </c>
      <c r="L3271" s="7">
        <v>0</v>
      </c>
      <c r="M3271" s="7">
        <v>857</v>
      </c>
      <c r="N3271" s="7">
        <v>0</v>
      </c>
      <c r="O3271" s="7">
        <v>0</v>
      </c>
      <c r="P3271" s="7">
        <f>SUM(dane3[[#This Row],[RoomService]:[VRDeck]])</f>
        <v>858</v>
      </c>
      <c r="Q3271" t="s">
        <v>8949</v>
      </c>
      <c r="R3271" t="b">
        <v>0</v>
      </c>
    </row>
    <row r="3272" spans="1:18" x14ac:dyDescent="0.3">
      <c r="A3272" t="s">
        <v>8950</v>
      </c>
      <c r="B3272">
        <f>MID(dane3[[#This Row],[PassengerId]],1,4)+0</f>
        <v>3514</v>
      </c>
      <c r="C3272" t="s">
        <v>19</v>
      </c>
      <c r="D3272" t="b">
        <v>0</v>
      </c>
      <c r="E3272" t="s">
        <v>8951</v>
      </c>
      <c r="F3272" t="str">
        <f>MID($E3272,1,1)</f>
        <v>G</v>
      </c>
      <c r="G3272" t="str">
        <f>IFERROR(MID($E3272,SEARCH("/",$E3272,SEARCH("/",$E3272)+1)+1,1),"")</f>
        <v>P</v>
      </c>
      <c r="H3272" t="s">
        <v>16</v>
      </c>
      <c r="I3272">
        <v>19</v>
      </c>
      <c r="J3272" t="b">
        <v>0</v>
      </c>
      <c r="K3272" s="7">
        <v>122</v>
      </c>
      <c r="L3272" s="7">
        <v>170</v>
      </c>
      <c r="M3272" s="7">
        <v>52</v>
      </c>
      <c r="N3272" s="7">
        <v>0</v>
      </c>
      <c r="O3272" s="7">
        <v>465</v>
      </c>
      <c r="P3272" s="7">
        <f>SUM(dane3[[#This Row],[RoomService]:[VRDeck]])</f>
        <v>809</v>
      </c>
      <c r="Q3272" t="s">
        <v>8952</v>
      </c>
      <c r="R3272" t="b">
        <v>0</v>
      </c>
    </row>
    <row r="3273" spans="1:18" x14ac:dyDescent="0.3">
      <c r="A3273" t="s">
        <v>6037</v>
      </c>
      <c r="B3273">
        <f>MID(dane3[[#This Row],[PassengerId]],1,4)+0</f>
        <v>2366</v>
      </c>
      <c r="C3273" t="s">
        <v>53</v>
      </c>
      <c r="D3273" t="b">
        <v>1</v>
      </c>
      <c r="E3273" t="s">
        <v>6038</v>
      </c>
      <c r="F3273" t="str">
        <f>MID($E3273,1,1)</f>
        <v>F</v>
      </c>
      <c r="G3273" t="str">
        <f>IFERROR(MID($E3273,SEARCH("/",$E3273,SEARCH("/",$E3273)+1)+1,1),"")</f>
        <v>P</v>
      </c>
      <c r="H3273" t="s">
        <v>16</v>
      </c>
      <c r="I3273">
        <v>35</v>
      </c>
      <c r="J3273" t="b">
        <v>0</v>
      </c>
      <c r="K3273" s="7">
        <v>0</v>
      </c>
      <c r="L3273" s="7">
        <v>0</v>
      </c>
      <c r="M3273" s="7">
        <v>0</v>
      </c>
      <c r="N3273" s="7">
        <v>0</v>
      </c>
      <c r="O3273" s="7">
        <v>0</v>
      </c>
      <c r="P3273" s="7">
        <f>SUM(dane3[[#This Row],[RoomService]:[VRDeck]])</f>
        <v>0</v>
      </c>
      <c r="Q3273" t="s">
        <v>6039</v>
      </c>
      <c r="R3273" t="b">
        <v>0</v>
      </c>
    </row>
    <row r="3274" spans="1:18" x14ac:dyDescent="0.3">
      <c r="A3274" t="s">
        <v>6043</v>
      </c>
      <c r="B3274">
        <f>MID(dane3[[#This Row],[PassengerId]],1,4)+0</f>
        <v>2368</v>
      </c>
      <c r="C3274" t="s">
        <v>53</v>
      </c>
      <c r="D3274" t="b">
        <v>0</v>
      </c>
      <c r="E3274" t="s">
        <v>6044</v>
      </c>
      <c r="F3274" t="str">
        <f>MID($E3274,1,1)</f>
        <v>E</v>
      </c>
      <c r="G3274" t="str">
        <f>IFERROR(MID($E3274,SEARCH("/",$E3274,SEARCH("/",$E3274)+1)+1,1),"")</f>
        <v>P</v>
      </c>
      <c r="H3274" t="s">
        <v>16</v>
      </c>
      <c r="I3274">
        <v>22</v>
      </c>
      <c r="J3274" t="b">
        <v>0</v>
      </c>
      <c r="K3274" s="7">
        <v>579</v>
      </c>
      <c r="L3274" s="7">
        <v>0</v>
      </c>
      <c r="M3274" s="7">
        <v>267</v>
      </c>
      <c r="N3274" s="7">
        <v>0</v>
      </c>
      <c r="O3274" s="7">
        <v>108</v>
      </c>
      <c r="P3274" s="7">
        <f>SUM(dane3[[#This Row],[RoomService]:[VRDeck]])</f>
        <v>954</v>
      </c>
      <c r="Q3274" t="s">
        <v>6045</v>
      </c>
      <c r="R3274" t="b">
        <v>0</v>
      </c>
    </row>
    <row r="3275" spans="1:18" x14ac:dyDescent="0.3">
      <c r="A3275" t="s">
        <v>8958</v>
      </c>
      <c r="B3275">
        <f>MID(dane3[[#This Row],[PassengerId]],1,4)+0</f>
        <v>3518</v>
      </c>
      <c r="C3275" t="s">
        <v>19</v>
      </c>
      <c r="D3275" t="b">
        <v>1</v>
      </c>
      <c r="E3275" t="s">
        <v>8959</v>
      </c>
      <c r="F3275" t="str">
        <f>MID($E3275,1,1)</f>
        <v>G</v>
      </c>
      <c r="G3275" t="str">
        <f>IFERROR(MID($E3275,SEARCH("/",$E3275,SEARCH("/",$E3275)+1)+1,1),"")</f>
        <v>S</v>
      </c>
      <c r="H3275" t="s">
        <v>16</v>
      </c>
      <c r="I3275">
        <v>26</v>
      </c>
      <c r="J3275" t="b">
        <v>0</v>
      </c>
      <c r="K3275" s="7">
        <v>0</v>
      </c>
      <c r="L3275" s="7">
        <v>0</v>
      </c>
      <c r="M3275" s="7">
        <v>0</v>
      </c>
      <c r="N3275" s="7">
        <v>0</v>
      </c>
      <c r="O3275" s="7">
        <v>0</v>
      </c>
      <c r="P3275" s="7">
        <f>SUM(dane3[[#This Row],[RoomService]:[VRDeck]])</f>
        <v>0</v>
      </c>
      <c r="Q3275" t="s">
        <v>8960</v>
      </c>
      <c r="R3275" t="b">
        <v>1</v>
      </c>
    </row>
    <row r="3276" spans="1:18" x14ac:dyDescent="0.3">
      <c r="A3276" t="s">
        <v>8961</v>
      </c>
      <c r="B3276">
        <f>MID(dane3[[#This Row],[PassengerId]],1,4)+0</f>
        <v>3519</v>
      </c>
      <c r="C3276" t="s">
        <v>19</v>
      </c>
      <c r="D3276" t="b">
        <v>0</v>
      </c>
      <c r="E3276" t="s">
        <v>8962</v>
      </c>
      <c r="F3276" t="str">
        <f>MID($E3276,1,1)</f>
        <v>G</v>
      </c>
      <c r="G3276" t="str">
        <f>IFERROR(MID($E3276,SEARCH("/",$E3276,SEARCH("/",$E3276)+1)+1,1),"")</f>
        <v>P</v>
      </c>
      <c r="H3276" t="s">
        <v>16</v>
      </c>
      <c r="I3276">
        <v>16</v>
      </c>
      <c r="J3276" t="b">
        <v>0</v>
      </c>
      <c r="K3276" s="7">
        <v>0</v>
      </c>
      <c r="L3276" s="7">
        <v>0</v>
      </c>
      <c r="M3276" s="7">
        <v>722</v>
      </c>
      <c r="N3276" s="7">
        <v>0</v>
      </c>
      <c r="O3276" s="7">
        <v>1</v>
      </c>
      <c r="P3276" s="7">
        <f>SUM(dane3[[#This Row],[RoomService]:[VRDeck]])</f>
        <v>723</v>
      </c>
      <c r="Q3276" t="s">
        <v>8963</v>
      </c>
      <c r="R3276" t="b">
        <v>1</v>
      </c>
    </row>
    <row r="3277" spans="1:18" x14ac:dyDescent="0.3">
      <c r="A3277" t="s">
        <v>8964</v>
      </c>
      <c r="B3277">
        <f>MID(dane3[[#This Row],[PassengerId]],1,4)+0</f>
        <v>3519</v>
      </c>
      <c r="C3277" t="s">
        <v>19</v>
      </c>
      <c r="D3277" t="b">
        <v>1</v>
      </c>
      <c r="E3277" t="s">
        <v>8962</v>
      </c>
      <c r="F3277" t="str">
        <f>MID($E3277,1,1)</f>
        <v>G</v>
      </c>
      <c r="G3277" t="str">
        <f>IFERROR(MID($E3277,SEARCH("/",$E3277,SEARCH("/",$E3277)+1)+1,1),"")</f>
        <v>P</v>
      </c>
      <c r="H3277" t="s">
        <v>16</v>
      </c>
      <c r="I3277">
        <v>0</v>
      </c>
      <c r="J3277" t="b">
        <v>0</v>
      </c>
      <c r="K3277" s="7">
        <v>0</v>
      </c>
      <c r="L3277" s="7">
        <v>0</v>
      </c>
      <c r="M3277" s="7">
        <v>0</v>
      </c>
      <c r="N3277" s="7">
        <v>0</v>
      </c>
      <c r="O3277" s="7">
        <v>0</v>
      </c>
      <c r="P3277" s="7">
        <f>SUM(dane3[[#This Row],[RoomService]:[VRDeck]])</f>
        <v>0</v>
      </c>
      <c r="Q3277" t="s">
        <v>8965</v>
      </c>
      <c r="R3277" t="b">
        <v>1</v>
      </c>
    </row>
    <row r="3278" spans="1:18" x14ac:dyDescent="0.3">
      <c r="A3278" t="s">
        <v>8966</v>
      </c>
      <c r="B3278">
        <f>MID(dane3[[#This Row],[PassengerId]],1,4)+0</f>
        <v>3519</v>
      </c>
      <c r="C3278" t="s">
        <v>19</v>
      </c>
      <c r="D3278" t="b">
        <v>1</v>
      </c>
      <c r="E3278" t="s">
        <v>8962</v>
      </c>
      <c r="F3278" t="str">
        <f>MID($E3278,1,1)</f>
        <v>G</v>
      </c>
      <c r="G3278" t="str">
        <f>IFERROR(MID($E3278,SEARCH("/",$E3278,SEARCH("/",$E3278)+1)+1,1),"")</f>
        <v>P</v>
      </c>
      <c r="H3278" t="s">
        <v>16</v>
      </c>
      <c r="I3278">
        <v>0</v>
      </c>
      <c r="J3278" t="b">
        <v>0</v>
      </c>
      <c r="K3278" s="7">
        <v>0</v>
      </c>
      <c r="L3278" s="7">
        <v>0</v>
      </c>
      <c r="M3278" s="7">
        <v>0</v>
      </c>
      <c r="N3278" s="7">
        <v>0</v>
      </c>
      <c r="O3278" s="7">
        <v>0</v>
      </c>
      <c r="P3278" s="7">
        <f>SUM(dane3[[#This Row],[RoomService]:[VRDeck]])</f>
        <v>0</v>
      </c>
      <c r="Q3278" t="s">
        <v>8967</v>
      </c>
      <c r="R3278" t="b">
        <v>1</v>
      </c>
    </row>
    <row r="3279" spans="1:18" x14ac:dyDescent="0.3">
      <c r="A3279" t="s">
        <v>8968</v>
      </c>
      <c r="B3279">
        <f>MID(dane3[[#This Row],[PassengerId]],1,4)+0</f>
        <v>3520</v>
      </c>
      <c r="C3279" t="s">
        <v>19</v>
      </c>
      <c r="D3279" t="b">
        <v>0</v>
      </c>
      <c r="E3279" t="s">
        <v>8969</v>
      </c>
      <c r="F3279" t="str">
        <f>MID($E3279,1,1)</f>
        <v>G</v>
      </c>
      <c r="G3279" t="str">
        <f>IFERROR(MID($E3279,SEARCH("/",$E3279,SEARCH("/",$E3279)+1)+1,1),"")</f>
        <v>P</v>
      </c>
      <c r="H3279" t="s">
        <v>16</v>
      </c>
      <c r="I3279">
        <v>26</v>
      </c>
      <c r="J3279" t="b">
        <v>0</v>
      </c>
      <c r="K3279" s="7">
        <v>0</v>
      </c>
      <c r="L3279" s="7">
        <v>597</v>
      </c>
      <c r="M3279" s="7">
        <v>0</v>
      </c>
      <c r="N3279" s="7">
        <v>0</v>
      </c>
      <c r="O3279" s="7">
        <v>212</v>
      </c>
      <c r="P3279" s="7">
        <f>SUM(dane3[[#This Row],[RoomService]:[VRDeck]])</f>
        <v>809</v>
      </c>
      <c r="Q3279" t="s">
        <v>8970</v>
      </c>
      <c r="R3279" t="b">
        <v>0</v>
      </c>
    </row>
    <row r="3280" spans="1:18" x14ac:dyDescent="0.3">
      <c r="A3280" t="s">
        <v>8971</v>
      </c>
      <c r="B3280">
        <f>MID(dane3[[#This Row],[PassengerId]],1,4)+0</f>
        <v>3520</v>
      </c>
      <c r="C3280" t="s">
        <v>19</v>
      </c>
      <c r="D3280" t="b">
        <v>1</v>
      </c>
      <c r="E3280" t="s">
        <v>39</v>
      </c>
      <c r="F3280" t="s">
        <v>23764</v>
      </c>
      <c r="G3280" t="str">
        <f>IFERROR(MID($E3280,SEARCH("/",$E3280,SEARCH("/",$E3280)+1)+1,1),"")</f>
        <v/>
      </c>
      <c r="H3280" t="s">
        <v>32</v>
      </c>
      <c r="I3280">
        <v>13</v>
      </c>
      <c r="J3280" t="b">
        <v>0</v>
      </c>
      <c r="K3280" s="7">
        <v>0</v>
      </c>
      <c r="L3280" s="7">
        <v>0</v>
      </c>
      <c r="M3280" s="7">
        <v>0</v>
      </c>
      <c r="N3280" s="7">
        <v>0</v>
      </c>
      <c r="O3280" s="7">
        <v>0</v>
      </c>
      <c r="P3280" s="7">
        <f>SUM(dane3[[#This Row],[RoomService]:[VRDeck]])</f>
        <v>0</v>
      </c>
      <c r="Q3280" t="s">
        <v>8972</v>
      </c>
      <c r="R3280" t="b">
        <v>1</v>
      </c>
    </row>
    <row r="3281" spans="1:18" x14ac:dyDescent="0.3">
      <c r="A3281" t="s">
        <v>8973</v>
      </c>
      <c r="B3281">
        <f>MID(dane3[[#This Row],[PassengerId]],1,4)+0</f>
        <v>3521</v>
      </c>
      <c r="C3281" t="s">
        <v>14</v>
      </c>
      <c r="D3281" t="b">
        <v>1</v>
      </c>
      <c r="E3281" t="s">
        <v>39</v>
      </c>
      <c r="F3281" t="s">
        <v>23759</v>
      </c>
      <c r="G3281" t="str">
        <f>IFERROR(MID($E3281,SEARCH("/",$E3281,SEARCH("/",$E3281)+1)+1,1),"")</f>
        <v/>
      </c>
      <c r="H3281" t="s">
        <v>46</v>
      </c>
      <c r="I3281">
        <v>23</v>
      </c>
      <c r="J3281" t="b">
        <v>0</v>
      </c>
      <c r="K3281" s="7">
        <v>0</v>
      </c>
      <c r="L3281" s="7">
        <v>0</v>
      </c>
      <c r="M3281" s="7">
        <v>0</v>
      </c>
      <c r="N3281" s="7">
        <v>0</v>
      </c>
      <c r="O3281" s="7">
        <v>0</v>
      </c>
      <c r="P3281" s="7">
        <f>SUM(dane3[[#This Row],[RoomService]:[VRDeck]])</f>
        <v>0</v>
      </c>
      <c r="Q3281" t="s">
        <v>8974</v>
      </c>
      <c r="R3281" t="b">
        <v>1</v>
      </c>
    </row>
    <row r="3282" spans="1:18" x14ac:dyDescent="0.3">
      <c r="A3282" t="s">
        <v>8975</v>
      </c>
      <c r="B3282">
        <f>MID(dane3[[#This Row],[PassengerId]],1,4)+0</f>
        <v>3521</v>
      </c>
      <c r="C3282" t="s">
        <v>14</v>
      </c>
      <c r="D3282" t="b">
        <v>1</v>
      </c>
      <c r="E3282" t="s">
        <v>8976</v>
      </c>
      <c r="F3282" t="str">
        <f>MID($E3282,1,1)</f>
        <v>B</v>
      </c>
      <c r="G3282" t="str">
        <f>IFERROR(MID($E3282,SEARCH("/",$E3282,SEARCH("/",$E3282)+1)+1,1),"")</f>
        <v>S</v>
      </c>
      <c r="H3282" t="s">
        <v>16</v>
      </c>
      <c r="I3282">
        <v>70</v>
      </c>
      <c r="J3282" t="b">
        <v>0</v>
      </c>
      <c r="K3282" s="7">
        <v>0</v>
      </c>
      <c r="L3282" s="7">
        <v>0</v>
      </c>
      <c r="M3282" s="7">
        <v>0</v>
      </c>
      <c r="N3282" s="7">
        <v>0</v>
      </c>
      <c r="O3282" s="7">
        <v>0</v>
      </c>
      <c r="P3282" s="7">
        <f>SUM(dane3[[#This Row],[RoomService]:[VRDeck]])</f>
        <v>0</v>
      </c>
      <c r="Q3282" t="s">
        <v>8977</v>
      </c>
      <c r="R3282" t="b">
        <v>1</v>
      </c>
    </row>
    <row r="3283" spans="1:18" x14ac:dyDescent="0.3">
      <c r="A3283" t="s">
        <v>7647</v>
      </c>
      <c r="B3283">
        <f>MID(dane3[[#This Row],[PassengerId]],1,4)+0</f>
        <v>3013</v>
      </c>
      <c r="C3283" t="s">
        <v>19</v>
      </c>
      <c r="D3283" t="b">
        <v>0</v>
      </c>
      <c r="E3283" t="s">
        <v>7648</v>
      </c>
      <c r="F3283" t="str">
        <f>MID($E3283,1,1)</f>
        <v>F</v>
      </c>
      <c r="G3283" t="str">
        <f>IFERROR(MID($E3283,SEARCH("/",$E3283,SEARCH("/",$E3283)+1)+1,1),"")</f>
        <v>P</v>
      </c>
      <c r="H3283" t="s">
        <v>16</v>
      </c>
      <c r="I3283">
        <v>13</v>
      </c>
      <c r="J3283" t="b">
        <v>0</v>
      </c>
      <c r="K3283" s="7">
        <v>0</v>
      </c>
      <c r="L3283" s="7">
        <v>256</v>
      </c>
      <c r="M3283" s="7">
        <v>0</v>
      </c>
      <c r="N3283" s="7">
        <v>207</v>
      </c>
      <c r="O3283" s="7">
        <v>409</v>
      </c>
      <c r="P3283" s="7">
        <f>SUM(dane3[[#This Row],[RoomService]:[VRDeck]])</f>
        <v>872</v>
      </c>
      <c r="Q3283" t="s">
        <v>7649</v>
      </c>
      <c r="R3283" t="b">
        <v>0</v>
      </c>
    </row>
    <row r="3284" spans="1:18" x14ac:dyDescent="0.3">
      <c r="A3284" t="s">
        <v>6052</v>
      </c>
      <c r="B3284">
        <f>MID(dane3[[#This Row],[PassengerId]],1,4)+0</f>
        <v>2374</v>
      </c>
      <c r="C3284" t="s">
        <v>53</v>
      </c>
      <c r="D3284" t="b">
        <v>0</v>
      </c>
      <c r="E3284" t="s">
        <v>6053</v>
      </c>
      <c r="F3284" t="str">
        <f>MID($E3284,1,1)</f>
        <v>E</v>
      </c>
      <c r="G3284" t="str">
        <f>IFERROR(MID($E3284,SEARCH("/",$E3284,SEARCH("/",$E3284)+1)+1,1),"")</f>
        <v>S</v>
      </c>
      <c r="H3284" t="s">
        <v>16</v>
      </c>
      <c r="I3284">
        <v>20</v>
      </c>
      <c r="J3284" t="b">
        <v>0</v>
      </c>
      <c r="K3284" s="7">
        <v>464</v>
      </c>
      <c r="L3284" s="7">
        <v>0</v>
      </c>
      <c r="M3284" s="7">
        <v>1432</v>
      </c>
      <c r="N3284" s="7">
        <v>0</v>
      </c>
      <c r="O3284" s="7">
        <v>0</v>
      </c>
      <c r="P3284" s="7">
        <f>SUM(dane3[[#This Row],[RoomService]:[VRDeck]])</f>
        <v>1896</v>
      </c>
      <c r="Q3284" t="s">
        <v>6054</v>
      </c>
      <c r="R3284" t="b">
        <v>1</v>
      </c>
    </row>
    <row r="3285" spans="1:18" x14ac:dyDescent="0.3">
      <c r="A3285" t="s">
        <v>6084</v>
      </c>
      <c r="B3285">
        <f>MID(dane3[[#This Row],[PassengerId]],1,4)+0</f>
        <v>2385</v>
      </c>
      <c r="C3285" t="s">
        <v>53</v>
      </c>
      <c r="D3285" t="b">
        <v>0</v>
      </c>
      <c r="E3285" t="s">
        <v>6085</v>
      </c>
      <c r="F3285" t="str">
        <f>MID($E3285,1,1)</f>
        <v>F</v>
      </c>
      <c r="G3285" t="str">
        <f>IFERROR(MID($E3285,SEARCH("/",$E3285,SEARCH("/",$E3285)+1)+1,1),"")</f>
        <v>S</v>
      </c>
      <c r="H3285" t="s">
        <v>16</v>
      </c>
      <c r="I3285">
        <v>23</v>
      </c>
      <c r="J3285" t="b">
        <v>0</v>
      </c>
      <c r="K3285" s="7">
        <v>1773</v>
      </c>
      <c r="L3285" s="7">
        <v>0</v>
      </c>
      <c r="M3285" s="7">
        <v>78</v>
      </c>
      <c r="N3285" s="7">
        <v>0</v>
      </c>
      <c r="O3285" s="7">
        <v>3</v>
      </c>
      <c r="P3285" s="7">
        <f>SUM(dane3[[#This Row],[RoomService]:[VRDeck]])</f>
        <v>1854</v>
      </c>
      <c r="Q3285" t="s">
        <v>6086</v>
      </c>
      <c r="R3285" t="b">
        <v>0</v>
      </c>
    </row>
    <row r="3286" spans="1:18" x14ac:dyDescent="0.3">
      <c r="A3286" t="s">
        <v>8987</v>
      </c>
      <c r="B3286">
        <f>MID(dane3[[#This Row],[PassengerId]],1,4)+0</f>
        <v>3528</v>
      </c>
      <c r="C3286" t="s">
        <v>19</v>
      </c>
      <c r="D3286" t="b">
        <v>0</v>
      </c>
      <c r="E3286" t="s">
        <v>8988</v>
      </c>
      <c r="F3286" t="str">
        <f>MID($E3286,1,1)</f>
        <v>F</v>
      </c>
      <c r="G3286" t="str">
        <f>IFERROR(MID($E3286,SEARCH("/",$E3286,SEARCH("/",$E3286)+1)+1,1),"")</f>
        <v>S</v>
      </c>
      <c r="H3286" t="s">
        <v>16</v>
      </c>
      <c r="I3286">
        <v>23</v>
      </c>
      <c r="J3286" t="b">
        <v>0</v>
      </c>
      <c r="K3286" s="7">
        <v>1</v>
      </c>
      <c r="L3286" s="7">
        <v>0</v>
      </c>
      <c r="M3286" s="7">
        <v>778</v>
      </c>
      <c r="N3286" s="7">
        <v>8</v>
      </c>
      <c r="O3286" s="7">
        <v>0</v>
      </c>
      <c r="P3286" s="7">
        <f>SUM(dane3[[#This Row],[RoomService]:[VRDeck]])</f>
        <v>787</v>
      </c>
      <c r="Q3286" t="s">
        <v>8989</v>
      </c>
      <c r="R3286" t="b">
        <v>1</v>
      </c>
    </row>
    <row r="3287" spans="1:18" x14ac:dyDescent="0.3">
      <c r="A3287" t="s">
        <v>8990</v>
      </c>
      <c r="B3287">
        <f>MID(dane3[[#This Row],[PassengerId]],1,4)+0</f>
        <v>3530</v>
      </c>
      <c r="C3287" t="s">
        <v>19</v>
      </c>
      <c r="D3287" t="b">
        <v>1</v>
      </c>
      <c r="E3287" t="s">
        <v>8991</v>
      </c>
      <c r="F3287" t="str">
        <f>MID($E3287,1,1)</f>
        <v>G</v>
      </c>
      <c r="G3287" t="str">
        <f>IFERROR(MID($E3287,SEARCH("/",$E3287,SEARCH("/",$E3287)+1)+1,1),"")</f>
        <v>S</v>
      </c>
      <c r="H3287" t="s">
        <v>16</v>
      </c>
      <c r="I3287">
        <v>15</v>
      </c>
      <c r="J3287" t="b">
        <v>0</v>
      </c>
      <c r="K3287" s="7">
        <v>0</v>
      </c>
      <c r="L3287" s="7">
        <v>0</v>
      </c>
      <c r="M3287" s="7">
        <v>0</v>
      </c>
      <c r="N3287" s="7">
        <v>0</v>
      </c>
      <c r="O3287" s="7">
        <v>0</v>
      </c>
      <c r="P3287" s="7">
        <f>SUM(dane3[[#This Row],[RoomService]:[VRDeck]])</f>
        <v>0</v>
      </c>
      <c r="Q3287" t="s">
        <v>8992</v>
      </c>
      <c r="R3287" t="b">
        <v>1</v>
      </c>
    </row>
    <row r="3288" spans="1:18" x14ac:dyDescent="0.3">
      <c r="A3288" t="s">
        <v>6117</v>
      </c>
      <c r="B3288">
        <f>MID(dane3[[#This Row],[PassengerId]],1,4)+0</f>
        <v>2399</v>
      </c>
      <c r="C3288" t="s">
        <v>53</v>
      </c>
      <c r="D3288" t="b">
        <v>0</v>
      </c>
      <c r="E3288" t="s">
        <v>6118</v>
      </c>
      <c r="F3288" t="str">
        <f>MID($E3288,1,1)</f>
        <v>E</v>
      </c>
      <c r="G3288" t="str">
        <f>IFERROR(MID($E3288,SEARCH("/",$E3288,SEARCH("/",$E3288)+1)+1,1),"")</f>
        <v>S</v>
      </c>
      <c r="H3288" t="s">
        <v>16</v>
      </c>
      <c r="I3288">
        <v>25</v>
      </c>
      <c r="J3288" t="b">
        <v>1</v>
      </c>
      <c r="K3288" s="7">
        <v>854</v>
      </c>
      <c r="L3288" s="7">
        <v>0</v>
      </c>
      <c r="M3288" s="7">
        <v>319</v>
      </c>
      <c r="N3288" s="7">
        <v>0</v>
      </c>
      <c r="O3288" s="7">
        <v>0</v>
      </c>
      <c r="P3288" s="7">
        <f>SUM(dane3[[#This Row],[RoomService]:[VRDeck]])</f>
        <v>1173</v>
      </c>
      <c r="Q3288" t="s">
        <v>6119</v>
      </c>
      <c r="R3288" t="b">
        <v>0</v>
      </c>
    </row>
    <row r="3289" spans="1:18" x14ac:dyDescent="0.3">
      <c r="A3289" t="s">
        <v>6138</v>
      </c>
      <c r="B3289">
        <f>MID(dane3[[#This Row],[PassengerId]],1,4)+0</f>
        <v>2406</v>
      </c>
      <c r="C3289" t="s">
        <v>53</v>
      </c>
      <c r="D3289" t="b">
        <v>1</v>
      </c>
      <c r="E3289" t="s">
        <v>6139</v>
      </c>
      <c r="F3289" t="str">
        <f>MID($E3289,1,1)</f>
        <v>F</v>
      </c>
      <c r="G3289" t="str">
        <f>IFERROR(MID($E3289,SEARCH("/",$E3289,SEARCH("/",$E3289)+1)+1,1),"")</f>
        <v>S</v>
      </c>
      <c r="H3289" t="s">
        <v>16</v>
      </c>
      <c r="I3289">
        <v>18</v>
      </c>
      <c r="J3289" t="b">
        <v>0</v>
      </c>
      <c r="K3289" s="7">
        <v>0</v>
      </c>
      <c r="L3289" s="7">
        <v>0</v>
      </c>
      <c r="M3289" s="7">
        <v>0</v>
      </c>
      <c r="N3289" s="7">
        <v>0</v>
      </c>
      <c r="O3289" s="7">
        <v>0</v>
      </c>
      <c r="P3289" s="7">
        <f>SUM(dane3[[#This Row],[RoomService]:[VRDeck]])</f>
        <v>0</v>
      </c>
      <c r="Q3289" t="s">
        <v>6140</v>
      </c>
      <c r="R3289" t="b">
        <v>1</v>
      </c>
    </row>
    <row r="3290" spans="1:18" x14ac:dyDescent="0.3">
      <c r="A3290" t="s">
        <v>6171</v>
      </c>
      <c r="B3290">
        <f>MID(dane3[[#This Row],[PassengerId]],1,4)+0</f>
        <v>2421</v>
      </c>
      <c r="C3290" t="s">
        <v>53</v>
      </c>
      <c r="D3290" t="b">
        <v>0</v>
      </c>
      <c r="E3290" t="s">
        <v>6172</v>
      </c>
      <c r="F3290" t="str">
        <f>MID($E3290,1,1)</f>
        <v>E</v>
      </c>
      <c r="G3290" t="str">
        <f>IFERROR(MID($E3290,SEARCH("/",$E3290,SEARCH("/",$E3290)+1)+1,1),"")</f>
        <v>P</v>
      </c>
      <c r="H3290" t="s">
        <v>16</v>
      </c>
      <c r="I3290">
        <v>22</v>
      </c>
      <c r="J3290" t="b">
        <v>0</v>
      </c>
      <c r="K3290" s="7">
        <v>0</v>
      </c>
      <c r="L3290" s="7">
        <v>0</v>
      </c>
      <c r="M3290" s="7">
        <v>0</v>
      </c>
      <c r="N3290" s="7">
        <v>0</v>
      </c>
      <c r="O3290" s="7">
        <v>0</v>
      </c>
      <c r="P3290" s="7">
        <f>SUM(dane3[[#This Row],[RoomService]:[VRDeck]])</f>
        <v>0</v>
      </c>
      <c r="Q3290" t="s">
        <v>6173</v>
      </c>
      <c r="R3290" t="b">
        <v>1</v>
      </c>
    </row>
    <row r="3291" spans="1:18" x14ac:dyDescent="0.3">
      <c r="A3291" t="s">
        <v>9001</v>
      </c>
      <c r="B3291">
        <f>MID(dane3[[#This Row],[PassengerId]],1,4)+0</f>
        <v>3534</v>
      </c>
      <c r="C3291" t="s">
        <v>19</v>
      </c>
      <c r="D3291" t="b">
        <v>0</v>
      </c>
      <c r="E3291" t="s">
        <v>9002</v>
      </c>
      <c r="F3291" t="str">
        <f>MID($E3291,1,1)</f>
        <v>F</v>
      </c>
      <c r="G3291" t="str">
        <f>IFERROR(MID($E3291,SEARCH("/",$E3291,SEARCH("/",$E3291)+1)+1,1),"")</f>
        <v>P</v>
      </c>
      <c r="H3291" t="s">
        <v>16</v>
      </c>
      <c r="I3291">
        <v>23</v>
      </c>
      <c r="J3291" t="b">
        <v>0</v>
      </c>
      <c r="K3291" s="7">
        <v>0</v>
      </c>
      <c r="L3291" s="7">
        <v>30</v>
      </c>
      <c r="M3291" s="7">
        <v>0</v>
      </c>
      <c r="N3291" s="7">
        <v>106</v>
      </c>
      <c r="O3291" s="7">
        <v>566</v>
      </c>
      <c r="P3291" s="7">
        <f>SUM(dane3[[#This Row],[RoomService]:[VRDeck]])</f>
        <v>702</v>
      </c>
      <c r="Q3291" t="s">
        <v>9003</v>
      </c>
      <c r="R3291" t="b">
        <v>0</v>
      </c>
    </row>
    <row r="3292" spans="1:18" x14ac:dyDescent="0.3">
      <c r="A3292" t="s">
        <v>6180</v>
      </c>
      <c r="B3292">
        <f>MID(dane3[[#This Row],[PassengerId]],1,4)+0</f>
        <v>2426</v>
      </c>
      <c r="C3292" t="s">
        <v>53</v>
      </c>
      <c r="D3292" t="b">
        <v>1</v>
      </c>
      <c r="E3292" t="s">
        <v>6181</v>
      </c>
      <c r="F3292" t="str">
        <f>MID($E3292,1,1)</f>
        <v>F</v>
      </c>
      <c r="G3292" t="str">
        <f>IFERROR(MID($E3292,SEARCH("/",$E3292,SEARCH("/",$E3292)+1)+1,1),"")</f>
        <v>S</v>
      </c>
      <c r="H3292" t="s">
        <v>16</v>
      </c>
      <c r="I3292">
        <v>70</v>
      </c>
      <c r="J3292" t="b">
        <v>0</v>
      </c>
      <c r="K3292" s="7">
        <v>0</v>
      </c>
      <c r="L3292" s="7">
        <v>0</v>
      </c>
      <c r="M3292" s="7">
        <v>0</v>
      </c>
      <c r="N3292" s="7">
        <v>0</v>
      </c>
      <c r="O3292" s="7">
        <v>0</v>
      </c>
      <c r="P3292" s="7">
        <f>SUM(dane3[[#This Row],[RoomService]:[VRDeck]])</f>
        <v>0</v>
      </c>
      <c r="Q3292" t="s">
        <v>6182</v>
      </c>
      <c r="R3292" t="b">
        <v>1</v>
      </c>
    </row>
    <row r="3293" spans="1:18" x14ac:dyDescent="0.3">
      <c r="A3293" t="s">
        <v>6183</v>
      </c>
      <c r="B3293">
        <f>MID(dane3[[#This Row],[PassengerId]],1,4)+0</f>
        <v>2426</v>
      </c>
      <c r="C3293" t="s">
        <v>53</v>
      </c>
      <c r="D3293" t="b">
        <v>1</v>
      </c>
      <c r="E3293" t="s">
        <v>6181</v>
      </c>
      <c r="F3293" t="str">
        <f>MID($E3293,1,1)</f>
        <v>F</v>
      </c>
      <c r="G3293" t="str">
        <f>IFERROR(MID($E3293,SEARCH("/",$E3293,SEARCH("/",$E3293)+1)+1,1),"")</f>
        <v>S</v>
      </c>
      <c r="H3293" t="s">
        <v>16</v>
      </c>
      <c r="I3293">
        <v>18</v>
      </c>
      <c r="J3293" t="b">
        <v>0</v>
      </c>
      <c r="K3293" s="7">
        <v>0</v>
      </c>
      <c r="L3293" s="7">
        <v>0</v>
      </c>
      <c r="M3293" s="7">
        <v>0</v>
      </c>
      <c r="N3293" s="7">
        <v>0</v>
      </c>
      <c r="O3293" s="7">
        <v>0</v>
      </c>
      <c r="P3293" s="7">
        <f>SUM(dane3[[#This Row],[RoomService]:[VRDeck]])</f>
        <v>0</v>
      </c>
      <c r="Q3293" t="s">
        <v>6184</v>
      </c>
      <c r="R3293" t="b">
        <v>1</v>
      </c>
    </row>
    <row r="3294" spans="1:18" x14ac:dyDescent="0.3">
      <c r="A3294" t="s">
        <v>9008</v>
      </c>
      <c r="B3294">
        <f>MID(dane3[[#This Row],[PassengerId]],1,4)+0</f>
        <v>3536</v>
      </c>
      <c r="C3294" t="s">
        <v>14</v>
      </c>
      <c r="D3294" t="b">
        <v>1</v>
      </c>
      <c r="E3294" t="s">
        <v>9009</v>
      </c>
      <c r="F3294" t="str">
        <f>MID($E3294,1,1)</f>
        <v>A</v>
      </c>
      <c r="G3294" t="str">
        <f>IFERROR(MID($E3294,SEARCH("/",$E3294,SEARCH("/",$E3294)+1)+1,1),"")</f>
        <v>S</v>
      </c>
      <c r="H3294" t="s">
        <v>46</v>
      </c>
      <c r="I3294">
        <v>28</v>
      </c>
      <c r="J3294" t="b">
        <v>0</v>
      </c>
      <c r="K3294" s="7">
        <v>0</v>
      </c>
      <c r="L3294" s="7">
        <v>0</v>
      </c>
      <c r="M3294" s="7">
        <v>0</v>
      </c>
      <c r="N3294" s="7">
        <v>0</v>
      </c>
      <c r="O3294" s="7">
        <v>0</v>
      </c>
      <c r="P3294" s="7">
        <f>SUM(dane3[[#This Row],[RoomService]:[VRDeck]])</f>
        <v>0</v>
      </c>
      <c r="Q3294" t="s">
        <v>9010</v>
      </c>
      <c r="R3294" t="b">
        <v>1</v>
      </c>
    </row>
    <row r="3295" spans="1:18" x14ac:dyDescent="0.3">
      <c r="A3295" t="s">
        <v>9011</v>
      </c>
      <c r="B3295">
        <f>MID(dane3[[#This Row],[PassengerId]],1,4)+0</f>
        <v>3537</v>
      </c>
      <c r="C3295" t="s">
        <v>19</v>
      </c>
      <c r="D3295" t="b">
        <v>0</v>
      </c>
      <c r="E3295" t="s">
        <v>9012</v>
      </c>
      <c r="F3295" t="str">
        <f>MID($E3295,1,1)</f>
        <v>F</v>
      </c>
      <c r="G3295" t="str">
        <f>IFERROR(MID($E3295,SEARCH("/",$E3295,SEARCH("/",$E3295)+1)+1,1),"")</f>
        <v>P</v>
      </c>
      <c r="H3295" t="s">
        <v>46</v>
      </c>
      <c r="I3295">
        <v>29</v>
      </c>
      <c r="J3295" t="b">
        <v>0</v>
      </c>
      <c r="K3295" s="7">
        <v>0</v>
      </c>
      <c r="L3295" s="7">
        <v>10</v>
      </c>
      <c r="M3295" s="7">
        <v>0</v>
      </c>
      <c r="N3295" s="7">
        <v>0</v>
      </c>
      <c r="O3295" s="7">
        <v>715</v>
      </c>
      <c r="P3295" s="7">
        <f>SUM(dane3[[#This Row],[RoomService]:[VRDeck]])</f>
        <v>725</v>
      </c>
      <c r="Q3295" t="s">
        <v>9013</v>
      </c>
      <c r="R3295" t="b">
        <v>0</v>
      </c>
    </row>
    <row r="3296" spans="1:18" x14ac:dyDescent="0.3">
      <c r="A3296" t="s">
        <v>9014</v>
      </c>
      <c r="B3296">
        <f>MID(dane3[[#This Row],[PassengerId]],1,4)+0</f>
        <v>3539</v>
      </c>
      <c r="C3296" t="s">
        <v>19</v>
      </c>
      <c r="D3296" t="b">
        <v>0</v>
      </c>
      <c r="E3296" t="s">
        <v>9015</v>
      </c>
      <c r="F3296" t="str">
        <f>MID($E3296,1,1)</f>
        <v>E</v>
      </c>
      <c r="G3296" t="str">
        <f>IFERROR(MID($E3296,SEARCH("/",$E3296,SEARCH("/",$E3296)+1)+1,1),"")</f>
        <v>S</v>
      </c>
      <c r="H3296" t="s">
        <v>16</v>
      </c>
      <c r="I3296">
        <v>31</v>
      </c>
      <c r="J3296" t="b">
        <v>0</v>
      </c>
      <c r="K3296" s="7">
        <v>1</v>
      </c>
      <c r="L3296" s="7">
        <v>110</v>
      </c>
      <c r="M3296" s="7">
        <v>274</v>
      </c>
      <c r="N3296" s="7">
        <v>27</v>
      </c>
      <c r="O3296" s="7">
        <v>376</v>
      </c>
      <c r="P3296" s="7">
        <f>SUM(dane3[[#This Row],[RoomService]:[VRDeck]])</f>
        <v>788</v>
      </c>
      <c r="Q3296" t="s">
        <v>9016</v>
      </c>
      <c r="R3296" t="b">
        <v>0</v>
      </c>
    </row>
    <row r="3297" spans="1:18" x14ac:dyDescent="0.3">
      <c r="A3297" t="s">
        <v>9017</v>
      </c>
      <c r="B3297">
        <f>MID(dane3[[#This Row],[PassengerId]],1,4)+0</f>
        <v>3540</v>
      </c>
      <c r="C3297" t="s">
        <v>19</v>
      </c>
      <c r="D3297" t="b">
        <v>1</v>
      </c>
      <c r="E3297" t="s">
        <v>9018</v>
      </c>
      <c r="F3297" t="str">
        <f>MID($E3297,1,1)</f>
        <v>G</v>
      </c>
      <c r="G3297" t="str">
        <f>IFERROR(MID($E3297,SEARCH("/",$E3297,SEARCH("/",$E3297)+1)+1,1),"")</f>
        <v>P</v>
      </c>
      <c r="H3297" t="s">
        <v>32</v>
      </c>
      <c r="I3297">
        <v>14</v>
      </c>
      <c r="J3297" t="b">
        <v>0</v>
      </c>
      <c r="K3297" s="7">
        <v>0</v>
      </c>
      <c r="L3297" s="7">
        <v>0</v>
      </c>
      <c r="M3297" s="7">
        <v>0</v>
      </c>
      <c r="N3297" s="7">
        <v>0</v>
      </c>
      <c r="O3297" s="7">
        <v>0</v>
      </c>
      <c r="P3297" s="7">
        <f>SUM(dane3[[#This Row],[RoomService]:[VRDeck]])</f>
        <v>0</v>
      </c>
      <c r="Q3297" t="s">
        <v>9019</v>
      </c>
      <c r="R3297" t="b">
        <v>1</v>
      </c>
    </row>
    <row r="3298" spans="1:18" x14ac:dyDescent="0.3">
      <c r="A3298" t="s">
        <v>6206</v>
      </c>
      <c r="B3298">
        <f>MID(dane3[[#This Row],[PassengerId]],1,4)+0</f>
        <v>2438</v>
      </c>
      <c r="C3298" t="s">
        <v>53</v>
      </c>
      <c r="D3298" t="b">
        <v>1</v>
      </c>
      <c r="E3298" t="s">
        <v>6207</v>
      </c>
      <c r="F3298" t="str">
        <f>MID($E3298,1,1)</f>
        <v>F</v>
      </c>
      <c r="G3298" t="str">
        <f>IFERROR(MID($E3298,SEARCH("/",$E3298,SEARCH("/",$E3298)+1)+1,1),"")</f>
        <v>P</v>
      </c>
      <c r="H3298" t="s">
        <v>16</v>
      </c>
      <c r="I3298">
        <v>23</v>
      </c>
      <c r="J3298" t="b">
        <v>0</v>
      </c>
      <c r="K3298" s="7">
        <v>0</v>
      </c>
      <c r="L3298" s="7">
        <v>0</v>
      </c>
      <c r="M3298" s="7">
        <v>0</v>
      </c>
      <c r="N3298" s="7">
        <v>0</v>
      </c>
      <c r="O3298" s="7">
        <v>0</v>
      </c>
      <c r="P3298" s="7">
        <f>SUM(dane3[[#This Row],[RoomService]:[VRDeck]])</f>
        <v>0</v>
      </c>
      <c r="Q3298" t="s">
        <v>6208</v>
      </c>
      <c r="R3298" t="b">
        <v>1</v>
      </c>
    </row>
    <row r="3299" spans="1:18" x14ac:dyDescent="0.3">
      <c r="A3299" t="s">
        <v>9023</v>
      </c>
      <c r="B3299">
        <f>MID(dane3[[#This Row],[PassengerId]],1,4)+0</f>
        <v>3543</v>
      </c>
      <c r="C3299" t="s">
        <v>14</v>
      </c>
      <c r="D3299" t="b">
        <v>0</v>
      </c>
      <c r="E3299" t="s">
        <v>9024</v>
      </c>
      <c r="F3299" t="str">
        <f>MID($E3299,1,1)</f>
        <v>C</v>
      </c>
      <c r="G3299" t="str">
        <f>IFERROR(MID($E3299,SEARCH("/",$E3299,SEARCH("/",$E3299)+1)+1,1),"")</f>
        <v>P</v>
      </c>
      <c r="H3299" t="s">
        <v>16</v>
      </c>
      <c r="I3299">
        <v>39</v>
      </c>
      <c r="J3299" t="b">
        <v>0</v>
      </c>
      <c r="K3299" s="7">
        <v>0</v>
      </c>
      <c r="L3299" s="7">
        <v>2804</v>
      </c>
      <c r="M3299" s="7">
        <v>0</v>
      </c>
      <c r="N3299" s="7">
        <v>130</v>
      </c>
      <c r="O3299" s="7">
        <v>139</v>
      </c>
      <c r="P3299" s="7">
        <f>SUM(dane3[[#This Row],[RoomService]:[VRDeck]])</f>
        <v>3073</v>
      </c>
      <c r="Q3299" t="s">
        <v>9025</v>
      </c>
      <c r="R3299" t="b">
        <v>1</v>
      </c>
    </row>
    <row r="3300" spans="1:18" x14ac:dyDescent="0.3">
      <c r="A3300" t="s">
        <v>9026</v>
      </c>
      <c r="B3300">
        <f>MID(dane3[[#This Row],[PassengerId]],1,4)+0</f>
        <v>3543</v>
      </c>
      <c r="C3300" t="s">
        <v>14</v>
      </c>
      <c r="D3300" t="b">
        <v>1</v>
      </c>
      <c r="E3300" t="s">
        <v>9024</v>
      </c>
      <c r="F3300" t="str">
        <f>MID($E3300,1,1)</f>
        <v>C</v>
      </c>
      <c r="G3300" t="str">
        <f>IFERROR(MID($E3300,SEARCH("/",$E3300,SEARCH("/",$E3300)+1)+1,1),"")</f>
        <v>P</v>
      </c>
      <c r="H3300" t="s">
        <v>46</v>
      </c>
      <c r="I3300">
        <v>17</v>
      </c>
      <c r="J3300" t="b">
        <v>0</v>
      </c>
      <c r="K3300" s="7">
        <v>0</v>
      </c>
      <c r="L3300" s="7">
        <v>0</v>
      </c>
      <c r="M3300" s="7">
        <v>0</v>
      </c>
      <c r="N3300" s="7">
        <v>0</v>
      </c>
      <c r="O3300" s="7">
        <v>0</v>
      </c>
      <c r="P3300" s="7">
        <f>SUM(dane3[[#This Row],[RoomService]:[VRDeck]])</f>
        <v>0</v>
      </c>
      <c r="Q3300" t="s">
        <v>9027</v>
      </c>
      <c r="R3300" t="b">
        <v>1</v>
      </c>
    </row>
    <row r="3301" spans="1:18" x14ac:dyDescent="0.3">
      <c r="A3301" t="s">
        <v>9028</v>
      </c>
      <c r="B3301">
        <f>MID(dane3[[#This Row],[PassengerId]],1,4)+0</f>
        <v>3543</v>
      </c>
      <c r="C3301" t="s">
        <v>14</v>
      </c>
      <c r="D3301" t="b">
        <v>1</v>
      </c>
      <c r="E3301" t="s">
        <v>9024</v>
      </c>
      <c r="F3301" t="str">
        <f>MID($E3301,1,1)</f>
        <v>C</v>
      </c>
      <c r="G3301" t="str">
        <f>IFERROR(MID($E3301,SEARCH("/",$E3301,SEARCH("/",$E3301)+1)+1,1),"")</f>
        <v>P</v>
      </c>
      <c r="H3301" t="s">
        <v>16</v>
      </c>
      <c r="I3301">
        <v>56</v>
      </c>
      <c r="J3301" t="b">
        <v>0</v>
      </c>
      <c r="K3301" s="7">
        <v>0</v>
      </c>
      <c r="L3301" s="7">
        <v>0</v>
      </c>
      <c r="M3301" s="7">
        <v>0</v>
      </c>
      <c r="N3301" s="7">
        <v>0</v>
      </c>
      <c r="O3301" s="7">
        <v>0</v>
      </c>
      <c r="P3301" s="7">
        <f>SUM(dane3[[#This Row],[RoomService]:[VRDeck]])</f>
        <v>0</v>
      </c>
      <c r="Q3301" t="s">
        <v>9029</v>
      </c>
      <c r="R3301" t="b">
        <v>1</v>
      </c>
    </row>
    <row r="3302" spans="1:18" x14ac:dyDescent="0.3">
      <c r="A3302" t="s">
        <v>9030</v>
      </c>
      <c r="B3302">
        <f>MID(dane3[[#This Row],[PassengerId]],1,4)+0</f>
        <v>3546</v>
      </c>
      <c r="C3302" t="s">
        <v>19</v>
      </c>
      <c r="D3302" t="b">
        <v>0</v>
      </c>
      <c r="E3302" t="s">
        <v>9031</v>
      </c>
      <c r="F3302" t="str">
        <f>MID($E3302,1,1)</f>
        <v>F</v>
      </c>
      <c r="G3302" t="str">
        <f>IFERROR(MID($E3302,SEARCH("/",$E3302,SEARCH("/",$E3302)+1)+1,1),"")</f>
        <v>S</v>
      </c>
      <c r="H3302" t="s">
        <v>16</v>
      </c>
      <c r="I3302">
        <v>36</v>
      </c>
      <c r="J3302" t="b">
        <v>0</v>
      </c>
      <c r="K3302" s="7">
        <v>0</v>
      </c>
      <c r="L3302" s="7">
        <v>10</v>
      </c>
      <c r="M3302" s="7">
        <v>0</v>
      </c>
      <c r="N3302" s="7">
        <v>0</v>
      </c>
      <c r="O3302" s="7">
        <v>0</v>
      </c>
      <c r="P3302" s="7">
        <f>SUM(dane3[[#This Row],[RoomService]:[VRDeck]])</f>
        <v>10</v>
      </c>
      <c r="Q3302" t="s">
        <v>9032</v>
      </c>
      <c r="R3302" t="b">
        <v>0</v>
      </c>
    </row>
    <row r="3303" spans="1:18" x14ac:dyDescent="0.3">
      <c r="A3303" t="s">
        <v>6215</v>
      </c>
      <c r="B3303">
        <f>MID(dane3[[#This Row],[PassengerId]],1,4)+0</f>
        <v>2442</v>
      </c>
      <c r="C3303" t="s">
        <v>53</v>
      </c>
      <c r="D3303" t="b">
        <v>1</v>
      </c>
      <c r="E3303" t="s">
        <v>6216</v>
      </c>
      <c r="F3303" t="str">
        <f>MID($E3303,1,1)</f>
        <v>F</v>
      </c>
      <c r="G3303" t="str">
        <f>IFERROR(MID($E3303,SEARCH("/",$E3303,SEARCH("/",$E3303)+1)+1,1),"")</f>
        <v>P</v>
      </c>
      <c r="H3303" t="s">
        <v>16</v>
      </c>
      <c r="I3303">
        <v>34</v>
      </c>
      <c r="J3303" t="b">
        <v>0</v>
      </c>
      <c r="K3303" s="7">
        <v>0</v>
      </c>
      <c r="L3303" s="7">
        <v>0</v>
      </c>
      <c r="M3303" s="7">
        <v>0</v>
      </c>
      <c r="N3303" s="7">
        <v>0</v>
      </c>
      <c r="O3303" s="7">
        <v>0</v>
      </c>
      <c r="P3303" s="7">
        <f>SUM(dane3[[#This Row],[RoomService]:[VRDeck]])</f>
        <v>0</v>
      </c>
      <c r="Q3303" t="s">
        <v>6217</v>
      </c>
      <c r="R3303" t="b">
        <v>1</v>
      </c>
    </row>
    <row r="3304" spans="1:18" x14ac:dyDescent="0.3">
      <c r="A3304" t="s">
        <v>9036</v>
      </c>
      <c r="B3304">
        <f>MID(dane3[[#This Row],[PassengerId]],1,4)+0</f>
        <v>3548</v>
      </c>
      <c r="C3304" t="s">
        <v>19</v>
      </c>
      <c r="D3304" t="b">
        <v>0</v>
      </c>
      <c r="E3304" t="s">
        <v>9037</v>
      </c>
      <c r="F3304" t="str">
        <f>MID($E3304,1,1)</f>
        <v>G</v>
      </c>
      <c r="G3304" t="str">
        <f>IFERROR(MID($E3304,SEARCH("/",$E3304,SEARCH("/",$E3304)+1)+1,1),"")</f>
        <v>P</v>
      </c>
      <c r="H3304" t="s">
        <v>16</v>
      </c>
      <c r="I3304">
        <v>48</v>
      </c>
      <c r="J3304" t="b">
        <v>0</v>
      </c>
      <c r="K3304" s="7">
        <v>0</v>
      </c>
      <c r="L3304" s="7">
        <v>1794</v>
      </c>
      <c r="M3304" s="7">
        <v>0</v>
      </c>
      <c r="N3304" s="7">
        <v>0</v>
      </c>
      <c r="O3304" s="7">
        <v>5</v>
      </c>
      <c r="P3304" s="7">
        <f>SUM(dane3[[#This Row],[RoomService]:[VRDeck]])</f>
        <v>1799</v>
      </c>
      <c r="Q3304" t="s">
        <v>9038</v>
      </c>
      <c r="R3304" t="b">
        <v>1</v>
      </c>
    </row>
    <row r="3305" spans="1:18" x14ac:dyDescent="0.3">
      <c r="A3305" t="s">
        <v>9039</v>
      </c>
      <c r="B3305">
        <f>MID(dane3[[#This Row],[PassengerId]],1,4)+0</f>
        <v>3550</v>
      </c>
      <c r="C3305" t="s">
        <v>19</v>
      </c>
      <c r="D3305" t="b">
        <v>1</v>
      </c>
      <c r="E3305" t="s">
        <v>9040</v>
      </c>
      <c r="F3305" t="str">
        <f>MID($E3305,1,1)</f>
        <v>G</v>
      </c>
      <c r="G3305" t="str">
        <f>IFERROR(MID($E3305,SEARCH("/",$E3305,SEARCH("/",$E3305)+1)+1,1),"")</f>
        <v>S</v>
      </c>
      <c r="H3305" t="s">
        <v>16</v>
      </c>
      <c r="I3305">
        <v>53</v>
      </c>
      <c r="J3305" t="b">
        <v>0</v>
      </c>
      <c r="K3305" s="7">
        <v>0</v>
      </c>
      <c r="L3305" s="7">
        <v>0</v>
      </c>
      <c r="M3305" s="7">
        <v>0</v>
      </c>
      <c r="N3305" s="7">
        <v>0</v>
      </c>
      <c r="O3305" s="7">
        <v>0</v>
      </c>
      <c r="P3305" s="7">
        <f>SUM(dane3[[#This Row],[RoomService]:[VRDeck]])</f>
        <v>0</v>
      </c>
      <c r="Q3305" t="s">
        <v>9041</v>
      </c>
      <c r="R3305" t="b">
        <v>0</v>
      </c>
    </row>
    <row r="3306" spans="1:18" x14ac:dyDescent="0.3">
      <c r="A3306" t="s">
        <v>9042</v>
      </c>
      <c r="B3306">
        <f>MID(dane3[[#This Row],[PassengerId]],1,4)+0</f>
        <v>3550</v>
      </c>
      <c r="C3306" t="s">
        <v>19</v>
      </c>
      <c r="D3306" t="b">
        <v>1</v>
      </c>
      <c r="E3306" t="s">
        <v>9040</v>
      </c>
      <c r="F3306" t="str">
        <f>MID($E3306,1,1)</f>
        <v>G</v>
      </c>
      <c r="G3306" t="str">
        <f>IFERROR(MID($E3306,SEARCH("/",$E3306,SEARCH("/",$E3306)+1)+1,1),"")</f>
        <v>S</v>
      </c>
      <c r="H3306" t="s">
        <v>32</v>
      </c>
      <c r="I3306">
        <v>5</v>
      </c>
      <c r="J3306" t="b">
        <v>0</v>
      </c>
      <c r="K3306" s="7">
        <v>0</v>
      </c>
      <c r="L3306" s="7">
        <v>0</v>
      </c>
      <c r="M3306" s="7">
        <v>0</v>
      </c>
      <c r="N3306" s="7">
        <v>0</v>
      </c>
      <c r="O3306" s="7">
        <v>0</v>
      </c>
      <c r="P3306" s="7">
        <f>SUM(dane3[[#This Row],[RoomService]:[VRDeck]])</f>
        <v>0</v>
      </c>
      <c r="Q3306" t="s">
        <v>9043</v>
      </c>
      <c r="R3306" t="b">
        <v>0</v>
      </c>
    </row>
    <row r="3307" spans="1:18" x14ac:dyDescent="0.3">
      <c r="A3307" t="s">
        <v>9044</v>
      </c>
      <c r="B3307">
        <f>MID(dane3[[#This Row],[PassengerId]],1,4)+0</f>
        <v>3550</v>
      </c>
      <c r="C3307" t="s">
        <v>19</v>
      </c>
      <c r="D3307" t="b">
        <v>1</v>
      </c>
      <c r="E3307" t="s">
        <v>9040</v>
      </c>
      <c r="F3307" t="str">
        <f>MID($E3307,1,1)</f>
        <v>G</v>
      </c>
      <c r="G3307" t="str">
        <f>IFERROR(MID($E3307,SEARCH("/",$E3307,SEARCH("/",$E3307)+1)+1,1),"")</f>
        <v>S</v>
      </c>
      <c r="H3307" t="s">
        <v>16</v>
      </c>
      <c r="I3307">
        <v>21</v>
      </c>
      <c r="J3307" t="b">
        <v>0</v>
      </c>
      <c r="K3307" s="7">
        <v>0</v>
      </c>
      <c r="L3307" s="7">
        <v>0</v>
      </c>
      <c r="M3307" s="7">
        <v>0</v>
      </c>
      <c r="N3307" s="7">
        <v>0</v>
      </c>
      <c r="O3307" s="7">
        <v>0</v>
      </c>
      <c r="P3307" s="7">
        <f>SUM(dane3[[#This Row],[RoomService]:[VRDeck]])</f>
        <v>0</v>
      </c>
      <c r="Q3307" t="s">
        <v>9045</v>
      </c>
      <c r="R3307" t="b">
        <v>0</v>
      </c>
    </row>
    <row r="3308" spans="1:18" x14ac:dyDescent="0.3">
      <c r="A3308" t="s">
        <v>9046</v>
      </c>
      <c r="B3308">
        <f>MID(dane3[[#This Row],[PassengerId]],1,4)+0</f>
        <v>3552</v>
      </c>
      <c r="C3308" t="s">
        <v>14</v>
      </c>
      <c r="D3308" t="b">
        <v>0</v>
      </c>
      <c r="E3308" t="s">
        <v>9047</v>
      </c>
      <c r="F3308" t="str">
        <f>MID($E3308,1,1)</f>
        <v>B</v>
      </c>
      <c r="G3308" t="str">
        <f>IFERROR(MID($E3308,SEARCH("/",$E3308,SEARCH("/",$E3308)+1)+1,1),"")</f>
        <v>S</v>
      </c>
      <c r="H3308" t="s">
        <v>46</v>
      </c>
      <c r="I3308">
        <v>50</v>
      </c>
      <c r="J3308" t="b">
        <v>0</v>
      </c>
      <c r="K3308" s="7">
        <v>4</v>
      </c>
      <c r="L3308" s="7">
        <v>217</v>
      </c>
      <c r="M3308" s="7">
        <v>0</v>
      </c>
      <c r="N3308" s="7">
        <v>2581</v>
      </c>
      <c r="O3308" s="7">
        <v>436</v>
      </c>
      <c r="P3308" s="7">
        <f>SUM(dane3[[#This Row],[RoomService]:[VRDeck]])</f>
        <v>3238</v>
      </c>
      <c r="Q3308" t="s">
        <v>9048</v>
      </c>
      <c r="R3308" t="b">
        <v>0</v>
      </c>
    </row>
    <row r="3309" spans="1:18" x14ac:dyDescent="0.3">
      <c r="A3309" t="s">
        <v>9049</v>
      </c>
      <c r="B3309">
        <f>MID(dane3[[#This Row],[PassengerId]],1,4)+0</f>
        <v>3552</v>
      </c>
      <c r="C3309" t="s">
        <v>14</v>
      </c>
      <c r="D3309" t="b">
        <v>1</v>
      </c>
      <c r="E3309" t="s">
        <v>9047</v>
      </c>
      <c r="F3309" t="str">
        <f>MID($E3309,1,1)</f>
        <v>B</v>
      </c>
      <c r="G3309" t="str">
        <f>IFERROR(MID($E3309,SEARCH("/",$E3309,SEARCH("/",$E3309)+1)+1,1),"")</f>
        <v>S</v>
      </c>
      <c r="H3309" t="s">
        <v>16</v>
      </c>
      <c r="I3309">
        <v>18</v>
      </c>
      <c r="J3309" t="b">
        <v>0</v>
      </c>
      <c r="K3309" s="7">
        <v>0</v>
      </c>
      <c r="L3309" s="7">
        <v>0</v>
      </c>
      <c r="M3309" s="7">
        <v>0</v>
      </c>
      <c r="N3309" s="7">
        <v>0</v>
      </c>
      <c r="O3309" s="7">
        <v>0</v>
      </c>
      <c r="P3309" s="7">
        <f>SUM(dane3[[#This Row],[RoomService]:[VRDeck]])</f>
        <v>0</v>
      </c>
      <c r="Q3309" t="s">
        <v>9050</v>
      </c>
      <c r="R3309" t="b">
        <v>1</v>
      </c>
    </row>
    <row r="3310" spans="1:18" x14ac:dyDescent="0.3">
      <c r="A3310" t="s">
        <v>6229</v>
      </c>
      <c r="B3310">
        <f>MID(dane3[[#This Row],[PassengerId]],1,4)+0</f>
        <v>2449</v>
      </c>
      <c r="C3310" t="s">
        <v>53</v>
      </c>
      <c r="D3310" t="b">
        <v>1</v>
      </c>
      <c r="E3310" t="s">
        <v>6230</v>
      </c>
      <c r="F3310" t="str">
        <f>MID($E3310,1,1)</f>
        <v>F</v>
      </c>
      <c r="G3310" t="str">
        <f>IFERROR(MID($E3310,SEARCH("/",$E3310,SEARCH("/",$E3310)+1)+1,1),"")</f>
        <v>P</v>
      </c>
      <c r="H3310" t="s">
        <v>16</v>
      </c>
      <c r="I3310">
        <v>28</v>
      </c>
      <c r="J3310" t="b">
        <v>0</v>
      </c>
      <c r="K3310" s="7">
        <v>0</v>
      </c>
      <c r="L3310" s="7">
        <v>0</v>
      </c>
      <c r="M3310" s="7">
        <v>0</v>
      </c>
      <c r="N3310" s="7">
        <v>0</v>
      </c>
      <c r="O3310" s="7">
        <v>0</v>
      </c>
      <c r="P3310" s="7">
        <f>SUM(dane3[[#This Row],[RoomService]:[VRDeck]])</f>
        <v>0</v>
      </c>
      <c r="Q3310" t="s">
        <v>6231</v>
      </c>
      <c r="R3310" t="b">
        <v>1</v>
      </c>
    </row>
    <row r="3311" spans="1:18" x14ac:dyDescent="0.3">
      <c r="A3311" t="s">
        <v>9053</v>
      </c>
      <c r="B3311">
        <f>MID(dane3[[#This Row],[PassengerId]],1,4)+0</f>
        <v>3555</v>
      </c>
      <c r="C3311" t="s">
        <v>19</v>
      </c>
      <c r="D3311" t="b">
        <v>0</v>
      </c>
      <c r="E3311" t="s">
        <v>9054</v>
      </c>
      <c r="F3311" t="str">
        <f>MID($E3311,1,1)</f>
        <v>F</v>
      </c>
      <c r="G3311" t="str">
        <f>IFERROR(MID($E3311,SEARCH("/",$E3311,SEARCH("/",$E3311)+1)+1,1),"")</f>
        <v>P</v>
      </c>
      <c r="H3311" t="s">
        <v>16</v>
      </c>
      <c r="I3311">
        <v>28</v>
      </c>
      <c r="J3311" t="b">
        <v>0</v>
      </c>
      <c r="K3311" s="7">
        <v>766</v>
      </c>
      <c r="L3311" s="7">
        <v>0</v>
      </c>
      <c r="M3311" s="7">
        <v>1</v>
      </c>
      <c r="N3311" s="7">
        <v>258</v>
      </c>
      <c r="O3311" s="7">
        <v>26</v>
      </c>
      <c r="P3311" s="7">
        <f>SUM(dane3[[#This Row],[RoomService]:[VRDeck]])</f>
        <v>1051</v>
      </c>
      <c r="Q3311" t="s">
        <v>3526</v>
      </c>
      <c r="R3311" t="b">
        <v>1</v>
      </c>
    </row>
    <row r="3312" spans="1:18" x14ac:dyDescent="0.3">
      <c r="A3312" t="s">
        <v>9055</v>
      </c>
      <c r="B3312">
        <f>MID(dane3[[#This Row],[PassengerId]],1,4)+0</f>
        <v>3556</v>
      </c>
      <c r="C3312" t="s">
        <v>19</v>
      </c>
      <c r="D3312" t="b">
        <v>1</v>
      </c>
      <c r="E3312" t="s">
        <v>9056</v>
      </c>
      <c r="F3312" t="str">
        <f>MID($E3312,1,1)</f>
        <v>G</v>
      </c>
      <c r="G3312" t="str">
        <f>IFERROR(MID($E3312,SEARCH("/",$E3312,SEARCH("/",$E3312)+1)+1,1),"")</f>
        <v>S</v>
      </c>
      <c r="H3312" t="s">
        <v>16</v>
      </c>
      <c r="I3312">
        <v>18</v>
      </c>
      <c r="J3312" t="b">
        <v>0</v>
      </c>
      <c r="K3312" s="7">
        <v>0</v>
      </c>
      <c r="L3312" s="7">
        <v>0</v>
      </c>
      <c r="M3312" s="7">
        <v>0</v>
      </c>
      <c r="N3312" s="7">
        <v>0</v>
      </c>
      <c r="O3312" s="7">
        <v>0</v>
      </c>
      <c r="P3312" s="7">
        <f>SUM(dane3[[#This Row],[RoomService]:[VRDeck]])</f>
        <v>0</v>
      </c>
      <c r="Q3312" t="s">
        <v>9057</v>
      </c>
      <c r="R3312" t="b">
        <v>1</v>
      </c>
    </row>
    <row r="3313" spans="1:18" x14ac:dyDescent="0.3">
      <c r="A3313" t="s">
        <v>6232</v>
      </c>
      <c r="B3313">
        <f>MID(dane3[[#This Row],[PassengerId]],1,4)+0</f>
        <v>2449</v>
      </c>
      <c r="C3313" t="s">
        <v>53</v>
      </c>
      <c r="D3313" t="b">
        <v>1</v>
      </c>
      <c r="E3313" t="s">
        <v>6233</v>
      </c>
      <c r="F3313" t="str">
        <f>MID($E3313,1,1)</f>
        <v>E</v>
      </c>
      <c r="G3313" t="str">
        <f>IFERROR(MID($E3313,SEARCH("/",$E3313,SEARCH("/",$E3313)+1)+1,1),"")</f>
        <v>P</v>
      </c>
      <c r="H3313" t="s">
        <v>16</v>
      </c>
      <c r="I3313">
        <v>27</v>
      </c>
      <c r="J3313" t="b">
        <v>0</v>
      </c>
      <c r="K3313" s="7">
        <v>0</v>
      </c>
      <c r="L3313" s="7">
        <v>0</v>
      </c>
      <c r="M3313" s="7">
        <v>0</v>
      </c>
      <c r="N3313" s="7">
        <v>0</v>
      </c>
      <c r="O3313" s="7">
        <v>0</v>
      </c>
      <c r="P3313" s="7">
        <f>SUM(dane3[[#This Row],[RoomService]:[VRDeck]])</f>
        <v>0</v>
      </c>
      <c r="Q3313" t="s">
        <v>6234</v>
      </c>
      <c r="R3313" t="b">
        <v>0</v>
      </c>
    </row>
    <row r="3314" spans="1:18" x14ac:dyDescent="0.3">
      <c r="A3314" t="s">
        <v>6235</v>
      </c>
      <c r="B3314">
        <f>MID(dane3[[#This Row],[PassengerId]],1,4)+0</f>
        <v>2449</v>
      </c>
      <c r="C3314" t="s">
        <v>53</v>
      </c>
      <c r="D3314" t="b">
        <v>1</v>
      </c>
      <c r="E3314" t="s">
        <v>6230</v>
      </c>
      <c r="F3314" t="str">
        <f>MID($E3314,1,1)</f>
        <v>F</v>
      </c>
      <c r="G3314" t="str">
        <f>IFERROR(MID($E3314,SEARCH("/",$E3314,SEARCH("/",$E3314)+1)+1,1),"")</f>
        <v>P</v>
      </c>
      <c r="H3314" t="s">
        <v>16</v>
      </c>
      <c r="I3314">
        <v>7</v>
      </c>
      <c r="J3314" t="b">
        <v>0</v>
      </c>
      <c r="K3314" s="7">
        <v>0</v>
      </c>
      <c r="L3314" s="7">
        <v>0</v>
      </c>
      <c r="M3314" s="7">
        <v>0</v>
      </c>
      <c r="N3314" s="7">
        <v>0</v>
      </c>
      <c r="O3314" s="7">
        <v>0</v>
      </c>
      <c r="P3314" s="7">
        <f>SUM(dane3[[#This Row],[RoomService]:[VRDeck]])</f>
        <v>0</v>
      </c>
      <c r="Q3314" t="s">
        <v>6236</v>
      </c>
      <c r="R3314" t="b">
        <v>1</v>
      </c>
    </row>
    <row r="3315" spans="1:18" x14ac:dyDescent="0.3">
      <c r="A3315" t="s">
        <v>6243</v>
      </c>
      <c r="B3315">
        <f>MID(dane3[[#This Row],[PassengerId]],1,4)+0</f>
        <v>2453</v>
      </c>
      <c r="C3315" t="s">
        <v>53</v>
      </c>
      <c r="D3315" t="b">
        <v>1</v>
      </c>
      <c r="E3315" t="s">
        <v>6244</v>
      </c>
      <c r="F3315" t="str">
        <f>MID($E3315,1,1)</f>
        <v>E</v>
      </c>
      <c r="G3315" t="str">
        <f>IFERROR(MID($E3315,SEARCH("/",$E3315,SEARCH("/",$E3315)+1)+1,1),"")</f>
        <v>P</v>
      </c>
      <c r="H3315" t="s">
        <v>16</v>
      </c>
      <c r="I3315">
        <v>27</v>
      </c>
      <c r="J3315" t="b">
        <v>0</v>
      </c>
      <c r="K3315" s="7">
        <v>0</v>
      </c>
      <c r="L3315" s="7">
        <v>0</v>
      </c>
      <c r="M3315" s="7">
        <v>0</v>
      </c>
      <c r="N3315" s="7">
        <v>0</v>
      </c>
      <c r="O3315" s="7">
        <v>0</v>
      </c>
      <c r="P3315" s="7">
        <f>SUM(dane3[[#This Row],[RoomService]:[VRDeck]])</f>
        <v>0</v>
      </c>
      <c r="Q3315" t="s">
        <v>6245</v>
      </c>
      <c r="R3315" t="b">
        <v>1</v>
      </c>
    </row>
    <row r="3316" spans="1:18" x14ac:dyDescent="0.3">
      <c r="A3316" t="s">
        <v>6249</v>
      </c>
      <c r="B3316">
        <f>MID(dane3[[#This Row],[PassengerId]],1,4)+0</f>
        <v>2455</v>
      </c>
      <c r="C3316" t="s">
        <v>53</v>
      </c>
      <c r="D3316" t="b">
        <v>0</v>
      </c>
      <c r="E3316" t="s">
        <v>6250</v>
      </c>
      <c r="F3316" t="str">
        <f>MID($E3316,1,1)</f>
        <v>F</v>
      </c>
      <c r="G3316" t="str">
        <f>IFERROR(MID($E3316,SEARCH("/",$E3316,SEARCH("/",$E3316)+1)+1,1),"")</f>
        <v>S</v>
      </c>
      <c r="H3316" t="s">
        <v>16</v>
      </c>
      <c r="I3316">
        <v>42</v>
      </c>
      <c r="J3316" t="b">
        <v>0</v>
      </c>
      <c r="K3316" s="7">
        <v>554</v>
      </c>
      <c r="L3316" s="7">
        <v>0</v>
      </c>
      <c r="M3316" s="7">
        <v>1168</v>
      </c>
      <c r="N3316" s="7">
        <v>0</v>
      </c>
      <c r="O3316" s="7">
        <v>275</v>
      </c>
      <c r="P3316" s="7">
        <f>SUM(dane3[[#This Row],[RoomService]:[VRDeck]])</f>
        <v>1997</v>
      </c>
      <c r="Q3316" t="s">
        <v>6251</v>
      </c>
      <c r="R3316" t="b">
        <v>0</v>
      </c>
    </row>
    <row r="3317" spans="1:18" x14ac:dyDescent="0.3">
      <c r="A3317" t="s">
        <v>6276</v>
      </c>
      <c r="B3317">
        <f>MID(dane3[[#This Row],[PassengerId]],1,4)+0</f>
        <v>2467</v>
      </c>
      <c r="C3317" t="s">
        <v>53</v>
      </c>
      <c r="D3317" t="b">
        <v>0</v>
      </c>
      <c r="E3317" t="s">
        <v>6277</v>
      </c>
      <c r="F3317" t="str">
        <f>MID($E3317,1,1)</f>
        <v>D</v>
      </c>
      <c r="G3317" t="str">
        <f>IFERROR(MID($E3317,SEARCH("/",$E3317,SEARCH("/",$E3317)+1)+1,1),"")</f>
        <v>S</v>
      </c>
      <c r="H3317" t="s">
        <v>16</v>
      </c>
      <c r="I3317">
        <v>42</v>
      </c>
      <c r="J3317" t="b">
        <v>0</v>
      </c>
      <c r="K3317" s="7">
        <v>999</v>
      </c>
      <c r="L3317" s="7">
        <v>0</v>
      </c>
      <c r="M3317" s="7">
        <v>49</v>
      </c>
      <c r="N3317" s="7">
        <v>0</v>
      </c>
      <c r="O3317" s="7">
        <v>11</v>
      </c>
      <c r="P3317" s="7">
        <f>SUM(dane3[[#This Row],[RoomService]:[VRDeck]])</f>
        <v>1059</v>
      </c>
      <c r="Q3317" t="s">
        <v>6278</v>
      </c>
      <c r="R3317" t="b">
        <v>0</v>
      </c>
    </row>
    <row r="3318" spans="1:18" x14ac:dyDescent="0.3">
      <c r="A3318" t="s">
        <v>6290</v>
      </c>
      <c r="B3318">
        <f>MID(dane3[[#This Row],[PassengerId]],1,4)+0</f>
        <v>2474</v>
      </c>
      <c r="C3318" t="s">
        <v>53</v>
      </c>
      <c r="D3318" t="b">
        <v>1</v>
      </c>
      <c r="E3318" t="s">
        <v>6291</v>
      </c>
      <c r="F3318" t="str">
        <f>MID($E3318,1,1)</f>
        <v>F</v>
      </c>
      <c r="G3318" t="str">
        <f>IFERROR(MID($E3318,SEARCH("/",$E3318,SEARCH("/",$E3318)+1)+1,1),"")</f>
        <v>S</v>
      </c>
      <c r="H3318" t="s">
        <v>16</v>
      </c>
      <c r="I3318">
        <v>36</v>
      </c>
      <c r="J3318" t="b">
        <v>0</v>
      </c>
      <c r="K3318" s="7">
        <v>0</v>
      </c>
      <c r="L3318" s="7">
        <v>0</v>
      </c>
      <c r="M3318" s="7">
        <v>0</v>
      </c>
      <c r="N3318" s="7">
        <v>0</v>
      </c>
      <c r="O3318" s="7">
        <v>0</v>
      </c>
      <c r="P3318" s="7">
        <f>SUM(dane3[[#This Row],[RoomService]:[VRDeck]])</f>
        <v>0</v>
      </c>
      <c r="Q3318" t="s">
        <v>6292</v>
      </c>
      <c r="R3318" t="b">
        <v>1</v>
      </c>
    </row>
    <row r="3319" spans="1:18" x14ac:dyDescent="0.3">
      <c r="A3319" t="s">
        <v>6320</v>
      </c>
      <c r="B3319">
        <f>MID(dane3[[#This Row],[PassengerId]],1,4)+0</f>
        <v>2488</v>
      </c>
      <c r="C3319" t="s">
        <v>53</v>
      </c>
      <c r="D3319" t="b">
        <v>0</v>
      </c>
      <c r="E3319" t="s">
        <v>6321</v>
      </c>
      <c r="F3319" t="str">
        <f>MID($E3319,1,1)</f>
        <v>D</v>
      </c>
      <c r="G3319" t="str">
        <f>IFERROR(MID($E3319,SEARCH("/",$E3319,SEARCH("/",$E3319)+1)+1,1),"")</f>
        <v>S</v>
      </c>
      <c r="H3319" t="s">
        <v>16</v>
      </c>
      <c r="I3319">
        <v>69</v>
      </c>
      <c r="J3319" t="b">
        <v>0</v>
      </c>
      <c r="K3319" s="7">
        <v>4483</v>
      </c>
      <c r="L3319" s="7">
        <v>0</v>
      </c>
      <c r="M3319" s="7">
        <v>525</v>
      </c>
      <c r="N3319" s="7">
        <v>0</v>
      </c>
      <c r="O3319" s="7">
        <v>500</v>
      </c>
      <c r="P3319" s="7">
        <f>SUM(dane3[[#This Row],[RoomService]:[VRDeck]])</f>
        <v>5508</v>
      </c>
      <c r="Q3319" t="s">
        <v>6322</v>
      </c>
      <c r="R3319" t="b">
        <v>0</v>
      </c>
    </row>
    <row r="3320" spans="1:18" x14ac:dyDescent="0.3">
      <c r="A3320" t="s">
        <v>6329</v>
      </c>
      <c r="B3320">
        <f>MID(dane3[[#This Row],[PassengerId]],1,4)+0</f>
        <v>2492</v>
      </c>
      <c r="C3320" t="s">
        <v>53</v>
      </c>
      <c r="D3320" t="b">
        <v>1</v>
      </c>
      <c r="E3320" t="s">
        <v>6330</v>
      </c>
      <c r="F3320" t="str">
        <f>MID($E3320,1,1)</f>
        <v>F</v>
      </c>
      <c r="G3320" t="str">
        <f>IFERROR(MID($E3320,SEARCH("/",$E3320,SEARCH("/",$E3320)+1)+1,1),"")</f>
        <v>S</v>
      </c>
      <c r="H3320" t="s">
        <v>16</v>
      </c>
      <c r="I3320">
        <v>27</v>
      </c>
      <c r="J3320" t="b">
        <v>0</v>
      </c>
      <c r="K3320" s="7">
        <v>0</v>
      </c>
      <c r="L3320" s="7">
        <v>0</v>
      </c>
      <c r="M3320" s="7">
        <v>0</v>
      </c>
      <c r="N3320" s="7">
        <v>0</v>
      </c>
      <c r="O3320" s="7">
        <v>0</v>
      </c>
      <c r="P3320" s="7">
        <f>SUM(dane3[[#This Row],[RoomService]:[VRDeck]])</f>
        <v>0</v>
      </c>
      <c r="Q3320" t="s">
        <v>6331</v>
      </c>
      <c r="R3320" t="b">
        <v>1</v>
      </c>
    </row>
    <row r="3321" spans="1:18" x14ac:dyDescent="0.3">
      <c r="A3321" t="s">
        <v>9082</v>
      </c>
      <c r="B3321">
        <f>MID(dane3[[#This Row],[PassengerId]],1,4)+0</f>
        <v>3563</v>
      </c>
      <c r="C3321" t="s">
        <v>19</v>
      </c>
      <c r="D3321" t="b">
        <v>1</v>
      </c>
      <c r="E3321" t="s">
        <v>9083</v>
      </c>
      <c r="F3321" t="str">
        <f>MID($E3321,1,1)</f>
        <v>G</v>
      </c>
      <c r="G3321" t="str">
        <f>IFERROR(MID($E3321,SEARCH("/",$E3321,SEARCH("/",$E3321)+1)+1,1),"")</f>
        <v>P</v>
      </c>
      <c r="H3321" t="s">
        <v>16</v>
      </c>
      <c r="I3321">
        <v>14</v>
      </c>
      <c r="J3321" t="b">
        <v>0</v>
      </c>
      <c r="K3321" s="7">
        <v>0</v>
      </c>
      <c r="L3321" s="7">
        <v>0</v>
      </c>
      <c r="M3321" s="7">
        <v>0</v>
      </c>
      <c r="N3321" s="7">
        <v>0</v>
      </c>
      <c r="O3321" s="7">
        <v>0</v>
      </c>
      <c r="P3321" s="7">
        <f>SUM(dane3[[#This Row],[RoomService]:[VRDeck]])</f>
        <v>0</v>
      </c>
      <c r="Q3321" t="s">
        <v>9084</v>
      </c>
      <c r="R3321" t="b">
        <v>1</v>
      </c>
    </row>
    <row r="3322" spans="1:18" x14ac:dyDescent="0.3">
      <c r="A3322" t="s">
        <v>9085</v>
      </c>
      <c r="B3322">
        <f>MID(dane3[[#This Row],[PassengerId]],1,4)+0</f>
        <v>3564</v>
      </c>
      <c r="C3322" t="s">
        <v>19</v>
      </c>
      <c r="D3322" t="b">
        <v>1</v>
      </c>
      <c r="E3322" t="s">
        <v>9086</v>
      </c>
      <c r="F3322" t="str">
        <f>MID($E3322,1,1)</f>
        <v>G</v>
      </c>
      <c r="G3322" t="str">
        <f>IFERROR(MID($E3322,SEARCH("/",$E3322,SEARCH("/",$E3322)+1)+1,1),"")</f>
        <v>P</v>
      </c>
      <c r="H3322" t="s">
        <v>16</v>
      </c>
      <c r="I3322">
        <v>24</v>
      </c>
      <c r="J3322" t="b">
        <v>0</v>
      </c>
      <c r="K3322" s="7">
        <v>0</v>
      </c>
      <c r="L3322" s="7">
        <v>0</v>
      </c>
      <c r="M3322" s="7">
        <v>0</v>
      </c>
      <c r="N3322" s="7">
        <v>0</v>
      </c>
      <c r="O3322" s="7">
        <v>0</v>
      </c>
      <c r="P3322" s="7">
        <f>SUM(dane3[[#This Row],[RoomService]:[VRDeck]])</f>
        <v>0</v>
      </c>
      <c r="Q3322" t="s">
        <v>9087</v>
      </c>
      <c r="R3322" t="b">
        <v>0</v>
      </c>
    </row>
    <row r="3323" spans="1:18" x14ac:dyDescent="0.3">
      <c r="A3323" t="s">
        <v>9088</v>
      </c>
      <c r="B3323">
        <f>MID(dane3[[#This Row],[PassengerId]],1,4)+0</f>
        <v>3565</v>
      </c>
      <c r="C3323" t="s">
        <v>19</v>
      </c>
      <c r="D3323" t="b">
        <v>1</v>
      </c>
      <c r="E3323" t="s">
        <v>9089</v>
      </c>
      <c r="F3323" t="str">
        <f>MID($E3323,1,1)</f>
        <v>G</v>
      </c>
      <c r="G3323" t="str">
        <f>IFERROR(MID($E3323,SEARCH("/",$E3323,SEARCH("/",$E3323)+1)+1,1),"")</f>
        <v>P</v>
      </c>
      <c r="H3323" t="s">
        <v>32</v>
      </c>
      <c r="I3323">
        <v>26</v>
      </c>
      <c r="J3323" t="b">
        <v>0</v>
      </c>
      <c r="K3323" s="7">
        <v>0</v>
      </c>
      <c r="L3323" s="7">
        <v>0</v>
      </c>
      <c r="M3323" s="7">
        <v>0</v>
      </c>
      <c r="N3323" s="7">
        <v>0</v>
      </c>
      <c r="O3323" s="7">
        <v>0</v>
      </c>
      <c r="P3323" s="7">
        <f>SUM(dane3[[#This Row],[RoomService]:[VRDeck]])</f>
        <v>0</v>
      </c>
      <c r="Q3323" t="s">
        <v>9090</v>
      </c>
      <c r="R3323" t="b">
        <v>1</v>
      </c>
    </row>
    <row r="3324" spans="1:18" x14ac:dyDescent="0.3">
      <c r="A3324" t="s">
        <v>9091</v>
      </c>
      <c r="B3324">
        <f>MID(dane3[[#This Row],[PassengerId]],1,4)+0</f>
        <v>3566</v>
      </c>
      <c r="C3324" t="s">
        <v>19</v>
      </c>
      <c r="D3324" t="b">
        <v>0</v>
      </c>
      <c r="E3324" t="s">
        <v>9092</v>
      </c>
      <c r="F3324" t="str">
        <f>MID($E3324,1,1)</f>
        <v>G</v>
      </c>
      <c r="G3324" t="str">
        <f>IFERROR(MID($E3324,SEARCH("/",$E3324,SEARCH("/",$E3324)+1)+1,1),"")</f>
        <v>S</v>
      </c>
      <c r="H3324" t="s">
        <v>46</v>
      </c>
      <c r="I3324">
        <v>19</v>
      </c>
      <c r="J3324" t="b">
        <v>0</v>
      </c>
      <c r="K3324" s="7">
        <v>0</v>
      </c>
      <c r="L3324" s="7">
        <v>336</v>
      </c>
      <c r="M3324" s="7">
        <v>508</v>
      </c>
      <c r="N3324" s="7">
        <v>1</v>
      </c>
      <c r="O3324" s="7">
        <v>0</v>
      </c>
      <c r="P3324" s="7">
        <f>SUM(dane3[[#This Row],[RoomService]:[VRDeck]])</f>
        <v>845</v>
      </c>
      <c r="Q3324" t="s">
        <v>9093</v>
      </c>
      <c r="R3324" t="b">
        <v>1</v>
      </c>
    </row>
    <row r="3325" spans="1:18" x14ac:dyDescent="0.3">
      <c r="A3325" t="s">
        <v>9094</v>
      </c>
      <c r="B3325">
        <f>MID(dane3[[#This Row],[PassengerId]],1,4)+0</f>
        <v>3567</v>
      </c>
      <c r="C3325" t="s">
        <v>19</v>
      </c>
      <c r="D3325" t="b">
        <v>0</v>
      </c>
      <c r="E3325" t="s">
        <v>9095</v>
      </c>
      <c r="F3325" t="str">
        <f>MID($E3325,1,1)</f>
        <v>F</v>
      </c>
      <c r="G3325" t="str">
        <f>IFERROR(MID($E3325,SEARCH("/",$E3325,SEARCH("/",$E3325)+1)+1,1),"")</f>
        <v>P</v>
      </c>
      <c r="H3325" t="s">
        <v>16</v>
      </c>
      <c r="I3325">
        <v>20</v>
      </c>
      <c r="J3325" t="b">
        <v>0</v>
      </c>
      <c r="K3325" s="7">
        <v>0</v>
      </c>
      <c r="L3325" s="7">
        <v>0</v>
      </c>
      <c r="M3325" s="7">
        <v>2687</v>
      </c>
      <c r="N3325" s="7">
        <v>35</v>
      </c>
      <c r="O3325" s="7">
        <v>340</v>
      </c>
      <c r="P3325" s="7">
        <f>SUM(dane3[[#This Row],[RoomService]:[VRDeck]])</f>
        <v>3062</v>
      </c>
      <c r="Q3325" t="s">
        <v>9096</v>
      </c>
      <c r="R3325" t="b">
        <v>0</v>
      </c>
    </row>
    <row r="3326" spans="1:18" x14ac:dyDescent="0.3">
      <c r="A3326" t="s">
        <v>9097</v>
      </c>
      <c r="B3326">
        <f>MID(dane3[[#This Row],[PassengerId]],1,4)+0</f>
        <v>3568</v>
      </c>
      <c r="C3326" t="s">
        <v>19</v>
      </c>
      <c r="D3326" t="b">
        <v>0</v>
      </c>
      <c r="E3326" t="s">
        <v>9098</v>
      </c>
      <c r="F3326" t="str">
        <f>MID($E3326,1,1)</f>
        <v>F</v>
      </c>
      <c r="G3326" t="str">
        <f>IFERROR(MID($E3326,SEARCH("/",$E3326,SEARCH("/",$E3326)+1)+1,1),"")</f>
        <v>P</v>
      </c>
      <c r="H3326" t="s">
        <v>16</v>
      </c>
      <c r="I3326">
        <v>14</v>
      </c>
      <c r="J3326" t="b">
        <v>0</v>
      </c>
      <c r="K3326" s="7">
        <v>30</v>
      </c>
      <c r="L3326" s="7">
        <v>59</v>
      </c>
      <c r="M3326" s="7">
        <v>0</v>
      </c>
      <c r="N3326" s="7">
        <v>572</v>
      </c>
      <c r="O3326" s="7">
        <v>0</v>
      </c>
      <c r="P3326" s="7">
        <f>SUM(dane3[[#This Row],[RoomService]:[VRDeck]])</f>
        <v>661</v>
      </c>
      <c r="Q3326" t="s">
        <v>9099</v>
      </c>
      <c r="R3326" t="b">
        <v>0</v>
      </c>
    </row>
    <row r="3327" spans="1:18" x14ac:dyDescent="0.3">
      <c r="A3327" t="s">
        <v>6349</v>
      </c>
      <c r="B3327">
        <f>MID(dane3[[#This Row],[PassengerId]],1,4)+0</f>
        <v>2503</v>
      </c>
      <c r="C3327" t="s">
        <v>53</v>
      </c>
      <c r="D3327" t="b">
        <v>0</v>
      </c>
      <c r="E3327" t="s">
        <v>6350</v>
      </c>
      <c r="F3327" t="str">
        <f>MID($E3327,1,1)</f>
        <v>F</v>
      </c>
      <c r="G3327" t="str">
        <f>IFERROR(MID($E3327,SEARCH("/",$E3327,SEARCH("/",$E3327)+1)+1,1),"")</f>
        <v>P</v>
      </c>
      <c r="H3327" t="s">
        <v>16</v>
      </c>
      <c r="I3327">
        <v>28</v>
      </c>
      <c r="J3327" t="b">
        <v>0</v>
      </c>
      <c r="K3327" s="7">
        <v>311</v>
      </c>
      <c r="L3327" s="7">
        <v>0</v>
      </c>
      <c r="M3327" s="7">
        <v>745</v>
      </c>
      <c r="N3327" s="7">
        <v>232</v>
      </c>
      <c r="O3327" s="7">
        <v>0</v>
      </c>
      <c r="P3327" s="7">
        <f>SUM(dane3[[#This Row],[RoomService]:[VRDeck]])</f>
        <v>1288</v>
      </c>
      <c r="Q3327" t="s">
        <v>6351</v>
      </c>
      <c r="R3327" t="b">
        <v>0</v>
      </c>
    </row>
    <row r="3328" spans="1:18" x14ac:dyDescent="0.3">
      <c r="A3328" t="s">
        <v>9103</v>
      </c>
      <c r="B3328">
        <f>MID(dane3[[#This Row],[PassengerId]],1,4)+0</f>
        <v>3570</v>
      </c>
      <c r="C3328" t="s">
        <v>19</v>
      </c>
      <c r="D3328" t="b">
        <v>0</v>
      </c>
      <c r="E3328" t="s">
        <v>9104</v>
      </c>
      <c r="F3328" t="str">
        <f>MID($E3328,1,1)</f>
        <v>G</v>
      </c>
      <c r="G3328" t="str">
        <f>IFERROR(MID($E3328,SEARCH("/",$E3328,SEARCH("/",$E3328)+1)+1,1),"")</f>
        <v>S</v>
      </c>
      <c r="H3328" t="s">
        <v>32</v>
      </c>
      <c r="I3328">
        <v>15</v>
      </c>
      <c r="J3328" t="b">
        <v>0</v>
      </c>
      <c r="K3328" s="7">
        <v>85</v>
      </c>
      <c r="L3328" s="7">
        <v>373</v>
      </c>
      <c r="M3328" s="7">
        <v>160</v>
      </c>
      <c r="N3328" s="7">
        <v>5</v>
      </c>
      <c r="O3328" s="7">
        <v>0</v>
      </c>
      <c r="P3328" s="7">
        <f>SUM(dane3[[#This Row],[RoomService]:[VRDeck]])</f>
        <v>623</v>
      </c>
      <c r="Q3328" t="s">
        <v>9105</v>
      </c>
      <c r="R3328" t="b">
        <v>1</v>
      </c>
    </row>
    <row r="3329" spans="1:18" x14ac:dyDescent="0.3">
      <c r="A3329" t="s">
        <v>9106</v>
      </c>
      <c r="B3329">
        <f>MID(dane3[[#This Row],[PassengerId]],1,4)+0</f>
        <v>3572</v>
      </c>
      <c r="C3329" t="s">
        <v>19</v>
      </c>
      <c r="D3329" t="b">
        <v>0</v>
      </c>
      <c r="E3329" t="s">
        <v>9107</v>
      </c>
      <c r="F3329" t="str">
        <f>MID($E3329,1,1)</f>
        <v>G</v>
      </c>
      <c r="G3329" t="str">
        <f>IFERROR(MID($E3329,SEARCH("/",$E3329,SEARCH("/",$E3329)+1)+1,1),"")</f>
        <v>P</v>
      </c>
      <c r="H3329" t="s">
        <v>16</v>
      </c>
      <c r="I3329">
        <v>25</v>
      </c>
      <c r="J3329" t="b">
        <v>0</v>
      </c>
      <c r="K3329" s="7">
        <v>19</v>
      </c>
      <c r="L3329" s="7">
        <v>0</v>
      </c>
      <c r="M3329" s="7">
        <v>0</v>
      </c>
      <c r="N3329" s="7">
        <v>1679</v>
      </c>
      <c r="O3329" s="7">
        <v>0</v>
      </c>
      <c r="P3329" s="7">
        <f>SUM(dane3[[#This Row],[RoomService]:[VRDeck]])</f>
        <v>1698</v>
      </c>
      <c r="Q3329" t="s">
        <v>9108</v>
      </c>
      <c r="R3329" t="b">
        <v>0</v>
      </c>
    </row>
    <row r="3330" spans="1:18" x14ac:dyDescent="0.3">
      <c r="A3330" t="s">
        <v>9109</v>
      </c>
      <c r="B3330">
        <f>MID(dane3[[#This Row],[PassengerId]],1,4)+0</f>
        <v>3573</v>
      </c>
      <c r="C3330" t="s">
        <v>19</v>
      </c>
      <c r="D3330" t="b">
        <v>0</v>
      </c>
      <c r="E3330" t="s">
        <v>9110</v>
      </c>
      <c r="F3330" t="str">
        <f>MID($E3330,1,1)</f>
        <v>F</v>
      </c>
      <c r="G3330" t="str">
        <f>IFERROR(MID($E3330,SEARCH("/",$E3330,SEARCH("/",$E3330)+1)+1,1),"")</f>
        <v>S</v>
      </c>
      <c r="H3330" t="s">
        <v>32</v>
      </c>
      <c r="I3330">
        <v>24</v>
      </c>
      <c r="J3330" t="b">
        <v>0</v>
      </c>
      <c r="K3330" s="7">
        <v>0</v>
      </c>
      <c r="L3330" s="7">
        <v>33</v>
      </c>
      <c r="M3330" s="7">
        <v>0</v>
      </c>
      <c r="N3330" s="7">
        <v>84</v>
      </c>
      <c r="O3330" s="7">
        <v>1062</v>
      </c>
      <c r="P3330" s="7">
        <f>SUM(dane3[[#This Row],[RoomService]:[VRDeck]])</f>
        <v>1179</v>
      </c>
      <c r="Q3330" t="s">
        <v>9111</v>
      </c>
      <c r="R3330" t="b">
        <v>0</v>
      </c>
    </row>
    <row r="3331" spans="1:18" x14ac:dyDescent="0.3">
      <c r="A3331" t="s">
        <v>9112</v>
      </c>
      <c r="B3331">
        <f>MID(dane3[[#This Row],[PassengerId]],1,4)+0</f>
        <v>3576</v>
      </c>
      <c r="C3331" t="s">
        <v>19</v>
      </c>
      <c r="D3331" t="b">
        <v>0</v>
      </c>
      <c r="E3331" t="s">
        <v>9113</v>
      </c>
      <c r="F3331" t="str">
        <f>MID($E3331,1,1)</f>
        <v>F</v>
      </c>
      <c r="G3331" t="str">
        <f>IFERROR(MID($E3331,SEARCH("/",$E3331,SEARCH("/",$E3331)+1)+1,1),"")</f>
        <v>P</v>
      </c>
      <c r="H3331" t="s">
        <v>16</v>
      </c>
      <c r="I3331">
        <v>22</v>
      </c>
      <c r="J3331" t="b">
        <v>0</v>
      </c>
      <c r="K3331" s="7">
        <v>0</v>
      </c>
      <c r="L3331" s="7">
        <v>4</v>
      </c>
      <c r="M3331" s="7">
        <v>0</v>
      </c>
      <c r="N3331" s="7">
        <v>0</v>
      </c>
      <c r="O3331" s="7">
        <v>1267</v>
      </c>
      <c r="P3331" s="7">
        <f>SUM(dane3[[#This Row],[RoomService]:[VRDeck]])</f>
        <v>1271</v>
      </c>
      <c r="Q3331" t="s">
        <v>9114</v>
      </c>
      <c r="R3331" t="b">
        <v>1</v>
      </c>
    </row>
    <row r="3332" spans="1:18" x14ac:dyDescent="0.3">
      <c r="A3332" t="s">
        <v>6352</v>
      </c>
      <c r="B3332">
        <f>MID(dane3[[#This Row],[PassengerId]],1,4)+0</f>
        <v>2503</v>
      </c>
      <c r="C3332" t="s">
        <v>53</v>
      </c>
      <c r="D3332" t="b">
        <v>0</v>
      </c>
      <c r="E3332" t="s">
        <v>6350</v>
      </c>
      <c r="F3332" t="str">
        <f>MID($E3332,1,1)</f>
        <v>F</v>
      </c>
      <c r="G3332" t="str">
        <f>IFERROR(MID($E3332,SEARCH("/",$E3332,SEARCH("/",$E3332)+1)+1,1),"")</f>
        <v>P</v>
      </c>
      <c r="H3332" t="s">
        <v>16</v>
      </c>
      <c r="I3332">
        <v>4</v>
      </c>
      <c r="J3332" t="b">
        <v>0</v>
      </c>
      <c r="K3332" s="7">
        <v>0</v>
      </c>
      <c r="L3332" s="7">
        <v>0</v>
      </c>
      <c r="M3332" s="7">
        <v>0</v>
      </c>
      <c r="N3332" s="7">
        <v>0</v>
      </c>
      <c r="O3332" s="7">
        <v>0</v>
      </c>
      <c r="P3332" s="7">
        <f>SUM(dane3[[#This Row],[RoomService]:[VRDeck]])</f>
        <v>0</v>
      </c>
      <c r="Q3332" t="s">
        <v>6353</v>
      </c>
      <c r="R3332" t="b">
        <v>1</v>
      </c>
    </row>
    <row r="3333" spans="1:18" x14ac:dyDescent="0.3">
      <c r="A3333" t="s">
        <v>6374</v>
      </c>
      <c r="B3333">
        <f>MID(dane3[[#This Row],[PassengerId]],1,4)+0</f>
        <v>2510</v>
      </c>
      <c r="C3333" t="s">
        <v>53</v>
      </c>
      <c r="D3333" t="b">
        <v>0</v>
      </c>
      <c r="E3333" t="s">
        <v>6375</v>
      </c>
      <c r="F3333" t="str">
        <f>MID($E3333,1,1)</f>
        <v>F</v>
      </c>
      <c r="G3333" t="str">
        <f>IFERROR(MID($E3333,SEARCH("/",$E3333,SEARCH("/",$E3333)+1)+1,1),"")</f>
        <v>P</v>
      </c>
      <c r="H3333" t="s">
        <v>16</v>
      </c>
      <c r="I3333">
        <v>28</v>
      </c>
      <c r="J3333" t="b">
        <v>0</v>
      </c>
      <c r="K3333" s="7">
        <v>34</v>
      </c>
      <c r="L3333" s="7">
        <v>0</v>
      </c>
      <c r="M3333" s="7">
        <v>1342</v>
      </c>
      <c r="N3333" s="7">
        <v>91</v>
      </c>
      <c r="O3333" s="7">
        <v>0</v>
      </c>
      <c r="P3333" s="7">
        <f>SUM(dane3[[#This Row],[RoomService]:[VRDeck]])</f>
        <v>1467</v>
      </c>
      <c r="Q3333" t="s">
        <v>6376</v>
      </c>
      <c r="R3333" t="b">
        <v>1</v>
      </c>
    </row>
    <row r="3334" spans="1:18" x14ac:dyDescent="0.3">
      <c r="A3334" t="s">
        <v>9120</v>
      </c>
      <c r="B3334">
        <f>MID(dane3[[#This Row],[PassengerId]],1,4)+0</f>
        <v>3579</v>
      </c>
      <c r="C3334" t="s">
        <v>19</v>
      </c>
      <c r="D3334" t="b">
        <v>0</v>
      </c>
      <c r="E3334" t="s">
        <v>9121</v>
      </c>
      <c r="F3334" t="str">
        <f>MID($E3334,1,1)</f>
        <v>F</v>
      </c>
      <c r="G3334" t="str">
        <f>IFERROR(MID($E3334,SEARCH("/",$E3334,SEARCH("/",$E3334)+1)+1,1),"")</f>
        <v>S</v>
      </c>
      <c r="H3334" t="s">
        <v>32</v>
      </c>
      <c r="I3334">
        <v>20</v>
      </c>
      <c r="J3334" t="b">
        <v>0</v>
      </c>
      <c r="K3334" s="7">
        <v>0</v>
      </c>
      <c r="L3334" s="7">
        <v>0</v>
      </c>
      <c r="M3334" s="7">
        <v>1</v>
      </c>
      <c r="N3334" s="7">
        <v>0</v>
      </c>
      <c r="O3334" s="7">
        <v>2260</v>
      </c>
      <c r="P3334" s="7">
        <f>SUM(dane3[[#This Row],[RoomService]:[VRDeck]])</f>
        <v>2261</v>
      </c>
      <c r="Q3334" t="s">
        <v>9122</v>
      </c>
      <c r="R3334" t="b">
        <v>0</v>
      </c>
    </row>
    <row r="3335" spans="1:18" x14ac:dyDescent="0.3">
      <c r="A3335" t="s">
        <v>9123</v>
      </c>
      <c r="B3335">
        <f>MID(dane3[[#This Row],[PassengerId]],1,4)+0</f>
        <v>3582</v>
      </c>
      <c r="C3335" t="s">
        <v>19</v>
      </c>
      <c r="D3335" t="b">
        <v>0</v>
      </c>
      <c r="E3335" t="s">
        <v>9124</v>
      </c>
      <c r="F3335" t="str">
        <f>MID($E3335,1,1)</f>
        <v>G</v>
      </c>
      <c r="G3335" t="str">
        <f>IFERROR(MID($E3335,SEARCH("/",$E3335,SEARCH("/",$E3335)+1)+1,1),"")</f>
        <v>P</v>
      </c>
      <c r="H3335" t="s">
        <v>16</v>
      </c>
      <c r="I3335">
        <v>53</v>
      </c>
      <c r="J3335" t="b">
        <v>0</v>
      </c>
      <c r="K3335" s="7">
        <v>323</v>
      </c>
      <c r="L3335" s="7">
        <v>120</v>
      </c>
      <c r="M3335" s="7">
        <v>14</v>
      </c>
      <c r="N3335" s="7">
        <v>450</v>
      </c>
      <c r="O3335" s="7">
        <v>0</v>
      </c>
      <c r="P3335" s="7">
        <f>SUM(dane3[[#This Row],[RoomService]:[VRDeck]])</f>
        <v>907</v>
      </c>
      <c r="Q3335" t="s">
        <v>9125</v>
      </c>
      <c r="R3335" t="b">
        <v>1</v>
      </c>
    </row>
    <row r="3336" spans="1:18" x14ac:dyDescent="0.3">
      <c r="A3336" t="s">
        <v>9126</v>
      </c>
      <c r="B3336">
        <f>MID(dane3[[#This Row],[PassengerId]],1,4)+0</f>
        <v>3584</v>
      </c>
      <c r="C3336" t="s">
        <v>19</v>
      </c>
      <c r="D3336" t="b">
        <v>0</v>
      </c>
      <c r="E3336" t="s">
        <v>9127</v>
      </c>
      <c r="F3336" t="str">
        <f>MID($E3336,1,1)</f>
        <v>F</v>
      </c>
      <c r="G3336" t="str">
        <f>IFERROR(MID($E3336,SEARCH("/",$E3336,SEARCH("/",$E3336)+1)+1,1),"")</f>
        <v>S</v>
      </c>
      <c r="H3336" t="s">
        <v>16</v>
      </c>
      <c r="I3336">
        <v>55</v>
      </c>
      <c r="J3336" t="b">
        <v>0</v>
      </c>
      <c r="K3336" s="7">
        <v>42</v>
      </c>
      <c r="L3336" s="7">
        <v>4</v>
      </c>
      <c r="M3336" s="7">
        <v>1215</v>
      </c>
      <c r="N3336" s="7">
        <v>0</v>
      </c>
      <c r="O3336" s="7">
        <v>3</v>
      </c>
      <c r="P3336" s="7">
        <f>SUM(dane3[[#This Row],[RoomService]:[VRDeck]])</f>
        <v>1264</v>
      </c>
      <c r="Q3336" t="s">
        <v>9128</v>
      </c>
      <c r="R3336" t="b">
        <v>1</v>
      </c>
    </row>
    <row r="3337" spans="1:18" x14ac:dyDescent="0.3">
      <c r="A3337" t="s">
        <v>9129</v>
      </c>
      <c r="B3337">
        <f>MID(dane3[[#This Row],[PassengerId]],1,4)+0</f>
        <v>3586</v>
      </c>
      <c r="C3337" t="s">
        <v>19</v>
      </c>
      <c r="D3337" t="b">
        <v>0</v>
      </c>
      <c r="E3337" t="s">
        <v>9130</v>
      </c>
      <c r="F3337" t="str">
        <f>MID($E3337,1,1)</f>
        <v>G</v>
      </c>
      <c r="G3337" t="str">
        <f>IFERROR(MID($E3337,SEARCH("/",$E3337,SEARCH("/",$E3337)+1)+1,1),"")</f>
        <v>P</v>
      </c>
      <c r="H3337" t="s">
        <v>16</v>
      </c>
      <c r="I3337">
        <v>22</v>
      </c>
      <c r="J3337" t="b">
        <v>0</v>
      </c>
      <c r="K3337" s="7">
        <v>0</v>
      </c>
      <c r="L3337" s="7">
        <v>0</v>
      </c>
      <c r="M3337" s="7">
        <v>0</v>
      </c>
      <c r="N3337" s="7">
        <v>739</v>
      </c>
      <c r="O3337" s="7">
        <v>29</v>
      </c>
      <c r="P3337" s="7">
        <f>SUM(dane3[[#This Row],[RoomService]:[VRDeck]])</f>
        <v>768</v>
      </c>
      <c r="Q3337" t="s">
        <v>9131</v>
      </c>
      <c r="R3337" t="b">
        <v>0</v>
      </c>
    </row>
    <row r="3338" spans="1:18" x14ac:dyDescent="0.3">
      <c r="A3338" t="s">
        <v>6403</v>
      </c>
      <c r="B3338">
        <f>MID(dane3[[#This Row],[PassengerId]],1,4)+0</f>
        <v>2521</v>
      </c>
      <c r="C3338" t="s">
        <v>53</v>
      </c>
      <c r="D3338" t="b">
        <v>1</v>
      </c>
      <c r="E3338" t="s">
        <v>6404</v>
      </c>
      <c r="F3338" t="str">
        <f>MID($E3338,1,1)</f>
        <v>E</v>
      </c>
      <c r="G3338" t="str">
        <f>IFERROR(MID($E3338,SEARCH("/",$E3338,SEARCH("/",$E3338)+1)+1,1),"")</f>
        <v>P</v>
      </c>
      <c r="H3338" t="s">
        <v>16</v>
      </c>
      <c r="I3338">
        <v>43</v>
      </c>
      <c r="J3338" t="b">
        <v>0</v>
      </c>
      <c r="K3338" s="7">
        <v>0</v>
      </c>
      <c r="L3338" s="7">
        <v>0</v>
      </c>
      <c r="M3338" s="7">
        <v>0</v>
      </c>
      <c r="N3338" s="7">
        <v>0</v>
      </c>
      <c r="O3338" s="7">
        <v>0</v>
      </c>
      <c r="P3338" s="7">
        <f>SUM(dane3[[#This Row],[RoomService]:[VRDeck]])</f>
        <v>0</v>
      </c>
      <c r="Q3338" t="s">
        <v>6405</v>
      </c>
      <c r="R3338" t="b">
        <v>0</v>
      </c>
    </row>
    <row r="3339" spans="1:18" x14ac:dyDescent="0.3">
      <c r="A3339" t="s">
        <v>6406</v>
      </c>
      <c r="B3339">
        <f>MID(dane3[[#This Row],[PassengerId]],1,4)+0</f>
        <v>2522</v>
      </c>
      <c r="C3339" t="s">
        <v>53</v>
      </c>
      <c r="D3339" t="b">
        <v>1</v>
      </c>
      <c r="E3339" t="s">
        <v>6407</v>
      </c>
      <c r="F3339" t="str">
        <f>MID($E3339,1,1)</f>
        <v>F</v>
      </c>
      <c r="G3339" t="str">
        <f>IFERROR(MID($E3339,SEARCH("/",$E3339,SEARCH("/",$E3339)+1)+1,1),"")</f>
        <v>P</v>
      </c>
      <c r="H3339" t="s">
        <v>16</v>
      </c>
      <c r="I3339">
        <v>20</v>
      </c>
      <c r="J3339" t="b">
        <v>0</v>
      </c>
      <c r="K3339" s="7">
        <v>0</v>
      </c>
      <c r="L3339" s="7">
        <v>0</v>
      </c>
      <c r="M3339" s="7">
        <v>0</v>
      </c>
      <c r="N3339" s="7">
        <v>0</v>
      </c>
      <c r="O3339" s="7">
        <v>0</v>
      </c>
      <c r="P3339" s="7">
        <f>SUM(dane3[[#This Row],[RoomService]:[VRDeck]])</f>
        <v>0</v>
      </c>
      <c r="Q3339" t="s">
        <v>6408</v>
      </c>
      <c r="R3339" t="b">
        <v>1</v>
      </c>
    </row>
    <row r="3340" spans="1:18" x14ac:dyDescent="0.3">
      <c r="A3340" t="s">
        <v>9137</v>
      </c>
      <c r="B3340">
        <f>MID(dane3[[#This Row],[PassengerId]],1,4)+0</f>
        <v>3591</v>
      </c>
      <c r="C3340" t="s">
        <v>19</v>
      </c>
      <c r="D3340" t="b">
        <v>0</v>
      </c>
      <c r="E3340" t="s">
        <v>9138</v>
      </c>
      <c r="F3340" t="str">
        <f>MID($E3340,1,1)</f>
        <v>E</v>
      </c>
      <c r="G3340" t="str">
        <f>IFERROR(MID($E3340,SEARCH("/",$E3340,SEARCH("/",$E3340)+1)+1,1),"")</f>
        <v>P</v>
      </c>
      <c r="H3340" t="s">
        <v>16</v>
      </c>
      <c r="I3340">
        <v>22</v>
      </c>
      <c r="J3340" t="b">
        <v>0</v>
      </c>
      <c r="K3340" s="7">
        <v>0</v>
      </c>
      <c r="L3340" s="7">
        <v>0</v>
      </c>
      <c r="M3340" s="7">
        <v>0</v>
      </c>
      <c r="N3340" s="7">
        <v>0</v>
      </c>
      <c r="O3340" s="7">
        <v>1609</v>
      </c>
      <c r="P3340" s="7">
        <f>SUM(dane3[[#This Row],[RoomService]:[VRDeck]])</f>
        <v>1609</v>
      </c>
      <c r="Q3340" t="s">
        <v>9139</v>
      </c>
      <c r="R3340" t="b">
        <v>0</v>
      </c>
    </row>
    <row r="3341" spans="1:18" x14ac:dyDescent="0.3">
      <c r="A3341" t="s">
        <v>6433</v>
      </c>
      <c r="B3341">
        <f>MID(dane3[[#This Row],[PassengerId]],1,4)+0</f>
        <v>2532</v>
      </c>
      <c r="C3341" t="s">
        <v>53</v>
      </c>
      <c r="D3341" t="b">
        <v>1</v>
      </c>
      <c r="E3341" t="s">
        <v>6431</v>
      </c>
      <c r="F3341" t="str">
        <f>MID($E3341,1,1)</f>
        <v>F</v>
      </c>
      <c r="G3341" t="str">
        <f>IFERROR(MID($E3341,SEARCH("/",$E3341,SEARCH("/",$E3341)+1)+1,1),"")</f>
        <v>S</v>
      </c>
      <c r="H3341" t="s">
        <v>16</v>
      </c>
      <c r="I3341">
        <v>69</v>
      </c>
      <c r="J3341" t="b">
        <v>0</v>
      </c>
      <c r="K3341" s="7">
        <v>0</v>
      </c>
      <c r="L3341" s="7">
        <v>0</v>
      </c>
      <c r="M3341" s="7">
        <v>0</v>
      </c>
      <c r="N3341" s="7">
        <v>0</v>
      </c>
      <c r="O3341" s="7">
        <v>0</v>
      </c>
      <c r="P3341" s="7">
        <f>SUM(dane3[[#This Row],[RoomService]:[VRDeck]])</f>
        <v>0</v>
      </c>
      <c r="Q3341" t="s">
        <v>6434</v>
      </c>
      <c r="R3341" t="b">
        <v>1</v>
      </c>
    </row>
    <row r="3342" spans="1:18" x14ac:dyDescent="0.3">
      <c r="A3342" t="s">
        <v>6446</v>
      </c>
      <c r="B3342">
        <f>MID(dane3[[#This Row],[PassengerId]],1,4)+0</f>
        <v>2540</v>
      </c>
      <c r="C3342" t="s">
        <v>53</v>
      </c>
      <c r="D3342" t="b">
        <v>0</v>
      </c>
      <c r="E3342" t="s">
        <v>6447</v>
      </c>
      <c r="F3342" t="str">
        <f>MID($E3342,1,1)</f>
        <v>E</v>
      </c>
      <c r="G3342" t="str">
        <f>IFERROR(MID($E3342,SEARCH("/",$E3342,SEARCH("/",$E3342)+1)+1,1),"")</f>
        <v>S</v>
      </c>
      <c r="H3342" t="s">
        <v>16</v>
      </c>
      <c r="I3342">
        <v>24</v>
      </c>
      <c r="J3342" t="b">
        <v>0</v>
      </c>
      <c r="K3342" s="7">
        <v>345</v>
      </c>
      <c r="L3342" s="7">
        <v>0</v>
      </c>
      <c r="M3342" s="7">
        <v>451</v>
      </c>
      <c r="N3342" s="7">
        <v>0</v>
      </c>
      <c r="O3342" s="7">
        <v>582</v>
      </c>
      <c r="P3342" s="7">
        <f>SUM(dane3[[#This Row],[RoomService]:[VRDeck]])</f>
        <v>1378</v>
      </c>
      <c r="Q3342" t="s">
        <v>6448</v>
      </c>
      <c r="R3342" t="b">
        <v>0</v>
      </c>
    </row>
    <row r="3343" spans="1:18" x14ac:dyDescent="0.3">
      <c r="A3343" t="s">
        <v>9146</v>
      </c>
      <c r="B3343">
        <f>MID(dane3[[#This Row],[PassengerId]],1,4)+0</f>
        <v>3594</v>
      </c>
      <c r="C3343" t="s">
        <v>19</v>
      </c>
      <c r="D3343" t="b">
        <v>1</v>
      </c>
      <c r="E3343" t="s">
        <v>9147</v>
      </c>
      <c r="F3343" t="str">
        <f>MID($E3343,1,1)</f>
        <v>G</v>
      </c>
      <c r="G3343" t="str">
        <f>IFERROR(MID($E3343,SEARCH("/",$E3343,SEARCH("/",$E3343)+1)+1,1),"")</f>
        <v>P</v>
      </c>
      <c r="H3343" t="s">
        <v>32</v>
      </c>
      <c r="I3343">
        <v>64</v>
      </c>
      <c r="J3343" t="b">
        <v>0</v>
      </c>
      <c r="K3343" s="7">
        <v>0</v>
      </c>
      <c r="L3343" s="7">
        <v>0</v>
      </c>
      <c r="M3343" s="7">
        <v>0</v>
      </c>
      <c r="N3343" s="7">
        <v>0</v>
      </c>
      <c r="O3343" s="7">
        <v>0</v>
      </c>
      <c r="P3343" s="7">
        <f>SUM(dane3[[#This Row],[RoomService]:[VRDeck]])</f>
        <v>0</v>
      </c>
      <c r="Q3343" t="s">
        <v>9148</v>
      </c>
      <c r="R3343" t="b">
        <v>1</v>
      </c>
    </row>
    <row r="3344" spans="1:18" x14ac:dyDescent="0.3">
      <c r="A3344" t="s">
        <v>9149</v>
      </c>
      <c r="B3344">
        <f>MID(dane3[[#This Row],[PassengerId]],1,4)+0</f>
        <v>3595</v>
      </c>
      <c r="C3344" t="s">
        <v>14</v>
      </c>
      <c r="D3344" t="b">
        <v>1</v>
      </c>
      <c r="E3344" t="s">
        <v>9150</v>
      </c>
      <c r="F3344" t="str">
        <f>MID($E3344,1,1)</f>
        <v>B</v>
      </c>
      <c r="G3344" t="str">
        <f>IFERROR(MID($E3344,SEARCH("/",$E3344,SEARCH("/",$E3344)+1)+1,1),"")</f>
        <v>S</v>
      </c>
      <c r="H3344" t="s">
        <v>16</v>
      </c>
      <c r="I3344">
        <v>40</v>
      </c>
      <c r="J3344" t="b">
        <v>0</v>
      </c>
      <c r="K3344" s="7">
        <v>0</v>
      </c>
      <c r="L3344" s="7">
        <v>0</v>
      </c>
      <c r="M3344" s="7">
        <v>0</v>
      </c>
      <c r="N3344" s="7">
        <v>0</v>
      </c>
      <c r="O3344" s="7">
        <v>0</v>
      </c>
      <c r="P3344" s="7">
        <f>SUM(dane3[[#This Row],[RoomService]:[VRDeck]])</f>
        <v>0</v>
      </c>
      <c r="Q3344" t="s">
        <v>9151</v>
      </c>
      <c r="R3344" t="b">
        <v>1</v>
      </c>
    </row>
    <row r="3345" spans="1:18" x14ac:dyDescent="0.3">
      <c r="A3345" t="s">
        <v>6452</v>
      </c>
      <c r="B3345">
        <f>MID(dane3[[#This Row],[PassengerId]],1,4)+0</f>
        <v>2542</v>
      </c>
      <c r="C3345" t="s">
        <v>53</v>
      </c>
      <c r="D3345" t="b">
        <v>0</v>
      </c>
      <c r="E3345" t="s">
        <v>6453</v>
      </c>
      <c r="F3345" t="str">
        <f>MID($E3345,1,1)</f>
        <v>E</v>
      </c>
      <c r="G3345" t="str">
        <f>IFERROR(MID($E3345,SEARCH("/",$E3345,SEARCH("/",$E3345)+1)+1,1),"")</f>
        <v>P</v>
      </c>
      <c r="H3345" t="s">
        <v>16</v>
      </c>
      <c r="I3345">
        <v>29</v>
      </c>
      <c r="J3345" t="b">
        <v>0</v>
      </c>
      <c r="K3345" s="7">
        <v>834</v>
      </c>
      <c r="L3345" s="7">
        <v>0</v>
      </c>
      <c r="M3345" s="7">
        <v>28</v>
      </c>
      <c r="N3345" s="7">
        <v>117</v>
      </c>
      <c r="O3345" s="7">
        <v>41</v>
      </c>
      <c r="P3345" s="7">
        <f>SUM(dane3[[#This Row],[RoomService]:[VRDeck]])</f>
        <v>1020</v>
      </c>
      <c r="Q3345" t="s">
        <v>6454</v>
      </c>
      <c r="R3345" t="b">
        <v>0</v>
      </c>
    </row>
    <row r="3346" spans="1:18" x14ac:dyDescent="0.3">
      <c r="A3346" t="s">
        <v>9155</v>
      </c>
      <c r="B3346">
        <f>MID(dane3[[#This Row],[PassengerId]],1,4)+0</f>
        <v>3597</v>
      </c>
      <c r="C3346" t="s">
        <v>19</v>
      </c>
      <c r="D3346" t="b">
        <v>0</v>
      </c>
      <c r="E3346" t="s">
        <v>9156</v>
      </c>
      <c r="F3346" t="str">
        <f>MID($E3346,1,1)</f>
        <v>G</v>
      </c>
      <c r="G3346" t="str">
        <f>IFERROR(MID($E3346,SEARCH("/",$E3346,SEARCH("/",$E3346)+1)+1,1),"")</f>
        <v>P</v>
      </c>
      <c r="H3346" t="s">
        <v>16</v>
      </c>
      <c r="I3346">
        <v>25</v>
      </c>
      <c r="J3346" t="b">
        <v>0</v>
      </c>
      <c r="K3346" s="7">
        <v>0</v>
      </c>
      <c r="L3346" s="7">
        <v>813</v>
      </c>
      <c r="M3346" s="7">
        <v>89</v>
      </c>
      <c r="N3346" s="7">
        <v>12</v>
      </c>
      <c r="O3346" s="7">
        <v>0</v>
      </c>
      <c r="P3346" s="7">
        <f>SUM(dane3[[#This Row],[RoomService]:[VRDeck]])</f>
        <v>914</v>
      </c>
      <c r="Q3346" t="s">
        <v>9157</v>
      </c>
      <c r="R3346" t="b">
        <v>0</v>
      </c>
    </row>
    <row r="3347" spans="1:18" x14ac:dyDescent="0.3">
      <c r="A3347" t="s">
        <v>9158</v>
      </c>
      <c r="B3347">
        <f>MID(dane3[[#This Row],[PassengerId]],1,4)+0</f>
        <v>3598</v>
      </c>
      <c r="C3347" t="s">
        <v>19</v>
      </c>
      <c r="D3347" t="b">
        <v>0</v>
      </c>
      <c r="E3347" t="s">
        <v>39</v>
      </c>
      <c r="F3347" t="s">
        <v>23764</v>
      </c>
      <c r="G3347" t="str">
        <f>IFERROR(MID($E3347,SEARCH("/",$E3347,SEARCH("/",$E3347)+1)+1,1),"")</f>
        <v/>
      </c>
      <c r="H3347" t="s">
        <v>46</v>
      </c>
      <c r="I3347">
        <v>19</v>
      </c>
      <c r="J3347" t="b">
        <v>0</v>
      </c>
      <c r="K3347" s="7">
        <v>616</v>
      </c>
      <c r="L3347" s="7">
        <v>0</v>
      </c>
      <c r="M3347" s="7">
        <v>46</v>
      </c>
      <c r="N3347" s="7">
        <v>0</v>
      </c>
      <c r="O3347" s="7">
        <v>14</v>
      </c>
      <c r="P3347" s="7">
        <f>SUM(dane3[[#This Row],[RoomService]:[VRDeck]])</f>
        <v>676</v>
      </c>
      <c r="Q3347" t="s">
        <v>9159</v>
      </c>
      <c r="R3347" t="b">
        <v>0</v>
      </c>
    </row>
    <row r="3348" spans="1:18" x14ac:dyDescent="0.3">
      <c r="A3348" t="s">
        <v>9160</v>
      </c>
      <c r="B3348">
        <f>MID(dane3[[#This Row],[PassengerId]],1,4)+0</f>
        <v>3600</v>
      </c>
      <c r="C3348" t="s">
        <v>19</v>
      </c>
      <c r="D3348" t="b">
        <v>1</v>
      </c>
      <c r="E3348" t="s">
        <v>9161</v>
      </c>
      <c r="F3348" t="str">
        <f>MID($E3348,1,1)</f>
        <v>G</v>
      </c>
      <c r="G3348" t="str">
        <f>IFERROR(MID($E3348,SEARCH("/",$E3348,SEARCH("/",$E3348)+1)+1,1),"")</f>
        <v>S</v>
      </c>
      <c r="H3348" t="s">
        <v>16</v>
      </c>
      <c r="I3348">
        <v>24</v>
      </c>
      <c r="J3348" t="b">
        <v>0</v>
      </c>
      <c r="K3348" s="7">
        <v>0</v>
      </c>
      <c r="L3348" s="7">
        <v>0</v>
      </c>
      <c r="M3348" s="7">
        <v>0</v>
      </c>
      <c r="N3348" s="7">
        <v>0</v>
      </c>
      <c r="O3348" s="7">
        <v>0</v>
      </c>
      <c r="P3348" s="7">
        <f>SUM(dane3[[#This Row],[RoomService]:[VRDeck]])</f>
        <v>0</v>
      </c>
      <c r="Q3348" t="s">
        <v>9162</v>
      </c>
      <c r="R3348" t="b">
        <v>1</v>
      </c>
    </row>
    <row r="3349" spans="1:18" x14ac:dyDescent="0.3">
      <c r="A3349" t="s">
        <v>6474</v>
      </c>
      <c r="B3349">
        <f>MID(dane3[[#This Row],[PassengerId]],1,4)+0</f>
        <v>2549</v>
      </c>
      <c r="C3349" t="s">
        <v>53</v>
      </c>
      <c r="D3349" t="b">
        <v>0</v>
      </c>
      <c r="E3349" t="s">
        <v>6475</v>
      </c>
      <c r="F3349" t="str">
        <f>MID($E3349,1,1)</f>
        <v>F</v>
      </c>
      <c r="G3349" t="str">
        <f>IFERROR(MID($E3349,SEARCH("/",$E3349,SEARCH("/",$E3349)+1)+1,1),"")</f>
        <v>P</v>
      </c>
      <c r="H3349" t="s">
        <v>16</v>
      </c>
      <c r="I3349">
        <v>62</v>
      </c>
      <c r="J3349" t="b">
        <v>0</v>
      </c>
      <c r="K3349" s="7">
        <v>1663</v>
      </c>
      <c r="L3349" s="7">
        <v>0</v>
      </c>
      <c r="M3349" s="7">
        <v>23</v>
      </c>
      <c r="N3349" s="7">
        <v>2</v>
      </c>
      <c r="O3349" s="7">
        <v>12</v>
      </c>
      <c r="P3349" s="7">
        <f>SUM(dane3[[#This Row],[RoomService]:[VRDeck]])</f>
        <v>1700</v>
      </c>
      <c r="Q3349" t="s">
        <v>6476</v>
      </c>
      <c r="R3349" t="b">
        <v>0</v>
      </c>
    </row>
    <row r="3350" spans="1:18" x14ac:dyDescent="0.3">
      <c r="A3350" t="s">
        <v>9166</v>
      </c>
      <c r="B3350">
        <f>MID(dane3[[#This Row],[PassengerId]],1,4)+0</f>
        <v>3605</v>
      </c>
      <c r="C3350" t="s">
        <v>19</v>
      </c>
      <c r="D3350" t="b">
        <v>1</v>
      </c>
      <c r="E3350" t="s">
        <v>9167</v>
      </c>
      <c r="F3350" t="str">
        <f>MID($E3350,1,1)</f>
        <v>G</v>
      </c>
      <c r="G3350" t="str">
        <f>IFERROR(MID($E3350,SEARCH("/",$E3350,SEARCH("/",$E3350)+1)+1,1),"")</f>
        <v>P</v>
      </c>
      <c r="H3350" t="s">
        <v>46</v>
      </c>
      <c r="I3350">
        <v>31</v>
      </c>
      <c r="J3350" t="b">
        <v>0</v>
      </c>
      <c r="K3350" s="7">
        <v>0</v>
      </c>
      <c r="L3350" s="7">
        <v>0</v>
      </c>
      <c r="M3350" s="7">
        <v>0</v>
      </c>
      <c r="N3350" s="7">
        <v>0</v>
      </c>
      <c r="O3350" s="7">
        <v>0</v>
      </c>
      <c r="P3350" s="7">
        <f>SUM(dane3[[#This Row],[RoomService]:[VRDeck]])</f>
        <v>0</v>
      </c>
      <c r="Q3350" t="s">
        <v>9168</v>
      </c>
      <c r="R3350" t="b">
        <v>1</v>
      </c>
    </row>
    <row r="3351" spans="1:18" x14ac:dyDescent="0.3">
      <c r="A3351" t="s">
        <v>9169</v>
      </c>
      <c r="B3351">
        <f>MID(dane3[[#This Row],[PassengerId]],1,4)+0</f>
        <v>3606</v>
      </c>
      <c r="C3351" t="s">
        <v>19</v>
      </c>
      <c r="D3351" t="b">
        <v>1</v>
      </c>
      <c r="E3351" t="s">
        <v>9170</v>
      </c>
      <c r="F3351" t="str">
        <f>MID($E3351,1,1)</f>
        <v>G</v>
      </c>
      <c r="G3351" t="str">
        <f>IFERROR(MID($E3351,SEARCH("/",$E3351,SEARCH("/",$E3351)+1)+1,1),"")</f>
        <v>P</v>
      </c>
      <c r="H3351" t="s">
        <v>16</v>
      </c>
      <c r="I3351">
        <v>46</v>
      </c>
      <c r="J3351" t="b">
        <v>0</v>
      </c>
      <c r="K3351" s="7">
        <v>0</v>
      </c>
      <c r="L3351" s="7">
        <v>0</v>
      </c>
      <c r="M3351" s="7">
        <v>0</v>
      </c>
      <c r="N3351" s="7">
        <v>0</v>
      </c>
      <c r="O3351" s="7">
        <v>0</v>
      </c>
      <c r="P3351" s="7">
        <f>SUM(dane3[[#This Row],[RoomService]:[VRDeck]])</f>
        <v>0</v>
      </c>
      <c r="Q3351" t="s">
        <v>9171</v>
      </c>
      <c r="R3351" t="b">
        <v>0</v>
      </c>
    </row>
    <row r="3352" spans="1:18" x14ac:dyDescent="0.3">
      <c r="A3352" t="s">
        <v>6477</v>
      </c>
      <c r="B3352">
        <f>MID(dane3[[#This Row],[PassengerId]],1,4)+0</f>
        <v>2549</v>
      </c>
      <c r="C3352" t="s">
        <v>53</v>
      </c>
      <c r="D3352" t="b">
        <v>0</v>
      </c>
      <c r="E3352" t="s">
        <v>6475</v>
      </c>
      <c r="F3352" t="str">
        <f>MID($E3352,1,1)</f>
        <v>F</v>
      </c>
      <c r="G3352" t="str">
        <f>IFERROR(MID($E3352,SEARCH("/",$E3352,SEARCH("/",$E3352)+1)+1,1),"")</f>
        <v>P</v>
      </c>
      <c r="H3352" t="s">
        <v>16</v>
      </c>
      <c r="I3352">
        <v>0</v>
      </c>
      <c r="J3352" t="b">
        <v>0</v>
      </c>
      <c r="K3352" s="7">
        <v>0</v>
      </c>
      <c r="L3352" s="7">
        <v>0</v>
      </c>
      <c r="M3352" s="7">
        <v>0</v>
      </c>
      <c r="N3352" s="7">
        <v>0</v>
      </c>
      <c r="O3352" s="7">
        <v>0</v>
      </c>
      <c r="P3352" s="7">
        <f>SUM(dane3[[#This Row],[RoomService]:[VRDeck]])</f>
        <v>0</v>
      </c>
      <c r="Q3352" t="s">
        <v>6478</v>
      </c>
      <c r="R3352" t="b">
        <v>1</v>
      </c>
    </row>
    <row r="3353" spans="1:18" x14ac:dyDescent="0.3">
      <c r="A3353" t="s">
        <v>9175</v>
      </c>
      <c r="B3353">
        <f>MID(dane3[[#This Row],[PassengerId]],1,4)+0</f>
        <v>3608</v>
      </c>
      <c r="C3353" t="s">
        <v>14</v>
      </c>
      <c r="D3353" t="b">
        <v>1</v>
      </c>
      <c r="E3353" t="s">
        <v>9176</v>
      </c>
      <c r="F3353" t="str">
        <f>MID($E3353,1,1)</f>
        <v>D</v>
      </c>
      <c r="G3353" t="str">
        <f>IFERROR(MID($E3353,SEARCH("/",$E3353,SEARCH("/",$E3353)+1)+1,1),"")</f>
        <v>P</v>
      </c>
      <c r="H3353" t="s">
        <v>46</v>
      </c>
      <c r="I3353">
        <v>17</v>
      </c>
      <c r="J3353" t="b">
        <v>0</v>
      </c>
      <c r="K3353" s="7">
        <v>0</v>
      </c>
      <c r="L3353" s="7">
        <v>0</v>
      </c>
      <c r="M3353" s="7">
        <v>0</v>
      </c>
      <c r="N3353" s="7">
        <v>0</v>
      </c>
      <c r="O3353" s="7">
        <v>0</v>
      </c>
      <c r="P3353" s="7">
        <f>SUM(dane3[[#This Row],[RoomService]:[VRDeck]])</f>
        <v>0</v>
      </c>
      <c r="Q3353" t="s">
        <v>9177</v>
      </c>
      <c r="R3353" t="b">
        <v>1</v>
      </c>
    </row>
    <row r="3354" spans="1:18" x14ac:dyDescent="0.3">
      <c r="A3354" t="s">
        <v>9178</v>
      </c>
      <c r="B3354">
        <f>MID(dane3[[#This Row],[PassengerId]],1,4)+0</f>
        <v>3608</v>
      </c>
      <c r="C3354" t="s">
        <v>14</v>
      </c>
      <c r="D3354" t="b">
        <v>1</v>
      </c>
      <c r="E3354" t="s">
        <v>9176</v>
      </c>
      <c r="F3354" t="str">
        <f>MID($E3354,1,1)</f>
        <v>D</v>
      </c>
      <c r="G3354" t="str">
        <f>IFERROR(MID($E3354,SEARCH("/",$E3354,SEARCH("/",$E3354)+1)+1,1),"")</f>
        <v>P</v>
      </c>
      <c r="H3354" t="s">
        <v>16</v>
      </c>
      <c r="I3354">
        <v>16</v>
      </c>
      <c r="J3354" t="b">
        <v>0</v>
      </c>
      <c r="K3354" s="7">
        <v>0</v>
      </c>
      <c r="L3354" s="7">
        <v>0</v>
      </c>
      <c r="M3354" s="7">
        <v>0</v>
      </c>
      <c r="N3354" s="7">
        <v>0</v>
      </c>
      <c r="O3354" s="7">
        <v>0</v>
      </c>
      <c r="P3354" s="7">
        <f>SUM(dane3[[#This Row],[RoomService]:[VRDeck]])</f>
        <v>0</v>
      </c>
      <c r="Q3354" t="s">
        <v>9179</v>
      </c>
      <c r="R3354" t="b">
        <v>1</v>
      </c>
    </row>
    <row r="3355" spans="1:18" x14ac:dyDescent="0.3">
      <c r="A3355" t="s">
        <v>17238</v>
      </c>
      <c r="B3355">
        <f>MID(dane3[[#This Row],[PassengerId]],1,4)+0</f>
        <v>6674</v>
      </c>
      <c r="C3355" t="s">
        <v>14</v>
      </c>
      <c r="D3355" t="b">
        <v>1</v>
      </c>
      <c r="E3355" t="s">
        <v>17234</v>
      </c>
      <c r="F3355" t="str">
        <f>MID($E3355,1,1)</f>
        <v>E</v>
      </c>
      <c r="G3355" t="str">
        <f>IFERROR(MID($E3355,SEARCH("/",$E3355,SEARCH("/",$E3355)+1)+1,1),"")</f>
        <v>P</v>
      </c>
      <c r="H3355" t="s">
        <v>46</v>
      </c>
      <c r="I3355">
        <v>15</v>
      </c>
      <c r="J3355" t="b">
        <v>0</v>
      </c>
      <c r="K3355" s="7">
        <v>0</v>
      </c>
      <c r="L3355" s="7">
        <v>0</v>
      </c>
      <c r="M3355" s="7">
        <v>0</v>
      </c>
      <c r="N3355" s="7">
        <v>0</v>
      </c>
      <c r="O3355" s="7">
        <v>0</v>
      </c>
      <c r="P3355" s="7">
        <f>SUM(dane3[[#This Row],[RoomService]:[VRDeck]])</f>
        <v>0</v>
      </c>
      <c r="Q3355" t="s">
        <v>17239</v>
      </c>
      <c r="R3355" t="b">
        <v>1</v>
      </c>
    </row>
    <row r="3356" spans="1:18" x14ac:dyDescent="0.3">
      <c r="A3356" t="s">
        <v>9182</v>
      </c>
      <c r="B3356">
        <f>MID(dane3[[#This Row],[PassengerId]],1,4)+0</f>
        <v>3609</v>
      </c>
      <c r="C3356" t="s">
        <v>14</v>
      </c>
      <c r="D3356" t="b">
        <v>0</v>
      </c>
      <c r="E3356" t="s">
        <v>9183</v>
      </c>
      <c r="F3356" t="str">
        <f>MID($E3356,1,1)</f>
        <v>C</v>
      </c>
      <c r="G3356" t="str">
        <f>IFERROR(MID($E3356,SEARCH("/",$E3356,SEARCH("/",$E3356)+1)+1,1),"")</f>
        <v>P</v>
      </c>
      <c r="H3356" t="s">
        <v>46</v>
      </c>
      <c r="I3356">
        <v>28</v>
      </c>
      <c r="J3356" t="b">
        <v>0</v>
      </c>
      <c r="K3356" s="7">
        <v>5</v>
      </c>
      <c r="L3356" s="7">
        <v>2052</v>
      </c>
      <c r="M3356" s="7">
        <v>0</v>
      </c>
      <c r="N3356" s="7">
        <v>3340</v>
      </c>
      <c r="O3356" s="7">
        <v>0</v>
      </c>
      <c r="P3356" s="7">
        <f>SUM(dane3[[#This Row],[RoomService]:[VRDeck]])</f>
        <v>5397</v>
      </c>
      <c r="Q3356" t="s">
        <v>9184</v>
      </c>
      <c r="R3356" t="b">
        <v>0</v>
      </c>
    </row>
    <row r="3357" spans="1:18" x14ac:dyDescent="0.3">
      <c r="A3357" t="s">
        <v>9185</v>
      </c>
      <c r="B3357">
        <f>MID(dane3[[#This Row],[PassengerId]],1,4)+0</f>
        <v>3609</v>
      </c>
      <c r="C3357" t="s">
        <v>14</v>
      </c>
      <c r="D3357" t="b">
        <v>0</v>
      </c>
      <c r="E3357" t="s">
        <v>9183</v>
      </c>
      <c r="F3357" t="str">
        <f>MID($E3357,1,1)</f>
        <v>C</v>
      </c>
      <c r="G3357" t="str">
        <f>IFERROR(MID($E3357,SEARCH("/",$E3357,SEARCH("/",$E3357)+1)+1,1),"")</f>
        <v>P</v>
      </c>
      <c r="H3357" t="s">
        <v>16</v>
      </c>
      <c r="I3357">
        <v>27</v>
      </c>
      <c r="J3357" t="b">
        <v>0</v>
      </c>
      <c r="K3357" s="7">
        <v>0</v>
      </c>
      <c r="L3357" s="7">
        <v>325</v>
      </c>
      <c r="M3357" s="7">
        <v>0</v>
      </c>
      <c r="N3357" s="7">
        <v>8</v>
      </c>
      <c r="O3357" s="7">
        <v>1622</v>
      </c>
      <c r="P3357" s="7">
        <f>SUM(dane3[[#This Row],[RoomService]:[VRDeck]])</f>
        <v>1955</v>
      </c>
      <c r="Q3357" t="s">
        <v>9186</v>
      </c>
      <c r="R3357" t="b">
        <v>0</v>
      </c>
    </row>
    <row r="3358" spans="1:18" x14ac:dyDescent="0.3">
      <c r="A3358" t="s">
        <v>8744</v>
      </c>
      <c r="B3358">
        <f>MID(dane3[[#This Row],[PassengerId]],1,4)+0</f>
        <v>3439</v>
      </c>
      <c r="C3358" t="s">
        <v>14</v>
      </c>
      <c r="D3358" t="b">
        <v>1</v>
      </c>
      <c r="E3358" t="s">
        <v>8742</v>
      </c>
      <c r="F3358" t="str">
        <f>MID($E3358,1,1)</f>
        <v>B</v>
      </c>
      <c r="G3358" t="str">
        <f>IFERROR(MID($E3358,SEARCH("/",$E3358,SEARCH("/",$E3358)+1)+1,1),"")</f>
        <v>S</v>
      </c>
      <c r="H3358" t="s">
        <v>16</v>
      </c>
      <c r="I3358">
        <v>17</v>
      </c>
      <c r="J3358" t="b">
        <v>0</v>
      </c>
      <c r="K3358" s="7">
        <v>0</v>
      </c>
      <c r="L3358" s="7">
        <v>0</v>
      </c>
      <c r="M3358" s="7">
        <v>0</v>
      </c>
      <c r="N3358" s="7">
        <v>0</v>
      </c>
      <c r="O3358" s="7">
        <v>0</v>
      </c>
      <c r="P3358" s="7">
        <f>SUM(dane3[[#This Row],[RoomService]:[VRDeck]])</f>
        <v>0</v>
      </c>
      <c r="Q3358" t="s">
        <v>8745</v>
      </c>
      <c r="R3358" t="b">
        <v>1</v>
      </c>
    </row>
    <row r="3359" spans="1:18" x14ac:dyDescent="0.3">
      <c r="A3359" t="s">
        <v>9189</v>
      </c>
      <c r="B3359">
        <f>MID(dane3[[#This Row],[PassengerId]],1,4)+0</f>
        <v>3609</v>
      </c>
      <c r="C3359" t="s">
        <v>14</v>
      </c>
      <c r="D3359" t="b">
        <v>1</v>
      </c>
      <c r="E3359" t="s">
        <v>9183</v>
      </c>
      <c r="F3359" t="str">
        <f>MID($E3359,1,1)</f>
        <v>C</v>
      </c>
      <c r="G3359" t="str">
        <f>IFERROR(MID($E3359,SEARCH("/",$E3359,SEARCH("/",$E3359)+1)+1,1),"")</f>
        <v>P</v>
      </c>
      <c r="H3359" t="s">
        <v>46</v>
      </c>
      <c r="I3359">
        <v>26</v>
      </c>
      <c r="J3359" t="b">
        <v>0</v>
      </c>
      <c r="K3359" s="7">
        <v>0</v>
      </c>
      <c r="L3359" s="7">
        <v>0</v>
      </c>
      <c r="M3359" s="7">
        <v>0</v>
      </c>
      <c r="N3359" s="7">
        <v>0</v>
      </c>
      <c r="O3359" s="7">
        <v>0</v>
      </c>
      <c r="P3359" s="7">
        <f>SUM(dane3[[#This Row],[RoomService]:[VRDeck]])</f>
        <v>0</v>
      </c>
      <c r="Q3359" t="s">
        <v>9190</v>
      </c>
      <c r="R3359" t="b">
        <v>1</v>
      </c>
    </row>
    <row r="3360" spans="1:18" x14ac:dyDescent="0.3">
      <c r="A3360" t="s">
        <v>9809</v>
      </c>
      <c r="B3360">
        <f>MID(dane3[[#This Row],[PassengerId]],1,4)+0</f>
        <v>3856</v>
      </c>
      <c r="C3360" t="s">
        <v>19</v>
      </c>
      <c r="D3360" t="b">
        <v>0</v>
      </c>
      <c r="E3360" t="s">
        <v>9810</v>
      </c>
      <c r="F3360" t="str">
        <f>MID($E3360,1,1)</f>
        <v>F</v>
      </c>
      <c r="G3360" t="str">
        <f>IFERROR(MID($E3360,SEARCH("/",$E3360,SEARCH("/",$E3360)+1)+1,1),"")</f>
        <v>S</v>
      </c>
      <c r="H3360" t="s">
        <v>16</v>
      </c>
      <c r="I3360">
        <v>23</v>
      </c>
      <c r="J3360" t="b">
        <v>0</v>
      </c>
      <c r="K3360" s="7">
        <v>339</v>
      </c>
      <c r="L3360" s="7">
        <v>754</v>
      </c>
      <c r="M3360" s="7">
        <v>7</v>
      </c>
      <c r="N3360" s="7">
        <v>0</v>
      </c>
      <c r="O3360" s="7">
        <v>0</v>
      </c>
      <c r="P3360" s="7">
        <f>SUM(dane3[[#This Row],[RoomService]:[VRDeck]])</f>
        <v>1100</v>
      </c>
      <c r="Q3360" t="s">
        <v>9811</v>
      </c>
      <c r="R3360" t="b">
        <v>1</v>
      </c>
    </row>
    <row r="3361" spans="1:18" x14ac:dyDescent="0.3">
      <c r="A3361" t="s">
        <v>9194</v>
      </c>
      <c r="B3361">
        <f>MID(dane3[[#This Row],[PassengerId]],1,4)+0</f>
        <v>3610</v>
      </c>
      <c r="C3361" t="s">
        <v>19</v>
      </c>
      <c r="D3361" t="b">
        <v>0</v>
      </c>
      <c r="E3361" t="s">
        <v>9195</v>
      </c>
      <c r="F3361" t="str">
        <f>MID($E3361,1,1)</f>
        <v>F</v>
      </c>
      <c r="G3361" t="str">
        <f>IFERROR(MID($E3361,SEARCH("/",$E3361,SEARCH("/",$E3361)+1)+1,1),"")</f>
        <v>S</v>
      </c>
      <c r="H3361" t="s">
        <v>16</v>
      </c>
      <c r="I3361">
        <v>36</v>
      </c>
      <c r="J3361" t="b">
        <v>0</v>
      </c>
      <c r="K3361" s="7">
        <v>5</v>
      </c>
      <c r="L3361" s="7">
        <v>0</v>
      </c>
      <c r="M3361" s="7">
        <v>896</v>
      </c>
      <c r="N3361" s="7">
        <v>0</v>
      </c>
      <c r="O3361" s="7">
        <v>1</v>
      </c>
      <c r="P3361" s="7">
        <f>SUM(dane3[[#This Row],[RoomService]:[VRDeck]])</f>
        <v>902</v>
      </c>
      <c r="Q3361" t="s">
        <v>9196</v>
      </c>
      <c r="R3361" t="b">
        <v>1</v>
      </c>
    </row>
    <row r="3362" spans="1:18" x14ac:dyDescent="0.3">
      <c r="A3362" t="s">
        <v>9197</v>
      </c>
      <c r="B3362">
        <f>MID(dane3[[#This Row],[PassengerId]],1,4)+0</f>
        <v>3612</v>
      </c>
      <c r="C3362" t="s">
        <v>19</v>
      </c>
      <c r="D3362" t="b">
        <v>0</v>
      </c>
      <c r="E3362" t="s">
        <v>9198</v>
      </c>
      <c r="F3362" t="str">
        <f>MID($E3362,1,1)</f>
        <v>E</v>
      </c>
      <c r="G3362" t="str">
        <f>IFERROR(MID($E3362,SEARCH("/",$E3362,SEARCH("/",$E3362)+1)+1,1),"")</f>
        <v>S</v>
      </c>
      <c r="H3362" t="s">
        <v>16</v>
      </c>
      <c r="I3362">
        <v>24</v>
      </c>
      <c r="J3362" t="b">
        <v>0</v>
      </c>
      <c r="K3362" s="7">
        <v>1</v>
      </c>
      <c r="L3362" s="7">
        <v>790</v>
      </c>
      <c r="M3362" s="7">
        <v>0</v>
      </c>
      <c r="N3362" s="7">
        <v>0</v>
      </c>
      <c r="O3362" s="7">
        <v>0</v>
      </c>
      <c r="P3362" s="7">
        <f>SUM(dane3[[#This Row],[RoomService]:[VRDeck]])</f>
        <v>791</v>
      </c>
      <c r="Q3362" t="s">
        <v>9199</v>
      </c>
      <c r="R3362" t="b">
        <v>1</v>
      </c>
    </row>
    <row r="3363" spans="1:18" x14ac:dyDescent="0.3">
      <c r="A3363" t="s">
        <v>9200</v>
      </c>
      <c r="B3363">
        <f>MID(dane3[[#This Row],[PassengerId]],1,4)+0</f>
        <v>3613</v>
      </c>
      <c r="C3363" t="s">
        <v>19</v>
      </c>
      <c r="D3363" t="b">
        <v>0</v>
      </c>
      <c r="E3363" t="s">
        <v>9201</v>
      </c>
      <c r="F3363" t="str">
        <f>MID($E3363,1,1)</f>
        <v>F</v>
      </c>
      <c r="G3363" t="str">
        <f>IFERROR(MID($E3363,SEARCH("/",$E3363,SEARCH("/",$E3363)+1)+1,1),"")</f>
        <v>P</v>
      </c>
      <c r="H3363" t="s">
        <v>16</v>
      </c>
      <c r="I3363">
        <v>18</v>
      </c>
      <c r="J3363" t="b">
        <v>0</v>
      </c>
      <c r="K3363" s="7">
        <v>0</v>
      </c>
      <c r="L3363" s="7">
        <v>733</v>
      </c>
      <c r="M3363" s="7">
        <v>0</v>
      </c>
      <c r="N3363" s="7">
        <v>0</v>
      </c>
      <c r="O3363" s="7">
        <v>0</v>
      </c>
      <c r="P3363" s="7">
        <f>SUM(dane3[[#This Row],[RoomService]:[VRDeck]])</f>
        <v>733</v>
      </c>
      <c r="Q3363" t="s">
        <v>9202</v>
      </c>
      <c r="R3363" t="b">
        <v>1</v>
      </c>
    </row>
    <row r="3364" spans="1:18" x14ac:dyDescent="0.3">
      <c r="A3364" t="s">
        <v>9203</v>
      </c>
      <c r="B3364">
        <f>MID(dane3[[#This Row],[PassengerId]],1,4)+0</f>
        <v>3614</v>
      </c>
      <c r="C3364" t="s">
        <v>19</v>
      </c>
      <c r="D3364" t="b">
        <v>0</v>
      </c>
      <c r="E3364" t="s">
        <v>9204</v>
      </c>
      <c r="F3364" t="str">
        <f>MID($E3364,1,1)</f>
        <v>F</v>
      </c>
      <c r="G3364" t="str">
        <f>IFERROR(MID($E3364,SEARCH("/",$E3364,SEARCH("/",$E3364)+1)+1,1),"")</f>
        <v>P</v>
      </c>
      <c r="H3364" t="s">
        <v>16</v>
      </c>
      <c r="I3364">
        <v>20</v>
      </c>
      <c r="J3364" t="b">
        <v>0</v>
      </c>
      <c r="K3364" s="7">
        <v>2</v>
      </c>
      <c r="L3364" s="7">
        <v>0</v>
      </c>
      <c r="M3364" s="7">
        <v>7</v>
      </c>
      <c r="N3364" s="7">
        <v>2</v>
      </c>
      <c r="O3364" s="7">
        <v>547</v>
      </c>
      <c r="P3364" s="7">
        <f>SUM(dane3[[#This Row],[RoomService]:[VRDeck]])</f>
        <v>558</v>
      </c>
      <c r="Q3364" t="s">
        <v>9205</v>
      </c>
      <c r="R3364" t="b">
        <v>0</v>
      </c>
    </row>
    <row r="3365" spans="1:18" x14ac:dyDescent="0.3">
      <c r="A3365" t="s">
        <v>9206</v>
      </c>
      <c r="B3365">
        <f>MID(dane3[[#This Row],[PassengerId]],1,4)+0</f>
        <v>3615</v>
      </c>
      <c r="C3365" t="s">
        <v>19</v>
      </c>
      <c r="D3365" t="b">
        <v>0</v>
      </c>
      <c r="E3365" t="s">
        <v>9207</v>
      </c>
      <c r="F3365" t="str">
        <f>MID($E3365,1,1)</f>
        <v>G</v>
      </c>
      <c r="G3365" t="str">
        <f>IFERROR(MID($E3365,SEARCH("/",$E3365,SEARCH("/",$E3365)+1)+1,1),"")</f>
        <v>S</v>
      </c>
      <c r="H3365" t="s">
        <v>46</v>
      </c>
      <c r="I3365">
        <v>10</v>
      </c>
      <c r="J3365" t="b">
        <v>0</v>
      </c>
      <c r="K3365" s="7">
        <v>0</v>
      </c>
      <c r="L3365" s="7">
        <v>0</v>
      </c>
      <c r="M3365" s="7">
        <v>0</v>
      </c>
      <c r="N3365" s="7">
        <v>0</v>
      </c>
      <c r="O3365" s="7">
        <v>0</v>
      </c>
      <c r="P3365" s="7">
        <f>SUM(dane3[[#This Row],[RoomService]:[VRDeck]])</f>
        <v>0</v>
      </c>
      <c r="Q3365" t="s">
        <v>9208</v>
      </c>
      <c r="R3365" t="b">
        <v>0</v>
      </c>
    </row>
    <row r="3366" spans="1:18" x14ac:dyDescent="0.3">
      <c r="A3366" t="s">
        <v>9209</v>
      </c>
      <c r="B3366">
        <f>MID(dane3[[#This Row],[PassengerId]],1,4)+0</f>
        <v>3615</v>
      </c>
      <c r="C3366" t="s">
        <v>19</v>
      </c>
      <c r="D3366" t="b">
        <v>0</v>
      </c>
      <c r="E3366" t="s">
        <v>9210</v>
      </c>
      <c r="F3366" t="str">
        <f>MID($E3366,1,1)</f>
        <v>F</v>
      </c>
      <c r="G3366" t="str">
        <f>IFERROR(MID($E3366,SEARCH("/",$E3366,SEARCH("/",$E3366)+1)+1,1),"")</f>
        <v>S</v>
      </c>
      <c r="H3366" t="s">
        <v>16</v>
      </c>
      <c r="I3366">
        <v>29</v>
      </c>
      <c r="J3366" t="b">
        <v>0</v>
      </c>
      <c r="K3366" s="7">
        <v>2</v>
      </c>
      <c r="L3366" s="7">
        <v>753</v>
      </c>
      <c r="M3366" s="7">
        <v>5</v>
      </c>
      <c r="N3366" s="7">
        <v>0</v>
      </c>
      <c r="O3366" s="7">
        <v>0</v>
      </c>
      <c r="P3366" s="7">
        <f>SUM(dane3[[#This Row],[RoomService]:[VRDeck]])</f>
        <v>760</v>
      </c>
      <c r="Q3366" t="s">
        <v>9211</v>
      </c>
      <c r="R3366" t="b">
        <v>1</v>
      </c>
    </row>
    <row r="3367" spans="1:18" x14ac:dyDescent="0.3">
      <c r="A3367" t="s">
        <v>9212</v>
      </c>
      <c r="B3367">
        <f>MID(dane3[[#This Row],[PassengerId]],1,4)+0</f>
        <v>3616</v>
      </c>
      <c r="C3367" t="s">
        <v>19</v>
      </c>
      <c r="D3367" t="b">
        <v>1</v>
      </c>
      <c r="E3367" t="s">
        <v>9213</v>
      </c>
      <c r="F3367" t="str">
        <f>MID($E3367,1,1)</f>
        <v>G</v>
      </c>
      <c r="G3367" t="str">
        <f>IFERROR(MID($E3367,SEARCH("/",$E3367,SEARCH("/",$E3367)+1)+1,1),"")</f>
        <v>S</v>
      </c>
      <c r="H3367" t="s">
        <v>46</v>
      </c>
      <c r="I3367">
        <v>23</v>
      </c>
      <c r="J3367" t="b">
        <v>0</v>
      </c>
      <c r="K3367" s="7">
        <v>0</v>
      </c>
      <c r="L3367" s="7">
        <v>0</v>
      </c>
      <c r="M3367" s="7">
        <v>0</v>
      </c>
      <c r="N3367" s="7">
        <v>0</v>
      </c>
      <c r="O3367" s="7">
        <v>0</v>
      </c>
      <c r="P3367" s="7">
        <f>SUM(dane3[[#This Row],[RoomService]:[VRDeck]])</f>
        <v>0</v>
      </c>
      <c r="Q3367" t="s">
        <v>9214</v>
      </c>
      <c r="R3367" t="b">
        <v>1</v>
      </c>
    </row>
    <row r="3368" spans="1:18" x14ac:dyDescent="0.3">
      <c r="A3368" t="s">
        <v>9215</v>
      </c>
      <c r="B3368">
        <f>MID(dane3[[#This Row],[PassengerId]],1,4)+0</f>
        <v>3619</v>
      </c>
      <c r="C3368" t="s">
        <v>14</v>
      </c>
      <c r="D3368" t="b">
        <v>0</v>
      </c>
      <c r="E3368" t="s">
        <v>9216</v>
      </c>
      <c r="F3368" t="str">
        <f>MID($E3368,1,1)</f>
        <v>B</v>
      </c>
      <c r="G3368" t="str">
        <f>IFERROR(MID($E3368,SEARCH("/",$E3368,SEARCH("/",$E3368)+1)+1,1),"")</f>
        <v>P</v>
      </c>
      <c r="H3368" t="s">
        <v>16</v>
      </c>
      <c r="I3368">
        <v>36</v>
      </c>
      <c r="J3368" t="b">
        <v>0</v>
      </c>
      <c r="K3368" s="7">
        <v>43</v>
      </c>
      <c r="L3368" s="7">
        <v>2</v>
      </c>
      <c r="M3368" s="7">
        <v>0</v>
      </c>
      <c r="N3368" s="7">
        <v>14</v>
      </c>
      <c r="O3368" s="7">
        <v>16337</v>
      </c>
      <c r="P3368" s="7">
        <f>SUM(dane3[[#This Row],[RoomService]:[VRDeck]])</f>
        <v>16396</v>
      </c>
      <c r="Q3368" t="s">
        <v>9217</v>
      </c>
      <c r="R3368" t="b">
        <v>0</v>
      </c>
    </row>
    <row r="3369" spans="1:18" x14ac:dyDescent="0.3">
      <c r="A3369" t="s">
        <v>9218</v>
      </c>
      <c r="B3369">
        <f>MID(dane3[[#This Row],[PassengerId]],1,4)+0</f>
        <v>3620</v>
      </c>
      <c r="C3369" t="s">
        <v>14</v>
      </c>
      <c r="D3369" t="b">
        <v>1</v>
      </c>
      <c r="E3369" t="s">
        <v>9219</v>
      </c>
      <c r="F3369" t="str">
        <f>MID($E3369,1,1)</f>
        <v>B</v>
      </c>
      <c r="G3369" t="str">
        <f>IFERROR(MID($E3369,SEARCH("/",$E3369,SEARCH("/",$E3369)+1)+1,1),"")</f>
        <v>P</v>
      </c>
      <c r="H3369" t="s">
        <v>46</v>
      </c>
      <c r="I3369">
        <v>27</v>
      </c>
      <c r="J3369" t="b">
        <v>0</v>
      </c>
      <c r="K3369" s="7">
        <v>0</v>
      </c>
      <c r="L3369" s="7">
        <v>0</v>
      </c>
      <c r="M3369" s="7">
        <v>0</v>
      </c>
      <c r="N3369" s="7">
        <v>0</v>
      </c>
      <c r="O3369" s="7">
        <v>0</v>
      </c>
      <c r="P3369" s="7">
        <f>SUM(dane3[[#This Row],[RoomService]:[VRDeck]])</f>
        <v>0</v>
      </c>
      <c r="Q3369" t="s">
        <v>9220</v>
      </c>
      <c r="R3369" t="b">
        <v>1</v>
      </c>
    </row>
    <row r="3370" spans="1:18" x14ac:dyDescent="0.3">
      <c r="A3370" t="s">
        <v>9221</v>
      </c>
      <c r="B3370">
        <f>MID(dane3[[#This Row],[PassengerId]],1,4)+0</f>
        <v>3622</v>
      </c>
      <c r="C3370" t="s">
        <v>14</v>
      </c>
      <c r="D3370" t="b">
        <v>1</v>
      </c>
      <c r="E3370" t="s">
        <v>9222</v>
      </c>
      <c r="F3370" t="str">
        <f>MID($E3370,1,1)</f>
        <v>C</v>
      </c>
      <c r="G3370" t="str">
        <f>IFERROR(MID($E3370,SEARCH("/",$E3370,SEARCH("/",$E3370)+1)+1,1),"")</f>
        <v>P</v>
      </c>
      <c r="H3370" t="s">
        <v>46</v>
      </c>
      <c r="I3370">
        <v>54</v>
      </c>
      <c r="J3370" t="b">
        <v>0</v>
      </c>
      <c r="K3370" s="7">
        <v>0</v>
      </c>
      <c r="L3370" s="7">
        <v>0</v>
      </c>
      <c r="M3370" s="7">
        <v>0</v>
      </c>
      <c r="N3370" s="7">
        <v>0</v>
      </c>
      <c r="O3370" s="7">
        <v>0</v>
      </c>
      <c r="P3370" s="7">
        <f>SUM(dane3[[#This Row],[RoomService]:[VRDeck]])</f>
        <v>0</v>
      </c>
      <c r="Q3370" t="s">
        <v>9223</v>
      </c>
      <c r="R3370" t="b">
        <v>1</v>
      </c>
    </row>
    <row r="3371" spans="1:18" x14ac:dyDescent="0.3">
      <c r="A3371" t="s">
        <v>9224</v>
      </c>
      <c r="B3371">
        <f>MID(dane3[[#This Row],[PassengerId]],1,4)+0</f>
        <v>3622</v>
      </c>
      <c r="C3371" t="s">
        <v>14</v>
      </c>
      <c r="D3371" t="b">
        <v>0</v>
      </c>
      <c r="E3371" t="s">
        <v>9222</v>
      </c>
      <c r="F3371" t="str">
        <f>MID($E3371,1,1)</f>
        <v>C</v>
      </c>
      <c r="G3371" t="str">
        <f>IFERROR(MID($E3371,SEARCH("/",$E3371,SEARCH("/",$E3371)+1)+1,1),"")</f>
        <v>P</v>
      </c>
      <c r="H3371" t="s">
        <v>46</v>
      </c>
      <c r="I3371">
        <v>38</v>
      </c>
      <c r="J3371" t="b">
        <v>0</v>
      </c>
      <c r="K3371" s="7">
        <v>0</v>
      </c>
      <c r="L3371" s="7">
        <v>3456</v>
      </c>
      <c r="M3371" s="7">
        <v>0</v>
      </c>
      <c r="N3371" s="7">
        <v>1486</v>
      </c>
      <c r="O3371" s="7">
        <v>1157</v>
      </c>
      <c r="P3371" s="7">
        <f>SUM(dane3[[#This Row],[RoomService]:[VRDeck]])</f>
        <v>6099</v>
      </c>
      <c r="Q3371" t="s">
        <v>9225</v>
      </c>
      <c r="R3371" t="b">
        <v>0</v>
      </c>
    </row>
    <row r="3372" spans="1:18" x14ac:dyDescent="0.3">
      <c r="A3372" t="s">
        <v>9226</v>
      </c>
      <c r="B3372">
        <f>MID(dane3[[#This Row],[PassengerId]],1,4)+0</f>
        <v>3624</v>
      </c>
      <c r="C3372" t="s">
        <v>19</v>
      </c>
      <c r="D3372" t="b">
        <v>0</v>
      </c>
      <c r="E3372" t="s">
        <v>9227</v>
      </c>
      <c r="F3372" t="str">
        <f>MID($E3372,1,1)</f>
        <v>G</v>
      </c>
      <c r="G3372" t="str">
        <f>IFERROR(MID($E3372,SEARCH("/",$E3372,SEARCH("/",$E3372)+1)+1,1),"")</f>
        <v>P</v>
      </c>
      <c r="H3372" t="s">
        <v>16</v>
      </c>
      <c r="I3372">
        <v>29</v>
      </c>
      <c r="J3372" t="b">
        <v>0</v>
      </c>
      <c r="K3372" s="7">
        <v>0</v>
      </c>
      <c r="L3372" s="7">
        <v>0</v>
      </c>
      <c r="M3372" s="7">
        <v>0</v>
      </c>
      <c r="N3372" s="7">
        <v>0</v>
      </c>
      <c r="O3372" s="7">
        <v>0</v>
      </c>
      <c r="P3372" s="7">
        <f>SUM(dane3[[#This Row],[RoomService]:[VRDeck]])</f>
        <v>0</v>
      </c>
      <c r="Q3372" t="s">
        <v>9228</v>
      </c>
      <c r="R3372" t="b">
        <v>0</v>
      </c>
    </row>
    <row r="3373" spans="1:18" x14ac:dyDescent="0.3">
      <c r="A3373" t="s">
        <v>9229</v>
      </c>
      <c r="B3373">
        <f>MID(dane3[[#This Row],[PassengerId]],1,4)+0</f>
        <v>3625</v>
      </c>
      <c r="C3373" t="s">
        <v>19</v>
      </c>
      <c r="D3373" t="b">
        <v>0</v>
      </c>
      <c r="E3373" t="s">
        <v>9230</v>
      </c>
      <c r="F3373" t="str">
        <f>MID($E3373,1,1)</f>
        <v>E</v>
      </c>
      <c r="G3373" t="str">
        <f>IFERROR(MID($E3373,SEARCH("/",$E3373,SEARCH("/",$E3373)+1)+1,1),"")</f>
        <v>P</v>
      </c>
      <c r="H3373" t="s">
        <v>16</v>
      </c>
      <c r="I3373">
        <v>37</v>
      </c>
      <c r="J3373" t="b">
        <v>0</v>
      </c>
      <c r="K3373" s="7">
        <v>0</v>
      </c>
      <c r="L3373" s="7">
        <v>559</v>
      </c>
      <c r="M3373" s="7">
        <v>366</v>
      </c>
      <c r="N3373" s="7">
        <v>0</v>
      </c>
      <c r="O3373" s="7">
        <v>62</v>
      </c>
      <c r="P3373" s="7">
        <f>SUM(dane3[[#This Row],[RoomService]:[VRDeck]])</f>
        <v>987</v>
      </c>
      <c r="Q3373" t="s">
        <v>9231</v>
      </c>
      <c r="R3373" t="b">
        <v>1</v>
      </c>
    </row>
    <row r="3374" spans="1:18" x14ac:dyDescent="0.3">
      <c r="A3374" t="s">
        <v>9232</v>
      </c>
      <c r="B3374">
        <f>MID(dane3[[#This Row],[PassengerId]],1,4)+0</f>
        <v>3626</v>
      </c>
      <c r="C3374" t="s">
        <v>19</v>
      </c>
      <c r="D3374" t="b">
        <v>1</v>
      </c>
      <c r="E3374" t="s">
        <v>9233</v>
      </c>
      <c r="F3374" t="str">
        <f>MID($E3374,1,1)</f>
        <v>G</v>
      </c>
      <c r="G3374" t="str">
        <f>IFERROR(MID($E3374,SEARCH("/",$E3374,SEARCH("/",$E3374)+1)+1,1),"")</f>
        <v>S</v>
      </c>
      <c r="H3374" t="s">
        <v>16</v>
      </c>
      <c r="I3374">
        <v>36</v>
      </c>
      <c r="J3374" t="b">
        <v>0</v>
      </c>
      <c r="K3374" s="7">
        <v>0</v>
      </c>
      <c r="L3374" s="7">
        <v>0</v>
      </c>
      <c r="M3374" s="7">
        <v>0</v>
      </c>
      <c r="N3374" s="7">
        <v>0</v>
      </c>
      <c r="O3374" s="7">
        <v>0</v>
      </c>
      <c r="P3374" s="7">
        <f>SUM(dane3[[#This Row],[RoomService]:[VRDeck]])</f>
        <v>0</v>
      </c>
      <c r="Q3374" t="s">
        <v>9234</v>
      </c>
      <c r="R3374" t="b">
        <v>1</v>
      </c>
    </row>
    <row r="3375" spans="1:18" x14ac:dyDescent="0.3">
      <c r="A3375" t="s">
        <v>9235</v>
      </c>
      <c r="B3375">
        <f>MID(dane3[[#This Row],[PassengerId]],1,4)+0</f>
        <v>3628</v>
      </c>
      <c r="C3375" t="s">
        <v>19</v>
      </c>
      <c r="D3375" t="b">
        <v>0</v>
      </c>
      <c r="E3375" t="s">
        <v>9236</v>
      </c>
      <c r="F3375" t="str">
        <f>MID($E3375,1,1)</f>
        <v>F</v>
      </c>
      <c r="G3375" t="str">
        <f>IFERROR(MID($E3375,SEARCH("/",$E3375,SEARCH("/",$E3375)+1)+1,1),"")</f>
        <v>P</v>
      </c>
      <c r="H3375" t="s">
        <v>46</v>
      </c>
      <c r="I3375">
        <v>18</v>
      </c>
      <c r="J3375" t="b">
        <v>0</v>
      </c>
      <c r="K3375" s="7">
        <v>42</v>
      </c>
      <c r="L3375" s="7">
        <v>103</v>
      </c>
      <c r="M3375" s="7">
        <v>0</v>
      </c>
      <c r="N3375" s="7">
        <v>498</v>
      </c>
      <c r="O3375" s="7">
        <v>0</v>
      </c>
      <c r="P3375" s="7">
        <f>SUM(dane3[[#This Row],[RoomService]:[VRDeck]])</f>
        <v>643</v>
      </c>
      <c r="Q3375" t="s">
        <v>9237</v>
      </c>
      <c r="R3375" t="b">
        <v>0</v>
      </c>
    </row>
    <row r="3376" spans="1:18" x14ac:dyDescent="0.3">
      <c r="A3376" t="s">
        <v>6479</v>
      </c>
      <c r="B3376">
        <f>MID(dane3[[#This Row],[PassengerId]],1,4)+0</f>
        <v>2549</v>
      </c>
      <c r="C3376" t="s">
        <v>53</v>
      </c>
      <c r="D3376" t="b">
        <v>0</v>
      </c>
      <c r="E3376" t="s">
        <v>6475</v>
      </c>
      <c r="F3376" t="str">
        <f>MID($E3376,1,1)</f>
        <v>F</v>
      </c>
      <c r="G3376" t="str">
        <f>IFERROR(MID($E3376,SEARCH("/",$E3376,SEARCH("/",$E3376)+1)+1,1),"")</f>
        <v>P</v>
      </c>
      <c r="H3376" t="s">
        <v>16</v>
      </c>
      <c r="I3376">
        <v>55</v>
      </c>
      <c r="J3376" t="b">
        <v>0</v>
      </c>
      <c r="K3376" s="7">
        <v>1281</v>
      </c>
      <c r="L3376" s="7">
        <v>0</v>
      </c>
      <c r="M3376" s="7">
        <v>7</v>
      </c>
      <c r="N3376" s="7">
        <v>1</v>
      </c>
      <c r="O3376" s="7">
        <v>0</v>
      </c>
      <c r="P3376" s="7">
        <f>SUM(dane3[[#This Row],[RoomService]:[VRDeck]])</f>
        <v>1289</v>
      </c>
      <c r="Q3376" t="s">
        <v>6480</v>
      </c>
      <c r="R3376" t="b">
        <v>0</v>
      </c>
    </row>
    <row r="3377" spans="1:18" x14ac:dyDescent="0.3">
      <c r="A3377" t="s">
        <v>9241</v>
      </c>
      <c r="B3377">
        <f>MID(dane3[[#This Row],[PassengerId]],1,4)+0</f>
        <v>3630</v>
      </c>
      <c r="C3377" t="s">
        <v>19</v>
      </c>
      <c r="D3377" t="b">
        <v>0</v>
      </c>
      <c r="E3377" t="s">
        <v>9242</v>
      </c>
      <c r="F3377" t="str">
        <f>MID($E3377,1,1)</f>
        <v>F</v>
      </c>
      <c r="G3377" t="str">
        <f>IFERROR(MID($E3377,SEARCH("/",$E3377,SEARCH("/",$E3377)+1)+1,1),"")</f>
        <v>P</v>
      </c>
      <c r="H3377" t="s">
        <v>32</v>
      </c>
      <c r="I3377">
        <v>61</v>
      </c>
      <c r="J3377" t="b">
        <v>0</v>
      </c>
      <c r="K3377" s="7">
        <v>0</v>
      </c>
      <c r="L3377" s="7">
        <v>1</v>
      </c>
      <c r="M3377" s="7">
        <v>276</v>
      </c>
      <c r="N3377" s="7">
        <v>410</v>
      </c>
      <c r="O3377" s="7">
        <v>54</v>
      </c>
      <c r="P3377" s="7">
        <f>SUM(dane3[[#This Row],[RoomService]:[VRDeck]])</f>
        <v>741</v>
      </c>
      <c r="Q3377" t="s">
        <v>9243</v>
      </c>
      <c r="R3377" t="b">
        <v>0</v>
      </c>
    </row>
    <row r="3378" spans="1:18" x14ac:dyDescent="0.3">
      <c r="A3378" t="s">
        <v>9244</v>
      </c>
      <c r="B3378">
        <f>MID(dane3[[#This Row],[PassengerId]],1,4)+0</f>
        <v>3631</v>
      </c>
      <c r="C3378" t="s">
        <v>19</v>
      </c>
      <c r="D3378" t="b">
        <v>0</v>
      </c>
      <c r="E3378" t="s">
        <v>9245</v>
      </c>
      <c r="F3378" t="str">
        <f>MID($E3378,1,1)</f>
        <v>F</v>
      </c>
      <c r="G3378" t="str">
        <f>IFERROR(MID($E3378,SEARCH("/",$E3378,SEARCH("/",$E3378)+1)+1,1),"")</f>
        <v>P</v>
      </c>
      <c r="H3378" t="s">
        <v>16</v>
      </c>
      <c r="I3378">
        <v>19</v>
      </c>
      <c r="J3378" t="b">
        <v>0</v>
      </c>
      <c r="K3378" s="7">
        <v>0</v>
      </c>
      <c r="L3378" s="7">
        <v>0</v>
      </c>
      <c r="M3378" s="7">
        <v>0</v>
      </c>
      <c r="N3378" s="7">
        <v>484</v>
      </c>
      <c r="O3378" s="7">
        <v>344</v>
      </c>
      <c r="P3378" s="7">
        <f>SUM(dane3[[#This Row],[RoomService]:[VRDeck]])</f>
        <v>828</v>
      </c>
      <c r="Q3378" t="s">
        <v>9246</v>
      </c>
      <c r="R3378" t="b">
        <v>0</v>
      </c>
    </row>
    <row r="3379" spans="1:18" x14ac:dyDescent="0.3">
      <c r="A3379" t="s">
        <v>9247</v>
      </c>
      <c r="B3379">
        <f>MID(dane3[[#This Row],[PassengerId]],1,4)+0</f>
        <v>3634</v>
      </c>
      <c r="C3379" t="s">
        <v>19</v>
      </c>
      <c r="D3379" t="b">
        <v>0</v>
      </c>
      <c r="E3379" t="s">
        <v>9248</v>
      </c>
      <c r="F3379" t="str">
        <f>MID($E3379,1,1)</f>
        <v>E</v>
      </c>
      <c r="G3379" t="str">
        <f>IFERROR(MID($E3379,SEARCH("/",$E3379,SEARCH("/",$E3379)+1)+1,1),"")</f>
        <v>S</v>
      </c>
      <c r="H3379" t="s">
        <v>16</v>
      </c>
      <c r="I3379">
        <v>29</v>
      </c>
      <c r="J3379" t="b">
        <v>0</v>
      </c>
      <c r="K3379" s="7">
        <v>25</v>
      </c>
      <c r="L3379" s="7">
        <v>692</v>
      </c>
      <c r="M3379" s="7">
        <v>0</v>
      </c>
      <c r="N3379" s="7">
        <v>0</v>
      </c>
      <c r="O3379" s="7">
        <v>1</v>
      </c>
      <c r="P3379" s="7">
        <f>SUM(dane3[[#This Row],[RoomService]:[VRDeck]])</f>
        <v>718</v>
      </c>
      <c r="Q3379" t="s">
        <v>9249</v>
      </c>
      <c r="R3379" t="b">
        <v>1</v>
      </c>
    </row>
    <row r="3380" spans="1:18" x14ac:dyDescent="0.3">
      <c r="A3380" t="s">
        <v>6506</v>
      </c>
      <c r="B3380">
        <f>MID(dane3[[#This Row],[PassengerId]],1,4)+0</f>
        <v>2558</v>
      </c>
      <c r="C3380" t="s">
        <v>53</v>
      </c>
      <c r="D3380" t="b">
        <v>0</v>
      </c>
      <c r="E3380" t="s">
        <v>6507</v>
      </c>
      <c r="F3380" t="str">
        <f>MID($E3380,1,1)</f>
        <v>F</v>
      </c>
      <c r="G3380" t="str">
        <f>IFERROR(MID($E3380,SEARCH("/",$E3380,SEARCH("/",$E3380)+1)+1,1),"")</f>
        <v>P</v>
      </c>
      <c r="H3380" t="s">
        <v>16</v>
      </c>
      <c r="I3380">
        <v>3</v>
      </c>
      <c r="J3380" t="b">
        <v>0</v>
      </c>
      <c r="K3380" s="7">
        <v>0</v>
      </c>
      <c r="L3380" s="7">
        <v>0</v>
      </c>
      <c r="M3380" s="7">
        <v>0</v>
      </c>
      <c r="N3380" s="7">
        <v>0</v>
      </c>
      <c r="O3380" s="7">
        <v>0</v>
      </c>
      <c r="P3380" s="7">
        <f>SUM(dane3[[#This Row],[RoomService]:[VRDeck]])</f>
        <v>0</v>
      </c>
      <c r="Q3380" t="s">
        <v>6508</v>
      </c>
      <c r="R3380" t="b">
        <v>1</v>
      </c>
    </row>
    <row r="3381" spans="1:18" x14ac:dyDescent="0.3">
      <c r="A3381" t="s">
        <v>9253</v>
      </c>
      <c r="B3381">
        <f>MID(dane3[[#This Row],[PassengerId]],1,4)+0</f>
        <v>3639</v>
      </c>
      <c r="C3381" t="s">
        <v>14</v>
      </c>
      <c r="D3381" t="b">
        <v>0</v>
      </c>
      <c r="E3381" t="s">
        <v>9254</v>
      </c>
      <c r="F3381" t="str">
        <f>MID($E3381,1,1)</f>
        <v>B</v>
      </c>
      <c r="G3381" t="str">
        <f>IFERROR(MID($E3381,SEARCH("/",$E3381,SEARCH("/",$E3381)+1)+1,1),"")</f>
        <v>S</v>
      </c>
      <c r="H3381" t="s">
        <v>16</v>
      </c>
      <c r="I3381">
        <v>29</v>
      </c>
      <c r="J3381" t="b">
        <v>0</v>
      </c>
      <c r="K3381" s="7">
        <v>125</v>
      </c>
      <c r="L3381" s="7">
        <v>5151</v>
      </c>
      <c r="M3381" s="7">
        <v>9</v>
      </c>
      <c r="N3381" s="7">
        <v>1</v>
      </c>
      <c r="O3381" s="7">
        <v>1</v>
      </c>
      <c r="P3381" s="7">
        <f>SUM(dane3[[#This Row],[RoomService]:[VRDeck]])</f>
        <v>5287</v>
      </c>
      <c r="Q3381" t="s">
        <v>9255</v>
      </c>
      <c r="R3381" t="b">
        <v>1</v>
      </c>
    </row>
    <row r="3382" spans="1:18" x14ac:dyDescent="0.3">
      <c r="A3382" t="s">
        <v>9256</v>
      </c>
      <c r="B3382">
        <f>MID(dane3[[#This Row],[PassengerId]],1,4)+0</f>
        <v>3640</v>
      </c>
      <c r="C3382" t="s">
        <v>19</v>
      </c>
      <c r="D3382" t="b">
        <v>0</v>
      </c>
      <c r="E3382" t="s">
        <v>9257</v>
      </c>
      <c r="F3382" t="str">
        <f>MID($E3382,1,1)</f>
        <v>E</v>
      </c>
      <c r="G3382" t="str">
        <f>IFERROR(MID($E3382,SEARCH("/",$E3382,SEARCH("/",$E3382)+1)+1,1),"")</f>
        <v>S</v>
      </c>
      <c r="H3382" t="s">
        <v>46</v>
      </c>
      <c r="I3382">
        <v>38</v>
      </c>
      <c r="J3382" t="b">
        <v>0</v>
      </c>
      <c r="K3382" s="7">
        <v>0</v>
      </c>
      <c r="L3382" s="7">
        <v>695</v>
      </c>
      <c r="M3382" s="7">
        <v>0</v>
      </c>
      <c r="N3382" s="7">
        <v>49</v>
      </c>
      <c r="O3382" s="7">
        <v>876</v>
      </c>
      <c r="P3382" s="7">
        <f>SUM(dane3[[#This Row],[RoomService]:[VRDeck]])</f>
        <v>1620</v>
      </c>
      <c r="Q3382" t="s">
        <v>9258</v>
      </c>
      <c r="R3382" t="b">
        <v>0</v>
      </c>
    </row>
    <row r="3383" spans="1:18" x14ac:dyDescent="0.3">
      <c r="A3383" t="s">
        <v>9259</v>
      </c>
      <c r="B3383">
        <f>MID(dane3[[#This Row],[PassengerId]],1,4)+0</f>
        <v>3640</v>
      </c>
      <c r="C3383" t="s">
        <v>19</v>
      </c>
      <c r="D3383" t="b">
        <v>1</v>
      </c>
      <c r="E3383" t="s">
        <v>9260</v>
      </c>
      <c r="F3383" t="str">
        <f>MID($E3383,1,1)</f>
        <v>G</v>
      </c>
      <c r="G3383" t="str">
        <f>IFERROR(MID($E3383,SEARCH("/",$E3383,SEARCH("/",$E3383)+1)+1,1),"")</f>
        <v>S</v>
      </c>
      <c r="H3383" t="s">
        <v>16</v>
      </c>
      <c r="I3383">
        <v>41</v>
      </c>
      <c r="J3383" t="b">
        <v>0</v>
      </c>
      <c r="K3383" s="7">
        <v>0</v>
      </c>
      <c r="L3383" s="7">
        <v>0</v>
      </c>
      <c r="M3383" s="7">
        <v>0</v>
      </c>
      <c r="N3383" s="7">
        <v>0</v>
      </c>
      <c r="O3383" s="7">
        <v>0</v>
      </c>
      <c r="P3383" s="7">
        <f>SUM(dane3[[#This Row],[RoomService]:[VRDeck]])</f>
        <v>0</v>
      </c>
      <c r="Q3383" t="s">
        <v>4740</v>
      </c>
      <c r="R3383" t="b">
        <v>0</v>
      </c>
    </row>
    <row r="3384" spans="1:18" x14ac:dyDescent="0.3">
      <c r="A3384" t="s">
        <v>9261</v>
      </c>
      <c r="B3384">
        <f>MID(dane3[[#This Row],[PassengerId]],1,4)+0</f>
        <v>3641</v>
      </c>
      <c r="C3384" t="s">
        <v>19</v>
      </c>
      <c r="D3384" t="b">
        <v>1</v>
      </c>
      <c r="E3384" t="s">
        <v>9262</v>
      </c>
      <c r="F3384" t="str">
        <f>MID($E3384,1,1)</f>
        <v>G</v>
      </c>
      <c r="G3384" t="str">
        <f>IFERROR(MID($E3384,SEARCH("/",$E3384,SEARCH("/",$E3384)+1)+1,1),"")</f>
        <v>P</v>
      </c>
      <c r="H3384" t="s">
        <v>32</v>
      </c>
      <c r="I3384">
        <v>23</v>
      </c>
      <c r="J3384" t="b">
        <v>0</v>
      </c>
      <c r="K3384" s="7">
        <v>0</v>
      </c>
      <c r="L3384" s="7">
        <v>0</v>
      </c>
      <c r="M3384" s="7">
        <v>0</v>
      </c>
      <c r="N3384" s="7">
        <v>0</v>
      </c>
      <c r="O3384" s="7">
        <v>0</v>
      </c>
      <c r="P3384" s="7">
        <f>SUM(dane3[[#This Row],[RoomService]:[VRDeck]])</f>
        <v>0</v>
      </c>
      <c r="Q3384" t="s">
        <v>9263</v>
      </c>
      <c r="R3384" t="b">
        <v>1</v>
      </c>
    </row>
    <row r="3385" spans="1:18" x14ac:dyDescent="0.3">
      <c r="A3385" t="s">
        <v>9264</v>
      </c>
      <c r="B3385">
        <f>MID(dane3[[#This Row],[PassengerId]],1,4)+0</f>
        <v>3641</v>
      </c>
      <c r="C3385" t="s">
        <v>19</v>
      </c>
      <c r="D3385" t="b">
        <v>0</v>
      </c>
      <c r="E3385" t="s">
        <v>9262</v>
      </c>
      <c r="F3385" t="str">
        <f>MID($E3385,1,1)</f>
        <v>G</v>
      </c>
      <c r="G3385" t="str">
        <f>IFERROR(MID($E3385,SEARCH("/",$E3385,SEARCH("/",$E3385)+1)+1,1),"")</f>
        <v>P</v>
      </c>
      <c r="H3385" t="s">
        <v>16</v>
      </c>
      <c r="I3385">
        <v>48</v>
      </c>
      <c r="J3385" t="b">
        <v>0</v>
      </c>
      <c r="K3385" s="7">
        <v>0</v>
      </c>
      <c r="L3385" s="7">
        <v>0</v>
      </c>
      <c r="M3385" s="7">
        <v>1</v>
      </c>
      <c r="N3385" s="7">
        <v>0</v>
      </c>
      <c r="O3385" s="7">
        <v>0</v>
      </c>
      <c r="P3385" s="7">
        <f>SUM(dane3[[#This Row],[RoomService]:[VRDeck]])</f>
        <v>1</v>
      </c>
      <c r="Q3385" t="s">
        <v>9265</v>
      </c>
      <c r="R3385" t="b">
        <v>0</v>
      </c>
    </row>
    <row r="3386" spans="1:18" x14ac:dyDescent="0.3">
      <c r="A3386" t="s">
        <v>9266</v>
      </c>
      <c r="B3386">
        <f>MID(dane3[[#This Row],[PassengerId]],1,4)+0</f>
        <v>3641</v>
      </c>
      <c r="C3386" t="s">
        <v>19</v>
      </c>
      <c r="D3386" t="b">
        <v>0</v>
      </c>
      <c r="E3386" t="s">
        <v>39</v>
      </c>
      <c r="F3386" t="s">
        <v>23764</v>
      </c>
      <c r="G3386" t="str">
        <f>IFERROR(MID($E3386,SEARCH("/",$E3386,SEARCH("/",$E3386)+1)+1,1),"")</f>
        <v/>
      </c>
      <c r="H3386" t="s">
        <v>16</v>
      </c>
      <c r="I3386">
        <v>0</v>
      </c>
      <c r="J3386" t="b">
        <v>0</v>
      </c>
      <c r="K3386" s="7">
        <v>0</v>
      </c>
      <c r="L3386" s="7">
        <v>0</v>
      </c>
      <c r="M3386" s="7">
        <v>0</v>
      </c>
      <c r="N3386" s="7">
        <v>0</v>
      </c>
      <c r="O3386" s="7">
        <v>0</v>
      </c>
      <c r="P3386" s="7">
        <f>SUM(dane3[[#This Row],[RoomService]:[VRDeck]])</f>
        <v>0</v>
      </c>
      <c r="Q3386" t="s">
        <v>9267</v>
      </c>
      <c r="R3386" t="b">
        <v>1</v>
      </c>
    </row>
    <row r="3387" spans="1:18" x14ac:dyDescent="0.3">
      <c r="A3387" t="s">
        <v>9268</v>
      </c>
      <c r="B3387">
        <f>MID(dane3[[#This Row],[PassengerId]],1,4)+0</f>
        <v>3642</v>
      </c>
      <c r="C3387" t="s">
        <v>19</v>
      </c>
      <c r="D3387" t="b">
        <v>0</v>
      </c>
      <c r="E3387" t="s">
        <v>9269</v>
      </c>
      <c r="F3387" t="str">
        <f>MID($E3387,1,1)</f>
        <v>F</v>
      </c>
      <c r="G3387" t="str">
        <f>IFERROR(MID($E3387,SEARCH("/",$E3387,SEARCH("/",$E3387)+1)+1,1),"")</f>
        <v>P</v>
      </c>
      <c r="H3387" t="s">
        <v>16</v>
      </c>
      <c r="I3387">
        <v>46</v>
      </c>
      <c r="J3387" t="b">
        <v>0</v>
      </c>
      <c r="K3387" s="7">
        <v>105</v>
      </c>
      <c r="L3387" s="7">
        <v>335</v>
      </c>
      <c r="M3387" s="7">
        <v>0</v>
      </c>
      <c r="N3387" s="7">
        <v>72</v>
      </c>
      <c r="O3387" s="7">
        <v>388</v>
      </c>
      <c r="P3387" s="7">
        <f>SUM(dane3[[#This Row],[RoomService]:[VRDeck]])</f>
        <v>900</v>
      </c>
      <c r="Q3387" t="s">
        <v>9270</v>
      </c>
      <c r="R3387" t="b">
        <v>0</v>
      </c>
    </row>
    <row r="3388" spans="1:18" x14ac:dyDescent="0.3">
      <c r="A3388" t="s">
        <v>12038</v>
      </c>
      <c r="B3388">
        <f>MID(dane3[[#This Row],[PassengerId]],1,4)+0</f>
        <v>4680</v>
      </c>
      <c r="C3388" t="s">
        <v>53</v>
      </c>
      <c r="D3388" t="b">
        <v>1</v>
      </c>
      <c r="E3388" t="s">
        <v>12036</v>
      </c>
      <c r="F3388" t="str">
        <f>MID($E3388,1,1)</f>
        <v>F</v>
      </c>
      <c r="G3388" t="str">
        <f>IFERROR(MID($E3388,SEARCH("/",$E3388,SEARCH("/",$E3388)+1)+1,1),"")</f>
        <v>P</v>
      </c>
      <c r="H3388" t="s">
        <v>16</v>
      </c>
      <c r="I3388">
        <v>19</v>
      </c>
      <c r="J3388" t="b">
        <v>0</v>
      </c>
      <c r="K3388" s="7">
        <v>0</v>
      </c>
      <c r="L3388" s="7">
        <v>0</v>
      </c>
      <c r="M3388" s="7">
        <v>0</v>
      </c>
      <c r="N3388" s="7">
        <v>0</v>
      </c>
      <c r="O3388" s="7">
        <v>0</v>
      </c>
      <c r="P3388" s="7">
        <f>SUM(dane3[[#This Row],[RoomService]:[VRDeck]])</f>
        <v>0</v>
      </c>
      <c r="Q3388" t="s">
        <v>23799</v>
      </c>
      <c r="R3388" t="b">
        <v>1</v>
      </c>
    </row>
    <row r="3389" spans="1:18" x14ac:dyDescent="0.3">
      <c r="A3389" t="s">
        <v>6511</v>
      </c>
      <c r="B3389">
        <f>MID(dane3[[#This Row],[PassengerId]],1,4)+0</f>
        <v>2558</v>
      </c>
      <c r="C3389" t="s">
        <v>53</v>
      </c>
      <c r="D3389" t="b">
        <v>0</v>
      </c>
      <c r="E3389" t="s">
        <v>6507</v>
      </c>
      <c r="F3389" t="str">
        <f>MID($E3389,1,1)</f>
        <v>F</v>
      </c>
      <c r="G3389" t="str">
        <f>IFERROR(MID($E3389,SEARCH("/",$E3389,SEARCH("/",$E3389)+1)+1,1),"")</f>
        <v>P</v>
      </c>
      <c r="H3389" t="s">
        <v>16</v>
      </c>
      <c r="I3389">
        <v>55</v>
      </c>
      <c r="J3389" t="b">
        <v>0</v>
      </c>
      <c r="K3389" s="7">
        <v>403</v>
      </c>
      <c r="L3389" s="7">
        <v>0</v>
      </c>
      <c r="M3389" s="7">
        <v>922</v>
      </c>
      <c r="N3389" s="7">
        <v>0</v>
      </c>
      <c r="O3389" s="7">
        <v>0</v>
      </c>
      <c r="P3389" s="7">
        <f>SUM(dane3[[#This Row],[RoomService]:[VRDeck]])</f>
        <v>1325</v>
      </c>
      <c r="Q3389" t="s">
        <v>6512</v>
      </c>
      <c r="R3389" t="b">
        <v>1</v>
      </c>
    </row>
    <row r="3390" spans="1:18" x14ac:dyDescent="0.3">
      <c r="A3390" t="s">
        <v>6513</v>
      </c>
      <c r="B3390">
        <f>MID(dane3[[#This Row],[PassengerId]],1,4)+0</f>
        <v>2558</v>
      </c>
      <c r="C3390" t="s">
        <v>53</v>
      </c>
      <c r="D3390" t="b">
        <v>1</v>
      </c>
      <c r="E3390" t="s">
        <v>6507</v>
      </c>
      <c r="F3390" t="str">
        <f>MID($E3390,1,1)</f>
        <v>F</v>
      </c>
      <c r="G3390" t="str">
        <f>IFERROR(MID($E3390,SEARCH("/",$E3390,SEARCH("/",$E3390)+1)+1,1),"")</f>
        <v>P</v>
      </c>
      <c r="H3390" t="s">
        <v>16</v>
      </c>
      <c r="I3390">
        <v>0</v>
      </c>
      <c r="J3390" t="b">
        <v>0</v>
      </c>
      <c r="K3390" s="7">
        <v>0</v>
      </c>
      <c r="L3390" s="7">
        <v>0</v>
      </c>
      <c r="M3390" s="7">
        <v>0</v>
      </c>
      <c r="N3390" s="7">
        <v>0</v>
      </c>
      <c r="O3390" s="7">
        <v>0</v>
      </c>
      <c r="P3390" s="7">
        <f>SUM(dane3[[#This Row],[RoomService]:[VRDeck]])</f>
        <v>0</v>
      </c>
      <c r="Q3390" t="s">
        <v>6514</v>
      </c>
      <c r="R3390" t="b">
        <v>1</v>
      </c>
    </row>
    <row r="3391" spans="1:18" x14ac:dyDescent="0.3">
      <c r="A3391" t="s">
        <v>6527</v>
      </c>
      <c r="B3391">
        <f>MID(dane3[[#This Row],[PassengerId]],1,4)+0</f>
        <v>2562</v>
      </c>
      <c r="C3391" t="s">
        <v>53</v>
      </c>
      <c r="D3391" t="b">
        <v>1</v>
      </c>
      <c r="E3391" t="s">
        <v>6528</v>
      </c>
      <c r="F3391" t="str">
        <f>MID($E3391,1,1)</f>
        <v>F</v>
      </c>
      <c r="G3391" t="str">
        <f>IFERROR(MID($E3391,SEARCH("/",$E3391,SEARCH("/",$E3391)+1)+1,1),"")</f>
        <v>P</v>
      </c>
      <c r="H3391" t="s">
        <v>16</v>
      </c>
      <c r="I3391">
        <v>24</v>
      </c>
      <c r="J3391" t="b">
        <v>0</v>
      </c>
      <c r="K3391" s="7">
        <v>0</v>
      </c>
      <c r="L3391" s="7">
        <v>0</v>
      </c>
      <c r="M3391" s="7">
        <v>0</v>
      </c>
      <c r="N3391" s="7">
        <v>0</v>
      </c>
      <c r="O3391" s="7">
        <v>0</v>
      </c>
      <c r="P3391" s="7">
        <f>SUM(dane3[[#This Row],[RoomService]:[VRDeck]])</f>
        <v>0</v>
      </c>
      <c r="Q3391" t="s">
        <v>6529</v>
      </c>
      <c r="R3391" t="b">
        <v>1</v>
      </c>
    </row>
    <row r="3392" spans="1:18" x14ac:dyDescent="0.3">
      <c r="A3392" t="s">
        <v>6530</v>
      </c>
      <c r="B3392">
        <f>MID(dane3[[#This Row],[PassengerId]],1,4)+0</f>
        <v>2562</v>
      </c>
      <c r="C3392" t="s">
        <v>53</v>
      </c>
      <c r="D3392" t="b">
        <v>0</v>
      </c>
      <c r="E3392" t="s">
        <v>6528</v>
      </c>
      <c r="F3392" t="str">
        <f>MID($E3392,1,1)</f>
        <v>F</v>
      </c>
      <c r="G3392" t="str">
        <f>IFERROR(MID($E3392,SEARCH("/",$E3392,SEARCH("/",$E3392)+1)+1,1),"")</f>
        <v>P</v>
      </c>
      <c r="H3392" t="s">
        <v>16</v>
      </c>
      <c r="I3392">
        <v>20</v>
      </c>
      <c r="J3392" t="b">
        <v>0</v>
      </c>
      <c r="K3392" s="7">
        <v>2502</v>
      </c>
      <c r="L3392" s="7">
        <v>0</v>
      </c>
      <c r="M3392" s="7">
        <v>96</v>
      </c>
      <c r="N3392" s="7">
        <v>0</v>
      </c>
      <c r="O3392" s="7">
        <v>0</v>
      </c>
      <c r="P3392" s="7">
        <f>SUM(dane3[[#This Row],[RoomService]:[VRDeck]])</f>
        <v>2598</v>
      </c>
      <c r="Q3392" t="s">
        <v>6531</v>
      </c>
      <c r="R3392" t="b">
        <v>0</v>
      </c>
    </row>
    <row r="3393" spans="1:18" x14ac:dyDescent="0.3">
      <c r="A3393" t="s">
        <v>6535</v>
      </c>
      <c r="B3393">
        <f>MID(dane3[[#This Row],[PassengerId]],1,4)+0</f>
        <v>2565</v>
      </c>
      <c r="C3393" t="s">
        <v>53</v>
      </c>
      <c r="D3393" t="b">
        <v>1</v>
      </c>
      <c r="E3393" t="s">
        <v>6536</v>
      </c>
      <c r="F3393" t="str">
        <f>MID($E3393,1,1)</f>
        <v>F</v>
      </c>
      <c r="G3393" t="str">
        <f>IFERROR(MID($E3393,SEARCH("/",$E3393,SEARCH("/",$E3393)+1)+1,1),"")</f>
        <v>P</v>
      </c>
      <c r="H3393" t="s">
        <v>16</v>
      </c>
      <c r="I3393">
        <v>17</v>
      </c>
      <c r="J3393" t="b">
        <v>0</v>
      </c>
      <c r="K3393" s="7">
        <v>0</v>
      </c>
      <c r="L3393" s="7">
        <v>0</v>
      </c>
      <c r="M3393" s="7">
        <v>0</v>
      </c>
      <c r="N3393" s="7">
        <v>0</v>
      </c>
      <c r="O3393" s="7">
        <v>0</v>
      </c>
      <c r="P3393" s="7">
        <f>SUM(dane3[[#This Row],[RoomService]:[VRDeck]])</f>
        <v>0</v>
      </c>
      <c r="Q3393" t="s">
        <v>6537</v>
      </c>
      <c r="R3393" t="b">
        <v>1</v>
      </c>
    </row>
    <row r="3394" spans="1:18" x14ac:dyDescent="0.3">
      <c r="A3394" t="s">
        <v>9285</v>
      </c>
      <c r="B3394">
        <f>MID(dane3[[#This Row],[PassengerId]],1,4)+0</f>
        <v>3647</v>
      </c>
      <c r="C3394" t="s">
        <v>14</v>
      </c>
      <c r="D3394" t="b">
        <v>1</v>
      </c>
      <c r="E3394" t="s">
        <v>9286</v>
      </c>
      <c r="F3394" t="str">
        <f>MID($E3394,1,1)</f>
        <v>C</v>
      </c>
      <c r="G3394" t="str">
        <f>IFERROR(MID($E3394,SEARCH("/",$E3394,SEARCH("/",$E3394)+1)+1,1),"")</f>
        <v>S</v>
      </c>
      <c r="H3394" t="s">
        <v>46</v>
      </c>
      <c r="I3394">
        <v>22</v>
      </c>
      <c r="J3394" t="b">
        <v>0</v>
      </c>
      <c r="K3394" s="7">
        <v>0</v>
      </c>
      <c r="L3394" s="7">
        <v>0</v>
      </c>
      <c r="M3394" s="7">
        <v>0</v>
      </c>
      <c r="N3394" s="7">
        <v>0</v>
      </c>
      <c r="O3394" s="7">
        <v>0</v>
      </c>
      <c r="P3394" s="7">
        <f>SUM(dane3[[#This Row],[RoomService]:[VRDeck]])</f>
        <v>0</v>
      </c>
      <c r="Q3394" t="s">
        <v>9287</v>
      </c>
      <c r="R3394" t="b">
        <v>1</v>
      </c>
    </row>
    <row r="3395" spans="1:18" x14ac:dyDescent="0.3">
      <c r="A3395" t="s">
        <v>9288</v>
      </c>
      <c r="B3395">
        <f>MID(dane3[[#This Row],[PassengerId]],1,4)+0</f>
        <v>3648</v>
      </c>
      <c r="C3395" t="s">
        <v>19</v>
      </c>
      <c r="D3395" t="b">
        <v>0</v>
      </c>
      <c r="E3395" t="s">
        <v>9289</v>
      </c>
      <c r="F3395" t="str">
        <f>MID($E3395,1,1)</f>
        <v>F</v>
      </c>
      <c r="G3395" t="str">
        <f>IFERROR(MID($E3395,SEARCH("/",$E3395,SEARCH("/",$E3395)+1)+1,1),"")</f>
        <v>S</v>
      </c>
      <c r="H3395" t="s">
        <v>32</v>
      </c>
      <c r="I3395">
        <v>39</v>
      </c>
      <c r="J3395" t="b">
        <v>0</v>
      </c>
      <c r="K3395" s="7">
        <v>0</v>
      </c>
      <c r="L3395" s="7">
        <v>0</v>
      </c>
      <c r="M3395" s="7">
        <v>0</v>
      </c>
      <c r="N3395" s="7">
        <v>1144</v>
      </c>
      <c r="O3395" s="7">
        <v>0</v>
      </c>
      <c r="P3395" s="7">
        <f>SUM(dane3[[#This Row],[RoomService]:[VRDeck]])</f>
        <v>1144</v>
      </c>
      <c r="Q3395" t="s">
        <v>9290</v>
      </c>
      <c r="R3395" t="b">
        <v>0</v>
      </c>
    </row>
    <row r="3396" spans="1:18" x14ac:dyDescent="0.3">
      <c r="A3396" t="s">
        <v>9291</v>
      </c>
      <c r="B3396">
        <f>MID(dane3[[#This Row],[PassengerId]],1,4)+0</f>
        <v>3650</v>
      </c>
      <c r="C3396" t="s">
        <v>19</v>
      </c>
      <c r="D3396" t="b">
        <v>1</v>
      </c>
      <c r="E3396" t="s">
        <v>9292</v>
      </c>
      <c r="F3396" t="str">
        <f>MID($E3396,1,1)</f>
        <v>G</v>
      </c>
      <c r="G3396" t="str">
        <f>IFERROR(MID($E3396,SEARCH("/",$E3396,SEARCH("/",$E3396)+1)+1,1),"")</f>
        <v>P</v>
      </c>
      <c r="H3396" t="s">
        <v>16</v>
      </c>
      <c r="I3396">
        <v>37</v>
      </c>
      <c r="J3396" t="b">
        <v>0</v>
      </c>
      <c r="K3396" s="7">
        <v>0</v>
      </c>
      <c r="L3396" s="7">
        <v>0</v>
      </c>
      <c r="M3396" s="7">
        <v>0</v>
      </c>
      <c r="N3396" s="7">
        <v>0</v>
      </c>
      <c r="O3396" s="7">
        <v>0</v>
      </c>
      <c r="P3396" s="7">
        <f>SUM(dane3[[#This Row],[RoomService]:[VRDeck]])</f>
        <v>0</v>
      </c>
      <c r="Q3396" t="s">
        <v>9293</v>
      </c>
      <c r="R3396" t="b">
        <v>1</v>
      </c>
    </row>
    <row r="3397" spans="1:18" x14ac:dyDescent="0.3">
      <c r="A3397" t="s">
        <v>9294</v>
      </c>
      <c r="B3397">
        <f>MID(dane3[[#This Row],[PassengerId]],1,4)+0</f>
        <v>3652</v>
      </c>
      <c r="C3397" t="s">
        <v>19</v>
      </c>
      <c r="D3397" t="b">
        <v>1</v>
      </c>
      <c r="E3397" t="s">
        <v>9295</v>
      </c>
      <c r="F3397" t="str">
        <f>MID($E3397,1,1)</f>
        <v>G</v>
      </c>
      <c r="G3397" t="str">
        <f>IFERROR(MID($E3397,SEARCH("/",$E3397,SEARCH("/",$E3397)+1)+1,1),"")</f>
        <v>S</v>
      </c>
      <c r="H3397" t="s">
        <v>16</v>
      </c>
      <c r="I3397">
        <v>28</v>
      </c>
      <c r="J3397" t="b">
        <v>0</v>
      </c>
      <c r="K3397" s="7">
        <v>0</v>
      </c>
      <c r="L3397" s="7">
        <v>0</v>
      </c>
      <c r="M3397" s="7">
        <v>0</v>
      </c>
      <c r="N3397" s="7">
        <v>0</v>
      </c>
      <c r="O3397" s="7">
        <v>0</v>
      </c>
      <c r="P3397" s="7">
        <f>SUM(dane3[[#This Row],[RoomService]:[VRDeck]])</f>
        <v>0</v>
      </c>
      <c r="Q3397" t="s">
        <v>9296</v>
      </c>
      <c r="R3397" t="b">
        <v>0</v>
      </c>
    </row>
    <row r="3398" spans="1:18" x14ac:dyDescent="0.3">
      <c r="A3398" t="s">
        <v>9297</v>
      </c>
      <c r="B3398">
        <f>MID(dane3[[#This Row],[PassengerId]],1,4)+0</f>
        <v>3653</v>
      </c>
      <c r="C3398" t="s">
        <v>19</v>
      </c>
      <c r="D3398" t="b">
        <v>0</v>
      </c>
      <c r="E3398" t="s">
        <v>9298</v>
      </c>
      <c r="F3398" t="str">
        <f>MID($E3398,1,1)</f>
        <v>G</v>
      </c>
      <c r="G3398" t="str">
        <f>IFERROR(MID($E3398,SEARCH("/",$E3398,SEARCH("/",$E3398)+1)+1,1),"")</f>
        <v>S</v>
      </c>
      <c r="H3398" t="s">
        <v>16</v>
      </c>
      <c r="I3398">
        <v>29</v>
      </c>
      <c r="J3398" t="b">
        <v>0</v>
      </c>
      <c r="K3398" s="7">
        <v>97</v>
      </c>
      <c r="L3398" s="7">
        <v>0</v>
      </c>
      <c r="M3398" s="7">
        <v>444</v>
      </c>
      <c r="N3398" s="7">
        <v>366</v>
      </c>
      <c r="O3398" s="7">
        <v>0</v>
      </c>
      <c r="P3398" s="7">
        <f>SUM(dane3[[#This Row],[RoomService]:[VRDeck]])</f>
        <v>907</v>
      </c>
      <c r="Q3398" t="s">
        <v>9299</v>
      </c>
      <c r="R3398" t="b">
        <v>0</v>
      </c>
    </row>
    <row r="3399" spans="1:18" x14ac:dyDescent="0.3">
      <c r="A3399" t="s">
        <v>9300</v>
      </c>
      <c r="B3399">
        <f>MID(dane3[[#This Row],[PassengerId]],1,4)+0</f>
        <v>3654</v>
      </c>
      <c r="C3399" t="s">
        <v>19</v>
      </c>
      <c r="D3399" t="b">
        <v>0</v>
      </c>
      <c r="E3399" t="s">
        <v>9301</v>
      </c>
      <c r="F3399" t="str">
        <f>MID($E3399,1,1)</f>
        <v>F</v>
      </c>
      <c r="G3399" t="str">
        <f>IFERROR(MID($E3399,SEARCH("/",$E3399,SEARCH("/",$E3399)+1)+1,1),"")</f>
        <v>S</v>
      </c>
      <c r="H3399" t="s">
        <v>46</v>
      </c>
      <c r="I3399">
        <v>14</v>
      </c>
      <c r="J3399" t="b">
        <v>0</v>
      </c>
      <c r="K3399" s="7">
        <v>1</v>
      </c>
      <c r="L3399" s="7">
        <v>0</v>
      </c>
      <c r="M3399" s="7">
        <v>827</v>
      </c>
      <c r="N3399" s="7">
        <v>0</v>
      </c>
      <c r="O3399" s="7">
        <v>3</v>
      </c>
      <c r="P3399" s="7">
        <f>SUM(dane3[[#This Row],[RoomService]:[VRDeck]])</f>
        <v>831</v>
      </c>
      <c r="Q3399" t="s">
        <v>9302</v>
      </c>
      <c r="R3399" t="b">
        <v>0</v>
      </c>
    </row>
    <row r="3400" spans="1:18" x14ac:dyDescent="0.3">
      <c r="A3400" t="s">
        <v>9303</v>
      </c>
      <c r="B3400">
        <f>MID(dane3[[#This Row],[PassengerId]],1,4)+0</f>
        <v>3654</v>
      </c>
      <c r="C3400" t="s">
        <v>19</v>
      </c>
      <c r="D3400" t="b">
        <v>0</v>
      </c>
      <c r="E3400" t="s">
        <v>9301</v>
      </c>
      <c r="F3400" t="str">
        <f>MID($E3400,1,1)</f>
        <v>F</v>
      </c>
      <c r="G3400" t="str">
        <f>IFERROR(MID($E3400,SEARCH("/",$E3400,SEARCH("/",$E3400)+1)+1,1),"")</f>
        <v>S</v>
      </c>
      <c r="H3400" t="s">
        <v>16</v>
      </c>
      <c r="I3400">
        <v>15</v>
      </c>
      <c r="J3400" t="b">
        <v>0</v>
      </c>
      <c r="K3400" s="7">
        <v>0</v>
      </c>
      <c r="L3400" s="7">
        <v>398</v>
      </c>
      <c r="M3400" s="7">
        <v>0</v>
      </c>
      <c r="N3400" s="7">
        <v>467</v>
      </c>
      <c r="O3400" s="7">
        <v>0</v>
      </c>
      <c r="P3400" s="7">
        <f>SUM(dane3[[#This Row],[RoomService]:[VRDeck]])</f>
        <v>865</v>
      </c>
      <c r="Q3400" t="s">
        <v>9304</v>
      </c>
      <c r="R3400" t="b">
        <v>0</v>
      </c>
    </row>
    <row r="3401" spans="1:18" x14ac:dyDescent="0.3">
      <c r="A3401" t="s">
        <v>9305</v>
      </c>
      <c r="B3401">
        <f>MID(dane3[[#This Row],[PassengerId]],1,4)+0</f>
        <v>3655</v>
      </c>
      <c r="C3401" t="s">
        <v>19</v>
      </c>
      <c r="D3401" t="b">
        <v>0</v>
      </c>
      <c r="E3401" t="s">
        <v>9306</v>
      </c>
      <c r="F3401" t="str">
        <f>MID($E3401,1,1)</f>
        <v>F</v>
      </c>
      <c r="G3401" t="str">
        <f>IFERROR(MID($E3401,SEARCH("/",$E3401,SEARCH("/",$E3401)+1)+1,1),"")</f>
        <v>S</v>
      </c>
      <c r="H3401" t="s">
        <v>16</v>
      </c>
      <c r="I3401">
        <v>17</v>
      </c>
      <c r="J3401" t="b">
        <v>0</v>
      </c>
      <c r="K3401" s="7">
        <v>0</v>
      </c>
      <c r="L3401" s="7">
        <v>432</v>
      </c>
      <c r="M3401" s="7">
        <v>0</v>
      </c>
      <c r="N3401" s="7">
        <v>3003</v>
      </c>
      <c r="O3401" s="7">
        <v>0</v>
      </c>
      <c r="P3401" s="7">
        <f>SUM(dane3[[#This Row],[RoomService]:[VRDeck]])</f>
        <v>3435</v>
      </c>
      <c r="Q3401" t="s">
        <v>9307</v>
      </c>
      <c r="R3401" t="b">
        <v>0</v>
      </c>
    </row>
    <row r="3402" spans="1:18" x14ac:dyDescent="0.3">
      <c r="A3402" t="s">
        <v>9308</v>
      </c>
      <c r="B3402">
        <f>MID(dane3[[#This Row],[PassengerId]],1,4)+0</f>
        <v>3658</v>
      </c>
      <c r="C3402" t="s">
        <v>19</v>
      </c>
      <c r="D3402" t="b">
        <v>1</v>
      </c>
      <c r="E3402" t="s">
        <v>9309</v>
      </c>
      <c r="F3402" t="str">
        <f>MID($E3402,1,1)</f>
        <v>G</v>
      </c>
      <c r="G3402" t="str">
        <f>IFERROR(MID($E3402,SEARCH("/",$E3402,SEARCH("/",$E3402)+1)+1,1),"")</f>
        <v>S</v>
      </c>
      <c r="H3402" t="s">
        <v>16</v>
      </c>
      <c r="I3402">
        <v>4</v>
      </c>
      <c r="J3402" t="b">
        <v>0</v>
      </c>
      <c r="K3402" s="7">
        <v>0</v>
      </c>
      <c r="L3402" s="7">
        <v>0</v>
      </c>
      <c r="M3402" s="7">
        <v>0</v>
      </c>
      <c r="N3402" s="7">
        <v>0</v>
      </c>
      <c r="O3402" s="7">
        <v>0</v>
      </c>
      <c r="P3402" s="7">
        <f>SUM(dane3[[#This Row],[RoomService]:[VRDeck]])</f>
        <v>0</v>
      </c>
      <c r="Q3402" t="s">
        <v>9310</v>
      </c>
      <c r="R3402" t="b">
        <v>1</v>
      </c>
    </row>
    <row r="3403" spans="1:18" x14ac:dyDescent="0.3">
      <c r="A3403" t="s">
        <v>9311</v>
      </c>
      <c r="B3403">
        <f>MID(dane3[[#This Row],[PassengerId]],1,4)+0</f>
        <v>3658</v>
      </c>
      <c r="C3403" t="s">
        <v>19</v>
      </c>
      <c r="D3403" t="b">
        <v>0</v>
      </c>
      <c r="E3403" t="s">
        <v>9312</v>
      </c>
      <c r="F3403" t="str">
        <f>MID($E3403,1,1)</f>
        <v>E</v>
      </c>
      <c r="G3403" t="str">
        <f>IFERROR(MID($E3403,SEARCH("/",$E3403,SEARCH("/",$E3403)+1)+1,1),"")</f>
        <v>S</v>
      </c>
      <c r="H3403" t="s">
        <v>16</v>
      </c>
      <c r="I3403">
        <v>24</v>
      </c>
      <c r="J3403" t="b">
        <v>0</v>
      </c>
      <c r="K3403" s="7">
        <v>3</v>
      </c>
      <c r="L3403" s="7">
        <v>2053</v>
      </c>
      <c r="M3403" s="7">
        <v>335</v>
      </c>
      <c r="N3403" s="7">
        <v>0</v>
      </c>
      <c r="O3403" s="7">
        <v>4</v>
      </c>
      <c r="P3403" s="7">
        <f>SUM(dane3[[#This Row],[RoomService]:[VRDeck]])</f>
        <v>2395</v>
      </c>
      <c r="Q3403" t="s">
        <v>9313</v>
      </c>
      <c r="R3403" t="b">
        <v>1</v>
      </c>
    </row>
    <row r="3404" spans="1:18" x14ac:dyDescent="0.3">
      <c r="A3404" t="s">
        <v>9314</v>
      </c>
      <c r="B3404">
        <f>MID(dane3[[#This Row],[PassengerId]],1,4)+0</f>
        <v>3660</v>
      </c>
      <c r="C3404" t="s">
        <v>19</v>
      </c>
      <c r="D3404" t="b">
        <v>0</v>
      </c>
      <c r="E3404" t="s">
        <v>9315</v>
      </c>
      <c r="F3404" t="str">
        <f>MID($E3404,1,1)</f>
        <v>G</v>
      </c>
      <c r="G3404" t="str">
        <f>IFERROR(MID($E3404,SEARCH("/",$E3404,SEARCH("/",$E3404)+1)+1,1),"")</f>
        <v>S</v>
      </c>
      <c r="H3404" t="s">
        <v>16</v>
      </c>
      <c r="I3404">
        <v>24</v>
      </c>
      <c r="J3404" t="b">
        <v>0</v>
      </c>
      <c r="K3404" s="7">
        <v>42</v>
      </c>
      <c r="L3404" s="7">
        <v>0</v>
      </c>
      <c r="M3404" s="7">
        <v>671</v>
      </c>
      <c r="N3404" s="7">
        <v>71</v>
      </c>
      <c r="O3404" s="7">
        <v>0</v>
      </c>
      <c r="P3404" s="7">
        <f>SUM(dane3[[#This Row],[RoomService]:[VRDeck]])</f>
        <v>784</v>
      </c>
      <c r="Q3404" t="s">
        <v>9316</v>
      </c>
      <c r="R3404" t="b">
        <v>0</v>
      </c>
    </row>
    <row r="3405" spans="1:18" x14ac:dyDescent="0.3">
      <c r="A3405" t="s">
        <v>9317</v>
      </c>
      <c r="B3405">
        <f>MID(dane3[[#This Row],[PassengerId]],1,4)+0</f>
        <v>3662</v>
      </c>
      <c r="C3405" t="s">
        <v>14</v>
      </c>
      <c r="D3405" t="b">
        <v>0</v>
      </c>
      <c r="E3405" t="s">
        <v>9318</v>
      </c>
      <c r="F3405" t="str">
        <f>MID($E3405,1,1)</f>
        <v>B</v>
      </c>
      <c r="G3405" t="str">
        <f>IFERROR(MID($E3405,SEARCH("/",$E3405,SEARCH("/",$E3405)+1)+1,1),"")</f>
        <v>S</v>
      </c>
      <c r="H3405" t="s">
        <v>46</v>
      </c>
      <c r="I3405">
        <v>22</v>
      </c>
      <c r="J3405" t="b">
        <v>0</v>
      </c>
      <c r="K3405" s="7">
        <v>0</v>
      </c>
      <c r="L3405" s="7">
        <v>171</v>
      </c>
      <c r="M3405" s="7">
        <v>2233</v>
      </c>
      <c r="N3405" s="7">
        <v>1</v>
      </c>
      <c r="O3405" s="7">
        <v>800</v>
      </c>
      <c r="P3405" s="7">
        <f>SUM(dane3[[#This Row],[RoomService]:[VRDeck]])</f>
        <v>3205</v>
      </c>
      <c r="Q3405" t="s">
        <v>9319</v>
      </c>
      <c r="R3405" t="b">
        <v>1</v>
      </c>
    </row>
    <row r="3406" spans="1:18" x14ac:dyDescent="0.3">
      <c r="A3406" t="s">
        <v>9320</v>
      </c>
      <c r="B3406">
        <f>MID(dane3[[#This Row],[PassengerId]],1,4)+0</f>
        <v>3662</v>
      </c>
      <c r="C3406" t="s">
        <v>14</v>
      </c>
      <c r="D3406" t="b">
        <v>1</v>
      </c>
      <c r="E3406" t="s">
        <v>9318</v>
      </c>
      <c r="F3406" t="str">
        <f>MID($E3406,1,1)</f>
        <v>B</v>
      </c>
      <c r="G3406" t="str">
        <f>IFERROR(MID($E3406,SEARCH("/",$E3406,SEARCH("/",$E3406)+1)+1,1),"")</f>
        <v>S</v>
      </c>
      <c r="H3406" t="s">
        <v>46</v>
      </c>
      <c r="I3406">
        <v>38</v>
      </c>
      <c r="J3406" t="b">
        <v>0</v>
      </c>
      <c r="K3406" s="7">
        <v>0</v>
      </c>
      <c r="L3406" s="7">
        <v>0</v>
      </c>
      <c r="M3406" s="7">
        <v>0</v>
      </c>
      <c r="N3406" s="7">
        <v>0</v>
      </c>
      <c r="O3406" s="7">
        <v>0</v>
      </c>
      <c r="P3406" s="7">
        <f>SUM(dane3[[#This Row],[RoomService]:[VRDeck]])</f>
        <v>0</v>
      </c>
      <c r="Q3406" t="s">
        <v>9321</v>
      </c>
      <c r="R3406" t="b">
        <v>1</v>
      </c>
    </row>
    <row r="3407" spans="1:18" x14ac:dyDescent="0.3">
      <c r="A3407" t="s">
        <v>6538</v>
      </c>
      <c r="B3407">
        <f>MID(dane3[[#This Row],[PassengerId]],1,4)+0</f>
        <v>2565</v>
      </c>
      <c r="C3407" t="s">
        <v>53</v>
      </c>
      <c r="D3407" t="b">
        <v>0</v>
      </c>
      <c r="E3407" t="s">
        <v>6539</v>
      </c>
      <c r="F3407" t="str">
        <f>MID($E3407,1,1)</f>
        <v>E</v>
      </c>
      <c r="G3407" t="str">
        <f>IFERROR(MID($E3407,SEARCH("/",$E3407,SEARCH("/",$E3407)+1)+1,1),"")</f>
        <v>P</v>
      </c>
      <c r="H3407" t="s">
        <v>16</v>
      </c>
      <c r="I3407">
        <v>32</v>
      </c>
      <c r="J3407" t="b">
        <v>0</v>
      </c>
      <c r="K3407" s="7">
        <v>598</v>
      </c>
      <c r="L3407" s="7">
        <v>0</v>
      </c>
      <c r="M3407" s="7">
        <v>138</v>
      </c>
      <c r="N3407" s="7">
        <v>0</v>
      </c>
      <c r="O3407" s="7">
        <v>624</v>
      </c>
      <c r="P3407" s="7">
        <f>SUM(dane3[[#This Row],[RoomService]:[VRDeck]])</f>
        <v>1360</v>
      </c>
      <c r="Q3407" t="s">
        <v>6540</v>
      </c>
      <c r="R3407" t="b">
        <v>0</v>
      </c>
    </row>
    <row r="3408" spans="1:18" x14ac:dyDescent="0.3">
      <c r="A3408" t="s">
        <v>9325</v>
      </c>
      <c r="B3408">
        <f>MID(dane3[[#This Row],[PassengerId]],1,4)+0</f>
        <v>3665</v>
      </c>
      <c r="C3408" t="s">
        <v>19</v>
      </c>
      <c r="D3408" t="b">
        <v>1</v>
      </c>
      <c r="E3408" t="s">
        <v>9326</v>
      </c>
      <c r="F3408" t="str">
        <f>MID($E3408,1,1)</f>
        <v>G</v>
      </c>
      <c r="G3408" t="str">
        <f>IFERROR(MID($E3408,SEARCH("/",$E3408,SEARCH("/",$E3408)+1)+1,1),"")</f>
        <v>S</v>
      </c>
      <c r="H3408" t="s">
        <v>46</v>
      </c>
      <c r="I3408">
        <v>29</v>
      </c>
      <c r="J3408" t="b">
        <v>0</v>
      </c>
      <c r="K3408" s="7">
        <v>0</v>
      </c>
      <c r="L3408" s="7">
        <v>0</v>
      </c>
      <c r="M3408" s="7">
        <v>0</v>
      </c>
      <c r="N3408" s="7">
        <v>0</v>
      </c>
      <c r="O3408" s="7">
        <v>0</v>
      </c>
      <c r="P3408" s="7">
        <f>SUM(dane3[[#This Row],[RoomService]:[VRDeck]])</f>
        <v>0</v>
      </c>
      <c r="Q3408" t="s">
        <v>9327</v>
      </c>
      <c r="R3408" t="b">
        <v>1</v>
      </c>
    </row>
    <row r="3409" spans="1:18" x14ac:dyDescent="0.3">
      <c r="A3409" t="s">
        <v>9328</v>
      </c>
      <c r="B3409">
        <f>MID(dane3[[#This Row],[PassengerId]],1,4)+0</f>
        <v>3667</v>
      </c>
      <c r="C3409" t="s">
        <v>14</v>
      </c>
      <c r="D3409" t="b">
        <v>1</v>
      </c>
      <c r="E3409" t="s">
        <v>9329</v>
      </c>
      <c r="F3409" t="str">
        <f>MID($E3409,1,1)</f>
        <v>A</v>
      </c>
      <c r="G3409" t="str">
        <f>IFERROR(MID($E3409,SEARCH("/",$E3409,SEARCH("/",$E3409)+1)+1,1),"")</f>
        <v>S</v>
      </c>
      <c r="H3409" t="s">
        <v>46</v>
      </c>
      <c r="I3409">
        <v>26</v>
      </c>
      <c r="J3409" t="b">
        <v>0</v>
      </c>
      <c r="K3409" s="7">
        <v>0</v>
      </c>
      <c r="L3409" s="7">
        <v>0</v>
      </c>
      <c r="M3409" s="7">
        <v>0</v>
      </c>
      <c r="N3409" s="7">
        <v>0</v>
      </c>
      <c r="O3409" s="7">
        <v>0</v>
      </c>
      <c r="P3409" s="7">
        <f>SUM(dane3[[#This Row],[RoomService]:[VRDeck]])</f>
        <v>0</v>
      </c>
      <c r="Q3409" t="s">
        <v>9330</v>
      </c>
      <c r="R3409" t="b">
        <v>1</v>
      </c>
    </row>
    <row r="3410" spans="1:18" x14ac:dyDescent="0.3">
      <c r="A3410" t="s">
        <v>9331</v>
      </c>
      <c r="B3410">
        <f>MID(dane3[[#This Row],[PassengerId]],1,4)+0</f>
        <v>3668</v>
      </c>
      <c r="C3410" t="s">
        <v>14</v>
      </c>
      <c r="D3410" t="b">
        <v>1</v>
      </c>
      <c r="E3410" t="s">
        <v>9332</v>
      </c>
      <c r="F3410" t="str">
        <f>MID($E3410,1,1)</f>
        <v>C</v>
      </c>
      <c r="G3410" t="str">
        <f>IFERROR(MID($E3410,SEARCH("/",$E3410,SEARCH("/",$E3410)+1)+1,1),"")</f>
        <v>P</v>
      </c>
      <c r="H3410" t="s">
        <v>46</v>
      </c>
      <c r="I3410">
        <v>41</v>
      </c>
      <c r="J3410" t="b">
        <v>0</v>
      </c>
      <c r="K3410" s="7">
        <v>0</v>
      </c>
      <c r="L3410" s="7">
        <v>0</v>
      </c>
      <c r="M3410" s="7">
        <v>0</v>
      </c>
      <c r="N3410" s="7">
        <v>0</v>
      </c>
      <c r="O3410" s="7">
        <v>0</v>
      </c>
      <c r="P3410" s="7">
        <f>SUM(dane3[[#This Row],[RoomService]:[VRDeck]])</f>
        <v>0</v>
      </c>
      <c r="Q3410" t="s">
        <v>9333</v>
      </c>
      <c r="R3410" t="b">
        <v>1</v>
      </c>
    </row>
    <row r="3411" spans="1:18" x14ac:dyDescent="0.3">
      <c r="A3411" t="s">
        <v>9334</v>
      </c>
      <c r="B3411">
        <f>MID(dane3[[#This Row],[PassengerId]],1,4)+0</f>
        <v>3671</v>
      </c>
      <c r="C3411" t="s">
        <v>19</v>
      </c>
      <c r="D3411" t="b">
        <v>0</v>
      </c>
      <c r="E3411" t="s">
        <v>9335</v>
      </c>
      <c r="F3411" t="str">
        <f>MID($E3411,1,1)</f>
        <v>E</v>
      </c>
      <c r="G3411" t="str">
        <f>IFERROR(MID($E3411,SEARCH("/",$E3411,SEARCH("/",$E3411)+1)+1,1),"")</f>
        <v>S</v>
      </c>
      <c r="H3411" t="s">
        <v>16</v>
      </c>
      <c r="I3411">
        <v>50</v>
      </c>
      <c r="J3411" t="b">
        <v>0</v>
      </c>
      <c r="K3411" s="7">
        <v>43</v>
      </c>
      <c r="L3411" s="7">
        <v>661</v>
      </c>
      <c r="M3411" s="7">
        <v>1</v>
      </c>
      <c r="N3411" s="7">
        <v>85</v>
      </c>
      <c r="O3411" s="7">
        <v>0</v>
      </c>
      <c r="P3411" s="7">
        <f>SUM(dane3[[#This Row],[RoomService]:[VRDeck]])</f>
        <v>790</v>
      </c>
      <c r="Q3411" t="s">
        <v>9336</v>
      </c>
      <c r="R3411" t="b">
        <v>0</v>
      </c>
    </row>
    <row r="3412" spans="1:18" x14ac:dyDescent="0.3">
      <c r="A3412" t="s">
        <v>9337</v>
      </c>
      <c r="B3412">
        <f>MID(dane3[[#This Row],[PassengerId]],1,4)+0</f>
        <v>3674</v>
      </c>
      <c r="C3412" t="s">
        <v>19</v>
      </c>
      <c r="D3412" t="b">
        <v>0</v>
      </c>
      <c r="E3412" t="s">
        <v>9338</v>
      </c>
      <c r="F3412" t="str">
        <f>MID($E3412,1,1)</f>
        <v>G</v>
      </c>
      <c r="G3412" t="str">
        <f>IFERROR(MID($E3412,SEARCH("/",$E3412,SEARCH("/",$E3412)+1)+1,1),"")</f>
        <v>S</v>
      </c>
      <c r="H3412" t="s">
        <v>46</v>
      </c>
      <c r="I3412">
        <v>34</v>
      </c>
      <c r="J3412" t="b">
        <v>0</v>
      </c>
      <c r="K3412" s="7">
        <v>232</v>
      </c>
      <c r="L3412" s="7">
        <v>457</v>
      </c>
      <c r="M3412" s="7">
        <v>1</v>
      </c>
      <c r="N3412" s="7">
        <v>218</v>
      </c>
      <c r="O3412" s="7">
        <v>0</v>
      </c>
      <c r="P3412" s="7">
        <f>SUM(dane3[[#This Row],[RoomService]:[VRDeck]])</f>
        <v>908</v>
      </c>
      <c r="Q3412" t="s">
        <v>9339</v>
      </c>
      <c r="R3412" t="b">
        <v>1</v>
      </c>
    </row>
    <row r="3413" spans="1:18" x14ac:dyDescent="0.3">
      <c r="A3413" t="s">
        <v>9340</v>
      </c>
      <c r="B3413">
        <f>MID(dane3[[#This Row],[PassengerId]],1,4)+0</f>
        <v>3677</v>
      </c>
      <c r="C3413" t="s">
        <v>19</v>
      </c>
      <c r="D3413" t="b">
        <v>0</v>
      </c>
      <c r="E3413" t="s">
        <v>9341</v>
      </c>
      <c r="F3413" t="str">
        <f>MID($E3413,1,1)</f>
        <v>F</v>
      </c>
      <c r="G3413" t="str">
        <f>IFERROR(MID($E3413,SEARCH("/",$E3413,SEARCH("/",$E3413)+1)+1,1),"")</f>
        <v>S</v>
      </c>
      <c r="H3413" t="s">
        <v>32</v>
      </c>
      <c r="I3413">
        <v>24</v>
      </c>
      <c r="J3413" t="b">
        <v>0</v>
      </c>
      <c r="K3413" s="7">
        <v>105</v>
      </c>
      <c r="L3413" s="7">
        <v>0</v>
      </c>
      <c r="M3413" s="7">
        <v>37</v>
      </c>
      <c r="N3413" s="7">
        <v>518</v>
      </c>
      <c r="O3413" s="7">
        <v>0</v>
      </c>
      <c r="P3413" s="7">
        <f>SUM(dane3[[#This Row],[RoomService]:[VRDeck]])</f>
        <v>660</v>
      </c>
      <c r="Q3413" t="s">
        <v>6125</v>
      </c>
      <c r="R3413" t="b">
        <v>0</v>
      </c>
    </row>
    <row r="3414" spans="1:18" x14ac:dyDescent="0.3">
      <c r="A3414" t="s">
        <v>9342</v>
      </c>
      <c r="B3414">
        <f>MID(dane3[[#This Row],[PassengerId]],1,4)+0</f>
        <v>3678</v>
      </c>
      <c r="C3414" t="s">
        <v>19</v>
      </c>
      <c r="D3414" t="b">
        <v>0</v>
      </c>
      <c r="E3414" t="s">
        <v>9343</v>
      </c>
      <c r="F3414" t="str">
        <f>MID($E3414,1,1)</f>
        <v>E</v>
      </c>
      <c r="G3414" t="str">
        <f>IFERROR(MID($E3414,SEARCH("/",$E3414,SEARCH("/",$E3414)+1)+1,1),"")</f>
        <v>S</v>
      </c>
      <c r="H3414" t="s">
        <v>16</v>
      </c>
      <c r="I3414">
        <v>24</v>
      </c>
      <c r="J3414" t="b">
        <v>0</v>
      </c>
      <c r="K3414" s="7">
        <v>0</v>
      </c>
      <c r="L3414" s="7">
        <v>0</v>
      </c>
      <c r="M3414" s="7">
        <v>788</v>
      </c>
      <c r="N3414" s="7">
        <v>0</v>
      </c>
      <c r="O3414" s="7">
        <v>3</v>
      </c>
      <c r="P3414" s="7">
        <f>SUM(dane3[[#This Row],[RoomService]:[VRDeck]])</f>
        <v>791</v>
      </c>
      <c r="Q3414" t="s">
        <v>9344</v>
      </c>
      <c r="R3414" t="b">
        <v>1</v>
      </c>
    </row>
    <row r="3415" spans="1:18" x14ac:dyDescent="0.3">
      <c r="A3415" t="s">
        <v>9345</v>
      </c>
      <c r="B3415">
        <f>MID(dane3[[#This Row],[PassengerId]],1,4)+0</f>
        <v>3679</v>
      </c>
      <c r="C3415" t="s">
        <v>14</v>
      </c>
      <c r="D3415" t="b">
        <v>0</v>
      </c>
      <c r="E3415" t="s">
        <v>9346</v>
      </c>
      <c r="F3415" t="str">
        <f>MID($E3415,1,1)</f>
        <v>B</v>
      </c>
      <c r="G3415" t="str">
        <f>IFERROR(MID($E3415,SEARCH("/",$E3415,SEARCH("/",$E3415)+1)+1,1),"")</f>
        <v>P</v>
      </c>
      <c r="H3415" t="s">
        <v>16</v>
      </c>
      <c r="I3415">
        <v>45</v>
      </c>
      <c r="J3415" t="b">
        <v>0</v>
      </c>
      <c r="K3415" s="7">
        <v>0</v>
      </c>
      <c r="L3415" s="7">
        <v>0</v>
      </c>
      <c r="M3415" s="7">
        <v>0</v>
      </c>
      <c r="N3415" s="7">
        <v>0</v>
      </c>
      <c r="O3415" s="7">
        <v>0</v>
      </c>
      <c r="P3415" s="7">
        <f>SUM(dane3[[#This Row],[RoomService]:[VRDeck]])</f>
        <v>0</v>
      </c>
      <c r="Q3415" t="s">
        <v>9347</v>
      </c>
      <c r="R3415" t="b">
        <v>0</v>
      </c>
    </row>
    <row r="3416" spans="1:18" x14ac:dyDescent="0.3">
      <c r="A3416" t="s">
        <v>9348</v>
      </c>
      <c r="B3416">
        <f>MID(dane3[[#This Row],[PassengerId]],1,4)+0</f>
        <v>3680</v>
      </c>
      <c r="C3416" t="s">
        <v>14</v>
      </c>
      <c r="D3416" t="b">
        <v>0</v>
      </c>
      <c r="E3416" t="s">
        <v>9349</v>
      </c>
      <c r="F3416" t="str">
        <f>MID($E3416,1,1)</f>
        <v>C</v>
      </c>
      <c r="G3416" t="str">
        <f>IFERROR(MID($E3416,SEARCH("/",$E3416,SEARCH("/",$E3416)+1)+1,1),"")</f>
        <v>P</v>
      </c>
      <c r="H3416" t="s">
        <v>46</v>
      </c>
      <c r="I3416">
        <v>35</v>
      </c>
      <c r="J3416" t="b">
        <v>0</v>
      </c>
      <c r="K3416" s="7">
        <v>0</v>
      </c>
      <c r="L3416" s="7">
        <v>388</v>
      </c>
      <c r="M3416" s="7">
        <v>0</v>
      </c>
      <c r="N3416" s="7">
        <v>1792</v>
      </c>
      <c r="O3416" s="7">
        <v>2891</v>
      </c>
      <c r="P3416" s="7">
        <f>SUM(dane3[[#This Row],[RoomService]:[VRDeck]])</f>
        <v>5071</v>
      </c>
      <c r="Q3416" t="s">
        <v>9350</v>
      </c>
      <c r="R3416" t="b">
        <v>0</v>
      </c>
    </row>
    <row r="3417" spans="1:18" x14ac:dyDescent="0.3">
      <c r="A3417" t="s">
        <v>9351</v>
      </c>
      <c r="B3417">
        <f>MID(dane3[[#This Row],[PassengerId]],1,4)+0</f>
        <v>3680</v>
      </c>
      <c r="C3417" t="s">
        <v>14</v>
      </c>
      <c r="D3417" t="b">
        <v>1</v>
      </c>
      <c r="E3417" t="s">
        <v>9349</v>
      </c>
      <c r="F3417" t="str">
        <f>MID($E3417,1,1)</f>
        <v>C</v>
      </c>
      <c r="G3417" t="str">
        <f>IFERROR(MID($E3417,SEARCH("/",$E3417,SEARCH("/",$E3417)+1)+1,1),"")</f>
        <v>P</v>
      </c>
      <c r="H3417" t="s">
        <v>46</v>
      </c>
      <c r="I3417">
        <v>23</v>
      </c>
      <c r="J3417" t="b">
        <v>0</v>
      </c>
      <c r="K3417" s="7">
        <v>0</v>
      </c>
      <c r="L3417" s="7">
        <v>0</v>
      </c>
      <c r="M3417" s="7">
        <v>0</v>
      </c>
      <c r="N3417" s="7">
        <v>0</v>
      </c>
      <c r="O3417" s="7">
        <v>0</v>
      </c>
      <c r="P3417" s="7">
        <f>SUM(dane3[[#This Row],[RoomService]:[VRDeck]])</f>
        <v>0</v>
      </c>
      <c r="Q3417" t="s">
        <v>23799</v>
      </c>
      <c r="R3417" t="b">
        <v>1</v>
      </c>
    </row>
    <row r="3418" spans="1:18" x14ac:dyDescent="0.3">
      <c r="A3418" t="s">
        <v>9352</v>
      </c>
      <c r="B3418">
        <f>MID(dane3[[#This Row],[PassengerId]],1,4)+0</f>
        <v>3681</v>
      </c>
      <c r="C3418" t="s">
        <v>14</v>
      </c>
      <c r="D3418" t="b">
        <v>1</v>
      </c>
      <c r="E3418" t="s">
        <v>9353</v>
      </c>
      <c r="F3418" t="str">
        <f>MID($E3418,1,1)</f>
        <v>B</v>
      </c>
      <c r="G3418" t="str">
        <f>IFERROR(MID($E3418,SEARCH("/",$E3418,SEARCH("/",$E3418)+1)+1,1),"")</f>
        <v>S</v>
      </c>
      <c r="H3418" t="s">
        <v>46</v>
      </c>
      <c r="I3418">
        <v>23</v>
      </c>
      <c r="J3418" t="b">
        <v>0</v>
      </c>
      <c r="K3418" s="7">
        <v>0</v>
      </c>
      <c r="L3418" s="7">
        <v>0</v>
      </c>
      <c r="M3418" s="7">
        <v>0</v>
      </c>
      <c r="N3418" s="7">
        <v>0</v>
      </c>
      <c r="O3418" s="7">
        <v>0</v>
      </c>
      <c r="P3418" s="7">
        <f>SUM(dane3[[#This Row],[RoomService]:[VRDeck]])</f>
        <v>0</v>
      </c>
      <c r="Q3418" t="s">
        <v>9354</v>
      </c>
      <c r="R3418" t="b">
        <v>1</v>
      </c>
    </row>
    <row r="3419" spans="1:18" x14ac:dyDescent="0.3">
      <c r="A3419" t="s">
        <v>9355</v>
      </c>
      <c r="B3419">
        <f>MID(dane3[[#This Row],[PassengerId]],1,4)+0</f>
        <v>3681</v>
      </c>
      <c r="C3419" t="s">
        <v>14</v>
      </c>
      <c r="D3419" t="b">
        <v>0</v>
      </c>
      <c r="E3419" t="s">
        <v>9353</v>
      </c>
      <c r="F3419" t="str">
        <f>MID($E3419,1,1)</f>
        <v>B</v>
      </c>
      <c r="G3419" t="str">
        <f>IFERROR(MID($E3419,SEARCH("/",$E3419,SEARCH("/",$E3419)+1)+1,1),"")</f>
        <v>S</v>
      </c>
      <c r="H3419" t="s">
        <v>16</v>
      </c>
      <c r="I3419">
        <v>21</v>
      </c>
      <c r="J3419" t="b">
        <v>0</v>
      </c>
      <c r="K3419" s="7">
        <v>4</v>
      </c>
      <c r="L3419" s="7">
        <v>0</v>
      </c>
      <c r="M3419" s="7">
        <v>137</v>
      </c>
      <c r="N3419" s="7">
        <v>1640</v>
      </c>
      <c r="O3419" s="7">
        <v>455</v>
      </c>
      <c r="P3419" s="7">
        <f>SUM(dane3[[#This Row],[RoomService]:[VRDeck]])</f>
        <v>2236</v>
      </c>
      <c r="Q3419" t="s">
        <v>9356</v>
      </c>
      <c r="R3419" t="b">
        <v>0</v>
      </c>
    </row>
    <row r="3420" spans="1:18" x14ac:dyDescent="0.3">
      <c r="A3420" t="s">
        <v>6599</v>
      </c>
      <c r="B3420">
        <f>MID(dane3[[#This Row],[PassengerId]],1,4)+0</f>
        <v>2592</v>
      </c>
      <c r="C3420" t="s">
        <v>53</v>
      </c>
      <c r="D3420" t="b">
        <v>0</v>
      </c>
      <c r="E3420" t="s">
        <v>6600</v>
      </c>
      <c r="F3420" t="str">
        <f>MID($E3420,1,1)</f>
        <v>D</v>
      </c>
      <c r="G3420" t="str">
        <f>IFERROR(MID($E3420,SEARCH("/",$E3420,SEARCH("/",$E3420)+1)+1,1),"")</f>
        <v>P</v>
      </c>
      <c r="H3420" t="s">
        <v>16</v>
      </c>
      <c r="I3420">
        <v>29</v>
      </c>
      <c r="J3420" t="b">
        <v>1</v>
      </c>
      <c r="K3420" s="7">
        <v>803</v>
      </c>
      <c r="L3420" s="7">
        <v>0</v>
      </c>
      <c r="M3420" s="7">
        <v>0</v>
      </c>
      <c r="N3420" s="7">
        <v>58</v>
      </c>
      <c r="O3420" s="7">
        <v>0</v>
      </c>
      <c r="P3420" s="7">
        <f>SUM(dane3[[#This Row],[RoomService]:[VRDeck]])</f>
        <v>861</v>
      </c>
      <c r="Q3420" t="s">
        <v>6601</v>
      </c>
      <c r="R3420" t="b">
        <v>0</v>
      </c>
    </row>
    <row r="3421" spans="1:18" x14ac:dyDescent="0.3">
      <c r="A3421" t="s">
        <v>9360</v>
      </c>
      <c r="B3421">
        <f>MID(dane3[[#This Row],[PassengerId]],1,4)+0</f>
        <v>3686</v>
      </c>
      <c r="C3421" t="s">
        <v>19</v>
      </c>
      <c r="D3421" t="b">
        <v>0</v>
      </c>
      <c r="E3421" t="s">
        <v>9361</v>
      </c>
      <c r="F3421" t="str">
        <f>MID($E3421,1,1)</f>
        <v>F</v>
      </c>
      <c r="G3421" t="str">
        <f>IFERROR(MID($E3421,SEARCH("/",$E3421,SEARCH("/",$E3421)+1)+1,1),"")</f>
        <v>S</v>
      </c>
      <c r="H3421" t="s">
        <v>16</v>
      </c>
      <c r="I3421">
        <v>24</v>
      </c>
      <c r="J3421" t="b">
        <v>0</v>
      </c>
      <c r="K3421" s="7">
        <v>25</v>
      </c>
      <c r="L3421" s="7">
        <v>284</v>
      </c>
      <c r="M3421" s="7">
        <v>0</v>
      </c>
      <c r="N3421" s="7">
        <v>330</v>
      </c>
      <c r="O3421" s="7">
        <v>64</v>
      </c>
      <c r="P3421" s="7">
        <f>SUM(dane3[[#This Row],[RoomService]:[VRDeck]])</f>
        <v>703</v>
      </c>
      <c r="Q3421" t="s">
        <v>9362</v>
      </c>
      <c r="R3421" t="b">
        <v>0</v>
      </c>
    </row>
    <row r="3422" spans="1:18" x14ac:dyDescent="0.3">
      <c r="A3422" t="s">
        <v>6610</v>
      </c>
      <c r="B3422">
        <f>MID(dane3[[#This Row],[PassengerId]],1,4)+0</f>
        <v>2595</v>
      </c>
      <c r="C3422" t="s">
        <v>53</v>
      </c>
      <c r="D3422" t="b">
        <v>0</v>
      </c>
      <c r="E3422" t="s">
        <v>6611</v>
      </c>
      <c r="F3422" t="str">
        <f>MID($E3422,1,1)</f>
        <v>F</v>
      </c>
      <c r="G3422" t="str">
        <f>IFERROR(MID($E3422,SEARCH("/",$E3422,SEARCH("/",$E3422)+1)+1,1),"")</f>
        <v>P</v>
      </c>
      <c r="H3422" t="s">
        <v>46</v>
      </c>
      <c r="I3422">
        <v>0</v>
      </c>
      <c r="J3422" t="b">
        <v>0</v>
      </c>
      <c r="K3422" s="7">
        <v>0</v>
      </c>
      <c r="L3422" s="7">
        <v>0</v>
      </c>
      <c r="M3422" s="7">
        <v>0</v>
      </c>
      <c r="N3422" s="7">
        <v>0</v>
      </c>
      <c r="O3422" s="7">
        <v>0</v>
      </c>
      <c r="P3422" s="7">
        <f>SUM(dane3[[#This Row],[RoomService]:[VRDeck]])</f>
        <v>0</v>
      </c>
      <c r="Q3422" t="s">
        <v>6612</v>
      </c>
      <c r="R3422" t="b">
        <v>1</v>
      </c>
    </row>
    <row r="3423" spans="1:18" x14ac:dyDescent="0.3">
      <c r="A3423" t="s">
        <v>18781</v>
      </c>
      <c r="B3423">
        <f>MID(dane3[[#This Row],[PassengerId]],1,4)+0</f>
        <v>7283</v>
      </c>
      <c r="C3423" t="s">
        <v>53</v>
      </c>
      <c r="D3423" t="b">
        <v>0</v>
      </c>
      <c r="E3423" t="s">
        <v>18782</v>
      </c>
      <c r="F3423" t="str">
        <f>MID($E3423,1,1)</f>
        <v>F</v>
      </c>
      <c r="G3423" t="str">
        <f>IFERROR(MID($E3423,SEARCH("/",$E3423,SEARCH("/",$E3423)+1)+1,1),"")</f>
        <v>P</v>
      </c>
      <c r="H3423" t="s">
        <v>16</v>
      </c>
      <c r="I3423">
        <v>20</v>
      </c>
      <c r="J3423" t="b">
        <v>0</v>
      </c>
      <c r="K3423" s="7">
        <v>0</v>
      </c>
      <c r="L3423" s="7">
        <v>0</v>
      </c>
      <c r="M3423" s="7">
        <v>0</v>
      </c>
      <c r="N3423" s="7">
        <v>0</v>
      </c>
      <c r="O3423" s="7">
        <v>0</v>
      </c>
      <c r="P3423" s="7">
        <f>SUM(dane3[[#This Row],[RoomService]:[VRDeck]])</f>
        <v>0</v>
      </c>
      <c r="Q3423" t="s">
        <v>18783</v>
      </c>
      <c r="R3423" t="b">
        <v>1</v>
      </c>
    </row>
    <row r="3424" spans="1:18" x14ac:dyDescent="0.3">
      <c r="A3424" t="s">
        <v>6618</v>
      </c>
      <c r="B3424">
        <f>MID(dane3[[#This Row],[PassengerId]],1,4)+0</f>
        <v>2595</v>
      </c>
      <c r="C3424" t="s">
        <v>53</v>
      </c>
      <c r="D3424" t="b">
        <v>0</v>
      </c>
      <c r="E3424" t="s">
        <v>6611</v>
      </c>
      <c r="F3424" t="str">
        <f>MID($E3424,1,1)</f>
        <v>F</v>
      </c>
      <c r="G3424" t="str">
        <f>IFERROR(MID($E3424,SEARCH("/",$E3424,SEARCH("/",$E3424)+1)+1,1),"")</f>
        <v>P</v>
      </c>
      <c r="H3424" t="s">
        <v>16</v>
      </c>
      <c r="I3424">
        <v>8</v>
      </c>
      <c r="J3424" t="b">
        <v>0</v>
      </c>
      <c r="K3424" s="7">
        <v>0</v>
      </c>
      <c r="L3424" s="7">
        <v>0</v>
      </c>
      <c r="M3424" s="7">
        <v>0</v>
      </c>
      <c r="N3424" s="7">
        <v>0</v>
      </c>
      <c r="O3424" s="7">
        <v>0</v>
      </c>
      <c r="P3424" s="7">
        <f>SUM(dane3[[#This Row],[RoomService]:[VRDeck]])</f>
        <v>0</v>
      </c>
      <c r="Q3424" t="s">
        <v>6619</v>
      </c>
      <c r="R3424" t="b">
        <v>1</v>
      </c>
    </row>
    <row r="3425" spans="1:18" x14ac:dyDescent="0.3">
      <c r="A3425" t="s">
        <v>9370</v>
      </c>
      <c r="B3425">
        <f>MID(dane3[[#This Row],[PassengerId]],1,4)+0</f>
        <v>3690</v>
      </c>
      <c r="C3425" t="s">
        <v>19</v>
      </c>
      <c r="D3425" t="b">
        <v>0</v>
      </c>
      <c r="E3425" t="s">
        <v>9371</v>
      </c>
      <c r="F3425" t="str">
        <f>MID($E3425,1,1)</f>
        <v>F</v>
      </c>
      <c r="G3425" t="str">
        <f>IFERROR(MID($E3425,SEARCH("/",$E3425,SEARCH("/",$E3425)+1)+1,1),"")</f>
        <v>P</v>
      </c>
      <c r="H3425" t="s">
        <v>16</v>
      </c>
      <c r="I3425">
        <v>35</v>
      </c>
      <c r="J3425" t="b">
        <v>0</v>
      </c>
      <c r="K3425" s="7">
        <v>0</v>
      </c>
      <c r="L3425" s="7">
        <v>30</v>
      </c>
      <c r="M3425" s="7">
        <v>357</v>
      </c>
      <c r="N3425" s="7">
        <v>435</v>
      </c>
      <c r="O3425" s="7">
        <v>0</v>
      </c>
      <c r="P3425" s="7">
        <f>SUM(dane3[[#This Row],[RoomService]:[VRDeck]])</f>
        <v>822</v>
      </c>
      <c r="Q3425" t="s">
        <v>9372</v>
      </c>
      <c r="R3425" t="b">
        <v>1</v>
      </c>
    </row>
    <row r="3426" spans="1:18" x14ac:dyDescent="0.3">
      <c r="A3426" t="s">
        <v>6620</v>
      </c>
      <c r="B3426">
        <f>MID(dane3[[#This Row],[PassengerId]],1,4)+0</f>
        <v>2596</v>
      </c>
      <c r="C3426" t="s">
        <v>53</v>
      </c>
      <c r="D3426" t="b">
        <v>0</v>
      </c>
      <c r="E3426" t="s">
        <v>6621</v>
      </c>
      <c r="F3426" t="str">
        <f>MID($E3426,1,1)</f>
        <v>D</v>
      </c>
      <c r="G3426" t="str">
        <f>IFERROR(MID($E3426,SEARCH("/",$E3426,SEARCH("/",$E3426)+1)+1,1),"")</f>
        <v>P</v>
      </c>
      <c r="H3426" t="s">
        <v>16</v>
      </c>
      <c r="I3426">
        <v>20</v>
      </c>
      <c r="J3426" t="b">
        <v>0</v>
      </c>
      <c r="K3426" s="7">
        <v>59</v>
      </c>
      <c r="L3426" s="7">
        <v>0</v>
      </c>
      <c r="M3426" s="7">
        <v>1646</v>
      </c>
      <c r="N3426" s="7">
        <v>1657</v>
      </c>
      <c r="O3426" s="7">
        <v>0</v>
      </c>
      <c r="P3426" s="7">
        <f>SUM(dane3[[#This Row],[RoomService]:[VRDeck]])</f>
        <v>3362</v>
      </c>
      <c r="Q3426" t="s">
        <v>6622</v>
      </c>
      <c r="R3426" t="b">
        <v>0</v>
      </c>
    </row>
    <row r="3427" spans="1:18" x14ac:dyDescent="0.3">
      <c r="A3427" t="s">
        <v>9376</v>
      </c>
      <c r="B3427">
        <f>MID(dane3[[#This Row],[PassengerId]],1,4)+0</f>
        <v>3692</v>
      </c>
      <c r="C3427" t="s">
        <v>19</v>
      </c>
      <c r="D3427" t="b">
        <v>0</v>
      </c>
      <c r="E3427" t="s">
        <v>9377</v>
      </c>
      <c r="F3427" t="str">
        <f>MID($E3427,1,1)</f>
        <v>G</v>
      </c>
      <c r="G3427" t="str">
        <f>IFERROR(MID($E3427,SEARCH("/",$E3427,SEARCH("/",$E3427)+1)+1,1),"")</f>
        <v>P</v>
      </c>
      <c r="H3427" t="s">
        <v>16</v>
      </c>
      <c r="I3427">
        <v>26</v>
      </c>
      <c r="J3427" t="b">
        <v>0</v>
      </c>
      <c r="K3427" s="7">
        <v>808</v>
      </c>
      <c r="L3427" s="7">
        <v>60</v>
      </c>
      <c r="M3427" s="7">
        <v>0</v>
      </c>
      <c r="N3427" s="7">
        <v>16</v>
      </c>
      <c r="O3427" s="7">
        <v>3</v>
      </c>
      <c r="P3427" s="7">
        <f>SUM(dane3[[#This Row],[RoomService]:[VRDeck]])</f>
        <v>887</v>
      </c>
      <c r="Q3427" t="s">
        <v>9378</v>
      </c>
      <c r="R3427" t="b">
        <v>0</v>
      </c>
    </row>
    <row r="3428" spans="1:18" x14ac:dyDescent="0.3">
      <c r="A3428" t="s">
        <v>9379</v>
      </c>
      <c r="B3428">
        <f>MID(dane3[[#This Row],[PassengerId]],1,4)+0</f>
        <v>3693</v>
      </c>
      <c r="C3428" t="s">
        <v>19</v>
      </c>
      <c r="D3428" t="b">
        <v>1</v>
      </c>
      <c r="E3428" t="s">
        <v>9380</v>
      </c>
      <c r="F3428" t="str">
        <f>MID($E3428,1,1)</f>
        <v>G</v>
      </c>
      <c r="G3428" t="str">
        <f>IFERROR(MID($E3428,SEARCH("/",$E3428,SEARCH("/",$E3428)+1)+1,1),"")</f>
        <v>S</v>
      </c>
      <c r="H3428" t="s">
        <v>16</v>
      </c>
      <c r="I3428">
        <v>26</v>
      </c>
      <c r="J3428" t="b">
        <v>0</v>
      </c>
      <c r="K3428" s="7">
        <v>0</v>
      </c>
      <c r="L3428" s="7">
        <v>0</v>
      </c>
      <c r="M3428" s="7">
        <v>0</v>
      </c>
      <c r="N3428" s="7">
        <v>0</v>
      </c>
      <c r="O3428" s="7">
        <v>0</v>
      </c>
      <c r="P3428" s="7">
        <f>SUM(dane3[[#This Row],[RoomService]:[VRDeck]])</f>
        <v>0</v>
      </c>
      <c r="Q3428" t="s">
        <v>9381</v>
      </c>
      <c r="R3428" t="b">
        <v>1</v>
      </c>
    </row>
    <row r="3429" spans="1:18" x14ac:dyDescent="0.3">
      <c r="A3429" t="s">
        <v>9382</v>
      </c>
      <c r="B3429">
        <f>MID(dane3[[#This Row],[PassengerId]],1,4)+0</f>
        <v>3699</v>
      </c>
      <c r="C3429" t="s">
        <v>14</v>
      </c>
      <c r="D3429" t="b">
        <v>1</v>
      </c>
      <c r="E3429" t="s">
        <v>9383</v>
      </c>
      <c r="F3429" t="str">
        <f>MID($E3429,1,1)</f>
        <v>C</v>
      </c>
      <c r="G3429" t="str">
        <f>IFERROR(MID($E3429,SEARCH("/",$E3429,SEARCH("/",$E3429)+1)+1,1),"")</f>
        <v>P</v>
      </c>
      <c r="H3429" t="s">
        <v>46</v>
      </c>
      <c r="I3429">
        <v>32</v>
      </c>
      <c r="J3429" t="b">
        <v>0</v>
      </c>
      <c r="K3429" s="7">
        <v>0</v>
      </c>
      <c r="L3429" s="7">
        <v>0</v>
      </c>
      <c r="M3429" s="7">
        <v>0</v>
      </c>
      <c r="N3429" s="7">
        <v>0</v>
      </c>
      <c r="O3429" s="7">
        <v>0</v>
      </c>
      <c r="P3429" s="7">
        <f>SUM(dane3[[#This Row],[RoomService]:[VRDeck]])</f>
        <v>0</v>
      </c>
      <c r="Q3429" t="s">
        <v>9384</v>
      </c>
      <c r="R3429" t="b">
        <v>1</v>
      </c>
    </row>
    <row r="3430" spans="1:18" x14ac:dyDescent="0.3">
      <c r="A3430" t="s">
        <v>22869</v>
      </c>
      <c r="B3430">
        <f>MID(dane3[[#This Row],[PassengerId]],1,4)+0</f>
        <v>8948</v>
      </c>
      <c r="C3430" t="s">
        <v>14</v>
      </c>
      <c r="D3430" t="b">
        <v>0</v>
      </c>
      <c r="E3430" t="s">
        <v>22870</v>
      </c>
      <c r="F3430" t="str">
        <f>MID($E3430,1,1)</f>
        <v>B</v>
      </c>
      <c r="G3430" t="str">
        <f>IFERROR(MID($E3430,SEARCH("/",$E3430,SEARCH("/",$E3430)+1)+1,1),"")</f>
        <v>S</v>
      </c>
      <c r="H3430" t="s">
        <v>16</v>
      </c>
      <c r="I3430">
        <v>57</v>
      </c>
      <c r="J3430" t="b">
        <v>0</v>
      </c>
      <c r="K3430" s="7">
        <v>0</v>
      </c>
      <c r="L3430" s="7">
        <v>13</v>
      </c>
      <c r="M3430" s="7">
        <v>0</v>
      </c>
      <c r="N3430" s="7">
        <v>52</v>
      </c>
      <c r="O3430" s="7">
        <v>11325</v>
      </c>
      <c r="P3430" s="7">
        <f>SUM(dane3[[#This Row],[RoomService]:[VRDeck]])</f>
        <v>11390</v>
      </c>
      <c r="Q3430" t="s">
        <v>22871</v>
      </c>
      <c r="R3430" t="b">
        <v>0</v>
      </c>
    </row>
    <row r="3431" spans="1:18" x14ac:dyDescent="0.3">
      <c r="A3431" t="s">
        <v>9387</v>
      </c>
      <c r="B3431">
        <f>MID(dane3[[#This Row],[PassengerId]],1,4)+0</f>
        <v>3699</v>
      </c>
      <c r="C3431" t="s">
        <v>14</v>
      </c>
      <c r="D3431" t="b">
        <v>1</v>
      </c>
      <c r="E3431" t="s">
        <v>9383</v>
      </c>
      <c r="F3431" t="str">
        <f>MID($E3431,1,1)</f>
        <v>C</v>
      </c>
      <c r="G3431" t="str">
        <f>IFERROR(MID($E3431,SEARCH("/",$E3431,SEARCH("/",$E3431)+1)+1,1),"")</f>
        <v>P</v>
      </c>
      <c r="H3431" t="s">
        <v>46</v>
      </c>
      <c r="I3431">
        <v>30</v>
      </c>
      <c r="J3431" t="b">
        <v>0</v>
      </c>
      <c r="K3431" s="7">
        <v>0</v>
      </c>
      <c r="L3431" s="7">
        <v>0</v>
      </c>
      <c r="M3431" s="7">
        <v>0</v>
      </c>
      <c r="N3431" s="7">
        <v>0</v>
      </c>
      <c r="O3431" s="7">
        <v>0</v>
      </c>
      <c r="P3431" s="7">
        <f>SUM(dane3[[#This Row],[RoomService]:[VRDeck]])</f>
        <v>0</v>
      </c>
      <c r="Q3431" t="s">
        <v>9388</v>
      </c>
      <c r="R3431" t="b">
        <v>1</v>
      </c>
    </row>
    <row r="3432" spans="1:18" x14ac:dyDescent="0.3">
      <c r="A3432" t="s">
        <v>9389</v>
      </c>
      <c r="B3432">
        <f>MID(dane3[[#This Row],[PassengerId]],1,4)+0</f>
        <v>3699</v>
      </c>
      <c r="C3432" t="s">
        <v>14</v>
      </c>
      <c r="D3432" t="b">
        <v>0</v>
      </c>
      <c r="E3432" t="s">
        <v>9383</v>
      </c>
      <c r="F3432" t="str">
        <f>MID($E3432,1,1)</f>
        <v>C</v>
      </c>
      <c r="G3432" t="str">
        <f>IFERROR(MID($E3432,SEARCH("/",$E3432,SEARCH("/",$E3432)+1)+1,1),"")</f>
        <v>P</v>
      </c>
      <c r="H3432" t="s">
        <v>16</v>
      </c>
      <c r="I3432">
        <v>57</v>
      </c>
      <c r="J3432" t="b">
        <v>0</v>
      </c>
      <c r="K3432" s="7">
        <v>0</v>
      </c>
      <c r="L3432" s="7">
        <v>3859</v>
      </c>
      <c r="M3432" s="7">
        <v>13</v>
      </c>
      <c r="N3432" s="7">
        <v>195</v>
      </c>
      <c r="O3432" s="7">
        <v>3874</v>
      </c>
      <c r="P3432" s="7">
        <f>SUM(dane3[[#This Row],[RoomService]:[VRDeck]])</f>
        <v>7941</v>
      </c>
      <c r="Q3432" t="s">
        <v>9390</v>
      </c>
      <c r="R3432" t="b">
        <v>0</v>
      </c>
    </row>
    <row r="3433" spans="1:18" x14ac:dyDescent="0.3">
      <c r="A3433" t="s">
        <v>9391</v>
      </c>
      <c r="B3433">
        <f>MID(dane3[[#This Row],[PassengerId]],1,4)+0</f>
        <v>3700</v>
      </c>
      <c r="C3433" t="s">
        <v>19</v>
      </c>
      <c r="D3433" t="b">
        <v>0</v>
      </c>
      <c r="E3433" t="s">
        <v>9392</v>
      </c>
      <c r="F3433" t="str">
        <f>MID($E3433,1,1)</f>
        <v>F</v>
      </c>
      <c r="G3433" t="str">
        <f>IFERROR(MID($E3433,SEARCH("/",$E3433,SEARCH("/",$E3433)+1)+1,1),"")</f>
        <v>P</v>
      </c>
      <c r="H3433" t="s">
        <v>16</v>
      </c>
      <c r="I3433">
        <v>23</v>
      </c>
      <c r="J3433" t="b">
        <v>0</v>
      </c>
      <c r="K3433" s="7">
        <v>58</v>
      </c>
      <c r="L3433" s="7">
        <v>396</v>
      </c>
      <c r="M3433" s="7">
        <v>15</v>
      </c>
      <c r="N3433" s="7">
        <v>0</v>
      </c>
      <c r="O3433" s="7">
        <v>180</v>
      </c>
      <c r="P3433" s="7">
        <f>SUM(dane3[[#This Row],[RoomService]:[VRDeck]])</f>
        <v>649</v>
      </c>
      <c r="Q3433" t="s">
        <v>9393</v>
      </c>
      <c r="R3433" t="b">
        <v>0</v>
      </c>
    </row>
    <row r="3434" spans="1:18" x14ac:dyDescent="0.3">
      <c r="A3434" t="s">
        <v>6623</v>
      </c>
      <c r="B3434">
        <f>MID(dane3[[#This Row],[PassengerId]],1,4)+0</f>
        <v>2596</v>
      </c>
      <c r="C3434" t="s">
        <v>53</v>
      </c>
      <c r="D3434" t="b">
        <v>1</v>
      </c>
      <c r="E3434" t="s">
        <v>6624</v>
      </c>
      <c r="F3434" t="str">
        <f>MID($E3434,1,1)</f>
        <v>F</v>
      </c>
      <c r="G3434" t="str">
        <f>IFERROR(MID($E3434,SEARCH("/",$E3434,SEARCH("/",$E3434)+1)+1,1),"")</f>
        <v>P</v>
      </c>
      <c r="H3434" t="s">
        <v>16</v>
      </c>
      <c r="I3434">
        <v>20</v>
      </c>
      <c r="J3434" t="b">
        <v>0</v>
      </c>
      <c r="K3434" s="7">
        <v>0</v>
      </c>
      <c r="L3434" s="7">
        <v>0</v>
      </c>
      <c r="M3434" s="7">
        <v>0</v>
      </c>
      <c r="N3434" s="7">
        <v>0</v>
      </c>
      <c r="O3434" s="7">
        <v>0</v>
      </c>
      <c r="P3434" s="7">
        <f>SUM(dane3[[#This Row],[RoomService]:[VRDeck]])</f>
        <v>0</v>
      </c>
      <c r="Q3434" t="s">
        <v>6625</v>
      </c>
      <c r="R3434" t="b">
        <v>1</v>
      </c>
    </row>
    <row r="3435" spans="1:18" x14ac:dyDescent="0.3">
      <c r="A3435" t="s">
        <v>16395</v>
      </c>
      <c r="B3435">
        <f>MID(dane3[[#This Row],[PassengerId]],1,4)+0</f>
        <v>6356</v>
      </c>
      <c r="C3435" t="s">
        <v>19</v>
      </c>
      <c r="D3435" t="b">
        <v>0</v>
      </c>
      <c r="E3435" t="s">
        <v>16396</v>
      </c>
      <c r="F3435" t="str">
        <f>MID($E3435,1,1)</f>
        <v>F</v>
      </c>
      <c r="G3435" t="str">
        <f>IFERROR(MID($E3435,SEARCH("/",$E3435,SEARCH("/",$E3435)+1)+1,1),"")</f>
        <v>P</v>
      </c>
      <c r="H3435" t="s">
        <v>16</v>
      </c>
      <c r="I3435">
        <v>44</v>
      </c>
      <c r="J3435" t="b">
        <v>0</v>
      </c>
      <c r="K3435" s="7">
        <v>0</v>
      </c>
      <c r="L3435" s="7">
        <v>0</v>
      </c>
      <c r="M3435" s="7">
        <v>0</v>
      </c>
      <c r="N3435" s="7">
        <v>729</v>
      </c>
      <c r="O3435" s="7">
        <v>397</v>
      </c>
      <c r="P3435" s="7">
        <f>SUM(dane3[[#This Row],[RoomService]:[VRDeck]])</f>
        <v>1126</v>
      </c>
      <c r="Q3435" t="s">
        <v>16397</v>
      </c>
      <c r="R3435" t="b">
        <v>1</v>
      </c>
    </row>
    <row r="3436" spans="1:18" x14ac:dyDescent="0.3">
      <c r="A3436" t="s">
        <v>6626</v>
      </c>
      <c r="B3436">
        <f>MID(dane3[[#This Row],[PassengerId]],1,4)+0</f>
        <v>2597</v>
      </c>
      <c r="C3436" t="s">
        <v>53</v>
      </c>
      <c r="D3436" t="b">
        <v>1</v>
      </c>
      <c r="E3436" t="s">
        <v>6627</v>
      </c>
      <c r="F3436" t="str">
        <f>MID($E3436,1,1)</f>
        <v>F</v>
      </c>
      <c r="G3436" t="str">
        <f>IFERROR(MID($E3436,SEARCH("/",$E3436,SEARCH("/",$E3436)+1)+1,1),"")</f>
        <v>S</v>
      </c>
      <c r="H3436" t="s">
        <v>16</v>
      </c>
      <c r="I3436">
        <v>25</v>
      </c>
      <c r="J3436" t="b">
        <v>0</v>
      </c>
      <c r="K3436" s="7">
        <v>0</v>
      </c>
      <c r="L3436" s="7">
        <v>0</v>
      </c>
      <c r="M3436" s="7">
        <v>0</v>
      </c>
      <c r="N3436" s="7">
        <v>0</v>
      </c>
      <c r="O3436" s="7">
        <v>0</v>
      </c>
      <c r="P3436" s="7">
        <f>SUM(dane3[[#This Row],[RoomService]:[VRDeck]])</f>
        <v>0</v>
      </c>
      <c r="Q3436" t="s">
        <v>6628</v>
      </c>
      <c r="R3436" t="b">
        <v>1</v>
      </c>
    </row>
    <row r="3437" spans="1:18" x14ac:dyDescent="0.3">
      <c r="A3437" t="s">
        <v>9402</v>
      </c>
      <c r="B3437">
        <f>MID(dane3[[#This Row],[PassengerId]],1,4)+0</f>
        <v>3704</v>
      </c>
      <c r="C3437" t="s">
        <v>19</v>
      </c>
      <c r="D3437" t="b">
        <v>0</v>
      </c>
      <c r="E3437" t="s">
        <v>9403</v>
      </c>
      <c r="F3437" t="str">
        <f>MID($E3437,1,1)</f>
        <v>F</v>
      </c>
      <c r="G3437" t="str">
        <f>IFERROR(MID($E3437,SEARCH("/",$E3437,SEARCH("/",$E3437)+1)+1,1),"")</f>
        <v>S</v>
      </c>
      <c r="H3437" t="s">
        <v>16</v>
      </c>
      <c r="I3437">
        <v>21</v>
      </c>
      <c r="J3437" t="b">
        <v>0</v>
      </c>
      <c r="K3437" s="7">
        <v>120</v>
      </c>
      <c r="L3437" s="7">
        <v>235</v>
      </c>
      <c r="M3437" s="7">
        <v>0</v>
      </c>
      <c r="N3437" s="7">
        <v>0</v>
      </c>
      <c r="O3437" s="7">
        <v>0</v>
      </c>
      <c r="P3437" s="7">
        <f>SUM(dane3[[#This Row],[RoomService]:[VRDeck]])</f>
        <v>355</v>
      </c>
      <c r="Q3437" t="s">
        <v>9404</v>
      </c>
      <c r="R3437" t="b">
        <v>0</v>
      </c>
    </row>
    <row r="3438" spans="1:18" x14ac:dyDescent="0.3">
      <c r="A3438" t="s">
        <v>9405</v>
      </c>
      <c r="B3438">
        <f>MID(dane3[[#This Row],[PassengerId]],1,4)+0</f>
        <v>3705</v>
      </c>
      <c r="C3438" t="s">
        <v>19</v>
      </c>
      <c r="D3438" t="b">
        <v>0</v>
      </c>
      <c r="E3438" t="s">
        <v>9406</v>
      </c>
      <c r="F3438" t="str">
        <f>MID($E3438,1,1)</f>
        <v>F</v>
      </c>
      <c r="G3438" t="str">
        <f>IFERROR(MID($E3438,SEARCH("/",$E3438,SEARCH("/",$E3438)+1)+1,1),"")</f>
        <v>P</v>
      </c>
      <c r="H3438" t="s">
        <v>16</v>
      </c>
      <c r="I3438">
        <v>19</v>
      </c>
      <c r="J3438" t="b">
        <v>0</v>
      </c>
      <c r="K3438" s="7">
        <v>238</v>
      </c>
      <c r="L3438" s="7">
        <v>1</v>
      </c>
      <c r="M3438" s="7">
        <v>28</v>
      </c>
      <c r="N3438" s="7">
        <v>207</v>
      </c>
      <c r="O3438" s="7">
        <v>119</v>
      </c>
      <c r="P3438" s="7">
        <f>SUM(dane3[[#This Row],[RoomService]:[VRDeck]])</f>
        <v>593</v>
      </c>
      <c r="Q3438" t="s">
        <v>9407</v>
      </c>
      <c r="R3438" t="b">
        <v>0</v>
      </c>
    </row>
    <row r="3439" spans="1:18" x14ac:dyDescent="0.3">
      <c r="A3439" t="s">
        <v>6631</v>
      </c>
      <c r="B3439">
        <f>MID(dane3[[#This Row],[PassengerId]],1,4)+0</f>
        <v>2598</v>
      </c>
      <c r="C3439" t="s">
        <v>53</v>
      </c>
      <c r="D3439" t="b">
        <v>0</v>
      </c>
      <c r="E3439" t="s">
        <v>6632</v>
      </c>
      <c r="F3439" t="str">
        <f>MID($E3439,1,1)</f>
        <v>F</v>
      </c>
      <c r="G3439" t="str">
        <f>IFERROR(MID($E3439,SEARCH("/",$E3439,SEARCH("/",$E3439)+1)+1,1),"")</f>
        <v>P</v>
      </c>
      <c r="H3439" t="s">
        <v>16</v>
      </c>
      <c r="I3439">
        <v>37</v>
      </c>
      <c r="J3439" t="b">
        <v>0</v>
      </c>
      <c r="K3439" s="7">
        <v>27</v>
      </c>
      <c r="L3439" s="7">
        <v>0</v>
      </c>
      <c r="M3439" s="7">
        <v>1131</v>
      </c>
      <c r="N3439" s="7">
        <v>0</v>
      </c>
      <c r="O3439" s="7">
        <v>1318</v>
      </c>
      <c r="P3439" s="7">
        <f>SUM(dane3[[#This Row],[RoomService]:[VRDeck]])</f>
        <v>2476</v>
      </c>
      <c r="Q3439" t="s">
        <v>6633</v>
      </c>
      <c r="R3439" t="b">
        <v>0</v>
      </c>
    </row>
    <row r="3440" spans="1:18" x14ac:dyDescent="0.3">
      <c r="A3440" t="s">
        <v>6636</v>
      </c>
      <c r="B3440">
        <f>MID(dane3[[#This Row],[PassengerId]],1,4)+0</f>
        <v>2601</v>
      </c>
      <c r="C3440" t="s">
        <v>53</v>
      </c>
      <c r="D3440" t="b">
        <v>1</v>
      </c>
      <c r="E3440" t="s">
        <v>6637</v>
      </c>
      <c r="F3440" t="str">
        <f>MID($E3440,1,1)</f>
        <v>F</v>
      </c>
      <c r="G3440" t="str">
        <f>IFERROR(MID($E3440,SEARCH("/",$E3440,SEARCH("/",$E3440)+1)+1,1),"")</f>
        <v>P</v>
      </c>
      <c r="H3440" t="s">
        <v>16</v>
      </c>
      <c r="I3440">
        <v>24</v>
      </c>
      <c r="J3440" t="b">
        <v>0</v>
      </c>
      <c r="K3440" s="7">
        <v>0</v>
      </c>
      <c r="L3440" s="7">
        <v>0</v>
      </c>
      <c r="M3440" s="7">
        <v>0</v>
      </c>
      <c r="N3440" s="7">
        <v>0</v>
      </c>
      <c r="O3440" s="7">
        <v>0</v>
      </c>
      <c r="P3440" s="7">
        <f>SUM(dane3[[#This Row],[RoomService]:[VRDeck]])</f>
        <v>0</v>
      </c>
      <c r="Q3440" t="s">
        <v>6638</v>
      </c>
      <c r="R3440" t="b">
        <v>1</v>
      </c>
    </row>
    <row r="3441" spans="1:18" x14ac:dyDescent="0.3">
      <c r="A3441" t="s">
        <v>9413</v>
      </c>
      <c r="B3441">
        <f>MID(dane3[[#This Row],[PassengerId]],1,4)+0</f>
        <v>3707</v>
      </c>
      <c r="C3441" t="s">
        <v>19</v>
      </c>
      <c r="D3441" t="b">
        <v>0</v>
      </c>
      <c r="E3441" t="s">
        <v>9414</v>
      </c>
      <c r="F3441" t="str">
        <f>MID($E3441,1,1)</f>
        <v>G</v>
      </c>
      <c r="G3441" t="str">
        <f>IFERROR(MID($E3441,SEARCH("/",$E3441,SEARCH("/",$E3441)+1)+1,1),"")</f>
        <v>S</v>
      </c>
      <c r="H3441" t="s">
        <v>16</v>
      </c>
      <c r="I3441">
        <v>18</v>
      </c>
      <c r="J3441" t="b">
        <v>0</v>
      </c>
      <c r="K3441" s="7">
        <v>622</v>
      </c>
      <c r="L3441" s="7">
        <v>53</v>
      </c>
      <c r="M3441" s="7">
        <v>8</v>
      </c>
      <c r="N3441" s="7">
        <v>47</v>
      </c>
      <c r="O3441" s="7">
        <v>39</v>
      </c>
      <c r="P3441" s="7">
        <f>SUM(dane3[[#This Row],[RoomService]:[VRDeck]])</f>
        <v>769</v>
      </c>
      <c r="Q3441" t="s">
        <v>9415</v>
      </c>
      <c r="R3441" t="b">
        <v>0</v>
      </c>
    </row>
    <row r="3442" spans="1:18" x14ac:dyDescent="0.3">
      <c r="A3442" t="s">
        <v>15851</v>
      </c>
      <c r="B3442">
        <f>MID(dane3[[#This Row],[PassengerId]],1,4)+0</f>
        <v>6141</v>
      </c>
      <c r="C3442" t="s">
        <v>19</v>
      </c>
      <c r="D3442" t="b">
        <v>0</v>
      </c>
      <c r="E3442" t="s">
        <v>39</v>
      </c>
      <c r="F3442" t="s">
        <v>23762</v>
      </c>
      <c r="G3442" t="str">
        <f>IFERROR(MID($E3442,SEARCH("/",$E3442,SEARCH("/",$E3442)+1)+1,1),"")</f>
        <v/>
      </c>
      <c r="H3442" t="s">
        <v>16</v>
      </c>
      <c r="I3442">
        <v>21</v>
      </c>
      <c r="J3442" t="b">
        <v>0</v>
      </c>
      <c r="K3442" s="7">
        <v>28</v>
      </c>
      <c r="L3442" s="7">
        <v>0</v>
      </c>
      <c r="M3442" s="7">
        <v>0</v>
      </c>
      <c r="N3442" s="7">
        <v>662</v>
      </c>
      <c r="O3442" s="7">
        <v>0</v>
      </c>
      <c r="P3442" s="7">
        <f>SUM(dane3[[#This Row],[RoomService]:[VRDeck]])</f>
        <v>690</v>
      </c>
      <c r="Q3442" t="s">
        <v>23799</v>
      </c>
      <c r="R3442" t="b">
        <v>0</v>
      </c>
    </row>
    <row r="3443" spans="1:18" x14ac:dyDescent="0.3">
      <c r="A3443" t="s">
        <v>9418</v>
      </c>
      <c r="B3443">
        <f>MID(dane3[[#This Row],[PassengerId]],1,4)+0</f>
        <v>3708</v>
      </c>
      <c r="C3443" t="s">
        <v>19</v>
      </c>
      <c r="D3443" t="b">
        <v>1</v>
      </c>
      <c r="E3443" t="s">
        <v>9419</v>
      </c>
      <c r="F3443" t="str">
        <f>MID($E3443,1,1)</f>
        <v>G</v>
      </c>
      <c r="G3443" t="str">
        <f>IFERROR(MID($E3443,SEARCH("/",$E3443,SEARCH("/",$E3443)+1)+1,1),"")</f>
        <v>P</v>
      </c>
      <c r="H3443" t="s">
        <v>46</v>
      </c>
      <c r="I3443">
        <v>24</v>
      </c>
      <c r="J3443" t="b">
        <v>0</v>
      </c>
      <c r="K3443" s="7">
        <v>0</v>
      </c>
      <c r="L3443" s="7">
        <v>0</v>
      </c>
      <c r="M3443" s="7">
        <v>0</v>
      </c>
      <c r="N3443" s="7">
        <v>0</v>
      </c>
      <c r="O3443" s="7">
        <v>0</v>
      </c>
      <c r="P3443" s="7">
        <f>SUM(dane3[[#This Row],[RoomService]:[VRDeck]])</f>
        <v>0</v>
      </c>
      <c r="Q3443" t="s">
        <v>9420</v>
      </c>
      <c r="R3443" t="b">
        <v>1</v>
      </c>
    </row>
    <row r="3444" spans="1:18" x14ac:dyDescent="0.3">
      <c r="A3444" t="s">
        <v>9421</v>
      </c>
      <c r="B3444">
        <f>MID(dane3[[#This Row],[PassengerId]],1,4)+0</f>
        <v>3710</v>
      </c>
      <c r="C3444" t="s">
        <v>19</v>
      </c>
      <c r="D3444" t="b">
        <v>0</v>
      </c>
      <c r="E3444" t="s">
        <v>9422</v>
      </c>
      <c r="F3444" t="str">
        <f>MID($E3444,1,1)</f>
        <v>G</v>
      </c>
      <c r="G3444" t="str">
        <f>IFERROR(MID($E3444,SEARCH("/",$E3444,SEARCH("/",$E3444)+1)+1,1),"")</f>
        <v>P</v>
      </c>
      <c r="H3444" t="s">
        <v>46</v>
      </c>
      <c r="I3444">
        <v>35</v>
      </c>
      <c r="J3444" t="b">
        <v>0</v>
      </c>
      <c r="K3444" s="7">
        <v>432</v>
      </c>
      <c r="L3444" s="7">
        <v>0</v>
      </c>
      <c r="M3444" s="7">
        <v>377</v>
      </c>
      <c r="N3444" s="7">
        <v>0</v>
      </c>
      <c r="O3444" s="7">
        <v>0</v>
      </c>
      <c r="P3444" s="7">
        <f>SUM(dane3[[#This Row],[RoomService]:[VRDeck]])</f>
        <v>809</v>
      </c>
      <c r="Q3444" t="s">
        <v>9423</v>
      </c>
      <c r="R3444" t="b">
        <v>0</v>
      </c>
    </row>
    <row r="3445" spans="1:18" x14ac:dyDescent="0.3">
      <c r="A3445" t="s">
        <v>9424</v>
      </c>
      <c r="B3445">
        <f>MID(dane3[[#This Row],[PassengerId]],1,4)+0</f>
        <v>3710</v>
      </c>
      <c r="C3445" t="s">
        <v>19</v>
      </c>
      <c r="D3445" t="b">
        <v>0</v>
      </c>
      <c r="E3445" t="s">
        <v>9422</v>
      </c>
      <c r="F3445" t="str">
        <f>MID($E3445,1,1)</f>
        <v>G</v>
      </c>
      <c r="G3445" t="str">
        <f>IFERROR(MID($E3445,SEARCH("/",$E3445,SEARCH("/",$E3445)+1)+1,1),"")</f>
        <v>P</v>
      </c>
      <c r="H3445" t="s">
        <v>16</v>
      </c>
      <c r="I3445">
        <v>8</v>
      </c>
      <c r="J3445" t="b">
        <v>0</v>
      </c>
      <c r="K3445" s="7">
        <v>0</v>
      </c>
      <c r="L3445" s="7">
        <v>0</v>
      </c>
      <c r="M3445" s="7">
        <v>0</v>
      </c>
      <c r="N3445" s="7">
        <v>0</v>
      </c>
      <c r="O3445" s="7">
        <v>0</v>
      </c>
      <c r="P3445" s="7">
        <f>SUM(dane3[[#This Row],[RoomService]:[VRDeck]])</f>
        <v>0</v>
      </c>
      <c r="Q3445" t="s">
        <v>9425</v>
      </c>
      <c r="R3445" t="b">
        <v>0</v>
      </c>
    </row>
    <row r="3446" spans="1:18" x14ac:dyDescent="0.3">
      <c r="A3446" t="s">
        <v>9426</v>
      </c>
      <c r="B3446">
        <f>MID(dane3[[#This Row],[PassengerId]],1,4)+0</f>
        <v>3710</v>
      </c>
      <c r="C3446" t="s">
        <v>19</v>
      </c>
      <c r="D3446" t="b">
        <v>1</v>
      </c>
      <c r="E3446" t="s">
        <v>9422</v>
      </c>
      <c r="F3446" t="str">
        <f>MID($E3446,1,1)</f>
        <v>G</v>
      </c>
      <c r="G3446" t="str">
        <f>IFERROR(MID($E3446,SEARCH("/",$E3446,SEARCH("/",$E3446)+1)+1,1),"")</f>
        <v>P</v>
      </c>
      <c r="H3446" t="s">
        <v>46</v>
      </c>
      <c r="I3446">
        <v>5</v>
      </c>
      <c r="J3446" t="b">
        <v>0</v>
      </c>
      <c r="K3446" s="7">
        <v>0</v>
      </c>
      <c r="L3446" s="7">
        <v>0</v>
      </c>
      <c r="M3446" s="7">
        <v>0</v>
      </c>
      <c r="N3446" s="7">
        <v>0</v>
      </c>
      <c r="O3446" s="7">
        <v>0</v>
      </c>
      <c r="P3446" s="7">
        <f>SUM(dane3[[#This Row],[RoomService]:[VRDeck]])</f>
        <v>0</v>
      </c>
      <c r="Q3446" t="s">
        <v>9427</v>
      </c>
      <c r="R3446" t="b">
        <v>0</v>
      </c>
    </row>
    <row r="3447" spans="1:18" x14ac:dyDescent="0.3">
      <c r="A3447" t="s">
        <v>6639</v>
      </c>
      <c r="B3447">
        <f>MID(dane3[[#This Row],[PassengerId]],1,4)+0</f>
        <v>2602</v>
      </c>
      <c r="C3447" t="s">
        <v>53</v>
      </c>
      <c r="D3447" t="b">
        <v>1</v>
      </c>
      <c r="E3447" t="s">
        <v>6640</v>
      </c>
      <c r="F3447" t="str">
        <f>MID($E3447,1,1)</f>
        <v>E</v>
      </c>
      <c r="G3447" t="str">
        <f>IFERROR(MID($E3447,SEARCH("/",$E3447,SEARCH("/",$E3447)+1)+1,1),"")</f>
        <v>P</v>
      </c>
      <c r="H3447" t="s">
        <v>16</v>
      </c>
      <c r="I3447">
        <v>34</v>
      </c>
      <c r="J3447" t="b">
        <v>0</v>
      </c>
      <c r="K3447" s="7">
        <v>0</v>
      </c>
      <c r="L3447" s="7">
        <v>0</v>
      </c>
      <c r="M3447" s="7">
        <v>0</v>
      </c>
      <c r="N3447" s="7">
        <v>0</v>
      </c>
      <c r="O3447" s="7">
        <v>0</v>
      </c>
      <c r="P3447" s="7">
        <f>SUM(dane3[[#This Row],[RoomService]:[VRDeck]])</f>
        <v>0</v>
      </c>
      <c r="Q3447" t="s">
        <v>6641</v>
      </c>
      <c r="R3447" t="b">
        <v>0</v>
      </c>
    </row>
    <row r="3448" spans="1:18" x14ac:dyDescent="0.3">
      <c r="A3448" t="s">
        <v>6642</v>
      </c>
      <c r="B3448">
        <f>MID(dane3[[#This Row],[PassengerId]],1,4)+0</f>
        <v>2602</v>
      </c>
      <c r="C3448" t="s">
        <v>53</v>
      </c>
      <c r="D3448" t="b">
        <v>0</v>
      </c>
      <c r="E3448" t="s">
        <v>6640</v>
      </c>
      <c r="F3448" t="str">
        <f>MID($E3448,1,1)</f>
        <v>E</v>
      </c>
      <c r="G3448" t="str">
        <f>IFERROR(MID($E3448,SEARCH("/",$E3448,SEARCH("/",$E3448)+1)+1,1),"")</f>
        <v>P</v>
      </c>
      <c r="H3448" t="s">
        <v>46</v>
      </c>
      <c r="I3448">
        <v>0</v>
      </c>
      <c r="J3448" t="b">
        <v>0</v>
      </c>
      <c r="K3448" s="7">
        <v>0</v>
      </c>
      <c r="L3448" s="7">
        <v>0</v>
      </c>
      <c r="M3448" s="7">
        <v>0</v>
      </c>
      <c r="N3448" s="7">
        <v>0</v>
      </c>
      <c r="O3448" s="7">
        <v>0</v>
      </c>
      <c r="P3448" s="7">
        <f>SUM(dane3[[#This Row],[RoomService]:[VRDeck]])</f>
        <v>0</v>
      </c>
      <c r="Q3448" t="s">
        <v>6643</v>
      </c>
      <c r="R3448" t="b">
        <v>1</v>
      </c>
    </row>
    <row r="3449" spans="1:18" x14ac:dyDescent="0.3">
      <c r="A3449" t="s">
        <v>6644</v>
      </c>
      <c r="B3449">
        <f>MID(dane3[[#This Row],[PassengerId]],1,4)+0</f>
        <v>2602</v>
      </c>
      <c r="C3449" t="s">
        <v>53</v>
      </c>
      <c r="D3449" t="b">
        <v>1</v>
      </c>
      <c r="E3449" t="s">
        <v>6640</v>
      </c>
      <c r="F3449" t="str">
        <f>MID($E3449,1,1)</f>
        <v>E</v>
      </c>
      <c r="G3449" t="str">
        <f>IFERROR(MID($E3449,SEARCH("/",$E3449,SEARCH("/",$E3449)+1)+1,1),"")</f>
        <v>P</v>
      </c>
      <c r="H3449" t="s">
        <v>16</v>
      </c>
      <c r="I3449">
        <v>25</v>
      </c>
      <c r="J3449" t="b">
        <v>0</v>
      </c>
      <c r="K3449" s="7">
        <v>0</v>
      </c>
      <c r="L3449" s="7">
        <v>0</v>
      </c>
      <c r="M3449" s="7">
        <v>0</v>
      </c>
      <c r="N3449" s="7">
        <v>0</v>
      </c>
      <c r="O3449" s="7">
        <v>0</v>
      </c>
      <c r="P3449" s="7">
        <f>SUM(dane3[[#This Row],[RoomService]:[VRDeck]])</f>
        <v>0</v>
      </c>
      <c r="Q3449" t="s">
        <v>6645</v>
      </c>
      <c r="R3449" t="b">
        <v>0</v>
      </c>
    </row>
    <row r="3450" spans="1:18" x14ac:dyDescent="0.3">
      <c r="A3450" t="s">
        <v>9435</v>
      </c>
      <c r="B3450">
        <f>MID(dane3[[#This Row],[PassengerId]],1,4)+0</f>
        <v>3713</v>
      </c>
      <c r="C3450" t="s">
        <v>14</v>
      </c>
      <c r="D3450" t="b">
        <v>1</v>
      </c>
      <c r="E3450" t="s">
        <v>9436</v>
      </c>
      <c r="F3450" t="str">
        <f>MID($E3450,1,1)</f>
        <v>C</v>
      </c>
      <c r="G3450" t="str">
        <f>IFERROR(MID($E3450,SEARCH("/",$E3450,SEARCH("/",$E3450)+1)+1,1),"")</f>
        <v>S</v>
      </c>
      <c r="H3450" t="s">
        <v>16</v>
      </c>
      <c r="I3450">
        <v>56</v>
      </c>
      <c r="J3450" t="b">
        <v>0</v>
      </c>
      <c r="K3450" s="7">
        <v>0</v>
      </c>
      <c r="L3450" s="7">
        <v>0</v>
      </c>
      <c r="M3450" s="7">
        <v>0</v>
      </c>
      <c r="N3450" s="7">
        <v>0</v>
      </c>
      <c r="O3450" s="7">
        <v>0</v>
      </c>
      <c r="P3450" s="7">
        <f>SUM(dane3[[#This Row],[RoomService]:[VRDeck]])</f>
        <v>0</v>
      </c>
      <c r="Q3450" t="s">
        <v>9437</v>
      </c>
      <c r="R3450" t="b">
        <v>1</v>
      </c>
    </row>
    <row r="3451" spans="1:18" x14ac:dyDescent="0.3">
      <c r="A3451" t="s">
        <v>9438</v>
      </c>
      <c r="B3451">
        <f>MID(dane3[[#This Row],[PassengerId]],1,4)+0</f>
        <v>3713</v>
      </c>
      <c r="C3451" t="s">
        <v>14</v>
      </c>
      <c r="D3451" t="b">
        <v>1</v>
      </c>
      <c r="E3451" t="s">
        <v>9436</v>
      </c>
      <c r="F3451" t="str">
        <f>MID($E3451,1,1)</f>
        <v>C</v>
      </c>
      <c r="G3451" t="str">
        <f>IFERROR(MID($E3451,SEARCH("/",$E3451,SEARCH("/",$E3451)+1)+1,1),"")</f>
        <v>S</v>
      </c>
      <c r="H3451" t="s">
        <v>46</v>
      </c>
      <c r="I3451">
        <v>39</v>
      </c>
      <c r="J3451" t="b">
        <v>0</v>
      </c>
      <c r="K3451" s="7">
        <v>0</v>
      </c>
      <c r="L3451" s="7">
        <v>0</v>
      </c>
      <c r="M3451" s="7">
        <v>0</v>
      </c>
      <c r="N3451" s="7">
        <v>0</v>
      </c>
      <c r="O3451" s="7">
        <v>0</v>
      </c>
      <c r="P3451" s="7">
        <f>SUM(dane3[[#This Row],[RoomService]:[VRDeck]])</f>
        <v>0</v>
      </c>
      <c r="Q3451" t="s">
        <v>9439</v>
      </c>
      <c r="R3451" t="b">
        <v>1</v>
      </c>
    </row>
    <row r="3452" spans="1:18" x14ac:dyDescent="0.3">
      <c r="A3452" t="s">
        <v>9440</v>
      </c>
      <c r="B3452">
        <f>MID(dane3[[#This Row],[PassengerId]],1,4)+0</f>
        <v>3713</v>
      </c>
      <c r="C3452" t="s">
        <v>14</v>
      </c>
      <c r="D3452" t="b">
        <v>1</v>
      </c>
      <c r="E3452" t="s">
        <v>9436</v>
      </c>
      <c r="F3452" t="str">
        <f>MID($E3452,1,1)</f>
        <v>C</v>
      </c>
      <c r="G3452" t="str">
        <f>IFERROR(MID($E3452,SEARCH("/",$E3452,SEARCH("/",$E3452)+1)+1,1),"")</f>
        <v>S</v>
      </c>
      <c r="H3452" t="s">
        <v>16</v>
      </c>
      <c r="I3452">
        <v>18</v>
      </c>
      <c r="J3452" t="b">
        <v>0</v>
      </c>
      <c r="K3452" s="7">
        <v>0</v>
      </c>
      <c r="L3452" s="7">
        <v>0</v>
      </c>
      <c r="M3452" s="7">
        <v>0</v>
      </c>
      <c r="N3452" s="7">
        <v>0</v>
      </c>
      <c r="O3452" s="7">
        <v>0</v>
      </c>
      <c r="P3452" s="7">
        <f>SUM(dane3[[#This Row],[RoomService]:[VRDeck]])</f>
        <v>0</v>
      </c>
      <c r="Q3452" t="s">
        <v>9441</v>
      </c>
      <c r="R3452" t="b">
        <v>1</v>
      </c>
    </row>
    <row r="3453" spans="1:18" x14ac:dyDescent="0.3">
      <c r="A3453" t="s">
        <v>6646</v>
      </c>
      <c r="B3453">
        <f>MID(dane3[[#This Row],[PassengerId]],1,4)+0</f>
        <v>2605</v>
      </c>
      <c r="C3453" t="s">
        <v>53</v>
      </c>
      <c r="D3453" t="b">
        <v>1</v>
      </c>
      <c r="E3453" t="s">
        <v>6647</v>
      </c>
      <c r="F3453" t="str">
        <f>MID($E3453,1,1)</f>
        <v>D</v>
      </c>
      <c r="G3453" t="str">
        <f>IFERROR(MID($E3453,SEARCH("/",$E3453,SEARCH("/",$E3453)+1)+1,1),"")</f>
        <v>S</v>
      </c>
      <c r="H3453" t="s">
        <v>46</v>
      </c>
      <c r="I3453">
        <v>43</v>
      </c>
      <c r="J3453" t="b">
        <v>0</v>
      </c>
      <c r="K3453" s="7">
        <v>0</v>
      </c>
      <c r="L3453" s="7">
        <v>0</v>
      </c>
      <c r="M3453" s="7">
        <v>0</v>
      </c>
      <c r="N3453" s="7">
        <v>0</v>
      </c>
      <c r="O3453" s="7">
        <v>0</v>
      </c>
      <c r="P3453" s="7">
        <f>SUM(dane3[[#This Row],[RoomService]:[VRDeck]])</f>
        <v>0</v>
      </c>
      <c r="Q3453" t="s">
        <v>6648</v>
      </c>
      <c r="R3453" t="b">
        <v>1</v>
      </c>
    </row>
    <row r="3454" spans="1:18" x14ac:dyDescent="0.3">
      <c r="A3454" t="s">
        <v>6704</v>
      </c>
      <c r="B3454">
        <f>MID(dane3[[#This Row],[PassengerId]],1,4)+0</f>
        <v>2631</v>
      </c>
      <c r="C3454" t="s">
        <v>53</v>
      </c>
      <c r="D3454" t="b">
        <v>1</v>
      </c>
      <c r="E3454" t="s">
        <v>6705</v>
      </c>
      <c r="F3454" t="str">
        <f>MID($E3454,1,1)</f>
        <v>F</v>
      </c>
      <c r="G3454" t="str">
        <f>IFERROR(MID($E3454,SEARCH("/",$E3454,SEARCH("/",$E3454)+1)+1,1),"")</f>
        <v>P</v>
      </c>
      <c r="H3454" t="s">
        <v>46</v>
      </c>
      <c r="I3454">
        <v>50</v>
      </c>
      <c r="J3454" t="b">
        <v>0</v>
      </c>
      <c r="K3454" s="7">
        <v>0</v>
      </c>
      <c r="L3454" s="7">
        <v>0</v>
      </c>
      <c r="M3454" s="7">
        <v>0</v>
      </c>
      <c r="N3454" s="7">
        <v>0</v>
      </c>
      <c r="O3454" s="7">
        <v>0</v>
      </c>
      <c r="P3454" s="7">
        <f>SUM(dane3[[#This Row],[RoomService]:[VRDeck]])</f>
        <v>0</v>
      </c>
      <c r="Q3454" t="s">
        <v>6706</v>
      </c>
      <c r="R3454" t="b">
        <v>1</v>
      </c>
    </row>
    <row r="3455" spans="1:18" x14ac:dyDescent="0.3">
      <c r="A3455" t="s">
        <v>9448</v>
      </c>
      <c r="B3455">
        <f>MID(dane3[[#This Row],[PassengerId]],1,4)+0</f>
        <v>3715</v>
      </c>
      <c r="C3455" t="s">
        <v>19</v>
      </c>
      <c r="D3455" t="b">
        <v>1</v>
      </c>
      <c r="E3455" t="s">
        <v>9449</v>
      </c>
      <c r="F3455" t="str">
        <f>MID($E3455,1,1)</f>
        <v>G</v>
      </c>
      <c r="G3455" t="str">
        <f>IFERROR(MID($E3455,SEARCH("/",$E3455,SEARCH("/",$E3455)+1)+1,1),"")</f>
        <v>P</v>
      </c>
      <c r="H3455" t="s">
        <v>32</v>
      </c>
      <c r="I3455">
        <v>2</v>
      </c>
      <c r="J3455" t="b">
        <v>0</v>
      </c>
      <c r="K3455" s="7">
        <v>0</v>
      </c>
      <c r="L3455" s="7">
        <v>0</v>
      </c>
      <c r="M3455" s="7">
        <v>0</v>
      </c>
      <c r="N3455" s="7">
        <v>0</v>
      </c>
      <c r="O3455" s="7">
        <v>0</v>
      </c>
      <c r="P3455" s="7">
        <f>SUM(dane3[[#This Row],[RoomService]:[VRDeck]])</f>
        <v>0</v>
      </c>
      <c r="Q3455" t="s">
        <v>9450</v>
      </c>
      <c r="R3455" t="b">
        <v>0</v>
      </c>
    </row>
    <row r="3456" spans="1:18" x14ac:dyDescent="0.3">
      <c r="A3456" t="s">
        <v>9451</v>
      </c>
      <c r="B3456">
        <f>MID(dane3[[#This Row],[PassengerId]],1,4)+0</f>
        <v>3715</v>
      </c>
      <c r="C3456" t="s">
        <v>19</v>
      </c>
      <c r="D3456" t="b">
        <v>1</v>
      </c>
      <c r="E3456" t="s">
        <v>9449</v>
      </c>
      <c r="F3456" t="str">
        <f>MID($E3456,1,1)</f>
        <v>G</v>
      </c>
      <c r="G3456" t="str">
        <f>IFERROR(MID($E3456,SEARCH("/",$E3456,SEARCH("/",$E3456)+1)+1,1),"")</f>
        <v>P</v>
      </c>
      <c r="H3456" t="s">
        <v>16</v>
      </c>
      <c r="I3456">
        <v>1</v>
      </c>
      <c r="J3456" t="b">
        <v>0</v>
      </c>
      <c r="K3456" s="7">
        <v>0</v>
      </c>
      <c r="L3456" s="7">
        <v>0</v>
      </c>
      <c r="M3456" s="7">
        <v>0</v>
      </c>
      <c r="N3456" s="7">
        <v>0</v>
      </c>
      <c r="O3456" s="7">
        <v>0</v>
      </c>
      <c r="P3456" s="7">
        <f>SUM(dane3[[#This Row],[RoomService]:[VRDeck]])</f>
        <v>0</v>
      </c>
      <c r="Q3456" t="s">
        <v>9452</v>
      </c>
      <c r="R3456" t="b">
        <v>0</v>
      </c>
    </row>
    <row r="3457" spans="1:18" x14ac:dyDescent="0.3">
      <c r="A3457" t="s">
        <v>9453</v>
      </c>
      <c r="B3457">
        <f>MID(dane3[[#This Row],[PassengerId]],1,4)+0</f>
        <v>3715</v>
      </c>
      <c r="C3457" t="s">
        <v>19</v>
      </c>
      <c r="D3457" t="b">
        <v>0</v>
      </c>
      <c r="E3457" t="s">
        <v>9449</v>
      </c>
      <c r="F3457" t="str">
        <f>MID($E3457,1,1)</f>
        <v>G</v>
      </c>
      <c r="G3457" t="str">
        <f>IFERROR(MID($E3457,SEARCH("/",$E3457,SEARCH("/",$E3457)+1)+1,1),"")</f>
        <v>P</v>
      </c>
      <c r="H3457" t="s">
        <v>16</v>
      </c>
      <c r="I3457">
        <v>2</v>
      </c>
      <c r="J3457" t="b">
        <v>0</v>
      </c>
      <c r="K3457" s="7">
        <v>0</v>
      </c>
      <c r="L3457" s="7">
        <v>0</v>
      </c>
      <c r="M3457" s="7">
        <v>0</v>
      </c>
      <c r="N3457" s="7">
        <v>0</v>
      </c>
      <c r="O3457" s="7">
        <v>0</v>
      </c>
      <c r="P3457" s="7">
        <f>SUM(dane3[[#This Row],[RoomService]:[VRDeck]])</f>
        <v>0</v>
      </c>
      <c r="Q3457" t="s">
        <v>9454</v>
      </c>
      <c r="R3457" t="b">
        <v>1</v>
      </c>
    </row>
    <row r="3458" spans="1:18" x14ac:dyDescent="0.3">
      <c r="A3458" t="s">
        <v>9455</v>
      </c>
      <c r="B3458">
        <f>MID(dane3[[#This Row],[PassengerId]],1,4)+0</f>
        <v>3715</v>
      </c>
      <c r="C3458" t="s">
        <v>19</v>
      </c>
      <c r="D3458" t="b">
        <v>1</v>
      </c>
      <c r="E3458" t="s">
        <v>9449</v>
      </c>
      <c r="F3458" t="str">
        <f>MID($E3458,1,1)</f>
        <v>G</v>
      </c>
      <c r="G3458" t="str">
        <f>IFERROR(MID($E3458,SEARCH("/",$E3458,SEARCH("/",$E3458)+1)+1,1),"")</f>
        <v>P</v>
      </c>
      <c r="H3458" t="s">
        <v>16</v>
      </c>
      <c r="I3458">
        <v>16</v>
      </c>
      <c r="J3458" t="b">
        <v>0</v>
      </c>
      <c r="K3458" s="7">
        <v>0</v>
      </c>
      <c r="L3458" s="7">
        <v>0</v>
      </c>
      <c r="M3458" s="7">
        <v>0</v>
      </c>
      <c r="N3458" s="7">
        <v>0</v>
      </c>
      <c r="O3458" s="7">
        <v>0</v>
      </c>
      <c r="P3458" s="7">
        <f>SUM(dane3[[#This Row],[RoomService]:[VRDeck]])</f>
        <v>0</v>
      </c>
      <c r="Q3458" t="s">
        <v>9456</v>
      </c>
      <c r="R3458" t="b">
        <v>0</v>
      </c>
    </row>
    <row r="3459" spans="1:18" x14ac:dyDescent="0.3">
      <c r="A3459" t="s">
        <v>9457</v>
      </c>
      <c r="B3459">
        <f>MID(dane3[[#This Row],[PassengerId]],1,4)+0</f>
        <v>3716</v>
      </c>
      <c r="C3459" t="s">
        <v>19</v>
      </c>
      <c r="D3459" t="b">
        <v>0</v>
      </c>
      <c r="E3459" t="s">
        <v>9458</v>
      </c>
      <c r="F3459" t="str">
        <f>MID($E3459,1,1)</f>
        <v>G</v>
      </c>
      <c r="G3459" t="str">
        <f>IFERROR(MID($E3459,SEARCH("/",$E3459,SEARCH("/",$E3459)+1)+1,1),"")</f>
        <v>P</v>
      </c>
      <c r="H3459" t="s">
        <v>16</v>
      </c>
      <c r="I3459">
        <v>18</v>
      </c>
      <c r="J3459" t="b">
        <v>0</v>
      </c>
      <c r="K3459" s="7">
        <v>18</v>
      </c>
      <c r="L3459" s="7">
        <v>2</v>
      </c>
      <c r="M3459" s="7">
        <v>1769</v>
      </c>
      <c r="N3459" s="7">
        <v>1</v>
      </c>
      <c r="O3459" s="7">
        <v>2</v>
      </c>
      <c r="P3459" s="7">
        <f>SUM(dane3[[#This Row],[RoomService]:[VRDeck]])</f>
        <v>1792</v>
      </c>
      <c r="Q3459" t="s">
        <v>9459</v>
      </c>
      <c r="R3459" t="b">
        <v>1</v>
      </c>
    </row>
    <row r="3460" spans="1:18" x14ac:dyDescent="0.3">
      <c r="A3460" t="s">
        <v>6710</v>
      </c>
      <c r="B3460">
        <f>MID(dane3[[#This Row],[PassengerId]],1,4)+0</f>
        <v>2634</v>
      </c>
      <c r="C3460" t="s">
        <v>53</v>
      </c>
      <c r="D3460" t="b">
        <v>1</v>
      </c>
      <c r="E3460" t="s">
        <v>6711</v>
      </c>
      <c r="F3460" t="str">
        <f>MID($E3460,1,1)</f>
        <v>F</v>
      </c>
      <c r="G3460" t="str">
        <f>IFERROR(MID($E3460,SEARCH("/",$E3460,SEARCH("/",$E3460)+1)+1,1),"")</f>
        <v>S</v>
      </c>
      <c r="H3460" t="s">
        <v>16</v>
      </c>
      <c r="I3460">
        <v>39</v>
      </c>
      <c r="J3460" t="b">
        <v>0</v>
      </c>
      <c r="K3460" s="7">
        <v>0</v>
      </c>
      <c r="L3460" s="7">
        <v>0</v>
      </c>
      <c r="M3460" s="7">
        <v>0</v>
      </c>
      <c r="N3460" s="7">
        <v>0</v>
      </c>
      <c r="O3460" s="7">
        <v>0</v>
      </c>
      <c r="P3460" s="7">
        <f>SUM(dane3[[#This Row],[RoomService]:[VRDeck]])</f>
        <v>0</v>
      </c>
      <c r="Q3460" t="s">
        <v>6712</v>
      </c>
      <c r="R3460" t="b">
        <v>1</v>
      </c>
    </row>
    <row r="3461" spans="1:18" x14ac:dyDescent="0.3">
      <c r="A3461" t="s">
        <v>6713</v>
      </c>
      <c r="B3461">
        <f>MID(dane3[[#This Row],[PassengerId]],1,4)+0</f>
        <v>2635</v>
      </c>
      <c r="C3461" t="s">
        <v>53</v>
      </c>
      <c r="D3461" t="b">
        <v>0</v>
      </c>
      <c r="E3461" t="s">
        <v>6714</v>
      </c>
      <c r="F3461" t="str">
        <f>MID($E3461,1,1)</f>
        <v>D</v>
      </c>
      <c r="G3461" t="str">
        <f>IFERROR(MID($E3461,SEARCH("/",$E3461,SEARCH("/",$E3461)+1)+1,1),"")</f>
        <v>P</v>
      </c>
      <c r="H3461" t="s">
        <v>16</v>
      </c>
      <c r="I3461">
        <v>18</v>
      </c>
      <c r="J3461" t="b">
        <v>0</v>
      </c>
      <c r="K3461" s="7">
        <v>1867</v>
      </c>
      <c r="L3461" s="7">
        <v>0</v>
      </c>
      <c r="M3461" s="7">
        <v>29</v>
      </c>
      <c r="N3461" s="7">
        <v>72</v>
      </c>
      <c r="O3461" s="7">
        <v>0</v>
      </c>
      <c r="P3461" s="7">
        <f>SUM(dane3[[#This Row],[RoomService]:[VRDeck]])</f>
        <v>1968</v>
      </c>
      <c r="Q3461" t="s">
        <v>6715</v>
      </c>
      <c r="R3461" t="b">
        <v>1</v>
      </c>
    </row>
    <row r="3462" spans="1:18" x14ac:dyDescent="0.3">
      <c r="A3462" t="s">
        <v>9465</v>
      </c>
      <c r="B3462">
        <f>MID(dane3[[#This Row],[PassengerId]],1,4)+0</f>
        <v>3724</v>
      </c>
      <c r="C3462" t="s">
        <v>19</v>
      </c>
      <c r="D3462" t="b">
        <v>1</v>
      </c>
      <c r="E3462" t="s">
        <v>9466</v>
      </c>
      <c r="F3462" t="str">
        <f>MID($E3462,1,1)</f>
        <v>G</v>
      </c>
      <c r="G3462" t="str">
        <f>IFERROR(MID($E3462,SEARCH("/",$E3462,SEARCH("/",$E3462)+1)+1,1),"")</f>
        <v>S</v>
      </c>
      <c r="H3462" t="s">
        <v>16</v>
      </c>
      <c r="I3462">
        <v>24</v>
      </c>
      <c r="J3462" t="b">
        <v>0</v>
      </c>
      <c r="K3462" s="7">
        <v>0</v>
      </c>
      <c r="L3462" s="7">
        <v>0</v>
      </c>
      <c r="M3462" s="7">
        <v>0</v>
      </c>
      <c r="N3462" s="7">
        <v>0</v>
      </c>
      <c r="O3462" s="7">
        <v>0</v>
      </c>
      <c r="P3462" s="7">
        <f>SUM(dane3[[#This Row],[RoomService]:[VRDeck]])</f>
        <v>0</v>
      </c>
      <c r="Q3462" t="s">
        <v>9467</v>
      </c>
      <c r="R3462" t="b">
        <v>1</v>
      </c>
    </row>
    <row r="3463" spans="1:18" x14ac:dyDescent="0.3">
      <c r="A3463" t="s">
        <v>9468</v>
      </c>
      <c r="B3463">
        <f>MID(dane3[[#This Row],[PassengerId]],1,4)+0</f>
        <v>3726</v>
      </c>
      <c r="C3463" t="s">
        <v>19</v>
      </c>
      <c r="D3463" t="b">
        <v>1</v>
      </c>
      <c r="E3463" t="s">
        <v>9469</v>
      </c>
      <c r="F3463" t="str">
        <f>MID($E3463,1,1)</f>
        <v>G</v>
      </c>
      <c r="G3463" t="str">
        <f>IFERROR(MID($E3463,SEARCH("/",$E3463,SEARCH("/",$E3463)+1)+1,1),"")</f>
        <v>P</v>
      </c>
      <c r="H3463" t="s">
        <v>16</v>
      </c>
      <c r="I3463">
        <v>35</v>
      </c>
      <c r="J3463" t="b">
        <v>0</v>
      </c>
      <c r="K3463" s="7">
        <v>0</v>
      </c>
      <c r="L3463" s="7">
        <v>0</v>
      </c>
      <c r="M3463" s="7">
        <v>0</v>
      </c>
      <c r="N3463" s="7">
        <v>0</v>
      </c>
      <c r="O3463" s="7">
        <v>0</v>
      </c>
      <c r="P3463" s="7">
        <f>SUM(dane3[[#This Row],[RoomService]:[VRDeck]])</f>
        <v>0</v>
      </c>
      <c r="Q3463" t="s">
        <v>9470</v>
      </c>
      <c r="R3463" t="b">
        <v>1</v>
      </c>
    </row>
    <row r="3464" spans="1:18" x14ac:dyDescent="0.3">
      <c r="A3464" t="s">
        <v>9471</v>
      </c>
      <c r="B3464">
        <f>MID(dane3[[#This Row],[PassengerId]],1,4)+0</f>
        <v>3728</v>
      </c>
      <c r="C3464" t="s">
        <v>19</v>
      </c>
      <c r="D3464" t="b">
        <v>1</v>
      </c>
      <c r="E3464" t="s">
        <v>9472</v>
      </c>
      <c r="F3464" t="str">
        <f>MID($E3464,1,1)</f>
        <v>G</v>
      </c>
      <c r="G3464" t="str">
        <f>IFERROR(MID($E3464,SEARCH("/",$E3464,SEARCH("/",$E3464)+1)+1,1),"")</f>
        <v>S</v>
      </c>
      <c r="H3464" t="s">
        <v>32</v>
      </c>
      <c r="I3464">
        <v>16</v>
      </c>
      <c r="J3464" t="b">
        <v>0</v>
      </c>
      <c r="K3464" s="7">
        <v>0</v>
      </c>
      <c r="L3464" s="7">
        <v>0</v>
      </c>
      <c r="M3464" s="7">
        <v>0</v>
      </c>
      <c r="N3464" s="7">
        <v>0</v>
      </c>
      <c r="O3464" s="7">
        <v>0</v>
      </c>
      <c r="P3464" s="7">
        <f>SUM(dane3[[#This Row],[RoomService]:[VRDeck]])</f>
        <v>0</v>
      </c>
      <c r="Q3464" t="s">
        <v>9473</v>
      </c>
      <c r="R3464" t="b">
        <v>1</v>
      </c>
    </row>
    <row r="3465" spans="1:18" x14ac:dyDescent="0.3">
      <c r="A3465" t="s">
        <v>9474</v>
      </c>
      <c r="B3465">
        <f>MID(dane3[[#This Row],[PassengerId]],1,4)+0</f>
        <v>3729</v>
      </c>
      <c r="C3465" t="s">
        <v>19</v>
      </c>
      <c r="D3465" t="b">
        <v>1</v>
      </c>
      <c r="E3465" t="s">
        <v>9475</v>
      </c>
      <c r="F3465" t="str">
        <f>MID($E3465,1,1)</f>
        <v>G</v>
      </c>
      <c r="G3465" t="str">
        <f>IFERROR(MID($E3465,SEARCH("/",$E3465,SEARCH("/",$E3465)+1)+1,1),"")</f>
        <v>P</v>
      </c>
      <c r="H3465" t="s">
        <v>32</v>
      </c>
      <c r="I3465">
        <v>40</v>
      </c>
      <c r="J3465" t="b">
        <v>0</v>
      </c>
      <c r="K3465" s="7">
        <v>0</v>
      </c>
      <c r="L3465" s="7">
        <v>0</v>
      </c>
      <c r="M3465" s="7">
        <v>0</v>
      </c>
      <c r="N3465" s="7">
        <v>0</v>
      </c>
      <c r="O3465" s="7">
        <v>0</v>
      </c>
      <c r="P3465" s="7">
        <f>SUM(dane3[[#This Row],[RoomService]:[VRDeck]])</f>
        <v>0</v>
      </c>
      <c r="Q3465" t="s">
        <v>23799</v>
      </c>
      <c r="R3465" t="b">
        <v>1</v>
      </c>
    </row>
    <row r="3466" spans="1:18" x14ac:dyDescent="0.3">
      <c r="A3466" t="s">
        <v>9476</v>
      </c>
      <c r="B3466">
        <f>MID(dane3[[#This Row],[PassengerId]],1,4)+0</f>
        <v>3732</v>
      </c>
      <c r="C3466" t="s">
        <v>14</v>
      </c>
      <c r="D3466" t="b">
        <v>1</v>
      </c>
      <c r="E3466" t="s">
        <v>9477</v>
      </c>
      <c r="F3466" t="str">
        <f>MID($E3466,1,1)</f>
        <v>A</v>
      </c>
      <c r="G3466" t="str">
        <f>IFERROR(MID($E3466,SEARCH("/",$E3466,SEARCH("/",$E3466)+1)+1,1),"")</f>
        <v>S</v>
      </c>
      <c r="H3466" t="s">
        <v>46</v>
      </c>
      <c r="I3466">
        <v>5</v>
      </c>
      <c r="J3466" t="b">
        <v>0</v>
      </c>
      <c r="K3466" s="7">
        <v>0</v>
      </c>
      <c r="L3466" s="7">
        <v>0</v>
      </c>
      <c r="M3466" s="7">
        <v>0</v>
      </c>
      <c r="N3466" s="7">
        <v>0</v>
      </c>
      <c r="O3466" s="7">
        <v>0</v>
      </c>
      <c r="P3466" s="7">
        <f>SUM(dane3[[#This Row],[RoomService]:[VRDeck]])</f>
        <v>0</v>
      </c>
      <c r="Q3466" t="s">
        <v>9478</v>
      </c>
      <c r="R3466" t="b">
        <v>1</v>
      </c>
    </row>
    <row r="3467" spans="1:18" x14ac:dyDescent="0.3">
      <c r="A3467" t="s">
        <v>9479</v>
      </c>
      <c r="B3467">
        <f>MID(dane3[[#This Row],[PassengerId]],1,4)+0</f>
        <v>3732</v>
      </c>
      <c r="C3467" t="s">
        <v>14</v>
      </c>
      <c r="D3467" t="b">
        <v>0</v>
      </c>
      <c r="E3467" t="s">
        <v>9477</v>
      </c>
      <c r="F3467" t="str">
        <f>MID($E3467,1,1)</f>
        <v>A</v>
      </c>
      <c r="G3467" t="str">
        <f>IFERROR(MID($E3467,SEARCH("/",$E3467,SEARCH("/",$E3467)+1)+1,1),"")</f>
        <v>S</v>
      </c>
      <c r="H3467" t="s">
        <v>16</v>
      </c>
      <c r="I3467">
        <v>29</v>
      </c>
      <c r="J3467" t="b">
        <v>0</v>
      </c>
      <c r="K3467" s="7">
        <v>0</v>
      </c>
      <c r="L3467" s="7">
        <v>8444</v>
      </c>
      <c r="M3467" s="7">
        <v>0</v>
      </c>
      <c r="N3467" s="7">
        <v>2989</v>
      </c>
      <c r="O3467" s="7">
        <v>8735</v>
      </c>
      <c r="P3467" s="7">
        <f>SUM(dane3[[#This Row],[RoomService]:[VRDeck]])</f>
        <v>20168</v>
      </c>
      <c r="Q3467" t="s">
        <v>23799</v>
      </c>
      <c r="R3467" t="b">
        <v>0</v>
      </c>
    </row>
    <row r="3468" spans="1:18" x14ac:dyDescent="0.3">
      <c r="A3468" t="s">
        <v>9480</v>
      </c>
      <c r="B3468">
        <f>MID(dane3[[#This Row],[PassengerId]],1,4)+0</f>
        <v>3732</v>
      </c>
      <c r="C3468" t="s">
        <v>14</v>
      </c>
      <c r="D3468" t="b">
        <v>1</v>
      </c>
      <c r="E3468" t="s">
        <v>9477</v>
      </c>
      <c r="F3468" t="str">
        <f>MID($E3468,1,1)</f>
        <v>A</v>
      </c>
      <c r="G3468" t="str">
        <f>IFERROR(MID($E3468,SEARCH("/",$E3468,SEARCH("/",$E3468)+1)+1,1),"")</f>
        <v>S</v>
      </c>
      <c r="H3468" t="s">
        <v>16</v>
      </c>
      <c r="I3468">
        <v>31</v>
      </c>
      <c r="J3468" t="b">
        <v>0</v>
      </c>
      <c r="K3468" s="7">
        <v>0</v>
      </c>
      <c r="L3468" s="7">
        <v>0</v>
      </c>
      <c r="M3468" s="7">
        <v>0</v>
      </c>
      <c r="N3468" s="7">
        <v>0</v>
      </c>
      <c r="O3468" s="7">
        <v>0</v>
      </c>
      <c r="P3468" s="7">
        <f>SUM(dane3[[#This Row],[RoomService]:[VRDeck]])</f>
        <v>0</v>
      </c>
      <c r="Q3468" t="s">
        <v>9481</v>
      </c>
      <c r="R3468" t="b">
        <v>1</v>
      </c>
    </row>
    <row r="3469" spans="1:18" x14ac:dyDescent="0.3">
      <c r="A3469" t="s">
        <v>9482</v>
      </c>
      <c r="B3469">
        <f>MID(dane3[[#This Row],[PassengerId]],1,4)+0</f>
        <v>3732</v>
      </c>
      <c r="C3469" t="s">
        <v>14</v>
      </c>
      <c r="D3469" t="b">
        <v>0</v>
      </c>
      <c r="E3469" t="s">
        <v>9477</v>
      </c>
      <c r="F3469" t="str">
        <f>MID($E3469,1,1)</f>
        <v>A</v>
      </c>
      <c r="G3469" t="str">
        <f>IFERROR(MID($E3469,SEARCH("/",$E3469,SEARCH("/",$E3469)+1)+1,1),"")</f>
        <v>S</v>
      </c>
      <c r="H3469" t="s">
        <v>46</v>
      </c>
      <c r="I3469">
        <v>27</v>
      </c>
      <c r="J3469" t="b">
        <v>0</v>
      </c>
      <c r="K3469" s="7">
        <v>3340</v>
      </c>
      <c r="L3469" s="7">
        <v>588</v>
      </c>
      <c r="M3469" s="7">
        <v>0</v>
      </c>
      <c r="N3469" s="7">
        <v>173</v>
      </c>
      <c r="O3469" s="7">
        <v>71</v>
      </c>
      <c r="P3469" s="7">
        <f>SUM(dane3[[#This Row],[RoomService]:[VRDeck]])</f>
        <v>4172</v>
      </c>
      <c r="Q3469" t="s">
        <v>9483</v>
      </c>
      <c r="R3469" t="b">
        <v>0</v>
      </c>
    </row>
    <row r="3470" spans="1:18" x14ac:dyDescent="0.3">
      <c r="A3470" t="s">
        <v>9484</v>
      </c>
      <c r="B3470">
        <f>MID(dane3[[#This Row],[PassengerId]],1,4)+0</f>
        <v>3733</v>
      </c>
      <c r="C3470" t="s">
        <v>14</v>
      </c>
      <c r="D3470" t="b">
        <v>0</v>
      </c>
      <c r="E3470" t="s">
        <v>9485</v>
      </c>
      <c r="F3470" t="str">
        <f>MID($E3470,1,1)</f>
        <v>D</v>
      </c>
      <c r="G3470" t="str">
        <f>IFERROR(MID($E3470,SEARCH("/",$E3470,SEARCH("/",$E3470)+1)+1,1),"")</f>
        <v>S</v>
      </c>
      <c r="H3470" t="s">
        <v>16</v>
      </c>
      <c r="I3470">
        <v>34</v>
      </c>
      <c r="J3470" t="b">
        <v>1</v>
      </c>
      <c r="K3470" s="7">
        <v>0</v>
      </c>
      <c r="L3470" s="7">
        <v>4</v>
      </c>
      <c r="M3470" s="7">
        <v>0</v>
      </c>
      <c r="N3470" s="7">
        <v>685</v>
      </c>
      <c r="O3470" s="7">
        <v>1779</v>
      </c>
      <c r="P3470" s="7">
        <f>SUM(dane3[[#This Row],[RoomService]:[VRDeck]])</f>
        <v>2468</v>
      </c>
      <c r="Q3470" t="s">
        <v>9486</v>
      </c>
      <c r="R3470" t="b">
        <v>0</v>
      </c>
    </row>
    <row r="3471" spans="1:18" x14ac:dyDescent="0.3">
      <c r="A3471" t="s">
        <v>9487</v>
      </c>
      <c r="B3471">
        <f>MID(dane3[[#This Row],[PassengerId]],1,4)+0</f>
        <v>3734</v>
      </c>
      <c r="C3471" t="s">
        <v>19</v>
      </c>
      <c r="D3471" t="b">
        <v>1</v>
      </c>
      <c r="E3471" t="s">
        <v>9488</v>
      </c>
      <c r="F3471" t="str">
        <f>MID($E3471,1,1)</f>
        <v>G</v>
      </c>
      <c r="G3471" t="str">
        <f>IFERROR(MID($E3471,SEARCH("/",$E3471,SEARCH("/",$E3471)+1)+1,1),"")</f>
        <v>P</v>
      </c>
      <c r="H3471" t="s">
        <v>32</v>
      </c>
      <c r="I3471">
        <v>15</v>
      </c>
      <c r="J3471" t="b">
        <v>0</v>
      </c>
      <c r="K3471" s="7">
        <v>0</v>
      </c>
      <c r="L3471" s="7">
        <v>0</v>
      </c>
      <c r="M3471" s="7">
        <v>0</v>
      </c>
      <c r="N3471" s="7">
        <v>0</v>
      </c>
      <c r="O3471" s="7">
        <v>0</v>
      </c>
      <c r="P3471" s="7">
        <f>SUM(dane3[[#This Row],[RoomService]:[VRDeck]])</f>
        <v>0</v>
      </c>
      <c r="Q3471" t="s">
        <v>9489</v>
      </c>
      <c r="R3471" t="b">
        <v>1</v>
      </c>
    </row>
    <row r="3472" spans="1:18" x14ac:dyDescent="0.3">
      <c r="A3472" t="s">
        <v>9490</v>
      </c>
      <c r="B3472">
        <f>MID(dane3[[#This Row],[PassengerId]],1,4)+0</f>
        <v>3735</v>
      </c>
      <c r="C3472" t="s">
        <v>14</v>
      </c>
      <c r="D3472" t="b">
        <v>0</v>
      </c>
      <c r="E3472" t="s">
        <v>9491</v>
      </c>
      <c r="F3472" t="str">
        <f>MID($E3472,1,1)</f>
        <v>D</v>
      </c>
      <c r="G3472" t="str">
        <f>IFERROR(MID($E3472,SEARCH("/",$E3472,SEARCH("/",$E3472)+1)+1,1),"")</f>
        <v>S</v>
      </c>
      <c r="H3472" t="s">
        <v>16</v>
      </c>
      <c r="I3472">
        <v>43</v>
      </c>
      <c r="J3472" t="b">
        <v>0</v>
      </c>
      <c r="K3472" s="7">
        <v>2</v>
      </c>
      <c r="L3472" s="7">
        <v>3846</v>
      </c>
      <c r="M3472" s="7">
        <v>0</v>
      </c>
      <c r="N3472" s="7">
        <v>3</v>
      </c>
      <c r="O3472" s="7">
        <v>346</v>
      </c>
      <c r="P3472" s="7">
        <f>SUM(dane3[[#This Row],[RoomService]:[VRDeck]])</f>
        <v>4197</v>
      </c>
      <c r="Q3472" t="s">
        <v>9492</v>
      </c>
      <c r="R3472" t="b">
        <v>1</v>
      </c>
    </row>
    <row r="3473" spans="1:18" x14ac:dyDescent="0.3">
      <c r="A3473" t="s">
        <v>9493</v>
      </c>
      <c r="B3473">
        <f>MID(dane3[[#This Row],[PassengerId]],1,4)+0</f>
        <v>3735</v>
      </c>
      <c r="C3473" t="s">
        <v>14</v>
      </c>
      <c r="D3473" t="b">
        <v>0</v>
      </c>
      <c r="E3473" t="s">
        <v>9491</v>
      </c>
      <c r="F3473" t="str">
        <f>MID($E3473,1,1)</f>
        <v>D</v>
      </c>
      <c r="G3473" t="str">
        <f>IFERROR(MID($E3473,SEARCH("/",$E3473,SEARCH("/",$E3473)+1)+1,1),"")</f>
        <v>S</v>
      </c>
      <c r="H3473" t="s">
        <v>46</v>
      </c>
      <c r="I3473">
        <v>30</v>
      </c>
      <c r="J3473" t="b">
        <v>0</v>
      </c>
      <c r="K3473" s="7">
        <v>0</v>
      </c>
      <c r="L3473" s="7">
        <v>787</v>
      </c>
      <c r="M3473" s="7">
        <v>116</v>
      </c>
      <c r="N3473" s="7">
        <v>1924</v>
      </c>
      <c r="O3473" s="7">
        <v>2</v>
      </c>
      <c r="P3473" s="7">
        <f>SUM(dane3[[#This Row],[RoomService]:[VRDeck]])</f>
        <v>2829</v>
      </c>
      <c r="Q3473" t="s">
        <v>9494</v>
      </c>
      <c r="R3473" t="b">
        <v>0</v>
      </c>
    </row>
    <row r="3474" spans="1:18" x14ac:dyDescent="0.3">
      <c r="A3474" t="s">
        <v>9495</v>
      </c>
      <c r="B3474">
        <f>MID(dane3[[#This Row],[PassengerId]],1,4)+0</f>
        <v>3736</v>
      </c>
      <c r="C3474" t="s">
        <v>14</v>
      </c>
      <c r="D3474" t="b">
        <v>0</v>
      </c>
      <c r="E3474" t="s">
        <v>9496</v>
      </c>
      <c r="F3474" t="str">
        <f>MID($E3474,1,1)</f>
        <v>B</v>
      </c>
      <c r="G3474" t="str">
        <f>IFERROR(MID($E3474,SEARCH("/",$E3474,SEARCH("/",$E3474)+1)+1,1),"")</f>
        <v>S</v>
      </c>
      <c r="H3474" t="s">
        <v>16</v>
      </c>
      <c r="I3474">
        <v>61</v>
      </c>
      <c r="J3474" t="b">
        <v>0</v>
      </c>
      <c r="K3474" s="7">
        <v>328</v>
      </c>
      <c r="L3474" s="7">
        <v>5193</v>
      </c>
      <c r="M3474" s="7">
        <v>0</v>
      </c>
      <c r="N3474" s="7">
        <v>20</v>
      </c>
      <c r="O3474" s="7">
        <v>533</v>
      </c>
      <c r="P3474" s="7">
        <f>SUM(dane3[[#This Row],[RoomService]:[VRDeck]])</f>
        <v>6074</v>
      </c>
      <c r="Q3474" t="s">
        <v>9497</v>
      </c>
      <c r="R3474" t="b">
        <v>1</v>
      </c>
    </row>
    <row r="3475" spans="1:18" x14ac:dyDescent="0.3">
      <c r="A3475" t="s">
        <v>9498</v>
      </c>
      <c r="B3475">
        <f>MID(dane3[[#This Row],[PassengerId]],1,4)+0</f>
        <v>3737</v>
      </c>
      <c r="C3475" t="s">
        <v>19</v>
      </c>
      <c r="D3475" t="b">
        <v>0</v>
      </c>
      <c r="E3475" t="s">
        <v>9499</v>
      </c>
      <c r="F3475" t="str">
        <f>MID($E3475,1,1)</f>
        <v>G</v>
      </c>
      <c r="G3475" t="str">
        <f>IFERROR(MID($E3475,SEARCH("/",$E3475,SEARCH("/",$E3475)+1)+1,1),"")</f>
        <v>S</v>
      </c>
      <c r="H3475" t="s">
        <v>16</v>
      </c>
      <c r="I3475">
        <v>48</v>
      </c>
      <c r="J3475" t="b">
        <v>0</v>
      </c>
      <c r="K3475" s="7">
        <v>0</v>
      </c>
      <c r="L3475" s="7">
        <v>0</v>
      </c>
      <c r="M3475" s="7">
        <v>632</v>
      </c>
      <c r="N3475" s="7">
        <v>250</v>
      </c>
      <c r="O3475" s="7">
        <v>0</v>
      </c>
      <c r="P3475" s="7">
        <f>SUM(dane3[[#This Row],[RoomService]:[VRDeck]])</f>
        <v>882</v>
      </c>
      <c r="Q3475" t="s">
        <v>9500</v>
      </c>
      <c r="R3475" t="b">
        <v>0</v>
      </c>
    </row>
    <row r="3476" spans="1:18" x14ac:dyDescent="0.3">
      <c r="A3476" t="s">
        <v>9501</v>
      </c>
      <c r="B3476">
        <f>MID(dane3[[#This Row],[PassengerId]],1,4)+0</f>
        <v>3737</v>
      </c>
      <c r="C3476" t="s">
        <v>19</v>
      </c>
      <c r="D3476" t="b">
        <v>1</v>
      </c>
      <c r="E3476" t="s">
        <v>9499</v>
      </c>
      <c r="F3476" t="str">
        <f>MID($E3476,1,1)</f>
        <v>G</v>
      </c>
      <c r="G3476" t="str">
        <f>IFERROR(MID($E3476,SEARCH("/",$E3476,SEARCH("/",$E3476)+1)+1,1),"")</f>
        <v>S</v>
      </c>
      <c r="H3476" t="s">
        <v>46</v>
      </c>
      <c r="I3476">
        <v>17</v>
      </c>
      <c r="J3476" t="b">
        <v>0</v>
      </c>
      <c r="K3476" s="7">
        <v>0</v>
      </c>
      <c r="L3476" s="7">
        <v>0</v>
      </c>
      <c r="M3476" s="7">
        <v>0</v>
      </c>
      <c r="N3476" s="7">
        <v>0</v>
      </c>
      <c r="O3476" s="7">
        <v>0</v>
      </c>
      <c r="P3476" s="7">
        <f>SUM(dane3[[#This Row],[RoomService]:[VRDeck]])</f>
        <v>0</v>
      </c>
      <c r="Q3476" t="s">
        <v>9502</v>
      </c>
      <c r="R3476" t="b">
        <v>1</v>
      </c>
    </row>
    <row r="3477" spans="1:18" x14ac:dyDescent="0.3">
      <c r="A3477" t="s">
        <v>9503</v>
      </c>
      <c r="B3477">
        <f>MID(dane3[[#This Row],[PassengerId]],1,4)+0</f>
        <v>3739</v>
      </c>
      <c r="C3477" t="s">
        <v>19</v>
      </c>
      <c r="D3477" t="b">
        <v>0</v>
      </c>
      <c r="E3477" t="s">
        <v>9504</v>
      </c>
      <c r="F3477" t="str">
        <f>MID($E3477,1,1)</f>
        <v>G</v>
      </c>
      <c r="G3477" t="str">
        <f>IFERROR(MID($E3477,SEARCH("/",$E3477,SEARCH("/",$E3477)+1)+1,1),"")</f>
        <v>S</v>
      </c>
      <c r="H3477" t="s">
        <v>16</v>
      </c>
      <c r="I3477">
        <v>19</v>
      </c>
      <c r="J3477" t="b">
        <v>0</v>
      </c>
      <c r="K3477" s="7">
        <v>0</v>
      </c>
      <c r="L3477" s="7">
        <v>312</v>
      </c>
      <c r="M3477" s="7">
        <v>2</v>
      </c>
      <c r="N3477" s="7">
        <v>76</v>
      </c>
      <c r="O3477" s="7">
        <v>418</v>
      </c>
      <c r="P3477" s="7">
        <f>SUM(dane3[[#This Row],[RoomService]:[VRDeck]])</f>
        <v>808</v>
      </c>
      <c r="Q3477" t="s">
        <v>9505</v>
      </c>
      <c r="R3477" t="b">
        <v>0</v>
      </c>
    </row>
    <row r="3478" spans="1:18" x14ac:dyDescent="0.3">
      <c r="A3478" t="s">
        <v>9506</v>
      </c>
      <c r="B3478">
        <f>MID(dane3[[#This Row],[PassengerId]],1,4)+0</f>
        <v>3741</v>
      </c>
      <c r="C3478" t="s">
        <v>14</v>
      </c>
      <c r="D3478" t="b">
        <v>1</v>
      </c>
      <c r="E3478" t="s">
        <v>9507</v>
      </c>
      <c r="F3478" t="str">
        <f>MID($E3478,1,1)</f>
        <v>B</v>
      </c>
      <c r="G3478" t="str">
        <f>IFERROR(MID($E3478,SEARCH("/",$E3478,SEARCH("/",$E3478)+1)+1,1),"")</f>
        <v>P</v>
      </c>
      <c r="H3478" t="s">
        <v>16</v>
      </c>
      <c r="I3478">
        <v>29</v>
      </c>
      <c r="J3478" t="b">
        <v>0</v>
      </c>
      <c r="K3478" s="7">
        <v>0</v>
      </c>
      <c r="L3478" s="7">
        <v>0</v>
      </c>
      <c r="M3478" s="7">
        <v>0</v>
      </c>
      <c r="N3478" s="7">
        <v>0</v>
      </c>
      <c r="O3478" s="7">
        <v>0</v>
      </c>
      <c r="P3478" s="7">
        <f>SUM(dane3[[#This Row],[RoomService]:[VRDeck]])</f>
        <v>0</v>
      </c>
      <c r="Q3478" t="s">
        <v>9508</v>
      </c>
      <c r="R3478" t="b">
        <v>1</v>
      </c>
    </row>
    <row r="3479" spans="1:18" x14ac:dyDescent="0.3">
      <c r="A3479" t="s">
        <v>9509</v>
      </c>
      <c r="B3479">
        <f>MID(dane3[[#This Row],[PassengerId]],1,4)+0</f>
        <v>3742</v>
      </c>
      <c r="C3479" t="s">
        <v>19</v>
      </c>
      <c r="D3479" t="b">
        <v>1</v>
      </c>
      <c r="E3479" t="s">
        <v>9510</v>
      </c>
      <c r="F3479" t="str">
        <f>MID($E3479,1,1)</f>
        <v>G</v>
      </c>
      <c r="G3479" t="str">
        <f>IFERROR(MID($E3479,SEARCH("/",$E3479,SEARCH("/",$E3479)+1)+1,1),"")</f>
        <v>P</v>
      </c>
      <c r="H3479" t="s">
        <v>46</v>
      </c>
      <c r="I3479">
        <v>2</v>
      </c>
      <c r="J3479" t="b">
        <v>0</v>
      </c>
      <c r="K3479" s="7">
        <v>0</v>
      </c>
      <c r="L3479" s="7">
        <v>0</v>
      </c>
      <c r="M3479" s="7">
        <v>0</v>
      </c>
      <c r="N3479" s="7">
        <v>0</v>
      </c>
      <c r="O3479" s="7">
        <v>0</v>
      </c>
      <c r="P3479" s="7">
        <f>SUM(dane3[[#This Row],[RoomService]:[VRDeck]])</f>
        <v>0</v>
      </c>
      <c r="Q3479" t="s">
        <v>9511</v>
      </c>
      <c r="R3479" t="b">
        <v>0</v>
      </c>
    </row>
    <row r="3480" spans="1:18" x14ac:dyDescent="0.3">
      <c r="A3480" t="s">
        <v>9512</v>
      </c>
      <c r="B3480">
        <f>MID(dane3[[#This Row],[PassengerId]],1,4)+0</f>
        <v>3742</v>
      </c>
      <c r="C3480" t="s">
        <v>19</v>
      </c>
      <c r="D3480" t="b">
        <v>1</v>
      </c>
      <c r="E3480" t="s">
        <v>9510</v>
      </c>
      <c r="F3480" t="str">
        <f>MID($E3480,1,1)</f>
        <v>G</v>
      </c>
      <c r="G3480" t="str">
        <f>IFERROR(MID($E3480,SEARCH("/",$E3480,SEARCH("/",$E3480)+1)+1,1),"")</f>
        <v>P</v>
      </c>
      <c r="H3480" t="s">
        <v>16</v>
      </c>
      <c r="I3480">
        <v>24</v>
      </c>
      <c r="J3480" t="b">
        <v>0</v>
      </c>
      <c r="K3480" s="7">
        <v>0</v>
      </c>
      <c r="L3480" s="7">
        <v>0</v>
      </c>
      <c r="M3480" s="7">
        <v>0</v>
      </c>
      <c r="N3480" s="7">
        <v>0</v>
      </c>
      <c r="O3480" s="7">
        <v>0</v>
      </c>
      <c r="P3480" s="7">
        <f>SUM(dane3[[#This Row],[RoomService]:[VRDeck]])</f>
        <v>0</v>
      </c>
      <c r="Q3480" t="s">
        <v>9513</v>
      </c>
      <c r="R3480" t="b">
        <v>1</v>
      </c>
    </row>
    <row r="3481" spans="1:18" x14ac:dyDescent="0.3">
      <c r="A3481" t="s">
        <v>9514</v>
      </c>
      <c r="B3481">
        <f>MID(dane3[[#This Row],[PassengerId]],1,4)+0</f>
        <v>3743</v>
      </c>
      <c r="C3481" t="s">
        <v>19</v>
      </c>
      <c r="D3481" t="b">
        <v>0</v>
      </c>
      <c r="E3481" t="s">
        <v>9515</v>
      </c>
      <c r="F3481" t="str">
        <f>MID($E3481,1,1)</f>
        <v>G</v>
      </c>
      <c r="G3481" t="str">
        <f>IFERROR(MID($E3481,SEARCH("/",$E3481,SEARCH("/",$E3481)+1)+1,1),"")</f>
        <v>S</v>
      </c>
      <c r="H3481" t="s">
        <v>16</v>
      </c>
      <c r="I3481">
        <v>19</v>
      </c>
      <c r="J3481" t="b">
        <v>0</v>
      </c>
      <c r="K3481" s="7">
        <v>0</v>
      </c>
      <c r="L3481" s="7">
        <v>827</v>
      </c>
      <c r="M3481" s="7">
        <v>5</v>
      </c>
      <c r="N3481" s="7">
        <v>55</v>
      </c>
      <c r="O3481" s="7">
        <v>0</v>
      </c>
      <c r="P3481" s="7">
        <f>SUM(dane3[[#This Row],[RoomService]:[VRDeck]])</f>
        <v>887</v>
      </c>
      <c r="Q3481" t="s">
        <v>9516</v>
      </c>
      <c r="R3481" t="b">
        <v>0</v>
      </c>
    </row>
    <row r="3482" spans="1:18" x14ac:dyDescent="0.3">
      <c r="A3482" t="s">
        <v>6754</v>
      </c>
      <c r="B3482">
        <f>MID(dane3[[#This Row],[PassengerId]],1,4)+0</f>
        <v>2649</v>
      </c>
      <c r="C3482" t="s">
        <v>53</v>
      </c>
      <c r="D3482" t="b">
        <v>0</v>
      </c>
      <c r="E3482" t="s">
        <v>6755</v>
      </c>
      <c r="F3482" t="str">
        <f>MID($E3482,1,1)</f>
        <v>D</v>
      </c>
      <c r="G3482" t="str">
        <f>IFERROR(MID($E3482,SEARCH("/",$E3482,SEARCH("/",$E3482)+1)+1,1),"")</f>
        <v>P</v>
      </c>
      <c r="H3482" t="s">
        <v>16</v>
      </c>
      <c r="I3482">
        <v>16</v>
      </c>
      <c r="J3482" t="b">
        <v>0</v>
      </c>
      <c r="K3482" s="7">
        <v>46</v>
      </c>
      <c r="L3482" s="7">
        <v>0</v>
      </c>
      <c r="M3482" s="7">
        <v>1994</v>
      </c>
      <c r="N3482" s="7">
        <v>0</v>
      </c>
      <c r="O3482" s="7">
        <v>677</v>
      </c>
      <c r="P3482" s="7">
        <f>SUM(dane3[[#This Row],[RoomService]:[VRDeck]])</f>
        <v>2717</v>
      </c>
      <c r="Q3482" t="s">
        <v>6756</v>
      </c>
      <c r="R3482" t="b">
        <v>0</v>
      </c>
    </row>
    <row r="3483" spans="1:18" x14ac:dyDescent="0.3">
      <c r="A3483" t="s">
        <v>9520</v>
      </c>
      <c r="B3483">
        <f>MID(dane3[[#This Row],[PassengerId]],1,4)+0</f>
        <v>3745</v>
      </c>
      <c r="C3483" t="s">
        <v>19</v>
      </c>
      <c r="D3483" t="b">
        <v>0</v>
      </c>
      <c r="E3483" t="s">
        <v>9521</v>
      </c>
      <c r="F3483" t="str">
        <f>MID($E3483,1,1)</f>
        <v>G</v>
      </c>
      <c r="G3483" t="str">
        <f>IFERROR(MID($E3483,SEARCH("/",$E3483,SEARCH("/",$E3483)+1)+1,1),"")</f>
        <v>P</v>
      </c>
      <c r="H3483" t="s">
        <v>16</v>
      </c>
      <c r="I3483">
        <v>19</v>
      </c>
      <c r="J3483" t="b">
        <v>0</v>
      </c>
      <c r="K3483" s="7">
        <v>0</v>
      </c>
      <c r="L3483" s="7">
        <v>2</v>
      </c>
      <c r="M3483" s="7">
        <v>14</v>
      </c>
      <c r="N3483" s="7">
        <v>755</v>
      </c>
      <c r="O3483" s="7">
        <v>0</v>
      </c>
      <c r="P3483" s="7">
        <f>SUM(dane3[[#This Row],[RoomService]:[VRDeck]])</f>
        <v>771</v>
      </c>
      <c r="Q3483" t="s">
        <v>9522</v>
      </c>
      <c r="R3483" t="b">
        <v>0</v>
      </c>
    </row>
    <row r="3484" spans="1:18" x14ac:dyDescent="0.3">
      <c r="A3484" t="s">
        <v>9523</v>
      </c>
      <c r="B3484">
        <f>MID(dane3[[#This Row],[PassengerId]],1,4)+0</f>
        <v>3747</v>
      </c>
      <c r="C3484" t="s">
        <v>14</v>
      </c>
      <c r="D3484" t="b">
        <v>0</v>
      </c>
      <c r="E3484" t="s">
        <v>9524</v>
      </c>
      <c r="F3484" t="str">
        <f>MID($E3484,1,1)</f>
        <v>B</v>
      </c>
      <c r="G3484" t="str">
        <f>IFERROR(MID($E3484,SEARCH("/",$E3484,SEARCH("/",$E3484)+1)+1,1),"")</f>
        <v>P</v>
      </c>
      <c r="H3484" t="s">
        <v>16</v>
      </c>
      <c r="I3484">
        <v>39</v>
      </c>
      <c r="J3484" t="b">
        <v>0</v>
      </c>
      <c r="K3484" s="7">
        <v>0</v>
      </c>
      <c r="L3484" s="7">
        <v>2576</v>
      </c>
      <c r="M3484" s="7">
        <v>0</v>
      </c>
      <c r="N3484" s="7">
        <v>234</v>
      </c>
      <c r="O3484" s="7">
        <v>237</v>
      </c>
      <c r="P3484" s="7">
        <f>SUM(dane3[[#This Row],[RoomService]:[VRDeck]])</f>
        <v>3047</v>
      </c>
      <c r="Q3484" t="s">
        <v>9525</v>
      </c>
      <c r="R3484" t="b">
        <v>0</v>
      </c>
    </row>
    <row r="3485" spans="1:18" x14ac:dyDescent="0.3">
      <c r="A3485" t="s">
        <v>9526</v>
      </c>
      <c r="B3485">
        <f>MID(dane3[[#This Row],[PassengerId]],1,4)+0</f>
        <v>3747</v>
      </c>
      <c r="C3485" t="s">
        <v>14</v>
      </c>
      <c r="D3485" t="b">
        <v>1</v>
      </c>
      <c r="E3485" t="s">
        <v>9524</v>
      </c>
      <c r="F3485" t="str">
        <f>MID($E3485,1,1)</f>
        <v>B</v>
      </c>
      <c r="G3485" t="str">
        <f>IFERROR(MID($E3485,SEARCH("/",$E3485,SEARCH("/",$E3485)+1)+1,1),"")</f>
        <v>P</v>
      </c>
      <c r="H3485" t="s">
        <v>16</v>
      </c>
      <c r="I3485">
        <v>26</v>
      </c>
      <c r="J3485" t="b">
        <v>0</v>
      </c>
      <c r="K3485" s="7">
        <v>0</v>
      </c>
      <c r="L3485" s="7">
        <v>0</v>
      </c>
      <c r="M3485" s="7">
        <v>0</v>
      </c>
      <c r="N3485" s="7">
        <v>0</v>
      </c>
      <c r="O3485" s="7">
        <v>0</v>
      </c>
      <c r="P3485" s="7">
        <f>SUM(dane3[[#This Row],[RoomService]:[VRDeck]])</f>
        <v>0</v>
      </c>
      <c r="Q3485" t="s">
        <v>9527</v>
      </c>
      <c r="R3485" t="b">
        <v>1</v>
      </c>
    </row>
    <row r="3486" spans="1:18" x14ac:dyDescent="0.3">
      <c r="A3486" t="s">
        <v>9528</v>
      </c>
      <c r="B3486">
        <f>MID(dane3[[#This Row],[PassengerId]],1,4)+0</f>
        <v>3747</v>
      </c>
      <c r="C3486" t="s">
        <v>14</v>
      </c>
      <c r="D3486" t="b">
        <v>0</v>
      </c>
      <c r="E3486" t="s">
        <v>9524</v>
      </c>
      <c r="F3486" t="str">
        <f>MID($E3486,1,1)</f>
        <v>B</v>
      </c>
      <c r="G3486" t="str">
        <f>IFERROR(MID($E3486,SEARCH("/",$E3486,SEARCH("/",$E3486)+1)+1,1),"")</f>
        <v>P</v>
      </c>
      <c r="H3486" t="s">
        <v>16</v>
      </c>
      <c r="I3486">
        <v>53</v>
      </c>
      <c r="J3486" t="b">
        <v>0</v>
      </c>
      <c r="K3486" s="7">
        <v>0</v>
      </c>
      <c r="L3486" s="7">
        <v>3377</v>
      </c>
      <c r="M3486" s="7">
        <v>0</v>
      </c>
      <c r="N3486" s="7">
        <v>193</v>
      </c>
      <c r="O3486" s="7">
        <v>5563</v>
      </c>
      <c r="P3486" s="7">
        <f>SUM(dane3[[#This Row],[RoomService]:[VRDeck]])</f>
        <v>9133</v>
      </c>
      <c r="Q3486" t="s">
        <v>9529</v>
      </c>
      <c r="R3486" t="b">
        <v>0</v>
      </c>
    </row>
    <row r="3487" spans="1:18" x14ac:dyDescent="0.3">
      <c r="A3487" t="s">
        <v>9530</v>
      </c>
      <c r="B3487">
        <f>MID(dane3[[#This Row],[PassengerId]],1,4)+0</f>
        <v>3747</v>
      </c>
      <c r="C3487" t="s">
        <v>14</v>
      </c>
      <c r="D3487" t="b">
        <v>1</v>
      </c>
      <c r="E3487" t="s">
        <v>9524</v>
      </c>
      <c r="F3487" t="str">
        <f>MID($E3487,1,1)</f>
        <v>B</v>
      </c>
      <c r="G3487" t="str">
        <f>IFERROR(MID($E3487,SEARCH("/",$E3487,SEARCH("/",$E3487)+1)+1,1),"")</f>
        <v>P</v>
      </c>
      <c r="H3487" t="s">
        <v>46</v>
      </c>
      <c r="I3487">
        <v>18</v>
      </c>
      <c r="J3487" t="b">
        <v>0</v>
      </c>
      <c r="K3487" s="7">
        <v>0</v>
      </c>
      <c r="L3487" s="7">
        <v>0</v>
      </c>
      <c r="M3487" s="7">
        <v>0</v>
      </c>
      <c r="N3487" s="7">
        <v>0</v>
      </c>
      <c r="O3487" s="7">
        <v>0</v>
      </c>
      <c r="P3487" s="7">
        <f>SUM(dane3[[#This Row],[RoomService]:[VRDeck]])</f>
        <v>0</v>
      </c>
      <c r="Q3487" t="s">
        <v>9531</v>
      </c>
      <c r="R3487" t="b">
        <v>1</v>
      </c>
    </row>
    <row r="3488" spans="1:18" x14ac:dyDescent="0.3">
      <c r="A3488" t="s">
        <v>6775</v>
      </c>
      <c r="B3488">
        <f>MID(dane3[[#This Row],[PassengerId]],1,4)+0</f>
        <v>2659</v>
      </c>
      <c r="C3488" t="s">
        <v>53</v>
      </c>
      <c r="D3488" t="b">
        <v>0</v>
      </c>
      <c r="E3488" t="s">
        <v>6776</v>
      </c>
      <c r="F3488" t="str">
        <f>MID($E3488,1,1)</f>
        <v>E</v>
      </c>
      <c r="G3488" t="str">
        <f>IFERROR(MID($E3488,SEARCH("/",$E3488,SEARCH("/",$E3488)+1)+1,1),"")</f>
        <v>S</v>
      </c>
      <c r="H3488" t="s">
        <v>16</v>
      </c>
      <c r="I3488">
        <v>14</v>
      </c>
      <c r="J3488" t="b">
        <v>0</v>
      </c>
      <c r="K3488" s="7">
        <v>0</v>
      </c>
      <c r="L3488" s="7">
        <v>0</v>
      </c>
      <c r="M3488" s="7">
        <v>0</v>
      </c>
      <c r="N3488" s="7">
        <v>0</v>
      </c>
      <c r="O3488" s="7">
        <v>0</v>
      </c>
      <c r="P3488" s="7">
        <f>SUM(dane3[[#This Row],[RoomService]:[VRDeck]])</f>
        <v>0</v>
      </c>
      <c r="Q3488" t="s">
        <v>6777</v>
      </c>
      <c r="R3488" t="b">
        <v>1</v>
      </c>
    </row>
    <row r="3489" spans="1:18" x14ac:dyDescent="0.3">
      <c r="A3489" t="s">
        <v>9535</v>
      </c>
      <c r="B3489">
        <f>MID(dane3[[#This Row],[PassengerId]],1,4)+0</f>
        <v>3749</v>
      </c>
      <c r="C3489" t="s">
        <v>14</v>
      </c>
      <c r="D3489" t="b">
        <v>1</v>
      </c>
      <c r="E3489" t="s">
        <v>9536</v>
      </c>
      <c r="F3489" t="str">
        <f>MID($E3489,1,1)</f>
        <v>B</v>
      </c>
      <c r="G3489" t="str">
        <f>IFERROR(MID($E3489,SEARCH("/",$E3489,SEARCH("/",$E3489)+1)+1,1),"")</f>
        <v>P</v>
      </c>
      <c r="H3489" t="s">
        <v>46</v>
      </c>
      <c r="I3489">
        <v>45</v>
      </c>
      <c r="J3489" t="b">
        <v>0</v>
      </c>
      <c r="K3489" s="7">
        <v>0</v>
      </c>
      <c r="L3489" s="7">
        <v>0</v>
      </c>
      <c r="M3489" s="7">
        <v>0</v>
      </c>
      <c r="N3489" s="7">
        <v>0</v>
      </c>
      <c r="O3489" s="7">
        <v>0</v>
      </c>
      <c r="P3489" s="7">
        <f>SUM(dane3[[#This Row],[RoomService]:[VRDeck]])</f>
        <v>0</v>
      </c>
      <c r="Q3489" t="s">
        <v>9537</v>
      </c>
      <c r="R3489" t="b">
        <v>1</v>
      </c>
    </row>
    <row r="3490" spans="1:18" x14ac:dyDescent="0.3">
      <c r="A3490" t="s">
        <v>9538</v>
      </c>
      <c r="B3490">
        <f>MID(dane3[[#This Row],[PassengerId]],1,4)+0</f>
        <v>3749</v>
      </c>
      <c r="C3490" t="s">
        <v>14</v>
      </c>
      <c r="D3490" t="b">
        <v>1</v>
      </c>
      <c r="E3490" t="s">
        <v>9536</v>
      </c>
      <c r="F3490" t="str">
        <f>MID($E3490,1,1)</f>
        <v>B</v>
      </c>
      <c r="G3490" t="str">
        <f>IFERROR(MID($E3490,SEARCH("/",$E3490,SEARCH("/",$E3490)+1)+1,1),"")</f>
        <v>P</v>
      </c>
      <c r="H3490" t="s">
        <v>16</v>
      </c>
      <c r="I3490">
        <v>32</v>
      </c>
      <c r="J3490" t="b">
        <v>0</v>
      </c>
      <c r="K3490" s="7">
        <v>0</v>
      </c>
      <c r="L3490" s="7">
        <v>0</v>
      </c>
      <c r="M3490" s="7">
        <v>0</v>
      </c>
      <c r="N3490" s="7">
        <v>0</v>
      </c>
      <c r="O3490" s="7">
        <v>0</v>
      </c>
      <c r="P3490" s="7">
        <f>SUM(dane3[[#This Row],[RoomService]:[VRDeck]])</f>
        <v>0</v>
      </c>
      <c r="Q3490" t="s">
        <v>9539</v>
      </c>
      <c r="R3490" t="b">
        <v>1</v>
      </c>
    </row>
    <row r="3491" spans="1:18" x14ac:dyDescent="0.3">
      <c r="A3491" t="s">
        <v>9540</v>
      </c>
      <c r="B3491">
        <f>MID(dane3[[#This Row],[PassengerId]],1,4)+0</f>
        <v>3750</v>
      </c>
      <c r="C3491" t="s">
        <v>19</v>
      </c>
      <c r="D3491" t="b">
        <v>0</v>
      </c>
      <c r="E3491" t="s">
        <v>9541</v>
      </c>
      <c r="F3491" t="str">
        <f>MID($E3491,1,1)</f>
        <v>F</v>
      </c>
      <c r="G3491" t="str">
        <f>IFERROR(MID($E3491,SEARCH("/",$E3491,SEARCH("/",$E3491)+1)+1,1),"")</f>
        <v>P</v>
      </c>
      <c r="H3491" t="s">
        <v>16</v>
      </c>
      <c r="I3491">
        <v>18</v>
      </c>
      <c r="J3491" t="b">
        <v>0</v>
      </c>
      <c r="K3491" s="7">
        <v>64</v>
      </c>
      <c r="L3491" s="7">
        <v>0</v>
      </c>
      <c r="M3491" s="7">
        <v>3</v>
      </c>
      <c r="N3491" s="7">
        <v>3440</v>
      </c>
      <c r="O3491" s="7">
        <v>5</v>
      </c>
      <c r="P3491" s="7">
        <f>SUM(dane3[[#This Row],[RoomService]:[VRDeck]])</f>
        <v>3512</v>
      </c>
      <c r="Q3491" t="s">
        <v>9542</v>
      </c>
      <c r="R3491" t="b">
        <v>0</v>
      </c>
    </row>
    <row r="3492" spans="1:18" x14ac:dyDescent="0.3">
      <c r="A3492" t="s">
        <v>9543</v>
      </c>
      <c r="B3492">
        <f>MID(dane3[[#This Row],[PassengerId]],1,4)+0</f>
        <v>3750</v>
      </c>
      <c r="C3492" t="s">
        <v>19</v>
      </c>
      <c r="D3492" t="b">
        <v>0</v>
      </c>
      <c r="E3492" t="s">
        <v>9544</v>
      </c>
      <c r="F3492" t="str">
        <f>MID($E3492,1,1)</f>
        <v>G</v>
      </c>
      <c r="G3492" t="str">
        <f>IFERROR(MID($E3492,SEARCH("/",$E3492,SEARCH("/",$E3492)+1)+1,1),"")</f>
        <v>P</v>
      </c>
      <c r="H3492" t="s">
        <v>16</v>
      </c>
      <c r="I3492">
        <v>48</v>
      </c>
      <c r="J3492" t="b">
        <v>0</v>
      </c>
      <c r="K3492" s="7">
        <v>396</v>
      </c>
      <c r="L3492" s="7">
        <v>0</v>
      </c>
      <c r="M3492" s="7">
        <v>0</v>
      </c>
      <c r="N3492" s="7">
        <v>0</v>
      </c>
      <c r="O3492" s="7">
        <v>297</v>
      </c>
      <c r="P3492" s="7">
        <f>SUM(dane3[[#This Row],[RoomService]:[VRDeck]])</f>
        <v>693</v>
      </c>
      <c r="Q3492" t="s">
        <v>9545</v>
      </c>
      <c r="R3492" t="b">
        <v>0</v>
      </c>
    </row>
    <row r="3493" spans="1:18" x14ac:dyDescent="0.3">
      <c r="A3493" t="s">
        <v>9546</v>
      </c>
      <c r="B3493">
        <f>MID(dane3[[#This Row],[PassengerId]],1,4)+0</f>
        <v>3751</v>
      </c>
      <c r="C3493" t="s">
        <v>19</v>
      </c>
      <c r="D3493" t="b">
        <v>0</v>
      </c>
      <c r="E3493" t="s">
        <v>39</v>
      </c>
      <c r="F3493" t="s">
        <v>23764</v>
      </c>
      <c r="G3493" t="str">
        <f>IFERROR(MID($E3493,SEARCH("/",$E3493,SEARCH("/",$E3493)+1)+1,1),"")</f>
        <v/>
      </c>
      <c r="H3493" t="s">
        <v>16</v>
      </c>
      <c r="I3493">
        <v>24</v>
      </c>
      <c r="J3493" t="b">
        <v>0</v>
      </c>
      <c r="K3493" s="7">
        <v>0</v>
      </c>
      <c r="L3493" s="7">
        <v>274</v>
      </c>
      <c r="M3493" s="7">
        <v>594</v>
      </c>
      <c r="N3493" s="7">
        <v>35</v>
      </c>
      <c r="O3493" s="7">
        <v>658</v>
      </c>
      <c r="P3493" s="7">
        <f>SUM(dane3[[#This Row],[RoomService]:[VRDeck]])</f>
        <v>1561</v>
      </c>
      <c r="Q3493" t="s">
        <v>9547</v>
      </c>
      <c r="R3493" t="b">
        <v>1</v>
      </c>
    </row>
    <row r="3494" spans="1:18" x14ac:dyDescent="0.3">
      <c r="A3494" t="s">
        <v>9548</v>
      </c>
      <c r="B3494">
        <f>MID(dane3[[#This Row],[PassengerId]],1,4)+0</f>
        <v>3752</v>
      </c>
      <c r="C3494" t="s">
        <v>14</v>
      </c>
      <c r="D3494" t="b">
        <v>0</v>
      </c>
      <c r="E3494" t="s">
        <v>9549</v>
      </c>
      <c r="F3494" t="str">
        <f>MID($E3494,1,1)</f>
        <v>D</v>
      </c>
      <c r="G3494" t="str">
        <f>IFERROR(MID($E3494,SEARCH("/",$E3494,SEARCH("/",$E3494)+1)+1,1),"")</f>
        <v>S</v>
      </c>
      <c r="H3494" t="s">
        <v>16</v>
      </c>
      <c r="I3494">
        <v>52</v>
      </c>
      <c r="J3494" t="b">
        <v>0</v>
      </c>
      <c r="K3494" s="7">
        <v>0</v>
      </c>
      <c r="L3494" s="7">
        <v>5</v>
      </c>
      <c r="M3494" s="7">
        <v>0</v>
      </c>
      <c r="N3494" s="7">
        <v>108</v>
      </c>
      <c r="O3494" s="7">
        <v>1788</v>
      </c>
      <c r="P3494" s="7">
        <f>SUM(dane3[[#This Row],[RoomService]:[VRDeck]])</f>
        <v>1901</v>
      </c>
      <c r="Q3494" t="s">
        <v>9550</v>
      </c>
      <c r="R3494" t="b">
        <v>0</v>
      </c>
    </row>
    <row r="3495" spans="1:18" x14ac:dyDescent="0.3">
      <c r="A3495" t="s">
        <v>9551</v>
      </c>
      <c r="B3495">
        <f>MID(dane3[[#This Row],[PassengerId]],1,4)+0</f>
        <v>3753</v>
      </c>
      <c r="C3495" t="s">
        <v>19</v>
      </c>
      <c r="D3495" t="b">
        <v>0</v>
      </c>
      <c r="E3495" t="s">
        <v>9552</v>
      </c>
      <c r="F3495" t="str">
        <f>MID($E3495,1,1)</f>
        <v>F</v>
      </c>
      <c r="G3495" t="str">
        <f>IFERROR(MID($E3495,SEARCH("/",$E3495,SEARCH("/",$E3495)+1)+1,1),"")</f>
        <v>P</v>
      </c>
      <c r="H3495" t="s">
        <v>46</v>
      </c>
      <c r="I3495">
        <v>55</v>
      </c>
      <c r="J3495" t="b">
        <v>0</v>
      </c>
      <c r="K3495" s="7">
        <v>0</v>
      </c>
      <c r="L3495" s="7">
        <v>519</v>
      </c>
      <c r="M3495" s="7">
        <v>131</v>
      </c>
      <c r="N3495" s="7">
        <v>63</v>
      </c>
      <c r="O3495" s="7">
        <v>3</v>
      </c>
      <c r="P3495" s="7">
        <f>SUM(dane3[[#This Row],[RoomService]:[VRDeck]])</f>
        <v>716</v>
      </c>
      <c r="Q3495" t="s">
        <v>23799</v>
      </c>
      <c r="R3495" t="b">
        <v>0</v>
      </c>
    </row>
    <row r="3496" spans="1:18" x14ac:dyDescent="0.3">
      <c r="A3496" t="s">
        <v>9553</v>
      </c>
      <c r="B3496">
        <f>MID(dane3[[#This Row],[PassengerId]],1,4)+0</f>
        <v>3754</v>
      </c>
      <c r="C3496" t="s">
        <v>19</v>
      </c>
      <c r="D3496" t="b">
        <v>1</v>
      </c>
      <c r="E3496" t="s">
        <v>9554</v>
      </c>
      <c r="F3496" t="str">
        <f>MID($E3496,1,1)</f>
        <v>G</v>
      </c>
      <c r="G3496" t="str">
        <f>IFERROR(MID($E3496,SEARCH("/",$E3496,SEARCH("/",$E3496)+1)+1,1),"")</f>
        <v>P</v>
      </c>
      <c r="H3496" t="s">
        <v>16</v>
      </c>
      <c r="I3496">
        <v>43</v>
      </c>
      <c r="J3496" t="b">
        <v>0</v>
      </c>
      <c r="K3496" s="7">
        <v>0</v>
      </c>
      <c r="L3496" s="7">
        <v>0</v>
      </c>
      <c r="M3496" s="7">
        <v>0</v>
      </c>
      <c r="N3496" s="7">
        <v>0</v>
      </c>
      <c r="O3496" s="7">
        <v>0</v>
      </c>
      <c r="P3496" s="7">
        <f>SUM(dane3[[#This Row],[RoomService]:[VRDeck]])</f>
        <v>0</v>
      </c>
      <c r="Q3496" t="s">
        <v>9555</v>
      </c>
      <c r="R3496" t="b">
        <v>1</v>
      </c>
    </row>
    <row r="3497" spans="1:18" x14ac:dyDescent="0.3">
      <c r="A3497" t="s">
        <v>9556</v>
      </c>
      <c r="B3497">
        <f>MID(dane3[[#This Row],[PassengerId]],1,4)+0</f>
        <v>3755</v>
      </c>
      <c r="C3497" t="s">
        <v>19</v>
      </c>
      <c r="D3497" t="b">
        <v>1</v>
      </c>
      <c r="E3497" t="s">
        <v>39</v>
      </c>
      <c r="F3497" t="s">
        <v>23764</v>
      </c>
      <c r="G3497" t="str">
        <f>IFERROR(MID($E3497,SEARCH("/",$E3497,SEARCH("/",$E3497)+1)+1,1),"")</f>
        <v/>
      </c>
      <c r="H3497" t="s">
        <v>16</v>
      </c>
      <c r="I3497">
        <v>24</v>
      </c>
      <c r="J3497" t="b">
        <v>0</v>
      </c>
      <c r="K3497" s="7">
        <v>0</v>
      </c>
      <c r="L3497" s="7">
        <v>0</v>
      </c>
      <c r="M3497" s="7">
        <v>0</v>
      </c>
      <c r="N3497" s="7">
        <v>0</v>
      </c>
      <c r="O3497" s="7">
        <v>0</v>
      </c>
      <c r="P3497" s="7">
        <f>SUM(dane3[[#This Row],[RoomService]:[VRDeck]])</f>
        <v>0</v>
      </c>
      <c r="Q3497" t="s">
        <v>9557</v>
      </c>
      <c r="R3497" t="b">
        <v>0</v>
      </c>
    </row>
    <row r="3498" spans="1:18" x14ac:dyDescent="0.3">
      <c r="A3498" t="s">
        <v>9558</v>
      </c>
      <c r="B3498">
        <f>MID(dane3[[#This Row],[PassengerId]],1,4)+0</f>
        <v>3755</v>
      </c>
      <c r="C3498" t="s">
        <v>19</v>
      </c>
      <c r="D3498" t="b">
        <v>1</v>
      </c>
      <c r="E3498" t="s">
        <v>9559</v>
      </c>
      <c r="F3498" t="str">
        <f>MID($E3498,1,1)</f>
        <v>G</v>
      </c>
      <c r="G3498" t="str">
        <f>IFERROR(MID($E3498,SEARCH("/",$E3498,SEARCH("/",$E3498)+1)+1,1),"")</f>
        <v>P</v>
      </c>
      <c r="H3498" t="s">
        <v>32</v>
      </c>
      <c r="I3498">
        <v>8</v>
      </c>
      <c r="J3498" t="b">
        <v>0</v>
      </c>
      <c r="K3498" s="7">
        <v>0</v>
      </c>
      <c r="L3498" s="7">
        <v>0</v>
      </c>
      <c r="M3498" s="7">
        <v>0</v>
      </c>
      <c r="N3498" s="7">
        <v>0</v>
      </c>
      <c r="O3498" s="7">
        <v>0</v>
      </c>
      <c r="P3498" s="7">
        <f>SUM(dane3[[#This Row],[RoomService]:[VRDeck]])</f>
        <v>0</v>
      </c>
      <c r="Q3498" t="s">
        <v>23799</v>
      </c>
      <c r="R3498" t="b">
        <v>0</v>
      </c>
    </row>
    <row r="3499" spans="1:18" x14ac:dyDescent="0.3">
      <c r="A3499" t="s">
        <v>6793</v>
      </c>
      <c r="B3499">
        <f>MID(dane3[[#This Row],[PassengerId]],1,4)+0</f>
        <v>2664</v>
      </c>
      <c r="C3499" t="s">
        <v>53</v>
      </c>
      <c r="D3499" t="b">
        <v>1</v>
      </c>
      <c r="E3499" t="s">
        <v>6794</v>
      </c>
      <c r="F3499" t="str">
        <f>MID($E3499,1,1)</f>
        <v>E</v>
      </c>
      <c r="G3499" t="str">
        <f>IFERROR(MID($E3499,SEARCH("/",$E3499,SEARCH("/",$E3499)+1)+1,1),"")</f>
        <v>S</v>
      </c>
      <c r="H3499" t="s">
        <v>32</v>
      </c>
      <c r="I3499">
        <v>71</v>
      </c>
      <c r="J3499" t="b">
        <v>0</v>
      </c>
      <c r="K3499" s="7">
        <v>0</v>
      </c>
      <c r="L3499" s="7">
        <v>0</v>
      </c>
      <c r="M3499" s="7">
        <v>0</v>
      </c>
      <c r="N3499" s="7">
        <v>0</v>
      </c>
      <c r="O3499" s="7">
        <v>0</v>
      </c>
      <c r="P3499" s="7">
        <f>SUM(dane3[[#This Row],[RoomService]:[VRDeck]])</f>
        <v>0</v>
      </c>
      <c r="Q3499" t="s">
        <v>6795</v>
      </c>
      <c r="R3499" t="b">
        <v>1</v>
      </c>
    </row>
    <row r="3500" spans="1:18" x14ac:dyDescent="0.3">
      <c r="A3500" t="s">
        <v>9563</v>
      </c>
      <c r="B3500">
        <f>MID(dane3[[#This Row],[PassengerId]],1,4)+0</f>
        <v>3757</v>
      </c>
      <c r="C3500" t="s">
        <v>19</v>
      </c>
      <c r="D3500" t="b">
        <v>1</v>
      </c>
      <c r="E3500" t="s">
        <v>9564</v>
      </c>
      <c r="F3500" t="str">
        <f>MID($E3500,1,1)</f>
        <v>G</v>
      </c>
      <c r="G3500" t="str">
        <f>IFERROR(MID($E3500,SEARCH("/",$E3500,SEARCH("/",$E3500)+1)+1,1),"")</f>
        <v>S</v>
      </c>
      <c r="H3500" t="s">
        <v>16</v>
      </c>
      <c r="I3500">
        <v>38</v>
      </c>
      <c r="J3500" t="b">
        <v>0</v>
      </c>
      <c r="K3500" s="7">
        <v>0</v>
      </c>
      <c r="L3500" s="7">
        <v>0</v>
      </c>
      <c r="M3500" s="7">
        <v>0</v>
      </c>
      <c r="N3500" s="7">
        <v>0</v>
      </c>
      <c r="O3500" s="7">
        <v>0</v>
      </c>
      <c r="P3500" s="7">
        <f>SUM(dane3[[#This Row],[RoomService]:[VRDeck]])</f>
        <v>0</v>
      </c>
      <c r="Q3500" t="s">
        <v>9565</v>
      </c>
      <c r="R3500" t="b">
        <v>1</v>
      </c>
    </row>
    <row r="3501" spans="1:18" x14ac:dyDescent="0.3">
      <c r="A3501" t="s">
        <v>9566</v>
      </c>
      <c r="B3501">
        <f>MID(dane3[[#This Row],[PassengerId]],1,4)+0</f>
        <v>3758</v>
      </c>
      <c r="C3501" t="s">
        <v>19</v>
      </c>
      <c r="D3501" t="b">
        <v>0</v>
      </c>
      <c r="E3501" t="s">
        <v>9567</v>
      </c>
      <c r="F3501" t="str">
        <f>MID($E3501,1,1)</f>
        <v>G</v>
      </c>
      <c r="G3501" t="str">
        <f>IFERROR(MID($E3501,SEARCH("/",$E3501,SEARCH("/",$E3501)+1)+1,1),"")</f>
        <v>S</v>
      </c>
      <c r="H3501" t="s">
        <v>16</v>
      </c>
      <c r="I3501">
        <v>18</v>
      </c>
      <c r="J3501" t="b">
        <v>0</v>
      </c>
      <c r="K3501" s="7">
        <v>381</v>
      </c>
      <c r="L3501" s="7">
        <v>4</v>
      </c>
      <c r="M3501" s="7">
        <v>0</v>
      </c>
      <c r="N3501" s="7">
        <v>0</v>
      </c>
      <c r="O3501" s="7">
        <v>368</v>
      </c>
      <c r="P3501" s="7">
        <f>SUM(dane3[[#This Row],[RoomService]:[VRDeck]])</f>
        <v>753</v>
      </c>
      <c r="Q3501" t="s">
        <v>9568</v>
      </c>
      <c r="R3501" t="b">
        <v>0</v>
      </c>
    </row>
    <row r="3502" spans="1:18" x14ac:dyDescent="0.3">
      <c r="A3502" t="s">
        <v>9569</v>
      </c>
      <c r="B3502">
        <f>MID(dane3[[#This Row],[PassengerId]],1,4)+0</f>
        <v>3758</v>
      </c>
      <c r="C3502" t="s">
        <v>19</v>
      </c>
      <c r="D3502" t="b">
        <v>1</v>
      </c>
      <c r="E3502" t="s">
        <v>9567</v>
      </c>
      <c r="F3502" t="str">
        <f>MID($E3502,1,1)</f>
        <v>G</v>
      </c>
      <c r="G3502" t="str">
        <f>IFERROR(MID($E3502,SEARCH("/",$E3502,SEARCH("/",$E3502)+1)+1,1),"")</f>
        <v>S</v>
      </c>
      <c r="H3502" t="s">
        <v>32</v>
      </c>
      <c r="I3502">
        <v>23</v>
      </c>
      <c r="J3502" t="b">
        <v>0</v>
      </c>
      <c r="K3502" s="7">
        <v>0</v>
      </c>
      <c r="L3502" s="7">
        <v>0</v>
      </c>
      <c r="M3502" s="7">
        <v>0</v>
      </c>
      <c r="N3502" s="7">
        <v>0</v>
      </c>
      <c r="O3502" s="7">
        <v>0</v>
      </c>
      <c r="P3502" s="7">
        <f>SUM(dane3[[#This Row],[RoomService]:[VRDeck]])</f>
        <v>0</v>
      </c>
      <c r="Q3502" t="s">
        <v>9570</v>
      </c>
      <c r="R3502" t="b">
        <v>1</v>
      </c>
    </row>
    <row r="3503" spans="1:18" x14ac:dyDescent="0.3">
      <c r="A3503" t="s">
        <v>9571</v>
      </c>
      <c r="B3503">
        <f>MID(dane3[[#This Row],[PassengerId]],1,4)+0</f>
        <v>3759</v>
      </c>
      <c r="C3503" t="s">
        <v>19</v>
      </c>
      <c r="D3503" t="b">
        <v>1</v>
      </c>
      <c r="E3503" t="s">
        <v>9572</v>
      </c>
      <c r="F3503" t="str">
        <f>MID($E3503,1,1)</f>
        <v>G</v>
      </c>
      <c r="G3503" t="str">
        <f>IFERROR(MID($E3503,SEARCH("/",$E3503,SEARCH("/",$E3503)+1)+1,1),"")</f>
        <v>S</v>
      </c>
      <c r="H3503" t="s">
        <v>16</v>
      </c>
      <c r="I3503">
        <v>26</v>
      </c>
      <c r="J3503" t="b">
        <v>0</v>
      </c>
      <c r="K3503" s="7">
        <v>0</v>
      </c>
      <c r="L3503" s="7">
        <v>0</v>
      </c>
      <c r="M3503" s="7">
        <v>0</v>
      </c>
      <c r="N3503" s="7">
        <v>0</v>
      </c>
      <c r="O3503" s="7">
        <v>0</v>
      </c>
      <c r="P3503" s="7">
        <f>SUM(dane3[[#This Row],[RoomService]:[VRDeck]])</f>
        <v>0</v>
      </c>
      <c r="Q3503" t="s">
        <v>9573</v>
      </c>
      <c r="R3503" t="b">
        <v>1</v>
      </c>
    </row>
    <row r="3504" spans="1:18" x14ac:dyDescent="0.3">
      <c r="A3504" t="s">
        <v>9574</v>
      </c>
      <c r="B3504">
        <f>MID(dane3[[#This Row],[PassengerId]],1,4)+0</f>
        <v>3760</v>
      </c>
      <c r="C3504" t="s">
        <v>19</v>
      </c>
      <c r="D3504" t="b">
        <v>1</v>
      </c>
      <c r="E3504" t="s">
        <v>9575</v>
      </c>
      <c r="F3504" t="str">
        <f>MID($E3504,1,1)</f>
        <v>G</v>
      </c>
      <c r="G3504" t="str">
        <f>IFERROR(MID($E3504,SEARCH("/",$E3504,SEARCH("/",$E3504)+1)+1,1),"")</f>
        <v>P</v>
      </c>
      <c r="H3504" t="s">
        <v>32</v>
      </c>
      <c r="I3504">
        <v>21</v>
      </c>
      <c r="J3504" t="b">
        <v>0</v>
      </c>
      <c r="K3504" s="7">
        <v>0</v>
      </c>
      <c r="L3504" s="7">
        <v>0</v>
      </c>
      <c r="M3504" s="7">
        <v>0</v>
      </c>
      <c r="N3504" s="7">
        <v>0</v>
      </c>
      <c r="O3504" s="7">
        <v>0</v>
      </c>
      <c r="P3504" s="7">
        <f>SUM(dane3[[#This Row],[RoomService]:[VRDeck]])</f>
        <v>0</v>
      </c>
      <c r="Q3504" t="s">
        <v>9576</v>
      </c>
      <c r="R3504" t="b">
        <v>1</v>
      </c>
    </row>
    <row r="3505" spans="1:18" x14ac:dyDescent="0.3">
      <c r="A3505" t="s">
        <v>9577</v>
      </c>
      <c r="B3505">
        <f>MID(dane3[[#This Row],[PassengerId]],1,4)+0</f>
        <v>3761</v>
      </c>
      <c r="C3505" t="s">
        <v>14</v>
      </c>
      <c r="D3505" t="b">
        <v>0</v>
      </c>
      <c r="E3505" t="s">
        <v>9578</v>
      </c>
      <c r="F3505" t="str">
        <f>MID($E3505,1,1)</f>
        <v>E</v>
      </c>
      <c r="G3505" t="str">
        <f>IFERROR(MID($E3505,SEARCH("/",$E3505,SEARCH("/",$E3505)+1)+1,1),"")</f>
        <v>P</v>
      </c>
      <c r="H3505" t="s">
        <v>46</v>
      </c>
      <c r="I3505">
        <v>45</v>
      </c>
      <c r="J3505" t="b">
        <v>0</v>
      </c>
      <c r="K3505" s="7">
        <v>824</v>
      </c>
      <c r="L3505" s="7">
        <v>2196</v>
      </c>
      <c r="M3505" s="7">
        <v>385</v>
      </c>
      <c r="N3505" s="7">
        <v>19</v>
      </c>
      <c r="O3505" s="7">
        <v>1113</v>
      </c>
      <c r="P3505" s="7">
        <f>SUM(dane3[[#This Row],[RoomService]:[VRDeck]])</f>
        <v>4537</v>
      </c>
      <c r="Q3505" t="s">
        <v>9579</v>
      </c>
      <c r="R3505" t="b">
        <v>1</v>
      </c>
    </row>
    <row r="3506" spans="1:18" x14ac:dyDescent="0.3">
      <c r="A3506" t="s">
        <v>6796</v>
      </c>
      <c r="B3506">
        <f>MID(dane3[[#This Row],[PassengerId]],1,4)+0</f>
        <v>2666</v>
      </c>
      <c r="C3506" t="s">
        <v>53</v>
      </c>
      <c r="D3506" t="b">
        <v>1</v>
      </c>
      <c r="E3506" t="s">
        <v>6797</v>
      </c>
      <c r="F3506" t="str">
        <f>MID($E3506,1,1)</f>
        <v>E</v>
      </c>
      <c r="G3506" t="str">
        <f>IFERROR(MID($E3506,SEARCH("/",$E3506,SEARCH("/",$E3506)+1)+1,1),"")</f>
        <v>S</v>
      </c>
      <c r="H3506" t="s">
        <v>16</v>
      </c>
      <c r="I3506">
        <v>28</v>
      </c>
      <c r="J3506" t="b">
        <v>0</v>
      </c>
      <c r="K3506" s="7">
        <v>0</v>
      </c>
      <c r="L3506" s="7">
        <v>0</v>
      </c>
      <c r="M3506" s="7">
        <v>0</v>
      </c>
      <c r="N3506" s="7">
        <v>0</v>
      </c>
      <c r="O3506" s="7">
        <v>0</v>
      </c>
      <c r="P3506" s="7">
        <f>SUM(dane3[[#This Row],[RoomService]:[VRDeck]])</f>
        <v>0</v>
      </c>
      <c r="Q3506" t="s">
        <v>6798</v>
      </c>
      <c r="R3506" t="b">
        <v>0</v>
      </c>
    </row>
    <row r="3507" spans="1:18" x14ac:dyDescent="0.3">
      <c r="A3507" t="s">
        <v>9583</v>
      </c>
      <c r="B3507">
        <f>MID(dane3[[#This Row],[PassengerId]],1,4)+0</f>
        <v>3767</v>
      </c>
      <c r="C3507" t="s">
        <v>14</v>
      </c>
      <c r="D3507" t="b">
        <v>0</v>
      </c>
      <c r="E3507" t="s">
        <v>9584</v>
      </c>
      <c r="F3507" t="str">
        <f>MID($E3507,1,1)</f>
        <v>B</v>
      </c>
      <c r="G3507" t="str">
        <f>IFERROR(MID($E3507,SEARCH("/",$E3507,SEARCH("/",$E3507)+1)+1,1),"")</f>
        <v>S</v>
      </c>
      <c r="H3507" t="s">
        <v>46</v>
      </c>
      <c r="I3507">
        <v>44</v>
      </c>
      <c r="J3507" t="b">
        <v>0</v>
      </c>
      <c r="K3507" s="7">
        <v>0</v>
      </c>
      <c r="L3507" s="7">
        <v>280</v>
      </c>
      <c r="M3507" s="7">
        <v>112</v>
      </c>
      <c r="N3507" s="7">
        <v>0</v>
      </c>
      <c r="O3507" s="7">
        <v>9244</v>
      </c>
      <c r="P3507" s="7">
        <f>SUM(dane3[[#This Row],[RoomService]:[VRDeck]])</f>
        <v>9636</v>
      </c>
      <c r="Q3507" t="s">
        <v>9585</v>
      </c>
      <c r="R3507" t="b">
        <v>0</v>
      </c>
    </row>
    <row r="3508" spans="1:18" x14ac:dyDescent="0.3">
      <c r="A3508" t="s">
        <v>9586</v>
      </c>
      <c r="B3508">
        <f>MID(dane3[[#This Row],[PassengerId]],1,4)+0</f>
        <v>3768</v>
      </c>
      <c r="C3508" t="s">
        <v>19</v>
      </c>
      <c r="D3508" t="b">
        <v>0</v>
      </c>
      <c r="E3508" t="s">
        <v>9587</v>
      </c>
      <c r="F3508" t="str">
        <f>MID($E3508,1,1)</f>
        <v>F</v>
      </c>
      <c r="G3508" t="str">
        <f>IFERROR(MID($E3508,SEARCH("/",$E3508,SEARCH("/",$E3508)+1)+1,1),"")</f>
        <v>S</v>
      </c>
      <c r="H3508" t="s">
        <v>16</v>
      </c>
      <c r="I3508">
        <v>20</v>
      </c>
      <c r="J3508" t="b">
        <v>0</v>
      </c>
      <c r="K3508" s="7">
        <v>0</v>
      </c>
      <c r="L3508" s="7">
        <v>0</v>
      </c>
      <c r="M3508" s="7">
        <v>717</v>
      </c>
      <c r="N3508" s="7">
        <v>0</v>
      </c>
      <c r="O3508" s="7">
        <v>0</v>
      </c>
      <c r="P3508" s="7">
        <f>SUM(dane3[[#This Row],[RoomService]:[VRDeck]])</f>
        <v>717</v>
      </c>
      <c r="Q3508" t="s">
        <v>9588</v>
      </c>
      <c r="R3508" t="b">
        <v>1</v>
      </c>
    </row>
    <row r="3509" spans="1:18" x14ac:dyDescent="0.3">
      <c r="A3509" t="s">
        <v>6799</v>
      </c>
      <c r="B3509">
        <f>MID(dane3[[#This Row],[PassengerId]],1,4)+0</f>
        <v>2666</v>
      </c>
      <c r="C3509" t="s">
        <v>53</v>
      </c>
      <c r="D3509" t="b">
        <v>0</v>
      </c>
      <c r="E3509" t="s">
        <v>6797</v>
      </c>
      <c r="F3509" t="str">
        <f>MID($E3509,1,1)</f>
        <v>E</v>
      </c>
      <c r="G3509" t="str">
        <f>IFERROR(MID($E3509,SEARCH("/",$E3509,SEARCH("/",$E3509)+1)+1,1),"")</f>
        <v>S</v>
      </c>
      <c r="H3509" t="s">
        <v>46</v>
      </c>
      <c r="I3509">
        <v>18</v>
      </c>
      <c r="J3509" t="b">
        <v>0</v>
      </c>
      <c r="K3509" s="7">
        <v>1874</v>
      </c>
      <c r="L3509" s="7">
        <v>0</v>
      </c>
      <c r="M3509" s="7">
        <v>260</v>
      </c>
      <c r="N3509" s="7">
        <v>0</v>
      </c>
      <c r="O3509" s="7">
        <v>0</v>
      </c>
      <c r="P3509" s="7">
        <f>SUM(dane3[[#This Row],[RoomService]:[VRDeck]])</f>
        <v>2134</v>
      </c>
      <c r="Q3509" t="s">
        <v>6800</v>
      </c>
      <c r="R3509" t="b">
        <v>0</v>
      </c>
    </row>
    <row r="3510" spans="1:18" x14ac:dyDescent="0.3">
      <c r="A3510" t="s">
        <v>9592</v>
      </c>
      <c r="B3510">
        <f>MID(dane3[[#This Row],[PassengerId]],1,4)+0</f>
        <v>3770</v>
      </c>
      <c r="C3510" t="s">
        <v>19</v>
      </c>
      <c r="D3510" t="b">
        <v>1</v>
      </c>
      <c r="E3510" t="s">
        <v>9593</v>
      </c>
      <c r="F3510" t="str">
        <f>MID($E3510,1,1)</f>
        <v>G</v>
      </c>
      <c r="G3510" t="str">
        <f>IFERROR(MID($E3510,SEARCH("/",$E3510,SEARCH("/",$E3510)+1)+1,1),"")</f>
        <v>P</v>
      </c>
      <c r="H3510" t="s">
        <v>16</v>
      </c>
      <c r="I3510">
        <v>16</v>
      </c>
      <c r="J3510" t="b">
        <v>0</v>
      </c>
      <c r="K3510" s="7">
        <v>0</v>
      </c>
      <c r="L3510" s="7">
        <v>0</v>
      </c>
      <c r="M3510" s="7">
        <v>0</v>
      </c>
      <c r="N3510" s="7">
        <v>0</v>
      </c>
      <c r="O3510" s="7">
        <v>0</v>
      </c>
      <c r="P3510" s="7">
        <f>SUM(dane3[[#This Row],[RoomService]:[VRDeck]])</f>
        <v>0</v>
      </c>
      <c r="Q3510" t="s">
        <v>9594</v>
      </c>
      <c r="R3510" t="b">
        <v>1</v>
      </c>
    </row>
    <row r="3511" spans="1:18" x14ac:dyDescent="0.3">
      <c r="A3511" t="s">
        <v>9595</v>
      </c>
      <c r="B3511">
        <f>MID(dane3[[#This Row],[PassengerId]],1,4)+0</f>
        <v>3771</v>
      </c>
      <c r="C3511" t="s">
        <v>14</v>
      </c>
      <c r="D3511" t="b">
        <v>0</v>
      </c>
      <c r="E3511" t="s">
        <v>9596</v>
      </c>
      <c r="F3511" t="str">
        <f>MID($E3511,1,1)</f>
        <v>B</v>
      </c>
      <c r="G3511" t="str">
        <f>IFERROR(MID($E3511,SEARCH("/",$E3511,SEARCH("/",$E3511)+1)+1,1),"")</f>
        <v>P</v>
      </c>
      <c r="H3511" t="s">
        <v>16</v>
      </c>
      <c r="I3511">
        <v>28</v>
      </c>
      <c r="J3511" t="b">
        <v>0</v>
      </c>
      <c r="K3511" s="7">
        <v>80</v>
      </c>
      <c r="L3511" s="7">
        <v>828</v>
      </c>
      <c r="M3511" s="7">
        <v>0</v>
      </c>
      <c r="N3511" s="7">
        <v>4494</v>
      </c>
      <c r="O3511" s="7">
        <v>4269</v>
      </c>
      <c r="P3511" s="7">
        <f>SUM(dane3[[#This Row],[RoomService]:[VRDeck]])</f>
        <v>9671</v>
      </c>
      <c r="Q3511" t="s">
        <v>9597</v>
      </c>
      <c r="R3511" t="b">
        <v>0</v>
      </c>
    </row>
    <row r="3512" spans="1:18" x14ac:dyDescent="0.3">
      <c r="A3512" t="s">
        <v>9598</v>
      </c>
      <c r="B3512">
        <f>MID(dane3[[#This Row],[PassengerId]],1,4)+0</f>
        <v>3772</v>
      </c>
      <c r="C3512" t="s">
        <v>19</v>
      </c>
      <c r="D3512" t="b">
        <v>0</v>
      </c>
      <c r="E3512" t="s">
        <v>9599</v>
      </c>
      <c r="F3512" t="str">
        <f>MID($E3512,1,1)</f>
        <v>G</v>
      </c>
      <c r="G3512" t="str">
        <f>IFERROR(MID($E3512,SEARCH("/",$E3512,SEARCH("/",$E3512)+1)+1,1),"")</f>
        <v>P</v>
      </c>
      <c r="H3512" t="s">
        <v>46</v>
      </c>
      <c r="I3512">
        <v>8</v>
      </c>
      <c r="J3512" t="b">
        <v>0</v>
      </c>
      <c r="K3512" s="7">
        <v>0</v>
      </c>
      <c r="L3512" s="7">
        <v>0</v>
      </c>
      <c r="M3512" s="7">
        <v>0</v>
      </c>
      <c r="N3512" s="7">
        <v>0</v>
      </c>
      <c r="O3512" s="7">
        <v>0</v>
      </c>
      <c r="P3512" s="7">
        <f>SUM(dane3[[#This Row],[RoomService]:[VRDeck]])</f>
        <v>0</v>
      </c>
      <c r="Q3512" t="s">
        <v>9600</v>
      </c>
      <c r="R3512" t="b">
        <v>1</v>
      </c>
    </row>
    <row r="3513" spans="1:18" x14ac:dyDescent="0.3">
      <c r="A3513" t="s">
        <v>9601</v>
      </c>
      <c r="B3513">
        <f>MID(dane3[[#This Row],[PassengerId]],1,4)+0</f>
        <v>3772</v>
      </c>
      <c r="C3513" t="s">
        <v>19</v>
      </c>
      <c r="D3513" t="b">
        <v>0</v>
      </c>
      <c r="E3513" t="s">
        <v>9602</v>
      </c>
      <c r="F3513" t="str">
        <f>MID($E3513,1,1)</f>
        <v>F</v>
      </c>
      <c r="G3513" t="str">
        <f>IFERROR(MID($E3513,SEARCH("/",$E3513,SEARCH("/",$E3513)+1)+1,1),"")</f>
        <v>P</v>
      </c>
      <c r="H3513" t="s">
        <v>16</v>
      </c>
      <c r="I3513">
        <v>20</v>
      </c>
      <c r="J3513" t="b">
        <v>0</v>
      </c>
      <c r="K3513" s="7">
        <v>0</v>
      </c>
      <c r="L3513" s="7">
        <v>0</v>
      </c>
      <c r="M3513" s="7">
        <v>422</v>
      </c>
      <c r="N3513" s="7">
        <v>0</v>
      </c>
      <c r="O3513" s="7">
        <v>0</v>
      </c>
      <c r="P3513" s="7">
        <f>SUM(dane3[[#This Row],[RoomService]:[VRDeck]])</f>
        <v>422</v>
      </c>
      <c r="Q3513" t="s">
        <v>9603</v>
      </c>
      <c r="R3513" t="b">
        <v>1</v>
      </c>
    </row>
    <row r="3514" spans="1:18" x14ac:dyDescent="0.3">
      <c r="A3514" t="s">
        <v>9604</v>
      </c>
      <c r="B3514">
        <f>MID(dane3[[#This Row],[PassengerId]],1,4)+0</f>
        <v>3773</v>
      </c>
      <c r="C3514" t="s">
        <v>19</v>
      </c>
      <c r="D3514" t="b">
        <v>0</v>
      </c>
      <c r="E3514" t="s">
        <v>9605</v>
      </c>
      <c r="F3514" t="str">
        <f>MID($E3514,1,1)</f>
        <v>F</v>
      </c>
      <c r="G3514" t="str">
        <f>IFERROR(MID($E3514,SEARCH("/",$E3514,SEARCH("/",$E3514)+1)+1,1),"")</f>
        <v>S</v>
      </c>
      <c r="H3514" t="s">
        <v>32</v>
      </c>
      <c r="I3514">
        <v>22</v>
      </c>
      <c r="J3514" t="b">
        <v>0</v>
      </c>
      <c r="K3514" s="7">
        <v>2</v>
      </c>
      <c r="L3514" s="7">
        <v>257</v>
      </c>
      <c r="M3514" s="7">
        <v>348</v>
      </c>
      <c r="N3514" s="7">
        <v>2</v>
      </c>
      <c r="O3514" s="7">
        <v>0</v>
      </c>
      <c r="P3514" s="7">
        <f>SUM(dane3[[#This Row],[RoomService]:[VRDeck]])</f>
        <v>609</v>
      </c>
      <c r="Q3514" t="s">
        <v>9606</v>
      </c>
      <c r="R3514" t="b">
        <v>1</v>
      </c>
    </row>
    <row r="3515" spans="1:18" x14ac:dyDescent="0.3">
      <c r="A3515" t="s">
        <v>9607</v>
      </c>
      <c r="B3515">
        <f>MID(dane3[[#This Row],[PassengerId]],1,4)+0</f>
        <v>3773</v>
      </c>
      <c r="C3515" t="s">
        <v>19</v>
      </c>
      <c r="D3515" t="b">
        <v>0</v>
      </c>
      <c r="E3515" t="s">
        <v>9605</v>
      </c>
      <c r="F3515" t="str">
        <f>MID($E3515,1,1)</f>
        <v>F</v>
      </c>
      <c r="G3515" t="str">
        <f>IFERROR(MID($E3515,SEARCH("/",$E3515,SEARCH("/",$E3515)+1)+1,1),"")</f>
        <v>S</v>
      </c>
      <c r="H3515" t="s">
        <v>16</v>
      </c>
      <c r="I3515">
        <v>42</v>
      </c>
      <c r="J3515" t="b">
        <v>0</v>
      </c>
      <c r="K3515" s="7">
        <v>55</v>
      </c>
      <c r="L3515" s="7">
        <v>0</v>
      </c>
      <c r="M3515" s="7">
        <v>1503</v>
      </c>
      <c r="N3515" s="7">
        <v>0</v>
      </c>
      <c r="O3515" s="7">
        <v>0</v>
      </c>
      <c r="P3515" s="7">
        <f>SUM(dane3[[#This Row],[RoomService]:[VRDeck]])</f>
        <v>1558</v>
      </c>
      <c r="Q3515" t="s">
        <v>9608</v>
      </c>
      <c r="R3515" t="b">
        <v>1</v>
      </c>
    </row>
    <row r="3516" spans="1:18" x14ac:dyDescent="0.3">
      <c r="A3516" t="s">
        <v>9609</v>
      </c>
      <c r="B3516">
        <f>MID(dane3[[#This Row],[PassengerId]],1,4)+0</f>
        <v>3773</v>
      </c>
      <c r="C3516" t="s">
        <v>19</v>
      </c>
      <c r="D3516" t="b">
        <v>0</v>
      </c>
      <c r="E3516" t="s">
        <v>9605</v>
      </c>
      <c r="F3516" t="str">
        <f>MID($E3516,1,1)</f>
        <v>F</v>
      </c>
      <c r="G3516" t="str">
        <f>IFERROR(MID($E3516,SEARCH("/",$E3516,SEARCH("/",$E3516)+1)+1,1),"")</f>
        <v>S</v>
      </c>
      <c r="H3516" t="s">
        <v>32</v>
      </c>
      <c r="I3516">
        <v>23</v>
      </c>
      <c r="J3516" t="b">
        <v>0</v>
      </c>
      <c r="K3516" s="7">
        <v>0</v>
      </c>
      <c r="L3516" s="7">
        <v>552</v>
      </c>
      <c r="M3516" s="7">
        <v>44</v>
      </c>
      <c r="N3516" s="7">
        <v>0</v>
      </c>
      <c r="O3516" s="7">
        <v>661</v>
      </c>
      <c r="P3516" s="7">
        <f>SUM(dane3[[#This Row],[RoomService]:[VRDeck]])</f>
        <v>1257</v>
      </c>
      <c r="Q3516" t="s">
        <v>9610</v>
      </c>
      <c r="R3516" t="b">
        <v>1</v>
      </c>
    </row>
    <row r="3517" spans="1:18" x14ac:dyDescent="0.3">
      <c r="A3517" t="s">
        <v>9611</v>
      </c>
      <c r="B3517">
        <f>MID(dane3[[#This Row],[PassengerId]],1,4)+0</f>
        <v>3774</v>
      </c>
      <c r="C3517" t="s">
        <v>19</v>
      </c>
      <c r="D3517" t="b">
        <v>0</v>
      </c>
      <c r="E3517" t="s">
        <v>9612</v>
      </c>
      <c r="F3517" t="str">
        <f>MID($E3517,1,1)</f>
        <v>F</v>
      </c>
      <c r="G3517" t="str">
        <f>IFERROR(MID($E3517,SEARCH("/",$E3517,SEARCH("/",$E3517)+1)+1,1),"")</f>
        <v>P</v>
      </c>
      <c r="H3517" t="s">
        <v>16</v>
      </c>
      <c r="I3517">
        <v>30</v>
      </c>
      <c r="J3517" t="b">
        <v>0</v>
      </c>
      <c r="K3517" s="7">
        <v>513</v>
      </c>
      <c r="L3517" s="7">
        <v>0</v>
      </c>
      <c r="M3517" s="7">
        <v>0</v>
      </c>
      <c r="N3517" s="7">
        <v>0</v>
      </c>
      <c r="O3517" s="7">
        <v>317</v>
      </c>
      <c r="P3517" s="7">
        <f>SUM(dane3[[#This Row],[RoomService]:[VRDeck]])</f>
        <v>830</v>
      </c>
      <c r="Q3517" t="s">
        <v>9613</v>
      </c>
      <c r="R3517" t="b">
        <v>0</v>
      </c>
    </row>
    <row r="3518" spans="1:18" x14ac:dyDescent="0.3">
      <c r="A3518" t="s">
        <v>9614</v>
      </c>
      <c r="B3518">
        <f>MID(dane3[[#This Row],[PassengerId]],1,4)+0</f>
        <v>3774</v>
      </c>
      <c r="C3518" t="s">
        <v>19</v>
      </c>
      <c r="D3518" t="b">
        <v>1</v>
      </c>
      <c r="E3518" t="s">
        <v>9615</v>
      </c>
      <c r="F3518" t="str">
        <f>MID($E3518,1,1)</f>
        <v>G</v>
      </c>
      <c r="G3518" t="str">
        <f>IFERROR(MID($E3518,SEARCH("/",$E3518,SEARCH("/",$E3518)+1)+1,1),"")</f>
        <v>P</v>
      </c>
      <c r="H3518" t="s">
        <v>16</v>
      </c>
      <c r="I3518">
        <v>18</v>
      </c>
      <c r="J3518" t="b">
        <v>0</v>
      </c>
      <c r="K3518" s="7">
        <v>0</v>
      </c>
      <c r="L3518" s="7">
        <v>0</v>
      </c>
      <c r="M3518" s="7">
        <v>0</v>
      </c>
      <c r="N3518" s="7">
        <v>0</v>
      </c>
      <c r="O3518" s="7">
        <v>0</v>
      </c>
      <c r="P3518" s="7">
        <f>SUM(dane3[[#This Row],[RoomService]:[VRDeck]])</f>
        <v>0</v>
      </c>
      <c r="Q3518" t="s">
        <v>9616</v>
      </c>
      <c r="R3518" t="b">
        <v>0</v>
      </c>
    </row>
    <row r="3519" spans="1:18" x14ac:dyDescent="0.3">
      <c r="A3519" t="s">
        <v>9617</v>
      </c>
      <c r="B3519">
        <f>MID(dane3[[#This Row],[PassengerId]],1,4)+0</f>
        <v>3774</v>
      </c>
      <c r="C3519" t="s">
        <v>19</v>
      </c>
      <c r="D3519" t="b">
        <v>0</v>
      </c>
      <c r="E3519" t="s">
        <v>9612</v>
      </c>
      <c r="F3519" t="str">
        <f>MID($E3519,1,1)</f>
        <v>F</v>
      </c>
      <c r="G3519" t="str">
        <f>IFERROR(MID($E3519,SEARCH("/",$E3519,SEARCH("/",$E3519)+1)+1,1),"")</f>
        <v>P</v>
      </c>
      <c r="H3519" t="s">
        <v>16</v>
      </c>
      <c r="I3519">
        <v>35</v>
      </c>
      <c r="J3519" t="b">
        <v>0</v>
      </c>
      <c r="K3519" s="7">
        <v>227</v>
      </c>
      <c r="L3519" s="7">
        <v>117</v>
      </c>
      <c r="M3519" s="7">
        <v>394</v>
      </c>
      <c r="N3519" s="7">
        <v>9</v>
      </c>
      <c r="O3519" s="7">
        <v>56</v>
      </c>
      <c r="P3519" s="7">
        <f>SUM(dane3[[#This Row],[RoomService]:[VRDeck]])</f>
        <v>803</v>
      </c>
      <c r="Q3519" t="s">
        <v>9618</v>
      </c>
      <c r="R3519" t="b">
        <v>0</v>
      </c>
    </row>
    <row r="3520" spans="1:18" x14ac:dyDescent="0.3">
      <c r="A3520" t="s">
        <v>6866</v>
      </c>
      <c r="B3520">
        <f>MID(dane3[[#This Row],[PassengerId]],1,4)+0</f>
        <v>2695</v>
      </c>
      <c r="C3520" t="s">
        <v>53</v>
      </c>
      <c r="D3520" t="b">
        <v>0</v>
      </c>
      <c r="E3520" t="s">
        <v>6867</v>
      </c>
      <c r="F3520" t="str">
        <f>MID($E3520,1,1)</f>
        <v>E</v>
      </c>
      <c r="G3520" t="str">
        <f>IFERROR(MID($E3520,SEARCH("/",$E3520,SEARCH("/",$E3520)+1)+1,1),"")</f>
        <v>S</v>
      </c>
      <c r="H3520" t="s">
        <v>16</v>
      </c>
      <c r="I3520">
        <v>18</v>
      </c>
      <c r="J3520" t="b">
        <v>0</v>
      </c>
      <c r="K3520" s="7">
        <v>947</v>
      </c>
      <c r="L3520" s="7">
        <v>0</v>
      </c>
      <c r="M3520" s="7">
        <v>4</v>
      </c>
      <c r="N3520" s="7">
        <v>4</v>
      </c>
      <c r="O3520" s="7">
        <v>0</v>
      </c>
      <c r="P3520" s="7">
        <f>SUM(dane3[[#This Row],[RoomService]:[VRDeck]])</f>
        <v>955</v>
      </c>
      <c r="Q3520" t="s">
        <v>6868</v>
      </c>
      <c r="R3520" t="b">
        <v>0</v>
      </c>
    </row>
    <row r="3521" spans="1:18" x14ac:dyDescent="0.3">
      <c r="A3521" t="s">
        <v>6901</v>
      </c>
      <c r="B3521">
        <f>MID(dane3[[#This Row],[PassengerId]],1,4)+0</f>
        <v>2709</v>
      </c>
      <c r="C3521" t="s">
        <v>53</v>
      </c>
      <c r="D3521" t="b">
        <v>1</v>
      </c>
      <c r="E3521" t="s">
        <v>6902</v>
      </c>
      <c r="F3521" t="str">
        <f>MID($E3521,1,1)</f>
        <v>F</v>
      </c>
      <c r="G3521" t="str">
        <f>IFERROR(MID($E3521,SEARCH("/",$E3521,SEARCH("/",$E3521)+1)+1,1),"")</f>
        <v>S</v>
      </c>
      <c r="H3521" t="s">
        <v>16</v>
      </c>
      <c r="I3521">
        <v>3</v>
      </c>
      <c r="J3521" t="b">
        <v>0</v>
      </c>
      <c r="K3521" s="7">
        <v>0</v>
      </c>
      <c r="L3521" s="7">
        <v>0</v>
      </c>
      <c r="M3521" s="7">
        <v>0</v>
      </c>
      <c r="N3521" s="7">
        <v>0</v>
      </c>
      <c r="O3521" s="7">
        <v>0</v>
      </c>
      <c r="P3521" s="7">
        <f>SUM(dane3[[#This Row],[RoomService]:[VRDeck]])</f>
        <v>0</v>
      </c>
      <c r="Q3521" t="s">
        <v>6903</v>
      </c>
      <c r="R3521" t="b">
        <v>1</v>
      </c>
    </row>
    <row r="3522" spans="1:18" x14ac:dyDescent="0.3">
      <c r="A3522" t="s">
        <v>9624</v>
      </c>
      <c r="B3522">
        <f>MID(dane3[[#This Row],[PassengerId]],1,4)+0</f>
        <v>3776</v>
      </c>
      <c r="C3522" t="s">
        <v>14</v>
      </c>
      <c r="D3522" t="b">
        <v>0</v>
      </c>
      <c r="E3522" t="s">
        <v>9625</v>
      </c>
      <c r="F3522" t="str">
        <f>MID($E3522,1,1)</f>
        <v>C</v>
      </c>
      <c r="G3522" t="str">
        <f>IFERROR(MID($E3522,SEARCH("/",$E3522,SEARCH("/",$E3522)+1)+1,1),"")</f>
        <v>S</v>
      </c>
      <c r="H3522" t="s">
        <v>16</v>
      </c>
      <c r="I3522">
        <v>29</v>
      </c>
      <c r="J3522" t="b">
        <v>0</v>
      </c>
      <c r="K3522" s="7">
        <v>2</v>
      </c>
      <c r="L3522" s="7">
        <v>407</v>
      </c>
      <c r="M3522" s="7">
        <v>4509</v>
      </c>
      <c r="N3522" s="7">
        <v>1433</v>
      </c>
      <c r="O3522" s="7">
        <v>9</v>
      </c>
      <c r="P3522" s="7">
        <f>SUM(dane3[[#This Row],[RoomService]:[VRDeck]])</f>
        <v>6360</v>
      </c>
      <c r="Q3522" t="s">
        <v>9626</v>
      </c>
      <c r="R3522" t="b">
        <v>1</v>
      </c>
    </row>
    <row r="3523" spans="1:18" x14ac:dyDescent="0.3">
      <c r="A3523" t="s">
        <v>9627</v>
      </c>
      <c r="B3523">
        <f>MID(dane3[[#This Row],[PassengerId]],1,4)+0</f>
        <v>3777</v>
      </c>
      <c r="C3523" t="s">
        <v>14</v>
      </c>
      <c r="D3523" t="b">
        <v>1</v>
      </c>
      <c r="E3523" t="s">
        <v>9628</v>
      </c>
      <c r="F3523" t="str">
        <f>MID($E3523,1,1)</f>
        <v>B</v>
      </c>
      <c r="G3523" t="str">
        <f>IFERROR(MID($E3523,SEARCH("/",$E3523,SEARCH("/",$E3523)+1)+1,1),"")</f>
        <v>S</v>
      </c>
      <c r="H3523" t="s">
        <v>46</v>
      </c>
      <c r="I3523">
        <v>35</v>
      </c>
      <c r="J3523" t="b">
        <v>0</v>
      </c>
      <c r="K3523" s="7">
        <v>0</v>
      </c>
      <c r="L3523" s="7">
        <v>0</v>
      </c>
      <c r="M3523" s="7">
        <v>0</v>
      </c>
      <c r="N3523" s="7">
        <v>0</v>
      </c>
      <c r="O3523" s="7">
        <v>0</v>
      </c>
      <c r="P3523" s="7">
        <f>SUM(dane3[[#This Row],[RoomService]:[VRDeck]])</f>
        <v>0</v>
      </c>
      <c r="Q3523" t="s">
        <v>9629</v>
      </c>
      <c r="R3523" t="b">
        <v>1</v>
      </c>
    </row>
    <row r="3524" spans="1:18" x14ac:dyDescent="0.3">
      <c r="A3524" t="s">
        <v>9630</v>
      </c>
      <c r="B3524">
        <f>MID(dane3[[#This Row],[PassengerId]],1,4)+0</f>
        <v>3778</v>
      </c>
      <c r="C3524" t="s">
        <v>19</v>
      </c>
      <c r="D3524" t="b">
        <v>0</v>
      </c>
      <c r="E3524" t="s">
        <v>9631</v>
      </c>
      <c r="F3524" t="str">
        <f>MID($E3524,1,1)</f>
        <v>F</v>
      </c>
      <c r="G3524" t="str">
        <f>IFERROR(MID($E3524,SEARCH("/",$E3524,SEARCH("/",$E3524)+1)+1,1),"")</f>
        <v>S</v>
      </c>
      <c r="H3524" t="s">
        <v>16</v>
      </c>
      <c r="I3524">
        <v>48</v>
      </c>
      <c r="J3524" t="b">
        <v>0</v>
      </c>
      <c r="K3524" s="7">
        <v>0</v>
      </c>
      <c r="L3524" s="7">
        <v>21</v>
      </c>
      <c r="M3524" s="7">
        <v>0</v>
      </c>
      <c r="N3524" s="7">
        <v>0</v>
      </c>
      <c r="O3524" s="7">
        <v>786</v>
      </c>
      <c r="P3524" s="7">
        <f>SUM(dane3[[#This Row],[RoomService]:[VRDeck]])</f>
        <v>807</v>
      </c>
      <c r="Q3524" t="s">
        <v>9632</v>
      </c>
      <c r="R3524" t="b">
        <v>1</v>
      </c>
    </row>
    <row r="3525" spans="1:18" x14ac:dyDescent="0.3">
      <c r="A3525" t="s">
        <v>9633</v>
      </c>
      <c r="B3525">
        <f>MID(dane3[[#This Row],[PassengerId]],1,4)+0</f>
        <v>3779</v>
      </c>
      <c r="C3525" t="s">
        <v>19</v>
      </c>
      <c r="D3525" t="b">
        <v>0</v>
      </c>
      <c r="E3525" t="s">
        <v>9634</v>
      </c>
      <c r="F3525" t="str">
        <f>MID($E3525,1,1)</f>
        <v>F</v>
      </c>
      <c r="G3525" t="str">
        <f>IFERROR(MID($E3525,SEARCH("/",$E3525,SEARCH("/",$E3525)+1)+1,1),"")</f>
        <v>S</v>
      </c>
      <c r="H3525" t="s">
        <v>16</v>
      </c>
      <c r="I3525">
        <v>24</v>
      </c>
      <c r="J3525" t="b">
        <v>0</v>
      </c>
      <c r="K3525" s="7">
        <v>1</v>
      </c>
      <c r="L3525" s="7">
        <v>677</v>
      </c>
      <c r="M3525" s="7">
        <v>13</v>
      </c>
      <c r="N3525" s="7">
        <v>10</v>
      </c>
      <c r="O3525" s="7">
        <v>0</v>
      </c>
      <c r="P3525" s="7">
        <f>SUM(dane3[[#This Row],[RoomService]:[VRDeck]])</f>
        <v>701</v>
      </c>
      <c r="Q3525" t="s">
        <v>9635</v>
      </c>
      <c r="R3525" t="b">
        <v>1</v>
      </c>
    </row>
    <row r="3526" spans="1:18" x14ac:dyDescent="0.3">
      <c r="A3526" t="s">
        <v>9636</v>
      </c>
      <c r="B3526">
        <f>MID(dane3[[#This Row],[PassengerId]],1,4)+0</f>
        <v>3781</v>
      </c>
      <c r="C3526" t="s">
        <v>14</v>
      </c>
      <c r="D3526" t="b">
        <v>0</v>
      </c>
      <c r="E3526" t="s">
        <v>9637</v>
      </c>
      <c r="F3526" t="str">
        <f>MID($E3526,1,1)</f>
        <v>A</v>
      </c>
      <c r="G3526" t="str">
        <f>IFERROR(MID($E3526,SEARCH("/",$E3526,SEARCH("/",$E3526)+1)+1,1),"")</f>
        <v>S</v>
      </c>
      <c r="H3526" t="s">
        <v>16</v>
      </c>
      <c r="I3526">
        <v>38</v>
      </c>
      <c r="J3526" t="b">
        <v>0</v>
      </c>
      <c r="K3526" s="7">
        <v>821</v>
      </c>
      <c r="L3526" s="7">
        <v>960</v>
      </c>
      <c r="M3526" s="7">
        <v>0</v>
      </c>
      <c r="N3526" s="7">
        <v>27</v>
      </c>
      <c r="O3526" s="7">
        <v>321</v>
      </c>
      <c r="P3526" s="7">
        <f>SUM(dane3[[#This Row],[RoomService]:[VRDeck]])</f>
        <v>2129</v>
      </c>
      <c r="Q3526" t="s">
        <v>9638</v>
      </c>
      <c r="R3526" t="b">
        <v>0</v>
      </c>
    </row>
    <row r="3527" spans="1:18" x14ac:dyDescent="0.3">
      <c r="A3527" t="s">
        <v>9639</v>
      </c>
      <c r="B3527">
        <f>MID(dane3[[#This Row],[PassengerId]],1,4)+0</f>
        <v>3783</v>
      </c>
      <c r="C3527" t="s">
        <v>19</v>
      </c>
      <c r="D3527" t="b">
        <v>0</v>
      </c>
      <c r="E3527" t="s">
        <v>9640</v>
      </c>
      <c r="F3527" t="str">
        <f>MID($E3527,1,1)</f>
        <v>F</v>
      </c>
      <c r="G3527" t="str">
        <f>IFERROR(MID($E3527,SEARCH("/",$E3527,SEARCH("/",$E3527)+1)+1,1),"")</f>
        <v>P</v>
      </c>
      <c r="H3527" t="s">
        <v>46</v>
      </c>
      <c r="I3527">
        <v>51</v>
      </c>
      <c r="J3527" t="b">
        <v>0</v>
      </c>
      <c r="K3527" s="7">
        <v>183</v>
      </c>
      <c r="L3527" s="7">
        <v>0</v>
      </c>
      <c r="M3527" s="7">
        <v>1</v>
      </c>
      <c r="N3527" s="7">
        <v>0</v>
      </c>
      <c r="O3527" s="7">
        <v>1103</v>
      </c>
      <c r="P3527" s="7">
        <f>SUM(dane3[[#This Row],[RoomService]:[VRDeck]])</f>
        <v>1287</v>
      </c>
      <c r="Q3527" t="s">
        <v>9641</v>
      </c>
      <c r="R3527" t="b">
        <v>0</v>
      </c>
    </row>
    <row r="3528" spans="1:18" x14ac:dyDescent="0.3">
      <c r="A3528" t="s">
        <v>9642</v>
      </c>
      <c r="B3528">
        <f>MID(dane3[[#This Row],[PassengerId]],1,4)+0</f>
        <v>3784</v>
      </c>
      <c r="C3528" t="s">
        <v>19</v>
      </c>
      <c r="D3528" t="b">
        <v>0</v>
      </c>
      <c r="E3528" t="s">
        <v>9643</v>
      </c>
      <c r="F3528" t="str">
        <f>MID($E3528,1,1)</f>
        <v>G</v>
      </c>
      <c r="G3528" t="str">
        <f>IFERROR(MID($E3528,SEARCH("/",$E3528,SEARCH("/",$E3528)+1)+1,1),"")</f>
        <v>P</v>
      </c>
      <c r="H3528" t="s">
        <v>16</v>
      </c>
      <c r="I3528">
        <v>77</v>
      </c>
      <c r="J3528" t="b">
        <v>0</v>
      </c>
      <c r="K3528" s="7">
        <v>0</v>
      </c>
      <c r="L3528" s="7">
        <v>0</v>
      </c>
      <c r="M3528" s="7">
        <v>131</v>
      </c>
      <c r="N3528" s="7">
        <v>3981</v>
      </c>
      <c r="O3528" s="7">
        <v>108</v>
      </c>
      <c r="P3528" s="7">
        <f>SUM(dane3[[#This Row],[RoomService]:[VRDeck]])</f>
        <v>4220</v>
      </c>
      <c r="Q3528" t="s">
        <v>9644</v>
      </c>
      <c r="R3528" t="b">
        <v>0</v>
      </c>
    </row>
    <row r="3529" spans="1:18" x14ac:dyDescent="0.3">
      <c r="A3529" t="s">
        <v>9645</v>
      </c>
      <c r="B3529">
        <f>MID(dane3[[#This Row],[PassengerId]],1,4)+0</f>
        <v>3785</v>
      </c>
      <c r="C3529" t="s">
        <v>19</v>
      </c>
      <c r="D3529" t="b">
        <v>1</v>
      </c>
      <c r="E3529" t="s">
        <v>9646</v>
      </c>
      <c r="F3529" t="str">
        <f>MID($E3529,1,1)</f>
        <v>G</v>
      </c>
      <c r="G3529" t="str">
        <f>IFERROR(MID($E3529,SEARCH("/",$E3529,SEARCH("/",$E3529)+1)+1,1),"")</f>
        <v>P</v>
      </c>
      <c r="H3529" t="s">
        <v>16</v>
      </c>
      <c r="I3529">
        <v>22</v>
      </c>
      <c r="J3529" t="b">
        <v>0</v>
      </c>
      <c r="K3529" s="7">
        <v>0</v>
      </c>
      <c r="L3529" s="7">
        <v>0</v>
      </c>
      <c r="M3529" s="7">
        <v>0</v>
      </c>
      <c r="N3529" s="7">
        <v>0</v>
      </c>
      <c r="O3529" s="7">
        <v>0</v>
      </c>
      <c r="P3529" s="7">
        <f>SUM(dane3[[#This Row],[RoomService]:[VRDeck]])</f>
        <v>0</v>
      </c>
      <c r="Q3529" t="s">
        <v>9647</v>
      </c>
      <c r="R3529" t="b">
        <v>0</v>
      </c>
    </row>
    <row r="3530" spans="1:18" x14ac:dyDescent="0.3">
      <c r="A3530" t="s">
        <v>6904</v>
      </c>
      <c r="B3530">
        <f>MID(dane3[[#This Row],[PassengerId]],1,4)+0</f>
        <v>2709</v>
      </c>
      <c r="C3530" t="s">
        <v>53</v>
      </c>
      <c r="D3530" t="b">
        <v>0</v>
      </c>
      <c r="E3530" t="s">
        <v>6902</v>
      </c>
      <c r="F3530" t="str">
        <f>MID($E3530,1,1)</f>
        <v>F</v>
      </c>
      <c r="G3530" t="str">
        <f>IFERROR(MID($E3530,SEARCH("/",$E3530,SEARCH("/",$E3530)+1)+1,1),"")</f>
        <v>S</v>
      </c>
      <c r="H3530" t="s">
        <v>16</v>
      </c>
      <c r="I3530">
        <v>0</v>
      </c>
      <c r="J3530" t="b">
        <v>0</v>
      </c>
      <c r="K3530" s="7">
        <v>0</v>
      </c>
      <c r="L3530" s="7">
        <v>0</v>
      </c>
      <c r="M3530" s="7">
        <v>0</v>
      </c>
      <c r="N3530" s="7">
        <v>0</v>
      </c>
      <c r="O3530" s="7">
        <v>0</v>
      </c>
      <c r="P3530" s="7">
        <f>SUM(dane3[[#This Row],[RoomService]:[VRDeck]])</f>
        <v>0</v>
      </c>
      <c r="Q3530" t="s">
        <v>6905</v>
      </c>
      <c r="R3530" t="b">
        <v>1</v>
      </c>
    </row>
    <row r="3531" spans="1:18" x14ac:dyDescent="0.3">
      <c r="A3531" t="s">
        <v>8025</v>
      </c>
      <c r="B3531">
        <f>MID(dane3[[#This Row],[PassengerId]],1,4)+0</f>
        <v>3174</v>
      </c>
      <c r="C3531" t="s">
        <v>53</v>
      </c>
      <c r="D3531" t="b">
        <v>0</v>
      </c>
      <c r="E3531" t="s">
        <v>8026</v>
      </c>
      <c r="F3531" t="str">
        <f>MID($E3531,1,1)</f>
        <v>D</v>
      </c>
      <c r="G3531" t="str">
        <f>IFERROR(MID($E3531,SEARCH("/",$E3531,SEARCH("/",$E3531)+1)+1,1),"")</f>
        <v>P</v>
      </c>
      <c r="H3531" t="s">
        <v>16</v>
      </c>
      <c r="I3531">
        <v>19</v>
      </c>
      <c r="J3531" t="b">
        <v>0</v>
      </c>
      <c r="K3531" s="7">
        <v>155</v>
      </c>
      <c r="L3531" s="7">
        <v>0</v>
      </c>
      <c r="M3531" s="7">
        <v>1632</v>
      </c>
      <c r="N3531" s="7">
        <v>3</v>
      </c>
      <c r="O3531" s="7">
        <v>0</v>
      </c>
      <c r="P3531" s="7">
        <f>SUM(dane3[[#This Row],[RoomService]:[VRDeck]])</f>
        <v>1790</v>
      </c>
      <c r="Q3531" t="s">
        <v>8027</v>
      </c>
      <c r="R3531" t="b">
        <v>1</v>
      </c>
    </row>
    <row r="3532" spans="1:18" x14ac:dyDescent="0.3">
      <c r="A3532" t="s">
        <v>6908</v>
      </c>
      <c r="B3532">
        <f>MID(dane3[[#This Row],[PassengerId]],1,4)+0</f>
        <v>2709</v>
      </c>
      <c r="C3532" t="s">
        <v>53</v>
      </c>
      <c r="D3532" t="b">
        <v>0</v>
      </c>
      <c r="E3532" t="s">
        <v>6902</v>
      </c>
      <c r="F3532" t="str">
        <f>MID($E3532,1,1)</f>
        <v>F</v>
      </c>
      <c r="G3532" t="str">
        <f>IFERROR(MID($E3532,SEARCH("/",$E3532,SEARCH("/",$E3532)+1)+1,1),"")</f>
        <v>S</v>
      </c>
      <c r="H3532" t="s">
        <v>16</v>
      </c>
      <c r="I3532">
        <v>12</v>
      </c>
      <c r="J3532" t="b">
        <v>0</v>
      </c>
      <c r="K3532" s="7">
        <v>0</v>
      </c>
      <c r="L3532" s="7">
        <v>0</v>
      </c>
      <c r="M3532" s="7">
        <v>0</v>
      </c>
      <c r="N3532" s="7">
        <v>0</v>
      </c>
      <c r="O3532" s="7">
        <v>0</v>
      </c>
      <c r="P3532" s="7">
        <f>SUM(dane3[[#This Row],[RoomService]:[VRDeck]])</f>
        <v>0</v>
      </c>
      <c r="Q3532" t="s">
        <v>6909</v>
      </c>
      <c r="R3532" t="b">
        <v>1</v>
      </c>
    </row>
    <row r="3533" spans="1:18" x14ac:dyDescent="0.3">
      <c r="A3533" t="s">
        <v>6935</v>
      </c>
      <c r="B3533">
        <f>MID(dane3[[#This Row],[PassengerId]],1,4)+0</f>
        <v>2722</v>
      </c>
      <c r="C3533" t="s">
        <v>53</v>
      </c>
      <c r="D3533" t="b">
        <v>1</v>
      </c>
      <c r="E3533" t="s">
        <v>6936</v>
      </c>
      <c r="F3533" t="str">
        <f>MID($E3533,1,1)</f>
        <v>D</v>
      </c>
      <c r="G3533" t="str">
        <f>IFERROR(MID($E3533,SEARCH("/",$E3533,SEARCH("/",$E3533)+1)+1,1),"")</f>
        <v>S</v>
      </c>
      <c r="H3533" t="s">
        <v>46</v>
      </c>
      <c r="I3533">
        <v>25</v>
      </c>
      <c r="J3533" t="b">
        <v>0</v>
      </c>
      <c r="K3533" s="7">
        <v>0</v>
      </c>
      <c r="L3533" s="7">
        <v>0</v>
      </c>
      <c r="M3533" s="7">
        <v>0</v>
      </c>
      <c r="N3533" s="7">
        <v>0</v>
      </c>
      <c r="O3533" s="7">
        <v>0</v>
      </c>
      <c r="P3533" s="7">
        <f>SUM(dane3[[#This Row],[RoomService]:[VRDeck]])</f>
        <v>0</v>
      </c>
      <c r="Q3533" t="s">
        <v>6937</v>
      </c>
      <c r="R3533" t="b">
        <v>1</v>
      </c>
    </row>
    <row r="3534" spans="1:18" x14ac:dyDescent="0.3">
      <c r="A3534" t="s">
        <v>6943</v>
      </c>
      <c r="B3534">
        <f>MID(dane3[[#This Row],[PassengerId]],1,4)+0</f>
        <v>2724</v>
      </c>
      <c r="C3534" t="s">
        <v>53</v>
      </c>
      <c r="D3534" t="b">
        <v>1</v>
      </c>
      <c r="E3534" t="s">
        <v>6944</v>
      </c>
      <c r="F3534" t="str">
        <f>MID($E3534,1,1)</f>
        <v>F</v>
      </c>
      <c r="G3534" t="str">
        <f>IFERROR(MID($E3534,SEARCH("/",$E3534,SEARCH("/",$E3534)+1)+1,1),"")</f>
        <v>P</v>
      </c>
      <c r="H3534" t="s">
        <v>46</v>
      </c>
      <c r="I3534">
        <v>17</v>
      </c>
      <c r="J3534" t="b">
        <v>0</v>
      </c>
      <c r="K3534" s="7">
        <v>0</v>
      </c>
      <c r="L3534" s="7">
        <v>0</v>
      </c>
      <c r="M3534" s="7">
        <v>0</v>
      </c>
      <c r="N3534" s="7">
        <v>0</v>
      </c>
      <c r="O3534" s="7">
        <v>0</v>
      </c>
      <c r="P3534" s="7">
        <f>SUM(dane3[[#This Row],[RoomService]:[VRDeck]])</f>
        <v>0</v>
      </c>
      <c r="Q3534" t="s">
        <v>6945</v>
      </c>
      <c r="R3534" t="b">
        <v>1</v>
      </c>
    </row>
    <row r="3535" spans="1:18" x14ac:dyDescent="0.3">
      <c r="A3535" t="s">
        <v>6946</v>
      </c>
      <c r="B3535">
        <f>MID(dane3[[#This Row],[PassengerId]],1,4)+0</f>
        <v>2724</v>
      </c>
      <c r="C3535" t="s">
        <v>53</v>
      </c>
      <c r="D3535" t="b">
        <v>0</v>
      </c>
      <c r="E3535" t="s">
        <v>6944</v>
      </c>
      <c r="F3535" t="str">
        <f>MID($E3535,1,1)</f>
        <v>F</v>
      </c>
      <c r="G3535" t="str">
        <f>IFERROR(MID($E3535,SEARCH("/",$E3535,SEARCH("/",$E3535)+1)+1,1),"")</f>
        <v>P</v>
      </c>
      <c r="H3535" t="s">
        <v>16</v>
      </c>
      <c r="I3535">
        <v>48</v>
      </c>
      <c r="J3535" t="b">
        <v>0</v>
      </c>
      <c r="K3535" s="7">
        <v>1200</v>
      </c>
      <c r="L3535" s="7">
        <v>0</v>
      </c>
      <c r="M3535" s="7">
        <v>38</v>
      </c>
      <c r="N3535" s="7">
        <v>48</v>
      </c>
      <c r="O3535" s="7">
        <v>0</v>
      </c>
      <c r="P3535" s="7">
        <f>SUM(dane3[[#This Row],[RoomService]:[VRDeck]])</f>
        <v>1286</v>
      </c>
      <c r="Q3535" t="s">
        <v>6947</v>
      </c>
      <c r="R3535" t="b">
        <v>0</v>
      </c>
    </row>
    <row r="3536" spans="1:18" x14ac:dyDescent="0.3">
      <c r="A3536" t="s">
        <v>9665</v>
      </c>
      <c r="B3536">
        <f>MID(dane3[[#This Row],[PassengerId]],1,4)+0</f>
        <v>3789</v>
      </c>
      <c r="C3536" t="s">
        <v>19</v>
      </c>
      <c r="D3536" t="b">
        <v>1</v>
      </c>
      <c r="E3536" t="s">
        <v>9666</v>
      </c>
      <c r="F3536" t="str">
        <f>MID($E3536,1,1)</f>
        <v>G</v>
      </c>
      <c r="G3536" t="str">
        <f>IFERROR(MID($E3536,SEARCH("/",$E3536,SEARCH("/",$E3536)+1)+1,1),"")</f>
        <v>S</v>
      </c>
      <c r="H3536" t="s">
        <v>16</v>
      </c>
      <c r="I3536">
        <v>15</v>
      </c>
      <c r="J3536" t="b">
        <v>0</v>
      </c>
      <c r="K3536" s="7">
        <v>0</v>
      </c>
      <c r="L3536" s="7">
        <v>0</v>
      </c>
      <c r="M3536" s="7">
        <v>0</v>
      </c>
      <c r="N3536" s="7">
        <v>0</v>
      </c>
      <c r="O3536" s="7">
        <v>0</v>
      </c>
      <c r="P3536" s="7">
        <f>SUM(dane3[[#This Row],[RoomService]:[VRDeck]])</f>
        <v>0</v>
      </c>
      <c r="Q3536" t="s">
        <v>9667</v>
      </c>
      <c r="R3536" t="b">
        <v>1</v>
      </c>
    </row>
    <row r="3537" spans="1:18" x14ac:dyDescent="0.3">
      <c r="A3537" t="s">
        <v>9668</v>
      </c>
      <c r="B3537">
        <f>MID(dane3[[#This Row],[PassengerId]],1,4)+0</f>
        <v>3790</v>
      </c>
      <c r="C3537" t="s">
        <v>19</v>
      </c>
      <c r="D3537" t="b">
        <v>1</v>
      </c>
      <c r="E3537" t="s">
        <v>9669</v>
      </c>
      <c r="F3537" t="str">
        <f>MID($E3537,1,1)</f>
        <v>G</v>
      </c>
      <c r="G3537" t="str">
        <f>IFERROR(MID($E3537,SEARCH("/",$E3537,SEARCH("/",$E3537)+1)+1,1),"")</f>
        <v>P</v>
      </c>
      <c r="H3537" t="s">
        <v>16</v>
      </c>
      <c r="I3537">
        <v>13</v>
      </c>
      <c r="J3537" t="b">
        <v>0</v>
      </c>
      <c r="K3537" s="7">
        <v>0</v>
      </c>
      <c r="L3537" s="7">
        <v>0</v>
      </c>
      <c r="M3537" s="7">
        <v>0</v>
      </c>
      <c r="N3537" s="7">
        <v>0</v>
      </c>
      <c r="O3537" s="7">
        <v>0</v>
      </c>
      <c r="P3537" s="7">
        <f>SUM(dane3[[#This Row],[RoomService]:[VRDeck]])</f>
        <v>0</v>
      </c>
      <c r="Q3537" t="s">
        <v>9670</v>
      </c>
      <c r="R3537" t="b">
        <v>1</v>
      </c>
    </row>
    <row r="3538" spans="1:18" x14ac:dyDescent="0.3">
      <c r="A3538" t="s">
        <v>9671</v>
      </c>
      <c r="B3538">
        <f>MID(dane3[[#This Row],[PassengerId]],1,4)+0</f>
        <v>3793</v>
      </c>
      <c r="C3538" t="s">
        <v>19</v>
      </c>
      <c r="D3538" t="b">
        <v>1</v>
      </c>
      <c r="E3538" t="s">
        <v>9672</v>
      </c>
      <c r="F3538" t="str">
        <f>MID($E3538,1,1)</f>
        <v>G</v>
      </c>
      <c r="G3538" t="str">
        <f>IFERROR(MID($E3538,SEARCH("/",$E3538,SEARCH("/",$E3538)+1)+1,1),"")</f>
        <v>S</v>
      </c>
      <c r="H3538" t="s">
        <v>46</v>
      </c>
      <c r="I3538">
        <v>23</v>
      </c>
      <c r="J3538" t="b">
        <v>0</v>
      </c>
      <c r="K3538" s="7">
        <v>0</v>
      </c>
      <c r="L3538" s="7">
        <v>0</v>
      </c>
      <c r="M3538" s="7">
        <v>0</v>
      </c>
      <c r="N3538" s="7">
        <v>0</v>
      </c>
      <c r="O3538" s="7">
        <v>0</v>
      </c>
      <c r="P3538" s="7">
        <f>SUM(dane3[[#This Row],[RoomService]:[VRDeck]])</f>
        <v>0</v>
      </c>
      <c r="Q3538" t="s">
        <v>9673</v>
      </c>
      <c r="R3538" t="b">
        <v>1</v>
      </c>
    </row>
    <row r="3539" spans="1:18" x14ac:dyDescent="0.3">
      <c r="A3539" t="s">
        <v>9674</v>
      </c>
      <c r="B3539">
        <f>MID(dane3[[#This Row],[PassengerId]],1,4)+0</f>
        <v>3795</v>
      </c>
      <c r="C3539" t="s">
        <v>14</v>
      </c>
      <c r="D3539" t="b">
        <v>1</v>
      </c>
      <c r="E3539" t="s">
        <v>9675</v>
      </c>
      <c r="F3539" t="str">
        <f>MID($E3539,1,1)</f>
        <v>C</v>
      </c>
      <c r="G3539" t="str">
        <f>IFERROR(MID($E3539,SEARCH("/",$E3539,SEARCH("/",$E3539)+1)+1,1),"")</f>
        <v>S</v>
      </c>
      <c r="H3539" t="s">
        <v>46</v>
      </c>
      <c r="I3539">
        <v>35</v>
      </c>
      <c r="J3539" t="b">
        <v>0</v>
      </c>
      <c r="K3539" s="7">
        <v>0</v>
      </c>
      <c r="L3539" s="7">
        <v>0</v>
      </c>
      <c r="M3539" s="7">
        <v>0</v>
      </c>
      <c r="N3539" s="7">
        <v>0</v>
      </c>
      <c r="O3539" s="7">
        <v>0</v>
      </c>
      <c r="P3539" s="7">
        <f>SUM(dane3[[#This Row],[RoomService]:[VRDeck]])</f>
        <v>0</v>
      </c>
      <c r="Q3539" t="s">
        <v>9676</v>
      </c>
      <c r="R3539" t="b">
        <v>1</v>
      </c>
    </row>
    <row r="3540" spans="1:18" x14ac:dyDescent="0.3">
      <c r="A3540" t="s">
        <v>9677</v>
      </c>
      <c r="B3540">
        <f>MID(dane3[[#This Row],[PassengerId]],1,4)+0</f>
        <v>3796</v>
      </c>
      <c r="C3540" t="s">
        <v>14</v>
      </c>
      <c r="D3540" t="b">
        <v>0</v>
      </c>
      <c r="E3540" t="s">
        <v>9678</v>
      </c>
      <c r="F3540" t="str">
        <f>MID($E3540,1,1)</f>
        <v>B</v>
      </c>
      <c r="G3540" t="str">
        <f>IFERROR(MID($E3540,SEARCH("/",$E3540,SEARCH("/",$E3540)+1)+1,1),"")</f>
        <v>P</v>
      </c>
      <c r="H3540" t="s">
        <v>46</v>
      </c>
      <c r="I3540">
        <v>33</v>
      </c>
      <c r="J3540" t="b">
        <v>0</v>
      </c>
      <c r="K3540" s="7">
        <v>90</v>
      </c>
      <c r="L3540" s="7">
        <v>26830</v>
      </c>
      <c r="M3540" s="7">
        <v>0</v>
      </c>
      <c r="N3540" s="7">
        <v>27</v>
      </c>
      <c r="O3540" s="7">
        <v>703</v>
      </c>
      <c r="P3540" s="7">
        <f>SUM(dane3[[#This Row],[RoomService]:[VRDeck]])</f>
        <v>27650</v>
      </c>
      <c r="Q3540" t="s">
        <v>9679</v>
      </c>
      <c r="R3540" t="b">
        <v>1</v>
      </c>
    </row>
    <row r="3541" spans="1:18" x14ac:dyDescent="0.3">
      <c r="A3541" t="s">
        <v>9680</v>
      </c>
      <c r="B3541">
        <f>MID(dane3[[#This Row],[PassengerId]],1,4)+0</f>
        <v>3797</v>
      </c>
      <c r="C3541" t="s">
        <v>14</v>
      </c>
      <c r="D3541" t="b">
        <v>0</v>
      </c>
      <c r="E3541" t="s">
        <v>9681</v>
      </c>
      <c r="F3541" t="str">
        <f>MID($E3541,1,1)</f>
        <v>B</v>
      </c>
      <c r="G3541" t="str">
        <f>IFERROR(MID($E3541,SEARCH("/",$E3541,SEARCH("/",$E3541)+1)+1,1),"")</f>
        <v>P</v>
      </c>
      <c r="H3541" t="s">
        <v>16</v>
      </c>
      <c r="I3541">
        <v>26</v>
      </c>
      <c r="J3541" t="b">
        <v>0</v>
      </c>
      <c r="K3541" s="7">
        <v>0</v>
      </c>
      <c r="L3541" s="7">
        <v>0</v>
      </c>
      <c r="M3541" s="7">
        <v>0</v>
      </c>
      <c r="N3541" s="7">
        <v>0</v>
      </c>
      <c r="O3541" s="7">
        <v>0</v>
      </c>
      <c r="P3541" s="7">
        <f>SUM(dane3[[#This Row],[RoomService]:[VRDeck]])</f>
        <v>0</v>
      </c>
      <c r="Q3541" t="s">
        <v>9682</v>
      </c>
      <c r="R3541" t="b">
        <v>0</v>
      </c>
    </row>
    <row r="3542" spans="1:18" x14ac:dyDescent="0.3">
      <c r="A3542" t="s">
        <v>9683</v>
      </c>
      <c r="B3542">
        <f>MID(dane3[[#This Row],[PassengerId]],1,4)+0</f>
        <v>3798</v>
      </c>
      <c r="C3542" t="s">
        <v>14</v>
      </c>
      <c r="D3542" t="b">
        <v>1</v>
      </c>
      <c r="E3542" t="s">
        <v>9684</v>
      </c>
      <c r="F3542" t="str">
        <f>MID($E3542,1,1)</f>
        <v>E</v>
      </c>
      <c r="G3542" t="str">
        <f>IFERROR(MID($E3542,SEARCH("/",$E3542,SEARCH("/",$E3542)+1)+1,1),"")</f>
        <v>S</v>
      </c>
      <c r="H3542" t="s">
        <v>16</v>
      </c>
      <c r="I3542">
        <v>67</v>
      </c>
      <c r="J3542" t="b">
        <v>0</v>
      </c>
      <c r="K3542" s="7">
        <v>0</v>
      </c>
      <c r="L3542" s="7">
        <v>0</v>
      </c>
      <c r="M3542" s="7">
        <v>0</v>
      </c>
      <c r="N3542" s="7">
        <v>0</v>
      </c>
      <c r="O3542" s="7">
        <v>0</v>
      </c>
      <c r="P3542" s="7">
        <f>SUM(dane3[[#This Row],[RoomService]:[VRDeck]])</f>
        <v>0</v>
      </c>
      <c r="Q3542" t="s">
        <v>9685</v>
      </c>
      <c r="R3542" t="b">
        <v>1</v>
      </c>
    </row>
    <row r="3543" spans="1:18" x14ac:dyDescent="0.3">
      <c r="A3543" t="s">
        <v>9686</v>
      </c>
      <c r="B3543">
        <f>MID(dane3[[#This Row],[PassengerId]],1,4)+0</f>
        <v>3801</v>
      </c>
      <c r="C3543" t="s">
        <v>19</v>
      </c>
      <c r="D3543" t="b">
        <v>0</v>
      </c>
      <c r="E3543" t="s">
        <v>9687</v>
      </c>
      <c r="F3543" t="str">
        <f>MID($E3543,1,1)</f>
        <v>G</v>
      </c>
      <c r="G3543" t="str">
        <f>IFERROR(MID($E3543,SEARCH("/",$E3543,SEARCH("/",$E3543)+1)+1,1),"")</f>
        <v>P</v>
      </c>
      <c r="H3543" t="s">
        <v>46</v>
      </c>
      <c r="I3543">
        <v>27</v>
      </c>
      <c r="J3543" t="b">
        <v>0</v>
      </c>
      <c r="K3543" s="7">
        <v>0</v>
      </c>
      <c r="L3543" s="7">
        <v>0</v>
      </c>
      <c r="M3543" s="7">
        <v>0</v>
      </c>
      <c r="N3543" s="7">
        <v>36</v>
      </c>
      <c r="O3543" s="7">
        <v>437</v>
      </c>
      <c r="P3543" s="7">
        <f>SUM(dane3[[#This Row],[RoomService]:[VRDeck]])</f>
        <v>473</v>
      </c>
      <c r="Q3543" t="s">
        <v>9688</v>
      </c>
      <c r="R3543" t="b">
        <v>0</v>
      </c>
    </row>
    <row r="3544" spans="1:18" x14ac:dyDescent="0.3">
      <c r="A3544" t="s">
        <v>6973</v>
      </c>
      <c r="B3544">
        <f>MID(dane3[[#This Row],[PassengerId]],1,4)+0</f>
        <v>2734</v>
      </c>
      <c r="C3544" t="s">
        <v>53</v>
      </c>
      <c r="D3544" t="b">
        <v>0</v>
      </c>
      <c r="E3544" t="s">
        <v>6974</v>
      </c>
      <c r="F3544" t="str">
        <f>MID($E3544,1,1)</f>
        <v>F</v>
      </c>
      <c r="G3544" t="str">
        <f>IFERROR(MID($E3544,SEARCH("/",$E3544,SEARCH("/",$E3544)+1)+1,1),"")</f>
        <v>P</v>
      </c>
      <c r="H3544" t="s">
        <v>16</v>
      </c>
      <c r="I3544">
        <v>10</v>
      </c>
      <c r="J3544" t="b">
        <v>0</v>
      </c>
      <c r="K3544" s="7">
        <v>0</v>
      </c>
      <c r="L3544" s="7">
        <v>0</v>
      </c>
      <c r="M3544" s="7">
        <v>0</v>
      </c>
      <c r="N3544" s="7">
        <v>0</v>
      </c>
      <c r="O3544" s="7">
        <v>0</v>
      </c>
      <c r="P3544" s="7">
        <f>SUM(dane3[[#This Row],[RoomService]:[VRDeck]])</f>
        <v>0</v>
      </c>
      <c r="Q3544" t="s">
        <v>6975</v>
      </c>
      <c r="R3544" t="b">
        <v>1</v>
      </c>
    </row>
    <row r="3545" spans="1:18" x14ac:dyDescent="0.3">
      <c r="A3545" t="s">
        <v>9692</v>
      </c>
      <c r="B3545">
        <f>MID(dane3[[#This Row],[PassengerId]],1,4)+0</f>
        <v>3804</v>
      </c>
      <c r="C3545" t="s">
        <v>19</v>
      </c>
      <c r="D3545" t="b">
        <v>0</v>
      </c>
      <c r="E3545" t="s">
        <v>9693</v>
      </c>
      <c r="F3545" t="str">
        <f>MID($E3545,1,1)</f>
        <v>F</v>
      </c>
      <c r="G3545" t="str">
        <f>IFERROR(MID($E3545,SEARCH("/",$E3545,SEARCH("/",$E3545)+1)+1,1),"")</f>
        <v>P</v>
      </c>
      <c r="H3545" t="s">
        <v>16</v>
      </c>
      <c r="I3545">
        <v>18</v>
      </c>
      <c r="J3545" t="b">
        <v>0</v>
      </c>
      <c r="K3545" s="7">
        <v>0</v>
      </c>
      <c r="L3545" s="7">
        <v>17</v>
      </c>
      <c r="M3545" s="7">
        <v>0</v>
      </c>
      <c r="N3545" s="7">
        <v>0</v>
      </c>
      <c r="O3545" s="7">
        <v>784</v>
      </c>
      <c r="P3545" s="7">
        <f>SUM(dane3[[#This Row],[RoomService]:[VRDeck]])</f>
        <v>801</v>
      </c>
      <c r="Q3545" t="s">
        <v>9694</v>
      </c>
      <c r="R3545" t="b">
        <v>0</v>
      </c>
    </row>
    <row r="3546" spans="1:18" x14ac:dyDescent="0.3">
      <c r="A3546" t="s">
        <v>9695</v>
      </c>
      <c r="B3546">
        <f>MID(dane3[[#This Row],[PassengerId]],1,4)+0</f>
        <v>3805</v>
      </c>
      <c r="C3546" t="s">
        <v>19</v>
      </c>
      <c r="D3546" t="b">
        <v>0</v>
      </c>
      <c r="E3546" t="s">
        <v>9696</v>
      </c>
      <c r="F3546" t="str">
        <f>MID($E3546,1,1)</f>
        <v>F</v>
      </c>
      <c r="G3546" t="str">
        <f>IFERROR(MID($E3546,SEARCH("/",$E3546,SEARCH("/",$E3546)+1)+1,1),"")</f>
        <v>P</v>
      </c>
      <c r="H3546" t="s">
        <v>16</v>
      </c>
      <c r="I3546">
        <v>36</v>
      </c>
      <c r="J3546" t="b">
        <v>0</v>
      </c>
      <c r="K3546" s="7">
        <v>357</v>
      </c>
      <c r="L3546" s="7">
        <v>0</v>
      </c>
      <c r="M3546" s="7">
        <v>114</v>
      </c>
      <c r="N3546" s="7">
        <v>0</v>
      </c>
      <c r="O3546" s="7">
        <v>0</v>
      </c>
      <c r="P3546" s="7">
        <f>SUM(dane3[[#This Row],[RoomService]:[VRDeck]])</f>
        <v>471</v>
      </c>
      <c r="Q3546" t="s">
        <v>9697</v>
      </c>
      <c r="R3546" t="b">
        <v>0</v>
      </c>
    </row>
    <row r="3547" spans="1:18" x14ac:dyDescent="0.3">
      <c r="A3547" t="s">
        <v>9698</v>
      </c>
      <c r="B3547">
        <f>MID(dane3[[#This Row],[PassengerId]],1,4)+0</f>
        <v>3807</v>
      </c>
      <c r="C3547" t="s">
        <v>19</v>
      </c>
      <c r="D3547" t="b">
        <v>1</v>
      </c>
      <c r="E3547" t="s">
        <v>9699</v>
      </c>
      <c r="F3547" t="str">
        <f>MID($E3547,1,1)</f>
        <v>G</v>
      </c>
      <c r="G3547" t="str">
        <f>IFERROR(MID($E3547,SEARCH("/",$E3547,SEARCH("/",$E3547)+1)+1,1),"")</f>
        <v>S</v>
      </c>
      <c r="H3547" t="s">
        <v>16</v>
      </c>
      <c r="I3547">
        <v>18</v>
      </c>
      <c r="J3547" t="b">
        <v>0</v>
      </c>
      <c r="K3547" s="7">
        <v>0</v>
      </c>
      <c r="L3547" s="7">
        <v>0</v>
      </c>
      <c r="M3547" s="7">
        <v>0</v>
      </c>
      <c r="N3547" s="7">
        <v>0</v>
      </c>
      <c r="O3547" s="7">
        <v>0</v>
      </c>
      <c r="P3547" s="7">
        <f>SUM(dane3[[#This Row],[RoomService]:[VRDeck]])</f>
        <v>0</v>
      </c>
      <c r="Q3547" t="s">
        <v>9700</v>
      </c>
      <c r="R3547" t="b">
        <v>1</v>
      </c>
    </row>
    <row r="3548" spans="1:18" x14ac:dyDescent="0.3">
      <c r="A3548" t="s">
        <v>9701</v>
      </c>
      <c r="B3548">
        <f>MID(dane3[[#This Row],[PassengerId]],1,4)+0</f>
        <v>3810</v>
      </c>
      <c r="C3548" t="s">
        <v>19</v>
      </c>
      <c r="D3548" t="b">
        <v>0</v>
      </c>
      <c r="E3548" t="s">
        <v>9702</v>
      </c>
      <c r="F3548" t="str">
        <f>MID($E3548,1,1)</f>
        <v>G</v>
      </c>
      <c r="G3548" t="str">
        <f>IFERROR(MID($E3548,SEARCH("/",$E3548,SEARCH("/",$E3548)+1)+1,1),"")</f>
        <v>S</v>
      </c>
      <c r="H3548" t="s">
        <v>16</v>
      </c>
      <c r="I3548">
        <v>51</v>
      </c>
      <c r="J3548" t="b">
        <v>0</v>
      </c>
      <c r="K3548" s="7">
        <v>406</v>
      </c>
      <c r="L3548" s="7">
        <v>0</v>
      </c>
      <c r="M3548" s="7">
        <v>53</v>
      </c>
      <c r="N3548" s="7">
        <v>0</v>
      </c>
      <c r="O3548" s="7">
        <v>350</v>
      </c>
      <c r="P3548" s="7">
        <f>SUM(dane3[[#This Row],[RoomService]:[VRDeck]])</f>
        <v>809</v>
      </c>
      <c r="Q3548" t="s">
        <v>9703</v>
      </c>
      <c r="R3548" t="b">
        <v>0</v>
      </c>
    </row>
    <row r="3549" spans="1:18" x14ac:dyDescent="0.3">
      <c r="A3549" t="s">
        <v>6984</v>
      </c>
      <c r="B3549">
        <f>MID(dane3[[#This Row],[PassengerId]],1,4)+0</f>
        <v>2738</v>
      </c>
      <c r="C3549" t="s">
        <v>53</v>
      </c>
      <c r="D3549" t="b">
        <v>0</v>
      </c>
      <c r="E3549" t="s">
        <v>6985</v>
      </c>
      <c r="F3549" t="str">
        <f>MID($E3549,1,1)</f>
        <v>E</v>
      </c>
      <c r="G3549" t="str">
        <f>IFERROR(MID($E3549,SEARCH("/",$E3549,SEARCH("/",$E3549)+1)+1,1),"")</f>
        <v>S</v>
      </c>
      <c r="H3549" t="s">
        <v>16</v>
      </c>
      <c r="I3549">
        <v>29</v>
      </c>
      <c r="J3549" t="b">
        <v>0</v>
      </c>
      <c r="K3549" s="7">
        <v>1049</v>
      </c>
      <c r="L3549" s="7">
        <v>0</v>
      </c>
      <c r="M3549" s="7">
        <v>0</v>
      </c>
      <c r="N3549" s="7">
        <v>0</v>
      </c>
      <c r="O3549" s="7">
        <v>0</v>
      </c>
      <c r="P3549" s="7">
        <f>SUM(dane3[[#This Row],[RoomService]:[VRDeck]])</f>
        <v>1049</v>
      </c>
      <c r="Q3549" t="s">
        <v>6986</v>
      </c>
      <c r="R3549" t="b">
        <v>0</v>
      </c>
    </row>
    <row r="3550" spans="1:18" x14ac:dyDescent="0.3">
      <c r="A3550" t="s">
        <v>6993</v>
      </c>
      <c r="B3550">
        <f>MID(dane3[[#This Row],[PassengerId]],1,4)+0</f>
        <v>2741</v>
      </c>
      <c r="C3550" t="s">
        <v>53</v>
      </c>
      <c r="D3550" t="b">
        <v>0</v>
      </c>
      <c r="E3550" t="s">
        <v>6994</v>
      </c>
      <c r="F3550" t="str">
        <f>MID($E3550,1,1)</f>
        <v>E</v>
      </c>
      <c r="G3550" t="str">
        <f>IFERROR(MID($E3550,SEARCH("/",$E3550,SEARCH("/",$E3550)+1)+1,1),"")</f>
        <v>P</v>
      </c>
      <c r="H3550" t="s">
        <v>16</v>
      </c>
      <c r="I3550">
        <v>43</v>
      </c>
      <c r="J3550" t="b">
        <v>0</v>
      </c>
      <c r="K3550" s="7">
        <v>471</v>
      </c>
      <c r="L3550" s="7">
        <v>0</v>
      </c>
      <c r="M3550" s="7">
        <v>133</v>
      </c>
      <c r="N3550" s="7">
        <v>2</v>
      </c>
      <c r="O3550" s="7">
        <v>692</v>
      </c>
      <c r="P3550" s="7">
        <f>SUM(dane3[[#This Row],[RoomService]:[VRDeck]])</f>
        <v>1298</v>
      </c>
      <c r="Q3550" t="s">
        <v>6995</v>
      </c>
      <c r="R3550" t="b">
        <v>0</v>
      </c>
    </row>
    <row r="3551" spans="1:18" x14ac:dyDescent="0.3">
      <c r="A3551" t="s">
        <v>9710</v>
      </c>
      <c r="B3551">
        <f>MID(dane3[[#This Row],[PassengerId]],1,4)+0</f>
        <v>3812</v>
      </c>
      <c r="C3551" t="s">
        <v>19</v>
      </c>
      <c r="D3551" t="b">
        <v>0</v>
      </c>
      <c r="E3551" t="s">
        <v>9711</v>
      </c>
      <c r="F3551" t="str">
        <f>MID($E3551,1,1)</f>
        <v>F</v>
      </c>
      <c r="G3551" t="str">
        <f>IFERROR(MID($E3551,SEARCH("/",$E3551,SEARCH("/",$E3551)+1)+1,1),"")</f>
        <v>S</v>
      </c>
      <c r="H3551" t="s">
        <v>16</v>
      </c>
      <c r="I3551">
        <v>18</v>
      </c>
      <c r="J3551" t="b">
        <v>0</v>
      </c>
      <c r="K3551" s="7">
        <v>14</v>
      </c>
      <c r="L3551" s="7">
        <v>651</v>
      </c>
      <c r="M3551" s="7">
        <v>11</v>
      </c>
      <c r="N3551" s="7">
        <v>17</v>
      </c>
      <c r="O3551" s="7">
        <v>0</v>
      </c>
      <c r="P3551" s="7">
        <f>SUM(dane3[[#This Row],[RoomService]:[VRDeck]])</f>
        <v>693</v>
      </c>
      <c r="Q3551" t="s">
        <v>9712</v>
      </c>
      <c r="R3551" t="b">
        <v>0</v>
      </c>
    </row>
    <row r="3552" spans="1:18" x14ac:dyDescent="0.3">
      <c r="A3552" t="s">
        <v>9713</v>
      </c>
      <c r="B3552">
        <f>MID(dane3[[#This Row],[PassengerId]],1,4)+0</f>
        <v>3814</v>
      </c>
      <c r="C3552" t="s">
        <v>14</v>
      </c>
      <c r="D3552" t="b">
        <v>1</v>
      </c>
      <c r="E3552" t="s">
        <v>9714</v>
      </c>
      <c r="F3552" t="str">
        <f>MID($E3552,1,1)</f>
        <v>D</v>
      </c>
      <c r="G3552" t="str">
        <f>IFERROR(MID($E3552,SEARCH("/",$E3552,SEARCH("/",$E3552)+1)+1,1),"")</f>
        <v>P</v>
      </c>
      <c r="H3552" t="s">
        <v>16</v>
      </c>
      <c r="I3552">
        <v>57</v>
      </c>
      <c r="J3552" t="b">
        <v>0</v>
      </c>
      <c r="K3552" s="7">
        <v>0</v>
      </c>
      <c r="L3552" s="7">
        <v>0</v>
      </c>
      <c r="M3552" s="7">
        <v>0</v>
      </c>
      <c r="N3552" s="7">
        <v>0</v>
      </c>
      <c r="O3552" s="7">
        <v>0</v>
      </c>
      <c r="P3552" s="7">
        <f>SUM(dane3[[#This Row],[RoomService]:[VRDeck]])</f>
        <v>0</v>
      </c>
      <c r="Q3552" t="s">
        <v>9715</v>
      </c>
      <c r="R3552" t="b">
        <v>1</v>
      </c>
    </row>
    <row r="3553" spans="1:18" x14ac:dyDescent="0.3">
      <c r="A3553" t="s">
        <v>9716</v>
      </c>
      <c r="B3553">
        <f>MID(dane3[[#This Row],[PassengerId]],1,4)+0</f>
        <v>3815</v>
      </c>
      <c r="C3553" t="s">
        <v>19</v>
      </c>
      <c r="D3553" t="b">
        <v>0</v>
      </c>
      <c r="E3553" t="s">
        <v>9717</v>
      </c>
      <c r="F3553" t="str">
        <f>MID($E3553,1,1)</f>
        <v>F</v>
      </c>
      <c r="G3553" t="str">
        <f>IFERROR(MID($E3553,SEARCH("/",$E3553,SEARCH("/",$E3553)+1)+1,1),"")</f>
        <v>P</v>
      </c>
      <c r="H3553" t="s">
        <v>16</v>
      </c>
      <c r="I3553">
        <v>23</v>
      </c>
      <c r="J3553" t="b">
        <v>0</v>
      </c>
      <c r="K3553" s="7">
        <v>0</v>
      </c>
      <c r="L3553" s="7">
        <v>0</v>
      </c>
      <c r="M3553" s="7">
        <v>0</v>
      </c>
      <c r="N3553" s="7">
        <v>724</v>
      </c>
      <c r="O3553" s="7">
        <v>80</v>
      </c>
      <c r="P3553" s="7">
        <f>SUM(dane3[[#This Row],[RoomService]:[VRDeck]])</f>
        <v>804</v>
      </c>
      <c r="Q3553" t="s">
        <v>9718</v>
      </c>
      <c r="R3553" t="b">
        <v>0</v>
      </c>
    </row>
    <row r="3554" spans="1:18" x14ac:dyDescent="0.3">
      <c r="A3554" t="s">
        <v>9719</v>
      </c>
      <c r="B3554">
        <f>MID(dane3[[#This Row],[PassengerId]],1,4)+0</f>
        <v>3816</v>
      </c>
      <c r="C3554" t="s">
        <v>19</v>
      </c>
      <c r="D3554" t="b">
        <v>0</v>
      </c>
      <c r="E3554" t="s">
        <v>9720</v>
      </c>
      <c r="F3554" t="str">
        <f>MID($E3554,1,1)</f>
        <v>E</v>
      </c>
      <c r="G3554" t="str">
        <f>IFERROR(MID($E3554,SEARCH("/",$E3554,SEARCH("/",$E3554)+1)+1,1),"")</f>
        <v>P</v>
      </c>
      <c r="H3554" t="s">
        <v>16</v>
      </c>
      <c r="I3554">
        <v>24</v>
      </c>
      <c r="J3554" t="b">
        <v>0</v>
      </c>
      <c r="K3554" s="7">
        <v>58</v>
      </c>
      <c r="L3554" s="7">
        <v>0</v>
      </c>
      <c r="M3554" s="7">
        <v>4</v>
      </c>
      <c r="N3554" s="7">
        <v>789</v>
      </c>
      <c r="O3554" s="7">
        <v>54</v>
      </c>
      <c r="P3554" s="7">
        <f>SUM(dane3[[#This Row],[RoomService]:[VRDeck]])</f>
        <v>905</v>
      </c>
      <c r="Q3554" t="s">
        <v>9721</v>
      </c>
      <c r="R3554" t="b">
        <v>0</v>
      </c>
    </row>
    <row r="3555" spans="1:18" x14ac:dyDescent="0.3">
      <c r="A3555" t="s">
        <v>18692</v>
      </c>
      <c r="B3555">
        <f>MID(dane3[[#This Row],[PassengerId]],1,4)+0</f>
        <v>7238</v>
      </c>
      <c r="C3555" t="s">
        <v>53</v>
      </c>
      <c r="D3555" t="b">
        <v>0</v>
      </c>
      <c r="E3555" t="s">
        <v>18693</v>
      </c>
      <c r="F3555" t="str">
        <f>MID($E3555,1,1)</f>
        <v>F</v>
      </c>
      <c r="G3555" t="str">
        <f>IFERROR(MID($E3555,SEARCH("/",$E3555,SEARCH("/",$E3555)+1)+1,1),"")</f>
        <v>P</v>
      </c>
      <c r="H3555" t="s">
        <v>16</v>
      </c>
      <c r="I3555">
        <v>60</v>
      </c>
      <c r="J3555" t="b">
        <v>0</v>
      </c>
      <c r="K3555" s="7">
        <v>180</v>
      </c>
      <c r="L3555" s="7">
        <v>0</v>
      </c>
      <c r="M3555" s="7">
        <v>414</v>
      </c>
      <c r="N3555" s="7">
        <v>1181</v>
      </c>
      <c r="O3555" s="7">
        <v>0</v>
      </c>
      <c r="P3555" s="7">
        <f>SUM(dane3[[#This Row],[RoomService]:[VRDeck]])</f>
        <v>1775</v>
      </c>
      <c r="Q3555" t="s">
        <v>18694</v>
      </c>
      <c r="R3555" t="b">
        <v>0</v>
      </c>
    </row>
    <row r="3556" spans="1:18" x14ac:dyDescent="0.3">
      <c r="A3556" t="s">
        <v>9725</v>
      </c>
      <c r="B3556">
        <f>MID(dane3[[#This Row],[PassengerId]],1,4)+0</f>
        <v>3818</v>
      </c>
      <c r="C3556" t="s">
        <v>19</v>
      </c>
      <c r="D3556" t="b">
        <v>0</v>
      </c>
      <c r="E3556" t="s">
        <v>39</v>
      </c>
      <c r="F3556" t="s">
        <v>23763</v>
      </c>
      <c r="G3556" t="str">
        <f>IFERROR(MID($E3556,SEARCH("/",$E3556,SEARCH("/",$E3556)+1)+1,1),"")</f>
        <v/>
      </c>
      <c r="H3556" t="s">
        <v>16</v>
      </c>
      <c r="I3556">
        <v>32</v>
      </c>
      <c r="J3556" t="b">
        <v>0</v>
      </c>
      <c r="K3556" s="7">
        <v>0</v>
      </c>
      <c r="L3556" s="7">
        <v>600</v>
      </c>
      <c r="M3556" s="7">
        <v>80</v>
      </c>
      <c r="N3556" s="7">
        <v>0</v>
      </c>
      <c r="O3556" s="7">
        <v>18</v>
      </c>
      <c r="P3556" s="7">
        <f>SUM(dane3[[#This Row],[RoomService]:[VRDeck]])</f>
        <v>698</v>
      </c>
      <c r="Q3556" t="s">
        <v>9726</v>
      </c>
      <c r="R3556" t="b">
        <v>0</v>
      </c>
    </row>
    <row r="3557" spans="1:18" x14ac:dyDescent="0.3">
      <c r="A3557" t="s">
        <v>7002</v>
      </c>
      <c r="B3557">
        <f>MID(dane3[[#This Row],[PassengerId]],1,4)+0</f>
        <v>2746</v>
      </c>
      <c r="C3557" t="s">
        <v>53</v>
      </c>
      <c r="D3557" t="b">
        <v>0</v>
      </c>
      <c r="E3557" t="s">
        <v>7003</v>
      </c>
      <c r="F3557" t="str">
        <f>MID($E3557,1,1)</f>
        <v>F</v>
      </c>
      <c r="G3557" t="str">
        <f>IFERROR(MID($E3557,SEARCH("/",$E3557,SEARCH("/",$E3557)+1)+1,1),"")</f>
        <v>P</v>
      </c>
      <c r="H3557" t="s">
        <v>16</v>
      </c>
      <c r="I3557">
        <v>52</v>
      </c>
      <c r="J3557" t="b">
        <v>0</v>
      </c>
      <c r="K3557" s="7">
        <v>758</v>
      </c>
      <c r="L3557" s="7">
        <v>0</v>
      </c>
      <c r="M3557" s="7">
        <v>356</v>
      </c>
      <c r="N3557" s="7">
        <v>5</v>
      </c>
      <c r="O3557" s="7">
        <v>0</v>
      </c>
      <c r="P3557" s="7">
        <f>SUM(dane3[[#This Row],[RoomService]:[VRDeck]])</f>
        <v>1119</v>
      </c>
      <c r="Q3557" t="s">
        <v>7004</v>
      </c>
      <c r="R3557" t="b">
        <v>0</v>
      </c>
    </row>
    <row r="3558" spans="1:18" x14ac:dyDescent="0.3">
      <c r="A3558" t="s">
        <v>9730</v>
      </c>
      <c r="B3558">
        <f>MID(dane3[[#This Row],[PassengerId]],1,4)+0</f>
        <v>3821</v>
      </c>
      <c r="C3558" t="s">
        <v>19</v>
      </c>
      <c r="D3558" t="b">
        <v>0</v>
      </c>
      <c r="E3558" t="s">
        <v>39</v>
      </c>
      <c r="F3558" t="s">
        <v>23762</v>
      </c>
      <c r="G3558" t="str">
        <f>IFERROR(MID($E3558,SEARCH("/",$E3558,SEARCH("/",$E3558)+1)+1,1),"")</f>
        <v/>
      </c>
      <c r="H3558" t="s">
        <v>32</v>
      </c>
      <c r="I3558">
        <v>29</v>
      </c>
      <c r="J3558" t="b">
        <v>0</v>
      </c>
      <c r="K3558" s="7">
        <v>0</v>
      </c>
      <c r="L3558" s="7">
        <v>2</v>
      </c>
      <c r="M3558" s="7">
        <v>0</v>
      </c>
      <c r="N3558" s="7">
        <v>0</v>
      </c>
      <c r="O3558" s="7">
        <v>867</v>
      </c>
      <c r="P3558" s="7">
        <f>SUM(dane3[[#This Row],[RoomService]:[VRDeck]])</f>
        <v>869</v>
      </c>
      <c r="Q3558" t="s">
        <v>9731</v>
      </c>
      <c r="R3558" t="b">
        <v>0</v>
      </c>
    </row>
    <row r="3559" spans="1:18" x14ac:dyDescent="0.3">
      <c r="A3559" t="s">
        <v>9732</v>
      </c>
      <c r="B3559">
        <f>MID(dane3[[#This Row],[PassengerId]],1,4)+0</f>
        <v>3822</v>
      </c>
      <c r="C3559" t="s">
        <v>19</v>
      </c>
      <c r="D3559" t="b">
        <v>0</v>
      </c>
      <c r="E3559" t="s">
        <v>9733</v>
      </c>
      <c r="F3559" t="str">
        <f>MID($E3559,1,1)</f>
        <v>F</v>
      </c>
      <c r="G3559" t="str">
        <f>IFERROR(MID($E3559,SEARCH("/",$E3559,SEARCH("/",$E3559)+1)+1,1),"")</f>
        <v>S</v>
      </c>
      <c r="H3559" t="s">
        <v>32</v>
      </c>
      <c r="I3559">
        <v>41</v>
      </c>
      <c r="J3559" t="b">
        <v>0</v>
      </c>
      <c r="K3559" s="7">
        <v>0</v>
      </c>
      <c r="L3559" s="7">
        <v>122</v>
      </c>
      <c r="M3559" s="7">
        <v>0</v>
      </c>
      <c r="N3559" s="7">
        <v>104</v>
      </c>
      <c r="O3559" s="7">
        <v>486</v>
      </c>
      <c r="P3559" s="7">
        <f>SUM(dane3[[#This Row],[RoomService]:[VRDeck]])</f>
        <v>712</v>
      </c>
      <c r="Q3559" t="s">
        <v>9734</v>
      </c>
      <c r="R3559" t="b">
        <v>0</v>
      </c>
    </row>
    <row r="3560" spans="1:18" x14ac:dyDescent="0.3">
      <c r="A3560" t="s">
        <v>19035</v>
      </c>
      <c r="B3560">
        <f>MID(dane3[[#This Row],[PassengerId]],1,4)+0</f>
        <v>7401</v>
      </c>
      <c r="C3560" t="s">
        <v>53</v>
      </c>
      <c r="D3560" t="b">
        <v>0</v>
      </c>
      <c r="E3560" t="s">
        <v>19036</v>
      </c>
      <c r="F3560" t="str">
        <f>MID($E3560,1,1)</f>
        <v>E</v>
      </c>
      <c r="G3560" t="str">
        <f>IFERROR(MID($E3560,SEARCH("/",$E3560,SEARCH("/",$E3560)+1)+1,1),"")</f>
        <v>P</v>
      </c>
      <c r="H3560" t="s">
        <v>46</v>
      </c>
      <c r="I3560">
        <v>20</v>
      </c>
      <c r="J3560" t="b">
        <v>0</v>
      </c>
      <c r="K3560" s="7">
        <v>0</v>
      </c>
      <c r="L3560" s="7">
        <v>0</v>
      </c>
      <c r="M3560" s="7">
        <v>0</v>
      </c>
      <c r="N3560" s="7">
        <v>0</v>
      </c>
      <c r="O3560" s="7">
        <v>0</v>
      </c>
      <c r="P3560" s="7">
        <f>SUM(dane3[[#This Row],[RoomService]:[VRDeck]])</f>
        <v>0</v>
      </c>
      <c r="Q3560" t="s">
        <v>19037</v>
      </c>
      <c r="R3560" t="b">
        <v>0</v>
      </c>
    </row>
    <row r="3561" spans="1:18" x14ac:dyDescent="0.3">
      <c r="A3561" t="s">
        <v>9738</v>
      </c>
      <c r="B3561">
        <f>MID(dane3[[#This Row],[PassengerId]],1,4)+0</f>
        <v>3824</v>
      </c>
      <c r="C3561" t="s">
        <v>19</v>
      </c>
      <c r="D3561" t="b">
        <v>0</v>
      </c>
      <c r="E3561" t="s">
        <v>9739</v>
      </c>
      <c r="F3561" t="str">
        <f>MID($E3561,1,1)</f>
        <v>G</v>
      </c>
      <c r="G3561" t="str">
        <f>IFERROR(MID($E3561,SEARCH("/",$E3561,SEARCH("/",$E3561)+1)+1,1),"")</f>
        <v>S</v>
      </c>
      <c r="H3561" t="s">
        <v>32</v>
      </c>
      <c r="I3561">
        <v>49</v>
      </c>
      <c r="J3561" t="b">
        <v>0</v>
      </c>
      <c r="K3561" s="7">
        <v>0</v>
      </c>
      <c r="L3561" s="7">
        <v>51</v>
      </c>
      <c r="M3561" s="7">
        <v>101</v>
      </c>
      <c r="N3561" s="7">
        <v>50</v>
      </c>
      <c r="O3561" s="7">
        <v>0</v>
      </c>
      <c r="P3561" s="7">
        <f>SUM(dane3[[#This Row],[RoomService]:[VRDeck]])</f>
        <v>202</v>
      </c>
      <c r="Q3561" t="s">
        <v>9740</v>
      </c>
      <c r="R3561" t="b">
        <v>1</v>
      </c>
    </row>
    <row r="3562" spans="1:18" x14ac:dyDescent="0.3">
      <c r="A3562" t="s">
        <v>9741</v>
      </c>
      <c r="B3562">
        <f>MID(dane3[[#This Row],[PassengerId]],1,4)+0</f>
        <v>3826</v>
      </c>
      <c r="C3562" t="s">
        <v>19</v>
      </c>
      <c r="D3562" t="b">
        <v>0</v>
      </c>
      <c r="E3562" t="s">
        <v>9742</v>
      </c>
      <c r="F3562" t="str">
        <f>MID($E3562,1,1)</f>
        <v>G</v>
      </c>
      <c r="G3562" t="str">
        <f>IFERROR(MID($E3562,SEARCH("/",$E3562,SEARCH("/",$E3562)+1)+1,1),"")</f>
        <v>S</v>
      </c>
      <c r="H3562" t="s">
        <v>16</v>
      </c>
      <c r="I3562">
        <v>18</v>
      </c>
      <c r="J3562" t="b">
        <v>0</v>
      </c>
      <c r="K3562" s="7">
        <v>0</v>
      </c>
      <c r="L3562" s="7">
        <v>0</v>
      </c>
      <c r="M3562" s="7">
        <v>0</v>
      </c>
      <c r="N3562" s="7">
        <v>1565</v>
      </c>
      <c r="O3562" s="7">
        <v>224</v>
      </c>
      <c r="P3562" s="7">
        <f>SUM(dane3[[#This Row],[RoomService]:[VRDeck]])</f>
        <v>1789</v>
      </c>
      <c r="Q3562" t="s">
        <v>9743</v>
      </c>
      <c r="R3562" t="b">
        <v>0</v>
      </c>
    </row>
    <row r="3563" spans="1:18" x14ac:dyDescent="0.3">
      <c r="A3563" t="s">
        <v>9744</v>
      </c>
      <c r="B3563">
        <f>MID(dane3[[#This Row],[PassengerId]],1,4)+0</f>
        <v>3830</v>
      </c>
      <c r="C3563" t="s">
        <v>19</v>
      </c>
      <c r="D3563" t="b">
        <v>0</v>
      </c>
      <c r="E3563" t="s">
        <v>9745</v>
      </c>
      <c r="F3563" t="str">
        <f>MID($E3563,1,1)</f>
        <v>G</v>
      </c>
      <c r="G3563" t="str">
        <f>IFERROR(MID($E3563,SEARCH("/",$E3563,SEARCH("/",$E3563)+1)+1,1),"")</f>
        <v>S</v>
      </c>
      <c r="H3563" t="s">
        <v>46</v>
      </c>
      <c r="I3563">
        <v>34</v>
      </c>
      <c r="J3563" t="b">
        <v>0</v>
      </c>
      <c r="K3563" s="7">
        <v>71</v>
      </c>
      <c r="L3563" s="7">
        <v>0</v>
      </c>
      <c r="M3563" s="7">
        <v>242</v>
      </c>
      <c r="N3563" s="7">
        <v>393</v>
      </c>
      <c r="O3563" s="7">
        <v>0</v>
      </c>
      <c r="P3563" s="7">
        <f>SUM(dane3[[#This Row],[RoomService]:[VRDeck]])</f>
        <v>706</v>
      </c>
      <c r="Q3563" t="s">
        <v>9746</v>
      </c>
      <c r="R3563" t="b">
        <v>0</v>
      </c>
    </row>
    <row r="3564" spans="1:18" x14ac:dyDescent="0.3">
      <c r="A3564" t="s">
        <v>7014</v>
      </c>
      <c r="B3564">
        <f>MID(dane3[[#This Row],[PassengerId]],1,4)+0</f>
        <v>2751</v>
      </c>
      <c r="C3564" t="s">
        <v>53</v>
      </c>
      <c r="D3564" t="b">
        <v>1</v>
      </c>
      <c r="E3564" t="s">
        <v>7015</v>
      </c>
      <c r="F3564" t="str">
        <f>MID($E3564,1,1)</f>
        <v>F</v>
      </c>
      <c r="G3564" t="str">
        <f>IFERROR(MID($E3564,SEARCH("/",$E3564,SEARCH("/",$E3564)+1)+1,1),"")</f>
        <v>S</v>
      </c>
      <c r="H3564" t="s">
        <v>16</v>
      </c>
      <c r="I3564">
        <v>41</v>
      </c>
      <c r="J3564" t="b">
        <v>0</v>
      </c>
      <c r="K3564" s="7">
        <v>0</v>
      </c>
      <c r="L3564" s="7">
        <v>0</v>
      </c>
      <c r="M3564" s="7">
        <v>0</v>
      </c>
      <c r="N3564" s="7">
        <v>0</v>
      </c>
      <c r="O3564" s="7">
        <v>0</v>
      </c>
      <c r="P3564" s="7">
        <f>SUM(dane3[[#This Row],[RoomService]:[VRDeck]])</f>
        <v>0</v>
      </c>
      <c r="Q3564" t="s">
        <v>7016</v>
      </c>
      <c r="R3564" t="b">
        <v>1</v>
      </c>
    </row>
    <row r="3565" spans="1:18" x14ac:dyDescent="0.3">
      <c r="A3565" t="s">
        <v>9750</v>
      </c>
      <c r="B3565">
        <f>MID(dane3[[#This Row],[PassengerId]],1,4)+0</f>
        <v>3832</v>
      </c>
      <c r="C3565" t="s">
        <v>19</v>
      </c>
      <c r="D3565" t="b">
        <v>0</v>
      </c>
      <c r="E3565" t="s">
        <v>9751</v>
      </c>
      <c r="F3565" t="str">
        <f>MID($E3565,1,1)</f>
        <v>G</v>
      </c>
      <c r="G3565" t="str">
        <f>IFERROR(MID($E3565,SEARCH("/",$E3565,SEARCH("/",$E3565)+1)+1,1),"")</f>
        <v>P</v>
      </c>
      <c r="H3565" t="s">
        <v>16</v>
      </c>
      <c r="I3565">
        <v>40</v>
      </c>
      <c r="J3565" t="b">
        <v>0</v>
      </c>
      <c r="K3565" s="7">
        <v>1387</v>
      </c>
      <c r="L3565" s="7">
        <v>614</v>
      </c>
      <c r="M3565" s="7">
        <v>1564</v>
      </c>
      <c r="N3565" s="7">
        <v>5</v>
      </c>
      <c r="O3565" s="7">
        <v>0</v>
      </c>
      <c r="P3565" s="7">
        <f>SUM(dane3[[#This Row],[RoomService]:[VRDeck]])</f>
        <v>3570</v>
      </c>
      <c r="Q3565" t="s">
        <v>9752</v>
      </c>
      <c r="R3565" t="b">
        <v>0</v>
      </c>
    </row>
    <row r="3566" spans="1:18" x14ac:dyDescent="0.3">
      <c r="A3566" t="s">
        <v>9753</v>
      </c>
      <c r="B3566">
        <f>MID(dane3[[#This Row],[PassengerId]],1,4)+0</f>
        <v>3835</v>
      </c>
      <c r="C3566" t="s">
        <v>19</v>
      </c>
      <c r="D3566" t="b">
        <v>0</v>
      </c>
      <c r="E3566" t="s">
        <v>9754</v>
      </c>
      <c r="F3566" t="str">
        <f>MID($E3566,1,1)</f>
        <v>E</v>
      </c>
      <c r="G3566" t="str">
        <f>IFERROR(MID($E3566,SEARCH("/",$E3566,SEARCH("/",$E3566)+1)+1,1),"")</f>
        <v>S</v>
      </c>
      <c r="H3566" t="s">
        <v>32</v>
      </c>
      <c r="I3566">
        <v>63</v>
      </c>
      <c r="J3566" t="b">
        <v>0</v>
      </c>
      <c r="K3566" s="7">
        <v>1</v>
      </c>
      <c r="L3566" s="7">
        <v>897</v>
      </c>
      <c r="M3566" s="7">
        <v>0</v>
      </c>
      <c r="N3566" s="7">
        <v>0</v>
      </c>
      <c r="O3566" s="7">
        <v>8</v>
      </c>
      <c r="P3566" s="7">
        <f>SUM(dane3[[#This Row],[RoomService]:[VRDeck]])</f>
        <v>906</v>
      </c>
      <c r="Q3566" t="s">
        <v>9755</v>
      </c>
      <c r="R3566" t="b">
        <v>0</v>
      </c>
    </row>
    <row r="3567" spans="1:18" x14ac:dyDescent="0.3">
      <c r="A3567" t="s">
        <v>7034</v>
      </c>
      <c r="B3567">
        <f>MID(dane3[[#This Row],[PassengerId]],1,4)+0</f>
        <v>2756</v>
      </c>
      <c r="C3567" t="s">
        <v>53</v>
      </c>
      <c r="D3567" t="b">
        <v>0</v>
      </c>
      <c r="E3567" t="s">
        <v>7035</v>
      </c>
      <c r="F3567" t="str">
        <f>MID($E3567,1,1)</f>
        <v>F</v>
      </c>
      <c r="G3567" t="str">
        <f>IFERROR(MID($E3567,SEARCH("/",$E3567,SEARCH("/",$E3567)+1)+1,1),"")</f>
        <v>P</v>
      </c>
      <c r="H3567" t="s">
        <v>46</v>
      </c>
      <c r="I3567">
        <v>23</v>
      </c>
      <c r="J3567" t="b">
        <v>0</v>
      </c>
      <c r="K3567" s="7">
        <v>253</v>
      </c>
      <c r="L3567" s="7">
        <v>0</v>
      </c>
      <c r="M3567" s="7">
        <v>0</v>
      </c>
      <c r="N3567" s="7">
        <v>888</v>
      </c>
      <c r="O3567" s="7">
        <v>0</v>
      </c>
      <c r="P3567" s="7">
        <f>SUM(dane3[[#This Row],[RoomService]:[VRDeck]])</f>
        <v>1141</v>
      </c>
      <c r="Q3567" t="s">
        <v>7036</v>
      </c>
      <c r="R3567" t="b">
        <v>0</v>
      </c>
    </row>
    <row r="3568" spans="1:18" x14ac:dyDescent="0.3">
      <c r="A3568" t="s">
        <v>9758</v>
      </c>
      <c r="B3568">
        <f>MID(dane3[[#This Row],[PassengerId]],1,4)+0</f>
        <v>3838</v>
      </c>
      <c r="C3568" t="s">
        <v>19</v>
      </c>
      <c r="D3568" t="b">
        <v>0</v>
      </c>
      <c r="E3568" t="s">
        <v>9759</v>
      </c>
      <c r="F3568" t="str">
        <f>MID($E3568,1,1)</f>
        <v>E</v>
      </c>
      <c r="G3568" t="str">
        <f>IFERROR(MID($E3568,SEARCH("/",$E3568,SEARCH("/",$E3568)+1)+1,1),"")</f>
        <v>P</v>
      </c>
      <c r="H3568" t="s">
        <v>16</v>
      </c>
      <c r="I3568">
        <v>21</v>
      </c>
      <c r="J3568" t="b">
        <v>0</v>
      </c>
      <c r="K3568" s="7">
        <v>28</v>
      </c>
      <c r="L3568" s="7">
        <v>580</v>
      </c>
      <c r="M3568" s="7">
        <v>0</v>
      </c>
      <c r="N3568" s="7">
        <v>0</v>
      </c>
      <c r="O3568" s="7">
        <v>236</v>
      </c>
      <c r="P3568" s="7">
        <f>SUM(dane3[[#This Row],[RoomService]:[VRDeck]])</f>
        <v>844</v>
      </c>
      <c r="Q3568" t="s">
        <v>9760</v>
      </c>
      <c r="R3568" t="b">
        <v>1</v>
      </c>
    </row>
    <row r="3569" spans="1:18" x14ac:dyDescent="0.3">
      <c r="A3569" t="s">
        <v>7090</v>
      </c>
      <c r="B3569">
        <f>MID(dane3[[#This Row],[PassengerId]],1,4)+0</f>
        <v>2778</v>
      </c>
      <c r="C3569" t="s">
        <v>53</v>
      </c>
      <c r="D3569" t="b">
        <v>0</v>
      </c>
      <c r="E3569" t="s">
        <v>7091</v>
      </c>
      <c r="F3569" t="str">
        <f>MID($E3569,1,1)</f>
        <v>D</v>
      </c>
      <c r="G3569" t="str">
        <f>IFERROR(MID($E3569,SEARCH("/",$E3569,SEARCH("/",$E3569)+1)+1,1),"")</f>
        <v>P</v>
      </c>
      <c r="H3569" t="s">
        <v>16</v>
      </c>
      <c r="I3569">
        <v>35</v>
      </c>
      <c r="J3569" t="b">
        <v>0</v>
      </c>
      <c r="K3569" s="7">
        <v>2301</v>
      </c>
      <c r="L3569" s="7">
        <v>0</v>
      </c>
      <c r="M3569" s="7">
        <v>414</v>
      </c>
      <c r="N3569" s="7">
        <v>0</v>
      </c>
      <c r="O3569" s="7">
        <v>0</v>
      </c>
      <c r="P3569" s="7">
        <f>SUM(dane3[[#This Row],[RoomService]:[VRDeck]])</f>
        <v>2715</v>
      </c>
      <c r="Q3569" t="s">
        <v>7092</v>
      </c>
      <c r="R3569" t="b">
        <v>1</v>
      </c>
    </row>
    <row r="3570" spans="1:18" x14ac:dyDescent="0.3">
      <c r="A3570" t="s">
        <v>7093</v>
      </c>
      <c r="B3570">
        <f>MID(dane3[[#This Row],[PassengerId]],1,4)+0</f>
        <v>2778</v>
      </c>
      <c r="C3570" t="s">
        <v>53</v>
      </c>
      <c r="D3570" t="b">
        <v>1</v>
      </c>
      <c r="E3570" t="s">
        <v>7094</v>
      </c>
      <c r="F3570" t="str">
        <f>MID($E3570,1,1)</f>
        <v>F</v>
      </c>
      <c r="G3570" t="str">
        <f>IFERROR(MID($E3570,SEARCH("/",$E3570,SEARCH("/",$E3570)+1)+1,1),"")</f>
        <v>P</v>
      </c>
      <c r="H3570" t="s">
        <v>46</v>
      </c>
      <c r="I3570">
        <v>53</v>
      </c>
      <c r="J3570" t="b">
        <v>0</v>
      </c>
      <c r="K3570" s="7">
        <v>0</v>
      </c>
      <c r="L3570" s="7">
        <v>0</v>
      </c>
      <c r="M3570" s="7">
        <v>0</v>
      </c>
      <c r="N3570" s="7">
        <v>0</v>
      </c>
      <c r="O3570" s="7">
        <v>0</v>
      </c>
      <c r="P3570" s="7">
        <f>SUM(dane3[[#This Row],[RoomService]:[VRDeck]])</f>
        <v>0</v>
      </c>
      <c r="Q3570" t="s">
        <v>7095</v>
      </c>
      <c r="R3570" t="b">
        <v>1</v>
      </c>
    </row>
    <row r="3571" spans="1:18" x14ac:dyDescent="0.3">
      <c r="A3571" t="s">
        <v>9767</v>
      </c>
      <c r="B3571">
        <f>MID(dane3[[#This Row],[PassengerId]],1,4)+0</f>
        <v>3842</v>
      </c>
      <c r="C3571" t="s">
        <v>19</v>
      </c>
      <c r="D3571" t="b">
        <v>0</v>
      </c>
      <c r="E3571" t="s">
        <v>9768</v>
      </c>
      <c r="F3571" t="str">
        <f>MID($E3571,1,1)</f>
        <v>F</v>
      </c>
      <c r="G3571" t="str">
        <f>IFERROR(MID($E3571,SEARCH("/",$E3571,SEARCH("/",$E3571)+1)+1,1),"")</f>
        <v>P</v>
      </c>
      <c r="H3571" t="s">
        <v>46</v>
      </c>
      <c r="I3571">
        <v>41</v>
      </c>
      <c r="J3571" t="b">
        <v>0</v>
      </c>
      <c r="K3571" s="7">
        <v>312</v>
      </c>
      <c r="L3571" s="7">
        <v>89</v>
      </c>
      <c r="M3571" s="7">
        <v>44</v>
      </c>
      <c r="N3571" s="7">
        <v>0</v>
      </c>
      <c r="O3571" s="7">
        <v>252</v>
      </c>
      <c r="P3571" s="7">
        <f>SUM(dane3[[#This Row],[RoomService]:[VRDeck]])</f>
        <v>697</v>
      </c>
      <c r="Q3571" t="s">
        <v>9769</v>
      </c>
      <c r="R3571" t="b">
        <v>0</v>
      </c>
    </row>
    <row r="3572" spans="1:18" x14ac:dyDescent="0.3">
      <c r="A3572" t="s">
        <v>9770</v>
      </c>
      <c r="B3572">
        <f>MID(dane3[[#This Row],[PassengerId]],1,4)+0</f>
        <v>3846</v>
      </c>
      <c r="C3572" t="s">
        <v>19</v>
      </c>
      <c r="D3572" t="b">
        <v>1</v>
      </c>
      <c r="E3572" t="s">
        <v>9771</v>
      </c>
      <c r="F3572" t="str">
        <f>MID($E3572,1,1)</f>
        <v>G</v>
      </c>
      <c r="G3572" t="str">
        <f>IFERROR(MID($E3572,SEARCH("/",$E3572,SEARCH("/",$E3572)+1)+1,1),"")</f>
        <v>P</v>
      </c>
      <c r="H3572" t="s">
        <v>16</v>
      </c>
      <c r="I3572">
        <v>15</v>
      </c>
      <c r="J3572" t="b">
        <v>0</v>
      </c>
      <c r="K3572" s="7">
        <v>0</v>
      </c>
      <c r="L3572" s="7">
        <v>0</v>
      </c>
      <c r="M3572" s="7">
        <v>0</v>
      </c>
      <c r="N3572" s="7">
        <v>0</v>
      </c>
      <c r="O3572" s="7">
        <v>0</v>
      </c>
      <c r="P3572" s="7">
        <f>SUM(dane3[[#This Row],[RoomService]:[VRDeck]])</f>
        <v>0</v>
      </c>
      <c r="Q3572" t="s">
        <v>9772</v>
      </c>
      <c r="R3572" t="b">
        <v>1</v>
      </c>
    </row>
    <row r="3573" spans="1:18" x14ac:dyDescent="0.3">
      <c r="A3573" t="s">
        <v>9773</v>
      </c>
      <c r="B3573">
        <f>MID(dane3[[#This Row],[PassengerId]],1,4)+0</f>
        <v>3847</v>
      </c>
      <c r="C3573" t="s">
        <v>14</v>
      </c>
      <c r="D3573" t="b">
        <v>0</v>
      </c>
      <c r="E3573" t="s">
        <v>9774</v>
      </c>
      <c r="F3573" t="str">
        <f>MID($E3573,1,1)</f>
        <v>C</v>
      </c>
      <c r="G3573" t="str">
        <f>IFERROR(MID($E3573,SEARCH("/",$E3573,SEARCH("/",$E3573)+1)+1,1),"")</f>
        <v>P</v>
      </c>
      <c r="H3573" t="s">
        <v>16</v>
      </c>
      <c r="I3573">
        <v>36</v>
      </c>
      <c r="J3573" t="b">
        <v>0</v>
      </c>
      <c r="K3573" s="7">
        <v>90</v>
      </c>
      <c r="L3573" s="7">
        <v>2050</v>
      </c>
      <c r="M3573" s="7">
        <v>0</v>
      </c>
      <c r="N3573" s="7">
        <v>15</v>
      </c>
      <c r="O3573" s="7">
        <v>1244</v>
      </c>
      <c r="P3573" s="7">
        <f>SUM(dane3[[#This Row],[RoomService]:[VRDeck]])</f>
        <v>3399</v>
      </c>
      <c r="Q3573" t="s">
        <v>9775</v>
      </c>
      <c r="R3573" t="b">
        <v>0</v>
      </c>
    </row>
    <row r="3574" spans="1:18" x14ac:dyDescent="0.3">
      <c r="A3574" t="s">
        <v>9776</v>
      </c>
      <c r="B3574">
        <f>MID(dane3[[#This Row],[PassengerId]],1,4)+0</f>
        <v>3848</v>
      </c>
      <c r="C3574" t="s">
        <v>19</v>
      </c>
      <c r="D3574" t="b">
        <v>0</v>
      </c>
      <c r="E3574" t="s">
        <v>9777</v>
      </c>
      <c r="F3574" t="str">
        <f>MID($E3574,1,1)</f>
        <v>F</v>
      </c>
      <c r="G3574" t="str">
        <f>IFERROR(MID($E3574,SEARCH("/",$E3574,SEARCH("/",$E3574)+1)+1,1),"")</f>
        <v>P</v>
      </c>
      <c r="H3574" t="s">
        <v>16</v>
      </c>
      <c r="I3574">
        <v>24</v>
      </c>
      <c r="J3574" t="b">
        <v>0</v>
      </c>
      <c r="K3574" s="7">
        <v>4</v>
      </c>
      <c r="L3574" s="7">
        <v>314</v>
      </c>
      <c r="M3574" s="7">
        <v>0</v>
      </c>
      <c r="N3574" s="7">
        <v>0</v>
      </c>
      <c r="O3574" s="7">
        <v>428</v>
      </c>
      <c r="P3574" s="7">
        <f>SUM(dane3[[#This Row],[RoomService]:[VRDeck]])</f>
        <v>746</v>
      </c>
      <c r="Q3574" t="s">
        <v>9778</v>
      </c>
      <c r="R3574" t="b">
        <v>0</v>
      </c>
    </row>
    <row r="3575" spans="1:18" x14ac:dyDescent="0.3">
      <c r="A3575" t="s">
        <v>9779</v>
      </c>
      <c r="B3575">
        <f>MID(dane3[[#This Row],[PassengerId]],1,4)+0</f>
        <v>3849</v>
      </c>
      <c r="C3575" t="s">
        <v>19</v>
      </c>
      <c r="D3575" t="b">
        <v>0</v>
      </c>
      <c r="E3575" t="s">
        <v>9780</v>
      </c>
      <c r="F3575" t="str">
        <f>MID($E3575,1,1)</f>
        <v>G</v>
      </c>
      <c r="G3575" t="str">
        <f>IFERROR(MID($E3575,SEARCH("/",$E3575,SEARCH("/",$E3575)+1)+1,1),"")</f>
        <v>P</v>
      </c>
      <c r="H3575" t="s">
        <v>16</v>
      </c>
      <c r="I3575">
        <v>27</v>
      </c>
      <c r="J3575" t="b">
        <v>0</v>
      </c>
      <c r="K3575" s="7">
        <v>0</v>
      </c>
      <c r="L3575" s="7">
        <v>253</v>
      </c>
      <c r="M3575" s="7">
        <v>0</v>
      </c>
      <c r="N3575" s="7">
        <v>79</v>
      </c>
      <c r="O3575" s="7">
        <v>421</v>
      </c>
      <c r="P3575" s="7">
        <f>SUM(dane3[[#This Row],[RoomService]:[VRDeck]])</f>
        <v>753</v>
      </c>
      <c r="Q3575" t="s">
        <v>9781</v>
      </c>
      <c r="R3575" t="b">
        <v>0</v>
      </c>
    </row>
    <row r="3576" spans="1:18" x14ac:dyDescent="0.3">
      <c r="A3576" t="s">
        <v>9782</v>
      </c>
      <c r="B3576">
        <f>MID(dane3[[#This Row],[PassengerId]],1,4)+0</f>
        <v>3850</v>
      </c>
      <c r="C3576" t="s">
        <v>14</v>
      </c>
      <c r="D3576" t="b">
        <v>0</v>
      </c>
      <c r="E3576" t="s">
        <v>9783</v>
      </c>
      <c r="F3576" t="str">
        <f>MID($E3576,1,1)</f>
        <v>C</v>
      </c>
      <c r="G3576" t="str">
        <f>IFERROR(MID($E3576,SEARCH("/",$E3576,SEARCH("/",$E3576)+1)+1,1),"")</f>
        <v>S</v>
      </c>
      <c r="H3576" t="s">
        <v>46</v>
      </c>
      <c r="I3576">
        <v>24</v>
      </c>
      <c r="J3576" t="b">
        <v>0</v>
      </c>
      <c r="K3576" s="7">
        <v>38</v>
      </c>
      <c r="L3576" s="7">
        <v>257</v>
      </c>
      <c r="M3576" s="7">
        <v>0</v>
      </c>
      <c r="N3576" s="7">
        <v>54</v>
      </c>
      <c r="O3576" s="7">
        <v>4184</v>
      </c>
      <c r="P3576" s="7">
        <f>SUM(dane3[[#This Row],[RoomService]:[VRDeck]])</f>
        <v>4533</v>
      </c>
      <c r="Q3576" t="s">
        <v>9784</v>
      </c>
      <c r="R3576" t="b">
        <v>0</v>
      </c>
    </row>
    <row r="3577" spans="1:18" x14ac:dyDescent="0.3">
      <c r="A3577" t="s">
        <v>9785</v>
      </c>
      <c r="B3577">
        <f>MID(dane3[[#This Row],[PassengerId]],1,4)+0</f>
        <v>3850</v>
      </c>
      <c r="C3577" t="s">
        <v>14</v>
      </c>
      <c r="D3577" t="b">
        <v>1</v>
      </c>
      <c r="E3577" t="s">
        <v>9783</v>
      </c>
      <c r="F3577" t="str">
        <f>MID($E3577,1,1)</f>
        <v>C</v>
      </c>
      <c r="G3577" t="str">
        <f>IFERROR(MID($E3577,SEARCH("/",$E3577,SEARCH("/",$E3577)+1)+1,1),"")</f>
        <v>S</v>
      </c>
      <c r="H3577" t="s">
        <v>46</v>
      </c>
      <c r="I3577">
        <v>19</v>
      </c>
      <c r="J3577" t="b">
        <v>0</v>
      </c>
      <c r="K3577" s="7">
        <v>0</v>
      </c>
      <c r="L3577" s="7">
        <v>0</v>
      </c>
      <c r="M3577" s="7">
        <v>0</v>
      </c>
      <c r="N3577" s="7">
        <v>0</v>
      </c>
      <c r="O3577" s="7">
        <v>0</v>
      </c>
      <c r="P3577" s="7">
        <f>SUM(dane3[[#This Row],[RoomService]:[VRDeck]])</f>
        <v>0</v>
      </c>
      <c r="Q3577" t="s">
        <v>9786</v>
      </c>
      <c r="R3577" t="b">
        <v>1</v>
      </c>
    </row>
    <row r="3578" spans="1:18" x14ac:dyDescent="0.3">
      <c r="A3578" t="s">
        <v>9787</v>
      </c>
      <c r="B3578">
        <f>MID(dane3[[#This Row],[PassengerId]],1,4)+0</f>
        <v>3850</v>
      </c>
      <c r="C3578" t="s">
        <v>14</v>
      </c>
      <c r="D3578" t="b">
        <v>0</v>
      </c>
      <c r="E3578" t="s">
        <v>9783</v>
      </c>
      <c r="F3578" t="str">
        <f>MID($E3578,1,1)</f>
        <v>C</v>
      </c>
      <c r="G3578" t="str">
        <f>IFERROR(MID($E3578,SEARCH("/",$E3578,SEARCH("/",$E3578)+1)+1,1),"")</f>
        <v>S</v>
      </c>
      <c r="H3578" t="s">
        <v>16</v>
      </c>
      <c r="I3578">
        <v>25</v>
      </c>
      <c r="J3578" t="b">
        <v>0</v>
      </c>
      <c r="K3578" s="7">
        <v>0</v>
      </c>
      <c r="L3578" s="7">
        <v>6130</v>
      </c>
      <c r="M3578" s="7">
        <v>0</v>
      </c>
      <c r="N3578" s="7">
        <v>36</v>
      </c>
      <c r="O3578" s="7">
        <v>1</v>
      </c>
      <c r="P3578" s="7">
        <f>SUM(dane3[[#This Row],[RoomService]:[VRDeck]])</f>
        <v>6167</v>
      </c>
      <c r="Q3578" t="s">
        <v>9788</v>
      </c>
      <c r="R3578" t="b">
        <v>1</v>
      </c>
    </row>
    <row r="3579" spans="1:18" x14ac:dyDescent="0.3">
      <c r="A3579" t="s">
        <v>9789</v>
      </c>
      <c r="B3579">
        <f>MID(dane3[[#This Row],[PassengerId]],1,4)+0</f>
        <v>3850</v>
      </c>
      <c r="C3579" t="s">
        <v>14</v>
      </c>
      <c r="D3579" t="b">
        <v>1</v>
      </c>
      <c r="E3579" t="s">
        <v>9783</v>
      </c>
      <c r="F3579" t="str">
        <f>MID($E3579,1,1)</f>
        <v>C</v>
      </c>
      <c r="G3579" t="str">
        <f>IFERROR(MID($E3579,SEARCH("/",$E3579,SEARCH("/",$E3579)+1)+1,1),"")</f>
        <v>S</v>
      </c>
      <c r="H3579" t="s">
        <v>46</v>
      </c>
      <c r="I3579">
        <v>39</v>
      </c>
      <c r="J3579" t="b">
        <v>0</v>
      </c>
      <c r="K3579" s="7">
        <v>0</v>
      </c>
      <c r="L3579" s="7">
        <v>0</v>
      </c>
      <c r="M3579" s="7">
        <v>0</v>
      </c>
      <c r="N3579" s="7">
        <v>0</v>
      </c>
      <c r="O3579" s="7">
        <v>0</v>
      </c>
      <c r="P3579" s="7">
        <f>SUM(dane3[[#This Row],[RoomService]:[VRDeck]])</f>
        <v>0</v>
      </c>
      <c r="Q3579" t="s">
        <v>9790</v>
      </c>
      <c r="R3579" t="b">
        <v>1</v>
      </c>
    </row>
    <row r="3580" spans="1:18" x14ac:dyDescent="0.3">
      <c r="A3580" t="s">
        <v>9791</v>
      </c>
      <c r="B3580">
        <f>MID(dane3[[#This Row],[PassengerId]],1,4)+0</f>
        <v>3850</v>
      </c>
      <c r="C3580" t="s">
        <v>14</v>
      </c>
      <c r="D3580" t="b">
        <v>1</v>
      </c>
      <c r="E3580" t="s">
        <v>9783</v>
      </c>
      <c r="F3580" t="str">
        <f>MID($E3580,1,1)</f>
        <v>C</v>
      </c>
      <c r="G3580" t="str">
        <f>IFERROR(MID($E3580,SEARCH("/",$E3580,SEARCH("/",$E3580)+1)+1,1),"")</f>
        <v>S</v>
      </c>
      <c r="H3580" t="s">
        <v>16</v>
      </c>
      <c r="I3580">
        <v>15</v>
      </c>
      <c r="J3580" t="b">
        <v>0</v>
      </c>
      <c r="K3580" s="7">
        <v>0</v>
      </c>
      <c r="L3580" s="7">
        <v>0</v>
      </c>
      <c r="M3580" s="7">
        <v>0</v>
      </c>
      <c r="N3580" s="7">
        <v>0</v>
      </c>
      <c r="O3580" s="7">
        <v>0</v>
      </c>
      <c r="P3580" s="7">
        <f>SUM(dane3[[#This Row],[RoomService]:[VRDeck]])</f>
        <v>0</v>
      </c>
      <c r="Q3580" t="s">
        <v>9792</v>
      </c>
      <c r="R3580" t="b">
        <v>1</v>
      </c>
    </row>
    <row r="3581" spans="1:18" x14ac:dyDescent="0.3">
      <c r="A3581" t="s">
        <v>9793</v>
      </c>
      <c r="B3581">
        <f>MID(dane3[[#This Row],[PassengerId]],1,4)+0</f>
        <v>3850</v>
      </c>
      <c r="C3581" t="s">
        <v>14</v>
      </c>
      <c r="D3581" t="b">
        <v>0</v>
      </c>
      <c r="E3581" t="s">
        <v>9783</v>
      </c>
      <c r="F3581" t="str">
        <f>MID($E3581,1,1)</f>
        <v>C</v>
      </c>
      <c r="G3581" t="str">
        <f>IFERROR(MID($E3581,SEARCH("/",$E3581,SEARCH("/",$E3581)+1)+1,1),"")</f>
        <v>S</v>
      </c>
      <c r="H3581" t="s">
        <v>16</v>
      </c>
      <c r="I3581">
        <v>31</v>
      </c>
      <c r="J3581" t="b">
        <v>0</v>
      </c>
      <c r="K3581" s="7">
        <v>0</v>
      </c>
      <c r="L3581" s="7">
        <v>1565</v>
      </c>
      <c r="M3581" s="7">
        <v>0</v>
      </c>
      <c r="N3581" s="7">
        <v>97</v>
      </c>
      <c r="O3581" s="7">
        <v>1678</v>
      </c>
      <c r="P3581" s="7">
        <f>SUM(dane3[[#This Row],[RoomService]:[VRDeck]])</f>
        <v>3340</v>
      </c>
      <c r="Q3581" t="s">
        <v>9794</v>
      </c>
      <c r="R3581" t="b">
        <v>1</v>
      </c>
    </row>
    <row r="3582" spans="1:18" x14ac:dyDescent="0.3">
      <c r="A3582" t="s">
        <v>9795</v>
      </c>
      <c r="B3582">
        <f>MID(dane3[[#This Row],[PassengerId]],1,4)+0</f>
        <v>3850</v>
      </c>
      <c r="C3582" t="s">
        <v>14</v>
      </c>
      <c r="D3582" t="b">
        <v>1</v>
      </c>
      <c r="E3582" t="s">
        <v>9783</v>
      </c>
      <c r="F3582" t="str">
        <f>MID($E3582,1,1)</f>
        <v>C</v>
      </c>
      <c r="G3582" t="str">
        <f>IFERROR(MID($E3582,SEARCH("/",$E3582,SEARCH("/",$E3582)+1)+1,1),"")</f>
        <v>S</v>
      </c>
      <c r="H3582" t="s">
        <v>46</v>
      </c>
      <c r="I3582">
        <v>25</v>
      </c>
      <c r="J3582" t="b">
        <v>0</v>
      </c>
      <c r="K3582" s="7">
        <v>0</v>
      </c>
      <c r="L3582" s="7">
        <v>0</v>
      </c>
      <c r="M3582" s="7">
        <v>0</v>
      </c>
      <c r="N3582" s="7">
        <v>0</v>
      </c>
      <c r="O3582" s="7">
        <v>0</v>
      </c>
      <c r="P3582" s="7">
        <f>SUM(dane3[[#This Row],[RoomService]:[VRDeck]])</f>
        <v>0</v>
      </c>
      <c r="Q3582" t="s">
        <v>9796</v>
      </c>
      <c r="R3582" t="b">
        <v>1</v>
      </c>
    </row>
    <row r="3583" spans="1:18" x14ac:dyDescent="0.3">
      <c r="A3583" t="s">
        <v>9797</v>
      </c>
      <c r="B3583">
        <f>MID(dane3[[#This Row],[PassengerId]],1,4)+0</f>
        <v>3851</v>
      </c>
      <c r="C3583" t="s">
        <v>14</v>
      </c>
      <c r="D3583" t="b">
        <v>0</v>
      </c>
      <c r="E3583" t="s">
        <v>9798</v>
      </c>
      <c r="F3583" t="str">
        <f>MID($E3583,1,1)</f>
        <v>C</v>
      </c>
      <c r="G3583" t="str">
        <f>IFERROR(MID($E3583,SEARCH("/",$E3583,SEARCH("/",$E3583)+1)+1,1),"")</f>
        <v>P</v>
      </c>
      <c r="H3583" t="s">
        <v>16</v>
      </c>
      <c r="I3583">
        <v>57</v>
      </c>
      <c r="J3583" t="b">
        <v>0</v>
      </c>
      <c r="K3583" s="7">
        <v>205</v>
      </c>
      <c r="L3583" s="7">
        <v>4415</v>
      </c>
      <c r="M3583" s="7">
        <v>0</v>
      </c>
      <c r="N3583" s="7">
        <v>1589</v>
      </c>
      <c r="O3583" s="7">
        <v>305</v>
      </c>
      <c r="P3583" s="7">
        <f>SUM(dane3[[#This Row],[RoomService]:[VRDeck]])</f>
        <v>6514</v>
      </c>
      <c r="Q3583" t="s">
        <v>9799</v>
      </c>
      <c r="R3583" t="b">
        <v>0</v>
      </c>
    </row>
    <row r="3584" spans="1:18" x14ac:dyDescent="0.3">
      <c r="A3584" t="s">
        <v>7171</v>
      </c>
      <c r="B3584">
        <f>MID(dane3[[#This Row],[PassengerId]],1,4)+0</f>
        <v>2806</v>
      </c>
      <c r="C3584" t="s">
        <v>53</v>
      </c>
      <c r="D3584" t="b">
        <v>0</v>
      </c>
      <c r="E3584" t="s">
        <v>7172</v>
      </c>
      <c r="F3584" t="str">
        <f>MID($E3584,1,1)</f>
        <v>D</v>
      </c>
      <c r="G3584" t="str">
        <f>IFERROR(MID($E3584,SEARCH("/",$E3584,SEARCH("/",$E3584)+1)+1,1),"")</f>
        <v>S</v>
      </c>
      <c r="H3584" t="s">
        <v>16</v>
      </c>
      <c r="I3584">
        <v>28</v>
      </c>
      <c r="J3584" t="b">
        <v>0</v>
      </c>
      <c r="K3584" s="7">
        <v>948</v>
      </c>
      <c r="L3584" s="7">
        <v>0</v>
      </c>
      <c r="M3584" s="7">
        <v>64</v>
      </c>
      <c r="N3584" s="7">
        <v>170</v>
      </c>
      <c r="O3584" s="7">
        <v>0</v>
      </c>
      <c r="P3584" s="7">
        <f>SUM(dane3[[#This Row],[RoomService]:[VRDeck]])</f>
        <v>1182</v>
      </c>
      <c r="Q3584" t="s">
        <v>7173</v>
      </c>
      <c r="R3584" t="b">
        <v>0</v>
      </c>
    </row>
    <row r="3585" spans="1:18" x14ac:dyDescent="0.3">
      <c r="A3585" t="s">
        <v>9803</v>
      </c>
      <c r="B3585">
        <f>MID(dane3[[#This Row],[PassengerId]],1,4)+0</f>
        <v>3853</v>
      </c>
      <c r="C3585" t="s">
        <v>19</v>
      </c>
      <c r="D3585" t="b">
        <v>0</v>
      </c>
      <c r="E3585" t="s">
        <v>9804</v>
      </c>
      <c r="F3585" t="str">
        <f>MID($E3585,1,1)</f>
        <v>F</v>
      </c>
      <c r="G3585" t="str">
        <f>IFERROR(MID($E3585,SEARCH("/",$E3585,SEARCH("/",$E3585)+1)+1,1),"")</f>
        <v>S</v>
      </c>
      <c r="H3585" t="s">
        <v>32</v>
      </c>
      <c r="I3585">
        <v>18</v>
      </c>
      <c r="J3585" t="b">
        <v>0</v>
      </c>
      <c r="K3585" s="7">
        <v>16</v>
      </c>
      <c r="L3585" s="7">
        <v>6</v>
      </c>
      <c r="M3585" s="7">
        <v>735</v>
      </c>
      <c r="N3585" s="7">
        <v>0</v>
      </c>
      <c r="O3585" s="7">
        <v>0</v>
      </c>
      <c r="P3585" s="7">
        <f>SUM(dane3[[#This Row],[RoomService]:[VRDeck]])</f>
        <v>757</v>
      </c>
      <c r="Q3585" t="s">
        <v>9805</v>
      </c>
      <c r="R3585" t="b">
        <v>1</v>
      </c>
    </row>
    <row r="3586" spans="1:18" x14ac:dyDescent="0.3">
      <c r="A3586" t="s">
        <v>9806</v>
      </c>
      <c r="B3586">
        <f>MID(dane3[[#This Row],[PassengerId]],1,4)+0</f>
        <v>3854</v>
      </c>
      <c r="C3586" t="s">
        <v>19</v>
      </c>
      <c r="D3586" t="b">
        <v>1</v>
      </c>
      <c r="E3586" t="s">
        <v>9807</v>
      </c>
      <c r="F3586" t="str">
        <f>MID($E3586,1,1)</f>
        <v>G</v>
      </c>
      <c r="G3586" t="str">
        <f>IFERROR(MID($E3586,SEARCH("/",$E3586,SEARCH("/",$E3586)+1)+1,1),"")</f>
        <v>P</v>
      </c>
      <c r="H3586" t="s">
        <v>16</v>
      </c>
      <c r="I3586">
        <v>33</v>
      </c>
      <c r="J3586" t="b">
        <v>0</v>
      </c>
      <c r="K3586" s="7">
        <v>0</v>
      </c>
      <c r="L3586" s="7">
        <v>0</v>
      </c>
      <c r="M3586" s="7">
        <v>0</v>
      </c>
      <c r="N3586" s="7">
        <v>0</v>
      </c>
      <c r="O3586" s="7">
        <v>0</v>
      </c>
      <c r="P3586" s="7">
        <f>SUM(dane3[[#This Row],[RoomService]:[VRDeck]])</f>
        <v>0</v>
      </c>
      <c r="Q3586" t="s">
        <v>9808</v>
      </c>
      <c r="R3586" t="b">
        <v>1</v>
      </c>
    </row>
    <row r="3587" spans="1:18" x14ac:dyDescent="0.3">
      <c r="A3587" t="s">
        <v>14942</v>
      </c>
      <c r="B3587">
        <f>MID(dane3[[#This Row],[PassengerId]],1,4)+0</f>
        <v>5834</v>
      </c>
      <c r="C3587" t="s">
        <v>19</v>
      </c>
      <c r="D3587" t="b">
        <v>0</v>
      </c>
      <c r="E3587" t="s">
        <v>14943</v>
      </c>
      <c r="F3587" t="str">
        <f>MID($E3587,1,1)</f>
        <v>F</v>
      </c>
      <c r="G3587" t="str">
        <f>IFERROR(MID($E3587,SEARCH("/",$E3587,SEARCH("/",$E3587)+1)+1,1),"")</f>
        <v>P</v>
      </c>
      <c r="H3587" t="s">
        <v>46</v>
      </c>
      <c r="I3587">
        <v>19</v>
      </c>
      <c r="J3587" t="b">
        <v>0</v>
      </c>
      <c r="K3587" s="7">
        <v>546</v>
      </c>
      <c r="L3587" s="7">
        <v>11</v>
      </c>
      <c r="M3587" s="7">
        <v>0</v>
      </c>
      <c r="N3587" s="7">
        <v>325</v>
      </c>
      <c r="O3587" s="7">
        <v>218</v>
      </c>
      <c r="P3587" s="7">
        <f>SUM(dane3[[#This Row],[RoomService]:[VRDeck]])</f>
        <v>1100</v>
      </c>
      <c r="Q3587" t="s">
        <v>14944</v>
      </c>
      <c r="R3587" t="b">
        <v>0</v>
      </c>
    </row>
    <row r="3588" spans="1:18" x14ac:dyDescent="0.3">
      <c r="A3588" t="s">
        <v>9812</v>
      </c>
      <c r="B3588">
        <f>MID(dane3[[#This Row],[PassengerId]],1,4)+0</f>
        <v>3857</v>
      </c>
      <c r="C3588" t="s">
        <v>14</v>
      </c>
      <c r="D3588" t="b">
        <v>1</v>
      </c>
      <c r="E3588" t="s">
        <v>9813</v>
      </c>
      <c r="F3588" t="str">
        <f>MID($E3588,1,1)</f>
        <v>E</v>
      </c>
      <c r="G3588" t="str">
        <f>IFERROR(MID($E3588,SEARCH("/",$E3588,SEARCH("/",$E3588)+1)+1,1),"")</f>
        <v>P</v>
      </c>
      <c r="H3588" t="s">
        <v>46</v>
      </c>
      <c r="I3588">
        <v>34</v>
      </c>
      <c r="J3588" t="b">
        <v>0</v>
      </c>
      <c r="K3588" s="7">
        <v>0</v>
      </c>
      <c r="L3588" s="7">
        <v>0</v>
      </c>
      <c r="M3588" s="7">
        <v>0</v>
      </c>
      <c r="N3588" s="7">
        <v>0</v>
      </c>
      <c r="O3588" s="7">
        <v>0</v>
      </c>
      <c r="P3588" s="7">
        <f>SUM(dane3[[#This Row],[RoomService]:[VRDeck]])</f>
        <v>0</v>
      </c>
      <c r="Q3588" t="s">
        <v>9814</v>
      </c>
      <c r="R3588" t="b">
        <v>1</v>
      </c>
    </row>
    <row r="3589" spans="1:18" x14ac:dyDescent="0.3">
      <c r="A3589" t="s">
        <v>7191</v>
      </c>
      <c r="B3589">
        <f>MID(dane3[[#This Row],[PassengerId]],1,4)+0</f>
        <v>2812</v>
      </c>
      <c r="C3589" t="s">
        <v>53</v>
      </c>
      <c r="D3589" t="b">
        <v>0</v>
      </c>
      <c r="E3589" t="s">
        <v>7192</v>
      </c>
      <c r="F3589" t="str">
        <f>MID($E3589,1,1)</f>
        <v>F</v>
      </c>
      <c r="G3589" t="str">
        <f>IFERROR(MID($E3589,SEARCH("/",$E3589,SEARCH("/",$E3589)+1)+1,1),"")</f>
        <v>S</v>
      </c>
      <c r="H3589" t="s">
        <v>46</v>
      </c>
      <c r="I3589">
        <v>43</v>
      </c>
      <c r="J3589" t="b">
        <v>0</v>
      </c>
      <c r="K3589" s="7">
        <v>803</v>
      </c>
      <c r="L3589" s="7">
        <v>0</v>
      </c>
      <c r="M3589" s="7">
        <v>384</v>
      </c>
      <c r="N3589" s="7">
        <v>120</v>
      </c>
      <c r="O3589" s="7">
        <v>0</v>
      </c>
      <c r="P3589" s="7">
        <f>SUM(dane3[[#This Row],[RoomService]:[VRDeck]])</f>
        <v>1307</v>
      </c>
      <c r="Q3589" t="s">
        <v>7193</v>
      </c>
      <c r="R3589" t="b">
        <v>1</v>
      </c>
    </row>
    <row r="3590" spans="1:18" x14ac:dyDescent="0.3">
      <c r="A3590" t="s">
        <v>7203</v>
      </c>
      <c r="B3590">
        <f>MID(dane3[[#This Row],[PassengerId]],1,4)+0</f>
        <v>2818</v>
      </c>
      <c r="C3590" t="s">
        <v>53</v>
      </c>
      <c r="D3590" t="b">
        <v>0</v>
      </c>
      <c r="E3590" t="s">
        <v>7204</v>
      </c>
      <c r="F3590" t="str">
        <f>MID($E3590,1,1)</f>
        <v>F</v>
      </c>
      <c r="G3590" t="str">
        <f>IFERROR(MID($E3590,SEARCH("/",$E3590,SEARCH("/",$E3590)+1)+1,1),"")</f>
        <v>P</v>
      </c>
      <c r="H3590" t="s">
        <v>16</v>
      </c>
      <c r="I3590">
        <v>0</v>
      </c>
      <c r="J3590" t="b">
        <v>0</v>
      </c>
      <c r="K3590" s="7">
        <v>0</v>
      </c>
      <c r="L3590" s="7">
        <v>0</v>
      </c>
      <c r="M3590" s="7">
        <v>0</v>
      </c>
      <c r="N3590" s="7">
        <v>0</v>
      </c>
      <c r="O3590" s="7">
        <v>0</v>
      </c>
      <c r="P3590" s="7">
        <f>SUM(dane3[[#This Row],[RoomService]:[VRDeck]])</f>
        <v>0</v>
      </c>
      <c r="Q3590" t="s">
        <v>7205</v>
      </c>
      <c r="R3590" t="b">
        <v>1</v>
      </c>
    </row>
    <row r="3591" spans="1:18" x14ac:dyDescent="0.3">
      <c r="A3591" t="s">
        <v>7206</v>
      </c>
      <c r="B3591">
        <f>MID(dane3[[#This Row],[PassengerId]],1,4)+0</f>
        <v>2818</v>
      </c>
      <c r="C3591" t="s">
        <v>53</v>
      </c>
      <c r="D3591" t="b">
        <v>1</v>
      </c>
      <c r="E3591" t="s">
        <v>7204</v>
      </c>
      <c r="F3591" t="str">
        <f>MID($E3591,1,1)</f>
        <v>F</v>
      </c>
      <c r="G3591" t="str">
        <f>IFERROR(MID($E3591,SEARCH("/",$E3591,SEARCH("/",$E3591)+1)+1,1),"")</f>
        <v>P</v>
      </c>
      <c r="H3591" t="s">
        <v>46</v>
      </c>
      <c r="I3591">
        <v>4</v>
      </c>
      <c r="J3591" t="b">
        <v>0</v>
      </c>
      <c r="K3591" s="7">
        <v>0</v>
      </c>
      <c r="L3591" s="7">
        <v>0</v>
      </c>
      <c r="M3591" s="7">
        <v>0</v>
      </c>
      <c r="N3591" s="7">
        <v>0</v>
      </c>
      <c r="O3591" s="7">
        <v>0</v>
      </c>
      <c r="P3591" s="7">
        <f>SUM(dane3[[#This Row],[RoomService]:[VRDeck]])</f>
        <v>0</v>
      </c>
      <c r="Q3591" t="s">
        <v>7207</v>
      </c>
      <c r="R3591" t="b">
        <v>1</v>
      </c>
    </row>
    <row r="3592" spans="1:18" x14ac:dyDescent="0.3">
      <c r="A3592" t="s">
        <v>7208</v>
      </c>
      <c r="B3592">
        <f>MID(dane3[[#This Row],[PassengerId]],1,4)+0</f>
        <v>2818</v>
      </c>
      <c r="C3592" t="s">
        <v>53</v>
      </c>
      <c r="D3592" t="b">
        <v>0</v>
      </c>
      <c r="E3592" t="s">
        <v>7204</v>
      </c>
      <c r="F3592" t="str">
        <f>MID($E3592,1,1)</f>
        <v>F</v>
      </c>
      <c r="G3592" t="str">
        <f>IFERROR(MID($E3592,SEARCH("/",$E3592,SEARCH("/",$E3592)+1)+1,1),"")</f>
        <v>P</v>
      </c>
      <c r="H3592" t="s">
        <v>16</v>
      </c>
      <c r="I3592">
        <v>24</v>
      </c>
      <c r="J3592" t="b">
        <v>0</v>
      </c>
      <c r="K3592" s="7">
        <v>165</v>
      </c>
      <c r="L3592" s="7">
        <v>0</v>
      </c>
      <c r="M3592" s="7">
        <v>981</v>
      </c>
      <c r="N3592" s="7">
        <v>2</v>
      </c>
      <c r="O3592" s="7">
        <v>0</v>
      </c>
      <c r="P3592" s="7">
        <f>SUM(dane3[[#This Row],[RoomService]:[VRDeck]])</f>
        <v>1148</v>
      </c>
      <c r="Q3592" t="s">
        <v>7209</v>
      </c>
      <c r="R3592" t="b">
        <v>1</v>
      </c>
    </row>
    <row r="3593" spans="1:18" x14ac:dyDescent="0.3">
      <c r="A3593" t="s">
        <v>7230</v>
      </c>
      <c r="B3593">
        <f>MID(dane3[[#This Row],[PassengerId]],1,4)+0</f>
        <v>2823</v>
      </c>
      <c r="C3593" t="s">
        <v>53</v>
      </c>
      <c r="D3593" t="b">
        <v>1</v>
      </c>
      <c r="E3593" t="s">
        <v>7231</v>
      </c>
      <c r="F3593" t="str">
        <f>MID($E3593,1,1)</f>
        <v>F</v>
      </c>
      <c r="G3593" t="str">
        <f>IFERROR(MID($E3593,SEARCH("/",$E3593,SEARCH("/",$E3593)+1)+1,1),"")</f>
        <v>P</v>
      </c>
      <c r="H3593" t="s">
        <v>16</v>
      </c>
      <c r="I3593">
        <v>21</v>
      </c>
      <c r="J3593" t="b">
        <v>0</v>
      </c>
      <c r="K3593" s="7">
        <v>0</v>
      </c>
      <c r="L3593" s="7">
        <v>0</v>
      </c>
      <c r="M3593" s="7">
        <v>0</v>
      </c>
      <c r="N3593" s="7">
        <v>0</v>
      </c>
      <c r="O3593" s="7">
        <v>0</v>
      </c>
      <c r="P3593" s="7">
        <f>SUM(dane3[[#This Row],[RoomService]:[VRDeck]])</f>
        <v>0</v>
      </c>
      <c r="Q3593" t="s">
        <v>7232</v>
      </c>
      <c r="R3593" t="b">
        <v>1</v>
      </c>
    </row>
    <row r="3594" spans="1:18" x14ac:dyDescent="0.3">
      <c r="A3594" t="s">
        <v>15267</v>
      </c>
      <c r="B3594">
        <f>MID(dane3[[#This Row],[PassengerId]],1,4)+0</f>
        <v>5952</v>
      </c>
      <c r="C3594" t="s">
        <v>53</v>
      </c>
      <c r="D3594" t="b">
        <v>0</v>
      </c>
      <c r="E3594" t="s">
        <v>15268</v>
      </c>
      <c r="F3594" t="str">
        <f>MID($E3594,1,1)</f>
        <v>F</v>
      </c>
      <c r="G3594" t="str">
        <f>IFERROR(MID($E3594,SEARCH("/",$E3594,SEARCH("/",$E3594)+1)+1,1),"")</f>
        <v>S</v>
      </c>
      <c r="H3594" t="s">
        <v>46</v>
      </c>
      <c r="I3594">
        <v>22</v>
      </c>
      <c r="J3594" t="b">
        <v>0</v>
      </c>
      <c r="K3594" s="7">
        <v>0</v>
      </c>
      <c r="L3594" s="7">
        <v>0</v>
      </c>
      <c r="M3594" s="7">
        <v>0</v>
      </c>
      <c r="N3594" s="7">
        <v>0</v>
      </c>
      <c r="O3594" s="7">
        <v>0</v>
      </c>
      <c r="P3594" s="7">
        <f>SUM(dane3[[#This Row],[RoomService]:[VRDeck]])</f>
        <v>0</v>
      </c>
      <c r="Q3594" t="s">
        <v>15269</v>
      </c>
      <c r="R3594" t="b">
        <v>1</v>
      </c>
    </row>
    <row r="3595" spans="1:18" x14ac:dyDescent="0.3">
      <c r="A3595" t="s">
        <v>7260</v>
      </c>
      <c r="B3595">
        <f>MID(dane3[[#This Row],[PassengerId]],1,4)+0</f>
        <v>2838</v>
      </c>
      <c r="C3595" t="s">
        <v>53</v>
      </c>
      <c r="D3595" t="b">
        <v>0</v>
      </c>
      <c r="E3595" t="s">
        <v>7261</v>
      </c>
      <c r="F3595" t="str">
        <f>MID($E3595,1,1)</f>
        <v>E</v>
      </c>
      <c r="G3595" t="str">
        <f>IFERROR(MID($E3595,SEARCH("/",$E3595,SEARCH("/",$E3595)+1)+1,1),"")</f>
        <v>P</v>
      </c>
      <c r="H3595" t="s">
        <v>16</v>
      </c>
      <c r="I3595">
        <v>22</v>
      </c>
      <c r="J3595" t="b">
        <v>0</v>
      </c>
      <c r="K3595" s="7">
        <v>0</v>
      </c>
      <c r="L3595" s="7">
        <v>0</v>
      </c>
      <c r="M3595" s="7">
        <v>0</v>
      </c>
      <c r="N3595" s="7">
        <v>0</v>
      </c>
      <c r="O3595" s="7">
        <v>0</v>
      </c>
      <c r="P3595" s="7">
        <f>SUM(dane3[[#This Row],[RoomService]:[VRDeck]])</f>
        <v>0</v>
      </c>
      <c r="Q3595" t="s">
        <v>7262</v>
      </c>
      <c r="R3595" t="b">
        <v>0</v>
      </c>
    </row>
    <row r="3596" spans="1:18" x14ac:dyDescent="0.3">
      <c r="A3596" t="s">
        <v>9831</v>
      </c>
      <c r="B3596">
        <f>MID(dane3[[#This Row],[PassengerId]],1,4)+0</f>
        <v>3864</v>
      </c>
      <c r="C3596" t="s">
        <v>14</v>
      </c>
      <c r="D3596" t="b">
        <v>1</v>
      </c>
      <c r="E3596" t="s">
        <v>9832</v>
      </c>
      <c r="F3596" t="str">
        <f>MID($E3596,1,1)</f>
        <v>D</v>
      </c>
      <c r="G3596" t="str">
        <f>IFERROR(MID($E3596,SEARCH("/",$E3596,SEARCH("/",$E3596)+1)+1,1),"")</f>
        <v>S</v>
      </c>
      <c r="H3596" t="s">
        <v>16</v>
      </c>
      <c r="I3596">
        <v>34</v>
      </c>
      <c r="J3596" t="b">
        <v>0</v>
      </c>
      <c r="K3596" s="7">
        <v>0</v>
      </c>
      <c r="L3596" s="7">
        <v>0</v>
      </c>
      <c r="M3596" s="7">
        <v>0</v>
      </c>
      <c r="N3596" s="7">
        <v>0</v>
      </c>
      <c r="O3596" s="7">
        <v>0</v>
      </c>
      <c r="P3596" s="7">
        <f>SUM(dane3[[#This Row],[RoomService]:[VRDeck]])</f>
        <v>0</v>
      </c>
      <c r="Q3596" t="s">
        <v>9833</v>
      </c>
      <c r="R3596" t="b">
        <v>1</v>
      </c>
    </row>
    <row r="3597" spans="1:18" x14ac:dyDescent="0.3">
      <c r="A3597" t="s">
        <v>16530</v>
      </c>
      <c r="B3597">
        <f>MID(dane3[[#This Row],[PassengerId]],1,4)+0</f>
        <v>6405</v>
      </c>
      <c r="C3597" t="s">
        <v>19</v>
      </c>
      <c r="D3597" t="b">
        <v>0</v>
      </c>
      <c r="E3597" t="s">
        <v>16531</v>
      </c>
      <c r="F3597" t="str">
        <f>MID($E3597,1,1)</f>
        <v>F</v>
      </c>
      <c r="G3597" t="str">
        <f>IFERROR(MID($E3597,SEARCH("/",$E3597,SEARCH("/",$E3597)+1)+1,1),"")</f>
        <v>S</v>
      </c>
      <c r="H3597" t="s">
        <v>32</v>
      </c>
      <c r="I3597">
        <v>19</v>
      </c>
      <c r="J3597" t="b">
        <v>0</v>
      </c>
      <c r="K3597" s="7">
        <v>54</v>
      </c>
      <c r="L3597" s="7">
        <v>0</v>
      </c>
      <c r="M3597" s="7">
        <v>0</v>
      </c>
      <c r="N3597" s="7">
        <v>42</v>
      </c>
      <c r="O3597" s="7">
        <v>986</v>
      </c>
      <c r="P3597" s="7">
        <f>SUM(dane3[[#This Row],[RoomService]:[VRDeck]])</f>
        <v>1082</v>
      </c>
      <c r="Q3597" t="s">
        <v>16532</v>
      </c>
      <c r="R3597" t="b">
        <v>0</v>
      </c>
    </row>
    <row r="3598" spans="1:18" x14ac:dyDescent="0.3">
      <c r="A3598" t="s">
        <v>9837</v>
      </c>
      <c r="B3598">
        <f>MID(dane3[[#This Row],[PassengerId]],1,4)+0</f>
        <v>3867</v>
      </c>
      <c r="C3598" t="s">
        <v>19</v>
      </c>
      <c r="D3598" t="b">
        <v>0</v>
      </c>
      <c r="E3598" t="s">
        <v>9838</v>
      </c>
      <c r="F3598" t="str">
        <f>MID($E3598,1,1)</f>
        <v>F</v>
      </c>
      <c r="G3598" t="str">
        <f>IFERROR(MID($E3598,SEARCH("/",$E3598,SEARCH("/",$E3598)+1)+1,1),"")</f>
        <v>P</v>
      </c>
      <c r="H3598" t="s">
        <v>16</v>
      </c>
      <c r="I3598">
        <v>56</v>
      </c>
      <c r="J3598" t="b">
        <v>0</v>
      </c>
      <c r="K3598" s="7">
        <v>3</v>
      </c>
      <c r="L3598" s="7">
        <v>0</v>
      </c>
      <c r="M3598" s="7">
        <v>768</v>
      </c>
      <c r="N3598" s="7">
        <v>0</v>
      </c>
      <c r="O3598" s="7">
        <v>0</v>
      </c>
      <c r="P3598" s="7">
        <f>SUM(dane3[[#This Row],[RoomService]:[VRDeck]])</f>
        <v>771</v>
      </c>
      <c r="Q3598" t="s">
        <v>9839</v>
      </c>
      <c r="R3598" t="b">
        <v>1</v>
      </c>
    </row>
    <row r="3599" spans="1:18" x14ac:dyDescent="0.3">
      <c r="A3599" t="s">
        <v>9840</v>
      </c>
      <c r="B3599">
        <f>MID(dane3[[#This Row],[PassengerId]],1,4)+0</f>
        <v>3868</v>
      </c>
      <c r="C3599" t="s">
        <v>19</v>
      </c>
      <c r="D3599" t="b">
        <v>0</v>
      </c>
      <c r="E3599" t="s">
        <v>9841</v>
      </c>
      <c r="F3599" t="str">
        <f>MID($E3599,1,1)</f>
        <v>F</v>
      </c>
      <c r="G3599" t="str">
        <f>IFERROR(MID($E3599,SEARCH("/",$E3599,SEARCH("/",$E3599)+1)+1,1),"")</f>
        <v>S</v>
      </c>
      <c r="H3599" t="s">
        <v>16</v>
      </c>
      <c r="I3599">
        <v>63</v>
      </c>
      <c r="J3599" t="b">
        <v>0</v>
      </c>
      <c r="K3599" s="7">
        <v>1540</v>
      </c>
      <c r="L3599" s="7">
        <v>0</v>
      </c>
      <c r="M3599" s="7">
        <v>0</v>
      </c>
      <c r="N3599" s="7">
        <v>0</v>
      </c>
      <c r="O3599" s="7">
        <v>1</v>
      </c>
      <c r="P3599" s="7">
        <f>SUM(dane3[[#This Row],[RoomService]:[VRDeck]])</f>
        <v>1541</v>
      </c>
      <c r="Q3599" t="s">
        <v>9842</v>
      </c>
      <c r="R3599" t="b">
        <v>0</v>
      </c>
    </row>
    <row r="3600" spans="1:18" x14ac:dyDescent="0.3">
      <c r="A3600" t="s">
        <v>9843</v>
      </c>
      <c r="B3600">
        <f>MID(dane3[[#This Row],[PassengerId]],1,4)+0</f>
        <v>3868</v>
      </c>
      <c r="C3600" t="s">
        <v>19</v>
      </c>
      <c r="D3600" t="b">
        <v>0</v>
      </c>
      <c r="E3600" t="s">
        <v>9844</v>
      </c>
      <c r="F3600" t="str">
        <f>MID($E3600,1,1)</f>
        <v>G</v>
      </c>
      <c r="G3600" t="str">
        <f>IFERROR(MID($E3600,SEARCH("/",$E3600,SEARCH("/",$E3600)+1)+1,1),"")</f>
        <v>S</v>
      </c>
      <c r="H3600" t="s">
        <v>16</v>
      </c>
      <c r="I3600">
        <v>9</v>
      </c>
      <c r="J3600" t="b">
        <v>0</v>
      </c>
      <c r="K3600" s="7">
        <v>0</v>
      </c>
      <c r="L3600" s="7">
        <v>0</v>
      </c>
      <c r="M3600" s="7">
        <v>0</v>
      </c>
      <c r="N3600" s="7">
        <v>0</v>
      </c>
      <c r="O3600" s="7">
        <v>0</v>
      </c>
      <c r="P3600" s="7">
        <f>SUM(dane3[[#This Row],[RoomService]:[VRDeck]])</f>
        <v>0</v>
      </c>
      <c r="Q3600" t="s">
        <v>9845</v>
      </c>
      <c r="R3600" t="b">
        <v>1</v>
      </c>
    </row>
    <row r="3601" spans="1:18" x14ac:dyDescent="0.3">
      <c r="A3601" t="s">
        <v>3565</v>
      </c>
      <c r="B3601">
        <f>MID(dane3[[#This Row],[PassengerId]],1,4)+0</f>
        <v>1384</v>
      </c>
      <c r="C3601" t="s">
        <v>19</v>
      </c>
      <c r="D3601" t="b">
        <v>0</v>
      </c>
      <c r="E3601" t="s">
        <v>3555</v>
      </c>
      <c r="F3601" t="str">
        <f>MID($E3601,1,1)</f>
        <v>E</v>
      </c>
      <c r="G3601" t="str">
        <f>IFERROR(MID($E3601,SEARCH("/",$E3601,SEARCH("/",$E3601)+1)+1,1),"")</f>
        <v>S</v>
      </c>
      <c r="H3601" t="s">
        <v>16</v>
      </c>
      <c r="I3601">
        <v>19</v>
      </c>
      <c r="J3601" t="b">
        <v>0</v>
      </c>
      <c r="K3601" s="7">
        <v>189</v>
      </c>
      <c r="L3601" s="7">
        <v>510</v>
      </c>
      <c r="M3601" s="7">
        <v>0</v>
      </c>
      <c r="N3601" s="7">
        <v>0</v>
      </c>
      <c r="O3601" s="7">
        <v>0</v>
      </c>
      <c r="P3601" s="7">
        <f>SUM(dane3[[#This Row],[RoomService]:[VRDeck]])</f>
        <v>699</v>
      </c>
      <c r="Q3601" t="s">
        <v>3566</v>
      </c>
      <c r="R3601" t="b">
        <v>1</v>
      </c>
    </row>
    <row r="3602" spans="1:18" x14ac:dyDescent="0.3">
      <c r="A3602" t="s">
        <v>9848</v>
      </c>
      <c r="B3602">
        <f>MID(dane3[[#This Row],[PassengerId]],1,4)+0</f>
        <v>3868</v>
      </c>
      <c r="C3602" t="s">
        <v>19</v>
      </c>
      <c r="D3602" t="b">
        <v>0</v>
      </c>
      <c r="E3602" t="s">
        <v>9844</v>
      </c>
      <c r="F3602" t="str">
        <f>MID($E3602,1,1)</f>
        <v>G</v>
      </c>
      <c r="G3602" t="str">
        <f>IFERROR(MID($E3602,SEARCH("/",$E3602,SEARCH("/",$E3602)+1)+1,1),"")</f>
        <v>S</v>
      </c>
      <c r="H3602" t="s">
        <v>16</v>
      </c>
      <c r="I3602">
        <v>0</v>
      </c>
      <c r="J3602" t="b">
        <v>0</v>
      </c>
      <c r="K3602" s="7">
        <v>0</v>
      </c>
      <c r="L3602" s="7">
        <v>0</v>
      </c>
      <c r="M3602" s="7">
        <v>0</v>
      </c>
      <c r="N3602" s="7">
        <v>0</v>
      </c>
      <c r="O3602" s="7">
        <v>0</v>
      </c>
      <c r="P3602" s="7">
        <f>SUM(dane3[[#This Row],[RoomService]:[VRDeck]])</f>
        <v>0</v>
      </c>
      <c r="Q3602" t="s">
        <v>9849</v>
      </c>
      <c r="R3602" t="b">
        <v>1</v>
      </c>
    </row>
    <row r="3603" spans="1:18" x14ac:dyDescent="0.3">
      <c r="A3603" t="s">
        <v>9850</v>
      </c>
      <c r="B3603">
        <f>MID(dane3[[#This Row],[PassengerId]],1,4)+0</f>
        <v>3868</v>
      </c>
      <c r="C3603" t="s">
        <v>19</v>
      </c>
      <c r="D3603" t="b">
        <v>0</v>
      </c>
      <c r="E3603" t="s">
        <v>9841</v>
      </c>
      <c r="F3603" t="str">
        <f>MID($E3603,1,1)</f>
        <v>F</v>
      </c>
      <c r="G3603" t="str">
        <f>IFERROR(MID($E3603,SEARCH("/",$E3603,SEARCH("/",$E3603)+1)+1,1),"")</f>
        <v>S</v>
      </c>
      <c r="H3603" t="s">
        <v>46</v>
      </c>
      <c r="I3603">
        <v>16</v>
      </c>
      <c r="J3603" t="b">
        <v>0</v>
      </c>
      <c r="K3603" s="7">
        <v>0</v>
      </c>
      <c r="L3603" s="7">
        <v>0</v>
      </c>
      <c r="M3603" s="7">
        <v>623</v>
      </c>
      <c r="N3603" s="7">
        <v>40</v>
      </c>
      <c r="O3603" s="7">
        <v>209</v>
      </c>
      <c r="P3603" s="7">
        <f>SUM(dane3[[#This Row],[RoomService]:[VRDeck]])</f>
        <v>872</v>
      </c>
      <c r="Q3603" t="s">
        <v>9851</v>
      </c>
      <c r="R3603" t="b">
        <v>1</v>
      </c>
    </row>
    <row r="3604" spans="1:18" x14ac:dyDescent="0.3">
      <c r="A3604" t="s">
        <v>9852</v>
      </c>
      <c r="B3604">
        <f>MID(dane3[[#This Row],[PassengerId]],1,4)+0</f>
        <v>3868</v>
      </c>
      <c r="C3604" t="s">
        <v>19</v>
      </c>
      <c r="D3604" t="b">
        <v>1</v>
      </c>
      <c r="E3604" t="s">
        <v>9844</v>
      </c>
      <c r="F3604" t="str">
        <f>MID($E3604,1,1)</f>
        <v>G</v>
      </c>
      <c r="G3604" t="str">
        <f>IFERROR(MID($E3604,SEARCH("/",$E3604,SEARCH("/",$E3604)+1)+1,1),"")</f>
        <v>S</v>
      </c>
      <c r="H3604" t="s">
        <v>16</v>
      </c>
      <c r="I3604">
        <v>42</v>
      </c>
      <c r="J3604" t="b">
        <v>0</v>
      </c>
      <c r="K3604" s="7">
        <v>0</v>
      </c>
      <c r="L3604" s="7">
        <v>0</v>
      </c>
      <c r="M3604" s="7">
        <v>0</v>
      </c>
      <c r="N3604" s="7">
        <v>0</v>
      </c>
      <c r="O3604" s="7">
        <v>0</v>
      </c>
      <c r="P3604" s="7">
        <f>SUM(dane3[[#This Row],[RoomService]:[VRDeck]])</f>
        <v>0</v>
      </c>
      <c r="Q3604" t="s">
        <v>9853</v>
      </c>
      <c r="R3604" t="b">
        <v>1</v>
      </c>
    </row>
    <row r="3605" spans="1:18" x14ac:dyDescent="0.3">
      <c r="A3605" t="s">
        <v>9854</v>
      </c>
      <c r="B3605">
        <f>MID(dane3[[#This Row],[PassengerId]],1,4)+0</f>
        <v>3868</v>
      </c>
      <c r="C3605" t="s">
        <v>19</v>
      </c>
      <c r="D3605" t="b">
        <v>1</v>
      </c>
      <c r="E3605" t="s">
        <v>9844</v>
      </c>
      <c r="F3605" t="str">
        <f>MID($E3605,1,1)</f>
        <v>G</v>
      </c>
      <c r="G3605" t="str">
        <f>IFERROR(MID($E3605,SEARCH("/",$E3605,SEARCH("/",$E3605)+1)+1,1),"")</f>
        <v>S</v>
      </c>
      <c r="H3605" t="s">
        <v>16</v>
      </c>
      <c r="I3605">
        <v>9</v>
      </c>
      <c r="J3605" t="b">
        <v>0</v>
      </c>
      <c r="K3605" s="7">
        <v>0</v>
      </c>
      <c r="L3605" s="7">
        <v>0</v>
      </c>
      <c r="M3605" s="7">
        <v>0</v>
      </c>
      <c r="N3605" s="7">
        <v>0</v>
      </c>
      <c r="O3605" s="7">
        <v>0</v>
      </c>
      <c r="P3605" s="7">
        <f>SUM(dane3[[#This Row],[RoomService]:[VRDeck]])</f>
        <v>0</v>
      </c>
      <c r="Q3605" t="s">
        <v>9855</v>
      </c>
      <c r="R3605" t="b">
        <v>0</v>
      </c>
    </row>
    <row r="3606" spans="1:18" x14ac:dyDescent="0.3">
      <c r="A3606" t="s">
        <v>9856</v>
      </c>
      <c r="B3606">
        <f>MID(dane3[[#This Row],[PassengerId]],1,4)+0</f>
        <v>3870</v>
      </c>
      <c r="C3606" t="s">
        <v>14</v>
      </c>
      <c r="D3606" t="b">
        <v>1</v>
      </c>
      <c r="E3606" t="s">
        <v>9857</v>
      </c>
      <c r="F3606" t="str">
        <f>MID($E3606,1,1)</f>
        <v>B</v>
      </c>
      <c r="G3606" t="str">
        <f>IFERROR(MID($E3606,SEARCH("/",$E3606,SEARCH("/",$E3606)+1)+1,1),"")</f>
        <v>S</v>
      </c>
      <c r="H3606" t="s">
        <v>46</v>
      </c>
      <c r="I3606">
        <v>22</v>
      </c>
      <c r="J3606" t="b">
        <v>0</v>
      </c>
      <c r="K3606" s="7">
        <v>0</v>
      </c>
      <c r="L3606" s="7">
        <v>0</v>
      </c>
      <c r="M3606" s="7">
        <v>0</v>
      </c>
      <c r="N3606" s="7">
        <v>0</v>
      </c>
      <c r="O3606" s="7">
        <v>0</v>
      </c>
      <c r="P3606" s="7">
        <f>SUM(dane3[[#This Row],[RoomService]:[VRDeck]])</f>
        <v>0</v>
      </c>
      <c r="Q3606" t="s">
        <v>9858</v>
      </c>
      <c r="R3606" t="b">
        <v>1</v>
      </c>
    </row>
    <row r="3607" spans="1:18" x14ac:dyDescent="0.3">
      <c r="A3607" t="s">
        <v>9859</v>
      </c>
      <c r="B3607">
        <f>MID(dane3[[#This Row],[PassengerId]],1,4)+0</f>
        <v>3871</v>
      </c>
      <c r="C3607" t="s">
        <v>14</v>
      </c>
      <c r="D3607" t="b">
        <v>1</v>
      </c>
      <c r="E3607" t="s">
        <v>9860</v>
      </c>
      <c r="F3607" t="str">
        <f>MID($E3607,1,1)</f>
        <v>B</v>
      </c>
      <c r="G3607" t="str">
        <f>IFERROR(MID($E3607,SEARCH("/",$E3607,SEARCH("/",$E3607)+1)+1,1),"")</f>
        <v>S</v>
      </c>
      <c r="H3607" t="s">
        <v>46</v>
      </c>
      <c r="I3607">
        <v>47</v>
      </c>
      <c r="J3607" t="b">
        <v>0</v>
      </c>
      <c r="K3607" s="7">
        <v>0</v>
      </c>
      <c r="L3607" s="7">
        <v>0</v>
      </c>
      <c r="M3607" s="7">
        <v>0</v>
      </c>
      <c r="N3607" s="7">
        <v>0</v>
      </c>
      <c r="O3607" s="7">
        <v>0</v>
      </c>
      <c r="P3607" s="7">
        <f>SUM(dane3[[#This Row],[RoomService]:[VRDeck]])</f>
        <v>0</v>
      </c>
      <c r="Q3607" t="s">
        <v>9861</v>
      </c>
      <c r="R3607" t="b">
        <v>1</v>
      </c>
    </row>
    <row r="3608" spans="1:18" x14ac:dyDescent="0.3">
      <c r="A3608" t="s">
        <v>7269</v>
      </c>
      <c r="B3608">
        <f>MID(dane3[[#This Row],[PassengerId]],1,4)+0</f>
        <v>2843</v>
      </c>
      <c r="C3608" t="s">
        <v>53</v>
      </c>
      <c r="D3608" t="b">
        <v>0</v>
      </c>
      <c r="E3608" t="s">
        <v>7270</v>
      </c>
      <c r="F3608" t="str">
        <f>MID($E3608,1,1)</f>
        <v>E</v>
      </c>
      <c r="G3608" t="str">
        <f>IFERROR(MID($E3608,SEARCH("/",$E3608,SEARCH("/",$E3608)+1)+1,1),"")</f>
        <v>P</v>
      </c>
      <c r="H3608" t="s">
        <v>16</v>
      </c>
      <c r="I3608">
        <v>50</v>
      </c>
      <c r="J3608" t="b">
        <v>0</v>
      </c>
      <c r="K3608" s="7">
        <v>357</v>
      </c>
      <c r="L3608" s="7">
        <v>0</v>
      </c>
      <c r="M3608" s="7">
        <v>657</v>
      </c>
      <c r="N3608" s="7">
        <v>0</v>
      </c>
      <c r="O3608" s="7">
        <v>0</v>
      </c>
      <c r="P3608" s="7">
        <f>SUM(dane3[[#This Row],[RoomService]:[VRDeck]])</f>
        <v>1014</v>
      </c>
      <c r="Q3608" t="s">
        <v>7271</v>
      </c>
      <c r="R3608" t="b">
        <v>0</v>
      </c>
    </row>
    <row r="3609" spans="1:18" x14ac:dyDescent="0.3">
      <c r="A3609" t="s">
        <v>9865</v>
      </c>
      <c r="B3609">
        <f>MID(dane3[[#This Row],[PassengerId]],1,4)+0</f>
        <v>3873</v>
      </c>
      <c r="C3609" t="s">
        <v>19</v>
      </c>
      <c r="D3609" t="b">
        <v>0</v>
      </c>
      <c r="E3609" t="s">
        <v>9866</v>
      </c>
      <c r="F3609" t="str">
        <f>MID($E3609,1,1)</f>
        <v>F</v>
      </c>
      <c r="G3609" t="str">
        <f>IFERROR(MID($E3609,SEARCH("/",$E3609,SEARCH("/",$E3609)+1)+1,1),"")</f>
        <v>P</v>
      </c>
      <c r="H3609" t="s">
        <v>16</v>
      </c>
      <c r="I3609">
        <v>29</v>
      </c>
      <c r="J3609" t="b">
        <v>0</v>
      </c>
      <c r="K3609" s="7">
        <v>2478</v>
      </c>
      <c r="L3609" s="7">
        <v>0</v>
      </c>
      <c r="M3609" s="7">
        <v>31</v>
      </c>
      <c r="N3609" s="7">
        <v>4</v>
      </c>
      <c r="O3609" s="7">
        <v>11</v>
      </c>
      <c r="P3609" s="7">
        <f>SUM(dane3[[#This Row],[RoomService]:[VRDeck]])</f>
        <v>2524</v>
      </c>
      <c r="Q3609" t="s">
        <v>9867</v>
      </c>
      <c r="R3609" t="b">
        <v>0</v>
      </c>
    </row>
    <row r="3610" spans="1:18" x14ac:dyDescent="0.3">
      <c r="A3610" t="s">
        <v>9868</v>
      </c>
      <c r="B3610">
        <f>MID(dane3[[#This Row],[PassengerId]],1,4)+0</f>
        <v>3874</v>
      </c>
      <c r="C3610" t="s">
        <v>19</v>
      </c>
      <c r="D3610" t="b">
        <v>0</v>
      </c>
      <c r="E3610" t="s">
        <v>9869</v>
      </c>
      <c r="F3610" t="str">
        <f>MID($E3610,1,1)</f>
        <v>G</v>
      </c>
      <c r="G3610" t="str">
        <f>IFERROR(MID($E3610,SEARCH("/",$E3610,SEARCH("/",$E3610)+1)+1,1),"")</f>
        <v>S</v>
      </c>
      <c r="H3610" t="s">
        <v>16</v>
      </c>
      <c r="I3610">
        <v>24</v>
      </c>
      <c r="J3610" t="b">
        <v>0</v>
      </c>
      <c r="K3610" s="7">
        <v>86</v>
      </c>
      <c r="L3610" s="7">
        <v>218</v>
      </c>
      <c r="M3610" s="7">
        <v>0</v>
      </c>
      <c r="N3610" s="7">
        <v>0</v>
      </c>
      <c r="O3610" s="7">
        <v>479</v>
      </c>
      <c r="P3610" s="7">
        <f>SUM(dane3[[#This Row],[RoomService]:[VRDeck]])</f>
        <v>783</v>
      </c>
      <c r="Q3610" t="s">
        <v>9870</v>
      </c>
      <c r="R3610" t="b">
        <v>0</v>
      </c>
    </row>
    <row r="3611" spans="1:18" x14ac:dyDescent="0.3">
      <c r="A3611" t="s">
        <v>9871</v>
      </c>
      <c r="B3611">
        <f>MID(dane3[[#This Row],[PassengerId]],1,4)+0</f>
        <v>3874</v>
      </c>
      <c r="C3611" t="s">
        <v>19</v>
      </c>
      <c r="D3611" t="b">
        <v>0</v>
      </c>
      <c r="E3611" t="s">
        <v>9872</v>
      </c>
      <c r="F3611" t="str">
        <f>MID($E3611,1,1)</f>
        <v>E</v>
      </c>
      <c r="G3611" t="str">
        <f>IFERROR(MID($E3611,SEARCH("/",$E3611,SEARCH("/",$E3611)+1)+1,1),"")</f>
        <v>S</v>
      </c>
      <c r="H3611" t="s">
        <v>16</v>
      </c>
      <c r="I3611">
        <v>22</v>
      </c>
      <c r="J3611" t="b">
        <v>0</v>
      </c>
      <c r="K3611" s="7">
        <v>158</v>
      </c>
      <c r="L3611" s="7">
        <v>1556</v>
      </c>
      <c r="M3611" s="7">
        <v>1189</v>
      </c>
      <c r="N3611" s="7">
        <v>845</v>
      </c>
      <c r="O3611" s="7">
        <v>96</v>
      </c>
      <c r="P3611" s="7">
        <f>SUM(dane3[[#This Row],[RoomService]:[VRDeck]])</f>
        <v>3844</v>
      </c>
      <c r="Q3611" t="s">
        <v>9873</v>
      </c>
      <c r="R3611" t="b">
        <v>1</v>
      </c>
    </row>
    <row r="3612" spans="1:18" x14ac:dyDescent="0.3">
      <c r="A3612" t="s">
        <v>9874</v>
      </c>
      <c r="B3612">
        <f>MID(dane3[[#This Row],[PassengerId]],1,4)+0</f>
        <v>3875</v>
      </c>
      <c r="C3612" t="s">
        <v>19</v>
      </c>
      <c r="D3612" t="b">
        <v>0</v>
      </c>
      <c r="E3612" t="s">
        <v>9875</v>
      </c>
      <c r="F3612" t="str">
        <f>MID($E3612,1,1)</f>
        <v>E</v>
      </c>
      <c r="G3612" t="str">
        <f>IFERROR(MID($E3612,SEARCH("/",$E3612,SEARCH("/",$E3612)+1)+1,1),"")</f>
        <v>P</v>
      </c>
      <c r="H3612" t="s">
        <v>16</v>
      </c>
      <c r="I3612">
        <v>19</v>
      </c>
      <c r="J3612" t="b">
        <v>0</v>
      </c>
      <c r="K3612" s="7">
        <v>0</v>
      </c>
      <c r="L3612" s="7">
        <v>0</v>
      </c>
      <c r="M3612" s="7">
        <v>3</v>
      </c>
      <c r="N3612" s="7">
        <v>785</v>
      </c>
      <c r="O3612" s="7">
        <v>0</v>
      </c>
      <c r="P3612" s="7">
        <f>SUM(dane3[[#This Row],[RoomService]:[VRDeck]])</f>
        <v>788</v>
      </c>
      <c r="Q3612" t="s">
        <v>9876</v>
      </c>
      <c r="R3612" t="b">
        <v>0</v>
      </c>
    </row>
    <row r="3613" spans="1:18" x14ac:dyDescent="0.3">
      <c r="A3613" t="s">
        <v>7309</v>
      </c>
      <c r="B3613">
        <f>MID(dane3[[#This Row],[PassengerId]],1,4)+0</f>
        <v>2862</v>
      </c>
      <c r="C3613" t="s">
        <v>53</v>
      </c>
      <c r="D3613" t="b">
        <v>1</v>
      </c>
      <c r="E3613" t="s">
        <v>7310</v>
      </c>
      <c r="F3613" t="str">
        <f>MID($E3613,1,1)</f>
        <v>E</v>
      </c>
      <c r="G3613" t="str">
        <f>IFERROR(MID($E3613,SEARCH("/",$E3613,SEARCH("/",$E3613)+1)+1,1),"")</f>
        <v>S</v>
      </c>
      <c r="H3613" t="s">
        <v>16</v>
      </c>
      <c r="I3613">
        <v>32</v>
      </c>
      <c r="J3613" t="b">
        <v>0</v>
      </c>
      <c r="K3613" s="7">
        <v>0</v>
      </c>
      <c r="L3613" s="7">
        <v>0</v>
      </c>
      <c r="M3613" s="7">
        <v>0</v>
      </c>
      <c r="N3613" s="7">
        <v>0</v>
      </c>
      <c r="O3613" s="7">
        <v>0</v>
      </c>
      <c r="P3613" s="7">
        <f>SUM(dane3[[#This Row],[RoomService]:[VRDeck]])</f>
        <v>0</v>
      </c>
      <c r="Q3613" t="s">
        <v>7311</v>
      </c>
      <c r="R3613" t="b">
        <v>1</v>
      </c>
    </row>
    <row r="3614" spans="1:18" x14ac:dyDescent="0.3">
      <c r="A3614" t="s">
        <v>9880</v>
      </c>
      <c r="B3614">
        <f>MID(dane3[[#This Row],[PassengerId]],1,4)+0</f>
        <v>3883</v>
      </c>
      <c r="C3614" t="s">
        <v>14</v>
      </c>
      <c r="D3614" t="b">
        <v>1</v>
      </c>
      <c r="E3614" t="s">
        <v>9881</v>
      </c>
      <c r="F3614" t="str">
        <f>MID($E3614,1,1)</f>
        <v>B</v>
      </c>
      <c r="G3614" t="str">
        <f>IFERROR(MID($E3614,SEARCH("/",$E3614,SEARCH("/",$E3614)+1)+1,1),"")</f>
        <v>S</v>
      </c>
      <c r="H3614" t="s">
        <v>46</v>
      </c>
      <c r="I3614">
        <v>17</v>
      </c>
      <c r="J3614" t="b">
        <v>0</v>
      </c>
      <c r="K3614" s="7">
        <v>0</v>
      </c>
      <c r="L3614" s="7">
        <v>0</v>
      </c>
      <c r="M3614" s="7">
        <v>0</v>
      </c>
      <c r="N3614" s="7">
        <v>0</v>
      </c>
      <c r="O3614" s="7">
        <v>0</v>
      </c>
      <c r="P3614" s="7">
        <f>SUM(dane3[[#This Row],[RoomService]:[VRDeck]])</f>
        <v>0</v>
      </c>
      <c r="Q3614" t="s">
        <v>9882</v>
      </c>
      <c r="R3614" t="b">
        <v>1</v>
      </c>
    </row>
    <row r="3615" spans="1:18" x14ac:dyDescent="0.3">
      <c r="A3615" t="s">
        <v>9883</v>
      </c>
      <c r="B3615">
        <f>MID(dane3[[#This Row],[PassengerId]],1,4)+0</f>
        <v>3883</v>
      </c>
      <c r="C3615" t="s">
        <v>14</v>
      </c>
      <c r="D3615" t="b">
        <v>0</v>
      </c>
      <c r="E3615" t="s">
        <v>9881</v>
      </c>
      <c r="F3615" t="str">
        <f>MID($E3615,1,1)</f>
        <v>B</v>
      </c>
      <c r="G3615" t="str">
        <f>IFERROR(MID($E3615,SEARCH("/",$E3615,SEARCH("/",$E3615)+1)+1,1),"")</f>
        <v>S</v>
      </c>
      <c r="H3615" t="s">
        <v>16</v>
      </c>
      <c r="I3615">
        <v>38</v>
      </c>
      <c r="J3615" t="b">
        <v>0</v>
      </c>
      <c r="K3615" s="7">
        <v>0</v>
      </c>
      <c r="L3615" s="7">
        <v>3060</v>
      </c>
      <c r="M3615" s="7">
        <v>0</v>
      </c>
      <c r="N3615" s="7">
        <v>4</v>
      </c>
      <c r="O3615" s="7">
        <v>2325</v>
      </c>
      <c r="P3615" s="7">
        <f>SUM(dane3[[#This Row],[RoomService]:[VRDeck]])</f>
        <v>5389</v>
      </c>
      <c r="Q3615" t="s">
        <v>9884</v>
      </c>
      <c r="R3615" t="b">
        <v>0</v>
      </c>
    </row>
    <row r="3616" spans="1:18" x14ac:dyDescent="0.3">
      <c r="A3616" t="s">
        <v>9885</v>
      </c>
      <c r="B3616">
        <f>MID(dane3[[#This Row],[PassengerId]],1,4)+0</f>
        <v>3883</v>
      </c>
      <c r="C3616" t="s">
        <v>14</v>
      </c>
      <c r="D3616" t="b">
        <v>1</v>
      </c>
      <c r="E3616" t="s">
        <v>9881</v>
      </c>
      <c r="F3616" t="str">
        <f>MID($E3616,1,1)</f>
        <v>B</v>
      </c>
      <c r="G3616" t="str">
        <f>IFERROR(MID($E3616,SEARCH("/",$E3616,SEARCH("/",$E3616)+1)+1,1),"")</f>
        <v>S</v>
      </c>
      <c r="H3616" t="s">
        <v>46</v>
      </c>
      <c r="I3616">
        <v>13</v>
      </c>
      <c r="J3616" t="b">
        <v>0</v>
      </c>
      <c r="K3616" s="7">
        <v>0</v>
      </c>
      <c r="L3616" s="7">
        <v>0</v>
      </c>
      <c r="M3616" s="7">
        <v>0</v>
      </c>
      <c r="N3616" s="7">
        <v>0</v>
      </c>
      <c r="O3616" s="7">
        <v>0</v>
      </c>
      <c r="P3616" s="7">
        <f>SUM(dane3[[#This Row],[RoomService]:[VRDeck]])</f>
        <v>0</v>
      </c>
      <c r="Q3616" t="s">
        <v>9886</v>
      </c>
      <c r="R3616" t="b">
        <v>1</v>
      </c>
    </row>
    <row r="3617" spans="1:18" x14ac:dyDescent="0.3">
      <c r="A3617" t="s">
        <v>9887</v>
      </c>
      <c r="B3617">
        <f>MID(dane3[[#This Row],[PassengerId]],1,4)+0</f>
        <v>3886</v>
      </c>
      <c r="C3617" t="s">
        <v>19</v>
      </c>
      <c r="D3617" t="b">
        <v>1</v>
      </c>
      <c r="E3617" t="s">
        <v>9888</v>
      </c>
      <c r="F3617" t="str">
        <f>MID($E3617,1,1)</f>
        <v>G</v>
      </c>
      <c r="G3617" t="str">
        <f>IFERROR(MID($E3617,SEARCH("/",$E3617,SEARCH("/",$E3617)+1)+1,1),"")</f>
        <v>P</v>
      </c>
      <c r="H3617" t="s">
        <v>32</v>
      </c>
      <c r="I3617">
        <v>36</v>
      </c>
      <c r="J3617" t="b">
        <v>0</v>
      </c>
      <c r="K3617" s="7">
        <v>0</v>
      </c>
      <c r="L3617" s="7">
        <v>0</v>
      </c>
      <c r="M3617" s="7">
        <v>0</v>
      </c>
      <c r="N3617" s="7">
        <v>0</v>
      </c>
      <c r="O3617" s="7">
        <v>0</v>
      </c>
      <c r="P3617" s="7">
        <f>SUM(dane3[[#This Row],[RoomService]:[VRDeck]])</f>
        <v>0</v>
      </c>
      <c r="Q3617" t="s">
        <v>9889</v>
      </c>
      <c r="R3617" t="b">
        <v>1</v>
      </c>
    </row>
    <row r="3618" spans="1:18" x14ac:dyDescent="0.3">
      <c r="A3618" t="s">
        <v>11134</v>
      </c>
      <c r="B3618">
        <f>MID(dane3[[#This Row],[PassengerId]],1,4)+0</f>
        <v>4351</v>
      </c>
      <c r="C3618" t="s">
        <v>19</v>
      </c>
      <c r="D3618" t="b">
        <v>0</v>
      </c>
      <c r="E3618" t="s">
        <v>11135</v>
      </c>
      <c r="F3618" t="str">
        <f>MID($E3618,1,1)</f>
        <v>F</v>
      </c>
      <c r="G3618" t="str">
        <f>IFERROR(MID($E3618,SEARCH("/",$E3618,SEARCH("/",$E3618)+1)+1,1),"")</f>
        <v>P</v>
      </c>
      <c r="H3618" t="s">
        <v>16</v>
      </c>
      <c r="I3618">
        <v>21</v>
      </c>
      <c r="J3618" t="b">
        <v>0</v>
      </c>
      <c r="K3618" s="7">
        <v>641</v>
      </c>
      <c r="L3618" s="7">
        <v>0</v>
      </c>
      <c r="M3618" s="7">
        <v>409</v>
      </c>
      <c r="N3618" s="7">
        <v>0</v>
      </c>
      <c r="O3618" s="7">
        <v>0</v>
      </c>
      <c r="P3618" s="7">
        <f>SUM(dane3[[#This Row],[RoomService]:[VRDeck]])</f>
        <v>1050</v>
      </c>
      <c r="Q3618" t="s">
        <v>11136</v>
      </c>
      <c r="R3618" t="b">
        <v>0</v>
      </c>
    </row>
    <row r="3619" spans="1:18" x14ac:dyDescent="0.3">
      <c r="A3619" t="s">
        <v>9892</v>
      </c>
      <c r="B3619">
        <f>MID(dane3[[#This Row],[PassengerId]],1,4)+0</f>
        <v>3890</v>
      </c>
      <c r="C3619" t="s">
        <v>19</v>
      </c>
      <c r="D3619" t="b">
        <v>1</v>
      </c>
      <c r="E3619" t="s">
        <v>9893</v>
      </c>
      <c r="F3619" t="str">
        <f>MID($E3619,1,1)</f>
        <v>G</v>
      </c>
      <c r="G3619" t="str">
        <f>IFERROR(MID($E3619,SEARCH("/",$E3619,SEARCH("/",$E3619)+1)+1,1),"")</f>
        <v>S</v>
      </c>
      <c r="H3619" t="s">
        <v>16</v>
      </c>
      <c r="I3619">
        <v>21</v>
      </c>
      <c r="J3619" t="b">
        <v>0</v>
      </c>
      <c r="K3619" s="7">
        <v>0</v>
      </c>
      <c r="L3619" s="7">
        <v>0</v>
      </c>
      <c r="M3619" s="7">
        <v>0</v>
      </c>
      <c r="N3619" s="7">
        <v>0</v>
      </c>
      <c r="O3619" s="7">
        <v>0</v>
      </c>
      <c r="P3619" s="7">
        <f>SUM(dane3[[#This Row],[RoomService]:[VRDeck]])</f>
        <v>0</v>
      </c>
      <c r="Q3619" t="s">
        <v>9894</v>
      </c>
      <c r="R3619" t="b">
        <v>1</v>
      </c>
    </row>
    <row r="3620" spans="1:18" x14ac:dyDescent="0.3">
      <c r="A3620" t="s">
        <v>9895</v>
      </c>
      <c r="B3620">
        <f>MID(dane3[[#This Row],[PassengerId]],1,4)+0</f>
        <v>3894</v>
      </c>
      <c r="C3620" t="s">
        <v>19</v>
      </c>
      <c r="D3620" t="b">
        <v>0</v>
      </c>
      <c r="E3620" t="s">
        <v>9896</v>
      </c>
      <c r="F3620" t="str">
        <f>MID($E3620,1,1)</f>
        <v>F</v>
      </c>
      <c r="G3620" t="str">
        <f>IFERROR(MID($E3620,SEARCH("/",$E3620,SEARCH("/",$E3620)+1)+1,1),"")</f>
        <v>S</v>
      </c>
      <c r="H3620" t="s">
        <v>32</v>
      </c>
      <c r="I3620">
        <v>18</v>
      </c>
      <c r="J3620" t="b">
        <v>0</v>
      </c>
      <c r="K3620" s="7">
        <v>0</v>
      </c>
      <c r="L3620" s="7">
        <v>525</v>
      </c>
      <c r="M3620" s="7">
        <v>0</v>
      </c>
      <c r="N3620" s="7">
        <v>0</v>
      </c>
      <c r="O3620" s="7">
        <v>84</v>
      </c>
      <c r="P3620" s="7">
        <f>SUM(dane3[[#This Row],[RoomService]:[VRDeck]])</f>
        <v>609</v>
      </c>
      <c r="Q3620" t="s">
        <v>9897</v>
      </c>
      <c r="R3620" t="b">
        <v>1</v>
      </c>
    </row>
    <row r="3621" spans="1:18" x14ac:dyDescent="0.3">
      <c r="A3621" t="s">
        <v>7318</v>
      </c>
      <c r="B3621">
        <f>MID(dane3[[#This Row],[PassengerId]],1,4)+0</f>
        <v>2865</v>
      </c>
      <c r="C3621" t="s">
        <v>53</v>
      </c>
      <c r="D3621" t="b">
        <v>0</v>
      </c>
      <c r="E3621" t="s">
        <v>7316</v>
      </c>
      <c r="F3621" t="str">
        <f>MID($E3621,1,1)</f>
        <v>D</v>
      </c>
      <c r="G3621" t="str">
        <f>IFERROR(MID($E3621,SEARCH("/",$E3621,SEARCH("/",$E3621)+1)+1,1),"")</f>
        <v>P</v>
      </c>
      <c r="H3621" t="s">
        <v>16</v>
      </c>
      <c r="I3621">
        <v>53</v>
      </c>
      <c r="J3621" t="b">
        <v>0</v>
      </c>
      <c r="K3621" s="7">
        <v>520</v>
      </c>
      <c r="L3621" s="7">
        <v>0</v>
      </c>
      <c r="M3621" s="7">
        <v>442</v>
      </c>
      <c r="N3621" s="7">
        <v>0</v>
      </c>
      <c r="O3621" s="7">
        <v>0</v>
      </c>
      <c r="P3621" s="7">
        <f>SUM(dane3[[#This Row],[RoomService]:[VRDeck]])</f>
        <v>962</v>
      </c>
      <c r="Q3621" t="s">
        <v>7319</v>
      </c>
      <c r="R3621" t="b">
        <v>1</v>
      </c>
    </row>
    <row r="3622" spans="1:18" x14ac:dyDescent="0.3">
      <c r="A3622" t="s">
        <v>7323</v>
      </c>
      <c r="B3622">
        <f>MID(dane3[[#This Row],[PassengerId]],1,4)+0</f>
        <v>2867</v>
      </c>
      <c r="C3622" t="s">
        <v>53</v>
      </c>
      <c r="D3622" t="b">
        <v>0</v>
      </c>
      <c r="E3622" t="s">
        <v>7324</v>
      </c>
      <c r="F3622" t="str">
        <f>MID($E3622,1,1)</f>
        <v>D</v>
      </c>
      <c r="G3622" t="str">
        <f>IFERROR(MID($E3622,SEARCH("/",$E3622,SEARCH("/",$E3622)+1)+1,1),"")</f>
        <v>P</v>
      </c>
      <c r="H3622" t="s">
        <v>16</v>
      </c>
      <c r="I3622">
        <v>41</v>
      </c>
      <c r="J3622" t="b">
        <v>0</v>
      </c>
      <c r="K3622" s="7">
        <v>71</v>
      </c>
      <c r="L3622" s="7">
        <v>0</v>
      </c>
      <c r="M3622" s="7">
        <v>1617</v>
      </c>
      <c r="N3622" s="7">
        <v>31</v>
      </c>
      <c r="O3622" s="7">
        <v>0</v>
      </c>
      <c r="P3622" s="7">
        <f>SUM(dane3[[#This Row],[RoomService]:[VRDeck]])</f>
        <v>1719</v>
      </c>
      <c r="Q3622" t="s">
        <v>7325</v>
      </c>
      <c r="R3622" t="b">
        <v>0</v>
      </c>
    </row>
    <row r="3623" spans="1:18" x14ac:dyDescent="0.3">
      <c r="A3623" t="s">
        <v>7343</v>
      </c>
      <c r="B3623">
        <f>MID(dane3[[#This Row],[PassengerId]],1,4)+0</f>
        <v>2873</v>
      </c>
      <c r="C3623" t="s">
        <v>53</v>
      </c>
      <c r="D3623" t="b">
        <v>0</v>
      </c>
      <c r="E3623" t="s">
        <v>7344</v>
      </c>
      <c r="F3623" t="str">
        <f>MID($E3623,1,1)</f>
        <v>E</v>
      </c>
      <c r="G3623" t="str">
        <f>IFERROR(MID($E3623,SEARCH("/",$E3623,SEARCH("/",$E3623)+1)+1,1),"")</f>
        <v>S</v>
      </c>
      <c r="H3623" t="s">
        <v>46</v>
      </c>
      <c r="I3623">
        <v>39</v>
      </c>
      <c r="J3623" t="b">
        <v>0</v>
      </c>
      <c r="K3623" s="7">
        <v>2127</v>
      </c>
      <c r="L3623" s="7">
        <v>0</v>
      </c>
      <c r="M3623" s="7">
        <v>23</v>
      </c>
      <c r="N3623" s="7">
        <v>0</v>
      </c>
      <c r="O3623" s="7">
        <v>0</v>
      </c>
      <c r="P3623" s="7">
        <f>SUM(dane3[[#This Row],[RoomService]:[VRDeck]])</f>
        <v>2150</v>
      </c>
      <c r="Q3623" t="s">
        <v>7345</v>
      </c>
      <c r="R3623" t="b">
        <v>0</v>
      </c>
    </row>
    <row r="3624" spans="1:18" x14ac:dyDescent="0.3">
      <c r="A3624" t="s">
        <v>9905</v>
      </c>
      <c r="B3624">
        <f>MID(dane3[[#This Row],[PassengerId]],1,4)+0</f>
        <v>3896</v>
      </c>
      <c r="C3624" t="s">
        <v>14</v>
      </c>
      <c r="D3624" t="b">
        <v>0</v>
      </c>
      <c r="E3624" t="s">
        <v>9906</v>
      </c>
      <c r="F3624" t="str">
        <f>MID($E3624,1,1)</f>
        <v>C</v>
      </c>
      <c r="G3624" t="str">
        <f>IFERROR(MID($E3624,SEARCH("/",$E3624,SEARCH("/",$E3624)+1)+1,1),"")</f>
        <v>S</v>
      </c>
      <c r="H3624" t="s">
        <v>46</v>
      </c>
      <c r="I3624">
        <v>18</v>
      </c>
      <c r="J3624" t="b">
        <v>0</v>
      </c>
      <c r="K3624" s="7">
        <v>0</v>
      </c>
      <c r="L3624" s="7">
        <v>4387</v>
      </c>
      <c r="M3624" s="7">
        <v>0</v>
      </c>
      <c r="N3624" s="7">
        <v>2241</v>
      </c>
      <c r="O3624" s="7">
        <v>0</v>
      </c>
      <c r="P3624" s="7">
        <f>SUM(dane3[[#This Row],[RoomService]:[VRDeck]])</f>
        <v>6628</v>
      </c>
      <c r="Q3624" t="s">
        <v>9907</v>
      </c>
      <c r="R3624" t="b">
        <v>1</v>
      </c>
    </row>
    <row r="3625" spans="1:18" x14ac:dyDescent="0.3">
      <c r="A3625" t="s">
        <v>9908</v>
      </c>
      <c r="B3625">
        <f>MID(dane3[[#This Row],[PassengerId]],1,4)+0</f>
        <v>3897</v>
      </c>
      <c r="C3625" t="s">
        <v>19</v>
      </c>
      <c r="D3625" t="b">
        <v>1</v>
      </c>
      <c r="E3625" t="s">
        <v>9909</v>
      </c>
      <c r="F3625" t="str">
        <f>MID($E3625,1,1)</f>
        <v>G</v>
      </c>
      <c r="G3625" t="str">
        <f>IFERROR(MID($E3625,SEARCH("/",$E3625,SEARCH("/",$E3625)+1)+1,1),"")</f>
        <v>P</v>
      </c>
      <c r="H3625" t="s">
        <v>16</v>
      </c>
      <c r="I3625">
        <v>25</v>
      </c>
      <c r="J3625" t="b">
        <v>0</v>
      </c>
      <c r="K3625" s="7">
        <v>0</v>
      </c>
      <c r="L3625" s="7">
        <v>0</v>
      </c>
      <c r="M3625" s="7">
        <v>0</v>
      </c>
      <c r="N3625" s="7">
        <v>0</v>
      </c>
      <c r="O3625" s="7">
        <v>0</v>
      </c>
      <c r="P3625" s="7">
        <f>SUM(dane3[[#This Row],[RoomService]:[VRDeck]])</f>
        <v>0</v>
      </c>
      <c r="Q3625" t="s">
        <v>9910</v>
      </c>
      <c r="R3625" t="b">
        <v>0</v>
      </c>
    </row>
    <row r="3626" spans="1:18" x14ac:dyDescent="0.3">
      <c r="A3626" t="s">
        <v>9911</v>
      </c>
      <c r="B3626">
        <f>MID(dane3[[#This Row],[PassengerId]],1,4)+0</f>
        <v>3898</v>
      </c>
      <c r="C3626" t="s">
        <v>19</v>
      </c>
      <c r="D3626" t="b">
        <v>1</v>
      </c>
      <c r="E3626" t="s">
        <v>9912</v>
      </c>
      <c r="F3626" t="str">
        <f>MID($E3626,1,1)</f>
        <v>G</v>
      </c>
      <c r="G3626" t="str">
        <f>IFERROR(MID($E3626,SEARCH("/",$E3626,SEARCH("/",$E3626)+1)+1,1),"")</f>
        <v>S</v>
      </c>
      <c r="H3626" t="s">
        <v>16</v>
      </c>
      <c r="I3626">
        <v>14</v>
      </c>
      <c r="J3626" t="b">
        <v>0</v>
      </c>
      <c r="K3626" s="7">
        <v>0</v>
      </c>
      <c r="L3626" s="7">
        <v>0</v>
      </c>
      <c r="M3626" s="7">
        <v>0</v>
      </c>
      <c r="N3626" s="7">
        <v>0</v>
      </c>
      <c r="O3626" s="7">
        <v>0</v>
      </c>
      <c r="P3626" s="7">
        <f>SUM(dane3[[#This Row],[RoomService]:[VRDeck]])</f>
        <v>0</v>
      </c>
      <c r="Q3626" t="s">
        <v>9913</v>
      </c>
      <c r="R3626" t="b">
        <v>1</v>
      </c>
    </row>
    <row r="3627" spans="1:18" x14ac:dyDescent="0.3">
      <c r="A3627" t="s">
        <v>9914</v>
      </c>
      <c r="B3627">
        <f>MID(dane3[[#This Row],[PassengerId]],1,4)+0</f>
        <v>3899</v>
      </c>
      <c r="C3627" t="s">
        <v>14</v>
      </c>
      <c r="D3627" t="b">
        <v>1</v>
      </c>
      <c r="E3627" t="s">
        <v>9915</v>
      </c>
      <c r="F3627" t="str">
        <f>MID($E3627,1,1)</f>
        <v>E</v>
      </c>
      <c r="G3627" t="str">
        <f>IFERROR(MID($E3627,SEARCH("/",$E3627,SEARCH("/",$E3627)+1)+1,1),"")</f>
        <v>P</v>
      </c>
      <c r="H3627" t="s">
        <v>16</v>
      </c>
      <c r="I3627">
        <v>23</v>
      </c>
      <c r="J3627" t="b">
        <v>0</v>
      </c>
      <c r="K3627" s="7">
        <v>0</v>
      </c>
      <c r="L3627" s="7">
        <v>0</v>
      </c>
      <c r="M3627" s="7">
        <v>0</v>
      </c>
      <c r="N3627" s="7">
        <v>0</v>
      </c>
      <c r="O3627" s="7">
        <v>0</v>
      </c>
      <c r="P3627" s="7">
        <f>SUM(dane3[[#This Row],[RoomService]:[VRDeck]])</f>
        <v>0</v>
      </c>
      <c r="Q3627" t="s">
        <v>9916</v>
      </c>
      <c r="R3627" t="b">
        <v>1</v>
      </c>
    </row>
    <row r="3628" spans="1:18" x14ac:dyDescent="0.3">
      <c r="A3628" t="s">
        <v>9917</v>
      </c>
      <c r="B3628">
        <f>MID(dane3[[#This Row],[PassengerId]],1,4)+0</f>
        <v>3903</v>
      </c>
      <c r="C3628" t="s">
        <v>19</v>
      </c>
      <c r="D3628" t="b">
        <v>0</v>
      </c>
      <c r="E3628" t="s">
        <v>9918</v>
      </c>
      <c r="F3628" t="str">
        <f>MID($E3628,1,1)</f>
        <v>G</v>
      </c>
      <c r="G3628" t="str">
        <f>IFERROR(MID($E3628,SEARCH("/",$E3628,SEARCH("/",$E3628)+1)+1,1),"")</f>
        <v>P</v>
      </c>
      <c r="H3628" t="s">
        <v>46</v>
      </c>
      <c r="I3628">
        <v>2</v>
      </c>
      <c r="J3628" t="b">
        <v>0</v>
      </c>
      <c r="K3628" s="7">
        <v>0</v>
      </c>
      <c r="L3628" s="7">
        <v>0</v>
      </c>
      <c r="M3628" s="7">
        <v>0</v>
      </c>
      <c r="N3628" s="7">
        <v>0</v>
      </c>
      <c r="O3628" s="7">
        <v>0</v>
      </c>
      <c r="P3628" s="7">
        <f>SUM(dane3[[#This Row],[RoomService]:[VRDeck]])</f>
        <v>0</v>
      </c>
      <c r="Q3628" t="s">
        <v>9919</v>
      </c>
      <c r="R3628" t="b">
        <v>0</v>
      </c>
    </row>
    <row r="3629" spans="1:18" x14ac:dyDescent="0.3">
      <c r="A3629" t="s">
        <v>9920</v>
      </c>
      <c r="B3629">
        <f>MID(dane3[[#This Row],[PassengerId]],1,4)+0</f>
        <v>3903</v>
      </c>
      <c r="C3629" t="s">
        <v>19</v>
      </c>
      <c r="D3629" t="b">
        <v>1</v>
      </c>
      <c r="E3629" t="s">
        <v>9918</v>
      </c>
      <c r="F3629" t="str">
        <f>MID($E3629,1,1)</f>
        <v>G</v>
      </c>
      <c r="G3629" t="str">
        <f>IFERROR(MID($E3629,SEARCH("/",$E3629,SEARCH("/",$E3629)+1)+1,1),"")</f>
        <v>P</v>
      </c>
      <c r="H3629" t="s">
        <v>16</v>
      </c>
      <c r="I3629">
        <v>1</v>
      </c>
      <c r="J3629" t="b">
        <v>0</v>
      </c>
      <c r="K3629" s="7">
        <v>0</v>
      </c>
      <c r="L3629" s="7">
        <v>0</v>
      </c>
      <c r="M3629" s="7">
        <v>0</v>
      </c>
      <c r="N3629" s="7">
        <v>0</v>
      </c>
      <c r="O3629" s="7">
        <v>0</v>
      </c>
      <c r="P3629" s="7">
        <f>SUM(dane3[[#This Row],[RoomService]:[VRDeck]])</f>
        <v>0</v>
      </c>
      <c r="Q3629" t="s">
        <v>9921</v>
      </c>
      <c r="R3629" t="b">
        <v>0</v>
      </c>
    </row>
    <row r="3630" spans="1:18" x14ac:dyDescent="0.3">
      <c r="A3630" t="s">
        <v>9922</v>
      </c>
      <c r="B3630">
        <f>MID(dane3[[#This Row],[PassengerId]],1,4)+0</f>
        <v>3903</v>
      </c>
      <c r="C3630" t="s">
        <v>19</v>
      </c>
      <c r="D3630" t="b">
        <v>1</v>
      </c>
      <c r="E3630" t="s">
        <v>9918</v>
      </c>
      <c r="F3630" t="str">
        <f>MID($E3630,1,1)</f>
        <v>G</v>
      </c>
      <c r="G3630" t="str">
        <f>IFERROR(MID($E3630,SEARCH("/",$E3630,SEARCH("/",$E3630)+1)+1,1),"")</f>
        <v>P</v>
      </c>
      <c r="H3630" t="s">
        <v>46</v>
      </c>
      <c r="I3630">
        <v>7</v>
      </c>
      <c r="J3630" t="b">
        <v>0</v>
      </c>
      <c r="K3630" s="7">
        <v>0</v>
      </c>
      <c r="L3630" s="7">
        <v>0</v>
      </c>
      <c r="M3630" s="7">
        <v>0</v>
      </c>
      <c r="N3630" s="7">
        <v>0</v>
      </c>
      <c r="O3630" s="7">
        <v>0</v>
      </c>
      <c r="P3630" s="7">
        <f>SUM(dane3[[#This Row],[RoomService]:[VRDeck]])</f>
        <v>0</v>
      </c>
      <c r="Q3630" t="s">
        <v>23799</v>
      </c>
      <c r="R3630" t="b">
        <v>1</v>
      </c>
    </row>
    <row r="3631" spans="1:18" x14ac:dyDescent="0.3">
      <c r="A3631" t="s">
        <v>9923</v>
      </c>
      <c r="B3631">
        <f>MID(dane3[[#This Row],[PassengerId]],1,4)+0</f>
        <v>3903</v>
      </c>
      <c r="C3631" t="s">
        <v>19</v>
      </c>
      <c r="D3631" t="b">
        <v>0</v>
      </c>
      <c r="E3631" t="s">
        <v>9918</v>
      </c>
      <c r="F3631" t="str">
        <f>MID($E3631,1,1)</f>
        <v>G</v>
      </c>
      <c r="G3631" t="str">
        <f>IFERROR(MID($E3631,SEARCH("/",$E3631,SEARCH("/",$E3631)+1)+1,1),"")</f>
        <v>P</v>
      </c>
      <c r="H3631" t="s">
        <v>32</v>
      </c>
      <c r="I3631">
        <v>6</v>
      </c>
      <c r="J3631" t="b">
        <v>0</v>
      </c>
      <c r="K3631" s="7">
        <v>0</v>
      </c>
      <c r="L3631" s="7">
        <v>0</v>
      </c>
      <c r="M3631" s="7">
        <v>0</v>
      </c>
      <c r="N3631" s="7">
        <v>0</v>
      </c>
      <c r="O3631" s="7">
        <v>0</v>
      </c>
      <c r="P3631" s="7">
        <f>SUM(dane3[[#This Row],[RoomService]:[VRDeck]])</f>
        <v>0</v>
      </c>
      <c r="Q3631" t="s">
        <v>9924</v>
      </c>
      <c r="R3631" t="b">
        <v>0</v>
      </c>
    </row>
    <row r="3632" spans="1:18" x14ac:dyDescent="0.3">
      <c r="A3632" t="s">
        <v>9925</v>
      </c>
      <c r="B3632">
        <f>MID(dane3[[#This Row],[PassengerId]],1,4)+0</f>
        <v>3903</v>
      </c>
      <c r="C3632" t="s">
        <v>19</v>
      </c>
      <c r="D3632" t="b">
        <v>0</v>
      </c>
      <c r="E3632" t="s">
        <v>9926</v>
      </c>
      <c r="F3632" t="str">
        <f>MID($E3632,1,1)</f>
        <v>F</v>
      </c>
      <c r="G3632" t="str">
        <f>IFERROR(MID($E3632,SEARCH("/",$E3632,SEARCH("/",$E3632)+1)+1,1),"")</f>
        <v>P</v>
      </c>
      <c r="H3632" t="s">
        <v>16</v>
      </c>
      <c r="I3632">
        <v>56</v>
      </c>
      <c r="J3632" t="b">
        <v>0</v>
      </c>
      <c r="K3632" s="7">
        <v>967</v>
      </c>
      <c r="L3632" s="7">
        <v>0</v>
      </c>
      <c r="M3632" s="7">
        <v>0</v>
      </c>
      <c r="N3632" s="7">
        <v>3</v>
      </c>
      <c r="O3632" s="7">
        <v>0</v>
      </c>
      <c r="P3632" s="7">
        <f>SUM(dane3[[#This Row],[RoomService]:[VRDeck]])</f>
        <v>970</v>
      </c>
      <c r="Q3632" t="s">
        <v>9927</v>
      </c>
      <c r="R3632" t="b">
        <v>0</v>
      </c>
    </row>
    <row r="3633" spans="1:18" x14ac:dyDescent="0.3">
      <c r="A3633" t="s">
        <v>9928</v>
      </c>
      <c r="B3633">
        <f>MID(dane3[[#This Row],[PassengerId]],1,4)+0</f>
        <v>3903</v>
      </c>
      <c r="C3633" t="s">
        <v>19</v>
      </c>
      <c r="D3633" t="b">
        <v>1</v>
      </c>
      <c r="E3633" t="s">
        <v>9918</v>
      </c>
      <c r="F3633" t="str">
        <f>MID($E3633,1,1)</f>
        <v>G</v>
      </c>
      <c r="G3633" t="str">
        <f>IFERROR(MID($E3633,SEARCH("/",$E3633,SEARCH("/",$E3633)+1)+1,1),"")</f>
        <v>P</v>
      </c>
      <c r="H3633" t="s">
        <v>46</v>
      </c>
      <c r="I3633">
        <v>4</v>
      </c>
      <c r="J3633" t="b">
        <v>0</v>
      </c>
      <c r="K3633" s="7">
        <v>0</v>
      </c>
      <c r="L3633" s="7">
        <v>0</v>
      </c>
      <c r="M3633" s="7">
        <v>0</v>
      </c>
      <c r="N3633" s="7">
        <v>0</v>
      </c>
      <c r="O3633" s="7">
        <v>0</v>
      </c>
      <c r="P3633" s="7">
        <f>SUM(dane3[[#This Row],[RoomService]:[VRDeck]])</f>
        <v>0</v>
      </c>
      <c r="Q3633" t="s">
        <v>9929</v>
      </c>
      <c r="R3633" t="b">
        <v>1</v>
      </c>
    </row>
    <row r="3634" spans="1:18" x14ac:dyDescent="0.3">
      <c r="A3634" t="s">
        <v>9930</v>
      </c>
      <c r="B3634">
        <f>MID(dane3[[#This Row],[PassengerId]],1,4)+0</f>
        <v>3904</v>
      </c>
      <c r="C3634" t="s">
        <v>19</v>
      </c>
      <c r="D3634" t="b">
        <v>0</v>
      </c>
      <c r="E3634" t="s">
        <v>9931</v>
      </c>
      <c r="F3634" t="str">
        <f>MID($E3634,1,1)</f>
        <v>G</v>
      </c>
      <c r="G3634" t="str">
        <f>IFERROR(MID($E3634,SEARCH("/",$E3634,SEARCH("/",$E3634)+1)+1,1),"")</f>
        <v>S</v>
      </c>
      <c r="H3634" t="s">
        <v>16</v>
      </c>
      <c r="I3634">
        <v>65</v>
      </c>
      <c r="J3634" t="b">
        <v>0</v>
      </c>
      <c r="K3634" s="7">
        <v>0</v>
      </c>
      <c r="L3634" s="7">
        <v>0</v>
      </c>
      <c r="M3634" s="7">
        <v>0</v>
      </c>
      <c r="N3634" s="7">
        <v>0</v>
      </c>
      <c r="O3634" s="7">
        <v>909</v>
      </c>
      <c r="P3634" s="7">
        <f>SUM(dane3[[#This Row],[RoomService]:[VRDeck]])</f>
        <v>909</v>
      </c>
      <c r="Q3634" t="s">
        <v>9932</v>
      </c>
      <c r="R3634" t="b">
        <v>0</v>
      </c>
    </row>
    <row r="3635" spans="1:18" x14ac:dyDescent="0.3">
      <c r="A3635" t="s">
        <v>9933</v>
      </c>
      <c r="B3635">
        <f>MID(dane3[[#This Row],[PassengerId]],1,4)+0</f>
        <v>3907</v>
      </c>
      <c r="C3635" t="s">
        <v>19</v>
      </c>
      <c r="D3635" t="b">
        <v>1</v>
      </c>
      <c r="E3635" t="s">
        <v>9934</v>
      </c>
      <c r="F3635" t="str">
        <f>MID($E3635,1,1)</f>
        <v>G</v>
      </c>
      <c r="G3635" t="str">
        <f>IFERROR(MID($E3635,SEARCH("/",$E3635,SEARCH("/",$E3635)+1)+1,1),"")</f>
        <v>S</v>
      </c>
      <c r="H3635" t="s">
        <v>16</v>
      </c>
      <c r="I3635">
        <v>36</v>
      </c>
      <c r="J3635" t="b">
        <v>0</v>
      </c>
      <c r="K3635" s="7">
        <v>0</v>
      </c>
      <c r="L3635" s="7">
        <v>0</v>
      </c>
      <c r="M3635" s="7">
        <v>0</v>
      </c>
      <c r="N3635" s="7">
        <v>0</v>
      </c>
      <c r="O3635" s="7">
        <v>0</v>
      </c>
      <c r="P3635" s="7">
        <f>SUM(dane3[[#This Row],[RoomService]:[VRDeck]])</f>
        <v>0</v>
      </c>
      <c r="Q3635" t="s">
        <v>9935</v>
      </c>
      <c r="R3635" t="b">
        <v>1</v>
      </c>
    </row>
    <row r="3636" spans="1:18" x14ac:dyDescent="0.3">
      <c r="A3636" t="s">
        <v>9936</v>
      </c>
      <c r="B3636">
        <f>MID(dane3[[#This Row],[PassengerId]],1,4)+0</f>
        <v>3909</v>
      </c>
      <c r="C3636" t="s">
        <v>14</v>
      </c>
      <c r="D3636" t="b">
        <v>1</v>
      </c>
      <c r="E3636" t="s">
        <v>9937</v>
      </c>
      <c r="F3636" t="str">
        <f>MID($E3636,1,1)</f>
        <v>C</v>
      </c>
      <c r="G3636" t="str">
        <f>IFERROR(MID($E3636,SEARCH("/",$E3636,SEARCH("/",$E3636)+1)+1,1),"")</f>
        <v>S</v>
      </c>
      <c r="H3636" t="s">
        <v>16</v>
      </c>
      <c r="I3636">
        <v>25</v>
      </c>
      <c r="J3636" t="b">
        <v>0</v>
      </c>
      <c r="K3636" s="7">
        <v>0</v>
      </c>
      <c r="L3636" s="7">
        <v>0</v>
      </c>
      <c r="M3636" s="7">
        <v>0</v>
      </c>
      <c r="N3636" s="7">
        <v>0</v>
      </c>
      <c r="O3636" s="7">
        <v>0</v>
      </c>
      <c r="P3636" s="7">
        <f>SUM(dane3[[#This Row],[RoomService]:[VRDeck]])</f>
        <v>0</v>
      </c>
      <c r="Q3636" t="s">
        <v>9938</v>
      </c>
      <c r="R3636" t="b">
        <v>1</v>
      </c>
    </row>
    <row r="3637" spans="1:18" x14ac:dyDescent="0.3">
      <c r="A3637" t="s">
        <v>15527</v>
      </c>
      <c r="B3637">
        <f>MID(dane3[[#This Row],[PassengerId]],1,4)+0</f>
        <v>6031</v>
      </c>
      <c r="C3637" t="s">
        <v>19</v>
      </c>
      <c r="D3637" t="b">
        <v>0</v>
      </c>
      <c r="E3637" t="s">
        <v>15528</v>
      </c>
      <c r="F3637" t="str">
        <f>MID($E3637,1,1)</f>
        <v>F</v>
      </c>
      <c r="G3637" t="str">
        <f>IFERROR(MID($E3637,SEARCH("/",$E3637,SEARCH("/",$E3637)+1)+1,1),"")</f>
        <v>S</v>
      </c>
      <c r="H3637" t="s">
        <v>16</v>
      </c>
      <c r="I3637">
        <v>52</v>
      </c>
      <c r="J3637" t="b">
        <v>0</v>
      </c>
      <c r="K3637" s="7">
        <v>0</v>
      </c>
      <c r="L3637" s="7">
        <v>645</v>
      </c>
      <c r="M3637" s="7">
        <v>0</v>
      </c>
      <c r="N3637" s="7">
        <v>0</v>
      </c>
      <c r="O3637" s="7">
        <v>395</v>
      </c>
      <c r="P3637" s="7">
        <f>SUM(dane3[[#This Row],[RoomService]:[VRDeck]])</f>
        <v>1040</v>
      </c>
      <c r="Q3637" t="s">
        <v>15529</v>
      </c>
      <c r="R3637" t="b">
        <v>1</v>
      </c>
    </row>
    <row r="3638" spans="1:18" x14ac:dyDescent="0.3">
      <c r="A3638" t="s">
        <v>9942</v>
      </c>
      <c r="B3638">
        <f>MID(dane3[[#This Row],[PassengerId]],1,4)+0</f>
        <v>3911</v>
      </c>
      <c r="C3638" t="s">
        <v>19</v>
      </c>
      <c r="D3638" t="b">
        <v>0</v>
      </c>
      <c r="E3638" t="s">
        <v>9943</v>
      </c>
      <c r="F3638" t="str">
        <f>MID($E3638,1,1)</f>
        <v>E</v>
      </c>
      <c r="G3638" t="str">
        <f>IFERROR(MID($E3638,SEARCH("/",$E3638,SEARCH("/",$E3638)+1)+1,1),"")</f>
        <v>S</v>
      </c>
      <c r="H3638" t="s">
        <v>16</v>
      </c>
      <c r="I3638">
        <v>20</v>
      </c>
      <c r="J3638" t="b">
        <v>0</v>
      </c>
      <c r="K3638" s="7">
        <v>9</v>
      </c>
      <c r="L3638" s="7">
        <v>0</v>
      </c>
      <c r="M3638" s="7">
        <v>1462</v>
      </c>
      <c r="N3638" s="7">
        <v>94</v>
      </c>
      <c r="O3638" s="7">
        <v>54</v>
      </c>
      <c r="P3638" s="7">
        <f>SUM(dane3[[#This Row],[RoomService]:[VRDeck]])</f>
        <v>1619</v>
      </c>
      <c r="Q3638" t="s">
        <v>9944</v>
      </c>
      <c r="R3638" t="b">
        <v>1</v>
      </c>
    </row>
    <row r="3639" spans="1:18" x14ac:dyDescent="0.3">
      <c r="A3639" t="s">
        <v>9945</v>
      </c>
      <c r="B3639">
        <f>MID(dane3[[#This Row],[PassengerId]],1,4)+0</f>
        <v>3911</v>
      </c>
      <c r="C3639" t="s">
        <v>19</v>
      </c>
      <c r="D3639" t="b">
        <v>1</v>
      </c>
      <c r="E3639" t="s">
        <v>9946</v>
      </c>
      <c r="F3639" t="str">
        <f>MID($E3639,1,1)</f>
        <v>G</v>
      </c>
      <c r="G3639" t="str">
        <f>IFERROR(MID($E3639,SEARCH("/",$E3639,SEARCH("/",$E3639)+1)+1,1),"")</f>
        <v>S</v>
      </c>
      <c r="H3639" t="s">
        <v>32</v>
      </c>
      <c r="I3639">
        <v>18</v>
      </c>
      <c r="J3639" t="b">
        <v>0</v>
      </c>
      <c r="K3639" s="7">
        <v>0</v>
      </c>
      <c r="L3639" s="7">
        <v>0</v>
      </c>
      <c r="M3639" s="7">
        <v>0</v>
      </c>
      <c r="N3639" s="7">
        <v>0</v>
      </c>
      <c r="O3639" s="7">
        <v>0</v>
      </c>
      <c r="P3639" s="7">
        <f>SUM(dane3[[#This Row],[RoomService]:[VRDeck]])</f>
        <v>0</v>
      </c>
      <c r="Q3639" t="s">
        <v>23799</v>
      </c>
      <c r="R3639" t="b">
        <v>1</v>
      </c>
    </row>
    <row r="3640" spans="1:18" x14ac:dyDescent="0.3">
      <c r="A3640" t="s">
        <v>9947</v>
      </c>
      <c r="B3640">
        <f>MID(dane3[[#This Row],[PassengerId]],1,4)+0</f>
        <v>3912</v>
      </c>
      <c r="C3640" t="s">
        <v>19</v>
      </c>
      <c r="D3640" t="b">
        <v>0</v>
      </c>
      <c r="E3640" t="s">
        <v>9948</v>
      </c>
      <c r="F3640" t="str">
        <f>MID($E3640,1,1)</f>
        <v>F</v>
      </c>
      <c r="G3640" t="str">
        <f>IFERROR(MID($E3640,SEARCH("/",$E3640,SEARCH("/",$E3640)+1)+1,1),"")</f>
        <v>S</v>
      </c>
      <c r="H3640" t="s">
        <v>16</v>
      </c>
      <c r="I3640">
        <v>15</v>
      </c>
      <c r="J3640" t="b">
        <v>0</v>
      </c>
      <c r="K3640" s="7">
        <v>309</v>
      </c>
      <c r="L3640" s="7">
        <v>28</v>
      </c>
      <c r="M3640" s="7">
        <v>496</v>
      </c>
      <c r="N3640" s="7">
        <v>20</v>
      </c>
      <c r="O3640" s="7">
        <v>49</v>
      </c>
      <c r="P3640" s="7">
        <f>SUM(dane3[[#This Row],[RoomService]:[VRDeck]])</f>
        <v>902</v>
      </c>
      <c r="Q3640" t="s">
        <v>9949</v>
      </c>
      <c r="R3640" t="b">
        <v>1</v>
      </c>
    </row>
    <row r="3641" spans="1:18" x14ac:dyDescent="0.3">
      <c r="A3641" t="s">
        <v>13735</v>
      </c>
      <c r="B3641">
        <f>MID(dane3[[#This Row],[PassengerId]],1,4)+0</f>
        <v>5374</v>
      </c>
      <c r="C3641" t="s">
        <v>19</v>
      </c>
      <c r="D3641" t="b">
        <v>0</v>
      </c>
      <c r="E3641" t="s">
        <v>13736</v>
      </c>
      <c r="F3641" t="str">
        <f>MID($E3641,1,1)</f>
        <v>F</v>
      </c>
      <c r="G3641" t="str">
        <f>IFERROR(MID($E3641,SEARCH("/",$E3641,SEARCH("/",$E3641)+1)+1,1),"")</f>
        <v>S</v>
      </c>
      <c r="H3641" t="s">
        <v>16</v>
      </c>
      <c r="I3641">
        <v>29</v>
      </c>
      <c r="J3641" t="b">
        <v>0</v>
      </c>
      <c r="K3641" s="7">
        <v>0</v>
      </c>
      <c r="L3641" s="7">
        <v>61</v>
      </c>
      <c r="M3641" s="7">
        <v>942</v>
      </c>
      <c r="N3641" s="7">
        <v>2</v>
      </c>
      <c r="O3641" s="7">
        <v>0</v>
      </c>
      <c r="P3641" s="7">
        <f>SUM(dane3[[#This Row],[RoomService]:[VRDeck]])</f>
        <v>1005</v>
      </c>
      <c r="Q3641" t="s">
        <v>13737</v>
      </c>
      <c r="R3641" t="b">
        <v>1</v>
      </c>
    </row>
    <row r="3642" spans="1:18" x14ac:dyDescent="0.3">
      <c r="A3642" t="s">
        <v>9953</v>
      </c>
      <c r="B3642">
        <f>MID(dane3[[#This Row],[PassengerId]],1,4)+0</f>
        <v>3913</v>
      </c>
      <c r="C3642" t="s">
        <v>19</v>
      </c>
      <c r="D3642" t="b">
        <v>0</v>
      </c>
      <c r="E3642" t="s">
        <v>9951</v>
      </c>
      <c r="F3642" t="str">
        <f>MID($E3642,1,1)</f>
        <v>F</v>
      </c>
      <c r="G3642" t="str">
        <f>IFERROR(MID($E3642,SEARCH("/",$E3642,SEARCH("/",$E3642)+1)+1,1),"")</f>
        <v>S</v>
      </c>
      <c r="H3642" t="s">
        <v>32</v>
      </c>
      <c r="I3642">
        <v>29</v>
      </c>
      <c r="J3642" t="b">
        <v>0</v>
      </c>
      <c r="K3642" s="7">
        <v>0</v>
      </c>
      <c r="L3642" s="7">
        <v>2</v>
      </c>
      <c r="M3642" s="7">
        <v>553</v>
      </c>
      <c r="N3642" s="7">
        <v>44</v>
      </c>
      <c r="O3642" s="7">
        <v>0</v>
      </c>
      <c r="P3642" s="7">
        <f>SUM(dane3[[#This Row],[RoomService]:[VRDeck]])</f>
        <v>599</v>
      </c>
      <c r="Q3642" t="s">
        <v>9954</v>
      </c>
      <c r="R3642" t="b">
        <v>0</v>
      </c>
    </row>
    <row r="3643" spans="1:18" x14ac:dyDescent="0.3">
      <c r="A3643" t="s">
        <v>9955</v>
      </c>
      <c r="B3643">
        <f>MID(dane3[[#This Row],[PassengerId]],1,4)+0</f>
        <v>3915</v>
      </c>
      <c r="C3643" t="s">
        <v>19</v>
      </c>
      <c r="D3643" t="b">
        <v>1</v>
      </c>
      <c r="E3643" t="s">
        <v>9956</v>
      </c>
      <c r="F3643" t="str">
        <f>MID($E3643,1,1)</f>
        <v>G</v>
      </c>
      <c r="G3643" t="str">
        <f>IFERROR(MID($E3643,SEARCH("/",$E3643,SEARCH("/",$E3643)+1)+1,1),"")</f>
        <v>S</v>
      </c>
      <c r="H3643" t="s">
        <v>16</v>
      </c>
      <c r="I3643">
        <v>33</v>
      </c>
      <c r="J3643" t="b">
        <v>0</v>
      </c>
      <c r="K3643" s="7">
        <v>0</v>
      </c>
      <c r="L3643" s="7">
        <v>0</v>
      </c>
      <c r="M3643" s="7">
        <v>0</v>
      </c>
      <c r="N3643" s="7">
        <v>0</v>
      </c>
      <c r="O3643" s="7">
        <v>0</v>
      </c>
      <c r="P3643" s="7">
        <f>SUM(dane3[[#This Row],[RoomService]:[VRDeck]])</f>
        <v>0</v>
      </c>
      <c r="Q3643" t="s">
        <v>9957</v>
      </c>
      <c r="R3643" t="b">
        <v>1</v>
      </c>
    </row>
    <row r="3644" spans="1:18" x14ac:dyDescent="0.3">
      <c r="A3644" t="s">
        <v>9958</v>
      </c>
      <c r="B3644">
        <f>MID(dane3[[#This Row],[PassengerId]],1,4)+0</f>
        <v>3916</v>
      </c>
      <c r="C3644" t="s">
        <v>14</v>
      </c>
      <c r="D3644" t="b">
        <v>0</v>
      </c>
      <c r="E3644" t="s">
        <v>9959</v>
      </c>
      <c r="F3644" t="str">
        <f>MID($E3644,1,1)</f>
        <v>D</v>
      </c>
      <c r="G3644" t="str">
        <f>IFERROR(MID($E3644,SEARCH("/",$E3644,SEARCH("/",$E3644)+1)+1,1),"")</f>
        <v>S</v>
      </c>
      <c r="H3644" t="s">
        <v>16</v>
      </c>
      <c r="I3644">
        <v>14</v>
      </c>
      <c r="J3644" t="b">
        <v>0</v>
      </c>
      <c r="K3644" s="7">
        <v>2</v>
      </c>
      <c r="L3644" s="7">
        <v>881</v>
      </c>
      <c r="M3644" s="7">
        <v>0</v>
      </c>
      <c r="N3644" s="7">
        <v>578</v>
      </c>
      <c r="O3644" s="7">
        <v>214</v>
      </c>
      <c r="P3644" s="7">
        <f>SUM(dane3[[#This Row],[RoomService]:[VRDeck]])</f>
        <v>1675</v>
      </c>
      <c r="Q3644" t="s">
        <v>9960</v>
      </c>
      <c r="R3644" t="b">
        <v>0</v>
      </c>
    </row>
    <row r="3645" spans="1:18" x14ac:dyDescent="0.3">
      <c r="A3645" t="s">
        <v>9961</v>
      </c>
      <c r="B3645">
        <f>MID(dane3[[#This Row],[PassengerId]],1,4)+0</f>
        <v>3916</v>
      </c>
      <c r="C3645" t="s">
        <v>14</v>
      </c>
      <c r="D3645" t="b">
        <v>1</v>
      </c>
      <c r="E3645" t="s">
        <v>9959</v>
      </c>
      <c r="F3645" t="str">
        <f>MID($E3645,1,1)</f>
        <v>D</v>
      </c>
      <c r="G3645" t="str">
        <f>IFERROR(MID($E3645,SEARCH("/",$E3645,SEARCH("/",$E3645)+1)+1,1),"")</f>
        <v>S</v>
      </c>
      <c r="H3645" t="s">
        <v>46</v>
      </c>
      <c r="I3645">
        <v>55</v>
      </c>
      <c r="J3645" t="b">
        <v>0</v>
      </c>
      <c r="K3645" s="7">
        <v>0</v>
      </c>
      <c r="L3645" s="7">
        <v>0</v>
      </c>
      <c r="M3645" s="7">
        <v>0</v>
      </c>
      <c r="N3645" s="7">
        <v>0</v>
      </c>
      <c r="O3645" s="7">
        <v>0</v>
      </c>
      <c r="P3645" s="7">
        <f>SUM(dane3[[#This Row],[RoomService]:[VRDeck]])</f>
        <v>0</v>
      </c>
      <c r="Q3645" t="s">
        <v>9962</v>
      </c>
      <c r="R3645" t="b">
        <v>1</v>
      </c>
    </row>
    <row r="3646" spans="1:18" x14ac:dyDescent="0.3">
      <c r="A3646" t="s">
        <v>9963</v>
      </c>
      <c r="B3646">
        <f>MID(dane3[[#This Row],[PassengerId]],1,4)+0</f>
        <v>3917</v>
      </c>
      <c r="C3646" t="s">
        <v>14</v>
      </c>
      <c r="D3646" t="b">
        <v>0</v>
      </c>
      <c r="E3646" t="s">
        <v>9964</v>
      </c>
      <c r="F3646" t="str">
        <f>MID($E3646,1,1)</f>
        <v>B</v>
      </c>
      <c r="G3646" t="str">
        <f>IFERROR(MID($E3646,SEARCH("/",$E3646,SEARCH("/",$E3646)+1)+1,1),"")</f>
        <v>P</v>
      </c>
      <c r="H3646" t="s">
        <v>16</v>
      </c>
      <c r="I3646">
        <v>30</v>
      </c>
      <c r="J3646" t="b">
        <v>0</v>
      </c>
      <c r="K3646" s="7">
        <v>0</v>
      </c>
      <c r="L3646" s="7">
        <v>690</v>
      </c>
      <c r="M3646" s="7">
        <v>0</v>
      </c>
      <c r="N3646" s="7">
        <v>49</v>
      </c>
      <c r="O3646" s="7">
        <v>2264</v>
      </c>
      <c r="P3646" s="7">
        <f>SUM(dane3[[#This Row],[RoomService]:[VRDeck]])</f>
        <v>3003</v>
      </c>
      <c r="Q3646" t="s">
        <v>9965</v>
      </c>
      <c r="R3646" t="b">
        <v>0</v>
      </c>
    </row>
    <row r="3647" spans="1:18" x14ac:dyDescent="0.3">
      <c r="A3647" t="s">
        <v>9966</v>
      </c>
      <c r="B3647">
        <f>MID(dane3[[#This Row],[PassengerId]],1,4)+0</f>
        <v>3919</v>
      </c>
      <c r="C3647" t="s">
        <v>19</v>
      </c>
      <c r="D3647" t="b">
        <v>0</v>
      </c>
      <c r="E3647" t="s">
        <v>9967</v>
      </c>
      <c r="F3647" t="str">
        <f>MID($E3647,1,1)</f>
        <v>F</v>
      </c>
      <c r="G3647" t="str">
        <f>IFERROR(MID($E3647,SEARCH("/",$E3647,SEARCH("/",$E3647)+1)+1,1),"")</f>
        <v>P</v>
      </c>
      <c r="H3647" t="s">
        <v>16</v>
      </c>
      <c r="I3647">
        <v>21</v>
      </c>
      <c r="J3647" t="b">
        <v>0</v>
      </c>
      <c r="K3647" s="7">
        <v>0</v>
      </c>
      <c r="L3647" s="7">
        <v>0</v>
      </c>
      <c r="M3647" s="7">
        <v>0</v>
      </c>
      <c r="N3647" s="7">
        <v>65</v>
      </c>
      <c r="O3647" s="7">
        <v>480</v>
      </c>
      <c r="P3647" s="7">
        <f>SUM(dane3[[#This Row],[RoomService]:[VRDeck]])</f>
        <v>545</v>
      </c>
      <c r="Q3647" t="s">
        <v>9968</v>
      </c>
      <c r="R3647" t="b">
        <v>0</v>
      </c>
    </row>
    <row r="3648" spans="1:18" x14ac:dyDescent="0.3">
      <c r="A3648" t="s">
        <v>9969</v>
      </c>
      <c r="B3648">
        <f>MID(dane3[[#This Row],[PassengerId]],1,4)+0</f>
        <v>3921</v>
      </c>
      <c r="C3648" t="s">
        <v>19</v>
      </c>
      <c r="D3648" t="b">
        <v>0</v>
      </c>
      <c r="E3648" t="s">
        <v>9970</v>
      </c>
      <c r="F3648" t="str">
        <f>MID($E3648,1,1)</f>
        <v>E</v>
      </c>
      <c r="G3648" t="str">
        <f>IFERROR(MID($E3648,SEARCH("/",$E3648,SEARCH("/",$E3648)+1)+1,1),"")</f>
        <v>S</v>
      </c>
      <c r="H3648" t="s">
        <v>16</v>
      </c>
      <c r="I3648">
        <v>26</v>
      </c>
      <c r="J3648" t="b">
        <v>0</v>
      </c>
      <c r="K3648" s="7">
        <v>35</v>
      </c>
      <c r="L3648" s="7">
        <v>42</v>
      </c>
      <c r="M3648" s="7">
        <v>711</v>
      </c>
      <c r="N3648" s="7">
        <v>0</v>
      </c>
      <c r="O3648" s="7">
        <v>0</v>
      </c>
      <c r="P3648" s="7">
        <f>SUM(dane3[[#This Row],[RoomService]:[VRDeck]])</f>
        <v>788</v>
      </c>
      <c r="Q3648" t="s">
        <v>9971</v>
      </c>
      <c r="R3648" t="b">
        <v>1</v>
      </c>
    </row>
    <row r="3649" spans="1:18" x14ac:dyDescent="0.3">
      <c r="A3649" t="s">
        <v>9972</v>
      </c>
      <c r="B3649">
        <f>MID(dane3[[#This Row],[PassengerId]],1,4)+0</f>
        <v>3922</v>
      </c>
      <c r="C3649" t="s">
        <v>19</v>
      </c>
      <c r="D3649" t="b">
        <v>1</v>
      </c>
      <c r="E3649" t="s">
        <v>9973</v>
      </c>
      <c r="F3649" t="str">
        <f>MID($E3649,1,1)</f>
        <v>G</v>
      </c>
      <c r="G3649" t="str">
        <f>IFERROR(MID($E3649,SEARCH("/",$E3649,SEARCH("/",$E3649)+1)+1,1),"")</f>
        <v>P</v>
      </c>
      <c r="H3649" t="s">
        <v>32</v>
      </c>
      <c r="I3649">
        <v>33</v>
      </c>
      <c r="J3649" t="b">
        <v>0</v>
      </c>
      <c r="K3649" s="7">
        <v>0</v>
      </c>
      <c r="L3649" s="7">
        <v>0</v>
      </c>
      <c r="M3649" s="7">
        <v>0</v>
      </c>
      <c r="N3649" s="7">
        <v>0</v>
      </c>
      <c r="O3649" s="7">
        <v>0</v>
      </c>
      <c r="P3649" s="7">
        <f>SUM(dane3[[#This Row],[RoomService]:[VRDeck]])</f>
        <v>0</v>
      </c>
      <c r="Q3649" t="s">
        <v>9974</v>
      </c>
      <c r="R3649" t="b">
        <v>1</v>
      </c>
    </row>
    <row r="3650" spans="1:18" x14ac:dyDescent="0.3">
      <c r="A3650" t="s">
        <v>9975</v>
      </c>
      <c r="B3650">
        <f>MID(dane3[[#This Row],[PassengerId]],1,4)+0</f>
        <v>3923</v>
      </c>
      <c r="C3650" t="s">
        <v>19</v>
      </c>
      <c r="D3650" t="b">
        <v>0</v>
      </c>
      <c r="E3650" t="s">
        <v>9976</v>
      </c>
      <c r="F3650" t="str">
        <f>MID($E3650,1,1)</f>
        <v>F</v>
      </c>
      <c r="G3650" t="str">
        <f>IFERROR(MID($E3650,SEARCH("/",$E3650,SEARCH("/",$E3650)+1)+1,1),"")</f>
        <v>P</v>
      </c>
      <c r="H3650" t="s">
        <v>16</v>
      </c>
      <c r="I3650">
        <v>18</v>
      </c>
      <c r="J3650" t="b">
        <v>0</v>
      </c>
      <c r="K3650" s="7">
        <v>95</v>
      </c>
      <c r="L3650" s="7">
        <v>0</v>
      </c>
      <c r="M3650" s="7">
        <v>0</v>
      </c>
      <c r="N3650" s="7">
        <v>13</v>
      </c>
      <c r="O3650" s="7">
        <v>622</v>
      </c>
      <c r="P3650" s="7">
        <f>SUM(dane3[[#This Row],[RoomService]:[VRDeck]])</f>
        <v>730</v>
      </c>
      <c r="Q3650" t="s">
        <v>9977</v>
      </c>
      <c r="R3650" t="b">
        <v>0</v>
      </c>
    </row>
    <row r="3651" spans="1:18" x14ac:dyDescent="0.3">
      <c r="A3651" t="s">
        <v>9978</v>
      </c>
      <c r="B3651">
        <f>MID(dane3[[#This Row],[PassengerId]],1,4)+0</f>
        <v>3923</v>
      </c>
      <c r="C3651" t="s">
        <v>19</v>
      </c>
      <c r="D3651" t="b">
        <v>1</v>
      </c>
      <c r="E3651" t="s">
        <v>9979</v>
      </c>
      <c r="F3651" t="str">
        <f>MID($E3651,1,1)</f>
        <v>G</v>
      </c>
      <c r="G3651" t="str">
        <f>IFERROR(MID($E3651,SEARCH("/",$E3651,SEARCH("/",$E3651)+1)+1,1),"")</f>
        <v>P</v>
      </c>
      <c r="H3651" t="s">
        <v>16</v>
      </c>
      <c r="I3651">
        <v>9</v>
      </c>
      <c r="J3651" t="b">
        <v>0</v>
      </c>
      <c r="K3651" s="7">
        <v>0</v>
      </c>
      <c r="L3651" s="7">
        <v>0</v>
      </c>
      <c r="M3651" s="7">
        <v>0</v>
      </c>
      <c r="N3651" s="7">
        <v>0</v>
      </c>
      <c r="O3651" s="7">
        <v>0</v>
      </c>
      <c r="P3651" s="7">
        <f>SUM(dane3[[#This Row],[RoomService]:[VRDeck]])</f>
        <v>0</v>
      </c>
      <c r="Q3651" t="s">
        <v>9980</v>
      </c>
      <c r="R3651" t="b">
        <v>1</v>
      </c>
    </row>
    <row r="3652" spans="1:18" x14ac:dyDescent="0.3">
      <c r="A3652" t="s">
        <v>9981</v>
      </c>
      <c r="B3652">
        <f>MID(dane3[[#This Row],[PassengerId]],1,4)+0</f>
        <v>3923</v>
      </c>
      <c r="C3652" t="s">
        <v>19</v>
      </c>
      <c r="D3652" t="b">
        <v>1</v>
      </c>
      <c r="E3652" t="s">
        <v>9979</v>
      </c>
      <c r="F3652" t="str">
        <f>MID($E3652,1,1)</f>
        <v>G</v>
      </c>
      <c r="G3652" t="str">
        <f>IFERROR(MID($E3652,SEARCH("/",$E3652,SEARCH("/",$E3652)+1)+1,1),"")</f>
        <v>P</v>
      </c>
      <c r="H3652" t="s">
        <v>46</v>
      </c>
      <c r="I3652">
        <v>0</v>
      </c>
      <c r="J3652" t="b">
        <v>0</v>
      </c>
      <c r="K3652" s="7">
        <v>0</v>
      </c>
      <c r="L3652" s="7">
        <v>0</v>
      </c>
      <c r="M3652" s="7">
        <v>0</v>
      </c>
      <c r="N3652" s="7">
        <v>0</v>
      </c>
      <c r="O3652" s="7">
        <v>0</v>
      </c>
      <c r="P3652" s="7">
        <f>SUM(dane3[[#This Row],[RoomService]:[VRDeck]])</f>
        <v>0</v>
      </c>
      <c r="Q3652" t="s">
        <v>9982</v>
      </c>
      <c r="R3652" t="b">
        <v>1</v>
      </c>
    </row>
    <row r="3653" spans="1:18" x14ac:dyDescent="0.3">
      <c r="A3653" t="s">
        <v>9983</v>
      </c>
      <c r="B3653">
        <f>MID(dane3[[#This Row],[PassengerId]],1,4)+0</f>
        <v>3924</v>
      </c>
      <c r="C3653" t="s">
        <v>19</v>
      </c>
      <c r="D3653" t="b">
        <v>0</v>
      </c>
      <c r="E3653" t="s">
        <v>9984</v>
      </c>
      <c r="F3653" t="str">
        <f>MID($E3653,1,1)</f>
        <v>E</v>
      </c>
      <c r="G3653" t="str">
        <f>IFERROR(MID($E3653,SEARCH("/",$E3653,SEARCH("/",$E3653)+1)+1,1),"")</f>
        <v>S</v>
      </c>
      <c r="H3653" t="s">
        <v>46</v>
      </c>
      <c r="I3653">
        <v>19</v>
      </c>
      <c r="J3653" t="b">
        <v>0</v>
      </c>
      <c r="K3653" s="7">
        <v>0</v>
      </c>
      <c r="L3653" s="7">
        <v>47</v>
      </c>
      <c r="M3653" s="7">
        <v>0</v>
      </c>
      <c r="N3653" s="7">
        <v>263</v>
      </c>
      <c r="O3653" s="7">
        <v>384</v>
      </c>
      <c r="P3653" s="7">
        <f>SUM(dane3[[#This Row],[RoomService]:[VRDeck]])</f>
        <v>694</v>
      </c>
      <c r="Q3653" t="s">
        <v>9985</v>
      </c>
      <c r="R3653" t="b">
        <v>1</v>
      </c>
    </row>
    <row r="3654" spans="1:18" x14ac:dyDescent="0.3">
      <c r="A3654" t="s">
        <v>9986</v>
      </c>
      <c r="B3654">
        <f>MID(dane3[[#This Row],[PassengerId]],1,4)+0</f>
        <v>3926</v>
      </c>
      <c r="C3654" t="s">
        <v>19</v>
      </c>
      <c r="D3654" t="b">
        <v>0</v>
      </c>
      <c r="E3654" t="s">
        <v>9987</v>
      </c>
      <c r="F3654" t="str">
        <f>MID($E3654,1,1)</f>
        <v>F</v>
      </c>
      <c r="G3654" t="str">
        <f>IFERROR(MID($E3654,SEARCH("/",$E3654,SEARCH("/",$E3654)+1)+1,1),"")</f>
        <v>P</v>
      </c>
      <c r="H3654" t="s">
        <v>16</v>
      </c>
      <c r="I3654">
        <v>18</v>
      </c>
      <c r="J3654" t="b">
        <v>0</v>
      </c>
      <c r="K3654" s="7">
        <v>716</v>
      </c>
      <c r="L3654" s="7">
        <v>0</v>
      </c>
      <c r="M3654" s="7">
        <v>0</v>
      </c>
      <c r="N3654" s="7">
        <v>0</v>
      </c>
      <c r="O3654" s="7">
        <v>0</v>
      </c>
      <c r="P3654" s="7">
        <f>SUM(dane3[[#This Row],[RoomService]:[VRDeck]])</f>
        <v>716</v>
      </c>
      <c r="Q3654" t="s">
        <v>9988</v>
      </c>
      <c r="R3654" t="b">
        <v>0</v>
      </c>
    </row>
    <row r="3655" spans="1:18" x14ac:dyDescent="0.3">
      <c r="A3655" t="s">
        <v>9989</v>
      </c>
      <c r="B3655">
        <f>MID(dane3[[#This Row],[PassengerId]],1,4)+0</f>
        <v>3927</v>
      </c>
      <c r="C3655" t="s">
        <v>14</v>
      </c>
      <c r="D3655" t="b">
        <v>0</v>
      </c>
      <c r="E3655" t="s">
        <v>9990</v>
      </c>
      <c r="F3655" t="str">
        <f>MID($E3655,1,1)</f>
        <v>C</v>
      </c>
      <c r="G3655" t="str">
        <f>IFERROR(MID($E3655,SEARCH("/",$E3655,SEARCH("/",$E3655)+1)+1,1),"")</f>
        <v>S</v>
      </c>
      <c r="H3655" t="s">
        <v>46</v>
      </c>
      <c r="I3655">
        <v>38</v>
      </c>
      <c r="J3655" t="b">
        <v>0</v>
      </c>
      <c r="K3655" s="7">
        <v>55</v>
      </c>
      <c r="L3655" s="7">
        <v>1258</v>
      </c>
      <c r="M3655" s="7">
        <v>0</v>
      </c>
      <c r="N3655" s="7">
        <v>650</v>
      </c>
      <c r="O3655" s="7">
        <v>10786</v>
      </c>
      <c r="P3655" s="7">
        <f>SUM(dane3[[#This Row],[RoomService]:[VRDeck]])</f>
        <v>12749</v>
      </c>
      <c r="Q3655" t="s">
        <v>9991</v>
      </c>
      <c r="R3655" t="b">
        <v>0</v>
      </c>
    </row>
    <row r="3656" spans="1:18" x14ac:dyDescent="0.3">
      <c r="A3656" t="s">
        <v>9992</v>
      </c>
      <c r="B3656">
        <f>MID(dane3[[#This Row],[PassengerId]],1,4)+0</f>
        <v>3927</v>
      </c>
      <c r="C3656" t="s">
        <v>14</v>
      </c>
      <c r="D3656" t="b">
        <v>0</v>
      </c>
      <c r="E3656" t="s">
        <v>9990</v>
      </c>
      <c r="F3656" t="str">
        <f>MID($E3656,1,1)</f>
        <v>C</v>
      </c>
      <c r="G3656" t="str">
        <f>IFERROR(MID($E3656,SEARCH("/",$E3656,SEARCH("/",$E3656)+1)+1,1),"")</f>
        <v>S</v>
      </c>
      <c r="H3656" t="s">
        <v>46</v>
      </c>
      <c r="I3656">
        <v>42</v>
      </c>
      <c r="J3656" t="b">
        <v>0</v>
      </c>
      <c r="K3656" s="7">
        <v>0</v>
      </c>
      <c r="L3656" s="7">
        <v>1249</v>
      </c>
      <c r="M3656" s="7">
        <v>0</v>
      </c>
      <c r="N3656" s="7">
        <v>1313</v>
      </c>
      <c r="O3656" s="7">
        <v>1148</v>
      </c>
      <c r="P3656" s="7">
        <f>SUM(dane3[[#This Row],[RoomService]:[VRDeck]])</f>
        <v>3710</v>
      </c>
      <c r="Q3656" t="s">
        <v>9993</v>
      </c>
      <c r="R3656" t="b">
        <v>1</v>
      </c>
    </row>
    <row r="3657" spans="1:18" x14ac:dyDescent="0.3">
      <c r="A3657" t="s">
        <v>21507</v>
      </c>
      <c r="B3657">
        <f>MID(dane3[[#This Row],[PassengerId]],1,4)+0</f>
        <v>8398</v>
      </c>
      <c r="C3657" t="s">
        <v>14</v>
      </c>
      <c r="D3657" t="b">
        <v>1</v>
      </c>
      <c r="E3657" t="s">
        <v>21506</v>
      </c>
      <c r="F3657" t="str">
        <f>MID($E3657,1,1)</f>
        <v>B</v>
      </c>
      <c r="G3657" t="str">
        <f>IFERROR(MID($E3657,SEARCH("/",$E3657,SEARCH("/",$E3657)+1)+1,1),"")</f>
        <v>S</v>
      </c>
      <c r="H3657" t="s">
        <v>16</v>
      </c>
      <c r="I3657">
        <v>41</v>
      </c>
      <c r="J3657" t="b">
        <v>0</v>
      </c>
      <c r="K3657" s="7">
        <v>0</v>
      </c>
      <c r="L3657" s="7">
        <v>0</v>
      </c>
      <c r="M3657" s="7">
        <v>0</v>
      </c>
      <c r="N3657" s="7">
        <v>0</v>
      </c>
      <c r="O3657" s="7">
        <v>0</v>
      </c>
      <c r="P3657" s="7">
        <f>SUM(dane3[[#This Row],[RoomService]:[VRDeck]])</f>
        <v>0</v>
      </c>
      <c r="Q3657" t="s">
        <v>21508</v>
      </c>
      <c r="R3657" t="b">
        <v>1</v>
      </c>
    </row>
    <row r="3658" spans="1:18" x14ac:dyDescent="0.3">
      <c r="A3658" t="s">
        <v>9997</v>
      </c>
      <c r="B3658">
        <f>MID(dane3[[#This Row],[PassengerId]],1,4)+0</f>
        <v>3928</v>
      </c>
      <c r="C3658" t="s">
        <v>14</v>
      </c>
      <c r="D3658" t="b">
        <v>1</v>
      </c>
      <c r="E3658" t="s">
        <v>9995</v>
      </c>
      <c r="F3658" t="str">
        <f>MID($E3658,1,1)</f>
        <v>E</v>
      </c>
      <c r="G3658" t="str">
        <f>IFERROR(MID($E3658,SEARCH("/",$E3658,SEARCH("/",$E3658)+1)+1,1),"")</f>
        <v>S</v>
      </c>
      <c r="H3658" t="s">
        <v>46</v>
      </c>
      <c r="I3658">
        <v>37</v>
      </c>
      <c r="J3658" t="b">
        <v>0</v>
      </c>
      <c r="K3658" s="7">
        <v>0</v>
      </c>
      <c r="L3658" s="7">
        <v>0</v>
      </c>
      <c r="M3658" s="7">
        <v>0</v>
      </c>
      <c r="N3658" s="7">
        <v>0</v>
      </c>
      <c r="O3658" s="7">
        <v>0</v>
      </c>
      <c r="P3658" s="7">
        <f>SUM(dane3[[#This Row],[RoomService]:[VRDeck]])</f>
        <v>0</v>
      </c>
      <c r="Q3658" t="s">
        <v>9998</v>
      </c>
      <c r="R3658" t="b">
        <v>1</v>
      </c>
    </row>
    <row r="3659" spans="1:18" x14ac:dyDescent="0.3">
      <c r="A3659" t="s">
        <v>9999</v>
      </c>
      <c r="B3659">
        <f>MID(dane3[[#This Row],[PassengerId]],1,4)+0</f>
        <v>3930</v>
      </c>
      <c r="C3659" t="s">
        <v>19</v>
      </c>
      <c r="D3659" t="b">
        <v>0</v>
      </c>
      <c r="E3659" t="s">
        <v>10000</v>
      </c>
      <c r="F3659" t="str">
        <f>MID($E3659,1,1)</f>
        <v>F</v>
      </c>
      <c r="G3659" t="str">
        <f>IFERROR(MID($E3659,SEARCH("/",$E3659,SEARCH("/",$E3659)+1)+1,1),"")</f>
        <v>S</v>
      </c>
      <c r="H3659" t="s">
        <v>46</v>
      </c>
      <c r="I3659">
        <v>29</v>
      </c>
      <c r="J3659" t="b">
        <v>0</v>
      </c>
      <c r="K3659" s="7">
        <v>0</v>
      </c>
      <c r="L3659" s="7">
        <v>0</v>
      </c>
      <c r="M3659" s="7">
        <v>0</v>
      </c>
      <c r="N3659" s="7">
        <v>1819</v>
      </c>
      <c r="O3659" s="7">
        <v>1</v>
      </c>
      <c r="P3659" s="7">
        <f>SUM(dane3[[#This Row],[RoomService]:[VRDeck]])</f>
        <v>1820</v>
      </c>
      <c r="Q3659" t="s">
        <v>10001</v>
      </c>
      <c r="R3659" t="b">
        <v>0</v>
      </c>
    </row>
    <row r="3660" spans="1:18" x14ac:dyDescent="0.3">
      <c r="A3660" t="s">
        <v>10002</v>
      </c>
      <c r="B3660">
        <f>MID(dane3[[#This Row],[PassengerId]],1,4)+0</f>
        <v>3931</v>
      </c>
      <c r="C3660" t="s">
        <v>19</v>
      </c>
      <c r="D3660" t="b">
        <v>0</v>
      </c>
      <c r="E3660" t="s">
        <v>10003</v>
      </c>
      <c r="F3660" t="str">
        <f>MID($E3660,1,1)</f>
        <v>F</v>
      </c>
      <c r="G3660" t="str">
        <f>IFERROR(MID($E3660,SEARCH("/",$E3660,SEARCH("/",$E3660)+1)+1,1),"")</f>
        <v>P</v>
      </c>
      <c r="H3660" t="s">
        <v>46</v>
      </c>
      <c r="I3660">
        <v>42</v>
      </c>
      <c r="J3660" t="b">
        <v>0</v>
      </c>
      <c r="K3660" s="7">
        <v>0</v>
      </c>
      <c r="L3660" s="7">
        <v>218</v>
      </c>
      <c r="M3660" s="7">
        <v>0</v>
      </c>
      <c r="N3660" s="7">
        <v>481</v>
      </c>
      <c r="O3660" s="7">
        <v>2</v>
      </c>
      <c r="P3660" s="7">
        <f>SUM(dane3[[#This Row],[RoomService]:[VRDeck]])</f>
        <v>701</v>
      </c>
      <c r="Q3660" t="s">
        <v>10004</v>
      </c>
      <c r="R3660" t="b">
        <v>0</v>
      </c>
    </row>
    <row r="3661" spans="1:18" x14ac:dyDescent="0.3">
      <c r="A3661" t="s">
        <v>7355</v>
      </c>
      <c r="B3661">
        <f>MID(dane3[[#This Row],[PassengerId]],1,4)+0</f>
        <v>2878</v>
      </c>
      <c r="C3661" t="s">
        <v>53</v>
      </c>
      <c r="D3661" t="b">
        <v>0</v>
      </c>
      <c r="E3661" t="s">
        <v>7356</v>
      </c>
      <c r="F3661" t="str">
        <f>MID($E3661,1,1)</f>
        <v>F</v>
      </c>
      <c r="G3661" t="str">
        <f>IFERROR(MID($E3661,SEARCH("/",$E3661,SEARCH("/",$E3661)+1)+1,1),"")</f>
        <v>P</v>
      </c>
      <c r="H3661" t="s">
        <v>16</v>
      </c>
      <c r="I3661">
        <v>42</v>
      </c>
      <c r="J3661" t="b">
        <v>0</v>
      </c>
      <c r="K3661" s="7">
        <v>44</v>
      </c>
      <c r="L3661" s="7">
        <v>0</v>
      </c>
      <c r="M3661" s="7">
        <v>3648</v>
      </c>
      <c r="N3661" s="7">
        <v>0</v>
      </c>
      <c r="O3661" s="7">
        <v>9</v>
      </c>
      <c r="P3661" s="7">
        <f>SUM(dane3[[#This Row],[RoomService]:[VRDeck]])</f>
        <v>3701</v>
      </c>
      <c r="Q3661" t="s">
        <v>7357</v>
      </c>
      <c r="R3661" t="b">
        <v>1</v>
      </c>
    </row>
    <row r="3662" spans="1:18" x14ac:dyDescent="0.3">
      <c r="A3662" t="s">
        <v>7370</v>
      </c>
      <c r="B3662">
        <f>MID(dane3[[#This Row],[PassengerId]],1,4)+0</f>
        <v>2884</v>
      </c>
      <c r="C3662" t="s">
        <v>53</v>
      </c>
      <c r="D3662" t="b">
        <v>0</v>
      </c>
      <c r="E3662" t="s">
        <v>7371</v>
      </c>
      <c r="F3662" t="str">
        <f>MID($E3662,1,1)</f>
        <v>D</v>
      </c>
      <c r="G3662" t="str">
        <f>IFERROR(MID($E3662,SEARCH("/",$E3662,SEARCH("/",$E3662)+1)+1,1),"")</f>
        <v>P</v>
      </c>
      <c r="H3662" t="s">
        <v>16</v>
      </c>
      <c r="I3662">
        <v>37</v>
      </c>
      <c r="J3662" t="b">
        <v>0</v>
      </c>
      <c r="K3662" s="7">
        <v>912</v>
      </c>
      <c r="L3662" s="7">
        <v>0</v>
      </c>
      <c r="M3662" s="7">
        <v>0</v>
      </c>
      <c r="N3662" s="7">
        <v>0</v>
      </c>
      <c r="O3662" s="7">
        <v>0</v>
      </c>
      <c r="P3662" s="7">
        <f>SUM(dane3[[#This Row],[RoomService]:[VRDeck]])</f>
        <v>912</v>
      </c>
      <c r="Q3662" t="s">
        <v>7372</v>
      </c>
      <c r="R3662" t="b">
        <v>0</v>
      </c>
    </row>
    <row r="3663" spans="1:18" x14ac:dyDescent="0.3">
      <c r="A3663" t="s">
        <v>10011</v>
      </c>
      <c r="B3663">
        <f>MID(dane3[[#This Row],[PassengerId]],1,4)+0</f>
        <v>3933</v>
      </c>
      <c r="C3663" t="s">
        <v>19</v>
      </c>
      <c r="D3663" t="b">
        <v>1</v>
      </c>
      <c r="E3663" t="s">
        <v>10012</v>
      </c>
      <c r="F3663" t="str">
        <f>MID($E3663,1,1)</f>
        <v>G</v>
      </c>
      <c r="G3663" t="str">
        <f>IFERROR(MID($E3663,SEARCH("/",$E3663,SEARCH("/",$E3663)+1)+1,1),"")</f>
        <v>S</v>
      </c>
      <c r="H3663" t="s">
        <v>46</v>
      </c>
      <c r="I3663">
        <v>34</v>
      </c>
      <c r="J3663" t="b">
        <v>0</v>
      </c>
      <c r="K3663" s="7">
        <v>0</v>
      </c>
      <c r="L3663" s="7">
        <v>0</v>
      </c>
      <c r="M3663" s="7">
        <v>0</v>
      </c>
      <c r="N3663" s="7">
        <v>0</v>
      </c>
      <c r="O3663" s="7">
        <v>0</v>
      </c>
      <c r="P3663" s="7">
        <f>SUM(dane3[[#This Row],[RoomService]:[VRDeck]])</f>
        <v>0</v>
      </c>
      <c r="Q3663" t="s">
        <v>10013</v>
      </c>
      <c r="R3663" t="b">
        <v>1</v>
      </c>
    </row>
    <row r="3664" spans="1:18" x14ac:dyDescent="0.3">
      <c r="A3664" t="s">
        <v>10014</v>
      </c>
      <c r="B3664">
        <f>MID(dane3[[#This Row],[PassengerId]],1,4)+0</f>
        <v>3935</v>
      </c>
      <c r="C3664" t="s">
        <v>19</v>
      </c>
      <c r="D3664" t="b">
        <v>1</v>
      </c>
      <c r="E3664" t="s">
        <v>10015</v>
      </c>
      <c r="F3664" t="str">
        <f>MID($E3664,1,1)</f>
        <v>G</v>
      </c>
      <c r="G3664" t="str">
        <f>IFERROR(MID($E3664,SEARCH("/",$E3664,SEARCH("/",$E3664)+1)+1,1),"")</f>
        <v>S</v>
      </c>
      <c r="H3664" t="s">
        <v>32</v>
      </c>
      <c r="I3664">
        <v>18</v>
      </c>
      <c r="J3664" t="b">
        <v>0</v>
      </c>
      <c r="K3664" s="7">
        <v>0</v>
      </c>
      <c r="L3664" s="7">
        <v>0</v>
      </c>
      <c r="M3664" s="7">
        <v>0</v>
      </c>
      <c r="N3664" s="7">
        <v>0</v>
      </c>
      <c r="O3664" s="7">
        <v>0</v>
      </c>
      <c r="P3664" s="7">
        <f>SUM(dane3[[#This Row],[RoomService]:[VRDeck]])</f>
        <v>0</v>
      </c>
      <c r="Q3664" t="s">
        <v>10016</v>
      </c>
      <c r="R3664" t="b">
        <v>0</v>
      </c>
    </row>
    <row r="3665" spans="1:18" x14ac:dyDescent="0.3">
      <c r="A3665" t="s">
        <v>10017</v>
      </c>
      <c r="B3665">
        <f>MID(dane3[[#This Row],[PassengerId]],1,4)+0</f>
        <v>3936</v>
      </c>
      <c r="C3665" t="s">
        <v>19</v>
      </c>
      <c r="D3665" t="b">
        <v>0</v>
      </c>
      <c r="E3665" t="s">
        <v>10018</v>
      </c>
      <c r="F3665" t="str">
        <f>MID($E3665,1,1)</f>
        <v>G</v>
      </c>
      <c r="G3665" t="str">
        <f>IFERROR(MID($E3665,SEARCH("/",$E3665,SEARCH("/",$E3665)+1)+1,1),"")</f>
        <v>S</v>
      </c>
      <c r="H3665" t="s">
        <v>16</v>
      </c>
      <c r="I3665">
        <v>24</v>
      </c>
      <c r="J3665" t="b">
        <v>0</v>
      </c>
      <c r="K3665" s="7">
        <v>3537</v>
      </c>
      <c r="L3665" s="7">
        <v>0</v>
      </c>
      <c r="M3665" s="7">
        <v>0</v>
      </c>
      <c r="N3665" s="7">
        <v>0</v>
      </c>
      <c r="O3665" s="7">
        <v>0</v>
      </c>
      <c r="P3665" s="7">
        <f>SUM(dane3[[#This Row],[RoomService]:[VRDeck]])</f>
        <v>3537</v>
      </c>
      <c r="Q3665" t="s">
        <v>10019</v>
      </c>
      <c r="R3665" t="b">
        <v>0</v>
      </c>
    </row>
    <row r="3666" spans="1:18" x14ac:dyDescent="0.3">
      <c r="A3666" t="s">
        <v>10020</v>
      </c>
      <c r="B3666">
        <f>MID(dane3[[#This Row],[PassengerId]],1,4)+0</f>
        <v>3937</v>
      </c>
      <c r="C3666" t="s">
        <v>19</v>
      </c>
      <c r="D3666" t="b">
        <v>0</v>
      </c>
      <c r="E3666" t="s">
        <v>10021</v>
      </c>
      <c r="F3666" t="str">
        <f>MID($E3666,1,1)</f>
        <v>F</v>
      </c>
      <c r="G3666" t="str">
        <f>IFERROR(MID($E3666,SEARCH("/",$E3666,SEARCH("/",$E3666)+1)+1,1),"")</f>
        <v>S</v>
      </c>
      <c r="H3666" t="s">
        <v>16</v>
      </c>
      <c r="I3666">
        <v>24</v>
      </c>
      <c r="J3666" t="b">
        <v>0</v>
      </c>
      <c r="K3666" s="7">
        <v>45</v>
      </c>
      <c r="L3666" s="7">
        <v>588</v>
      </c>
      <c r="M3666" s="7">
        <v>5</v>
      </c>
      <c r="N3666" s="7">
        <v>7</v>
      </c>
      <c r="O3666" s="7">
        <v>0</v>
      </c>
      <c r="P3666" s="7">
        <f>SUM(dane3[[#This Row],[RoomService]:[VRDeck]])</f>
        <v>645</v>
      </c>
      <c r="Q3666" t="s">
        <v>10022</v>
      </c>
      <c r="R3666" t="b">
        <v>1</v>
      </c>
    </row>
    <row r="3667" spans="1:18" x14ac:dyDescent="0.3">
      <c r="A3667" t="s">
        <v>7376</v>
      </c>
      <c r="B3667">
        <f>MID(dane3[[#This Row],[PassengerId]],1,4)+0</f>
        <v>2888</v>
      </c>
      <c r="C3667" t="s">
        <v>53</v>
      </c>
      <c r="D3667" t="b">
        <v>0</v>
      </c>
      <c r="E3667" t="s">
        <v>7377</v>
      </c>
      <c r="F3667" t="str">
        <f>MID($E3667,1,1)</f>
        <v>F</v>
      </c>
      <c r="G3667" t="str">
        <f>IFERROR(MID($E3667,SEARCH("/",$E3667,SEARCH("/",$E3667)+1)+1,1),"")</f>
        <v>P</v>
      </c>
      <c r="H3667" t="s">
        <v>16</v>
      </c>
      <c r="I3667">
        <v>71</v>
      </c>
      <c r="J3667" t="b">
        <v>1</v>
      </c>
      <c r="K3667" s="7">
        <v>901</v>
      </c>
      <c r="L3667" s="7">
        <v>0</v>
      </c>
      <c r="M3667" s="7">
        <v>1698</v>
      </c>
      <c r="N3667" s="7">
        <v>0</v>
      </c>
      <c r="O3667" s="7">
        <v>0</v>
      </c>
      <c r="P3667" s="7">
        <f>SUM(dane3[[#This Row],[RoomService]:[VRDeck]])</f>
        <v>2599</v>
      </c>
      <c r="Q3667" t="s">
        <v>7378</v>
      </c>
      <c r="R3667" t="b">
        <v>0</v>
      </c>
    </row>
    <row r="3668" spans="1:18" x14ac:dyDescent="0.3">
      <c r="A3668" t="s">
        <v>7407</v>
      </c>
      <c r="B3668">
        <f>MID(dane3[[#This Row],[PassengerId]],1,4)+0</f>
        <v>2899</v>
      </c>
      <c r="C3668" t="s">
        <v>53</v>
      </c>
      <c r="D3668" t="b">
        <v>0</v>
      </c>
      <c r="E3668" t="s">
        <v>7408</v>
      </c>
      <c r="F3668" t="str">
        <f>MID($E3668,1,1)</f>
        <v>F</v>
      </c>
      <c r="G3668" t="str">
        <f>IFERROR(MID($E3668,SEARCH("/",$E3668,SEARCH("/",$E3668)+1)+1,1),"")</f>
        <v>P</v>
      </c>
      <c r="H3668" t="s">
        <v>16</v>
      </c>
      <c r="I3668">
        <v>28</v>
      </c>
      <c r="J3668" t="b">
        <v>0</v>
      </c>
      <c r="K3668" s="7">
        <v>523</v>
      </c>
      <c r="L3668" s="7">
        <v>0</v>
      </c>
      <c r="M3668" s="7">
        <v>0</v>
      </c>
      <c r="N3668" s="7">
        <v>970</v>
      </c>
      <c r="O3668" s="7">
        <v>0</v>
      </c>
      <c r="P3668" s="7">
        <f>SUM(dane3[[#This Row],[RoomService]:[VRDeck]])</f>
        <v>1493</v>
      </c>
      <c r="Q3668" t="s">
        <v>7409</v>
      </c>
      <c r="R3668" t="b">
        <v>0</v>
      </c>
    </row>
    <row r="3669" spans="1:18" x14ac:dyDescent="0.3">
      <c r="A3669" t="s">
        <v>7410</v>
      </c>
      <c r="B3669">
        <f>MID(dane3[[#This Row],[PassengerId]],1,4)+0</f>
        <v>2900</v>
      </c>
      <c r="C3669" t="s">
        <v>53</v>
      </c>
      <c r="D3669" t="b">
        <v>1</v>
      </c>
      <c r="E3669" t="s">
        <v>39</v>
      </c>
      <c r="F3669" t="s">
        <v>23763</v>
      </c>
      <c r="G3669" t="str">
        <f>IFERROR(MID($E3669,SEARCH("/",$E3669,SEARCH("/",$E3669)+1)+1,1),"")</f>
        <v/>
      </c>
      <c r="H3669" t="s">
        <v>16</v>
      </c>
      <c r="I3669">
        <v>26</v>
      </c>
      <c r="J3669" t="b">
        <v>0</v>
      </c>
      <c r="K3669" s="7">
        <v>0</v>
      </c>
      <c r="L3669" s="7">
        <v>0</v>
      </c>
      <c r="M3669" s="7">
        <v>0</v>
      </c>
      <c r="N3669" s="7">
        <v>0</v>
      </c>
      <c r="O3669" s="7">
        <v>0</v>
      </c>
      <c r="P3669" s="7">
        <f>SUM(dane3[[#This Row],[RoomService]:[VRDeck]])</f>
        <v>0</v>
      </c>
      <c r="Q3669" t="s">
        <v>7411</v>
      </c>
      <c r="R3669" t="b">
        <v>1</v>
      </c>
    </row>
    <row r="3670" spans="1:18" x14ac:dyDescent="0.3">
      <c r="A3670" t="s">
        <v>10029</v>
      </c>
      <c r="B3670">
        <f>MID(dane3[[#This Row],[PassengerId]],1,4)+0</f>
        <v>3939</v>
      </c>
      <c r="C3670" t="s">
        <v>19</v>
      </c>
      <c r="D3670" t="b">
        <v>0</v>
      </c>
      <c r="E3670" t="s">
        <v>10030</v>
      </c>
      <c r="F3670" t="str">
        <f>MID($E3670,1,1)</f>
        <v>E</v>
      </c>
      <c r="G3670" t="str">
        <f>IFERROR(MID($E3670,SEARCH("/",$E3670,SEARCH("/",$E3670)+1)+1,1),"")</f>
        <v>P</v>
      </c>
      <c r="H3670" t="s">
        <v>16</v>
      </c>
      <c r="I3670">
        <v>37</v>
      </c>
      <c r="J3670" t="b">
        <v>0</v>
      </c>
      <c r="K3670" s="7">
        <v>772</v>
      </c>
      <c r="L3670" s="7">
        <v>0</v>
      </c>
      <c r="M3670" s="7">
        <v>840</v>
      </c>
      <c r="N3670" s="7">
        <v>1</v>
      </c>
      <c r="O3670" s="7">
        <v>5</v>
      </c>
      <c r="P3670" s="7">
        <f>SUM(dane3[[#This Row],[RoomService]:[VRDeck]])</f>
        <v>1618</v>
      </c>
      <c r="Q3670" t="s">
        <v>10031</v>
      </c>
      <c r="R3670" t="b">
        <v>0</v>
      </c>
    </row>
    <row r="3671" spans="1:18" x14ac:dyDescent="0.3">
      <c r="A3671" t="s">
        <v>7441</v>
      </c>
      <c r="B3671">
        <f>MID(dane3[[#This Row],[PassengerId]],1,4)+0</f>
        <v>2912</v>
      </c>
      <c r="C3671" t="s">
        <v>53</v>
      </c>
      <c r="D3671" t="b">
        <v>1</v>
      </c>
      <c r="E3671" t="s">
        <v>7442</v>
      </c>
      <c r="F3671" t="str">
        <f>MID($E3671,1,1)</f>
        <v>E</v>
      </c>
      <c r="G3671" t="str">
        <f>IFERROR(MID($E3671,SEARCH("/",$E3671,SEARCH("/",$E3671)+1)+1,1),"")</f>
        <v>P</v>
      </c>
      <c r="H3671" t="s">
        <v>16</v>
      </c>
      <c r="I3671">
        <v>34</v>
      </c>
      <c r="J3671" t="b">
        <v>0</v>
      </c>
      <c r="K3671" s="7">
        <v>0</v>
      </c>
      <c r="L3671" s="7">
        <v>0</v>
      </c>
      <c r="M3671" s="7">
        <v>0</v>
      </c>
      <c r="N3671" s="7">
        <v>0</v>
      </c>
      <c r="O3671" s="7">
        <v>0</v>
      </c>
      <c r="P3671" s="7">
        <f>SUM(dane3[[#This Row],[RoomService]:[VRDeck]])</f>
        <v>0</v>
      </c>
      <c r="Q3671" t="s">
        <v>7443</v>
      </c>
      <c r="R3671" t="b">
        <v>0</v>
      </c>
    </row>
    <row r="3672" spans="1:18" x14ac:dyDescent="0.3">
      <c r="A3672" t="s">
        <v>10035</v>
      </c>
      <c r="B3672">
        <f>MID(dane3[[#This Row],[PassengerId]],1,4)+0</f>
        <v>3941</v>
      </c>
      <c r="C3672" t="s">
        <v>19</v>
      </c>
      <c r="D3672" t="b">
        <v>1</v>
      </c>
      <c r="E3672" t="s">
        <v>10036</v>
      </c>
      <c r="F3672" t="str">
        <f>MID($E3672,1,1)</f>
        <v>G</v>
      </c>
      <c r="G3672" t="str">
        <f>IFERROR(MID($E3672,SEARCH("/",$E3672,SEARCH("/",$E3672)+1)+1,1),"")</f>
        <v>P</v>
      </c>
      <c r="H3672" t="s">
        <v>16</v>
      </c>
      <c r="I3672">
        <v>55</v>
      </c>
      <c r="J3672" t="b">
        <v>0</v>
      </c>
      <c r="K3672" s="7">
        <v>0</v>
      </c>
      <c r="L3672" s="7">
        <v>0</v>
      </c>
      <c r="M3672" s="7">
        <v>0</v>
      </c>
      <c r="N3672" s="7">
        <v>0</v>
      </c>
      <c r="O3672" s="7">
        <v>0</v>
      </c>
      <c r="P3672" s="7">
        <f>SUM(dane3[[#This Row],[RoomService]:[VRDeck]])</f>
        <v>0</v>
      </c>
      <c r="Q3672" t="s">
        <v>10037</v>
      </c>
      <c r="R3672" t="b">
        <v>0</v>
      </c>
    </row>
    <row r="3673" spans="1:18" x14ac:dyDescent="0.3">
      <c r="A3673" t="s">
        <v>10038</v>
      </c>
      <c r="B3673">
        <f>MID(dane3[[#This Row],[PassengerId]],1,4)+0</f>
        <v>3942</v>
      </c>
      <c r="C3673" t="s">
        <v>19</v>
      </c>
      <c r="D3673" t="b">
        <v>1</v>
      </c>
      <c r="E3673" t="s">
        <v>10039</v>
      </c>
      <c r="F3673" t="str">
        <f>MID($E3673,1,1)</f>
        <v>G</v>
      </c>
      <c r="G3673" t="str">
        <f>IFERROR(MID($E3673,SEARCH("/",$E3673,SEARCH("/",$E3673)+1)+1,1),"")</f>
        <v>S</v>
      </c>
      <c r="H3673" t="s">
        <v>32</v>
      </c>
      <c r="I3673">
        <v>20</v>
      </c>
      <c r="J3673" t="b">
        <v>0</v>
      </c>
      <c r="K3673" s="7">
        <v>0</v>
      </c>
      <c r="L3673" s="7">
        <v>0</v>
      </c>
      <c r="M3673" s="7">
        <v>0</v>
      </c>
      <c r="N3673" s="7">
        <v>0</v>
      </c>
      <c r="O3673" s="7">
        <v>0</v>
      </c>
      <c r="P3673" s="7">
        <f>SUM(dane3[[#This Row],[RoomService]:[VRDeck]])</f>
        <v>0</v>
      </c>
      <c r="Q3673" t="s">
        <v>10040</v>
      </c>
      <c r="R3673" t="b">
        <v>0</v>
      </c>
    </row>
    <row r="3674" spans="1:18" x14ac:dyDescent="0.3">
      <c r="A3674" t="s">
        <v>7450</v>
      </c>
      <c r="B3674">
        <f>MID(dane3[[#This Row],[PassengerId]],1,4)+0</f>
        <v>2919</v>
      </c>
      <c r="C3674" t="s">
        <v>53</v>
      </c>
      <c r="D3674" t="b">
        <v>0</v>
      </c>
      <c r="E3674" t="s">
        <v>7451</v>
      </c>
      <c r="F3674" t="str">
        <f>MID($E3674,1,1)</f>
        <v>F</v>
      </c>
      <c r="G3674" t="str">
        <f>IFERROR(MID($E3674,SEARCH("/",$E3674,SEARCH("/",$E3674)+1)+1,1),"")</f>
        <v>S</v>
      </c>
      <c r="H3674" t="s">
        <v>16</v>
      </c>
      <c r="I3674">
        <v>0</v>
      </c>
      <c r="J3674" t="b">
        <v>0</v>
      </c>
      <c r="K3674" s="7">
        <v>0</v>
      </c>
      <c r="L3674" s="7">
        <v>0</v>
      </c>
      <c r="M3674" s="7">
        <v>0</v>
      </c>
      <c r="N3674" s="7">
        <v>0</v>
      </c>
      <c r="O3674" s="7">
        <v>0</v>
      </c>
      <c r="P3674" s="7">
        <f>SUM(dane3[[#This Row],[RoomService]:[VRDeck]])</f>
        <v>0</v>
      </c>
      <c r="Q3674" t="s">
        <v>7452</v>
      </c>
      <c r="R3674" t="b">
        <v>1</v>
      </c>
    </row>
    <row r="3675" spans="1:18" x14ac:dyDescent="0.3">
      <c r="A3675" t="s">
        <v>10044</v>
      </c>
      <c r="B3675">
        <f>MID(dane3[[#This Row],[PassengerId]],1,4)+0</f>
        <v>3945</v>
      </c>
      <c r="C3675" t="s">
        <v>19</v>
      </c>
      <c r="D3675" t="b">
        <v>1</v>
      </c>
      <c r="E3675" t="s">
        <v>10045</v>
      </c>
      <c r="F3675" t="str">
        <f>MID($E3675,1,1)</f>
        <v>G</v>
      </c>
      <c r="G3675" t="str">
        <f>IFERROR(MID($E3675,SEARCH("/",$E3675,SEARCH("/",$E3675)+1)+1,1),"")</f>
        <v>P</v>
      </c>
      <c r="H3675" t="s">
        <v>16</v>
      </c>
      <c r="I3675">
        <v>28</v>
      </c>
      <c r="J3675" t="b">
        <v>0</v>
      </c>
      <c r="K3675" s="7">
        <v>0</v>
      </c>
      <c r="L3675" s="7">
        <v>0</v>
      </c>
      <c r="M3675" s="7">
        <v>0</v>
      </c>
      <c r="N3675" s="7">
        <v>0</v>
      </c>
      <c r="O3675" s="7">
        <v>0</v>
      </c>
      <c r="P3675" s="7">
        <f>SUM(dane3[[#This Row],[RoomService]:[VRDeck]])</f>
        <v>0</v>
      </c>
      <c r="Q3675" t="s">
        <v>10046</v>
      </c>
      <c r="R3675" t="b">
        <v>0</v>
      </c>
    </row>
    <row r="3676" spans="1:18" x14ac:dyDescent="0.3">
      <c r="A3676" t="s">
        <v>7453</v>
      </c>
      <c r="B3676">
        <f>MID(dane3[[#This Row],[PassengerId]],1,4)+0</f>
        <v>2919</v>
      </c>
      <c r="C3676" t="s">
        <v>53</v>
      </c>
      <c r="D3676" t="b">
        <v>1</v>
      </c>
      <c r="E3676" t="s">
        <v>7451</v>
      </c>
      <c r="F3676" t="str">
        <f>MID($E3676,1,1)</f>
        <v>F</v>
      </c>
      <c r="G3676" t="str">
        <f>IFERROR(MID($E3676,SEARCH("/",$E3676,SEARCH("/",$E3676)+1)+1,1),"")</f>
        <v>S</v>
      </c>
      <c r="H3676" t="s">
        <v>16</v>
      </c>
      <c r="I3676">
        <v>6</v>
      </c>
      <c r="J3676" t="b">
        <v>0</v>
      </c>
      <c r="K3676" s="7">
        <v>0</v>
      </c>
      <c r="L3676" s="7">
        <v>0</v>
      </c>
      <c r="M3676" s="7">
        <v>0</v>
      </c>
      <c r="N3676" s="7">
        <v>0</v>
      </c>
      <c r="O3676" s="7">
        <v>0</v>
      </c>
      <c r="P3676" s="7">
        <f>SUM(dane3[[#This Row],[RoomService]:[VRDeck]])</f>
        <v>0</v>
      </c>
      <c r="Q3676" t="s">
        <v>7454</v>
      </c>
      <c r="R3676" t="b">
        <v>1</v>
      </c>
    </row>
    <row r="3677" spans="1:18" x14ac:dyDescent="0.3">
      <c r="A3677" t="s">
        <v>10050</v>
      </c>
      <c r="B3677">
        <f>MID(dane3[[#This Row],[PassengerId]],1,4)+0</f>
        <v>3948</v>
      </c>
      <c r="C3677" t="s">
        <v>19</v>
      </c>
      <c r="D3677" t="b">
        <v>0</v>
      </c>
      <c r="E3677" t="s">
        <v>10051</v>
      </c>
      <c r="F3677" t="str">
        <f>MID($E3677,1,1)</f>
        <v>F</v>
      </c>
      <c r="G3677" t="str">
        <f>IFERROR(MID($E3677,SEARCH("/",$E3677,SEARCH("/",$E3677)+1)+1,1),"")</f>
        <v>P</v>
      </c>
      <c r="H3677" t="s">
        <v>16</v>
      </c>
      <c r="I3677">
        <v>18</v>
      </c>
      <c r="J3677" t="b">
        <v>0</v>
      </c>
      <c r="K3677" s="7">
        <v>325</v>
      </c>
      <c r="L3677" s="7">
        <v>0</v>
      </c>
      <c r="M3677" s="7">
        <v>477</v>
      </c>
      <c r="N3677" s="7">
        <v>50</v>
      </c>
      <c r="O3677" s="7">
        <v>5</v>
      </c>
      <c r="P3677" s="7">
        <f>SUM(dane3[[#This Row],[RoomService]:[VRDeck]])</f>
        <v>857</v>
      </c>
      <c r="Q3677" t="s">
        <v>10052</v>
      </c>
      <c r="R3677" t="b">
        <v>0</v>
      </c>
    </row>
    <row r="3678" spans="1:18" x14ac:dyDescent="0.3">
      <c r="A3678" t="s">
        <v>10053</v>
      </c>
      <c r="B3678">
        <f>MID(dane3[[#This Row],[PassengerId]],1,4)+0</f>
        <v>3949</v>
      </c>
      <c r="C3678" t="s">
        <v>19</v>
      </c>
      <c r="D3678" t="b">
        <v>0</v>
      </c>
      <c r="E3678" t="s">
        <v>10054</v>
      </c>
      <c r="F3678" t="str">
        <f>MID($E3678,1,1)</f>
        <v>E</v>
      </c>
      <c r="G3678" t="str">
        <f>IFERROR(MID($E3678,SEARCH("/",$E3678,SEARCH("/",$E3678)+1)+1,1),"")</f>
        <v>P</v>
      </c>
      <c r="H3678" t="s">
        <v>16</v>
      </c>
      <c r="I3678">
        <v>14</v>
      </c>
      <c r="J3678" t="b">
        <v>0</v>
      </c>
      <c r="K3678" s="7">
        <v>781</v>
      </c>
      <c r="L3678" s="7">
        <v>0</v>
      </c>
      <c r="M3678" s="7">
        <v>1</v>
      </c>
      <c r="N3678" s="7">
        <v>4</v>
      </c>
      <c r="O3678" s="7">
        <v>1</v>
      </c>
      <c r="P3678" s="7">
        <f>SUM(dane3[[#This Row],[RoomService]:[VRDeck]])</f>
        <v>787</v>
      </c>
      <c r="Q3678" t="s">
        <v>10055</v>
      </c>
      <c r="R3678" t="b">
        <v>0</v>
      </c>
    </row>
    <row r="3679" spans="1:18" x14ac:dyDescent="0.3">
      <c r="A3679" t="s">
        <v>10056</v>
      </c>
      <c r="B3679">
        <f>MID(dane3[[#This Row],[PassengerId]],1,4)+0</f>
        <v>3950</v>
      </c>
      <c r="C3679" t="s">
        <v>14</v>
      </c>
      <c r="D3679" t="b">
        <v>0</v>
      </c>
      <c r="E3679" t="s">
        <v>10057</v>
      </c>
      <c r="F3679" t="str">
        <f>MID($E3679,1,1)</f>
        <v>C</v>
      </c>
      <c r="G3679" t="str">
        <f>IFERROR(MID($E3679,SEARCH("/",$E3679,SEARCH("/",$E3679)+1)+1,1),"")</f>
        <v>S</v>
      </c>
      <c r="H3679" t="s">
        <v>16</v>
      </c>
      <c r="I3679">
        <v>29</v>
      </c>
      <c r="J3679" t="b">
        <v>0</v>
      </c>
      <c r="K3679" s="7">
        <v>3478</v>
      </c>
      <c r="L3679" s="7">
        <v>11153</v>
      </c>
      <c r="M3679" s="7">
        <v>15</v>
      </c>
      <c r="N3679" s="7">
        <v>203</v>
      </c>
      <c r="O3679" s="7">
        <v>15</v>
      </c>
      <c r="P3679" s="7">
        <f>SUM(dane3[[#This Row],[RoomService]:[VRDeck]])</f>
        <v>14864</v>
      </c>
      <c r="Q3679" t="s">
        <v>10058</v>
      </c>
      <c r="R3679" t="b">
        <v>1</v>
      </c>
    </row>
    <row r="3680" spans="1:18" x14ac:dyDescent="0.3">
      <c r="A3680" t="s">
        <v>10059</v>
      </c>
      <c r="B3680">
        <f>MID(dane3[[#This Row],[PassengerId]],1,4)+0</f>
        <v>3952</v>
      </c>
      <c r="C3680" t="s">
        <v>19</v>
      </c>
      <c r="D3680" t="b">
        <v>0</v>
      </c>
      <c r="E3680" t="s">
        <v>10060</v>
      </c>
      <c r="F3680" t="str">
        <f>MID($E3680,1,1)</f>
        <v>F</v>
      </c>
      <c r="G3680" t="str">
        <f>IFERROR(MID($E3680,SEARCH("/",$E3680,SEARCH("/",$E3680)+1)+1,1),"")</f>
        <v>S</v>
      </c>
      <c r="H3680" t="s">
        <v>16</v>
      </c>
      <c r="I3680">
        <v>51</v>
      </c>
      <c r="J3680" t="b">
        <v>0</v>
      </c>
      <c r="K3680" s="7">
        <v>0</v>
      </c>
      <c r="L3680" s="7">
        <v>0</v>
      </c>
      <c r="M3680" s="7">
        <v>0</v>
      </c>
      <c r="N3680" s="7">
        <v>544</v>
      </c>
      <c r="O3680" s="7">
        <v>12</v>
      </c>
      <c r="P3680" s="7">
        <f>SUM(dane3[[#This Row],[RoomService]:[VRDeck]])</f>
        <v>556</v>
      </c>
      <c r="Q3680" t="s">
        <v>10061</v>
      </c>
      <c r="R3680" t="b">
        <v>0</v>
      </c>
    </row>
    <row r="3681" spans="1:18" x14ac:dyDescent="0.3">
      <c r="A3681" t="s">
        <v>10062</v>
      </c>
      <c r="B3681">
        <f>MID(dane3[[#This Row],[PassengerId]],1,4)+0</f>
        <v>3954</v>
      </c>
      <c r="C3681" t="s">
        <v>19</v>
      </c>
      <c r="D3681" t="b">
        <v>1</v>
      </c>
      <c r="E3681" t="s">
        <v>10063</v>
      </c>
      <c r="F3681" t="str">
        <f>MID($E3681,1,1)</f>
        <v>G</v>
      </c>
      <c r="G3681" t="str">
        <f>IFERROR(MID($E3681,SEARCH("/",$E3681,SEARCH("/",$E3681)+1)+1,1),"")</f>
        <v>S</v>
      </c>
      <c r="H3681" t="s">
        <v>16</v>
      </c>
      <c r="I3681">
        <v>45</v>
      </c>
      <c r="J3681" t="b">
        <v>0</v>
      </c>
      <c r="K3681" s="7">
        <v>0</v>
      </c>
      <c r="L3681" s="7">
        <v>0</v>
      </c>
      <c r="M3681" s="7">
        <v>0</v>
      </c>
      <c r="N3681" s="7">
        <v>0</v>
      </c>
      <c r="O3681" s="7">
        <v>0</v>
      </c>
      <c r="P3681" s="7">
        <f>SUM(dane3[[#This Row],[RoomService]:[VRDeck]])</f>
        <v>0</v>
      </c>
      <c r="Q3681" t="s">
        <v>10064</v>
      </c>
      <c r="R3681" t="b">
        <v>0</v>
      </c>
    </row>
    <row r="3682" spans="1:18" x14ac:dyDescent="0.3">
      <c r="A3682" t="s">
        <v>10065</v>
      </c>
      <c r="B3682">
        <f>MID(dane3[[#This Row],[PassengerId]],1,4)+0</f>
        <v>3955</v>
      </c>
      <c r="C3682" t="s">
        <v>19</v>
      </c>
      <c r="D3682" t="b">
        <v>1</v>
      </c>
      <c r="E3682" t="s">
        <v>10066</v>
      </c>
      <c r="F3682" t="str">
        <f>MID($E3682,1,1)</f>
        <v>G</v>
      </c>
      <c r="G3682" t="str">
        <f>IFERROR(MID($E3682,SEARCH("/",$E3682,SEARCH("/",$E3682)+1)+1,1),"")</f>
        <v>S</v>
      </c>
      <c r="H3682" t="s">
        <v>16</v>
      </c>
      <c r="I3682">
        <v>45</v>
      </c>
      <c r="J3682" t="b">
        <v>0</v>
      </c>
      <c r="K3682" s="7">
        <v>0</v>
      </c>
      <c r="L3682" s="7">
        <v>0</v>
      </c>
      <c r="M3682" s="7">
        <v>0</v>
      </c>
      <c r="N3682" s="7">
        <v>0</v>
      </c>
      <c r="O3682" s="7">
        <v>0</v>
      </c>
      <c r="P3682" s="7">
        <f>SUM(dane3[[#This Row],[RoomService]:[VRDeck]])</f>
        <v>0</v>
      </c>
      <c r="Q3682" t="s">
        <v>10067</v>
      </c>
      <c r="R3682" t="b">
        <v>1</v>
      </c>
    </row>
    <row r="3683" spans="1:18" x14ac:dyDescent="0.3">
      <c r="A3683" t="s">
        <v>7461</v>
      </c>
      <c r="B3683">
        <f>MID(dane3[[#This Row],[PassengerId]],1,4)+0</f>
        <v>2925</v>
      </c>
      <c r="C3683" t="s">
        <v>53</v>
      </c>
      <c r="D3683" t="b">
        <v>1</v>
      </c>
      <c r="E3683" t="s">
        <v>7459</v>
      </c>
      <c r="F3683" t="str">
        <f>MID($E3683,1,1)</f>
        <v>F</v>
      </c>
      <c r="G3683" t="str">
        <f>IFERROR(MID($E3683,SEARCH("/",$E3683,SEARCH("/",$E3683)+1)+1,1),"")</f>
        <v>P</v>
      </c>
      <c r="H3683" t="s">
        <v>46</v>
      </c>
      <c r="I3683">
        <v>23</v>
      </c>
      <c r="J3683" t="b">
        <v>0</v>
      </c>
      <c r="K3683" s="7">
        <v>0</v>
      </c>
      <c r="L3683" s="7">
        <v>0</v>
      </c>
      <c r="M3683" s="7">
        <v>0</v>
      </c>
      <c r="N3683" s="7">
        <v>0</v>
      </c>
      <c r="O3683" s="7">
        <v>0</v>
      </c>
      <c r="P3683" s="7">
        <f>SUM(dane3[[#This Row],[RoomService]:[VRDeck]])</f>
        <v>0</v>
      </c>
      <c r="Q3683" t="s">
        <v>7462</v>
      </c>
      <c r="R3683" t="b">
        <v>1</v>
      </c>
    </row>
    <row r="3684" spans="1:18" x14ac:dyDescent="0.3">
      <c r="A3684" t="s">
        <v>10071</v>
      </c>
      <c r="B3684">
        <f>MID(dane3[[#This Row],[PassengerId]],1,4)+0</f>
        <v>3959</v>
      </c>
      <c r="C3684" t="s">
        <v>19</v>
      </c>
      <c r="D3684" t="b">
        <v>0</v>
      </c>
      <c r="E3684" t="s">
        <v>10072</v>
      </c>
      <c r="F3684" t="str">
        <f>MID($E3684,1,1)</f>
        <v>G</v>
      </c>
      <c r="G3684" t="str">
        <f>IFERROR(MID($E3684,SEARCH("/",$E3684,SEARCH("/",$E3684)+1)+1,1),"")</f>
        <v>P</v>
      </c>
      <c r="H3684" t="s">
        <v>16</v>
      </c>
      <c r="I3684">
        <v>21</v>
      </c>
      <c r="J3684" t="b">
        <v>0</v>
      </c>
      <c r="K3684" s="7">
        <v>0</v>
      </c>
      <c r="L3684" s="7">
        <v>80</v>
      </c>
      <c r="M3684" s="7">
        <v>255</v>
      </c>
      <c r="N3684" s="7">
        <v>0</v>
      </c>
      <c r="O3684" s="7">
        <v>5190</v>
      </c>
      <c r="P3684" s="7">
        <f>SUM(dane3[[#This Row],[RoomService]:[VRDeck]])</f>
        <v>5525</v>
      </c>
      <c r="Q3684" t="s">
        <v>10073</v>
      </c>
      <c r="R3684" t="b">
        <v>0</v>
      </c>
    </row>
    <row r="3685" spans="1:18" x14ac:dyDescent="0.3">
      <c r="A3685" t="s">
        <v>10074</v>
      </c>
      <c r="B3685">
        <f>MID(dane3[[#This Row],[PassengerId]],1,4)+0</f>
        <v>3959</v>
      </c>
      <c r="C3685" t="s">
        <v>19</v>
      </c>
      <c r="D3685" t="b">
        <v>0</v>
      </c>
      <c r="E3685" t="s">
        <v>10075</v>
      </c>
      <c r="F3685" t="str">
        <f>MID($E3685,1,1)</f>
        <v>F</v>
      </c>
      <c r="G3685" t="str">
        <f>IFERROR(MID($E3685,SEARCH("/",$E3685,SEARCH("/",$E3685)+1)+1,1),"")</f>
        <v>P</v>
      </c>
      <c r="H3685" t="s">
        <v>16</v>
      </c>
      <c r="I3685">
        <v>28</v>
      </c>
      <c r="J3685" t="b">
        <v>0</v>
      </c>
      <c r="K3685" s="7">
        <v>653</v>
      </c>
      <c r="L3685" s="7">
        <v>0</v>
      </c>
      <c r="M3685" s="7">
        <v>0</v>
      </c>
      <c r="N3685" s="7">
        <v>0</v>
      </c>
      <c r="O3685" s="7">
        <v>20</v>
      </c>
      <c r="P3685" s="7">
        <f>SUM(dane3[[#This Row],[RoomService]:[VRDeck]])</f>
        <v>673</v>
      </c>
      <c r="Q3685" t="s">
        <v>10076</v>
      </c>
      <c r="R3685" t="b">
        <v>0</v>
      </c>
    </row>
    <row r="3686" spans="1:18" x14ac:dyDescent="0.3">
      <c r="A3686" t="s">
        <v>10077</v>
      </c>
      <c r="B3686">
        <f>MID(dane3[[#This Row],[PassengerId]],1,4)+0</f>
        <v>3959</v>
      </c>
      <c r="C3686" t="s">
        <v>19</v>
      </c>
      <c r="D3686" t="b">
        <v>1</v>
      </c>
      <c r="E3686" t="s">
        <v>10072</v>
      </c>
      <c r="F3686" t="str">
        <f>MID($E3686,1,1)</f>
        <v>G</v>
      </c>
      <c r="G3686" t="str">
        <f>IFERROR(MID($E3686,SEARCH("/",$E3686,SEARCH("/",$E3686)+1)+1,1),"")</f>
        <v>P</v>
      </c>
      <c r="H3686" t="s">
        <v>46</v>
      </c>
      <c r="I3686">
        <v>0</v>
      </c>
      <c r="J3686" t="b">
        <v>0</v>
      </c>
      <c r="K3686" s="7">
        <v>0</v>
      </c>
      <c r="L3686" s="7">
        <v>0</v>
      </c>
      <c r="M3686" s="7">
        <v>0</v>
      </c>
      <c r="N3686" s="7">
        <v>0</v>
      </c>
      <c r="O3686" s="7">
        <v>0</v>
      </c>
      <c r="P3686" s="7">
        <f>SUM(dane3[[#This Row],[RoomService]:[VRDeck]])</f>
        <v>0</v>
      </c>
      <c r="Q3686" t="s">
        <v>10078</v>
      </c>
      <c r="R3686" t="b">
        <v>1</v>
      </c>
    </row>
    <row r="3687" spans="1:18" x14ac:dyDescent="0.3">
      <c r="A3687" t="s">
        <v>10079</v>
      </c>
      <c r="B3687">
        <f>MID(dane3[[#This Row],[PassengerId]],1,4)+0</f>
        <v>3960</v>
      </c>
      <c r="C3687" t="s">
        <v>19</v>
      </c>
      <c r="D3687" t="b">
        <v>0</v>
      </c>
      <c r="E3687" t="s">
        <v>10080</v>
      </c>
      <c r="F3687" t="str">
        <f>MID($E3687,1,1)</f>
        <v>F</v>
      </c>
      <c r="G3687" t="str">
        <f>IFERROR(MID($E3687,SEARCH("/",$E3687,SEARCH("/",$E3687)+1)+1,1),"")</f>
        <v>S</v>
      </c>
      <c r="H3687" t="s">
        <v>16</v>
      </c>
      <c r="I3687">
        <v>46</v>
      </c>
      <c r="J3687" t="b">
        <v>0</v>
      </c>
      <c r="K3687" s="7">
        <v>0</v>
      </c>
      <c r="L3687" s="7">
        <v>0</v>
      </c>
      <c r="M3687" s="7">
        <v>0</v>
      </c>
      <c r="N3687" s="7">
        <v>0</v>
      </c>
      <c r="O3687" s="7">
        <v>880</v>
      </c>
      <c r="P3687" s="7">
        <f>SUM(dane3[[#This Row],[RoomService]:[VRDeck]])</f>
        <v>880</v>
      </c>
      <c r="Q3687" t="s">
        <v>10081</v>
      </c>
      <c r="R3687" t="b">
        <v>0</v>
      </c>
    </row>
    <row r="3688" spans="1:18" x14ac:dyDescent="0.3">
      <c r="A3688" t="s">
        <v>7465</v>
      </c>
      <c r="B3688">
        <f>MID(dane3[[#This Row],[PassengerId]],1,4)+0</f>
        <v>2927</v>
      </c>
      <c r="C3688" t="s">
        <v>53</v>
      </c>
      <c r="D3688" t="b">
        <v>1</v>
      </c>
      <c r="E3688" t="s">
        <v>7466</v>
      </c>
      <c r="F3688" t="str">
        <f>MID($E3688,1,1)</f>
        <v>F</v>
      </c>
      <c r="G3688" t="str">
        <f>IFERROR(MID($E3688,SEARCH("/",$E3688,SEARCH("/",$E3688)+1)+1,1),"")</f>
        <v>P</v>
      </c>
      <c r="H3688" t="s">
        <v>46</v>
      </c>
      <c r="I3688">
        <v>41</v>
      </c>
      <c r="J3688" t="b">
        <v>0</v>
      </c>
      <c r="K3688" s="7">
        <v>0</v>
      </c>
      <c r="L3688" s="7">
        <v>0</v>
      </c>
      <c r="M3688" s="7">
        <v>0</v>
      </c>
      <c r="N3688" s="7">
        <v>0</v>
      </c>
      <c r="O3688" s="7">
        <v>0</v>
      </c>
      <c r="P3688" s="7">
        <f>SUM(dane3[[#This Row],[RoomService]:[VRDeck]])</f>
        <v>0</v>
      </c>
      <c r="Q3688" t="s">
        <v>7467</v>
      </c>
      <c r="R3688" t="b">
        <v>1</v>
      </c>
    </row>
    <row r="3689" spans="1:18" x14ac:dyDescent="0.3">
      <c r="A3689" t="s">
        <v>10085</v>
      </c>
      <c r="B3689">
        <f>MID(dane3[[#This Row],[PassengerId]],1,4)+0</f>
        <v>3962</v>
      </c>
      <c r="C3689" t="s">
        <v>19</v>
      </c>
      <c r="D3689" t="b">
        <v>1</v>
      </c>
      <c r="E3689" t="s">
        <v>10086</v>
      </c>
      <c r="F3689" t="str">
        <f>MID($E3689,1,1)</f>
        <v>G</v>
      </c>
      <c r="G3689" t="str">
        <f>IFERROR(MID($E3689,SEARCH("/",$E3689,SEARCH("/",$E3689)+1)+1,1),"")</f>
        <v>P</v>
      </c>
      <c r="H3689" t="s">
        <v>46</v>
      </c>
      <c r="I3689">
        <v>13</v>
      </c>
      <c r="J3689" t="b">
        <v>0</v>
      </c>
      <c r="K3689" s="7">
        <v>0</v>
      </c>
      <c r="L3689" s="7">
        <v>0</v>
      </c>
      <c r="M3689" s="7">
        <v>0</v>
      </c>
      <c r="N3689" s="7">
        <v>0</v>
      </c>
      <c r="O3689" s="7">
        <v>0</v>
      </c>
      <c r="P3689" s="7">
        <f>SUM(dane3[[#This Row],[RoomService]:[VRDeck]])</f>
        <v>0</v>
      </c>
      <c r="Q3689" t="s">
        <v>10087</v>
      </c>
      <c r="R3689" t="b">
        <v>1</v>
      </c>
    </row>
    <row r="3690" spans="1:18" x14ac:dyDescent="0.3">
      <c r="A3690" t="s">
        <v>10088</v>
      </c>
      <c r="B3690">
        <f>MID(dane3[[#This Row],[PassengerId]],1,4)+0</f>
        <v>3962</v>
      </c>
      <c r="C3690" t="s">
        <v>19</v>
      </c>
      <c r="D3690" t="b">
        <v>0</v>
      </c>
      <c r="E3690" t="s">
        <v>10089</v>
      </c>
      <c r="F3690" t="str">
        <f>MID($E3690,1,1)</f>
        <v>E</v>
      </c>
      <c r="G3690" t="str">
        <f>IFERROR(MID($E3690,SEARCH("/",$E3690,SEARCH("/",$E3690)+1)+1,1),"")</f>
        <v>P</v>
      </c>
      <c r="H3690" t="s">
        <v>32</v>
      </c>
      <c r="I3690">
        <v>55</v>
      </c>
      <c r="J3690" t="b">
        <v>0</v>
      </c>
      <c r="K3690" s="7">
        <v>0</v>
      </c>
      <c r="L3690" s="7">
        <v>1203</v>
      </c>
      <c r="M3690" s="7">
        <v>0</v>
      </c>
      <c r="N3690" s="7">
        <v>0</v>
      </c>
      <c r="O3690" s="7">
        <v>446</v>
      </c>
      <c r="P3690" s="7">
        <f>SUM(dane3[[#This Row],[RoomService]:[VRDeck]])</f>
        <v>1649</v>
      </c>
      <c r="Q3690" t="s">
        <v>10090</v>
      </c>
      <c r="R3690" t="b">
        <v>0</v>
      </c>
    </row>
    <row r="3691" spans="1:18" x14ac:dyDescent="0.3">
      <c r="A3691" t="s">
        <v>10091</v>
      </c>
      <c r="B3691">
        <f>MID(dane3[[#This Row],[PassengerId]],1,4)+0</f>
        <v>3963</v>
      </c>
      <c r="C3691" t="s">
        <v>19</v>
      </c>
      <c r="D3691" t="b">
        <v>0</v>
      </c>
      <c r="E3691" t="s">
        <v>10092</v>
      </c>
      <c r="F3691" t="str">
        <f>MID($E3691,1,1)</f>
        <v>G</v>
      </c>
      <c r="G3691" t="str">
        <f>IFERROR(MID($E3691,SEARCH("/",$E3691,SEARCH("/",$E3691)+1)+1,1),"")</f>
        <v>P</v>
      </c>
      <c r="H3691" t="s">
        <v>32</v>
      </c>
      <c r="I3691">
        <v>20</v>
      </c>
      <c r="J3691" t="b">
        <v>0</v>
      </c>
      <c r="K3691" s="7">
        <v>0</v>
      </c>
      <c r="L3691" s="7">
        <v>0</v>
      </c>
      <c r="M3691" s="7">
        <v>0</v>
      </c>
      <c r="N3691" s="7">
        <v>0</v>
      </c>
      <c r="O3691" s="7">
        <v>0</v>
      </c>
      <c r="P3691" s="7">
        <f>SUM(dane3[[#This Row],[RoomService]:[VRDeck]])</f>
        <v>0</v>
      </c>
      <c r="Q3691" t="s">
        <v>10093</v>
      </c>
      <c r="R3691" t="b">
        <v>1</v>
      </c>
    </row>
    <row r="3692" spans="1:18" x14ac:dyDescent="0.3">
      <c r="A3692" t="s">
        <v>10094</v>
      </c>
      <c r="B3692">
        <f>MID(dane3[[#This Row],[PassengerId]],1,4)+0</f>
        <v>3964</v>
      </c>
      <c r="C3692" t="s">
        <v>19</v>
      </c>
      <c r="D3692" t="b">
        <v>1</v>
      </c>
      <c r="E3692" t="s">
        <v>10095</v>
      </c>
      <c r="F3692" t="str">
        <f>MID($E3692,1,1)</f>
        <v>G</v>
      </c>
      <c r="G3692" t="str">
        <f>IFERROR(MID($E3692,SEARCH("/",$E3692,SEARCH("/",$E3692)+1)+1,1),"")</f>
        <v>S</v>
      </c>
      <c r="H3692" t="s">
        <v>16</v>
      </c>
      <c r="I3692">
        <v>21</v>
      </c>
      <c r="J3692" t="b">
        <v>0</v>
      </c>
      <c r="K3692" s="7">
        <v>0</v>
      </c>
      <c r="L3692" s="7">
        <v>0</v>
      </c>
      <c r="M3692" s="7">
        <v>0</v>
      </c>
      <c r="N3692" s="7">
        <v>0</v>
      </c>
      <c r="O3692" s="7">
        <v>0</v>
      </c>
      <c r="P3692" s="7">
        <f>SUM(dane3[[#This Row],[RoomService]:[VRDeck]])</f>
        <v>0</v>
      </c>
      <c r="Q3692" t="s">
        <v>10096</v>
      </c>
      <c r="R3692" t="b">
        <v>1</v>
      </c>
    </row>
    <row r="3693" spans="1:18" x14ac:dyDescent="0.3">
      <c r="A3693" t="s">
        <v>10097</v>
      </c>
      <c r="B3693">
        <f>MID(dane3[[#This Row],[PassengerId]],1,4)+0</f>
        <v>3966</v>
      </c>
      <c r="C3693" t="s">
        <v>19</v>
      </c>
      <c r="D3693" t="b">
        <v>0</v>
      </c>
      <c r="E3693" t="s">
        <v>10098</v>
      </c>
      <c r="F3693" t="str">
        <f>MID($E3693,1,1)</f>
        <v>F</v>
      </c>
      <c r="G3693" t="str">
        <f>IFERROR(MID($E3693,SEARCH("/",$E3693,SEARCH("/",$E3693)+1)+1,1),"")</f>
        <v>P</v>
      </c>
      <c r="H3693" t="s">
        <v>16</v>
      </c>
      <c r="I3693">
        <v>49</v>
      </c>
      <c r="J3693" t="b">
        <v>0</v>
      </c>
      <c r="K3693" s="7">
        <v>324</v>
      </c>
      <c r="L3693" s="7">
        <v>275</v>
      </c>
      <c r="M3693" s="7">
        <v>0</v>
      </c>
      <c r="N3693" s="7">
        <v>0</v>
      </c>
      <c r="O3693" s="7">
        <v>0</v>
      </c>
      <c r="P3693" s="7">
        <f>SUM(dane3[[#This Row],[RoomService]:[VRDeck]])</f>
        <v>599</v>
      </c>
      <c r="Q3693" t="s">
        <v>10099</v>
      </c>
      <c r="R3693" t="b">
        <v>0</v>
      </c>
    </row>
    <row r="3694" spans="1:18" x14ac:dyDescent="0.3">
      <c r="A3694" t="s">
        <v>10100</v>
      </c>
      <c r="B3694">
        <f>MID(dane3[[#This Row],[PassengerId]],1,4)+0</f>
        <v>3966</v>
      </c>
      <c r="C3694" t="s">
        <v>19</v>
      </c>
      <c r="D3694" t="b">
        <v>0</v>
      </c>
      <c r="E3694" t="s">
        <v>10101</v>
      </c>
      <c r="F3694" t="str">
        <f>MID($E3694,1,1)</f>
        <v>G</v>
      </c>
      <c r="G3694" t="str">
        <f>IFERROR(MID($E3694,SEARCH("/",$E3694,SEARCH("/",$E3694)+1)+1,1),"")</f>
        <v>P</v>
      </c>
      <c r="H3694" t="s">
        <v>16</v>
      </c>
      <c r="I3694">
        <v>27</v>
      </c>
      <c r="J3694" t="b">
        <v>0</v>
      </c>
      <c r="K3694" s="7">
        <v>0</v>
      </c>
      <c r="L3694" s="7">
        <v>0</v>
      </c>
      <c r="M3694" s="7">
        <v>1020</v>
      </c>
      <c r="N3694" s="7">
        <v>0</v>
      </c>
      <c r="O3694" s="7">
        <v>0</v>
      </c>
      <c r="P3694" s="7">
        <f>SUM(dane3[[#This Row],[RoomService]:[VRDeck]])</f>
        <v>1020</v>
      </c>
      <c r="Q3694" t="s">
        <v>10102</v>
      </c>
      <c r="R3694" t="b">
        <v>1</v>
      </c>
    </row>
    <row r="3695" spans="1:18" x14ac:dyDescent="0.3">
      <c r="A3695" t="s">
        <v>10103</v>
      </c>
      <c r="B3695">
        <f>MID(dane3[[#This Row],[PassengerId]],1,4)+0</f>
        <v>3966</v>
      </c>
      <c r="C3695" t="s">
        <v>19</v>
      </c>
      <c r="D3695" t="b">
        <v>0</v>
      </c>
      <c r="E3695" t="s">
        <v>10101</v>
      </c>
      <c r="F3695" t="str">
        <f>MID($E3695,1,1)</f>
        <v>G</v>
      </c>
      <c r="G3695" t="str">
        <f>IFERROR(MID($E3695,SEARCH("/",$E3695,SEARCH("/",$E3695)+1)+1,1),"")</f>
        <v>P</v>
      </c>
      <c r="H3695" t="s">
        <v>16</v>
      </c>
      <c r="I3695">
        <v>0</v>
      </c>
      <c r="J3695" t="b">
        <v>0</v>
      </c>
      <c r="K3695" s="7">
        <v>0</v>
      </c>
      <c r="L3695" s="7">
        <v>0</v>
      </c>
      <c r="M3695" s="7">
        <v>0</v>
      </c>
      <c r="N3695" s="7">
        <v>0</v>
      </c>
      <c r="O3695" s="7">
        <v>0</v>
      </c>
      <c r="P3695" s="7">
        <f>SUM(dane3[[#This Row],[RoomService]:[VRDeck]])</f>
        <v>0</v>
      </c>
      <c r="Q3695" t="s">
        <v>10104</v>
      </c>
      <c r="R3695" t="b">
        <v>1</v>
      </c>
    </row>
    <row r="3696" spans="1:18" x14ac:dyDescent="0.3">
      <c r="A3696" t="s">
        <v>7546</v>
      </c>
      <c r="B3696">
        <f>MID(dane3[[#This Row],[PassengerId]],1,4)+0</f>
        <v>2962</v>
      </c>
      <c r="C3696" t="s">
        <v>53</v>
      </c>
      <c r="D3696" t="b">
        <v>0</v>
      </c>
      <c r="E3696" t="s">
        <v>7547</v>
      </c>
      <c r="F3696" t="str">
        <f>MID($E3696,1,1)</f>
        <v>E</v>
      </c>
      <c r="G3696" t="str">
        <f>IFERROR(MID($E3696,SEARCH("/",$E3696,SEARCH("/",$E3696)+1)+1,1),"")</f>
        <v>P</v>
      </c>
      <c r="H3696" t="s">
        <v>16</v>
      </c>
      <c r="I3696">
        <v>25</v>
      </c>
      <c r="J3696" t="b">
        <v>0</v>
      </c>
      <c r="K3696" s="7">
        <v>1228</v>
      </c>
      <c r="L3696" s="7">
        <v>0</v>
      </c>
      <c r="M3696" s="7">
        <v>132</v>
      </c>
      <c r="N3696" s="7">
        <v>0</v>
      </c>
      <c r="O3696" s="7">
        <v>0</v>
      </c>
      <c r="P3696" s="7">
        <f>SUM(dane3[[#This Row],[RoomService]:[VRDeck]])</f>
        <v>1360</v>
      </c>
      <c r="Q3696" t="s">
        <v>7548</v>
      </c>
      <c r="R3696" t="b">
        <v>0</v>
      </c>
    </row>
    <row r="3697" spans="1:18" x14ac:dyDescent="0.3">
      <c r="A3697" t="s">
        <v>10108</v>
      </c>
      <c r="B3697">
        <f>MID(dane3[[#This Row],[PassengerId]],1,4)+0</f>
        <v>3968</v>
      </c>
      <c r="C3697" t="s">
        <v>19</v>
      </c>
      <c r="D3697" t="b">
        <v>1</v>
      </c>
      <c r="E3697" t="s">
        <v>10109</v>
      </c>
      <c r="F3697" t="str">
        <f>MID($E3697,1,1)</f>
        <v>G</v>
      </c>
      <c r="G3697" t="str">
        <f>IFERROR(MID($E3697,SEARCH("/",$E3697,SEARCH("/",$E3697)+1)+1,1),"")</f>
        <v>P</v>
      </c>
      <c r="H3697" t="s">
        <v>16</v>
      </c>
      <c r="I3697">
        <v>17</v>
      </c>
      <c r="J3697" t="b">
        <v>0</v>
      </c>
      <c r="K3697" s="7">
        <v>0</v>
      </c>
      <c r="L3697" s="7">
        <v>0</v>
      </c>
      <c r="M3697" s="7">
        <v>0</v>
      </c>
      <c r="N3697" s="7">
        <v>0</v>
      </c>
      <c r="O3697" s="7">
        <v>0</v>
      </c>
      <c r="P3697" s="7">
        <f>SUM(dane3[[#This Row],[RoomService]:[VRDeck]])</f>
        <v>0</v>
      </c>
      <c r="Q3697" t="s">
        <v>10110</v>
      </c>
      <c r="R3697" t="b">
        <v>0</v>
      </c>
    </row>
    <row r="3698" spans="1:18" x14ac:dyDescent="0.3">
      <c r="A3698" t="s">
        <v>7587</v>
      </c>
      <c r="B3698">
        <f>MID(dane3[[#This Row],[PassengerId]],1,4)+0</f>
        <v>2986</v>
      </c>
      <c r="C3698" t="s">
        <v>53</v>
      </c>
      <c r="D3698" t="b">
        <v>0</v>
      </c>
      <c r="E3698" t="s">
        <v>7588</v>
      </c>
      <c r="F3698" t="str">
        <f>MID($E3698,1,1)</f>
        <v>E</v>
      </c>
      <c r="G3698" t="str">
        <f>IFERROR(MID($E3698,SEARCH("/",$E3698,SEARCH("/",$E3698)+1)+1,1),"")</f>
        <v>S</v>
      </c>
      <c r="H3698" t="s">
        <v>16</v>
      </c>
      <c r="I3698">
        <v>15</v>
      </c>
      <c r="J3698" t="b">
        <v>0</v>
      </c>
      <c r="K3698" s="7">
        <v>5711</v>
      </c>
      <c r="L3698" s="7">
        <v>0</v>
      </c>
      <c r="M3698" s="7">
        <v>2516</v>
      </c>
      <c r="N3698" s="7">
        <v>0</v>
      </c>
      <c r="O3698" s="7">
        <v>1370</v>
      </c>
      <c r="P3698" s="7">
        <f>SUM(dane3[[#This Row],[RoomService]:[VRDeck]])</f>
        <v>9597</v>
      </c>
      <c r="Q3698" t="s">
        <v>7589</v>
      </c>
      <c r="R3698" t="b">
        <v>0</v>
      </c>
    </row>
    <row r="3699" spans="1:18" x14ac:dyDescent="0.3">
      <c r="A3699" t="s">
        <v>10114</v>
      </c>
      <c r="B3699">
        <f>MID(dane3[[#This Row],[PassengerId]],1,4)+0</f>
        <v>3971</v>
      </c>
      <c r="C3699" t="s">
        <v>19</v>
      </c>
      <c r="D3699" t="b">
        <v>0</v>
      </c>
      <c r="E3699" t="s">
        <v>10115</v>
      </c>
      <c r="F3699" t="str">
        <f>MID($E3699,1,1)</f>
        <v>G</v>
      </c>
      <c r="G3699" t="str">
        <f>IFERROR(MID($E3699,SEARCH("/",$E3699,SEARCH("/",$E3699)+1)+1,1),"")</f>
        <v>P</v>
      </c>
      <c r="H3699" t="s">
        <v>16</v>
      </c>
      <c r="I3699">
        <v>44</v>
      </c>
      <c r="J3699" t="b">
        <v>0</v>
      </c>
      <c r="K3699" s="7">
        <v>39</v>
      </c>
      <c r="L3699" s="7">
        <v>821</v>
      </c>
      <c r="M3699" s="7">
        <v>0</v>
      </c>
      <c r="N3699" s="7">
        <v>7</v>
      </c>
      <c r="O3699" s="7">
        <v>41</v>
      </c>
      <c r="P3699" s="7">
        <f>SUM(dane3[[#This Row],[RoomService]:[VRDeck]])</f>
        <v>908</v>
      </c>
      <c r="Q3699" t="s">
        <v>10116</v>
      </c>
      <c r="R3699" t="b">
        <v>0</v>
      </c>
    </row>
    <row r="3700" spans="1:18" x14ac:dyDescent="0.3">
      <c r="A3700" t="s">
        <v>17723</v>
      </c>
      <c r="B3700">
        <f>MID(dane3[[#This Row],[PassengerId]],1,4)+0</f>
        <v>6858</v>
      </c>
      <c r="C3700" t="s">
        <v>14</v>
      </c>
      <c r="D3700" t="b">
        <v>0</v>
      </c>
      <c r="E3700" t="s">
        <v>17717</v>
      </c>
      <c r="F3700" t="str">
        <f>MID($E3700,1,1)</f>
        <v>B</v>
      </c>
      <c r="G3700" t="str">
        <f>IFERROR(MID($E3700,SEARCH("/",$E3700,SEARCH("/",$E3700)+1)+1,1),"")</f>
        <v>P</v>
      </c>
      <c r="H3700" t="s">
        <v>16</v>
      </c>
      <c r="I3700">
        <v>8</v>
      </c>
      <c r="J3700" t="b">
        <v>0</v>
      </c>
      <c r="K3700" s="7">
        <v>0</v>
      </c>
      <c r="L3700" s="7">
        <v>0</v>
      </c>
      <c r="M3700" s="7">
        <v>0</v>
      </c>
      <c r="N3700" s="7">
        <v>0</v>
      </c>
      <c r="O3700" s="7">
        <v>0</v>
      </c>
      <c r="P3700" s="7">
        <f>SUM(dane3[[#This Row],[RoomService]:[VRDeck]])</f>
        <v>0</v>
      </c>
      <c r="Q3700" t="s">
        <v>17724</v>
      </c>
      <c r="R3700" t="b">
        <v>1</v>
      </c>
    </row>
    <row r="3701" spans="1:18" x14ac:dyDescent="0.3">
      <c r="A3701" t="s">
        <v>10120</v>
      </c>
      <c r="B3701">
        <f>MID(dane3[[#This Row],[PassengerId]],1,4)+0</f>
        <v>3974</v>
      </c>
      <c r="C3701" t="s">
        <v>19</v>
      </c>
      <c r="D3701" t="b">
        <v>0</v>
      </c>
      <c r="E3701" t="s">
        <v>10121</v>
      </c>
      <c r="F3701" t="str">
        <f>MID($E3701,1,1)</f>
        <v>F</v>
      </c>
      <c r="G3701" t="str">
        <f>IFERROR(MID($E3701,SEARCH("/",$E3701,SEARCH("/",$E3701)+1)+1,1),"")</f>
        <v>S</v>
      </c>
      <c r="H3701" t="s">
        <v>16</v>
      </c>
      <c r="I3701">
        <v>19</v>
      </c>
      <c r="J3701" t="b">
        <v>0</v>
      </c>
      <c r="K3701" s="7">
        <v>0</v>
      </c>
      <c r="L3701" s="7">
        <v>0</v>
      </c>
      <c r="M3701" s="7">
        <v>5</v>
      </c>
      <c r="N3701" s="7">
        <v>756</v>
      </c>
      <c r="O3701" s="7">
        <v>0</v>
      </c>
      <c r="P3701" s="7">
        <f>SUM(dane3[[#This Row],[RoomService]:[VRDeck]])</f>
        <v>761</v>
      </c>
      <c r="Q3701" t="s">
        <v>10122</v>
      </c>
      <c r="R3701" t="b">
        <v>1</v>
      </c>
    </row>
    <row r="3702" spans="1:18" x14ac:dyDescent="0.3">
      <c r="A3702" t="s">
        <v>10123</v>
      </c>
      <c r="B3702">
        <f>MID(dane3[[#This Row],[PassengerId]],1,4)+0</f>
        <v>3974</v>
      </c>
      <c r="C3702" t="s">
        <v>19</v>
      </c>
      <c r="D3702" t="b">
        <v>1</v>
      </c>
      <c r="E3702" t="s">
        <v>10124</v>
      </c>
      <c r="F3702" t="str">
        <f>MID($E3702,1,1)</f>
        <v>G</v>
      </c>
      <c r="G3702" t="str">
        <f>IFERROR(MID($E3702,SEARCH("/",$E3702,SEARCH("/",$E3702)+1)+1,1),"")</f>
        <v>S</v>
      </c>
      <c r="H3702" t="s">
        <v>16</v>
      </c>
      <c r="I3702">
        <v>3</v>
      </c>
      <c r="J3702" t="b">
        <v>0</v>
      </c>
      <c r="K3702" s="7">
        <v>0</v>
      </c>
      <c r="L3702" s="7">
        <v>0</v>
      </c>
      <c r="M3702" s="7">
        <v>0</v>
      </c>
      <c r="N3702" s="7">
        <v>0</v>
      </c>
      <c r="O3702" s="7">
        <v>0</v>
      </c>
      <c r="P3702" s="7">
        <f>SUM(dane3[[#This Row],[RoomService]:[VRDeck]])</f>
        <v>0</v>
      </c>
      <c r="Q3702" t="s">
        <v>10125</v>
      </c>
      <c r="R3702" t="b">
        <v>1</v>
      </c>
    </row>
    <row r="3703" spans="1:18" x14ac:dyDescent="0.3">
      <c r="A3703" t="s">
        <v>6515</v>
      </c>
      <c r="B3703">
        <f>MID(dane3[[#This Row],[PassengerId]],1,4)+0</f>
        <v>2559</v>
      </c>
      <c r="C3703" t="s">
        <v>14</v>
      </c>
      <c r="D3703" t="b">
        <v>0</v>
      </c>
      <c r="E3703" t="s">
        <v>39</v>
      </c>
      <c r="F3703" t="s">
        <v>23760</v>
      </c>
      <c r="G3703" t="str">
        <f>IFERROR(MID($E3703,SEARCH("/",$E3703,SEARCH("/",$E3703)+1)+1,1),"")</f>
        <v/>
      </c>
      <c r="H3703" t="s">
        <v>16</v>
      </c>
      <c r="I3703">
        <v>51</v>
      </c>
      <c r="J3703" t="b">
        <v>0</v>
      </c>
      <c r="K3703" s="7">
        <v>0</v>
      </c>
      <c r="L3703" s="7">
        <v>1949</v>
      </c>
      <c r="M3703" s="7">
        <v>0</v>
      </c>
      <c r="N3703" s="7">
        <v>2549</v>
      </c>
      <c r="O3703" s="7">
        <v>39</v>
      </c>
      <c r="P3703" s="7">
        <f>SUM(dane3[[#This Row],[RoomService]:[VRDeck]])</f>
        <v>4537</v>
      </c>
      <c r="Q3703" t="s">
        <v>6516</v>
      </c>
      <c r="R3703" t="b">
        <v>0</v>
      </c>
    </row>
    <row r="3704" spans="1:18" x14ac:dyDescent="0.3">
      <c r="A3704" t="s">
        <v>10128</v>
      </c>
      <c r="B3704">
        <f>MID(dane3[[#This Row],[PassengerId]],1,4)+0</f>
        <v>3977</v>
      </c>
      <c r="C3704" t="s">
        <v>19</v>
      </c>
      <c r="D3704" t="b">
        <v>0</v>
      </c>
      <c r="E3704" t="s">
        <v>10129</v>
      </c>
      <c r="F3704" t="str">
        <f>MID($E3704,1,1)</f>
        <v>E</v>
      </c>
      <c r="G3704" t="str">
        <f>IFERROR(MID($E3704,SEARCH("/",$E3704,SEARCH("/",$E3704)+1)+1,1),"")</f>
        <v>P</v>
      </c>
      <c r="H3704" t="s">
        <v>16</v>
      </c>
      <c r="I3704">
        <v>19</v>
      </c>
      <c r="J3704" t="b">
        <v>0</v>
      </c>
      <c r="K3704" s="7">
        <v>46</v>
      </c>
      <c r="L3704" s="7">
        <v>0</v>
      </c>
      <c r="M3704" s="7">
        <v>675</v>
      </c>
      <c r="N3704" s="7">
        <v>0</v>
      </c>
      <c r="O3704" s="7">
        <v>0</v>
      </c>
      <c r="P3704" s="7">
        <f>SUM(dane3[[#This Row],[RoomService]:[VRDeck]])</f>
        <v>721</v>
      </c>
      <c r="Q3704" t="s">
        <v>10130</v>
      </c>
      <c r="R3704" t="b">
        <v>1</v>
      </c>
    </row>
    <row r="3705" spans="1:18" x14ac:dyDescent="0.3">
      <c r="A3705" t="s">
        <v>10131</v>
      </c>
      <c r="B3705">
        <f>MID(dane3[[#This Row],[PassengerId]],1,4)+0</f>
        <v>3980</v>
      </c>
      <c r="C3705" t="s">
        <v>19</v>
      </c>
      <c r="D3705" t="b">
        <v>1</v>
      </c>
      <c r="E3705" t="s">
        <v>10132</v>
      </c>
      <c r="F3705" t="str">
        <f>MID($E3705,1,1)</f>
        <v>G</v>
      </c>
      <c r="G3705" t="str">
        <f>IFERROR(MID($E3705,SEARCH("/",$E3705,SEARCH("/",$E3705)+1)+1,1),"")</f>
        <v>P</v>
      </c>
      <c r="H3705" t="s">
        <v>16</v>
      </c>
      <c r="I3705">
        <v>22</v>
      </c>
      <c r="J3705" t="b">
        <v>0</v>
      </c>
      <c r="K3705" s="7">
        <v>0</v>
      </c>
      <c r="L3705" s="7">
        <v>0</v>
      </c>
      <c r="M3705" s="7">
        <v>0</v>
      </c>
      <c r="N3705" s="7">
        <v>0</v>
      </c>
      <c r="O3705" s="7">
        <v>0</v>
      </c>
      <c r="P3705" s="7">
        <f>SUM(dane3[[#This Row],[RoomService]:[VRDeck]])</f>
        <v>0</v>
      </c>
      <c r="Q3705" t="s">
        <v>10133</v>
      </c>
      <c r="R3705" t="b">
        <v>1</v>
      </c>
    </row>
    <row r="3706" spans="1:18" x14ac:dyDescent="0.3">
      <c r="A3706" t="s">
        <v>10134</v>
      </c>
      <c r="B3706">
        <f>MID(dane3[[#This Row],[PassengerId]],1,4)+0</f>
        <v>3981</v>
      </c>
      <c r="C3706" t="s">
        <v>19</v>
      </c>
      <c r="D3706" t="b">
        <v>0</v>
      </c>
      <c r="E3706" t="s">
        <v>39</v>
      </c>
      <c r="F3706" t="s">
        <v>23763</v>
      </c>
      <c r="G3706" t="str">
        <f>IFERROR(MID($E3706,SEARCH("/",$E3706,SEARCH("/",$E3706)+1)+1,1),"")</f>
        <v/>
      </c>
      <c r="H3706" t="s">
        <v>32</v>
      </c>
      <c r="I3706">
        <v>33</v>
      </c>
      <c r="J3706" t="b">
        <v>0</v>
      </c>
      <c r="K3706" s="7">
        <v>400</v>
      </c>
      <c r="L3706" s="7">
        <v>270</v>
      </c>
      <c r="M3706" s="7">
        <v>33</v>
      </c>
      <c r="N3706" s="7">
        <v>0</v>
      </c>
      <c r="O3706" s="7">
        <v>0</v>
      </c>
      <c r="P3706" s="7">
        <f>SUM(dane3[[#This Row],[RoomService]:[VRDeck]])</f>
        <v>703</v>
      </c>
      <c r="Q3706" t="s">
        <v>10135</v>
      </c>
      <c r="R3706" t="b">
        <v>0</v>
      </c>
    </row>
    <row r="3707" spans="1:18" x14ac:dyDescent="0.3">
      <c r="A3707" t="s">
        <v>10136</v>
      </c>
      <c r="B3707">
        <f>MID(dane3[[#This Row],[PassengerId]],1,4)+0</f>
        <v>3984</v>
      </c>
      <c r="C3707" t="s">
        <v>19</v>
      </c>
      <c r="D3707" t="b">
        <v>1</v>
      </c>
      <c r="E3707" t="s">
        <v>10137</v>
      </c>
      <c r="F3707" t="str">
        <f>MID($E3707,1,1)</f>
        <v>G</v>
      </c>
      <c r="G3707" t="str">
        <f>IFERROR(MID($E3707,SEARCH("/",$E3707,SEARCH("/",$E3707)+1)+1,1),"")</f>
        <v>S</v>
      </c>
      <c r="H3707" t="s">
        <v>32</v>
      </c>
      <c r="I3707">
        <v>24</v>
      </c>
      <c r="J3707" t="b">
        <v>0</v>
      </c>
      <c r="K3707" s="7">
        <v>0</v>
      </c>
      <c r="L3707" s="7">
        <v>0</v>
      </c>
      <c r="M3707" s="7">
        <v>0</v>
      </c>
      <c r="N3707" s="7">
        <v>0</v>
      </c>
      <c r="O3707" s="7">
        <v>0</v>
      </c>
      <c r="P3707" s="7">
        <f>SUM(dane3[[#This Row],[RoomService]:[VRDeck]])</f>
        <v>0</v>
      </c>
      <c r="Q3707" t="s">
        <v>10138</v>
      </c>
      <c r="R3707" t="b">
        <v>1</v>
      </c>
    </row>
    <row r="3708" spans="1:18" x14ac:dyDescent="0.3">
      <c r="A3708" t="s">
        <v>10139</v>
      </c>
      <c r="B3708">
        <f>MID(dane3[[#This Row],[PassengerId]],1,4)+0</f>
        <v>3985</v>
      </c>
      <c r="C3708" t="s">
        <v>19</v>
      </c>
      <c r="D3708" t="b">
        <v>0</v>
      </c>
      <c r="E3708" t="s">
        <v>10140</v>
      </c>
      <c r="F3708" t="str">
        <f>MID($E3708,1,1)</f>
        <v>G</v>
      </c>
      <c r="G3708" t="str">
        <f>IFERROR(MID($E3708,SEARCH("/",$E3708,SEARCH("/",$E3708)+1)+1,1),"")</f>
        <v>P</v>
      </c>
      <c r="H3708" t="s">
        <v>16</v>
      </c>
      <c r="I3708">
        <v>50</v>
      </c>
      <c r="J3708" t="b">
        <v>0</v>
      </c>
      <c r="K3708" s="7">
        <v>667</v>
      </c>
      <c r="L3708" s="7">
        <v>0</v>
      </c>
      <c r="M3708" s="7">
        <v>0</v>
      </c>
      <c r="N3708" s="7">
        <v>11</v>
      </c>
      <c r="O3708" s="7">
        <v>170</v>
      </c>
      <c r="P3708" s="7">
        <f>SUM(dane3[[#This Row],[RoomService]:[VRDeck]])</f>
        <v>848</v>
      </c>
      <c r="Q3708" t="s">
        <v>10141</v>
      </c>
      <c r="R3708" t="b">
        <v>0</v>
      </c>
    </row>
    <row r="3709" spans="1:18" x14ac:dyDescent="0.3">
      <c r="A3709" t="s">
        <v>7632</v>
      </c>
      <c r="B3709">
        <f>MID(dane3[[#This Row],[PassengerId]],1,4)+0</f>
        <v>3005</v>
      </c>
      <c r="C3709" t="s">
        <v>53</v>
      </c>
      <c r="D3709" t="b">
        <v>1</v>
      </c>
      <c r="E3709" t="s">
        <v>7633</v>
      </c>
      <c r="F3709" t="str">
        <f>MID($E3709,1,1)</f>
        <v>F</v>
      </c>
      <c r="G3709" t="str">
        <f>IFERROR(MID($E3709,SEARCH("/",$E3709,SEARCH("/",$E3709)+1)+1,1),"")</f>
        <v>S</v>
      </c>
      <c r="H3709" t="s">
        <v>16</v>
      </c>
      <c r="I3709">
        <v>70</v>
      </c>
      <c r="J3709" t="b">
        <v>0</v>
      </c>
      <c r="K3709" s="7">
        <v>0</v>
      </c>
      <c r="L3709" s="7">
        <v>0</v>
      </c>
      <c r="M3709" s="7">
        <v>0</v>
      </c>
      <c r="N3709" s="7">
        <v>0</v>
      </c>
      <c r="O3709" s="7">
        <v>0</v>
      </c>
      <c r="P3709" s="7">
        <f>SUM(dane3[[#This Row],[RoomService]:[VRDeck]])</f>
        <v>0</v>
      </c>
      <c r="Q3709" t="s">
        <v>7634</v>
      </c>
      <c r="R3709" t="b">
        <v>1</v>
      </c>
    </row>
    <row r="3710" spans="1:18" x14ac:dyDescent="0.3">
      <c r="A3710" t="s">
        <v>7638</v>
      </c>
      <c r="B3710">
        <f>MID(dane3[[#This Row],[PassengerId]],1,4)+0</f>
        <v>3009</v>
      </c>
      <c r="C3710" t="s">
        <v>53</v>
      </c>
      <c r="D3710" t="b">
        <v>1</v>
      </c>
      <c r="E3710" t="s">
        <v>7639</v>
      </c>
      <c r="F3710" t="str">
        <f>MID($E3710,1,1)</f>
        <v>E</v>
      </c>
      <c r="G3710" t="str">
        <f>IFERROR(MID($E3710,SEARCH("/",$E3710,SEARCH("/",$E3710)+1)+1,1),"")</f>
        <v>P</v>
      </c>
      <c r="H3710" t="s">
        <v>32</v>
      </c>
      <c r="I3710">
        <v>55</v>
      </c>
      <c r="J3710" t="b">
        <v>0</v>
      </c>
      <c r="K3710" s="7">
        <v>0</v>
      </c>
      <c r="L3710" s="7">
        <v>0</v>
      </c>
      <c r="M3710" s="7">
        <v>0</v>
      </c>
      <c r="N3710" s="7">
        <v>0</v>
      </c>
      <c r="O3710" s="7">
        <v>0</v>
      </c>
      <c r="P3710" s="7">
        <f>SUM(dane3[[#This Row],[RoomService]:[VRDeck]])</f>
        <v>0</v>
      </c>
      <c r="Q3710" t="s">
        <v>7640</v>
      </c>
      <c r="R3710" t="b">
        <v>1</v>
      </c>
    </row>
    <row r="3711" spans="1:18" x14ac:dyDescent="0.3">
      <c r="A3711" t="s">
        <v>10147</v>
      </c>
      <c r="B3711">
        <f>MID(dane3[[#This Row],[PassengerId]],1,4)+0</f>
        <v>3987</v>
      </c>
      <c r="C3711" t="s">
        <v>19</v>
      </c>
      <c r="D3711" t="b">
        <v>0</v>
      </c>
      <c r="E3711" t="s">
        <v>10148</v>
      </c>
      <c r="F3711" t="str">
        <f>MID($E3711,1,1)</f>
        <v>F</v>
      </c>
      <c r="G3711" t="str">
        <f>IFERROR(MID($E3711,SEARCH("/",$E3711,SEARCH("/",$E3711)+1)+1,1),"")</f>
        <v>P</v>
      </c>
      <c r="H3711" t="s">
        <v>16</v>
      </c>
      <c r="I3711">
        <v>17</v>
      </c>
      <c r="J3711" t="b">
        <v>0</v>
      </c>
      <c r="K3711" s="7">
        <v>103</v>
      </c>
      <c r="L3711" s="7">
        <v>2183</v>
      </c>
      <c r="M3711" s="7">
        <v>0</v>
      </c>
      <c r="N3711" s="7">
        <v>16</v>
      </c>
      <c r="O3711" s="7">
        <v>0</v>
      </c>
      <c r="P3711" s="7">
        <f>SUM(dane3[[#This Row],[RoomService]:[VRDeck]])</f>
        <v>2302</v>
      </c>
      <c r="Q3711" t="s">
        <v>10149</v>
      </c>
      <c r="R3711" t="b">
        <v>1</v>
      </c>
    </row>
    <row r="3712" spans="1:18" x14ac:dyDescent="0.3">
      <c r="A3712" t="s">
        <v>7659</v>
      </c>
      <c r="B3712">
        <f>MID(dane3[[#This Row],[PassengerId]],1,4)+0</f>
        <v>3019</v>
      </c>
      <c r="C3712" t="s">
        <v>53</v>
      </c>
      <c r="D3712" t="b">
        <v>0</v>
      </c>
      <c r="E3712" t="s">
        <v>7660</v>
      </c>
      <c r="F3712" t="str">
        <f>MID($E3712,1,1)</f>
        <v>E</v>
      </c>
      <c r="G3712" t="str">
        <f>IFERROR(MID($E3712,SEARCH("/",$E3712,SEARCH("/",$E3712)+1)+1,1),"")</f>
        <v>P</v>
      </c>
      <c r="H3712" t="s">
        <v>16</v>
      </c>
      <c r="I3712">
        <v>51</v>
      </c>
      <c r="J3712" t="b">
        <v>0</v>
      </c>
      <c r="K3712" s="7">
        <v>1644</v>
      </c>
      <c r="L3712" s="7">
        <v>0</v>
      </c>
      <c r="M3712" s="7">
        <v>234</v>
      </c>
      <c r="N3712" s="7">
        <v>157</v>
      </c>
      <c r="O3712" s="7">
        <v>64</v>
      </c>
      <c r="P3712" s="7">
        <f>SUM(dane3[[#This Row],[RoomService]:[VRDeck]])</f>
        <v>2099</v>
      </c>
      <c r="Q3712" t="s">
        <v>7661</v>
      </c>
      <c r="R3712" t="b">
        <v>0</v>
      </c>
    </row>
    <row r="3713" spans="1:18" x14ac:dyDescent="0.3">
      <c r="A3713" t="s">
        <v>10153</v>
      </c>
      <c r="B3713">
        <f>MID(dane3[[#This Row],[PassengerId]],1,4)+0</f>
        <v>3991</v>
      </c>
      <c r="C3713" t="s">
        <v>19</v>
      </c>
      <c r="D3713" t="b">
        <v>0</v>
      </c>
      <c r="E3713" t="s">
        <v>10154</v>
      </c>
      <c r="F3713" t="str">
        <f>MID($E3713,1,1)</f>
        <v>F</v>
      </c>
      <c r="G3713" t="str">
        <f>IFERROR(MID($E3713,SEARCH("/",$E3713,SEARCH("/",$E3713)+1)+1,1),"")</f>
        <v>P</v>
      </c>
      <c r="H3713" t="s">
        <v>16</v>
      </c>
      <c r="I3713">
        <v>44</v>
      </c>
      <c r="J3713" t="b">
        <v>0</v>
      </c>
      <c r="K3713" s="7">
        <v>1258</v>
      </c>
      <c r="L3713" s="7">
        <v>3</v>
      </c>
      <c r="M3713" s="7">
        <v>0</v>
      </c>
      <c r="N3713" s="7">
        <v>1</v>
      </c>
      <c r="O3713" s="7">
        <v>0</v>
      </c>
      <c r="P3713" s="7">
        <f>SUM(dane3[[#This Row],[RoomService]:[VRDeck]])</f>
        <v>1262</v>
      </c>
      <c r="Q3713" t="s">
        <v>10155</v>
      </c>
      <c r="R3713" t="b">
        <v>0</v>
      </c>
    </row>
    <row r="3714" spans="1:18" x14ac:dyDescent="0.3">
      <c r="A3714" t="s">
        <v>10156</v>
      </c>
      <c r="B3714">
        <f>MID(dane3[[#This Row],[PassengerId]],1,4)+0</f>
        <v>3992</v>
      </c>
      <c r="C3714" t="s">
        <v>19</v>
      </c>
      <c r="D3714" t="b">
        <v>0</v>
      </c>
      <c r="E3714" t="s">
        <v>10157</v>
      </c>
      <c r="F3714" t="str">
        <f>MID($E3714,1,1)</f>
        <v>F</v>
      </c>
      <c r="G3714" t="str">
        <f>IFERROR(MID($E3714,SEARCH("/",$E3714,SEARCH("/",$E3714)+1)+1,1),"")</f>
        <v>S</v>
      </c>
      <c r="H3714" t="s">
        <v>32</v>
      </c>
      <c r="I3714">
        <v>51</v>
      </c>
      <c r="J3714" t="b">
        <v>0</v>
      </c>
      <c r="K3714" s="7">
        <v>0</v>
      </c>
      <c r="L3714" s="7">
        <v>0</v>
      </c>
      <c r="M3714" s="7">
        <v>10</v>
      </c>
      <c r="N3714" s="7">
        <v>1098</v>
      </c>
      <c r="O3714" s="7">
        <v>0</v>
      </c>
      <c r="P3714" s="7">
        <f>SUM(dane3[[#This Row],[RoomService]:[VRDeck]])</f>
        <v>1108</v>
      </c>
      <c r="Q3714" t="s">
        <v>10158</v>
      </c>
      <c r="R3714" t="b">
        <v>0</v>
      </c>
    </row>
    <row r="3715" spans="1:18" x14ac:dyDescent="0.3">
      <c r="A3715" t="s">
        <v>10159</v>
      </c>
      <c r="B3715">
        <f>MID(dane3[[#This Row],[PassengerId]],1,4)+0</f>
        <v>3994</v>
      </c>
      <c r="C3715" t="s">
        <v>14</v>
      </c>
      <c r="D3715" t="b">
        <v>1</v>
      </c>
      <c r="E3715" t="s">
        <v>10160</v>
      </c>
      <c r="F3715" t="str">
        <f>MID($E3715,1,1)</f>
        <v>B</v>
      </c>
      <c r="G3715" t="str">
        <f>IFERROR(MID($E3715,SEARCH("/",$E3715,SEARCH("/",$E3715)+1)+1,1),"")</f>
        <v>S</v>
      </c>
      <c r="H3715" t="s">
        <v>16</v>
      </c>
      <c r="I3715">
        <v>29</v>
      </c>
      <c r="J3715" t="b">
        <v>0</v>
      </c>
      <c r="K3715" s="7">
        <v>0</v>
      </c>
      <c r="L3715" s="7">
        <v>0</v>
      </c>
      <c r="M3715" s="7">
        <v>0</v>
      </c>
      <c r="N3715" s="7">
        <v>0</v>
      </c>
      <c r="O3715" s="7">
        <v>0</v>
      </c>
      <c r="P3715" s="7">
        <f>SUM(dane3[[#This Row],[RoomService]:[VRDeck]])</f>
        <v>0</v>
      </c>
      <c r="Q3715" t="s">
        <v>10161</v>
      </c>
      <c r="R3715" t="b">
        <v>1</v>
      </c>
    </row>
    <row r="3716" spans="1:18" x14ac:dyDescent="0.3">
      <c r="A3716" t="s">
        <v>10162</v>
      </c>
      <c r="B3716">
        <f>MID(dane3[[#This Row],[PassengerId]],1,4)+0</f>
        <v>3995</v>
      </c>
      <c r="C3716" t="s">
        <v>19</v>
      </c>
      <c r="D3716" t="b">
        <v>0</v>
      </c>
      <c r="E3716" t="s">
        <v>10163</v>
      </c>
      <c r="F3716" t="str">
        <f>MID($E3716,1,1)</f>
        <v>G</v>
      </c>
      <c r="G3716" t="str">
        <f>IFERROR(MID($E3716,SEARCH("/",$E3716,SEARCH("/",$E3716)+1)+1,1),"")</f>
        <v>P</v>
      </c>
      <c r="H3716" t="s">
        <v>16</v>
      </c>
      <c r="I3716">
        <v>4</v>
      </c>
      <c r="J3716" t="b">
        <v>0</v>
      </c>
      <c r="K3716" s="7">
        <v>0</v>
      </c>
      <c r="L3716" s="7">
        <v>0</v>
      </c>
      <c r="M3716" s="7">
        <v>0</v>
      </c>
      <c r="N3716" s="7">
        <v>0</v>
      </c>
      <c r="O3716" s="7">
        <v>0</v>
      </c>
      <c r="P3716" s="7">
        <f>SUM(dane3[[#This Row],[RoomService]:[VRDeck]])</f>
        <v>0</v>
      </c>
      <c r="Q3716" t="s">
        <v>10164</v>
      </c>
      <c r="R3716" t="b">
        <v>0</v>
      </c>
    </row>
    <row r="3717" spans="1:18" x14ac:dyDescent="0.3">
      <c r="A3717" t="s">
        <v>10165</v>
      </c>
      <c r="B3717">
        <f>MID(dane3[[#This Row],[PassengerId]],1,4)+0</f>
        <v>3995</v>
      </c>
      <c r="C3717" t="s">
        <v>19</v>
      </c>
      <c r="D3717" t="b">
        <v>0</v>
      </c>
      <c r="E3717" t="s">
        <v>10166</v>
      </c>
      <c r="F3717" t="str">
        <f>MID($E3717,1,1)</f>
        <v>F</v>
      </c>
      <c r="G3717" t="str">
        <f>IFERROR(MID($E3717,SEARCH("/",$E3717,SEARCH("/",$E3717)+1)+1,1),"")</f>
        <v>P</v>
      </c>
      <c r="H3717" t="s">
        <v>32</v>
      </c>
      <c r="I3717">
        <v>40</v>
      </c>
      <c r="J3717" t="b">
        <v>0</v>
      </c>
      <c r="K3717" s="7">
        <v>0</v>
      </c>
      <c r="L3717" s="7">
        <v>0</v>
      </c>
      <c r="M3717" s="7">
        <v>310</v>
      </c>
      <c r="N3717" s="7">
        <v>1</v>
      </c>
      <c r="O3717" s="7">
        <v>421</v>
      </c>
      <c r="P3717" s="7">
        <f>SUM(dane3[[#This Row],[RoomService]:[VRDeck]])</f>
        <v>732</v>
      </c>
      <c r="Q3717" t="s">
        <v>10167</v>
      </c>
      <c r="R3717" t="b">
        <v>0</v>
      </c>
    </row>
    <row r="3718" spans="1:18" x14ac:dyDescent="0.3">
      <c r="A3718" t="s">
        <v>10168</v>
      </c>
      <c r="B3718">
        <f>MID(dane3[[#This Row],[PassengerId]],1,4)+0</f>
        <v>3995</v>
      </c>
      <c r="C3718" t="s">
        <v>19</v>
      </c>
      <c r="D3718" t="b">
        <v>0</v>
      </c>
      <c r="E3718" t="s">
        <v>10163</v>
      </c>
      <c r="F3718" t="str">
        <f>MID($E3718,1,1)</f>
        <v>G</v>
      </c>
      <c r="G3718" t="str">
        <f>IFERROR(MID($E3718,SEARCH("/",$E3718,SEARCH("/",$E3718)+1)+1,1),"")</f>
        <v>P</v>
      </c>
      <c r="H3718" t="s">
        <v>46</v>
      </c>
      <c r="I3718">
        <v>27</v>
      </c>
      <c r="J3718" t="b">
        <v>0</v>
      </c>
      <c r="K3718" s="7">
        <v>0</v>
      </c>
      <c r="L3718" s="7">
        <v>0</v>
      </c>
      <c r="M3718" s="7">
        <v>2</v>
      </c>
      <c r="N3718" s="7">
        <v>0</v>
      </c>
      <c r="O3718" s="7">
        <v>808</v>
      </c>
      <c r="P3718" s="7">
        <f>SUM(dane3[[#This Row],[RoomService]:[VRDeck]])</f>
        <v>810</v>
      </c>
      <c r="Q3718" t="s">
        <v>10169</v>
      </c>
      <c r="R3718" t="b">
        <v>0</v>
      </c>
    </row>
    <row r="3719" spans="1:18" x14ac:dyDescent="0.3">
      <c r="A3719" t="s">
        <v>10170</v>
      </c>
      <c r="B3719">
        <f>MID(dane3[[#This Row],[PassengerId]],1,4)+0</f>
        <v>3995</v>
      </c>
      <c r="C3719" t="s">
        <v>19</v>
      </c>
      <c r="D3719" t="b">
        <v>0</v>
      </c>
      <c r="E3719" t="s">
        <v>10163</v>
      </c>
      <c r="F3719" t="str">
        <f>MID($E3719,1,1)</f>
        <v>G</v>
      </c>
      <c r="G3719" t="str">
        <f>IFERROR(MID($E3719,SEARCH("/",$E3719,SEARCH("/",$E3719)+1)+1,1),"")</f>
        <v>P</v>
      </c>
      <c r="H3719" t="s">
        <v>16</v>
      </c>
      <c r="I3719">
        <v>8</v>
      </c>
      <c r="J3719" t="b">
        <v>0</v>
      </c>
      <c r="K3719" s="7">
        <v>0</v>
      </c>
      <c r="L3719" s="7">
        <v>0</v>
      </c>
      <c r="M3719" s="7">
        <v>0</v>
      </c>
      <c r="N3719" s="7">
        <v>0</v>
      </c>
      <c r="O3719" s="7">
        <v>0</v>
      </c>
      <c r="P3719" s="7">
        <f>SUM(dane3[[#This Row],[RoomService]:[VRDeck]])</f>
        <v>0</v>
      </c>
      <c r="Q3719" t="s">
        <v>10171</v>
      </c>
      <c r="R3719" t="b">
        <v>0</v>
      </c>
    </row>
    <row r="3720" spans="1:18" x14ac:dyDescent="0.3">
      <c r="A3720" t="s">
        <v>10172</v>
      </c>
      <c r="B3720">
        <f>MID(dane3[[#This Row],[PassengerId]],1,4)+0</f>
        <v>3995</v>
      </c>
      <c r="C3720" t="s">
        <v>19</v>
      </c>
      <c r="D3720" t="b">
        <v>0</v>
      </c>
      <c r="E3720" t="s">
        <v>10163</v>
      </c>
      <c r="F3720" t="str">
        <f>MID($E3720,1,1)</f>
        <v>G</v>
      </c>
      <c r="G3720" t="str">
        <f>IFERROR(MID($E3720,SEARCH("/",$E3720,SEARCH("/",$E3720)+1)+1,1),"")</f>
        <v>P</v>
      </c>
      <c r="H3720" t="s">
        <v>16</v>
      </c>
      <c r="I3720">
        <v>3</v>
      </c>
      <c r="J3720" t="b">
        <v>0</v>
      </c>
      <c r="K3720" s="7">
        <v>0</v>
      </c>
      <c r="L3720" s="7">
        <v>0</v>
      </c>
      <c r="M3720" s="7">
        <v>0</v>
      </c>
      <c r="N3720" s="7">
        <v>0</v>
      </c>
      <c r="O3720" s="7">
        <v>0</v>
      </c>
      <c r="P3720" s="7">
        <f>SUM(dane3[[#This Row],[RoomService]:[VRDeck]])</f>
        <v>0</v>
      </c>
      <c r="Q3720" t="s">
        <v>10173</v>
      </c>
      <c r="R3720" t="b">
        <v>0</v>
      </c>
    </row>
    <row r="3721" spans="1:18" x14ac:dyDescent="0.3">
      <c r="A3721" t="s">
        <v>10174</v>
      </c>
      <c r="B3721">
        <f>MID(dane3[[#This Row],[PassengerId]],1,4)+0</f>
        <v>3995</v>
      </c>
      <c r="C3721" t="s">
        <v>19</v>
      </c>
      <c r="D3721" t="b">
        <v>0</v>
      </c>
      <c r="E3721" t="s">
        <v>10163</v>
      </c>
      <c r="F3721" t="str">
        <f>MID($E3721,1,1)</f>
        <v>G</v>
      </c>
      <c r="G3721" t="str">
        <f>IFERROR(MID($E3721,SEARCH("/",$E3721,SEARCH("/",$E3721)+1)+1,1),"")</f>
        <v>P</v>
      </c>
      <c r="H3721" t="s">
        <v>46</v>
      </c>
      <c r="I3721">
        <v>11</v>
      </c>
      <c r="J3721" t="b">
        <v>0</v>
      </c>
      <c r="K3721" s="7">
        <v>0</v>
      </c>
      <c r="L3721" s="7">
        <v>0</v>
      </c>
      <c r="M3721" s="7">
        <v>0</v>
      </c>
      <c r="N3721" s="7">
        <v>0</v>
      </c>
      <c r="O3721" s="7">
        <v>0</v>
      </c>
      <c r="P3721" s="7">
        <f>SUM(dane3[[#This Row],[RoomService]:[VRDeck]])</f>
        <v>0</v>
      </c>
      <c r="Q3721" t="s">
        <v>10175</v>
      </c>
      <c r="R3721" t="b">
        <v>1</v>
      </c>
    </row>
    <row r="3722" spans="1:18" x14ac:dyDescent="0.3">
      <c r="A3722" t="s">
        <v>10176</v>
      </c>
      <c r="B3722">
        <f>MID(dane3[[#This Row],[PassengerId]],1,4)+0</f>
        <v>3996</v>
      </c>
      <c r="C3722" t="s">
        <v>19</v>
      </c>
      <c r="D3722" t="b">
        <v>0</v>
      </c>
      <c r="E3722" t="s">
        <v>10177</v>
      </c>
      <c r="F3722" t="str">
        <f>MID($E3722,1,1)</f>
        <v>F</v>
      </c>
      <c r="G3722" t="str">
        <f>IFERROR(MID($E3722,SEARCH("/",$E3722,SEARCH("/",$E3722)+1)+1,1),"")</f>
        <v>P</v>
      </c>
      <c r="H3722" t="s">
        <v>32</v>
      </c>
      <c r="I3722">
        <v>24</v>
      </c>
      <c r="J3722" t="b">
        <v>0</v>
      </c>
      <c r="K3722" s="7">
        <v>16</v>
      </c>
      <c r="L3722" s="7">
        <v>0</v>
      </c>
      <c r="M3722" s="7">
        <v>1136</v>
      </c>
      <c r="N3722" s="7">
        <v>0</v>
      </c>
      <c r="O3722" s="7">
        <v>40</v>
      </c>
      <c r="P3722" s="7">
        <f>SUM(dane3[[#This Row],[RoomService]:[VRDeck]])</f>
        <v>1192</v>
      </c>
      <c r="Q3722" t="s">
        <v>10178</v>
      </c>
      <c r="R3722" t="b">
        <v>1</v>
      </c>
    </row>
    <row r="3723" spans="1:18" x14ac:dyDescent="0.3">
      <c r="A3723" t="s">
        <v>10179</v>
      </c>
      <c r="B3723">
        <f>MID(dane3[[#This Row],[PassengerId]],1,4)+0</f>
        <v>3997</v>
      </c>
      <c r="C3723" t="s">
        <v>19</v>
      </c>
      <c r="D3723" t="b">
        <v>0</v>
      </c>
      <c r="E3723" t="s">
        <v>10180</v>
      </c>
      <c r="F3723" t="str">
        <f>MID($E3723,1,1)</f>
        <v>G</v>
      </c>
      <c r="G3723" t="str">
        <f>IFERROR(MID($E3723,SEARCH("/",$E3723,SEARCH("/",$E3723)+1)+1,1),"")</f>
        <v>S</v>
      </c>
      <c r="H3723" t="s">
        <v>46</v>
      </c>
      <c r="I3723">
        <v>25</v>
      </c>
      <c r="J3723" t="b">
        <v>0</v>
      </c>
      <c r="K3723" s="7">
        <v>0</v>
      </c>
      <c r="L3723" s="7">
        <v>83</v>
      </c>
      <c r="M3723" s="7">
        <v>0</v>
      </c>
      <c r="N3723" s="7">
        <v>439</v>
      </c>
      <c r="O3723" s="7">
        <v>0</v>
      </c>
      <c r="P3723" s="7">
        <f>SUM(dane3[[#This Row],[RoomService]:[VRDeck]])</f>
        <v>522</v>
      </c>
      <c r="Q3723" t="s">
        <v>10181</v>
      </c>
      <c r="R3723" t="b">
        <v>0</v>
      </c>
    </row>
    <row r="3724" spans="1:18" x14ac:dyDescent="0.3">
      <c r="A3724" t="s">
        <v>10182</v>
      </c>
      <c r="B3724">
        <f>MID(dane3[[#This Row],[PassengerId]],1,4)+0</f>
        <v>3998</v>
      </c>
      <c r="C3724" t="s">
        <v>14</v>
      </c>
      <c r="D3724" t="b">
        <v>0</v>
      </c>
      <c r="E3724" t="s">
        <v>10183</v>
      </c>
      <c r="F3724" t="str">
        <f>MID($E3724,1,1)</f>
        <v>C</v>
      </c>
      <c r="G3724" t="str">
        <f>IFERROR(MID($E3724,SEARCH("/",$E3724,SEARCH("/",$E3724)+1)+1,1),"")</f>
        <v>P</v>
      </c>
      <c r="H3724" t="s">
        <v>46</v>
      </c>
      <c r="I3724">
        <v>28</v>
      </c>
      <c r="J3724" t="b">
        <v>0</v>
      </c>
      <c r="K3724" s="7">
        <v>89</v>
      </c>
      <c r="L3724" s="7">
        <v>4826</v>
      </c>
      <c r="M3724" s="7">
        <v>0</v>
      </c>
      <c r="N3724" s="7">
        <v>2</v>
      </c>
      <c r="O3724" s="7">
        <v>1598</v>
      </c>
      <c r="P3724" s="7">
        <f>SUM(dane3[[#This Row],[RoomService]:[VRDeck]])</f>
        <v>6515</v>
      </c>
      <c r="Q3724" t="s">
        <v>10184</v>
      </c>
      <c r="R3724" t="b">
        <v>1</v>
      </c>
    </row>
    <row r="3725" spans="1:18" x14ac:dyDescent="0.3">
      <c r="A3725" t="s">
        <v>10185</v>
      </c>
      <c r="B3725">
        <f>MID(dane3[[#This Row],[PassengerId]],1,4)+0</f>
        <v>3999</v>
      </c>
      <c r="C3725" t="s">
        <v>19</v>
      </c>
      <c r="D3725" t="b">
        <v>0</v>
      </c>
      <c r="E3725" t="s">
        <v>10186</v>
      </c>
      <c r="F3725" t="str">
        <f>MID($E3725,1,1)</f>
        <v>G</v>
      </c>
      <c r="G3725" t="str">
        <f>IFERROR(MID($E3725,SEARCH("/",$E3725,SEARCH("/",$E3725)+1)+1,1),"")</f>
        <v>P</v>
      </c>
      <c r="H3725" t="s">
        <v>16</v>
      </c>
      <c r="I3725">
        <v>25</v>
      </c>
      <c r="J3725" t="b">
        <v>0</v>
      </c>
      <c r="K3725" s="7">
        <v>0</v>
      </c>
      <c r="L3725" s="7">
        <v>1017</v>
      </c>
      <c r="M3725" s="7">
        <v>0</v>
      </c>
      <c r="N3725" s="7">
        <v>0</v>
      </c>
      <c r="O3725" s="7">
        <v>0</v>
      </c>
      <c r="P3725" s="7">
        <f>SUM(dane3[[#This Row],[RoomService]:[VRDeck]])</f>
        <v>1017</v>
      </c>
      <c r="Q3725" t="s">
        <v>10187</v>
      </c>
      <c r="R3725" t="b">
        <v>0</v>
      </c>
    </row>
    <row r="3726" spans="1:18" x14ac:dyDescent="0.3">
      <c r="A3726" t="s">
        <v>10188</v>
      </c>
      <c r="B3726">
        <f>MID(dane3[[#This Row],[PassengerId]],1,4)+0</f>
        <v>4000</v>
      </c>
      <c r="C3726" t="s">
        <v>19</v>
      </c>
      <c r="D3726" t="b">
        <v>1</v>
      </c>
      <c r="E3726" t="s">
        <v>10189</v>
      </c>
      <c r="F3726" t="str">
        <f>MID($E3726,1,1)</f>
        <v>G</v>
      </c>
      <c r="G3726" t="str">
        <f>IFERROR(MID($E3726,SEARCH("/",$E3726,SEARCH("/",$E3726)+1)+1,1),"")</f>
        <v>S</v>
      </c>
      <c r="H3726" t="s">
        <v>16</v>
      </c>
      <c r="I3726">
        <v>27</v>
      </c>
      <c r="J3726" t="b">
        <v>0</v>
      </c>
      <c r="K3726" s="7">
        <v>0</v>
      </c>
      <c r="L3726" s="7">
        <v>0</v>
      </c>
      <c r="M3726" s="7">
        <v>0</v>
      </c>
      <c r="N3726" s="7">
        <v>0</v>
      </c>
      <c r="O3726" s="7">
        <v>0</v>
      </c>
      <c r="P3726" s="7">
        <f>SUM(dane3[[#This Row],[RoomService]:[VRDeck]])</f>
        <v>0</v>
      </c>
      <c r="Q3726" t="s">
        <v>10190</v>
      </c>
      <c r="R3726" t="b">
        <v>1</v>
      </c>
    </row>
    <row r="3727" spans="1:18" x14ac:dyDescent="0.3">
      <c r="A3727" t="s">
        <v>10191</v>
      </c>
      <c r="B3727">
        <f>MID(dane3[[#This Row],[PassengerId]],1,4)+0</f>
        <v>4000</v>
      </c>
      <c r="C3727" t="s">
        <v>19</v>
      </c>
      <c r="D3727" t="b">
        <v>0</v>
      </c>
      <c r="E3727" t="s">
        <v>10192</v>
      </c>
      <c r="F3727" t="str">
        <f>MID($E3727,1,1)</f>
        <v>F</v>
      </c>
      <c r="G3727" t="str">
        <f>IFERROR(MID($E3727,SEARCH("/",$E3727,SEARCH("/",$E3727)+1)+1,1),"")</f>
        <v>S</v>
      </c>
      <c r="H3727" t="s">
        <v>16</v>
      </c>
      <c r="I3727">
        <v>25</v>
      </c>
      <c r="J3727" t="b">
        <v>0</v>
      </c>
      <c r="K3727" s="7">
        <v>20</v>
      </c>
      <c r="L3727" s="7">
        <v>0</v>
      </c>
      <c r="M3727" s="7">
        <v>424</v>
      </c>
      <c r="N3727" s="7">
        <v>0</v>
      </c>
      <c r="O3727" s="7">
        <v>359</v>
      </c>
      <c r="P3727" s="7">
        <f>SUM(dane3[[#This Row],[RoomService]:[VRDeck]])</f>
        <v>803</v>
      </c>
      <c r="Q3727" t="s">
        <v>10193</v>
      </c>
      <c r="R3727" t="b">
        <v>0</v>
      </c>
    </row>
    <row r="3728" spans="1:18" x14ac:dyDescent="0.3">
      <c r="A3728" t="s">
        <v>10194</v>
      </c>
      <c r="B3728">
        <f>MID(dane3[[#This Row],[PassengerId]],1,4)+0</f>
        <v>4000</v>
      </c>
      <c r="C3728" t="s">
        <v>19</v>
      </c>
      <c r="D3728" t="b">
        <v>1</v>
      </c>
      <c r="E3728" t="s">
        <v>10189</v>
      </c>
      <c r="F3728" t="str">
        <f>MID($E3728,1,1)</f>
        <v>G</v>
      </c>
      <c r="G3728" t="str">
        <f>IFERROR(MID($E3728,SEARCH("/",$E3728,SEARCH("/",$E3728)+1)+1,1),"")</f>
        <v>S</v>
      </c>
      <c r="H3728" t="s">
        <v>16</v>
      </c>
      <c r="I3728">
        <v>0</v>
      </c>
      <c r="J3728" t="b">
        <v>0</v>
      </c>
      <c r="K3728" s="7">
        <v>0</v>
      </c>
      <c r="L3728" s="7">
        <v>0</v>
      </c>
      <c r="M3728" s="7">
        <v>0</v>
      </c>
      <c r="N3728" s="7">
        <v>0</v>
      </c>
      <c r="O3728" s="7">
        <v>0</v>
      </c>
      <c r="P3728" s="7">
        <f>SUM(dane3[[#This Row],[RoomService]:[VRDeck]])</f>
        <v>0</v>
      </c>
      <c r="Q3728" t="s">
        <v>10195</v>
      </c>
      <c r="R3728" t="b">
        <v>1</v>
      </c>
    </row>
    <row r="3729" spans="1:18" x14ac:dyDescent="0.3">
      <c r="A3729" t="s">
        <v>10196</v>
      </c>
      <c r="B3729">
        <f>MID(dane3[[#This Row],[PassengerId]],1,4)+0</f>
        <v>4001</v>
      </c>
      <c r="C3729" t="s">
        <v>19</v>
      </c>
      <c r="D3729" t="b">
        <v>0</v>
      </c>
      <c r="E3729" t="s">
        <v>10197</v>
      </c>
      <c r="F3729" t="str">
        <f>MID($E3729,1,1)</f>
        <v>F</v>
      </c>
      <c r="G3729" t="str">
        <f>IFERROR(MID($E3729,SEARCH("/",$E3729,SEARCH("/",$E3729)+1)+1,1),"")</f>
        <v>S</v>
      </c>
      <c r="H3729" t="s">
        <v>16</v>
      </c>
      <c r="I3729">
        <v>58</v>
      </c>
      <c r="J3729" t="b">
        <v>0</v>
      </c>
      <c r="K3729" s="7">
        <v>0</v>
      </c>
      <c r="L3729" s="7">
        <v>0</v>
      </c>
      <c r="M3729" s="7">
        <v>970</v>
      </c>
      <c r="N3729" s="7">
        <v>0</v>
      </c>
      <c r="O3729" s="7">
        <v>0</v>
      </c>
      <c r="P3729" s="7">
        <f>SUM(dane3[[#This Row],[RoomService]:[VRDeck]])</f>
        <v>970</v>
      </c>
      <c r="Q3729" t="s">
        <v>10198</v>
      </c>
      <c r="R3729" t="b">
        <v>1</v>
      </c>
    </row>
    <row r="3730" spans="1:18" x14ac:dyDescent="0.3">
      <c r="A3730" t="s">
        <v>10199</v>
      </c>
      <c r="B3730">
        <f>MID(dane3[[#This Row],[PassengerId]],1,4)+0</f>
        <v>4001</v>
      </c>
      <c r="C3730" t="s">
        <v>19</v>
      </c>
      <c r="D3730" t="b">
        <v>1</v>
      </c>
      <c r="E3730" t="s">
        <v>10200</v>
      </c>
      <c r="F3730" t="str">
        <f>MID($E3730,1,1)</f>
        <v>G</v>
      </c>
      <c r="G3730" t="str">
        <f>IFERROR(MID($E3730,SEARCH("/",$E3730,SEARCH("/",$E3730)+1)+1,1),"")</f>
        <v>S</v>
      </c>
      <c r="H3730" t="s">
        <v>16</v>
      </c>
      <c r="I3730">
        <v>3</v>
      </c>
      <c r="J3730" t="b">
        <v>0</v>
      </c>
      <c r="K3730" s="7">
        <v>0</v>
      </c>
      <c r="L3730" s="7">
        <v>0</v>
      </c>
      <c r="M3730" s="7">
        <v>0</v>
      </c>
      <c r="N3730" s="7">
        <v>0</v>
      </c>
      <c r="O3730" s="7">
        <v>0</v>
      </c>
      <c r="P3730" s="7">
        <f>SUM(dane3[[#This Row],[RoomService]:[VRDeck]])</f>
        <v>0</v>
      </c>
      <c r="Q3730" t="s">
        <v>10201</v>
      </c>
      <c r="R3730" t="b">
        <v>1</v>
      </c>
    </row>
    <row r="3731" spans="1:18" x14ac:dyDescent="0.3">
      <c r="A3731" t="s">
        <v>10202</v>
      </c>
      <c r="B3731">
        <f>MID(dane3[[#This Row],[PassengerId]],1,4)+0</f>
        <v>4001</v>
      </c>
      <c r="C3731" t="s">
        <v>19</v>
      </c>
      <c r="D3731" t="b">
        <v>1</v>
      </c>
      <c r="E3731" t="s">
        <v>10200</v>
      </c>
      <c r="F3731" t="str">
        <f>MID($E3731,1,1)</f>
        <v>G</v>
      </c>
      <c r="G3731" t="str">
        <f>IFERROR(MID($E3731,SEARCH("/",$E3731,SEARCH("/",$E3731)+1)+1,1),"")</f>
        <v>S</v>
      </c>
      <c r="H3731" t="s">
        <v>32</v>
      </c>
      <c r="I3731">
        <v>4</v>
      </c>
      <c r="J3731" t="b">
        <v>0</v>
      </c>
      <c r="K3731" s="7">
        <v>0</v>
      </c>
      <c r="L3731" s="7">
        <v>0</v>
      </c>
      <c r="M3731" s="7">
        <v>0</v>
      </c>
      <c r="N3731" s="7">
        <v>0</v>
      </c>
      <c r="O3731" s="7">
        <v>0</v>
      </c>
      <c r="P3731" s="7">
        <f>SUM(dane3[[#This Row],[RoomService]:[VRDeck]])</f>
        <v>0</v>
      </c>
      <c r="Q3731" t="s">
        <v>10203</v>
      </c>
      <c r="R3731" t="b">
        <v>1</v>
      </c>
    </row>
    <row r="3732" spans="1:18" x14ac:dyDescent="0.3">
      <c r="A3732" t="s">
        <v>10204</v>
      </c>
      <c r="B3732">
        <f>MID(dane3[[#This Row],[PassengerId]],1,4)+0</f>
        <v>4001</v>
      </c>
      <c r="C3732" t="s">
        <v>19</v>
      </c>
      <c r="D3732" t="b">
        <v>1</v>
      </c>
      <c r="E3732" t="s">
        <v>10200</v>
      </c>
      <c r="F3732" t="str">
        <f>MID($E3732,1,1)</f>
        <v>G</v>
      </c>
      <c r="G3732" t="str">
        <f>IFERROR(MID($E3732,SEARCH("/",$E3732,SEARCH("/",$E3732)+1)+1,1),"")</f>
        <v>S</v>
      </c>
      <c r="H3732" t="s">
        <v>46</v>
      </c>
      <c r="I3732">
        <v>2</v>
      </c>
      <c r="J3732" t="b">
        <v>0</v>
      </c>
      <c r="K3732" s="7">
        <v>0</v>
      </c>
      <c r="L3732" s="7">
        <v>0</v>
      </c>
      <c r="M3732" s="7">
        <v>0</v>
      </c>
      <c r="N3732" s="7">
        <v>0</v>
      </c>
      <c r="O3732" s="7">
        <v>0</v>
      </c>
      <c r="P3732" s="7">
        <f>SUM(dane3[[#This Row],[RoomService]:[VRDeck]])</f>
        <v>0</v>
      </c>
      <c r="Q3732" t="s">
        <v>10205</v>
      </c>
      <c r="R3732" t="b">
        <v>0</v>
      </c>
    </row>
    <row r="3733" spans="1:18" x14ac:dyDescent="0.3">
      <c r="A3733" t="s">
        <v>3720</v>
      </c>
      <c r="B3733">
        <f>MID(dane3[[#This Row],[PassengerId]],1,4)+0</f>
        <v>1435</v>
      </c>
      <c r="C3733" t="s">
        <v>19</v>
      </c>
      <c r="D3733" t="b">
        <v>0</v>
      </c>
      <c r="E3733" t="s">
        <v>3721</v>
      </c>
      <c r="F3733" t="str">
        <f>MID($E3733,1,1)</f>
        <v>G</v>
      </c>
      <c r="G3733" t="str">
        <f>IFERROR(MID($E3733,SEARCH("/",$E3733,SEARCH("/",$E3733)+1)+1,1),"")</f>
        <v>P</v>
      </c>
      <c r="H3733" t="s">
        <v>32</v>
      </c>
      <c r="I3733">
        <v>23</v>
      </c>
      <c r="J3733" t="b">
        <v>0</v>
      </c>
      <c r="K3733" s="7">
        <v>0</v>
      </c>
      <c r="L3733" s="7">
        <v>20</v>
      </c>
      <c r="M3733" s="7">
        <v>26</v>
      </c>
      <c r="N3733" s="7">
        <v>0</v>
      </c>
      <c r="O3733" s="7">
        <v>659</v>
      </c>
      <c r="P3733" s="7">
        <f>SUM(dane3[[#This Row],[RoomService]:[VRDeck]])</f>
        <v>705</v>
      </c>
      <c r="Q3733" t="s">
        <v>3722</v>
      </c>
      <c r="R3733" t="b">
        <v>0</v>
      </c>
    </row>
    <row r="3734" spans="1:18" x14ac:dyDescent="0.3">
      <c r="A3734" t="s">
        <v>10208</v>
      </c>
      <c r="B3734">
        <f>MID(dane3[[#This Row],[PassengerId]],1,4)+0</f>
        <v>4001</v>
      </c>
      <c r="C3734" t="s">
        <v>19</v>
      </c>
      <c r="D3734" t="b">
        <v>0</v>
      </c>
      <c r="E3734" t="s">
        <v>10200</v>
      </c>
      <c r="F3734" t="str">
        <f>MID($E3734,1,1)</f>
        <v>G</v>
      </c>
      <c r="G3734" t="str">
        <f>IFERROR(MID($E3734,SEARCH("/",$E3734,SEARCH("/",$E3734)+1)+1,1),"")</f>
        <v>S</v>
      </c>
      <c r="H3734" t="s">
        <v>46</v>
      </c>
      <c r="I3734">
        <v>5</v>
      </c>
      <c r="J3734" t="b">
        <v>0</v>
      </c>
      <c r="K3734" s="7">
        <v>0</v>
      </c>
      <c r="L3734" s="7">
        <v>0</v>
      </c>
      <c r="M3734" s="7">
        <v>0</v>
      </c>
      <c r="N3734" s="7">
        <v>0</v>
      </c>
      <c r="O3734" s="7">
        <v>0</v>
      </c>
      <c r="P3734" s="7">
        <f>SUM(dane3[[#This Row],[RoomService]:[VRDeck]])</f>
        <v>0</v>
      </c>
      <c r="Q3734" t="s">
        <v>10209</v>
      </c>
      <c r="R3734" t="b">
        <v>1</v>
      </c>
    </row>
    <row r="3735" spans="1:18" x14ac:dyDescent="0.3">
      <c r="A3735" t="s">
        <v>10210</v>
      </c>
      <c r="B3735">
        <f>MID(dane3[[#This Row],[PassengerId]],1,4)+0</f>
        <v>4001</v>
      </c>
      <c r="C3735" t="s">
        <v>19</v>
      </c>
      <c r="D3735" t="b">
        <v>0</v>
      </c>
      <c r="E3735" t="s">
        <v>10200</v>
      </c>
      <c r="F3735" t="str">
        <f>MID($E3735,1,1)</f>
        <v>G</v>
      </c>
      <c r="G3735" t="str">
        <f>IFERROR(MID($E3735,SEARCH("/",$E3735,SEARCH("/",$E3735)+1)+1,1),"")</f>
        <v>S</v>
      </c>
      <c r="H3735" t="s">
        <v>16</v>
      </c>
      <c r="I3735">
        <v>3</v>
      </c>
      <c r="J3735" t="b">
        <v>0</v>
      </c>
      <c r="K3735" s="7">
        <v>0</v>
      </c>
      <c r="L3735" s="7">
        <v>0</v>
      </c>
      <c r="M3735" s="7">
        <v>0</v>
      </c>
      <c r="N3735" s="7">
        <v>0</v>
      </c>
      <c r="O3735" s="7">
        <v>0</v>
      </c>
      <c r="P3735" s="7">
        <f>SUM(dane3[[#This Row],[RoomService]:[VRDeck]])</f>
        <v>0</v>
      </c>
      <c r="Q3735" t="s">
        <v>10211</v>
      </c>
      <c r="R3735" t="b">
        <v>0</v>
      </c>
    </row>
    <row r="3736" spans="1:18" x14ac:dyDescent="0.3">
      <c r="A3736" t="s">
        <v>7676</v>
      </c>
      <c r="B3736">
        <f>MID(dane3[[#This Row],[PassengerId]],1,4)+0</f>
        <v>3023</v>
      </c>
      <c r="C3736" t="s">
        <v>53</v>
      </c>
      <c r="D3736" t="b">
        <v>1</v>
      </c>
      <c r="E3736" t="s">
        <v>7677</v>
      </c>
      <c r="F3736" t="str">
        <f>MID($E3736,1,1)</f>
        <v>F</v>
      </c>
      <c r="G3736" t="str">
        <f>IFERROR(MID($E3736,SEARCH("/",$E3736,SEARCH("/",$E3736)+1)+1,1),"")</f>
        <v>P</v>
      </c>
      <c r="H3736" t="s">
        <v>16</v>
      </c>
      <c r="I3736">
        <v>33</v>
      </c>
      <c r="J3736" t="b">
        <v>0</v>
      </c>
      <c r="K3736" s="7">
        <v>0</v>
      </c>
      <c r="L3736" s="7">
        <v>0</v>
      </c>
      <c r="M3736" s="7">
        <v>0</v>
      </c>
      <c r="N3736" s="7">
        <v>0</v>
      </c>
      <c r="O3736" s="7">
        <v>0</v>
      </c>
      <c r="P3736" s="7">
        <f>SUM(dane3[[#This Row],[RoomService]:[VRDeck]])</f>
        <v>0</v>
      </c>
      <c r="Q3736" t="s">
        <v>7678</v>
      </c>
      <c r="R3736" t="b">
        <v>1</v>
      </c>
    </row>
    <row r="3737" spans="1:18" x14ac:dyDescent="0.3">
      <c r="A3737" t="s">
        <v>10215</v>
      </c>
      <c r="B3737">
        <f>MID(dane3[[#This Row],[PassengerId]],1,4)+0</f>
        <v>4003</v>
      </c>
      <c r="C3737" t="s">
        <v>19</v>
      </c>
      <c r="D3737" t="b">
        <v>0</v>
      </c>
      <c r="E3737" t="s">
        <v>10216</v>
      </c>
      <c r="F3737" t="str">
        <f>MID($E3737,1,1)</f>
        <v>F</v>
      </c>
      <c r="G3737" t="str">
        <f>IFERROR(MID($E3737,SEARCH("/",$E3737,SEARCH("/",$E3737)+1)+1,1),"")</f>
        <v>P</v>
      </c>
      <c r="H3737" t="s">
        <v>16</v>
      </c>
      <c r="I3737">
        <v>22</v>
      </c>
      <c r="J3737" t="b">
        <v>0</v>
      </c>
      <c r="K3737" s="7">
        <v>1417</v>
      </c>
      <c r="L3737" s="7">
        <v>0</v>
      </c>
      <c r="M3737" s="7">
        <v>0</v>
      </c>
      <c r="N3737" s="7">
        <v>0</v>
      </c>
      <c r="O3737" s="7">
        <v>0</v>
      </c>
      <c r="P3737" s="7">
        <f>SUM(dane3[[#This Row],[RoomService]:[VRDeck]])</f>
        <v>1417</v>
      </c>
      <c r="Q3737" t="s">
        <v>23799</v>
      </c>
      <c r="R3737" t="b">
        <v>1</v>
      </c>
    </row>
    <row r="3738" spans="1:18" x14ac:dyDescent="0.3">
      <c r="A3738" t="s">
        <v>10217</v>
      </c>
      <c r="B3738">
        <f>MID(dane3[[#This Row],[PassengerId]],1,4)+0</f>
        <v>4005</v>
      </c>
      <c r="C3738" t="s">
        <v>19</v>
      </c>
      <c r="D3738" t="b">
        <v>0</v>
      </c>
      <c r="E3738" t="s">
        <v>10218</v>
      </c>
      <c r="F3738" t="str">
        <f>MID($E3738,1,1)</f>
        <v>G</v>
      </c>
      <c r="G3738" t="str">
        <f>IFERROR(MID($E3738,SEARCH("/",$E3738,SEARCH("/",$E3738)+1)+1,1),"")</f>
        <v>P</v>
      </c>
      <c r="H3738" t="s">
        <v>16</v>
      </c>
      <c r="I3738">
        <v>8</v>
      </c>
      <c r="J3738" t="b">
        <v>0</v>
      </c>
      <c r="K3738" s="7">
        <v>0</v>
      </c>
      <c r="L3738" s="7">
        <v>0</v>
      </c>
      <c r="M3738" s="7">
        <v>0</v>
      </c>
      <c r="N3738" s="7">
        <v>0</v>
      </c>
      <c r="O3738" s="7">
        <v>0</v>
      </c>
      <c r="P3738" s="7">
        <f>SUM(dane3[[#This Row],[RoomService]:[VRDeck]])</f>
        <v>0</v>
      </c>
      <c r="Q3738" t="s">
        <v>10219</v>
      </c>
      <c r="R3738" t="b">
        <v>1</v>
      </c>
    </row>
    <row r="3739" spans="1:18" x14ac:dyDescent="0.3">
      <c r="A3739" t="s">
        <v>10220</v>
      </c>
      <c r="B3739">
        <f>MID(dane3[[#This Row],[PassengerId]],1,4)+0</f>
        <v>4005</v>
      </c>
      <c r="C3739" t="s">
        <v>19</v>
      </c>
      <c r="D3739" t="b">
        <v>0</v>
      </c>
      <c r="E3739" t="s">
        <v>10218</v>
      </c>
      <c r="F3739" t="str">
        <f>MID($E3739,1,1)</f>
        <v>G</v>
      </c>
      <c r="G3739" t="str">
        <f>IFERROR(MID($E3739,SEARCH("/",$E3739,SEARCH("/",$E3739)+1)+1,1),"")</f>
        <v>P</v>
      </c>
      <c r="H3739" t="s">
        <v>16</v>
      </c>
      <c r="I3739">
        <v>17</v>
      </c>
      <c r="J3739" t="b">
        <v>0</v>
      </c>
      <c r="K3739" s="7">
        <v>3</v>
      </c>
      <c r="L3739" s="7">
        <v>83</v>
      </c>
      <c r="M3739" s="7">
        <v>927</v>
      </c>
      <c r="N3739" s="7">
        <v>0</v>
      </c>
      <c r="O3739" s="7">
        <v>1</v>
      </c>
      <c r="P3739" s="7">
        <f>SUM(dane3[[#This Row],[RoomService]:[VRDeck]])</f>
        <v>1014</v>
      </c>
      <c r="Q3739" t="s">
        <v>10221</v>
      </c>
      <c r="R3739" t="b">
        <v>1</v>
      </c>
    </row>
    <row r="3740" spans="1:18" x14ac:dyDescent="0.3">
      <c r="A3740" t="s">
        <v>10222</v>
      </c>
      <c r="B3740">
        <f>MID(dane3[[#This Row],[PassengerId]],1,4)+0</f>
        <v>4005</v>
      </c>
      <c r="C3740" t="s">
        <v>19</v>
      </c>
      <c r="D3740" t="b">
        <v>0</v>
      </c>
      <c r="E3740" t="s">
        <v>10218</v>
      </c>
      <c r="F3740" t="str">
        <f>MID($E3740,1,1)</f>
        <v>G</v>
      </c>
      <c r="G3740" t="str">
        <f>IFERROR(MID($E3740,SEARCH("/",$E3740,SEARCH("/",$E3740)+1)+1,1),"")</f>
        <v>P</v>
      </c>
      <c r="H3740" t="s">
        <v>16</v>
      </c>
      <c r="I3740">
        <v>4</v>
      </c>
      <c r="J3740" t="b">
        <v>0</v>
      </c>
      <c r="K3740" s="7">
        <v>0</v>
      </c>
      <c r="L3740" s="7">
        <v>0</v>
      </c>
      <c r="M3740" s="7">
        <v>0</v>
      </c>
      <c r="N3740" s="7">
        <v>0</v>
      </c>
      <c r="O3740" s="7">
        <v>0</v>
      </c>
      <c r="P3740" s="7">
        <f>SUM(dane3[[#This Row],[RoomService]:[VRDeck]])</f>
        <v>0</v>
      </c>
      <c r="Q3740" t="s">
        <v>10223</v>
      </c>
      <c r="R3740" t="b">
        <v>0</v>
      </c>
    </row>
    <row r="3741" spans="1:18" x14ac:dyDescent="0.3">
      <c r="A3741" t="s">
        <v>10224</v>
      </c>
      <c r="B3741">
        <f>MID(dane3[[#This Row],[PassengerId]],1,4)+0</f>
        <v>4005</v>
      </c>
      <c r="C3741" t="s">
        <v>19</v>
      </c>
      <c r="D3741" t="b">
        <v>1</v>
      </c>
      <c r="E3741" t="s">
        <v>39</v>
      </c>
      <c r="F3741" t="s">
        <v>23764</v>
      </c>
      <c r="G3741" t="str">
        <f>IFERROR(MID($E3741,SEARCH("/",$E3741,SEARCH("/",$E3741)+1)+1,1),"")</f>
        <v/>
      </c>
      <c r="H3741" t="s">
        <v>16</v>
      </c>
      <c r="I3741">
        <v>12</v>
      </c>
      <c r="J3741" t="b">
        <v>0</v>
      </c>
      <c r="K3741" s="7">
        <v>0</v>
      </c>
      <c r="L3741" s="7">
        <v>0</v>
      </c>
      <c r="M3741" s="7">
        <v>0</v>
      </c>
      <c r="N3741" s="7">
        <v>0</v>
      </c>
      <c r="O3741" s="7">
        <v>0</v>
      </c>
      <c r="P3741" s="7">
        <f>SUM(dane3[[#This Row],[RoomService]:[VRDeck]])</f>
        <v>0</v>
      </c>
      <c r="Q3741" t="s">
        <v>10225</v>
      </c>
      <c r="R3741" t="b">
        <v>0</v>
      </c>
    </row>
    <row r="3742" spans="1:18" x14ac:dyDescent="0.3">
      <c r="A3742" t="s">
        <v>10226</v>
      </c>
      <c r="B3742">
        <f>MID(dane3[[#This Row],[PassengerId]],1,4)+0</f>
        <v>4005</v>
      </c>
      <c r="C3742" t="s">
        <v>19</v>
      </c>
      <c r="D3742" t="b">
        <v>1</v>
      </c>
      <c r="E3742" t="s">
        <v>10218</v>
      </c>
      <c r="F3742" t="str">
        <f>MID($E3742,1,1)</f>
        <v>G</v>
      </c>
      <c r="G3742" t="str">
        <f>IFERROR(MID($E3742,SEARCH("/",$E3742,SEARCH("/",$E3742)+1)+1,1),"")</f>
        <v>P</v>
      </c>
      <c r="H3742" t="s">
        <v>32</v>
      </c>
      <c r="I3742">
        <v>40</v>
      </c>
      <c r="J3742" t="b">
        <v>0</v>
      </c>
      <c r="K3742" s="7">
        <v>0</v>
      </c>
      <c r="L3742" s="7">
        <v>0</v>
      </c>
      <c r="M3742" s="7">
        <v>0</v>
      </c>
      <c r="N3742" s="7">
        <v>0</v>
      </c>
      <c r="O3742" s="7">
        <v>0</v>
      </c>
      <c r="P3742" s="7">
        <f>SUM(dane3[[#This Row],[RoomService]:[VRDeck]])</f>
        <v>0</v>
      </c>
      <c r="Q3742" t="s">
        <v>10227</v>
      </c>
      <c r="R3742" t="b">
        <v>1</v>
      </c>
    </row>
    <row r="3743" spans="1:18" x14ac:dyDescent="0.3">
      <c r="A3743" t="s">
        <v>10228</v>
      </c>
      <c r="B3743">
        <f>MID(dane3[[#This Row],[PassengerId]],1,4)+0</f>
        <v>4005</v>
      </c>
      <c r="C3743" t="s">
        <v>19</v>
      </c>
      <c r="D3743" t="b">
        <v>0</v>
      </c>
      <c r="E3743" t="s">
        <v>10229</v>
      </c>
      <c r="F3743" t="str">
        <f>MID($E3743,1,1)</f>
        <v>F</v>
      </c>
      <c r="G3743" t="str">
        <f>IFERROR(MID($E3743,SEARCH("/",$E3743,SEARCH("/",$E3743)+1)+1,1),"")</f>
        <v>P</v>
      </c>
      <c r="H3743" t="s">
        <v>32</v>
      </c>
      <c r="I3743">
        <v>16</v>
      </c>
      <c r="J3743" t="b">
        <v>0</v>
      </c>
      <c r="K3743" s="7">
        <v>4</v>
      </c>
      <c r="L3743" s="7">
        <v>0</v>
      </c>
      <c r="M3743" s="7">
        <v>2278</v>
      </c>
      <c r="N3743" s="7">
        <v>2</v>
      </c>
      <c r="O3743" s="7">
        <v>0</v>
      </c>
      <c r="P3743" s="7">
        <f>SUM(dane3[[#This Row],[RoomService]:[VRDeck]])</f>
        <v>2284</v>
      </c>
      <c r="Q3743" t="s">
        <v>10230</v>
      </c>
      <c r="R3743" t="b">
        <v>1</v>
      </c>
    </row>
    <row r="3744" spans="1:18" x14ac:dyDescent="0.3">
      <c r="A3744" t="s">
        <v>10231</v>
      </c>
      <c r="B3744">
        <f>MID(dane3[[#This Row],[PassengerId]],1,4)+0</f>
        <v>4005</v>
      </c>
      <c r="C3744" t="s">
        <v>19</v>
      </c>
      <c r="D3744" t="b">
        <v>1</v>
      </c>
      <c r="E3744" t="s">
        <v>10218</v>
      </c>
      <c r="F3744" t="str">
        <f>MID($E3744,1,1)</f>
        <v>G</v>
      </c>
      <c r="G3744" t="str">
        <f>IFERROR(MID($E3744,SEARCH("/",$E3744,SEARCH("/",$E3744)+1)+1,1),"")</f>
        <v>P</v>
      </c>
      <c r="H3744" t="s">
        <v>16</v>
      </c>
      <c r="I3744">
        <v>41</v>
      </c>
      <c r="J3744" t="b">
        <v>0</v>
      </c>
      <c r="K3744" s="7">
        <v>0</v>
      </c>
      <c r="L3744" s="7">
        <v>0</v>
      </c>
      <c r="M3744" s="7">
        <v>0</v>
      </c>
      <c r="N3744" s="7">
        <v>0</v>
      </c>
      <c r="O3744" s="7">
        <v>0</v>
      </c>
      <c r="P3744" s="7">
        <f>SUM(dane3[[#This Row],[RoomService]:[VRDeck]])</f>
        <v>0</v>
      </c>
      <c r="Q3744" t="s">
        <v>10232</v>
      </c>
      <c r="R3744" t="b">
        <v>1</v>
      </c>
    </row>
    <row r="3745" spans="1:18" x14ac:dyDescent="0.3">
      <c r="A3745" t="s">
        <v>10233</v>
      </c>
      <c r="B3745">
        <f>MID(dane3[[#This Row],[PassengerId]],1,4)+0</f>
        <v>4005</v>
      </c>
      <c r="C3745" t="s">
        <v>19</v>
      </c>
      <c r="D3745" t="b">
        <v>1</v>
      </c>
      <c r="E3745" t="s">
        <v>10218</v>
      </c>
      <c r="F3745" t="str">
        <f>MID($E3745,1,1)</f>
        <v>G</v>
      </c>
      <c r="G3745" t="str">
        <f>IFERROR(MID($E3745,SEARCH("/",$E3745,SEARCH("/",$E3745)+1)+1,1),"")</f>
        <v>P</v>
      </c>
      <c r="H3745" t="s">
        <v>16</v>
      </c>
      <c r="I3745">
        <v>8</v>
      </c>
      <c r="J3745" t="b">
        <v>0</v>
      </c>
      <c r="K3745" s="7">
        <v>0</v>
      </c>
      <c r="L3745" s="7">
        <v>0</v>
      </c>
      <c r="M3745" s="7">
        <v>0</v>
      </c>
      <c r="N3745" s="7">
        <v>0</v>
      </c>
      <c r="O3745" s="7">
        <v>0</v>
      </c>
      <c r="P3745" s="7">
        <f>SUM(dane3[[#This Row],[RoomService]:[VRDeck]])</f>
        <v>0</v>
      </c>
      <c r="Q3745" t="s">
        <v>23799</v>
      </c>
      <c r="R3745" t="b">
        <v>0</v>
      </c>
    </row>
    <row r="3746" spans="1:18" x14ac:dyDescent="0.3">
      <c r="A3746" t="s">
        <v>10234</v>
      </c>
      <c r="B3746">
        <f>MID(dane3[[#This Row],[PassengerId]],1,4)+0</f>
        <v>4006</v>
      </c>
      <c r="C3746" t="s">
        <v>19</v>
      </c>
      <c r="D3746" t="b">
        <v>1</v>
      </c>
      <c r="E3746" t="s">
        <v>10235</v>
      </c>
      <c r="F3746" t="str">
        <f>MID($E3746,1,1)</f>
        <v>G</v>
      </c>
      <c r="G3746" t="str">
        <f>IFERROR(MID($E3746,SEARCH("/",$E3746,SEARCH("/",$E3746)+1)+1,1),"")</f>
        <v>S</v>
      </c>
      <c r="H3746" t="s">
        <v>46</v>
      </c>
      <c r="I3746">
        <v>14</v>
      </c>
      <c r="J3746" t="b">
        <v>0</v>
      </c>
      <c r="K3746" s="7">
        <v>0</v>
      </c>
      <c r="L3746" s="7">
        <v>0</v>
      </c>
      <c r="M3746" s="7">
        <v>0</v>
      </c>
      <c r="N3746" s="7">
        <v>0</v>
      </c>
      <c r="O3746" s="7">
        <v>0</v>
      </c>
      <c r="P3746" s="7">
        <f>SUM(dane3[[#This Row],[RoomService]:[VRDeck]])</f>
        <v>0</v>
      </c>
      <c r="Q3746" t="s">
        <v>10236</v>
      </c>
      <c r="R3746" t="b">
        <v>1</v>
      </c>
    </row>
    <row r="3747" spans="1:18" x14ac:dyDescent="0.3">
      <c r="A3747" t="s">
        <v>10237</v>
      </c>
      <c r="B3747">
        <f>MID(dane3[[#This Row],[PassengerId]],1,4)+0</f>
        <v>4006</v>
      </c>
      <c r="C3747" t="s">
        <v>19</v>
      </c>
      <c r="D3747" t="b">
        <v>1</v>
      </c>
      <c r="E3747" t="s">
        <v>10235</v>
      </c>
      <c r="F3747" t="str">
        <f>MID($E3747,1,1)</f>
        <v>G</v>
      </c>
      <c r="G3747" t="str">
        <f>IFERROR(MID($E3747,SEARCH("/",$E3747,SEARCH("/",$E3747)+1)+1,1),"")</f>
        <v>S</v>
      </c>
      <c r="H3747" t="s">
        <v>16</v>
      </c>
      <c r="I3747">
        <v>2</v>
      </c>
      <c r="J3747" t="b">
        <v>0</v>
      </c>
      <c r="K3747" s="7">
        <v>0</v>
      </c>
      <c r="L3747" s="7">
        <v>0</v>
      </c>
      <c r="M3747" s="7">
        <v>0</v>
      </c>
      <c r="N3747" s="7">
        <v>0</v>
      </c>
      <c r="O3747" s="7">
        <v>0</v>
      </c>
      <c r="P3747" s="7">
        <f>SUM(dane3[[#This Row],[RoomService]:[VRDeck]])</f>
        <v>0</v>
      </c>
      <c r="Q3747" t="s">
        <v>10238</v>
      </c>
      <c r="R3747" t="b">
        <v>1</v>
      </c>
    </row>
    <row r="3748" spans="1:18" x14ac:dyDescent="0.3">
      <c r="A3748" t="s">
        <v>10239</v>
      </c>
      <c r="B3748">
        <f>MID(dane3[[#This Row],[PassengerId]],1,4)+0</f>
        <v>4006</v>
      </c>
      <c r="C3748" t="s">
        <v>19</v>
      </c>
      <c r="D3748" t="b">
        <v>0</v>
      </c>
      <c r="E3748" t="s">
        <v>10240</v>
      </c>
      <c r="F3748" t="str">
        <f>MID($E3748,1,1)</f>
        <v>F</v>
      </c>
      <c r="G3748" t="str">
        <f>IFERROR(MID($E3748,SEARCH("/",$E3748,SEARCH("/",$E3748)+1)+1,1),"")</f>
        <v>S</v>
      </c>
      <c r="H3748" t="s">
        <v>32</v>
      </c>
      <c r="I3748">
        <v>59</v>
      </c>
      <c r="J3748" t="b">
        <v>0</v>
      </c>
      <c r="K3748" s="7">
        <v>400</v>
      </c>
      <c r="L3748" s="7">
        <v>0</v>
      </c>
      <c r="M3748" s="7">
        <v>126</v>
      </c>
      <c r="N3748" s="7">
        <v>0</v>
      </c>
      <c r="O3748" s="7">
        <v>158</v>
      </c>
      <c r="P3748" s="7">
        <f>SUM(dane3[[#This Row],[RoomService]:[VRDeck]])</f>
        <v>684</v>
      </c>
      <c r="Q3748" t="s">
        <v>10241</v>
      </c>
      <c r="R3748" t="b">
        <v>1</v>
      </c>
    </row>
    <row r="3749" spans="1:18" x14ac:dyDescent="0.3">
      <c r="A3749" t="s">
        <v>10242</v>
      </c>
      <c r="B3749">
        <f>MID(dane3[[#This Row],[PassengerId]],1,4)+0</f>
        <v>4006</v>
      </c>
      <c r="C3749" t="s">
        <v>19</v>
      </c>
      <c r="D3749" t="b">
        <v>0</v>
      </c>
      <c r="E3749" t="s">
        <v>10235</v>
      </c>
      <c r="F3749" t="str">
        <f>MID($E3749,1,1)</f>
        <v>G</v>
      </c>
      <c r="G3749" t="str">
        <f>IFERROR(MID($E3749,SEARCH("/",$E3749,SEARCH("/",$E3749)+1)+1,1),"")</f>
        <v>S</v>
      </c>
      <c r="H3749" t="s">
        <v>16</v>
      </c>
      <c r="I3749">
        <v>45</v>
      </c>
      <c r="J3749" t="b">
        <v>0</v>
      </c>
      <c r="K3749" s="7">
        <v>1796</v>
      </c>
      <c r="L3749" s="7">
        <v>0</v>
      </c>
      <c r="M3749" s="7">
        <v>4</v>
      </c>
      <c r="N3749" s="7">
        <v>0</v>
      </c>
      <c r="O3749" s="7">
        <v>5</v>
      </c>
      <c r="P3749" s="7">
        <f>SUM(dane3[[#This Row],[RoomService]:[VRDeck]])</f>
        <v>1805</v>
      </c>
      <c r="Q3749" t="s">
        <v>10243</v>
      </c>
      <c r="R3749" t="b">
        <v>0</v>
      </c>
    </row>
    <row r="3750" spans="1:18" x14ac:dyDescent="0.3">
      <c r="A3750" t="s">
        <v>10244</v>
      </c>
      <c r="B3750">
        <f>MID(dane3[[#This Row],[PassengerId]],1,4)+0</f>
        <v>4006</v>
      </c>
      <c r="C3750" t="s">
        <v>19</v>
      </c>
      <c r="D3750" t="b">
        <v>0</v>
      </c>
      <c r="E3750" t="s">
        <v>10240</v>
      </c>
      <c r="F3750" t="str">
        <f>MID($E3750,1,1)</f>
        <v>F</v>
      </c>
      <c r="G3750" t="str">
        <f>IFERROR(MID($E3750,SEARCH("/",$E3750,SEARCH("/",$E3750)+1)+1,1),"")</f>
        <v>S</v>
      </c>
      <c r="H3750" t="s">
        <v>46</v>
      </c>
      <c r="I3750">
        <v>52</v>
      </c>
      <c r="J3750" t="b">
        <v>0</v>
      </c>
      <c r="K3750" s="7">
        <v>0</v>
      </c>
      <c r="L3750" s="7">
        <v>704</v>
      </c>
      <c r="M3750" s="7">
        <v>0</v>
      </c>
      <c r="N3750" s="7">
        <v>0</v>
      </c>
      <c r="O3750" s="7">
        <v>0</v>
      </c>
      <c r="P3750" s="7">
        <f>SUM(dane3[[#This Row],[RoomService]:[VRDeck]])</f>
        <v>704</v>
      </c>
      <c r="Q3750" t="s">
        <v>10245</v>
      </c>
      <c r="R3750" t="b">
        <v>1</v>
      </c>
    </row>
    <row r="3751" spans="1:18" x14ac:dyDescent="0.3">
      <c r="A3751" t="s">
        <v>7720</v>
      </c>
      <c r="B3751">
        <f>MID(dane3[[#This Row],[PassengerId]],1,4)+0</f>
        <v>3038</v>
      </c>
      <c r="C3751" t="s">
        <v>53</v>
      </c>
      <c r="D3751" t="b">
        <v>0</v>
      </c>
      <c r="E3751" t="s">
        <v>7721</v>
      </c>
      <c r="F3751" t="str">
        <f>MID($E3751,1,1)</f>
        <v>F</v>
      </c>
      <c r="G3751" t="str">
        <f>IFERROR(MID($E3751,SEARCH("/",$E3751,SEARCH("/",$E3751)+1)+1,1),"")</f>
        <v>S</v>
      </c>
      <c r="H3751" t="s">
        <v>16</v>
      </c>
      <c r="I3751">
        <v>35</v>
      </c>
      <c r="J3751" t="b">
        <v>0</v>
      </c>
      <c r="K3751" s="7">
        <v>1228</v>
      </c>
      <c r="L3751" s="7">
        <v>0</v>
      </c>
      <c r="M3751" s="7">
        <v>0</v>
      </c>
      <c r="N3751" s="7">
        <v>0</v>
      </c>
      <c r="O3751" s="7">
        <v>0</v>
      </c>
      <c r="P3751" s="7">
        <f>SUM(dane3[[#This Row],[RoomService]:[VRDeck]])</f>
        <v>1228</v>
      </c>
      <c r="Q3751" t="s">
        <v>7722</v>
      </c>
      <c r="R3751" t="b">
        <v>0</v>
      </c>
    </row>
    <row r="3752" spans="1:18" x14ac:dyDescent="0.3">
      <c r="A3752" t="s">
        <v>10249</v>
      </c>
      <c r="B3752">
        <f>MID(dane3[[#This Row],[PassengerId]],1,4)+0</f>
        <v>4009</v>
      </c>
      <c r="C3752" t="s">
        <v>19</v>
      </c>
      <c r="D3752" t="b">
        <v>0</v>
      </c>
      <c r="E3752" t="s">
        <v>39</v>
      </c>
      <c r="F3752" t="s">
        <v>23762</v>
      </c>
      <c r="G3752" t="str">
        <f>IFERROR(MID($E3752,SEARCH("/",$E3752,SEARCH("/",$E3752)+1)+1,1),"")</f>
        <v/>
      </c>
      <c r="H3752" t="s">
        <v>46</v>
      </c>
      <c r="I3752">
        <v>51</v>
      </c>
      <c r="J3752" t="b">
        <v>0</v>
      </c>
      <c r="K3752" s="7">
        <v>8</v>
      </c>
      <c r="L3752" s="7">
        <v>0</v>
      </c>
      <c r="M3752" s="7">
        <v>206</v>
      </c>
      <c r="N3752" s="7">
        <v>1247</v>
      </c>
      <c r="O3752" s="7">
        <v>14</v>
      </c>
      <c r="P3752" s="7">
        <f>SUM(dane3[[#This Row],[RoomService]:[VRDeck]])</f>
        <v>1475</v>
      </c>
      <c r="Q3752" t="s">
        <v>10250</v>
      </c>
      <c r="R3752" t="b">
        <v>1</v>
      </c>
    </row>
    <row r="3753" spans="1:18" x14ac:dyDescent="0.3">
      <c r="A3753" t="s">
        <v>10251</v>
      </c>
      <c r="B3753">
        <f>MID(dane3[[#This Row],[PassengerId]],1,4)+0</f>
        <v>4010</v>
      </c>
      <c r="C3753" t="s">
        <v>19</v>
      </c>
      <c r="D3753" t="b">
        <v>1</v>
      </c>
      <c r="E3753" t="s">
        <v>10252</v>
      </c>
      <c r="F3753" t="str">
        <f>MID($E3753,1,1)</f>
        <v>G</v>
      </c>
      <c r="G3753" t="str">
        <f>IFERROR(MID($E3753,SEARCH("/",$E3753,SEARCH("/",$E3753)+1)+1,1),"")</f>
        <v>P</v>
      </c>
      <c r="H3753" t="s">
        <v>16</v>
      </c>
      <c r="I3753">
        <v>38</v>
      </c>
      <c r="J3753" t="b">
        <v>0</v>
      </c>
      <c r="K3753" s="7">
        <v>0</v>
      </c>
      <c r="L3753" s="7">
        <v>0</v>
      </c>
      <c r="M3753" s="7">
        <v>0</v>
      </c>
      <c r="N3753" s="7">
        <v>0</v>
      </c>
      <c r="O3753" s="7">
        <v>0</v>
      </c>
      <c r="P3753" s="7">
        <f>SUM(dane3[[#This Row],[RoomService]:[VRDeck]])</f>
        <v>0</v>
      </c>
      <c r="Q3753" t="s">
        <v>10253</v>
      </c>
      <c r="R3753" t="b">
        <v>0</v>
      </c>
    </row>
    <row r="3754" spans="1:18" x14ac:dyDescent="0.3">
      <c r="A3754" t="s">
        <v>7726</v>
      </c>
      <c r="B3754">
        <f>MID(dane3[[#This Row],[PassengerId]],1,4)+0</f>
        <v>3040</v>
      </c>
      <c r="C3754" t="s">
        <v>53</v>
      </c>
      <c r="D3754" t="b">
        <v>0</v>
      </c>
      <c r="E3754" t="s">
        <v>7727</v>
      </c>
      <c r="F3754" t="str">
        <f>MID($E3754,1,1)</f>
        <v>F</v>
      </c>
      <c r="G3754" t="str">
        <f>IFERROR(MID($E3754,SEARCH("/",$E3754,SEARCH("/",$E3754)+1)+1,1),"")</f>
        <v>S</v>
      </c>
      <c r="H3754" t="s">
        <v>16</v>
      </c>
      <c r="I3754">
        <v>32</v>
      </c>
      <c r="J3754" t="b">
        <v>0</v>
      </c>
      <c r="K3754" s="7">
        <v>2616</v>
      </c>
      <c r="L3754" s="7">
        <v>0</v>
      </c>
      <c r="M3754" s="7">
        <v>2</v>
      </c>
      <c r="N3754" s="7">
        <v>5</v>
      </c>
      <c r="O3754" s="7">
        <v>0</v>
      </c>
      <c r="P3754" s="7">
        <f>SUM(dane3[[#This Row],[RoomService]:[VRDeck]])</f>
        <v>2623</v>
      </c>
      <c r="Q3754" t="s">
        <v>7728</v>
      </c>
      <c r="R3754" t="b">
        <v>0</v>
      </c>
    </row>
    <row r="3755" spans="1:18" x14ac:dyDescent="0.3">
      <c r="A3755" t="s">
        <v>10257</v>
      </c>
      <c r="B3755">
        <f>MID(dane3[[#This Row],[PassengerId]],1,4)+0</f>
        <v>4014</v>
      </c>
      <c r="C3755" t="s">
        <v>14</v>
      </c>
      <c r="D3755" t="b">
        <v>0</v>
      </c>
      <c r="E3755" t="s">
        <v>10258</v>
      </c>
      <c r="F3755" t="str">
        <f>MID($E3755,1,1)</f>
        <v>B</v>
      </c>
      <c r="G3755" t="str">
        <f>IFERROR(MID($E3755,SEARCH("/",$E3755,SEARCH("/",$E3755)+1)+1,1),"")</f>
        <v>P</v>
      </c>
      <c r="H3755" t="s">
        <v>16</v>
      </c>
      <c r="I3755">
        <v>42</v>
      </c>
      <c r="J3755" t="b">
        <v>0</v>
      </c>
      <c r="K3755" s="7">
        <v>0</v>
      </c>
      <c r="L3755" s="7">
        <v>456</v>
      </c>
      <c r="M3755" s="7">
        <v>1</v>
      </c>
      <c r="N3755" s="7">
        <v>1193</v>
      </c>
      <c r="O3755" s="7">
        <v>3039</v>
      </c>
      <c r="P3755" s="7">
        <f>SUM(dane3[[#This Row],[RoomService]:[VRDeck]])</f>
        <v>4689</v>
      </c>
      <c r="Q3755" t="s">
        <v>10259</v>
      </c>
      <c r="R3755" t="b">
        <v>0</v>
      </c>
    </row>
    <row r="3756" spans="1:18" x14ac:dyDescent="0.3">
      <c r="A3756" t="s">
        <v>10260</v>
      </c>
      <c r="B3756">
        <f>MID(dane3[[#This Row],[PassengerId]],1,4)+0</f>
        <v>4014</v>
      </c>
      <c r="C3756" t="s">
        <v>14</v>
      </c>
      <c r="D3756" t="b">
        <v>0</v>
      </c>
      <c r="E3756" t="s">
        <v>10258</v>
      </c>
      <c r="F3756" t="str">
        <f>MID($E3756,1,1)</f>
        <v>B</v>
      </c>
      <c r="G3756" t="str">
        <f>IFERROR(MID($E3756,SEARCH("/",$E3756,SEARCH("/",$E3756)+1)+1,1),"")</f>
        <v>P</v>
      </c>
      <c r="H3756" t="s">
        <v>46</v>
      </c>
      <c r="I3756">
        <v>28</v>
      </c>
      <c r="J3756" t="b">
        <v>0</v>
      </c>
      <c r="K3756" s="7">
        <v>0</v>
      </c>
      <c r="L3756" s="7">
        <v>3238</v>
      </c>
      <c r="M3756" s="7">
        <v>0</v>
      </c>
      <c r="N3756" s="7">
        <v>750</v>
      </c>
      <c r="O3756" s="7">
        <v>2368</v>
      </c>
      <c r="P3756" s="7">
        <f>SUM(dane3[[#This Row],[RoomService]:[VRDeck]])</f>
        <v>6356</v>
      </c>
      <c r="Q3756" t="s">
        <v>23799</v>
      </c>
      <c r="R3756" t="b">
        <v>0</v>
      </c>
    </row>
    <row r="3757" spans="1:18" x14ac:dyDescent="0.3">
      <c r="A3757" t="s">
        <v>10261</v>
      </c>
      <c r="B3757">
        <f>MID(dane3[[#This Row],[PassengerId]],1,4)+0</f>
        <v>4016</v>
      </c>
      <c r="C3757" t="s">
        <v>19</v>
      </c>
      <c r="D3757" t="b">
        <v>0</v>
      </c>
      <c r="E3757" t="s">
        <v>10262</v>
      </c>
      <c r="F3757" t="str">
        <f>MID($E3757,1,1)</f>
        <v>E</v>
      </c>
      <c r="G3757" t="str">
        <f>IFERROR(MID($E3757,SEARCH("/",$E3757,SEARCH("/",$E3757)+1)+1,1),"")</f>
        <v>S</v>
      </c>
      <c r="H3757" t="s">
        <v>46</v>
      </c>
      <c r="I3757">
        <v>34</v>
      </c>
      <c r="J3757" t="b">
        <v>0</v>
      </c>
      <c r="K3757" s="7">
        <v>309</v>
      </c>
      <c r="L3757" s="7">
        <v>542</v>
      </c>
      <c r="M3757" s="7">
        <v>0</v>
      </c>
      <c r="N3757" s="7">
        <v>0</v>
      </c>
      <c r="O3757" s="7">
        <v>55</v>
      </c>
      <c r="P3757" s="7">
        <f>SUM(dane3[[#This Row],[RoomService]:[VRDeck]])</f>
        <v>906</v>
      </c>
      <c r="Q3757" t="s">
        <v>10263</v>
      </c>
      <c r="R3757" t="b">
        <v>0</v>
      </c>
    </row>
    <row r="3758" spans="1:18" x14ac:dyDescent="0.3">
      <c r="A3758" t="s">
        <v>7738</v>
      </c>
      <c r="B3758">
        <f>MID(dane3[[#This Row],[PassengerId]],1,4)+0</f>
        <v>3047</v>
      </c>
      <c r="C3758" t="s">
        <v>53</v>
      </c>
      <c r="D3758" t="b">
        <v>1</v>
      </c>
      <c r="E3758" t="s">
        <v>7739</v>
      </c>
      <c r="F3758" t="str">
        <f>MID($E3758,1,1)</f>
        <v>E</v>
      </c>
      <c r="G3758" t="str">
        <f>IFERROR(MID($E3758,SEARCH("/",$E3758,SEARCH("/",$E3758)+1)+1,1),"")</f>
        <v>P</v>
      </c>
      <c r="H3758" t="s">
        <v>32</v>
      </c>
      <c r="I3758">
        <v>17</v>
      </c>
      <c r="J3758" t="b">
        <v>0</v>
      </c>
      <c r="K3758" s="7">
        <v>0</v>
      </c>
      <c r="L3758" s="7">
        <v>0</v>
      </c>
      <c r="M3758" s="7">
        <v>0</v>
      </c>
      <c r="N3758" s="7">
        <v>0</v>
      </c>
      <c r="O3758" s="7">
        <v>0</v>
      </c>
      <c r="P3758" s="7">
        <f>SUM(dane3[[#This Row],[RoomService]:[VRDeck]])</f>
        <v>0</v>
      </c>
      <c r="Q3758" t="s">
        <v>7740</v>
      </c>
      <c r="R3758" t="b">
        <v>1</v>
      </c>
    </row>
    <row r="3759" spans="1:18" x14ac:dyDescent="0.3">
      <c r="A3759" t="s">
        <v>7741</v>
      </c>
      <c r="B3759">
        <f>MID(dane3[[#This Row],[PassengerId]],1,4)+0</f>
        <v>3047</v>
      </c>
      <c r="C3759" t="s">
        <v>53</v>
      </c>
      <c r="D3759" t="b">
        <v>0</v>
      </c>
      <c r="E3759" t="s">
        <v>7739</v>
      </c>
      <c r="F3759" t="str">
        <f>MID($E3759,1,1)</f>
        <v>E</v>
      </c>
      <c r="G3759" t="str">
        <f>IFERROR(MID($E3759,SEARCH("/",$E3759,SEARCH("/",$E3759)+1)+1,1),"")</f>
        <v>P</v>
      </c>
      <c r="H3759" t="s">
        <v>16</v>
      </c>
      <c r="I3759">
        <v>16</v>
      </c>
      <c r="J3759" t="b">
        <v>0</v>
      </c>
      <c r="K3759" s="7">
        <v>995</v>
      </c>
      <c r="L3759" s="7">
        <v>0</v>
      </c>
      <c r="M3759" s="7">
        <v>6</v>
      </c>
      <c r="N3759" s="7">
        <v>48</v>
      </c>
      <c r="O3759" s="7">
        <v>0</v>
      </c>
      <c r="P3759" s="7">
        <f>SUM(dane3[[#This Row],[RoomService]:[VRDeck]])</f>
        <v>1049</v>
      </c>
      <c r="Q3759" t="s">
        <v>7742</v>
      </c>
      <c r="R3759" t="b">
        <v>0</v>
      </c>
    </row>
    <row r="3760" spans="1:18" x14ac:dyDescent="0.3">
      <c r="A3760" t="s">
        <v>7743</v>
      </c>
      <c r="B3760">
        <f>MID(dane3[[#This Row],[PassengerId]],1,4)+0</f>
        <v>3048</v>
      </c>
      <c r="C3760" t="s">
        <v>53</v>
      </c>
      <c r="D3760" t="b">
        <v>1</v>
      </c>
      <c r="E3760" t="s">
        <v>7744</v>
      </c>
      <c r="F3760" t="str">
        <f>MID($E3760,1,1)</f>
        <v>E</v>
      </c>
      <c r="G3760" t="str">
        <f>IFERROR(MID($E3760,SEARCH("/",$E3760,SEARCH("/",$E3760)+1)+1,1),"")</f>
        <v>S</v>
      </c>
      <c r="H3760" t="s">
        <v>16</v>
      </c>
      <c r="I3760">
        <v>25</v>
      </c>
      <c r="J3760" t="b">
        <v>0</v>
      </c>
      <c r="K3760" s="7">
        <v>0</v>
      </c>
      <c r="L3760" s="7">
        <v>0</v>
      </c>
      <c r="M3760" s="7">
        <v>0</v>
      </c>
      <c r="N3760" s="7">
        <v>0</v>
      </c>
      <c r="O3760" s="7">
        <v>0</v>
      </c>
      <c r="P3760" s="7">
        <f>SUM(dane3[[#This Row],[RoomService]:[VRDeck]])</f>
        <v>0</v>
      </c>
      <c r="Q3760" t="s">
        <v>7745</v>
      </c>
      <c r="R3760" t="b">
        <v>0</v>
      </c>
    </row>
    <row r="3761" spans="1:18" x14ac:dyDescent="0.3">
      <c r="A3761" t="s">
        <v>7760</v>
      </c>
      <c r="B3761">
        <f>MID(dane3[[#This Row],[PassengerId]],1,4)+0</f>
        <v>3060</v>
      </c>
      <c r="C3761" t="s">
        <v>53</v>
      </c>
      <c r="D3761" t="b">
        <v>0</v>
      </c>
      <c r="E3761" t="s">
        <v>7761</v>
      </c>
      <c r="F3761" t="str">
        <f>MID($E3761,1,1)</f>
        <v>D</v>
      </c>
      <c r="G3761" t="str">
        <f>IFERROR(MID($E3761,SEARCH("/",$E3761,SEARCH("/",$E3761)+1)+1,1),"")</f>
        <v>S</v>
      </c>
      <c r="H3761" t="s">
        <v>16</v>
      </c>
      <c r="I3761">
        <v>45</v>
      </c>
      <c r="J3761" t="b">
        <v>0</v>
      </c>
      <c r="K3761" s="7">
        <v>3309</v>
      </c>
      <c r="L3761" s="7">
        <v>0</v>
      </c>
      <c r="M3761" s="7">
        <v>10</v>
      </c>
      <c r="N3761" s="7">
        <v>0</v>
      </c>
      <c r="O3761" s="7">
        <v>0</v>
      </c>
      <c r="P3761" s="7">
        <f>SUM(dane3[[#This Row],[RoomService]:[VRDeck]])</f>
        <v>3319</v>
      </c>
      <c r="Q3761" t="s">
        <v>7762</v>
      </c>
      <c r="R3761" t="b">
        <v>0</v>
      </c>
    </row>
    <row r="3762" spans="1:18" x14ac:dyDescent="0.3">
      <c r="A3762" t="s">
        <v>319</v>
      </c>
      <c r="B3762">
        <f>MID(dane3[[#This Row],[PassengerId]],1,4)+0</f>
        <v>115</v>
      </c>
      <c r="C3762" t="s">
        <v>53</v>
      </c>
      <c r="D3762" t="b">
        <v>0</v>
      </c>
      <c r="E3762" t="s">
        <v>320</v>
      </c>
      <c r="F3762" t="str">
        <f>MID($E3762,1,1)</f>
        <v>F</v>
      </c>
      <c r="G3762" t="str">
        <f>IFERROR(MID($E3762,SEARCH("/",$E3762,SEARCH("/",$E3762)+1)+1,1),"")</f>
        <v>P</v>
      </c>
      <c r="H3762" t="s">
        <v>16</v>
      </c>
      <c r="I3762">
        <v>26</v>
      </c>
      <c r="J3762" t="b">
        <v>0</v>
      </c>
      <c r="K3762" s="7">
        <v>0</v>
      </c>
      <c r="L3762" s="7">
        <v>0</v>
      </c>
      <c r="M3762" s="7">
        <v>0</v>
      </c>
      <c r="N3762" s="7">
        <v>0</v>
      </c>
      <c r="O3762" s="7">
        <v>0</v>
      </c>
      <c r="P3762" s="7">
        <f>SUM(dane3[[#This Row],[RoomService]:[VRDeck]])</f>
        <v>0</v>
      </c>
      <c r="Q3762" t="s">
        <v>321</v>
      </c>
      <c r="R3762" t="b">
        <v>1</v>
      </c>
    </row>
    <row r="3763" spans="1:18" x14ac:dyDescent="0.3">
      <c r="A3763" t="s">
        <v>10276</v>
      </c>
      <c r="B3763">
        <f>MID(dane3[[#This Row],[PassengerId]],1,4)+0</f>
        <v>4018</v>
      </c>
      <c r="C3763" t="s">
        <v>19</v>
      </c>
      <c r="D3763" t="b">
        <v>0</v>
      </c>
      <c r="E3763" t="s">
        <v>10277</v>
      </c>
      <c r="F3763" t="str">
        <f>MID($E3763,1,1)</f>
        <v>F</v>
      </c>
      <c r="G3763" t="str">
        <f>IFERROR(MID($E3763,SEARCH("/",$E3763,SEARCH("/",$E3763)+1)+1,1),"")</f>
        <v>S</v>
      </c>
      <c r="H3763" t="s">
        <v>16</v>
      </c>
      <c r="I3763">
        <v>20</v>
      </c>
      <c r="J3763" t="b">
        <v>0</v>
      </c>
      <c r="K3763" s="7">
        <v>0</v>
      </c>
      <c r="L3763" s="7">
        <v>1</v>
      </c>
      <c r="M3763" s="7">
        <v>0</v>
      </c>
      <c r="N3763" s="7">
        <v>20</v>
      </c>
      <c r="O3763" s="7">
        <v>42</v>
      </c>
      <c r="P3763" s="7">
        <f>SUM(dane3[[#This Row],[RoomService]:[VRDeck]])</f>
        <v>63</v>
      </c>
      <c r="Q3763" t="s">
        <v>10278</v>
      </c>
      <c r="R3763" t="b">
        <v>0</v>
      </c>
    </row>
    <row r="3764" spans="1:18" x14ac:dyDescent="0.3">
      <c r="A3764" t="s">
        <v>10279</v>
      </c>
      <c r="B3764">
        <f>MID(dane3[[#This Row],[PassengerId]],1,4)+0</f>
        <v>4019</v>
      </c>
      <c r="C3764" t="s">
        <v>19</v>
      </c>
      <c r="D3764" t="b">
        <v>0</v>
      </c>
      <c r="E3764" t="s">
        <v>10280</v>
      </c>
      <c r="F3764" t="str">
        <f>MID($E3764,1,1)</f>
        <v>E</v>
      </c>
      <c r="G3764" t="str">
        <f>IFERROR(MID($E3764,SEARCH("/",$E3764,SEARCH("/",$E3764)+1)+1,1),"")</f>
        <v>P</v>
      </c>
      <c r="H3764" t="s">
        <v>46</v>
      </c>
      <c r="I3764">
        <v>59</v>
      </c>
      <c r="J3764" t="b">
        <v>0</v>
      </c>
      <c r="K3764" s="7">
        <v>258</v>
      </c>
      <c r="L3764" s="7">
        <v>377</v>
      </c>
      <c r="M3764" s="7">
        <v>5</v>
      </c>
      <c r="N3764" s="7">
        <v>0</v>
      </c>
      <c r="O3764" s="7">
        <v>0</v>
      </c>
      <c r="P3764" s="7">
        <f>SUM(dane3[[#This Row],[RoomService]:[VRDeck]])</f>
        <v>640</v>
      </c>
      <c r="Q3764" t="s">
        <v>10281</v>
      </c>
      <c r="R3764" t="b">
        <v>1</v>
      </c>
    </row>
    <row r="3765" spans="1:18" x14ac:dyDescent="0.3">
      <c r="A3765" t="s">
        <v>10282</v>
      </c>
      <c r="B3765">
        <f>MID(dane3[[#This Row],[PassengerId]],1,4)+0</f>
        <v>4020</v>
      </c>
      <c r="C3765" t="s">
        <v>14</v>
      </c>
      <c r="D3765" t="b">
        <v>0</v>
      </c>
      <c r="E3765" t="s">
        <v>10283</v>
      </c>
      <c r="F3765" t="str">
        <f>MID($E3765,1,1)</f>
        <v>B</v>
      </c>
      <c r="G3765" t="str">
        <f>IFERROR(MID($E3765,SEARCH("/",$E3765,SEARCH("/",$E3765)+1)+1,1),"")</f>
        <v>P</v>
      </c>
      <c r="H3765" t="s">
        <v>46</v>
      </c>
      <c r="I3765">
        <v>37</v>
      </c>
      <c r="J3765" t="b">
        <v>0</v>
      </c>
      <c r="K3765" s="7">
        <v>6498</v>
      </c>
      <c r="L3765" s="7">
        <v>1470</v>
      </c>
      <c r="M3765" s="7">
        <v>0</v>
      </c>
      <c r="N3765" s="7">
        <v>416</v>
      </c>
      <c r="O3765" s="7">
        <v>4174</v>
      </c>
      <c r="P3765" s="7">
        <f>SUM(dane3[[#This Row],[RoomService]:[VRDeck]])</f>
        <v>12558</v>
      </c>
      <c r="Q3765" t="s">
        <v>23799</v>
      </c>
      <c r="R3765" t="b">
        <v>0</v>
      </c>
    </row>
    <row r="3766" spans="1:18" x14ac:dyDescent="0.3">
      <c r="A3766" t="s">
        <v>7772</v>
      </c>
      <c r="B3766">
        <f>MID(dane3[[#This Row],[PassengerId]],1,4)+0</f>
        <v>3062</v>
      </c>
      <c r="C3766" t="s">
        <v>53</v>
      </c>
      <c r="D3766" t="b">
        <v>0</v>
      </c>
      <c r="E3766" t="s">
        <v>7773</v>
      </c>
      <c r="F3766" t="str">
        <f>MID($E3766,1,1)</f>
        <v>D</v>
      </c>
      <c r="G3766" t="str">
        <f>IFERROR(MID($E3766,SEARCH("/",$E3766,SEARCH("/",$E3766)+1)+1,1),"")</f>
        <v>S</v>
      </c>
      <c r="H3766" t="s">
        <v>16</v>
      </c>
      <c r="I3766">
        <v>35</v>
      </c>
      <c r="J3766" t="b">
        <v>0</v>
      </c>
      <c r="K3766" s="7">
        <v>741</v>
      </c>
      <c r="L3766" s="7">
        <v>0</v>
      </c>
      <c r="M3766" s="7">
        <v>31</v>
      </c>
      <c r="N3766" s="7">
        <v>0</v>
      </c>
      <c r="O3766" s="7">
        <v>36</v>
      </c>
      <c r="P3766" s="7">
        <f>SUM(dane3[[#This Row],[RoomService]:[VRDeck]])</f>
        <v>808</v>
      </c>
      <c r="Q3766" t="s">
        <v>7774</v>
      </c>
      <c r="R3766" t="b">
        <v>0</v>
      </c>
    </row>
    <row r="3767" spans="1:18" x14ac:dyDescent="0.3">
      <c r="A3767" t="s">
        <v>10287</v>
      </c>
      <c r="B3767">
        <f>MID(dane3[[#This Row],[PassengerId]],1,4)+0</f>
        <v>4022</v>
      </c>
      <c r="C3767" t="s">
        <v>19</v>
      </c>
      <c r="D3767" t="b">
        <v>0</v>
      </c>
      <c r="E3767" t="s">
        <v>10288</v>
      </c>
      <c r="F3767" t="str">
        <f>MID($E3767,1,1)</f>
        <v>F</v>
      </c>
      <c r="G3767" t="str">
        <f>IFERROR(MID($E3767,SEARCH("/",$E3767,SEARCH("/",$E3767)+1)+1,1),"")</f>
        <v>P</v>
      </c>
      <c r="H3767" t="s">
        <v>32</v>
      </c>
      <c r="I3767">
        <v>37</v>
      </c>
      <c r="J3767" t="b">
        <v>0</v>
      </c>
      <c r="K3767" s="7">
        <v>4</v>
      </c>
      <c r="L3767" s="7">
        <v>0</v>
      </c>
      <c r="M3767" s="7">
        <v>223</v>
      </c>
      <c r="N3767" s="7">
        <v>512</v>
      </c>
      <c r="O3767" s="7">
        <v>1</v>
      </c>
      <c r="P3767" s="7">
        <f>SUM(dane3[[#This Row],[RoomService]:[VRDeck]])</f>
        <v>740</v>
      </c>
      <c r="Q3767" t="s">
        <v>10289</v>
      </c>
      <c r="R3767" t="b">
        <v>0</v>
      </c>
    </row>
    <row r="3768" spans="1:18" x14ac:dyDescent="0.3">
      <c r="A3768" t="s">
        <v>10290</v>
      </c>
      <c r="B3768">
        <f>MID(dane3[[#This Row],[PassengerId]],1,4)+0</f>
        <v>4023</v>
      </c>
      <c r="C3768" t="s">
        <v>19</v>
      </c>
      <c r="D3768" t="b">
        <v>0</v>
      </c>
      <c r="E3768" t="s">
        <v>10291</v>
      </c>
      <c r="F3768" t="str">
        <f>MID($E3768,1,1)</f>
        <v>E</v>
      </c>
      <c r="G3768" t="str">
        <f>IFERROR(MID($E3768,SEARCH("/",$E3768,SEARCH("/",$E3768)+1)+1,1),"")</f>
        <v>P</v>
      </c>
      <c r="H3768" t="s">
        <v>16</v>
      </c>
      <c r="I3768">
        <v>27</v>
      </c>
      <c r="J3768" t="b">
        <v>0</v>
      </c>
      <c r="K3768" s="7">
        <v>1</v>
      </c>
      <c r="L3768" s="7">
        <v>355</v>
      </c>
      <c r="M3768" s="7">
        <v>757</v>
      </c>
      <c r="N3768" s="7">
        <v>0</v>
      </c>
      <c r="O3768" s="7">
        <v>0</v>
      </c>
      <c r="P3768" s="7">
        <f>SUM(dane3[[#This Row],[RoomService]:[VRDeck]])</f>
        <v>1113</v>
      </c>
      <c r="Q3768" t="s">
        <v>10292</v>
      </c>
      <c r="R3768" t="b">
        <v>0</v>
      </c>
    </row>
    <row r="3769" spans="1:18" x14ac:dyDescent="0.3">
      <c r="A3769" t="s">
        <v>10293</v>
      </c>
      <c r="B3769">
        <f>MID(dane3[[#This Row],[PassengerId]],1,4)+0</f>
        <v>4026</v>
      </c>
      <c r="C3769" t="s">
        <v>14</v>
      </c>
      <c r="D3769" t="b">
        <v>1</v>
      </c>
      <c r="E3769" t="s">
        <v>10294</v>
      </c>
      <c r="F3769" t="str">
        <f>MID($E3769,1,1)</f>
        <v>B</v>
      </c>
      <c r="G3769" t="str">
        <f>IFERROR(MID($E3769,SEARCH("/",$E3769,SEARCH("/",$E3769)+1)+1,1),"")</f>
        <v>S</v>
      </c>
      <c r="H3769" t="s">
        <v>46</v>
      </c>
      <c r="I3769">
        <v>42</v>
      </c>
      <c r="J3769" t="b">
        <v>0</v>
      </c>
      <c r="K3769" s="7">
        <v>0</v>
      </c>
      <c r="L3769" s="7">
        <v>0</v>
      </c>
      <c r="M3769" s="7">
        <v>0</v>
      </c>
      <c r="N3769" s="7">
        <v>0</v>
      </c>
      <c r="O3769" s="7">
        <v>0</v>
      </c>
      <c r="P3769" s="7">
        <f>SUM(dane3[[#This Row],[RoomService]:[VRDeck]])</f>
        <v>0</v>
      </c>
      <c r="Q3769" t="s">
        <v>10295</v>
      </c>
      <c r="R3769" t="b">
        <v>1</v>
      </c>
    </row>
    <row r="3770" spans="1:18" x14ac:dyDescent="0.3">
      <c r="A3770" t="s">
        <v>10296</v>
      </c>
      <c r="B3770">
        <f>MID(dane3[[#This Row],[PassengerId]],1,4)+0</f>
        <v>4027</v>
      </c>
      <c r="C3770" t="s">
        <v>19</v>
      </c>
      <c r="D3770" t="b">
        <v>1</v>
      </c>
      <c r="E3770" t="s">
        <v>10297</v>
      </c>
      <c r="F3770" t="str">
        <f>MID($E3770,1,1)</f>
        <v>G</v>
      </c>
      <c r="G3770" t="str">
        <f>IFERROR(MID($E3770,SEARCH("/",$E3770,SEARCH("/",$E3770)+1)+1,1),"")</f>
        <v>P</v>
      </c>
      <c r="H3770" t="s">
        <v>32</v>
      </c>
      <c r="I3770">
        <v>29</v>
      </c>
      <c r="J3770" t="b">
        <v>0</v>
      </c>
      <c r="K3770" s="7">
        <v>0</v>
      </c>
      <c r="L3770" s="7">
        <v>0</v>
      </c>
      <c r="M3770" s="7">
        <v>0</v>
      </c>
      <c r="N3770" s="7">
        <v>0</v>
      </c>
      <c r="O3770" s="7">
        <v>0</v>
      </c>
      <c r="P3770" s="7">
        <f>SUM(dane3[[#This Row],[RoomService]:[VRDeck]])</f>
        <v>0</v>
      </c>
      <c r="Q3770" t="s">
        <v>10298</v>
      </c>
      <c r="R3770" t="b">
        <v>1</v>
      </c>
    </row>
    <row r="3771" spans="1:18" x14ac:dyDescent="0.3">
      <c r="A3771" t="s">
        <v>10299</v>
      </c>
      <c r="B3771">
        <f>MID(dane3[[#This Row],[PassengerId]],1,4)+0</f>
        <v>4030</v>
      </c>
      <c r="C3771" t="s">
        <v>19</v>
      </c>
      <c r="D3771" t="b">
        <v>0</v>
      </c>
      <c r="E3771" t="s">
        <v>10300</v>
      </c>
      <c r="F3771" t="str">
        <f>MID($E3771,1,1)</f>
        <v>G</v>
      </c>
      <c r="G3771" t="str">
        <f>IFERROR(MID($E3771,SEARCH("/",$E3771,SEARCH("/",$E3771)+1)+1,1),"")</f>
        <v>S</v>
      </c>
      <c r="H3771" t="s">
        <v>16</v>
      </c>
      <c r="I3771">
        <v>2</v>
      </c>
      <c r="J3771" t="b">
        <v>0</v>
      </c>
      <c r="K3771" s="7">
        <v>0</v>
      </c>
      <c r="L3771" s="7">
        <v>0</v>
      </c>
      <c r="M3771" s="7">
        <v>0</v>
      </c>
      <c r="N3771" s="7">
        <v>0</v>
      </c>
      <c r="O3771" s="7">
        <v>0</v>
      </c>
      <c r="P3771" s="7">
        <f>SUM(dane3[[#This Row],[RoomService]:[VRDeck]])</f>
        <v>0</v>
      </c>
      <c r="Q3771" t="s">
        <v>10301</v>
      </c>
      <c r="R3771" t="b">
        <v>1</v>
      </c>
    </row>
    <row r="3772" spans="1:18" x14ac:dyDescent="0.3">
      <c r="A3772" t="s">
        <v>10302</v>
      </c>
      <c r="B3772">
        <f>MID(dane3[[#This Row],[PassengerId]],1,4)+0</f>
        <v>4030</v>
      </c>
      <c r="C3772" t="s">
        <v>19</v>
      </c>
      <c r="D3772" t="b">
        <v>1</v>
      </c>
      <c r="E3772" t="s">
        <v>39</v>
      </c>
      <c r="F3772" t="s">
        <v>23764</v>
      </c>
      <c r="G3772" t="str">
        <f>IFERROR(MID($E3772,SEARCH("/",$E3772,SEARCH("/",$E3772)+1)+1,1),"")</f>
        <v/>
      </c>
      <c r="H3772" t="s">
        <v>16</v>
      </c>
      <c r="I3772">
        <v>10</v>
      </c>
      <c r="J3772" t="b">
        <v>0</v>
      </c>
      <c r="K3772" s="7">
        <v>0</v>
      </c>
      <c r="L3772" s="7">
        <v>0</v>
      </c>
      <c r="M3772" s="7">
        <v>0</v>
      </c>
      <c r="N3772" s="7">
        <v>0</v>
      </c>
      <c r="O3772" s="7">
        <v>0</v>
      </c>
      <c r="P3772" s="7">
        <f>SUM(dane3[[#This Row],[RoomService]:[VRDeck]])</f>
        <v>0</v>
      </c>
      <c r="Q3772" t="s">
        <v>10303</v>
      </c>
      <c r="R3772" t="b">
        <v>0</v>
      </c>
    </row>
    <row r="3773" spans="1:18" x14ac:dyDescent="0.3">
      <c r="A3773" t="s">
        <v>10304</v>
      </c>
      <c r="B3773">
        <f>MID(dane3[[#This Row],[PassengerId]],1,4)+0</f>
        <v>4030</v>
      </c>
      <c r="C3773" t="s">
        <v>19</v>
      </c>
      <c r="D3773" t="b">
        <v>0</v>
      </c>
      <c r="E3773" t="s">
        <v>10300</v>
      </c>
      <c r="F3773" t="str">
        <f>MID($E3773,1,1)</f>
        <v>G</v>
      </c>
      <c r="G3773" t="str">
        <f>IFERROR(MID($E3773,SEARCH("/",$E3773,SEARCH("/",$E3773)+1)+1,1),"")</f>
        <v>S</v>
      </c>
      <c r="H3773" t="s">
        <v>16</v>
      </c>
      <c r="I3773">
        <v>0</v>
      </c>
      <c r="J3773" t="b">
        <v>0</v>
      </c>
      <c r="K3773" s="7">
        <v>0</v>
      </c>
      <c r="L3773" s="7">
        <v>0</v>
      </c>
      <c r="M3773" s="7">
        <v>0</v>
      </c>
      <c r="N3773" s="7">
        <v>0</v>
      </c>
      <c r="O3773" s="7">
        <v>0</v>
      </c>
      <c r="P3773" s="7">
        <f>SUM(dane3[[#This Row],[RoomService]:[VRDeck]])</f>
        <v>0</v>
      </c>
      <c r="Q3773" t="s">
        <v>10305</v>
      </c>
      <c r="R3773" t="b">
        <v>0</v>
      </c>
    </row>
    <row r="3774" spans="1:18" x14ac:dyDescent="0.3">
      <c r="A3774" t="s">
        <v>10306</v>
      </c>
      <c r="B3774">
        <f>MID(dane3[[#This Row],[PassengerId]],1,4)+0</f>
        <v>4030</v>
      </c>
      <c r="C3774" t="s">
        <v>19</v>
      </c>
      <c r="D3774" t="b">
        <v>1</v>
      </c>
      <c r="E3774" t="s">
        <v>10300</v>
      </c>
      <c r="F3774" t="str">
        <f>MID($E3774,1,1)</f>
        <v>G</v>
      </c>
      <c r="G3774" t="str">
        <f>IFERROR(MID($E3774,SEARCH("/",$E3774,SEARCH("/",$E3774)+1)+1,1),"")</f>
        <v>S</v>
      </c>
      <c r="H3774" t="s">
        <v>16</v>
      </c>
      <c r="I3774">
        <v>21</v>
      </c>
      <c r="J3774" t="b">
        <v>0</v>
      </c>
      <c r="K3774" s="7">
        <v>0</v>
      </c>
      <c r="L3774" s="7">
        <v>0</v>
      </c>
      <c r="M3774" s="7">
        <v>0</v>
      </c>
      <c r="N3774" s="7">
        <v>0</v>
      </c>
      <c r="O3774" s="7">
        <v>0</v>
      </c>
      <c r="P3774" s="7">
        <f>SUM(dane3[[#This Row],[RoomService]:[VRDeck]])</f>
        <v>0</v>
      </c>
      <c r="Q3774" t="s">
        <v>10307</v>
      </c>
      <c r="R3774" t="b">
        <v>0</v>
      </c>
    </row>
    <row r="3775" spans="1:18" x14ac:dyDescent="0.3">
      <c r="A3775" t="s">
        <v>10308</v>
      </c>
      <c r="B3775">
        <f>MID(dane3[[#This Row],[PassengerId]],1,4)+0</f>
        <v>4030</v>
      </c>
      <c r="C3775" t="s">
        <v>19</v>
      </c>
      <c r="D3775" t="b">
        <v>0</v>
      </c>
      <c r="E3775" t="s">
        <v>10300</v>
      </c>
      <c r="F3775" t="str">
        <f>MID($E3775,1,1)</f>
        <v>G</v>
      </c>
      <c r="G3775" t="str">
        <f>IFERROR(MID($E3775,SEARCH("/",$E3775,SEARCH("/",$E3775)+1)+1,1),"")</f>
        <v>S</v>
      </c>
      <c r="H3775" t="s">
        <v>16</v>
      </c>
      <c r="I3775">
        <v>8</v>
      </c>
      <c r="J3775" t="b">
        <v>0</v>
      </c>
      <c r="K3775" s="7">
        <v>0</v>
      </c>
      <c r="L3775" s="7">
        <v>0</v>
      </c>
      <c r="M3775" s="7">
        <v>0</v>
      </c>
      <c r="N3775" s="7">
        <v>0</v>
      </c>
      <c r="O3775" s="7">
        <v>0</v>
      </c>
      <c r="P3775" s="7">
        <f>SUM(dane3[[#This Row],[RoomService]:[VRDeck]])</f>
        <v>0</v>
      </c>
      <c r="Q3775" t="s">
        <v>10309</v>
      </c>
      <c r="R3775" t="b">
        <v>0</v>
      </c>
    </row>
    <row r="3776" spans="1:18" x14ac:dyDescent="0.3">
      <c r="A3776" t="s">
        <v>10310</v>
      </c>
      <c r="B3776">
        <f>MID(dane3[[#This Row],[PassengerId]],1,4)+0</f>
        <v>4031</v>
      </c>
      <c r="C3776" t="s">
        <v>14</v>
      </c>
      <c r="D3776" t="b">
        <v>1</v>
      </c>
      <c r="E3776" t="s">
        <v>10311</v>
      </c>
      <c r="F3776" t="str">
        <f>MID($E3776,1,1)</f>
        <v>C</v>
      </c>
      <c r="G3776" t="str">
        <f>IFERROR(MID($E3776,SEARCH("/",$E3776,SEARCH("/",$E3776)+1)+1,1),"")</f>
        <v>P</v>
      </c>
      <c r="H3776" t="s">
        <v>46</v>
      </c>
      <c r="I3776">
        <v>35</v>
      </c>
      <c r="J3776" t="b">
        <v>0</v>
      </c>
      <c r="K3776" s="7">
        <v>0</v>
      </c>
      <c r="L3776" s="7">
        <v>0</v>
      </c>
      <c r="M3776" s="7">
        <v>0</v>
      </c>
      <c r="N3776" s="7">
        <v>0</v>
      </c>
      <c r="O3776" s="7">
        <v>0</v>
      </c>
      <c r="P3776" s="7">
        <f>SUM(dane3[[#This Row],[RoomService]:[VRDeck]])</f>
        <v>0</v>
      </c>
      <c r="Q3776" t="s">
        <v>10312</v>
      </c>
      <c r="R3776" t="b">
        <v>1</v>
      </c>
    </row>
    <row r="3777" spans="1:18" x14ac:dyDescent="0.3">
      <c r="A3777" t="s">
        <v>10313</v>
      </c>
      <c r="B3777">
        <f>MID(dane3[[#This Row],[PassengerId]],1,4)+0</f>
        <v>4031</v>
      </c>
      <c r="C3777" t="s">
        <v>14</v>
      </c>
      <c r="D3777" t="b">
        <v>1</v>
      </c>
      <c r="E3777" t="s">
        <v>10311</v>
      </c>
      <c r="F3777" t="str">
        <f>MID($E3777,1,1)</f>
        <v>C</v>
      </c>
      <c r="G3777" t="str">
        <f>IFERROR(MID($E3777,SEARCH("/",$E3777,SEARCH("/",$E3777)+1)+1,1),"")</f>
        <v>P</v>
      </c>
      <c r="H3777" t="s">
        <v>16</v>
      </c>
      <c r="I3777">
        <v>27</v>
      </c>
      <c r="J3777" t="b">
        <v>0</v>
      </c>
      <c r="K3777" s="7">
        <v>0</v>
      </c>
      <c r="L3777" s="7">
        <v>0</v>
      </c>
      <c r="M3777" s="7">
        <v>0</v>
      </c>
      <c r="N3777" s="7">
        <v>0</v>
      </c>
      <c r="O3777" s="7">
        <v>0</v>
      </c>
      <c r="P3777" s="7">
        <f>SUM(dane3[[#This Row],[RoomService]:[VRDeck]])</f>
        <v>0</v>
      </c>
      <c r="Q3777" t="s">
        <v>10314</v>
      </c>
      <c r="R3777" t="b">
        <v>1</v>
      </c>
    </row>
    <row r="3778" spans="1:18" x14ac:dyDescent="0.3">
      <c r="A3778" t="s">
        <v>10315</v>
      </c>
      <c r="B3778">
        <f>MID(dane3[[#This Row],[PassengerId]],1,4)+0</f>
        <v>4032</v>
      </c>
      <c r="C3778" t="s">
        <v>19</v>
      </c>
      <c r="D3778" t="b">
        <v>0</v>
      </c>
      <c r="E3778" t="s">
        <v>10316</v>
      </c>
      <c r="F3778" t="str">
        <f>MID($E3778,1,1)</f>
        <v>G</v>
      </c>
      <c r="G3778" t="str">
        <f>IFERROR(MID($E3778,SEARCH("/",$E3778,SEARCH("/",$E3778)+1)+1,1),"")</f>
        <v>P</v>
      </c>
      <c r="H3778" t="s">
        <v>32</v>
      </c>
      <c r="I3778">
        <v>13</v>
      </c>
      <c r="J3778" t="b">
        <v>0</v>
      </c>
      <c r="K3778" s="7">
        <v>0</v>
      </c>
      <c r="L3778" s="7">
        <v>0</v>
      </c>
      <c r="M3778" s="7">
        <v>0</v>
      </c>
      <c r="N3778" s="7">
        <v>0</v>
      </c>
      <c r="O3778" s="7">
        <v>0</v>
      </c>
      <c r="P3778" s="7">
        <f>SUM(dane3[[#This Row],[RoomService]:[VRDeck]])</f>
        <v>0</v>
      </c>
      <c r="Q3778" t="s">
        <v>10317</v>
      </c>
      <c r="R3778" t="b">
        <v>1</v>
      </c>
    </row>
    <row r="3779" spans="1:18" x14ac:dyDescent="0.3">
      <c r="A3779" t="s">
        <v>10318</v>
      </c>
      <c r="B3779">
        <f>MID(dane3[[#This Row],[PassengerId]],1,4)+0</f>
        <v>4033</v>
      </c>
      <c r="C3779" t="s">
        <v>14</v>
      </c>
      <c r="D3779" t="b">
        <v>0</v>
      </c>
      <c r="E3779" t="s">
        <v>10319</v>
      </c>
      <c r="F3779" t="str">
        <f>MID($E3779,1,1)</f>
        <v>C</v>
      </c>
      <c r="G3779" t="str">
        <f>IFERROR(MID($E3779,SEARCH("/",$E3779,SEARCH("/",$E3779)+1)+1,1),"")</f>
        <v>S</v>
      </c>
      <c r="H3779" t="s">
        <v>46</v>
      </c>
      <c r="I3779">
        <v>49</v>
      </c>
      <c r="J3779" t="b">
        <v>0</v>
      </c>
      <c r="K3779" s="7">
        <v>2025</v>
      </c>
      <c r="L3779" s="7">
        <v>7167</v>
      </c>
      <c r="M3779" s="7">
        <v>0</v>
      </c>
      <c r="N3779" s="7">
        <v>2456</v>
      </c>
      <c r="O3779" s="7">
        <v>47</v>
      </c>
      <c r="P3779" s="7">
        <f>SUM(dane3[[#This Row],[RoomService]:[VRDeck]])</f>
        <v>11695</v>
      </c>
      <c r="Q3779" t="s">
        <v>10320</v>
      </c>
      <c r="R3779" t="b">
        <v>1</v>
      </c>
    </row>
    <row r="3780" spans="1:18" x14ac:dyDescent="0.3">
      <c r="A3780" t="s">
        <v>7806</v>
      </c>
      <c r="B3780">
        <f>MID(dane3[[#This Row],[PassengerId]],1,4)+0</f>
        <v>3073</v>
      </c>
      <c r="C3780" t="s">
        <v>53</v>
      </c>
      <c r="D3780" t="b">
        <v>1</v>
      </c>
      <c r="E3780" t="s">
        <v>7807</v>
      </c>
      <c r="F3780" t="str">
        <f>MID($E3780,1,1)</f>
        <v>F</v>
      </c>
      <c r="G3780" t="str">
        <f>IFERROR(MID($E3780,SEARCH("/",$E3780,SEARCH("/",$E3780)+1)+1,1),"")</f>
        <v>P</v>
      </c>
      <c r="H3780" t="s">
        <v>16</v>
      </c>
      <c r="I3780">
        <v>36</v>
      </c>
      <c r="J3780" t="b">
        <v>0</v>
      </c>
      <c r="K3780" s="7">
        <v>0</v>
      </c>
      <c r="L3780" s="7">
        <v>0</v>
      </c>
      <c r="M3780" s="7">
        <v>0</v>
      </c>
      <c r="N3780" s="7">
        <v>0</v>
      </c>
      <c r="O3780" s="7">
        <v>0</v>
      </c>
      <c r="P3780" s="7">
        <f>SUM(dane3[[#This Row],[RoomService]:[VRDeck]])</f>
        <v>0</v>
      </c>
      <c r="Q3780" t="s">
        <v>7808</v>
      </c>
      <c r="R3780" t="b">
        <v>1</v>
      </c>
    </row>
    <row r="3781" spans="1:18" x14ac:dyDescent="0.3">
      <c r="A3781" t="s">
        <v>10324</v>
      </c>
      <c r="B3781">
        <f>MID(dane3[[#This Row],[PassengerId]],1,4)+0</f>
        <v>4035</v>
      </c>
      <c r="C3781" t="s">
        <v>19</v>
      </c>
      <c r="D3781" t="b">
        <v>1</v>
      </c>
      <c r="E3781" t="s">
        <v>10325</v>
      </c>
      <c r="F3781" t="str">
        <f>MID($E3781,1,1)</f>
        <v>G</v>
      </c>
      <c r="G3781" t="str">
        <f>IFERROR(MID($E3781,SEARCH("/",$E3781,SEARCH("/",$E3781)+1)+1,1),"")</f>
        <v>P</v>
      </c>
      <c r="H3781" t="s">
        <v>46</v>
      </c>
      <c r="I3781">
        <v>21</v>
      </c>
      <c r="J3781" t="b">
        <v>0</v>
      </c>
      <c r="K3781" s="7">
        <v>0</v>
      </c>
      <c r="L3781" s="7">
        <v>0</v>
      </c>
      <c r="M3781" s="7">
        <v>0</v>
      </c>
      <c r="N3781" s="7">
        <v>0</v>
      </c>
      <c r="O3781" s="7">
        <v>0</v>
      </c>
      <c r="P3781" s="7">
        <f>SUM(dane3[[#This Row],[RoomService]:[VRDeck]])</f>
        <v>0</v>
      </c>
      <c r="Q3781" t="s">
        <v>10326</v>
      </c>
      <c r="R3781" t="b">
        <v>1</v>
      </c>
    </row>
    <row r="3782" spans="1:18" x14ac:dyDescent="0.3">
      <c r="A3782" t="s">
        <v>10327</v>
      </c>
      <c r="B3782">
        <f>MID(dane3[[#This Row],[PassengerId]],1,4)+0</f>
        <v>4036</v>
      </c>
      <c r="C3782" t="s">
        <v>19</v>
      </c>
      <c r="D3782" t="b">
        <v>0</v>
      </c>
      <c r="E3782" t="s">
        <v>10328</v>
      </c>
      <c r="F3782" t="str">
        <f>MID($E3782,1,1)</f>
        <v>G</v>
      </c>
      <c r="G3782" t="str">
        <f>IFERROR(MID($E3782,SEARCH("/",$E3782,SEARCH("/",$E3782)+1)+1,1),"")</f>
        <v>S</v>
      </c>
      <c r="H3782" t="s">
        <v>16</v>
      </c>
      <c r="I3782">
        <v>22</v>
      </c>
      <c r="J3782" t="b">
        <v>0</v>
      </c>
      <c r="K3782" s="7">
        <v>7</v>
      </c>
      <c r="L3782" s="7">
        <v>61</v>
      </c>
      <c r="M3782" s="7">
        <v>110</v>
      </c>
      <c r="N3782" s="7">
        <v>708</v>
      </c>
      <c r="O3782" s="7">
        <v>0</v>
      </c>
      <c r="P3782" s="7">
        <f>SUM(dane3[[#This Row],[RoomService]:[VRDeck]])</f>
        <v>886</v>
      </c>
      <c r="Q3782" t="s">
        <v>10329</v>
      </c>
      <c r="R3782" t="b">
        <v>0</v>
      </c>
    </row>
    <row r="3783" spans="1:18" x14ac:dyDescent="0.3">
      <c r="A3783" t="s">
        <v>10330</v>
      </c>
      <c r="B3783">
        <f>MID(dane3[[#This Row],[PassengerId]],1,4)+0</f>
        <v>4037</v>
      </c>
      <c r="C3783" t="s">
        <v>19</v>
      </c>
      <c r="D3783" t="b">
        <v>1</v>
      </c>
      <c r="E3783" t="s">
        <v>10331</v>
      </c>
      <c r="F3783" t="str">
        <f>MID($E3783,1,1)</f>
        <v>G</v>
      </c>
      <c r="G3783" t="str">
        <f>IFERROR(MID($E3783,SEARCH("/",$E3783,SEARCH("/",$E3783)+1)+1,1),"")</f>
        <v>S</v>
      </c>
      <c r="H3783" t="s">
        <v>32</v>
      </c>
      <c r="I3783">
        <v>14</v>
      </c>
      <c r="J3783" t="b">
        <v>0</v>
      </c>
      <c r="K3783" s="7">
        <v>0</v>
      </c>
      <c r="L3783" s="7">
        <v>0</v>
      </c>
      <c r="M3783" s="7">
        <v>0</v>
      </c>
      <c r="N3783" s="7">
        <v>0</v>
      </c>
      <c r="O3783" s="7">
        <v>0</v>
      </c>
      <c r="P3783" s="7">
        <f>SUM(dane3[[#This Row],[RoomService]:[VRDeck]])</f>
        <v>0</v>
      </c>
      <c r="Q3783" t="s">
        <v>10332</v>
      </c>
      <c r="R3783" t="b">
        <v>1</v>
      </c>
    </row>
    <row r="3784" spans="1:18" x14ac:dyDescent="0.3">
      <c r="A3784" t="s">
        <v>10333</v>
      </c>
      <c r="B3784">
        <f>MID(dane3[[#This Row],[PassengerId]],1,4)+0</f>
        <v>4038</v>
      </c>
      <c r="C3784" t="s">
        <v>19</v>
      </c>
      <c r="D3784" t="b">
        <v>1</v>
      </c>
      <c r="E3784" t="s">
        <v>10334</v>
      </c>
      <c r="F3784" t="str">
        <f>MID($E3784,1,1)</f>
        <v>G</v>
      </c>
      <c r="G3784" t="str">
        <f>IFERROR(MID($E3784,SEARCH("/",$E3784,SEARCH("/",$E3784)+1)+1,1),"")</f>
        <v>S</v>
      </c>
      <c r="H3784" t="s">
        <v>32</v>
      </c>
      <c r="I3784">
        <v>24</v>
      </c>
      <c r="J3784" t="b">
        <v>0</v>
      </c>
      <c r="K3784" s="7">
        <v>0</v>
      </c>
      <c r="L3784" s="7">
        <v>0</v>
      </c>
      <c r="M3784" s="7">
        <v>0</v>
      </c>
      <c r="N3784" s="7">
        <v>0</v>
      </c>
      <c r="O3784" s="7">
        <v>0</v>
      </c>
      <c r="P3784" s="7">
        <f>SUM(dane3[[#This Row],[RoomService]:[VRDeck]])</f>
        <v>0</v>
      </c>
      <c r="Q3784" t="s">
        <v>10335</v>
      </c>
      <c r="R3784" t="b">
        <v>0</v>
      </c>
    </row>
    <row r="3785" spans="1:18" x14ac:dyDescent="0.3">
      <c r="A3785" t="s">
        <v>10336</v>
      </c>
      <c r="B3785">
        <f>MID(dane3[[#This Row],[PassengerId]],1,4)+0</f>
        <v>4039</v>
      </c>
      <c r="C3785" t="s">
        <v>19</v>
      </c>
      <c r="D3785" t="b">
        <v>0</v>
      </c>
      <c r="E3785" t="s">
        <v>10337</v>
      </c>
      <c r="F3785" t="str">
        <f>MID($E3785,1,1)</f>
        <v>F</v>
      </c>
      <c r="G3785" t="str">
        <f>IFERROR(MID($E3785,SEARCH("/",$E3785,SEARCH("/",$E3785)+1)+1,1),"")</f>
        <v>S</v>
      </c>
      <c r="H3785" t="s">
        <v>16</v>
      </c>
      <c r="I3785">
        <v>24</v>
      </c>
      <c r="J3785" t="b">
        <v>0</v>
      </c>
      <c r="K3785" s="7">
        <v>714</v>
      </c>
      <c r="L3785" s="7">
        <v>0</v>
      </c>
      <c r="M3785" s="7">
        <v>4</v>
      </c>
      <c r="N3785" s="7">
        <v>49</v>
      </c>
      <c r="O3785" s="7">
        <v>11</v>
      </c>
      <c r="P3785" s="7">
        <f>SUM(dane3[[#This Row],[RoomService]:[VRDeck]])</f>
        <v>778</v>
      </c>
      <c r="Q3785" t="s">
        <v>10338</v>
      </c>
      <c r="R3785" t="b">
        <v>0</v>
      </c>
    </row>
    <row r="3786" spans="1:18" x14ac:dyDescent="0.3">
      <c r="A3786" t="s">
        <v>10339</v>
      </c>
      <c r="B3786">
        <f>MID(dane3[[#This Row],[PassengerId]],1,4)+0</f>
        <v>4040</v>
      </c>
      <c r="C3786" t="s">
        <v>19</v>
      </c>
      <c r="D3786" t="b">
        <v>1</v>
      </c>
      <c r="E3786" t="s">
        <v>10340</v>
      </c>
      <c r="F3786" t="str">
        <f>MID($E3786,1,1)</f>
        <v>G</v>
      </c>
      <c r="G3786" t="str">
        <f>IFERROR(MID($E3786,SEARCH("/",$E3786,SEARCH("/",$E3786)+1)+1,1),"")</f>
        <v>P</v>
      </c>
      <c r="H3786" t="s">
        <v>16</v>
      </c>
      <c r="I3786">
        <v>34</v>
      </c>
      <c r="J3786" t="b">
        <v>0</v>
      </c>
      <c r="K3786" s="7">
        <v>0</v>
      </c>
      <c r="L3786" s="7">
        <v>0</v>
      </c>
      <c r="M3786" s="7">
        <v>0</v>
      </c>
      <c r="N3786" s="7">
        <v>0</v>
      </c>
      <c r="O3786" s="7">
        <v>0</v>
      </c>
      <c r="P3786" s="7">
        <f>SUM(dane3[[#This Row],[RoomService]:[VRDeck]])</f>
        <v>0</v>
      </c>
      <c r="Q3786" t="s">
        <v>10341</v>
      </c>
      <c r="R3786" t="b">
        <v>0</v>
      </c>
    </row>
    <row r="3787" spans="1:18" x14ac:dyDescent="0.3">
      <c r="A3787" t="s">
        <v>10342</v>
      </c>
      <c r="B3787">
        <f>MID(dane3[[#This Row],[PassengerId]],1,4)+0</f>
        <v>4042</v>
      </c>
      <c r="C3787" t="s">
        <v>14</v>
      </c>
      <c r="D3787" t="b">
        <v>0</v>
      </c>
      <c r="E3787" t="s">
        <v>10343</v>
      </c>
      <c r="F3787" t="str">
        <f>MID($E3787,1,1)</f>
        <v>A</v>
      </c>
      <c r="G3787" t="str">
        <f>IFERROR(MID($E3787,SEARCH("/",$E3787,SEARCH("/",$E3787)+1)+1,1),"")</f>
        <v>S</v>
      </c>
      <c r="H3787" t="s">
        <v>16</v>
      </c>
      <c r="I3787">
        <v>1</v>
      </c>
      <c r="J3787" t="b">
        <v>0</v>
      </c>
      <c r="K3787" s="7">
        <v>0</v>
      </c>
      <c r="L3787" s="7">
        <v>0</v>
      </c>
      <c r="M3787" s="7">
        <v>0</v>
      </c>
      <c r="N3787" s="7">
        <v>0</v>
      </c>
      <c r="O3787" s="7">
        <v>0</v>
      </c>
      <c r="P3787" s="7">
        <f>SUM(dane3[[#This Row],[RoomService]:[VRDeck]])</f>
        <v>0</v>
      </c>
      <c r="Q3787" t="s">
        <v>10344</v>
      </c>
      <c r="R3787" t="b">
        <v>1</v>
      </c>
    </row>
    <row r="3788" spans="1:18" x14ac:dyDescent="0.3">
      <c r="A3788" t="s">
        <v>10345</v>
      </c>
      <c r="B3788">
        <f>MID(dane3[[#This Row],[PassengerId]],1,4)+0</f>
        <v>4042</v>
      </c>
      <c r="C3788" t="s">
        <v>14</v>
      </c>
      <c r="D3788" t="b">
        <v>1</v>
      </c>
      <c r="E3788" t="s">
        <v>10343</v>
      </c>
      <c r="F3788" t="str">
        <f>MID($E3788,1,1)</f>
        <v>A</v>
      </c>
      <c r="G3788" t="str">
        <f>IFERROR(MID($E3788,SEARCH("/",$E3788,SEARCH("/",$E3788)+1)+1,1),"")</f>
        <v>S</v>
      </c>
      <c r="H3788" t="s">
        <v>46</v>
      </c>
      <c r="I3788">
        <v>35</v>
      </c>
      <c r="J3788" t="b">
        <v>0</v>
      </c>
      <c r="K3788" s="7">
        <v>0</v>
      </c>
      <c r="L3788" s="7">
        <v>0</v>
      </c>
      <c r="M3788" s="7">
        <v>0</v>
      </c>
      <c r="N3788" s="7">
        <v>0</v>
      </c>
      <c r="O3788" s="7">
        <v>0</v>
      </c>
      <c r="P3788" s="7">
        <f>SUM(dane3[[#This Row],[RoomService]:[VRDeck]])</f>
        <v>0</v>
      </c>
      <c r="Q3788" t="s">
        <v>10346</v>
      </c>
      <c r="R3788" t="b">
        <v>1</v>
      </c>
    </row>
    <row r="3789" spans="1:18" x14ac:dyDescent="0.3">
      <c r="A3789" t="s">
        <v>10347</v>
      </c>
      <c r="B3789">
        <f>MID(dane3[[#This Row],[PassengerId]],1,4)+0</f>
        <v>4042</v>
      </c>
      <c r="C3789" t="s">
        <v>14</v>
      </c>
      <c r="D3789" t="b">
        <v>1</v>
      </c>
      <c r="E3789" t="s">
        <v>10343</v>
      </c>
      <c r="F3789" t="str">
        <f>MID($E3789,1,1)</f>
        <v>A</v>
      </c>
      <c r="G3789" t="str">
        <f>IFERROR(MID($E3789,SEARCH("/",$E3789,SEARCH("/",$E3789)+1)+1,1),"")</f>
        <v>S</v>
      </c>
      <c r="H3789" t="s">
        <v>46</v>
      </c>
      <c r="I3789">
        <v>26</v>
      </c>
      <c r="J3789" t="b">
        <v>0</v>
      </c>
      <c r="K3789" s="7">
        <v>0</v>
      </c>
      <c r="L3789" s="7">
        <v>0</v>
      </c>
      <c r="M3789" s="7">
        <v>0</v>
      </c>
      <c r="N3789" s="7">
        <v>0</v>
      </c>
      <c r="O3789" s="7">
        <v>0</v>
      </c>
      <c r="P3789" s="7">
        <f>SUM(dane3[[#This Row],[RoomService]:[VRDeck]])</f>
        <v>0</v>
      </c>
      <c r="Q3789" t="s">
        <v>10348</v>
      </c>
      <c r="R3789" t="b">
        <v>1</v>
      </c>
    </row>
    <row r="3790" spans="1:18" x14ac:dyDescent="0.3">
      <c r="A3790" t="s">
        <v>10349</v>
      </c>
      <c r="B3790">
        <f>MID(dane3[[#This Row],[PassengerId]],1,4)+0</f>
        <v>4043</v>
      </c>
      <c r="C3790" t="s">
        <v>19</v>
      </c>
      <c r="D3790" t="b">
        <v>0</v>
      </c>
      <c r="E3790" t="s">
        <v>10350</v>
      </c>
      <c r="F3790" t="str">
        <f>MID($E3790,1,1)</f>
        <v>E</v>
      </c>
      <c r="G3790" t="str">
        <f>IFERROR(MID($E3790,SEARCH("/",$E3790,SEARCH("/",$E3790)+1)+1,1),"")</f>
        <v>P</v>
      </c>
      <c r="H3790" t="s">
        <v>16</v>
      </c>
      <c r="I3790">
        <v>29</v>
      </c>
      <c r="J3790" t="b">
        <v>0</v>
      </c>
      <c r="K3790" s="7">
        <v>0</v>
      </c>
      <c r="L3790" s="7">
        <v>0</v>
      </c>
      <c r="M3790" s="7">
        <v>0</v>
      </c>
      <c r="N3790" s="7">
        <v>32</v>
      </c>
      <c r="O3790" s="7">
        <v>1577</v>
      </c>
      <c r="P3790" s="7">
        <f>SUM(dane3[[#This Row],[RoomService]:[VRDeck]])</f>
        <v>1609</v>
      </c>
      <c r="Q3790" t="s">
        <v>10351</v>
      </c>
      <c r="R3790" t="b">
        <v>0</v>
      </c>
    </row>
    <row r="3791" spans="1:18" x14ac:dyDescent="0.3">
      <c r="A3791" t="s">
        <v>7828</v>
      </c>
      <c r="B3791">
        <f>MID(dane3[[#This Row],[PassengerId]],1,4)+0</f>
        <v>3084</v>
      </c>
      <c r="C3791" t="s">
        <v>53</v>
      </c>
      <c r="D3791" t="b">
        <v>1</v>
      </c>
      <c r="E3791" t="s">
        <v>7829</v>
      </c>
      <c r="F3791" t="str">
        <f>MID($E3791,1,1)</f>
        <v>D</v>
      </c>
      <c r="G3791" t="str">
        <f>IFERROR(MID($E3791,SEARCH("/",$E3791,SEARCH("/",$E3791)+1)+1,1),"")</f>
        <v>S</v>
      </c>
      <c r="H3791" t="s">
        <v>46</v>
      </c>
      <c r="I3791">
        <v>60</v>
      </c>
      <c r="J3791" t="b">
        <v>0</v>
      </c>
      <c r="K3791" s="7">
        <v>0</v>
      </c>
      <c r="L3791" s="7">
        <v>0</v>
      </c>
      <c r="M3791" s="7">
        <v>0</v>
      </c>
      <c r="N3791" s="7">
        <v>0</v>
      </c>
      <c r="O3791" s="7">
        <v>0</v>
      </c>
      <c r="P3791" s="7">
        <f>SUM(dane3[[#This Row],[RoomService]:[VRDeck]])</f>
        <v>0</v>
      </c>
      <c r="Q3791" t="s">
        <v>7830</v>
      </c>
      <c r="R3791" t="b">
        <v>1</v>
      </c>
    </row>
    <row r="3792" spans="1:18" x14ac:dyDescent="0.3">
      <c r="A3792" t="s">
        <v>7851</v>
      </c>
      <c r="B3792">
        <f>MID(dane3[[#This Row],[PassengerId]],1,4)+0</f>
        <v>3093</v>
      </c>
      <c r="C3792" t="s">
        <v>53</v>
      </c>
      <c r="D3792" t="b">
        <v>0</v>
      </c>
      <c r="E3792" t="s">
        <v>7852</v>
      </c>
      <c r="F3792" t="str">
        <f>MID($E3792,1,1)</f>
        <v>E</v>
      </c>
      <c r="G3792" t="str">
        <f>IFERROR(MID($E3792,SEARCH("/",$E3792,SEARCH("/",$E3792)+1)+1,1),"")</f>
        <v>P</v>
      </c>
      <c r="H3792" t="s">
        <v>46</v>
      </c>
      <c r="I3792">
        <v>22</v>
      </c>
      <c r="J3792" t="b">
        <v>0</v>
      </c>
      <c r="K3792" s="7">
        <v>2229</v>
      </c>
      <c r="L3792" s="7">
        <v>0</v>
      </c>
      <c r="M3792" s="7">
        <v>1349</v>
      </c>
      <c r="N3792" s="7">
        <v>121</v>
      </c>
      <c r="O3792" s="7">
        <v>0</v>
      </c>
      <c r="P3792" s="7">
        <f>SUM(dane3[[#This Row],[RoomService]:[VRDeck]])</f>
        <v>3699</v>
      </c>
      <c r="Q3792" t="s">
        <v>7853</v>
      </c>
      <c r="R3792" t="b">
        <v>1</v>
      </c>
    </row>
    <row r="3793" spans="1:18" x14ac:dyDescent="0.3">
      <c r="A3793" t="s">
        <v>7860</v>
      </c>
      <c r="B3793">
        <f>MID(dane3[[#This Row],[PassengerId]],1,4)+0</f>
        <v>3099</v>
      </c>
      <c r="C3793" t="s">
        <v>53</v>
      </c>
      <c r="D3793" t="b">
        <v>1</v>
      </c>
      <c r="E3793" t="s">
        <v>7861</v>
      </c>
      <c r="F3793" t="str">
        <f>MID($E3793,1,1)</f>
        <v>E</v>
      </c>
      <c r="G3793" t="str">
        <f>IFERROR(MID($E3793,SEARCH("/",$E3793,SEARCH("/",$E3793)+1)+1,1),"")</f>
        <v>S</v>
      </c>
      <c r="H3793" t="s">
        <v>16</v>
      </c>
      <c r="I3793">
        <v>27</v>
      </c>
      <c r="J3793" t="b">
        <v>0</v>
      </c>
      <c r="K3793" s="7">
        <v>0</v>
      </c>
      <c r="L3793" s="7">
        <v>0</v>
      </c>
      <c r="M3793" s="7">
        <v>0</v>
      </c>
      <c r="N3793" s="7">
        <v>0</v>
      </c>
      <c r="O3793" s="7">
        <v>0</v>
      </c>
      <c r="P3793" s="7">
        <f>SUM(dane3[[#This Row],[RoomService]:[VRDeck]])</f>
        <v>0</v>
      </c>
      <c r="Q3793" t="s">
        <v>7862</v>
      </c>
      <c r="R3793" t="b">
        <v>1</v>
      </c>
    </row>
    <row r="3794" spans="1:18" x14ac:dyDescent="0.3">
      <c r="A3794" t="s">
        <v>7885</v>
      </c>
      <c r="B3794">
        <f>MID(dane3[[#This Row],[PassengerId]],1,4)+0</f>
        <v>3111</v>
      </c>
      <c r="C3794" t="s">
        <v>53</v>
      </c>
      <c r="D3794" t="b">
        <v>0</v>
      </c>
      <c r="E3794" t="s">
        <v>7886</v>
      </c>
      <c r="F3794" t="str">
        <f>MID($E3794,1,1)</f>
        <v>D</v>
      </c>
      <c r="G3794" t="str">
        <f>IFERROR(MID($E3794,SEARCH("/",$E3794,SEARCH("/",$E3794)+1)+1,1),"")</f>
        <v>P</v>
      </c>
      <c r="H3794" t="s">
        <v>16</v>
      </c>
      <c r="I3794">
        <v>22</v>
      </c>
      <c r="J3794" t="b">
        <v>0</v>
      </c>
      <c r="K3794" s="7">
        <v>1173</v>
      </c>
      <c r="L3794" s="7">
        <v>0</v>
      </c>
      <c r="M3794" s="7">
        <v>0</v>
      </c>
      <c r="N3794" s="7">
        <v>9</v>
      </c>
      <c r="O3794" s="7">
        <v>0</v>
      </c>
      <c r="P3794" s="7">
        <f>SUM(dane3[[#This Row],[RoomService]:[VRDeck]])</f>
        <v>1182</v>
      </c>
      <c r="Q3794" t="s">
        <v>7887</v>
      </c>
      <c r="R3794" t="b">
        <v>0</v>
      </c>
    </row>
    <row r="3795" spans="1:18" x14ac:dyDescent="0.3">
      <c r="A3795" t="s">
        <v>10361</v>
      </c>
      <c r="B3795">
        <f>MID(dane3[[#This Row],[PassengerId]],1,4)+0</f>
        <v>4046</v>
      </c>
      <c r="C3795" t="s">
        <v>19</v>
      </c>
      <c r="D3795" t="b">
        <v>1</v>
      </c>
      <c r="E3795" t="s">
        <v>10362</v>
      </c>
      <c r="F3795" t="str">
        <f>MID($E3795,1,1)</f>
        <v>G</v>
      </c>
      <c r="G3795" t="str">
        <f>IFERROR(MID($E3795,SEARCH("/",$E3795,SEARCH("/",$E3795)+1)+1,1),"")</f>
        <v>P</v>
      </c>
      <c r="H3795" t="s">
        <v>32</v>
      </c>
      <c r="I3795">
        <v>14</v>
      </c>
      <c r="J3795" t="b">
        <v>0</v>
      </c>
      <c r="K3795" s="7">
        <v>0</v>
      </c>
      <c r="L3795" s="7">
        <v>0</v>
      </c>
      <c r="M3795" s="7">
        <v>0</v>
      </c>
      <c r="N3795" s="7">
        <v>0</v>
      </c>
      <c r="O3795" s="7">
        <v>0</v>
      </c>
      <c r="P3795" s="7">
        <f>SUM(dane3[[#This Row],[RoomService]:[VRDeck]])</f>
        <v>0</v>
      </c>
      <c r="Q3795" t="s">
        <v>10363</v>
      </c>
      <c r="R3795" t="b">
        <v>1</v>
      </c>
    </row>
    <row r="3796" spans="1:18" x14ac:dyDescent="0.3">
      <c r="A3796" t="s">
        <v>10364</v>
      </c>
      <c r="B3796">
        <f>MID(dane3[[#This Row],[PassengerId]],1,4)+0</f>
        <v>4047</v>
      </c>
      <c r="C3796" t="s">
        <v>19</v>
      </c>
      <c r="D3796" t="b">
        <v>1</v>
      </c>
      <c r="E3796" t="s">
        <v>10365</v>
      </c>
      <c r="F3796" t="str">
        <f>MID($E3796,1,1)</f>
        <v>G</v>
      </c>
      <c r="G3796" t="str">
        <f>IFERROR(MID($E3796,SEARCH("/",$E3796,SEARCH("/",$E3796)+1)+1,1),"")</f>
        <v>S</v>
      </c>
      <c r="H3796" t="s">
        <v>16</v>
      </c>
      <c r="I3796">
        <v>29</v>
      </c>
      <c r="J3796" t="b">
        <v>0</v>
      </c>
      <c r="K3796" s="7">
        <v>0</v>
      </c>
      <c r="L3796" s="7">
        <v>0</v>
      </c>
      <c r="M3796" s="7">
        <v>0</v>
      </c>
      <c r="N3796" s="7">
        <v>0</v>
      </c>
      <c r="O3796" s="7">
        <v>0</v>
      </c>
      <c r="P3796" s="7">
        <f>SUM(dane3[[#This Row],[RoomService]:[VRDeck]])</f>
        <v>0</v>
      </c>
      <c r="Q3796" t="s">
        <v>10366</v>
      </c>
      <c r="R3796" t="b">
        <v>1</v>
      </c>
    </row>
    <row r="3797" spans="1:18" x14ac:dyDescent="0.3">
      <c r="A3797" t="s">
        <v>10367</v>
      </c>
      <c r="B3797">
        <f>MID(dane3[[#This Row],[PassengerId]],1,4)+0</f>
        <v>4049</v>
      </c>
      <c r="C3797" t="s">
        <v>14</v>
      </c>
      <c r="D3797" t="b">
        <v>1</v>
      </c>
      <c r="E3797" t="s">
        <v>10368</v>
      </c>
      <c r="F3797" t="str">
        <f>MID($E3797,1,1)</f>
        <v>A</v>
      </c>
      <c r="G3797" t="str">
        <f>IFERROR(MID($E3797,SEARCH("/",$E3797,SEARCH("/",$E3797)+1)+1,1),"")</f>
        <v>S</v>
      </c>
      <c r="H3797" t="s">
        <v>46</v>
      </c>
      <c r="I3797">
        <v>25</v>
      </c>
      <c r="J3797" t="b">
        <v>0</v>
      </c>
      <c r="K3797" s="7">
        <v>0</v>
      </c>
      <c r="L3797" s="7">
        <v>0</v>
      </c>
      <c r="M3797" s="7">
        <v>0</v>
      </c>
      <c r="N3797" s="7">
        <v>0</v>
      </c>
      <c r="O3797" s="7">
        <v>0</v>
      </c>
      <c r="P3797" s="7">
        <f>SUM(dane3[[#This Row],[RoomService]:[VRDeck]])</f>
        <v>0</v>
      </c>
      <c r="Q3797" t="s">
        <v>10369</v>
      </c>
      <c r="R3797" t="b">
        <v>0</v>
      </c>
    </row>
    <row r="3798" spans="1:18" x14ac:dyDescent="0.3">
      <c r="A3798" t="s">
        <v>10370</v>
      </c>
      <c r="B3798">
        <f>MID(dane3[[#This Row],[PassengerId]],1,4)+0</f>
        <v>4050</v>
      </c>
      <c r="C3798" t="s">
        <v>14</v>
      </c>
      <c r="D3798" t="b">
        <v>0</v>
      </c>
      <c r="E3798" t="s">
        <v>10371</v>
      </c>
      <c r="F3798" t="str">
        <f>MID($E3798,1,1)</f>
        <v>A</v>
      </c>
      <c r="G3798" t="str">
        <f>IFERROR(MID($E3798,SEARCH("/",$E3798,SEARCH("/",$E3798)+1)+1,1),"")</f>
        <v>P</v>
      </c>
      <c r="H3798" t="s">
        <v>46</v>
      </c>
      <c r="I3798">
        <v>36</v>
      </c>
      <c r="J3798" t="b">
        <v>0</v>
      </c>
      <c r="K3798" s="7">
        <v>0</v>
      </c>
      <c r="L3798" s="7">
        <v>1302</v>
      </c>
      <c r="M3798" s="7">
        <v>0</v>
      </c>
      <c r="N3798" s="7">
        <v>2067</v>
      </c>
      <c r="O3798" s="7">
        <v>10173</v>
      </c>
      <c r="P3798" s="7">
        <f>SUM(dane3[[#This Row],[RoomService]:[VRDeck]])</f>
        <v>13542</v>
      </c>
      <c r="Q3798" t="s">
        <v>10372</v>
      </c>
      <c r="R3798" t="b">
        <v>0</v>
      </c>
    </row>
    <row r="3799" spans="1:18" x14ac:dyDescent="0.3">
      <c r="A3799" t="s">
        <v>10373</v>
      </c>
      <c r="B3799">
        <f>MID(dane3[[#This Row],[PassengerId]],1,4)+0</f>
        <v>4053</v>
      </c>
      <c r="C3799" t="s">
        <v>19</v>
      </c>
      <c r="D3799" t="b">
        <v>1</v>
      </c>
      <c r="E3799" t="s">
        <v>10374</v>
      </c>
      <c r="F3799" t="str">
        <f>MID($E3799,1,1)</f>
        <v>G</v>
      </c>
      <c r="G3799" t="str">
        <f>IFERROR(MID($E3799,SEARCH("/",$E3799,SEARCH("/",$E3799)+1)+1,1),"")</f>
        <v>S</v>
      </c>
      <c r="H3799" t="s">
        <v>16</v>
      </c>
      <c r="I3799">
        <v>22</v>
      </c>
      <c r="J3799" t="b">
        <v>0</v>
      </c>
      <c r="K3799" s="7">
        <v>0</v>
      </c>
      <c r="L3799" s="7">
        <v>0</v>
      </c>
      <c r="M3799" s="7">
        <v>0</v>
      </c>
      <c r="N3799" s="7">
        <v>0</v>
      </c>
      <c r="O3799" s="7">
        <v>0</v>
      </c>
      <c r="P3799" s="7">
        <f>SUM(dane3[[#This Row],[RoomService]:[VRDeck]])</f>
        <v>0</v>
      </c>
      <c r="Q3799" t="s">
        <v>10375</v>
      </c>
      <c r="R3799" t="b">
        <v>1</v>
      </c>
    </row>
    <row r="3800" spans="1:18" x14ac:dyDescent="0.3">
      <c r="A3800" t="s">
        <v>10376</v>
      </c>
      <c r="B3800">
        <f>MID(dane3[[#This Row],[PassengerId]],1,4)+0</f>
        <v>4055</v>
      </c>
      <c r="C3800" t="s">
        <v>19</v>
      </c>
      <c r="D3800" t="b">
        <v>0</v>
      </c>
      <c r="E3800" t="s">
        <v>10377</v>
      </c>
      <c r="F3800" t="str">
        <f>MID($E3800,1,1)</f>
        <v>F</v>
      </c>
      <c r="G3800" t="str">
        <f>IFERROR(MID($E3800,SEARCH("/",$E3800,SEARCH("/",$E3800)+1)+1,1),"")</f>
        <v>P</v>
      </c>
      <c r="H3800" t="s">
        <v>16</v>
      </c>
      <c r="I3800">
        <v>21</v>
      </c>
      <c r="J3800" t="b">
        <v>0</v>
      </c>
      <c r="K3800" s="7">
        <v>3</v>
      </c>
      <c r="L3800" s="7">
        <v>34</v>
      </c>
      <c r="M3800" s="7">
        <v>600</v>
      </c>
      <c r="N3800" s="7">
        <v>0</v>
      </c>
      <c r="O3800" s="7">
        <v>8</v>
      </c>
      <c r="P3800" s="7">
        <f>SUM(dane3[[#This Row],[RoomService]:[VRDeck]])</f>
        <v>645</v>
      </c>
      <c r="Q3800" t="s">
        <v>10378</v>
      </c>
      <c r="R3800" t="b">
        <v>0</v>
      </c>
    </row>
    <row r="3801" spans="1:18" x14ac:dyDescent="0.3">
      <c r="A3801" t="s">
        <v>10379</v>
      </c>
      <c r="B3801">
        <f>MID(dane3[[#This Row],[PassengerId]],1,4)+0</f>
        <v>4058</v>
      </c>
      <c r="C3801" t="s">
        <v>19</v>
      </c>
      <c r="D3801" t="b">
        <v>0</v>
      </c>
      <c r="E3801" t="s">
        <v>10380</v>
      </c>
      <c r="F3801" t="str">
        <f>MID($E3801,1,1)</f>
        <v>G</v>
      </c>
      <c r="G3801" t="str">
        <f>IFERROR(MID($E3801,SEARCH("/",$E3801,SEARCH("/",$E3801)+1)+1,1),"")</f>
        <v>S</v>
      </c>
      <c r="H3801" t="s">
        <v>16</v>
      </c>
      <c r="I3801">
        <v>36</v>
      </c>
      <c r="J3801" t="b">
        <v>0</v>
      </c>
      <c r="K3801" s="7">
        <v>437</v>
      </c>
      <c r="L3801" s="7">
        <v>442</v>
      </c>
      <c r="M3801" s="7">
        <v>0</v>
      </c>
      <c r="N3801" s="7">
        <v>2</v>
      </c>
      <c r="O3801" s="7">
        <v>1</v>
      </c>
      <c r="P3801" s="7">
        <f>SUM(dane3[[#This Row],[RoomService]:[VRDeck]])</f>
        <v>882</v>
      </c>
      <c r="Q3801" t="s">
        <v>10381</v>
      </c>
      <c r="R3801" t="b">
        <v>0</v>
      </c>
    </row>
    <row r="3802" spans="1:18" x14ac:dyDescent="0.3">
      <c r="A3802" t="s">
        <v>10382</v>
      </c>
      <c r="B3802">
        <f>MID(dane3[[#This Row],[PassengerId]],1,4)+0</f>
        <v>4060</v>
      </c>
      <c r="C3802" t="s">
        <v>19</v>
      </c>
      <c r="D3802" t="b">
        <v>0</v>
      </c>
      <c r="E3802" t="s">
        <v>10383</v>
      </c>
      <c r="F3802" t="str">
        <f>MID($E3802,1,1)</f>
        <v>F</v>
      </c>
      <c r="G3802" t="str">
        <f>IFERROR(MID($E3802,SEARCH("/",$E3802,SEARCH("/",$E3802)+1)+1,1),"")</f>
        <v>P</v>
      </c>
      <c r="H3802" t="s">
        <v>16</v>
      </c>
      <c r="I3802">
        <v>54</v>
      </c>
      <c r="J3802" t="b">
        <v>0</v>
      </c>
      <c r="K3802" s="7">
        <v>880</v>
      </c>
      <c r="L3802" s="7">
        <v>2</v>
      </c>
      <c r="M3802" s="7">
        <v>531</v>
      </c>
      <c r="N3802" s="7">
        <v>2</v>
      </c>
      <c r="O3802" s="7">
        <v>0</v>
      </c>
      <c r="P3802" s="7">
        <f>SUM(dane3[[#This Row],[RoomService]:[VRDeck]])</f>
        <v>1415</v>
      </c>
      <c r="Q3802" t="s">
        <v>10384</v>
      </c>
      <c r="R3802" t="b">
        <v>0</v>
      </c>
    </row>
    <row r="3803" spans="1:18" x14ac:dyDescent="0.3">
      <c r="A3803" t="s">
        <v>7891</v>
      </c>
      <c r="B3803">
        <f>MID(dane3[[#This Row],[PassengerId]],1,4)+0</f>
        <v>3113</v>
      </c>
      <c r="C3803" t="s">
        <v>53</v>
      </c>
      <c r="D3803" t="b">
        <v>1</v>
      </c>
      <c r="E3803" t="s">
        <v>7892</v>
      </c>
      <c r="F3803" t="str">
        <f>MID($E3803,1,1)</f>
        <v>D</v>
      </c>
      <c r="G3803" t="str">
        <f>IFERROR(MID($E3803,SEARCH("/",$E3803,SEARCH("/",$E3803)+1)+1,1),"")</f>
        <v>P</v>
      </c>
      <c r="H3803" t="s">
        <v>16</v>
      </c>
      <c r="I3803">
        <v>21</v>
      </c>
      <c r="J3803" t="b">
        <v>0</v>
      </c>
      <c r="K3803" s="7">
        <v>0</v>
      </c>
      <c r="L3803" s="7">
        <v>0</v>
      </c>
      <c r="M3803" s="7">
        <v>0</v>
      </c>
      <c r="N3803" s="7">
        <v>0</v>
      </c>
      <c r="O3803" s="7">
        <v>0</v>
      </c>
      <c r="P3803" s="7">
        <f>SUM(dane3[[#This Row],[RoomService]:[VRDeck]])</f>
        <v>0</v>
      </c>
      <c r="Q3803" t="s">
        <v>7893</v>
      </c>
      <c r="R3803" t="b">
        <v>1</v>
      </c>
    </row>
    <row r="3804" spans="1:18" x14ac:dyDescent="0.3">
      <c r="A3804" t="s">
        <v>7894</v>
      </c>
      <c r="B3804">
        <f>MID(dane3[[#This Row],[PassengerId]],1,4)+0</f>
        <v>3113</v>
      </c>
      <c r="C3804" t="s">
        <v>53</v>
      </c>
      <c r="D3804" t="b">
        <v>1</v>
      </c>
      <c r="E3804" t="s">
        <v>7892</v>
      </c>
      <c r="F3804" t="str">
        <f>MID($E3804,1,1)</f>
        <v>D</v>
      </c>
      <c r="G3804" t="str">
        <f>IFERROR(MID($E3804,SEARCH("/",$E3804,SEARCH("/",$E3804)+1)+1,1),"")</f>
        <v>P</v>
      </c>
      <c r="H3804" t="s">
        <v>46</v>
      </c>
      <c r="I3804">
        <v>56</v>
      </c>
      <c r="J3804" t="b">
        <v>0</v>
      </c>
      <c r="K3804" s="7">
        <v>0</v>
      </c>
      <c r="L3804" s="7">
        <v>0</v>
      </c>
      <c r="M3804" s="7">
        <v>0</v>
      </c>
      <c r="N3804" s="7">
        <v>0</v>
      </c>
      <c r="O3804" s="7">
        <v>0</v>
      </c>
      <c r="P3804" s="7">
        <f>SUM(dane3[[#This Row],[RoomService]:[VRDeck]])</f>
        <v>0</v>
      </c>
      <c r="Q3804" t="s">
        <v>7895</v>
      </c>
      <c r="R3804" t="b">
        <v>1</v>
      </c>
    </row>
    <row r="3805" spans="1:18" x14ac:dyDescent="0.3">
      <c r="A3805" t="s">
        <v>7896</v>
      </c>
      <c r="B3805">
        <f>MID(dane3[[#This Row],[PassengerId]],1,4)+0</f>
        <v>3114</v>
      </c>
      <c r="C3805" t="s">
        <v>53</v>
      </c>
      <c r="D3805" t="b">
        <v>0</v>
      </c>
      <c r="E3805" t="s">
        <v>7897</v>
      </c>
      <c r="F3805" t="str">
        <f>MID($E3805,1,1)</f>
        <v>D</v>
      </c>
      <c r="G3805" t="str">
        <f>IFERROR(MID($E3805,SEARCH("/",$E3805,SEARCH("/",$E3805)+1)+1,1),"")</f>
        <v>P</v>
      </c>
      <c r="H3805" t="s">
        <v>16</v>
      </c>
      <c r="I3805">
        <v>50</v>
      </c>
      <c r="J3805" t="b">
        <v>0</v>
      </c>
      <c r="K3805" s="7">
        <v>1598</v>
      </c>
      <c r="L3805" s="7">
        <v>0</v>
      </c>
      <c r="M3805" s="7">
        <v>155</v>
      </c>
      <c r="N3805" s="7">
        <v>26</v>
      </c>
      <c r="O3805" s="7">
        <v>0</v>
      </c>
      <c r="P3805" s="7">
        <f>SUM(dane3[[#This Row],[RoomService]:[VRDeck]])</f>
        <v>1779</v>
      </c>
      <c r="Q3805" t="s">
        <v>7898</v>
      </c>
      <c r="R3805" t="b">
        <v>0</v>
      </c>
    </row>
    <row r="3806" spans="1:18" x14ac:dyDescent="0.3">
      <c r="A3806" t="s">
        <v>10392</v>
      </c>
      <c r="B3806">
        <f>MID(dane3[[#This Row],[PassengerId]],1,4)+0</f>
        <v>4063</v>
      </c>
      <c r="C3806" t="s">
        <v>19</v>
      </c>
      <c r="D3806" t="b">
        <v>1</v>
      </c>
      <c r="E3806" t="s">
        <v>10393</v>
      </c>
      <c r="F3806" t="str">
        <f>MID($E3806,1,1)</f>
        <v>G</v>
      </c>
      <c r="G3806" t="str">
        <f>IFERROR(MID($E3806,SEARCH("/",$E3806,SEARCH("/",$E3806)+1)+1,1),"")</f>
        <v>S</v>
      </c>
      <c r="H3806" t="s">
        <v>16</v>
      </c>
      <c r="I3806">
        <v>42</v>
      </c>
      <c r="J3806" t="b">
        <v>0</v>
      </c>
      <c r="K3806" s="7">
        <v>0</v>
      </c>
      <c r="L3806" s="7">
        <v>0</v>
      </c>
      <c r="M3806" s="7">
        <v>0</v>
      </c>
      <c r="N3806" s="7">
        <v>0</v>
      </c>
      <c r="O3806" s="7">
        <v>0</v>
      </c>
      <c r="P3806" s="7">
        <f>SUM(dane3[[#This Row],[RoomService]:[VRDeck]])</f>
        <v>0</v>
      </c>
      <c r="Q3806" t="s">
        <v>10394</v>
      </c>
      <c r="R3806" t="b">
        <v>1</v>
      </c>
    </row>
    <row r="3807" spans="1:18" x14ac:dyDescent="0.3">
      <c r="A3807" t="s">
        <v>10395</v>
      </c>
      <c r="B3807">
        <f>MID(dane3[[#This Row],[PassengerId]],1,4)+0</f>
        <v>4064</v>
      </c>
      <c r="C3807" t="s">
        <v>19</v>
      </c>
      <c r="D3807" t="b">
        <v>0</v>
      </c>
      <c r="E3807" t="s">
        <v>10396</v>
      </c>
      <c r="F3807" t="str">
        <f>MID($E3807,1,1)</f>
        <v>F</v>
      </c>
      <c r="G3807" t="str">
        <f>IFERROR(MID($E3807,SEARCH("/",$E3807,SEARCH("/",$E3807)+1)+1,1),"")</f>
        <v>S</v>
      </c>
      <c r="H3807" t="s">
        <v>16</v>
      </c>
      <c r="I3807">
        <v>47</v>
      </c>
      <c r="J3807" t="b">
        <v>0</v>
      </c>
      <c r="K3807" s="7">
        <v>939</v>
      </c>
      <c r="L3807" s="7">
        <v>1477</v>
      </c>
      <c r="M3807" s="7">
        <v>0</v>
      </c>
      <c r="N3807" s="7">
        <v>0</v>
      </c>
      <c r="O3807" s="7">
        <v>0</v>
      </c>
      <c r="P3807" s="7">
        <f>SUM(dane3[[#This Row],[RoomService]:[VRDeck]])</f>
        <v>2416</v>
      </c>
      <c r="Q3807" t="s">
        <v>10397</v>
      </c>
      <c r="R3807" t="b">
        <v>1</v>
      </c>
    </row>
    <row r="3808" spans="1:18" x14ac:dyDescent="0.3">
      <c r="A3808" t="s">
        <v>10398</v>
      </c>
      <c r="B3808">
        <f>MID(dane3[[#This Row],[PassengerId]],1,4)+0</f>
        <v>4065</v>
      </c>
      <c r="C3808" t="s">
        <v>19</v>
      </c>
      <c r="D3808" t="b">
        <v>0</v>
      </c>
      <c r="E3808" t="s">
        <v>10399</v>
      </c>
      <c r="F3808" t="str">
        <f>MID($E3808,1,1)</f>
        <v>G</v>
      </c>
      <c r="G3808" t="str">
        <f>IFERROR(MID($E3808,SEARCH("/",$E3808,SEARCH("/",$E3808)+1)+1,1),"")</f>
        <v>P</v>
      </c>
      <c r="H3808" t="s">
        <v>16</v>
      </c>
      <c r="I3808">
        <v>25</v>
      </c>
      <c r="J3808" t="b">
        <v>0</v>
      </c>
      <c r="K3808" s="7">
        <v>1339</v>
      </c>
      <c r="L3808" s="7">
        <v>1</v>
      </c>
      <c r="M3808" s="7">
        <v>360</v>
      </c>
      <c r="N3808" s="7">
        <v>0</v>
      </c>
      <c r="O3808" s="7">
        <v>0</v>
      </c>
      <c r="P3808" s="7">
        <f>SUM(dane3[[#This Row],[RoomService]:[VRDeck]])</f>
        <v>1700</v>
      </c>
      <c r="Q3808" t="s">
        <v>10400</v>
      </c>
      <c r="R3808" t="b">
        <v>0</v>
      </c>
    </row>
    <row r="3809" spans="1:18" x14ac:dyDescent="0.3">
      <c r="A3809" t="s">
        <v>10401</v>
      </c>
      <c r="B3809">
        <f>MID(dane3[[#This Row],[PassengerId]],1,4)+0</f>
        <v>4066</v>
      </c>
      <c r="C3809" t="s">
        <v>14</v>
      </c>
      <c r="D3809" t="b">
        <v>0</v>
      </c>
      <c r="E3809" t="s">
        <v>10402</v>
      </c>
      <c r="F3809" t="str">
        <f>MID($E3809,1,1)</f>
        <v>B</v>
      </c>
      <c r="G3809" t="str">
        <f>IFERROR(MID($E3809,SEARCH("/",$E3809,SEARCH("/",$E3809)+1)+1,1),"")</f>
        <v>S</v>
      </c>
      <c r="H3809" t="s">
        <v>46</v>
      </c>
      <c r="I3809">
        <v>18</v>
      </c>
      <c r="J3809" t="b">
        <v>0</v>
      </c>
      <c r="K3809" s="7">
        <v>0</v>
      </c>
      <c r="L3809" s="7">
        <v>30</v>
      </c>
      <c r="M3809" s="7">
        <v>0</v>
      </c>
      <c r="N3809" s="7">
        <v>67</v>
      </c>
      <c r="O3809" s="7">
        <v>2790</v>
      </c>
      <c r="P3809" s="7">
        <f>SUM(dane3[[#This Row],[RoomService]:[VRDeck]])</f>
        <v>2887</v>
      </c>
      <c r="Q3809" t="s">
        <v>10403</v>
      </c>
      <c r="R3809" t="b">
        <v>0</v>
      </c>
    </row>
    <row r="3810" spans="1:18" x14ac:dyDescent="0.3">
      <c r="A3810" t="s">
        <v>10404</v>
      </c>
      <c r="B3810">
        <f>MID(dane3[[#This Row],[PassengerId]],1,4)+0</f>
        <v>4066</v>
      </c>
      <c r="C3810" t="s">
        <v>14</v>
      </c>
      <c r="D3810" t="b">
        <v>1</v>
      </c>
      <c r="E3810" t="s">
        <v>10402</v>
      </c>
      <c r="F3810" t="str">
        <f>MID($E3810,1,1)</f>
        <v>B</v>
      </c>
      <c r="G3810" t="str">
        <f>IFERROR(MID($E3810,SEARCH("/",$E3810,SEARCH("/",$E3810)+1)+1,1),"")</f>
        <v>S</v>
      </c>
      <c r="H3810" t="s">
        <v>16</v>
      </c>
      <c r="I3810">
        <v>22</v>
      </c>
      <c r="J3810" t="b">
        <v>0</v>
      </c>
      <c r="K3810" s="7">
        <v>0</v>
      </c>
      <c r="L3810" s="7">
        <v>0</v>
      </c>
      <c r="M3810" s="7">
        <v>0</v>
      </c>
      <c r="N3810" s="7">
        <v>0</v>
      </c>
      <c r="O3810" s="7">
        <v>0</v>
      </c>
      <c r="P3810" s="7">
        <f>SUM(dane3[[#This Row],[RoomService]:[VRDeck]])</f>
        <v>0</v>
      </c>
      <c r="Q3810" t="s">
        <v>10405</v>
      </c>
      <c r="R3810" t="b">
        <v>1</v>
      </c>
    </row>
    <row r="3811" spans="1:18" x14ac:dyDescent="0.3">
      <c r="A3811" t="s">
        <v>10406</v>
      </c>
      <c r="B3811">
        <f>MID(dane3[[#This Row],[PassengerId]],1,4)+0</f>
        <v>4068</v>
      </c>
      <c r="C3811" t="s">
        <v>14</v>
      </c>
      <c r="D3811" t="b">
        <v>0</v>
      </c>
      <c r="E3811" t="s">
        <v>10407</v>
      </c>
      <c r="F3811" t="str">
        <f>MID($E3811,1,1)</f>
        <v>D</v>
      </c>
      <c r="G3811" t="str">
        <f>IFERROR(MID($E3811,SEARCH("/",$E3811,SEARCH("/",$E3811)+1)+1,1),"")</f>
        <v>S</v>
      </c>
      <c r="H3811" t="s">
        <v>16</v>
      </c>
      <c r="I3811">
        <v>27</v>
      </c>
      <c r="J3811" t="b">
        <v>0</v>
      </c>
      <c r="K3811" s="7">
        <v>0</v>
      </c>
      <c r="L3811" s="7">
        <v>1381</v>
      </c>
      <c r="M3811" s="7">
        <v>0</v>
      </c>
      <c r="N3811" s="7">
        <v>148</v>
      </c>
      <c r="O3811" s="7">
        <v>2181</v>
      </c>
      <c r="P3811" s="7">
        <f>SUM(dane3[[#This Row],[RoomService]:[VRDeck]])</f>
        <v>3710</v>
      </c>
      <c r="Q3811" t="s">
        <v>10408</v>
      </c>
      <c r="R3811" t="b">
        <v>0</v>
      </c>
    </row>
    <row r="3812" spans="1:18" x14ac:dyDescent="0.3">
      <c r="A3812" t="s">
        <v>10409</v>
      </c>
      <c r="B3812">
        <f>MID(dane3[[#This Row],[PassengerId]],1,4)+0</f>
        <v>4069</v>
      </c>
      <c r="C3812" t="s">
        <v>19</v>
      </c>
      <c r="D3812" t="b">
        <v>0</v>
      </c>
      <c r="E3812" t="s">
        <v>10410</v>
      </c>
      <c r="F3812" t="str">
        <f>MID($E3812,1,1)</f>
        <v>F</v>
      </c>
      <c r="G3812" t="str">
        <f>IFERROR(MID($E3812,SEARCH("/",$E3812,SEARCH("/",$E3812)+1)+1,1),"")</f>
        <v>S</v>
      </c>
      <c r="H3812" t="s">
        <v>46</v>
      </c>
      <c r="I3812">
        <v>24</v>
      </c>
      <c r="J3812" t="b">
        <v>0</v>
      </c>
      <c r="K3812" s="7">
        <v>0</v>
      </c>
      <c r="L3812" s="7">
        <v>0</v>
      </c>
      <c r="M3812" s="7">
        <v>2433</v>
      </c>
      <c r="N3812" s="7">
        <v>0</v>
      </c>
      <c r="O3812" s="7">
        <v>53</v>
      </c>
      <c r="P3812" s="7">
        <f>SUM(dane3[[#This Row],[RoomService]:[VRDeck]])</f>
        <v>2486</v>
      </c>
      <c r="Q3812" t="s">
        <v>10411</v>
      </c>
      <c r="R3812" t="b">
        <v>1</v>
      </c>
    </row>
    <row r="3813" spans="1:18" x14ac:dyDescent="0.3">
      <c r="A3813" t="s">
        <v>18641</v>
      </c>
      <c r="B3813">
        <f>MID(dane3[[#This Row],[PassengerId]],1,4)+0</f>
        <v>7218</v>
      </c>
      <c r="C3813" t="s">
        <v>14</v>
      </c>
      <c r="D3813" t="b">
        <v>0</v>
      </c>
      <c r="E3813" t="s">
        <v>18642</v>
      </c>
      <c r="F3813" t="str">
        <f>MID($E3813,1,1)</f>
        <v>B</v>
      </c>
      <c r="G3813" t="str">
        <f>IFERROR(MID($E3813,SEARCH("/",$E3813,SEARCH("/",$E3813)+1)+1,1),"")</f>
        <v>S</v>
      </c>
      <c r="H3813" t="s">
        <v>16</v>
      </c>
      <c r="I3813">
        <v>53</v>
      </c>
      <c r="J3813" t="b">
        <v>0</v>
      </c>
      <c r="K3813" s="7">
        <v>0</v>
      </c>
      <c r="L3813" s="7">
        <v>0</v>
      </c>
      <c r="M3813" s="7">
        <v>0</v>
      </c>
      <c r="N3813" s="7">
        <v>0</v>
      </c>
      <c r="O3813" s="7">
        <v>0</v>
      </c>
      <c r="P3813" s="7">
        <f>SUM(dane3[[#This Row],[RoomService]:[VRDeck]])</f>
        <v>0</v>
      </c>
      <c r="Q3813" t="s">
        <v>18643</v>
      </c>
      <c r="R3813" t="b">
        <v>1</v>
      </c>
    </row>
    <row r="3814" spans="1:18" x14ac:dyDescent="0.3">
      <c r="A3814" t="s">
        <v>10415</v>
      </c>
      <c r="B3814">
        <f>MID(dane3[[#This Row],[PassengerId]],1,4)+0</f>
        <v>4071</v>
      </c>
      <c r="C3814" t="s">
        <v>14</v>
      </c>
      <c r="D3814" t="b">
        <v>1</v>
      </c>
      <c r="E3814" t="s">
        <v>10413</v>
      </c>
      <c r="F3814" t="str">
        <f>MID($E3814,1,1)</f>
        <v>B</v>
      </c>
      <c r="G3814" t="str">
        <f>IFERROR(MID($E3814,SEARCH("/",$E3814,SEARCH("/",$E3814)+1)+1,1),"")</f>
        <v>P</v>
      </c>
      <c r="H3814" t="s">
        <v>46</v>
      </c>
      <c r="I3814">
        <v>22</v>
      </c>
      <c r="J3814" t="b">
        <v>0</v>
      </c>
      <c r="K3814" s="7">
        <v>0</v>
      </c>
      <c r="L3814" s="7">
        <v>0</v>
      </c>
      <c r="M3814" s="7">
        <v>0</v>
      </c>
      <c r="N3814" s="7">
        <v>0</v>
      </c>
      <c r="O3814" s="7">
        <v>0</v>
      </c>
      <c r="P3814" s="7">
        <f>SUM(dane3[[#This Row],[RoomService]:[VRDeck]])</f>
        <v>0</v>
      </c>
      <c r="Q3814" t="s">
        <v>10416</v>
      </c>
      <c r="R3814" t="b">
        <v>1</v>
      </c>
    </row>
    <row r="3815" spans="1:18" x14ac:dyDescent="0.3">
      <c r="A3815" t="s">
        <v>10417</v>
      </c>
      <c r="B3815">
        <f>MID(dane3[[#This Row],[PassengerId]],1,4)+0</f>
        <v>4072</v>
      </c>
      <c r="C3815" t="s">
        <v>19</v>
      </c>
      <c r="D3815" t="b">
        <v>1</v>
      </c>
      <c r="E3815" t="s">
        <v>10418</v>
      </c>
      <c r="F3815" t="str">
        <f>MID($E3815,1,1)</f>
        <v>G</v>
      </c>
      <c r="G3815" t="str">
        <f>IFERROR(MID($E3815,SEARCH("/",$E3815,SEARCH("/",$E3815)+1)+1,1),"")</f>
        <v>S</v>
      </c>
      <c r="H3815" t="s">
        <v>16</v>
      </c>
      <c r="I3815">
        <v>60</v>
      </c>
      <c r="J3815" t="b">
        <v>0</v>
      </c>
      <c r="K3815" s="7">
        <v>0</v>
      </c>
      <c r="L3815" s="7">
        <v>0</v>
      </c>
      <c r="M3815" s="7">
        <v>0</v>
      </c>
      <c r="N3815" s="7">
        <v>0</v>
      </c>
      <c r="O3815" s="7">
        <v>0</v>
      </c>
      <c r="P3815" s="7">
        <f>SUM(dane3[[#This Row],[RoomService]:[VRDeck]])</f>
        <v>0</v>
      </c>
      <c r="Q3815" t="s">
        <v>10419</v>
      </c>
      <c r="R3815" t="b">
        <v>1</v>
      </c>
    </row>
    <row r="3816" spans="1:18" x14ac:dyDescent="0.3">
      <c r="A3816" t="s">
        <v>10420</v>
      </c>
      <c r="B3816">
        <f>MID(dane3[[#This Row],[PassengerId]],1,4)+0</f>
        <v>4075</v>
      </c>
      <c r="C3816" t="s">
        <v>14</v>
      </c>
      <c r="D3816" t="b">
        <v>0</v>
      </c>
      <c r="E3816" t="s">
        <v>10421</v>
      </c>
      <c r="F3816" t="str">
        <f>MID($E3816,1,1)</f>
        <v>C</v>
      </c>
      <c r="G3816" t="str">
        <f>IFERROR(MID($E3816,SEARCH("/",$E3816,SEARCH("/",$E3816)+1)+1,1),"")</f>
        <v>S</v>
      </c>
      <c r="H3816" t="s">
        <v>16</v>
      </c>
      <c r="I3816">
        <v>38</v>
      </c>
      <c r="J3816" t="b">
        <v>0</v>
      </c>
      <c r="K3816" s="7">
        <v>1901</v>
      </c>
      <c r="L3816" s="7">
        <v>1276</v>
      </c>
      <c r="M3816" s="7">
        <v>0</v>
      </c>
      <c r="N3816" s="7">
        <v>7561</v>
      </c>
      <c r="O3816" s="7">
        <v>12</v>
      </c>
      <c r="P3816" s="7">
        <f>SUM(dane3[[#This Row],[RoomService]:[VRDeck]])</f>
        <v>10750</v>
      </c>
      <c r="Q3816" t="s">
        <v>10422</v>
      </c>
      <c r="R3816" t="b">
        <v>0</v>
      </c>
    </row>
    <row r="3817" spans="1:18" x14ac:dyDescent="0.3">
      <c r="A3817" t="s">
        <v>10423</v>
      </c>
      <c r="B3817">
        <f>MID(dane3[[#This Row],[PassengerId]],1,4)+0</f>
        <v>4076</v>
      </c>
      <c r="C3817" t="s">
        <v>19</v>
      </c>
      <c r="D3817" t="b">
        <v>0</v>
      </c>
      <c r="E3817" t="s">
        <v>10424</v>
      </c>
      <c r="F3817" t="str">
        <f>MID($E3817,1,1)</f>
        <v>E</v>
      </c>
      <c r="G3817" t="str">
        <f>IFERROR(MID($E3817,SEARCH("/",$E3817,SEARCH("/",$E3817)+1)+1,1),"")</f>
        <v>P</v>
      </c>
      <c r="H3817" t="s">
        <v>16</v>
      </c>
      <c r="I3817">
        <v>23</v>
      </c>
      <c r="J3817" t="b">
        <v>0</v>
      </c>
      <c r="K3817" s="7">
        <v>1616</v>
      </c>
      <c r="L3817" s="7">
        <v>0</v>
      </c>
      <c r="M3817" s="7">
        <v>1</v>
      </c>
      <c r="N3817" s="7">
        <v>0</v>
      </c>
      <c r="O3817" s="7">
        <v>2</v>
      </c>
      <c r="P3817" s="7">
        <f>SUM(dane3[[#This Row],[RoomService]:[VRDeck]])</f>
        <v>1619</v>
      </c>
      <c r="Q3817" t="s">
        <v>10425</v>
      </c>
      <c r="R3817" t="b">
        <v>0</v>
      </c>
    </row>
    <row r="3818" spans="1:18" x14ac:dyDescent="0.3">
      <c r="A3818" t="s">
        <v>10426</v>
      </c>
      <c r="B3818">
        <f>MID(dane3[[#This Row],[PassengerId]],1,4)+0</f>
        <v>4078</v>
      </c>
      <c r="C3818" t="s">
        <v>19</v>
      </c>
      <c r="D3818" t="b">
        <v>1</v>
      </c>
      <c r="E3818" t="s">
        <v>10427</v>
      </c>
      <c r="F3818" t="str">
        <f>MID($E3818,1,1)</f>
        <v>G</v>
      </c>
      <c r="G3818" t="str">
        <f>IFERROR(MID($E3818,SEARCH("/",$E3818,SEARCH("/",$E3818)+1)+1,1),"")</f>
        <v>P</v>
      </c>
      <c r="H3818" t="s">
        <v>16</v>
      </c>
      <c r="I3818">
        <v>21</v>
      </c>
      <c r="J3818" t="b">
        <v>0</v>
      </c>
      <c r="K3818" s="7">
        <v>0</v>
      </c>
      <c r="L3818" s="7">
        <v>0</v>
      </c>
      <c r="M3818" s="7">
        <v>0</v>
      </c>
      <c r="N3818" s="7">
        <v>0</v>
      </c>
      <c r="O3818" s="7">
        <v>0</v>
      </c>
      <c r="P3818" s="7">
        <f>SUM(dane3[[#This Row],[RoomService]:[VRDeck]])</f>
        <v>0</v>
      </c>
      <c r="Q3818" t="s">
        <v>10428</v>
      </c>
      <c r="R3818" t="b">
        <v>0</v>
      </c>
    </row>
    <row r="3819" spans="1:18" x14ac:dyDescent="0.3">
      <c r="A3819" t="s">
        <v>7910</v>
      </c>
      <c r="B3819">
        <f>MID(dane3[[#This Row],[PassengerId]],1,4)+0</f>
        <v>3120</v>
      </c>
      <c r="C3819" t="s">
        <v>53</v>
      </c>
      <c r="D3819" t="b">
        <v>1</v>
      </c>
      <c r="E3819" t="s">
        <v>7911</v>
      </c>
      <c r="F3819" t="str">
        <f>MID($E3819,1,1)</f>
        <v>E</v>
      </c>
      <c r="G3819" t="str">
        <f>IFERROR(MID($E3819,SEARCH("/",$E3819,SEARCH("/",$E3819)+1)+1,1),"")</f>
        <v>S</v>
      </c>
      <c r="H3819" t="s">
        <v>16</v>
      </c>
      <c r="I3819">
        <v>25</v>
      </c>
      <c r="J3819" t="b">
        <v>0</v>
      </c>
      <c r="K3819" s="7">
        <v>0</v>
      </c>
      <c r="L3819" s="7">
        <v>0</v>
      </c>
      <c r="M3819" s="7">
        <v>0</v>
      </c>
      <c r="N3819" s="7">
        <v>0</v>
      </c>
      <c r="O3819" s="7">
        <v>0</v>
      </c>
      <c r="P3819" s="7">
        <f>SUM(dane3[[#This Row],[RoomService]:[VRDeck]])</f>
        <v>0</v>
      </c>
      <c r="Q3819" t="s">
        <v>7912</v>
      </c>
      <c r="R3819" t="b">
        <v>1</v>
      </c>
    </row>
    <row r="3820" spans="1:18" x14ac:dyDescent="0.3">
      <c r="A3820" t="s">
        <v>10432</v>
      </c>
      <c r="B3820">
        <f>MID(dane3[[#This Row],[PassengerId]],1,4)+0</f>
        <v>4080</v>
      </c>
      <c r="C3820" t="s">
        <v>19</v>
      </c>
      <c r="D3820" t="b">
        <v>0</v>
      </c>
      <c r="E3820" t="s">
        <v>10433</v>
      </c>
      <c r="F3820" t="str">
        <f>MID($E3820,1,1)</f>
        <v>F</v>
      </c>
      <c r="G3820" t="str">
        <f>IFERROR(MID($E3820,SEARCH("/",$E3820,SEARCH("/",$E3820)+1)+1,1),"")</f>
        <v>P</v>
      </c>
      <c r="H3820" t="s">
        <v>46</v>
      </c>
      <c r="I3820">
        <v>20</v>
      </c>
      <c r="J3820" t="b">
        <v>0</v>
      </c>
      <c r="K3820" s="7">
        <v>719</v>
      </c>
      <c r="L3820" s="7">
        <v>0</v>
      </c>
      <c r="M3820" s="7">
        <v>10</v>
      </c>
      <c r="N3820" s="7">
        <v>0</v>
      </c>
      <c r="O3820" s="7">
        <v>0</v>
      </c>
      <c r="P3820" s="7">
        <f>SUM(dane3[[#This Row],[RoomService]:[VRDeck]])</f>
        <v>729</v>
      </c>
      <c r="Q3820" t="s">
        <v>10434</v>
      </c>
      <c r="R3820" t="b">
        <v>0</v>
      </c>
    </row>
    <row r="3821" spans="1:18" x14ac:dyDescent="0.3">
      <c r="A3821" t="s">
        <v>10435</v>
      </c>
      <c r="B3821">
        <f>MID(dane3[[#This Row],[PassengerId]],1,4)+0</f>
        <v>4081</v>
      </c>
      <c r="C3821" t="s">
        <v>19</v>
      </c>
      <c r="D3821" t="b">
        <v>0</v>
      </c>
      <c r="E3821" t="s">
        <v>10436</v>
      </c>
      <c r="F3821" t="str">
        <f>MID($E3821,1,1)</f>
        <v>G</v>
      </c>
      <c r="G3821" t="str">
        <f>IFERROR(MID($E3821,SEARCH("/",$E3821,SEARCH("/",$E3821)+1)+1,1),"")</f>
        <v>P</v>
      </c>
      <c r="H3821" t="s">
        <v>46</v>
      </c>
      <c r="I3821">
        <v>50</v>
      </c>
      <c r="J3821" t="b">
        <v>0</v>
      </c>
      <c r="K3821" s="7">
        <v>451</v>
      </c>
      <c r="L3821" s="7">
        <v>132</v>
      </c>
      <c r="M3821" s="7">
        <v>195</v>
      </c>
      <c r="N3821" s="7">
        <v>31</v>
      </c>
      <c r="O3821" s="7">
        <v>0</v>
      </c>
      <c r="P3821" s="7">
        <f>SUM(dane3[[#This Row],[RoomService]:[VRDeck]])</f>
        <v>809</v>
      </c>
      <c r="Q3821" t="s">
        <v>10437</v>
      </c>
      <c r="R3821" t="b">
        <v>0</v>
      </c>
    </row>
    <row r="3822" spans="1:18" x14ac:dyDescent="0.3">
      <c r="A3822" t="s">
        <v>7921</v>
      </c>
      <c r="B3822">
        <f>MID(dane3[[#This Row],[PassengerId]],1,4)+0</f>
        <v>3124</v>
      </c>
      <c r="C3822" t="s">
        <v>53</v>
      </c>
      <c r="D3822" t="b">
        <v>1</v>
      </c>
      <c r="E3822" t="s">
        <v>7922</v>
      </c>
      <c r="F3822" t="str">
        <f>MID($E3822,1,1)</f>
        <v>F</v>
      </c>
      <c r="G3822" t="str">
        <f>IFERROR(MID($E3822,SEARCH("/",$E3822,SEARCH("/",$E3822)+1)+1,1),"")</f>
        <v>P</v>
      </c>
      <c r="H3822" t="s">
        <v>16</v>
      </c>
      <c r="I3822">
        <v>12</v>
      </c>
      <c r="J3822" t="b">
        <v>0</v>
      </c>
      <c r="K3822" s="7">
        <v>0</v>
      </c>
      <c r="L3822" s="7">
        <v>0</v>
      </c>
      <c r="M3822" s="7">
        <v>0</v>
      </c>
      <c r="N3822" s="7">
        <v>0</v>
      </c>
      <c r="O3822" s="7">
        <v>0</v>
      </c>
      <c r="P3822" s="7">
        <f>SUM(dane3[[#This Row],[RoomService]:[VRDeck]])</f>
        <v>0</v>
      </c>
      <c r="Q3822" t="s">
        <v>7923</v>
      </c>
      <c r="R3822" t="b">
        <v>1</v>
      </c>
    </row>
    <row r="3823" spans="1:18" x14ac:dyDescent="0.3">
      <c r="A3823" t="s">
        <v>10441</v>
      </c>
      <c r="B3823">
        <f>MID(dane3[[#This Row],[PassengerId]],1,4)+0</f>
        <v>4083</v>
      </c>
      <c r="C3823" t="s">
        <v>14</v>
      </c>
      <c r="D3823" t="b">
        <v>0</v>
      </c>
      <c r="E3823" t="s">
        <v>10442</v>
      </c>
      <c r="F3823" t="str">
        <f>MID($E3823,1,1)</f>
        <v>C</v>
      </c>
      <c r="G3823" t="str">
        <f>IFERROR(MID($E3823,SEARCH("/",$E3823,SEARCH("/",$E3823)+1)+1,1),"")</f>
        <v>S</v>
      </c>
      <c r="H3823" t="s">
        <v>16</v>
      </c>
      <c r="I3823">
        <v>21</v>
      </c>
      <c r="J3823" t="b">
        <v>0</v>
      </c>
      <c r="K3823" s="7">
        <v>0</v>
      </c>
      <c r="L3823" s="7">
        <v>6190</v>
      </c>
      <c r="M3823" s="7">
        <v>1828</v>
      </c>
      <c r="N3823" s="7">
        <v>7</v>
      </c>
      <c r="O3823" s="7">
        <v>35</v>
      </c>
      <c r="P3823" s="7">
        <f>SUM(dane3[[#This Row],[RoomService]:[VRDeck]])</f>
        <v>8060</v>
      </c>
      <c r="Q3823" t="s">
        <v>10443</v>
      </c>
      <c r="R3823" t="b">
        <v>1</v>
      </c>
    </row>
    <row r="3824" spans="1:18" x14ac:dyDescent="0.3">
      <c r="A3824" t="s">
        <v>10444</v>
      </c>
      <c r="B3824">
        <f>MID(dane3[[#This Row],[PassengerId]],1,4)+0</f>
        <v>4084</v>
      </c>
      <c r="C3824" t="s">
        <v>14</v>
      </c>
      <c r="D3824" t="b">
        <v>0</v>
      </c>
      <c r="E3824" t="s">
        <v>10445</v>
      </c>
      <c r="F3824" t="str">
        <f>MID($E3824,1,1)</f>
        <v>D</v>
      </c>
      <c r="G3824" t="str">
        <f>IFERROR(MID($E3824,SEARCH("/",$E3824,SEARCH("/",$E3824)+1)+1,1),"")</f>
        <v>S</v>
      </c>
      <c r="H3824" t="s">
        <v>16</v>
      </c>
      <c r="I3824">
        <v>26</v>
      </c>
      <c r="J3824" t="b">
        <v>0</v>
      </c>
      <c r="K3824" s="7">
        <v>0</v>
      </c>
      <c r="L3824" s="7">
        <v>1549</v>
      </c>
      <c r="M3824" s="7">
        <v>0</v>
      </c>
      <c r="N3824" s="7">
        <v>0</v>
      </c>
      <c r="O3824" s="7">
        <v>766</v>
      </c>
      <c r="P3824" s="7">
        <f>SUM(dane3[[#This Row],[RoomService]:[VRDeck]])</f>
        <v>2315</v>
      </c>
      <c r="Q3824" t="s">
        <v>10446</v>
      </c>
      <c r="R3824" t="b">
        <v>1</v>
      </c>
    </row>
    <row r="3825" spans="1:18" x14ac:dyDescent="0.3">
      <c r="A3825" t="s">
        <v>10447</v>
      </c>
      <c r="B3825">
        <f>MID(dane3[[#This Row],[PassengerId]],1,4)+0</f>
        <v>4089</v>
      </c>
      <c r="C3825" t="s">
        <v>14</v>
      </c>
      <c r="D3825" t="b">
        <v>0</v>
      </c>
      <c r="E3825" t="s">
        <v>10448</v>
      </c>
      <c r="F3825" t="str">
        <f>MID($E3825,1,1)</f>
        <v>A</v>
      </c>
      <c r="G3825" t="str">
        <f>IFERROR(MID($E3825,SEARCH("/",$E3825,SEARCH("/",$E3825)+1)+1,1),"")</f>
        <v>S</v>
      </c>
      <c r="H3825" t="s">
        <v>16</v>
      </c>
      <c r="I3825">
        <v>36</v>
      </c>
      <c r="J3825" t="b">
        <v>0</v>
      </c>
      <c r="K3825" s="7">
        <v>0</v>
      </c>
      <c r="L3825" s="7">
        <v>2177</v>
      </c>
      <c r="M3825" s="7">
        <v>0</v>
      </c>
      <c r="N3825" s="7">
        <v>1097</v>
      </c>
      <c r="O3825" s="7">
        <v>144</v>
      </c>
      <c r="P3825" s="7">
        <f>SUM(dane3[[#This Row],[RoomService]:[VRDeck]])</f>
        <v>3418</v>
      </c>
      <c r="Q3825" t="s">
        <v>10449</v>
      </c>
      <c r="R3825" t="b">
        <v>1</v>
      </c>
    </row>
    <row r="3826" spans="1:18" x14ac:dyDescent="0.3">
      <c r="A3826" t="s">
        <v>7926</v>
      </c>
      <c r="B3826">
        <f>MID(dane3[[#This Row],[PassengerId]],1,4)+0</f>
        <v>3124</v>
      </c>
      <c r="C3826" t="s">
        <v>53</v>
      </c>
      <c r="D3826" t="b">
        <v>1</v>
      </c>
      <c r="E3826" t="s">
        <v>7922</v>
      </c>
      <c r="F3826" t="str">
        <f>MID($E3826,1,1)</f>
        <v>F</v>
      </c>
      <c r="G3826" t="str">
        <f>IFERROR(MID($E3826,SEARCH("/",$E3826,SEARCH("/",$E3826)+1)+1,1),"")</f>
        <v>P</v>
      </c>
      <c r="H3826" t="s">
        <v>16</v>
      </c>
      <c r="I3826">
        <v>46</v>
      </c>
      <c r="J3826" t="b">
        <v>0</v>
      </c>
      <c r="K3826" s="7">
        <v>0</v>
      </c>
      <c r="L3826" s="7">
        <v>0</v>
      </c>
      <c r="M3826" s="7">
        <v>0</v>
      </c>
      <c r="N3826" s="7">
        <v>0</v>
      </c>
      <c r="O3826" s="7">
        <v>0</v>
      </c>
      <c r="P3826" s="7">
        <f>SUM(dane3[[#This Row],[RoomService]:[VRDeck]])</f>
        <v>0</v>
      </c>
      <c r="Q3826" t="s">
        <v>7927</v>
      </c>
      <c r="R3826" t="b">
        <v>1</v>
      </c>
    </row>
    <row r="3827" spans="1:18" x14ac:dyDescent="0.3">
      <c r="A3827" t="s">
        <v>10453</v>
      </c>
      <c r="B3827">
        <f>MID(dane3[[#This Row],[PassengerId]],1,4)+0</f>
        <v>4091</v>
      </c>
      <c r="C3827" t="s">
        <v>19</v>
      </c>
      <c r="D3827" t="b">
        <v>0</v>
      </c>
      <c r="E3827" t="s">
        <v>10454</v>
      </c>
      <c r="F3827" t="str">
        <f>MID($E3827,1,1)</f>
        <v>F</v>
      </c>
      <c r="G3827" t="str">
        <f>IFERROR(MID($E3827,SEARCH("/",$E3827,SEARCH("/",$E3827)+1)+1,1),"")</f>
        <v>S</v>
      </c>
      <c r="H3827" t="s">
        <v>16</v>
      </c>
      <c r="I3827">
        <v>26</v>
      </c>
      <c r="J3827" t="b">
        <v>0</v>
      </c>
      <c r="K3827" s="7">
        <v>0</v>
      </c>
      <c r="L3827" s="7">
        <v>586</v>
      </c>
      <c r="M3827" s="7">
        <v>1</v>
      </c>
      <c r="N3827" s="7">
        <v>0</v>
      </c>
      <c r="O3827" s="7">
        <v>58</v>
      </c>
      <c r="P3827" s="7">
        <f>SUM(dane3[[#This Row],[RoomService]:[VRDeck]])</f>
        <v>645</v>
      </c>
      <c r="Q3827" t="s">
        <v>10455</v>
      </c>
      <c r="R3827" t="b">
        <v>1</v>
      </c>
    </row>
    <row r="3828" spans="1:18" x14ac:dyDescent="0.3">
      <c r="A3828" t="s">
        <v>10456</v>
      </c>
      <c r="B3828">
        <f>MID(dane3[[#This Row],[PassengerId]],1,4)+0</f>
        <v>4093</v>
      </c>
      <c r="C3828" t="s">
        <v>19</v>
      </c>
      <c r="D3828" t="b">
        <v>0</v>
      </c>
      <c r="E3828" t="s">
        <v>10457</v>
      </c>
      <c r="F3828" t="str">
        <f>MID($E3828,1,1)</f>
        <v>F</v>
      </c>
      <c r="G3828" t="str">
        <f>IFERROR(MID($E3828,SEARCH("/",$E3828,SEARCH("/",$E3828)+1)+1,1),"")</f>
        <v>P</v>
      </c>
      <c r="H3828" t="s">
        <v>16</v>
      </c>
      <c r="I3828">
        <v>24</v>
      </c>
      <c r="J3828" t="b">
        <v>0</v>
      </c>
      <c r="K3828" s="7">
        <v>0</v>
      </c>
      <c r="L3828" s="7">
        <v>20</v>
      </c>
      <c r="M3828" s="7">
        <v>0</v>
      </c>
      <c r="N3828" s="7">
        <v>14</v>
      </c>
      <c r="O3828" s="7">
        <v>659</v>
      </c>
      <c r="P3828" s="7">
        <f>SUM(dane3[[#This Row],[RoomService]:[VRDeck]])</f>
        <v>693</v>
      </c>
      <c r="Q3828" t="s">
        <v>10458</v>
      </c>
      <c r="R3828" t="b">
        <v>0</v>
      </c>
    </row>
    <row r="3829" spans="1:18" x14ac:dyDescent="0.3">
      <c r="A3829" t="s">
        <v>10459</v>
      </c>
      <c r="B3829">
        <f>MID(dane3[[#This Row],[PassengerId]],1,4)+0</f>
        <v>4095</v>
      </c>
      <c r="C3829" t="s">
        <v>19</v>
      </c>
      <c r="D3829" t="b">
        <v>0</v>
      </c>
      <c r="E3829" t="s">
        <v>10460</v>
      </c>
      <c r="F3829" t="str">
        <f>MID($E3829,1,1)</f>
        <v>G</v>
      </c>
      <c r="G3829" t="str">
        <f>IFERROR(MID($E3829,SEARCH("/",$E3829,SEARCH("/",$E3829)+1)+1,1),"")</f>
        <v>P</v>
      </c>
      <c r="H3829" t="s">
        <v>46</v>
      </c>
      <c r="I3829">
        <v>14</v>
      </c>
      <c r="J3829" t="b">
        <v>0</v>
      </c>
      <c r="K3829" s="7">
        <v>834</v>
      </c>
      <c r="L3829" s="7">
        <v>1080</v>
      </c>
      <c r="M3829" s="7">
        <v>3</v>
      </c>
      <c r="N3829" s="7">
        <v>183</v>
      </c>
      <c r="O3829" s="7">
        <v>208</v>
      </c>
      <c r="P3829" s="7">
        <f>SUM(dane3[[#This Row],[RoomService]:[VRDeck]])</f>
        <v>2308</v>
      </c>
      <c r="Q3829" t="s">
        <v>10461</v>
      </c>
      <c r="R3829" t="b">
        <v>0</v>
      </c>
    </row>
    <row r="3830" spans="1:18" x14ac:dyDescent="0.3">
      <c r="A3830" t="s">
        <v>7936</v>
      </c>
      <c r="B3830">
        <f>MID(dane3[[#This Row],[PassengerId]],1,4)+0</f>
        <v>3130</v>
      </c>
      <c r="C3830" t="s">
        <v>53</v>
      </c>
      <c r="D3830" t="b">
        <v>0</v>
      </c>
      <c r="E3830" t="s">
        <v>7937</v>
      </c>
      <c r="F3830" t="str">
        <f>MID($E3830,1,1)</f>
        <v>F</v>
      </c>
      <c r="G3830" t="str">
        <f>IFERROR(MID($E3830,SEARCH("/",$E3830,SEARCH("/",$E3830)+1)+1,1),"")</f>
        <v>S</v>
      </c>
      <c r="H3830" t="s">
        <v>16</v>
      </c>
      <c r="I3830">
        <v>38</v>
      </c>
      <c r="J3830" t="b">
        <v>0</v>
      </c>
      <c r="K3830" s="7">
        <v>886</v>
      </c>
      <c r="L3830" s="7">
        <v>0</v>
      </c>
      <c r="M3830" s="7">
        <v>618</v>
      </c>
      <c r="N3830" s="7">
        <v>0</v>
      </c>
      <c r="O3830" s="7">
        <v>0</v>
      </c>
      <c r="P3830" s="7">
        <f>SUM(dane3[[#This Row],[RoomService]:[VRDeck]])</f>
        <v>1504</v>
      </c>
      <c r="Q3830" t="s">
        <v>7938</v>
      </c>
      <c r="R3830" t="b">
        <v>0</v>
      </c>
    </row>
    <row r="3831" spans="1:18" x14ac:dyDescent="0.3">
      <c r="A3831" t="s">
        <v>10465</v>
      </c>
      <c r="B3831">
        <f>MID(dane3[[#This Row],[PassengerId]],1,4)+0</f>
        <v>4097</v>
      </c>
      <c r="C3831" t="s">
        <v>19</v>
      </c>
      <c r="D3831" t="b">
        <v>0</v>
      </c>
      <c r="E3831" t="s">
        <v>10466</v>
      </c>
      <c r="F3831" t="str">
        <f>MID($E3831,1,1)</f>
        <v>E</v>
      </c>
      <c r="G3831" t="str">
        <f>IFERROR(MID($E3831,SEARCH("/",$E3831,SEARCH("/",$E3831)+1)+1,1),"")</f>
        <v>P</v>
      </c>
      <c r="H3831" t="s">
        <v>16</v>
      </c>
      <c r="I3831">
        <v>15</v>
      </c>
      <c r="J3831" t="b">
        <v>0</v>
      </c>
      <c r="K3831" s="7">
        <v>0</v>
      </c>
      <c r="L3831" s="7">
        <v>840</v>
      </c>
      <c r="M3831" s="7">
        <v>123</v>
      </c>
      <c r="N3831" s="7">
        <v>0</v>
      </c>
      <c r="O3831" s="7">
        <v>20</v>
      </c>
      <c r="P3831" s="7">
        <f>SUM(dane3[[#This Row],[RoomService]:[VRDeck]])</f>
        <v>983</v>
      </c>
      <c r="Q3831" t="s">
        <v>10467</v>
      </c>
      <c r="R3831" t="b">
        <v>0</v>
      </c>
    </row>
    <row r="3832" spans="1:18" x14ac:dyDescent="0.3">
      <c r="A3832" t="s">
        <v>10468</v>
      </c>
      <c r="B3832">
        <f>MID(dane3[[#This Row],[PassengerId]],1,4)+0</f>
        <v>4098</v>
      </c>
      <c r="C3832" t="s">
        <v>19</v>
      </c>
      <c r="D3832" t="b">
        <v>1</v>
      </c>
      <c r="E3832" t="s">
        <v>10469</v>
      </c>
      <c r="F3832" t="str">
        <f>MID($E3832,1,1)</f>
        <v>G</v>
      </c>
      <c r="G3832" t="str">
        <f>IFERROR(MID($E3832,SEARCH("/",$E3832,SEARCH("/",$E3832)+1)+1,1),"")</f>
        <v>P</v>
      </c>
      <c r="H3832" t="s">
        <v>16</v>
      </c>
      <c r="I3832">
        <v>30</v>
      </c>
      <c r="J3832" t="b">
        <v>0</v>
      </c>
      <c r="K3832" s="7">
        <v>0</v>
      </c>
      <c r="L3832" s="7">
        <v>0</v>
      </c>
      <c r="M3832" s="7">
        <v>0</v>
      </c>
      <c r="N3832" s="7">
        <v>0</v>
      </c>
      <c r="O3832" s="7">
        <v>0</v>
      </c>
      <c r="P3832" s="7">
        <f>SUM(dane3[[#This Row],[RoomService]:[VRDeck]])</f>
        <v>0</v>
      </c>
      <c r="Q3832" t="s">
        <v>10470</v>
      </c>
      <c r="R3832" t="b">
        <v>0</v>
      </c>
    </row>
    <row r="3833" spans="1:18" x14ac:dyDescent="0.3">
      <c r="A3833" t="s">
        <v>10471</v>
      </c>
      <c r="B3833">
        <f>MID(dane3[[#This Row],[PassengerId]],1,4)+0</f>
        <v>4099</v>
      </c>
      <c r="C3833" t="s">
        <v>19</v>
      </c>
      <c r="D3833" t="b">
        <v>1</v>
      </c>
      <c r="E3833" t="s">
        <v>10472</v>
      </c>
      <c r="F3833" t="str">
        <f>MID($E3833,1,1)</f>
        <v>G</v>
      </c>
      <c r="G3833" t="str">
        <f>IFERROR(MID($E3833,SEARCH("/",$E3833,SEARCH("/",$E3833)+1)+1,1),"")</f>
        <v>P</v>
      </c>
      <c r="H3833" t="s">
        <v>16</v>
      </c>
      <c r="I3833">
        <v>24</v>
      </c>
      <c r="J3833" t="b">
        <v>0</v>
      </c>
      <c r="K3833" s="7">
        <v>0</v>
      </c>
      <c r="L3833" s="7">
        <v>0</v>
      </c>
      <c r="M3833" s="7">
        <v>0</v>
      </c>
      <c r="N3833" s="7">
        <v>0</v>
      </c>
      <c r="O3833" s="7">
        <v>0</v>
      </c>
      <c r="P3833" s="7">
        <f>SUM(dane3[[#This Row],[RoomService]:[VRDeck]])</f>
        <v>0</v>
      </c>
      <c r="Q3833" t="s">
        <v>10473</v>
      </c>
      <c r="R3833" t="b">
        <v>1</v>
      </c>
    </row>
    <row r="3834" spans="1:18" x14ac:dyDescent="0.3">
      <c r="A3834" t="s">
        <v>7946</v>
      </c>
      <c r="B3834">
        <f>MID(dane3[[#This Row],[PassengerId]],1,4)+0</f>
        <v>3132</v>
      </c>
      <c r="C3834" t="s">
        <v>53</v>
      </c>
      <c r="D3834" t="b">
        <v>1</v>
      </c>
      <c r="E3834" t="s">
        <v>7947</v>
      </c>
      <c r="F3834" t="str">
        <f>MID($E3834,1,1)</f>
        <v>F</v>
      </c>
      <c r="G3834" t="str">
        <f>IFERROR(MID($E3834,SEARCH("/",$E3834,SEARCH("/",$E3834)+1)+1,1),"")</f>
        <v>P</v>
      </c>
      <c r="H3834" t="s">
        <v>16</v>
      </c>
      <c r="I3834">
        <v>31</v>
      </c>
      <c r="J3834" t="b">
        <v>0</v>
      </c>
      <c r="K3834" s="7">
        <v>0</v>
      </c>
      <c r="L3834" s="7">
        <v>0</v>
      </c>
      <c r="M3834" s="7">
        <v>0</v>
      </c>
      <c r="N3834" s="7">
        <v>0</v>
      </c>
      <c r="O3834" s="7">
        <v>0</v>
      </c>
      <c r="P3834" s="7">
        <f>SUM(dane3[[#This Row],[RoomService]:[VRDeck]])</f>
        <v>0</v>
      </c>
      <c r="Q3834" t="s">
        <v>7948</v>
      </c>
      <c r="R3834" t="b">
        <v>1</v>
      </c>
    </row>
    <row r="3835" spans="1:18" x14ac:dyDescent="0.3">
      <c r="A3835" t="s">
        <v>10477</v>
      </c>
      <c r="B3835">
        <f>MID(dane3[[#This Row],[PassengerId]],1,4)+0</f>
        <v>4102</v>
      </c>
      <c r="C3835" t="s">
        <v>14</v>
      </c>
      <c r="D3835" t="b">
        <v>1</v>
      </c>
      <c r="E3835" t="s">
        <v>10478</v>
      </c>
      <c r="F3835" t="str">
        <f>MID($E3835,1,1)</f>
        <v>B</v>
      </c>
      <c r="G3835" t="str">
        <f>IFERROR(MID($E3835,SEARCH("/",$E3835,SEARCH("/",$E3835)+1)+1,1),"")</f>
        <v>P</v>
      </c>
      <c r="H3835" t="s">
        <v>16</v>
      </c>
      <c r="I3835">
        <v>48</v>
      </c>
      <c r="J3835" t="b">
        <v>0</v>
      </c>
      <c r="K3835" s="7">
        <v>0</v>
      </c>
      <c r="L3835" s="7">
        <v>0</v>
      </c>
      <c r="M3835" s="7">
        <v>0</v>
      </c>
      <c r="N3835" s="7">
        <v>0</v>
      </c>
      <c r="O3835" s="7">
        <v>0</v>
      </c>
      <c r="P3835" s="7">
        <f>SUM(dane3[[#This Row],[RoomService]:[VRDeck]])</f>
        <v>0</v>
      </c>
      <c r="Q3835" t="s">
        <v>10479</v>
      </c>
      <c r="R3835" t="b">
        <v>1</v>
      </c>
    </row>
    <row r="3836" spans="1:18" x14ac:dyDescent="0.3">
      <c r="A3836" t="s">
        <v>10480</v>
      </c>
      <c r="B3836">
        <f>MID(dane3[[#This Row],[PassengerId]],1,4)+0</f>
        <v>4103</v>
      </c>
      <c r="C3836" t="s">
        <v>19</v>
      </c>
      <c r="D3836" t="b">
        <v>1</v>
      </c>
      <c r="E3836" t="s">
        <v>10481</v>
      </c>
      <c r="F3836" t="str">
        <f>MID($E3836,1,1)</f>
        <v>G</v>
      </c>
      <c r="G3836" t="str">
        <f>IFERROR(MID($E3836,SEARCH("/",$E3836,SEARCH("/",$E3836)+1)+1,1),"")</f>
        <v>P</v>
      </c>
      <c r="H3836" t="s">
        <v>16</v>
      </c>
      <c r="I3836">
        <v>31</v>
      </c>
      <c r="J3836" t="b">
        <v>0</v>
      </c>
      <c r="K3836" s="7">
        <v>0</v>
      </c>
      <c r="L3836" s="7">
        <v>0</v>
      </c>
      <c r="M3836" s="7">
        <v>0</v>
      </c>
      <c r="N3836" s="7">
        <v>0</v>
      </c>
      <c r="O3836" s="7">
        <v>0</v>
      </c>
      <c r="P3836" s="7">
        <f>SUM(dane3[[#This Row],[RoomService]:[VRDeck]])</f>
        <v>0</v>
      </c>
      <c r="Q3836" t="s">
        <v>10482</v>
      </c>
      <c r="R3836" t="b">
        <v>0</v>
      </c>
    </row>
    <row r="3837" spans="1:18" x14ac:dyDescent="0.3">
      <c r="A3837" t="s">
        <v>10483</v>
      </c>
      <c r="B3837">
        <f>MID(dane3[[#This Row],[PassengerId]],1,4)+0</f>
        <v>4104</v>
      </c>
      <c r="C3837" t="s">
        <v>19</v>
      </c>
      <c r="D3837" t="b">
        <v>0</v>
      </c>
      <c r="E3837" t="s">
        <v>10484</v>
      </c>
      <c r="F3837" t="str">
        <f>MID($E3837,1,1)</f>
        <v>G</v>
      </c>
      <c r="G3837" t="str">
        <f>IFERROR(MID($E3837,SEARCH("/",$E3837,SEARCH("/",$E3837)+1)+1,1),"")</f>
        <v>P</v>
      </c>
      <c r="H3837" t="s">
        <v>16</v>
      </c>
      <c r="I3837">
        <v>41</v>
      </c>
      <c r="J3837" t="b">
        <v>0</v>
      </c>
      <c r="K3837" s="7">
        <v>1025</v>
      </c>
      <c r="L3837" s="7">
        <v>0</v>
      </c>
      <c r="M3837" s="7">
        <v>0</v>
      </c>
      <c r="N3837" s="7">
        <v>0</v>
      </c>
      <c r="O3837" s="7">
        <v>0</v>
      </c>
      <c r="P3837" s="7">
        <f>SUM(dane3[[#This Row],[RoomService]:[VRDeck]])</f>
        <v>1025</v>
      </c>
      <c r="Q3837" t="s">
        <v>10485</v>
      </c>
      <c r="R3837" t="b">
        <v>0</v>
      </c>
    </row>
    <row r="3838" spans="1:18" x14ac:dyDescent="0.3">
      <c r="A3838" t="s">
        <v>10486</v>
      </c>
      <c r="B3838">
        <f>MID(dane3[[#This Row],[PassengerId]],1,4)+0</f>
        <v>4106</v>
      </c>
      <c r="C3838" t="s">
        <v>19</v>
      </c>
      <c r="D3838" t="b">
        <v>0</v>
      </c>
      <c r="E3838" t="s">
        <v>10487</v>
      </c>
      <c r="F3838" t="str">
        <f>MID($E3838,1,1)</f>
        <v>G</v>
      </c>
      <c r="G3838" t="str">
        <f>IFERROR(MID($E3838,SEARCH("/",$E3838,SEARCH("/",$E3838)+1)+1,1),"")</f>
        <v>S</v>
      </c>
      <c r="H3838" t="s">
        <v>16</v>
      </c>
      <c r="I3838">
        <v>43</v>
      </c>
      <c r="J3838" t="b">
        <v>0</v>
      </c>
      <c r="K3838" s="7">
        <v>0</v>
      </c>
      <c r="L3838" s="7">
        <v>831</v>
      </c>
      <c r="M3838" s="7">
        <v>78</v>
      </c>
      <c r="N3838" s="7">
        <v>0</v>
      </c>
      <c r="O3838" s="7">
        <v>0</v>
      </c>
      <c r="P3838" s="7">
        <f>SUM(dane3[[#This Row],[RoomService]:[VRDeck]])</f>
        <v>909</v>
      </c>
      <c r="Q3838" t="s">
        <v>10488</v>
      </c>
      <c r="R3838" t="b">
        <v>1</v>
      </c>
    </row>
    <row r="3839" spans="1:18" x14ac:dyDescent="0.3">
      <c r="A3839" t="s">
        <v>10489</v>
      </c>
      <c r="B3839">
        <f>MID(dane3[[#This Row],[PassengerId]],1,4)+0</f>
        <v>4107</v>
      </c>
      <c r="C3839" t="s">
        <v>19</v>
      </c>
      <c r="D3839" t="b">
        <v>0</v>
      </c>
      <c r="E3839" t="s">
        <v>10490</v>
      </c>
      <c r="F3839" t="str">
        <f>MID($E3839,1,1)</f>
        <v>G</v>
      </c>
      <c r="G3839" t="str">
        <f>IFERROR(MID($E3839,SEARCH("/",$E3839,SEARCH("/",$E3839)+1)+1,1),"")</f>
        <v>S</v>
      </c>
      <c r="H3839" t="s">
        <v>16</v>
      </c>
      <c r="I3839">
        <v>23</v>
      </c>
      <c r="J3839" t="b">
        <v>0</v>
      </c>
      <c r="K3839" s="7">
        <v>0</v>
      </c>
      <c r="L3839" s="7">
        <v>0</v>
      </c>
      <c r="M3839" s="7">
        <v>489</v>
      </c>
      <c r="N3839" s="7">
        <v>5</v>
      </c>
      <c r="O3839" s="7">
        <v>276</v>
      </c>
      <c r="P3839" s="7">
        <f>SUM(dane3[[#This Row],[RoomService]:[VRDeck]])</f>
        <v>770</v>
      </c>
      <c r="Q3839" t="s">
        <v>10491</v>
      </c>
      <c r="R3839" t="b">
        <v>0</v>
      </c>
    </row>
    <row r="3840" spans="1:18" x14ac:dyDescent="0.3">
      <c r="A3840" t="s">
        <v>10492</v>
      </c>
      <c r="B3840">
        <f>MID(dane3[[#This Row],[PassengerId]],1,4)+0</f>
        <v>4108</v>
      </c>
      <c r="C3840" t="s">
        <v>14</v>
      </c>
      <c r="D3840" t="b">
        <v>1</v>
      </c>
      <c r="E3840" t="s">
        <v>10493</v>
      </c>
      <c r="F3840" t="str">
        <f>MID($E3840,1,1)</f>
        <v>B</v>
      </c>
      <c r="G3840" t="str">
        <f>IFERROR(MID($E3840,SEARCH("/",$E3840,SEARCH("/",$E3840)+1)+1,1),"")</f>
        <v>S</v>
      </c>
      <c r="H3840" t="s">
        <v>46</v>
      </c>
      <c r="I3840">
        <v>48</v>
      </c>
      <c r="J3840" t="b">
        <v>0</v>
      </c>
      <c r="K3840" s="7">
        <v>0</v>
      </c>
      <c r="L3840" s="7">
        <v>0</v>
      </c>
      <c r="M3840" s="7">
        <v>0</v>
      </c>
      <c r="N3840" s="7">
        <v>0</v>
      </c>
      <c r="O3840" s="7">
        <v>0</v>
      </c>
      <c r="P3840" s="7">
        <f>SUM(dane3[[#This Row],[RoomService]:[VRDeck]])</f>
        <v>0</v>
      </c>
      <c r="Q3840" t="s">
        <v>10494</v>
      </c>
      <c r="R3840" t="b">
        <v>1</v>
      </c>
    </row>
    <row r="3841" spans="1:18" x14ac:dyDescent="0.3">
      <c r="A3841" t="s">
        <v>10495</v>
      </c>
      <c r="B3841">
        <f>MID(dane3[[#This Row],[PassengerId]],1,4)+0</f>
        <v>4108</v>
      </c>
      <c r="C3841" t="s">
        <v>14</v>
      </c>
      <c r="D3841" t="b">
        <v>0</v>
      </c>
      <c r="E3841" t="s">
        <v>10493</v>
      </c>
      <c r="F3841" t="str">
        <f>MID($E3841,1,1)</f>
        <v>B</v>
      </c>
      <c r="G3841" t="str">
        <f>IFERROR(MID($E3841,SEARCH("/",$E3841,SEARCH("/",$E3841)+1)+1,1),"")</f>
        <v>S</v>
      </c>
      <c r="H3841" t="s">
        <v>16</v>
      </c>
      <c r="I3841">
        <v>47</v>
      </c>
      <c r="J3841" t="b">
        <v>0</v>
      </c>
      <c r="K3841" s="7">
        <v>27</v>
      </c>
      <c r="L3841" s="7">
        <v>2651</v>
      </c>
      <c r="M3841" s="7">
        <v>538</v>
      </c>
      <c r="N3841" s="7">
        <v>18</v>
      </c>
      <c r="O3841" s="7">
        <v>0</v>
      </c>
      <c r="P3841" s="7">
        <f>SUM(dane3[[#This Row],[RoomService]:[VRDeck]])</f>
        <v>3234</v>
      </c>
      <c r="Q3841" t="s">
        <v>10496</v>
      </c>
      <c r="R3841" t="b">
        <v>1</v>
      </c>
    </row>
    <row r="3842" spans="1:18" x14ac:dyDescent="0.3">
      <c r="A3842" t="s">
        <v>10497</v>
      </c>
      <c r="B3842">
        <f>MID(dane3[[#This Row],[PassengerId]],1,4)+0</f>
        <v>4109</v>
      </c>
      <c r="C3842" t="s">
        <v>19</v>
      </c>
      <c r="D3842" t="b">
        <v>0</v>
      </c>
      <c r="E3842" t="s">
        <v>10498</v>
      </c>
      <c r="F3842" t="str">
        <f>MID($E3842,1,1)</f>
        <v>F</v>
      </c>
      <c r="G3842" t="str">
        <f>IFERROR(MID($E3842,SEARCH("/",$E3842,SEARCH("/",$E3842)+1)+1,1),"")</f>
        <v>P</v>
      </c>
      <c r="H3842" t="s">
        <v>16</v>
      </c>
      <c r="I3842">
        <v>19</v>
      </c>
      <c r="J3842" t="b">
        <v>0</v>
      </c>
      <c r="K3842" s="7">
        <v>169</v>
      </c>
      <c r="L3842" s="7">
        <v>399</v>
      </c>
      <c r="M3842" s="7">
        <v>0</v>
      </c>
      <c r="N3842" s="7">
        <v>97</v>
      </c>
      <c r="O3842" s="7">
        <v>0</v>
      </c>
      <c r="P3842" s="7">
        <f>SUM(dane3[[#This Row],[RoomService]:[VRDeck]])</f>
        <v>665</v>
      </c>
      <c r="Q3842" t="s">
        <v>10499</v>
      </c>
      <c r="R3842" t="b">
        <v>1</v>
      </c>
    </row>
    <row r="3843" spans="1:18" x14ac:dyDescent="0.3">
      <c r="A3843" t="s">
        <v>10500</v>
      </c>
      <c r="B3843">
        <f>MID(dane3[[#This Row],[PassengerId]],1,4)+0</f>
        <v>4110</v>
      </c>
      <c r="C3843" t="s">
        <v>19</v>
      </c>
      <c r="D3843" t="b">
        <v>0</v>
      </c>
      <c r="E3843" t="s">
        <v>10501</v>
      </c>
      <c r="F3843" t="str">
        <f>MID($E3843,1,1)</f>
        <v>E</v>
      </c>
      <c r="G3843" t="str">
        <f>IFERROR(MID($E3843,SEARCH("/",$E3843,SEARCH("/",$E3843)+1)+1,1),"")</f>
        <v>P</v>
      </c>
      <c r="H3843" t="s">
        <v>16</v>
      </c>
      <c r="I3843">
        <v>25</v>
      </c>
      <c r="J3843" t="b">
        <v>0</v>
      </c>
      <c r="K3843" s="7">
        <v>0</v>
      </c>
      <c r="L3843" s="7">
        <v>38</v>
      </c>
      <c r="M3843" s="7">
        <v>0</v>
      </c>
      <c r="N3843" s="7">
        <v>847</v>
      </c>
      <c r="O3843" s="7">
        <v>112</v>
      </c>
      <c r="P3843" s="7">
        <f>SUM(dane3[[#This Row],[RoomService]:[VRDeck]])</f>
        <v>997</v>
      </c>
      <c r="Q3843" t="s">
        <v>10502</v>
      </c>
      <c r="R3843" t="b">
        <v>0</v>
      </c>
    </row>
    <row r="3844" spans="1:18" x14ac:dyDescent="0.3">
      <c r="A3844" t="s">
        <v>10503</v>
      </c>
      <c r="B3844">
        <f>MID(dane3[[#This Row],[PassengerId]],1,4)+0</f>
        <v>4112</v>
      </c>
      <c r="C3844" t="s">
        <v>19</v>
      </c>
      <c r="D3844" t="b">
        <v>1</v>
      </c>
      <c r="E3844" t="s">
        <v>10504</v>
      </c>
      <c r="F3844" t="str">
        <f>MID($E3844,1,1)</f>
        <v>G</v>
      </c>
      <c r="G3844" t="str">
        <f>IFERROR(MID($E3844,SEARCH("/",$E3844,SEARCH("/",$E3844)+1)+1,1),"")</f>
        <v>S</v>
      </c>
      <c r="H3844" t="s">
        <v>16</v>
      </c>
      <c r="I3844">
        <v>28</v>
      </c>
      <c r="J3844" t="b">
        <v>0</v>
      </c>
      <c r="K3844" s="7">
        <v>0</v>
      </c>
      <c r="L3844" s="7">
        <v>0</v>
      </c>
      <c r="M3844" s="7">
        <v>0</v>
      </c>
      <c r="N3844" s="7">
        <v>0</v>
      </c>
      <c r="O3844" s="7">
        <v>0</v>
      </c>
      <c r="P3844" s="7">
        <f>SUM(dane3[[#This Row],[RoomService]:[VRDeck]])</f>
        <v>0</v>
      </c>
      <c r="Q3844" t="s">
        <v>10505</v>
      </c>
      <c r="R3844" t="b">
        <v>1</v>
      </c>
    </row>
    <row r="3845" spans="1:18" x14ac:dyDescent="0.3">
      <c r="A3845" t="s">
        <v>10506</v>
      </c>
      <c r="B3845">
        <f>MID(dane3[[#This Row],[PassengerId]],1,4)+0</f>
        <v>4113</v>
      </c>
      <c r="C3845" t="s">
        <v>14</v>
      </c>
      <c r="D3845" t="b">
        <v>1</v>
      </c>
      <c r="E3845" t="s">
        <v>10507</v>
      </c>
      <c r="F3845" t="str">
        <f>MID($E3845,1,1)</f>
        <v>B</v>
      </c>
      <c r="G3845" t="str">
        <f>IFERROR(MID($E3845,SEARCH("/",$E3845,SEARCH("/",$E3845)+1)+1,1),"")</f>
        <v>P</v>
      </c>
      <c r="H3845" t="s">
        <v>46</v>
      </c>
      <c r="I3845">
        <v>16</v>
      </c>
      <c r="J3845" t="b">
        <v>0</v>
      </c>
      <c r="K3845" s="7">
        <v>0</v>
      </c>
      <c r="L3845" s="7">
        <v>0</v>
      </c>
      <c r="M3845" s="7">
        <v>0</v>
      </c>
      <c r="N3845" s="7">
        <v>0</v>
      </c>
      <c r="O3845" s="7">
        <v>0</v>
      </c>
      <c r="P3845" s="7">
        <f>SUM(dane3[[#This Row],[RoomService]:[VRDeck]])</f>
        <v>0</v>
      </c>
      <c r="Q3845" t="s">
        <v>10508</v>
      </c>
      <c r="R3845" t="b">
        <v>1</v>
      </c>
    </row>
    <row r="3846" spans="1:18" x14ac:dyDescent="0.3">
      <c r="A3846" t="s">
        <v>10509</v>
      </c>
      <c r="B3846">
        <f>MID(dane3[[#This Row],[PassengerId]],1,4)+0</f>
        <v>4113</v>
      </c>
      <c r="C3846" t="s">
        <v>14</v>
      </c>
      <c r="D3846" t="b">
        <v>0</v>
      </c>
      <c r="E3846" t="s">
        <v>10507</v>
      </c>
      <c r="F3846" t="str">
        <f>MID($E3846,1,1)</f>
        <v>B</v>
      </c>
      <c r="G3846" t="str">
        <f>IFERROR(MID($E3846,SEARCH("/",$E3846,SEARCH("/",$E3846)+1)+1,1),"")</f>
        <v>P</v>
      </c>
      <c r="H3846" t="s">
        <v>16</v>
      </c>
      <c r="I3846">
        <v>45</v>
      </c>
      <c r="J3846" t="b">
        <v>0</v>
      </c>
      <c r="K3846" s="7">
        <v>0</v>
      </c>
      <c r="L3846" s="7">
        <v>2524</v>
      </c>
      <c r="M3846" s="7">
        <v>0</v>
      </c>
      <c r="N3846" s="7">
        <v>166</v>
      </c>
      <c r="O3846" s="7">
        <v>1</v>
      </c>
      <c r="P3846" s="7">
        <f>SUM(dane3[[#This Row],[RoomService]:[VRDeck]])</f>
        <v>2691</v>
      </c>
      <c r="Q3846" t="s">
        <v>10510</v>
      </c>
      <c r="R3846" t="b">
        <v>1</v>
      </c>
    </row>
    <row r="3847" spans="1:18" x14ac:dyDescent="0.3">
      <c r="A3847" t="s">
        <v>7960</v>
      </c>
      <c r="B3847">
        <f>MID(dane3[[#This Row],[PassengerId]],1,4)+0</f>
        <v>3140</v>
      </c>
      <c r="C3847" t="s">
        <v>53</v>
      </c>
      <c r="D3847" t="b">
        <v>0</v>
      </c>
      <c r="E3847" t="s">
        <v>7961</v>
      </c>
      <c r="F3847" t="str">
        <f>MID($E3847,1,1)</f>
        <v>E</v>
      </c>
      <c r="G3847" t="str">
        <f>IFERROR(MID($E3847,SEARCH("/",$E3847,SEARCH("/",$E3847)+1)+1,1),"")</f>
        <v>S</v>
      </c>
      <c r="H3847" t="s">
        <v>16</v>
      </c>
      <c r="I3847">
        <v>26</v>
      </c>
      <c r="J3847" t="b">
        <v>0</v>
      </c>
      <c r="K3847" s="7">
        <v>912</v>
      </c>
      <c r="L3847" s="7">
        <v>0</v>
      </c>
      <c r="M3847" s="7">
        <v>43</v>
      </c>
      <c r="N3847" s="7">
        <v>0</v>
      </c>
      <c r="O3847" s="7">
        <v>0</v>
      </c>
      <c r="P3847" s="7">
        <f>SUM(dane3[[#This Row],[RoomService]:[VRDeck]])</f>
        <v>955</v>
      </c>
      <c r="Q3847" t="s">
        <v>7962</v>
      </c>
      <c r="R3847" t="b">
        <v>0</v>
      </c>
    </row>
    <row r="3848" spans="1:18" x14ac:dyDescent="0.3">
      <c r="A3848" t="s">
        <v>10514</v>
      </c>
      <c r="B3848">
        <f>MID(dane3[[#This Row],[PassengerId]],1,4)+0</f>
        <v>4115</v>
      </c>
      <c r="C3848" t="s">
        <v>19</v>
      </c>
      <c r="D3848" t="b">
        <v>1</v>
      </c>
      <c r="E3848" t="s">
        <v>10515</v>
      </c>
      <c r="F3848" t="str">
        <f>MID($E3848,1,1)</f>
        <v>G</v>
      </c>
      <c r="G3848" t="str">
        <f>IFERROR(MID($E3848,SEARCH("/",$E3848,SEARCH("/",$E3848)+1)+1,1),"")</f>
        <v>S</v>
      </c>
      <c r="H3848" t="s">
        <v>32</v>
      </c>
      <c r="I3848">
        <v>19</v>
      </c>
      <c r="J3848" t="b">
        <v>0</v>
      </c>
      <c r="K3848" s="7">
        <v>0</v>
      </c>
      <c r="L3848" s="7">
        <v>0</v>
      </c>
      <c r="M3848" s="7">
        <v>0</v>
      </c>
      <c r="N3848" s="7">
        <v>0</v>
      </c>
      <c r="O3848" s="7">
        <v>0</v>
      </c>
      <c r="P3848" s="7">
        <f>SUM(dane3[[#This Row],[RoomService]:[VRDeck]])</f>
        <v>0</v>
      </c>
      <c r="Q3848" t="s">
        <v>10516</v>
      </c>
      <c r="R3848" t="b">
        <v>0</v>
      </c>
    </row>
    <row r="3849" spans="1:18" x14ac:dyDescent="0.3">
      <c r="A3849" t="s">
        <v>10517</v>
      </c>
      <c r="B3849">
        <f>MID(dane3[[#This Row],[PassengerId]],1,4)+0</f>
        <v>4116</v>
      </c>
      <c r="C3849" t="s">
        <v>19</v>
      </c>
      <c r="D3849" t="b">
        <v>0</v>
      </c>
      <c r="E3849" t="s">
        <v>10518</v>
      </c>
      <c r="F3849" t="str">
        <f>MID($E3849,1,1)</f>
        <v>F</v>
      </c>
      <c r="G3849" t="str">
        <f>IFERROR(MID($E3849,SEARCH("/",$E3849,SEARCH("/",$E3849)+1)+1,1),"")</f>
        <v>S</v>
      </c>
      <c r="H3849" t="s">
        <v>16</v>
      </c>
      <c r="I3849">
        <v>21</v>
      </c>
      <c r="J3849" t="b">
        <v>0</v>
      </c>
      <c r="K3849" s="7">
        <v>40</v>
      </c>
      <c r="L3849" s="7">
        <v>0</v>
      </c>
      <c r="M3849" s="7">
        <v>736</v>
      </c>
      <c r="N3849" s="7">
        <v>0</v>
      </c>
      <c r="O3849" s="7">
        <v>0</v>
      </c>
      <c r="P3849" s="7">
        <f>SUM(dane3[[#This Row],[RoomService]:[VRDeck]])</f>
        <v>776</v>
      </c>
      <c r="Q3849" t="s">
        <v>10519</v>
      </c>
      <c r="R3849" t="b">
        <v>1</v>
      </c>
    </row>
    <row r="3850" spans="1:18" x14ac:dyDescent="0.3">
      <c r="A3850" t="s">
        <v>10520</v>
      </c>
      <c r="B3850">
        <f>MID(dane3[[#This Row],[PassengerId]],1,4)+0</f>
        <v>4120</v>
      </c>
      <c r="C3850" t="s">
        <v>19</v>
      </c>
      <c r="D3850" t="b">
        <v>1</v>
      </c>
      <c r="E3850" t="s">
        <v>10521</v>
      </c>
      <c r="F3850" t="str">
        <f>MID($E3850,1,1)</f>
        <v>G</v>
      </c>
      <c r="G3850" t="str">
        <f>IFERROR(MID($E3850,SEARCH("/",$E3850,SEARCH("/",$E3850)+1)+1,1),"")</f>
        <v>S</v>
      </c>
      <c r="H3850" t="s">
        <v>32</v>
      </c>
      <c r="I3850">
        <v>24</v>
      </c>
      <c r="J3850" t="b">
        <v>0</v>
      </c>
      <c r="K3850" s="7">
        <v>0</v>
      </c>
      <c r="L3850" s="7">
        <v>0</v>
      </c>
      <c r="M3850" s="7">
        <v>0</v>
      </c>
      <c r="N3850" s="7">
        <v>0</v>
      </c>
      <c r="O3850" s="7">
        <v>0</v>
      </c>
      <c r="P3850" s="7">
        <f>SUM(dane3[[#This Row],[RoomService]:[VRDeck]])</f>
        <v>0</v>
      </c>
      <c r="Q3850" t="s">
        <v>10522</v>
      </c>
      <c r="R3850" t="b">
        <v>0</v>
      </c>
    </row>
    <row r="3851" spans="1:18" x14ac:dyDescent="0.3">
      <c r="A3851" t="s">
        <v>10523</v>
      </c>
      <c r="B3851">
        <f>MID(dane3[[#This Row],[PassengerId]],1,4)+0</f>
        <v>4125</v>
      </c>
      <c r="C3851" t="s">
        <v>19</v>
      </c>
      <c r="D3851" t="b">
        <v>1</v>
      </c>
      <c r="E3851" t="s">
        <v>10524</v>
      </c>
      <c r="F3851" t="str">
        <f>MID($E3851,1,1)</f>
        <v>G</v>
      </c>
      <c r="G3851" t="str">
        <f>IFERROR(MID($E3851,SEARCH("/",$E3851,SEARCH("/",$E3851)+1)+1,1),"")</f>
        <v>P</v>
      </c>
      <c r="H3851" t="s">
        <v>32</v>
      </c>
      <c r="I3851">
        <v>22</v>
      </c>
      <c r="J3851" t="b">
        <v>0</v>
      </c>
      <c r="K3851" s="7">
        <v>0</v>
      </c>
      <c r="L3851" s="7">
        <v>0</v>
      </c>
      <c r="M3851" s="7">
        <v>0</v>
      </c>
      <c r="N3851" s="7">
        <v>0</v>
      </c>
      <c r="O3851" s="7">
        <v>0</v>
      </c>
      <c r="P3851" s="7">
        <f>SUM(dane3[[#This Row],[RoomService]:[VRDeck]])</f>
        <v>0</v>
      </c>
      <c r="Q3851" t="s">
        <v>10525</v>
      </c>
      <c r="R3851" t="b">
        <v>1</v>
      </c>
    </row>
    <row r="3852" spans="1:18" x14ac:dyDescent="0.3">
      <c r="A3852" t="s">
        <v>19380</v>
      </c>
      <c r="B3852">
        <f>MID(dane3[[#This Row],[PassengerId]],1,4)+0</f>
        <v>7560</v>
      </c>
      <c r="C3852" t="s">
        <v>14</v>
      </c>
      <c r="D3852" t="b">
        <v>1</v>
      </c>
      <c r="E3852" t="s">
        <v>19381</v>
      </c>
      <c r="F3852" t="str">
        <f>MID($E3852,1,1)</f>
        <v>C</v>
      </c>
      <c r="G3852" t="str">
        <f>IFERROR(MID($E3852,SEARCH("/",$E3852,SEARCH("/",$E3852)+1)+1,1),"")</f>
        <v>P</v>
      </c>
      <c r="H3852" t="s">
        <v>16</v>
      </c>
      <c r="I3852">
        <v>17</v>
      </c>
      <c r="J3852" t="b">
        <v>0</v>
      </c>
      <c r="K3852" s="7">
        <v>0</v>
      </c>
      <c r="L3852" s="7">
        <v>0</v>
      </c>
      <c r="M3852" s="7">
        <v>0</v>
      </c>
      <c r="N3852" s="7">
        <v>0</v>
      </c>
      <c r="O3852" s="7">
        <v>0</v>
      </c>
      <c r="P3852" s="7">
        <f>SUM(dane3[[#This Row],[RoomService]:[VRDeck]])</f>
        <v>0</v>
      </c>
      <c r="Q3852" t="s">
        <v>19382</v>
      </c>
      <c r="R3852" t="b">
        <v>1</v>
      </c>
    </row>
    <row r="3853" spans="1:18" x14ac:dyDescent="0.3">
      <c r="A3853" t="s">
        <v>7966</v>
      </c>
      <c r="B3853">
        <f>MID(dane3[[#This Row],[PassengerId]],1,4)+0</f>
        <v>3142</v>
      </c>
      <c r="C3853" t="s">
        <v>53</v>
      </c>
      <c r="D3853" t="b">
        <v>0</v>
      </c>
      <c r="E3853" t="s">
        <v>7964</v>
      </c>
      <c r="F3853" t="str">
        <f>MID($E3853,1,1)</f>
        <v>F</v>
      </c>
      <c r="G3853" t="str">
        <f>IFERROR(MID($E3853,SEARCH("/",$E3853,SEARCH("/",$E3853)+1)+1,1),"")</f>
        <v>S</v>
      </c>
      <c r="H3853" t="s">
        <v>16</v>
      </c>
      <c r="I3853">
        <v>32</v>
      </c>
      <c r="J3853" t="b">
        <v>0</v>
      </c>
      <c r="K3853" s="7">
        <v>1087</v>
      </c>
      <c r="L3853" s="7">
        <v>0</v>
      </c>
      <c r="M3853" s="7">
        <v>71</v>
      </c>
      <c r="N3853" s="7">
        <v>0</v>
      </c>
      <c r="O3853" s="7">
        <v>0</v>
      </c>
      <c r="P3853" s="7">
        <f>SUM(dane3[[#This Row],[RoomService]:[VRDeck]])</f>
        <v>1158</v>
      </c>
      <c r="Q3853" t="s">
        <v>7967</v>
      </c>
      <c r="R3853" t="b">
        <v>0</v>
      </c>
    </row>
    <row r="3854" spans="1:18" x14ac:dyDescent="0.3">
      <c r="A3854" t="s">
        <v>7968</v>
      </c>
      <c r="B3854">
        <f>MID(dane3[[#This Row],[PassengerId]],1,4)+0</f>
        <v>3143</v>
      </c>
      <c r="C3854" t="s">
        <v>53</v>
      </c>
      <c r="D3854" t="b">
        <v>1</v>
      </c>
      <c r="E3854" t="s">
        <v>7969</v>
      </c>
      <c r="F3854" t="str">
        <f>MID($E3854,1,1)</f>
        <v>F</v>
      </c>
      <c r="G3854" t="str">
        <f>IFERROR(MID($E3854,SEARCH("/",$E3854,SEARCH("/",$E3854)+1)+1,1),"")</f>
        <v>S</v>
      </c>
      <c r="H3854" t="s">
        <v>46</v>
      </c>
      <c r="I3854">
        <v>24</v>
      </c>
      <c r="J3854" t="b">
        <v>0</v>
      </c>
      <c r="K3854" s="7">
        <v>0</v>
      </c>
      <c r="L3854" s="7">
        <v>0</v>
      </c>
      <c r="M3854" s="7">
        <v>0</v>
      </c>
      <c r="N3854" s="7">
        <v>0</v>
      </c>
      <c r="O3854" s="7">
        <v>0</v>
      </c>
      <c r="P3854" s="7">
        <f>SUM(dane3[[#This Row],[RoomService]:[VRDeck]])</f>
        <v>0</v>
      </c>
      <c r="Q3854" t="s">
        <v>7970</v>
      </c>
      <c r="R3854" t="b">
        <v>1</v>
      </c>
    </row>
    <row r="3855" spans="1:18" x14ac:dyDescent="0.3">
      <c r="A3855" t="s">
        <v>7971</v>
      </c>
      <c r="B3855">
        <f>MID(dane3[[#This Row],[PassengerId]],1,4)+0</f>
        <v>3145</v>
      </c>
      <c r="C3855" t="s">
        <v>53</v>
      </c>
      <c r="D3855" t="b">
        <v>1</v>
      </c>
      <c r="E3855" t="s">
        <v>7972</v>
      </c>
      <c r="F3855" t="str">
        <f>MID($E3855,1,1)</f>
        <v>F</v>
      </c>
      <c r="G3855" t="str">
        <f>IFERROR(MID($E3855,SEARCH("/",$E3855,SEARCH("/",$E3855)+1)+1,1),"")</f>
        <v>P</v>
      </c>
      <c r="H3855" t="s">
        <v>16</v>
      </c>
      <c r="I3855">
        <v>49</v>
      </c>
      <c r="J3855" t="b">
        <v>0</v>
      </c>
      <c r="K3855" s="7">
        <v>0</v>
      </c>
      <c r="L3855" s="7">
        <v>0</v>
      </c>
      <c r="M3855" s="7">
        <v>0</v>
      </c>
      <c r="N3855" s="7">
        <v>0</v>
      </c>
      <c r="O3855" s="7">
        <v>0</v>
      </c>
      <c r="P3855" s="7">
        <f>SUM(dane3[[#This Row],[RoomService]:[VRDeck]])</f>
        <v>0</v>
      </c>
      <c r="Q3855" t="s">
        <v>7973</v>
      </c>
      <c r="R3855" t="b">
        <v>1</v>
      </c>
    </row>
    <row r="3856" spans="1:18" x14ac:dyDescent="0.3">
      <c r="A3856" t="s">
        <v>10536</v>
      </c>
      <c r="B3856">
        <f>MID(dane3[[#This Row],[PassengerId]],1,4)+0</f>
        <v>4129</v>
      </c>
      <c r="C3856" t="s">
        <v>19</v>
      </c>
      <c r="D3856" t="b">
        <v>0</v>
      </c>
      <c r="E3856" t="s">
        <v>10537</v>
      </c>
      <c r="F3856" t="str">
        <f>MID($E3856,1,1)</f>
        <v>F</v>
      </c>
      <c r="G3856" t="str">
        <f>IFERROR(MID($E3856,SEARCH("/",$E3856,SEARCH("/",$E3856)+1)+1,1),"")</f>
        <v>P</v>
      </c>
      <c r="H3856" t="s">
        <v>16</v>
      </c>
      <c r="I3856">
        <v>23</v>
      </c>
      <c r="J3856" t="b">
        <v>0</v>
      </c>
      <c r="K3856" s="7">
        <v>15</v>
      </c>
      <c r="L3856" s="7">
        <v>1</v>
      </c>
      <c r="M3856" s="7">
        <v>777</v>
      </c>
      <c r="N3856" s="7">
        <v>3</v>
      </c>
      <c r="O3856" s="7">
        <v>3</v>
      </c>
      <c r="P3856" s="7">
        <f>SUM(dane3[[#This Row],[RoomService]:[VRDeck]])</f>
        <v>799</v>
      </c>
      <c r="Q3856" t="s">
        <v>10538</v>
      </c>
      <c r="R3856" t="b">
        <v>0</v>
      </c>
    </row>
    <row r="3857" spans="1:18" x14ac:dyDescent="0.3">
      <c r="A3857" t="s">
        <v>7985</v>
      </c>
      <c r="B3857">
        <f>MID(dane3[[#This Row],[PassengerId]],1,4)+0</f>
        <v>3158</v>
      </c>
      <c r="C3857" t="s">
        <v>53</v>
      </c>
      <c r="D3857" t="b">
        <v>0</v>
      </c>
      <c r="E3857" t="s">
        <v>7986</v>
      </c>
      <c r="F3857" t="str">
        <f>MID($E3857,1,1)</f>
        <v>D</v>
      </c>
      <c r="G3857" t="str">
        <f>IFERROR(MID($E3857,SEARCH("/",$E3857,SEARCH("/",$E3857)+1)+1,1),"")</f>
        <v>P</v>
      </c>
      <c r="H3857" t="s">
        <v>16</v>
      </c>
      <c r="I3857">
        <v>21</v>
      </c>
      <c r="J3857" t="b">
        <v>0</v>
      </c>
      <c r="K3857" s="7">
        <v>1507</v>
      </c>
      <c r="L3857" s="7">
        <v>0</v>
      </c>
      <c r="M3857" s="7">
        <v>3</v>
      </c>
      <c r="N3857" s="7">
        <v>2</v>
      </c>
      <c r="O3857" s="7">
        <v>1196</v>
      </c>
      <c r="P3857" s="7">
        <f>SUM(dane3[[#This Row],[RoomService]:[VRDeck]])</f>
        <v>2708</v>
      </c>
      <c r="Q3857" t="s">
        <v>7987</v>
      </c>
      <c r="R3857" t="b">
        <v>0</v>
      </c>
    </row>
    <row r="3858" spans="1:18" x14ac:dyDescent="0.3">
      <c r="A3858" t="s">
        <v>10541</v>
      </c>
      <c r="B3858">
        <f>MID(dane3[[#This Row],[PassengerId]],1,4)+0</f>
        <v>4131</v>
      </c>
      <c r="C3858" t="s">
        <v>14</v>
      </c>
      <c r="D3858" t="b">
        <v>1</v>
      </c>
      <c r="E3858" t="s">
        <v>10542</v>
      </c>
      <c r="F3858" t="str">
        <f>MID($E3858,1,1)</f>
        <v>C</v>
      </c>
      <c r="G3858" t="str">
        <f>IFERROR(MID($E3858,SEARCH("/",$E3858,SEARCH("/",$E3858)+1)+1,1),"")</f>
        <v>S</v>
      </c>
      <c r="H3858" t="s">
        <v>16</v>
      </c>
      <c r="I3858">
        <v>34</v>
      </c>
      <c r="J3858" t="b">
        <v>0</v>
      </c>
      <c r="K3858" s="7">
        <v>0</v>
      </c>
      <c r="L3858" s="7">
        <v>0</v>
      </c>
      <c r="M3858" s="7">
        <v>0</v>
      </c>
      <c r="N3858" s="7">
        <v>0</v>
      </c>
      <c r="O3858" s="7">
        <v>0</v>
      </c>
      <c r="P3858" s="7">
        <f>SUM(dane3[[#This Row],[RoomService]:[VRDeck]])</f>
        <v>0</v>
      </c>
      <c r="Q3858" t="s">
        <v>10543</v>
      </c>
      <c r="R3858" t="b">
        <v>1</v>
      </c>
    </row>
    <row r="3859" spans="1:18" x14ac:dyDescent="0.3">
      <c r="A3859" t="s">
        <v>10544</v>
      </c>
      <c r="B3859">
        <f>MID(dane3[[#This Row],[PassengerId]],1,4)+0</f>
        <v>4132</v>
      </c>
      <c r="C3859" t="s">
        <v>19</v>
      </c>
      <c r="D3859" t="b">
        <v>1</v>
      </c>
      <c r="E3859" t="s">
        <v>10545</v>
      </c>
      <c r="F3859" t="str">
        <f>MID($E3859,1,1)</f>
        <v>G</v>
      </c>
      <c r="G3859" t="str">
        <f>IFERROR(MID($E3859,SEARCH("/",$E3859,SEARCH("/",$E3859)+1)+1,1),"")</f>
        <v>P</v>
      </c>
      <c r="H3859" t="s">
        <v>46</v>
      </c>
      <c r="I3859">
        <v>18</v>
      </c>
      <c r="J3859" t="b">
        <v>0</v>
      </c>
      <c r="K3859" s="7">
        <v>0</v>
      </c>
      <c r="L3859" s="7">
        <v>0</v>
      </c>
      <c r="M3859" s="7">
        <v>0</v>
      </c>
      <c r="N3859" s="7">
        <v>0</v>
      </c>
      <c r="O3859" s="7">
        <v>0</v>
      </c>
      <c r="P3859" s="7">
        <f>SUM(dane3[[#This Row],[RoomService]:[VRDeck]])</f>
        <v>0</v>
      </c>
      <c r="Q3859" t="s">
        <v>10546</v>
      </c>
      <c r="R3859" t="b">
        <v>0</v>
      </c>
    </row>
    <row r="3860" spans="1:18" x14ac:dyDescent="0.3">
      <c r="A3860" t="s">
        <v>10547</v>
      </c>
      <c r="B3860">
        <f>MID(dane3[[#This Row],[PassengerId]],1,4)+0</f>
        <v>4134</v>
      </c>
      <c r="C3860" t="s">
        <v>39</v>
      </c>
      <c r="D3860" t="b">
        <v>1</v>
      </c>
      <c r="E3860" t="s">
        <v>39</v>
      </c>
      <c r="F3860" t="str">
        <f>MID($E3860,1,1)</f>
        <v/>
      </c>
      <c r="G3860" t="str">
        <f>IFERROR(MID($E3860,SEARCH("/",$E3860,SEARCH("/",$E3860)+1)+1,1),"")</f>
        <v/>
      </c>
      <c r="H3860" t="s">
        <v>16</v>
      </c>
      <c r="I3860">
        <v>40</v>
      </c>
      <c r="J3860" t="b">
        <v>0</v>
      </c>
      <c r="K3860" s="7">
        <v>0</v>
      </c>
      <c r="L3860" s="7">
        <v>0</v>
      </c>
      <c r="M3860" s="7">
        <v>0</v>
      </c>
      <c r="N3860" s="7">
        <v>0</v>
      </c>
      <c r="O3860" s="7">
        <v>0</v>
      </c>
      <c r="P3860" s="7">
        <f>SUM(dane3[[#This Row],[RoomService]:[VRDeck]])</f>
        <v>0</v>
      </c>
      <c r="Q3860" t="s">
        <v>10548</v>
      </c>
      <c r="R3860" t="b">
        <v>1</v>
      </c>
    </row>
    <row r="3861" spans="1:18" x14ac:dyDescent="0.3">
      <c r="A3861" t="s">
        <v>7988</v>
      </c>
      <c r="B3861">
        <f>MID(dane3[[#This Row],[PassengerId]],1,4)+0</f>
        <v>3159</v>
      </c>
      <c r="C3861" t="s">
        <v>53</v>
      </c>
      <c r="D3861" t="b">
        <v>1</v>
      </c>
      <c r="E3861" t="s">
        <v>7989</v>
      </c>
      <c r="F3861" t="str">
        <f>MID($E3861,1,1)</f>
        <v>F</v>
      </c>
      <c r="G3861" t="str">
        <f>IFERROR(MID($E3861,SEARCH("/",$E3861,SEARCH("/",$E3861)+1)+1,1),"")</f>
        <v>P</v>
      </c>
      <c r="H3861" t="s">
        <v>46</v>
      </c>
      <c r="I3861">
        <v>25</v>
      </c>
      <c r="J3861" t="b">
        <v>0</v>
      </c>
      <c r="K3861" s="7">
        <v>0</v>
      </c>
      <c r="L3861" s="7">
        <v>0</v>
      </c>
      <c r="M3861" s="7">
        <v>0</v>
      </c>
      <c r="N3861" s="7">
        <v>0</v>
      </c>
      <c r="O3861" s="7">
        <v>0</v>
      </c>
      <c r="P3861" s="7">
        <f>SUM(dane3[[#This Row],[RoomService]:[VRDeck]])</f>
        <v>0</v>
      </c>
      <c r="Q3861" t="s">
        <v>7990</v>
      </c>
      <c r="R3861" t="b">
        <v>1</v>
      </c>
    </row>
    <row r="3862" spans="1:18" x14ac:dyDescent="0.3">
      <c r="A3862" t="s">
        <v>10552</v>
      </c>
      <c r="B3862">
        <f>MID(dane3[[#This Row],[PassengerId]],1,4)+0</f>
        <v>4137</v>
      </c>
      <c r="C3862" t="s">
        <v>19</v>
      </c>
      <c r="D3862" t="b">
        <v>0</v>
      </c>
      <c r="E3862" t="s">
        <v>10553</v>
      </c>
      <c r="F3862" t="str">
        <f>MID($E3862,1,1)</f>
        <v>F</v>
      </c>
      <c r="G3862" t="str">
        <f>IFERROR(MID($E3862,SEARCH("/",$E3862,SEARCH("/",$E3862)+1)+1,1),"")</f>
        <v>S</v>
      </c>
      <c r="H3862" t="s">
        <v>46</v>
      </c>
      <c r="I3862">
        <v>39</v>
      </c>
      <c r="J3862" t="b">
        <v>0</v>
      </c>
      <c r="K3862" s="7">
        <v>664</v>
      </c>
      <c r="L3862" s="7">
        <v>0</v>
      </c>
      <c r="M3862" s="7">
        <v>0</v>
      </c>
      <c r="N3862" s="7">
        <v>40</v>
      </c>
      <c r="O3862" s="7">
        <v>0</v>
      </c>
      <c r="P3862" s="7">
        <f>SUM(dane3[[#This Row],[RoomService]:[VRDeck]])</f>
        <v>704</v>
      </c>
      <c r="Q3862" t="s">
        <v>10554</v>
      </c>
      <c r="R3862" t="b">
        <v>0</v>
      </c>
    </row>
    <row r="3863" spans="1:18" x14ac:dyDescent="0.3">
      <c r="A3863" t="s">
        <v>10555</v>
      </c>
      <c r="B3863">
        <f>MID(dane3[[#This Row],[PassengerId]],1,4)+0</f>
        <v>4140</v>
      </c>
      <c r="C3863" t="s">
        <v>19</v>
      </c>
      <c r="D3863" t="b">
        <v>0</v>
      </c>
      <c r="E3863" t="s">
        <v>10556</v>
      </c>
      <c r="F3863" t="str">
        <f>MID($E3863,1,1)</f>
        <v>F</v>
      </c>
      <c r="G3863" t="str">
        <f>IFERROR(MID($E3863,SEARCH("/",$E3863,SEARCH("/",$E3863)+1)+1,1),"")</f>
        <v>P</v>
      </c>
      <c r="H3863" t="s">
        <v>32</v>
      </c>
      <c r="I3863">
        <v>23</v>
      </c>
      <c r="J3863" t="b">
        <v>0</v>
      </c>
      <c r="K3863" s="7">
        <v>40</v>
      </c>
      <c r="L3863" s="7">
        <v>15</v>
      </c>
      <c r="M3863" s="7">
        <v>30</v>
      </c>
      <c r="N3863" s="7">
        <v>0</v>
      </c>
      <c r="O3863" s="7">
        <v>637</v>
      </c>
      <c r="P3863" s="7">
        <f>SUM(dane3[[#This Row],[RoomService]:[VRDeck]])</f>
        <v>722</v>
      </c>
      <c r="Q3863" t="s">
        <v>10557</v>
      </c>
      <c r="R3863" t="b">
        <v>0</v>
      </c>
    </row>
    <row r="3864" spans="1:18" x14ac:dyDescent="0.3">
      <c r="A3864" t="s">
        <v>10558</v>
      </c>
      <c r="B3864">
        <f>MID(dane3[[#This Row],[PassengerId]],1,4)+0</f>
        <v>4141</v>
      </c>
      <c r="C3864" t="s">
        <v>19</v>
      </c>
      <c r="D3864" t="b">
        <v>0</v>
      </c>
      <c r="E3864" t="s">
        <v>10559</v>
      </c>
      <c r="F3864" t="str">
        <f>MID($E3864,1,1)</f>
        <v>G</v>
      </c>
      <c r="G3864" t="str">
        <f>IFERROR(MID($E3864,SEARCH("/",$E3864,SEARCH("/",$E3864)+1)+1,1),"")</f>
        <v>P</v>
      </c>
      <c r="H3864" t="s">
        <v>16</v>
      </c>
      <c r="I3864">
        <v>11</v>
      </c>
      <c r="J3864" t="b">
        <v>0</v>
      </c>
      <c r="K3864" s="7">
        <v>0</v>
      </c>
      <c r="L3864" s="7">
        <v>0</v>
      </c>
      <c r="M3864" s="7">
        <v>0</v>
      </c>
      <c r="N3864" s="7">
        <v>0</v>
      </c>
      <c r="O3864" s="7">
        <v>0</v>
      </c>
      <c r="P3864" s="7">
        <f>SUM(dane3[[#This Row],[RoomService]:[VRDeck]])</f>
        <v>0</v>
      </c>
      <c r="Q3864" t="s">
        <v>10560</v>
      </c>
      <c r="R3864" t="b">
        <v>0</v>
      </c>
    </row>
    <row r="3865" spans="1:18" x14ac:dyDescent="0.3">
      <c r="A3865" t="s">
        <v>10561</v>
      </c>
      <c r="B3865">
        <f>MID(dane3[[#This Row],[PassengerId]],1,4)+0</f>
        <v>4142</v>
      </c>
      <c r="C3865" t="s">
        <v>14</v>
      </c>
      <c r="D3865" t="b">
        <v>1</v>
      </c>
      <c r="E3865" t="s">
        <v>10562</v>
      </c>
      <c r="F3865" t="str">
        <f>MID($E3865,1,1)</f>
        <v>C</v>
      </c>
      <c r="G3865" t="str">
        <f>IFERROR(MID($E3865,SEARCH("/",$E3865,SEARCH("/",$E3865)+1)+1,1),"")</f>
        <v>S</v>
      </c>
      <c r="H3865" t="s">
        <v>16</v>
      </c>
      <c r="I3865">
        <v>43</v>
      </c>
      <c r="J3865" t="b">
        <v>0</v>
      </c>
      <c r="K3865" s="7">
        <v>0</v>
      </c>
      <c r="L3865" s="7">
        <v>0</v>
      </c>
      <c r="M3865" s="7">
        <v>0</v>
      </c>
      <c r="N3865" s="7">
        <v>0</v>
      </c>
      <c r="O3865" s="7">
        <v>0</v>
      </c>
      <c r="P3865" s="7">
        <f>SUM(dane3[[#This Row],[RoomService]:[VRDeck]])</f>
        <v>0</v>
      </c>
      <c r="Q3865" t="s">
        <v>10563</v>
      </c>
      <c r="R3865" t="b">
        <v>1</v>
      </c>
    </row>
    <row r="3866" spans="1:18" x14ac:dyDescent="0.3">
      <c r="A3866" t="s">
        <v>8002</v>
      </c>
      <c r="B3866">
        <f>MID(dane3[[#This Row],[PassengerId]],1,4)+0</f>
        <v>3163</v>
      </c>
      <c r="C3866" t="s">
        <v>53</v>
      </c>
      <c r="D3866" t="b">
        <v>0</v>
      </c>
      <c r="E3866" t="s">
        <v>8003</v>
      </c>
      <c r="F3866" t="str">
        <f>MID($E3866,1,1)</f>
        <v>F</v>
      </c>
      <c r="G3866" t="str">
        <f>IFERROR(MID($E3866,SEARCH("/",$E3866,SEARCH("/",$E3866)+1)+1,1),"")</f>
        <v>P</v>
      </c>
      <c r="H3866" t="s">
        <v>16</v>
      </c>
      <c r="I3866">
        <v>13</v>
      </c>
      <c r="J3866" t="b">
        <v>0</v>
      </c>
      <c r="K3866" s="7">
        <v>1007</v>
      </c>
      <c r="L3866" s="7">
        <v>0</v>
      </c>
      <c r="M3866" s="7">
        <v>142</v>
      </c>
      <c r="N3866" s="7">
        <v>295</v>
      </c>
      <c r="O3866" s="7">
        <v>0</v>
      </c>
      <c r="P3866" s="7">
        <f>SUM(dane3[[#This Row],[RoomService]:[VRDeck]])</f>
        <v>1444</v>
      </c>
      <c r="Q3866" t="s">
        <v>8004</v>
      </c>
      <c r="R3866" t="b">
        <v>0</v>
      </c>
    </row>
    <row r="3867" spans="1:18" x14ac:dyDescent="0.3">
      <c r="A3867" t="s">
        <v>10567</v>
      </c>
      <c r="B3867">
        <f>MID(dane3[[#This Row],[PassengerId]],1,4)+0</f>
        <v>4144</v>
      </c>
      <c r="C3867" t="s">
        <v>19</v>
      </c>
      <c r="D3867" t="b">
        <v>0</v>
      </c>
      <c r="E3867" t="s">
        <v>10568</v>
      </c>
      <c r="F3867" t="str">
        <f>MID($E3867,1,1)</f>
        <v>E</v>
      </c>
      <c r="G3867" t="str">
        <f>IFERROR(MID($E3867,SEARCH("/",$E3867,SEARCH("/",$E3867)+1)+1,1),"")</f>
        <v>P</v>
      </c>
      <c r="H3867" t="s">
        <v>16</v>
      </c>
      <c r="I3867">
        <v>36</v>
      </c>
      <c r="J3867" t="b">
        <v>0</v>
      </c>
      <c r="K3867" s="7">
        <v>19</v>
      </c>
      <c r="L3867" s="7">
        <v>476</v>
      </c>
      <c r="M3867" s="7">
        <v>0</v>
      </c>
      <c r="N3867" s="7">
        <v>5</v>
      </c>
      <c r="O3867" s="7">
        <v>290</v>
      </c>
      <c r="P3867" s="7">
        <f>SUM(dane3[[#This Row],[RoomService]:[VRDeck]])</f>
        <v>790</v>
      </c>
      <c r="Q3867" t="s">
        <v>10569</v>
      </c>
      <c r="R3867" t="b">
        <v>0</v>
      </c>
    </row>
    <row r="3868" spans="1:18" x14ac:dyDescent="0.3">
      <c r="A3868" t="s">
        <v>10570</v>
      </c>
      <c r="B3868">
        <f>MID(dane3[[#This Row],[PassengerId]],1,4)+0</f>
        <v>4145</v>
      </c>
      <c r="C3868" t="s">
        <v>19</v>
      </c>
      <c r="D3868" t="b">
        <v>0</v>
      </c>
      <c r="E3868" t="s">
        <v>10571</v>
      </c>
      <c r="F3868" t="str">
        <f>MID($E3868,1,1)</f>
        <v>F</v>
      </c>
      <c r="G3868" t="str">
        <f>IFERROR(MID($E3868,SEARCH("/",$E3868,SEARCH("/",$E3868)+1)+1,1),"")</f>
        <v>P</v>
      </c>
      <c r="H3868" t="s">
        <v>32</v>
      </c>
      <c r="I3868">
        <v>13</v>
      </c>
      <c r="J3868" t="b">
        <v>0</v>
      </c>
      <c r="K3868" s="7">
        <v>16</v>
      </c>
      <c r="L3868" s="7">
        <v>0</v>
      </c>
      <c r="M3868" s="7">
        <v>87</v>
      </c>
      <c r="N3868" s="7">
        <v>544</v>
      </c>
      <c r="O3868" s="7">
        <v>0</v>
      </c>
      <c r="P3868" s="7">
        <f>SUM(dane3[[#This Row],[RoomService]:[VRDeck]])</f>
        <v>647</v>
      </c>
      <c r="Q3868" t="s">
        <v>10572</v>
      </c>
      <c r="R3868" t="b">
        <v>0</v>
      </c>
    </row>
    <row r="3869" spans="1:18" x14ac:dyDescent="0.3">
      <c r="A3869" t="s">
        <v>10573</v>
      </c>
      <c r="B3869">
        <f>MID(dane3[[#This Row],[PassengerId]],1,4)+0</f>
        <v>4147</v>
      </c>
      <c r="C3869" t="s">
        <v>14</v>
      </c>
      <c r="D3869" t="b">
        <v>0</v>
      </c>
      <c r="E3869" t="s">
        <v>10574</v>
      </c>
      <c r="F3869" t="str">
        <f>MID($E3869,1,1)</f>
        <v>C</v>
      </c>
      <c r="G3869" t="str">
        <f>IFERROR(MID($E3869,SEARCH("/",$E3869,SEARCH("/",$E3869)+1)+1,1),"")</f>
        <v>S</v>
      </c>
      <c r="H3869" t="s">
        <v>16</v>
      </c>
      <c r="I3869">
        <v>54</v>
      </c>
      <c r="J3869" t="b">
        <v>0</v>
      </c>
      <c r="K3869" s="7">
        <v>0</v>
      </c>
      <c r="L3869" s="7">
        <v>0</v>
      </c>
      <c r="M3869" s="7">
        <v>0</v>
      </c>
      <c r="N3869" s="7">
        <v>3200</v>
      </c>
      <c r="O3869" s="7">
        <v>0</v>
      </c>
      <c r="P3869" s="7">
        <f>SUM(dane3[[#This Row],[RoomService]:[VRDeck]])</f>
        <v>3200</v>
      </c>
      <c r="Q3869" t="s">
        <v>10575</v>
      </c>
      <c r="R3869" t="b">
        <v>1</v>
      </c>
    </row>
    <row r="3870" spans="1:18" x14ac:dyDescent="0.3">
      <c r="A3870" t="s">
        <v>10576</v>
      </c>
      <c r="B3870">
        <f>MID(dane3[[#This Row],[PassengerId]],1,4)+0</f>
        <v>4147</v>
      </c>
      <c r="C3870" t="s">
        <v>14</v>
      </c>
      <c r="D3870" t="b">
        <v>1</v>
      </c>
      <c r="E3870" t="s">
        <v>10574</v>
      </c>
      <c r="F3870" t="str">
        <f>MID($E3870,1,1)</f>
        <v>C</v>
      </c>
      <c r="G3870" t="str">
        <f>IFERROR(MID($E3870,SEARCH("/",$E3870,SEARCH("/",$E3870)+1)+1,1),"")</f>
        <v>S</v>
      </c>
      <c r="H3870" t="s">
        <v>16</v>
      </c>
      <c r="I3870">
        <v>45</v>
      </c>
      <c r="J3870" t="b">
        <v>0</v>
      </c>
      <c r="K3870" s="7">
        <v>0</v>
      </c>
      <c r="L3870" s="7">
        <v>0</v>
      </c>
      <c r="M3870" s="7">
        <v>0</v>
      </c>
      <c r="N3870" s="7">
        <v>0</v>
      </c>
      <c r="O3870" s="7">
        <v>0</v>
      </c>
      <c r="P3870" s="7">
        <f>SUM(dane3[[#This Row],[RoomService]:[VRDeck]])</f>
        <v>0</v>
      </c>
      <c r="Q3870" t="s">
        <v>10577</v>
      </c>
      <c r="R3870" t="b">
        <v>1</v>
      </c>
    </row>
    <row r="3871" spans="1:18" x14ac:dyDescent="0.3">
      <c r="A3871" t="s">
        <v>10578</v>
      </c>
      <c r="B3871">
        <f>MID(dane3[[#This Row],[PassengerId]],1,4)+0</f>
        <v>4149</v>
      </c>
      <c r="C3871" t="s">
        <v>19</v>
      </c>
      <c r="D3871" t="b">
        <v>0</v>
      </c>
      <c r="E3871" t="s">
        <v>10579</v>
      </c>
      <c r="F3871" t="str">
        <f>MID($E3871,1,1)</f>
        <v>G</v>
      </c>
      <c r="G3871" t="str">
        <f>IFERROR(MID($E3871,SEARCH("/",$E3871,SEARCH("/",$E3871)+1)+1,1),"")</f>
        <v>P</v>
      </c>
      <c r="H3871" t="s">
        <v>46</v>
      </c>
      <c r="I3871">
        <v>33</v>
      </c>
      <c r="J3871" t="b">
        <v>0</v>
      </c>
      <c r="K3871" s="7">
        <v>0</v>
      </c>
      <c r="L3871" s="7">
        <v>0</v>
      </c>
      <c r="M3871" s="7">
        <v>589</v>
      </c>
      <c r="N3871" s="7">
        <v>2</v>
      </c>
      <c r="O3871" s="7">
        <v>255</v>
      </c>
      <c r="P3871" s="7">
        <f>SUM(dane3[[#This Row],[RoomService]:[VRDeck]])</f>
        <v>846</v>
      </c>
      <c r="Q3871" t="s">
        <v>10580</v>
      </c>
      <c r="R3871" t="b">
        <v>1</v>
      </c>
    </row>
    <row r="3872" spans="1:18" x14ac:dyDescent="0.3">
      <c r="A3872" t="s">
        <v>10581</v>
      </c>
      <c r="B3872">
        <f>MID(dane3[[#This Row],[PassengerId]],1,4)+0</f>
        <v>4150</v>
      </c>
      <c r="C3872" t="s">
        <v>19</v>
      </c>
      <c r="D3872" t="b">
        <v>0</v>
      </c>
      <c r="E3872" t="s">
        <v>10582</v>
      </c>
      <c r="F3872" t="str">
        <f>MID($E3872,1,1)</f>
        <v>F</v>
      </c>
      <c r="G3872" t="str">
        <f>IFERROR(MID($E3872,SEARCH("/",$E3872,SEARCH("/",$E3872)+1)+1,1),"")</f>
        <v>S</v>
      </c>
      <c r="H3872" t="s">
        <v>16</v>
      </c>
      <c r="I3872">
        <v>46</v>
      </c>
      <c r="J3872" t="b">
        <v>0</v>
      </c>
      <c r="K3872" s="7">
        <v>0</v>
      </c>
      <c r="L3872" s="7">
        <v>1029</v>
      </c>
      <c r="M3872" s="7">
        <v>0</v>
      </c>
      <c r="N3872" s="7">
        <v>0</v>
      </c>
      <c r="O3872" s="7">
        <v>0</v>
      </c>
      <c r="P3872" s="7">
        <f>SUM(dane3[[#This Row],[RoomService]:[VRDeck]])</f>
        <v>1029</v>
      </c>
      <c r="Q3872" t="s">
        <v>10583</v>
      </c>
      <c r="R3872" t="b">
        <v>1</v>
      </c>
    </row>
    <row r="3873" spans="1:18" x14ac:dyDescent="0.3">
      <c r="A3873" t="s">
        <v>10584</v>
      </c>
      <c r="B3873">
        <f>MID(dane3[[#This Row],[PassengerId]],1,4)+0</f>
        <v>4151</v>
      </c>
      <c r="C3873" t="s">
        <v>19</v>
      </c>
      <c r="D3873" t="b">
        <v>1</v>
      </c>
      <c r="E3873" t="s">
        <v>10585</v>
      </c>
      <c r="F3873" t="str">
        <f>MID($E3873,1,1)</f>
        <v>G</v>
      </c>
      <c r="G3873" t="str">
        <f>IFERROR(MID($E3873,SEARCH("/",$E3873,SEARCH("/",$E3873)+1)+1,1),"")</f>
        <v>P</v>
      </c>
      <c r="H3873" t="s">
        <v>46</v>
      </c>
      <c r="I3873">
        <v>15</v>
      </c>
      <c r="J3873" t="b">
        <v>0</v>
      </c>
      <c r="K3873" s="7">
        <v>0</v>
      </c>
      <c r="L3873" s="7">
        <v>0</v>
      </c>
      <c r="M3873" s="7">
        <v>0</v>
      </c>
      <c r="N3873" s="7">
        <v>0</v>
      </c>
      <c r="O3873" s="7">
        <v>0</v>
      </c>
      <c r="P3873" s="7">
        <f>SUM(dane3[[#This Row],[RoomService]:[VRDeck]])</f>
        <v>0</v>
      </c>
      <c r="Q3873" t="s">
        <v>10586</v>
      </c>
      <c r="R3873" t="b">
        <v>1</v>
      </c>
    </row>
    <row r="3874" spans="1:18" x14ac:dyDescent="0.3">
      <c r="A3874" t="s">
        <v>10587</v>
      </c>
      <c r="B3874">
        <f>MID(dane3[[#This Row],[PassengerId]],1,4)+0</f>
        <v>4152</v>
      </c>
      <c r="C3874" t="s">
        <v>19</v>
      </c>
      <c r="D3874" t="b">
        <v>0</v>
      </c>
      <c r="E3874" t="s">
        <v>10588</v>
      </c>
      <c r="F3874" t="str">
        <f>MID($E3874,1,1)</f>
        <v>F</v>
      </c>
      <c r="G3874" t="str">
        <f>IFERROR(MID($E3874,SEARCH("/",$E3874,SEARCH("/",$E3874)+1)+1,1),"")</f>
        <v>P</v>
      </c>
      <c r="H3874" t="s">
        <v>16</v>
      </c>
      <c r="I3874">
        <v>35</v>
      </c>
      <c r="J3874" t="b">
        <v>0</v>
      </c>
      <c r="K3874" s="7">
        <v>89</v>
      </c>
      <c r="L3874" s="7">
        <v>0</v>
      </c>
      <c r="M3874" s="7">
        <v>0</v>
      </c>
      <c r="N3874" s="7">
        <v>545</v>
      </c>
      <c r="O3874" s="7">
        <v>0</v>
      </c>
      <c r="P3874" s="7">
        <f>SUM(dane3[[#This Row],[RoomService]:[VRDeck]])</f>
        <v>634</v>
      </c>
      <c r="Q3874" t="s">
        <v>10589</v>
      </c>
      <c r="R3874" t="b">
        <v>0</v>
      </c>
    </row>
    <row r="3875" spans="1:18" x14ac:dyDescent="0.3">
      <c r="A3875" t="s">
        <v>8005</v>
      </c>
      <c r="B3875">
        <f>MID(dane3[[#This Row],[PassengerId]],1,4)+0</f>
        <v>3163</v>
      </c>
      <c r="C3875" t="s">
        <v>53</v>
      </c>
      <c r="D3875" t="b">
        <v>0</v>
      </c>
      <c r="E3875" t="s">
        <v>8003</v>
      </c>
      <c r="F3875" t="str">
        <f>MID($E3875,1,1)</f>
        <v>F</v>
      </c>
      <c r="G3875" t="str">
        <f>IFERROR(MID($E3875,SEARCH("/",$E3875,SEARCH("/",$E3875)+1)+1,1),"")</f>
        <v>P</v>
      </c>
      <c r="H3875" t="s">
        <v>46</v>
      </c>
      <c r="I3875">
        <v>43</v>
      </c>
      <c r="J3875" t="b">
        <v>0</v>
      </c>
      <c r="K3875" s="7">
        <v>4</v>
      </c>
      <c r="L3875" s="7">
        <v>0</v>
      </c>
      <c r="M3875" s="7">
        <v>1834</v>
      </c>
      <c r="N3875" s="7">
        <v>1</v>
      </c>
      <c r="O3875" s="7">
        <v>66</v>
      </c>
      <c r="P3875" s="7">
        <f>SUM(dane3[[#This Row],[RoomService]:[VRDeck]])</f>
        <v>1905</v>
      </c>
      <c r="Q3875" t="s">
        <v>8006</v>
      </c>
      <c r="R3875" t="b">
        <v>0</v>
      </c>
    </row>
    <row r="3876" spans="1:18" x14ac:dyDescent="0.3">
      <c r="A3876" t="s">
        <v>10593</v>
      </c>
      <c r="B3876">
        <f>MID(dane3[[#This Row],[PassengerId]],1,4)+0</f>
        <v>4156</v>
      </c>
      <c r="C3876" t="s">
        <v>19</v>
      </c>
      <c r="D3876" t="b">
        <v>1</v>
      </c>
      <c r="E3876" t="s">
        <v>10594</v>
      </c>
      <c r="F3876" t="str">
        <f>MID($E3876,1,1)</f>
        <v>G</v>
      </c>
      <c r="G3876" t="str">
        <f>IFERROR(MID($E3876,SEARCH("/",$E3876,SEARCH("/",$E3876)+1)+1,1),"")</f>
        <v>P</v>
      </c>
      <c r="H3876" t="s">
        <v>46</v>
      </c>
      <c r="I3876">
        <v>15</v>
      </c>
      <c r="J3876" t="b">
        <v>0</v>
      </c>
      <c r="K3876" s="7">
        <v>0</v>
      </c>
      <c r="L3876" s="7">
        <v>0</v>
      </c>
      <c r="M3876" s="7">
        <v>0</v>
      </c>
      <c r="N3876" s="7">
        <v>0</v>
      </c>
      <c r="O3876" s="7">
        <v>0</v>
      </c>
      <c r="P3876" s="7">
        <f>SUM(dane3[[#This Row],[RoomService]:[VRDeck]])</f>
        <v>0</v>
      </c>
      <c r="Q3876" t="s">
        <v>10595</v>
      </c>
      <c r="R3876" t="b">
        <v>0</v>
      </c>
    </row>
    <row r="3877" spans="1:18" x14ac:dyDescent="0.3">
      <c r="A3877" t="s">
        <v>10596</v>
      </c>
      <c r="B3877">
        <f>MID(dane3[[#This Row],[PassengerId]],1,4)+0</f>
        <v>4158</v>
      </c>
      <c r="C3877" t="s">
        <v>19</v>
      </c>
      <c r="D3877" t="b">
        <v>0</v>
      </c>
      <c r="E3877" t="s">
        <v>10597</v>
      </c>
      <c r="F3877" t="str">
        <f>MID($E3877,1,1)</f>
        <v>E</v>
      </c>
      <c r="G3877" t="str">
        <f>IFERROR(MID($E3877,SEARCH("/",$E3877,SEARCH("/",$E3877)+1)+1,1),"")</f>
        <v>S</v>
      </c>
      <c r="H3877" t="s">
        <v>16</v>
      </c>
      <c r="I3877">
        <v>27</v>
      </c>
      <c r="J3877" t="b">
        <v>0</v>
      </c>
      <c r="K3877" s="7">
        <v>0</v>
      </c>
      <c r="L3877" s="7">
        <v>0</v>
      </c>
      <c r="M3877" s="7">
        <v>580</v>
      </c>
      <c r="N3877" s="7">
        <v>211</v>
      </c>
      <c r="O3877" s="7">
        <v>0</v>
      </c>
      <c r="P3877" s="7">
        <f>SUM(dane3[[#This Row],[RoomService]:[VRDeck]])</f>
        <v>791</v>
      </c>
      <c r="Q3877" t="s">
        <v>10598</v>
      </c>
      <c r="R3877" t="b">
        <v>0</v>
      </c>
    </row>
    <row r="3878" spans="1:18" x14ac:dyDescent="0.3">
      <c r="A3878" t="s">
        <v>10599</v>
      </c>
      <c r="B3878">
        <f>MID(dane3[[#This Row],[PassengerId]],1,4)+0</f>
        <v>4159</v>
      </c>
      <c r="C3878" t="s">
        <v>19</v>
      </c>
      <c r="D3878" t="b">
        <v>0</v>
      </c>
      <c r="E3878" t="s">
        <v>10600</v>
      </c>
      <c r="F3878" t="str">
        <f>MID($E3878,1,1)</f>
        <v>F</v>
      </c>
      <c r="G3878" t="str">
        <f>IFERROR(MID($E3878,SEARCH("/",$E3878,SEARCH("/",$E3878)+1)+1,1),"")</f>
        <v>S</v>
      </c>
      <c r="H3878" t="s">
        <v>16</v>
      </c>
      <c r="I3878">
        <v>15</v>
      </c>
      <c r="J3878" t="b">
        <v>0</v>
      </c>
      <c r="K3878" s="7">
        <v>0</v>
      </c>
      <c r="L3878" s="7">
        <v>2</v>
      </c>
      <c r="M3878" s="7">
        <v>15</v>
      </c>
      <c r="N3878" s="7">
        <v>5</v>
      </c>
      <c r="O3878" s="7">
        <v>842</v>
      </c>
      <c r="P3878" s="7">
        <f>SUM(dane3[[#This Row],[RoomService]:[VRDeck]])</f>
        <v>864</v>
      </c>
      <c r="Q3878" t="s">
        <v>10601</v>
      </c>
      <c r="R3878" t="b">
        <v>0</v>
      </c>
    </row>
    <row r="3879" spans="1:18" x14ac:dyDescent="0.3">
      <c r="A3879" t="s">
        <v>8010</v>
      </c>
      <c r="B3879">
        <f>MID(dane3[[#This Row],[PassengerId]],1,4)+0</f>
        <v>3166</v>
      </c>
      <c r="C3879" t="s">
        <v>53</v>
      </c>
      <c r="D3879" t="b">
        <v>1</v>
      </c>
      <c r="E3879" t="s">
        <v>8011</v>
      </c>
      <c r="F3879" t="str">
        <f>MID($E3879,1,1)</f>
        <v>F</v>
      </c>
      <c r="G3879" t="str">
        <f>IFERROR(MID($E3879,SEARCH("/",$E3879,SEARCH("/",$E3879)+1)+1,1),"")</f>
        <v>P</v>
      </c>
      <c r="H3879" t="s">
        <v>16</v>
      </c>
      <c r="I3879">
        <v>28</v>
      </c>
      <c r="J3879" t="b">
        <v>0</v>
      </c>
      <c r="K3879" s="7">
        <v>0</v>
      </c>
      <c r="L3879" s="7">
        <v>0</v>
      </c>
      <c r="M3879" s="7">
        <v>0</v>
      </c>
      <c r="N3879" s="7">
        <v>0</v>
      </c>
      <c r="O3879" s="7">
        <v>0</v>
      </c>
      <c r="P3879" s="7">
        <f>SUM(dane3[[#This Row],[RoomService]:[VRDeck]])</f>
        <v>0</v>
      </c>
      <c r="Q3879" t="s">
        <v>8012</v>
      </c>
      <c r="R3879" t="b">
        <v>1</v>
      </c>
    </row>
    <row r="3880" spans="1:18" x14ac:dyDescent="0.3">
      <c r="A3880" t="s">
        <v>10604</v>
      </c>
      <c r="B3880">
        <f>MID(dane3[[#This Row],[PassengerId]],1,4)+0</f>
        <v>4163</v>
      </c>
      <c r="C3880" t="s">
        <v>19</v>
      </c>
      <c r="D3880" t="b">
        <v>1</v>
      </c>
      <c r="E3880" t="s">
        <v>10605</v>
      </c>
      <c r="F3880" t="str">
        <f>MID($E3880,1,1)</f>
        <v>G</v>
      </c>
      <c r="G3880" t="str">
        <f>IFERROR(MID($E3880,SEARCH("/",$E3880,SEARCH("/",$E3880)+1)+1,1),"")</f>
        <v>S</v>
      </c>
      <c r="H3880" t="s">
        <v>46</v>
      </c>
      <c r="I3880">
        <v>16</v>
      </c>
      <c r="J3880" t="b">
        <v>0</v>
      </c>
      <c r="K3880" s="7">
        <v>0</v>
      </c>
      <c r="L3880" s="7">
        <v>0</v>
      </c>
      <c r="M3880" s="7">
        <v>0</v>
      </c>
      <c r="N3880" s="7">
        <v>0</v>
      </c>
      <c r="O3880" s="7">
        <v>0</v>
      </c>
      <c r="P3880" s="7">
        <f>SUM(dane3[[#This Row],[RoomService]:[VRDeck]])</f>
        <v>0</v>
      </c>
      <c r="Q3880" t="s">
        <v>10606</v>
      </c>
      <c r="R3880" t="b">
        <v>1</v>
      </c>
    </row>
    <row r="3881" spans="1:18" x14ac:dyDescent="0.3">
      <c r="A3881" t="s">
        <v>10607</v>
      </c>
      <c r="B3881">
        <f>MID(dane3[[#This Row],[PassengerId]],1,4)+0</f>
        <v>4165</v>
      </c>
      <c r="C3881" t="s">
        <v>19</v>
      </c>
      <c r="D3881" t="b">
        <v>0</v>
      </c>
      <c r="E3881" t="s">
        <v>10608</v>
      </c>
      <c r="F3881" t="str">
        <f>MID($E3881,1,1)</f>
        <v>G</v>
      </c>
      <c r="G3881" t="str">
        <f>IFERROR(MID($E3881,SEARCH("/",$E3881,SEARCH("/",$E3881)+1)+1,1),"")</f>
        <v>P</v>
      </c>
      <c r="H3881" t="s">
        <v>16</v>
      </c>
      <c r="I3881">
        <v>37</v>
      </c>
      <c r="J3881" t="b">
        <v>0</v>
      </c>
      <c r="K3881" s="7">
        <v>246</v>
      </c>
      <c r="L3881" s="7">
        <v>0</v>
      </c>
      <c r="M3881" s="7">
        <v>703</v>
      </c>
      <c r="N3881" s="7">
        <v>5</v>
      </c>
      <c r="O3881" s="7">
        <v>0</v>
      </c>
      <c r="P3881" s="7">
        <f>SUM(dane3[[#This Row],[RoomService]:[VRDeck]])</f>
        <v>954</v>
      </c>
      <c r="Q3881" t="s">
        <v>10609</v>
      </c>
      <c r="R3881" t="b">
        <v>1</v>
      </c>
    </row>
    <row r="3882" spans="1:18" x14ac:dyDescent="0.3">
      <c r="A3882" t="s">
        <v>10610</v>
      </c>
      <c r="B3882">
        <f>MID(dane3[[#This Row],[PassengerId]],1,4)+0</f>
        <v>4166</v>
      </c>
      <c r="C3882" t="s">
        <v>14</v>
      </c>
      <c r="D3882" t="b">
        <v>1</v>
      </c>
      <c r="E3882" t="s">
        <v>10611</v>
      </c>
      <c r="F3882" t="str">
        <f>MID($E3882,1,1)</f>
        <v>B</v>
      </c>
      <c r="G3882" t="str">
        <f>IFERROR(MID($E3882,SEARCH("/",$E3882,SEARCH("/",$E3882)+1)+1,1),"")</f>
        <v>P</v>
      </c>
      <c r="H3882" t="s">
        <v>46</v>
      </c>
      <c r="I3882">
        <v>45</v>
      </c>
      <c r="J3882" t="b">
        <v>0</v>
      </c>
      <c r="K3882" s="7">
        <v>0</v>
      </c>
      <c r="L3882" s="7">
        <v>0</v>
      </c>
      <c r="M3882" s="7">
        <v>0</v>
      </c>
      <c r="N3882" s="7">
        <v>0</v>
      </c>
      <c r="O3882" s="7">
        <v>0</v>
      </c>
      <c r="P3882" s="7">
        <f>SUM(dane3[[#This Row],[RoomService]:[VRDeck]])</f>
        <v>0</v>
      </c>
      <c r="Q3882" t="s">
        <v>10612</v>
      </c>
      <c r="R3882" t="b">
        <v>1</v>
      </c>
    </row>
    <row r="3883" spans="1:18" x14ac:dyDescent="0.3">
      <c r="A3883" t="s">
        <v>10613</v>
      </c>
      <c r="B3883">
        <f>MID(dane3[[#This Row],[PassengerId]],1,4)+0</f>
        <v>4166</v>
      </c>
      <c r="C3883" t="s">
        <v>14</v>
      </c>
      <c r="D3883" t="b">
        <v>0</v>
      </c>
      <c r="E3883" t="s">
        <v>10611</v>
      </c>
      <c r="F3883" t="str">
        <f>MID($E3883,1,1)</f>
        <v>B</v>
      </c>
      <c r="G3883" t="str">
        <f>IFERROR(MID($E3883,SEARCH("/",$E3883,SEARCH("/",$E3883)+1)+1,1),"")</f>
        <v>P</v>
      </c>
      <c r="H3883" t="s">
        <v>46</v>
      </c>
      <c r="I3883">
        <v>58</v>
      </c>
      <c r="J3883" t="b">
        <v>1</v>
      </c>
      <c r="K3883" s="7">
        <v>0</v>
      </c>
      <c r="L3883" s="7">
        <v>279</v>
      </c>
      <c r="M3883" s="7">
        <v>3627</v>
      </c>
      <c r="N3883" s="7">
        <v>122</v>
      </c>
      <c r="O3883" s="7">
        <v>30</v>
      </c>
      <c r="P3883" s="7">
        <f>SUM(dane3[[#This Row],[RoomService]:[VRDeck]])</f>
        <v>4058</v>
      </c>
      <c r="Q3883" t="s">
        <v>10614</v>
      </c>
      <c r="R3883" t="b">
        <v>1</v>
      </c>
    </row>
    <row r="3884" spans="1:18" x14ac:dyDescent="0.3">
      <c r="A3884" t="s">
        <v>10615</v>
      </c>
      <c r="B3884">
        <f>MID(dane3[[#This Row],[PassengerId]],1,4)+0</f>
        <v>4167</v>
      </c>
      <c r="C3884" t="s">
        <v>19</v>
      </c>
      <c r="D3884" t="b">
        <v>0</v>
      </c>
      <c r="E3884" t="s">
        <v>39</v>
      </c>
      <c r="F3884" t="s">
        <v>23763</v>
      </c>
      <c r="G3884" t="str">
        <f>IFERROR(MID($E3884,SEARCH("/",$E3884,SEARCH("/",$E3884)+1)+1,1),"")</f>
        <v/>
      </c>
      <c r="H3884" t="s">
        <v>32</v>
      </c>
      <c r="I3884">
        <v>29</v>
      </c>
      <c r="J3884" t="b">
        <v>0</v>
      </c>
      <c r="K3884" s="7">
        <v>0</v>
      </c>
      <c r="L3884" s="7">
        <v>440</v>
      </c>
      <c r="M3884" s="7">
        <v>0</v>
      </c>
      <c r="N3884" s="7">
        <v>0</v>
      </c>
      <c r="O3884" s="7">
        <v>334</v>
      </c>
      <c r="P3884" s="7">
        <f>SUM(dane3[[#This Row],[RoomService]:[VRDeck]])</f>
        <v>774</v>
      </c>
      <c r="Q3884" t="s">
        <v>10616</v>
      </c>
      <c r="R3884" t="b">
        <v>0</v>
      </c>
    </row>
    <row r="3885" spans="1:18" x14ac:dyDescent="0.3">
      <c r="A3885" t="s">
        <v>10617</v>
      </c>
      <c r="B3885">
        <f>MID(dane3[[#This Row],[PassengerId]],1,4)+0</f>
        <v>4168</v>
      </c>
      <c r="C3885" t="s">
        <v>19</v>
      </c>
      <c r="D3885" t="b">
        <v>0</v>
      </c>
      <c r="E3885" t="s">
        <v>10618</v>
      </c>
      <c r="F3885" t="str">
        <f>MID($E3885,1,1)</f>
        <v>F</v>
      </c>
      <c r="G3885" t="str">
        <f>IFERROR(MID($E3885,SEARCH("/",$E3885,SEARCH("/",$E3885)+1)+1,1),"")</f>
        <v>P</v>
      </c>
      <c r="H3885" t="s">
        <v>16</v>
      </c>
      <c r="I3885">
        <v>38</v>
      </c>
      <c r="J3885" t="b">
        <v>0</v>
      </c>
      <c r="K3885" s="7">
        <v>0</v>
      </c>
      <c r="L3885" s="7">
        <v>18</v>
      </c>
      <c r="M3885" s="7">
        <v>30</v>
      </c>
      <c r="N3885" s="7">
        <v>0</v>
      </c>
      <c r="O3885" s="7">
        <v>832</v>
      </c>
      <c r="P3885" s="7">
        <f>SUM(dane3[[#This Row],[RoomService]:[VRDeck]])</f>
        <v>880</v>
      </c>
      <c r="Q3885" t="s">
        <v>10619</v>
      </c>
      <c r="R3885" t="b">
        <v>0</v>
      </c>
    </row>
    <row r="3886" spans="1:18" x14ac:dyDescent="0.3">
      <c r="A3886" t="s">
        <v>10620</v>
      </c>
      <c r="B3886">
        <f>MID(dane3[[#This Row],[PassengerId]],1,4)+0</f>
        <v>4168</v>
      </c>
      <c r="C3886" t="s">
        <v>19</v>
      </c>
      <c r="D3886" t="b">
        <v>0</v>
      </c>
      <c r="E3886" t="s">
        <v>10621</v>
      </c>
      <c r="F3886" t="str">
        <f>MID($E3886,1,1)</f>
        <v>E</v>
      </c>
      <c r="G3886" t="str">
        <f>IFERROR(MID($E3886,SEARCH("/",$E3886,SEARCH("/",$E3886)+1)+1,1),"")</f>
        <v>P</v>
      </c>
      <c r="H3886" t="s">
        <v>16</v>
      </c>
      <c r="I3886">
        <v>28</v>
      </c>
      <c r="J3886" t="b">
        <v>0</v>
      </c>
      <c r="K3886" s="7">
        <v>0</v>
      </c>
      <c r="L3886" s="7">
        <v>241</v>
      </c>
      <c r="M3886" s="7">
        <v>6</v>
      </c>
      <c r="N3886" s="7">
        <v>0</v>
      </c>
      <c r="O3886" s="7">
        <v>542</v>
      </c>
      <c r="P3886" s="7">
        <f>SUM(dane3[[#This Row],[RoomService]:[VRDeck]])</f>
        <v>789</v>
      </c>
      <c r="Q3886" t="s">
        <v>10622</v>
      </c>
      <c r="R3886" t="b">
        <v>0</v>
      </c>
    </row>
    <row r="3887" spans="1:18" x14ac:dyDescent="0.3">
      <c r="A3887" t="s">
        <v>10623</v>
      </c>
      <c r="B3887">
        <f>MID(dane3[[#This Row],[PassengerId]],1,4)+0</f>
        <v>4169</v>
      </c>
      <c r="C3887" t="s">
        <v>14</v>
      </c>
      <c r="D3887" t="b">
        <v>1</v>
      </c>
      <c r="E3887" t="s">
        <v>10624</v>
      </c>
      <c r="F3887" t="str">
        <f>MID($E3887,1,1)</f>
        <v>D</v>
      </c>
      <c r="G3887" t="str">
        <f>IFERROR(MID($E3887,SEARCH("/",$E3887,SEARCH("/",$E3887)+1)+1,1),"")</f>
        <v>P</v>
      </c>
      <c r="H3887" t="s">
        <v>16</v>
      </c>
      <c r="I3887">
        <v>47</v>
      </c>
      <c r="J3887" t="b">
        <v>0</v>
      </c>
      <c r="K3887" s="7">
        <v>0</v>
      </c>
      <c r="L3887" s="7">
        <v>0</v>
      </c>
      <c r="M3887" s="7">
        <v>0</v>
      </c>
      <c r="N3887" s="7">
        <v>0</v>
      </c>
      <c r="O3887" s="7">
        <v>0</v>
      </c>
      <c r="P3887" s="7">
        <f>SUM(dane3[[#This Row],[RoomService]:[VRDeck]])</f>
        <v>0</v>
      </c>
      <c r="Q3887" t="s">
        <v>10625</v>
      </c>
      <c r="R3887" t="b">
        <v>1</v>
      </c>
    </row>
    <row r="3888" spans="1:18" x14ac:dyDescent="0.3">
      <c r="A3888" t="s">
        <v>10626</v>
      </c>
      <c r="B3888">
        <f>MID(dane3[[#This Row],[PassengerId]],1,4)+0</f>
        <v>4169</v>
      </c>
      <c r="C3888" t="s">
        <v>14</v>
      </c>
      <c r="D3888" t="b">
        <v>0</v>
      </c>
      <c r="E3888" t="s">
        <v>10624</v>
      </c>
      <c r="F3888" t="str">
        <f>MID($E3888,1,1)</f>
        <v>D</v>
      </c>
      <c r="G3888" t="str">
        <f>IFERROR(MID($E3888,SEARCH("/",$E3888,SEARCH("/",$E3888)+1)+1,1),"")</f>
        <v>P</v>
      </c>
      <c r="H3888" t="s">
        <v>16</v>
      </c>
      <c r="I3888">
        <v>41</v>
      </c>
      <c r="J3888" t="b">
        <v>0</v>
      </c>
      <c r="K3888" s="7">
        <v>0</v>
      </c>
      <c r="L3888" s="7">
        <v>1562</v>
      </c>
      <c r="M3888" s="7">
        <v>0</v>
      </c>
      <c r="N3888" s="7">
        <v>2</v>
      </c>
      <c r="O3888" s="7">
        <v>16</v>
      </c>
      <c r="P3888" s="7">
        <f>SUM(dane3[[#This Row],[RoomService]:[VRDeck]])</f>
        <v>1580</v>
      </c>
      <c r="Q3888" t="s">
        <v>10627</v>
      </c>
      <c r="R3888" t="b">
        <v>1</v>
      </c>
    </row>
    <row r="3889" spans="1:18" x14ac:dyDescent="0.3">
      <c r="A3889" t="s">
        <v>10628</v>
      </c>
      <c r="B3889">
        <f>MID(dane3[[#This Row],[PassengerId]],1,4)+0</f>
        <v>4170</v>
      </c>
      <c r="C3889" t="s">
        <v>14</v>
      </c>
      <c r="D3889" t="b">
        <v>1</v>
      </c>
      <c r="E3889" t="s">
        <v>10629</v>
      </c>
      <c r="F3889" t="str">
        <f>MID($E3889,1,1)</f>
        <v>B</v>
      </c>
      <c r="G3889" t="str">
        <f>IFERROR(MID($E3889,SEARCH("/",$E3889,SEARCH("/",$E3889)+1)+1,1),"")</f>
        <v>P</v>
      </c>
      <c r="H3889" t="s">
        <v>16</v>
      </c>
      <c r="I3889">
        <v>28</v>
      </c>
      <c r="J3889" t="b">
        <v>0</v>
      </c>
      <c r="K3889" s="7">
        <v>0</v>
      </c>
      <c r="L3889" s="7">
        <v>0</v>
      </c>
      <c r="M3889" s="7">
        <v>0</v>
      </c>
      <c r="N3889" s="7">
        <v>0</v>
      </c>
      <c r="O3889" s="7">
        <v>0</v>
      </c>
      <c r="P3889" s="7">
        <f>SUM(dane3[[#This Row],[RoomService]:[VRDeck]])</f>
        <v>0</v>
      </c>
      <c r="Q3889" t="s">
        <v>10630</v>
      </c>
      <c r="R3889" t="b">
        <v>1</v>
      </c>
    </row>
    <row r="3890" spans="1:18" x14ac:dyDescent="0.3">
      <c r="A3890" t="s">
        <v>10631</v>
      </c>
      <c r="B3890">
        <f>MID(dane3[[#This Row],[PassengerId]],1,4)+0</f>
        <v>4171</v>
      </c>
      <c r="C3890" t="s">
        <v>19</v>
      </c>
      <c r="D3890" t="b">
        <v>1</v>
      </c>
      <c r="E3890" t="s">
        <v>10632</v>
      </c>
      <c r="F3890" t="str">
        <f>MID($E3890,1,1)</f>
        <v>G</v>
      </c>
      <c r="G3890" t="str">
        <f>IFERROR(MID($E3890,SEARCH("/",$E3890,SEARCH("/",$E3890)+1)+1,1),"")</f>
        <v>P</v>
      </c>
      <c r="H3890" t="s">
        <v>16</v>
      </c>
      <c r="I3890">
        <v>23</v>
      </c>
      <c r="J3890" t="b">
        <v>0</v>
      </c>
      <c r="K3890" s="7">
        <v>0</v>
      </c>
      <c r="L3890" s="7">
        <v>0</v>
      </c>
      <c r="M3890" s="7">
        <v>0</v>
      </c>
      <c r="N3890" s="7">
        <v>0</v>
      </c>
      <c r="O3890" s="7">
        <v>0</v>
      </c>
      <c r="P3890" s="7">
        <f>SUM(dane3[[#This Row],[RoomService]:[VRDeck]])</f>
        <v>0</v>
      </c>
      <c r="Q3890" t="s">
        <v>10633</v>
      </c>
      <c r="R3890" t="b">
        <v>0</v>
      </c>
    </row>
    <row r="3891" spans="1:18" x14ac:dyDescent="0.3">
      <c r="A3891" t="s">
        <v>18010</v>
      </c>
      <c r="B3891">
        <f>MID(dane3[[#This Row],[PassengerId]],1,4)+0</f>
        <v>6970</v>
      </c>
      <c r="C3891" t="s">
        <v>53</v>
      </c>
      <c r="D3891" t="b">
        <v>0</v>
      </c>
      <c r="E3891" t="s">
        <v>18011</v>
      </c>
      <c r="F3891" t="str">
        <f>MID($E3891,1,1)</f>
        <v>E</v>
      </c>
      <c r="G3891" t="str">
        <f>IFERROR(MID($E3891,SEARCH("/",$E3891,SEARCH("/",$E3891)+1)+1,1),"")</f>
        <v>S</v>
      </c>
      <c r="H3891" t="s">
        <v>46</v>
      </c>
      <c r="I3891">
        <v>29</v>
      </c>
      <c r="J3891" t="b">
        <v>0</v>
      </c>
      <c r="K3891" s="7">
        <v>456</v>
      </c>
      <c r="L3891" s="7">
        <v>230</v>
      </c>
      <c r="M3891" s="7">
        <v>363</v>
      </c>
      <c r="N3891" s="7">
        <v>0</v>
      </c>
      <c r="O3891" s="7">
        <v>0</v>
      </c>
      <c r="P3891" s="7">
        <f>SUM(dane3[[#This Row],[RoomService]:[VRDeck]])</f>
        <v>1049</v>
      </c>
      <c r="Q3891" t="s">
        <v>18012</v>
      </c>
      <c r="R3891" t="b">
        <v>0</v>
      </c>
    </row>
    <row r="3892" spans="1:18" x14ac:dyDescent="0.3">
      <c r="A3892" t="s">
        <v>8028</v>
      </c>
      <c r="B3892">
        <f>MID(dane3[[#This Row],[PassengerId]],1,4)+0</f>
        <v>3174</v>
      </c>
      <c r="C3892" t="s">
        <v>53</v>
      </c>
      <c r="D3892" t="b">
        <v>1</v>
      </c>
      <c r="E3892" t="s">
        <v>8029</v>
      </c>
      <c r="F3892" t="str">
        <f>MID($E3892,1,1)</f>
        <v>F</v>
      </c>
      <c r="G3892" t="str">
        <f>IFERROR(MID($E3892,SEARCH("/",$E3892,SEARCH("/",$E3892)+1)+1,1),"")</f>
        <v>P</v>
      </c>
      <c r="H3892" t="s">
        <v>16</v>
      </c>
      <c r="I3892">
        <v>38</v>
      </c>
      <c r="J3892" t="b">
        <v>0</v>
      </c>
      <c r="K3892" s="7">
        <v>0</v>
      </c>
      <c r="L3892" s="7">
        <v>0</v>
      </c>
      <c r="M3892" s="7">
        <v>0</v>
      </c>
      <c r="N3892" s="7">
        <v>0</v>
      </c>
      <c r="O3892" s="7">
        <v>0</v>
      </c>
      <c r="P3892" s="7">
        <f>SUM(dane3[[#This Row],[RoomService]:[VRDeck]])</f>
        <v>0</v>
      </c>
      <c r="Q3892" t="s">
        <v>8030</v>
      </c>
      <c r="R3892" t="b">
        <v>1</v>
      </c>
    </row>
    <row r="3893" spans="1:18" x14ac:dyDescent="0.3">
      <c r="A3893" t="s">
        <v>8056</v>
      </c>
      <c r="B3893">
        <f>MID(dane3[[#This Row],[PassengerId]],1,4)+0</f>
        <v>3188</v>
      </c>
      <c r="C3893" t="s">
        <v>53</v>
      </c>
      <c r="D3893" t="b">
        <v>1</v>
      </c>
      <c r="E3893" t="s">
        <v>8057</v>
      </c>
      <c r="F3893" t="str">
        <f>MID($E3893,1,1)</f>
        <v>E</v>
      </c>
      <c r="G3893" t="str">
        <f>IFERROR(MID($E3893,SEARCH("/",$E3893,SEARCH("/",$E3893)+1)+1,1),"")</f>
        <v>S</v>
      </c>
      <c r="H3893" t="s">
        <v>46</v>
      </c>
      <c r="I3893">
        <v>31</v>
      </c>
      <c r="J3893" t="b">
        <v>0</v>
      </c>
      <c r="K3893" s="7">
        <v>0</v>
      </c>
      <c r="L3893" s="7">
        <v>0</v>
      </c>
      <c r="M3893" s="7">
        <v>0</v>
      </c>
      <c r="N3893" s="7">
        <v>0</v>
      </c>
      <c r="O3893" s="7">
        <v>0</v>
      </c>
      <c r="P3893" s="7">
        <f>SUM(dane3[[#This Row],[RoomService]:[VRDeck]])</f>
        <v>0</v>
      </c>
      <c r="Q3893" t="s">
        <v>8058</v>
      </c>
      <c r="R3893" t="b">
        <v>0</v>
      </c>
    </row>
    <row r="3894" spans="1:18" x14ac:dyDescent="0.3">
      <c r="A3894" t="s">
        <v>8059</v>
      </c>
      <c r="B3894">
        <f>MID(dane3[[#This Row],[PassengerId]],1,4)+0</f>
        <v>3189</v>
      </c>
      <c r="C3894" t="s">
        <v>53</v>
      </c>
      <c r="D3894" t="b">
        <v>1</v>
      </c>
      <c r="E3894" t="s">
        <v>8060</v>
      </c>
      <c r="F3894" t="str">
        <f>MID($E3894,1,1)</f>
        <v>D</v>
      </c>
      <c r="G3894" t="str">
        <f>IFERROR(MID($E3894,SEARCH("/",$E3894,SEARCH("/",$E3894)+1)+1,1),"")</f>
        <v>P</v>
      </c>
      <c r="H3894" t="s">
        <v>46</v>
      </c>
      <c r="I3894">
        <v>40</v>
      </c>
      <c r="J3894" t="b">
        <v>0</v>
      </c>
      <c r="K3894" s="7">
        <v>0</v>
      </c>
      <c r="L3894" s="7">
        <v>0</v>
      </c>
      <c r="M3894" s="7">
        <v>0</v>
      </c>
      <c r="N3894" s="7">
        <v>0</v>
      </c>
      <c r="O3894" s="7">
        <v>0</v>
      </c>
      <c r="P3894" s="7">
        <f>SUM(dane3[[#This Row],[RoomService]:[VRDeck]])</f>
        <v>0</v>
      </c>
      <c r="Q3894" t="s">
        <v>8061</v>
      </c>
      <c r="R3894" t="b">
        <v>1</v>
      </c>
    </row>
    <row r="3895" spans="1:18" x14ac:dyDescent="0.3">
      <c r="A3895" t="s">
        <v>8062</v>
      </c>
      <c r="B3895">
        <f>MID(dane3[[#This Row],[PassengerId]],1,4)+0</f>
        <v>3189</v>
      </c>
      <c r="C3895" t="s">
        <v>53</v>
      </c>
      <c r="D3895" t="b">
        <v>0</v>
      </c>
      <c r="E3895" t="s">
        <v>8060</v>
      </c>
      <c r="F3895" t="str">
        <f>MID($E3895,1,1)</f>
        <v>D</v>
      </c>
      <c r="G3895" t="str">
        <f>IFERROR(MID($E3895,SEARCH("/",$E3895,SEARCH("/",$E3895)+1)+1,1),"")</f>
        <v>P</v>
      </c>
      <c r="H3895" t="s">
        <v>16</v>
      </c>
      <c r="I3895">
        <v>25</v>
      </c>
      <c r="J3895" t="b">
        <v>0</v>
      </c>
      <c r="K3895" s="7">
        <v>1299</v>
      </c>
      <c r="L3895" s="7">
        <v>0</v>
      </c>
      <c r="M3895" s="7">
        <v>0</v>
      </c>
      <c r="N3895" s="7">
        <v>0</v>
      </c>
      <c r="O3895" s="7">
        <v>0</v>
      </c>
      <c r="P3895" s="7">
        <f>SUM(dane3[[#This Row],[RoomService]:[VRDeck]])</f>
        <v>1299</v>
      </c>
      <c r="Q3895" t="s">
        <v>8063</v>
      </c>
      <c r="R3895" t="b">
        <v>0</v>
      </c>
    </row>
    <row r="3896" spans="1:18" x14ac:dyDescent="0.3">
      <c r="A3896" t="s">
        <v>8064</v>
      </c>
      <c r="B3896">
        <f>MID(dane3[[#This Row],[PassengerId]],1,4)+0</f>
        <v>3191</v>
      </c>
      <c r="C3896" t="s">
        <v>53</v>
      </c>
      <c r="D3896" t="b">
        <v>1</v>
      </c>
      <c r="E3896" t="s">
        <v>8065</v>
      </c>
      <c r="F3896" t="str">
        <f>MID($E3896,1,1)</f>
        <v>F</v>
      </c>
      <c r="G3896" t="str">
        <f>IFERROR(MID($E3896,SEARCH("/",$E3896,SEARCH("/",$E3896)+1)+1,1),"")</f>
        <v>S</v>
      </c>
      <c r="H3896" t="s">
        <v>16</v>
      </c>
      <c r="I3896">
        <v>68</v>
      </c>
      <c r="J3896" t="b">
        <v>0</v>
      </c>
      <c r="K3896" s="7">
        <v>0</v>
      </c>
      <c r="L3896" s="7">
        <v>0</v>
      </c>
      <c r="M3896" s="7">
        <v>0</v>
      </c>
      <c r="N3896" s="7">
        <v>0</v>
      </c>
      <c r="O3896" s="7">
        <v>0</v>
      </c>
      <c r="P3896" s="7">
        <f>SUM(dane3[[#This Row],[RoomService]:[VRDeck]])</f>
        <v>0</v>
      </c>
      <c r="Q3896" t="s">
        <v>8066</v>
      </c>
      <c r="R3896" t="b">
        <v>1</v>
      </c>
    </row>
    <row r="3897" spans="1:18" x14ac:dyDescent="0.3">
      <c r="A3897" t="s">
        <v>8070</v>
      </c>
      <c r="B3897">
        <f>MID(dane3[[#This Row],[PassengerId]],1,4)+0</f>
        <v>3193</v>
      </c>
      <c r="C3897" t="s">
        <v>53</v>
      </c>
      <c r="D3897" t="b">
        <v>0</v>
      </c>
      <c r="E3897" t="s">
        <v>8071</v>
      </c>
      <c r="F3897" t="str">
        <f>MID($E3897,1,1)</f>
        <v>F</v>
      </c>
      <c r="G3897" t="str">
        <f>IFERROR(MID($E3897,SEARCH("/",$E3897,SEARCH("/",$E3897)+1)+1,1),"")</f>
        <v>P</v>
      </c>
      <c r="H3897" t="s">
        <v>16</v>
      </c>
      <c r="I3897">
        <v>27</v>
      </c>
      <c r="J3897" t="b">
        <v>1</v>
      </c>
      <c r="K3897" s="7">
        <v>309</v>
      </c>
      <c r="L3897" s="7">
        <v>0</v>
      </c>
      <c r="M3897" s="7">
        <v>849</v>
      </c>
      <c r="N3897" s="7">
        <v>0</v>
      </c>
      <c r="O3897" s="7">
        <v>0</v>
      </c>
      <c r="P3897" s="7">
        <f>SUM(dane3[[#This Row],[RoomService]:[VRDeck]])</f>
        <v>1158</v>
      </c>
      <c r="Q3897" t="s">
        <v>8072</v>
      </c>
      <c r="R3897" t="b">
        <v>1</v>
      </c>
    </row>
    <row r="3898" spans="1:18" x14ac:dyDescent="0.3">
      <c r="A3898" t="s">
        <v>10650</v>
      </c>
      <c r="B3898">
        <f>MID(dane3[[#This Row],[PassengerId]],1,4)+0</f>
        <v>4173</v>
      </c>
      <c r="C3898" t="s">
        <v>19</v>
      </c>
      <c r="D3898" t="b">
        <v>0</v>
      </c>
      <c r="E3898" t="s">
        <v>10651</v>
      </c>
      <c r="F3898" t="str">
        <f>MID($E3898,1,1)</f>
        <v>E</v>
      </c>
      <c r="G3898" t="str">
        <f>IFERROR(MID($E3898,SEARCH("/",$E3898,SEARCH("/",$E3898)+1)+1,1),"")</f>
        <v>P</v>
      </c>
      <c r="H3898" t="s">
        <v>16</v>
      </c>
      <c r="I3898">
        <v>27</v>
      </c>
      <c r="J3898" t="b">
        <v>0</v>
      </c>
      <c r="K3898" s="7">
        <v>0</v>
      </c>
      <c r="L3898" s="7">
        <v>0</v>
      </c>
      <c r="M3898" s="7">
        <v>0</v>
      </c>
      <c r="N3898" s="7">
        <v>658</v>
      </c>
      <c r="O3898" s="7">
        <v>133</v>
      </c>
      <c r="P3898" s="7">
        <f>SUM(dane3[[#This Row],[RoomService]:[VRDeck]])</f>
        <v>791</v>
      </c>
      <c r="Q3898" t="s">
        <v>10652</v>
      </c>
      <c r="R3898" t="b">
        <v>0</v>
      </c>
    </row>
    <row r="3899" spans="1:18" x14ac:dyDescent="0.3">
      <c r="A3899" t="s">
        <v>10653</v>
      </c>
      <c r="B3899">
        <f>MID(dane3[[#This Row],[PassengerId]],1,4)+0</f>
        <v>4174</v>
      </c>
      <c r="C3899" t="s">
        <v>19</v>
      </c>
      <c r="D3899" t="b">
        <v>0</v>
      </c>
      <c r="E3899" t="s">
        <v>10654</v>
      </c>
      <c r="F3899" t="str">
        <f>MID($E3899,1,1)</f>
        <v>F</v>
      </c>
      <c r="G3899" t="str">
        <f>IFERROR(MID($E3899,SEARCH("/",$E3899,SEARCH("/",$E3899)+1)+1,1),"")</f>
        <v>P</v>
      </c>
      <c r="H3899" t="s">
        <v>16</v>
      </c>
      <c r="I3899">
        <v>47</v>
      </c>
      <c r="J3899" t="b">
        <v>0</v>
      </c>
      <c r="K3899" s="7">
        <v>59</v>
      </c>
      <c r="L3899" s="7">
        <v>1</v>
      </c>
      <c r="M3899" s="7">
        <v>327</v>
      </c>
      <c r="N3899" s="7">
        <v>557</v>
      </c>
      <c r="O3899" s="7">
        <v>0</v>
      </c>
      <c r="P3899" s="7">
        <f>SUM(dane3[[#This Row],[RoomService]:[VRDeck]])</f>
        <v>944</v>
      </c>
      <c r="Q3899" t="s">
        <v>10655</v>
      </c>
      <c r="R3899" t="b">
        <v>0</v>
      </c>
    </row>
    <row r="3900" spans="1:18" x14ac:dyDescent="0.3">
      <c r="A3900" t="s">
        <v>10656</v>
      </c>
      <c r="B3900">
        <f>MID(dane3[[#This Row],[PassengerId]],1,4)+0</f>
        <v>4175</v>
      </c>
      <c r="C3900" t="s">
        <v>19</v>
      </c>
      <c r="D3900" t="b">
        <v>0</v>
      </c>
      <c r="E3900" t="s">
        <v>10657</v>
      </c>
      <c r="F3900" t="str">
        <f>MID($E3900,1,1)</f>
        <v>F</v>
      </c>
      <c r="G3900" t="str">
        <f>IFERROR(MID($E3900,SEARCH("/",$E3900,SEARCH("/",$E3900)+1)+1,1),"")</f>
        <v>P</v>
      </c>
      <c r="H3900" t="s">
        <v>46</v>
      </c>
      <c r="I3900">
        <v>37</v>
      </c>
      <c r="J3900" t="b">
        <v>0</v>
      </c>
      <c r="K3900" s="7">
        <v>0</v>
      </c>
      <c r="L3900" s="7">
        <v>89</v>
      </c>
      <c r="M3900" s="7">
        <v>15</v>
      </c>
      <c r="N3900" s="7">
        <v>20</v>
      </c>
      <c r="O3900" s="7">
        <v>592</v>
      </c>
      <c r="P3900" s="7">
        <f>SUM(dane3[[#This Row],[RoomService]:[VRDeck]])</f>
        <v>716</v>
      </c>
      <c r="Q3900" t="s">
        <v>10658</v>
      </c>
      <c r="R3900" t="b">
        <v>0</v>
      </c>
    </row>
    <row r="3901" spans="1:18" x14ac:dyDescent="0.3">
      <c r="A3901" t="s">
        <v>8086</v>
      </c>
      <c r="B3901">
        <f>MID(dane3[[#This Row],[PassengerId]],1,4)+0</f>
        <v>3196</v>
      </c>
      <c r="C3901" t="s">
        <v>53</v>
      </c>
      <c r="D3901" t="b">
        <v>0</v>
      </c>
      <c r="E3901" t="s">
        <v>8087</v>
      </c>
      <c r="F3901" t="str">
        <f>MID($E3901,1,1)</f>
        <v>F</v>
      </c>
      <c r="G3901" t="str">
        <f>IFERROR(MID($E3901,SEARCH("/",$E3901,SEARCH("/",$E3901)+1)+1,1),"")</f>
        <v>P</v>
      </c>
      <c r="H3901" t="s">
        <v>16</v>
      </c>
      <c r="I3901">
        <v>38</v>
      </c>
      <c r="J3901" t="b">
        <v>0</v>
      </c>
      <c r="K3901" s="7">
        <v>1046</v>
      </c>
      <c r="L3901" s="7">
        <v>0</v>
      </c>
      <c r="M3901" s="7">
        <v>1553</v>
      </c>
      <c r="N3901" s="7">
        <v>0</v>
      </c>
      <c r="O3901" s="7">
        <v>0</v>
      </c>
      <c r="P3901" s="7">
        <f>SUM(dane3[[#This Row],[RoomService]:[VRDeck]])</f>
        <v>2599</v>
      </c>
      <c r="Q3901" t="s">
        <v>8088</v>
      </c>
      <c r="R3901" t="b">
        <v>0</v>
      </c>
    </row>
    <row r="3902" spans="1:18" x14ac:dyDescent="0.3">
      <c r="A3902" t="s">
        <v>8114</v>
      </c>
      <c r="B3902">
        <f>MID(dane3[[#This Row],[PassengerId]],1,4)+0</f>
        <v>3209</v>
      </c>
      <c r="C3902" t="s">
        <v>53</v>
      </c>
      <c r="D3902" t="b">
        <v>1</v>
      </c>
      <c r="E3902" t="s">
        <v>8115</v>
      </c>
      <c r="F3902" t="str">
        <f>MID($E3902,1,1)</f>
        <v>F</v>
      </c>
      <c r="G3902" t="str">
        <f>IFERROR(MID($E3902,SEARCH("/",$E3902,SEARCH("/",$E3902)+1)+1,1),"")</f>
        <v>P</v>
      </c>
      <c r="H3902" t="s">
        <v>16</v>
      </c>
      <c r="I3902">
        <v>10</v>
      </c>
      <c r="J3902" t="b">
        <v>0</v>
      </c>
      <c r="K3902" s="7">
        <v>0</v>
      </c>
      <c r="L3902" s="7">
        <v>0</v>
      </c>
      <c r="M3902" s="7">
        <v>0</v>
      </c>
      <c r="N3902" s="7">
        <v>0</v>
      </c>
      <c r="O3902" s="7">
        <v>0</v>
      </c>
      <c r="P3902" s="7">
        <f>SUM(dane3[[#This Row],[RoomService]:[VRDeck]])</f>
        <v>0</v>
      </c>
      <c r="Q3902" t="s">
        <v>8116</v>
      </c>
      <c r="R3902" t="b">
        <v>1</v>
      </c>
    </row>
    <row r="3903" spans="1:18" x14ac:dyDescent="0.3">
      <c r="A3903" t="s">
        <v>8135</v>
      </c>
      <c r="B3903">
        <f>MID(dane3[[#This Row],[PassengerId]],1,4)+0</f>
        <v>3213</v>
      </c>
      <c r="C3903" t="s">
        <v>53</v>
      </c>
      <c r="D3903" t="b">
        <v>0</v>
      </c>
      <c r="E3903" t="s">
        <v>8136</v>
      </c>
      <c r="F3903" t="str">
        <f>MID($E3903,1,1)</f>
        <v>D</v>
      </c>
      <c r="G3903" t="str">
        <f>IFERROR(MID($E3903,SEARCH("/",$E3903,SEARCH("/",$E3903)+1)+1,1),"")</f>
        <v>P</v>
      </c>
      <c r="H3903" t="s">
        <v>16</v>
      </c>
      <c r="I3903">
        <v>22</v>
      </c>
      <c r="J3903" t="b">
        <v>0</v>
      </c>
      <c r="K3903" s="7">
        <v>715</v>
      </c>
      <c r="L3903" s="7">
        <v>0</v>
      </c>
      <c r="M3903" s="7">
        <v>726</v>
      </c>
      <c r="N3903" s="7">
        <v>325</v>
      </c>
      <c r="O3903" s="7">
        <v>0</v>
      </c>
      <c r="P3903" s="7">
        <f>SUM(dane3[[#This Row],[RoomService]:[VRDeck]])</f>
        <v>1766</v>
      </c>
      <c r="Q3903" t="s">
        <v>8137</v>
      </c>
      <c r="R3903" t="b">
        <v>0</v>
      </c>
    </row>
    <row r="3904" spans="1:18" x14ac:dyDescent="0.3">
      <c r="A3904" t="s">
        <v>8160</v>
      </c>
      <c r="B3904">
        <f>MID(dane3[[#This Row],[PassengerId]],1,4)+0</f>
        <v>3219</v>
      </c>
      <c r="C3904" t="s">
        <v>53</v>
      </c>
      <c r="D3904" t="b">
        <v>1</v>
      </c>
      <c r="E3904" t="s">
        <v>8161</v>
      </c>
      <c r="F3904" t="str">
        <f>MID($E3904,1,1)</f>
        <v>E</v>
      </c>
      <c r="G3904" t="str">
        <f>IFERROR(MID($E3904,SEARCH("/",$E3904,SEARCH("/",$E3904)+1)+1,1),"")</f>
        <v>S</v>
      </c>
      <c r="H3904" t="s">
        <v>16</v>
      </c>
      <c r="I3904">
        <v>39</v>
      </c>
      <c r="J3904" t="b">
        <v>0</v>
      </c>
      <c r="K3904" s="7">
        <v>0</v>
      </c>
      <c r="L3904" s="7">
        <v>0</v>
      </c>
      <c r="M3904" s="7">
        <v>0</v>
      </c>
      <c r="N3904" s="7">
        <v>0</v>
      </c>
      <c r="O3904" s="7">
        <v>0</v>
      </c>
      <c r="P3904" s="7">
        <f>SUM(dane3[[#This Row],[RoomService]:[VRDeck]])</f>
        <v>0</v>
      </c>
      <c r="Q3904" t="s">
        <v>8162</v>
      </c>
      <c r="R3904" t="b">
        <v>0</v>
      </c>
    </row>
    <row r="3905" spans="1:18" x14ac:dyDescent="0.3">
      <c r="A3905" t="s">
        <v>8186</v>
      </c>
      <c r="B3905">
        <f>MID(dane3[[#This Row],[PassengerId]],1,4)+0</f>
        <v>3230</v>
      </c>
      <c r="C3905" t="s">
        <v>53</v>
      </c>
      <c r="D3905" t="b">
        <v>1</v>
      </c>
      <c r="E3905" t="s">
        <v>8187</v>
      </c>
      <c r="F3905" t="str">
        <f>MID($E3905,1,1)</f>
        <v>F</v>
      </c>
      <c r="G3905" t="str">
        <f>IFERROR(MID($E3905,SEARCH("/",$E3905,SEARCH("/",$E3905)+1)+1,1),"")</f>
        <v>P</v>
      </c>
      <c r="H3905" t="s">
        <v>16</v>
      </c>
      <c r="I3905">
        <v>62</v>
      </c>
      <c r="J3905" t="b">
        <v>0</v>
      </c>
      <c r="K3905" s="7">
        <v>0</v>
      </c>
      <c r="L3905" s="7">
        <v>0</v>
      </c>
      <c r="M3905" s="7">
        <v>0</v>
      </c>
      <c r="N3905" s="7">
        <v>0</v>
      </c>
      <c r="O3905" s="7">
        <v>0</v>
      </c>
      <c r="P3905" s="7">
        <f>SUM(dane3[[#This Row],[RoomService]:[VRDeck]])</f>
        <v>0</v>
      </c>
      <c r="Q3905" t="s">
        <v>8188</v>
      </c>
      <c r="R3905" t="b">
        <v>1</v>
      </c>
    </row>
    <row r="3906" spans="1:18" x14ac:dyDescent="0.3">
      <c r="A3906" t="s">
        <v>8189</v>
      </c>
      <c r="B3906">
        <f>MID(dane3[[#This Row],[PassengerId]],1,4)+0</f>
        <v>3232</v>
      </c>
      <c r="C3906" t="s">
        <v>53</v>
      </c>
      <c r="D3906" t="b">
        <v>1</v>
      </c>
      <c r="E3906" t="s">
        <v>8190</v>
      </c>
      <c r="F3906" t="str">
        <f>MID($E3906,1,1)</f>
        <v>F</v>
      </c>
      <c r="G3906" t="str">
        <f>IFERROR(MID($E3906,SEARCH("/",$E3906,SEARCH("/",$E3906)+1)+1,1),"")</f>
        <v>S</v>
      </c>
      <c r="H3906" t="s">
        <v>16</v>
      </c>
      <c r="I3906">
        <v>43</v>
      </c>
      <c r="J3906" t="b">
        <v>0</v>
      </c>
      <c r="K3906" s="7">
        <v>0</v>
      </c>
      <c r="L3906" s="7">
        <v>0</v>
      </c>
      <c r="M3906" s="7">
        <v>0</v>
      </c>
      <c r="N3906" s="7">
        <v>0</v>
      </c>
      <c r="O3906" s="7">
        <v>0</v>
      </c>
      <c r="P3906" s="7">
        <f>SUM(dane3[[#This Row],[RoomService]:[VRDeck]])</f>
        <v>0</v>
      </c>
      <c r="Q3906" t="s">
        <v>8191</v>
      </c>
      <c r="R3906" t="b">
        <v>1</v>
      </c>
    </row>
    <row r="3907" spans="1:18" x14ac:dyDescent="0.3">
      <c r="A3907" t="s">
        <v>8204</v>
      </c>
      <c r="B3907">
        <f>MID(dane3[[#This Row],[PassengerId]],1,4)+0</f>
        <v>3237</v>
      </c>
      <c r="C3907" t="s">
        <v>53</v>
      </c>
      <c r="D3907" t="b">
        <v>0</v>
      </c>
      <c r="E3907" t="s">
        <v>8205</v>
      </c>
      <c r="F3907" t="str">
        <f>MID($E3907,1,1)</f>
        <v>D</v>
      </c>
      <c r="G3907" t="str">
        <f>IFERROR(MID($E3907,SEARCH("/",$E3907,SEARCH("/",$E3907)+1)+1,1),"")</f>
        <v>P</v>
      </c>
      <c r="H3907" t="s">
        <v>16</v>
      </c>
      <c r="I3907">
        <v>21</v>
      </c>
      <c r="J3907" t="b">
        <v>0</v>
      </c>
      <c r="K3907" s="7">
        <v>1097</v>
      </c>
      <c r="L3907" s="7">
        <v>0</v>
      </c>
      <c r="M3907" s="7">
        <v>80</v>
      </c>
      <c r="N3907" s="7">
        <v>589</v>
      </c>
      <c r="O3907" s="7">
        <v>0</v>
      </c>
      <c r="P3907" s="7">
        <f>SUM(dane3[[#This Row],[RoomService]:[VRDeck]])</f>
        <v>1766</v>
      </c>
      <c r="Q3907" t="s">
        <v>8206</v>
      </c>
      <c r="R3907" t="b">
        <v>0</v>
      </c>
    </row>
    <row r="3908" spans="1:18" x14ac:dyDescent="0.3">
      <c r="A3908" t="s">
        <v>10675</v>
      </c>
      <c r="B3908">
        <f>MID(dane3[[#This Row],[PassengerId]],1,4)+0</f>
        <v>4177</v>
      </c>
      <c r="C3908" t="s">
        <v>14</v>
      </c>
      <c r="D3908" t="b">
        <v>1</v>
      </c>
      <c r="E3908" t="s">
        <v>10676</v>
      </c>
      <c r="F3908" t="str">
        <f>MID($E3908,1,1)</f>
        <v>B</v>
      </c>
      <c r="G3908" t="str">
        <f>IFERROR(MID($E3908,SEARCH("/",$E3908,SEARCH("/",$E3908)+1)+1,1),"")</f>
        <v>S</v>
      </c>
      <c r="H3908" t="s">
        <v>16</v>
      </c>
      <c r="I3908">
        <v>32</v>
      </c>
      <c r="J3908" t="b">
        <v>0</v>
      </c>
      <c r="K3908" s="7">
        <v>0</v>
      </c>
      <c r="L3908" s="7">
        <v>0</v>
      </c>
      <c r="M3908" s="7">
        <v>0</v>
      </c>
      <c r="N3908" s="7">
        <v>0</v>
      </c>
      <c r="O3908" s="7">
        <v>0</v>
      </c>
      <c r="P3908" s="7">
        <f>SUM(dane3[[#This Row],[RoomService]:[VRDeck]])</f>
        <v>0</v>
      </c>
      <c r="Q3908" t="s">
        <v>10677</v>
      </c>
      <c r="R3908" t="b">
        <v>1</v>
      </c>
    </row>
    <row r="3909" spans="1:18" x14ac:dyDescent="0.3">
      <c r="A3909" t="s">
        <v>10678</v>
      </c>
      <c r="B3909">
        <f>MID(dane3[[#This Row],[PassengerId]],1,4)+0</f>
        <v>4177</v>
      </c>
      <c r="C3909" t="s">
        <v>14</v>
      </c>
      <c r="D3909" t="b">
        <v>1</v>
      </c>
      <c r="E3909" t="s">
        <v>10676</v>
      </c>
      <c r="F3909" t="str">
        <f>MID($E3909,1,1)</f>
        <v>B</v>
      </c>
      <c r="G3909" t="str">
        <f>IFERROR(MID($E3909,SEARCH("/",$E3909,SEARCH("/",$E3909)+1)+1,1),"")</f>
        <v>S</v>
      </c>
      <c r="H3909" t="s">
        <v>46</v>
      </c>
      <c r="I3909">
        <v>34</v>
      </c>
      <c r="J3909" t="b">
        <v>0</v>
      </c>
      <c r="K3909" s="7">
        <v>0</v>
      </c>
      <c r="L3909" s="7">
        <v>0</v>
      </c>
      <c r="M3909" s="7">
        <v>0</v>
      </c>
      <c r="N3909" s="7">
        <v>0</v>
      </c>
      <c r="O3909" s="7">
        <v>0</v>
      </c>
      <c r="P3909" s="7">
        <f>SUM(dane3[[#This Row],[RoomService]:[VRDeck]])</f>
        <v>0</v>
      </c>
      <c r="Q3909" t="s">
        <v>10679</v>
      </c>
      <c r="R3909" t="b">
        <v>1</v>
      </c>
    </row>
    <row r="3910" spans="1:18" x14ac:dyDescent="0.3">
      <c r="A3910" t="s">
        <v>10680</v>
      </c>
      <c r="B3910">
        <f>MID(dane3[[#This Row],[PassengerId]],1,4)+0</f>
        <v>4177</v>
      </c>
      <c r="C3910" t="s">
        <v>14</v>
      </c>
      <c r="D3910" t="b">
        <v>0</v>
      </c>
      <c r="E3910" t="s">
        <v>10676</v>
      </c>
      <c r="F3910" t="str">
        <f>MID($E3910,1,1)</f>
        <v>B</v>
      </c>
      <c r="G3910" t="str">
        <f>IFERROR(MID($E3910,SEARCH("/",$E3910,SEARCH("/",$E3910)+1)+1,1),"")</f>
        <v>S</v>
      </c>
      <c r="H3910" t="s">
        <v>46</v>
      </c>
      <c r="I3910">
        <v>44</v>
      </c>
      <c r="J3910" t="b">
        <v>0</v>
      </c>
      <c r="K3910" s="7">
        <v>36</v>
      </c>
      <c r="L3910" s="7">
        <v>588</v>
      </c>
      <c r="M3910" s="7">
        <v>0</v>
      </c>
      <c r="N3910" s="7">
        <v>1675</v>
      </c>
      <c r="O3910" s="7">
        <v>3597</v>
      </c>
      <c r="P3910" s="7">
        <f>SUM(dane3[[#This Row],[RoomService]:[VRDeck]])</f>
        <v>5896</v>
      </c>
      <c r="Q3910" t="s">
        <v>10681</v>
      </c>
      <c r="R3910" t="b">
        <v>0</v>
      </c>
    </row>
    <row r="3911" spans="1:18" x14ac:dyDescent="0.3">
      <c r="A3911" t="s">
        <v>10682</v>
      </c>
      <c r="B3911">
        <f>MID(dane3[[#This Row],[PassengerId]],1,4)+0</f>
        <v>4178</v>
      </c>
      <c r="C3911" t="s">
        <v>19</v>
      </c>
      <c r="D3911" t="b">
        <v>0</v>
      </c>
      <c r="E3911" t="s">
        <v>10683</v>
      </c>
      <c r="F3911" t="str">
        <f>MID($E3911,1,1)</f>
        <v>G</v>
      </c>
      <c r="G3911" t="str">
        <f>IFERROR(MID($E3911,SEARCH("/",$E3911,SEARCH("/",$E3911)+1)+1,1),"")</f>
        <v>P</v>
      </c>
      <c r="H3911" t="s">
        <v>16</v>
      </c>
      <c r="I3911">
        <v>19</v>
      </c>
      <c r="J3911" t="b">
        <v>0</v>
      </c>
      <c r="K3911" s="7">
        <v>0</v>
      </c>
      <c r="L3911" s="7">
        <v>0</v>
      </c>
      <c r="M3911" s="7">
        <v>4</v>
      </c>
      <c r="N3911" s="7">
        <v>6</v>
      </c>
      <c r="O3911" s="7">
        <v>773</v>
      </c>
      <c r="P3911" s="7">
        <f>SUM(dane3[[#This Row],[RoomService]:[VRDeck]])</f>
        <v>783</v>
      </c>
      <c r="Q3911" t="s">
        <v>10684</v>
      </c>
      <c r="R3911" t="b">
        <v>0</v>
      </c>
    </row>
    <row r="3912" spans="1:18" x14ac:dyDescent="0.3">
      <c r="A3912" t="s">
        <v>10685</v>
      </c>
      <c r="B3912">
        <f>MID(dane3[[#This Row],[PassengerId]],1,4)+0</f>
        <v>4179</v>
      </c>
      <c r="C3912" t="s">
        <v>14</v>
      </c>
      <c r="D3912" t="b">
        <v>0</v>
      </c>
      <c r="E3912" t="s">
        <v>10686</v>
      </c>
      <c r="F3912" t="str">
        <f>MID($E3912,1,1)</f>
        <v>A</v>
      </c>
      <c r="G3912" t="str">
        <f>IFERROR(MID($E3912,SEARCH("/",$E3912,SEARCH("/",$E3912)+1)+1,1),"")</f>
        <v>S</v>
      </c>
      <c r="H3912" t="s">
        <v>16</v>
      </c>
      <c r="I3912">
        <v>30</v>
      </c>
      <c r="J3912" t="b">
        <v>1</v>
      </c>
      <c r="K3912" s="7">
        <v>0</v>
      </c>
      <c r="L3912" s="7">
        <v>1172</v>
      </c>
      <c r="M3912" s="7">
        <v>183</v>
      </c>
      <c r="N3912" s="7">
        <v>91</v>
      </c>
      <c r="O3912" s="7">
        <v>0</v>
      </c>
      <c r="P3912" s="7">
        <f>SUM(dane3[[#This Row],[RoomService]:[VRDeck]])</f>
        <v>1446</v>
      </c>
      <c r="Q3912" t="s">
        <v>23799</v>
      </c>
      <c r="R3912" t="b">
        <v>1</v>
      </c>
    </row>
    <row r="3913" spans="1:18" x14ac:dyDescent="0.3">
      <c r="A3913" t="s">
        <v>10687</v>
      </c>
      <c r="B3913">
        <f>MID(dane3[[#This Row],[PassengerId]],1,4)+0</f>
        <v>4179</v>
      </c>
      <c r="C3913" t="s">
        <v>14</v>
      </c>
      <c r="D3913" t="b">
        <v>1</v>
      </c>
      <c r="E3913" t="s">
        <v>10686</v>
      </c>
      <c r="F3913" t="str">
        <f>MID($E3913,1,1)</f>
        <v>A</v>
      </c>
      <c r="G3913" t="str">
        <f>IFERROR(MID($E3913,SEARCH("/",$E3913,SEARCH("/",$E3913)+1)+1,1),"")</f>
        <v>S</v>
      </c>
      <c r="H3913" t="s">
        <v>16</v>
      </c>
      <c r="I3913">
        <v>23</v>
      </c>
      <c r="J3913" t="b">
        <v>0</v>
      </c>
      <c r="K3913" s="7">
        <v>0</v>
      </c>
      <c r="L3913" s="7">
        <v>0</v>
      </c>
      <c r="M3913" s="7">
        <v>0</v>
      </c>
      <c r="N3913" s="7">
        <v>0</v>
      </c>
      <c r="O3913" s="7">
        <v>0</v>
      </c>
      <c r="P3913" s="7">
        <f>SUM(dane3[[#This Row],[RoomService]:[VRDeck]])</f>
        <v>0</v>
      </c>
      <c r="Q3913" t="s">
        <v>10688</v>
      </c>
      <c r="R3913" t="b">
        <v>1</v>
      </c>
    </row>
    <row r="3914" spans="1:18" x14ac:dyDescent="0.3">
      <c r="A3914" t="s">
        <v>10689</v>
      </c>
      <c r="B3914">
        <f>MID(dane3[[#This Row],[PassengerId]],1,4)+0</f>
        <v>4181</v>
      </c>
      <c r="C3914" t="s">
        <v>14</v>
      </c>
      <c r="D3914" t="b">
        <v>0</v>
      </c>
      <c r="E3914" t="s">
        <v>10690</v>
      </c>
      <c r="F3914" t="str">
        <f>MID($E3914,1,1)</f>
        <v>C</v>
      </c>
      <c r="G3914" t="str">
        <f>IFERROR(MID($E3914,SEARCH("/",$E3914,SEARCH("/",$E3914)+1)+1,1),"")</f>
        <v>P</v>
      </c>
      <c r="H3914" t="s">
        <v>16</v>
      </c>
      <c r="I3914">
        <v>4</v>
      </c>
      <c r="J3914" t="b">
        <v>0</v>
      </c>
      <c r="K3914" s="7">
        <v>0</v>
      </c>
      <c r="L3914" s="7">
        <v>0</v>
      </c>
      <c r="M3914" s="7">
        <v>0</v>
      </c>
      <c r="N3914" s="7">
        <v>0</v>
      </c>
      <c r="O3914" s="7">
        <v>0</v>
      </c>
      <c r="P3914" s="7">
        <f>SUM(dane3[[#This Row],[RoomService]:[VRDeck]])</f>
        <v>0</v>
      </c>
      <c r="Q3914" t="s">
        <v>10691</v>
      </c>
      <c r="R3914" t="b">
        <v>1</v>
      </c>
    </row>
    <row r="3915" spans="1:18" x14ac:dyDescent="0.3">
      <c r="A3915" t="s">
        <v>18850</v>
      </c>
      <c r="B3915">
        <f>MID(dane3[[#This Row],[PassengerId]],1,4)+0</f>
        <v>7314</v>
      </c>
      <c r="C3915" t="s">
        <v>14</v>
      </c>
      <c r="D3915" t="b">
        <v>1</v>
      </c>
      <c r="E3915" t="s">
        <v>18851</v>
      </c>
      <c r="F3915" t="str">
        <f>MID($E3915,1,1)</f>
        <v>C</v>
      </c>
      <c r="G3915" t="str">
        <f>IFERROR(MID($E3915,SEARCH("/",$E3915,SEARCH("/",$E3915)+1)+1,1),"")</f>
        <v>P</v>
      </c>
      <c r="H3915" t="s">
        <v>16</v>
      </c>
      <c r="I3915">
        <v>33</v>
      </c>
      <c r="J3915" t="b">
        <v>0</v>
      </c>
      <c r="K3915" s="7">
        <v>0</v>
      </c>
      <c r="L3915" s="7">
        <v>0</v>
      </c>
      <c r="M3915" s="7">
        <v>0</v>
      </c>
      <c r="N3915" s="7">
        <v>0</v>
      </c>
      <c r="O3915" s="7">
        <v>0</v>
      </c>
      <c r="P3915" s="7">
        <f>SUM(dane3[[#This Row],[RoomService]:[VRDeck]])</f>
        <v>0</v>
      </c>
      <c r="Q3915" t="s">
        <v>18852</v>
      </c>
      <c r="R3915" t="b">
        <v>1</v>
      </c>
    </row>
    <row r="3916" spans="1:18" x14ac:dyDescent="0.3">
      <c r="A3916" t="s">
        <v>10694</v>
      </c>
      <c r="B3916">
        <f>MID(dane3[[#This Row],[PassengerId]],1,4)+0</f>
        <v>4181</v>
      </c>
      <c r="C3916" t="s">
        <v>14</v>
      </c>
      <c r="D3916" t="b">
        <v>1</v>
      </c>
      <c r="E3916" t="s">
        <v>39</v>
      </c>
      <c r="F3916" t="s">
        <v>23761</v>
      </c>
      <c r="G3916" t="str">
        <f>IFERROR(MID($E3916,SEARCH("/",$E3916,SEARCH("/",$E3916)+1)+1,1),"")</f>
        <v/>
      </c>
      <c r="H3916" t="s">
        <v>16</v>
      </c>
      <c r="I3916">
        <v>17</v>
      </c>
      <c r="J3916" t="b">
        <v>0</v>
      </c>
      <c r="K3916" s="7">
        <v>0</v>
      </c>
      <c r="L3916" s="7">
        <v>0</v>
      </c>
      <c r="M3916" s="7">
        <v>0</v>
      </c>
      <c r="N3916" s="7">
        <v>0</v>
      </c>
      <c r="O3916" s="7">
        <v>0</v>
      </c>
      <c r="P3916" s="7">
        <f>SUM(dane3[[#This Row],[RoomService]:[VRDeck]])</f>
        <v>0</v>
      </c>
      <c r="Q3916" t="s">
        <v>10695</v>
      </c>
      <c r="R3916" t="b">
        <v>1</v>
      </c>
    </row>
    <row r="3917" spans="1:18" x14ac:dyDescent="0.3">
      <c r="A3917" t="s">
        <v>10696</v>
      </c>
      <c r="B3917">
        <f>MID(dane3[[#This Row],[PassengerId]],1,4)+0</f>
        <v>4181</v>
      </c>
      <c r="C3917" t="s">
        <v>14</v>
      </c>
      <c r="D3917" t="b">
        <v>1</v>
      </c>
      <c r="E3917" t="s">
        <v>10690</v>
      </c>
      <c r="F3917" t="str">
        <f>MID($E3917,1,1)</f>
        <v>C</v>
      </c>
      <c r="G3917" t="str">
        <f>IFERROR(MID($E3917,SEARCH("/",$E3917,SEARCH("/",$E3917)+1)+1,1),"")</f>
        <v>P</v>
      </c>
      <c r="H3917" t="s">
        <v>16</v>
      </c>
      <c r="I3917">
        <v>44</v>
      </c>
      <c r="J3917" t="b">
        <v>0</v>
      </c>
      <c r="K3917" s="7">
        <v>0</v>
      </c>
      <c r="L3917" s="7">
        <v>0</v>
      </c>
      <c r="M3917" s="7">
        <v>0</v>
      </c>
      <c r="N3917" s="7">
        <v>0</v>
      </c>
      <c r="O3917" s="7">
        <v>0</v>
      </c>
      <c r="P3917" s="7">
        <f>SUM(dane3[[#This Row],[RoomService]:[VRDeck]])</f>
        <v>0</v>
      </c>
      <c r="Q3917" t="s">
        <v>10697</v>
      </c>
      <c r="R3917" t="b">
        <v>1</v>
      </c>
    </row>
    <row r="3918" spans="1:18" x14ac:dyDescent="0.3">
      <c r="A3918" t="s">
        <v>10698</v>
      </c>
      <c r="B3918">
        <f>MID(dane3[[#This Row],[PassengerId]],1,4)+0</f>
        <v>4181</v>
      </c>
      <c r="C3918" t="s">
        <v>14</v>
      </c>
      <c r="D3918" t="b">
        <v>0</v>
      </c>
      <c r="E3918" t="s">
        <v>10690</v>
      </c>
      <c r="F3918" t="str">
        <f>MID($E3918,1,1)</f>
        <v>C</v>
      </c>
      <c r="G3918" t="str">
        <f>IFERROR(MID($E3918,SEARCH("/",$E3918,SEARCH("/",$E3918)+1)+1,1),"")</f>
        <v>P</v>
      </c>
      <c r="H3918" t="s">
        <v>46</v>
      </c>
      <c r="I3918">
        <v>31</v>
      </c>
      <c r="J3918" t="b">
        <v>0</v>
      </c>
      <c r="K3918" s="7">
        <v>2</v>
      </c>
      <c r="L3918" s="7">
        <v>8747</v>
      </c>
      <c r="M3918" s="7">
        <v>0</v>
      </c>
      <c r="N3918" s="7">
        <v>4840</v>
      </c>
      <c r="O3918" s="7">
        <v>14485</v>
      </c>
      <c r="P3918" s="7">
        <f>SUM(dane3[[#This Row],[RoomService]:[VRDeck]])</f>
        <v>28074</v>
      </c>
      <c r="Q3918" t="s">
        <v>10699</v>
      </c>
      <c r="R3918" t="b">
        <v>0</v>
      </c>
    </row>
    <row r="3919" spans="1:18" x14ac:dyDescent="0.3">
      <c r="A3919" t="s">
        <v>10700</v>
      </c>
      <c r="B3919">
        <f>MID(dane3[[#This Row],[PassengerId]],1,4)+0</f>
        <v>4181</v>
      </c>
      <c r="C3919" t="s">
        <v>14</v>
      </c>
      <c r="D3919" t="b">
        <v>0</v>
      </c>
      <c r="E3919" t="s">
        <v>10690</v>
      </c>
      <c r="F3919" t="str">
        <f>MID($E3919,1,1)</f>
        <v>C</v>
      </c>
      <c r="G3919" t="str">
        <f>IFERROR(MID($E3919,SEARCH("/",$E3919,SEARCH("/",$E3919)+1)+1,1),"")</f>
        <v>P</v>
      </c>
      <c r="H3919" t="s">
        <v>46</v>
      </c>
      <c r="I3919">
        <v>41</v>
      </c>
      <c r="J3919" t="b">
        <v>1</v>
      </c>
      <c r="K3919" s="7">
        <v>0</v>
      </c>
      <c r="L3919" s="7">
        <v>9463</v>
      </c>
      <c r="M3919" s="7">
        <v>0</v>
      </c>
      <c r="N3919" s="7">
        <v>1022</v>
      </c>
      <c r="O3919" s="7">
        <v>1562</v>
      </c>
      <c r="P3919" s="7">
        <f>SUM(dane3[[#This Row],[RoomService]:[VRDeck]])</f>
        <v>12047</v>
      </c>
      <c r="Q3919" t="s">
        <v>10701</v>
      </c>
      <c r="R3919" t="b">
        <v>1</v>
      </c>
    </row>
    <row r="3920" spans="1:18" x14ac:dyDescent="0.3">
      <c r="A3920" t="s">
        <v>10702</v>
      </c>
      <c r="B3920">
        <f>MID(dane3[[#This Row],[PassengerId]],1,4)+0</f>
        <v>4182</v>
      </c>
      <c r="C3920" t="s">
        <v>14</v>
      </c>
      <c r="D3920" t="b">
        <v>0</v>
      </c>
      <c r="E3920" t="s">
        <v>10703</v>
      </c>
      <c r="F3920" t="str">
        <f>MID($E3920,1,1)</f>
        <v>A</v>
      </c>
      <c r="G3920" t="str">
        <f>IFERROR(MID($E3920,SEARCH("/",$E3920,SEARCH("/",$E3920)+1)+1,1),"")</f>
        <v>S</v>
      </c>
      <c r="H3920" t="s">
        <v>46</v>
      </c>
      <c r="I3920">
        <v>33</v>
      </c>
      <c r="J3920" t="b">
        <v>0</v>
      </c>
      <c r="K3920" s="7">
        <v>0</v>
      </c>
      <c r="L3920" s="7">
        <v>2020</v>
      </c>
      <c r="M3920" s="7">
        <v>0</v>
      </c>
      <c r="N3920" s="7">
        <v>1817</v>
      </c>
      <c r="O3920" s="7">
        <v>182</v>
      </c>
      <c r="P3920" s="7">
        <f>SUM(dane3[[#This Row],[RoomService]:[VRDeck]])</f>
        <v>4019</v>
      </c>
      <c r="Q3920" t="s">
        <v>10704</v>
      </c>
      <c r="R3920" t="b">
        <v>0</v>
      </c>
    </row>
    <row r="3921" spans="1:18" x14ac:dyDescent="0.3">
      <c r="A3921" t="s">
        <v>10705</v>
      </c>
      <c r="B3921">
        <f>MID(dane3[[#This Row],[PassengerId]],1,4)+0</f>
        <v>4182</v>
      </c>
      <c r="C3921" t="s">
        <v>14</v>
      </c>
      <c r="D3921" t="b">
        <v>0</v>
      </c>
      <c r="E3921" t="s">
        <v>10703</v>
      </c>
      <c r="F3921" t="str">
        <f>MID($E3921,1,1)</f>
        <v>A</v>
      </c>
      <c r="G3921" t="str">
        <f>IFERROR(MID($E3921,SEARCH("/",$E3921,SEARCH("/",$E3921)+1)+1,1),"")</f>
        <v>S</v>
      </c>
      <c r="H3921" t="s">
        <v>16</v>
      </c>
      <c r="I3921">
        <v>43</v>
      </c>
      <c r="J3921" t="b">
        <v>0</v>
      </c>
      <c r="K3921" s="7">
        <v>0</v>
      </c>
      <c r="L3921" s="7">
        <v>124</v>
      </c>
      <c r="M3921" s="7">
        <v>0</v>
      </c>
      <c r="N3921" s="7">
        <v>3975</v>
      </c>
      <c r="O3921" s="7">
        <v>186</v>
      </c>
      <c r="P3921" s="7">
        <f>SUM(dane3[[#This Row],[RoomService]:[VRDeck]])</f>
        <v>4285</v>
      </c>
      <c r="Q3921" t="s">
        <v>23799</v>
      </c>
      <c r="R3921" t="b">
        <v>0</v>
      </c>
    </row>
    <row r="3922" spans="1:18" x14ac:dyDescent="0.3">
      <c r="A3922" t="s">
        <v>10706</v>
      </c>
      <c r="B3922">
        <f>MID(dane3[[#This Row],[PassengerId]],1,4)+0</f>
        <v>4182</v>
      </c>
      <c r="C3922" t="s">
        <v>14</v>
      </c>
      <c r="D3922" t="b">
        <v>0</v>
      </c>
      <c r="E3922" t="s">
        <v>10703</v>
      </c>
      <c r="F3922" t="str">
        <f>MID($E3922,1,1)</f>
        <v>A</v>
      </c>
      <c r="G3922" t="str">
        <f>IFERROR(MID($E3922,SEARCH("/",$E3922,SEARCH("/",$E3922)+1)+1,1),"")</f>
        <v>S</v>
      </c>
      <c r="H3922" t="s">
        <v>46</v>
      </c>
      <c r="I3922">
        <v>43</v>
      </c>
      <c r="J3922" t="b">
        <v>1</v>
      </c>
      <c r="K3922" s="7">
        <v>0</v>
      </c>
      <c r="L3922" s="7">
        <v>3172</v>
      </c>
      <c r="M3922" s="7">
        <v>0</v>
      </c>
      <c r="N3922" s="7">
        <v>26</v>
      </c>
      <c r="O3922" s="7">
        <v>4376</v>
      </c>
      <c r="P3922" s="7">
        <f>SUM(dane3[[#This Row],[RoomService]:[VRDeck]])</f>
        <v>7574</v>
      </c>
      <c r="Q3922" t="s">
        <v>10707</v>
      </c>
      <c r="R3922" t="b">
        <v>0</v>
      </c>
    </row>
    <row r="3923" spans="1:18" x14ac:dyDescent="0.3">
      <c r="A3923" t="s">
        <v>10708</v>
      </c>
      <c r="B3923">
        <f>MID(dane3[[#This Row],[PassengerId]],1,4)+0</f>
        <v>4183</v>
      </c>
      <c r="C3923" t="s">
        <v>19</v>
      </c>
      <c r="D3923" t="b">
        <v>0</v>
      </c>
      <c r="E3923" t="s">
        <v>10709</v>
      </c>
      <c r="F3923" t="str">
        <f>MID($E3923,1,1)</f>
        <v>F</v>
      </c>
      <c r="G3923" t="str">
        <f>IFERROR(MID($E3923,SEARCH("/",$E3923,SEARCH("/",$E3923)+1)+1,1),"")</f>
        <v>S</v>
      </c>
      <c r="H3923" t="s">
        <v>16</v>
      </c>
      <c r="I3923">
        <v>36</v>
      </c>
      <c r="J3923" t="b">
        <v>0</v>
      </c>
      <c r="K3923" s="7">
        <v>1367</v>
      </c>
      <c r="L3923" s="7">
        <v>108</v>
      </c>
      <c r="M3923" s="7">
        <v>0</v>
      </c>
      <c r="N3923" s="7">
        <v>0</v>
      </c>
      <c r="O3923" s="7">
        <v>77</v>
      </c>
      <c r="P3923" s="7">
        <f>SUM(dane3[[#This Row],[RoomService]:[VRDeck]])</f>
        <v>1552</v>
      </c>
      <c r="Q3923" t="s">
        <v>10710</v>
      </c>
      <c r="R3923" t="b">
        <v>0</v>
      </c>
    </row>
    <row r="3924" spans="1:18" x14ac:dyDescent="0.3">
      <c r="A3924" t="s">
        <v>10711</v>
      </c>
      <c r="B3924">
        <f>MID(dane3[[#This Row],[PassengerId]],1,4)+0</f>
        <v>4184</v>
      </c>
      <c r="C3924" t="s">
        <v>19</v>
      </c>
      <c r="D3924" t="b">
        <v>0</v>
      </c>
      <c r="E3924" t="s">
        <v>10712</v>
      </c>
      <c r="F3924" t="str">
        <f>MID($E3924,1,1)</f>
        <v>F</v>
      </c>
      <c r="G3924" t="str">
        <f>IFERROR(MID($E3924,SEARCH("/",$E3924,SEARCH("/",$E3924)+1)+1,1),"")</f>
        <v>P</v>
      </c>
      <c r="H3924" t="s">
        <v>46</v>
      </c>
      <c r="I3924">
        <v>19</v>
      </c>
      <c r="J3924" t="b">
        <v>0</v>
      </c>
      <c r="K3924" s="7">
        <v>558</v>
      </c>
      <c r="L3924" s="7">
        <v>0</v>
      </c>
      <c r="M3924" s="7">
        <v>353</v>
      </c>
      <c r="N3924" s="7">
        <v>0</v>
      </c>
      <c r="O3924" s="7">
        <v>8</v>
      </c>
      <c r="P3924" s="7">
        <f>SUM(dane3[[#This Row],[RoomService]:[VRDeck]])</f>
        <v>919</v>
      </c>
      <c r="Q3924" t="s">
        <v>10713</v>
      </c>
      <c r="R3924" t="b">
        <v>0</v>
      </c>
    </row>
    <row r="3925" spans="1:18" x14ac:dyDescent="0.3">
      <c r="A3925" t="s">
        <v>10714</v>
      </c>
      <c r="B3925">
        <f>MID(dane3[[#This Row],[PassengerId]],1,4)+0</f>
        <v>4185</v>
      </c>
      <c r="C3925" t="s">
        <v>19</v>
      </c>
      <c r="D3925" t="b">
        <v>0</v>
      </c>
      <c r="E3925" t="s">
        <v>10715</v>
      </c>
      <c r="F3925" t="str">
        <f>MID($E3925,1,1)</f>
        <v>G</v>
      </c>
      <c r="G3925" t="str">
        <f>IFERROR(MID($E3925,SEARCH("/",$E3925,SEARCH("/",$E3925)+1)+1,1),"")</f>
        <v>P</v>
      </c>
      <c r="H3925" t="s">
        <v>16</v>
      </c>
      <c r="I3925">
        <v>24</v>
      </c>
      <c r="J3925" t="b">
        <v>0</v>
      </c>
      <c r="K3925" s="7">
        <v>0</v>
      </c>
      <c r="L3925" s="7">
        <v>1725</v>
      </c>
      <c r="M3925" s="7">
        <v>0</v>
      </c>
      <c r="N3925" s="7">
        <v>0</v>
      </c>
      <c r="O3925" s="7">
        <v>0</v>
      </c>
      <c r="P3925" s="7">
        <f>SUM(dane3[[#This Row],[RoomService]:[VRDeck]])</f>
        <v>1725</v>
      </c>
      <c r="Q3925" t="s">
        <v>10716</v>
      </c>
      <c r="R3925" t="b">
        <v>1</v>
      </c>
    </row>
    <row r="3926" spans="1:18" x14ac:dyDescent="0.3">
      <c r="A3926" t="s">
        <v>10717</v>
      </c>
      <c r="B3926">
        <f>MID(dane3[[#This Row],[PassengerId]],1,4)+0</f>
        <v>4186</v>
      </c>
      <c r="C3926" t="s">
        <v>19</v>
      </c>
      <c r="D3926" t="b">
        <v>1</v>
      </c>
      <c r="E3926" t="s">
        <v>10718</v>
      </c>
      <c r="F3926" t="str">
        <f>MID($E3926,1,1)</f>
        <v>G</v>
      </c>
      <c r="G3926" t="str">
        <f>IFERROR(MID($E3926,SEARCH("/",$E3926,SEARCH("/",$E3926)+1)+1,1),"")</f>
        <v>S</v>
      </c>
      <c r="H3926" t="s">
        <v>46</v>
      </c>
      <c r="I3926">
        <v>17</v>
      </c>
      <c r="J3926" t="b">
        <v>0</v>
      </c>
      <c r="K3926" s="7">
        <v>0</v>
      </c>
      <c r="L3926" s="7">
        <v>0</v>
      </c>
      <c r="M3926" s="7">
        <v>0</v>
      </c>
      <c r="N3926" s="7">
        <v>0</v>
      </c>
      <c r="O3926" s="7">
        <v>0</v>
      </c>
      <c r="P3926" s="7">
        <f>SUM(dane3[[#This Row],[RoomService]:[VRDeck]])</f>
        <v>0</v>
      </c>
      <c r="Q3926" t="s">
        <v>10719</v>
      </c>
      <c r="R3926" t="b">
        <v>1</v>
      </c>
    </row>
    <row r="3927" spans="1:18" x14ac:dyDescent="0.3">
      <c r="A3927" t="s">
        <v>10720</v>
      </c>
      <c r="B3927">
        <f>MID(dane3[[#This Row],[PassengerId]],1,4)+0</f>
        <v>4188</v>
      </c>
      <c r="C3927" t="s">
        <v>19</v>
      </c>
      <c r="D3927" t="b">
        <v>0</v>
      </c>
      <c r="E3927" t="s">
        <v>10721</v>
      </c>
      <c r="F3927" t="str">
        <f>MID($E3927,1,1)</f>
        <v>F</v>
      </c>
      <c r="G3927" t="str">
        <f>IFERROR(MID($E3927,SEARCH("/",$E3927,SEARCH("/",$E3927)+1)+1,1),"")</f>
        <v>P</v>
      </c>
      <c r="H3927" t="s">
        <v>16</v>
      </c>
      <c r="I3927">
        <v>23</v>
      </c>
      <c r="J3927" t="b">
        <v>0</v>
      </c>
      <c r="K3927" s="7">
        <v>1277</v>
      </c>
      <c r="L3927" s="7">
        <v>84</v>
      </c>
      <c r="M3927" s="7">
        <v>0</v>
      </c>
      <c r="N3927" s="7">
        <v>240</v>
      </c>
      <c r="O3927" s="7">
        <v>598</v>
      </c>
      <c r="P3927" s="7">
        <f>SUM(dane3[[#This Row],[RoomService]:[VRDeck]])</f>
        <v>2199</v>
      </c>
      <c r="Q3927" t="s">
        <v>10722</v>
      </c>
      <c r="R3927" t="b">
        <v>1</v>
      </c>
    </row>
    <row r="3928" spans="1:18" x14ac:dyDescent="0.3">
      <c r="A3928" t="s">
        <v>10723</v>
      </c>
      <c r="B3928">
        <f>MID(dane3[[#This Row],[PassengerId]],1,4)+0</f>
        <v>4189</v>
      </c>
      <c r="C3928" t="s">
        <v>19</v>
      </c>
      <c r="D3928" t="b">
        <v>0</v>
      </c>
      <c r="E3928" t="s">
        <v>10724</v>
      </c>
      <c r="F3928" t="str">
        <f>MID($E3928,1,1)</f>
        <v>G</v>
      </c>
      <c r="G3928" t="str">
        <f>IFERROR(MID($E3928,SEARCH("/",$E3928,SEARCH("/",$E3928)+1)+1,1),"")</f>
        <v>S</v>
      </c>
      <c r="H3928" t="s">
        <v>46</v>
      </c>
      <c r="I3928">
        <v>17</v>
      </c>
      <c r="J3928" t="b">
        <v>0</v>
      </c>
      <c r="K3928" s="7">
        <v>558</v>
      </c>
      <c r="L3928" s="7">
        <v>0</v>
      </c>
      <c r="M3928" s="7">
        <v>3</v>
      </c>
      <c r="N3928" s="7">
        <v>0</v>
      </c>
      <c r="O3928" s="7">
        <v>1226</v>
      </c>
      <c r="P3928" s="7">
        <f>SUM(dane3[[#This Row],[RoomService]:[VRDeck]])</f>
        <v>1787</v>
      </c>
      <c r="Q3928" t="s">
        <v>10725</v>
      </c>
      <c r="R3928" t="b">
        <v>0</v>
      </c>
    </row>
    <row r="3929" spans="1:18" x14ac:dyDescent="0.3">
      <c r="A3929" t="s">
        <v>8207</v>
      </c>
      <c r="B3929">
        <f>MID(dane3[[#This Row],[PassengerId]],1,4)+0</f>
        <v>3237</v>
      </c>
      <c r="C3929" t="s">
        <v>53</v>
      </c>
      <c r="D3929" t="b">
        <v>0</v>
      </c>
      <c r="E3929" t="s">
        <v>8208</v>
      </c>
      <c r="F3929" t="str">
        <f>MID($E3929,1,1)</f>
        <v>F</v>
      </c>
      <c r="G3929" t="str">
        <f>IFERROR(MID($E3929,SEARCH("/",$E3929,SEARCH("/",$E3929)+1)+1,1),"")</f>
        <v>P</v>
      </c>
      <c r="H3929" t="s">
        <v>16</v>
      </c>
      <c r="I3929">
        <v>7</v>
      </c>
      <c r="J3929" t="b">
        <v>0</v>
      </c>
      <c r="K3929" s="7">
        <v>0</v>
      </c>
      <c r="L3929" s="7">
        <v>0</v>
      </c>
      <c r="M3929" s="7">
        <v>0</v>
      </c>
      <c r="N3929" s="7">
        <v>0</v>
      </c>
      <c r="O3929" s="7">
        <v>0</v>
      </c>
      <c r="P3929" s="7">
        <f>SUM(dane3[[#This Row],[RoomService]:[VRDeck]])</f>
        <v>0</v>
      </c>
      <c r="Q3929" t="s">
        <v>8209</v>
      </c>
      <c r="R3929" t="b">
        <v>1</v>
      </c>
    </row>
    <row r="3930" spans="1:18" x14ac:dyDescent="0.3">
      <c r="A3930" t="s">
        <v>8210</v>
      </c>
      <c r="B3930">
        <f>MID(dane3[[#This Row],[PassengerId]],1,4)+0</f>
        <v>3237</v>
      </c>
      <c r="C3930" t="s">
        <v>53</v>
      </c>
      <c r="D3930" t="b">
        <v>0</v>
      </c>
      <c r="E3930" t="s">
        <v>8205</v>
      </c>
      <c r="F3930" t="str">
        <f>MID($E3930,1,1)</f>
        <v>D</v>
      </c>
      <c r="G3930" t="str">
        <f>IFERROR(MID($E3930,SEARCH("/",$E3930,SEARCH("/",$E3930)+1)+1,1),"")</f>
        <v>P</v>
      </c>
      <c r="H3930" t="s">
        <v>16</v>
      </c>
      <c r="I3930">
        <v>22</v>
      </c>
      <c r="J3930" t="b">
        <v>0</v>
      </c>
      <c r="K3930" s="7">
        <v>2646</v>
      </c>
      <c r="L3930" s="7">
        <v>0</v>
      </c>
      <c r="M3930" s="7">
        <v>599</v>
      </c>
      <c r="N3930" s="7">
        <v>117</v>
      </c>
      <c r="O3930" s="7">
        <v>0</v>
      </c>
      <c r="P3930" s="7">
        <f>SUM(dane3[[#This Row],[RoomService]:[VRDeck]])</f>
        <v>3362</v>
      </c>
      <c r="Q3930" t="s">
        <v>8211</v>
      </c>
      <c r="R3930" t="b">
        <v>0</v>
      </c>
    </row>
    <row r="3931" spans="1:18" x14ac:dyDescent="0.3">
      <c r="A3931" t="s">
        <v>10732</v>
      </c>
      <c r="B3931">
        <f>MID(dane3[[#This Row],[PassengerId]],1,4)+0</f>
        <v>4196</v>
      </c>
      <c r="C3931" t="s">
        <v>19</v>
      </c>
      <c r="D3931" t="b">
        <v>1</v>
      </c>
      <c r="E3931" t="s">
        <v>10733</v>
      </c>
      <c r="F3931" t="str">
        <f>MID($E3931,1,1)</f>
        <v>G</v>
      </c>
      <c r="G3931" t="str">
        <f>IFERROR(MID($E3931,SEARCH("/",$E3931,SEARCH("/",$E3931)+1)+1,1),"")</f>
        <v>S</v>
      </c>
      <c r="H3931" t="s">
        <v>16</v>
      </c>
      <c r="I3931">
        <v>13</v>
      </c>
      <c r="J3931" t="b">
        <v>0</v>
      </c>
      <c r="K3931" s="7">
        <v>0</v>
      </c>
      <c r="L3931" s="7">
        <v>0</v>
      </c>
      <c r="M3931" s="7">
        <v>0</v>
      </c>
      <c r="N3931" s="7">
        <v>0</v>
      </c>
      <c r="O3931" s="7">
        <v>0</v>
      </c>
      <c r="P3931" s="7">
        <f>SUM(dane3[[#This Row],[RoomService]:[VRDeck]])</f>
        <v>0</v>
      </c>
      <c r="Q3931" t="s">
        <v>10734</v>
      </c>
      <c r="R3931" t="b">
        <v>1</v>
      </c>
    </row>
    <row r="3932" spans="1:18" x14ac:dyDescent="0.3">
      <c r="A3932" t="s">
        <v>10735</v>
      </c>
      <c r="B3932">
        <f>MID(dane3[[#This Row],[PassengerId]],1,4)+0</f>
        <v>4197</v>
      </c>
      <c r="C3932" t="s">
        <v>19</v>
      </c>
      <c r="D3932" t="b">
        <v>0</v>
      </c>
      <c r="E3932" t="s">
        <v>10736</v>
      </c>
      <c r="F3932" t="str">
        <f>MID($E3932,1,1)</f>
        <v>F</v>
      </c>
      <c r="G3932" t="str">
        <f>IFERROR(MID($E3932,SEARCH("/",$E3932,SEARCH("/",$E3932)+1)+1,1),"")</f>
        <v>S</v>
      </c>
      <c r="H3932" t="s">
        <v>16</v>
      </c>
      <c r="I3932">
        <v>66</v>
      </c>
      <c r="J3932" t="b">
        <v>0</v>
      </c>
      <c r="K3932" s="7">
        <v>610</v>
      </c>
      <c r="L3932" s="7">
        <v>2549</v>
      </c>
      <c r="M3932" s="7">
        <v>0</v>
      </c>
      <c r="N3932" s="7">
        <v>17</v>
      </c>
      <c r="O3932" s="7">
        <v>0</v>
      </c>
      <c r="P3932" s="7">
        <f>SUM(dane3[[#This Row],[RoomService]:[VRDeck]])</f>
        <v>3176</v>
      </c>
      <c r="Q3932" t="s">
        <v>10737</v>
      </c>
      <c r="R3932" t="b">
        <v>1</v>
      </c>
    </row>
    <row r="3933" spans="1:18" x14ac:dyDescent="0.3">
      <c r="A3933" t="s">
        <v>10738</v>
      </c>
      <c r="B3933">
        <f>MID(dane3[[#This Row],[PassengerId]],1,4)+0</f>
        <v>4197</v>
      </c>
      <c r="C3933" t="s">
        <v>19</v>
      </c>
      <c r="D3933" t="b">
        <v>0</v>
      </c>
      <c r="E3933" t="s">
        <v>10736</v>
      </c>
      <c r="F3933" t="str">
        <f>MID($E3933,1,1)</f>
        <v>F</v>
      </c>
      <c r="G3933" t="str">
        <f>IFERROR(MID($E3933,SEARCH("/",$E3933,SEARCH("/",$E3933)+1)+1,1),"")</f>
        <v>S</v>
      </c>
      <c r="H3933" t="s">
        <v>16</v>
      </c>
      <c r="I3933">
        <v>27</v>
      </c>
      <c r="J3933" t="b">
        <v>0</v>
      </c>
      <c r="K3933" s="7">
        <v>0</v>
      </c>
      <c r="L3933" s="7">
        <v>867</v>
      </c>
      <c r="M3933" s="7">
        <v>0</v>
      </c>
      <c r="N3933" s="7">
        <v>128</v>
      </c>
      <c r="O3933" s="7">
        <v>363</v>
      </c>
      <c r="P3933" s="7">
        <f>SUM(dane3[[#This Row],[RoomService]:[VRDeck]])</f>
        <v>1358</v>
      </c>
      <c r="Q3933" t="s">
        <v>10739</v>
      </c>
      <c r="R3933" t="b">
        <v>1</v>
      </c>
    </row>
    <row r="3934" spans="1:18" x14ac:dyDescent="0.3">
      <c r="A3934" t="s">
        <v>10740</v>
      </c>
      <c r="B3934">
        <f>MID(dane3[[#This Row],[PassengerId]],1,4)+0</f>
        <v>4197</v>
      </c>
      <c r="C3934" t="s">
        <v>19</v>
      </c>
      <c r="D3934" t="b">
        <v>0</v>
      </c>
      <c r="E3934" t="s">
        <v>10741</v>
      </c>
      <c r="F3934" t="str">
        <f>MID($E3934,1,1)</f>
        <v>G</v>
      </c>
      <c r="G3934" t="str">
        <f>IFERROR(MID($E3934,SEARCH("/",$E3934,SEARCH("/",$E3934)+1)+1,1),"")</f>
        <v>S</v>
      </c>
      <c r="H3934" t="s">
        <v>16</v>
      </c>
      <c r="I3934">
        <v>19</v>
      </c>
      <c r="J3934" t="b">
        <v>0</v>
      </c>
      <c r="K3934" s="7">
        <v>1620</v>
      </c>
      <c r="L3934" s="7">
        <v>0</v>
      </c>
      <c r="M3934" s="7">
        <v>4</v>
      </c>
      <c r="N3934" s="7">
        <v>0</v>
      </c>
      <c r="O3934" s="7">
        <v>82</v>
      </c>
      <c r="P3934" s="7">
        <f>SUM(dane3[[#This Row],[RoomService]:[VRDeck]])</f>
        <v>1706</v>
      </c>
      <c r="Q3934" t="s">
        <v>10742</v>
      </c>
      <c r="R3934" t="b">
        <v>0</v>
      </c>
    </row>
    <row r="3935" spans="1:18" x14ac:dyDescent="0.3">
      <c r="A3935" t="s">
        <v>10743</v>
      </c>
      <c r="B3935">
        <f>MID(dane3[[#This Row],[PassengerId]],1,4)+0</f>
        <v>4199</v>
      </c>
      <c r="C3935" t="s">
        <v>19</v>
      </c>
      <c r="D3935" t="b">
        <v>0</v>
      </c>
      <c r="E3935" t="s">
        <v>10744</v>
      </c>
      <c r="F3935" t="str">
        <f>MID($E3935,1,1)</f>
        <v>F</v>
      </c>
      <c r="G3935" t="str">
        <f>IFERROR(MID($E3935,SEARCH("/",$E3935,SEARCH("/",$E3935)+1)+1,1),"")</f>
        <v>S</v>
      </c>
      <c r="H3935" t="s">
        <v>16</v>
      </c>
      <c r="I3935">
        <v>55</v>
      </c>
      <c r="J3935" t="b">
        <v>0</v>
      </c>
      <c r="K3935" s="7">
        <v>0</v>
      </c>
      <c r="L3935" s="7">
        <v>198</v>
      </c>
      <c r="M3935" s="7">
        <v>703</v>
      </c>
      <c r="N3935" s="7">
        <v>1</v>
      </c>
      <c r="O3935" s="7">
        <v>0</v>
      </c>
      <c r="P3935" s="7">
        <f>SUM(dane3[[#This Row],[RoomService]:[VRDeck]])</f>
        <v>902</v>
      </c>
      <c r="Q3935" t="s">
        <v>10745</v>
      </c>
      <c r="R3935" t="b">
        <v>1</v>
      </c>
    </row>
    <row r="3936" spans="1:18" x14ac:dyDescent="0.3">
      <c r="A3936" t="s">
        <v>8212</v>
      </c>
      <c r="B3936">
        <f>MID(dane3[[#This Row],[PassengerId]],1,4)+0</f>
        <v>3238</v>
      </c>
      <c r="C3936" t="s">
        <v>53</v>
      </c>
      <c r="D3936" t="b">
        <v>1</v>
      </c>
      <c r="E3936" t="s">
        <v>8213</v>
      </c>
      <c r="F3936" t="str">
        <f>MID($E3936,1,1)</f>
        <v>E</v>
      </c>
      <c r="G3936" t="str">
        <f>IFERROR(MID($E3936,SEARCH("/",$E3936,SEARCH("/",$E3936)+1)+1,1),"")</f>
        <v>S</v>
      </c>
      <c r="H3936" t="s">
        <v>16</v>
      </c>
      <c r="I3936">
        <v>26</v>
      </c>
      <c r="J3936" t="b">
        <v>0</v>
      </c>
      <c r="K3936" s="7">
        <v>0</v>
      </c>
      <c r="L3936" s="7">
        <v>0</v>
      </c>
      <c r="M3936" s="7">
        <v>0</v>
      </c>
      <c r="N3936" s="7">
        <v>0</v>
      </c>
      <c r="O3936" s="7">
        <v>0</v>
      </c>
      <c r="P3936" s="7">
        <f>SUM(dane3[[#This Row],[RoomService]:[VRDeck]])</f>
        <v>0</v>
      </c>
      <c r="Q3936" t="s">
        <v>8214</v>
      </c>
      <c r="R3936" t="b">
        <v>0</v>
      </c>
    </row>
    <row r="3937" spans="1:18" x14ac:dyDescent="0.3">
      <c r="A3937" t="s">
        <v>10749</v>
      </c>
      <c r="B3937">
        <f>MID(dane3[[#This Row],[PassengerId]],1,4)+0</f>
        <v>4204</v>
      </c>
      <c r="C3937" t="s">
        <v>19</v>
      </c>
      <c r="D3937" t="b">
        <v>1</v>
      </c>
      <c r="E3937" t="s">
        <v>10750</v>
      </c>
      <c r="F3937" t="str">
        <f>MID($E3937,1,1)</f>
        <v>G</v>
      </c>
      <c r="G3937" t="str">
        <f>IFERROR(MID($E3937,SEARCH("/",$E3937,SEARCH("/",$E3937)+1)+1,1),"")</f>
        <v>P</v>
      </c>
      <c r="H3937" t="s">
        <v>32</v>
      </c>
      <c r="I3937">
        <v>23</v>
      </c>
      <c r="J3937" t="b">
        <v>0</v>
      </c>
      <c r="K3937" s="7">
        <v>0</v>
      </c>
      <c r="L3937" s="7">
        <v>0</v>
      </c>
      <c r="M3937" s="7">
        <v>0</v>
      </c>
      <c r="N3937" s="7">
        <v>0</v>
      </c>
      <c r="O3937" s="7">
        <v>0</v>
      </c>
      <c r="P3937" s="7">
        <f>SUM(dane3[[#This Row],[RoomService]:[VRDeck]])</f>
        <v>0</v>
      </c>
      <c r="Q3937" t="s">
        <v>10751</v>
      </c>
      <c r="R3937" t="b">
        <v>1</v>
      </c>
    </row>
    <row r="3938" spans="1:18" x14ac:dyDescent="0.3">
      <c r="A3938" t="s">
        <v>10752</v>
      </c>
      <c r="B3938">
        <f>MID(dane3[[#This Row],[PassengerId]],1,4)+0</f>
        <v>4204</v>
      </c>
      <c r="C3938" t="s">
        <v>19</v>
      </c>
      <c r="D3938" t="b">
        <v>0</v>
      </c>
      <c r="E3938" t="s">
        <v>10750</v>
      </c>
      <c r="F3938" t="str">
        <f>MID($E3938,1,1)</f>
        <v>G</v>
      </c>
      <c r="G3938" t="str">
        <f>IFERROR(MID($E3938,SEARCH("/",$E3938,SEARCH("/",$E3938)+1)+1,1),"")</f>
        <v>P</v>
      </c>
      <c r="H3938" t="s">
        <v>16</v>
      </c>
      <c r="I3938">
        <v>7</v>
      </c>
      <c r="J3938" t="b">
        <v>0</v>
      </c>
      <c r="K3938" s="7">
        <v>0</v>
      </c>
      <c r="L3938" s="7">
        <v>0</v>
      </c>
      <c r="M3938" s="7">
        <v>0</v>
      </c>
      <c r="N3938" s="7">
        <v>0</v>
      </c>
      <c r="O3938" s="7">
        <v>0</v>
      </c>
      <c r="P3938" s="7">
        <f>SUM(dane3[[#This Row],[RoomService]:[VRDeck]])</f>
        <v>0</v>
      </c>
      <c r="Q3938" t="s">
        <v>10753</v>
      </c>
      <c r="R3938" t="b">
        <v>0</v>
      </c>
    </row>
    <row r="3939" spans="1:18" x14ac:dyDescent="0.3">
      <c r="A3939" t="s">
        <v>10754</v>
      </c>
      <c r="B3939">
        <f>MID(dane3[[#This Row],[PassengerId]],1,4)+0</f>
        <v>4204</v>
      </c>
      <c r="C3939" t="s">
        <v>19</v>
      </c>
      <c r="D3939" t="b">
        <v>1</v>
      </c>
      <c r="E3939" t="s">
        <v>10750</v>
      </c>
      <c r="F3939" t="str">
        <f>MID($E3939,1,1)</f>
        <v>G</v>
      </c>
      <c r="G3939" t="str">
        <f>IFERROR(MID($E3939,SEARCH("/",$E3939,SEARCH("/",$E3939)+1)+1,1),"")</f>
        <v>P</v>
      </c>
      <c r="H3939" t="s">
        <v>16</v>
      </c>
      <c r="I3939">
        <v>12</v>
      </c>
      <c r="J3939" t="b">
        <v>0</v>
      </c>
      <c r="K3939" s="7">
        <v>0</v>
      </c>
      <c r="L3939" s="7">
        <v>0</v>
      </c>
      <c r="M3939" s="7">
        <v>0</v>
      </c>
      <c r="N3939" s="7">
        <v>0</v>
      </c>
      <c r="O3939" s="7">
        <v>0</v>
      </c>
      <c r="P3939" s="7">
        <f>SUM(dane3[[#This Row],[RoomService]:[VRDeck]])</f>
        <v>0</v>
      </c>
      <c r="Q3939" t="s">
        <v>10755</v>
      </c>
      <c r="R3939" t="b">
        <v>1</v>
      </c>
    </row>
    <row r="3940" spans="1:18" x14ac:dyDescent="0.3">
      <c r="A3940" t="s">
        <v>10756</v>
      </c>
      <c r="B3940">
        <f>MID(dane3[[#This Row],[PassengerId]],1,4)+0</f>
        <v>4205</v>
      </c>
      <c r="C3940" t="s">
        <v>19</v>
      </c>
      <c r="D3940" t="b">
        <v>0</v>
      </c>
      <c r="E3940" t="s">
        <v>10757</v>
      </c>
      <c r="F3940" t="str">
        <f>MID($E3940,1,1)</f>
        <v>F</v>
      </c>
      <c r="G3940" t="str">
        <f>IFERROR(MID($E3940,SEARCH("/",$E3940,SEARCH("/",$E3940)+1)+1,1),"")</f>
        <v>S</v>
      </c>
      <c r="H3940" t="s">
        <v>16</v>
      </c>
      <c r="I3940">
        <v>37</v>
      </c>
      <c r="J3940" t="b">
        <v>0</v>
      </c>
      <c r="K3940" s="7">
        <v>0</v>
      </c>
      <c r="L3940" s="7">
        <v>886</v>
      </c>
      <c r="M3940" s="7">
        <v>0</v>
      </c>
      <c r="N3940" s="7">
        <v>58</v>
      </c>
      <c r="O3940" s="7">
        <v>441</v>
      </c>
      <c r="P3940" s="7">
        <f>SUM(dane3[[#This Row],[RoomService]:[VRDeck]])</f>
        <v>1385</v>
      </c>
      <c r="Q3940" t="s">
        <v>10758</v>
      </c>
      <c r="R3940" t="b">
        <v>0</v>
      </c>
    </row>
    <row r="3941" spans="1:18" x14ac:dyDescent="0.3">
      <c r="A3941" t="s">
        <v>10759</v>
      </c>
      <c r="B3941">
        <f>MID(dane3[[#This Row],[PassengerId]],1,4)+0</f>
        <v>4206</v>
      </c>
      <c r="C3941" t="s">
        <v>19</v>
      </c>
      <c r="D3941" t="b">
        <v>0</v>
      </c>
      <c r="E3941" t="s">
        <v>10760</v>
      </c>
      <c r="F3941" t="str">
        <f>MID($E3941,1,1)</f>
        <v>F</v>
      </c>
      <c r="G3941" t="str">
        <f>IFERROR(MID($E3941,SEARCH("/",$E3941,SEARCH("/",$E3941)+1)+1,1),"")</f>
        <v>P</v>
      </c>
      <c r="H3941" t="s">
        <v>16</v>
      </c>
      <c r="I3941">
        <v>22</v>
      </c>
      <c r="J3941" t="b">
        <v>0</v>
      </c>
      <c r="K3941" s="7">
        <v>0</v>
      </c>
      <c r="L3941" s="7">
        <v>13</v>
      </c>
      <c r="M3941" s="7">
        <v>524</v>
      </c>
      <c r="N3941" s="7">
        <v>7</v>
      </c>
      <c r="O3941" s="7">
        <v>0</v>
      </c>
      <c r="P3941" s="7">
        <f>SUM(dane3[[#This Row],[RoomService]:[VRDeck]])</f>
        <v>544</v>
      </c>
      <c r="Q3941" t="s">
        <v>10761</v>
      </c>
      <c r="R3941" t="b">
        <v>0</v>
      </c>
    </row>
    <row r="3942" spans="1:18" x14ac:dyDescent="0.3">
      <c r="A3942" t="s">
        <v>10762</v>
      </c>
      <c r="B3942">
        <f>MID(dane3[[#This Row],[PassengerId]],1,4)+0</f>
        <v>4207</v>
      </c>
      <c r="C3942" t="s">
        <v>14</v>
      </c>
      <c r="D3942" t="b">
        <v>1</v>
      </c>
      <c r="E3942" t="s">
        <v>10763</v>
      </c>
      <c r="F3942" t="str">
        <f>MID($E3942,1,1)</f>
        <v>B</v>
      </c>
      <c r="G3942" t="str">
        <f>IFERROR(MID($E3942,SEARCH("/",$E3942,SEARCH("/",$E3942)+1)+1,1),"")</f>
        <v>S</v>
      </c>
      <c r="H3942" t="s">
        <v>16</v>
      </c>
      <c r="I3942">
        <v>25</v>
      </c>
      <c r="J3942" t="b">
        <v>0</v>
      </c>
      <c r="K3942" s="7">
        <v>0</v>
      </c>
      <c r="L3942" s="7">
        <v>0</v>
      </c>
      <c r="M3942" s="7">
        <v>0</v>
      </c>
      <c r="N3942" s="7">
        <v>0</v>
      </c>
      <c r="O3942" s="7">
        <v>0</v>
      </c>
      <c r="P3942" s="7">
        <f>SUM(dane3[[#This Row],[RoomService]:[VRDeck]])</f>
        <v>0</v>
      </c>
      <c r="Q3942" t="s">
        <v>10764</v>
      </c>
      <c r="R3942" t="b">
        <v>1</v>
      </c>
    </row>
    <row r="3943" spans="1:18" x14ac:dyDescent="0.3">
      <c r="A3943" t="s">
        <v>10765</v>
      </c>
      <c r="B3943">
        <f>MID(dane3[[#This Row],[PassengerId]],1,4)+0</f>
        <v>4207</v>
      </c>
      <c r="C3943" t="s">
        <v>14</v>
      </c>
      <c r="D3943" t="b">
        <v>1</v>
      </c>
      <c r="E3943" t="s">
        <v>10763</v>
      </c>
      <c r="F3943" t="str">
        <f>MID($E3943,1,1)</f>
        <v>B</v>
      </c>
      <c r="G3943" t="str">
        <f>IFERROR(MID($E3943,SEARCH("/",$E3943,SEARCH("/",$E3943)+1)+1,1),"")</f>
        <v>S</v>
      </c>
      <c r="H3943" t="s">
        <v>46</v>
      </c>
      <c r="I3943">
        <v>46</v>
      </c>
      <c r="J3943" t="b">
        <v>0</v>
      </c>
      <c r="K3943" s="7">
        <v>0</v>
      </c>
      <c r="L3943" s="7">
        <v>0</v>
      </c>
      <c r="M3943" s="7">
        <v>0</v>
      </c>
      <c r="N3943" s="7">
        <v>0</v>
      </c>
      <c r="O3943" s="7">
        <v>0</v>
      </c>
      <c r="P3943" s="7">
        <f>SUM(dane3[[#This Row],[RoomService]:[VRDeck]])</f>
        <v>0</v>
      </c>
      <c r="Q3943" t="s">
        <v>10766</v>
      </c>
      <c r="R3943" t="b">
        <v>1</v>
      </c>
    </row>
    <row r="3944" spans="1:18" x14ac:dyDescent="0.3">
      <c r="A3944" t="s">
        <v>8260</v>
      </c>
      <c r="B3944">
        <f>MID(dane3[[#This Row],[PassengerId]],1,4)+0</f>
        <v>3268</v>
      </c>
      <c r="C3944" t="s">
        <v>53</v>
      </c>
      <c r="D3944" t="b">
        <v>0</v>
      </c>
      <c r="E3944" t="s">
        <v>8261</v>
      </c>
      <c r="F3944" t="str">
        <f>MID($E3944,1,1)</f>
        <v>E</v>
      </c>
      <c r="G3944" t="str">
        <f>IFERROR(MID($E3944,SEARCH("/",$E3944,SEARCH("/",$E3944)+1)+1,1),"")</f>
        <v>S</v>
      </c>
      <c r="H3944" t="s">
        <v>16</v>
      </c>
      <c r="I3944">
        <v>22</v>
      </c>
      <c r="J3944" t="b">
        <v>0</v>
      </c>
      <c r="K3944" s="7">
        <v>0</v>
      </c>
      <c r="L3944" s="7">
        <v>0</v>
      </c>
      <c r="M3944" s="7">
        <v>0</v>
      </c>
      <c r="N3944" s="7">
        <v>0</v>
      </c>
      <c r="O3944" s="7">
        <v>0</v>
      </c>
      <c r="P3944" s="7">
        <f>SUM(dane3[[#This Row],[RoomService]:[VRDeck]])</f>
        <v>0</v>
      </c>
      <c r="Q3944" t="s">
        <v>8262</v>
      </c>
      <c r="R3944" t="b">
        <v>0</v>
      </c>
    </row>
    <row r="3945" spans="1:18" x14ac:dyDescent="0.3">
      <c r="A3945" t="s">
        <v>10770</v>
      </c>
      <c r="B3945">
        <f>MID(dane3[[#This Row],[PassengerId]],1,4)+0</f>
        <v>4210</v>
      </c>
      <c r="C3945" t="s">
        <v>14</v>
      </c>
      <c r="D3945" t="b">
        <v>1</v>
      </c>
      <c r="E3945" t="s">
        <v>10771</v>
      </c>
      <c r="F3945" t="str">
        <f>MID($E3945,1,1)</f>
        <v>C</v>
      </c>
      <c r="G3945" t="str">
        <f>IFERROR(MID($E3945,SEARCH("/",$E3945,SEARCH("/",$E3945)+1)+1,1),"")</f>
        <v>S</v>
      </c>
      <c r="H3945" t="s">
        <v>46</v>
      </c>
      <c r="I3945">
        <v>50</v>
      </c>
      <c r="J3945" t="b">
        <v>0</v>
      </c>
      <c r="K3945" s="7">
        <v>0</v>
      </c>
      <c r="L3945" s="7">
        <v>0</v>
      </c>
      <c r="M3945" s="7">
        <v>0</v>
      </c>
      <c r="N3945" s="7">
        <v>0</v>
      </c>
      <c r="O3945" s="7">
        <v>0</v>
      </c>
      <c r="P3945" s="7">
        <f>SUM(dane3[[#This Row],[RoomService]:[VRDeck]])</f>
        <v>0</v>
      </c>
      <c r="Q3945" t="s">
        <v>10772</v>
      </c>
      <c r="R3945" t="b">
        <v>1</v>
      </c>
    </row>
    <row r="3946" spans="1:18" x14ac:dyDescent="0.3">
      <c r="A3946" t="s">
        <v>10773</v>
      </c>
      <c r="B3946">
        <f>MID(dane3[[#This Row],[PassengerId]],1,4)+0</f>
        <v>4210</v>
      </c>
      <c r="C3946" t="s">
        <v>14</v>
      </c>
      <c r="D3946" t="b">
        <v>1</v>
      </c>
      <c r="E3946" t="s">
        <v>10771</v>
      </c>
      <c r="F3946" t="str">
        <f>MID($E3946,1,1)</f>
        <v>C</v>
      </c>
      <c r="G3946" t="str">
        <f>IFERROR(MID($E3946,SEARCH("/",$E3946,SEARCH("/",$E3946)+1)+1,1),"")</f>
        <v>S</v>
      </c>
      <c r="H3946" t="s">
        <v>46</v>
      </c>
      <c r="I3946">
        <v>28</v>
      </c>
      <c r="J3946" t="b">
        <v>0</v>
      </c>
      <c r="K3946" s="7">
        <v>0</v>
      </c>
      <c r="L3946" s="7">
        <v>0</v>
      </c>
      <c r="M3946" s="7">
        <v>0</v>
      </c>
      <c r="N3946" s="7">
        <v>0</v>
      </c>
      <c r="O3946" s="7">
        <v>0</v>
      </c>
      <c r="P3946" s="7">
        <f>SUM(dane3[[#This Row],[RoomService]:[VRDeck]])</f>
        <v>0</v>
      </c>
      <c r="Q3946" t="s">
        <v>10774</v>
      </c>
      <c r="R3946" t="b">
        <v>1</v>
      </c>
    </row>
    <row r="3947" spans="1:18" x14ac:dyDescent="0.3">
      <c r="A3947" t="s">
        <v>10775</v>
      </c>
      <c r="B3947">
        <f>MID(dane3[[#This Row],[PassengerId]],1,4)+0</f>
        <v>4211</v>
      </c>
      <c r="C3947" t="s">
        <v>14</v>
      </c>
      <c r="D3947" t="b">
        <v>1</v>
      </c>
      <c r="E3947" t="s">
        <v>10776</v>
      </c>
      <c r="F3947" t="str">
        <f>MID($E3947,1,1)</f>
        <v>C</v>
      </c>
      <c r="G3947" t="str">
        <f>IFERROR(MID($E3947,SEARCH("/",$E3947,SEARCH("/",$E3947)+1)+1,1),"")</f>
        <v>P</v>
      </c>
      <c r="H3947" t="s">
        <v>16</v>
      </c>
      <c r="I3947">
        <v>26</v>
      </c>
      <c r="J3947" t="b">
        <v>0</v>
      </c>
      <c r="K3947" s="7">
        <v>0</v>
      </c>
      <c r="L3947" s="7">
        <v>0</v>
      </c>
      <c r="M3947" s="7">
        <v>0</v>
      </c>
      <c r="N3947" s="7">
        <v>0</v>
      </c>
      <c r="O3947" s="7">
        <v>0</v>
      </c>
      <c r="P3947" s="7">
        <f>SUM(dane3[[#This Row],[RoomService]:[VRDeck]])</f>
        <v>0</v>
      </c>
      <c r="Q3947" t="s">
        <v>10777</v>
      </c>
      <c r="R3947" t="b">
        <v>1</v>
      </c>
    </row>
    <row r="3948" spans="1:18" x14ac:dyDescent="0.3">
      <c r="A3948" t="s">
        <v>10778</v>
      </c>
      <c r="B3948">
        <f>MID(dane3[[#This Row],[PassengerId]],1,4)+0</f>
        <v>4212</v>
      </c>
      <c r="C3948" t="s">
        <v>19</v>
      </c>
      <c r="D3948" t="b">
        <v>1</v>
      </c>
      <c r="E3948" t="s">
        <v>10779</v>
      </c>
      <c r="F3948" t="str">
        <f>MID($E3948,1,1)</f>
        <v>G</v>
      </c>
      <c r="G3948" t="str">
        <f>IFERROR(MID($E3948,SEARCH("/",$E3948,SEARCH("/",$E3948)+1)+1,1),"")</f>
        <v>S</v>
      </c>
      <c r="H3948" t="s">
        <v>16</v>
      </c>
      <c r="I3948">
        <v>28</v>
      </c>
      <c r="J3948" t="b">
        <v>0</v>
      </c>
      <c r="K3948" s="7">
        <v>0</v>
      </c>
      <c r="L3948" s="7">
        <v>0</v>
      </c>
      <c r="M3948" s="7">
        <v>0</v>
      </c>
      <c r="N3948" s="7">
        <v>0</v>
      </c>
      <c r="O3948" s="7">
        <v>0</v>
      </c>
      <c r="P3948" s="7">
        <f>SUM(dane3[[#This Row],[RoomService]:[VRDeck]])</f>
        <v>0</v>
      </c>
      <c r="Q3948" t="s">
        <v>10780</v>
      </c>
      <c r="R3948" t="b">
        <v>1</v>
      </c>
    </row>
    <row r="3949" spans="1:18" x14ac:dyDescent="0.3">
      <c r="A3949" t="s">
        <v>10781</v>
      </c>
      <c r="B3949">
        <f>MID(dane3[[#This Row],[PassengerId]],1,4)+0</f>
        <v>4213</v>
      </c>
      <c r="C3949" t="s">
        <v>19</v>
      </c>
      <c r="D3949" t="b">
        <v>0</v>
      </c>
      <c r="E3949" t="s">
        <v>10782</v>
      </c>
      <c r="F3949" t="str">
        <f>MID($E3949,1,1)</f>
        <v>G</v>
      </c>
      <c r="G3949" t="str">
        <f>IFERROR(MID($E3949,SEARCH("/",$E3949,SEARCH("/",$E3949)+1)+1,1),"")</f>
        <v>S</v>
      </c>
      <c r="H3949" t="s">
        <v>32</v>
      </c>
      <c r="I3949">
        <v>23</v>
      </c>
      <c r="J3949" t="b">
        <v>0</v>
      </c>
      <c r="K3949" s="7">
        <v>4</v>
      </c>
      <c r="L3949" s="7">
        <v>157</v>
      </c>
      <c r="M3949" s="7">
        <v>142</v>
      </c>
      <c r="N3949" s="7">
        <v>0</v>
      </c>
      <c r="O3949" s="7">
        <v>196</v>
      </c>
      <c r="P3949" s="7">
        <f>SUM(dane3[[#This Row],[RoomService]:[VRDeck]])</f>
        <v>499</v>
      </c>
      <c r="Q3949" t="s">
        <v>10783</v>
      </c>
      <c r="R3949" t="b">
        <v>0</v>
      </c>
    </row>
    <row r="3950" spans="1:18" x14ac:dyDescent="0.3">
      <c r="A3950" t="s">
        <v>10784</v>
      </c>
      <c r="B3950">
        <f>MID(dane3[[#This Row],[PassengerId]],1,4)+0</f>
        <v>4214</v>
      </c>
      <c r="C3950" t="s">
        <v>14</v>
      </c>
      <c r="D3950" t="b">
        <v>0</v>
      </c>
      <c r="E3950" t="s">
        <v>10785</v>
      </c>
      <c r="F3950" t="str">
        <f>MID($E3950,1,1)</f>
        <v>E</v>
      </c>
      <c r="G3950" t="str">
        <f>IFERROR(MID($E3950,SEARCH("/",$E3950,SEARCH("/",$E3950)+1)+1,1),"")</f>
        <v>P</v>
      </c>
      <c r="H3950" t="s">
        <v>16</v>
      </c>
      <c r="I3950">
        <v>23</v>
      </c>
      <c r="J3950" t="b">
        <v>0</v>
      </c>
      <c r="K3950" s="7">
        <v>3</v>
      </c>
      <c r="L3950" s="7">
        <v>343</v>
      </c>
      <c r="M3950" s="7">
        <v>0</v>
      </c>
      <c r="N3950" s="7">
        <v>4280</v>
      </c>
      <c r="O3950" s="7">
        <v>0</v>
      </c>
      <c r="P3950" s="7">
        <f>SUM(dane3[[#This Row],[RoomService]:[VRDeck]])</f>
        <v>4626</v>
      </c>
      <c r="Q3950" t="s">
        <v>10786</v>
      </c>
      <c r="R3950" t="b">
        <v>0</v>
      </c>
    </row>
    <row r="3951" spans="1:18" x14ac:dyDescent="0.3">
      <c r="A3951" t="s">
        <v>8376</v>
      </c>
      <c r="B3951">
        <f>MID(dane3[[#This Row],[PassengerId]],1,4)+0</f>
        <v>3300</v>
      </c>
      <c r="C3951" t="s">
        <v>53</v>
      </c>
      <c r="D3951" t="b">
        <v>1</v>
      </c>
      <c r="E3951" t="s">
        <v>8377</v>
      </c>
      <c r="F3951" t="str">
        <f>MID($E3951,1,1)</f>
        <v>F</v>
      </c>
      <c r="G3951" t="str">
        <f>IFERROR(MID($E3951,SEARCH("/",$E3951,SEARCH("/",$E3951)+1)+1,1),"")</f>
        <v>P</v>
      </c>
      <c r="H3951" t="s">
        <v>16</v>
      </c>
      <c r="I3951">
        <v>38</v>
      </c>
      <c r="J3951" t="b">
        <v>0</v>
      </c>
      <c r="K3951" s="7">
        <v>0</v>
      </c>
      <c r="L3951" s="7">
        <v>0</v>
      </c>
      <c r="M3951" s="7">
        <v>0</v>
      </c>
      <c r="N3951" s="7">
        <v>0</v>
      </c>
      <c r="O3951" s="7">
        <v>0</v>
      </c>
      <c r="P3951" s="7">
        <f>SUM(dane3[[#This Row],[RoomService]:[VRDeck]])</f>
        <v>0</v>
      </c>
      <c r="Q3951" t="s">
        <v>8378</v>
      </c>
      <c r="R3951" t="b">
        <v>1</v>
      </c>
    </row>
    <row r="3952" spans="1:18" x14ac:dyDescent="0.3">
      <c r="A3952" t="s">
        <v>10790</v>
      </c>
      <c r="B3952">
        <f>MID(dane3[[#This Row],[PassengerId]],1,4)+0</f>
        <v>4216</v>
      </c>
      <c r="C3952" t="s">
        <v>14</v>
      </c>
      <c r="D3952" t="b">
        <v>1</v>
      </c>
      <c r="E3952" t="s">
        <v>10791</v>
      </c>
      <c r="F3952" t="str">
        <f>MID($E3952,1,1)</f>
        <v>B</v>
      </c>
      <c r="G3952" t="str">
        <f>IFERROR(MID($E3952,SEARCH("/",$E3952,SEARCH("/",$E3952)+1)+1,1),"")</f>
        <v>P</v>
      </c>
      <c r="H3952" t="s">
        <v>16</v>
      </c>
      <c r="I3952">
        <v>65</v>
      </c>
      <c r="J3952" t="b">
        <v>0</v>
      </c>
      <c r="K3952" s="7">
        <v>0</v>
      </c>
      <c r="L3952" s="7">
        <v>0</v>
      </c>
      <c r="M3952" s="7">
        <v>0</v>
      </c>
      <c r="N3952" s="7">
        <v>0</v>
      </c>
      <c r="O3952" s="7">
        <v>0</v>
      </c>
      <c r="P3952" s="7">
        <f>SUM(dane3[[#This Row],[RoomService]:[VRDeck]])</f>
        <v>0</v>
      </c>
      <c r="Q3952" t="s">
        <v>10792</v>
      </c>
      <c r="R3952" t="b">
        <v>1</v>
      </c>
    </row>
    <row r="3953" spans="1:18" x14ac:dyDescent="0.3">
      <c r="A3953" t="s">
        <v>10793</v>
      </c>
      <c r="B3953">
        <f>MID(dane3[[#This Row],[PassengerId]],1,4)+0</f>
        <v>4216</v>
      </c>
      <c r="C3953" t="s">
        <v>14</v>
      </c>
      <c r="D3953" t="b">
        <v>1</v>
      </c>
      <c r="E3953" t="s">
        <v>10791</v>
      </c>
      <c r="F3953" t="str">
        <f>MID($E3953,1,1)</f>
        <v>B</v>
      </c>
      <c r="G3953" t="str">
        <f>IFERROR(MID($E3953,SEARCH("/",$E3953,SEARCH("/",$E3953)+1)+1,1),"")</f>
        <v>P</v>
      </c>
      <c r="H3953" t="s">
        <v>16</v>
      </c>
      <c r="I3953">
        <v>20</v>
      </c>
      <c r="J3953" t="b">
        <v>0</v>
      </c>
      <c r="K3953" s="7">
        <v>0</v>
      </c>
      <c r="L3953" s="7">
        <v>0</v>
      </c>
      <c r="M3953" s="7">
        <v>0</v>
      </c>
      <c r="N3953" s="7">
        <v>0</v>
      </c>
      <c r="O3953" s="7">
        <v>0</v>
      </c>
      <c r="P3953" s="7">
        <f>SUM(dane3[[#This Row],[RoomService]:[VRDeck]])</f>
        <v>0</v>
      </c>
      <c r="Q3953" t="s">
        <v>10794</v>
      </c>
      <c r="R3953" t="b">
        <v>1</v>
      </c>
    </row>
    <row r="3954" spans="1:18" x14ac:dyDescent="0.3">
      <c r="A3954" t="s">
        <v>8379</v>
      </c>
      <c r="B3954">
        <f>MID(dane3[[#This Row],[PassengerId]],1,4)+0</f>
        <v>3300</v>
      </c>
      <c r="C3954" t="s">
        <v>53</v>
      </c>
      <c r="D3954" t="b">
        <v>0</v>
      </c>
      <c r="E3954" t="s">
        <v>8377</v>
      </c>
      <c r="F3954" t="str">
        <f>MID($E3954,1,1)</f>
        <v>F</v>
      </c>
      <c r="G3954" t="str">
        <f>IFERROR(MID($E3954,SEARCH("/",$E3954,SEARCH("/",$E3954)+1)+1,1),"")</f>
        <v>P</v>
      </c>
      <c r="H3954" t="s">
        <v>16</v>
      </c>
      <c r="I3954">
        <v>47</v>
      </c>
      <c r="J3954" t="b">
        <v>0</v>
      </c>
      <c r="K3954" s="7">
        <v>378</v>
      </c>
      <c r="L3954" s="7">
        <v>0</v>
      </c>
      <c r="M3954" s="7">
        <v>117</v>
      </c>
      <c r="N3954" s="7">
        <v>1147</v>
      </c>
      <c r="O3954" s="7">
        <v>132</v>
      </c>
      <c r="P3954" s="7">
        <f>SUM(dane3[[#This Row],[RoomService]:[VRDeck]])</f>
        <v>1774</v>
      </c>
      <c r="Q3954" t="s">
        <v>8380</v>
      </c>
      <c r="R3954" t="b">
        <v>0</v>
      </c>
    </row>
    <row r="3955" spans="1:18" x14ac:dyDescent="0.3">
      <c r="A3955" t="s">
        <v>8393</v>
      </c>
      <c r="B3955">
        <f>MID(dane3[[#This Row],[PassengerId]],1,4)+0</f>
        <v>3305</v>
      </c>
      <c r="C3955" t="s">
        <v>53</v>
      </c>
      <c r="D3955" t="b">
        <v>1</v>
      </c>
      <c r="E3955" t="s">
        <v>8394</v>
      </c>
      <c r="F3955" t="str">
        <f>MID($E3955,1,1)</f>
        <v>D</v>
      </c>
      <c r="G3955" t="str">
        <f>IFERROR(MID($E3955,SEARCH("/",$E3955,SEARCH("/",$E3955)+1)+1,1),"")</f>
        <v>P</v>
      </c>
      <c r="H3955" t="s">
        <v>16</v>
      </c>
      <c r="I3955">
        <v>35</v>
      </c>
      <c r="J3955" t="b">
        <v>0</v>
      </c>
      <c r="K3955" s="7">
        <v>0</v>
      </c>
      <c r="L3955" s="7">
        <v>0</v>
      </c>
      <c r="M3955" s="7">
        <v>0</v>
      </c>
      <c r="N3955" s="7">
        <v>0</v>
      </c>
      <c r="O3955" s="7">
        <v>0</v>
      </c>
      <c r="P3955" s="7">
        <f>SUM(dane3[[#This Row],[RoomService]:[VRDeck]])</f>
        <v>0</v>
      </c>
      <c r="Q3955" t="s">
        <v>8395</v>
      </c>
      <c r="R3955" t="b">
        <v>0</v>
      </c>
    </row>
    <row r="3956" spans="1:18" x14ac:dyDescent="0.3">
      <c r="A3956" t="s">
        <v>8446</v>
      </c>
      <c r="B3956">
        <f>MID(dane3[[#This Row],[PassengerId]],1,4)+0</f>
        <v>3324</v>
      </c>
      <c r="C3956" t="s">
        <v>53</v>
      </c>
      <c r="D3956" t="b">
        <v>1</v>
      </c>
      <c r="E3956" t="s">
        <v>8447</v>
      </c>
      <c r="F3956" t="str">
        <f>MID($E3956,1,1)</f>
        <v>F</v>
      </c>
      <c r="G3956" t="str">
        <f>IFERROR(MID($E3956,SEARCH("/",$E3956,SEARCH("/",$E3956)+1)+1,1),"")</f>
        <v>S</v>
      </c>
      <c r="H3956" t="s">
        <v>16</v>
      </c>
      <c r="I3956">
        <v>31</v>
      </c>
      <c r="J3956" t="b">
        <v>0</v>
      </c>
      <c r="K3956" s="7">
        <v>0</v>
      </c>
      <c r="L3956" s="7">
        <v>0</v>
      </c>
      <c r="M3956" s="7">
        <v>0</v>
      </c>
      <c r="N3956" s="7">
        <v>0</v>
      </c>
      <c r="O3956" s="7">
        <v>0</v>
      </c>
      <c r="P3956" s="7">
        <f>SUM(dane3[[#This Row],[RoomService]:[VRDeck]])</f>
        <v>0</v>
      </c>
      <c r="Q3956" t="s">
        <v>8448</v>
      </c>
      <c r="R3956" t="b">
        <v>1</v>
      </c>
    </row>
    <row r="3957" spans="1:18" x14ac:dyDescent="0.3">
      <c r="A3957" t="s">
        <v>8449</v>
      </c>
      <c r="B3957">
        <f>MID(dane3[[#This Row],[PassengerId]],1,4)+0</f>
        <v>3324</v>
      </c>
      <c r="C3957" t="s">
        <v>53</v>
      </c>
      <c r="D3957" t="b">
        <v>1</v>
      </c>
      <c r="E3957" t="s">
        <v>8447</v>
      </c>
      <c r="F3957" t="str">
        <f>MID($E3957,1,1)</f>
        <v>F</v>
      </c>
      <c r="G3957" t="str">
        <f>IFERROR(MID($E3957,SEARCH("/",$E3957,SEARCH("/",$E3957)+1)+1,1),"")</f>
        <v>S</v>
      </c>
      <c r="H3957" t="s">
        <v>16</v>
      </c>
      <c r="I3957">
        <v>14</v>
      </c>
      <c r="J3957" t="b">
        <v>0</v>
      </c>
      <c r="K3957" s="7">
        <v>0</v>
      </c>
      <c r="L3957" s="7">
        <v>0</v>
      </c>
      <c r="M3957" s="7">
        <v>0</v>
      </c>
      <c r="N3957" s="7">
        <v>0</v>
      </c>
      <c r="O3957" s="7">
        <v>0</v>
      </c>
      <c r="P3957" s="7">
        <f>SUM(dane3[[#This Row],[RoomService]:[VRDeck]])</f>
        <v>0</v>
      </c>
      <c r="Q3957" t="s">
        <v>8450</v>
      </c>
      <c r="R3957" t="b">
        <v>1</v>
      </c>
    </row>
    <row r="3958" spans="1:18" x14ac:dyDescent="0.3">
      <c r="A3958" t="s">
        <v>8466</v>
      </c>
      <c r="B3958">
        <f>MID(dane3[[#This Row],[PassengerId]],1,4)+0</f>
        <v>3330</v>
      </c>
      <c r="C3958" t="s">
        <v>53</v>
      </c>
      <c r="D3958" t="b">
        <v>0</v>
      </c>
      <c r="E3958" t="s">
        <v>8467</v>
      </c>
      <c r="F3958" t="str">
        <f>MID($E3958,1,1)</f>
        <v>F</v>
      </c>
      <c r="G3958" t="str">
        <f>IFERROR(MID($E3958,SEARCH("/",$E3958,SEARCH("/",$E3958)+1)+1,1),"")</f>
        <v>P</v>
      </c>
      <c r="H3958" t="s">
        <v>16</v>
      </c>
      <c r="I3958">
        <v>42</v>
      </c>
      <c r="J3958" t="b">
        <v>0</v>
      </c>
      <c r="K3958" s="7">
        <v>1633</v>
      </c>
      <c r="L3958" s="7">
        <v>0</v>
      </c>
      <c r="M3958" s="7">
        <v>29</v>
      </c>
      <c r="N3958" s="7">
        <v>4</v>
      </c>
      <c r="O3958" s="7">
        <v>102</v>
      </c>
      <c r="P3958" s="7">
        <f>SUM(dane3[[#This Row],[RoomService]:[VRDeck]])</f>
        <v>1768</v>
      </c>
      <c r="Q3958" t="s">
        <v>8468</v>
      </c>
      <c r="R3958" t="b">
        <v>0</v>
      </c>
    </row>
    <row r="3959" spans="1:18" x14ac:dyDescent="0.3">
      <c r="A3959" t="s">
        <v>10807</v>
      </c>
      <c r="B3959">
        <f>MID(dane3[[#This Row],[PassengerId]],1,4)+0</f>
        <v>4220</v>
      </c>
      <c r="C3959" t="s">
        <v>19</v>
      </c>
      <c r="D3959" t="b">
        <v>0</v>
      </c>
      <c r="E3959" t="s">
        <v>10808</v>
      </c>
      <c r="F3959" t="str">
        <f>MID($E3959,1,1)</f>
        <v>E</v>
      </c>
      <c r="G3959" t="str">
        <f>IFERROR(MID($E3959,SEARCH("/",$E3959,SEARCH("/",$E3959)+1)+1,1),"")</f>
        <v>P</v>
      </c>
      <c r="H3959" t="s">
        <v>16</v>
      </c>
      <c r="I3959">
        <v>31</v>
      </c>
      <c r="J3959" t="b">
        <v>0</v>
      </c>
      <c r="K3959" s="7">
        <v>553</v>
      </c>
      <c r="L3959" s="7">
        <v>224</v>
      </c>
      <c r="M3959" s="7">
        <v>9</v>
      </c>
      <c r="N3959" s="7">
        <v>1</v>
      </c>
      <c r="O3959" s="7">
        <v>0</v>
      </c>
      <c r="P3959" s="7">
        <f>SUM(dane3[[#This Row],[RoomService]:[VRDeck]])</f>
        <v>787</v>
      </c>
      <c r="Q3959" t="s">
        <v>10809</v>
      </c>
      <c r="R3959" t="b">
        <v>0</v>
      </c>
    </row>
    <row r="3960" spans="1:18" x14ac:dyDescent="0.3">
      <c r="A3960" t="s">
        <v>10810</v>
      </c>
      <c r="B3960">
        <f>MID(dane3[[#This Row],[PassengerId]],1,4)+0</f>
        <v>4221</v>
      </c>
      <c r="C3960" t="s">
        <v>19</v>
      </c>
      <c r="D3960" t="b">
        <v>0</v>
      </c>
      <c r="E3960" t="s">
        <v>10811</v>
      </c>
      <c r="F3960" t="str">
        <f>MID($E3960,1,1)</f>
        <v>F</v>
      </c>
      <c r="G3960" t="str">
        <f>IFERROR(MID($E3960,SEARCH("/",$E3960,SEARCH("/",$E3960)+1)+1,1),"")</f>
        <v>P</v>
      </c>
      <c r="H3960" t="s">
        <v>16</v>
      </c>
      <c r="I3960">
        <v>13</v>
      </c>
      <c r="J3960" t="b">
        <v>0</v>
      </c>
      <c r="K3960" s="7">
        <v>27</v>
      </c>
      <c r="L3960" s="7">
        <v>81</v>
      </c>
      <c r="M3960" s="7">
        <v>1080</v>
      </c>
      <c r="N3960" s="7">
        <v>0</v>
      </c>
      <c r="O3960" s="7">
        <v>0</v>
      </c>
      <c r="P3960" s="7">
        <f>SUM(dane3[[#This Row],[RoomService]:[VRDeck]])</f>
        <v>1188</v>
      </c>
      <c r="Q3960" t="s">
        <v>10812</v>
      </c>
      <c r="R3960" t="b">
        <v>1</v>
      </c>
    </row>
    <row r="3961" spans="1:18" x14ac:dyDescent="0.3">
      <c r="A3961" t="s">
        <v>10813</v>
      </c>
      <c r="B3961">
        <f>MID(dane3[[#This Row],[PassengerId]],1,4)+0</f>
        <v>4222</v>
      </c>
      <c r="C3961" t="s">
        <v>19</v>
      </c>
      <c r="D3961" t="b">
        <v>0</v>
      </c>
      <c r="E3961" t="s">
        <v>10814</v>
      </c>
      <c r="F3961" t="str">
        <f>MID($E3961,1,1)</f>
        <v>G</v>
      </c>
      <c r="G3961" t="str">
        <f>IFERROR(MID($E3961,SEARCH("/",$E3961,SEARCH("/",$E3961)+1)+1,1),"")</f>
        <v>P</v>
      </c>
      <c r="H3961" t="s">
        <v>16</v>
      </c>
      <c r="I3961">
        <v>29</v>
      </c>
      <c r="J3961" t="b">
        <v>0</v>
      </c>
      <c r="K3961" s="7">
        <v>37</v>
      </c>
      <c r="L3961" s="7">
        <v>0</v>
      </c>
      <c r="M3961" s="7">
        <v>167</v>
      </c>
      <c r="N3961" s="7">
        <v>608</v>
      </c>
      <c r="O3961" s="7">
        <v>0</v>
      </c>
      <c r="P3961" s="7">
        <f>SUM(dane3[[#This Row],[RoomService]:[VRDeck]])</f>
        <v>812</v>
      </c>
      <c r="Q3961" t="s">
        <v>10815</v>
      </c>
      <c r="R3961" t="b">
        <v>0</v>
      </c>
    </row>
    <row r="3962" spans="1:18" x14ac:dyDescent="0.3">
      <c r="A3962" t="s">
        <v>10816</v>
      </c>
      <c r="B3962">
        <f>MID(dane3[[#This Row],[PassengerId]],1,4)+0</f>
        <v>4222</v>
      </c>
      <c r="C3962" t="s">
        <v>19</v>
      </c>
      <c r="D3962" t="b">
        <v>0</v>
      </c>
      <c r="E3962" t="s">
        <v>10817</v>
      </c>
      <c r="F3962" t="str">
        <f>MID($E3962,1,1)</f>
        <v>E</v>
      </c>
      <c r="G3962" t="str">
        <f>IFERROR(MID($E3962,SEARCH("/",$E3962,SEARCH("/",$E3962)+1)+1,1),"")</f>
        <v>P</v>
      </c>
      <c r="H3962" t="s">
        <v>16</v>
      </c>
      <c r="I3962">
        <v>28</v>
      </c>
      <c r="J3962" t="b">
        <v>0</v>
      </c>
      <c r="K3962" s="7">
        <v>0</v>
      </c>
      <c r="L3962" s="7">
        <v>53</v>
      </c>
      <c r="M3962" s="7">
        <v>0</v>
      </c>
      <c r="N3962" s="7">
        <v>732</v>
      </c>
      <c r="O3962" s="7">
        <v>6</v>
      </c>
      <c r="P3962" s="7">
        <f>SUM(dane3[[#This Row],[RoomService]:[VRDeck]])</f>
        <v>791</v>
      </c>
      <c r="Q3962" t="s">
        <v>10818</v>
      </c>
      <c r="R3962" t="b">
        <v>0</v>
      </c>
    </row>
    <row r="3963" spans="1:18" x14ac:dyDescent="0.3">
      <c r="A3963" t="s">
        <v>8474</v>
      </c>
      <c r="B3963">
        <f>MID(dane3[[#This Row],[PassengerId]],1,4)+0</f>
        <v>3332</v>
      </c>
      <c r="C3963" t="s">
        <v>53</v>
      </c>
      <c r="D3963" t="b">
        <v>1</v>
      </c>
      <c r="E3963" t="s">
        <v>8472</v>
      </c>
      <c r="F3963" t="str">
        <f>MID($E3963,1,1)</f>
        <v>D</v>
      </c>
      <c r="G3963" t="str">
        <f>IFERROR(MID($E3963,SEARCH("/",$E3963,SEARCH("/",$E3963)+1)+1,1),"")</f>
        <v>S</v>
      </c>
      <c r="H3963" t="s">
        <v>16</v>
      </c>
      <c r="I3963">
        <v>37</v>
      </c>
      <c r="J3963" t="b">
        <v>0</v>
      </c>
      <c r="K3963" s="7">
        <v>0</v>
      </c>
      <c r="L3963" s="7">
        <v>0</v>
      </c>
      <c r="M3963" s="7">
        <v>0</v>
      </c>
      <c r="N3963" s="7">
        <v>0</v>
      </c>
      <c r="O3963" s="7">
        <v>0</v>
      </c>
      <c r="P3963" s="7">
        <f>SUM(dane3[[#This Row],[RoomService]:[VRDeck]])</f>
        <v>0</v>
      </c>
      <c r="Q3963" t="s">
        <v>8475</v>
      </c>
      <c r="R3963" t="b">
        <v>1</v>
      </c>
    </row>
    <row r="3964" spans="1:18" x14ac:dyDescent="0.3">
      <c r="A3964" t="s">
        <v>8476</v>
      </c>
      <c r="B3964">
        <f>MID(dane3[[#This Row],[PassengerId]],1,4)+0</f>
        <v>3332</v>
      </c>
      <c r="C3964" t="s">
        <v>53</v>
      </c>
      <c r="D3964" t="b">
        <v>1</v>
      </c>
      <c r="E3964" t="s">
        <v>8472</v>
      </c>
      <c r="F3964" t="str">
        <f>MID($E3964,1,1)</f>
        <v>D</v>
      </c>
      <c r="G3964" t="str">
        <f>IFERROR(MID($E3964,SEARCH("/",$E3964,SEARCH("/",$E3964)+1)+1,1),"")</f>
        <v>S</v>
      </c>
      <c r="H3964" t="s">
        <v>46</v>
      </c>
      <c r="I3964">
        <v>17</v>
      </c>
      <c r="J3964" t="b">
        <v>0</v>
      </c>
      <c r="K3964" s="7">
        <v>0</v>
      </c>
      <c r="L3964" s="7">
        <v>0</v>
      </c>
      <c r="M3964" s="7">
        <v>0</v>
      </c>
      <c r="N3964" s="7">
        <v>0</v>
      </c>
      <c r="O3964" s="7">
        <v>0</v>
      </c>
      <c r="P3964" s="7">
        <f>SUM(dane3[[#This Row],[RoomService]:[VRDeck]])</f>
        <v>0</v>
      </c>
      <c r="Q3964" t="s">
        <v>8477</v>
      </c>
      <c r="R3964" t="b">
        <v>1</v>
      </c>
    </row>
    <row r="3965" spans="1:18" x14ac:dyDescent="0.3">
      <c r="A3965" t="s">
        <v>8478</v>
      </c>
      <c r="B3965">
        <f>MID(dane3[[#This Row],[PassengerId]],1,4)+0</f>
        <v>3336</v>
      </c>
      <c r="C3965" t="s">
        <v>53</v>
      </c>
      <c r="D3965" t="b">
        <v>1</v>
      </c>
      <c r="E3965" t="s">
        <v>8479</v>
      </c>
      <c r="F3965" t="str">
        <f>MID($E3965,1,1)</f>
        <v>F</v>
      </c>
      <c r="G3965" t="str">
        <f>IFERROR(MID($E3965,SEARCH("/",$E3965,SEARCH("/",$E3965)+1)+1,1),"")</f>
        <v>P</v>
      </c>
      <c r="H3965" t="s">
        <v>16</v>
      </c>
      <c r="I3965">
        <v>60</v>
      </c>
      <c r="J3965" t="b">
        <v>0</v>
      </c>
      <c r="K3965" s="7">
        <v>0</v>
      </c>
      <c r="L3965" s="7">
        <v>0</v>
      </c>
      <c r="M3965" s="7">
        <v>0</v>
      </c>
      <c r="N3965" s="7">
        <v>0</v>
      </c>
      <c r="O3965" s="7">
        <v>0</v>
      </c>
      <c r="P3965" s="7">
        <f>SUM(dane3[[#This Row],[RoomService]:[VRDeck]])</f>
        <v>0</v>
      </c>
      <c r="Q3965" t="s">
        <v>8480</v>
      </c>
      <c r="R3965" t="b">
        <v>1</v>
      </c>
    </row>
    <row r="3966" spans="1:18" x14ac:dyDescent="0.3">
      <c r="A3966" t="s">
        <v>10828</v>
      </c>
      <c r="B3966">
        <f>MID(dane3[[#This Row],[PassengerId]],1,4)+0</f>
        <v>4229</v>
      </c>
      <c r="C3966" t="s">
        <v>19</v>
      </c>
      <c r="D3966" t="b">
        <v>0</v>
      </c>
      <c r="E3966" t="s">
        <v>10829</v>
      </c>
      <c r="F3966" t="str">
        <f>MID($E3966,1,1)</f>
        <v>F</v>
      </c>
      <c r="G3966" t="str">
        <f>IFERROR(MID($E3966,SEARCH("/",$E3966,SEARCH("/",$E3966)+1)+1,1),"")</f>
        <v>P</v>
      </c>
      <c r="H3966" t="s">
        <v>46</v>
      </c>
      <c r="I3966">
        <v>13</v>
      </c>
      <c r="J3966" t="b">
        <v>0</v>
      </c>
      <c r="K3966" s="7">
        <v>406</v>
      </c>
      <c r="L3966" s="7">
        <v>0</v>
      </c>
      <c r="M3966" s="7">
        <v>1670</v>
      </c>
      <c r="N3966" s="7">
        <v>0</v>
      </c>
      <c r="O3966" s="7">
        <v>427</v>
      </c>
      <c r="P3966" s="7">
        <f>SUM(dane3[[#This Row],[RoomService]:[VRDeck]])</f>
        <v>2503</v>
      </c>
      <c r="Q3966" t="s">
        <v>23799</v>
      </c>
      <c r="R3966" t="b">
        <v>0</v>
      </c>
    </row>
    <row r="3967" spans="1:18" x14ac:dyDescent="0.3">
      <c r="A3967" t="s">
        <v>10830</v>
      </c>
      <c r="B3967">
        <f>MID(dane3[[#This Row],[PassengerId]],1,4)+0</f>
        <v>4230</v>
      </c>
      <c r="C3967" t="s">
        <v>19</v>
      </c>
      <c r="D3967" t="b">
        <v>0</v>
      </c>
      <c r="E3967" t="s">
        <v>10831</v>
      </c>
      <c r="F3967" t="str">
        <f>MID($E3967,1,1)</f>
        <v>F</v>
      </c>
      <c r="G3967" t="str">
        <f>IFERROR(MID($E3967,SEARCH("/",$E3967,SEARCH("/",$E3967)+1)+1,1),"")</f>
        <v>P</v>
      </c>
      <c r="H3967" t="s">
        <v>16</v>
      </c>
      <c r="I3967">
        <v>21</v>
      </c>
      <c r="J3967" t="b">
        <v>0</v>
      </c>
      <c r="K3967" s="7">
        <v>0</v>
      </c>
      <c r="L3967" s="7">
        <v>0</v>
      </c>
      <c r="M3967" s="7">
        <v>23</v>
      </c>
      <c r="N3967" s="7">
        <v>820</v>
      </c>
      <c r="O3967" s="7">
        <v>22</v>
      </c>
      <c r="P3967" s="7">
        <f>SUM(dane3[[#This Row],[RoomService]:[VRDeck]])</f>
        <v>865</v>
      </c>
      <c r="Q3967" t="s">
        <v>10832</v>
      </c>
      <c r="R3967" t="b">
        <v>0</v>
      </c>
    </row>
    <row r="3968" spans="1:18" x14ac:dyDescent="0.3">
      <c r="A3968" t="s">
        <v>10833</v>
      </c>
      <c r="B3968">
        <f>MID(dane3[[#This Row],[PassengerId]],1,4)+0</f>
        <v>4231</v>
      </c>
      <c r="C3968" t="s">
        <v>19</v>
      </c>
      <c r="D3968" t="b">
        <v>0</v>
      </c>
      <c r="E3968" t="s">
        <v>10834</v>
      </c>
      <c r="F3968" t="str">
        <f>MID($E3968,1,1)</f>
        <v>F</v>
      </c>
      <c r="G3968" t="str">
        <f>IFERROR(MID($E3968,SEARCH("/",$E3968,SEARCH("/",$E3968)+1)+1,1),"")</f>
        <v>S</v>
      </c>
      <c r="H3968" t="s">
        <v>46</v>
      </c>
      <c r="I3968">
        <v>24</v>
      </c>
      <c r="J3968" t="b">
        <v>0</v>
      </c>
      <c r="K3968" s="7">
        <v>0</v>
      </c>
      <c r="L3968" s="7">
        <v>0</v>
      </c>
      <c r="M3968" s="7">
        <v>1435</v>
      </c>
      <c r="N3968" s="7">
        <v>10</v>
      </c>
      <c r="O3968" s="7">
        <v>0</v>
      </c>
      <c r="P3968" s="7">
        <f>SUM(dane3[[#This Row],[RoomService]:[VRDeck]])</f>
        <v>1445</v>
      </c>
      <c r="Q3968" t="s">
        <v>10835</v>
      </c>
      <c r="R3968" t="b">
        <v>1</v>
      </c>
    </row>
    <row r="3969" spans="1:18" x14ac:dyDescent="0.3">
      <c r="A3969" t="s">
        <v>10836</v>
      </c>
      <c r="B3969">
        <f>MID(dane3[[#This Row],[PassengerId]],1,4)+0</f>
        <v>4232</v>
      </c>
      <c r="C3969" t="s">
        <v>14</v>
      </c>
      <c r="D3969" t="b">
        <v>0</v>
      </c>
      <c r="E3969" t="s">
        <v>10837</v>
      </c>
      <c r="F3969" t="str">
        <f>MID($E3969,1,1)</f>
        <v>B</v>
      </c>
      <c r="G3969" t="str">
        <f>IFERROR(MID($E3969,SEARCH("/",$E3969,SEARCH("/",$E3969)+1)+1,1),"")</f>
        <v>S</v>
      </c>
      <c r="H3969" t="s">
        <v>16</v>
      </c>
      <c r="I3969">
        <v>47</v>
      </c>
      <c r="J3969" t="b">
        <v>0</v>
      </c>
      <c r="K3969" s="7">
        <v>0</v>
      </c>
      <c r="L3969" s="7">
        <v>4983</v>
      </c>
      <c r="M3969" s="7">
        <v>0</v>
      </c>
      <c r="N3969" s="7">
        <v>173</v>
      </c>
      <c r="O3969" s="7">
        <v>43</v>
      </c>
      <c r="P3969" s="7">
        <f>SUM(dane3[[#This Row],[RoomService]:[VRDeck]])</f>
        <v>5199</v>
      </c>
      <c r="Q3969" t="s">
        <v>10838</v>
      </c>
      <c r="R3969" t="b">
        <v>1</v>
      </c>
    </row>
    <row r="3970" spans="1:18" x14ac:dyDescent="0.3">
      <c r="A3970" t="s">
        <v>10839</v>
      </c>
      <c r="B3970">
        <f>MID(dane3[[#This Row],[PassengerId]],1,4)+0</f>
        <v>4233</v>
      </c>
      <c r="C3970" t="s">
        <v>14</v>
      </c>
      <c r="D3970" t="b">
        <v>0</v>
      </c>
      <c r="E3970" t="s">
        <v>10840</v>
      </c>
      <c r="F3970" t="str">
        <f>MID($E3970,1,1)</f>
        <v>B</v>
      </c>
      <c r="G3970" t="str">
        <f>IFERROR(MID($E3970,SEARCH("/",$E3970,SEARCH("/",$E3970)+1)+1,1),"")</f>
        <v>P</v>
      </c>
      <c r="H3970" t="s">
        <v>16</v>
      </c>
      <c r="I3970">
        <v>27</v>
      </c>
      <c r="J3970" t="b">
        <v>0</v>
      </c>
      <c r="K3970" s="7">
        <v>0</v>
      </c>
      <c r="L3970" s="7">
        <v>144</v>
      </c>
      <c r="M3970" s="7">
        <v>76</v>
      </c>
      <c r="N3970" s="7">
        <v>184</v>
      </c>
      <c r="O3970" s="7">
        <v>3932</v>
      </c>
      <c r="P3970" s="7">
        <f>SUM(dane3[[#This Row],[RoomService]:[VRDeck]])</f>
        <v>4336</v>
      </c>
      <c r="Q3970" t="s">
        <v>10841</v>
      </c>
      <c r="R3970" t="b">
        <v>0</v>
      </c>
    </row>
    <row r="3971" spans="1:18" x14ac:dyDescent="0.3">
      <c r="A3971" t="s">
        <v>10842</v>
      </c>
      <c r="B3971">
        <f>MID(dane3[[#This Row],[PassengerId]],1,4)+0</f>
        <v>4237</v>
      </c>
      <c r="C3971" t="s">
        <v>19</v>
      </c>
      <c r="D3971" t="b">
        <v>0</v>
      </c>
      <c r="E3971" t="s">
        <v>10843</v>
      </c>
      <c r="F3971" t="str">
        <f>MID($E3971,1,1)</f>
        <v>E</v>
      </c>
      <c r="G3971" t="str">
        <f>IFERROR(MID($E3971,SEARCH("/",$E3971,SEARCH("/",$E3971)+1)+1,1),"")</f>
        <v>S</v>
      </c>
      <c r="H3971" t="s">
        <v>16</v>
      </c>
      <c r="I3971">
        <v>18</v>
      </c>
      <c r="J3971" t="b">
        <v>0</v>
      </c>
      <c r="K3971" s="7">
        <v>0</v>
      </c>
      <c r="L3971" s="7">
        <v>0</v>
      </c>
      <c r="M3971" s="7">
        <v>774</v>
      </c>
      <c r="N3971" s="7">
        <v>0</v>
      </c>
      <c r="O3971" s="7">
        <v>13</v>
      </c>
      <c r="P3971" s="7">
        <f>SUM(dane3[[#This Row],[RoomService]:[VRDeck]])</f>
        <v>787</v>
      </c>
      <c r="Q3971" t="s">
        <v>10844</v>
      </c>
      <c r="R3971" t="b">
        <v>1</v>
      </c>
    </row>
    <row r="3972" spans="1:18" x14ac:dyDescent="0.3">
      <c r="A3972" t="s">
        <v>10845</v>
      </c>
      <c r="B3972">
        <f>MID(dane3[[#This Row],[PassengerId]],1,4)+0</f>
        <v>4238</v>
      </c>
      <c r="C3972" t="s">
        <v>14</v>
      </c>
      <c r="D3972" t="b">
        <v>1</v>
      </c>
      <c r="E3972" t="s">
        <v>10846</v>
      </c>
      <c r="F3972" t="str">
        <f>MID($E3972,1,1)</f>
        <v>B</v>
      </c>
      <c r="G3972" t="str">
        <f>IFERROR(MID($E3972,SEARCH("/",$E3972,SEARCH("/",$E3972)+1)+1,1),"")</f>
        <v>S</v>
      </c>
      <c r="H3972" t="s">
        <v>46</v>
      </c>
      <c r="I3972">
        <v>36</v>
      </c>
      <c r="J3972" t="b">
        <v>0</v>
      </c>
      <c r="K3972" s="7">
        <v>0</v>
      </c>
      <c r="L3972" s="7">
        <v>0</v>
      </c>
      <c r="M3972" s="7">
        <v>0</v>
      </c>
      <c r="N3972" s="7">
        <v>0</v>
      </c>
      <c r="O3972" s="7">
        <v>0</v>
      </c>
      <c r="P3972" s="7">
        <f>SUM(dane3[[#This Row],[RoomService]:[VRDeck]])</f>
        <v>0</v>
      </c>
      <c r="Q3972" t="s">
        <v>10847</v>
      </c>
      <c r="R3972" t="b">
        <v>1</v>
      </c>
    </row>
    <row r="3973" spans="1:18" x14ac:dyDescent="0.3">
      <c r="A3973" t="s">
        <v>10848</v>
      </c>
      <c r="B3973">
        <f>MID(dane3[[#This Row],[PassengerId]],1,4)+0</f>
        <v>4239</v>
      </c>
      <c r="C3973" t="s">
        <v>19</v>
      </c>
      <c r="D3973" t="b">
        <v>0</v>
      </c>
      <c r="E3973" t="s">
        <v>10849</v>
      </c>
      <c r="F3973" t="str">
        <f>MID($E3973,1,1)</f>
        <v>F</v>
      </c>
      <c r="G3973" t="str">
        <f>IFERROR(MID($E3973,SEARCH("/",$E3973,SEARCH("/",$E3973)+1)+1,1),"")</f>
        <v>P</v>
      </c>
      <c r="H3973" t="s">
        <v>16</v>
      </c>
      <c r="I3973">
        <v>68</v>
      </c>
      <c r="J3973" t="b">
        <v>0</v>
      </c>
      <c r="K3973" s="7">
        <v>0</v>
      </c>
      <c r="L3973" s="7">
        <v>1</v>
      </c>
      <c r="M3973" s="7">
        <v>223</v>
      </c>
      <c r="N3973" s="7">
        <v>580</v>
      </c>
      <c r="O3973" s="7">
        <v>0</v>
      </c>
      <c r="P3973" s="7">
        <f>SUM(dane3[[#This Row],[RoomService]:[VRDeck]])</f>
        <v>804</v>
      </c>
      <c r="Q3973" t="s">
        <v>10850</v>
      </c>
      <c r="R3973" t="b">
        <v>0</v>
      </c>
    </row>
    <row r="3974" spans="1:18" x14ac:dyDescent="0.3">
      <c r="A3974" t="s">
        <v>8693</v>
      </c>
      <c r="B3974">
        <f>MID(dane3[[#This Row],[PassengerId]],1,4)+0</f>
        <v>3422</v>
      </c>
      <c r="C3974" t="s">
        <v>14</v>
      </c>
      <c r="D3974" t="b">
        <v>1</v>
      </c>
      <c r="E3974" t="s">
        <v>8694</v>
      </c>
      <c r="F3974" t="str">
        <f>MID($E3974,1,1)</f>
        <v>E</v>
      </c>
      <c r="G3974" t="str">
        <f>IFERROR(MID($E3974,SEARCH("/",$E3974,SEARCH("/",$E3974)+1)+1,1),"")</f>
        <v>P</v>
      </c>
      <c r="H3974" t="s">
        <v>46</v>
      </c>
      <c r="I3974">
        <v>18</v>
      </c>
      <c r="J3974" t="b">
        <v>0</v>
      </c>
      <c r="K3974" s="7">
        <v>0</v>
      </c>
      <c r="L3974" s="7">
        <v>0</v>
      </c>
      <c r="M3974" s="7">
        <v>0</v>
      </c>
      <c r="N3974" s="7">
        <v>0</v>
      </c>
      <c r="O3974" s="7">
        <v>0</v>
      </c>
      <c r="P3974" s="7">
        <f>SUM(dane3[[#This Row],[RoomService]:[VRDeck]])</f>
        <v>0</v>
      </c>
      <c r="Q3974" t="s">
        <v>8695</v>
      </c>
      <c r="R3974" t="b">
        <v>1</v>
      </c>
    </row>
    <row r="3975" spans="1:18" x14ac:dyDescent="0.3">
      <c r="A3975" t="s">
        <v>8534</v>
      </c>
      <c r="B3975">
        <f>MID(dane3[[#This Row],[PassengerId]],1,4)+0</f>
        <v>3361</v>
      </c>
      <c r="C3975" t="s">
        <v>53</v>
      </c>
      <c r="D3975" t="b">
        <v>1</v>
      </c>
      <c r="E3975" t="s">
        <v>8535</v>
      </c>
      <c r="F3975" t="str">
        <f>MID($E3975,1,1)</f>
        <v>F</v>
      </c>
      <c r="G3975" t="str">
        <f>IFERROR(MID($E3975,SEARCH("/",$E3975,SEARCH("/",$E3975)+1)+1,1),"")</f>
        <v>S</v>
      </c>
      <c r="H3975" t="s">
        <v>16</v>
      </c>
      <c r="I3975">
        <v>25</v>
      </c>
      <c r="J3975" t="b">
        <v>0</v>
      </c>
      <c r="K3975" s="7">
        <v>0</v>
      </c>
      <c r="L3975" s="7">
        <v>0</v>
      </c>
      <c r="M3975" s="7">
        <v>0</v>
      </c>
      <c r="N3975" s="7">
        <v>0</v>
      </c>
      <c r="O3975" s="7">
        <v>0</v>
      </c>
      <c r="P3975" s="7">
        <f>SUM(dane3[[#This Row],[RoomService]:[VRDeck]])</f>
        <v>0</v>
      </c>
      <c r="Q3975" t="s">
        <v>8536</v>
      </c>
      <c r="R3975" t="b">
        <v>1</v>
      </c>
    </row>
    <row r="3976" spans="1:18" x14ac:dyDescent="0.3">
      <c r="A3976" t="s">
        <v>8537</v>
      </c>
      <c r="B3976">
        <f>MID(dane3[[#This Row],[PassengerId]],1,4)+0</f>
        <v>3361</v>
      </c>
      <c r="C3976" t="s">
        <v>53</v>
      </c>
      <c r="D3976" t="b">
        <v>1</v>
      </c>
      <c r="E3976" t="s">
        <v>8535</v>
      </c>
      <c r="F3976" t="str">
        <f>MID($E3976,1,1)</f>
        <v>F</v>
      </c>
      <c r="G3976" t="str">
        <f>IFERROR(MID($E3976,SEARCH("/",$E3976,SEARCH("/",$E3976)+1)+1,1),"")</f>
        <v>S</v>
      </c>
      <c r="H3976" t="s">
        <v>16</v>
      </c>
      <c r="I3976">
        <v>9</v>
      </c>
      <c r="J3976" t="b">
        <v>0</v>
      </c>
      <c r="K3976" s="7">
        <v>0</v>
      </c>
      <c r="L3976" s="7">
        <v>0</v>
      </c>
      <c r="M3976" s="7">
        <v>0</v>
      </c>
      <c r="N3976" s="7">
        <v>0</v>
      </c>
      <c r="O3976" s="7">
        <v>0</v>
      </c>
      <c r="P3976" s="7">
        <f>SUM(dane3[[#This Row],[RoomService]:[VRDeck]])</f>
        <v>0</v>
      </c>
      <c r="Q3976" t="s">
        <v>8538</v>
      </c>
      <c r="R3976" t="b">
        <v>1</v>
      </c>
    </row>
    <row r="3977" spans="1:18" x14ac:dyDescent="0.3">
      <c r="A3977" t="s">
        <v>10860</v>
      </c>
      <c r="B3977">
        <f>MID(dane3[[#This Row],[PassengerId]],1,4)+0</f>
        <v>4244</v>
      </c>
      <c r="C3977" t="s">
        <v>19</v>
      </c>
      <c r="D3977" t="b">
        <v>0</v>
      </c>
      <c r="E3977" t="s">
        <v>10861</v>
      </c>
      <c r="F3977" t="str">
        <f>MID($E3977,1,1)</f>
        <v>F</v>
      </c>
      <c r="G3977" t="str">
        <f>IFERROR(MID($E3977,SEARCH("/",$E3977,SEARCH("/",$E3977)+1)+1,1),"")</f>
        <v>S</v>
      </c>
      <c r="H3977" t="s">
        <v>16</v>
      </c>
      <c r="I3977">
        <v>17</v>
      </c>
      <c r="J3977" t="b">
        <v>0</v>
      </c>
      <c r="K3977" s="7">
        <v>0</v>
      </c>
      <c r="L3977" s="7">
        <v>628</v>
      </c>
      <c r="M3977" s="7">
        <v>0</v>
      </c>
      <c r="N3977" s="7">
        <v>66</v>
      </c>
      <c r="O3977" s="7">
        <v>449</v>
      </c>
      <c r="P3977" s="7">
        <f>SUM(dane3[[#This Row],[RoomService]:[VRDeck]])</f>
        <v>1143</v>
      </c>
      <c r="Q3977" t="s">
        <v>10862</v>
      </c>
      <c r="R3977" t="b">
        <v>1</v>
      </c>
    </row>
    <row r="3978" spans="1:18" x14ac:dyDescent="0.3">
      <c r="A3978" t="s">
        <v>10863</v>
      </c>
      <c r="B3978">
        <f>MID(dane3[[#This Row],[PassengerId]],1,4)+0</f>
        <v>4245</v>
      </c>
      <c r="C3978" t="s">
        <v>19</v>
      </c>
      <c r="D3978" t="b">
        <v>1</v>
      </c>
      <c r="E3978" t="s">
        <v>10864</v>
      </c>
      <c r="F3978" t="str">
        <f>MID($E3978,1,1)</f>
        <v>G</v>
      </c>
      <c r="G3978" t="str">
        <f>IFERROR(MID($E3978,SEARCH("/",$E3978,SEARCH("/",$E3978)+1)+1,1),"")</f>
        <v>S</v>
      </c>
      <c r="H3978" t="s">
        <v>16</v>
      </c>
      <c r="I3978">
        <v>13</v>
      </c>
      <c r="J3978" t="b">
        <v>0</v>
      </c>
      <c r="K3978" s="7">
        <v>0</v>
      </c>
      <c r="L3978" s="7">
        <v>0</v>
      </c>
      <c r="M3978" s="7">
        <v>0</v>
      </c>
      <c r="N3978" s="7">
        <v>0</v>
      </c>
      <c r="O3978" s="7">
        <v>0</v>
      </c>
      <c r="P3978" s="7">
        <f>SUM(dane3[[#This Row],[RoomService]:[VRDeck]])</f>
        <v>0</v>
      </c>
      <c r="Q3978" t="s">
        <v>10865</v>
      </c>
      <c r="R3978" t="b">
        <v>1</v>
      </c>
    </row>
    <row r="3979" spans="1:18" x14ac:dyDescent="0.3">
      <c r="A3979" t="s">
        <v>10866</v>
      </c>
      <c r="B3979">
        <f>MID(dane3[[#This Row],[PassengerId]],1,4)+0</f>
        <v>4246</v>
      </c>
      <c r="C3979" t="s">
        <v>19</v>
      </c>
      <c r="D3979" t="b">
        <v>0</v>
      </c>
      <c r="E3979" t="s">
        <v>10867</v>
      </c>
      <c r="F3979" t="str">
        <f>MID($E3979,1,1)</f>
        <v>G</v>
      </c>
      <c r="G3979" t="str">
        <f>IFERROR(MID($E3979,SEARCH("/",$E3979,SEARCH("/",$E3979)+1)+1,1),"")</f>
        <v>P</v>
      </c>
      <c r="H3979" t="s">
        <v>16</v>
      </c>
      <c r="I3979">
        <v>30</v>
      </c>
      <c r="J3979" t="b">
        <v>0</v>
      </c>
      <c r="K3979" s="7">
        <v>0</v>
      </c>
      <c r="L3979" s="7">
        <v>10</v>
      </c>
      <c r="M3979" s="7">
        <v>0</v>
      </c>
      <c r="N3979" s="7">
        <v>3840</v>
      </c>
      <c r="O3979" s="7">
        <v>329</v>
      </c>
      <c r="P3979" s="7">
        <f>SUM(dane3[[#This Row],[RoomService]:[VRDeck]])</f>
        <v>4179</v>
      </c>
      <c r="Q3979" t="s">
        <v>10868</v>
      </c>
      <c r="R3979" t="b">
        <v>0</v>
      </c>
    </row>
    <row r="3980" spans="1:18" x14ac:dyDescent="0.3">
      <c r="A3980" t="s">
        <v>10869</v>
      </c>
      <c r="B3980">
        <f>MID(dane3[[#This Row],[PassengerId]],1,4)+0</f>
        <v>4249</v>
      </c>
      <c r="C3980" t="s">
        <v>14</v>
      </c>
      <c r="D3980" t="b">
        <v>0</v>
      </c>
      <c r="E3980" t="s">
        <v>10870</v>
      </c>
      <c r="F3980" t="str">
        <f>MID($E3980,1,1)</f>
        <v>B</v>
      </c>
      <c r="G3980" t="str">
        <f>IFERROR(MID($E3980,SEARCH("/",$E3980,SEARCH("/",$E3980)+1)+1,1),"")</f>
        <v>S</v>
      </c>
      <c r="H3980" t="s">
        <v>16</v>
      </c>
      <c r="I3980">
        <v>58</v>
      </c>
      <c r="J3980" t="b">
        <v>0</v>
      </c>
      <c r="K3980" s="7">
        <v>0</v>
      </c>
      <c r="L3980" s="7">
        <v>2946</v>
      </c>
      <c r="M3980" s="7">
        <v>0</v>
      </c>
      <c r="N3980" s="7">
        <v>101</v>
      </c>
      <c r="O3980" s="7">
        <v>387</v>
      </c>
      <c r="P3980" s="7">
        <f>SUM(dane3[[#This Row],[RoomService]:[VRDeck]])</f>
        <v>3434</v>
      </c>
      <c r="Q3980" t="s">
        <v>10871</v>
      </c>
      <c r="R3980" t="b">
        <v>1</v>
      </c>
    </row>
    <row r="3981" spans="1:18" x14ac:dyDescent="0.3">
      <c r="A3981" t="s">
        <v>10872</v>
      </c>
      <c r="B3981">
        <f>MID(dane3[[#This Row],[PassengerId]],1,4)+0</f>
        <v>4249</v>
      </c>
      <c r="C3981" t="s">
        <v>14</v>
      </c>
      <c r="D3981" t="b">
        <v>1</v>
      </c>
      <c r="E3981" t="s">
        <v>10870</v>
      </c>
      <c r="F3981" t="str">
        <f>MID($E3981,1,1)</f>
        <v>B</v>
      </c>
      <c r="G3981" t="str">
        <f>IFERROR(MID($E3981,SEARCH("/",$E3981,SEARCH("/",$E3981)+1)+1,1),"")</f>
        <v>S</v>
      </c>
      <c r="H3981" t="s">
        <v>16</v>
      </c>
      <c r="I3981">
        <v>43</v>
      </c>
      <c r="J3981" t="b">
        <v>0</v>
      </c>
      <c r="K3981" s="7">
        <v>0</v>
      </c>
      <c r="L3981" s="7">
        <v>0</v>
      </c>
      <c r="M3981" s="7">
        <v>0</v>
      </c>
      <c r="N3981" s="7">
        <v>0</v>
      </c>
      <c r="O3981" s="7">
        <v>0</v>
      </c>
      <c r="P3981" s="7">
        <f>SUM(dane3[[#This Row],[RoomService]:[VRDeck]])</f>
        <v>0</v>
      </c>
      <c r="Q3981" t="s">
        <v>10873</v>
      </c>
      <c r="R3981" t="b">
        <v>1</v>
      </c>
    </row>
    <row r="3982" spans="1:18" x14ac:dyDescent="0.3">
      <c r="A3982" t="s">
        <v>10874</v>
      </c>
      <c r="B3982">
        <f>MID(dane3[[#This Row],[PassengerId]],1,4)+0</f>
        <v>4249</v>
      </c>
      <c r="C3982" t="s">
        <v>14</v>
      </c>
      <c r="D3982" t="b">
        <v>0</v>
      </c>
      <c r="E3982" t="s">
        <v>10870</v>
      </c>
      <c r="F3982" t="str">
        <f>MID($E3982,1,1)</f>
        <v>B</v>
      </c>
      <c r="G3982" t="str">
        <f>IFERROR(MID($E3982,SEARCH("/",$E3982,SEARCH("/",$E3982)+1)+1,1),"")</f>
        <v>S</v>
      </c>
      <c r="H3982" t="s">
        <v>46</v>
      </c>
      <c r="I3982">
        <v>20</v>
      </c>
      <c r="J3982" t="b">
        <v>0</v>
      </c>
      <c r="K3982" s="7">
        <v>354</v>
      </c>
      <c r="L3982" s="7">
        <v>1546</v>
      </c>
      <c r="M3982" s="7">
        <v>323</v>
      </c>
      <c r="N3982" s="7">
        <v>284</v>
      </c>
      <c r="O3982" s="7">
        <v>315</v>
      </c>
      <c r="P3982" s="7">
        <f>SUM(dane3[[#This Row],[RoomService]:[VRDeck]])</f>
        <v>2822</v>
      </c>
      <c r="Q3982" t="s">
        <v>10875</v>
      </c>
      <c r="R3982" t="b">
        <v>1</v>
      </c>
    </row>
    <row r="3983" spans="1:18" x14ac:dyDescent="0.3">
      <c r="A3983" t="s">
        <v>10876</v>
      </c>
      <c r="B3983">
        <f>MID(dane3[[#This Row],[PassengerId]],1,4)+0</f>
        <v>4251</v>
      </c>
      <c r="C3983" t="s">
        <v>19</v>
      </c>
      <c r="D3983" t="b">
        <v>0</v>
      </c>
      <c r="E3983" t="s">
        <v>10877</v>
      </c>
      <c r="F3983" t="str">
        <f>MID($E3983,1,1)</f>
        <v>F</v>
      </c>
      <c r="G3983" t="str">
        <f>IFERROR(MID($E3983,SEARCH("/",$E3983,SEARCH("/",$E3983)+1)+1,1),"")</f>
        <v>P</v>
      </c>
      <c r="H3983" t="s">
        <v>16</v>
      </c>
      <c r="I3983">
        <v>29</v>
      </c>
      <c r="J3983" t="b">
        <v>0</v>
      </c>
      <c r="K3983" s="7">
        <v>715</v>
      </c>
      <c r="L3983" s="7">
        <v>0</v>
      </c>
      <c r="M3983" s="7">
        <v>0</v>
      </c>
      <c r="N3983" s="7">
        <v>698</v>
      </c>
      <c r="O3983" s="7">
        <v>106</v>
      </c>
      <c r="P3983" s="7">
        <f>SUM(dane3[[#This Row],[RoomService]:[VRDeck]])</f>
        <v>1519</v>
      </c>
      <c r="Q3983" t="s">
        <v>10878</v>
      </c>
      <c r="R3983" t="b">
        <v>0</v>
      </c>
    </row>
    <row r="3984" spans="1:18" x14ac:dyDescent="0.3">
      <c r="A3984" t="s">
        <v>10879</v>
      </c>
      <c r="B3984">
        <f>MID(dane3[[#This Row],[PassengerId]],1,4)+0</f>
        <v>4252</v>
      </c>
      <c r="C3984" t="s">
        <v>19</v>
      </c>
      <c r="D3984" t="b">
        <v>0</v>
      </c>
      <c r="E3984" t="s">
        <v>10880</v>
      </c>
      <c r="F3984" t="str">
        <f>MID($E3984,1,1)</f>
        <v>F</v>
      </c>
      <c r="G3984" t="str">
        <f>IFERROR(MID($E3984,SEARCH("/",$E3984,SEARCH("/",$E3984)+1)+1,1),"")</f>
        <v>S</v>
      </c>
      <c r="H3984" t="s">
        <v>16</v>
      </c>
      <c r="I3984">
        <v>15</v>
      </c>
      <c r="J3984" t="b">
        <v>0</v>
      </c>
      <c r="K3984" s="7">
        <v>156</v>
      </c>
      <c r="L3984" s="7">
        <v>1</v>
      </c>
      <c r="M3984" s="7">
        <v>1132</v>
      </c>
      <c r="N3984" s="7">
        <v>192</v>
      </c>
      <c r="O3984" s="7">
        <v>33</v>
      </c>
      <c r="P3984" s="7">
        <f>SUM(dane3[[#This Row],[RoomService]:[VRDeck]])</f>
        <v>1514</v>
      </c>
      <c r="Q3984" t="s">
        <v>10881</v>
      </c>
      <c r="R3984" t="b">
        <v>1</v>
      </c>
    </row>
    <row r="3985" spans="1:18" x14ac:dyDescent="0.3">
      <c r="A3985" t="s">
        <v>10882</v>
      </c>
      <c r="B3985">
        <f>MID(dane3[[#This Row],[PassengerId]],1,4)+0</f>
        <v>4253</v>
      </c>
      <c r="C3985" t="s">
        <v>19</v>
      </c>
      <c r="D3985" t="b">
        <v>0</v>
      </c>
      <c r="E3985" t="s">
        <v>10883</v>
      </c>
      <c r="F3985" t="str">
        <f>MID($E3985,1,1)</f>
        <v>G</v>
      </c>
      <c r="G3985" t="str">
        <f>IFERROR(MID($E3985,SEARCH("/",$E3985,SEARCH("/",$E3985)+1)+1,1),"")</f>
        <v>P</v>
      </c>
      <c r="H3985" t="s">
        <v>16</v>
      </c>
      <c r="I3985">
        <v>30</v>
      </c>
      <c r="J3985" t="b">
        <v>0</v>
      </c>
      <c r="K3985" s="7">
        <v>488</v>
      </c>
      <c r="L3985" s="7">
        <v>0</v>
      </c>
      <c r="M3985" s="7">
        <v>242</v>
      </c>
      <c r="N3985" s="7">
        <v>0</v>
      </c>
      <c r="O3985" s="7">
        <v>79</v>
      </c>
      <c r="P3985" s="7">
        <f>SUM(dane3[[#This Row],[RoomService]:[VRDeck]])</f>
        <v>809</v>
      </c>
      <c r="Q3985" t="s">
        <v>10884</v>
      </c>
      <c r="R3985" t="b">
        <v>0</v>
      </c>
    </row>
    <row r="3986" spans="1:18" x14ac:dyDescent="0.3">
      <c r="A3986" t="s">
        <v>10885</v>
      </c>
      <c r="B3986">
        <f>MID(dane3[[#This Row],[PassengerId]],1,4)+0</f>
        <v>4254</v>
      </c>
      <c r="C3986" t="s">
        <v>14</v>
      </c>
      <c r="D3986" t="b">
        <v>0</v>
      </c>
      <c r="E3986" t="s">
        <v>10886</v>
      </c>
      <c r="F3986" t="str">
        <f>MID($E3986,1,1)</f>
        <v>B</v>
      </c>
      <c r="G3986" t="str">
        <f>IFERROR(MID($E3986,SEARCH("/",$E3986,SEARCH("/",$E3986)+1)+1,1),"")</f>
        <v>P</v>
      </c>
      <c r="H3986" t="s">
        <v>46</v>
      </c>
      <c r="I3986">
        <v>33</v>
      </c>
      <c r="J3986" t="b">
        <v>0</v>
      </c>
      <c r="K3986" s="7">
        <v>5493</v>
      </c>
      <c r="L3986" s="7">
        <v>9401</v>
      </c>
      <c r="M3986" s="7">
        <v>23</v>
      </c>
      <c r="N3986" s="7">
        <v>3013</v>
      </c>
      <c r="O3986" s="7">
        <v>303</v>
      </c>
      <c r="P3986" s="7">
        <f>SUM(dane3[[#This Row],[RoomService]:[VRDeck]])</f>
        <v>18233</v>
      </c>
      <c r="Q3986" t="s">
        <v>10887</v>
      </c>
      <c r="R3986" t="b">
        <v>0</v>
      </c>
    </row>
    <row r="3987" spans="1:18" x14ac:dyDescent="0.3">
      <c r="A3987" t="s">
        <v>10888</v>
      </c>
      <c r="B3987">
        <f>MID(dane3[[#This Row],[PassengerId]],1,4)+0</f>
        <v>4254</v>
      </c>
      <c r="C3987" t="s">
        <v>14</v>
      </c>
      <c r="D3987" t="b">
        <v>1</v>
      </c>
      <c r="E3987" t="s">
        <v>10886</v>
      </c>
      <c r="F3987" t="str">
        <f>MID($E3987,1,1)</f>
        <v>B</v>
      </c>
      <c r="G3987" t="str">
        <f>IFERROR(MID($E3987,SEARCH("/",$E3987,SEARCH("/",$E3987)+1)+1,1),"")</f>
        <v>P</v>
      </c>
      <c r="H3987" t="s">
        <v>16</v>
      </c>
      <c r="I3987">
        <v>25</v>
      </c>
      <c r="J3987" t="b">
        <v>0</v>
      </c>
      <c r="K3987" s="7">
        <v>0</v>
      </c>
      <c r="L3987" s="7">
        <v>0</v>
      </c>
      <c r="M3987" s="7">
        <v>0</v>
      </c>
      <c r="N3987" s="7">
        <v>0</v>
      </c>
      <c r="O3987" s="7">
        <v>0</v>
      </c>
      <c r="P3987" s="7">
        <f>SUM(dane3[[#This Row],[RoomService]:[VRDeck]])</f>
        <v>0</v>
      </c>
      <c r="Q3987" t="s">
        <v>10889</v>
      </c>
      <c r="R3987" t="b">
        <v>1</v>
      </c>
    </row>
    <row r="3988" spans="1:18" x14ac:dyDescent="0.3">
      <c r="A3988" t="s">
        <v>10890</v>
      </c>
      <c r="B3988">
        <f>MID(dane3[[#This Row],[PassengerId]],1,4)+0</f>
        <v>4254</v>
      </c>
      <c r="C3988" t="s">
        <v>14</v>
      </c>
      <c r="D3988" t="b">
        <v>0</v>
      </c>
      <c r="E3988" t="s">
        <v>10886</v>
      </c>
      <c r="F3988" t="str">
        <f>MID($E3988,1,1)</f>
        <v>B</v>
      </c>
      <c r="G3988" t="str">
        <f>IFERROR(MID($E3988,SEARCH("/",$E3988,SEARCH("/",$E3988)+1)+1,1),"")</f>
        <v>P</v>
      </c>
      <c r="H3988" t="s">
        <v>16</v>
      </c>
      <c r="I3988">
        <v>62</v>
      </c>
      <c r="J3988" t="b">
        <v>0</v>
      </c>
      <c r="K3988" s="7">
        <v>0</v>
      </c>
      <c r="L3988" s="7">
        <v>22</v>
      </c>
      <c r="M3988" s="7">
        <v>0</v>
      </c>
      <c r="N3988" s="7">
        <v>3314</v>
      </c>
      <c r="O3988" s="7">
        <v>22</v>
      </c>
      <c r="P3988" s="7">
        <f>SUM(dane3[[#This Row],[RoomService]:[VRDeck]])</f>
        <v>3358</v>
      </c>
      <c r="Q3988" t="s">
        <v>10891</v>
      </c>
      <c r="R3988" t="b">
        <v>0</v>
      </c>
    </row>
    <row r="3989" spans="1:18" x14ac:dyDescent="0.3">
      <c r="A3989" t="s">
        <v>10892</v>
      </c>
      <c r="B3989">
        <f>MID(dane3[[#This Row],[PassengerId]],1,4)+0</f>
        <v>4255</v>
      </c>
      <c r="C3989" t="s">
        <v>19</v>
      </c>
      <c r="D3989" t="b">
        <v>1</v>
      </c>
      <c r="E3989" t="s">
        <v>10893</v>
      </c>
      <c r="F3989" t="str">
        <f>MID($E3989,1,1)</f>
        <v>G</v>
      </c>
      <c r="G3989" t="str">
        <f>IFERROR(MID($E3989,SEARCH("/",$E3989,SEARCH("/",$E3989)+1)+1,1),"")</f>
        <v>P</v>
      </c>
      <c r="H3989" t="s">
        <v>32</v>
      </c>
      <c r="I3989">
        <v>41</v>
      </c>
      <c r="J3989" t="b">
        <v>0</v>
      </c>
      <c r="K3989" s="7">
        <v>0</v>
      </c>
      <c r="L3989" s="7">
        <v>0</v>
      </c>
      <c r="M3989" s="7">
        <v>0</v>
      </c>
      <c r="N3989" s="7">
        <v>0</v>
      </c>
      <c r="O3989" s="7">
        <v>0</v>
      </c>
      <c r="P3989" s="7">
        <f>SUM(dane3[[#This Row],[RoomService]:[VRDeck]])</f>
        <v>0</v>
      </c>
      <c r="Q3989" t="s">
        <v>10894</v>
      </c>
      <c r="R3989" t="b">
        <v>1</v>
      </c>
    </row>
    <row r="3990" spans="1:18" x14ac:dyDescent="0.3">
      <c r="A3990" t="s">
        <v>10895</v>
      </c>
      <c r="B3990">
        <f>MID(dane3[[#This Row],[PassengerId]],1,4)+0</f>
        <v>4256</v>
      </c>
      <c r="C3990" t="s">
        <v>19</v>
      </c>
      <c r="D3990" t="b">
        <v>0</v>
      </c>
      <c r="E3990" t="s">
        <v>10896</v>
      </c>
      <c r="F3990" t="str">
        <f>MID($E3990,1,1)</f>
        <v>F</v>
      </c>
      <c r="G3990" t="str">
        <f>IFERROR(MID($E3990,SEARCH("/",$E3990,SEARCH("/",$E3990)+1)+1,1),"")</f>
        <v>P</v>
      </c>
      <c r="H3990" t="s">
        <v>16</v>
      </c>
      <c r="I3990">
        <v>27</v>
      </c>
      <c r="J3990" t="b">
        <v>0</v>
      </c>
      <c r="K3990" s="7">
        <v>6</v>
      </c>
      <c r="L3990" s="7">
        <v>0</v>
      </c>
      <c r="M3990" s="7">
        <v>0</v>
      </c>
      <c r="N3990" s="7">
        <v>768</v>
      </c>
      <c r="O3990" s="7">
        <v>1141</v>
      </c>
      <c r="P3990" s="7">
        <f>SUM(dane3[[#This Row],[RoomService]:[VRDeck]])</f>
        <v>1915</v>
      </c>
      <c r="Q3990" t="s">
        <v>10897</v>
      </c>
      <c r="R3990" t="b">
        <v>0</v>
      </c>
    </row>
    <row r="3991" spans="1:18" x14ac:dyDescent="0.3">
      <c r="A3991" t="s">
        <v>10898</v>
      </c>
      <c r="B3991">
        <f>MID(dane3[[#This Row],[PassengerId]],1,4)+0</f>
        <v>4256</v>
      </c>
      <c r="C3991" t="s">
        <v>19</v>
      </c>
      <c r="D3991" t="b">
        <v>1</v>
      </c>
      <c r="E3991" t="s">
        <v>10899</v>
      </c>
      <c r="F3991" t="str">
        <f>MID($E3991,1,1)</f>
        <v>G</v>
      </c>
      <c r="G3991" t="str">
        <f>IFERROR(MID($E3991,SEARCH("/",$E3991,SEARCH("/",$E3991)+1)+1,1),"")</f>
        <v>P</v>
      </c>
      <c r="H3991" t="s">
        <v>16</v>
      </c>
      <c r="I3991">
        <v>18</v>
      </c>
      <c r="J3991" t="b">
        <v>0</v>
      </c>
      <c r="K3991" s="7">
        <v>0</v>
      </c>
      <c r="L3991" s="7">
        <v>0</v>
      </c>
      <c r="M3991" s="7">
        <v>0</v>
      </c>
      <c r="N3991" s="7">
        <v>0</v>
      </c>
      <c r="O3991" s="7">
        <v>0</v>
      </c>
      <c r="P3991" s="7">
        <f>SUM(dane3[[#This Row],[RoomService]:[VRDeck]])</f>
        <v>0</v>
      </c>
      <c r="Q3991" t="s">
        <v>10900</v>
      </c>
      <c r="R3991" t="b">
        <v>0</v>
      </c>
    </row>
    <row r="3992" spans="1:18" x14ac:dyDescent="0.3">
      <c r="A3992" t="s">
        <v>10901</v>
      </c>
      <c r="B3992">
        <f>MID(dane3[[#This Row],[PassengerId]],1,4)+0</f>
        <v>4256</v>
      </c>
      <c r="C3992" t="s">
        <v>19</v>
      </c>
      <c r="D3992" t="b">
        <v>1</v>
      </c>
      <c r="E3992" t="s">
        <v>10899</v>
      </c>
      <c r="F3992" t="str">
        <f>MID($E3992,1,1)</f>
        <v>G</v>
      </c>
      <c r="G3992" t="str">
        <f>IFERROR(MID($E3992,SEARCH("/",$E3992,SEARCH("/",$E3992)+1)+1,1),"")</f>
        <v>P</v>
      </c>
      <c r="H3992" t="s">
        <v>16</v>
      </c>
      <c r="I3992">
        <v>27</v>
      </c>
      <c r="J3992" t="b">
        <v>0</v>
      </c>
      <c r="K3992" s="7">
        <v>0</v>
      </c>
      <c r="L3992" s="7">
        <v>0</v>
      </c>
      <c r="M3992" s="7">
        <v>0</v>
      </c>
      <c r="N3992" s="7">
        <v>0</v>
      </c>
      <c r="O3992" s="7">
        <v>0</v>
      </c>
      <c r="P3992" s="7">
        <f>SUM(dane3[[#This Row],[RoomService]:[VRDeck]])</f>
        <v>0</v>
      </c>
      <c r="Q3992" t="s">
        <v>10902</v>
      </c>
      <c r="R3992" t="b">
        <v>1</v>
      </c>
    </row>
    <row r="3993" spans="1:18" x14ac:dyDescent="0.3">
      <c r="A3993" t="s">
        <v>10903</v>
      </c>
      <c r="B3993">
        <f>MID(dane3[[#This Row],[PassengerId]],1,4)+0</f>
        <v>4256</v>
      </c>
      <c r="C3993" t="s">
        <v>19</v>
      </c>
      <c r="D3993" t="b">
        <v>0</v>
      </c>
      <c r="E3993" t="s">
        <v>10896</v>
      </c>
      <c r="F3993" t="str">
        <f>MID($E3993,1,1)</f>
        <v>F</v>
      </c>
      <c r="G3993" t="str">
        <f>IFERROR(MID($E3993,SEARCH("/",$E3993,SEARCH("/",$E3993)+1)+1,1),"")</f>
        <v>P</v>
      </c>
      <c r="H3993" t="s">
        <v>16</v>
      </c>
      <c r="I3993">
        <v>19</v>
      </c>
      <c r="J3993" t="b">
        <v>0</v>
      </c>
      <c r="K3993" s="7">
        <v>571</v>
      </c>
      <c r="L3993" s="7">
        <v>0</v>
      </c>
      <c r="M3993" s="7">
        <v>0</v>
      </c>
      <c r="N3993" s="7">
        <v>97</v>
      </c>
      <c r="O3993" s="7">
        <v>813</v>
      </c>
      <c r="P3993" s="7">
        <f>SUM(dane3[[#This Row],[RoomService]:[VRDeck]])</f>
        <v>1481</v>
      </c>
      <c r="Q3993" t="s">
        <v>10904</v>
      </c>
      <c r="R3993" t="b">
        <v>1</v>
      </c>
    </row>
    <row r="3994" spans="1:18" x14ac:dyDescent="0.3">
      <c r="A3994" t="s">
        <v>10905</v>
      </c>
      <c r="B3994">
        <f>MID(dane3[[#This Row],[PassengerId]],1,4)+0</f>
        <v>4256</v>
      </c>
      <c r="C3994" t="s">
        <v>19</v>
      </c>
      <c r="D3994" t="b">
        <v>0</v>
      </c>
      <c r="E3994" t="s">
        <v>10899</v>
      </c>
      <c r="F3994" t="str">
        <f>MID($E3994,1,1)</f>
        <v>G</v>
      </c>
      <c r="G3994" t="str">
        <f>IFERROR(MID($E3994,SEARCH("/",$E3994,SEARCH("/",$E3994)+1)+1,1),"")</f>
        <v>P</v>
      </c>
      <c r="H3994" t="s">
        <v>16</v>
      </c>
      <c r="I3994">
        <v>37</v>
      </c>
      <c r="J3994" t="b">
        <v>0</v>
      </c>
      <c r="K3994" s="7">
        <v>0</v>
      </c>
      <c r="L3994" s="7">
        <v>0</v>
      </c>
      <c r="M3994" s="7">
        <v>115</v>
      </c>
      <c r="N3994" s="7">
        <v>671</v>
      </c>
      <c r="O3994" s="7">
        <v>0</v>
      </c>
      <c r="P3994" s="7">
        <f>SUM(dane3[[#This Row],[RoomService]:[VRDeck]])</f>
        <v>786</v>
      </c>
      <c r="Q3994" t="s">
        <v>10906</v>
      </c>
      <c r="R3994" t="b">
        <v>0</v>
      </c>
    </row>
    <row r="3995" spans="1:18" x14ac:dyDescent="0.3">
      <c r="A3995" t="s">
        <v>10907</v>
      </c>
      <c r="B3995">
        <f>MID(dane3[[#This Row],[PassengerId]],1,4)+0</f>
        <v>4256</v>
      </c>
      <c r="C3995" t="s">
        <v>19</v>
      </c>
      <c r="D3995" t="b">
        <v>1</v>
      </c>
      <c r="E3995" t="s">
        <v>10899</v>
      </c>
      <c r="F3995" t="str">
        <f>MID($E3995,1,1)</f>
        <v>G</v>
      </c>
      <c r="G3995" t="str">
        <f>IFERROR(MID($E3995,SEARCH("/",$E3995,SEARCH("/",$E3995)+1)+1,1),"")</f>
        <v>P</v>
      </c>
      <c r="H3995" t="s">
        <v>16</v>
      </c>
      <c r="I3995">
        <v>24</v>
      </c>
      <c r="J3995" t="b">
        <v>0</v>
      </c>
      <c r="K3995" s="7">
        <v>0</v>
      </c>
      <c r="L3995" s="7">
        <v>0</v>
      </c>
      <c r="M3995" s="7">
        <v>0</v>
      </c>
      <c r="N3995" s="7">
        <v>0</v>
      </c>
      <c r="O3995" s="7">
        <v>0</v>
      </c>
      <c r="P3995" s="7">
        <f>SUM(dane3[[#This Row],[RoomService]:[VRDeck]])</f>
        <v>0</v>
      </c>
      <c r="Q3995" t="s">
        <v>10908</v>
      </c>
      <c r="R3995" t="b">
        <v>0</v>
      </c>
    </row>
    <row r="3996" spans="1:18" x14ac:dyDescent="0.3">
      <c r="A3996" t="s">
        <v>10909</v>
      </c>
      <c r="B3996">
        <f>MID(dane3[[#This Row],[PassengerId]],1,4)+0</f>
        <v>4256</v>
      </c>
      <c r="C3996" t="s">
        <v>19</v>
      </c>
      <c r="D3996" t="b">
        <v>0</v>
      </c>
      <c r="E3996" t="s">
        <v>10899</v>
      </c>
      <c r="F3996" t="str">
        <f>MID($E3996,1,1)</f>
        <v>G</v>
      </c>
      <c r="G3996" t="str">
        <f>IFERROR(MID($E3996,SEARCH("/",$E3996,SEARCH("/",$E3996)+1)+1,1),"")</f>
        <v>P</v>
      </c>
      <c r="H3996" t="s">
        <v>16</v>
      </c>
      <c r="I3996">
        <v>29</v>
      </c>
      <c r="J3996" t="b">
        <v>0</v>
      </c>
      <c r="K3996" s="7">
        <v>13</v>
      </c>
      <c r="L3996" s="7">
        <v>0</v>
      </c>
      <c r="M3996" s="7">
        <v>664</v>
      </c>
      <c r="N3996" s="7">
        <v>74</v>
      </c>
      <c r="O3996" s="7">
        <v>101</v>
      </c>
      <c r="P3996" s="7">
        <f>SUM(dane3[[#This Row],[RoomService]:[VRDeck]])</f>
        <v>852</v>
      </c>
      <c r="Q3996" t="s">
        <v>10910</v>
      </c>
      <c r="R3996" t="b">
        <v>0</v>
      </c>
    </row>
    <row r="3997" spans="1:18" x14ac:dyDescent="0.3">
      <c r="A3997" t="s">
        <v>10911</v>
      </c>
      <c r="B3997">
        <f>MID(dane3[[#This Row],[PassengerId]],1,4)+0</f>
        <v>4256</v>
      </c>
      <c r="C3997" t="s">
        <v>19</v>
      </c>
      <c r="D3997" t="b">
        <v>0</v>
      </c>
      <c r="E3997" t="s">
        <v>10896</v>
      </c>
      <c r="F3997" t="str">
        <f>MID($E3997,1,1)</f>
        <v>F</v>
      </c>
      <c r="G3997" t="str">
        <f>IFERROR(MID($E3997,SEARCH("/",$E3997,SEARCH("/",$E3997)+1)+1,1),"")</f>
        <v>P</v>
      </c>
      <c r="H3997" t="s">
        <v>46</v>
      </c>
      <c r="I3997">
        <v>44</v>
      </c>
      <c r="J3997" t="b">
        <v>0</v>
      </c>
      <c r="K3997" s="7">
        <v>0</v>
      </c>
      <c r="L3997" s="7">
        <v>0</v>
      </c>
      <c r="M3997" s="7">
        <v>608</v>
      </c>
      <c r="N3997" s="7">
        <v>0</v>
      </c>
      <c r="O3997" s="7">
        <v>91</v>
      </c>
      <c r="P3997" s="7">
        <f>SUM(dane3[[#This Row],[RoomService]:[VRDeck]])</f>
        <v>699</v>
      </c>
      <c r="Q3997" t="s">
        <v>10912</v>
      </c>
      <c r="R3997" t="b">
        <v>0</v>
      </c>
    </row>
    <row r="3998" spans="1:18" x14ac:dyDescent="0.3">
      <c r="A3998" t="s">
        <v>10913</v>
      </c>
      <c r="B3998">
        <f>MID(dane3[[#This Row],[PassengerId]],1,4)+0</f>
        <v>4257</v>
      </c>
      <c r="C3998" t="s">
        <v>19</v>
      </c>
      <c r="D3998" t="b">
        <v>0</v>
      </c>
      <c r="E3998" t="s">
        <v>10914</v>
      </c>
      <c r="F3998" t="str">
        <f>MID($E3998,1,1)</f>
        <v>F</v>
      </c>
      <c r="G3998" t="str">
        <f>IFERROR(MID($E3998,SEARCH("/",$E3998,SEARCH("/",$E3998)+1)+1,1),"")</f>
        <v>P</v>
      </c>
      <c r="H3998" t="s">
        <v>16</v>
      </c>
      <c r="I3998">
        <v>19</v>
      </c>
      <c r="J3998" t="b">
        <v>0</v>
      </c>
      <c r="K3998" s="7">
        <v>0</v>
      </c>
      <c r="L3998" s="7">
        <v>265</v>
      </c>
      <c r="M3998" s="7">
        <v>882</v>
      </c>
      <c r="N3998" s="7">
        <v>2</v>
      </c>
      <c r="O3998" s="7">
        <v>293</v>
      </c>
      <c r="P3998" s="7">
        <f>SUM(dane3[[#This Row],[RoomService]:[VRDeck]])</f>
        <v>1442</v>
      </c>
      <c r="Q3998" t="s">
        <v>10915</v>
      </c>
      <c r="R3998" t="b">
        <v>0</v>
      </c>
    </row>
    <row r="3999" spans="1:18" x14ac:dyDescent="0.3">
      <c r="A3999" t="s">
        <v>10916</v>
      </c>
      <c r="B3999">
        <f>MID(dane3[[#This Row],[PassengerId]],1,4)+0</f>
        <v>4258</v>
      </c>
      <c r="C3999" t="s">
        <v>14</v>
      </c>
      <c r="D3999" t="b">
        <v>0</v>
      </c>
      <c r="E3999" t="s">
        <v>10917</v>
      </c>
      <c r="F3999" t="str">
        <f>MID($E3999,1,1)</f>
        <v>A</v>
      </c>
      <c r="G3999" t="str">
        <f>IFERROR(MID($E3999,SEARCH("/",$E3999,SEARCH("/",$E3999)+1)+1,1),"")</f>
        <v>P</v>
      </c>
      <c r="H3999" t="s">
        <v>16</v>
      </c>
      <c r="I3999">
        <v>39</v>
      </c>
      <c r="J3999" t="b">
        <v>0</v>
      </c>
      <c r="K3999" s="7">
        <v>0</v>
      </c>
      <c r="L3999" s="7">
        <v>266</v>
      </c>
      <c r="M3999" s="7">
        <v>0</v>
      </c>
      <c r="N3999" s="7">
        <v>1254</v>
      </c>
      <c r="O3999" s="7">
        <v>197</v>
      </c>
      <c r="P3999" s="7">
        <f>SUM(dane3[[#This Row],[RoomService]:[VRDeck]])</f>
        <v>1717</v>
      </c>
      <c r="Q3999" t="s">
        <v>10918</v>
      </c>
      <c r="R3999" t="b">
        <v>0</v>
      </c>
    </row>
    <row r="4000" spans="1:18" x14ac:dyDescent="0.3">
      <c r="A4000" t="s">
        <v>10919</v>
      </c>
      <c r="B4000">
        <f>MID(dane3[[#This Row],[PassengerId]],1,4)+0</f>
        <v>4258</v>
      </c>
      <c r="C4000" t="s">
        <v>14</v>
      </c>
      <c r="D4000" t="b">
        <v>0</v>
      </c>
      <c r="E4000" t="s">
        <v>10917</v>
      </c>
      <c r="F4000" t="str">
        <f>MID($E4000,1,1)</f>
        <v>A</v>
      </c>
      <c r="G4000" t="str">
        <f>IFERROR(MID($E4000,SEARCH("/",$E4000,SEARCH("/",$E4000)+1)+1,1),"")</f>
        <v>P</v>
      </c>
      <c r="H4000" t="s">
        <v>16</v>
      </c>
      <c r="I4000">
        <v>63</v>
      </c>
      <c r="J4000" t="b">
        <v>0</v>
      </c>
      <c r="K4000" s="7">
        <v>0</v>
      </c>
      <c r="L4000" s="7">
        <v>490</v>
      </c>
      <c r="M4000" s="7">
        <v>1</v>
      </c>
      <c r="N4000" s="7">
        <v>2882</v>
      </c>
      <c r="O4000" s="7">
        <v>18</v>
      </c>
      <c r="P4000" s="7">
        <f>SUM(dane3[[#This Row],[RoomService]:[VRDeck]])</f>
        <v>3391</v>
      </c>
      <c r="Q4000" t="s">
        <v>10920</v>
      </c>
      <c r="R4000" t="b">
        <v>0</v>
      </c>
    </row>
    <row r="4001" spans="1:18" x14ac:dyDescent="0.3">
      <c r="A4001" t="s">
        <v>10921</v>
      </c>
      <c r="B4001">
        <f>MID(dane3[[#This Row],[PassengerId]],1,4)+0</f>
        <v>4258</v>
      </c>
      <c r="C4001" t="s">
        <v>14</v>
      </c>
      <c r="D4001" t="b">
        <v>0</v>
      </c>
      <c r="E4001" t="s">
        <v>10917</v>
      </c>
      <c r="F4001" t="str">
        <f>MID($E4001,1,1)</f>
        <v>A</v>
      </c>
      <c r="G4001" t="str">
        <f>IFERROR(MID($E4001,SEARCH("/",$E4001,SEARCH("/",$E4001)+1)+1,1),"")</f>
        <v>P</v>
      </c>
      <c r="H4001" t="s">
        <v>16</v>
      </c>
      <c r="I4001">
        <v>39</v>
      </c>
      <c r="J4001" t="b">
        <v>0</v>
      </c>
      <c r="K4001" s="7">
        <v>9</v>
      </c>
      <c r="L4001" s="7">
        <v>1525</v>
      </c>
      <c r="M4001" s="7">
        <v>0</v>
      </c>
      <c r="N4001" s="7">
        <v>0</v>
      </c>
      <c r="O4001" s="7">
        <v>146</v>
      </c>
      <c r="P4001" s="7">
        <f>SUM(dane3[[#This Row],[RoomService]:[VRDeck]])</f>
        <v>1680</v>
      </c>
      <c r="Q4001" t="s">
        <v>10922</v>
      </c>
      <c r="R4001" t="b">
        <v>0</v>
      </c>
    </row>
    <row r="4002" spans="1:18" x14ac:dyDescent="0.3">
      <c r="A4002" t="s">
        <v>8539</v>
      </c>
      <c r="B4002">
        <f>MID(dane3[[#This Row],[PassengerId]],1,4)+0</f>
        <v>3361</v>
      </c>
      <c r="C4002" t="s">
        <v>53</v>
      </c>
      <c r="D4002" t="b">
        <v>1</v>
      </c>
      <c r="E4002" t="s">
        <v>8535</v>
      </c>
      <c r="F4002" t="str">
        <f>MID($E4002,1,1)</f>
        <v>F</v>
      </c>
      <c r="G4002" t="str">
        <f>IFERROR(MID($E4002,SEARCH("/",$E4002,SEARCH("/",$E4002)+1)+1,1),"")</f>
        <v>S</v>
      </c>
      <c r="H4002" t="s">
        <v>16</v>
      </c>
      <c r="I4002">
        <v>18</v>
      </c>
      <c r="J4002" t="b">
        <v>0</v>
      </c>
      <c r="K4002" s="7">
        <v>0</v>
      </c>
      <c r="L4002" s="7">
        <v>0</v>
      </c>
      <c r="M4002" s="7">
        <v>0</v>
      </c>
      <c r="N4002" s="7">
        <v>0</v>
      </c>
      <c r="O4002" s="7">
        <v>0</v>
      </c>
      <c r="P4002" s="7">
        <f>SUM(dane3[[#This Row],[RoomService]:[VRDeck]])</f>
        <v>0</v>
      </c>
      <c r="Q4002" t="s">
        <v>8540</v>
      </c>
      <c r="R4002" t="b">
        <v>1</v>
      </c>
    </row>
    <row r="4003" spans="1:18" x14ac:dyDescent="0.3">
      <c r="A4003" t="s">
        <v>10926</v>
      </c>
      <c r="B4003">
        <f>MID(dane3[[#This Row],[PassengerId]],1,4)+0</f>
        <v>4260</v>
      </c>
      <c r="C4003" t="s">
        <v>19</v>
      </c>
      <c r="D4003" t="b">
        <v>1</v>
      </c>
      <c r="E4003" t="s">
        <v>10927</v>
      </c>
      <c r="F4003" t="str">
        <f>MID($E4003,1,1)</f>
        <v>G</v>
      </c>
      <c r="G4003" t="str">
        <f>IFERROR(MID($E4003,SEARCH("/",$E4003,SEARCH("/",$E4003)+1)+1,1),"")</f>
        <v>S</v>
      </c>
      <c r="H4003" t="s">
        <v>16</v>
      </c>
      <c r="I4003">
        <v>27</v>
      </c>
      <c r="J4003" t="b">
        <v>0</v>
      </c>
      <c r="K4003" s="7">
        <v>0</v>
      </c>
      <c r="L4003" s="7">
        <v>0</v>
      </c>
      <c r="M4003" s="7">
        <v>0</v>
      </c>
      <c r="N4003" s="7">
        <v>0</v>
      </c>
      <c r="O4003" s="7">
        <v>0</v>
      </c>
      <c r="P4003" s="7">
        <f>SUM(dane3[[#This Row],[RoomService]:[VRDeck]])</f>
        <v>0</v>
      </c>
      <c r="Q4003" t="s">
        <v>10928</v>
      </c>
      <c r="R4003" t="b">
        <v>1</v>
      </c>
    </row>
    <row r="4004" spans="1:18" x14ac:dyDescent="0.3">
      <c r="A4004" t="s">
        <v>8541</v>
      </c>
      <c r="B4004">
        <f>MID(dane3[[#This Row],[PassengerId]],1,4)+0</f>
        <v>3361</v>
      </c>
      <c r="C4004" t="s">
        <v>53</v>
      </c>
      <c r="D4004" t="b">
        <v>0</v>
      </c>
      <c r="E4004" t="s">
        <v>8542</v>
      </c>
      <c r="F4004" t="str">
        <f>MID($E4004,1,1)</f>
        <v>D</v>
      </c>
      <c r="G4004" t="str">
        <f>IFERROR(MID($E4004,SEARCH("/",$E4004,SEARCH("/",$E4004)+1)+1,1),"")</f>
        <v>S</v>
      </c>
      <c r="H4004" t="s">
        <v>32</v>
      </c>
      <c r="I4004">
        <v>26</v>
      </c>
      <c r="J4004" t="b">
        <v>0</v>
      </c>
      <c r="K4004" s="7">
        <v>717</v>
      </c>
      <c r="L4004" s="7">
        <v>0</v>
      </c>
      <c r="M4004" s="7">
        <v>84</v>
      </c>
      <c r="N4004" s="7">
        <v>0</v>
      </c>
      <c r="O4004" s="7">
        <v>0</v>
      </c>
      <c r="P4004" s="7">
        <f>SUM(dane3[[#This Row],[RoomService]:[VRDeck]])</f>
        <v>801</v>
      </c>
      <c r="Q4004" t="s">
        <v>8543</v>
      </c>
      <c r="R4004" t="b">
        <v>0</v>
      </c>
    </row>
    <row r="4005" spans="1:18" x14ac:dyDescent="0.3">
      <c r="A4005" t="s">
        <v>10932</v>
      </c>
      <c r="B4005">
        <f>MID(dane3[[#This Row],[PassengerId]],1,4)+0</f>
        <v>4262</v>
      </c>
      <c r="C4005" t="s">
        <v>14</v>
      </c>
      <c r="D4005" t="b">
        <v>1</v>
      </c>
      <c r="E4005" t="s">
        <v>10933</v>
      </c>
      <c r="F4005" t="str">
        <f>MID($E4005,1,1)</f>
        <v>C</v>
      </c>
      <c r="G4005" t="str">
        <f>IFERROR(MID($E4005,SEARCH("/",$E4005,SEARCH("/",$E4005)+1)+1,1),"")</f>
        <v>P</v>
      </c>
      <c r="H4005" t="s">
        <v>16</v>
      </c>
      <c r="I4005">
        <v>22</v>
      </c>
      <c r="J4005" t="b">
        <v>0</v>
      </c>
      <c r="K4005" s="7">
        <v>0</v>
      </c>
      <c r="L4005" s="7">
        <v>0</v>
      </c>
      <c r="M4005" s="7">
        <v>0</v>
      </c>
      <c r="N4005" s="7">
        <v>0</v>
      </c>
      <c r="O4005" s="7">
        <v>0</v>
      </c>
      <c r="P4005" s="7">
        <f>SUM(dane3[[#This Row],[RoomService]:[VRDeck]])</f>
        <v>0</v>
      </c>
      <c r="Q4005" t="s">
        <v>10934</v>
      </c>
      <c r="R4005" t="b">
        <v>1</v>
      </c>
    </row>
    <row r="4006" spans="1:18" x14ac:dyDescent="0.3">
      <c r="A4006" t="s">
        <v>10935</v>
      </c>
      <c r="B4006">
        <f>MID(dane3[[#This Row],[PassengerId]],1,4)+0</f>
        <v>4262</v>
      </c>
      <c r="C4006" t="s">
        <v>14</v>
      </c>
      <c r="D4006" t="b">
        <v>0</v>
      </c>
      <c r="E4006" t="s">
        <v>10933</v>
      </c>
      <c r="F4006" t="str">
        <f>MID($E4006,1,1)</f>
        <v>C</v>
      </c>
      <c r="G4006" t="str">
        <f>IFERROR(MID($E4006,SEARCH("/",$E4006,SEARCH("/",$E4006)+1)+1,1),"")</f>
        <v>P</v>
      </c>
      <c r="H4006" t="s">
        <v>46</v>
      </c>
      <c r="I4006">
        <v>26</v>
      </c>
      <c r="J4006" t="b">
        <v>0</v>
      </c>
      <c r="K4006" s="7">
        <v>1</v>
      </c>
      <c r="L4006" s="7">
        <v>1269</v>
      </c>
      <c r="M4006" s="7">
        <v>4790</v>
      </c>
      <c r="N4006" s="7">
        <v>270</v>
      </c>
      <c r="O4006" s="7">
        <v>5116</v>
      </c>
      <c r="P4006" s="7">
        <f>SUM(dane3[[#This Row],[RoomService]:[VRDeck]])</f>
        <v>11446</v>
      </c>
      <c r="Q4006" t="s">
        <v>10936</v>
      </c>
      <c r="R4006" t="b">
        <v>0</v>
      </c>
    </row>
    <row r="4007" spans="1:18" x14ac:dyDescent="0.3">
      <c r="A4007" t="s">
        <v>10937</v>
      </c>
      <c r="B4007">
        <f>MID(dane3[[#This Row],[PassengerId]],1,4)+0</f>
        <v>4264</v>
      </c>
      <c r="C4007" t="s">
        <v>19</v>
      </c>
      <c r="D4007" t="b">
        <v>0</v>
      </c>
      <c r="E4007" t="s">
        <v>10938</v>
      </c>
      <c r="F4007" t="str">
        <f>MID($E4007,1,1)</f>
        <v>F</v>
      </c>
      <c r="G4007" t="str">
        <f>IFERROR(MID($E4007,SEARCH("/",$E4007,SEARCH("/",$E4007)+1)+1,1),"")</f>
        <v>S</v>
      </c>
      <c r="H4007" t="s">
        <v>16</v>
      </c>
      <c r="I4007">
        <v>24</v>
      </c>
      <c r="J4007" t="b">
        <v>0</v>
      </c>
      <c r="K4007" s="7">
        <v>0</v>
      </c>
      <c r="L4007" s="7">
        <v>0</v>
      </c>
      <c r="M4007" s="7">
        <v>0</v>
      </c>
      <c r="N4007" s="7">
        <v>0</v>
      </c>
      <c r="O4007" s="7">
        <v>1300</v>
      </c>
      <c r="P4007" s="7">
        <f>SUM(dane3[[#This Row],[RoomService]:[VRDeck]])</f>
        <v>1300</v>
      </c>
      <c r="Q4007" t="s">
        <v>10939</v>
      </c>
      <c r="R4007" t="b">
        <v>0</v>
      </c>
    </row>
    <row r="4008" spans="1:18" x14ac:dyDescent="0.3">
      <c r="A4008" t="s">
        <v>10940</v>
      </c>
      <c r="B4008">
        <f>MID(dane3[[#This Row],[PassengerId]],1,4)+0</f>
        <v>4266</v>
      </c>
      <c r="C4008" t="s">
        <v>19</v>
      </c>
      <c r="D4008" t="b">
        <v>1</v>
      </c>
      <c r="E4008" t="s">
        <v>10941</v>
      </c>
      <c r="F4008" t="str">
        <f>MID($E4008,1,1)</f>
        <v>G</v>
      </c>
      <c r="G4008" t="str">
        <f>IFERROR(MID($E4008,SEARCH("/",$E4008,SEARCH("/",$E4008)+1)+1,1),"")</f>
        <v>S</v>
      </c>
      <c r="H4008" t="s">
        <v>32</v>
      </c>
      <c r="I4008">
        <v>18</v>
      </c>
      <c r="J4008" t="b">
        <v>0</v>
      </c>
      <c r="K4008" s="7">
        <v>0</v>
      </c>
      <c r="L4008" s="7">
        <v>0</v>
      </c>
      <c r="M4008" s="7">
        <v>0</v>
      </c>
      <c r="N4008" s="7">
        <v>0</v>
      </c>
      <c r="O4008" s="7">
        <v>0</v>
      </c>
      <c r="P4008" s="7">
        <f>SUM(dane3[[#This Row],[RoomService]:[VRDeck]])</f>
        <v>0</v>
      </c>
      <c r="Q4008" t="s">
        <v>10942</v>
      </c>
      <c r="R4008" t="b">
        <v>1</v>
      </c>
    </row>
    <row r="4009" spans="1:18" x14ac:dyDescent="0.3">
      <c r="A4009" t="s">
        <v>10943</v>
      </c>
      <c r="B4009">
        <f>MID(dane3[[#This Row],[PassengerId]],1,4)+0</f>
        <v>4267</v>
      </c>
      <c r="C4009" t="s">
        <v>19</v>
      </c>
      <c r="D4009" t="b">
        <v>1</v>
      </c>
      <c r="E4009" t="s">
        <v>10944</v>
      </c>
      <c r="F4009" t="str">
        <f>MID($E4009,1,1)</f>
        <v>G</v>
      </c>
      <c r="G4009" t="str">
        <f>IFERROR(MID($E4009,SEARCH("/",$E4009,SEARCH("/",$E4009)+1)+1,1),"")</f>
        <v>P</v>
      </c>
      <c r="H4009" t="s">
        <v>16</v>
      </c>
      <c r="I4009">
        <v>13</v>
      </c>
      <c r="J4009" t="b">
        <v>0</v>
      </c>
      <c r="K4009" s="7">
        <v>0</v>
      </c>
      <c r="L4009" s="7">
        <v>0</v>
      </c>
      <c r="M4009" s="7">
        <v>0</v>
      </c>
      <c r="N4009" s="7">
        <v>0</v>
      </c>
      <c r="O4009" s="7">
        <v>0</v>
      </c>
      <c r="P4009" s="7">
        <f>SUM(dane3[[#This Row],[RoomService]:[VRDeck]])</f>
        <v>0</v>
      </c>
      <c r="Q4009" t="s">
        <v>10945</v>
      </c>
      <c r="R4009" t="b">
        <v>1</v>
      </c>
    </row>
    <row r="4010" spans="1:18" x14ac:dyDescent="0.3">
      <c r="A4010" t="s">
        <v>10946</v>
      </c>
      <c r="B4010">
        <f>MID(dane3[[#This Row],[PassengerId]],1,4)+0</f>
        <v>4267</v>
      </c>
      <c r="C4010" t="s">
        <v>19</v>
      </c>
      <c r="D4010" t="b">
        <v>0</v>
      </c>
      <c r="E4010" t="s">
        <v>10947</v>
      </c>
      <c r="F4010" t="str">
        <f>MID($E4010,1,1)</f>
        <v>F</v>
      </c>
      <c r="G4010" t="str">
        <f>IFERROR(MID($E4010,SEARCH("/",$E4010,SEARCH("/",$E4010)+1)+1,1),"")</f>
        <v>P</v>
      </c>
      <c r="H4010" t="s">
        <v>16</v>
      </c>
      <c r="I4010">
        <v>32</v>
      </c>
      <c r="J4010" t="b">
        <v>0</v>
      </c>
      <c r="K4010" s="7">
        <v>0</v>
      </c>
      <c r="L4010" s="7">
        <v>0</v>
      </c>
      <c r="M4010" s="7">
        <v>1020</v>
      </c>
      <c r="N4010" s="7">
        <v>0</v>
      </c>
      <c r="O4010" s="7">
        <v>0</v>
      </c>
      <c r="P4010" s="7">
        <f>SUM(dane3[[#This Row],[RoomService]:[VRDeck]])</f>
        <v>1020</v>
      </c>
      <c r="Q4010" t="s">
        <v>10948</v>
      </c>
      <c r="R4010" t="b">
        <v>1</v>
      </c>
    </row>
    <row r="4011" spans="1:18" x14ac:dyDescent="0.3">
      <c r="A4011" t="s">
        <v>6466</v>
      </c>
      <c r="B4011">
        <f>MID(dane3[[#This Row],[PassengerId]],1,4)+0</f>
        <v>2547</v>
      </c>
      <c r="C4011" t="s">
        <v>14</v>
      </c>
      <c r="D4011" t="b">
        <v>0</v>
      </c>
      <c r="E4011" t="s">
        <v>39</v>
      </c>
      <c r="F4011" t="s">
        <v>23761</v>
      </c>
      <c r="G4011" t="str">
        <f>IFERROR(MID($E4011,SEARCH("/",$E4011,SEARCH("/",$E4011)+1)+1,1),"")</f>
        <v/>
      </c>
      <c r="H4011" t="s">
        <v>46</v>
      </c>
      <c r="I4011">
        <v>37</v>
      </c>
      <c r="J4011" t="b">
        <v>0</v>
      </c>
      <c r="K4011" s="7">
        <v>0</v>
      </c>
      <c r="L4011" s="7">
        <v>100</v>
      </c>
      <c r="M4011" s="7">
        <v>0</v>
      </c>
      <c r="N4011" s="7">
        <v>1402</v>
      </c>
      <c r="O4011" s="7">
        <v>1462</v>
      </c>
      <c r="P4011" s="7">
        <f>SUM(dane3[[#This Row],[RoomService]:[VRDeck]])</f>
        <v>2964</v>
      </c>
      <c r="Q4011" t="s">
        <v>6467</v>
      </c>
      <c r="R4011" t="b">
        <v>0</v>
      </c>
    </row>
    <row r="4012" spans="1:18" x14ac:dyDescent="0.3">
      <c r="A4012" t="s">
        <v>10951</v>
      </c>
      <c r="B4012">
        <f>MID(dane3[[#This Row],[PassengerId]],1,4)+0</f>
        <v>4271</v>
      </c>
      <c r="C4012" t="s">
        <v>14</v>
      </c>
      <c r="D4012" t="b">
        <v>1</v>
      </c>
      <c r="E4012" t="s">
        <v>10952</v>
      </c>
      <c r="F4012" t="str">
        <f>MID($E4012,1,1)</f>
        <v>A</v>
      </c>
      <c r="G4012" t="str">
        <f>IFERROR(MID($E4012,SEARCH("/",$E4012,SEARCH("/",$E4012)+1)+1,1),"")</f>
        <v>P</v>
      </c>
      <c r="H4012" t="s">
        <v>16</v>
      </c>
      <c r="I4012">
        <v>25</v>
      </c>
      <c r="J4012" t="b">
        <v>0</v>
      </c>
      <c r="K4012" s="7">
        <v>0</v>
      </c>
      <c r="L4012" s="7">
        <v>0</v>
      </c>
      <c r="M4012" s="7">
        <v>0</v>
      </c>
      <c r="N4012" s="7">
        <v>0</v>
      </c>
      <c r="O4012" s="7">
        <v>0</v>
      </c>
      <c r="P4012" s="7">
        <f>SUM(dane3[[#This Row],[RoomService]:[VRDeck]])</f>
        <v>0</v>
      </c>
      <c r="Q4012" t="s">
        <v>10953</v>
      </c>
      <c r="R4012" t="b">
        <v>1</v>
      </c>
    </row>
    <row r="4013" spans="1:18" x14ac:dyDescent="0.3">
      <c r="A4013" t="s">
        <v>10954</v>
      </c>
      <c r="B4013">
        <f>MID(dane3[[#This Row],[PassengerId]],1,4)+0</f>
        <v>4272</v>
      </c>
      <c r="C4013" t="s">
        <v>19</v>
      </c>
      <c r="D4013" t="b">
        <v>0</v>
      </c>
      <c r="E4013" t="s">
        <v>10955</v>
      </c>
      <c r="F4013" t="str">
        <f>MID($E4013,1,1)</f>
        <v>F</v>
      </c>
      <c r="G4013" t="str">
        <f>IFERROR(MID($E4013,SEARCH("/",$E4013,SEARCH("/",$E4013)+1)+1,1),"")</f>
        <v>S</v>
      </c>
      <c r="H4013" t="s">
        <v>16</v>
      </c>
      <c r="I4013">
        <v>55</v>
      </c>
      <c r="J4013" t="b">
        <v>0</v>
      </c>
      <c r="K4013" s="7">
        <v>0</v>
      </c>
      <c r="L4013" s="7">
        <v>252</v>
      </c>
      <c r="M4013" s="7">
        <v>1</v>
      </c>
      <c r="N4013" s="7">
        <v>0</v>
      </c>
      <c r="O4013" s="7">
        <v>553</v>
      </c>
      <c r="P4013" s="7">
        <f>SUM(dane3[[#This Row],[RoomService]:[VRDeck]])</f>
        <v>806</v>
      </c>
      <c r="Q4013" t="s">
        <v>10956</v>
      </c>
      <c r="R4013" t="b">
        <v>1</v>
      </c>
    </row>
    <row r="4014" spans="1:18" x14ac:dyDescent="0.3">
      <c r="A4014" t="s">
        <v>10957</v>
      </c>
      <c r="B4014">
        <f>MID(dane3[[#This Row],[PassengerId]],1,4)+0</f>
        <v>4273</v>
      </c>
      <c r="C4014" t="s">
        <v>19</v>
      </c>
      <c r="D4014" t="b">
        <v>0</v>
      </c>
      <c r="E4014" t="s">
        <v>10958</v>
      </c>
      <c r="F4014" t="str">
        <f>MID($E4014,1,1)</f>
        <v>F</v>
      </c>
      <c r="G4014" t="str">
        <f>IFERROR(MID($E4014,SEARCH("/",$E4014,SEARCH("/",$E4014)+1)+1,1),"")</f>
        <v>P</v>
      </c>
      <c r="H4014" t="s">
        <v>32</v>
      </c>
      <c r="I4014">
        <v>19</v>
      </c>
      <c r="J4014" t="b">
        <v>0</v>
      </c>
      <c r="K4014" s="7">
        <v>0</v>
      </c>
      <c r="L4014" s="7">
        <v>2</v>
      </c>
      <c r="M4014" s="7">
        <v>0</v>
      </c>
      <c r="N4014" s="7">
        <v>669</v>
      </c>
      <c r="O4014" s="7">
        <v>0</v>
      </c>
      <c r="P4014" s="7">
        <f>SUM(dane3[[#This Row],[RoomService]:[VRDeck]])</f>
        <v>671</v>
      </c>
      <c r="Q4014" t="s">
        <v>10959</v>
      </c>
      <c r="R4014" t="b">
        <v>0</v>
      </c>
    </row>
    <row r="4015" spans="1:18" x14ac:dyDescent="0.3">
      <c r="A4015" t="s">
        <v>10960</v>
      </c>
      <c r="B4015">
        <f>MID(dane3[[#This Row],[PassengerId]],1,4)+0</f>
        <v>4274</v>
      </c>
      <c r="C4015" t="s">
        <v>19</v>
      </c>
      <c r="D4015" t="b">
        <v>0</v>
      </c>
      <c r="E4015" t="s">
        <v>10961</v>
      </c>
      <c r="F4015" t="str">
        <f>MID($E4015,1,1)</f>
        <v>G</v>
      </c>
      <c r="G4015" t="str">
        <f>IFERROR(MID($E4015,SEARCH("/",$E4015,SEARCH("/",$E4015)+1)+1,1),"")</f>
        <v>S</v>
      </c>
      <c r="H4015" t="s">
        <v>16</v>
      </c>
      <c r="I4015">
        <v>24</v>
      </c>
      <c r="J4015" t="b">
        <v>0</v>
      </c>
      <c r="K4015" s="7">
        <v>0</v>
      </c>
      <c r="L4015" s="7">
        <v>717</v>
      </c>
      <c r="M4015" s="7">
        <v>222</v>
      </c>
      <c r="N4015" s="7">
        <v>8</v>
      </c>
      <c r="O4015" s="7">
        <v>1</v>
      </c>
      <c r="P4015" s="7">
        <f>SUM(dane3[[#This Row],[RoomService]:[VRDeck]])</f>
        <v>948</v>
      </c>
      <c r="Q4015" t="s">
        <v>10962</v>
      </c>
      <c r="R4015" t="b">
        <v>1</v>
      </c>
    </row>
    <row r="4016" spans="1:18" x14ac:dyDescent="0.3">
      <c r="A4016" t="s">
        <v>10963</v>
      </c>
      <c r="B4016">
        <f>MID(dane3[[#This Row],[PassengerId]],1,4)+0</f>
        <v>4278</v>
      </c>
      <c r="C4016" t="s">
        <v>14</v>
      </c>
      <c r="D4016" t="b">
        <v>0</v>
      </c>
      <c r="E4016" t="s">
        <v>10964</v>
      </c>
      <c r="F4016" t="str">
        <f>MID($E4016,1,1)</f>
        <v>C</v>
      </c>
      <c r="G4016" t="str">
        <f>IFERROR(MID($E4016,SEARCH("/",$E4016,SEARCH("/",$E4016)+1)+1,1),"")</f>
        <v>S</v>
      </c>
      <c r="H4016" t="s">
        <v>16</v>
      </c>
      <c r="I4016">
        <v>32</v>
      </c>
      <c r="J4016" t="b">
        <v>0</v>
      </c>
      <c r="K4016" s="7">
        <v>401</v>
      </c>
      <c r="L4016" s="7">
        <v>3724</v>
      </c>
      <c r="M4016" s="7">
        <v>5</v>
      </c>
      <c r="N4016" s="7">
        <v>422</v>
      </c>
      <c r="O4016" s="7">
        <v>62</v>
      </c>
      <c r="P4016" s="7">
        <f>SUM(dane3[[#This Row],[RoomService]:[VRDeck]])</f>
        <v>4614</v>
      </c>
      <c r="Q4016" t="s">
        <v>10965</v>
      </c>
      <c r="R4016" t="b">
        <v>1</v>
      </c>
    </row>
    <row r="4017" spans="1:18" x14ac:dyDescent="0.3">
      <c r="A4017" t="s">
        <v>8558</v>
      </c>
      <c r="B4017">
        <f>MID(dane3[[#This Row],[PassengerId]],1,4)+0</f>
        <v>3370</v>
      </c>
      <c r="C4017" t="s">
        <v>53</v>
      </c>
      <c r="D4017" t="b">
        <v>0</v>
      </c>
      <c r="E4017" t="s">
        <v>8559</v>
      </c>
      <c r="F4017" t="str">
        <f>MID($E4017,1,1)</f>
        <v>D</v>
      </c>
      <c r="G4017" t="str">
        <f>IFERROR(MID($E4017,SEARCH("/",$E4017,SEARCH("/",$E4017)+1)+1,1),"")</f>
        <v>S</v>
      </c>
      <c r="H4017" t="s">
        <v>16</v>
      </c>
      <c r="I4017">
        <v>18</v>
      </c>
      <c r="J4017" t="b">
        <v>0</v>
      </c>
      <c r="K4017" s="7">
        <v>2532</v>
      </c>
      <c r="L4017" s="7">
        <v>0</v>
      </c>
      <c r="M4017" s="7">
        <v>46</v>
      </c>
      <c r="N4017" s="7">
        <v>0</v>
      </c>
      <c r="O4017" s="7">
        <v>0</v>
      </c>
      <c r="P4017" s="7">
        <f>SUM(dane3[[#This Row],[RoomService]:[VRDeck]])</f>
        <v>2578</v>
      </c>
      <c r="Q4017" t="s">
        <v>8560</v>
      </c>
      <c r="R4017" t="b">
        <v>0</v>
      </c>
    </row>
    <row r="4018" spans="1:18" x14ac:dyDescent="0.3">
      <c r="A4018" t="s">
        <v>8567</v>
      </c>
      <c r="B4018">
        <f>MID(dane3[[#This Row],[PassengerId]],1,4)+0</f>
        <v>3377</v>
      </c>
      <c r="C4018" t="s">
        <v>53</v>
      </c>
      <c r="D4018" t="b">
        <v>1</v>
      </c>
      <c r="E4018" t="s">
        <v>8568</v>
      </c>
      <c r="F4018" t="str">
        <f>MID($E4018,1,1)</f>
        <v>F</v>
      </c>
      <c r="G4018" t="str">
        <f>IFERROR(MID($E4018,SEARCH("/",$E4018,SEARCH("/",$E4018)+1)+1,1),"")</f>
        <v>S</v>
      </c>
      <c r="H4018" t="s">
        <v>16</v>
      </c>
      <c r="I4018">
        <v>33</v>
      </c>
      <c r="J4018" t="b">
        <v>0</v>
      </c>
      <c r="K4018" s="7">
        <v>0</v>
      </c>
      <c r="L4018" s="7">
        <v>0</v>
      </c>
      <c r="M4018" s="7">
        <v>0</v>
      </c>
      <c r="N4018" s="7">
        <v>0</v>
      </c>
      <c r="O4018" s="7">
        <v>0</v>
      </c>
      <c r="P4018" s="7">
        <f>SUM(dane3[[#This Row],[RoomService]:[VRDeck]])</f>
        <v>0</v>
      </c>
      <c r="Q4018" t="s">
        <v>8569</v>
      </c>
      <c r="R4018" t="b">
        <v>1</v>
      </c>
    </row>
    <row r="4019" spans="1:18" x14ac:dyDescent="0.3">
      <c r="A4019" t="s">
        <v>10972</v>
      </c>
      <c r="B4019">
        <f>MID(dane3[[#This Row],[PassengerId]],1,4)+0</f>
        <v>4291</v>
      </c>
      <c r="C4019" t="s">
        <v>19</v>
      </c>
      <c r="D4019" t="b">
        <v>1</v>
      </c>
      <c r="E4019" t="s">
        <v>10973</v>
      </c>
      <c r="F4019" t="str">
        <f>MID($E4019,1,1)</f>
        <v>G</v>
      </c>
      <c r="G4019" t="str">
        <f>IFERROR(MID($E4019,SEARCH("/",$E4019,SEARCH("/",$E4019)+1)+1,1),"")</f>
        <v>S</v>
      </c>
      <c r="H4019" t="s">
        <v>16</v>
      </c>
      <c r="I4019">
        <v>36</v>
      </c>
      <c r="J4019" t="b">
        <v>0</v>
      </c>
      <c r="K4019" s="7">
        <v>0</v>
      </c>
      <c r="L4019" s="7">
        <v>0</v>
      </c>
      <c r="M4019" s="7">
        <v>0</v>
      </c>
      <c r="N4019" s="7">
        <v>0</v>
      </c>
      <c r="O4019" s="7">
        <v>0</v>
      </c>
      <c r="P4019" s="7">
        <f>SUM(dane3[[#This Row],[RoomService]:[VRDeck]])</f>
        <v>0</v>
      </c>
      <c r="Q4019" t="s">
        <v>10974</v>
      </c>
      <c r="R4019" t="b">
        <v>0</v>
      </c>
    </row>
    <row r="4020" spans="1:18" x14ac:dyDescent="0.3">
      <c r="A4020" t="s">
        <v>10975</v>
      </c>
      <c r="B4020">
        <f>MID(dane3[[#This Row],[PassengerId]],1,4)+0</f>
        <v>4292</v>
      </c>
      <c r="C4020" t="s">
        <v>14</v>
      </c>
      <c r="D4020" t="b">
        <v>0</v>
      </c>
      <c r="E4020" t="s">
        <v>10976</v>
      </c>
      <c r="F4020" t="str">
        <f>MID($E4020,1,1)</f>
        <v>A</v>
      </c>
      <c r="G4020" t="str">
        <f>IFERROR(MID($E4020,SEARCH("/",$E4020,SEARCH("/",$E4020)+1)+1,1),"")</f>
        <v>S</v>
      </c>
      <c r="H4020" t="s">
        <v>46</v>
      </c>
      <c r="I4020">
        <v>28</v>
      </c>
      <c r="J4020" t="b">
        <v>0</v>
      </c>
      <c r="K4020" s="7">
        <v>0</v>
      </c>
      <c r="L4020" s="7">
        <v>31</v>
      </c>
      <c r="M4020" s="7">
        <v>0</v>
      </c>
      <c r="N4020" s="7">
        <v>1283</v>
      </c>
      <c r="O4020" s="7">
        <v>871</v>
      </c>
      <c r="P4020" s="7">
        <f>SUM(dane3[[#This Row],[RoomService]:[VRDeck]])</f>
        <v>2185</v>
      </c>
      <c r="Q4020" t="s">
        <v>10977</v>
      </c>
      <c r="R4020" t="b">
        <v>1</v>
      </c>
    </row>
    <row r="4021" spans="1:18" x14ac:dyDescent="0.3">
      <c r="A4021" t="s">
        <v>10978</v>
      </c>
      <c r="B4021">
        <f>MID(dane3[[#This Row],[PassengerId]],1,4)+0</f>
        <v>4293</v>
      </c>
      <c r="C4021" t="s">
        <v>19</v>
      </c>
      <c r="D4021" t="b">
        <v>0</v>
      </c>
      <c r="E4021" t="s">
        <v>10979</v>
      </c>
      <c r="F4021" t="str">
        <f>MID($E4021,1,1)</f>
        <v>F</v>
      </c>
      <c r="G4021" t="str">
        <f>IFERROR(MID($E4021,SEARCH("/",$E4021,SEARCH("/",$E4021)+1)+1,1),"")</f>
        <v>S</v>
      </c>
      <c r="H4021" t="s">
        <v>16</v>
      </c>
      <c r="I4021">
        <v>52</v>
      </c>
      <c r="J4021" t="b">
        <v>0</v>
      </c>
      <c r="K4021" s="7">
        <v>0</v>
      </c>
      <c r="L4021" s="7">
        <v>559</v>
      </c>
      <c r="M4021" s="7">
        <v>0</v>
      </c>
      <c r="N4021" s="7">
        <v>0</v>
      </c>
      <c r="O4021" s="7">
        <v>0</v>
      </c>
      <c r="P4021" s="7">
        <f>SUM(dane3[[#This Row],[RoomService]:[VRDeck]])</f>
        <v>559</v>
      </c>
      <c r="Q4021" t="s">
        <v>10980</v>
      </c>
      <c r="R4021" t="b">
        <v>1</v>
      </c>
    </row>
    <row r="4022" spans="1:18" x14ac:dyDescent="0.3">
      <c r="A4022" t="s">
        <v>10981</v>
      </c>
      <c r="B4022">
        <f>MID(dane3[[#This Row],[PassengerId]],1,4)+0</f>
        <v>4294</v>
      </c>
      <c r="C4022" t="s">
        <v>19</v>
      </c>
      <c r="D4022" t="b">
        <v>0</v>
      </c>
      <c r="E4022" t="s">
        <v>10982</v>
      </c>
      <c r="F4022" t="str">
        <f>MID($E4022,1,1)</f>
        <v>G</v>
      </c>
      <c r="G4022" t="str">
        <f>IFERROR(MID($E4022,SEARCH("/",$E4022,SEARCH("/",$E4022)+1)+1,1),"")</f>
        <v>S</v>
      </c>
      <c r="H4022" t="s">
        <v>16</v>
      </c>
      <c r="I4022">
        <v>29</v>
      </c>
      <c r="J4022" t="b">
        <v>0</v>
      </c>
      <c r="K4022" s="7">
        <v>646</v>
      </c>
      <c r="L4022" s="7">
        <v>91</v>
      </c>
      <c r="M4022" s="7">
        <v>13</v>
      </c>
      <c r="N4022" s="7">
        <v>0</v>
      </c>
      <c r="O4022" s="7">
        <v>0</v>
      </c>
      <c r="P4022" s="7">
        <f>SUM(dane3[[#This Row],[RoomService]:[VRDeck]])</f>
        <v>750</v>
      </c>
      <c r="Q4022" t="s">
        <v>10983</v>
      </c>
      <c r="R4022" t="b">
        <v>1</v>
      </c>
    </row>
    <row r="4023" spans="1:18" x14ac:dyDescent="0.3">
      <c r="A4023" t="s">
        <v>8594</v>
      </c>
      <c r="B4023">
        <f>MID(dane3[[#This Row],[PassengerId]],1,4)+0</f>
        <v>3386</v>
      </c>
      <c r="C4023" t="s">
        <v>53</v>
      </c>
      <c r="D4023" t="b">
        <v>1</v>
      </c>
      <c r="E4023" t="s">
        <v>8595</v>
      </c>
      <c r="F4023" t="str">
        <f>MID($E4023,1,1)</f>
        <v>F</v>
      </c>
      <c r="G4023" t="str">
        <f>IFERROR(MID($E4023,SEARCH("/",$E4023,SEARCH("/",$E4023)+1)+1,1),"")</f>
        <v>S</v>
      </c>
      <c r="H4023" t="s">
        <v>16</v>
      </c>
      <c r="I4023">
        <v>44</v>
      </c>
      <c r="J4023" t="b">
        <v>0</v>
      </c>
      <c r="K4023" s="7">
        <v>0</v>
      </c>
      <c r="L4023" s="7">
        <v>0</v>
      </c>
      <c r="M4023" s="7">
        <v>0</v>
      </c>
      <c r="N4023" s="7">
        <v>0</v>
      </c>
      <c r="O4023" s="7">
        <v>0</v>
      </c>
      <c r="P4023" s="7">
        <f>SUM(dane3[[#This Row],[RoomService]:[VRDeck]])</f>
        <v>0</v>
      </c>
      <c r="Q4023" t="s">
        <v>8596</v>
      </c>
      <c r="R4023" t="b">
        <v>1</v>
      </c>
    </row>
    <row r="4024" spans="1:18" x14ac:dyDescent="0.3">
      <c r="A4024" t="s">
        <v>8603</v>
      </c>
      <c r="B4024">
        <f>MID(dane3[[#This Row],[PassengerId]],1,4)+0</f>
        <v>3390</v>
      </c>
      <c r="C4024" t="s">
        <v>53</v>
      </c>
      <c r="D4024" t="b">
        <v>1</v>
      </c>
      <c r="E4024" t="s">
        <v>8604</v>
      </c>
      <c r="F4024" t="str">
        <f>MID($E4024,1,1)</f>
        <v>F</v>
      </c>
      <c r="G4024" t="str">
        <f>IFERROR(MID($E4024,SEARCH("/",$E4024,SEARCH("/",$E4024)+1)+1,1),"")</f>
        <v>S</v>
      </c>
      <c r="H4024" t="s">
        <v>16</v>
      </c>
      <c r="I4024">
        <v>39</v>
      </c>
      <c r="J4024" t="b">
        <v>0</v>
      </c>
      <c r="K4024" s="7">
        <v>0</v>
      </c>
      <c r="L4024" s="7">
        <v>0</v>
      </c>
      <c r="M4024" s="7">
        <v>0</v>
      </c>
      <c r="N4024" s="7">
        <v>0</v>
      </c>
      <c r="O4024" s="7">
        <v>0</v>
      </c>
      <c r="P4024" s="7">
        <f>SUM(dane3[[#This Row],[RoomService]:[VRDeck]])</f>
        <v>0</v>
      </c>
      <c r="Q4024" t="s">
        <v>8605</v>
      </c>
      <c r="R4024" t="b">
        <v>1</v>
      </c>
    </row>
    <row r="4025" spans="1:18" x14ac:dyDescent="0.3">
      <c r="A4025" t="s">
        <v>10989</v>
      </c>
      <c r="B4025">
        <f>MID(dane3[[#This Row],[PassengerId]],1,4)+0</f>
        <v>4296</v>
      </c>
      <c r="C4025" t="s">
        <v>19</v>
      </c>
      <c r="D4025" t="b">
        <v>1</v>
      </c>
      <c r="E4025" t="s">
        <v>10990</v>
      </c>
      <c r="F4025" t="str">
        <f>MID($E4025,1,1)</f>
        <v>G</v>
      </c>
      <c r="G4025" t="str">
        <f>IFERROR(MID($E4025,SEARCH("/",$E4025,SEARCH("/",$E4025)+1)+1,1),"")</f>
        <v>S</v>
      </c>
      <c r="H4025" t="s">
        <v>16</v>
      </c>
      <c r="I4025">
        <v>35</v>
      </c>
      <c r="J4025" t="b">
        <v>0</v>
      </c>
      <c r="K4025" s="7">
        <v>0</v>
      </c>
      <c r="L4025" s="7">
        <v>0</v>
      </c>
      <c r="M4025" s="7">
        <v>0</v>
      </c>
      <c r="N4025" s="7">
        <v>0</v>
      </c>
      <c r="O4025" s="7">
        <v>0</v>
      </c>
      <c r="P4025" s="7">
        <f>SUM(dane3[[#This Row],[RoomService]:[VRDeck]])</f>
        <v>0</v>
      </c>
      <c r="Q4025" t="s">
        <v>10991</v>
      </c>
      <c r="R4025" t="b">
        <v>0</v>
      </c>
    </row>
    <row r="4026" spans="1:18" x14ac:dyDescent="0.3">
      <c r="A4026" t="s">
        <v>10992</v>
      </c>
      <c r="B4026">
        <f>MID(dane3[[#This Row],[PassengerId]],1,4)+0</f>
        <v>4297</v>
      </c>
      <c r="C4026" t="s">
        <v>14</v>
      </c>
      <c r="D4026" t="b">
        <v>0</v>
      </c>
      <c r="E4026" t="s">
        <v>10993</v>
      </c>
      <c r="F4026" t="str">
        <f>MID($E4026,1,1)</f>
        <v>B</v>
      </c>
      <c r="G4026" t="str">
        <f>IFERROR(MID($E4026,SEARCH("/",$E4026,SEARCH("/",$E4026)+1)+1,1),"")</f>
        <v>P</v>
      </c>
      <c r="H4026" t="s">
        <v>46</v>
      </c>
      <c r="I4026">
        <v>41</v>
      </c>
      <c r="J4026" t="b">
        <v>0</v>
      </c>
      <c r="K4026" s="7">
        <v>14</v>
      </c>
      <c r="L4026" s="7">
        <v>6777</v>
      </c>
      <c r="M4026" s="7">
        <v>81</v>
      </c>
      <c r="N4026" s="7">
        <v>604</v>
      </c>
      <c r="O4026" s="7">
        <v>2936</v>
      </c>
      <c r="P4026" s="7">
        <f>SUM(dane3[[#This Row],[RoomService]:[VRDeck]])</f>
        <v>10412</v>
      </c>
      <c r="Q4026" t="s">
        <v>10994</v>
      </c>
      <c r="R4026" t="b">
        <v>0</v>
      </c>
    </row>
    <row r="4027" spans="1:18" x14ac:dyDescent="0.3">
      <c r="A4027" t="s">
        <v>10995</v>
      </c>
      <c r="B4027">
        <f>MID(dane3[[#This Row],[PassengerId]],1,4)+0</f>
        <v>4300</v>
      </c>
      <c r="C4027" t="s">
        <v>19</v>
      </c>
      <c r="D4027" t="b">
        <v>1</v>
      </c>
      <c r="E4027" t="s">
        <v>10996</v>
      </c>
      <c r="F4027" t="str">
        <f>MID($E4027,1,1)</f>
        <v>G</v>
      </c>
      <c r="G4027" t="str">
        <f>IFERROR(MID($E4027,SEARCH("/",$E4027,SEARCH("/",$E4027)+1)+1,1),"")</f>
        <v>S</v>
      </c>
      <c r="H4027" t="s">
        <v>32</v>
      </c>
      <c r="I4027">
        <v>16</v>
      </c>
      <c r="J4027" t="b">
        <v>0</v>
      </c>
      <c r="K4027" s="7">
        <v>0</v>
      </c>
      <c r="L4027" s="7">
        <v>0</v>
      </c>
      <c r="M4027" s="7">
        <v>0</v>
      </c>
      <c r="N4027" s="7">
        <v>0</v>
      </c>
      <c r="O4027" s="7">
        <v>0</v>
      </c>
      <c r="P4027" s="7">
        <f>SUM(dane3[[#This Row],[RoomService]:[VRDeck]])</f>
        <v>0</v>
      </c>
      <c r="Q4027" t="s">
        <v>10997</v>
      </c>
      <c r="R4027" t="b">
        <v>1</v>
      </c>
    </row>
    <row r="4028" spans="1:18" x14ac:dyDescent="0.3">
      <c r="A4028" t="s">
        <v>10998</v>
      </c>
      <c r="B4028">
        <f>MID(dane3[[#This Row],[PassengerId]],1,4)+0</f>
        <v>4301</v>
      </c>
      <c r="C4028" t="s">
        <v>14</v>
      </c>
      <c r="D4028" t="b">
        <v>1</v>
      </c>
      <c r="E4028" t="s">
        <v>10999</v>
      </c>
      <c r="F4028" t="str">
        <f>MID($E4028,1,1)</f>
        <v>E</v>
      </c>
      <c r="G4028" t="str">
        <f>IFERROR(MID($E4028,SEARCH("/",$E4028,SEARCH("/",$E4028)+1)+1,1),"")</f>
        <v>P</v>
      </c>
      <c r="H4028" t="s">
        <v>46</v>
      </c>
      <c r="I4028">
        <v>33</v>
      </c>
      <c r="J4028" t="b">
        <v>0</v>
      </c>
      <c r="K4028" s="7">
        <v>0</v>
      </c>
      <c r="L4028" s="7">
        <v>0</v>
      </c>
      <c r="M4028" s="7">
        <v>0</v>
      </c>
      <c r="N4028" s="7">
        <v>0</v>
      </c>
      <c r="O4028" s="7">
        <v>0</v>
      </c>
      <c r="P4028" s="7">
        <f>SUM(dane3[[#This Row],[RoomService]:[VRDeck]])</f>
        <v>0</v>
      </c>
      <c r="Q4028" t="s">
        <v>11000</v>
      </c>
      <c r="R4028" t="b">
        <v>1</v>
      </c>
    </row>
    <row r="4029" spans="1:18" x14ac:dyDescent="0.3">
      <c r="A4029" t="s">
        <v>11001</v>
      </c>
      <c r="B4029">
        <f>MID(dane3[[#This Row],[PassengerId]],1,4)+0</f>
        <v>4302</v>
      </c>
      <c r="C4029" t="s">
        <v>19</v>
      </c>
      <c r="D4029" t="b">
        <v>1</v>
      </c>
      <c r="E4029" t="s">
        <v>11002</v>
      </c>
      <c r="F4029" t="str">
        <f>MID($E4029,1,1)</f>
        <v>G</v>
      </c>
      <c r="G4029" t="str">
        <f>IFERROR(MID($E4029,SEARCH("/",$E4029,SEARCH("/",$E4029)+1)+1,1),"")</f>
        <v>P</v>
      </c>
      <c r="H4029" t="s">
        <v>46</v>
      </c>
      <c r="I4029">
        <v>6</v>
      </c>
      <c r="J4029" t="b">
        <v>0</v>
      </c>
      <c r="K4029" s="7">
        <v>0</v>
      </c>
      <c r="L4029" s="7">
        <v>0</v>
      </c>
      <c r="M4029" s="7">
        <v>0</v>
      </c>
      <c r="N4029" s="7">
        <v>0</v>
      </c>
      <c r="O4029" s="7">
        <v>0</v>
      </c>
      <c r="P4029" s="7">
        <f>SUM(dane3[[#This Row],[RoomService]:[VRDeck]])</f>
        <v>0</v>
      </c>
      <c r="Q4029" t="s">
        <v>11003</v>
      </c>
      <c r="R4029" t="b">
        <v>1</v>
      </c>
    </row>
    <row r="4030" spans="1:18" x14ac:dyDescent="0.3">
      <c r="A4030" t="s">
        <v>11004</v>
      </c>
      <c r="B4030">
        <f>MID(dane3[[#This Row],[PassengerId]],1,4)+0</f>
        <v>4303</v>
      </c>
      <c r="C4030" t="s">
        <v>19</v>
      </c>
      <c r="D4030" t="b">
        <v>0</v>
      </c>
      <c r="E4030" t="s">
        <v>11005</v>
      </c>
      <c r="F4030" t="str">
        <f>MID($E4030,1,1)</f>
        <v>F</v>
      </c>
      <c r="G4030" t="str">
        <f>IFERROR(MID($E4030,SEARCH("/",$E4030,SEARCH("/",$E4030)+1)+1,1),"")</f>
        <v>S</v>
      </c>
      <c r="H4030" t="s">
        <v>46</v>
      </c>
      <c r="I4030">
        <v>15</v>
      </c>
      <c r="J4030" t="b">
        <v>0</v>
      </c>
      <c r="K4030" s="7">
        <v>36</v>
      </c>
      <c r="L4030" s="7">
        <v>841</v>
      </c>
      <c r="M4030" s="7">
        <v>0</v>
      </c>
      <c r="N4030" s="7">
        <v>0</v>
      </c>
      <c r="O4030" s="7">
        <v>0</v>
      </c>
      <c r="P4030" s="7">
        <f>SUM(dane3[[#This Row],[RoomService]:[VRDeck]])</f>
        <v>877</v>
      </c>
      <c r="Q4030" t="s">
        <v>11006</v>
      </c>
      <c r="R4030" t="b">
        <v>1</v>
      </c>
    </row>
    <row r="4031" spans="1:18" x14ac:dyDescent="0.3">
      <c r="A4031" t="s">
        <v>11007</v>
      </c>
      <c r="B4031">
        <f>MID(dane3[[#This Row],[PassengerId]],1,4)+0</f>
        <v>4303</v>
      </c>
      <c r="C4031" t="s">
        <v>19</v>
      </c>
      <c r="D4031" t="b">
        <v>0</v>
      </c>
      <c r="E4031" t="s">
        <v>11008</v>
      </c>
      <c r="F4031" t="str">
        <f>MID($E4031,1,1)</f>
        <v>G</v>
      </c>
      <c r="G4031" t="str">
        <f>IFERROR(MID($E4031,SEARCH("/",$E4031,SEARCH("/",$E4031)+1)+1,1),"")</f>
        <v>S</v>
      </c>
      <c r="H4031" t="s">
        <v>16</v>
      </c>
      <c r="I4031">
        <v>38</v>
      </c>
      <c r="J4031" t="b">
        <v>0</v>
      </c>
      <c r="K4031" s="7">
        <v>0</v>
      </c>
      <c r="L4031" s="7">
        <v>668</v>
      </c>
      <c r="M4031" s="7">
        <v>84</v>
      </c>
      <c r="N4031" s="7">
        <v>267</v>
      </c>
      <c r="O4031" s="7">
        <v>0</v>
      </c>
      <c r="P4031" s="7">
        <f>SUM(dane3[[#This Row],[RoomService]:[VRDeck]])</f>
        <v>1019</v>
      </c>
      <c r="Q4031" t="s">
        <v>11009</v>
      </c>
      <c r="R4031" t="b">
        <v>0</v>
      </c>
    </row>
    <row r="4032" spans="1:18" x14ac:dyDescent="0.3">
      <c r="A4032" t="s">
        <v>11010</v>
      </c>
      <c r="B4032">
        <f>MID(dane3[[#This Row],[PassengerId]],1,4)+0</f>
        <v>4305</v>
      </c>
      <c r="C4032" t="s">
        <v>19</v>
      </c>
      <c r="D4032" t="b">
        <v>0</v>
      </c>
      <c r="E4032" t="s">
        <v>11011</v>
      </c>
      <c r="F4032" t="str">
        <f>MID($E4032,1,1)</f>
        <v>F</v>
      </c>
      <c r="G4032" t="str">
        <f>IFERROR(MID($E4032,SEARCH("/",$E4032,SEARCH("/",$E4032)+1)+1,1),"")</f>
        <v>P</v>
      </c>
      <c r="H4032" t="s">
        <v>16</v>
      </c>
      <c r="I4032">
        <v>56</v>
      </c>
      <c r="J4032" t="b">
        <v>0</v>
      </c>
      <c r="K4032" s="7">
        <v>0</v>
      </c>
      <c r="L4032" s="7">
        <v>779</v>
      </c>
      <c r="M4032" s="7">
        <v>12</v>
      </c>
      <c r="N4032" s="7">
        <v>3</v>
      </c>
      <c r="O4032" s="7">
        <v>35</v>
      </c>
      <c r="P4032" s="7">
        <f>SUM(dane3[[#This Row],[RoomService]:[VRDeck]])</f>
        <v>829</v>
      </c>
      <c r="Q4032" t="s">
        <v>11012</v>
      </c>
      <c r="R4032" t="b">
        <v>0</v>
      </c>
    </row>
    <row r="4033" spans="1:18" x14ac:dyDescent="0.3">
      <c r="A4033" t="s">
        <v>11013</v>
      </c>
      <c r="B4033">
        <f>MID(dane3[[#This Row],[PassengerId]],1,4)+0</f>
        <v>4305</v>
      </c>
      <c r="C4033" t="s">
        <v>19</v>
      </c>
      <c r="D4033" t="b">
        <v>1</v>
      </c>
      <c r="E4033" t="s">
        <v>11014</v>
      </c>
      <c r="F4033" t="str">
        <f>MID($E4033,1,1)</f>
        <v>G</v>
      </c>
      <c r="G4033" t="str">
        <f>IFERROR(MID($E4033,SEARCH("/",$E4033,SEARCH("/",$E4033)+1)+1,1),"")</f>
        <v>P</v>
      </c>
      <c r="H4033" t="s">
        <v>32</v>
      </c>
      <c r="I4033">
        <v>4</v>
      </c>
      <c r="J4033" t="b">
        <v>0</v>
      </c>
      <c r="K4033" s="7">
        <v>0</v>
      </c>
      <c r="L4033" s="7">
        <v>0</v>
      </c>
      <c r="M4033" s="7">
        <v>0</v>
      </c>
      <c r="N4033" s="7">
        <v>0</v>
      </c>
      <c r="O4033" s="7">
        <v>0</v>
      </c>
      <c r="P4033" s="7">
        <f>SUM(dane3[[#This Row],[RoomService]:[VRDeck]])</f>
        <v>0</v>
      </c>
      <c r="Q4033" t="s">
        <v>11015</v>
      </c>
      <c r="R4033" t="b">
        <v>1</v>
      </c>
    </row>
    <row r="4034" spans="1:18" x14ac:dyDescent="0.3">
      <c r="A4034" t="s">
        <v>11016</v>
      </c>
      <c r="B4034">
        <f>MID(dane3[[#This Row],[PassengerId]],1,4)+0</f>
        <v>4305</v>
      </c>
      <c r="C4034" t="s">
        <v>19</v>
      </c>
      <c r="D4034" t="b">
        <v>1</v>
      </c>
      <c r="E4034" t="s">
        <v>11014</v>
      </c>
      <c r="F4034" t="str">
        <f>MID($E4034,1,1)</f>
        <v>G</v>
      </c>
      <c r="G4034" t="str">
        <f>IFERROR(MID($E4034,SEARCH("/",$E4034,SEARCH("/",$E4034)+1)+1,1),"")</f>
        <v>P</v>
      </c>
      <c r="H4034" t="s">
        <v>32</v>
      </c>
      <c r="I4034">
        <v>21</v>
      </c>
      <c r="J4034" t="b">
        <v>0</v>
      </c>
      <c r="K4034" s="7">
        <v>0</v>
      </c>
      <c r="L4034" s="7">
        <v>0</v>
      </c>
      <c r="M4034" s="7">
        <v>0</v>
      </c>
      <c r="N4034" s="7">
        <v>0</v>
      </c>
      <c r="O4034" s="7">
        <v>0</v>
      </c>
      <c r="P4034" s="7">
        <f>SUM(dane3[[#This Row],[RoomService]:[VRDeck]])</f>
        <v>0</v>
      </c>
      <c r="Q4034" t="s">
        <v>11017</v>
      </c>
      <c r="R4034" t="b">
        <v>1</v>
      </c>
    </row>
    <row r="4035" spans="1:18" x14ac:dyDescent="0.3">
      <c r="A4035" t="s">
        <v>8635</v>
      </c>
      <c r="B4035">
        <f>MID(dane3[[#This Row],[PassengerId]],1,4)+0</f>
        <v>3402</v>
      </c>
      <c r="C4035" t="s">
        <v>53</v>
      </c>
      <c r="D4035" t="b">
        <v>0</v>
      </c>
      <c r="E4035" t="s">
        <v>8636</v>
      </c>
      <c r="F4035" t="str">
        <f>MID($E4035,1,1)</f>
        <v>E</v>
      </c>
      <c r="G4035" t="str">
        <f>IFERROR(MID($E4035,SEARCH("/",$E4035,SEARCH("/",$E4035)+1)+1,1),"")</f>
        <v>S</v>
      </c>
      <c r="H4035" t="s">
        <v>16</v>
      </c>
      <c r="I4035">
        <v>21</v>
      </c>
      <c r="J4035" t="b">
        <v>0</v>
      </c>
      <c r="K4035" s="7">
        <v>2</v>
      </c>
      <c r="L4035" s="7">
        <v>0</v>
      </c>
      <c r="M4035" s="7">
        <v>898</v>
      </c>
      <c r="N4035" s="7">
        <v>148</v>
      </c>
      <c r="O4035" s="7">
        <v>0</v>
      </c>
      <c r="P4035" s="7">
        <f>SUM(dane3[[#This Row],[RoomService]:[VRDeck]])</f>
        <v>1048</v>
      </c>
      <c r="Q4035" t="s">
        <v>8637</v>
      </c>
      <c r="R4035" t="b">
        <v>0</v>
      </c>
    </row>
    <row r="4036" spans="1:18" x14ac:dyDescent="0.3">
      <c r="A4036" t="s">
        <v>11021</v>
      </c>
      <c r="B4036">
        <f>MID(dane3[[#This Row],[PassengerId]],1,4)+0</f>
        <v>4309</v>
      </c>
      <c r="C4036" t="s">
        <v>19</v>
      </c>
      <c r="D4036" t="b">
        <v>0</v>
      </c>
      <c r="E4036" t="s">
        <v>11022</v>
      </c>
      <c r="F4036" t="str">
        <f>MID($E4036,1,1)</f>
        <v>E</v>
      </c>
      <c r="G4036" t="str">
        <f>IFERROR(MID($E4036,SEARCH("/",$E4036,SEARCH("/",$E4036)+1)+1,1),"")</f>
        <v>P</v>
      </c>
      <c r="H4036" t="s">
        <v>16</v>
      </c>
      <c r="I4036">
        <v>37</v>
      </c>
      <c r="J4036" t="b">
        <v>0</v>
      </c>
      <c r="K4036" s="7">
        <v>0</v>
      </c>
      <c r="L4036" s="7">
        <v>0</v>
      </c>
      <c r="M4036" s="7">
        <v>785</v>
      </c>
      <c r="N4036" s="7">
        <v>3</v>
      </c>
      <c r="O4036" s="7">
        <v>0</v>
      </c>
      <c r="P4036" s="7">
        <f>SUM(dane3[[#This Row],[RoomService]:[VRDeck]])</f>
        <v>788</v>
      </c>
      <c r="Q4036" t="s">
        <v>11023</v>
      </c>
      <c r="R4036" t="b">
        <v>0</v>
      </c>
    </row>
    <row r="4037" spans="1:18" x14ac:dyDescent="0.3">
      <c r="A4037" t="s">
        <v>11024</v>
      </c>
      <c r="B4037">
        <f>MID(dane3[[#This Row],[PassengerId]],1,4)+0</f>
        <v>4309</v>
      </c>
      <c r="C4037" t="s">
        <v>19</v>
      </c>
      <c r="D4037" t="b">
        <v>0</v>
      </c>
      <c r="E4037" t="s">
        <v>11025</v>
      </c>
      <c r="F4037" t="str">
        <f>MID($E4037,1,1)</f>
        <v>G</v>
      </c>
      <c r="G4037" t="str">
        <f>IFERROR(MID($E4037,SEARCH("/",$E4037,SEARCH("/",$E4037)+1)+1,1),"")</f>
        <v>P</v>
      </c>
      <c r="H4037" t="s">
        <v>16</v>
      </c>
      <c r="I4037">
        <v>6</v>
      </c>
      <c r="J4037" t="b">
        <v>0</v>
      </c>
      <c r="K4037" s="7">
        <v>0</v>
      </c>
      <c r="L4037" s="7">
        <v>0</v>
      </c>
      <c r="M4037" s="7">
        <v>0</v>
      </c>
      <c r="N4037" s="7">
        <v>0</v>
      </c>
      <c r="O4037" s="7">
        <v>0</v>
      </c>
      <c r="P4037" s="7">
        <f>SUM(dane3[[#This Row],[RoomService]:[VRDeck]])</f>
        <v>0</v>
      </c>
      <c r="Q4037" t="s">
        <v>11026</v>
      </c>
      <c r="R4037" t="b">
        <v>1</v>
      </c>
    </row>
    <row r="4038" spans="1:18" x14ac:dyDescent="0.3">
      <c r="A4038" t="s">
        <v>11027</v>
      </c>
      <c r="B4038">
        <f>MID(dane3[[#This Row],[PassengerId]],1,4)+0</f>
        <v>4311</v>
      </c>
      <c r="C4038" t="s">
        <v>19</v>
      </c>
      <c r="D4038" t="b">
        <v>0</v>
      </c>
      <c r="E4038" t="s">
        <v>11028</v>
      </c>
      <c r="F4038" t="str">
        <f>MID($E4038,1,1)</f>
        <v>F</v>
      </c>
      <c r="G4038" t="str">
        <f>IFERROR(MID($E4038,SEARCH("/",$E4038,SEARCH("/",$E4038)+1)+1,1),"")</f>
        <v>S</v>
      </c>
      <c r="H4038" t="s">
        <v>16</v>
      </c>
      <c r="I4038">
        <v>22</v>
      </c>
      <c r="J4038" t="b">
        <v>0</v>
      </c>
      <c r="K4038" s="7">
        <v>563</v>
      </c>
      <c r="L4038" s="7">
        <v>521</v>
      </c>
      <c r="M4038" s="7">
        <v>364</v>
      </c>
      <c r="N4038" s="7">
        <v>0</v>
      </c>
      <c r="O4038" s="7">
        <v>0</v>
      </c>
      <c r="P4038" s="7">
        <f>SUM(dane3[[#This Row],[RoomService]:[VRDeck]])</f>
        <v>1448</v>
      </c>
      <c r="Q4038" t="s">
        <v>11029</v>
      </c>
      <c r="R4038" t="b">
        <v>0</v>
      </c>
    </row>
    <row r="4039" spans="1:18" x14ac:dyDescent="0.3">
      <c r="A4039" t="s">
        <v>11030</v>
      </c>
      <c r="B4039">
        <f>MID(dane3[[#This Row],[PassengerId]],1,4)+0</f>
        <v>4312</v>
      </c>
      <c r="C4039" t="s">
        <v>14</v>
      </c>
      <c r="D4039" t="b">
        <v>0</v>
      </c>
      <c r="E4039" t="s">
        <v>11031</v>
      </c>
      <c r="F4039" t="str">
        <f>MID($E4039,1,1)</f>
        <v>B</v>
      </c>
      <c r="G4039" t="str">
        <f>IFERROR(MID($E4039,SEARCH("/",$E4039,SEARCH("/",$E4039)+1)+1,1),"")</f>
        <v>P</v>
      </c>
      <c r="H4039" t="s">
        <v>16</v>
      </c>
      <c r="I4039">
        <v>26</v>
      </c>
      <c r="J4039" t="b">
        <v>0</v>
      </c>
      <c r="K4039" s="7">
        <v>0</v>
      </c>
      <c r="L4039" s="7">
        <v>137</v>
      </c>
      <c r="M4039" s="7">
        <v>0</v>
      </c>
      <c r="N4039" s="7">
        <v>0</v>
      </c>
      <c r="O4039" s="7">
        <v>7629</v>
      </c>
      <c r="P4039" s="7">
        <f>SUM(dane3[[#This Row],[RoomService]:[VRDeck]])</f>
        <v>7766</v>
      </c>
      <c r="Q4039" t="s">
        <v>11032</v>
      </c>
      <c r="R4039" t="b">
        <v>0</v>
      </c>
    </row>
    <row r="4040" spans="1:18" x14ac:dyDescent="0.3">
      <c r="A4040" t="s">
        <v>11033</v>
      </c>
      <c r="B4040">
        <f>MID(dane3[[#This Row],[PassengerId]],1,4)+0</f>
        <v>4315</v>
      </c>
      <c r="C4040" t="s">
        <v>19</v>
      </c>
      <c r="D4040" t="b">
        <v>0</v>
      </c>
      <c r="E4040" t="s">
        <v>11034</v>
      </c>
      <c r="F4040" t="str">
        <f>MID($E4040,1,1)</f>
        <v>E</v>
      </c>
      <c r="G4040" t="str">
        <f>IFERROR(MID($E4040,SEARCH("/",$E4040,SEARCH("/",$E4040)+1)+1,1),"")</f>
        <v>P</v>
      </c>
      <c r="H4040" t="s">
        <v>16</v>
      </c>
      <c r="I4040">
        <v>22</v>
      </c>
      <c r="J4040" t="b">
        <v>0</v>
      </c>
      <c r="K4040" s="7">
        <v>0</v>
      </c>
      <c r="L4040" s="7">
        <v>3</v>
      </c>
      <c r="M4040" s="7">
        <v>486</v>
      </c>
      <c r="N4040" s="7">
        <v>0</v>
      </c>
      <c r="O4040" s="7">
        <v>228</v>
      </c>
      <c r="P4040" s="7">
        <f>SUM(dane3[[#This Row],[RoomService]:[VRDeck]])</f>
        <v>717</v>
      </c>
      <c r="Q4040" t="s">
        <v>11035</v>
      </c>
      <c r="R4040" t="b">
        <v>1</v>
      </c>
    </row>
    <row r="4041" spans="1:18" x14ac:dyDescent="0.3">
      <c r="A4041" t="s">
        <v>11036</v>
      </c>
      <c r="B4041">
        <f>MID(dane3[[#This Row],[PassengerId]],1,4)+0</f>
        <v>4315</v>
      </c>
      <c r="C4041" t="s">
        <v>19</v>
      </c>
      <c r="D4041" t="b">
        <v>1</v>
      </c>
      <c r="E4041" t="s">
        <v>11037</v>
      </c>
      <c r="F4041" t="str">
        <f>MID($E4041,1,1)</f>
        <v>G</v>
      </c>
      <c r="G4041" t="str">
        <f>IFERROR(MID($E4041,SEARCH("/",$E4041,SEARCH("/",$E4041)+1)+1,1),"")</f>
        <v>P</v>
      </c>
      <c r="H4041" t="s">
        <v>16</v>
      </c>
      <c r="I4041">
        <v>20</v>
      </c>
      <c r="J4041" t="b">
        <v>0</v>
      </c>
      <c r="K4041" s="7">
        <v>0</v>
      </c>
      <c r="L4041" s="7">
        <v>0</v>
      </c>
      <c r="M4041" s="7">
        <v>0</v>
      </c>
      <c r="N4041" s="7">
        <v>0</v>
      </c>
      <c r="O4041" s="7">
        <v>0</v>
      </c>
      <c r="P4041" s="7">
        <f>SUM(dane3[[#This Row],[RoomService]:[VRDeck]])</f>
        <v>0</v>
      </c>
      <c r="Q4041" t="s">
        <v>11038</v>
      </c>
      <c r="R4041" t="b">
        <v>1</v>
      </c>
    </row>
    <row r="4042" spans="1:18" x14ac:dyDescent="0.3">
      <c r="A4042" t="s">
        <v>11039</v>
      </c>
      <c r="B4042">
        <f>MID(dane3[[#This Row],[PassengerId]],1,4)+0</f>
        <v>4316</v>
      </c>
      <c r="C4042" t="s">
        <v>19</v>
      </c>
      <c r="D4042" t="b">
        <v>0</v>
      </c>
      <c r="E4042" t="s">
        <v>11040</v>
      </c>
      <c r="F4042" t="str">
        <f>MID($E4042,1,1)</f>
        <v>F</v>
      </c>
      <c r="G4042" t="str">
        <f>IFERROR(MID($E4042,SEARCH("/",$E4042,SEARCH("/",$E4042)+1)+1,1),"")</f>
        <v>P</v>
      </c>
      <c r="H4042" t="s">
        <v>32</v>
      </c>
      <c r="I4042">
        <v>29</v>
      </c>
      <c r="J4042" t="b">
        <v>0</v>
      </c>
      <c r="K4042" s="7">
        <v>0</v>
      </c>
      <c r="L4042" s="7">
        <v>22</v>
      </c>
      <c r="M4042" s="7">
        <v>0</v>
      </c>
      <c r="N4042" s="7">
        <v>1156</v>
      </c>
      <c r="O4042" s="7">
        <v>0</v>
      </c>
      <c r="P4042" s="7">
        <f>SUM(dane3[[#This Row],[RoomService]:[VRDeck]])</f>
        <v>1178</v>
      </c>
      <c r="Q4042" t="s">
        <v>11041</v>
      </c>
      <c r="R4042" t="b">
        <v>0</v>
      </c>
    </row>
    <row r="4043" spans="1:18" x14ac:dyDescent="0.3">
      <c r="A4043" t="s">
        <v>8681</v>
      </c>
      <c r="B4043">
        <f>MID(dane3[[#This Row],[PassengerId]],1,4)+0</f>
        <v>3418</v>
      </c>
      <c r="C4043" t="s">
        <v>53</v>
      </c>
      <c r="D4043" t="b">
        <v>1</v>
      </c>
      <c r="E4043" t="s">
        <v>8682</v>
      </c>
      <c r="F4043" t="str">
        <f>MID($E4043,1,1)</f>
        <v>F</v>
      </c>
      <c r="G4043" t="str">
        <f>IFERROR(MID($E4043,SEARCH("/",$E4043,SEARCH("/",$E4043)+1)+1,1),"")</f>
        <v>S</v>
      </c>
      <c r="H4043" t="s">
        <v>16</v>
      </c>
      <c r="I4043">
        <v>72</v>
      </c>
      <c r="J4043" t="b">
        <v>0</v>
      </c>
      <c r="K4043" s="7">
        <v>0</v>
      </c>
      <c r="L4043" s="7">
        <v>0</v>
      </c>
      <c r="M4043" s="7">
        <v>0</v>
      </c>
      <c r="N4043" s="7">
        <v>0</v>
      </c>
      <c r="O4043" s="7">
        <v>0</v>
      </c>
      <c r="P4043" s="7">
        <f>SUM(dane3[[#This Row],[RoomService]:[VRDeck]])</f>
        <v>0</v>
      </c>
      <c r="Q4043" t="s">
        <v>8683</v>
      </c>
      <c r="R4043" t="b">
        <v>1</v>
      </c>
    </row>
    <row r="4044" spans="1:18" x14ac:dyDescent="0.3">
      <c r="A4044" t="s">
        <v>8684</v>
      </c>
      <c r="B4044">
        <f>MID(dane3[[#This Row],[PassengerId]],1,4)+0</f>
        <v>3419</v>
      </c>
      <c r="C4044" t="s">
        <v>53</v>
      </c>
      <c r="D4044" t="b">
        <v>0</v>
      </c>
      <c r="E4044" t="s">
        <v>8685</v>
      </c>
      <c r="F4044" t="str">
        <f>MID($E4044,1,1)</f>
        <v>D</v>
      </c>
      <c r="G4044" t="str">
        <f>IFERROR(MID($E4044,SEARCH("/",$E4044,SEARCH("/",$E4044)+1)+1,1),"")</f>
        <v>P</v>
      </c>
      <c r="H4044" t="s">
        <v>16</v>
      </c>
      <c r="I4044">
        <v>47</v>
      </c>
      <c r="J4044" t="b">
        <v>0</v>
      </c>
      <c r="K4044" s="7">
        <v>2267</v>
      </c>
      <c r="L4044" s="7">
        <v>0</v>
      </c>
      <c r="M4044" s="7">
        <v>117</v>
      </c>
      <c r="N4044" s="7">
        <v>0</v>
      </c>
      <c r="O4044" s="7">
        <v>0</v>
      </c>
      <c r="P4044" s="7">
        <f>SUM(dane3[[#This Row],[RoomService]:[VRDeck]])</f>
        <v>2384</v>
      </c>
      <c r="Q4044" t="s">
        <v>8686</v>
      </c>
      <c r="R4044" t="b">
        <v>0</v>
      </c>
    </row>
    <row r="4045" spans="1:18" x14ac:dyDescent="0.3">
      <c r="A4045" t="s">
        <v>11048</v>
      </c>
      <c r="B4045">
        <f>MID(dane3[[#This Row],[PassengerId]],1,4)+0</f>
        <v>4319</v>
      </c>
      <c r="C4045" t="s">
        <v>19</v>
      </c>
      <c r="D4045" t="b">
        <v>0</v>
      </c>
      <c r="E4045" t="s">
        <v>11049</v>
      </c>
      <c r="F4045" t="str">
        <f>MID($E4045,1,1)</f>
        <v>G</v>
      </c>
      <c r="G4045" t="str">
        <f>IFERROR(MID($E4045,SEARCH("/",$E4045,SEARCH("/",$E4045)+1)+1,1),"")</f>
        <v>P</v>
      </c>
      <c r="H4045" t="s">
        <v>16</v>
      </c>
      <c r="I4045">
        <v>48</v>
      </c>
      <c r="J4045" t="b">
        <v>0</v>
      </c>
      <c r="K4045" s="7">
        <v>2</v>
      </c>
      <c r="L4045" s="7">
        <v>0</v>
      </c>
      <c r="M4045" s="7">
        <v>83</v>
      </c>
      <c r="N4045" s="7">
        <v>589</v>
      </c>
      <c r="O4045" s="7">
        <v>233</v>
      </c>
      <c r="P4045" s="7">
        <f>SUM(dane3[[#This Row],[RoomService]:[VRDeck]])</f>
        <v>907</v>
      </c>
      <c r="Q4045" t="s">
        <v>11050</v>
      </c>
      <c r="R4045" t="b">
        <v>0</v>
      </c>
    </row>
    <row r="4046" spans="1:18" x14ac:dyDescent="0.3">
      <c r="A4046" t="s">
        <v>11051</v>
      </c>
      <c r="B4046">
        <f>MID(dane3[[#This Row],[PassengerId]],1,4)+0</f>
        <v>4320</v>
      </c>
      <c r="C4046" t="s">
        <v>19</v>
      </c>
      <c r="D4046" t="b">
        <v>0</v>
      </c>
      <c r="E4046" t="s">
        <v>11052</v>
      </c>
      <c r="F4046" t="str">
        <f>MID($E4046,1,1)</f>
        <v>E</v>
      </c>
      <c r="G4046" t="str">
        <f>IFERROR(MID($E4046,SEARCH("/",$E4046,SEARCH("/",$E4046)+1)+1,1),"")</f>
        <v>P</v>
      </c>
      <c r="H4046" t="s">
        <v>16</v>
      </c>
      <c r="I4046">
        <v>24</v>
      </c>
      <c r="J4046" t="b">
        <v>0</v>
      </c>
      <c r="K4046" s="7">
        <v>786</v>
      </c>
      <c r="L4046" s="7">
        <v>0</v>
      </c>
      <c r="M4046" s="7">
        <v>0</v>
      </c>
      <c r="N4046" s="7">
        <v>7</v>
      </c>
      <c r="O4046" s="7">
        <v>0</v>
      </c>
      <c r="P4046" s="7">
        <f>SUM(dane3[[#This Row],[RoomService]:[VRDeck]])</f>
        <v>793</v>
      </c>
      <c r="Q4046" t="s">
        <v>11053</v>
      </c>
      <c r="R4046" t="b">
        <v>0</v>
      </c>
    </row>
    <row r="4047" spans="1:18" x14ac:dyDescent="0.3">
      <c r="A4047" t="s">
        <v>8718</v>
      </c>
      <c r="B4047">
        <f>MID(dane3[[#This Row],[PassengerId]],1,4)+0</f>
        <v>3431</v>
      </c>
      <c r="C4047" t="s">
        <v>53</v>
      </c>
      <c r="D4047" t="b">
        <v>1</v>
      </c>
      <c r="E4047" t="s">
        <v>8719</v>
      </c>
      <c r="F4047" t="str">
        <f>MID($E4047,1,1)</f>
        <v>F</v>
      </c>
      <c r="G4047" t="str">
        <f>IFERROR(MID($E4047,SEARCH("/",$E4047,SEARCH("/",$E4047)+1)+1,1),"")</f>
        <v>P</v>
      </c>
      <c r="H4047" t="s">
        <v>16</v>
      </c>
      <c r="I4047">
        <v>28</v>
      </c>
      <c r="J4047" t="b">
        <v>0</v>
      </c>
      <c r="K4047" s="7">
        <v>0</v>
      </c>
      <c r="L4047" s="7">
        <v>0</v>
      </c>
      <c r="M4047" s="7">
        <v>0</v>
      </c>
      <c r="N4047" s="7">
        <v>0</v>
      </c>
      <c r="O4047" s="7">
        <v>0</v>
      </c>
      <c r="P4047" s="7">
        <f>SUM(dane3[[#This Row],[RoomService]:[VRDeck]])</f>
        <v>0</v>
      </c>
      <c r="Q4047" t="s">
        <v>8720</v>
      </c>
      <c r="R4047" t="b">
        <v>1</v>
      </c>
    </row>
    <row r="4048" spans="1:18" x14ac:dyDescent="0.3">
      <c r="A4048" t="s">
        <v>8794</v>
      </c>
      <c r="B4048">
        <f>MID(dane3[[#This Row],[PassengerId]],1,4)+0</f>
        <v>3455</v>
      </c>
      <c r="C4048" t="s">
        <v>53</v>
      </c>
      <c r="D4048" t="b">
        <v>1</v>
      </c>
      <c r="E4048" t="s">
        <v>8795</v>
      </c>
      <c r="F4048" t="str">
        <f>MID($E4048,1,1)</f>
        <v>F</v>
      </c>
      <c r="G4048" t="str">
        <f>IFERROR(MID($E4048,SEARCH("/",$E4048,SEARCH("/",$E4048)+1)+1,1),"")</f>
        <v>P</v>
      </c>
      <c r="H4048" t="s">
        <v>16</v>
      </c>
      <c r="I4048">
        <v>13</v>
      </c>
      <c r="J4048" t="b">
        <v>0</v>
      </c>
      <c r="K4048" s="7">
        <v>0</v>
      </c>
      <c r="L4048" s="7">
        <v>0</v>
      </c>
      <c r="M4048" s="7">
        <v>0</v>
      </c>
      <c r="N4048" s="7">
        <v>0</v>
      </c>
      <c r="O4048" s="7">
        <v>0</v>
      </c>
      <c r="P4048" s="7">
        <f>SUM(dane3[[#This Row],[RoomService]:[VRDeck]])</f>
        <v>0</v>
      </c>
      <c r="Q4048" t="s">
        <v>8796</v>
      </c>
      <c r="R4048" t="b">
        <v>1</v>
      </c>
    </row>
    <row r="4049" spans="1:18" x14ac:dyDescent="0.3">
      <c r="A4049" t="s">
        <v>8800</v>
      </c>
      <c r="B4049">
        <f>MID(dane3[[#This Row],[PassengerId]],1,4)+0</f>
        <v>3458</v>
      </c>
      <c r="C4049" t="s">
        <v>53</v>
      </c>
      <c r="D4049" t="b">
        <v>1</v>
      </c>
      <c r="E4049" t="s">
        <v>8801</v>
      </c>
      <c r="F4049" t="str">
        <f>MID($E4049,1,1)</f>
        <v>F</v>
      </c>
      <c r="G4049" t="str">
        <f>IFERROR(MID($E4049,SEARCH("/",$E4049,SEARCH("/",$E4049)+1)+1,1),"")</f>
        <v>P</v>
      </c>
      <c r="H4049" t="s">
        <v>46</v>
      </c>
      <c r="I4049">
        <v>36</v>
      </c>
      <c r="J4049" t="b">
        <v>0</v>
      </c>
      <c r="K4049" s="7">
        <v>0</v>
      </c>
      <c r="L4049" s="7">
        <v>0</v>
      </c>
      <c r="M4049" s="7">
        <v>0</v>
      </c>
      <c r="N4049" s="7">
        <v>0</v>
      </c>
      <c r="O4049" s="7">
        <v>0</v>
      </c>
      <c r="P4049" s="7">
        <f>SUM(dane3[[#This Row],[RoomService]:[VRDeck]])</f>
        <v>0</v>
      </c>
      <c r="Q4049" t="s">
        <v>8802</v>
      </c>
      <c r="R4049" t="b">
        <v>1</v>
      </c>
    </row>
    <row r="4050" spans="1:18" x14ac:dyDescent="0.3">
      <c r="A4050" t="s">
        <v>8817</v>
      </c>
      <c r="B4050">
        <f>MID(dane3[[#This Row],[PassengerId]],1,4)+0</f>
        <v>3465</v>
      </c>
      <c r="C4050" t="s">
        <v>53</v>
      </c>
      <c r="D4050" t="b">
        <v>0</v>
      </c>
      <c r="E4050" t="s">
        <v>8818</v>
      </c>
      <c r="F4050" t="str">
        <f>MID($E4050,1,1)</f>
        <v>F</v>
      </c>
      <c r="G4050" t="str">
        <f>IFERROR(MID($E4050,SEARCH("/",$E4050,SEARCH("/",$E4050)+1)+1,1),"")</f>
        <v>P</v>
      </c>
      <c r="H4050" t="s">
        <v>16</v>
      </c>
      <c r="I4050">
        <v>19</v>
      </c>
      <c r="J4050" t="b">
        <v>0</v>
      </c>
      <c r="K4050" s="7">
        <v>506</v>
      </c>
      <c r="L4050" s="7">
        <v>0</v>
      </c>
      <c r="M4050" s="7">
        <v>395</v>
      </c>
      <c r="N4050" s="7">
        <v>159</v>
      </c>
      <c r="O4050" s="7">
        <v>229</v>
      </c>
      <c r="P4050" s="7">
        <f>SUM(dane3[[#This Row],[RoomService]:[VRDeck]])</f>
        <v>1289</v>
      </c>
      <c r="Q4050" t="s">
        <v>8819</v>
      </c>
      <c r="R4050" t="b">
        <v>0</v>
      </c>
    </row>
    <row r="4051" spans="1:18" x14ac:dyDescent="0.3">
      <c r="A4051" t="s">
        <v>11063</v>
      </c>
      <c r="B4051">
        <f>MID(dane3[[#This Row],[PassengerId]],1,4)+0</f>
        <v>4327</v>
      </c>
      <c r="C4051" t="s">
        <v>19</v>
      </c>
      <c r="D4051" t="b">
        <v>0</v>
      </c>
      <c r="E4051" t="s">
        <v>11064</v>
      </c>
      <c r="F4051" t="str">
        <f>MID($E4051,1,1)</f>
        <v>F</v>
      </c>
      <c r="G4051" t="str">
        <f>IFERROR(MID($E4051,SEARCH("/",$E4051,SEARCH("/",$E4051)+1)+1,1),"")</f>
        <v>S</v>
      </c>
      <c r="H4051" t="s">
        <v>16</v>
      </c>
      <c r="I4051">
        <v>20</v>
      </c>
      <c r="J4051" t="b">
        <v>0</v>
      </c>
      <c r="K4051" s="7">
        <v>0</v>
      </c>
      <c r="L4051" s="7">
        <v>187</v>
      </c>
      <c r="M4051" s="7">
        <v>712</v>
      </c>
      <c r="N4051" s="7">
        <v>0</v>
      </c>
      <c r="O4051" s="7">
        <v>0</v>
      </c>
      <c r="P4051" s="7">
        <f>SUM(dane3[[#This Row],[RoomService]:[VRDeck]])</f>
        <v>899</v>
      </c>
      <c r="Q4051" t="s">
        <v>11065</v>
      </c>
      <c r="R4051" t="b">
        <v>1</v>
      </c>
    </row>
    <row r="4052" spans="1:18" x14ac:dyDescent="0.3">
      <c r="A4052" t="s">
        <v>16083</v>
      </c>
      <c r="B4052">
        <f>MID(dane3[[#This Row],[PassengerId]],1,4)+0</f>
        <v>6241</v>
      </c>
      <c r="C4052" t="s">
        <v>19</v>
      </c>
      <c r="D4052" t="b">
        <v>0</v>
      </c>
      <c r="E4052" t="s">
        <v>16084</v>
      </c>
      <c r="F4052" t="str">
        <f>MID($E4052,1,1)</f>
        <v>F</v>
      </c>
      <c r="G4052" t="str">
        <f>IFERROR(MID($E4052,SEARCH("/",$E4052,SEARCH("/",$E4052)+1)+1,1),"")</f>
        <v>S</v>
      </c>
      <c r="H4052" t="s">
        <v>16</v>
      </c>
      <c r="I4052">
        <v>33</v>
      </c>
      <c r="J4052" t="b">
        <v>0</v>
      </c>
      <c r="K4052" s="7">
        <v>6</v>
      </c>
      <c r="L4052" s="7">
        <v>0</v>
      </c>
      <c r="M4052" s="7">
        <v>0</v>
      </c>
      <c r="N4052" s="7">
        <v>0</v>
      </c>
      <c r="O4052" s="7">
        <v>950</v>
      </c>
      <c r="P4052" s="7">
        <f>SUM(dane3[[#This Row],[RoomService]:[VRDeck]])</f>
        <v>956</v>
      </c>
      <c r="Q4052" t="s">
        <v>16085</v>
      </c>
      <c r="R4052" t="b">
        <v>0</v>
      </c>
    </row>
    <row r="4053" spans="1:18" x14ac:dyDescent="0.3">
      <c r="A4053" t="s">
        <v>8894</v>
      </c>
      <c r="B4053">
        <f>MID(dane3[[#This Row],[PassengerId]],1,4)+0</f>
        <v>3489</v>
      </c>
      <c r="C4053" t="s">
        <v>53</v>
      </c>
      <c r="D4053" t="b">
        <v>0</v>
      </c>
      <c r="E4053" t="s">
        <v>8895</v>
      </c>
      <c r="F4053" t="str">
        <f>MID($E4053,1,1)</f>
        <v>F</v>
      </c>
      <c r="G4053" t="str">
        <f>IFERROR(MID($E4053,SEARCH("/",$E4053,SEARCH("/",$E4053)+1)+1,1),"")</f>
        <v>P</v>
      </c>
      <c r="H4053" t="s">
        <v>16</v>
      </c>
      <c r="I4053">
        <v>28</v>
      </c>
      <c r="J4053" t="b">
        <v>0</v>
      </c>
      <c r="K4053" s="7">
        <v>274</v>
      </c>
      <c r="L4053" s="7">
        <v>0</v>
      </c>
      <c r="M4053" s="7">
        <v>693</v>
      </c>
      <c r="N4053" s="7">
        <v>944</v>
      </c>
      <c r="O4053" s="7">
        <v>0</v>
      </c>
      <c r="P4053" s="7">
        <f>SUM(dane3[[#This Row],[RoomService]:[VRDeck]])</f>
        <v>1911</v>
      </c>
      <c r="Q4053" t="s">
        <v>8896</v>
      </c>
      <c r="R4053" t="b">
        <v>0</v>
      </c>
    </row>
    <row r="4054" spans="1:18" x14ac:dyDescent="0.3">
      <c r="A4054" t="s">
        <v>11072</v>
      </c>
      <c r="B4054">
        <f>MID(dane3[[#This Row],[PassengerId]],1,4)+0</f>
        <v>4332</v>
      </c>
      <c r="C4054" t="s">
        <v>19</v>
      </c>
      <c r="D4054" t="b">
        <v>1</v>
      </c>
      <c r="E4054" t="s">
        <v>11073</v>
      </c>
      <c r="F4054" t="str">
        <f>MID($E4054,1,1)</f>
        <v>G</v>
      </c>
      <c r="G4054" t="str">
        <f>IFERROR(MID($E4054,SEARCH("/",$E4054,SEARCH("/",$E4054)+1)+1,1),"")</f>
        <v>S</v>
      </c>
      <c r="H4054" t="s">
        <v>46</v>
      </c>
      <c r="I4054">
        <v>17</v>
      </c>
      <c r="J4054" t="b">
        <v>0</v>
      </c>
      <c r="K4054" s="7">
        <v>0</v>
      </c>
      <c r="L4054" s="7">
        <v>0</v>
      </c>
      <c r="M4054" s="7">
        <v>0</v>
      </c>
      <c r="N4054" s="7">
        <v>0</v>
      </c>
      <c r="O4054" s="7">
        <v>0</v>
      </c>
      <c r="P4054" s="7">
        <f>SUM(dane3[[#This Row],[RoomService]:[VRDeck]])</f>
        <v>0</v>
      </c>
      <c r="Q4054" t="s">
        <v>11074</v>
      </c>
      <c r="R4054" t="b">
        <v>1</v>
      </c>
    </row>
    <row r="4055" spans="1:18" x14ac:dyDescent="0.3">
      <c r="A4055" t="s">
        <v>11075</v>
      </c>
      <c r="B4055">
        <f>MID(dane3[[#This Row],[PassengerId]],1,4)+0</f>
        <v>4333</v>
      </c>
      <c r="C4055" t="s">
        <v>14</v>
      </c>
      <c r="D4055" t="b">
        <v>0</v>
      </c>
      <c r="E4055" t="s">
        <v>11076</v>
      </c>
      <c r="F4055" t="str">
        <f>MID($E4055,1,1)</f>
        <v>B</v>
      </c>
      <c r="G4055" t="str">
        <f>IFERROR(MID($E4055,SEARCH("/",$E4055,SEARCH("/",$E4055)+1)+1,1),"")</f>
        <v>P</v>
      </c>
      <c r="H4055" t="s">
        <v>46</v>
      </c>
      <c r="I4055">
        <v>28</v>
      </c>
      <c r="J4055" t="b">
        <v>0</v>
      </c>
      <c r="K4055" s="7">
        <v>0</v>
      </c>
      <c r="L4055" s="7">
        <v>3345</v>
      </c>
      <c r="M4055" s="7">
        <v>0</v>
      </c>
      <c r="N4055" s="7">
        <v>2143</v>
      </c>
      <c r="O4055" s="7">
        <v>27</v>
      </c>
      <c r="P4055" s="7">
        <f>SUM(dane3[[#This Row],[RoomService]:[VRDeck]])</f>
        <v>5515</v>
      </c>
      <c r="Q4055" t="s">
        <v>11077</v>
      </c>
      <c r="R4055" t="b">
        <v>0</v>
      </c>
    </row>
    <row r="4056" spans="1:18" x14ac:dyDescent="0.3">
      <c r="A4056" t="s">
        <v>11078</v>
      </c>
      <c r="B4056">
        <f>MID(dane3[[#This Row],[PassengerId]],1,4)+0</f>
        <v>4334</v>
      </c>
      <c r="C4056" t="s">
        <v>14</v>
      </c>
      <c r="D4056" t="b">
        <v>1</v>
      </c>
      <c r="E4056" t="s">
        <v>11079</v>
      </c>
      <c r="F4056" t="str">
        <f>MID($E4056,1,1)</f>
        <v>A</v>
      </c>
      <c r="G4056" t="str">
        <f>IFERROR(MID($E4056,SEARCH("/",$E4056,SEARCH("/",$E4056)+1)+1,1),"")</f>
        <v>S</v>
      </c>
      <c r="H4056" t="s">
        <v>16</v>
      </c>
      <c r="I4056">
        <v>47</v>
      </c>
      <c r="J4056" t="b">
        <v>0</v>
      </c>
      <c r="K4056" s="7">
        <v>0</v>
      </c>
      <c r="L4056" s="7">
        <v>0</v>
      </c>
      <c r="M4056" s="7">
        <v>0</v>
      </c>
      <c r="N4056" s="7">
        <v>0</v>
      </c>
      <c r="O4056" s="7">
        <v>0</v>
      </c>
      <c r="P4056" s="7">
        <f>SUM(dane3[[#This Row],[RoomService]:[VRDeck]])</f>
        <v>0</v>
      </c>
      <c r="Q4056" t="s">
        <v>11080</v>
      </c>
      <c r="R4056" t="b">
        <v>1</v>
      </c>
    </row>
    <row r="4057" spans="1:18" x14ac:dyDescent="0.3">
      <c r="A4057" t="s">
        <v>8897</v>
      </c>
      <c r="B4057">
        <f>MID(dane3[[#This Row],[PassengerId]],1,4)+0</f>
        <v>3489</v>
      </c>
      <c r="C4057" t="s">
        <v>53</v>
      </c>
      <c r="D4057" t="b">
        <v>1</v>
      </c>
      <c r="E4057" t="s">
        <v>8895</v>
      </c>
      <c r="F4057" t="str">
        <f>MID($E4057,1,1)</f>
        <v>F</v>
      </c>
      <c r="G4057" t="str">
        <f>IFERROR(MID($E4057,SEARCH("/",$E4057,SEARCH("/",$E4057)+1)+1,1),"")</f>
        <v>P</v>
      </c>
      <c r="H4057" t="s">
        <v>16</v>
      </c>
      <c r="I4057">
        <v>39</v>
      </c>
      <c r="J4057" t="b">
        <v>0</v>
      </c>
      <c r="K4057" s="7">
        <v>0</v>
      </c>
      <c r="L4057" s="7">
        <v>0</v>
      </c>
      <c r="M4057" s="7">
        <v>0</v>
      </c>
      <c r="N4057" s="7">
        <v>0</v>
      </c>
      <c r="O4057" s="7">
        <v>0</v>
      </c>
      <c r="P4057" s="7">
        <f>SUM(dane3[[#This Row],[RoomService]:[VRDeck]])</f>
        <v>0</v>
      </c>
      <c r="Q4057" t="s">
        <v>8898</v>
      </c>
      <c r="R4057" t="b">
        <v>1</v>
      </c>
    </row>
    <row r="4058" spans="1:18" x14ac:dyDescent="0.3">
      <c r="A4058" t="s">
        <v>11084</v>
      </c>
      <c r="B4058">
        <f>MID(dane3[[#This Row],[PassengerId]],1,4)+0</f>
        <v>4336</v>
      </c>
      <c r="C4058" t="s">
        <v>14</v>
      </c>
      <c r="D4058" t="b">
        <v>0</v>
      </c>
      <c r="E4058" t="s">
        <v>11085</v>
      </c>
      <c r="F4058" t="str">
        <f>MID($E4058,1,1)</f>
        <v>C</v>
      </c>
      <c r="G4058" t="str">
        <f>IFERROR(MID($E4058,SEARCH("/",$E4058,SEARCH("/",$E4058)+1)+1,1),"")</f>
        <v>S</v>
      </c>
      <c r="H4058" t="s">
        <v>16</v>
      </c>
      <c r="I4058">
        <v>29</v>
      </c>
      <c r="J4058" t="b">
        <v>1</v>
      </c>
      <c r="K4058" s="7">
        <v>267</v>
      </c>
      <c r="L4058" s="7">
        <v>1418</v>
      </c>
      <c r="M4058" s="7">
        <v>257</v>
      </c>
      <c r="N4058" s="7">
        <v>843</v>
      </c>
      <c r="O4058" s="7">
        <v>0</v>
      </c>
      <c r="P4058" s="7">
        <f>SUM(dane3[[#This Row],[RoomService]:[VRDeck]])</f>
        <v>2785</v>
      </c>
      <c r="Q4058" t="s">
        <v>11086</v>
      </c>
      <c r="R4058" t="b">
        <v>1</v>
      </c>
    </row>
    <row r="4059" spans="1:18" x14ac:dyDescent="0.3">
      <c r="A4059" t="s">
        <v>11087</v>
      </c>
      <c r="B4059">
        <f>MID(dane3[[#This Row],[PassengerId]],1,4)+0</f>
        <v>4336</v>
      </c>
      <c r="C4059" t="s">
        <v>14</v>
      </c>
      <c r="D4059" t="b">
        <v>1</v>
      </c>
      <c r="E4059" t="s">
        <v>11085</v>
      </c>
      <c r="F4059" t="str">
        <f>MID($E4059,1,1)</f>
        <v>C</v>
      </c>
      <c r="G4059" t="str">
        <f>IFERROR(MID($E4059,SEARCH("/",$E4059,SEARCH("/",$E4059)+1)+1,1),"")</f>
        <v>S</v>
      </c>
      <c r="H4059" t="s">
        <v>16</v>
      </c>
      <c r="I4059">
        <v>14</v>
      </c>
      <c r="J4059" t="b">
        <v>0</v>
      </c>
      <c r="K4059" s="7">
        <v>0</v>
      </c>
      <c r="L4059" s="7">
        <v>0</v>
      </c>
      <c r="M4059" s="7">
        <v>0</v>
      </c>
      <c r="N4059" s="7">
        <v>0</v>
      </c>
      <c r="O4059" s="7">
        <v>0</v>
      </c>
      <c r="P4059" s="7">
        <f>SUM(dane3[[#This Row],[RoomService]:[VRDeck]])</f>
        <v>0</v>
      </c>
      <c r="Q4059" t="s">
        <v>11088</v>
      </c>
      <c r="R4059" t="b">
        <v>1</v>
      </c>
    </row>
    <row r="4060" spans="1:18" x14ac:dyDescent="0.3">
      <c r="A4060" t="s">
        <v>789</v>
      </c>
      <c r="B4060">
        <f>MID(dane3[[#This Row],[PassengerId]],1,4)+0</f>
        <v>310</v>
      </c>
      <c r="C4060" t="s">
        <v>14</v>
      </c>
      <c r="D4060" t="b">
        <v>0</v>
      </c>
      <c r="E4060" t="s">
        <v>39</v>
      </c>
      <c r="F4060" t="s">
        <v>23758</v>
      </c>
      <c r="G4060" t="str">
        <f>IFERROR(MID($E4060,SEARCH("/",$E4060,SEARCH("/",$E4060)+1)+1,1),"")</f>
        <v/>
      </c>
      <c r="H4060" t="s">
        <v>16</v>
      </c>
      <c r="I4060">
        <v>67</v>
      </c>
      <c r="J4060" t="b">
        <v>0</v>
      </c>
      <c r="K4060" s="7">
        <v>0</v>
      </c>
      <c r="L4060" s="7">
        <v>230</v>
      </c>
      <c r="M4060" s="7">
        <v>0</v>
      </c>
      <c r="N4060" s="7">
        <v>4476</v>
      </c>
      <c r="O4060" s="7">
        <v>241</v>
      </c>
      <c r="P4060" s="7">
        <f>SUM(dane3[[#This Row],[RoomService]:[VRDeck]])</f>
        <v>4947</v>
      </c>
      <c r="Q4060" t="s">
        <v>790</v>
      </c>
      <c r="R4060" t="b">
        <v>0</v>
      </c>
    </row>
    <row r="4061" spans="1:18" x14ac:dyDescent="0.3">
      <c r="A4061" t="s">
        <v>11091</v>
      </c>
      <c r="B4061">
        <f>MID(dane3[[#This Row],[PassengerId]],1,4)+0</f>
        <v>4336</v>
      </c>
      <c r="C4061" t="s">
        <v>14</v>
      </c>
      <c r="D4061" t="b">
        <v>0</v>
      </c>
      <c r="E4061" t="s">
        <v>11085</v>
      </c>
      <c r="F4061" t="str">
        <f>MID($E4061,1,1)</f>
        <v>C</v>
      </c>
      <c r="G4061" t="str">
        <f>IFERROR(MID($E4061,SEARCH("/",$E4061,SEARCH("/",$E4061)+1)+1,1),"")</f>
        <v>S</v>
      </c>
      <c r="H4061" t="s">
        <v>46</v>
      </c>
      <c r="I4061">
        <v>40</v>
      </c>
      <c r="J4061" t="b">
        <v>0</v>
      </c>
      <c r="K4061" s="7">
        <v>2320</v>
      </c>
      <c r="L4061" s="7">
        <v>0</v>
      </c>
      <c r="M4061" s="7">
        <v>4874</v>
      </c>
      <c r="N4061" s="7">
        <v>3131</v>
      </c>
      <c r="O4061" s="7">
        <v>498</v>
      </c>
      <c r="P4061" s="7">
        <f>SUM(dane3[[#This Row],[RoomService]:[VRDeck]])</f>
        <v>10823</v>
      </c>
      <c r="Q4061" t="s">
        <v>11092</v>
      </c>
      <c r="R4061" t="b">
        <v>1</v>
      </c>
    </row>
    <row r="4062" spans="1:18" x14ac:dyDescent="0.3">
      <c r="A4062" t="s">
        <v>8919</v>
      </c>
      <c r="B4062">
        <f>MID(dane3[[#This Row],[PassengerId]],1,4)+0</f>
        <v>3496</v>
      </c>
      <c r="C4062" t="s">
        <v>53</v>
      </c>
      <c r="D4062" t="b">
        <v>1</v>
      </c>
      <c r="E4062" t="s">
        <v>8920</v>
      </c>
      <c r="F4062" t="str">
        <f>MID($E4062,1,1)</f>
        <v>F</v>
      </c>
      <c r="G4062" t="str">
        <f>IFERROR(MID($E4062,SEARCH("/",$E4062,SEARCH("/",$E4062)+1)+1,1),"")</f>
        <v>P</v>
      </c>
      <c r="H4062" t="s">
        <v>16</v>
      </c>
      <c r="I4062">
        <v>28</v>
      </c>
      <c r="J4062" t="b">
        <v>0</v>
      </c>
      <c r="K4062" s="7">
        <v>0</v>
      </c>
      <c r="L4062" s="7">
        <v>0</v>
      </c>
      <c r="M4062" s="7">
        <v>0</v>
      </c>
      <c r="N4062" s="7">
        <v>0</v>
      </c>
      <c r="O4062" s="7">
        <v>0</v>
      </c>
      <c r="P4062" s="7">
        <f>SUM(dane3[[#This Row],[RoomService]:[VRDeck]])</f>
        <v>0</v>
      </c>
      <c r="Q4062" t="s">
        <v>8921</v>
      </c>
      <c r="R4062" t="b">
        <v>1</v>
      </c>
    </row>
    <row r="4063" spans="1:18" x14ac:dyDescent="0.3">
      <c r="A4063" t="s">
        <v>11096</v>
      </c>
      <c r="B4063">
        <f>MID(dane3[[#This Row],[PassengerId]],1,4)+0</f>
        <v>4338</v>
      </c>
      <c r="C4063" t="s">
        <v>14</v>
      </c>
      <c r="D4063" t="b">
        <v>0</v>
      </c>
      <c r="E4063" t="s">
        <v>11097</v>
      </c>
      <c r="F4063" t="str">
        <f>MID($E4063,1,1)</f>
        <v>C</v>
      </c>
      <c r="G4063" t="str">
        <f>IFERROR(MID($E4063,SEARCH("/",$E4063,SEARCH("/",$E4063)+1)+1,1),"")</f>
        <v>S</v>
      </c>
      <c r="H4063" t="s">
        <v>16</v>
      </c>
      <c r="I4063">
        <v>51</v>
      </c>
      <c r="J4063" t="b">
        <v>0</v>
      </c>
      <c r="K4063" s="7">
        <v>0</v>
      </c>
      <c r="L4063" s="7">
        <v>0</v>
      </c>
      <c r="M4063" s="7">
        <v>0</v>
      </c>
      <c r="N4063" s="7">
        <v>0</v>
      </c>
      <c r="O4063" s="7">
        <v>0</v>
      </c>
      <c r="P4063" s="7">
        <f>SUM(dane3[[#This Row],[RoomService]:[VRDeck]])</f>
        <v>0</v>
      </c>
      <c r="Q4063" t="s">
        <v>11098</v>
      </c>
      <c r="R4063" t="b">
        <v>1</v>
      </c>
    </row>
    <row r="4064" spans="1:18" x14ac:dyDescent="0.3">
      <c r="A4064" t="s">
        <v>11099</v>
      </c>
      <c r="B4064">
        <f>MID(dane3[[#This Row],[PassengerId]],1,4)+0</f>
        <v>4338</v>
      </c>
      <c r="C4064" t="s">
        <v>14</v>
      </c>
      <c r="D4064" t="b">
        <v>0</v>
      </c>
      <c r="E4064" t="s">
        <v>11097</v>
      </c>
      <c r="F4064" t="str">
        <f>MID($E4064,1,1)</f>
        <v>C</v>
      </c>
      <c r="G4064" t="str">
        <f>IFERROR(MID($E4064,SEARCH("/",$E4064,SEARCH("/",$E4064)+1)+1,1),"")</f>
        <v>S</v>
      </c>
      <c r="H4064" t="s">
        <v>16</v>
      </c>
      <c r="I4064">
        <v>41</v>
      </c>
      <c r="J4064" t="b">
        <v>0</v>
      </c>
      <c r="K4064" s="7">
        <v>0</v>
      </c>
      <c r="L4064" s="7">
        <v>545</v>
      </c>
      <c r="M4064" s="7">
        <v>0</v>
      </c>
      <c r="N4064" s="7">
        <v>2740</v>
      </c>
      <c r="O4064" s="7">
        <v>293</v>
      </c>
      <c r="P4064" s="7">
        <f>SUM(dane3[[#This Row],[RoomService]:[VRDeck]])</f>
        <v>3578</v>
      </c>
      <c r="Q4064" t="s">
        <v>11100</v>
      </c>
      <c r="R4064" t="b">
        <v>1</v>
      </c>
    </row>
    <row r="4065" spans="1:18" x14ac:dyDescent="0.3">
      <c r="A4065" t="s">
        <v>11101</v>
      </c>
      <c r="B4065">
        <f>MID(dane3[[#This Row],[PassengerId]],1,4)+0</f>
        <v>4338</v>
      </c>
      <c r="C4065" t="s">
        <v>14</v>
      </c>
      <c r="D4065" t="b">
        <v>0</v>
      </c>
      <c r="E4065" t="s">
        <v>11097</v>
      </c>
      <c r="F4065" t="str">
        <f>MID($E4065,1,1)</f>
        <v>C</v>
      </c>
      <c r="G4065" t="str">
        <f>IFERROR(MID($E4065,SEARCH("/",$E4065,SEARCH("/",$E4065)+1)+1,1),"")</f>
        <v>S</v>
      </c>
      <c r="H4065" t="s">
        <v>46</v>
      </c>
      <c r="I4065">
        <v>44</v>
      </c>
      <c r="J4065" t="b">
        <v>0</v>
      </c>
      <c r="K4065" s="7">
        <v>0</v>
      </c>
      <c r="L4065" s="7">
        <v>14201</v>
      </c>
      <c r="M4065" s="7">
        <v>0</v>
      </c>
      <c r="N4065" s="7">
        <v>22</v>
      </c>
      <c r="O4065" s="7">
        <v>584</v>
      </c>
      <c r="P4065" s="7">
        <f>SUM(dane3[[#This Row],[RoomService]:[VRDeck]])</f>
        <v>14807</v>
      </c>
      <c r="Q4065" t="s">
        <v>11102</v>
      </c>
      <c r="R4065" t="b">
        <v>1</v>
      </c>
    </row>
    <row r="4066" spans="1:18" x14ac:dyDescent="0.3">
      <c r="A4066" t="s">
        <v>8922</v>
      </c>
      <c r="B4066">
        <f>MID(dane3[[#This Row],[PassengerId]],1,4)+0</f>
        <v>3496</v>
      </c>
      <c r="C4066" t="s">
        <v>53</v>
      </c>
      <c r="D4066" t="b">
        <v>0</v>
      </c>
      <c r="E4066" t="s">
        <v>8920</v>
      </c>
      <c r="F4066" t="str">
        <f>MID($E4066,1,1)</f>
        <v>F</v>
      </c>
      <c r="G4066" t="str">
        <f>IFERROR(MID($E4066,SEARCH("/",$E4066,SEARCH("/",$E4066)+1)+1,1),"")</f>
        <v>P</v>
      </c>
      <c r="H4066" t="s">
        <v>16</v>
      </c>
      <c r="I4066">
        <v>27</v>
      </c>
      <c r="J4066" t="b">
        <v>0</v>
      </c>
      <c r="K4066" s="7">
        <v>542</v>
      </c>
      <c r="L4066" s="7">
        <v>0</v>
      </c>
      <c r="M4066" s="7">
        <v>1231</v>
      </c>
      <c r="N4066" s="7">
        <v>0</v>
      </c>
      <c r="O4066" s="7">
        <v>1</v>
      </c>
      <c r="P4066" s="7">
        <f>SUM(dane3[[#This Row],[RoomService]:[VRDeck]])</f>
        <v>1774</v>
      </c>
      <c r="Q4066" t="s">
        <v>23799</v>
      </c>
      <c r="R4066" t="b">
        <v>0</v>
      </c>
    </row>
    <row r="4067" spans="1:18" x14ac:dyDescent="0.3">
      <c r="A4067" t="s">
        <v>11106</v>
      </c>
      <c r="B4067">
        <f>MID(dane3[[#This Row],[PassengerId]],1,4)+0</f>
        <v>4340</v>
      </c>
      <c r="C4067" t="s">
        <v>19</v>
      </c>
      <c r="D4067" t="b">
        <v>0</v>
      </c>
      <c r="E4067" t="s">
        <v>11107</v>
      </c>
      <c r="F4067" t="str">
        <f>MID($E4067,1,1)</f>
        <v>F</v>
      </c>
      <c r="G4067" t="str">
        <f>IFERROR(MID($E4067,SEARCH("/",$E4067,SEARCH("/",$E4067)+1)+1,1),"")</f>
        <v>S</v>
      </c>
      <c r="H4067" t="s">
        <v>16</v>
      </c>
      <c r="I4067">
        <v>22</v>
      </c>
      <c r="J4067" t="b">
        <v>0</v>
      </c>
      <c r="K4067" s="7">
        <v>0</v>
      </c>
      <c r="L4067" s="7">
        <v>0</v>
      </c>
      <c r="M4067" s="7">
        <v>945</v>
      </c>
      <c r="N4067" s="7">
        <v>0</v>
      </c>
      <c r="O4067" s="7">
        <v>4</v>
      </c>
      <c r="P4067" s="7">
        <f>SUM(dane3[[#This Row],[RoomService]:[VRDeck]])</f>
        <v>949</v>
      </c>
      <c r="Q4067" t="s">
        <v>11108</v>
      </c>
      <c r="R4067" t="b">
        <v>1</v>
      </c>
    </row>
    <row r="4068" spans="1:18" x14ac:dyDescent="0.3">
      <c r="A4068" t="s">
        <v>11109</v>
      </c>
      <c r="B4068">
        <f>MID(dane3[[#This Row],[PassengerId]],1,4)+0</f>
        <v>4343</v>
      </c>
      <c r="C4068" t="s">
        <v>19</v>
      </c>
      <c r="D4068" t="b">
        <v>1</v>
      </c>
      <c r="E4068" t="s">
        <v>11110</v>
      </c>
      <c r="F4068" t="str">
        <f>MID($E4068,1,1)</f>
        <v>G</v>
      </c>
      <c r="G4068" t="str">
        <f>IFERROR(MID($E4068,SEARCH("/",$E4068,SEARCH("/",$E4068)+1)+1,1),"")</f>
        <v>S</v>
      </c>
      <c r="H4068" t="s">
        <v>32</v>
      </c>
      <c r="I4068">
        <v>13</v>
      </c>
      <c r="J4068" t="b">
        <v>0</v>
      </c>
      <c r="K4068" s="7">
        <v>0</v>
      </c>
      <c r="L4068" s="7">
        <v>0</v>
      </c>
      <c r="M4068" s="7">
        <v>0</v>
      </c>
      <c r="N4068" s="7">
        <v>0</v>
      </c>
      <c r="O4068" s="7">
        <v>0</v>
      </c>
      <c r="P4068" s="7">
        <f>SUM(dane3[[#This Row],[RoomService]:[VRDeck]])</f>
        <v>0</v>
      </c>
      <c r="Q4068" t="s">
        <v>23799</v>
      </c>
      <c r="R4068" t="b">
        <v>1</v>
      </c>
    </row>
    <row r="4069" spans="1:18" x14ac:dyDescent="0.3">
      <c r="A4069" t="s">
        <v>11111</v>
      </c>
      <c r="B4069">
        <f>MID(dane3[[#This Row],[PassengerId]],1,4)+0</f>
        <v>4344</v>
      </c>
      <c r="C4069" t="s">
        <v>19</v>
      </c>
      <c r="D4069" t="b">
        <v>0</v>
      </c>
      <c r="E4069" t="s">
        <v>11112</v>
      </c>
      <c r="F4069" t="str">
        <f>MID($E4069,1,1)</f>
        <v>F</v>
      </c>
      <c r="G4069" t="str">
        <f>IFERROR(MID($E4069,SEARCH("/",$E4069,SEARCH("/",$E4069)+1)+1,1),"")</f>
        <v>S</v>
      </c>
      <c r="H4069" t="s">
        <v>16</v>
      </c>
      <c r="I4069">
        <v>18</v>
      </c>
      <c r="J4069" t="b">
        <v>0</v>
      </c>
      <c r="K4069" s="7">
        <v>0</v>
      </c>
      <c r="L4069" s="7">
        <v>35</v>
      </c>
      <c r="M4069" s="7">
        <v>661</v>
      </c>
      <c r="N4069" s="7">
        <v>0</v>
      </c>
      <c r="O4069" s="7">
        <v>63</v>
      </c>
      <c r="P4069" s="7">
        <f>SUM(dane3[[#This Row],[RoomService]:[VRDeck]])</f>
        <v>759</v>
      </c>
      <c r="Q4069" t="s">
        <v>11113</v>
      </c>
      <c r="R4069" t="b">
        <v>1</v>
      </c>
    </row>
    <row r="4070" spans="1:18" x14ac:dyDescent="0.3">
      <c r="A4070" t="s">
        <v>11114</v>
      </c>
      <c r="B4070">
        <f>MID(dane3[[#This Row],[PassengerId]],1,4)+0</f>
        <v>4345</v>
      </c>
      <c r="C4070" t="s">
        <v>19</v>
      </c>
      <c r="D4070" t="b">
        <v>0</v>
      </c>
      <c r="E4070" t="s">
        <v>11115</v>
      </c>
      <c r="F4070" t="str">
        <f>MID($E4070,1,1)</f>
        <v>G</v>
      </c>
      <c r="G4070" t="str">
        <f>IFERROR(MID($E4070,SEARCH("/",$E4070,SEARCH("/",$E4070)+1)+1,1),"")</f>
        <v>P</v>
      </c>
      <c r="H4070" t="s">
        <v>16</v>
      </c>
      <c r="I4070">
        <v>28</v>
      </c>
      <c r="J4070" t="b">
        <v>0</v>
      </c>
      <c r="K4070" s="7">
        <v>0</v>
      </c>
      <c r="L4070" s="7">
        <v>1125</v>
      </c>
      <c r="M4070" s="7">
        <v>3</v>
      </c>
      <c r="N4070" s="7">
        <v>562</v>
      </c>
      <c r="O4070" s="7">
        <v>7</v>
      </c>
      <c r="P4070" s="7">
        <f>SUM(dane3[[#This Row],[RoomService]:[VRDeck]])</f>
        <v>1697</v>
      </c>
      <c r="Q4070" t="s">
        <v>11116</v>
      </c>
      <c r="R4070" t="b">
        <v>0</v>
      </c>
    </row>
    <row r="4071" spans="1:18" x14ac:dyDescent="0.3">
      <c r="A4071" t="s">
        <v>11117</v>
      </c>
      <c r="B4071">
        <f>MID(dane3[[#This Row],[PassengerId]],1,4)+0</f>
        <v>4346</v>
      </c>
      <c r="C4071" t="s">
        <v>19</v>
      </c>
      <c r="D4071" t="b">
        <v>0</v>
      </c>
      <c r="E4071" t="s">
        <v>11118</v>
      </c>
      <c r="F4071" t="str">
        <f>MID($E4071,1,1)</f>
        <v>E</v>
      </c>
      <c r="G4071" t="str">
        <f>IFERROR(MID($E4071,SEARCH("/",$E4071,SEARCH("/",$E4071)+1)+1,1),"")</f>
        <v>P</v>
      </c>
      <c r="H4071" t="s">
        <v>46</v>
      </c>
      <c r="I4071">
        <v>22</v>
      </c>
      <c r="J4071" t="b">
        <v>0</v>
      </c>
      <c r="K4071" s="7">
        <v>429</v>
      </c>
      <c r="L4071" s="7">
        <v>2</v>
      </c>
      <c r="M4071" s="7">
        <v>232</v>
      </c>
      <c r="N4071" s="7">
        <v>0</v>
      </c>
      <c r="O4071" s="7">
        <v>59</v>
      </c>
      <c r="P4071" s="7">
        <f>SUM(dane3[[#This Row],[RoomService]:[VRDeck]])</f>
        <v>722</v>
      </c>
      <c r="Q4071" t="s">
        <v>11119</v>
      </c>
      <c r="R4071" t="b">
        <v>1</v>
      </c>
    </row>
    <row r="4072" spans="1:18" x14ac:dyDescent="0.3">
      <c r="A4072" t="s">
        <v>11120</v>
      </c>
      <c r="B4072">
        <f>MID(dane3[[#This Row],[PassengerId]],1,4)+0</f>
        <v>4347</v>
      </c>
      <c r="C4072" t="s">
        <v>19</v>
      </c>
      <c r="D4072" t="b">
        <v>0</v>
      </c>
      <c r="E4072" t="s">
        <v>11121</v>
      </c>
      <c r="F4072" t="str">
        <f>MID($E4072,1,1)</f>
        <v>G</v>
      </c>
      <c r="G4072" t="str">
        <f>IFERROR(MID($E4072,SEARCH("/",$E4072,SEARCH("/",$E4072)+1)+1,1),"")</f>
        <v>P</v>
      </c>
      <c r="H4072" t="s">
        <v>16</v>
      </c>
      <c r="I4072">
        <v>50</v>
      </c>
      <c r="J4072" t="b">
        <v>0</v>
      </c>
      <c r="K4072" s="7">
        <v>444</v>
      </c>
      <c r="L4072" s="7">
        <v>0</v>
      </c>
      <c r="M4072" s="7">
        <v>408</v>
      </c>
      <c r="N4072" s="7">
        <v>0</v>
      </c>
      <c r="O4072" s="7">
        <v>0</v>
      </c>
      <c r="P4072" s="7">
        <f>SUM(dane3[[#This Row],[RoomService]:[VRDeck]])</f>
        <v>852</v>
      </c>
      <c r="Q4072" t="s">
        <v>11122</v>
      </c>
      <c r="R4072" t="b">
        <v>0</v>
      </c>
    </row>
    <row r="4073" spans="1:18" x14ac:dyDescent="0.3">
      <c r="A4073" t="s">
        <v>11123</v>
      </c>
      <c r="B4073">
        <f>MID(dane3[[#This Row],[PassengerId]],1,4)+0</f>
        <v>4348</v>
      </c>
      <c r="C4073" t="s">
        <v>14</v>
      </c>
      <c r="D4073" t="b">
        <v>1</v>
      </c>
      <c r="E4073" t="s">
        <v>11124</v>
      </c>
      <c r="F4073" t="str">
        <f>MID($E4073,1,1)</f>
        <v>B</v>
      </c>
      <c r="G4073" t="str">
        <f>IFERROR(MID($E4073,SEARCH("/",$E4073,SEARCH("/",$E4073)+1)+1,1),"")</f>
        <v>P</v>
      </c>
      <c r="H4073" t="s">
        <v>16</v>
      </c>
      <c r="I4073">
        <v>47</v>
      </c>
      <c r="J4073" t="b">
        <v>1</v>
      </c>
      <c r="K4073" s="7">
        <v>0</v>
      </c>
      <c r="L4073" s="7">
        <v>0</v>
      </c>
      <c r="M4073" s="7">
        <v>0</v>
      </c>
      <c r="N4073" s="7">
        <v>0</v>
      </c>
      <c r="O4073" s="7">
        <v>0</v>
      </c>
      <c r="P4073" s="7">
        <f>SUM(dane3[[#This Row],[RoomService]:[VRDeck]])</f>
        <v>0</v>
      </c>
      <c r="Q4073" t="s">
        <v>11125</v>
      </c>
      <c r="R4073" t="b">
        <v>1</v>
      </c>
    </row>
    <row r="4074" spans="1:18" x14ac:dyDescent="0.3">
      <c r="A4074" t="s">
        <v>8923</v>
      </c>
      <c r="B4074">
        <f>MID(dane3[[#This Row],[PassengerId]],1,4)+0</f>
        <v>3497</v>
      </c>
      <c r="C4074" t="s">
        <v>53</v>
      </c>
      <c r="D4074" t="b">
        <v>0</v>
      </c>
      <c r="E4074" t="s">
        <v>8924</v>
      </c>
      <c r="F4074" t="str">
        <f>MID($E4074,1,1)</f>
        <v>D</v>
      </c>
      <c r="G4074" t="str">
        <f>IFERROR(MID($E4074,SEARCH("/",$E4074,SEARCH("/",$E4074)+1)+1,1),"")</f>
        <v>P</v>
      </c>
      <c r="H4074" t="s">
        <v>16</v>
      </c>
      <c r="I4074">
        <v>38</v>
      </c>
      <c r="J4074" t="b">
        <v>1</v>
      </c>
      <c r="K4074" s="7">
        <v>66</v>
      </c>
      <c r="L4074" s="7">
        <v>0</v>
      </c>
      <c r="M4074" s="7">
        <v>991</v>
      </c>
      <c r="N4074" s="7">
        <v>0</v>
      </c>
      <c r="O4074" s="7">
        <v>0</v>
      </c>
      <c r="P4074" s="7">
        <f>SUM(dane3[[#This Row],[RoomService]:[VRDeck]])</f>
        <v>1057</v>
      </c>
      <c r="Q4074" t="s">
        <v>8925</v>
      </c>
      <c r="R4074" t="b">
        <v>0</v>
      </c>
    </row>
    <row r="4075" spans="1:18" x14ac:dyDescent="0.3">
      <c r="A4075" t="s">
        <v>11129</v>
      </c>
      <c r="B4075">
        <f>MID(dane3[[#This Row],[PassengerId]],1,4)+0</f>
        <v>4350</v>
      </c>
      <c r="C4075" t="s">
        <v>19</v>
      </c>
      <c r="D4075" t="b">
        <v>1</v>
      </c>
      <c r="E4075" t="s">
        <v>11130</v>
      </c>
      <c r="F4075" t="str">
        <f>MID($E4075,1,1)</f>
        <v>G</v>
      </c>
      <c r="G4075" t="str">
        <f>IFERROR(MID($E4075,SEARCH("/",$E4075,SEARCH("/",$E4075)+1)+1,1),"")</f>
        <v>S</v>
      </c>
      <c r="H4075" t="s">
        <v>16</v>
      </c>
      <c r="I4075">
        <v>21</v>
      </c>
      <c r="J4075" t="b">
        <v>0</v>
      </c>
      <c r="K4075" s="7">
        <v>0</v>
      </c>
      <c r="L4075" s="7">
        <v>0</v>
      </c>
      <c r="M4075" s="7">
        <v>0</v>
      </c>
      <c r="N4075" s="7">
        <v>0</v>
      </c>
      <c r="O4075" s="7">
        <v>0</v>
      </c>
      <c r="P4075" s="7">
        <f>SUM(dane3[[#This Row],[RoomService]:[VRDeck]])</f>
        <v>0</v>
      </c>
      <c r="Q4075" t="s">
        <v>11131</v>
      </c>
      <c r="R4075" t="b">
        <v>1</v>
      </c>
    </row>
    <row r="4076" spans="1:18" x14ac:dyDescent="0.3">
      <c r="A4076" t="s">
        <v>11132</v>
      </c>
      <c r="B4076">
        <f>MID(dane3[[#This Row],[PassengerId]],1,4)+0</f>
        <v>4350</v>
      </c>
      <c r="C4076" t="s">
        <v>19</v>
      </c>
      <c r="D4076" t="b">
        <v>0</v>
      </c>
      <c r="E4076" t="s">
        <v>11130</v>
      </c>
      <c r="F4076" t="str">
        <f>MID($E4076,1,1)</f>
        <v>G</v>
      </c>
      <c r="G4076" t="str">
        <f>IFERROR(MID($E4076,SEARCH("/",$E4076,SEARCH("/",$E4076)+1)+1,1),"")</f>
        <v>S</v>
      </c>
      <c r="H4076" t="s">
        <v>32</v>
      </c>
      <c r="I4076">
        <v>39</v>
      </c>
      <c r="J4076" t="b">
        <v>0</v>
      </c>
      <c r="K4076" s="7">
        <v>0</v>
      </c>
      <c r="L4076" s="7">
        <v>0</v>
      </c>
      <c r="M4076" s="7">
        <v>1</v>
      </c>
      <c r="N4076" s="7">
        <v>0</v>
      </c>
      <c r="O4076" s="7">
        <v>2330</v>
      </c>
      <c r="P4076" s="7">
        <f>SUM(dane3[[#This Row],[RoomService]:[VRDeck]])</f>
        <v>2331</v>
      </c>
      <c r="Q4076" t="s">
        <v>11133</v>
      </c>
      <c r="R4076" t="b">
        <v>0</v>
      </c>
    </row>
    <row r="4077" spans="1:18" x14ac:dyDescent="0.3">
      <c r="A4077" t="s">
        <v>16292</v>
      </c>
      <c r="B4077">
        <f>MID(dane3[[#This Row],[PassengerId]],1,4)+0</f>
        <v>6324</v>
      </c>
      <c r="C4077" t="s">
        <v>19</v>
      </c>
      <c r="D4077" t="b">
        <v>0</v>
      </c>
      <c r="E4077" t="s">
        <v>16293</v>
      </c>
      <c r="F4077" t="str">
        <f>MID($E4077,1,1)</f>
        <v>E</v>
      </c>
      <c r="G4077" t="str">
        <f>IFERROR(MID($E4077,SEARCH("/",$E4077,SEARCH("/",$E4077)+1)+1,1),"")</f>
        <v>S</v>
      </c>
      <c r="H4077" t="s">
        <v>16</v>
      </c>
      <c r="I4077">
        <v>31</v>
      </c>
      <c r="J4077" t="b">
        <v>0</v>
      </c>
      <c r="K4077" s="7">
        <v>19</v>
      </c>
      <c r="L4077" s="7">
        <v>509</v>
      </c>
      <c r="M4077" s="7">
        <v>0</v>
      </c>
      <c r="N4077" s="7">
        <v>0</v>
      </c>
      <c r="O4077" s="7">
        <v>177</v>
      </c>
      <c r="P4077" s="7">
        <f>SUM(dane3[[#This Row],[RoomService]:[VRDeck]])</f>
        <v>705</v>
      </c>
      <c r="Q4077" t="s">
        <v>16294</v>
      </c>
      <c r="R4077" t="b">
        <v>0</v>
      </c>
    </row>
    <row r="4078" spans="1:18" x14ac:dyDescent="0.3">
      <c r="A4078" t="s">
        <v>11137</v>
      </c>
      <c r="B4078">
        <f>MID(dane3[[#This Row],[PassengerId]],1,4)+0</f>
        <v>4352</v>
      </c>
      <c r="C4078" t="s">
        <v>14</v>
      </c>
      <c r="D4078" t="b">
        <v>0</v>
      </c>
      <c r="E4078" t="s">
        <v>11138</v>
      </c>
      <c r="F4078" t="str">
        <f>MID($E4078,1,1)</f>
        <v>C</v>
      </c>
      <c r="G4078" t="str">
        <f>IFERROR(MID($E4078,SEARCH("/",$E4078,SEARCH("/",$E4078)+1)+1,1),"")</f>
        <v>S</v>
      </c>
      <c r="H4078" t="s">
        <v>16</v>
      </c>
      <c r="I4078">
        <v>37</v>
      </c>
      <c r="J4078" t="b">
        <v>0</v>
      </c>
      <c r="K4078" s="7">
        <v>33</v>
      </c>
      <c r="L4078" s="7">
        <v>3484</v>
      </c>
      <c r="M4078" s="7">
        <v>17</v>
      </c>
      <c r="N4078" s="7">
        <v>4</v>
      </c>
      <c r="O4078" s="7">
        <v>1384</v>
      </c>
      <c r="P4078" s="7">
        <f>SUM(dane3[[#This Row],[RoomService]:[VRDeck]])</f>
        <v>4922</v>
      </c>
      <c r="Q4078" t="s">
        <v>11139</v>
      </c>
      <c r="R4078" t="b">
        <v>1</v>
      </c>
    </row>
    <row r="4079" spans="1:18" x14ac:dyDescent="0.3">
      <c r="A4079" t="s">
        <v>11140</v>
      </c>
      <c r="B4079">
        <f>MID(dane3[[#This Row],[PassengerId]],1,4)+0</f>
        <v>4352</v>
      </c>
      <c r="C4079" t="s">
        <v>14</v>
      </c>
      <c r="D4079" t="b">
        <v>0</v>
      </c>
      <c r="E4079" t="s">
        <v>11138</v>
      </c>
      <c r="F4079" t="str">
        <f>MID($E4079,1,1)</f>
        <v>C</v>
      </c>
      <c r="G4079" t="str">
        <f>IFERROR(MID($E4079,SEARCH("/",$E4079,SEARCH("/",$E4079)+1)+1,1),"")</f>
        <v>S</v>
      </c>
      <c r="H4079" t="s">
        <v>16</v>
      </c>
      <c r="I4079">
        <v>31</v>
      </c>
      <c r="J4079" t="b">
        <v>0</v>
      </c>
      <c r="K4079" s="7">
        <v>22</v>
      </c>
      <c r="L4079" s="7">
        <v>10025</v>
      </c>
      <c r="M4079" s="7">
        <v>2</v>
      </c>
      <c r="N4079" s="7">
        <v>124</v>
      </c>
      <c r="O4079" s="7">
        <v>1</v>
      </c>
      <c r="P4079" s="7">
        <f>SUM(dane3[[#This Row],[RoomService]:[VRDeck]])</f>
        <v>10174</v>
      </c>
      <c r="Q4079" t="s">
        <v>11141</v>
      </c>
      <c r="R4079" t="b">
        <v>1</v>
      </c>
    </row>
    <row r="4080" spans="1:18" x14ac:dyDescent="0.3">
      <c r="A4080" t="s">
        <v>11142</v>
      </c>
      <c r="B4080">
        <f>MID(dane3[[#This Row],[PassengerId]],1,4)+0</f>
        <v>4354</v>
      </c>
      <c r="C4080" t="s">
        <v>19</v>
      </c>
      <c r="D4080" t="b">
        <v>0</v>
      </c>
      <c r="E4080" t="s">
        <v>11143</v>
      </c>
      <c r="F4080" t="str">
        <f>MID($E4080,1,1)</f>
        <v>E</v>
      </c>
      <c r="G4080" t="str">
        <f>IFERROR(MID($E4080,SEARCH("/",$E4080,SEARCH("/",$E4080)+1)+1,1),"")</f>
        <v>P</v>
      </c>
      <c r="H4080" t="s">
        <v>16</v>
      </c>
      <c r="I4080">
        <v>23</v>
      </c>
      <c r="J4080" t="b">
        <v>0</v>
      </c>
      <c r="K4080" s="7">
        <v>115</v>
      </c>
      <c r="L4080" s="7">
        <v>1</v>
      </c>
      <c r="M4080" s="7">
        <v>0</v>
      </c>
      <c r="N4080" s="7">
        <v>0</v>
      </c>
      <c r="O4080" s="7">
        <v>249</v>
      </c>
      <c r="P4080" s="7">
        <f>SUM(dane3[[#This Row],[RoomService]:[VRDeck]])</f>
        <v>365</v>
      </c>
      <c r="Q4080" t="s">
        <v>11144</v>
      </c>
      <c r="R4080" t="b">
        <v>0</v>
      </c>
    </row>
    <row r="4081" spans="1:18" x14ac:dyDescent="0.3">
      <c r="A4081" t="s">
        <v>11145</v>
      </c>
      <c r="B4081">
        <f>MID(dane3[[#This Row],[PassengerId]],1,4)+0</f>
        <v>4356</v>
      </c>
      <c r="C4081" t="s">
        <v>14</v>
      </c>
      <c r="D4081" t="b">
        <v>1</v>
      </c>
      <c r="E4081" t="s">
        <v>11146</v>
      </c>
      <c r="F4081" t="str">
        <f>MID($E4081,1,1)</f>
        <v>B</v>
      </c>
      <c r="G4081" t="str">
        <f>IFERROR(MID($E4081,SEARCH("/",$E4081,SEARCH("/",$E4081)+1)+1,1),"")</f>
        <v>S</v>
      </c>
      <c r="H4081" t="s">
        <v>46</v>
      </c>
      <c r="I4081">
        <v>28</v>
      </c>
      <c r="J4081" t="b">
        <v>0</v>
      </c>
      <c r="K4081" s="7">
        <v>0</v>
      </c>
      <c r="L4081" s="7">
        <v>0</v>
      </c>
      <c r="M4081" s="7">
        <v>0</v>
      </c>
      <c r="N4081" s="7">
        <v>0</v>
      </c>
      <c r="O4081" s="7">
        <v>0</v>
      </c>
      <c r="P4081" s="7">
        <f>SUM(dane3[[#This Row],[RoomService]:[VRDeck]])</f>
        <v>0</v>
      </c>
      <c r="Q4081" t="s">
        <v>11147</v>
      </c>
      <c r="R4081" t="b">
        <v>1</v>
      </c>
    </row>
    <row r="4082" spans="1:18" x14ac:dyDescent="0.3">
      <c r="A4082" t="s">
        <v>8936</v>
      </c>
      <c r="B4082">
        <f>MID(dane3[[#This Row],[PassengerId]],1,4)+0</f>
        <v>3501</v>
      </c>
      <c r="C4082" t="s">
        <v>53</v>
      </c>
      <c r="D4082" t="b">
        <v>0</v>
      </c>
      <c r="E4082" t="s">
        <v>39</v>
      </c>
      <c r="F4082" t="s">
        <v>23761</v>
      </c>
      <c r="G4082" t="str">
        <f>IFERROR(MID($E4082,SEARCH("/",$E4082,SEARCH("/",$E4082)+1)+1,1),"")</f>
        <v/>
      </c>
      <c r="H4082" t="s">
        <v>16</v>
      </c>
      <c r="I4082">
        <v>32</v>
      </c>
      <c r="J4082" t="b">
        <v>0</v>
      </c>
      <c r="K4082" s="7">
        <v>1272</v>
      </c>
      <c r="L4082" s="7">
        <v>0</v>
      </c>
      <c r="M4082" s="7">
        <v>1103</v>
      </c>
      <c r="N4082" s="7">
        <v>9</v>
      </c>
      <c r="O4082" s="7">
        <v>0</v>
      </c>
      <c r="P4082" s="7">
        <f>SUM(dane3[[#This Row],[RoomService]:[VRDeck]])</f>
        <v>2384</v>
      </c>
      <c r="Q4082" t="s">
        <v>8937</v>
      </c>
      <c r="R4082" t="b">
        <v>0</v>
      </c>
    </row>
    <row r="4083" spans="1:18" x14ac:dyDescent="0.3">
      <c r="A4083" t="s">
        <v>11151</v>
      </c>
      <c r="B4083">
        <f>MID(dane3[[#This Row],[PassengerId]],1,4)+0</f>
        <v>4358</v>
      </c>
      <c r="C4083" t="s">
        <v>19</v>
      </c>
      <c r="D4083" t="b">
        <v>0</v>
      </c>
      <c r="E4083" t="s">
        <v>11152</v>
      </c>
      <c r="F4083" t="str">
        <f>MID($E4083,1,1)</f>
        <v>F</v>
      </c>
      <c r="G4083" t="str">
        <f>IFERROR(MID($E4083,SEARCH("/",$E4083,SEARCH("/",$E4083)+1)+1,1),"")</f>
        <v>S</v>
      </c>
      <c r="H4083" t="s">
        <v>32</v>
      </c>
      <c r="I4083">
        <v>20</v>
      </c>
      <c r="J4083" t="b">
        <v>0</v>
      </c>
      <c r="K4083" s="7">
        <v>0</v>
      </c>
      <c r="L4083" s="7">
        <v>272</v>
      </c>
      <c r="M4083" s="7">
        <v>108</v>
      </c>
      <c r="N4083" s="7">
        <v>0</v>
      </c>
      <c r="O4083" s="7">
        <v>230</v>
      </c>
      <c r="P4083" s="7">
        <f>SUM(dane3[[#This Row],[RoomService]:[VRDeck]])</f>
        <v>610</v>
      </c>
      <c r="Q4083" t="s">
        <v>11153</v>
      </c>
      <c r="R4083" t="b">
        <v>1</v>
      </c>
    </row>
    <row r="4084" spans="1:18" x14ac:dyDescent="0.3">
      <c r="A4084" t="s">
        <v>11154</v>
      </c>
      <c r="B4084">
        <f>MID(dane3[[#This Row],[PassengerId]],1,4)+0</f>
        <v>4359</v>
      </c>
      <c r="C4084" t="s">
        <v>14</v>
      </c>
      <c r="D4084" t="b">
        <v>0</v>
      </c>
      <c r="E4084" t="s">
        <v>11155</v>
      </c>
      <c r="F4084" t="str">
        <f>MID($E4084,1,1)</f>
        <v>C</v>
      </c>
      <c r="G4084" t="str">
        <f>IFERROR(MID($E4084,SEARCH("/",$E4084,SEARCH("/",$E4084)+1)+1,1),"")</f>
        <v>P</v>
      </c>
      <c r="H4084" t="s">
        <v>16</v>
      </c>
      <c r="I4084">
        <v>28</v>
      </c>
      <c r="J4084" t="b">
        <v>0</v>
      </c>
      <c r="K4084" s="7">
        <v>3</v>
      </c>
      <c r="L4084" s="7">
        <v>2127</v>
      </c>
      <c r="M4084" s="7">
        <v>0</v>
      </c>
      <c r="N4084" s="7">
        <v>696</v>
      </c>
      <c r="O4084" s="7">
        <v>10</v>
      </c>
      <c r="P4084" s="7">
        <f>SUM(dane3[[#This Row],[RoomService]:[VRDeck]])</f>
        <v>2836</v>
      </c>
      <c r="Q4084" t="s">
        <v>23799</v>
      </c>
      <c r="R4084" t="b">
        <v>0</v>
      </c>
    </row>
    <row r="4085" spans="1:18" x14ac:dyDescent="0.3">
      <c r="A4085" t="s">
        <v>11156</v>
      </c>
      <c r="B4085">
        <f>MID(dane3[[#This Row],[PassengerId]],1,4)+0</f>
        <v>4359</v>
      </c>
      <c r="C4085" t="s">
        <v>14</v>
      </c>
      <c r="D4085" t="b">
        <v>0</v>
      </c>
      <c r="E4085" t="s">
        <v>11155</v>
      </c>
      <c r="F4085" t="str">
        <f>MID($E4085,1,1)</f>
        <v>C</v>
      </c>
      <c r="G4085" t="str">
        <f>IFERROR(MID($E4085,SEARCH("/",$E4085,SEARCH("/",$E4085)+1)+1,1),"")</f>
        <v>P</v>
      </c>
      <c r="H4085" t="s">
        <v>46</v>
      </c>
      <c r="I4085">
        <v>40</v>
      </c>
      <c r="J4085" t="b">
        <v>0</v>
      </c>
      <c r="K4085" s="7">
        <v>0</v>
      </c>
      <c r="L4085" s="7">
        <v>17687</v>
      </c>
      <c r="M4085" s="7">
        <v>0</v>
      </c>
      <c r="N4085" s="7">
        <v>425</v>
      </c>
      <c r="O4085" s="7">
        <v>155</v>
      </c>
      <c r="P4085" s="7">
        <f>SUM(dane3[[#This Row],[RoomService]:[VRDeck]])</f>
        <v>18267</v>
      </c>
      <c r="Q4085" t="s">
        <v>11157</v>
      </c>
      <c r="R4085" t="b">
        <v>1</v>
      </c>
    </row>
    <row r="4086" spans="1:18" x14ac:dyDescent="0.3">
      <c r="A4086" t="s">
        <v>11158</v>
      </c>
      <c r="B4086">
        <f>MID(dane3[[#This Row],[PassengerId]],1,4)+0</f>
        <v>4359</v>
      </c>
      <c r="C4086" t="s">
        <v>14</v>
      </c>
      <c r="D4086" t="b">
        <v>0</v>
      </c>
      <c r="E4086" t="s">
        <v>11155</v>
      </c>
      <c r="F4086" t="str">
        <f>MID($E4086,1,1)</f>
        <v>C</v>
      </c>
      <c r="G4086" t="str">
        <f>IFERROR(MID($E4086,SEARCH("/",$E4086,SEARCH("/",$E4086)+1)+1,1),"")</f>
        <v>P</v>
      </c>
      <c r="H4086" t="s">
        <v>46</v>
      </c>
      <c r="I4086">
        <v>54</v>
      </c>
      <c r="J4086" t="b">
        <v>0</v>
      </c>
      <c r="K4086" s="7">
        <v>0</v>
      </c>
      <c r="L4086" s="7">
        <v>1832</v>
      </c>
      <c r="M4086" s="7">
        <v>0</v>
      </c>
      <c r="N4086" s="7">
        <v>0</v>
      </c>
      <c r="O4086" s="7">
        <v>1768</v>
      </c>
      <c r="P4086" s="7">
        <f>SUM(dane3[[#This Row],[RoomService]:[VRDeck]])</f>
        <v>3600</v>
      </c>
      <c r="Q4086" t="s">
        <v>11159</v>
      </c>
      <c r="R4086" t="b">
        <v>0</v>
      </c>
    </row>
    <row r="4087" spans="1:18" x14ac:dyDescent="0.3">
      <c r="A4087" t="s">
        <v>8944</v>
      </c>
      <c r="B4087">
        <f>MID(dane3[[#This Row],[PassengerId]],1,4)+0</f>
        <v>3511</v>
      </c>
      <c r="C4087" t="s">
        <v>53</v>
      </c>
      <c r="D4087" t="b">
        <v>0</v>
      </c>
      <c r="E4087" t="s">
        <v>8945</v>
      </c>
      <c r="F4087" t="str">
        <f>MID($E4087,1,1)</f>
        <v>F</v>
      </c>
      <c r="G4087" t="str">
        <f>IFERROR(MID($E4087,SEARCH("/",$E4087,SEARCH("/",$E4087)+1)+1,1),"")</f>
        <v>S</v>
      </c>
      <c r="H4087" t="s">
        <v>46</v>
      </c>
      <c r="I4087">
        <v>22</v>
      </c>
      <c r="J4087" t="b">
        <v>0</v>
      </c>
      <c r="K4087" s="7">
        <v>124</v>
      </c>
      <c r="L4087" s="7">
        <v>0</v>
      </c>
      <c r="M4087" s="7">
        <v>1763</v>
      </c>
      <c r="N4087" s="7">
        <v>0</v>
      </c>
      <c r="O4087" s="7">
        <v>1014</v>
      </c>
      <c r="P4087" s="7">
        <f>SUM(dane3[[#This Row],[RoomService]:[VRDeck]])</f>
        <v>2901</v>
      </c>
      <c r="Q4087" t="s">
        <v>8946</v>
      </c>
      <c r="R4087" t="b">
        <v>0</v>
      </c>
    </row>
    <row r="4088" spans="1:18" x14ac:dyDescent="0.3">
      <c r="A4088" t="s">
        <v>11163</v>
      </c>
      <c r="B4088">
        <f>MID(dane3[[#This Row],[PassengerId]],1,4)+0</f>
        <v>4361</v>
      </c>
      <c r="C4088" t="s">
        <v>19</v>
      </c>
      <c r="D4088" t="b">
        <v>0</v>
      </c>
      <c r="E4088" t="s">
        <v>11164</v>
      </c>
      <c r="F4088" t="str">
        <f>MID($E4088,1,1)</f>
        <v>F</v>
      </c>
      <c r="G4088" t="str">
        <f>IFERROR(MID($E4088,SEARCH("/",$E4088,SEARCH("/",$E4088)+1)+1,1),"")</f>
        <v>S</v>
      </c>
      <c r="H4088" t="s">
        <v>46</v>
      </c>
      <c r="I4088">
        <v>27</v>
      </c>
      <c r="J4088" t="b">
        <v>0</v>
      </c>
      <c r="K4088" s="7">
        <v>0</v>
      </c>
      <c r="L4088" s="7">
        <v>14</v>
      </c>
      <c r="M4088" s="7">
        <v>0</v>
      </c>
      <c r="N4088" s="7">
        <v>734</v>
      </c>
      <c r="O4088" s="7">
        <v>331</v>
      </c>
      <c r="P4088" s="7">
        <f>SUM(dane3[[#This Row],[RoomService]:[VRDeck]])</f>
        <v>1079</v>
      </c>
      <c r="Q4088" t="s">
        <v>11165</v>
      </c>
      <c r="R4088" t="b">
        <v>1</v>
      </c>
    </row>
    <row r="4089" spans="1:18" x14ac:dyDescent="0.3">
      <c r="A4089" t="s">
        <v>11166</v>
      </c>
      <c r="B4089">
        <f>MID(dane3[[#This Row],[PassengerId]],1,4)+0</f>
        <v>4362</v>
      </c>
      <c r="C4089" t="s">
        <v>14</v>
      </c>
      <c r="D4089" t="b">
        <v>0</v>
      </c>
      <c r="E4089" t="s">
        <v>11167</v>
      </c>
      <c r="F4089" t="str">
        <f>MID($E4089,1,1)</f>
        <v>B</v>
      </c>
      <c r="G4089" t="str">
        <f>IFERROR(MID($E4089,SEARCH("/",$E4089,SEARCH("/",$E4089)+1)+1,1),"")</f>
        <v>S</v>
      </c>
      <c r="H4089" t="s">
        <v>16</v>
      </c>
      <c r="I4089">
        <v>43</v>
      </c>
      <c r="J4089" t="b">
        <v>0</v>
      </c>
      <c r="K4089" s="7">
        <v>0</v>
      </c>
      <c r="L4089" s="7">
        <v>1947</v>
      </c>
      <c r="M4089" s="7">
        <v>0</v>
      </c>
      <c r="N4089" s="7">
        <v>0</v>
      </c>
      <c r="O4089" s="7">
        <v>1651</v>
      </c>
      <c r="P4089" s="7">
        <f>SUM(dane3[[#This Row],[RoomService]:[VRDeck]])</f>
        <v>3598</v>
      </c>
      <c r="Q4089" t="s">
        <v>11168</v>
      </c>
      <c r="R4089" t="b">
        <v>1</v>
      </c>
    </row>
    <row r="4090" spans="1:18" x14ac:dyDescent="0.3">
      <c r="A4090" t="s">
        <v>11169</v>
      </c>
      <c r="B4090">
        <f>MID(dane3[[#This Row],[PassengerId]],1,4)+0</f>
        <v>4364</v>
      </c>
      <c r="C4090" t="s">
        <v>19</v>
      </c>
      <c r="D4090" t="b">
        <v>1</v>
      </c>
      <c r="E4090" t="s">
        <v>11170</v>
      </c>
      <c r="F4090" t="str">
        <f>MID($E4090,1,1)</f>
        <v>G</v>
      </c>
      <c r="G4090" t="str">
        <f>IFERROR(MID($E4090,SEARCH("/",$E4090,SEARCH("/",$E4090)+1)+1,1),"")</f>
        <v>P</v>
      </c>
      <c r="H4090" t="s">
        <v>32</v>
      </c>
      <c r="I4090">
        <v>25</v>
      </c>
      <c r="J4090" t="b">
        <v>0</v>
      </c>
      <c r="K4090" s="7">
        <v>0</v>
      </c>
      <c r="L4090" s="7">
        <v>0</v>
      </c>
      <c r="M4090" s="7">
        <v>0</v>
      </c>
      <c r="N4090" s="7">
        <v>0</v>
      </c>
      <c r="O4090" s="7">
        <v>0</v>
      </c>
      <c r="P4090" s="7">
        <f>SUM(dane3[[#This Row],[RoomService]:[VRDeck]])</f>
        <v>0</v>
      </c>
      <c r="Q4090" t="s">
        <v>11171</v>
      </c>
      <c r="R4090" t="b">
        <v>1</v>
      </c>
    </row>
    <row r="4091" spans="1:18" x14ac:dyDescent="0.3">
      <c r="A4091" t="s">
        <v>7432</v>
      </c>
      <c r="B4091">
        <f>MID(dane3[[#This Row],[PassengerId]],1,4)+0</f>
        <v>2908</v>
      </c>
      <c r="C4091" t="s">
        <v>19</v>
      </c>
      <c r="D4091" t="b">
        <v>0</v>
      </c>
      <c r="E4091" t="s">
        <v>7433</v>
      </c>
      <c r="F4091" t="str">
        <f>MID($E4091,1,1)</f>
        <v>F</v>
      </c>
      <c r="G4091" t="str">
        <f>IFERROR(MID($E4091,SEARCH("/",$E4091,SEARCH("/",$E4091)+1)+1,1),"")</f>
        <v>S</v>
      </c>
      <c r="H4091" t="s">
        <v>16</v>
      </c>
      <c r="I4091">
        <v>13</v>
      </c>
      <c r="J4091" t="b">
        <v>0</v>
      </c>
      <c r="K4091" s="7">
        <v>649</v>
      </c>
      <c r="L4091" s="7">
        <v>2</v>
      </c>
      <c r="M4091" s="7">
        <v>0</v>
      </c>
      <c r="N4091" s="7">
        <v>124</v>
      </c>
      <c r="O4091" s="7">
        <v>143</v>
      </c>
      <c r="P4091" s="7">
        <f>SUM(dane3[[#This Row],[RoomService]:[VRDeck]])</f>
        <v>918</v>
      </c>
      <c r="Q4091" t="s">
        <v>7434</v>
      </c>
      <c r="R4091" t="b">
        <v>0</v>
      </c>
    </row>
    <row r="4092" spans="1:18" x14ac:dyDescent="0.3">
      <c r="A4092" t="s">
        <v>11175</v>
      </c>
      <c r="B4092">
        <f>MID(dane3[[#This Row],[PassengerId]],1,4)+0</f>
        <v>4366</v>
      </c>
      <c r="C4092" t="s">
        <v>19</v>
      </c>
      <c r="D4092" t="b">
        <v>0</v>
      </c>
      <c r="E4092" t="s">
        <v>11176</v>
      </c>
      <c r="F4092" t="str">
        <f>MID($E4092,1,1)</f>
        <v>F</v>
      </c>
      <c r="G4092" t="str">
        <f>IFERROR(MID($E4092,SEARCH("/",$E4092,SEARCH("/",$E4092)+1)+1,1),"")</f>
        <v>P</v>
      </c>
      <c r="H4092" t="s">
        <v>32</v>
      </c>
      <c r="I4092">
        <v>15</v>
      </c>
      <c r="J4092" t="b">
        <v>0</v>
      </c>
      <c r="K4092" s="7">
        <v>0</v>
      </c>
      <c r="L4092" s="7">
        <v>0</v>
      </c>
      <c r="M4092" s="7">
        <v>873</v>
      </c>
      <c r="N4092" s="7">
        <v>0</v>
      </c>
      <c r="O4092" s="7">
        <v>5</v>
      </c>
      <c r="P4092" s="7">
        <f>SUM(dane3[[#This Row],[RoomService]:[VRDeck]])</f>
        <v>878</v>
      </c>
      <c r="Q4092" t="s">
        <v>11177</v>
      </c>
      <c r="R4092" t="b">
        <v>1</v>
      </c>
    </row>
    <row r="4093" spans="1:18" x14ac:dyDescent="0.3">
      <c r="A4093" t="s">
        <v>11178</v>
      </c>
      <c r="B4093">
        <f>MID(dane3[[#This Row],[PassengerId]],1,4)+0</f>
        <v>4367</v>
      </c>
      <c r="C4093" t="s">
        <v>19</v>
      </c>
      <c r="D4093" t="b">
        <v>1</v>
      </c>
      <c r="E4093" t="s">
        <v>11179</v>
      </c>
      <c r="F4093" t="str">
        <f>MID($E4093,1,1)</f>
        <v>G</v>
      </c>
      <c r="G4093" t="str">
        <f>IFERROR(MID($E4093,SEARCH("/",$E4093,SEARCH("/",$E4093)+1)+1,1),"")</f>
        <v>S</v>
      </c>
      <c r="H4093" t="s">
        <v>46</v>
      </c>
      <c r="I4093">
        <v>37</v>
      </c>
      <c r="J4093" t="b">
        <v>0</v>
      </c>
      <c r="K4093" s="7">
        <v>0</v>
      </c>
      <c r="L4093" s="7">
        <v>0</v>
      </c>
      <c r="M4093" s="7">
        <v>0</v>
      </c>
      <c r="N4093" s="7">
        <v>0</v>
      </c>
      <c r="O4093" s="7">
        <v>0</v>
      </c>
      <c r="P4093" s="7">
        <f>SUM(dane3[[#This Row],[RoomService]:[VRDeck]])</f>
        <v>0</v>
      </c>
      <c r="Q4093" t="s">
        <v>11180</v>
      </c>
      <c r="R4093" t="b">
        <v>1</v>
      </c>
    </row>
    <row r="4094" spans="1:18" x14ac:dyDescent="0.3">
      <c r="A4094" t="s">
        <v>8953</v>
      </c>
      <c r="B4094">
        <f>MID(dane3[[#This Row],[PassengerId]],1,4)+0</f>
        <v>3515</v>
      </c>
      <c r="C4094" t="s">
        <v>53</v>
      </c>
      <c r="D4094" t="b">
        <v>1</v>
      </c>
      <c r="E4094" t="s">
        <v>8954</v>
      </c>
      <c r="F4094" t="str">
        <f>MID($E4094,1,1)</f>
        <v>F</v>
      </c>
      <c r="G4094" t="str">
        <f>IFERROR(MID($E4094,SEARCH("/",$E4094,SEARCH("/",$E4094)+1)+1,1),"")</f>
        <v>P</v>
      </c>
      <c r="H4094" t="s">
        <v>16</v>
      </c>
      <c r="I4094">
        <v>37</v>
      </c>
      <c r="J4094" t="b">
        <v>0</v>
      </c>
      <c r="K4094" s="7">
        <v>0</v>
      </c>
      <c r="L4094" s="7">
        <v>0</v>
      </c>
      <c r="M4094" s="7">
        <v>0</v>
      </c>
      <c r="N4094" s="7">
        <v>0</v>
      </c>
      <c r="O4094" s="7">
        <v>0</v>
      </c>
      <c r="P4094" s="7">
        <f>SUM(dane3[[#This Row],[RoomService]:[VRDeck]])</f>
        <v>0</v>
      </c>
      <c r="Q4094" t="s">
        <v>8955</v>
      </c>
      <c r="R4094" t="b">
        <v>0</v>
      </c>
    </row>
    <row r="4095" spans="1:18" x14ac:dyDescent="0.3">
      <c r="A4095" t="s">
        <v>11184</v>
      </c>
      <c r="B4095">
        <f>MID(dane3[[#This Row],[PassengerId]],1,4)+0</f>
        <v>4369</v>
      </c>
      <c r="C4095" t="s">
        <v>19</v>
      </c>
      <c r="D4095" t="b">
        <v>0</v>
      </c>
      <c r="E4095" t="s">
        <v>11185</v>
      </c>
      <c r="F4095" t="str">
        <f>MID($E4095,1,1)</f>
        <v>F</v>
      </c>
      <c r="G4095" t="str">
        <f>IFERROR(MID($E4095,SEARCH("/",$E4095,SEARCH("/",$E4095)+1)+1,1),"")</f>
        <v>S</v>
      </c>
      <c r="H4095" t="s">
        <v>16</v>
      </c>
      <c r="I4095">
        <v>19</v>
      </c>
      <c r="J4095" t="b">
        <v>0</v>
      </c>
      <c r="K4095" s="7">
        <v>857</v>
      </c>
      <c r="L4095" s="7">
        <v>0</v>
      </c>
      <c r="M4095" s="7">
        <v>0</v>
      </c>
      <c r="N4095" s="7">
        <v>0</v>
      </c>
      <c r="O4095" s="7">
        <v>0</v>
      </c>
      <c r="P4095" s="7">
        <f>SUM(dane3[[#This Row],[RoomService]:[VRDeck]])</f>
        <v>857</v>
      </c>
      <c r="Q4095" t="s">
        <v>11186</v>
      </c>
      <c r="R4095" t="b">
        <v>0</v>
      </c>
    </row>
    <row r="4096" spans="1:18" x14ac:dyDescent="0.3">
      <c r="A4096" t="s">
        <v>11187</v>
      </c>
      <c r="B4096">
        <f>MID(dane3[[#This Row],[PassengerId]],1,4)+0</f>
        <v>4370</v>
      </c>
      <c r="C4096" t="s">
        <v>19</v>
      </c>
      <c r="D4096" t="b">
        <v>0</v>
      </c>
      <c r="E4096" t="s">
        <v>39</v>
      </c>
      <c r="F4096" t="s">
        <v>23762</v>
      </c>
      <c r="G4096" t="str">
        <f>IFERROR(MID($E4096,SEARCH("/",$E4096,SEARCH("/",$E4096)+1)+1,1),"")</f>
        <v/>
      </c>
      <c r="H4096" t="s">
        <v>16</v>
      </c>
      <c r="I4096">
        <v>21</v>
      </c>
      <c r="J4096" t="b">
        <v>0</v>
      </c>
      <c r="K4096" s="7">
        <v>3</v>
      </c>
      <c r="L4096" s="7">
        <v>1</v>
      </c>
      <c r="M4096" s="7">
        <v>0</v>
      </c>
      <c r="N4096" s="7">
        <v>1494</v>
      </c>
      <c r="O4096" s="7">
        <v>110</v>
      </c>
      <c r="P4096" s="7">
        <f>SUM(dane3[[#This Row],[RoomService]:[VRDeck]])</f>
        <v>1608</v>
      </c>
      <c r="Q4096" t="s">
        <v>11188</v>
      </c>
      <c r="R4096" t="b">
        <v>0</v>
      </c>
    </row>
    <row r="4097" spans="1:18" x14ac:dyDescent="0.3">
      <c r="A4097" t="s">
        <v>11189</v>
      </c>
      <c r="B4097">
        <f>MID(dane3[[#This Row],[PassengerId]],1,4)+0</f>
        <v>4371</v>
      </c>
      <c r="C4097" t="s">
        <v>14</v>
      </c>
      <c r="D4097" t="b">
        <v>0</v>
      </c>
      <c r="E4097" t="s">
        <v>11190</v>
      </c>
      <c r="F4097" t="str">
        <f>MID($E4097,1,1)</f>
        <v>C</v>
      </c>
      <c r="G4097" t="str">
        <f>IFERROR(MID($E4097,SEARCH("/",$E4097,SEARCH("/",$E4097)+1)+1,1),"")</f>
        <v>S</v>
      </c>
      <c r="H4097" t="s">
        <v>16</v>
      </c>
      <c r="I4097">
        <v>27</v>
      </c>
      <c r="J4097" t="b">
        <v>0</v>
      </c>
      <c r="K4097" s="7">
        <v>0</v>
      </c>
      <c r="L4097" s="7">
        <v>2717</v>
      </c>
      <c r="M4097" s="7">
        <v>0</v>
      </c>
      <c r="N4097" s="7">
        <v>0</v>
      </c>
      <c r="O4097" s="7">
        <v>986</v>
      </c>
      <c r="P4097" s="7">
        <f>SUM(dane3[[#This Row],[RoomService]:[VRDeck]])</f>
        <v>3703</v>
      </c>
      <c r="Q4097" t="s">
        <v>11191</v>
      </c>
      <c r="R4097" t="b">
        <v>1</v>
      </c>
    </row>
    <row r="4098" spans="1:18" x14ac:dyDescent="0.3">
      <c r="A4098" t="s">
        <v>11192</v>
      </c>
      <c r="B4098">
        <f>MID(dane3[[#This Row],[PassengerId]],1,4)+0</f>
        <v>4371</v>
      </c>
      <c r="C4098" t="s">
        <v>14</v>
      </c>
      <c r="D4098" t="b">
        <v>0</v>
      </c>
      <c r="E4098" t="s">
        <v>11190</v>
      </c>
      <c r="F4098" t="str">
        <f>MID($E4098,1,1)</f>
        <v>C</v>
      </c>
      <c r="G4098" t="str">
        <f>IFERROR(MID($E4098,SEARCH("/",$E4098,SEARCH("/",$E4098)+1)+1,1),"")</f>
        <v>S</v>
      </c>
      <c r="H4098" t="s">
        <v>46</v>
      </c>
      <c r="I4098">
        <v>39</v>
      </c>
      <c r="J4098" t="b">
        <v>0</v>
      </c>
      <c r="K4098" s="7">
        <v>106</v>
      </c>
      <c r="L4098" s="7">
        <v>243</v>
      </c>
      <c r="M4098" s="7">
        <v>126</v>
      </c>
      <c r="N4098" s="7">
        <v>7</v>
      </c>
      <c r="O4098" s="7">
        <v>4967</v>
      </c>
      <c r="P4098" s="7">
        <f>SUM(dane3[[#This Row],[RoomService]:[VRDeck]])</f>
        <v>5449</v>
      </c>
      <c r="Q4098" t="s">
        <v>11193</v>
      </c>
      <c r="R4098" t="b">
        <v>0</v>
      </c>
    </row>
    <row r="4099" spans="1:18" x14ac:dyDescent="0.3">
      <c r="A4099" t="s">
        <v>11194</v>
      </c>
      <c r="B4099">
        <f>MID(dane3[[#This Row],[PassengerId]],1,4)+0</f>
        <v>4371</v>
      </c>
      <c r="C4099" t="s">
        <v>14</v>
      </c>
      <c r="D4099" t="b">
        <v>1</v>
      </c>
      <c r="E4099" t="s">
        <v>11190</v>
      </c>
      <c r="F4099" t="str">
        <f>MID($E4099,1,1)</f>
        <v>C</v>
      </c>
      <c r="G4099" t="str">
        <f>IFERROR(MID($E4099,SEARCH("/",$E4099,SEARCH("/",$E4099)+1)+1,1),"")</f>
        <v>S</v>
      </c>
      <c r="H4099" t="s">
        <v>16</v>
      </c>
      <c r="I4099">
        <v>22</v>
      </c>
      <c r="J4099" t="b">
        <v>0</v>
      </c>
      <c r="K4099" s="7">
        <v>0</v>
      </c>
      <c r="L4099" s="7">
        <v>0</v>
      </c>
      <c r="M4099" s="7">
        <v>0</v>
      </c>
      <c r="N4099" s="7">
        <v>0</v>
      </c>
      <c r="O4099" s="7">
        <v>0</v>
      </c>
      <c r="P4099" s="7">
        <f>SUM(dane3[[#This Row],[RoomService]:[VRDeck]])</f>
        <v>0</v>
      </c>
      <c r="Q4099" t="s">
        <v>11195</v>
      </c>
      <c r="R4099" t="b">
        <v>1</v>
      </c>
    </row>
    <row r="4100" spans="1:18" x14ac:dyDescent="0.3">
      <c r="A4100" t="s">
        <v>11196</v>
      </c>
      <c r="B4100">
        <f>MID(dane3[[#This Row],[PassengerId]],1,4)+0</f>
        <v>4371</v>
      </c>
      <c r="C4100" t="s">
        <v>14</v>
      </c>
      <c r="D4100" t="b">
        <v>0</v>
      </c>
      <c r="E4100" t="s">
        <v>11190</v>
      </c>
      <c r="F4100" t="str">
        <f>MID($E4100,1,1)</f>
        <v>C</v>
      </c>
      <c r="G4100" t="str">
        <f>IFERROR(MID($E4100,SEARCH("/",$E4100,SEARCH("/",$E4100)+1)+1,1),"")</f>
        <v>S</v>
      </c>
      <c r="H4100" t="s">
        <v>16</v>
      </c>
      <c r="I4100">
        <v>25</v>
      </c>
      <c r="J4100" t="b">
        <v>0</v>
      </c>
      <c r="K4100" s="7">
        <v>0</v>
      </c>
      <c r="L4100" s="7">
        <v>4384</v>
      </c>
      <c r="M4100" s="7">
        <v>4285</v>
      </c>
      <c r="N4100" s="7">
        <v>812</v>
      </c>
      <c r="O4100" s="7">
        <v>360</v>
      </c>
      <c r="P4100" s="7">
        <f>SUM(dane3[[#This Row],[RoomService]:[VRDeck]])</f>
        <v>9841</v>
      </c>
      <c r="Q4100" t="s">
        <v>11197</v>
      </c>
      <c r="R4100" t="b">
        <v>1</v>
      </c>
    </row>
    <row r="4101" spans="1:18" x14ac:dyDescent="0.3">
      <c r="A4101" t="s">
        <v>11198</v>
      </c>
      <c r="B4101">
        <f>MID(dane3[[#This Row],[PassengerId]],1,4)+0</f>
        <v>4371</v>
      </c>
      <c r="C4101" t="s">
        <v>14</v>
      </c>
      <c r="D4101" t="b">
        <v>0</v>
      </c>
      <c r="E4101" t="s">
        <v>11190</v>
      </c>
      <c r="F4101" t="str">
        <f>MID($E4101,1,1)</f>
        <v>C</v>
      </c>
      <c r="G4101" t="str">
        <f>IFERROR(MID($E4101,SEARCH("/",$E4101,SEARCH("/",$E4101)+1)+1,1),"")</f>
        <v>S</v>
      </c>
      <c r="H4101" t="s">
        <v>46</v>
      </c>
      <c r="I4101">
        <v>34</v>
      </c>
      <c r="J4101" t="b">
        <v>0</v>
      </c>
      <c r="K4101" s="7">
        <v>0</v>
      </c>
      <c r="L4101" s="7">
        <v>7221</v>
      </c>
      <c r="M4101" s="7">
        <v>0</v>
      </c>
      <c r="N4101" s="7">
        <v>288</v>
      </c>
      <c r="O4101" s="7">
        <v>2275</v>
      </c>
      <c r="P4101" s="7">
        <f>SUM(dane3[[#This Row],[RoomService]:[VRDeck]])</f>
        <v>9784</v>
      </c>
      <c r="Q4101" t="s">
        <v>11199</v>
      </c>
      <c r="R4101" t="b">
        <v>1</v>
      </c>
    </row>
    <row r="4102" spans="1:18" x14ac:dyDescent="0.3">
      <c r="A4102" t="s">
        <v>8956</v>
      </c>
      <c r="B4102">
        <f>MID(dane3[[#This Row],[PassengerId]],1,4)+0</f>
        <v>3515</v>
      </c>
      <c r="C4102" t="s">
        <v>53</v>
      </c>
      <c r="D4102" t="b">
        <v>1</v>
      </c>
      <c r="E4102" t="s">
        <v>8954</v>
      </c>
      <c r="F4102" t="str">
        <f>MID($E4102,1,1)</f>
        <v>F</v>
      </c>
      <c r="G4102" t="str">
        <f>IFERROR(MID($E4102,SEARCH("/",$E4102,SEARCH("/",$E4102)+1)+1,1),"")</f>
        <v>P</v>
      </c>
      <c r="H4102" t="s">
        <v>16</v>
      </c>
      <c r="I4102">
        <v>46</v>
      </c>
      <c r="J4102" t="b">
        <v>0</v>
      </c>
      <c r="K4102" s="7">
        <v>0</v>
      </c>
      <c r="L4102" s="7">
        <v>0</v>
      </c>
      <c r="M4102" s="7">
        <v>0</v>
      </c>
      <c r="N4102" s="7">
        <v>0</v>
      </c>
      <c r="O4102" s="7">
        <v>0</v>
      </c>
      <c r="P4102" s="7">
        <f>SUM(dane3[[#This Row],[RoomService]:[VRDeck]])</f>
        <v>0</v>
      </c>
      <c r="Q4102" t="s">
        <v>8957</v>
      </c>
      <c r="R4102" t="b">
        <v>1</v>
      </c>
    </row>
    <row r="4103" spans="1:18" x14ac:dyDescent="0.3">
      <c r="A4103" t="s">
        <v>8981</v>
      </c>
      <c r="B4103">
        <f>MID(dane3[[#This Row],[PassengerId]],1,4)+0</f>
        <v>3525</v>
      </c>
      <c r="C4103" t="s">
        <v>53</v>
      </c>
      <c r="D4103" t="b">
        <v>1</v>
      </c>
      <c r="E4103" t="s">
        <v>8982</v>
      </c>
      <c r="F4103" t="str">
        <f>MID($E4103,1,1)</f>
        <v>F</v>
      </c>
      <c r="G4103" t="str">
        <f>IFERROR(MID($E4103,SEARCH("/",$E4103,SEARCH("/",$E4103)+1)+1,1),"")</f>
        <v>P</v>
      </c>
      <c r="H4103" t="s">
        <v>16</v>
      </c>
      <c r="I4103">
        <v>40</v>
      </c>
      <c r="J4103" t="b">
        <v>0</v>
      </c>
      <c r="K4103" s="7">
        <v>0</v>
      </c>
      <c r="L4103" s="7">
        <v>0</v>
      </c>
      <c r="M4103" s="7">
        <v>0</v>
      </c>
      <c r="N4103" s="7">
        <v>0</v>
      </c>
      <c r="O4103" s="7">
        <v>0</v>
      </c>
      <c r="P4103" s="7">
        <f>SUM(dane3[[#This Row],[RoomService]:[VRDeck]])</f>
        <v>0</v>
      </c>
      <c r="Q4103" t="s">
        <v>8983</v>
      </c>
      <c r="R4103" t="b">
        <v>1</v>
      </c>
    </row>
    <row r="4104" spans="1:18" x14ac:dyDescent="0.3">
      <c r="A4104" t="s">
        <v>11206</v>
      </c>
      <c r="B4104">
        <f>MID(dane3[[#This Row],[PassengerId]],1,4)+0</f>
        <v>4373</v>
      </c>
      <c r="C4104" t="s">
        <v>19</v>
      </c>
      <c r="D4104" t="b">
        <v>0</v>
      </c>
      <c r="E4104" t="s">
        <v>11207</v>
      </c>
      <c r="F4104" t="str">
        <f>MID($E4104,1,1)</f>
        <v>F</v>
      </c>
      <c r="G4104" t="str">
        <f>IFERROR(MID($E4104,SEARCH("/",$E4104,SEARCH("/",$E4104)+1)+1,1),"")</f>
        <v>S</v>
      </c>
      <c r="H4104" t="s">
        <v>32</v>
      </c>
      <c r="I4104">
        <v>36</v>
      </c>
      <c r="J4104" t="b">
        <v>0</v>
      </c>
      <c r="K4104" s="7">
        <v>735</v>
      </c>
      <c r="L4104" s="7">
        <v>0</v>
      </c>
      <c r="M4104" s="7">
        <v>2</v>
      </c>
      <c r="N4104" s="7">
        <v>0</v>
      </c>
      <c r="O4104" s="7">
        <v>0</v>
      </c>
      <c r="P4104" s="7">
        <f>SUM(dane3[[#This Row],[RoomService]:[VRDeck]])</f>
        <v>737</v>
      </c>
      <c r="Q4104" t="s">
        <v>11208</v>
      </c>
      <c r="R4104" t="b">
        <v>0</v>
      </c>
    </row>
    <row r="4105" spans="1:18" x14ac:dyDescent="0.3">
      <c r="A4105" t="s">
        <v>11209</v>
      </c>
      <c r="B4105">
        <f>MID(dane3[[#This Row],[PassengerId]],1,4)+0</f>
        <v>4376</v>
      </c>
      <c r="C4105" t="s">
        <v>19</v>
      </c>
      <c r="D4105" t="b">
        <v>0</v>
      </c>
      <c r="E4105" t="s">
        <v>11210</v>
      </c>
      <c r="F4105" t="str">
        <f>MID($E4105,1,1)</f>
        <v>E</v>
      </c>
      <c r="G4105" t="str">
        <f>IFERROR(MID($E4105,SEARCH("/",$E4105,SEARCH("/",$E4105)+1)+1,1),"")</f>
        <v>S</v>
      </c>
      <c r="H4105" t="s">
        <v>32</v>
      </c>
      <c r="I4105">
        <v>43</v>
      </c>
      <c r="J4105" t="b">
        <v>0</v>
      </c>
      <c r="K4105" s="7">
        <v>0</v>
      </c>
      <c r="L4105" s="7">
        <v>168</v>
      </c>
      <c r="M4105" s="7">
        <v>3</v>
      </c>
      <c r="N4105" s="7">
        <v>0</v>
      </c>
      <c r="O4105" s="7">
        <v>452</v>
      </c>
      <c r="P4105" s="7">
        <f>SUM(dane3[[#This Row],[RoomService]:[VRDeck]])</f>
        <v>623</v>
      </c>
      <c r="Q4105" t="s">
        <v>11211</v>
      </c>
      <c r="R4105" t="b">
        <v>1</v>
      </c>
    </row>
    <row r="4106" spans="1:18" x14ac:dyDescent="0.3">
      <c r="A4106" t="s">
        <v>11212</v>
      </c>
      <c r="B4106">
        <f>MID(dane3[[#This Row],[PassengerId]],1,4)+0</f>
        <v>4382</v>
      </c>
      <c r="C4106" t="s">
        <v>19</v>
      </c>
      <c r="D4106" t="b">
        <v>0</v>
      </c>
      <c r="E4106" t="s">
        <v>11213</v>
      </c>
      <c r="F4106" t="str">
        <f>MID($E4106,1,1)</f>
        <v>F</v>
      </c>
      <c r="G4106" t="str">
        <f>IFERROR(MID($E4106,SEARCH("/",$E4106,SEARCH("/",$E4106)+1)+1,1),"")</f>
        <v>P</v>
      </c>
      <c r="H4106" t="s">
        <v>32</v>
      </c>
      <c r="I4106">
        <v>23</v>
      </c>
      <c r="J4106" t="b">
        <v>0</v>
      </c>
      <c r="K4106" s="7">
        <v>65</v>
      </c>
      <c r="L4106" s="7">
        <v>94</v>
      </c>
      <c r="M4106" s="7">
        <v>0</v>
      </c>
      <c r="N4106" s="7">
        <v>0</v>
      </c>
      <c r="O4106" s="7">
        <v>445</v>
      </c>
      <c r="P4106" s="7">
        <f>SUM(dane3[[#This Row],[RoomService]:[VRDeck]])</f>
        <v>604</v>
      </c>
      <c r="Q4106" t="s">
        <v>11214</v>
      </c>
      <c r="R4106" t="b">
        <v>1</v>
      </c>
    </row>
    <row r="4107" spans="1:18" x14ac:dyDescent="0.3">
      <c r="A4107" t="s">
        <v>11215</v>
      </c>
      <c r="B4107">
        <f>MID(dane3[[#This Row],[PassengerId]],1,4)+0</f>
        <v>4383</v>
      </c>
      <c r="C4107" t="s">
        <v>14</v>
      </c>
      <c r="D4107" t="b">
        <v>0</v>
      </c>
      <c r="E4107" t="s">
        <v>11216</v>
      </c>
      <c r="F4107" t="str">
        <f>MID($E4107,1,1)</f>
        <v>B</v>
      </c>
      <c r="G4107" t="str">
        <f>IFERROR(MID($E4107,SEARCH("/",$E4107,SEARCH("/",$E4107)+1)+1,1),"")</f>
        <v>S</v>
      </c>
      <c r="H4107" t="s">
        <v>16</v>
      </c>
      <c r="I4107">
        <v>57</v>
      </c>
      <c r="J4107" t="b">
        <v>0</v>
      </c>
      <c r="K4107" s="7">
        <v>0</v>
      </c>
      <c r="L4107" s="7">
        <v>0</v>
      </c>
      <c r="M4107" s="7">
        <v>0</v>
      </c>
      <c r="N4107" s="7">
        <v>0</v>
      </c>
      <c r="O4107" s="7">
        <v>0</v>
      </c>
      <c r="P4107" s="7">
        <f>SUM(dane3[[#This Row],[RoomService]:[VRDeck]])</f>
        <v>0</v>
      </c>
      <c r="Q4107" t="s">
        <v>11217</v>
      </c>
      <c r="R4107" t="b">
        <v>1</v>
      </c>
    </row>
    <row r="4108" spans="1:18" x14ac:dyDescent="0.3">
      <c r="A4108" t="s">
        <v>11218</v>
      </c>
      <c r="B4108">
        <f>MID(dane3[[#This Row],[PassengerId]],1,4)+0</f>
        <v>4386</v>
      </c>
      <c r="C4108" t="s">
        <v>14</v>
      </c>
      <c r="D4108" t="b">
        <v>0</v>
      </c>
      <c r="E4108" t="s">
        <v>11219</v>
      </c>
      <c r="F4108" t="str">
        <f>MID($E4108,1,1)</f>
        <v>B</v>
      </c>
      <c r="G4108" t="str">
        <f>IFERROR(MID($E4108,SEARCH("/",$E4108,SEARCH("/",$E4108)+1)+1,1),"")</f>
        <v>S</v>
      </c>
      <c r="H4108" t="s">
        <v>16</v>
      </c>
      <c r="I4108">
        <v>54</v>
      </c>
      <c r="J4108" t="b">
        <v>0</v>
      </c>
      <c r="K4108" s="7">
        <v>0</v>
      </c>
      <c r="L4108" s="7">
        <v>0</v>
      </c>
      <c r="M4108" s="7">
        <v>0</v>
      </c>
      <c r="N4108" s="7">
        <v>0</v>
      </c>
      <c r="O4108" s="7">
        <v>0</v>
      </c>
      <c r="P4108" s="7">
        <f>SUM(dane3[[#This Row],[RoomService]:[VRDeck]])</f>
        <v>0</v>
      </c>
      <c r="Q4108" t="s">
        <v>23799</v>
      </c>
      <c r="R4108" t="b">
        <v>1</v>
      </c>
    </row>
    <row r="4109" spans="1:18" x14ac:dyDescent="0.3">
      <c r="A4109" t="s">
        <v>11220</v>
      </c>
      <c r="B4109">
        <f>MID(dane3[[#This Row],[PassengerId]],1,4)+0</f>
        <v>4386</v>
      </c>
      <c r="C4109" t="s">
        <v>14</v>
      </c>
      <c r="D4109" t="b">
        <v>0</v>
      </c>
      <c r="E4109" t="s">
        <v>11219</v>
      </c>
      <c r="F4109" t="str">
        <f>MID($E4109,1,1)</f>
        <v>B</v>
      </c>
      <c r="G4109" t="str">
        <f>IFERROR(MID($E4109,SEARCH("/",$E4109,SEARCH("/",$E4109)+1)+1,1),"")</f>
        <v>S</v>
      </c>
      <c r="H4109" t="s">
        <v>16</v>
      </c>
      <c r="I4109">
        <v>51</v>
      </c>
      <c r="J4109" t="b">
        <v>0</v>
      </c>
      <c r="K4109" s="7">
        <v>0</v>
      </c>
      <c r="L4109" s="7">
        <v>16455</v>
      </c>
      <c r="M4109" s="7">
        <v>885</v>
      </c>
      <c r="N4109" s="7">
        <v>0</v>
      </c>
      <c r="O4109" s="7">
        <v>363</v>
      </c>
      <c r="P4109" s="7">
        <f>SUM(dane3[[#This Row],[RoomService]:[VRDeck]])</f>
        <v>17703</v>
      </c>
      <c r="Q4109" t="s">
        <v>11221</v>
      </c>
      <c r="R4109" t="b">
        <v>1</v>
      </c>
    </row>
    <row r="4110" spans="1:18" x14ac:dyDescent="0.3">
      <c r="A4110" t="s">
        <v>8984</v>
      </c>
      <c r="B4110">
        <f>MID(dane3[[#This Row],[PassengerId]],1,4)+0</f>
        <v>3527</v>
      </c>
      <c r="C4110" t="s">
        <v>53</v>
      </c>
      <c r="D4110" t="b">
        <v>0</v>
      </c>
      <c r="E4110" t="s">
        <v>8985</v>
      </c>
      <c r="F4110" t="str">
        <f>MID($E4110,1,1)</f>
        <v>F</v>
      </c>
      <c r="G4110" t="str">
        <f>IFERROR(MID($E4110,SEARCH("/",$E4110,SEARCH("/",$E4110)+1)+1,1),"")</f>
        <v>P</v>
      </c>
      <c r="H4110" t="s">
        <v>16</v>
      </c>
      <c r="I4110">
        <v>18</v>
      </c>
      <c r="J4110" t="b">
        <v>1</v>
      </c>
      <c r="K4110" s="7">
        <v>733</v>
      </c>
      <c r="L4110" s="7">
        <v>0</v>
      </c>
      <c r="M4110" s="7">
        <v>688</v>
      </c>
      <c r="N4110" s="7">
        <v>1</v>
      </c>
      <c r="O4110" s="7">
        <v>0</v>
      </c>
      <c r="P4110" s="7">
        <f>SUM(dane3[[#This Row],[RoomService]:[VRDeck]])</f>
        <v>1422</v>
      </c>
      <c r="Q4110" t="s">
        <v>8986</v>
      </c>
      <c r="R4110" t="b">
        <v>0</v>
      </c>
    </row>
    <row r="4111" spans="1:18" x14ac:dyDescent="0.3">
      <c r="A4111" t="s">
        <v>11224</v>
      </c>
      <c r="B4111">
        <f>MID(dane3[[#This Row],[PassengerId]],1,4)+0</f>
        <v>4388</v>
      </c>
      <c r="C4111" t="s">
        <v>14</v>
      </c>
      <c r="D4111" t="b">
        <v>0</v>
      </c>
      <c r="E4111" t="s">
        <v>11225</v>
      </c>
      <c r="F4111" t="str">
        <f>MID($E4111,1,1)</f>
        <v>B</v>
      </c>
      <c r="G4111" t="str">
        <f>IFERROR(MID($E4111,SEARCH("/",$E4111,SEARCH("/",$E4111)+1)+1,1),"")</f>
        <v>S</v>
      </c>
      <c r="H4111" t="s">
        <v>16</v>
      </c>
      <c r="I4111">
        <v>33</v>
      </c>
      <c r="J4111" t="b">
        <v>0</v>
      </c>
      <c r="K4111" s="7">
        <v>0</v>
      </c>
      <c r="L4111" s="7">
        <v>0</v>
      </c>
      <c r="M4111" s="7">
        <v>0</v>
      </c>
      <c r="N4111" s="7">
        <v>0</v>
      </c>
      <c r="O4111" s="7">
        <v>0</v>
      </c>
      <c r="P4111" s="7">
        <f>SUM(dane3[[#This Row],[RoomService]:[VRDeck]])</f>
        <v>0</v>
      </c>
      <c r="Q4111" t="s">
        <v>23799</v>
      </c>
      <c r="R4111" t="b">
        <v>1</v>
      </c>
    </row>
    <row r="4112" spans="1:18" x14ac:dyDescent="0.3">
      <c r="A4112" t="s">
        <v>8993</v>
      </c>
      <c r="B4112">
        <f>MID(dane3[[#This Row],[PassengerId]],1,4)+0</f>
        <v>3531</v>
      </c>
      <c r="C4112" t="s">
        <v>53</v>
      </c>
      <c r="D4112" t="b">
        <v>0</v>
      </c>
      <c r="E4112" t="s">
        <v>8994</v>
      </c>
      <c r="F4112" t="str">
        <f>MID($E4112,1,1)</f>
        <v>F</v>
      </c>
      <c r="G4112" t="str">
        <f>IFERROR(MID($E4112,SEARCH("/",$E4112,SEARCH("/",$E4112)+1)+1,1),"")</f>
        <v>P</v>
      </c>
      <c r="H4112" t="s">
        <v>46</v>
      </c>
      <c r="I4112">
        <v>28</v>
      </c>
      <c r="J4112" t="b">
        <v>0</v>
      </c>
      <c r="K4112" s="7">
        <v>809</v>
      </c>
      <c r="L4112" s="7">
        <v>0</v>
      </c>
      <c r="M4112" s="7">
        <v>31</v>
      </c>
      <c r="N4112" s="7">
        <v>733</v>
      </c>
      <c r="O4112" s="7">
        <v>0</v>
      </c>
      <c r="P4112" s="7">
        <f>SUM(dane3[[#This Row],[RoomService]:[VRDeck]])</f>
        <v>1573</v>
      </c>
      <c r="Q4112" t="s">
        <v>8995</v>
      </c>
      <c r="R4112" t="b">
        <v>0</v>
      </c>
    </row>
    <row r="4113" spans="1:18" x14ac:dyDescent="0.3">
      <c r="A4113" t="s">
        <v>8996</v>
      </c>
      <c r="B4113">
        <f>MID(dane3[[#This Row],[PassengerId]],1,4)+0</f>
        <v>3531</v>
      </c>
      <c r="C4113" t="s">
        <v>53</v>
      </c>
      <c r="D4113" t="b">
        <v>1</v>
      </c>
      <c r="E4113" t="s">
        <v>8994</v>
      </c>
      <c r="F4113" t="str">
        <f>MID($E4113,1,1)</f>
        <v>F</v>
      </c>
      <c r="G4113" t="str">
        <f>IFERROR(MID($E4113,SEARCH("/",$E4113,SEARCH("/",$E4113)+1)+1,1),"")</f>
        <v>P</v>
      </c>
      <c r="H4113" t="s">
        <v>16</v>
      </c>
      <c r="I4113">
        <v>45</v>
      </c>
      <c r="J4113" t="b">
        <v>0</v>
      </c>
      <c r="K4113" s="7">
        <v>0</v>
      </c>
      <c r="L4113" s="7">
        <v>0</v>
      </c>
      <c r="M4113" s="7">
        <v>0</v>
      </c>
      <c r="N4113" s="7">
        <v>0</v>
      </c>
      <c r="O4113" s="7">
        <v>0</v>
      </c>
      <c r="P4113" s="7">
        <f>SUM(dane3[[#This Row],[RoomService]:[VRDeck]])</f>
        <v>0</v>
      </c>
      <c r="Q4113" t="s">
        <v>8997</v>
      </c>
      <c r="R4113" t="b">
        <v>1</v>
      </c>
    </row>
    <row r="4114" spans="1:18" x14ac:dyDescent="0.3">
      <c r="A4114" t="s">
        <v>9004</v>
      </c>
      <c r="B4114">
        <f>MID(dane3[[#This Row],[PassengerId]],1,4)+0</f>
        <v>3535</v>
      </c>
      <c r="C4114" t="s">
        <v>53</v>
      </c>
      <c r="D4114" t="b">
        <v>0</v>
      </c>
      <c r="E4114" t="s">
        <v>39</v>
      </c>
      <c r="F4114" t="s">
        <v>23761</v>
      </c>
      <c r="G4114" t="str">
        <f>IFERROR(MID($E4114,SEARCH("/",$E4114,SEARCH("/",$E4114)+1)+1,1),"")</f>
        <v/>
      </c>
      <c r="H4114" t="s">
        <v>16</v>
      </c>
      <c r="I4114">
        <v>36</v>
      </c>
      <c r="J4114" t="b">
        <v>0</v>
      </c>
      <c r="K4114" s="7">
        <v>1304</v>
      </c>
      <c r="L4114" s="7">
        <v>0</v>
      </c>
      <c r="M4114" s="7">
        <v>7</v>
      </c>
      <c r="N4114" s="7">
        <v>18</v>
      </c>
      <c r="O4114" s="7">
        <v>0</v>
      </c>
      <c r="P4114" s="7">
        <f>SUM(dane3[[#This Row],[RoomService]:[VRDeck]])</f>
        <v>1329</v>
      </c>
      <c r="Q4114" t="s">
        <v>9005</v>
      </c>
      <c r="R4114" t="b">
        <v>0</v>
      </c>
    </row>
    <row r="4115" spans="1:18" x14ac:dyDescent="0.3">
      <c r="A4115" t="s">
        <v>11233</v>
      </c>
      <c r="B4115">
        <f>MID(dane3[[#This Row],[PassengerId]],1,4)+0</f>
        <v>4391</v>
      </c>
      <c r="C4115" t="s">
        <v>19</v>
      </c>
      <c r="D4115" t="b">
        <v>0</v>
      </c>
      <c r="E4115" t="s">
        <v>11234</v>
      </c>
      <c r="F4115" t="str">
        <f>MID($E4115,1,1)</f>
        <v>F</v>
      </c>
      <c r="G4115" t="str">
        <f>IFERROR(MID($E4115,SEARCH("/",$E4115,SEARCH("/",$E4115)+1)+1,1),"")</f>
        <v>P</v>
      </c>
      <c r="H4115" t="s">
        <v>16</v>
      </c>
      <c r="I4115">
        <v>48</v>
      </c>
      <c r="J4115" t="b">
        <v>0</v>
      </c>
      <c r="K4115" s="7">
        <v>383</v>
      </c>
      <c r="L4115" s="7">
        <v>0</v>
      </c>
      <c r="M4115" s="7">
        <v>0</v>
      </c>
      <c r="N4115" s="7">
        <v>393</v>
      </c>
      <c r="O4115" s="7">
        <v>10</v>
      </c>
      <c r="P4115" s="7">
        <f>SUM(dane3[[#This Row],[RoomService]:[VRDeck]])</f>
        <v>786</v>
      </c>
      <c r="Q4115" t="s">
        <v>11235</v>
      </c>
      <c r="R4115" t="b">
        <v>1</v>
      </c>
    </row>
    <row r="4116" spans="1:18" x14ac:dyDescent="0.3">
      <c r="A4116" t="s">
        <v>11236</v>
      </c>
      <c r="B4116">
        <f>MID(dane3[[#This Row],[PassengerId]],1,4)+0</f>
        <v>4392</v>
      </c>
      <c r="C4116" t="s">
        <v>19</v>
      </c>
      <c r="D4116" t="b">
        <v>0</v>
      </c>
      <c r="E4116" t="s">
        <v>11237</v>
      </c>
      <c r="F4116" t="str">
        <f>MID($E4116,1,1)</f>
        <v>G</v>
      </c>
      <c r="G4116" t="str">
        <f>IFERROR(MID($E4116,SEARCH("/",$E4116,SEARCH("/",$E4116)+1)+1,1),"")</f>
        <v>S</v>
      </c>
      <c r="H4116" t="s">
        <v>46</v>
      </c>
      <c r="I4116">
        <v>13</v>
      </c>
      <c r="J4116" t="b">
        <v>0</v>
      </c>
      <c r="K4116" s="7">
        <v>38</v>
      </c>
      <c r="L4116" s="7">
        <v>0</v>
      </c>
      <c r="M4116" s="7">
        <v>0</v>
      </c>
      <c r="N4116" s="7">
        <v>733</v>
      </c>
      <c r="O4116" s="7">
        <v>0</v>
      </c>
      <c r="P4116" s="7">
        <f>SUM(dane3[[#This Row],[RoomService]:[VRDeck]])</f>
        <v>771</v>
      </c>
      <c r="Q4116" t="s">
        <v>11238</v>
      </c>
      <c r="R4116" t="b">
        <v>0</v>
      </c>
    </row>
    <row r="4117" spans="1:18" x14ac:dyDescent="0.3">
      <c r="A4117" t="s">
        <v>11239</v>
      </c>
      <c r="B4117">
        <f>MID(dane3[[#This Row],[PassengerId]],1,4)+0</f>
        <v>4393</v>
      </c>
      <c r="C4117" t="s">
        <v>19</v>
      </c>
      <c r="D4117" t="b">
        <v>1</v>
      </c>
      <c r="E4117" t="s">
        <v>11240</v>
      </c>
      <c r="F4117" t="str">
        <f>MID($E4117,1,1)</f>
        <v>G</v>
      </c>
      <c r="G4117" t="str">
        <f>IFERROR(MID($E4117,SEARCH("/",$E4117,SEARCH("/",$E4117)+1)+1,1),"")</f>
        <v>P</v>
      </c>
      <c r="H4117" t="s">
        <v>16</v>
      </c>
      <c r="I4117">
        <v>5</v>
      </c>
      <c r="J4117" t="b">
        <v>0</v>
      </c>
      <c r="K4117" s="7">
        <v>0</v>
      </c>
      <c r="L4117" s="7">
        <v>0</v>
      </c>
      <c r="M4117" s="7">
        <v>0</v>
      </c>
      <c r="N4117" s="7">
        <v>0</v>
      </c>
      <c r="O4117" s="7">
        <v>0</v>
      </c>
      <c r="P4117" s="7">
        <f>SUM(dane3[[#This Row],[RoomService]:[VRDeck]])</f>
        <v>0</v>
      </c>
      <c r="Q4117" t="s">
        <v>11241</v>
      </c>
      <c r="R4117" t="b">
        <v>0</v>
      </c>
    </row>
    <row r="4118" spans="1:18" x14ac:dyDescent="0.3">
      <c r="A4118" t="s">
        <v>11242</v>
      </c>
      <c r="B4118">
        <f>MID(dane3[[#This Row],[PassengerId]],1,4)+0</f>
        <v>4393</v>
      </c>
      <c r="C4118" t="s">
        <v>19</v>
      </c>
      <c r="D4118" t="b">
        <v>0</v>
      </c>
      <c r="E4118" t="s">
        <v>11243</v>
      </c>
      <c r="F4118" t="str">
        <f>MID($E4118,1,1)</f>
        <v>E</v>
      </c>
      <c r="G4118" t="str">
        <f>IFERROR(MID($E4118,SEARCH("/",$E4118,SEARCH("/",$E4118)+1)+1,1),"")</f>
        <v>P</v>
      </c>
      <c r="H4118" t="s">
        <v>16</v>
      </c>
      <c r="I4118">
        <v>18</v>
      </c>
      <c r="J4118" t="b">
        <v>0</v>
      </c>
      <c r="K4118" s="7">
        <v>754</v>
      </c>
      <c r="L4118" s="7">
        <v>0</v>
      </c>
      <c r="M4118" s="7">
        <v>34</v>
      </c>
      <c r="N4118" s="7">
        <v>0</v>
      </c>
      <c r="O4118" s="7">
        <v>0</v>
      </c>
      <c r="P4118" s="7">
        <f>SUM(dane3[[#This Row],[RoomService]:[VRDeck]])</f>
        <v>788</v>
      </c>
      <c r="Q4118" t="s">
        <v>11244</v>
      </c>
      <c r="R4118" t="b">
        <v>0</v>
      </c>
    </row>
    <row r="4119" spans="1:18" x14ac:dyDescent="0.3">
      <c r="A4119" t="s">
        <v>11245</v>
      </c>
      <c r="B4119">
        <f>MID(dane3[[#This Row],[PassengerId]],1,4)+0</f>
        <v>4395</v>
      </c>
      <c r="C4119" t="s">
        <v>19</v>
      </c>
      <c r="D4119" t="b">
        <v>0</v>
      </c>
      <c r="E4119" t="s">
        <v>11246</v>
      </c>
      <c r="F4119" t="str">
        <f>MID($E4119,1,1)</f>
        <v>F</v>
      </c>
      <c r="G4119" t="str">
        <f>IFERROR(MID($E4119,SEARCH("/",$E4119,SEARCH("/",$E4119)+1)+1,1),"")</f>
        <v>P</v>
      </c>
      <c r="H4119" t="s">
        <v>16</v>
      </c>
      <c r="I4119">
        <v>23</v>
      </c>
      <c r="J4119" t="b">
        <v>0</v>
      </c>
      <c r="K4119" s="7">
        <v>0</v>
      </c>
      <c r="L4119" s="7">
        <v>0</v>
      </c>
      <c r="M4119" s="7">
        <v>206</v>
      </c>
      <c r="N4119" s="7">
        <v>681</v>
      </c>
      <c r="O4119" s="7">
        <v>31</v>
      </c>
      <c r="P4119" s="7">
        <f>SUM(dane3[[#This Row],[RoomService]:[VRDeck]])</f>
        <v>918</v>
      </c>
      <c r="Q4119" t="s">
        <v>11247</v>
      </c>
      <c r="R4119" t="b">
        <v>0</v>
      </c>
    </row>
    <row r="4120" spans="1:18" x14ac:dyDescent="0.3">
      <c r="A4120" t="s">
        <v>11248</v>
      </c>
      <c r="B4120">
        <f>MID(dane3[[#This Row],[PassengerId]],1,4)+0</f>
        <v>4396</v>
      </c>
      <c r="C4120" t="s">
        <v>19</v>
      </c>
      <c r="D4120" t="b">
        <v>0</v>
      </c>
      <c r="E4120" t="s">
        <v>11249</v>
      </c>
      <c r="F4120" t="str">
        <f>MID($E4120,1,1)</f>
        <v>G</v>
      </c>
      <c r="G4120" t="str">
        <f>IFERROR(MID($E4120,SEARCH("/",$E4120,SEARCH("/",$E4120)+1)+1,1),"")</f>
        <v>S</v>
      </c>
      <c r="H4120" t="s">
        <v>16</v>
      </c>
      <c r="I4120">
        <v>23</v>
      </c>
      <c r="J4120" t="b">
        <v>0</v>
      </c>
      <c r="K4120" s="7">
        <v>0</v>
      </c>
      <c r="L4120" s="7">
        <v>153</v>
      </c>
      <c r="M4120" s="7">
        <v>11</v>
      </c>
      <c r="N4120" s="7">
        <v>646</v>
      </c>
      <c r="O4120" s="7">
        <v>0</v>
      </c>
      <c r="P4120" s="7">
        <f>SUM(dane3[[#This Row],[RoomService]:[VRDeck]])</f>
        <v>810</v>
      </c>
      <c r="Q4120" t="s">
        <v>11250</v>
      </c>
      <c r="R4120" t="b">
        <v>0</v>
      </c>
    </row>
    <row r="4121" spans="1:18" x14ac:dyDescent="0.3">
      <c r="A4121" t="s">
        <v>11251</v>
      </c>
      <c r="B4121">
        <f>MID(dane3[[#This Row],[PassengerId]],1,4)+0</f>
        <v>4397</v>
      </c>
      <c r="C4121" t="s">
        <v>19</v>
      </c>
      <c r="D4121" t="b">
        <v>1</v>
      </c>
      <c r="E4121" t="s">
        <v>39</v>
      </c>
      <c r="F4121" t="s">
        <v>23764</v>
      </c>
      <c r="G4121" t="str">
        <f>IFERROR(MID($E4121,SEARCH("/",$E4121,SEARCH("/",$E4121)+1)+1,1),"")</f>
        <v/>
      </c>
      <c r="H4121" t="s">
        <v>32</v>
      </c>
      <c r="I4121">
        <v>35</v>
      </c>
      <c r="J4121" t="b">
        <v>0</v>
      </c>
      <c r="K4121" s="7">
        <v>0</v>
      </c>
      <c r="L4121" s="7">
        <v>0</v>
      </c>
      <c r="M4121" s="7">
        <v>0</v>
      </c>
      <c r="N4121" s="7">
        <v>0</v>
      </c>
      <c r="O4121" s="7">
        <v>0</v>
      </c>
      <c r="P4121" s="7">
        <f>SUM(dane3[[#This Row],[RoomService]:[VRDeck]])</f>
        <v>0</v>
      </c>
      <c r="Q4121" t="s">
        <v>11252</v>
      </c>
      <c r="R4121" t="b">
        <v>1</v>
      </c>
    </row>
    <row r="4122" spans="1:18" x14ac:dyDescent="0.3">
      <c r="A4122" t="s">
        <v>11253</v>
      </c>
      <c r="B4122">
        <f>MID(dane3[[#This Row],[PassengerId]],1,4)+0</f>
        <v>4399</v>
      </c>
      <c r="C4122" t="s">
        <v>19</v>
      </c>
      <c r="D4122" t="b">
        <v>0</v>
      </c>
      <c r="E4122" t="s">
        <v>11254</v>
      </c>
      <c r="F4122" t="str">
        <f>MID($E4122,1,1)</f>
        <v>G</v>
      </c>
      <c r="G4122" t="str">
        <f>IFERROR(MID($E4122,SEARCH("/",$E4122,SEARCH("/",$E4122)+1)+1,1),"")</f>
        <v>P</v>
      </c>
      <c r="H4122" t="s">
        <v>16</v>
      </c>
      <c r="I4122">
        <v>25</v>
      </c>
      <c r="J4122" t="b">
        <v>0</v>
      </c>
      <c r="K4122" s="7">
        <v>141</v>
      </c>
      <c r="L4122" s="7">
        <v>3</v>
      </c>
      <c r="M4122" s="7">
        <v>640</v>
      </c>
      <c r="N4122" s="7">
        <v>0</v>
      </c>
      <c r="O4122" s="7">
        <v>100</v>
      </c>
      <c r="P4122" s="7">
        <f>SUM(dane3[[#This Row],[RoomService]:[VRDeck]])</f>
        <v>884</v>
      </c>
      <c r="Q4122" t="s">
        <v>11255</v>
      </c>
      <c r="R4122" t="b">
        <v>0</v>
      </c>
    </row>
    <row r="4123" spans="1:18" x14ac:dyDescent="0.3">
      <c r="A4123" t="s">
        <v>9006</v>
      </c>
      <c r="B4123">
        <f>MID(dane3[[#This Row],[PassengerId]],1,4)+0</f>
        <v>3535</v>
      </c>
      <c r="C4123" t="s">
        <v>53</v>
      </c>
      <c r="D4123" t="b">
        <v>1</v>
      </c>
      <c r="E4123" t="s">
        <v>9007</v>
      </c>
      <c r="F4123" t="str">
        <f>MID($E4123,1,1)</f>
        <v>F</v>
      </c>
      <c r="G4123" t="str">
        <f>IFERROR(MID($E4123,SEARCH("/",$E4123,SEARCH("/",$E4123)+1)+1,1),"")</f>
        <v>S</v>
      </c>
      <c r="H4123" t="s">
        <v>16</v>
      </c>
      <c r="I4123">
        <v>25</v>
      </c>
      <c r="J4123" t="b">
        <v>0</v>
      </c>
      <c r="K4123" s="7">
        <v>0</v>
      </c>
      <c r="L4123" s="7">
        <v>0</v>
      </c>
      <c r="M4123" s="7">
        <v>0</v>
      </c>
      <c r="N4123" s="7">
        <v>0</v>
      </c>
      <c r="O4123" s="7">
        <v>0</v>
      </c>
      <c r="P4123" s="7">
        <f>SUM(dane3[[#This Row],[RoomService]:[VRDeck]])</f>
        <v>0</v>
      </c>
      <c r="Q4123" t="s">
        <v>2301</v>
      </c>
      <c r="R4123" t="b">
        <v>1</v>
      </c>
    </row>
    <row r="4124" spans="1:18" x14ac:dyDescent="0.3">
      <c r="A4124" t="s">
        <v>9020</v>
      </c>
      <c r="B4124">
        <f>MID(dane3[[#This Row],[PassengerId]],1,4)+0</f>
        <v>3542</v>
      </c>
      <c r="C4124" t="s">
        <v>53</v>
      </c>
      <c r="D4124" t="b">
        <v>1</v>
      </c>
      <c r="E4124" t="s">
        <v>9021</v>
      </c>
      <c r="F4124" t="str">
        <f>MID($E4124,1,1)</f>
        <v>F</v>
      </c>
      <c r="G4124" t="str">
        <f>IFERROR(MID($E4124,SEARCH("/",$E4124,SEARCH("/",$E4124)+1)+1,1),"")</f>
        <v>S</v>
      </c>
      <c r="H4124" t="s">
        <v>16</v>
      </c>
      <c r="I4124">
        <v>31</v>
      </c>
      <c r="J4124" t="b">
        <v>0</v>
      </c>
      <c r="K4124" s="7">
        <v>0</v>
      </c>
      <c r="L4124" s="7">
        <v>0</v>
      </c>
      <c r="M4124" s="7">
        <v>0</v>
      </c>
      <c r="N4124" s="7">
        <v>0</v>
      </c>
      <c r="O4124" s="7">
        <v>0</v>
      </c>
      <c r="P4124" s="7">
        <f>SUM(dane3[[#This Row],[RoomService]:[VRDeck]])</f>
        <v>0</v>
      </c>
      <c r="Q4124" t="s">
        <v>9022</v>
      </c>
      <c r="R4124" t="b">
        <v>1</v>
      </c>
    </row>
    <row r="4125" spans="1:18" x14ac:dyDescent="0.3">
      <c r="A4125" t="s">
        <v>9033</v>
      </c>
      <c r="B4125">
        <f>MID(dane3[[#This Row],[PassengerId]],1,4)+0</f>
        <v>3547</v>
      </c>
      <c r="C4125" t="s">
        <v>53</v>
      </c>
      <c r="D4125" t="b">
        <v>0</v>
      </c>
      <c r="E4125" t="s">
        <v>9034</v>
      </c>
      <c r="F4125" t="str">
        <f>MID($E4125,1,1)</f>
        <v>D</v>
      </c>
      <c r="G4125" t="str">
        <f>IFERROR(MID($E4125,SEARCH("/",$E4125,SEARCH("/",$E4125)+1)+1,1),"")</f>
        <v>S</v>
      </c>
      <c r="H4125" t="s">
        <v>46</v>
      </c>
      <c r="I4125">
        <v>21</v>
      </c>
      <c r="J4125" t="b">
        <v>0</v>
      </c>
      <c r="K4125" s="7">
        <v>1099</v>
      </c>
      <c r="L4125" s="7">
        <v>0</v>
      </c>
      <c r="M4125" s="7">
        <v>1820</v>
      </c>
      <c r="N4125" s="7">
        <v>0</v>
      </c>
      <c r="O4125" s="7">
        <v>0</v>
      </c>
      <c r="P4125" s="7">
        <f>SUM(dane3[[#This Row],[RoomService]:[VRDeck]])</f>
        <v>2919</v>
      </c>
      <c r="Q4125" t="s">
        <v>9035</v>
      </c>
      <c r="R4125" t="b">
        <v>0</v>
      </c>
    </row>
    <row r="4126" spans="1:18" x14ac:dyDescent="0.3">
      <c r="A4126" t="s">
        <v>11264</v>
      </c>
      <c r="B4126">
        <f>MID(dane3[[#This Row],[PassengerId]],1,4)+0</f>
        <v>4401</v>
      </c>
      <c r="C4126" t="s">
        <v>19</v>
      </c>
      <c r="D4126" t="b">
        <v>1</v>
      </c>
      <c r="E4126" t="s">
        <v>11265</v>
      </c>
      <c r="F4126" t="str">
        <f>MID($E4126,1,1)</f>
        <v>G</v>
      </c>
      <c r="G4126" t="str">
        <f>IFERROR(MID($E4126,SEARCH("/",$E4126,SEARCH("/",$E4126)+1)+1,1),"")</f>
        <v>S</v>
      </c>
      <c r="H4126" t="s">
        <v>46</v>
      </c>
      <c r="I4126">
        <v>16</v>
      </c>
      <c r="J4126" t="b">
        <v>0</v>
      </c>
      <c r="K4126" s="7">
        <v>0</v>
      </c>
      <c r="L4126" s="7">
        <v>0</v>
      </c>
      <c r="M4126" s="7">
        <v>0</v>
      </c>
      <c r="N4126" s="7">
        <v>0</v>
      </c>
      <c r="O4126" s="7">
        <v>0</v>
      </c>
      <c r="P4126" s="7">
        <f>SUM(dane3[[#This Row],[RoomService]:[VRDeck]])</f>
        <v>0</v>
      </c>
      <c r="Q4126" t="s">
        <v>11266</v>
      </c>
      <c r="R4126" t="b">
        <v>1</v>
      </c>
    </row>
    <row r="4127" spans="1:18" x14ac:dyDescent="0.3">
      <c r="A4127" t="s">
        <v>11267</v>
      </c>
      <c r="B4127">
        <f>MID(dane3[[#This Row],[PassengerId]],1,4)+0</f>
        <v>4401</v>
      </c>
      <c r="C4127" t="s">
        <v>19</v>
      </c>
      <c r="D4127" t="b">
        <v>1</v>
      </c>
      <c r="E4127" t="s">
        <v>11265</v>
      </c>
      <c r="F4127" t="str">
        <f>MID($E4127,1,1)</f>
        <v>G</v>
      </c>
      <c r="G4127" t="str">
        <f>IFERROR(MID($E4127,SEARCH("/",$E4127,SEARCH("/",$E4127)+1)+1,1),"")</f>
        <v>S</v>
      </c>
      <c r="H4127" t="s">
        <v>32</v>
      </c>
      <c r="I4127">
        <v>18</v>
      </c>
      <c r="J4127" t="b">
        <v>0</v>
      </c>
      <c r="K4127" s="7">
        <v>0</v>
      </c>
      <c r="L4127" s="7">
        <v>0</v>
      </c>
      <c r="M4127" s="7">
        <v>0</v>
      </c>
      <c r="N4127" s="7">
        <v>0</v>
      </c>
      <c r="O4127" s="7">
        <v>0</v>
      </c>
      <c r="P4127" s="7">
        <f>SUM(dane3[[#This Row],[RoomService]:[VRDeck]])</f>
        <v>0</v>
      </c>
      <c r="Q4127" t="s">
        <v>11268</v>
      </c>
      <c r="R4127" t="b">
        <v>1</v>
      </c>
    </row>
    <row r="4128" spans="1:18" x14ac:dyDescent="0.3">
      <c r="A4128" t="s">
        <v>11269</v>
      </c>
      <c r="B4128">
        <f>MID(dane3[[#This Row],[PassengerId]],1,4)+0</f>
        <v>4402</v>
      </c>
      <c r="C4128" t="s">
        <v>19</v>
      </c>
      <c r="D4128" t="b">
        <v>1</v>
      </c>
      <c r="E4128" t="s">
        <v>11270</v>
      </c>
      <c r="F4128" t="str">
        <f>MID($E4128,1,1)</f>
        <v>G</v>
      </c>
      <c r="G4128" t="str">
        <f>IFERROR(MID($E4128,SEARCH("/",$E4128,SEARCH("/",$E4128)+1)+1,1),"")</f>
        <v>P</v>
      </c>
      <c r="H4128" t="s">
        <v>32</v>
      </c>
      <c r="I4128">
        <v>29</v>
      </c>
      <c r="J4128" t="b">
        <v>0</v>
      </c>
      <c r="K4128" s="7">
        <v>0</v>
      </c>
      <c r="L4128" s="7">
        <v>0</v>
      </c>
      <c r="M4128" s="7">
        <v>0</v>
      </c>
      <c r="N4128" s="7">
        <v>0</v>
      </c>
      <c r="O4128" s="7">
        <v>0</v>
      </c>
      <c r="P4128" s="7">
        <f>SUM(dane3[[#This Row],[RoomService]:[VRDeck]])</f>
        <v>0</v>
      </c>
      <c r="Q4128" t="s">
        <v>11271</v>
      </c>
      <c r="R4128" t="b">
        <v>0</v>
      </c>
    </row>
    <row r="4129" spans="1:18" x14ac:dyDescent="0.3">
      <c r="A4129" t="s">
        <v>11272</v>
      </c>
      <c r="B4129">
        <f>MID(dane3[[#This Row],[PassengerId]],1,4)+0</f>
        <v>4403</v>
      </c>
      <c r="C4129" t="s">
        <v>19</v>
      </c>
      <c r="D4129" t="b">
        <v>0</v>
      </c>
      <c r="E4129" t="s">
        <v>11273</v>
      </c>
      <c r="F4129" t="str">
        <f>MID($E4129,1,1)</f>
        <v>F</v>
      </c>
      <c r="G4129" t="str">
        <f>IFERROR(MID($E4129,SEARCH("/",$E4129,SEARCH("/",$E4129)+1)+1,1),"")</f>
        <v>S</v>
      </c>
      <c r="H4129" t="s">
        <v>16</v>
      </c>
      <c r="I4129">
        <v>55</v>
      </c>
      <c r="J4129" t="b">
        <v>0</v>
      </c>
      <c r="K4129" s="7">
        <v>134</v>
      </c>
      <c r="L4129" s="7">
        <v>935</v>
      </c>
      <c r="M4129" s="7">
        <v>0</v>
      </c>
      <c r="N4129" s="7">
        <v>6</v>
      </c>
      <c r="O4129" s="7">
        <v>394</v>
      </c>
      <c r="P4129" s="7">
        <f>SUM(dane3[[#This Row],[RoomService]:[VRDeck]])</f>
        <v>1469</v>
      </c>
      <c r="Q4129" t="s">
        <v>11274</v>
      </c>
      <c r="R4129" t="b">
        <v>0</v>
      </c>
    </row>
    <row r="4130" spans="1:18" x14ac:dyDescent="0.3">
      <c r="A4130" t="s">
        <v>7278</v>
      </c>
      <c r="B4130">
        <f>MID(dane3[[#This Row],[PassengerId]],1,4)+0</f>
        <v>2852</v>
      </c>
      <c r="C4130" t="s">
        <v>19</v>
      </c>
      <c r="D4130" t="b">
        <v>0</v>
      </c>
      <c r="E4130" t="s">
        <v>7279</v>
      </c>
      <c r="F4130" t="str">
        <f>MID($E4130,1,1)</f>
        <v>G</v>
      </c>
      <c r="G4130" t="str">
        <f>IFERROR(MID($E4130,SEARCH("/",$E4130,SEARCH("/",$E4130)+1)+1,1),"")</f>
        <v>P</v>
      </c>
      <c r="H4130" t="s">
        <v>32</v>
      </c>
      <c r="I4130">
        <v>21</v>
      </c>
      <c r="J4130" t="b">
        <v>0</v>
      </c>
      <c r="K4130" s="7">
        <v>33</v>
      </c>
      <c r="L4130" s="7">
        <v>126</v>
      </c>
      <c r="M4130" s="7">
        <v>0</v>
      </c>
      <c r="N4130" s="7">
        <v>461</v>
      </c>
      <c r="O4130" s="7">
        <v>0</v>
      </c>
      <c r="P4130" s="7">
        <f>SUM(dane3[[#This Row],[RoomService]:[VRDeck]])</f>
        <v>620</v>
      </c>
      <c r="Q4130" t="s">
        <v>7280</v>
      </c>
      <c r="R4130" t="b">
        <v>0</v>
      </c>
    </row>
    <row r="4131" spans="1:18" x14ac:dyDescent="0.3">
      <c r="A4131" t="s">
        <v>11278</v>
      </c>
      <c r="B4131">
        <f>MID(dane3[[#This Row],[PassengerId]],1,4)+0</f>
        <v>4404</v>
      </c>
      <c r="C4131" t="s">
        <v>19</v>
      </c>
      <c r="D4131" t="b">
        <v>0</v>
      </c>
      <c r="E4131" t="s">
        <v>11279</v>
      </c>
      <c r="F4131" t="str">
        <f>MID($E4131,1,1)</f>
        <v>G</v>
      </c>
      <c r="G4131" t="str">
        <f>IFERROR(MID($E4131,SEARCH("/",$E4131,SEARCH("/",$E4131)+1)+1,1),"")</f>
        <v>P</v>
      </c>
      <c r="H4131" t="s">
        <v>16</v>
      </c>
      <c r="I4131">
        <v>38</v>
      </c>
      <c r="J4131" t="b">
        <v>0</v>
      </c>
      <c r="K4131" s="7">
        <v>0</v>
      </c>
      <c r="L4131" s="7">
        <v>2</v>
      </c>
      <c r="M4131" s="7">
        <v>404</v>
      </c>
      <c r="N4131" s="7">
        <v>121</v>
      </c>
      <c r="O4131" s="7">
        <v>0</v>
      </c>
      <c r="P4131" s="7">
        <f>SUM(dane3[[#This Row],[RoomService]:[VRDeck]])</f>
        <v>527</v>
      </c>
      <c r="Q4131" t="s">
        <v>11280</v>
      </c>
      <c r="R4131" t="b">
        <v>0</v>
      </c>
    </row>
    <row r="4132" spans="1:18" x14ac:dyDescent="0.3">
      <c r="A4132" t="s">
        <v>11281</v>
      </c>
      <c r="B4132">
        <f>MID(dane3[[#This Row],[PassengerId]],1,4)+0</f>
        <v>4405</v>
      </c>
      <c r="C4132" t="s">
        <v>14</v>
      </c>
      <c r="D4132" t="b">
        <v>1</v>
      </c>
      <c r="E4132" t="s">
        <v>11282</v>
      </c>
      <c r="F4132" t="str">
        <f>MID($E4132,1,1)</f>
        <v>C</v>
      </c>
      <c r="G4132" t="str">
        <f>IFERROR(MID($E4132,SEARCH("/",$E4132,SEARCH("/",$E4132)+1)+1,1),"")</f>
        <v>S</v>
      </c>
      <c r="H4132" t="s">
        <v>16</v>
      </c>
      <c r="I4132">
        <v>27</v>
      </c>
      <c r="J4132" t="b">
        <v>0</v>
      </c>
      <c r="K4132" s="7">
        <v>0</v>
      </c>
      <c r="L4132" s="7">
        <v>0</v>
      </c>
      <c r="M4132" s="7">
        <v>0</v>
      </c>
      <c r="N4132" s="7">
        <v>0</v>
      </c>
      <c r="O4132" s="7">
        <v>0</v>
      </c>
      <c r="P4132" s="7">
        <f>SUM(dane3[[#This Row],[RoomService]:[VRDeck]])</f>
        <v>0</v>
      </c>
      <c r="Q4132" t="s">
        <v>11283</v>
      </c>
      <c r="R4132" t="b">
        <v>1</v>
      </c>
    </row>
    <row r="4133" spans="1:18" x14ac:dyDescent="0.3">
      <c r="A4133" t="s">
        <v>11284</v>
      </c>
      <c r="B4133">
        <f>MID(dane3[[#This Row],[PassengerId]],1,4)+0</f>
        <v>4407</v>
      </c>
      <c r="C4133" t="s">
        <v>19</v>
      </c>
      <c r="D4133" t="b">
        <v>1</v>
      </c>
      <c r="E4133" t="s">
        <v>11285</v>
      </c>
      <c r="F4133" t="str">
        <f>MID($E4133,1,1)</f>
        <v>G</v>
      </c>
      <c r="G4133" t="str">
        <f>IFERROR(MID($E4133,SEARCH("/",$E4133,SEARCH("/",$E4133)+1)+1,1),"")</f>
        <v>S</v>
      </c>
      <c r="H4133" t="s">
        <v>16</v>
      </c>
      <c r="I4133">
        <v>55</v>
      </c>
      <c r="J4133" t="b">
        <v>0</v>
      </c>
      <c r="K4133" s="7">
        <v>0</v>
      </c>
      <c r="L4133" s="7">
        <v>0</v>
      </c>
      <c r="M4133" s="7">
        <v>0</v>
      </c>
      <c r="N4133" s="7">
        <v>0</v>
      </c>
      <c r="O4133" s="7">
        <v>0</v>
      </c>
      <c r="P4133" s="7">
        <f>SUM(dane3[[#This Row],[RoomService]:[VRDeck]])</f>
        <v>0</v>
      </c>
      <c r="Q4133" t="s">
        <v>11286</v>
      </c>
      <c r="R4133" t="b">
        <v>1</v>
      </c>
    </row>
    <row r="4134" spans="1:18" x14ac:dyDescent="0.3">
      <c r="A4134" t="s">
        <v>9051</v>
      </c>
      <c r="B4134">
        <f>MID(dane3[[#This Row],[PassengerId]],1,4)+0</f>
        <v>3553</v>
      </c>
      <c r="C4134" t="s">
        <v>53</v>
      </c>
      <c r="D4134" t="b">
        <v>0</v>
      </c>
      <c r="E4134" t="s">
        <v>39</v>
      </c>
      <c r="F4134" t="s">
        <v>23762</v>
      </c>
      <c r="G4134" t="str">
        <f>IFERROR(MID($E4134,SEARCH("/",$E4134,SEARCH("/",$E4134)+1)+1,1),"")</f>
        <v/>
      </c>
      <c r="H4134" t="s">
        <v>16</v>
      </c>
      <c r="I4134">
        <v>28</v>
      </c>
      <c r="J4134" t="b">
        <v>0</v>
      </c>
      <c r="K4134" s="7">
        <v>3</v>
      </c>
      <c r="L4134" s="7">
        <v>0</v>
      </c>
      <c r="M4134" s="7">
        <v>0</v>
      </c>
      <c r="N4134" s="7">
        <v>327</v>
      </c>
      <c r="O4134" s="7">
        <v>2054</v>
      </c>
      <c r="P4134" s="7">
        <f>SUM(dane3[[#This Row],[RoomService]:[VRDeck]])</f>
        <v>2384</v>
      </c>
      <c r="Q4134" t="s">
        <v>9052</v>
      </c>
      <c r="R4134" t="b">
        <v>0</v>
      </c>
    </row>
    <row r="4135" spans="1:18" x14ac:dyDescent="0.3">
      <c r="A4135" t="s">
        <v>11290</v>
      </c>
      <c r="B4135">
        <f>MID(dane3[[#This Row],[PassengerId]],1,4)+0</f>
        <v>4409</v>
      </c>
      <c r="C4135" t="s">
        <v>14</v>
      </c>
      <c r="D4135" t="b">
        <v>0</v>
      </c>
      <c r="E4135" t="s">
        <v>11291</v>
      </c>
      <c r="F4135" t="str">
        <f>MID($E4135,1,1)</f>
        <v>C</v>
      </c>
      <c r="G4135" t="str">
        <f>IFERROR(MID($E4135,SEARCH("/",$E4135,SEARCH("/",$E4135)+1)+1,1),"")</f>
        <v>S</v>
      </c>
      <c r="H4135" t="s">
        <v>16</v>
      </c>
      <c r="I4135">
        <v>50</v>
      </c>
      <c r="J4135" t="b">
        <v>0</v>
      </c>
      <c r="K4135" s="7">
        <v>0</v>
      </c>
      <c r="L4135" s="7">
        <v>817</v>
      </c>
      <c r="M4135" s="7">
        <v>388</v>
      </c>
      <c r="N4135" s="7">
        <v>78</v>
      </c>
      <c r="O4135" s="7">
        <v>693</v>
      </c>
      <c r="P4135" s="7">
        <f>SUM(dane3[[#This Row],[RoomService]:[VRDeck]])</f>
        <v>1976</v>
      </c>
      <c r="Q4135" t="s">
        <v>11292</v>
      </c>
      <c r="R4135" t="b">
        <v>1</v>
      </c>
    </row>
    <row r="4136" spans="1:18" x14ac:dyDescent="0.3">
      <c r="A4136" t="s">
        <v>11293</v>
      </c>
      <c r="B4136">
        <f>MID(dane3[[#This Row],[PassengerId]],1,4)+0</f>
        <v>4410</v>
      </c>
      <c r="C4136" t="s">
        <v>19</v>
      </c>
      <c r="D4136" t="b">
        <v>0</v>
      </c>
      <c r="E4136" t="s">
        <v>11294</v>
      </c>
      <c r="F4136" t="str">
        <f>MID($E4136,1,1)</f>
        <v>G</v>
      </c>
      <c r="G4136" t="str">
        <f>IFERROR(MID($E4136,SEARCH("/",$E4136,SEARCH("/",$E4136)+1)+1,1),"")</f>
        <v>S</v>
      </c>
      <c r="H4136" t="s">
        <v>16</v>
      </c>
      <c r="I4136">
        <v>23</v>
      </c>
      <c r="J4136" t="b">
        <v>0</v>
      </c>
      <c r="K4136" s="7">
        <v>27</v>
      </c>
      <c r="L4136" s="7">
        <v>0</v>
      </c>
      <c r="M4136" s="7">
        <v>32</v>
      </c>
      <c r="N4136" s="7">
        <v>725</v>
      </c>
      <c r="O4136" s="7">
        <v>0</v>
      </c>
      <c r="P4136" s="7">
        <f>SUM(dane3[[#This Row],[RoomService]:[VRDeck]])</f>
        <v>784</v>
      </c>
      <c r="Q4136" t="s">
        <v>11295</v>
      </c>
      <c r="R4136" t="b">
        <v>0</v>
      </c>
    </row>
    <row r="4137" spans="1:18" x14ac:dyDescent="0.3">
      <c r="A4137" t="s">
        <v>11296</v>
      </c>
      <c r="B4137">
        <f>MID(dane3[[#This Row],[PassengerId]],1,4)+0</f>
        <v>4411</v>
      </c>
      <c r="C4137" t="s">
        <v>19</v>
      </c>
      <c r="D4137" t="b">
        <v>0</v>
      </c>
      <c r="E4137" t="s">
        <v>11297</v>
      </c>
      <c r="F4137" t="str">
        <f>MID($E4137,1,1)</f>
        <v>G</v>
      </c>
      <c r="G4137" t="str">
        <f>IFERROR(MID($E4137,SEARCH("/",$E4137,SEARCH("/",$E4137)+1)+1,1),"")</f>
        <v>S</v>
      </c>
      <c r="H4137" t="s">
        <v>32</v>
      </c>
      <c r="I4137">
        <v>37</v>
      </c>
      <c r="J4137" t="b">
        <v>0</v>
      </c>
      <c r="K4137" s="7">
        <v>715</v>
      </c>
      <c r="L4137" s="7">
        <v>0</v>
      </c>
      <c r="M4137" s="7">
        <v>54</v>
      </c>
      <c r="N4137" s="7">
        <v>0</v>
      </c>
      <c r="O4137" s="7">
        <v>0</v>
      </c>
      <c r="P4137" s="7">
        <f>SUM(dane3[[#This Row],[RoomService]:[VRDeck]])</f>
        <v>769</v>
      </c>
      <c r="Q4137" t="s">
        <v>11298</v>
      </c>
      <c r="R4137" t="b">
        <v>1</v>
      </c>
    </row>
    <row r="4138" spans="1:18" x14ac:dyDescent="0.3">
      <c r="A4138" t="s">
        <v>11299</v>
      </c>
      <c r="B4138">
        <f>MID(dane3[[#This Row],[PassengerId]],1,4)+0</f>
        <v>4413</v>
      </c>
      <c r="C4138" t="s">
        <v>19</v>
      </c>
      <c r="D4138" t="b">
        <v>0</v>
      </c>
      <c r="E4138" t="s">
        <v>11300</v>
      </c>
      <c r="F4138" t="str">
        <f>MID($E4138,1,1)</f>
        <v>G</v>
      </c>
      <c r="G4138" t="str">
        <f>IFERROR(MID($E4138,SEARCH("/",$E4138,SEARCH("/",$E4138)+1)+1,1),"")</f>
        <v>S</v>
      </c>
      <c r="H4138" t="s">
        <v>16</v>
      </c>
      <c r="I4138">
        <v>33</v>
      </c>
      <c r="J4138" t="b">
        <v>0</v>
      </c>
      <c r="K4138" s="7">
        <v>0</v>
      </c>
      <c r="L4138" s="7">
        <v>0</v>
      </c>
      <c r="M4138" s="7">
        <v>232</v>
      </c>
      <c r="N4138" s="7">
        <v>0</v>
      </c>
      <c r="O4138" s="7">
        <v>622</v>
      </c>
      <c r="P4138" s="7">
        <f>SUM(dane3[[#This Row],[RoomService]:[VRDeck]])</f>
        <v>854</v>
      </c>
      <c r="Q4138" t="s">
        <v>11301</v>
      </c>
      <c r="R4138" t="b">
        <v>0</v>
      </c>
    </row>
    <row r="4139" spans="1:18" x14ac:dyDescent="0.3">
      <c r="A4139" t="s">
        <v>9058</v>
      </c>
      <c r="B4139">
        <f>MID(dane3[[#This Row],[PassengerId]],1,4)+0</f>
        <v>3558</v>
      </c>
      <c r="C4139" t="s">
        <v>53</v>
      </c>
      <c r="D4139" t="b">
        <v>0</v>
      </c>
      <c r="E4139" t="s">
        <v>9059</v>
      </c>
      <c r="F4139" t="str">
        <f>MID($E4139,1,1)</f>
        <v>D</v>
      </c>
      <c r="G4139" t="str">
        <f>IFERROR(MID($E4139,SEARCH("/",$E4139,SEARCH("/",$E4139)+1)+1,1),"")</f>
        <v>P</v>
      </c>
      <c r="H4139" t="s">
        <v>16</v>
      </c>
      <c r="I4139">
        <v>37</v>
      </c>
      <c r="J4139" t="b">
        <v>0</v>
      </c>
      <c r="K4139" s="7">
        <v>78</v>
      </c>
      <c r="L4139" s="7">
        <v>0</v>
      </c>
      <c r="M4139" s="7">
        <v>0</v>
      </c>
      <c r="N4139" s="7">
        <v>2948</v>
      </c>
      <c r="O4139" s="7">
        <v>0</v>
      </c>
      <c r="P4139" s="7">
        <f>SUM(dane3[[#This Row],[RoomService]:[VRDeck]])</f>
        <v>3026</v>
      </c>
      <c r="Q4139" t="s">
        <v>9060</v>
      </c>
      <c r="R4139" t="b">
        <v>0</v>
      </c>
    </row>
    <row r="4140" spans="1:18" x14ac:dyDescent="0.3">
      <c r="A4140" t="s">
        <v>11305</v>
      </c>
      <c r="B4140">
        <f>MID(dane3[[#This Row],[PassengerId]],1,4)+0</f>
        <v>4416</v>
      </c>
      <c r="C4140" t="s">
        <v>14</v>
      </c>
      <c r="D4140" t="b">
        <v>1</v>
      </c>
      <c r="E4140" t="s">
        <v>11306</v>
      </c>
      <c r="F4140" t="str">
        <f>MID($E4140,1,1)</f>
        <v>B</v>
      </c>
      <c r="G4140" t="str">
        <f>IFERROR(MID($E4140,SEARCH("/",$E4140,SEARCH("/",$E4140)+1)+1,1),"")</f>
        <v>P</v>
      </c>
      <c r="H4140" t="s">
        <v>46</v>
      </c>
      <c r="I4140">
        <v>47</v>
      </c>
      <c r="J4140" t="b">
        <v>0</v>
      </c>
      <c r="K4140" s="7">
        <v>0</v>
      </c>
      <c r="L4140" s="7">
        <v>0</v>
      </c>
      <c r="M4140" s="7">
        <v>0</v>
      </c>
      <c r="N4140" s="7">
        <v>0</v>
      </c>
      <c r="O4140" s="7">
        <v>0</v>
      </c>
      <c r="P4140" s="7">
        <f>SUM(dane3[[#This Row],[RoomService]:[VRDeck]])</f>
        <v>0</v>
      </c>
      <c r="Q4140" t="s">
        <v>11307</v>
      </c>
      <c r="R4140" t="b">
        <v>1</v>
      </c>
    </row>
    <row r="4141" spans="1:18" x14ac:dyDescent="0.3">
      <c r="A4141" t="s">
        <v>11308</v>
      </c>
      <c r="B4141">
        <f>MID(dane3[[#This Row],[PassengerId]],1,4)+0</f>
        <v>4422</v>
      </c>
      <c r="C4141" t="s">
        <v>14</v>
      </c>
      <c r="D4141" t="b">
        <v>1</v>
      </c>
      <c r="E4141" t="s">
        <v>11309</v>
      </c>
      <c r="F4141" t="str">
        <f>MID($E4141,1,1)</f>
        <v>B</v>
      </c>
      <c r="G4141" t="str">
        <f>IFERROR(MID($E4141,SEARCH("/",$E4141,SEARCH("/",$E4141)+1)+1,1),"")</f>
        <v>S</v>
      </c>
      <c r="H4141" t="s">
        <v>16</v>
      </c>
      <c r="I4141">
        <v>13</v>
      </c>
      <c r="J4141" t="b">
        <v>0</v>
      </c>
      <c r="K4141" s="7">
        <v>0</v>
      </c>
      <c r="L4141" s="7">
        <v>0</v>
      </c>
      <c r="M4141" s="7">
        <v>0</v>
      </c>
      <c r="N4141" s="7">
        <v>0</v>
      </c>
      <c r="O4141" s="7">
        <v>0</v>
      </c>
      <c r="P4141" s="7">
        <f>SUM(dane3[[#This Row],[RoomService]:[VRDeck]])</f>
        <v>0</v>
      </c>
      <c r="Q4141" t="s">
        <v>11310</v>
      </c>
      <c r="R4141" t="b">
        <v>1</v>
      </c>
    </row>
    <row r="4142" spans="1:18" x14ac:dyDescent="0.3">
      <c r="A4142" t="s">
        <v>11311</v>
      </c>
      <c r="B4142">
        <f>MID(dane3[[#This Row],[PassengerId]],1,4)+0</f>
        <v>4422</v>
      </c>
      <c r="C4142" t="s">
        <v>14</v>
      </c>
      <c r="D4142" t="b">
        <v>0</v>
      </c>
      <c r="E4142" t="s">
        <v>11309</v>
      </c>
      <c r="F4142" t="str">
        <f>MID($E4142,1,1)</f>
        <v>B</v>
      </c>
      <c r="G4142" t="str">
        <f>IFERROR(MID($E4142,SEARCH("/",$E4142,SEARCH("/",$E4142)+1)+1,1),"")</f>
        <v>S</v>
      </c>
      <c r="H4142" t="s">
        <v>16</v>
      </c>
      <c r="I4142">
        <v>29</v>
      </c>
      <c r="J4142" t="b">
        <v>0</v>
      </c>
      <c r="K4142" s="7">
        <v>0</v>
      </c>
      <c r="L4142" s="7">
        <v>6338</v>
      </c>
      <c r="M4142" s="7">
        <v>0</v>
      </c>
      <c r="N4142" s="7">
        <v>1366</v>
      </c>
      <c r="O4142" s="7">
        <v>89</v>
      </c>
      <c r="P4142" s="7">
        <f>SUM(dane3[[#This Row],[RoomService]:[VRDeck]])</f>
        <v>7793</v>
      </c>
      <c r="Q4142" t="s">
        <v>11312</v>
      </c>
      <c r="R4142" t="b">
        <v>1</v>
      </c>
    </row>
    <row r="4143" spans="1:18" x14ac:dyDescent="0.3">
      <c r="A4143" t="s">
        <v>9061</v>
      </c>
      <c r="B4143">
        <f>MID(dane3[[#This Row],[PassengerId]],1,4)+0</f>
        <v>3558</v>
      </c>
      <c r="C4143" t="s">
        <v>53</v>
      </c>
      <c r="D4143" t="b">
        <v>1</v>
      </c>
      <c r="E4143" t="s">
        <v>9062</v>
      </c>
      <c r="F4143" t="str">
        <f>MID($E4143,1,1)</f>
        <v>F</v>
      </c>
      <c r="G4143" t="str">
        <f>IFERROR(MID($E4143,SEARCH("/",$E4143,SEARCH("/",$E4143)+1)+1,1),"")</f>
        <v>P</v>
      </c>
      <c r="H4143" t="s">
        <v>16</v>
      </c>
      <c r="I4143">
        <v>19</v>
      </c>
      <c r="J4143" t="b">
        <v>0</v>
      </c>
      <c r="K4143" s="7">
        <v>0</v>
      </c>
      <c r="L4143" s="7">
        <v>0</v>
      </c>
      <c r="M4143" s="7">
        <v>0</v>
      </c>
      <c r="N4143" s="7">
        <v>0</v>
      </c>
      <c r="O4143" s="7">
        <v>0</v>
      </c>
      <c r="P4143" s="7">
        <f>SUM(dane3[[#This Row],[RoomService]:[VRDeck]])</f>
        <v>0</v>
      </c>
      <c r="Q4143" t="s">
        <v>9063</v>
      </c>
      <c r="R4143" t="b">
        <v>1</v>
      </c>
    </row>
    <row r="4144" spans="1:18" x14ac:dyDescent="0.3">
      <c r="A4144" t="s">
        <v>9064</v>
      </c>
      <c r="B4144">
        <f>MID(dane3[[#This Row],[PassengerId]],1,4)+0</f>
        <v>3559</v>
      </c>
      <c r="C4144" t="s">
        <v>53</v>
      </c>
      <c r="D4144" t="b">
        <v>0</v>
      </c>
      <c r="E4144" t="s">
        <v>9065</v>
      </c>
      <c r="F4144" t="str">
        <f>MID($E4144,1,1)</f>
        <v>D</v>
      </c>
      <c r="G4144" t="str">
        <f>IFERROR(MID($E4144,SEARCH("/",$E4144,SEARCH("/",$E4144)+1)+1,1),"")</f>
        <v>P</v>
      </c>
      <c r="H4144" t="s">
        <v>16</v>
      </c>
      <c r="I4144">
        <v>27</v>
      </c>
      <c r="J4144" t="b">
        <v>0</v>
      </c>
      <c r="K4144" s="7">
        <v>249</v>
      </c>
      <c r="L4144" s="7">
        <v>0</v>
      </c>
      <c r="M4144" s="7">
        <v>65</v>
      </c>
      <c r="N4144" s="7">
        <v>812</v>
      </c>
      <c r="O4144" s="7">
        <v>55</v>
      </c>
      <c r="P4144" s="7">
        <f>SUM(dane3[[#This Row],[RoomService]:[VRDeck]])</f>
        <v>1181</v>
      </c>
      <c r="Q4144" t="s">
        <v>9066</v>
      </c>
      <c r="R4144" t="b">
        <v>0</v>
      </c>
    </row>
    <row r="4145" spans="1:18" x14ac:dyDescent="0.3">
      <c r="A4145" t="s">
        <v>11319</v>
      </c>
      <c r="B4145">
        <f>MID(dane3[[#This Row],[PassengerId]],1,4)+0</f>
        <v>4427</v>
      </c>
      <c r="C4145" t="s">
        <v>14</v>
      </c>
      <c r="D4145" t="b">
        <v>0</v>
      </c>
      <c r="E4145" t="s">
        <v>11320</v>
      </c>
      <c r="F4145" t="str">
        <f>MID($E4145,1,1)</f>
        <v>D</v>
      </c>
      <c r="G4145" t="str">
        <f>IFERROR(MID($E4145,SEARCH("/",$E4145,SEARCH("/",$E4145)+1)+1,1),"")</f>
        <v>S</v>
      </c>
      <c r="H4145" t="s">
        <v>46</v>
      </c>
      <c r="I4145">
        <v>39</v>
      </c>
      <c r="J4145" t="b">
        <v>0</v>
      </c>
      <c r="K4145" s="7">
        <v>3</v>
      </c>
      <c r="L4145" s="7">
        <v>83</v>
      </c>
      <c r="M4145" s="7">
        <v>0</v>
      </c>
      <c r="N4145" s="7">
        <v>805</v>
      </c>
      <c r="O4145" s="7">
        <v>2983</v>
      </c>
      <c r="P4145" s="7">
        <f>SUM(dane3[[#This Row],[RoomService]:[VRDeck]])</f>
        <v>3874</v>
      </c>
      <c r="Q4145" t="s">
        <v>11321</v>
      </c>
      <c r="R4145" t="b">
        <v>0</v>
      </c>
    </row>
    <row r="4146" spans="1:18" x14ac:dyDescent="0.3">
      <c r="A4146" t="s">
        <v>11322</v>
      </c>
      <c r="B4146">
        <f>MID(dane3[[#This Row],[PassengerId]],1,4)+0</f>
        <v>4427</v>
      </c>
      <c r="C4146" t="s">
        <v>14</v>
      </c>
      <c r="D4146" t="b">
        <v>0</v>
      </c>
      <c r="E4146" t="s">
        <v>11320</v>
      </c>
      <c r="F4146" t="str">
        <f>MID($E4146,1,1)</f>
        <v>D</v>
      </c>
      <c r="G4146" t="str">
        <f>IFERROR(MID($E4146,SEARCH("/",$E4146,SEARCH("/",$E4146)+1)+1,1),"")</f>
        <v>S</v>
      </c>
      <c r="H4146" t="s">
        <v>16</v>
      </c>
      <c r="I4146">
        <v>31</v>
      </c>
      <c r="J4146" t="b">
        <v>0</v>
      </c>
      <c r="K4146" s="7">
        <v>0</v>
      </c>
      <c r="L4146" s="7">
        <v>46</v>
      </c>
      <c r="M4146" s="7">
        <v>0</v>
      </c>
      <c r="N4146" s="7">
        <v>209</v>
      </c>
      <c r="O4146" s="7">
        <v>2908</v>
      </c>
      <c r="P4146" s="7">
        <f>SUM(dane3[[#This Row],[RoomService]:[VRDeck]])</f>
        <v>3163</v>
      </c>
      <c r="Q4146" t="s">
        <v>11323</v>
      </c>
      <c r="R4146" t="b">
        <v>0</v>
      </c>
    </row>
    <row r="4147" spans="1:18" x14ac:dyDescent="0.3">
      <c r="A4147" t="s">
        <v>11324</v>
      </c>
      <c r="B4147">
        <f>MID(dane3[[#This Row],[PassengerId]],1,4)+0</f>
        <v>4428</v>
      </c>
      <c r="C4147" t="s">
        <v>14</v>
      </c>
      <c r="D4147" t="b">
        <v>0</v>
      </c>
      <c r="E4147" t="s">
        <v>11325</v>
      </c>
      <c r="F4147" t="str">
        <f>MID($E4147,1,1)</f>
        <v>C</v>
      </c>
      <c r="G4147" t="str">
        <f>IFERROR(MID($E4147,SEARCH("/",$E4147,SEARCH("/",$E4147)+1)+1,1),"")</f>
        <v>S</v>
      </c>
      <c r="H4147" t="s">
        <v>46</v>
      </c>
      <c r="I4147">
        <v>29</v>
      </c>
      <c r="J4147" t="b">
        <v>0</v>
      </c>
      <c r="K4147" s="7">
        <v>0</v>
      </c>
      <c r="L4147" s="7">
        <v>11417</v>
      </c>
      <c r="M4147" s="7">
        <v>12</v>
      </c>
      <c r="N4147" s="7">
        <v>795</v>
      </c>
      <c r="O4147" s="7">
        <v>402</v>
      </c>
      <c r="P4147" s="7">
        <f>SUM(dane3[[#This Row],[RoomService]:[VRDeck]])</f>
        <v>12626</v>
      </c>
      <c r="Q4147" t="s">
        <v>11326</v>
      </c>
      <c r="R4147" t="b">
        <v>1</v>
      </c>
    </row>
    <row r="4148" spans="1:18" x14ac:dyDescent="0.3">
      <c r="A4148" t="s">
        <v>9067</v>
      </c>
      <c r="B4148">
        <f>MID(dane3[[#This Row],[PassengerId]],1,4)+0</f>
        <v>3560</v>
      </c>
      <c r="C4148" t="s">
        <v>53</v>
      </c>
      <c r="D4148" t="b">
        <v>0</v>
      </c>
      <c r="E4148" t="s">
        <v>9068</v>
      </c>
      <c r="F4148" t="str">
        <f>MID($E4148,1,1)</f>
        <v>D</v>
      </c>
      <c r="G4148" t="str">
        <f>IFERROR(MID($E4148,SEARCH("/",$E4148,SEARCH("/",$E4148)+1)+1,1),"")</f>
        <v>P</v>
      </c>
      <c r="H4148" t="s">
        <v>32</v>
      </c>
      <c r="I4148">
        <v>37</v>
      </c>
      <c r="J4148" t="b">
        <v>0</v>
      </c>
      <c r="K4148" s="7">
        <v>3</v>
      </c>
      <c r="L4148" s="7">
        <v>0</v>
      </c>
      <c r="M4148" s="7">
        <v>800</v>
      </c>
      <c r="N4148" s="7">
        <v>76</v>
      </c>
      <c r="O4148" s="7">
        <v>0</v>
      </c>
      <c r="P4148" s="7">
        <f>SUM(dane3[[#This Row],[RoomService]:[VRDeck]])</f>
        <v>879</v>
      </c>
      <c r="Q4148" t="s">
        <v>9069</v>
      </c>
      <c r="R4148" t="b">
        <v>1</v>
      </c>
    </row>
    <row r="4149" spans="1:18" x14ac:dyDescent="0.3">
      <c r="A4149" t="s">
        <v>11330</v>
      </c>
      <c r="B4149">
        <f>MID(dane3[[#This Row],[PassengerId]],1,4)+0</f>
        <v>4430</v>
      </c>
      <c r="C4149" t="s">
        <v>19</v>
      </c>
      <c r="D4149" t="b">
        <v>0</v>
      </c>
      <c r="E4149" t="s">
        <v>11331</v>
      </c>
      <c r="F4149" t="str">
        <f>MID($E4149,1,1)</f>
        <v>F</v>
      </c>
      <c r="G4149" t="str">
        <f>IFERROR(MID($E4149,SEARCH("/",$E4149,SEARCH("/",$E4149)+1)+1,1),"")</f>
        <v>S</v>
      </c>
      <c r="H4149" t="s">
        <v>32</v>
      </c>
      <c r="I4149">
        <v>18</v>
      </c>
      <c r="J4149" t="b">
        <v>0</v>
      </c>
      <c r="K4149" s="7">
        <v>0</v>
      </c>
      <c r="L4149" s="7">
        <v>2</v>
      </c>
      <c r="M4149" s="7">
        <v>1513</v>
      </c>
      <c r="N4149" s="7">
        <v>0</v>
      </c>
      <c r="O4149" s="7">
        <v>0</v>
      </c>
      <c r="P4149" s="7">
        <f>SUM(dane3[[#This Row],[RoomService]:[VRDeck]])</f>
        <v>1515</v>
      </c>
      <c r="Q4149" t="s">
        <v>11332</v>
      </c>
      <c r="R4149" t="b">
        <v>1</v>
      </c>
    </row>
    <row r="4150" spans="1:18" x14ac:dyDescent="0.3">
      <c r="A4150" t="s">
        <v>11333</v>
      </c>
      <c r="B4150">
        <f>MID(dane3[[#This Row],[PassengerId]],1,4)+0</f>
        <v>4431</v>
      </c>
      <c r="C4150" t="s">
        <v>19</v>
      </c>
      <c r="D4150" t="b">
        <v>0</v>
      </c>
      <c r="E4150" t="s">
        <v>11334</v>
      </c>
      <c r="F4150" t="str">
        <f>MID($E4150,1,1)</f>
        <v>G</v>
      </c>
      <c r="G4150" t="str">
        <f>IFERROR(MID($E4150,SEARCH("/",$E4150,SEARCH("/",$E4150)+1)+1,1),"")</f>
        <v>P</v>
      </c>
      <c r="H4150" t="s">
        <v>46</v>
      </c>
      <c r="I4150">
        <v>38</v>
      </c>
      <c r="J4150" t="b">
        <v>0</v>
      </c>
      <c r="K4150" s="7">
        <v>8</v>
      </c>
      <c r="L4150" s="7">
        <v>0</v>
      </c>
      <c r="M4150" s="7">
        <v>1414</v>
      </c>
      <c r="N4150" s="7">
        <v>10</v>
      </c>
      <c r="O4150" s="7">
        <v>3</v>
      </c>
      <c r="P4150" s="7">
        <f>SUM(dane3[[#This Row],[RoomService]:[VRDeck]])</f>
        <v>1435</v>
      </c>
      <c r="Q4150" t="s">
        <v>11335</v>
      </c>
      <c r="R4150" t="b">
        <v>0</v>
      </c>
    </row>
    <row r="4151" spans="1:18" x14ac:dyDescent="0.3">
      <c r="A4151" t="s">
        <v>11336</v>
      </c>
      <c r="B4151">
        <f>MID(dane3[[#This Row],[PassengerId]],1,4)+0</f>
        <v>4432</v>
      </c>
      <c r="C4151" t="s">
        <v>19</v>
      </c>
      <c r="D4151" t="b">
        <v>1</v>
      </c>
      <c r="E4151" t="s">
        <v>11337</v>
      </c>
      <c r="F4151" t="str">
        <f>MID($E4151,1,1)</f>
        <v>G</v>
      </c>
      <c r="G4151" t="str">
        <f>IFERROR(MID($E4151,SEARCH("/",$E4151,SEARCH("/",$E4151)+1)+1,1),"")</f>
        <v>P</v>
      </c>
      <c r="H4151" t="s">
        <v>16</v>
      </c>
      <c r="I4151">
        <v>50</v>
      </c>
      <c r="J4151" t="b">
        <v>0</v>
      </c>
      <c r="K4151" s="7">
        <v>0</v>
      </c>
      <c r="L4151" s="7">
        <v>0</v>
      </c>
      <c r="M4151" s="7">
        <v>0</v>
      </c>
      <c r="N4151" s="7">
        <v>0</v>
      </c>
      <c r="O4151" s="7">
        <v>0</v>
      </c>
      <c r="P4151" s="7">
        <f>SUM(dane3[[#This Row],[RoomService]:[VRDeck]])</f>
        <v>0</v>
      </c>
      <c r="Q4151" t="s">
        <v>11338</v>
      </c>
      <c r="R4151" t="b">
        <v>0</v>
      </c>
    </row>
    <row r="4152" spans="1:18" x14ac:dyDescent="0.3">
      <c r="A4152" t="s">
        <v>11339</v>
      </c>
      <c r="B4152">
        <f>MID(dane3[[#This Row],[PassengerId]],1,4)+0</f>
        <v>4433</v>
      </c>
      <c r="C4152" t="s">
        <v>19</v>
      </c>
      <c r="D4152" t="b">
        <v>1</v>
      </c>
      <c r="E4152" t="s">
        <v>11340</v>
      </c>
      <c r="F4152" t="str">
        <f>MID($E4152,1,1)</f>
        <v>G</v>
      </c>
      <c r="G4152" t="str">
        <f>IFERROR(MID($E4152,SEARCH("/",$E4152,SEARCH("/",$E4152)+1)+1,1),"")</f>
        <v>P</v>
      </c>
      <c r="H4152" t="s">
        <v>32</v>
      </c>
      <c r="I4152">
        <v>21</v>
      </c>
      <c r="J4152" t="b">
        <v>0</v>
      </c>
      <c r="K4152" s="7">
        <v>0</v>
      </c>
      <c r="L4152" s="7">
        <v>0</v>
      </c>
      <c r="M4152" s="7">
        <v>0</v>
      </c>
      <c r="N4152" s="7">
        <v>0</v>
      </c>
      <c r="O4152" s="7">
        <v>0</v>
      </c>
      <c r="P4152" s="7">
        <f>SUM(dane3[[#This Row],[RoomService]:[VRDeck]])</f>
        <v>0</v>
      </c>
      <c r="Q4152" t="s">
        <v>11341</v>
      </c>
      <c r="R4152" t="b">
        <v>0</v>
      </c>
    </row>
    <row r="4153" spans="1:18" x14ac:dyDescent="0.3">
      <c r="A4153" t="s">
        <v>11342</v>
      </c>
      <c r="B4153">
        <f>MID(dane3[[#This Row],[PassengerId]],1,4)+0</f>
        <v>4436</v>
      </c>
      <c r="C4153" t="s">
        <v>19</v>
      </c>
      <c r="D4153" t="b">
        <v>1</v>
      </c>
      <c r="E4153" t="s">
        <v>11343</v>
      </c>
      <c r="F4153" t="str">
        <f>MID($E4153,1,1)</f>
        <v>G</v>
      </c>
      <c r="G4153" t="str">
        <f>IFERROR(MID($E4153,SEARCH("/",$E4153,SEARCH("/",$E4153)+1)+1,1),"")</f>
        <v>P</v>
      </c>
      <c r="H4153" t="s">
        <v>32</v>
      </c>
      <c r="I4153">
        <v>22</v>
      </c>
      <c r="J4153" t="b">
        <v>0</v>
      </c>
      <c r="K4153" s="7">
        <v>0</v>
      </c>
      <c r="L4153" s="7">
        <v>0</v>
      </c>
      <c r="M4153" s="7">
        <v>0</v>
      </c>
      <c r="N4153" s="7">
        <v>0</v>
      </c>
      <c r="O4153" s="7">
        <v>0</v>
      </c>
      <c r="P4153" s="7">
        <f>SUM(dane3[[#This Row],[RoomService]:[VRDeck]])</f>
        <v>0</v>
      </c>
      <c r="Q4153" t="s">
        <v>11344</v>
      </c>
      <c r="R4153" t="b">
        <v>1</v>
      </c>
    </row>
    <row r="4154" spans="1:18" x14ac:dyDescent="0.3">
      <c r="A4154" t="s">
        <v>11345</v>
      </c>
      <c r="B4154">
        <f>MID(dane3[[#This Row],[PassengerId]],1,4)+0</f>
        <v>4437</v>
      </c>
      <c r="C4154" t="s">
        <v>19</v>
      </c>
      <c r="D4154" t="b">
        <v>1</v>
      </c>
      <c r="E4154" t="s">
        <v>11346</v>
      </c>
      <c r="F4154" t="str">
        <f>MID($E4154,1,1)</f>
        <v>G</v>
      </c>
      <c r="G4154" t="str">
        <f>IFERROR(MID($E4154,SEARCH("/",$E4154,SEARCH("/",$E4154)+1)+1,1),"")</f>
        <v>S</v>
      </c>
      <c r="H4154" t="s">
        <v>16</v>
      </c>
      <c r="I4154">
        <v>20</v>
      </c>
      <c r="J4154" t="b">
        <v>0</v>
      </c>
      <c r="K4154" s="7">
        <v>0</v>
      </c>
      <c r="L4154" s="7">
        <v>0</v>
      </c>
      <c r="M4154" s="7">
        <v>0</v>
      </c>
      <c r="N4154" s="7">
        <v>0</v>
      </c>
      <c r="O4154" s="7">
        <v>0</v>
      </c>
      <c r="P4154" s="7">
        <f>SUM(dane3[[#This Row],[RoomService]:[VRDeck]])</f>
        <v>0</v>
      </c>
      <c r="Q4154" t="s">
        <v>11347</v>
      </c>
      <c r="R4154" t="b">
        <v>1</v>
      </c>
    </row>
    <row r="4155" spans="1:18" x14ac:dyDescent="0.3">
      <c r="A4155" t="s">
        <v>9070</v>
      </c>
      <c r="B4155">
        <f>MID(dane3[[#This Row],[PassengerId]],1,4)+0</f>
        <v>3561</v>
      </c>
      <c r="C4155" t="s">
        <v>53</v>
      </c>
      <c r="D4155" t="b">
        <v>1</v>
      </c>
      <c r="E4155" t="s">
        <v>9071</v>
      </c>
      <c r="F4155" t="str">
        <f>MID($E4155,1,1)</f>
        <v>F</v>
      </c>
      <c r="G4155" t="str">
        <f>IFERROR(MID($E4155,SEARCH("/",$E4155,SEARCH("/",$E4155)+1)+1,1),"")</f>
        <v>P</v>
      </c>
      <c r="H4155" t="s">
        <v>16</v>
      </c>
      <c r="I4155">
        <v>43</v>
      </c>
      <c r="J4155" t="b">
        <v>0</v>
      </c>
      <c r="K4155" s="7">
        <v>0</v>
      </c>
      <c r="L4155" s="7">
        <v>0</v>
      </c>
      <c r="M4155" s="7">
        <v>0</v>
      </c>
      <c r="N4155" s="7">
        <v>0</v>
      </c>
      <c r="O4155" s="7">
        <v>0</v>
      </c>
      <c r="P4155" s="7">
        <f>SUM(dane3[[#This Row],[RoomService]:[VRDeck]])</f>
        <v>0</v>
      </c>
      <c r="Q4155" t="s">
        <v>9072</v>
      </c>
      <c r="R4155" t="b">
        <v>1</v>
      </c>
    </row>
    <row r="4156" spans="1:18" x14ac:dyDescent="0.3">
      <c r="A4156" t="s">
        <v>11351</v>
      </c>
      <c r="B4156">
        <f>MID(dane3[[#This Row],[PassengerId]],1,4)+0</f>
        <v>4440</v>
      </c>
      <c r="C4156" t="s">
        <v>19</v>
      </c>
      <c r="D4156" t="b">
        <v>0</v>
      </c>
      <c r="E4156" t="s">
        <v>11352</v>
      </c>
      <c r="F4156" t="str">
        <f>MID($E4156,1,1)</f>
        <v>F</v>
      </c>
      <c r="G4156" t="str">
        <f>IFERROR(MID($E4156,SEARCH("/",$E4156,SEARCH("/",$E4156)+1)+1,1),"")</f>
        <v>P</v>
      </c>
      <c r="H4156" t="s">
        <v>16</v>
      </c>
      <c r="I4156">
        <v>23</v>
      </c>
      <c r="J4156" t="b">
        <v>0</v>
      </c>
      <c r="K4156" s="7">
        <v>0</v>
      </c>
      <c r="L4156" s="7">
        <v>282</v>
      </c>
      <c r="M4156" s="7">
        <v>0</v>
      </c>
      <c r="N4156" s="7">
        <v>0</v>
      </c>
      <c r="O4156" s="7">
        <v>71</v>
      </c>
      <c r="P4156" s="7">
        <f>SUM(dane3[[#This Row],[RoomService]:[VRDeck]])</f>
        <v>353</v>
      </c>
      <c r="Q4156" t="s">
        <v>11353</v>
      </c>
      <c r="R4156" t="b">
        <v>1</v>
      </c>
    </row>
    <row r="4157" spans="1:18" x14ac:dyDescent="0.3">
      <c r="A4157" t="s">
        <v>11354</v>
      </c>
      <c r="B4157">
        <f>MID(dane3[[#This Row],[PassengerId]],1,4)+0</f>
        <v>4441</v>
      </c>
      <c r="C4157" t="s">
        <v>14</v>
      </c>
      <c r="D4157" t="b">
        <v>1</v>
      </c>
      <c r="E4157" t="s">
        <v>11355</v>
      </c>
      <c r="F4157" t="str">
        <f>MID($E4157,1,1)</f>
        <v>B</v>
      </c>
      <c r="G4157" t="str">
        <f>IFERROR(MID($E4157,SEARCH("/",$E4157,SEARCH("/",$E4157)+1)+1,1),"")</f>
        <v>P</v>
      </c>
      <c r="H4157" t="s">
        <v>46</v>
      </c>
      <c r="I4157">
        <v>31</v>
      </c>
      <c r="J4157" t="b">
        <v>1</v>
      </c>
      <c r="K4157" s="7">
        <v>0</v>
      </c>
      <c r="L4157" s="7">
        <v>0</v>
      </c>
      <c r="M4157" s="7">
        <v>0</v>
      </c>
      <c r="N4157" s="7">
        <v>0</v>
      </c>
      <c r="O4157" s="7">
        <v>0</v>
      </c>
      <c r="P4157" s="7">
        <f>SUM(dane3[[#This Row],[RoomService]:[VRDeck]])</f>
        <v>0</v>
      </c>
      <c r="Q4157" t="s">
        <v>11356</v>
      </c>
      <c r="R4157" t="b">
        <v>1</v>
      </c>
    </row>
    <row r="4158" spans="1:18" x14ac:dyDescent="0.3">
      <c r="A4158" t="s">
        <v>11357</v>
      </c>
      <c r="B4158">
        <f>MID(dane3[[#This Row],[PassengerId]],1,4)+0</f>
        <v>4441</v>
      </c>
      <c r="C4158" t="s">
        <v>14</v>
      </c>
      <c r="D4158" t="b">
        <v>1</v>
      </c>
      <c r="E4158" t="s">
        <v>11355</v>
      </c>
      <c r="F4158" t="str">
        <f>MID($E4158,1,1)</f>
        <v>B</v>
      </c>
      <c r="G4158" t="str">
        <f>IFERROR(MID($E4158,SEARCH("/",$E4158,SEARCH("/",$E4158)+1)+1,1),"")</f>
        <v>P</v>
      </c>
      <c r="H4158" t="s">
        <v>16</v>
      </c>
      <c r="I4158">
        <v>39</v>
      </c>
      <c r="J4158" t="b">
        <v>0</v>
      </c>
      <c r="K4158" s="7">
        <v>0</v>
      </c>
      <c r="L4158" s="7">
        <v>0</v>
      </c>
      <c r="M4158" s="7">
        <v>0</v>
      </c>
      <c r="N4158" s="7">
        <v>0</v>
      </c>
      <c r="O4158" s="7">
        <v>0</v>
      </c>
      <c r="P4158" s="7">
        <f>SUM(dane3[[#This Row],[RoomService]:[VRDeck]])</f>
        <v>0</v>
      </c>
      <c r="Q4158" t="s">
        <v>23799</v>
      </c>
      <c r="R4158" t="b">
        <v>1</v>
      </c>
    </row>
    <row r="4159" spans="1:18" x14ac:dyDescent="0.3">
      <c r="A4159" t="s">
        <v>11358</v>
      </c>
      <c r="B4159">
        <f>MID(dane3[[#This Row],[PassengerId]],1,4)+0</f>
        <v>4441</v>
      </c>
      <c r="C4159" t="s">
        <v>14</v>
      </c>
      <c r="D4159" t="b">
        <v>0</v>
      </c>
      <c r="E4159" t="s">
        <v>11355</v>
      </c>
      <c r="F4159" t="str">
        <f>MID($E4159,1,1)</f>
        <v>B</v>
      </c>
      <c r="G4159" t="str">
        <f>IFERROR(MID($E4159,SEARCH("/",$E4159,SEARCH("/",$E4159)+1)+1,1),"")</f>
        <v>P</v>
      </c>
      <c r="H4159" t="s">
        <v>46</v>
      </c>
      <c r="I4159">
        <v>50</v>
      </c>
      <c r="J4159" t="b">
        <v>0</v>
      </c>
      <c r="K4159" s="7">
        <v>0</v>
      </c>
      <c r="L4159" s="7">
        <v>4558</v>
      </c>
      <c r="M4159" s="7">
        <v>0</v>
      </c>
      <c r="N4159" s="7">
        <v>1</v>
      </c>
      <c r="O4159" s="7">
        <v>267</v>
      </c>
      <c r="P4159" s="7">
        <f>SUM(dane3[[#This Row],[RoomService]:[VRDeck]])</f>
        <v>4826</v>
      </c>
      <c r="Q4159" t="s">
        <v>11359</v>
      </c>
      <c r="R4159" t="b">
        <v>1</v>
      </c>
    </row>
    <row r="4160" spans="1:18" x14ac:dyDescent="0.3">
      <c r="A4160" t="s">
        <v>11360</v>
      </c>
      <c r="B4160">
        <f>MID(dane3[[#This Row],[PassengerId]],1,4)+0</f>
        <v>4444</v>
      </c>
      <c r="C4160" t="s">
        <v>19</v>
      </c>
      <c r="D4160" t="b">
        <v>0</v>
      </c>
      <c r="E4160" t="s">
        <v>11361</v>
      </c>
      <c r="F4160" t="str">
        <f>MID($E4160,1,1)</f>
        <v>E</v>
      </c>
      <c r="G4160" t="str">
        <f>IFERROR(MID($E4160,SEARCH("/",$E4160,SEARCH("/",$E4160)+1)+1,1),"")</f>
        <v>S</v>
      </c>
      <c r="H4160" t="s">
        <v>16</v>
      </c>
      <c r="I4160">
        <v>40</v>
      </c>
      <c r="J4160" t="b">
        <v>0</v>
      </c>
      <c r="K4160" s="7">
        <v>0</v>
      </c>
      <c r="L4160" s="7">
        <v>901</v>
      </c>
      <c r="M4160" s="7">
        <v>0</v>
      </c>
      <c r="N4160" s="7">
        <v>0</v>
      </c>
      <c r="O4160" s="7">
        <v>89</v>
      </c>
      <c r="P4160" s="7">
        <f>SUM(dane3[[#This Row],[RoomService]:[VRDeck]])</f>
        <v>990</v>
      </c>
      <c r="Q4160" t="s">
        <v>11362</v>
      </c>
      <c r="R4160" t="b">
        <v>0</v>
      </c>
    </row>
    <row r="4161" spans="1:18" x14ac:dyDescent="0.3">
      <c r="A4161" t="s">
        <v>11363</v>
      </c>
      <c r="B4161">
        <f>MID(dane3[[#This Row],[PassengerId]],1,4)+0</f>
        <v>4445</v>
      </c>
      <c r="C4161" t="s">
        <v>19</v>
      </c>
      <c r="D4161" t="b">
        <v>0</v>
      </c>
      <c r="E4161" t="s">
        <v>11364</v>
      </c>
      <c r="F4161" t="str">
        <f>MID($E4161,1,1)</f>
        <v>F</v>
      </c>
      <c r="G4161" t="str">
        <f>IFERROR(MID($E4161,SEARCH("/",$E4161,SEARCH("/",$E4161)+1)+1,1),"")</f>
        <v>P</v>
      </c>
      <c r="H4161" t="s">
        <v>16</v>
      </c>
      <c r="I4161">
        <v>28</v>
      </c>
      <c r="J4161" t="b">
        <v>0</v>
      </c>
      <c r="K4161" s="7">
        <v>8</v>
      </c>
      <c r="L4161" s="7">
        <v>0</v>
      </c>
      <c r="M4161" s="7">
        <v>77</v>
      </c>
      <c r="N4161" s="7">
        <v>560</v>
      </c>
      <c r="O4161" s="7">
        <v>0</v>
      </c>
      <c r="P4161" s="7">
        <f>SUM(dane3[[#This Row],[RoomService]:[VRDeck]])</f>
        <v>645</v>
      </c>
      <c r="Q4161" t="s">
        <v>11365</v>
      </c>
      <c r="R4161" t="b">
        <v>0</v>
      </c>
    </row>
    <row r="4162" spans="1:18" x14ac:dyDescent="0.3">
      <c r="A4162" t="s">
        <v>11366</v>
      </c>
      <c r="B4162">
        <f>MID(dane3[[#This Row],[PassengerId]],1,4)+0</f>
        <v>4446</v>
      </c>
      <c r="C4162" t="s">
        <v>14</v>
      </c>
      <c r="D4162" t="b">
        <v>0</v>
      </c>
      <c r="E4162" t="s">
        <v>11367</v>
      </c>
      <c r="F4162" t="str">
        <f>MID($E4162,1,1)</f>
        <v>B</v>
      </c>
      <c r="G4162" t="str">
        <f>IFERROR(MID($E4162,SEARCH("/",$E4162,SEARCH("/",$E4162)+1)+1,1),"")</f>
        <v>S</v>
      </c>
      <c r="H4162" t="s">
        <v>16</v>
      </c>
      <c r="I4162">
        <v>38</v>
      </c>
      <c r="J4162" t="b">
        <v>0</v>
      </c>
      <c r="K4162" s="7">
        <v>2</v>
      </c>
      <c r="L4162" s="7">
        <v>114</v>
      </c>
      <c r="M4162" s="7">
        <v>771</v>
      </c>
      <c r="N4162" s="7">
        <v>3094</v>
      </c>
      <c r="O4162" s="7">
        <v>448</v>
      </c>
      <c r="P4162" s="7">
        <f>SUM(dane3[[#This Row],[RoomService]:[VRDeck]])</f>
        <v>4429</v>
      </c>
      <c r="Q4162" t="s">
        <v>11368</v>
      </c>
      <c r="R4162" t="b">
        <v>0</v>
      </c>
    </row>
    <row r="4163" spans="1:18" x14ac:dyDescent="0.3">
      <c r="A4163" t="s">
        <v>11369</v>
      </c>
      <c r="B4163">
        <f>MID(dane3[[#This Row],[PassengerId]],1,4)+0</f>
        <v>4446</v>
      </c>
      <c r="C4163" t="s">
        <v>14</v>
      </c>
      <c r="D4163" t="b">
        <v>0</v>
      </c>
      <c r="E4163" t="s">
        <v>11367</v>
      </c>
      <c r="F4163" t="str">
        <f>MID($E4163,1,1)</f>
        <v>B</v>
      </c>
      <c r="G4163" t="str">
        <f>IFERROR(MID($E4163,SEARCH("/",$E4163,SEARCH("/",$E4163)+1)+1,1),"")</f>
        <v>S</v>
      </c>
      <c r="H4163" t="s">
        <v>16</v>
      </c>
      <c r="I4163">
        <v>37</v>
      </c>
      <c r="J4163" t="b">
        <v>0</v>
      </c>
      <c r="K4163" s="7">
        <v>0</v>
      </c>
      <c r="L4163" s="7">
        <v>3603</v>
      </c>
      <c r="M4163" s="7">
        <v>33</v>
      </c>
      <c r="N4163" s="7">
        <v>7113</v>
      </c>
      <c r="O4163" s="7">
        <v>1</v>
      </c>
      <c r="P4163" s="7">
        <f>SUM(dane3[[#This Row],[RoomService]:[VRDeck]])</f>
        <v>10750</v>
      </c>
      <c r="Q4163" t="s">
        <v>11370</v>
      </c>
      <c r="R4163" t="b">
        <v>0</v>
      </c>
    </row>
    <row r="4164" spans="1:18" x14ac:dyDescent="0.3">
      <c r="A4164" t="s">
        <v>11371</v>
      </c>
      <c r="B4164">
        <f>MID(dane3[[#This Row],[PassengerId]],1,4)+0</f>
        <v>4446</v>
      </c>
      <c r="C4164" t="s">
        <v>14</v>
      </c>
      <c r="D4164" t="b">
        <v>1</v>
      </c>
      <c r="E4164" t="s">
        <v>11367</v>
      </c>
      <c r="F4164" t="str">
        <f>MID($E4164,1,1)</f>
        <v>B</v>
      </c>
      <c r="G4164" t="str">
        <f>IFERROR(MID($E4164,SEARCH("/",$E4164,SEARCH("/",$E4164)+1)+1,1),"")</f>
        <v>S</v>
      </c>
      <c r="H4164" t="s">
        <v>46</v>
      </c>
      <c r="I4164">
        <v>59</v>
      </c>
      <c r="J4164" t="b">
        <v>0</v>
      </c>
      <c r="K4164" s="7">
        <v>0</v>
      </c>
      <c r="L4164" s="7">
        <v>0</v>
      </c>
      <c r="M4164" s="7">
        <v>0</v>
      </c>
      <c r="N4164" s="7">
        <v>0</v>
      </c>
      <c r="O4164" s="7">
        <v>0</v>
      </c>
      <c r="P4164" s="7">
        <f>SUM(dane3[[#This Row],[RoomService]:[VRDeck]])</f>
        <v>0</v>
      </c>
      <c r="Q4164" t="s">
        <v>11372</v>
      </c>
      <c r="R4164" t="b">
        <v>1</v>
      </c>
    </row>
    <row r="4165" spans="1:18" x14ac:dyDescent="0.3">
      <c r="A4165" t="s">
        <v>11373</v>
      </c>
      <c r="B4165">
        <f>MID(dane3[[#This Row],[PassengerId]],1,4)+0</f>
        <v>4446</v>
      </c>
      <c r="C4165" t="s">
        <v>14</v>
      </c>
      <c r="D4165" t="b">
        <v>0</v>
      </c>
      <c r="E4165" t="s">
        <v>11367</v>
      </c>
      <c r="F4165" t="str">
        <f>MID($E4165,1,1)</f>
        <v>B</v>
      </c>
      <c r="G4165" t="str">
        <f>IFERROR(MID($E4165,SEARCH("/",$E4165,SEARCH("/",$E4165)+1)+1,1),"")</f>
        <v>S</v>
      </c>
      <c r="H4165" t="s">
        <v>46</v>
      </c>
      <c r="I4165">
        <v>41</v>
      </c>
      <c r="J4165" t="b">
        <v>0</v>
      </c>
      <c r="K4165" s="7">
        <v>35</v>
      </c>
      <c r="L4165" s="7">
        <v>6103</v>
      </c>
      <c r="M4165" s="7">
        <v>0</v>
      </c>
      <c r="N4165" s="7">
        <v>180</v>
      </c>
      <c r="O4165" s="7">
        <v>160</v>
      </c>
      <c r="P4165" s="7">
        <f>SUM(dane3[[#This Row],[RoomService]:[VRDeck]])</f>
        <v>6478</v>
      </c>
      <c r="Q4165" t="s">
        <v>11374</v>
      </c>
      <c r="R4165" t="b">
        <v>1</v>
      </c>
    </row>
    <row r="4166" spans="1:18" x14ac:dyDescent="0.3">
      <c r="A4166" t="s">
        <v>11375</v>
      </c>
      <c r="B4166">
        <f>MID(dane3[[#This Row],[PassengerId]],1,4)+0</f>
        <v>4446</v>
      </c>
      <c r="C4166" t="s">
        <v>14</v>
      </c>
      <c r="D4166" t="b">
        <v>0</v>
      </c>
      <c r="E4166" t="s">
        <v>11367</v>
      </c>
      <c r="F4166" t="str">
        <f>MID($E4166,1,1)</f>
        <v>B</v>
      </c>
      <c r="G4166" t="str">
        <f>IFERROR(MID($E4166,SEARCH("/",$E4166,SEARCH("/",$E4166)+1)+1,1),"")</f>
        <v>S</v>
      </c>
      <c r="H4166" t="s">
        <v>16</v>
      </c>
      <c r="I4166">
        <v>33</v>
      </c>
      <c r="J4166" t="b">
        <v>0</v>
      </c>
      <c r="K4166" s="7">
        <v>0</v>
      </c>
      <c r="L4166" s="7">
        <v>4017</v>
      </c>
      <c r="M4166" s="7">
        <v>0</v>
      </c>
      <c r="N4166" s="7">
        <v>0</v>
      </c>
      <c r="O4166" s="7">
        <v>2260</v>
      </c>
      <c r="P4166" s="7">
        <f>SUM(dane3[[#This Row],[RoomService]:[VRDeck]])</f>
        <v>6277</v>
      </c>
      <c r="Q4166" t="s">
        <v>11376</v>
      </c>
      <c r="R4166" t="b">
        <v>1</v>
      </c>
    </row>
    <row r="4167" spans="1:18" x14ac:dyDescent="0.3">
      <c r="A4167" t="s">
        <v>11377</v>
      </c>
      <c r="B4167">
        <f>MID(dane3[[#This Row],[PassengerId]],1,4)+0</f>
        <v>4447</v>
      </c>
      <c r="C4167" t="s">
        <v>19</v>
      </c>
      <c r="D4167" t="b">
        <v>1</v>
      </c>
      <c r="E4167" t="s">
        <v>39</v>
      </c>
      <c r="F4167" t="s">
        <v>23764</v>
      </c>
      <c r="G4167" t="str">
        <f>IFERROR(MID($E4167,SEARCH("/",$E4167,SEARCH("/",$E4167)+1)+1,1),"")</f>
        <v/>
      </c>
      <c r="H4167" t="s">
        <v>16</v>
      </c>
      <c r="I4167">
        <v>54</v>
      </c>
      <c r="J4167" t="b">
        <v>0</v>
      </c>
      <c r="K4167" s="7">
        <v>0</v>
      </c>
      <c r="L4167" s="7">
        <v>0</v>
      </c>
      <c r="M4167" s="7">
        <v>0</v>
      </c>
      <c r="N4167" s="7">
        <v>0</v>
      </c>
      <c r="O4167" s="7">
        <v>0</v>
      </c>
      <c r="P4167" s="7">
        <f>SUM(dane3[[#This Row],[RoomService]:[VRDeck]])</f>
        <v>0</v>
      </c>
      <c r="Q4167" t="s">
        <v>11378</v>
      </c>
      <c r="R4167" t="b">
        <v>1</v>
      </c>
    </row>
    <row r="4168" spans="1:18" x14ac:dyDescent="0.3">
      <c r="A4168" t="s">
        <v>11379</v>
      </c>
      <c r="B4168">
        <f>MID(dane3[[#This Row],[PassengerId]],1,4)+0</f>
        <v>4448</v>
      </c>
      <c r="C4168" t="s">
        <v>19</v>
      </c>
      <c r="D4168" t="b">
        <v>0</v>
      </c>
      <c r="E4168" t="s">
        <v>11380</v>
      </c>
      <c r="F4168" t="str">
        <f>MID($E4168,1,1)</f>
        <v>F</v>
      </c>
      <c r="G4168" t="str">
        <f>IFERROR(MID($E4168,SEARCH("/",$E4168,SEARCH("/",$E4168)+1)+1,1),"")</f>
        <v>P</v>
      </c>
      <c r="H4168" t="s">
        <v>16</v>
      </c>
      <c r="I4168">
        <v>40</v>
      </c>
      <c r="J4168" t="b">
        <v>0</v>
      </c>
      <c r="K4168" s="7">
        <v>0</v>
      </c>
      <c r="L4168" s="7">
        <v>0</v>
      </c>
      <c r="M4168" s="7">
        <v>2414</v>
      </c>
      <c r="N4168" s="7">
        <v>0</v>
      </c>
      <c r="O4168" s="7">
        <v>0</v>
      </c>
      <c r="P4168" s="7">
        <f>SUM(dane3[[#This Row],[RoomService]:[VRDeck]])</f>
        <v>2414</v>
      </c>
      <c r="Q4168" t="s">
        <v>11381</v>
      </c>
      <c r="R4168" t="b">
        <v>1</v>
      </c>
    </row>
    <row r="4169" spans="1:18" x14ac:dyDescent="0.3">
      <c r="A4169" t="s">
        <v>9073</v>
      </c>
      <c r="B4169">
        <f>MID(dane3[[#This Row],[PassengerId]],1,4)+0</f>
        <v>3561</v>
      </c>
      <c r="C4169" t="s">
        <v>53</v>
      </c>
      <c r="D4169" t="b">
        <v>0</v>
      </c>
      <c r="E4169" t="s">
        <v>9074</v>
      </c>
      <c r="F4169" t="str">
        <f>MID($E4169,1,1)</f>
        <v>D</v>
      </c>
      <c r="G4169" t="str">
        <f>IFERROR(MID($E4169,SEARCH("/",$E4169,SEARCH("/",$E4169)+1)+1,1),"")</f>
        <v>P</v>
      </c>
      <c r="H4169" t="s">
        <v>16</v>
      </c>
      <c r="I4169">
        <v>17</v>
      </c>
      <c r="J4169" t="b">
        <v>0</v>
      </c>
      <c r="K4169" s="7">
        <v>1617</v>
      </c>
      <c r="L4169" s="7">
        <v>0</v>
      </c>
      <c r="M4169" s="7">
        <v>1777</v>
      </c>
      <c r="N4169" s="7">
        <v>0</v>
      </c>
      <c r="O4169" s="7">
        <v>0</v>
      </c>
      <c r="P4169" s="7">
        <f>SUM(dane3[[#This Row],[RoomService]:[VRDeck]])</f>
        <v>3394</v>
      </c>
      <c r="Q4169" t="s">
        <v>9075</v>
      </c>
      <c r="R4169" t="b">
        <v>1</v>
      </c>
    </row>
    <row r="4170" spans="1:18" x14ac:dyDescent="0.3">
      <c r="A4170" t="s">
        <v>11385</v>
      </c>
      <c r="B4170">
        <f>MID(dane3[[#This Row],[PassengerId]],1,4)+0</f>
        <v>4450</v>
      </c>
      <c r="C4170" t="s">
        <v>14</v>
      </c>
      <c r="D4170" t="b">
        <v>1</v>
      </c>
      <c r="E4170" t="s">
        <v>11386</v>
      </c>
      <c r="F4170" t="str">
        <f>MID($E4170,1,1)</f>
        <v>C</v>
      </c>
      <c r="G4170" t="str">
        <f>IFERROR(MID($E4170,SEARCH("/",$E4170,SEARCH("/",$E4170)+1)+1,1),"")</f>
        <v>P</v>
      </c>
      <c r="H4170" t="s">
        <v>46</v>
      </c>
      <c r="I4170">
        <v>26</v>
      </c>
      <c r="J4170" t="b">
        <v>0</v>
      </c>
      <c r="K4170" s="7">
        <v>0</v>
      </c>
      <c r="L4170" s="7">
        <v>0</v>
      </c>
      <c r="M4170" s="7">
        <v>0</v>
      </c>
      <c r="N4170" s="7">
        <v>0</v>
      </c>
      <c r="O4170" s="7">
        <v>0</v>
      </c>
      <c r="P4170" s="7">
        <f>SUM(dane3[[#This Row],[RoomService]:[VRDeck]])</f>
        <v>0</v>
      </c>
      <c r="Q4170" t="s">
        <v>11387</v>
      </c>
      <c r="R4170" t="b">
        <v>1</v>
      </c>
    </row>
    <row r="4171" spans="1:18" x14ac:dyDescent="0.3">
      <c r="A4171" t="s">
        <v>11388</v>
      </c>
      <c r="B4171">
        <f>MID(dane3[[#This Row],[PassengerId]],1,4)+0</f>
        <v>4450</v>
      </c>
      <c r="C4171" t="s">
        <v>14</v>
      </c>
      <c r="D4171" t="b">
        <v>0</v>
      </c>
      <c r="E4171" t="s">
        <v>11386</v>
      </c>
      <c r="F4171" t="str">
        <f>MID($E4171,1,1)</f>
        <v>C</v>
      </c>
      <c r="G4171" t="str">
        <f>IFERROR(MID($E4171,SEARCH("/",$E4171,SEARCH("/",$E4171)+1)+1,1),"")</f>
        <v>P</v>
      </c>
      <c r="H4171" t="s">
        <v>46</v>
      </c>
      <c r="I4171">
        <v>65</v>
      </c>
      <c r="J4171" t="b">
        <v>0</v>
      </c>
      <c r="K4171" s="7">
        <v>0</v>
      </c>
      <c r="L4171" s="7">
        <v>7194</v>
      </c>
      <c r="M4171" s="7">
        <v>0</v>
      </c>
      <c r="N4171" s="7">
        <v>6</v>
      </c>
      <c r="O4171" s="7">
        <v>0</v>
      </c>
      <c r="P4171" s="7">
        <f>SUM(dane3[[#This Row],[RoomService]:[VRDeck]])</f>
        <v>7200</v>
      </c>
      <c r="Q4171" t="s">
        <v>11389</v>
      </c>
      <c r="R4171" t="b">
        <v>1</v>
      </c>
    </row>
    <row r="4172" spans="1:18" x14ac:dyDescent="0.3">
      <c r="A4172" t="s">
        <v>11390</v>
      </c>
      <c r="B4172">
        <f>MID(dane3[[#This Row],[PassengerId]],1,4)+0</f>
        <v>4450</v>
      </c>
      <c r="C4172" t="s">
        <v>14</v>
      </c>
      <c r="D4172" t="b">
        <v>1</v>
      </c>
      <c r="E4172" t="s">
        <v>11386</v>
      </c>
      <c r="F4172" t="str">
        <f>MID($E4172,1,1)</f>
        <v>C</v>
      </c>
      <c r="G4172" t="str">
        <f>IFERROR(MID($E4172,SEARCH("/",$E4172,SEARCH("/",$E4172)+1)+1,1),"")</f>
        <v>P</v>
      </c>
      <c r="H4172" t="s">
        <v>46</v>
      </c>
      <c r="I4172">
        <v>22</v>
      </c>
      <c r="J4172" t="b">
        <v>0</v>
      </c>
      <c r="K4172" s="7">
        <v>0</v>
      </c>
      <c r="L4172" s="7">
        <v>0</v>
      </c>
      <c r="M4172" s="7">
        <v>0</v>
      </c>
      <c r="N4172" s="7">
        <v>0</v>
      </c>
      <c r="O4172" s="7">
        <v>0</v>
      </c>
      <c r="P4172" s="7">
        <f>SUM(dane3[[#This Row],[RoomService]:[VRDeck]])</f>
        <v>0</v>
      </c>
      <c r="Q4172" t="s">
        <v>11391</v>
      </c>
      <c r="R4172" t="b">
        <v>1</v>
      </c>
    </row>
    <row r="4173" spans="1:18" x14ac:dyDescent="0.3">
      <c r="A4173" t="s">
        <v>11392</v>
      </c>
      <c r="B4173">
        <f>MID(dane3[[#This Row],[PassengerId]],1,4)+0</f>
        <v>4450</v>
      </c>
      <c r="C4173" t="s">
        <v>14</v>
      </c>
      <c r="D4173" t="b">
        <v>0</v>
      </c>
      <c r="E4173" t="s">
        <v>11386</v>
      </c>
      <c r="F4173" t="str">
        <f>MID($E4173,1,1)</f>
        <v>C</v>
      </c>
      <c r="G4173" t="str">
        <f>IFERROR(MID($E4173,SEARCH("/",$E4173,SEARCH("/",$E4173)+1)+1,1),"")</f>
        <v>P</v>
      </c>
      <c r="H4173" t="s">
        <v>16</v>
      </c>
      <c r="I4173">
        <v>28</v>
      </c>
      <c r="J4173" t="b">
        <v>0</v>
      </c>
      <c r="K4173" s="7">
        <v>0</v>
      </c>
      <c r="L4173" s="7">
        <v>3627</v>
      </c>
      <c r="M4173" s="7">
        <v>0</v>
      </c>
      <c r="N4173" s="7">
        <v>31</v>
      </c>
      <c r="O4173" s="7">
        <v>3263</v>
      </c>
      <c r="P4173" s="7">
        <f>SUM(dane3[[#This Row],[RoomService]:[VRDeck]])</f>
        <v>6921</v>
      </c>
      <c r="Q4173" t="s">
        <v>11393</v>
      </c>
      <c r="R4173" t="b">
        <v>0</v>
      </c>
    </row>
    <row r="4174" spans="1:18" x14ac:dyDescent="0.3">
      <c r="A4174" t="s">
        <v>4655</v>
      </c>
      <c r="B4174">
        <f>MID(dane3[[#This Row],[PassengerId]],1,4)+0</f>
        <v>1812</v>
      </c>
      <c r="C4174" t="s">
        <v>19</v>
      </c>
      <c r="D4174" t="b">
        <v>0</v>
      </c>
      <c r="E4174" t="s">
        <v>4656</v>
      </c>
      <c r="F4174" t="str">
        <f>MID($E4174,1,1)</f>
        <v>F</v>
      </c>
      <c r="G4174" t="str">
        <f>IFERROR(MID($E4174,SEARCH("/",$E4174,SEARCH("/",$E4174)+1)+1,1),"")</f>
        <v>P</v>
      </c>
      <c r="H4174" t="s">
        <v>16</v>
      </c>
      <c r="I4174">
        <v>25</v>
      </c>
      <c r="J4174" t="b">
        <v>0</v>
      </c>
      <c r="K4174" s="7">
        <v>9</v>
      </c>
      <c r="L4174" s="7">
        <v>852</v>
      </c>
      <c r="M4174" s="7">
        <v>73</v>
      </c>
      <c r="N4174" s="7">
        <v>12</v>
      </c>
      <c r="O4174" s="7">
        <v>57</v>
      </c>
      <c r="P4174" s="7">
        <f>SUM(dane3[[#This Row],[RoomService]:[VRDeck]])</f>
        <v>1003</v>
      </c>
      <c r="Q4174" t="s">
        <v>4657</v>
      </c>
      <c r="R4174" t="b">
        <v>1</v>
      </c>
    </row>
    <row r="4175" spans="1:18" x14ac:dyDescent="0.3">
      <c r="A4175" t="s">
        <v>11397</v>
      </c>
      <c r="B4175">
        <f>MID(dane3[[#This Row],[PassengerId]],1,4)+0</f>
        <v>4452</v>
      </c>
      <c r="C4175" t="s">
        <v>19</v>
      </c>
      <c r="D4175" t="b">
        <v>1</v>
      </c>
      <c r="E4175" t="s">
        <v>11398</v>
      </c>
      <c r="F4175" t="str">
        <f>MID($E4175,1,1)</f>
        <v>G</v>
      </c>
      <c r="G4175" t="str">
        <f>IFERROR(MID($E4175,SEARCH("/",$E4175,SEARCH("/",$E4175)+1)+1,1),"")</f>
        <v>S</v>
      </c>
      <c r="H4175" t="s">
        <v>16</v>
      </c>
      <c r="I4175">
        <v>30</v>
      </c>
      <c r="J4175" t="b">
        <v>0</v>
      </c>
      <c r="K4175" s="7">
        <v>0</v>
      </c>
      <c r="L4175" s="7">
        <v>0</v>
      </c>
      <c r="M4175" s="7">
        <v>0</v>
      </c>
      <c r="N4175" s="7">
        <v>0</v>
      </c>
      <c r="O4175" s="7">
        <v>0</v>
      </c>
      <c r="P4175" s="7">
        <f>SUM(dane3[[#This Row],[RoomService]:[VRDeck]])</f>
        <v>0</v>
      </c>
      <c r="Q4175" t="s">
        <v>11399</v>
      </c>
      <c r="R4175" t="b">
        <v>1</v>
      </c>
    </row>
    <row r="4176" spans="1:18" x14ac:dyDescent="0.3">
      <c r="A4176" t="s">
        <v>11400</v>
      </c>
      <c r="B4176">
        <f>MID(dane3[[#This Row],[PassengerId]],1,4)+0</f>
        <v>4453</v>
      </c>
      <c r="C4176" t="s">
        <v>14</v>
      </c>
      <c r="D4176" t="b">
        <v>0</v>
      </c>
      <c r="E4176" t="s">
        <v>11401</v>
      </c>
      <c r="F4176" t="str">
        <f>MID($E4176,1,1)</f>
        <v>D</v>
      </c>
      <c r="G4176" t="str">
        <f>IFERROR(MID($E4176,SEARCH("/",$E4176,SEARCH("/",$E4176)+1)+1,1),"")</f>
        <v>P</v>
      </c>
      <c r="H4176" t="s">
        <v>16</v>
      </c>
      <c r="I4176">
        <v>28</v>
      </c>
      <c r="J4176" t="b">
        <v>0</v>
      </c>
      <c r="K4176" s="7">
        <v>0</v>
      </c>
      <c r="L4176" s="7">
        <v>2560</v>
      </c>
      <c r="M4176" s="7">
        <v>0</v>
      </c>
      <c r="N4176" s="7">
        <v>134</v>
      </c>
      <c r="O4176" s="7">
        <v>307</v>
      </c>
      <c r="P4176" s="7">
        <f>SUM(dane3[[#This Row],[RoomService]:[VRDeck]])</f>
        <v>3001</v>
      </c>
      <c r="Q4176" t="s">
        <v>11402</v>
      </c>
      <c r="R4176" t="b">
        <v>0</v>
      </c>
    </row>
    <row r="4177" spans="1:18" x14ac:dyDescent="0.3">
      <c r="A4177" t="s">
        <v>11403</v>
      </c>
      <c r="B4177">
        <f>MID(dane3[[#This Row],[PassengerId]],1,4)+0</f>
        <v>4456</v>
      </c>
      <c r="C4177" t="s">
        <v>19</v>
      </c>
      <c r="D4177" t="b">
        <v>0</v>
      </c>
      <c r="E4177" t="s">
        <v>11404</v>
      </c>
      <c r="F4177" t="str">
        <f>MID($E4177,1,1)</f>
        <v>F</v>
      </c>
      <c r="G4177" t="str">
        <f>IFERROR(MID($E4177,SEARCH("/",$E4177,SEARCH("/",$E4177)+1)+1,1),"")</f>
        <v>P</v>
      </c>
      <c r="H4177" t="s">
        <v>16</v>
      </c>
      <c r="I4177">
        <v>23</v>
      </c>
      <c r="J4177" t="b">
        <v>0</v>
      </c>
      <c r="K4177" s="7">
        <v>0</v>
      </c>
      <c r="L4177" s="7">
        <v>10</v>
      </c>
      <c r="M4177" s="7">
        <v>159</v>
      </c>
      <c r="N4177" s="7">
        <v>0</v>
      </c>
      <c r="O4177" s="7">
        <v>125</v>
      </c>
      <c r="P4177" s="7">
        <f>SUM(dane3[[#This Row],[RoomService]:[VRDeck]])</f>
        <v>294</v>
      </c>
      <c r="Q4177" t="s">
        <v>11405</v>
      </c>
      <c r="R4177" t="b">
        <v>1</v>
      </c>
    </row>
    <row r="4178" spans="1:18" x14ac:dyDescent="0.3">
      <c r="A4178" t="s">
        <v>11406</v>
      </c>
      <c r="B4178">
        <f>MID(dane3[[#This Row],[PassengerId]],1,4)+0</f>
        <v>4457</v>
      </c>
      <c r="C4178" t="s">
        <v>19</v>
      </c>
      <c r="D4178" t="b">
        <v>0</v>
      </c>
      <c r="E4178" t="s">
        <v>11407</v>
      </c>
      <c r="F4178" t="str">
        <f>MID($E4178,1,1)</f>
        <v>F</v>
      </c>
      <c r="G4178" t="str">
        <f>IFERROR(MID($E4178,SEARCH("/",$E4178,SEARCH("/",$E4178)+1)+1,1),"")</f>
        <v>P</v>
      </c>
      <c r="H4178" t="s">
        <v>16</v>
      </c>
      <c r="I4178">
        <v>24</v>
      </c>
      <c r="J4178" t="b">
        <v>0</v>
      </c>
      <c r="K4178" s="7">
        <v>698</v>
      </c>
      <c r="L4178" s="7">
        <v>0</v>
      </c>
      <c r="M4178" s="7">
        <v>51</v>
      </c>
      <c r="N4178" s="7">
        <v>2</v>
      </c>
      <c r="O4178" s="7">
        <v>4</v>
      </c>
      <c r="P4178" s="7">
        <f>SUM(dane3[[#This Row],[RoomService]:[VRDeck]])</f>
        <v>755</v>
      </c>
      <c r="Q4178" t="s">
        <v>11408</v>
      </c>
      <c r="R4178" t="b">
        <v>1</v>
      </c>
    </row>
    <row r="4179" spans="1:18" x14ac:dyDescent="0.3">
      <c r="A4179" t="s">
        <v>11409</v>
      </c>
      <c r="B4179">
        <f>MID(dane3[[#This Row],[PassengerId]],1,4)+0</f>
        <v>4459</v>
      </c>
      <c r="C4179" t="s">
        <v>19</v>
      </c>
      <c r="D4179" t="b">
        <v>1</v>
      </c>
      <c r="E4179" t="s">
        <v>11410</v>
      </c>
      <c r="F4179" t="str">
        <f>MID($E4179,1,1)</f>
        <v>G</v>
      </c>
      <c r="G4179" t="str">
        <f>IFERROR(MID($E4179,SEARCH("/",$E4179,SEARCH("/",$E4179)+1)+1,1),"")</f>
        <v>P</v>
      </c>
      <c r="H4179" t="s">
        <v>32</v>
      </c>
      <c r="I4179">
        <v>16</v>
      </c>
      <c r="J4179" t="b">
        <v>0</v>
      </c>
      <c r="K4179" s="7">
        <v>0</v>
      </c>
      <c r="L4179" s="7">
        <v>0</v>
      </c>
      <c r="M4179" s="7">
        <v>0</v>
      </c>
      <c r="N4179" s="7">
        <v>0</v>
      </c>
      <c r="O4179" s="7">
        <v>0</v>
      </c>
      <c r="P4179" s="7">
        <f>SUM(dane3[[#This Row],[RoomService]:[VRDeck]])</f>
        <v>0</v>
      </c>
      <c r="Q4179" t="s">
        <v>11411</v>
      </c>
      <c r="R4179" t="b">
        <v>1</v>
      </c>
    </row>
    <row r="4180" spans="1:18" x14ac:dyDescent="0.3">
      <c r="A4180" t="s">
        <v>9079</v>
      </c>
      <c r="B4180">
        <f>MID(dane3[[#This Row],[PassengerId]],1,4)+0</f>
        <v>3562</v>
      </c>
      <c r="C4180" t="s">
        <v>53</v>
      </c>
      <c r="D4180" t="b">
        <v>0</v>
      </c>
      <c r="E4180" t="s">
        <v>9080</v>
      </c>
      <c r="F4180" t="str">
        <f>MID($E4180,1,1)</f>
        <v>D</v>
      </c>
      <c r="G4180" t="str">
        <f>IFERROR(MID($E4180,SEARCH("/",$E4180,SEARCH("/",$E4180)+1)+1,1),"")</f>
        <v>P</v>
      </c>
      <c r="H4180" t="s">
        <v>46</v>
      </c>
      <c r="I4180">
        <v>55</v>
      </c>
      <c r="J4180" t="b">
        <v>0</v>
      </c>
      <c r="K4180" s="7">
        <v>14</v>
      </c>
      <c r="L4180" s="7">
        <v>0</v>
      </c>
      <c r="M4180" s="7">
        <v>0</v>
      </c>
      <c r="N4180" s="7">
        <v>3778</v>
      </c>
      <c r="O4180" s="7">
        <v>1</v>
      </c>
      <c r="P4180" s="7">
        <f>SUM(dane3[[#This Row],[RoomService]:[VRDeck]])</f>
        <v>3793</v>
      </c>
      <c r="Q4180" t="s">
        <v>9081</v>
      </c>
      <c r="R4180" t="b">
        <v>0</v>
      </c>
    </row>
    <row r="4181" spans="1:18" x14ac:dyDescent="0.3">
      <c r="A4181" t="s">
        <v>11415</v>
      </c>
      <c r="B4181">
        <f>MID(dane3[[#This Row],[PassengerId]],1,4)+0</f>
        <v>4462</v>
      </c>
      <c r="C4181" t="s">
        <v>19</v>
      </c>
      <c r="D4181" t="b">
        <v>0</v>
      </c>
      <c r="E4181" t="s">
        <v>11416</v>
      </c>
      <c r="F4181" t="str">
        <f>MID($E4181,1,1)</f>
        <v>F</v>
      </c>
      <c r="G4181" t="str">
        <f>IFERROR(MID($E4181,SEARCH("/",$E4181,SEARCH("/",$E4181)+1)+1,1),"")</f>
        <v>P</v>
      </c>
      <c r="H4181" t="s">
        <v>16</v>
      </c>
      <c r="I4181">
        <v>20</v>
      </c>
      <c r="J4181" t="b">
        <v>0</v>
      </c>
      <c r="K4181" s="7">
        <v>399</v>
      </c>
      <c r="L4181" s="7">
        <v>77</v>
      </c>
      <c r="M4181" s="7">
        <v>311</v>
      </c>
      <c r="N4181" s="7">
        <v>0</v>
      </c>
      <c r="O4181" s="7">
        <v>16</v>
      </c>
      <c r="P4181" s="7">
        <f>SUM(dane3[[#This Row],[RoomService]:[VRDeck]])</f>
        <v>803</v>
      </c>
      <c r="Q4181" t="s">
        <v>11417</v>
      </c>
      <c r="R4181" t="b">
        <v>0</v>
      </c>
    </row>
    <row r="4182" spans="1:18" x14ac:dyDescent="0.3">
      <c r="A4182" t="s">
        <v>19437</v>
      </c>
      <c r="B4182">
        <f>MID(dane3[[#This Row],[PassengerId]],1,4)+0</f>
        <v>7584</v>
      </c>
      <c r="C4182" t="s">
        <v>14</v>
      </c>
      <c r="D4182" t="b">
        <v>1</v>
      </c>
      <c r="E4182" t="s">
        <v>19438</v>
      </c>
      <c r="F4182" t="str">
        <f>MID($E4182,1,1)</f>
        <v>B</v>
      </c>
      <c r="G4182" t="str">
        <f>IFERROR(MID($E4182,SEARCH("/",$E4182,SEARCH("/",$E4182)+1)+1,1),"")</f>
        <v>S</v>
      </c>
      <c r="H4182" t="s">
        <v>16</v>
      </c>
      <c r="I4182">
        <v>19</v>
      </c>
      <c r="J4182" t="b">
        <v>0</v>
      </c>
      <c r="K4182" s="7">
        <v>0</v>
      </c>
      <c r="L4182" s="7">
        <v>0</v>
      </c>
      <c r="M4182" s="7">
        <v>0</v>
      </c>
      <c r="N4182" s="7">
        <v>0</v>
      </c>
      <c r="O4182" s="7">
        <v>0</v>
      </c>
      <c r="P4182" s="7">
        <f>SUM(dane3[[#This Row],[RoomService]:[VRDeck]])</f>
        <v>0</v>
      </c>
      <c r="Q4182" t="s">
        <v>19439</v>
      </c>
      <c r="R4182" t="b">
        <v>1</v>
      </c>
    </row>
    <row r="4183" spans="1:18" x14ac:dyDescent="0.3">
      <c r="A4183" t="s">
        <v>11421</v>
      </c>
      <c r="B4183">
        <f>MID(dane3[[#This Row],[PassengerId]],1,4)+0</f>
        <v>4463</v>
      </c>
      <c r="C4183" t="s">
        <v>14</v>
      </c>
      <c r="D4183" t="b">
        <v>1</v>
      </c>
      <c r="E4183" t="s">
        <v>11419</v>
      </c>
      <c r="F4183" t="str">
        <f>MID($E4183,1,1)</f>
        <v>B</v>
      </c>
      <c r="G4183" t="str">
        <f>IFERROR(MID($E4183,SEARCH("/",$E4183,SEARCH("/",$E4183)+1)+1,1),"")</f>
        <v>P</v>
      </c>
      <c r="H4183" t="s">
        <v>16</v>
      </c>
      <c r="I4183">
        <v>29</v>
      </c>
      <c r="J4183" t="b">
        <v>0</v>
      </c>
      <c r="K4183" s="7">
        <v>0</v>
      </c>
      <c r="L4183" s="7">
        <v>0</v>
      </c>
      <c r="M4183" s="7">
        <v>0</v>
      </c>
      <c r="N4183" s="7">
        <v>0</v>
      </c>
      <c r="O4183" s="7">
        <v>0</v>
      </c>
      <c r="P4183" s="7">
        <f>SUM(dane3[[#This Row],[RoomService]:[VRDeck]])</f>
        <v>0</v>
      </c>
      <c r="Q4183" t="s">
        <v>11422</v>
      </c>
      <c r="R4183" t="b">
        <v>1</v>
      </c>
    </row>
    <row r="4184" spans="1:18" x14ac:dyDescent="0.3">
      <c r="A4184" t="s">
        <v>11423</v>
      </c>
      <c r="B4184">
        <f>MID(dane3[[#This Row],[PassengerId]],1,4)+0</f>
        <v>4464</v>
      </c>
      <c r="C4184" t="s">
        <v>19</v>
      </c>
      <c r="D4184" t="b">
        <v>0</v>
      </c>
      <c r="E4184" t="s">
        <v>11424</v>
      </c>
      <c r="F4184" t="str">
        <f>MID($E4184,1,1)</f>
        <v>G</v>
      </c>
      <c r="G4184" t="str">
        <f>IFERROR(MID($E4184,SEARCH("/",$E4184,SEARCH("/",$E4184)+1)+1,1),"")</f>
        <v>S</v>
      </c>
      <c r="H4184" t="s">
        <v>16</v>
      </c>
      <c r="I4184">
        <v>21</v>
      </c>
      <c r="J4184" t="b">
        <v>0</v>
      </c>
      <c r="K4184" s="7">
        <v>0</v>
      </c>
      <c r="L4184" s="7">
        <v>0</v>
      </c>
      <c r="M4184" s="7">
        <v>0</v>
      </c>
      <c r="N4184" s="7">
        <v>0</v>
      </c>
      <c r="O4184" s="7">
        <v>0</v>
      </c>
      <c r="P4184" s="7">
        <f>SUM(dane3[[#This Row],[RoomService]:[VRDeck]])</f>
        <v>0</v>
      </c>
      <c r="Q4184" t="s">
        <v>11425</v>
      </c>
      <c r="R4184" t="b">
        <v>0</v>
      </c>
    </row>
    <row r="4185" spans="1:18" x14ac:dyDescent="0.3">
      <c r="A4185" t="s">
        <v>11426</v>
      </c>
      <c r="B4185">
        <f>MID(dane3[[#This Row],[PassengerId]],1,4)+0</f>
        <v>4465</v>
      </c>
      <c r="C4185" t="s">
        <v>14</v>
      </c>
      <c r="D4185" t="b">
        <v>1</v>
      </c>
      <c r="E4185" t="s">
        <v>11427</v>
      </c>
      <c r="F4185" t="str">
        <f>MID($E4185,1,1)</f>
        <v>A</v>
      </c>
      <c r="G4185" t="str">
        <f>IFERROR(MID($E4185,SEARCH("/",$E4185,SEARCH("/",$E4185)+1)+1,1),"")</f>
        <v>S</v>
      </c>
      <c r="H4185" t="s">
        <v>16</v>
      </c>
      <c r="I4185">
        <v>2</v>
      </c>
      <c r="J4185" t="b">
        <v>0</v>
      </c>
      <c r="K4185" s="7">
        <v>0</v>
      </c>
      <c r="L4185" s="7">
        <v>0</v>
      </c>
      <c r="M4185" s="7">
        <v>0</v>
      </c>
      <c r="N4185" s="7">
        <v>0</v>
      </c>
      <c r="O4185" s="7">
        <v>0</v>
      </c>
      <c r="P4185" s="7">
        <f>SUM(dane3[[#This Row],[RoomService]:[VRDeck]])</f>
        <v>0</v>
      </c>
      <c r="Q4185" t="s">
        <v>11428</v>
      </c>
      <c r="R4185" t="b">
        <v>0</v>
      </c>
    </row>
    <row r="4186" spans="1:18" x14ac:dyDescent="0.3">
      <c r="A4186" t="s">
        <v>11429</v>
      </c>
      <c r="B4186">
        <f>MID(dane3[[#This Row],[PassengerId]],1,4)+0</f>
        <v>4465</v>
      </c>
      <c r="C4186" t="s">
        <v>14</v>
      </c>
      <c r="D4186" t="b">
        <v>0</v>
      </c>
      <c r="E4186" t="s">
        <v>11427</v>
      </c>
      <c r="F4186" t="str">
        <f>MID($E4186,1,1)</f>
        <v>A</v>
      </c>
      <c r="G4186" t="str">
        <f>IFERROR(MID($E4186,SEARCH("/",$E4186,SEARCH("/",$E4186)+1)+1,1),"")</f>
        <v>S</v>
      </c>
      <c r="H4186" t="s">
        <v>16</v>
      </c>
      <c r="I4186">
        <v>43</v>
      </c>
      <c r="J4186" t="b">
        <v>0</v>
      </c>
      <c r="K4186" s="7">
        <v>31</v>
      </c>
      <c r="L4186" s="7">
        <v>76</v>
      </c>
      <c r="M4186" s="7">
        <v>0</v>
      </c>
      <c r="N4186" s="7">
        <v>1353</v>
      </c>
      <c r="O4186" s="7">
        <v>1713</v>
      </c>
      <c r="P4186" s="7">
        <f>SUM(dane3[[#This Row],[RoomService]:[VRDeck]])</f>
        <v>3173</v>
      </c>
      <c r="Q4186" t="s">
        <v>11430</v>
      </c>
      <c r="R4186" t="b">
        <v>0</v>
      </c>
    </row>
    <row r="4187" spans="1:18" x14ac:dyDescent="0.3">
      <c r="A4187" t="s">
        <v>11431</v>
      </c>
      <c r="B4187">
        <f>MID(dane3[[#This Row],[PassengerId]],1,4)+0</f>
        <v>4465</v>
      </c>
      <c r="C4187" t="s">
        <v>14</v>
      </c>
      <c r="D4187" t="b">
        <v>0</v>
      </c>
      <c r="E4187" t="s">
        <v>11427</v>
      </c>
      <c r="F4187" t="str">
        <f>MID($E4187,1,1)</f>
        <v>A</v>
      </c>
      <c r="G4187" t="str">
        <f>IFERROR(MID($E4187,SEARCH("/",$E4187,SEARCH("/",$E4187)+1)+1,1),"")</f>
        <v>S</v>
      </c>
      <c r="H4187" t="s">
        <v>16</v>
      </c>
      <c r="I4187">
        <v>28</v>
      </c>
      <c r="J4187" t="b">
        <v>0</v>
      </c>
      <c r="K4187" s="7">
        <v>0</v>
      </c>
      <c r="L4187" s="7">
        <v>1883</v>
      </c>
      <c r="M4187" s="7">
        <v>0</v>
      </c>
      <c r="N4187" s="7">
        <v>1</v>
      </c>
      <c r="O4187" s="7">
        <v>4560</v>
      </c>
      <c r="P4187" s="7">
        <f>SUM(dane3[[#This Row],[RoomService]:[VRDeck]])</f>
        <v>6444</v>
      </c>
      <c r="Q4187" t="s">
        <v>11432</v>
      </c>
      <c r="R4187" t="b">
        <v>0</v>
      </c>
    </row>
    <row r="4188" spans="1:18" x14ac:dyDescent="0.3">
      <c r="A4188" t="s">
        <v>11433</v>
      </c>
      <c r="B4188">
        <f>MID(dane3[[#This Row],[PassengerId]],1,4)+0</f>
        <v>4466</v>
      </c>
      <c r="C4188" t="s">
        <v>14</v>
      </c>
      <c r="D4188" t="b">
        <v>0</v>
      </c>
      <c r="E4188" t="s">
        <v>11434</v>
      </c>
      <c r="F4188" t="str">
        <f>MID($E4188,1,1)</f>
        <v>A</v>
      </c>
      <c r="G4188" t="str">
        <f>IFERROR(MID($E4188,SEARCH("/",$E4188,SEARCH("/",$E4188)+1)+1,1),"")</f>
        <v>P</v>
      </c>
      <c r="H4188" t="s">
        <v>46</v>
      </c>
      <c r="I4188">
        <v>31</v>
      </c>
      <c r="J4188" t="b">
        <v>1</v>
      </c>
      <c r="K4188" s="7">
        <v>0</v>
      </c>
      <c r="L4188" s="7">
        <v>2461</v>
      </c>
      <c r="M4188" s="7">
        <v>0</v>
      </c>
      <c r="N4188" s="7">
        <v>51</v>
      </c>
      <c r="O4188" s="7">
        <v>2141</v>
      </c>
      <c r="P4188" s="7">
        <f>SUM(dane3[[#This Row],[RoomService]:[VRDeck]])</f>
        <v>4653</v>
      </c>
      <c r="Q4188" t="s">
        <v>11435</v>
      </c>
      <c r="R4188" t="b">
        <v>0</v>
      </c>
    </row>
    <row r="4189" spans="1:18" x14ac:dyDescent="0.3">
      <c r="A4189" t="s">
        <v>11436</v>
      </c>
      <c r="B4189">
        <f>MID(dane3[[#This Row],[PassengerId]],1,4)+0</f>
        <v>4467</v>
      </c>
      <c r="C4189" t="s">
        <v>19</v>
      </c>
      <c r="D4189" t="b">
        <v>0</v>
      </c>
      <c r="E4189" t="s">
        <v>11437</v>
      </c>
      <c r="F4189" t="str">
        <f>MID($E4189,1,1)</f>
        <v>F</v>
      </c>
      <c r="G4189" t="str">
        <f>IFERROR(MID($E4189,SEARCH("/",$E4189,SEARCH("/",$E4189)+1)+1,1),"")</f>
        <v>P</v>
      </c>
      <c r="H4189" t="s">
        <v>16</v>
      </c>
      <c r="I4189">
        <v>23</v>
      </c>
      <c r="J4189" t="b">
        <v>0</v>
      </c>
      <c r="K4189" s="7">
        <v>36</v>
      </c>
      <c r="L4189" s="7">
        <v>18</v>
      </c>
      <c r="M4189" s="7">
        <v>670</v>
      </c>
      <c r="N4189" s="7">
        <v>0</v>
      </c>
      <c r="O4189" s="7">
        <v>32</v>
      </c>
      <c r="P4189" s="7">
        <f>SUM(dane3[[#This Row],[RoomService]:[VRDeck]])</f>
        <v>756</v>
      </c>
      <c r="Q4189" t="s">
        <v>11438</v>
      </c>
      <c r="R4189" t="b">
        <v>1</v>
      </c>
    </row>
    <row r="4190" spans="1:18" x14ac:dyDescent="0.3">
      <c r="A4190" t="s">
        <v>11439</v>
      </c>
      <c r="B4190">
        <f>MID(dane3[[#This Row],[PassengerId]],1,4)+0</f>
        <v>4469</v>
      </c>
      <c r="C4190" t="s">
        <v>14</v>
      </c>
      <c r="D4190" t="b">
        <v>1</v>
      </c>
      <c r="E4190" t="s">
        <v>11440</v>
      </c>
      <c r="F4190" t="str">
        <f>MID($E4190,1,1)</f>
        <v>B</v>
      </c>
      <c r="G4190" t="str">
        <f>IFERROR(MID($E4190,SEARCH("/",$E4190,SEARCH("/",$E4190)+1)+1,1),"")</f>
        <v>P</v>
      </c>
      <c r="H4190" t="s">
        <v>16</v>
      </c>
      <c r="I4190">
        <v>26</v>
      </c>
      <c r="J4190" t="b">
        <v>0</v>
      </c>
      <c r="K4190" s="7">
        <v>0</v>
      </c>
      <c r="L4190" s="7">
        <v>0</v>
      </c>
      <c r="M4190" s="7">
        <v>0</v>
      </c>
      <c r="N4190" s="7">
        <v>0</v>
      </c>
      <c r="O4190" s="7">
        <v>0</v>
      </c>
      <c r="P4190" s="7">
        <f>SUM(dane3[[#This Row],[RoomService]:[VRDeck]])</f>
        <v>0</v>
      </c>
      <c r="Q4190" t="s">
        <v>11441</v>
      </c>
      <c r="R4190" t="b">
        <v>1</v>
      </c>
    </row>
    <row r="4191" spans="1:18" x14ac:dyDescent="0.3">
      <c r="A4191" t="s">
        <v>11442</v>
      </c>
      <c r="B4191">
        <f>MID(dane3[[#This Row],[PassengerId]],1,4)+0</f>
        <v>4469</v>
      </c>
      <c r="C4191" t="s">
        <v>14</v>
      </c>
      <c r="D4191" t="b">
        <v>0</v>
      </c>
      <c r="E4191" t="s">
        <v>11440</v>
      </c>
      <c r="F4191" t="str">
        <f>MID($E4191,1,1)</f>
        <v>B</v>
      </c>
      <c r="G4191" t="str">
        <f>IFERROR(MID($E4191,SEARCH("/",$E4191,SEARCH("/",$E4191)+1)+1,1),"")</f>
        <v>P</v>
      </c>
      <c r="H4191" t="s">
        <v>46</v>
      </c>
      <c r="I4191">
        <v>43</v>
      </c>
      <c r="J4191" t="b">
        <v>0</v>
      </c>
      <c r="K4191" s="7">
        <v>0</v>
      </c>
      <c r="L4191" s="7">
        <v>39</v>
      </c>
      <c r="M4191" s="7">
        <v>327</v>
      </c>
      <c r="N4191" s="7">
        <v>4643</v>
      </c>
      <c r="O4191" s="7">
        <v>85</v>
      </c>
      <c r="P4191" s="7">
        <f>SUM(dane3[[#This Row],[RoomService]:[VRDeck]])</f>
        <v>5094</v>
      </c>
      <c r="Q4191" t="s">
        <v>11443</v>
      </c>
      <c r="R4191" t="b">
        <v>0</v>
      </c>
    </row>
    <row r="4192" spans="1:18" x14ac:dyDescent="0.3">
      <c r="A4192" t="s">
        <v>11444</v>
      </c>
      <c r="B4192">
        <f>MID(dane3[[#This Row],[PassengerId]],1,4)+0</f>
        <v>4470</v>
      </c>
      <c r="C4192" t="s">
        <v>19</v>
      </c>
      <c r="D4192" t="b">
        <v>0</v>
      </c>
      <c r="E4192" t="s">
        <v>11445</v>
      </c>
      <c r="F4192" t="str">
        <f>MID($E4192,1,1)</f>
        <v>F</v>
      </c>
      <c r="G4192" t="str">
        <f>IFERROR(MID($E4192,SEARCH("/",$E4192,SEARCH("/",$E4192)+1)+1,1),"")</f>
        <v>S</v>
      </c>
      <c r="H4192" t="s">
        <v>16</v>
      </c>
      <c r="I4192">
        <v>28</v>
      </c>
      <c r="J4192" t="b">
        <v>0</v>
      </c>
      <c r="K4192" s="7">
        <v>1549</v>
      </c>
      <c r="L4192" s="7">
        <v>0</v>
      </c>
      <c r="M4192" s="7">
        <v>5</v>
      </c>
      <c r="N4192" s="7">
        <v>0</v>
      </c>
      <c r="O4192" s="7">
        <v>0</v>
      </c>
      <c r="P4192" s="7">
        <f>SUM(dane3[[#This Row],[RoomService]:[VRDeck]])</f>
        <v>1554</v>
      </c>
      <c r="Q4192" t="s">
        <v>11446</v>
      </c>
      <c r="R4192" t="b">
        <v>0</v>
      </c>
    </row>
    <row r="4193" spans="1:18" x14ac:dyDescent="0.3">
      <c r="A4193" t="s">
        <v>11447</v>
      </c>
      <c r="B4193">
        <f>MID(dane3[[#This Row],[PassengerId]],1,4)+0</f>
        <v>4472</v>
      </c>
      <c r="C4193" t="s">
        <v>19</v>
      </c>
      <c r="D4193" t="b">
        <v>0</v>
      </c>
      <c r="E4193" t="s">
        <v>11448</v>
      </c>
      <c r="F4193" t="str">
        <f>MID($E4193,1,1)</f>
        <v>G</v>
      </c>
      <c r="G4193" t="str">
        <f>IFERROR(MID($E4193,SEARCH("/",$E4193,SEARCH("/",$E4193)+1)+1,1),"")</f>
        <v>P</v>
      </c>
      <c r="H4193" t="s">
        <v>32</v>
      </c>
      <c r="I4193">
        <v>24</v>
      </c>
      <c r="J4193" t="b">
        <v>0</v>
      </c>
      <c r="K4193" s="7">
        <v>0</v>
      </c>
      <c r="L4193" s="7">
        <v>266</v>
      </c>
      <c r="M4193" s="7">
        <v>1455</v>
      </c>
      <c r="N4193" s="7">
        <v>59</v>
      </c>
      <c r="O4193" s="7">
        <v>0</v>
      </c>
      <c r="P4193" s="7">
        <f>SUM(dane3[[#This Row],[RoomService]:[VRDeck]])</f>
        <v>1780</v>
      </c>
      <c r="Q4193" t="s">
        <v>11449</v>
      </c>
      <c r="R4193" t="b">
        <v>0</v>
      </c>
    </row>
    <row r="4194" spans="1:18" x14ac:dyDescent="0.3">
      <c r="A4194" t="s">
        <v>11450</v>
      </c>
      <c r="B4194">
        <f>MID(dane3[[#This Row],[PassengerId]],1,4)+0</f>
        <v>4472</v>
      </c>
      <c r="C4194" t="s">
        <v>19</v>
      </c>
      <c r="D4194" t="b">
        <v>0</v>
      </c>
      <c r="E4194" t="s">
        <v>11451</v>
      </c>
      <c r="F4194" t="str">
        <f>MID($E4194,1,1)</f>
        <v>F</v>
      </c>
      <c r="G4194" t="str">
        <f>IFERROR(MID($E4194,SEARCH("/",$E4194,SEARCH("/",$E4194)+1)+1,1),"")</f>
        <v>P</v>
      </c>
      <c r="H4194" t="s">
        <v>16</v>
      </c>
      <c r="I4194">
        <v>27</v>
      </c>
      <c r="J4194" t="b">
        <v>0</v>
      </c>
      <c r="K4194" s="7">
        <v>110</v>
      </c>
      <c r="L4194" s="7">
        <v>0</v>
      </c>
      <c r="M4194" s="7">
        <v>638</v>
      </c>
      <c r="N4194" s="7">
        <v>0</v>
      </c>
      <c r="O4194" s="7">
        <v>0</v>
      </c>
      <c r="P4194" s="7">
        <f>SUM(dane3[[#This Row],[RoomService]:[VRDeck]])</f>
        <v>748</v>
      </c>
      <c r="Q4194" t="s">
        <v>11452</v>
      </c>
      <c r="R4194" t="b">
        <v>0</v>
      </c>
    </row>
    <row r="4195" spans="1:18" x14ac:dyDescent="0.3">
      <c r="A4195" t="s">
        <v>9100</v>
      </c>
      <c r="B4195">
        <f>MID(dane3[[#This Row],[PassengerId]],1,4)+0</f>
        <v>3569</v>
      </c>
      <c r="C4195" t="s">
        <v>53</v>
      </c>
      <c r="D4195" t="b">
        <v>1</v>
      </c>
      <c r="E4195" t="s">
        <v>9101</v>
      </c>
      <c r="F4195" t="str">
        <f>MID($E4195,1,1)</f>
        <v>F</v>
      </c>
      <c r="G4195" t="str">
        <f>IFERROR(MID($E4195,SEARCH("/",$E4195,SEARCH("/",$E4195)+1)+1,1),"")</f>
        <v>P</v>
      </c>
      <c r="H4195" t="s">
        <v>16</v>
      </c>
      <c r="I4195">
        <v>19</v>
      </c>
      <c r="J4195" t="b">
        <v>0</v>
      </c>
      <c r="K4195" s="7">
        <v>0</v>
      </c>
      <c r="L4195" s="7">
        <v>0</v>
      </c>
      <c r="M4195" s="7">
        <v>0</v>
      </c>
      <c r="N4195" s="7">
        <v>0</v>
      </c>
      <c r="O4195" s="7">
        <v>0</v>
      </c>
      <c r="P4195" s="7">
        <f>SUM(dane3[[#This Row],[RoomService]:[VRDeck]])</f>
        <v>0</v>
      </c>
      <c r="Q4195" t="s">
        <v>9102</v>
      </c>
      <c r="R4195" t="b">
        <v>1</v>
      </c>
    </row>
    <row r="4196" spans="1:18" x14ac:dyDescent="0.3">
      <c r="A4196" t="s">
        <v>9118</v>
      </c>
      <c r="B4196">
        <f>MID(dane3[[#This Row],[PassengerId]],1,4)+0</f>
        <v>3578</v>
      </c>
      <c r="C4196" t="s">
        <v>53</v>
      </c>
      <c r="D4196" t="b">
        <v>1</v>
      </c>
      <c r="E4196" t="s">
        <v>39</v>
      </c>
      <c r="F4196" t="s">
        <v>23763</v>
      </c>
      <c r="G4196" t="str">
        <f>IFERROR(MID($E4196,SEARCH("/",$E4196,SEARCH("/",$E4196)+1)+1,1),"")</f>
        <v/>
      </c>
      <c r="H4196" t="s">
        <v>46</v>
      </c>
      <c r="I4196">
        <v>23</v>
      </c>
      <c r="J4196" t="b">
        <v>0</v>
      </c>
      <c r="K4196" s="7">
        <v>0</v>
      </c>
      <c r="L4196" s="7">
        <v>0</v>
      </c>
      <c r="M4196" s="7">
        <v>0</v>
      </c>
      <c r="N4196" s="7">
        <v>0</v>
      </c>
      <c r="O4196" s="7">
        <v>0</v>
      </c>
      <c r="P4196" s="7">
        <f>SUM(dane3[[#This Row],[RoomService]:[VRDeck]])</f>
        <v>0</v>
      </c>
      <c r="Q4196" t="s">
        <v>9119</v>
      </c>
      <c r="R4196" t="b">
        <v>1</v>
      </c>
    </row>
    <row r="4197" spans="1:18" x14ac:dyDescent="0.3">
      <c r="A4197" t="s">
        <v>11458</v>
      </c>
      <c r="B4197">
        <f>MID(dane3[[#This Row],[PassengerId]],1,4)+0</f>
        <v>4474</v>
      </c>
      <c r="C4197" t="s">
        <v>19</v>
      </c>
      <c r="D4197" t="b">
        <v>1</v>
      </c>
      <c r="E4197" t="s">
        <v>11459</v>
      </c>
      <c r="F4197" t="str">
        <f>MID($E4197,1,1)</f>
        <v>G</v>
      </c>
      <c r="G4197" t="str">
        <f>IFERROR(MID($E4197,SEARCH("/",$E4197,SEARCH("/",$E4197)+1)+1,1),"")</f>
        <v>S</v>
      </c>
      <c r="H4197" t="s">
        <v>16</v>
      </c>
      <c r="I4197">
        <v>2</v>
      </c>
      <c r="J4197" t="b">
        <v>0</v>
      </c>
      <c r="K4197" s="7">
        <v>0</v>
      </c>
      <c r="L4197" s="7">
        <v>0</v>
      </c>
      <c r="M4197" s="7">
        <v>0</v>
      </c>
      <c r="N4197" s="7">
        <v>0</v>
      </c>
      <c r="O4197" s="7">
        <v>0</v>
      </c>
      <c r="P4197" s="7">
        <f>SUM(dane3[[#This Row],[RoomService]:[VRDeck]])</f>
        <v>0</v>
      </c>
      <c r="Q4197" t="s">
        <v>11460</v>
      </c>
      <c r="R4197" t="b">
        <v>1</v>
      </c>
    </row>
    <row r="4198" spans="1:18" x14ac:dyDescent="0.3">
      <c r="A4198" t="s">
        <v>11461</v>
      </c>
      <c r="B4198">
        <f>MID(dane3[[#This Row],[PassengerId]],1,4)+0</f>
        <v>4474</v>
      </c>
      <c r="C4198" t="s">
        <v>19</v>
      </c>
      <c r="D4198" t="b">
        <v>1</v>
      </c>
      <c r="E4198" t="s">
        <v>11459</v>
      </c>
      <c r="F4198" t="str">
        <f>MID($E4198,1,1)</f>
        <v>G</v>
      </c>
      <c r="G4198" t="str">
        <f>IFERROR(MID($E4198,SEARCH("/",$E4198,SEARCH("/",$E4198)+1)+1,1),"")</f>
        <v>S</v>
      </c>
      <c r="H4198" t="s">
        <v>16</v>
      </c>
      <c r="I4198">
        <v>24</v>
      </c>
      <c r="J4198" t="b">
        <v>0</v>
      </c>
      <c r="K4198" s="7">
        <v>0</v>
      </c>
      <c r="L4198" s="7">
        <v>0</v>
      </c>
      <c r="M4198" s="7">
        <v>0</v>
      </c>
      <c r="N4198" s="7">
        <v>0</v>
      </c>
      <c r="O4198" s="7">
        <v>0</v>
      </c>
      <c r="P4198" s="7">
        <f>SUM(dane3[[#This Row],[RoomService]:[VRDeck]])</f>
        <v>0</v>
      </c>
      <c r="Q4198" t="s">
        <v>11462</v>
      </c>
      <c r="R4198" t="b">
        <v>1</v>
      </c>
    </row>
    <row r="4199" spans="1:18" x14ac:dyDescent="0.3">
      <c r="A4199" t="s">
        <v>11463</v>
      </c>
      <c r="B4199">
        <f>MID(dane3[[#This Row],[PassengerId]],1,4)+0</f>
        <v>4474</v>
      </c>
      <c r="C4199" t="s">
        <v>19</v>
      </c>
      <c r="D4199" t="b">
        <v>1</v>
      </c>
      <c r="E4199" t="s">
        <v>11459</v>
      </c>
      <c r="F4199" t="str">
        <f>MID($E4199,1,1)</f>
        <v>G</v>
      </c>
      <c r="G4199" t="str">
        <f>IFERROR(MID($E4199,SEARCH("/",$E4199,SEARCH("/",$E4199)+1)+1,1),"")</f>
        <v>S</v>
      </c>
      <c r="H4199" t="s">
        <v>16</v>
      </c>
      <c r="I4199">
        <v>2</v>
      </c>
      <c r="J4199" t="b">
        <v>0</v>
      </c>
      <c r="K4199" s="7">
        <v>0</v>
      </c>
      <c r="L4199" s="7">
        <v>0</v>
      </c>
      <c r="M4199" s="7">
        <v>0</v>
      </c>
      <c r="N4199" s="7">
        <v>0</v>
      </c>
      <c r="O4199" s="7">
        <v>0</v>
      </c>
      <c r="P4199" s="7">
        <f>SUM(dane3[[#This Row],[RoomService]:[VRDeck]])</f>
        <v>0</v>
      </c>
      <c r="Q4199" t="s">
        <v>11464</v>
      </c>
      <c r="R4199" t="b">
        <v>1</v>
      </c>
    </row>
    <row r="4200" spans="1:18" x14ac:dyDescent="0.3">
      <c r="A4200" t="s">
        <v>11465</v>
      </c>
      <c r="B4200">
        <f>MID(dane3[[#This Row],[PassengerId]],1,4)+0</f>
        <v>4475</v>
      </c>
      <c r="C4200" t="s">
        <v>14</v>
      </c>
      <c r="D4200" t="b">
        <v>0</v>
      </c>
      <c r="E4200" t="s">
        <v>11466</v>
      </c>
      <c r="F4200" t="str">
        <f>MID($E4200,1,1)</f>
        <v>A</v>
      </c>
      <c r="G4200" t="str">
        <f>IFERROR(MID($E4200,SEARCH("/",$E4200,SEARCH("/",$E4200)+1)+1,1),"")</f>
        <v>S</v>
      </c>
      <c r="H4200" t="s">
        <v>16</v>
      </c>
      <c r="I4200">
        <v>50</v>
      </c>
      <c r="J4200" t="b">
        <v>1</v>
      </c>
      <c r="K4200" s="7">
        <v>13</v>
      </c>
      <c r="L4200" s="7">
        <v>239</v>
      </c>
      <c r="M4200" s="7">
        <v>0</v>
      </c>
      <c r="N4200" s="7">
        <v>161</v>
      </c>
      <c r="O4200" s="7">
        <v>2355</v>
      </c>
      <c r="P4200" s="7">
        <f>SUM(dane3[[#This Row],[RoomService]:[VRDeck]])</f>
        <v>2768</v>
      </c>
      <c r="Q4200" t="s">
        <v>11467</v>
      </c>
      <c r="R4200" t="b">
        <v>0</v>
      </c>
    </row>
    <row r="4201" spans="1:18" x14ac:dyDescent="0.3">
      <c r="A4201" t="s">
        <v>11468</v>
      </c>
      <c r="B4201">
        <f>MID(dane3[[#This Row],[PassengerId]],1,4)+0</f>
        <v>4475</v>
      </c>
      <c r="C4201" t="s">
        <v>14</v>
      </c>
      <c r="D4201" t="b">
        <v>1</v>
      </c>
      <c r="E4201" t="s">
        <v>11466</v>
      </c>
      <c r="F4201" t="str">
        <f>MID($E4201,1,1)</f>
        <v>A</v>
      </c>
      <c r="G4201" t="str">
        <f>IFERROR(MID($E4201,SEARCH("/",$E4201,SEARCH("/",$E4201)+1)+1,1),"")</f>
        <v>S</v>
      </c>
      <c r="H4201" t="s">
        <v>46</v>
      </c>
      <c r="I4201">
        <v>27</v>
      </c>
      <c r="J4201" t="b">
        <v>0</v>
      </c>
      <c r="K4201" s="7">
        <v>0</v>
      </c>
      <c r="L4201" s="7">
        <v>0</v>
      </c>
      <c r="M4201" s="7">
        <v>0</v>
      </c>
      <c r="N4201" s="7">
        <v>0</v>
      </c>
      <c r="O4201" s="7">
        <v>0</v>
      </c>
      <c r="P4201" s="7">
        <f>SUM(dane3[[#This Row],[RoomService]:[VRDeck]])</f>
        <v>0</v>
      </c>
      <c r="Q4201" t="s">
        <v>11469</v>
      </c>
      <c r="R4201" t="b">
        <v>1</v>
      </c>
    </row>
    <row r="4202" spans="1:18" x14ac:dyDescent="0.3">
      <c r="A4202" t="s">
        <v>11470</v>
      </c>
      <c r="B4202">
        <f>MID(dane3[[#This Row],[PassengerId]],1,4)+0</f>
        <v>4476</v>
      </c>
      <c r="C4202" t="s">
        <v>19</v>
      </c>
      <c r="D4202" t="b">
        <v>0</v>
      </c>
      <c r="E4202" t="s">
        <v>11471</v>
      </c>
      <c r="F4202" t="str">
        <f>MID($E4202,1,1)</f>
        <v>F</v>
      </c>
      <c r="G4202" t="str">
        <f>IFERROR(MID($E4202,SEARCH("/",$E4202,SEARCH("/",$E4202)+1)+1,1),"")</f>
        <v>P</v>
      </c>
      <c r="H4202" t="s">
        <v>16</v>
      </c>
      <c r="I4202">
        <v>26</v>
      </c>
      <c r="J4202" t="b">
        <v>0</v>
      </c>
      <c r="K4202" s="7">
        <v>1170</v>
      </c>
      <c r="L4202" s="7">
        <v>0</v>
      </c>
      <c r="M4202" s="7">
        <v>0</v>
      </c>
      <c r="N4202" s="7">
        <v>187</v>
      </c>
      <c r="O4202" s="7">
        <v>100</v>
      </c>
      <c r="P4202" s="7">
        <f>SUM(dane3[[#This Row],[RoomService]:[VRDeck]])</f>
        <v>1457</v>
      </c>
      <c r="Q4202" t="s">
        <v>11472</v>
      </c>
      <c r="R4202" t="b">
        <v>0</v>
      </c>
    </row>
    <row r="4203" spans="1:18" x14ac:dyDescent="0.3">
      <c r="A4203" t="s">
        <v>11473</v>
      </c>
      <c r="B4203">
        <f>MID(dane3[[#This Row],[PassengerId]],1,4)+0</f>
        <v>4477</v>
      </c>
      <c r="C4203" t="s">
        <v>19</v>
      </c>
      <c r="D4203" t="b">
        <v>0</v>
      </c>
      <c r="E4203" t="s">
        <v>11474</v>
      </c>
      <c r="F4203" t="str">
        <f>MID($E4203,1,1)</f>
        <v>G</v>
      </c>
      <c r="G4203" t="str">
        <f>IFERROR(MID($E4203,SEARCH("/",$E4203,SEARCH("/",$E4203)+1)+1,1),"")</f>
        <v>S</v>
      </c>
      <c r="H4203" t="s">
        <v>46</v>
      </c>
      <c r="I4203">
        <v>31</v>
      </c>
      <c r="J4203" t="b">
        <v>0</v>
      </c>
      <c r="K4203" s="7">
        <v>23</v>
      </c>
      <c r="L4203" s="7">
        <v>0</v>
      </c>
      <c r="M4203" s="7">
        <v>0</v>
      </c>
      <c r="N4203" s="7">
        <v>0</v>
      </c>
      <c r="O4203" s="7">
        <v>17</v>
      </c>
      <c r="P4203" s="7">
        <f>SUM(dane3[[#This Row],[RoomService]:[VRDeck]])</f>
        <v>40</v>
      </c>
      <c r="Q4203" t="s">
        <v>11475</v>
      </c>
      <c r="R4203" t="b">
        <v>0</v>
      </c>
    </row>
    <row r="4204" spans="1:18" x14ac:dyDescent="0.3">
      <c r="A4204" t="s">
        <v>9132</v>
      </c>
      <c r="B4204">
        <f>MID(dane3[[#This Row],[PassengerId]],1,4)+0</f>
        <v>3588</v>
      </c>
      <c r="C4204" t="s">
        <v>53</v>
      </c>
      <c r="D4204" t="b">
        <v>0</v>
      </c>
      <c r="E4204" t="s">
        <v>9133</v>
      </c>
      <c r="F4204" t="str">
        <f>MID($E4204,1,1)</f>
        <v>D</v>
      </c>
      <c r="G4204" t="str">
        <f>IFERROR(MID($E4204,SEARCH("/",$E4204,SEARCH("/",$E4204)+1)+1,1),"")</f>
        <v>P</v>
      </c>
      <c r="H4204" t="s">
        <v>16</v>
      </c>
      <c r="I4204">
        <v>35</v>
      </c>
      <c r="J4204" t="b">
        <v>0</v>
      </c>
      <c r="K4204" s="7">
        <v>576</v>
      </c>
      <c r="L4204" s="7">
        <v>0</v>
      </c>
      <c r="M4204" s="7">
        <v>459</v>
      </c>
      <c r="N4204" s="7">
        <v>22</v>
      </c>
      <c r="O4204" s="7">
        <v>0</v>
      </c>
      <c r="P4204" s="7">
        <f>SUM(dane3[[#This Row],[RoomService]:[VRDeck]])</f>
        <v>1057</v>
      </c>
      <c r="Q4204" t="s">
        <v>9134</v>
      </c>
      <c r="R4204" t="b">
        <v>0</v>
      </c>
    </row>
    <row r="4205" spans="1:18" x14ac:dyDescent="0.3">
      <c r="A4205" t="s">
        <v>11479</v>
      </c>
      <c r="B4205">
        <f>MID(dane3[[#This Row],[PassengerId]],1,4)+0</f>
        <v>4482</v>
      </c>
      <c r="C4205" t="s">
        <v>19</v>
      </c>
      <c r="D4205" t="b">
        <v>0</v>
      </c>
      <c r="E4205" t="s">
        <v>11480</v>
      </c>
      <c r="F4205" t="str">
        <f>MID($E4205,1,1)</f>
        <v>G</v>
      </c>
      <c r="G4205" t="str">
        <f>IFERROR(MID($E4205,SEARCH("/",$E4205,SEARCH("/",$E4205)+1)+1,1),"")</f>
        <v>S</v>
      </c>
      <c r="H4205" t="s">
        <v>46</v>
      </c>
      <c r="I4205">
        <v>4</v>
      </c>
      <c r="J4205" t="b">
        <v>0</v>
      </c>
      <c r="K4205" s="7">
        <v>0</v>
      </c>
      <c r="L4205" s="7">
        <v>0</v>
      </c>
      <c r="M4205" s="7">
        <v>0</v>
      </c>
      <c r="N4205" s="7">
        <v>0</v>
      </c>
      <c r="O4205" s="7">
        <v>0</v>
      </c>
      <c r="P4205" s="7">
        <f>SUM(dane3[[#This Row],[RoomService]:[VRDeck]])</f>
        <v>0</v>
      </c>
      <c r="Q4205" t="s">
        <v>11481</v>
      </c>
      <c r="R4205" t="b">
        <v>0</v>
      </c>
    </row>
    <row r="4206" spans="1:18" x14ac:dyDescent="0.3">
      <c r="A4206" t="s">
        <v>11482</v>
      </c>
      <c r="B4206">
        <f>MID(dane3[[#This Row],[PassengerId]],1,4)+0</f>
        <v>4482</v>
      </c>
      <c r="C4206" t="s">
        <v>19</v>
      </c>
      <c r="D4206" t="b">
        <v>0</v>
      </c>
      <c r="E4206" t="s">
        <v>11480</v>
      </c>
      <c r="F4206" t="str">
        <f>MID($E4206,1,1)</f>
        <v>G</v>
      </c>
      <c r="G4206" t="str">
        <f>IFERROR(MID($E4206,SEARCH("/",$E4206,SEARCH("/",$E4206)+1)+1,1),"")</f>
        <v>S</v>
      </c>
      <c r="H4206" t="s">
        <v>16</v>
      </c>
      <c r="I4206">
        <v>9</v>
      </c>
      <c r="J4206" t="b">
        <v>0</v>
      </c>
      <c r="K4206" s="7">
        <v>0</v>
      </c>
      <c r="L4206" s="7">
        <v>0</v>
      </c>
      <c r="M4206" s="7">
        <v>0</v>
      </c>
      <c r="N4206" s="7">
        <v>0</v>
      </c>
      <c r="O4206" s="7">
        <v>0</v>
      </c>
      <c r="P4206" s="7">
        <f>SUM(dane3[[#This Row],[RoomService]:[VRDeck]])</f>
        <v>0</v>
      </c>
      <c r="Q4206" t="s">
        <v>11483</v>
      </c>
      <c r="R4206" t="b">
        <v>1</v>
      </c>
    </row>
    <row r="4207" spans="1:18" x14ac:dyDescent="0.3">
      <c r="A4207" t="s">
        <v>11484</v>
      </c>
      <c r="B4207">
        <f>MID(dane3[[#This Row],[PassengerId]],1,4)+0</f>
        <v>4482</v>
      </c>
      <c r="C4207" t="s">
        <v>19</v>
      </c>
      <c r="D4207" t="b">
        <v>0</v>
      </c>
      <c r="E4207" t="s">
        <v>11480</v>
      </c>
      <c r="F4207" t="str">
        <f>MID($E4207,1,1)</f>
        <v>G</v>
      </c>
      <c r="G4207" t="str">
        <f>IFERROR(MID($E4207,SEARCH("/",$E4207,SEARCH("/",$E4207)+1)+1,1),"")</f>
        <v>S</v>
      </c>
      <c r="H4207" t="s">
        <v>16</v>
      </c>
      <c r="I4207">
        <v>0</v>
      </c>
      <c r="J4207" t="b">
        <v>0</v>
      </c>
      <c r="K4207" s="7">
        <v>0</v>
      </c>
      <c r="L4207" s="7">
        <v>0</v>
      </c>
      <c r="M4207" s="7">
        <v>0</v>
      </c>
      <c r="N4207" s="7">
        <v>0</v>
      </c>
      <c r="O4207" s="7">
        <v>0</v>
      </c>
      <c r="P4207" s="7">
        <f>SUM(dane3[[#This Row],[RoomService]:[VRDeck]])</f>
        <v>0</v>
      </c>
      <c r="Q4207" t="s">
        <v>11485</v>
      </c>
      <c r="R4207" t="b">
        <v>1</v>
      </c>
    </row>
    <row r="4208" spans="1:18" x14ac:dyDescent="0.3">
      <c r="A4208" t="s">
        <v>11486</v>
      </c>
      <c r="B4208">
        <f>MID(dane3[[#This Row],[PassengerId]],1,4)+0</f>
        <v>4482</v>
      </c>
      <c r="C4208" t="s">
        <v>19</v>
      </c>
      <c r="D4208" t="b">
        <v>1</v>
      </c>
      <c r="E4208" t="s">
        <v>11480</v>
      </c>
      <c r="F4208" t="str">
        <f>MID($E4208,1,1)</f>
        <v>G</v>
      </c>
      <c r="G4208" t="str">
        <f>IFERROR(MID($E4208,SEARCH("/",$E4208,SEARCH("/",$E4208)+1)+1,1),"")</f>
        <v>S</v>
      </c>
      <c r="H4208" t="s">
        <v>16</v>
      </c>
      <c r="I4208">
        <v>35</v>
      </c>
      <c r="J4208" t="b">
        <v>0</v>
      </c>
      <c r="K4208" s="7">
        <v>0</v>
      </c>
      <c r="L4208" s="7">
        <v>0</v>
      </c>
      <c r="M4208" s="7">
        <v>0</v>
      </c>
      <c r="N4208" s="7">
        <v>0</v>
      </c>
      <c r="O4208" s="7">
        <v>0</v>
      </c>
      <c r="P4208" s="7">
        <f>SUM(dane3[[#This Row],[RoomService]:[VRDeck]])</f>
        <v>0</v>
      </c>
      <c r="Q4208" t="s">
        <v>11487</v>
      </c>
      <c r="R4208" t="b">
        <v>0</v>
      </c>
    </row>
    <row r="4209" spans="1:18" x14ac:dyDescent="0.3">
      <c r="A4209" t="s">
        <v>11488</v>
      </c>
      <c r="B4209">
        <f>MID(dane3[[#This Row],[PassengerId]],1,4)+0</f>
        <v>4482</v>
      </c>
      <c r="C4209" t="s">
        <v>19</v>
      </c>
      <c r="D4209" t="b">
        <v>1</v>
      </c>
      <c r="E4209" t="s">
        <v>11480</v>
      </c>
      <c r="F4209" t="str">
        <f>MID($E4209,1,1)</f>
        <v>G</v>
      </c>
      <c r="G4209" t="str">
        <f>IFERROR(MID($E4209,SEARCH("/",$E4209,SEARCH("/",$E4209)+1)+1,1),"")</f>
        <v>S</v>
      </c>
      <c r="H4209" t="s">
        <v>16</v>
      </c>
      <c r="I4209">
        <v>3</v>
      </c>
      <c r="J4209" t="b">
        <v>0</v>
      </c>
      <c r="K4209" s="7">
        <v>0</v>
      </c>
      <c r="L4209" s="7">
        <v>0</v>
      </c>
      <c r="M4209" s="7">
        <v>0</v>
      </c>
      <c r="N4209" s="7">
        <v>0</v>
      </c>
      <c r="O4209" s="7">
        <v>0</v>
      </c>
      <c r="P4209" s="7">
        <f>SUM(dane3[[#This Row],[RoomService]:[VRDeck]])</f>
        <v>0</v>
      </c>
      <c r="Q4209" t="s">
        <v>11489</v>
      </c>
      <c r="R4209" t="b">
        <v>1</v>
      </c>
    </row>
    <row r="4210" spans="1:18" x14ac:dyDescent="0.3">
      <c r="A4210" t="s">
        <v>9135</v>
      </c>
      <c r="B4210">
        <f>MID(dane3[[#This Row],[PassengerId]],1,4)+0</f>
        <v>3588</v>
      </c>
      <c r="C4210" t="s">
        <v>53</v>
      </c>
      <c r="D4210" t="b">
        <v>0</v>
      </c>
      <c r="E4210" t="s">
        <v>9133</v>
      </c>
      <c r="F4210" t="str">
        <f>MID($E4210,1,1)</f>
        <v>D</v>
      </c>
      <c r="G4210" t="str">
        <f>IFERROR(MID($E4210,SEARCH("/",$E4210,SEARCH("/",$E4210)+1)+1,1),"")</f>
        <v>P</v>
      </c>
      <c r="H4210" t="s">
        <v>16</v>
      </c>
      <c r="I4210">
        <v>40</v>
      </c>
      <c r="J4210" t="b">
        <v>0</v>
      </c>
      <c r="K4210" s="7">
        <v>787</v>
      </c>
      <c r="L4210" s="7">
        <v>0</v>
      </c>
      <c r="M4210" s="7">
        <v>88</v>
      </c>
      <c r="N4210" s="7">
        <v>0</v>
      </c>
      <c r="O4210" s="7">
        <v>0</v>
      </c>
      <c r="P4210" s="7">
        <f>SUM(dane3[[#This Row],[RoomService]:[VRDeck]])</f>
        <v>875</v>
      </c>
      <c r="Q4210" t="s">
        <v>9136</v>
      </c>
      <c r="R4210" t="b">
        <v>0</v>
      </c>
    </row>
    <row r="4211" spans="1:18" x14ac:dyDescent="0.3">
      <c r="A4211" t="s">
        <v>9152</v>
      </c>
      <c r="B4211">
        <f>MID(dane3[[#This Row],[PassengerId]],1,4)+0</f>
        <v>3596</v>
      </c>
      <c r="C4211" t="s">
        <v>53</v>
      </c>
      <c r="D4211" t="b">
        <v>0</v>
      </c>
      <c r="E4211" t="s">
        <v>9153</v>
      </c>
      <c r="F4211" t="str">
        <f>MID($E4211,1,1)</f>
        <v>F</v>
      </c>
      <c r="G4211" t="str">
        <f>IFERROR(MID($E4211,SEARCH("/",$E4211,SEARCH("/",$E4211)+1)+1,1),"")</f>
        <v>P</v>
      </c>
      <c r="H4211" t="s">
        <v>16</v>
      </c>
      <c r="I4211">
        <v>8</v>
      </c>
      <c r="J4211" t="b">
        <v>0</v>
      </c>
      <c r="K4211" s="7">
        <v>0</v>
      </c>
      <c r="L4211" s="7">
        <v>0</v>
      </c>
      <c r="M4211" s="7">
        <v>0</v>
      </c>
      <c r="N4211" s="7">
        <v>0</v>
      </c>
      <c r="O4211" s="7">
        <v>0</v>
      </c>
      <c r="P4211" s="7">
        <f>SUM(dane3[[#This Row],[RoomService]:[VRDeck]])</f>
        <v>0</v>
      </c>
      <c r="Q4211" t="s">
        <v>9154</v>
      </c>
      <c r="R4211" t="b">
        <v>1</v>
      </c>
    </row>
    <row r="4212" spans="1:18" x14ac:dyDescent="0.3">
      <c r="A4212" t="s">
        <v>14220</v>
      </c>
      <c r="B4212">
        <f>MID(dane3[[#This Row],[PassengerId]],1,4)+0</f>
        <v>5552</v>
      </c>
      <c r="C4212" t="s">
        <v>53</v>
      </c>
      <c r="D4212" t="b">
        <v>1</v>
      </c>
      <c r="E4212" t="s">
        <v>14221</v>
      </c>
      <c r="F4212" t="str">
        <f>MID($E4212,1,1)</f>
        <v>F</v>
      </c>
      <c r="G4212" t="str">
        <f>IFERROR(MID($E4212,SEARCH("/",$E4212,SEARCH("/",$E4212)+1)+1,1),"")</f>
        <v>P</v>
      </c>
      <c r="H4212" t="s">
        <v>16</v>
      </c>
      <c r="I4212">
        <v>28</v>
      </c>
      <c r="J4212" t="b">
        <v>0</v>
      </c>
      <c r="K4212" s="7">
        <v>0</v>
      </c>
      <c r="L4212" s="7">
        <v>0</v>
      </c>
      <c r="M4212" s="7">
        <v>0</v>
      </c>
      <c r="N4212" s="7">
        <v>0</v>
      </c>
      <c r="O4212" s="7">
        <v>0</v>
      </c>
      <c r="P4212" s="7">
        <f>SUM(dane3[[#This Row],[RoomService]:[VRDeck]])</f>
        <v>0</v>
      </c>
      <c r="Q4212" t="s">
        <v>14222</v>
      </c>
      <c r="R4212" t="b">
        <v>0</v>
      </c>
    </row>
    <row r="4213" spans="1:18" x14ac:dyDescent="0.3">
      <c r="A4213" t="s">
        <v>9172</v>
      </c>
      <c r="B4213">
        <f>MID(dane3[[#This Row],[PassengerId]],1,4)+0</f>
        <v>3607</v>
      </c>
      <c r="C4213" t="s">
        <v>53</v>
      </c>
      <c r="D4213" t="b">
        <v>1</v>
      </c>
      <c r="E4213" t="s">
        <v>9173</v>
      </c>
      <c r="F4213" t="str">
        <f>MID($E4213,1,1)</f>
        <v>F</v>
      </c>
      <c r="G4213" t="str">
        <f>IFERROR(MID($E4213,SEARCH("/",$E4213,SEARCH("/",$E4213)+1)+1,1),"")</f>
        <v>P</v>
      </c>
      <c r="H4213" t="s">
        <v>16</v>
      </c>
      <c r="I4213">
        <v>31</v>
      </c>
      <c r="J4213" t="b">
        <v>0</v>
      </c>
      <c r="K4213" s="7">
        <v>0</v>
      </c>
      <c r="L4213" s="7">
        <v>0</v>
      </c>
      <c r="M4213" s="7">
        <v>0</v>
      </c>
      <c r="N4213" s="7">
        <v>0</v>
      </c>
      <c r="O4213" s="7">
        <v>0</v>
      </c>
      <c r="P4213" s="7">
        <f>SUM(dane3[[#This Row],[RoomService]:[VRDeck]])</f>
        <v>0</v>
      </c>
      <c r="Q4213" t="s">
        <v>9174</v>
      </c>
      <c r="R4213" t="b">
        <v>1</v>
      </c>
    </row>
    <row r="4214" spans="1:18" x14ac:dyDescent="0.3">
      <c r="A4214" t="s">
        <v>11500</v>
      </c>
      <c r="B4214">
        <f>MID(dane3[[#This Row],[PassengerId]],1,4)+0</f>
        <v>4486</v>
      </c>
      <c r="C4214" t="s">
        <v>19</v>
      </c>
      <c r="D4214" t="b">
        <v>1</v>
      </c>
      <c r="E4214" t="s">
        <v>11501</v>
      </c>
      <c r="F4214" t="str">
        <f>MID($E4214,1,1)</f>
        <v>G</v>
      </c>
      <c r="G4214" t="str">
        <f>IFERROR(MID($E4214,SEARCH("/",$E4214,SEARCH("/",$E4214)+1)+1,1),"")</f>
        <v>S</v>
      </c>
      <c r="H4214" t="s">
        <v>16</v>
      </c>
      <c r="I4214">
        <v>26</v>
      </c>
      <c r="J4214" t="b">
        <v>0</v>
      </c>
      <c r="K4214" s="7">
        <v>0</v>
      </c>
      <c r="L4214" s="7">
        <v>0</v>
      </c>
      <c r="M4214" s="7">
        <v>0</v>
      </c>
      <c r="N4214" s="7">
        <v>0</v>
      </c>
      <c r="O4214" s="7">
        <v>0</v>
      </c>
      <c r="P4214" s="7">
        <f>SUM(dane3[[#This Row],[RoomService]:[VRDeck]])</f>
        <v>0</v>
      </c>
      <c r="Q4214" t="s">
        <v>11502</v>
      </c>
      <c r="R4214" t="b">
        <v>1</v>
      </c>
    </row>
    <row r="4215" spans="1:18" x14ac:dyDescent="0.3">
      <c r="A4215" t="s">
        <v>11503</v>
      </c>
      <c r="B4215">
        <f>MID(dane3[[#This Row],[PassengerId]],1,4)+0</f>
        <v>4487</v>
      </c>
      <c r="C4215" t="s">
        <v>19</v>
      </c>
      <c r="D4215" t="b">
        <v>0</v>
      </c>
      <c r="E4215" t="s">
        <v>11504</v>
      </c>
      <c r="F4215" t="str">
        <f>MID($E4215,1,1)</f>
        <v>G</v>
      </c>
      <c r="G4215" t="str">
        <f>IFERROR(MID($E4215,SEARCH("/",$E4215,SEARCH("/",$E4215)+1)+1,1),"")</f>
        <v>P</v>
      </c>
      <c r="H4215" t="s">
        <v>16</v>
      </c>
      <c r="I4215">
        <v>39</v>
      </c>
      <c r="J4215" t="b">
        <v>0</v>
      </c>
      <c r="K4215" s="7">
        <v>0</v>
      </c>
      <c r="L4215" s="7">
        <v>3</v>
      </c>
      <c r="M4215" s="7">
        <v>0</v>
      </c>
      <c r="N4215" s="7">
        <v>802</v>
      </c>
      <c r="O4215" s="7">
        <v>49</v>
      </c>
      <c r="P4215" s="7">
        <f>SUM(dane3[[#This Row],[RoomService]:[VRDeck]])</f>
        <v>854</v>
      </c>
      <c r="Q4215" t="s">
        <v>11505</v>
      </c>
      <c r="R4215" t="b">
        <v>0</v>
      </c>
    </row>
    <row r="4216" spans="1:18" x14ac:dyDescent="0.3">
      <c r="A4216" t="s">
        <v>11506</v>
      </c>
      <c r="B4216">
        <f>MID(dane3[[#This Row],[PassengerId]],1,4)+0</f>
        <v>4490</v>
      </c>
      <c r="C4216" t="s">
        <v>14</v>
      </c>
      <c r="D4216" t="b">
        <v>0</v>
      </c>
      <c r="E4216" t="s">
        <v>11507</v>
      </c>
      <c r="F4216" t="str">
        <f>MID($E4216,1,1)</f>
        <v>D</v>
      </c>
      <c r="G4216" t="str">
        <f>IFERROR(MID($E4216,SEARCH("/",$E4216,SEARCH("/",$E4216)+1)+1,1),"")</f>
        <v>S</v>
      </c>
      <c r="H4216" t="s">
        <v>46</v>
      </c>
      <c r="I4216">
        <v>34</v>
      </c>
      <c r="J4216" t="b">
        <v>0</v>
      </c>
      <c r="K4216" s="7">
        <v>0</v>
      </c>
      <c r="L4216" s="7">
        <v>337</v>
      </c>
      <c r="M4216" s="7">
        <v>1339</v>
      </c>
      <c r="N4216" s="7">
        <v>92</v>
      </c>
      <c r="O4216" s="7">
        <v>264</v>
      </c>
      <c r="P4216" s="7">
        <f>SUM(dane3[[#This Row],[RoomService]:[VRDeck]])</f>
        <v>2032</v>
      </c>
      <c r="Q4216" t="s">
        <v>11508</v>
      </c>
      <c r="R4216" t="b">
        <v>0</v>
      </c>
    </row>
    <row r="4217" spans="1:18" x14ac:dyDescent="0.3">
      <c r="A4217" t="s">
        <v>11509</v>
      </c>
      <c r="B4217">
        <f>MID(dane3[[#This Row],[PassengerId]],1,4)+0</f>
        <v>4491</v>
      </c>
      <c r="C4217" t="s">
        <v>14</v>
      </c>
      <c r="D4217" t="b">
        <v>0</v>
      </c>
      <c r="E4217" t="s">
        <v>11510</v>
      </c>
      <c r="F4217" t="str">
        <f>MID($E4217,1,1)</f>
        <v>B</v>
      </c>
      <c r="G4217" t="str">
        <f>IFERROR(MID($E4217,SEARCH("/",$E4217,SEARCH("/",$E4217)+1)+1,1),"")</f>
        <v>P</v>
      </c>
      <c r="H4217" t="s">
        <v>16</v>
      </c>
      <c r="I4217">
        <v>36</v>
      </c>
      <c r="J4217" t="b">
        <v>0</v>
      </c>
      <c r="K4217" s="7">
        <v>0</v>
      </c>
      <c r="L4217" s="7">
        <v>1013</v>
      </c>
      <c r="M4217" s="7">
        <v>1</v>
      </c>
      <c r="N4217" s="7">
        <v>16</v>
      </c>
      <c r="O4217" s="7">
        <v>2825</v>
      </c>
      <c r="P4217" s="7">
        <f>SUM(dane3[[#This Row],[RoomService]:[VRDeck]])</f>
        <v>3855</v>
      </c>
      <c r="Q4217" t="s">
        <v>11511</v>
      </c>
      <c r="R4217" t="b">
        <v>0</v>
      </c>
    </row>
    <row r="4218" spans="1:18" x14ac:dyDescent="0.3">
      <c r="A4218" t="s">
        <v>11512</v>
      </c>
      <c r="B4218">
        <f>MID(dane3[[#This Row],[PassengerId]],1,4)+0</f>
        <v>4492</v>
      </c>
      <c r="C4218" t="s">
        <v>19</v>
      </c>
      <c r="D4218" t="b">
        <v>1</v>
      </c>
      <c r="E4218" t="s">
        <v>11513</v>
      </c>
      <c r="F4218" t="str">
        <f>MID($E4218,1,1)</f>
        <v>G</v>
      </c>
      <c r="G4218" t="str">
        <f>IFERROR(MID($E4218,SEARCH("/",$E4218,SEARCH("/",$E4218)+1)+1,1),"")</f>
        <v>P</v>
      </c>
      <c r="H4218" t="s">
        <v>16</v>
      </c>
      <c r="I4218">
        <v>46</v>
      </c>
      <c r="J4218" t="b">
        <v>0</v>
      </c>
      <c r="K4218" s="7">
        <v>0</v>
      </c>
      <c r="L4218" s="7">
        <v>0</v>
      </c>
      <c r="M4218" s="7">
        <v>0</v>
      </c>
      <c r="N4218" s="7">
        <v>0</v>
      </c>
      <c r="O4218" s="7">
        <v>0</v>
      </c>
      <c r="P4218" s="7">
        <f>SUM(dane3[[#This Row],[RoomService]:[VRDeck]])</f>
        <v>0</v>
      </c>
      <c r="Q4218" t="s">
        <v>11514</v>
      </c>
      <c r="R4218" t="b">
        <v>1</v>
      </c>
    </row>
    <row r="4219" spans="1:18" x14ac:dyDescent="0.3">
      <c r="A4219" t="s">
        <v>11515</v>
      </c>
      <c r="B4219">
        <f>MID(dane3[[#This Row],[PassengerId]],1,4)+0</f>
        <v>4493</v>
      </c>
      <c r="C4219" t="s">
        <v>19</v>
      </c>
      <c r="D4219" t="b">
        <v>0</v>
      </c>
      <c r="E4219" t="s">
        <v>11516</v>
      </c>
      <c r="F4219" t="str">
        <f>MID($E4219,1,1)</f>
        <v>F</v>
      </c>
      <c r="G4219" t="str">
        <f>IFERROR(MID($E4219,SEARCH("/",$E4219,SEARCH("/",$E4219)+1)+1,1),"")</f>
        <v>S</v>
      </c>
      <c r="H4219" t="s">
        <v>16</v>
      </c>
      <c r="I4219">
        <v>26</v>
      </c>
      <c r="J4219" t="b">
        <v>0</v>
      </c>
      <c r="K4219" s="7">
        <v>42</v>
      </c>
      <c r="L4219" s="7">
        <v>65</v>
      </c>
      <c r="M4219" s="7">
        <v>895</v>
      </c>
      <c r="N4219" s="7">
        <v>407</v>
      </c>
      <c r="O4219" s="7">
        <v>0</v>
      </c>
      <c r="P4219" s="7">
        <f>SUM(dane3[[#This Row],[RoomService]:[VRDeck]])</f>
        <v>1409</v>
      </c>
      <c r="Q4219" t="s">
        <v>7906</v>
      </c>
      <c r="R4219" t="b">
        <v>1</v>
      </c>
    </row>
    <row r="4220" spans="1:18" x14ac:dyDescent="0.3">
      <c r="A4220" t="s">
        <v>9238</v>
      </c>
      <c r="B4220">
        <f>MID(dane3[[#This Row],[PassengerId]],1,4)+0</f>
        <v>3629</v>
      </c>
      <c r="C4220" t="s">
        <v>53</v>
      </c>
      <c r="D4220" t="b">
        <v>1</v>
      </c>
      <c r="E4220" t="s">
        <v>9239</v>
      </c>
      <c r="F4220" t="str">
        <f>MID($E4220,1,1)</f>
        <v>F</v>
      </c>
      <c r="G4220" t="str">
        <f>IFERROR(MID($E4220,SEARCH("/",$E4220,SEARCH("/",$E4220)+1)+1,1),"")</f>
        <v>P</v>
      </c>
      <c r="H4220" t="s">
        <v>16</v>
      </c>
      <c r="I4220">
        <v>28</v>
      </c>
      <c r="J4220" t="b">
        <v>0</v>
      </c>
      <c r="K4220" s="7">
        <v>0</v>
      </c>
      <c r="L4220" s="7">
        <v>0</v>
      </c>
      <c r="M4220" s="7">
        <v>0</v>
      </c>
      <c r="N4220" s="7">
        <v>0</v>
      </c>
      <c r="O4220" s="7">
        <v>0</v>
      </c>
      <c r="P4220" s="7">
        <f>SUM(dane3[[#This Row],[RoomService]:[VRDeck]])</f>
        <v>0</v>
      </c>
      <c r="Q4220" t="s">
        <v>9240</v>
      </c>
      <c r="R4220" t="b">
        <v>1</v>
      </c>
    </row>
    <row r="4221" spans="1:18" x14ac:dyDescent="0.3">
      <c r="A4221" t="s">
        <v>11520</v>
      </c>
      <c r="B4221">
        <f>MID(dane3[[#This Row],[PassengerId]],1,4)+0</f>
        <v>4496</v>
      </c>
      <c r="C4221" t="s">
        <v>19</v>
      </c>
      <c r="D4221" t="b">
        <v>0</v>
      </c>
      <c r="E4221" t="s">
        <v>11521</v>
      </c>
      <c r="F4221" t="str">
        <f>MID($E4221,1,1)</f>
        <v>F</v>
      </c>
      <c r="G4221" t="str">
        <f>IFERROR(MID($E4221,SEARCH("/",$E4221,SEARCH("/",$E4221)+1)+1,1),"")</f>
        <v>P</v>
      </c>
      <c r="H4221" t="s">
        <v>46</v>
      </c>
      <c r="I4221">
        <v>20</v>
      </c>
      <c r="J4221" t="b">
        <v>0</v>
      </c>
      <c r="K4221" s="7">
        <v>0</v>
      </c>
      <c r="L4221" s="7">
        <v>3080</v>
      </c>
      <c r="M4221" s="7">
        <v>7</v>
      </c>
      <c r="N4221" s="7">
        <v>0</v>
      </c>
      <c r="O4221" s="7">
        <v>67</v>
      </c>
      <c r="P4221" s="7">
        <f>SUM(dane3[[#This Row],[RoomService]:[VRDeck]])</f>
        <v>3154</v>
      </c>
      <c r="Q4221" t="s">
        <v>11522</v>
      </c>
      <c r="R4221" t="b">
        <v>1</v>
      </c>
    </row>
    <row r="4222" spans="1:18" x14ac:dyDescent="0.3">
      <c r="A4222" t="s">
        <v>11523</v>
      </c>
      <c r="B4222">
        <f>MID(dane3[[#This Row],[PassengerId]],1,4)+0</f>
        <v>4497</v>
      </c>
      <c r="C4222" t="s">
        <v>19</v>
      </c>
      <c r="D4222" t="b">
        <v>1</v>
      </c>
      <c r="E4222" t="s">
        <v>11524</v>
      </c>
      <c r="F4222" t="str">
        <f>MID($E4222,1,1)</f>
        <v>G</v>
      </c>
      <c r="G4222" t="str">
        <f>IFERROR(MID($E4222,SEARCH("/",$E4222,SEARCH("/",$E4222)+1)+1,1),"")</f>
        <v>P</v>
      </c>
      <c r="H4222" t="s">
        <v>16</v>
      </c>
      <c r="I4222">
        <v>35</v>
      </c>
      <c r="J4222" t="b">
        <v>0</v>
      </c>
      <c r="K4222" s="7">
        <v>0</v>
      </c>
      <c r="L4222" s="7">
        <v>0</v>
      </c>
      <c r="M4222" s="7">
        <v>0</v>
      </c>
      <c r="N4222" s="7">
        <v>0</v>
      </c>
      <c r="O4222" s="7">
        <v>0</v>
      </c>
      <c r="P4222" s="7">
        <f>SUM(dane3[[#This Row],[RoomService]:[VRDeck]])</f>
        <v>0</v>
      </c>
      <c r="Q4222" t="s">
        <v>11525</v>
      </c>
      <c r="R4222" t="b">
        <v>0</v>
      </c>
    </row>
    <row r="4223" spans="1:18" x14ac:dyDescent="0.3">
      <c r="A4223" t="s">
        <v>11526</v>
      </c>
      <c r="B4223">
        <f>MID(dane3[[#This Row],[PassengerId]],1,4)+0</f>
        <v>4498</v>
      </c>
      <c r="C4223" t="s">
        <v>19</v>
      </c>
      <c r="D4223" t="b">
        <v>0</v>
      </c>
      <c r="E4223" t="s">
        <v>11527</v>
      </c>
      <c r="F4223" t="str">
        <f>MID($E4223,1,1)</f>
        <v>G</v>
      </c>
      <c r="G4223" t="str">
        <f>IFERROR(MID($E4223,SEARCH("/",$E4223,SEARCH("/",$E4223)+1)+1,1),"")</f>
        <v>S</v>
      </c>
      <c r="H4223" t="s">
        <v>46</v>
      </c>
      <c r="I4223">
        <v>11</v>
      </c>
      <c r="J4223" t="b">
        <v>0</v>
      </c>
      <c r="K4223" s="7">
        <v>0</v>
      </c>
      <c r="L4223" s="7">
        <v>0</v>
      </c>
      <c r="M4223" s="7">
        <v>0</v>
      </c>
      <c r="N4223" s="7">
        <v>0</v>
      </c>
      <c r="O4223" s="7">
        <v>0</v>
      </c>
      <c r="P4223" s="7">
        <f>SUM(dane3[[#This Row],[RoomService]:[VRDeck]])</f>
        <v>0</v>
      </c>
      <c r="Q4223" t="s">
        <v>11528</v>
      </c>
      <c r="R4223" t="b">
        <v>0</v>
      </c>
    </row>
    <row r="4224" spans="1:18" x14ac:dyDescent="0.3">
      <c r="A4224" t="s">
        <v>11529</v>
      </c>
      <c r="B4224">
        <f>MID(dane3[[#This Row],[PassengerId]],1,4)+0</f>
        <v>4498</v>
      </c>
      <c r="C4224" t="s">
        <v>19</v>
      </c>
      <c r="D4224" t="b">
        <v>1</v>
      </c>
      <c r="E4224" t="s">
        <v>11527</v>
      </c>
      <c r="F4224" t="str">
        <f>MID($E4224,1,1)</f>
        <v>G</v>
      </c>
      <c r="G4224" t="str">
        <f>IFERROR(MID($E4224,SEARCH("/",$E4224,SEARCH("/",$E4224)+1)+1,1),"")</f>
        <v>S</v>
      </c>
      <c r="H4224" t="s">
        <v>32</v>
      </c>
      <c r="I4224">
        <v>14</v>
      </c>
      <c r="J4224" t="b">
        <v>0</v>
      </c>
      <c r="K4224" s="7">
        <v>0</v>
      </c>
      <c r="L4224" s="7">
        <v>0</v>
      </c>
      <c r="M4224" s="7">
        <v>0</v>
      </c>
      <c r="N4224" s="7">
        <v>0</v>
      </c>
      <c r="O4224" s="7">
        <v>0</v>
      </c>
      <c r="P4224" s="7">
        <f>SUM(dane3[[#This Row],[RoomService]:[VRDeck]])</f>
        <v>0</v>
      </c>
      <c r="Q4224" t="s">
        <v>11530</v>
      </c>
      <c r="R4224" t="b">
        <v>0</v>
      </c>
    </row>
    <row r="4225" spans="1:18" x14ac:dyDescent="0.3">
      <c r="A4225" t="s">
        <v>11531</v>
      </c>
      <c r="B4225">
        <f>MID(dane3[[#This Row],[PassengerId]],1,4)+0</f>
        <v>4498</v>
      </c>
      <c r="C4225" t="s">
        <v>19</v>
      </c>
      <c r="D4225" t="b">
        <v>1</v>
      </c>
      <c r="E4225" t="s">
        <v>11527</v>
      </c>
      <c r="F4225" t="str">
        <f>MID($E4225,1,1)</f>
        <v>G</v>
      </c>
      <c r="G4225" t="str">
        <f>IFERROR(MID($E4225,SEARCH("/",$E4225,SEARCH("/",$E4225)+1)+1,1),"")</f>
        <v>S</v>
      </c>
      <c r="H4225" t="s">
        <v>32</v>
      </c>
      <c r="I4225">
        <v>4</v>
      </c>
      <c r="J4225" t="b">
        <v>0</v>
      </c>
      <c r="K4225" s="7">
        <v>0</v>
      </c>
      <c r="L4225" s="7">
        <v>0</v>
      </c>
      <c r="M4225" s="7">
        <v>0</v>
      </c>
      <c r="N4225" s="7">
        <v>0</v>
      </c>
      <c r="O4225" s="7">
        <v>0</v>
      </c>
      <c r="P4225" s="7">
        <f>SUM(dane3[[#This Row],[RoomService]:[VRDeck]])</f>
        <v>0</v>
      </c>
      <c r="Q4225" t="s">
        <v>11532</v>
      </c>
      <c r="R4225" t="b">
        <v>1</v>
      </c>
    </row>
    <row r="4226" spans="1:18" x14ac:dyDescent="0.3">
      <c r="A4226" t="s">
        <v>11533</v>
      </c>
      <c r="B4226">
        <f>MID(dane3[[#This Row],[PassengerId]],1,4)+0</f>
        <v>4498</v>
      </c>
      <c r="C4226" t="s">
        <v>19</v>
      </c>
      <c r="D4226" t="b">
        <v>0</v>
      </c>
      <c r="E4226" t="s">
        <v>11527</v>
      </c>
      <c r="F4226" t="str">
        <f>MID($E4226,1,1)</f>
        <v>G</v>
      </c>
      <c r="G4226" t="str">
        <f>IFERROR(MID($E4226,SEARCH("/",$E4226,SEARCH("/",$E4226)+1)+1,1),"")</f>
        <v>S</v>
      </c>
      <c r="H4226" t="s">
        <v>16</v>
      </c>
      <c r="I4226">
        <v>11</v>
      </c>
      <c r="J4226" t="b">
        <v>0</v>
      </c>
      <c r="K4226" s="7">
        <v>0</v>
      </c>
      <c r="L4226" s="7">
        <v>0</v>
      </c>
      <c r="M4226" s="7">
        <v>0</v>
      </c>
      <c r="N4226" s="7">
        <v>0</v>
      </c>
      <c r="O4226" s="7">
        <v>0</v>
      </c>
      <c r="P4226" s="7">
        <f>SUM(dane3[[#This Row],[RoomService]:[VRDeck]])</f>
        <v>0</v>
      </c>
      <c r="Q4226" t="s">
        <v>11534</v>
      </c>
      <c r="R4226" t="b">
        <v>0</v>
      </c>
    </row>
    <row r="4227" spans="1:18" x14ac:dyDescent="0.3">
      <c r="A4227" t="s">
        <v>11535</v>
      </c>
      <c r="B4227">
        <f>MID(dane3[[#This Row],[PassengerId]],1,4)+0</f>
        <v>4498</v>
      </c>
      <c r="C4227" t="s">
        <v>19</v>
      </c>
      <c r="D4227" t="b">
        <v>1</v>
      </c>
      <c r="E4227" t="s">
        <v>11527</v>
      </c>
      <c r="F4227" t="str">
        <f>MID($E4227,1,1)</f>
        <v>G</v>
      </c>
      <c r="G4227" t="str">
        <f>IFERROR(MID($E4227,SEARCH("/",$E4227,SEARCH("/",$E4227)+1)+1,1),"")</f>
        <v>S</v>
      </c>
      <c r="H4227" t="s">
        <v>16</v>
      </c>
      <c r="I4227">
        <v>31</v>
      </c>
      <c r="J4227" t="b">
        <v>0</v>
      </c>
      <c r="K4227" s="7">
        <v>0</v>
      </c>
      <c r="L4227" s="7">
        <v>0</v>
      </c>
      <c r="M4227" s="7">
        <v>0</v>
      </c>
      <c r="N4227" s="7">
        <v>0</v>
      </c>
      <c r="O4227" s="7">
        <v>0</v>
      </c>
      <c r="P4227" s="7">
        <f>SUM(dane3[[#This Row],[RoomService]:[VRDeck]])</f>
        <v>0</v>
      </c>
      <c r="Q4227" t="s">
        <v>11536</v>
      </c>
      <c r="R4227" t="b">
        <v>1</v>
      </c>
    </row>
    <row r="4228" spans="1:18" x14ac:dyDescent="0.3">
      <c r="A4228" t="s">
        <v>11537</v>
      </c>
      <c r="B4228">
        <f>MID(dane3[[#This Row],[PassengerId]],1,4)+0</f>
        <v>4498</v>
      </c>
      <c r="C4228" t="s">
        <v>19</v>
      </c>
      <c r="D4228" t="b">
        <v>0</v>
      </c>
      <c r="E4228" t="s">
        <v>11527</v>
      </c>
      <c r="F4228" t="str">
        <f>MID($E4228,1,1)</f>
        <v>G</v>
      </c>
      <c r="G4228" t="str">
        <f>IFERROR(MID($E4228,SEARCH("/",$E4228,SEARCH("/",$E4228)+1)+1,1),"")</f>
        <v>S</v>
      </c>
      <c r="H4228" t="s">
        <v>16</v>
      </c>
      <c r="I4228">
        <v>15</v>
      </c>
      <c r="J4228" t="b">
        <v>0</v>
      </c>
      <c r="K4228" s="7">
        <v>0</v>
      </c>
      <c r="L4228" s="7">
        <v>893</v>
      </c>
      <c r="M4228" s="7">
        <v>0</v>
      </c>
      <c r="N4228" s="7">
        <v>0</v>
      </c>
      <c r="O4228" s="7">
        <v>0</v>
      </c>
      <c r="P4228" s="7">
        <f>SUM(dane3[[#This Row],[RoomService]:[VRDeck]])</f>
        <v>893</v>
      </c>
      <c r="Q4228" t="s">
        <v>11538</v>
      </c>
      <c r="R4228" t="b">
        <v>1</v>
      </c>
    </row>
    <row r="4229" spans="1:18" x14ac:dyDescent="0.3">
      <c r="A4229" t="s">
        <v>11539</v>
      </c>
      <c r="B4229">
        <f>MID(dane3[[#This Row],[PassengerId]],1,4)+0</f>
        <v>4498</v>
      </c>
      <c r="C4229" t="s">
        <v>19</v>
      </c>
      <c r="D4229" t="b">
        <v>0</v>
      </c>
      <c r="E4229" t="s">
        <v>11527</v>
      </c>
      <c r="F4229" t="str">
        <f>MID($E4229,1,1)</f>
        <v>G</v>
      </c>
      <c r="G4229" t="str">
        <f>IFERROR(MID($E4229,SEARCH("/",$E4229,SEARCH("/",$E4229)+1)+1,1),"")</f>
        <v>S</v>
      </c>
      <c r="H4229" t="s">
        <v>16</v>
      </c>
      <c r="I4229">
        <v>39</v>
      </c>
      <c r="J4229" t="b">
        <v>0</v>
      </c>
      <c r="K4229" s="7">
        <v>0</v>
      </c>
      <c r="L4229" s="7">
        <v>2</v>
      </c>
      <c r="M4229" s="7">
        <v>0</v>
      </c>
      <c r="N4229" s="7">
        <v>69</v>
      </c>
      <c r="O4229" s="7">
        <v>836</v>
      </c>
      <c r="P4229" s="7">
        <f>SUM(dane3[[#This Row],[RoomService]:[VRDeck]])</f>
        <v>907</v>
      </c>
      <c r="Q4229" t="s">
        <v>11540</v>
      </c>
      <c r="R4229" t="b">
        <v>0</v>
      </c>
    </row>
    <row r="4230" spans="1:18" x14ac:dyDescent="0.3">
      <c r="A4230" t="s">
        <v>11541</v>
      </c>
      <c r="B4230">
        <f>MID(dane3[[#This Row],[PassengerId]],1,4)+0</f>
        <v>4498</v>
      </c>
      <c r="C4230" t="s">
        <v>19</v>
      </c>
      <c r="D4230" t="b">
        <v>0</v>
      </c>
      <c r="E4230" t="s">
        <v>11527</v>
      </c>
      <c r="F4230" t="str">
        <f>MID($E4230,1,1)</f>
        <v>G</v>
      </c>
      <c r="G4230" t="str">
        <f>IFERROR(MID($E4230,SEARCH("/",$E4230,SEARCH("/",$E4230)+1)+1,1),"")</f>
        <v>S</v>
      </c>
      <c r="H4230" t="s">
        <v>16</v>
      </c>
      <c r="I4230">
        <v>7</v>
      </c>
      <c r="J4230" t="b">
        <v>0</v>
      </c>
      <c r="K4230" s="7">
        <v>0</v>
      </c>
      <c r="L4230" s="7">
        <v>0</v>
      </c>
      <c r="M4230" s="7">
        <v>0</v>
      </c>
      <c r="N4230" s="7">
        <v>0</v>
      </c>
      <c r="O4230" s="7">
        <v>0</v>
      </c>
      <c r="P4230" s="7">
        <f>SUM(dane3[[#This Row],[RoomService]:[VRDeck]])</f>
        <v>0</v>
      </c>
      <c r="Q4230" t="s">
        <v>11542</v>
      </c>
      <c r="R4230" t="b">
        <v>0</v>
      </c>
    </row>
    <row r="4231" spans="1:18" x14ac:dyDescent="0.3">
      <c r="A4231" t="s">
        <v>11543</v>
      </c>
      <c r="B4231">
        <f>MID(dane3[[#This Row],[PassengerId]],1,4)+0</f>
        <v>4500</v>
      </c>
      <c r="C4231" t="s">
        <v>19</v>
      </c>
      <c r="D4231" t="b">
        <v>0</v>
      </c>
      <c r="E4231" t="s">
        <v>11544</v>
      </c>
      <c r="F4231" t="str">
        <f>MID($E4231,1,1)</f>
        <v>F</v>
      </c>
      <c r="G4231" t="str">
        <f>IFERROR(MID($E4231,SEARCH("/",$E4231,SEARCH("/",$E4231)+1)+1,1),"")</f>
        <v>S</v>
      </c>
      <c r="H4231" t="s">
        <v>16</v>
      </c>
      <c r="I4231">
        <v>24</v>
      </c>
      <c r="J4231" t="b">
        <v>0</v>
      </c>
      <c r="K4231" s="7">
        <v>83</v>
      </c>
      <c r="L4231" s="7">
        <v>0</v>
      </c>
      <c r="M4231" s="7">
        <v>129</v>
      </c>
      <c r="N4231" s="7">
        <v>504</v>
      </c>
      <c r="O4231" s="7">
        <v>0</v>
      </c>
      <c r="P4231" s="7">
        <f>SUM(dane3[[#This Row],[RoomService]:[VRDeck]])</f>
        <v>716</v>
      </c>
      <c r="Q4231" t="s">
        <v>11545</v>
      </c>
      <c r="R4231" t="b">
        <v>0</v>
      </c>
    </row>
    <row r="4232" spans="1:18" x14ac:dyDescent="0.3">
      <c r="A4232" t="s">
        <v>11546</v>
      </c>
      <c r="B4232">
        <f>MID(dane3[[#This Row],[PassengerId]],1,4)+0</f>
        <v>4501</v>
      </c>
      <c r="C4232" t="s">
        <v>19</v>
      </c>
      <c r="D4232" t="b">
        <v>1</v>
      </c>
      <c r="E4232" t="s">
        <v>11547</v>
      </c>
      <c r="F4232" t="str">
        <f>MID($E4232,1,1)</f>
        <v>G</v>
      </c>
      <c r="G4232" t="str">
        <f>IFERROR(MID($E4232,SEARCH("/",$E4232,SEARCH("/",$E4232)+1)+1,1),"")</f>
        <v>S</v>
      </c>
      <c r="H4232" t="s">
        <v>16</v>
      </c>
      <c r="I4232">
        <v>22</v>
      </c>
      <c r="J4232" t="b">
        <v>0</v>
      </c>
      <c r="K4232" s="7">
        <v>0</v>
      </c>
      <c r="L4232" s="7">
        <v>0</v>
      </c>
      <c r="M4232" s="7">
        <v>0</v>
      </c>
      <c r="N4232" s="7">
        <v>0</v>
      </c>
      <c r="O4232" s="7">
        <v>0</v>
      </c>
      <c r="P4232" s="7">
        <f>SUM(dane3[[#This Row],[RoomService]:[VRDeck]])</f>
        <v>0</v>
      </c>
      <c r="Q4232" t="s">
        <v>11548</v>
      </c>
      <c r="R4232" t="b">
        <v>1</v>
      </c>
    </row>
    <row r="4233" spans="1:18" x14ac:dyDescent="0.3">
      <c r="A4233" t="s">
        <v>9250</v>
      </c>
      <c r="B4233">
        <f>MID(dane3[[#This Row],[PassengerId]],1,4)+0</f>
        <v>3636</v>
      </c>
      <c r="C4233" t="s">
        <v>53</v>
      </c>
      <c r="D4233" t="b">
        <v>0</v>
      </c>
      <c r="E4233" t="s">
        <v>9251</v>
      </c>
      <c r="F4233" t="str">
        <f>MID($E4233,1,1)</f>
        <v>D</v>
      </c>
      <c r="G4233" t="str">
        <f>IFERROR(MID($E4233,SEARCH("/",$E4233,SEARCH("/",$E4233)+1)+1,1),"")</f>
        <v>P</v>
      </c>
      <c r="H4233" t="s">
        <v>16</v>
      </c>
      <c r="I4233">
        <v>37</v>
      </c>
      <c r="J4233" t="b">
        <v>0</v>
      </c>
      <c r="K4233" s="7">
        <v>1280</v>
      </c>
      <c r="L4233" s="7">
        <v>0</v>
      </c>
      <c r="M4233" s="7">
        <v>1</v>
      </c>
      <c r="N4233" s="7">
        <v>111</v>
      </c>
      <c r="O4233" s="7">
        <v>408</v>
      </c>
      <c r="P4233" s="7">
        <f>SUM(dane3[[#This Row],[RoomService]:[VRDeck]])</f>
        <v>1800</v>
      </c>
      <c r="Q4233" t="s">
        <v>9252</v>
      </c>
      <c r="R4233" t="b">
        <v>0</v>
      </c>
    </row>
    <row r="4234" spans="1:18" x14ac:dyDescent="0.3">
      <c r="A4234" t="s">
        <v>11552</v>
      </c>
      <c r="B4234">
        <f>MID(dane3[[#This Row],[PassengerId]],1,4)+0</f>
        <v>4505</v>
      </c>
      <c r="C4234" t="s">
        <v>14</v>
      </c>
      <c r="D4234" t="b">
        <v>0</v>
      </c>
      <c r="E4234" t="s">
        <v>11553</v>
      </c>
      <c r="F4234" t="str">
        <f>MID($E4234,1,1)</f>
        <v>C</v>
      </c>
      <c r="G4234" t="str">
        <f>IFERROR(MID($E4234,SEARCH("/",$E4234,SEARCH("/",$E4234)+1)+1,1),"")</f>
        <v>S</v>
      </c>
      <c r="H4234" t="s">
        <v>46</v>
      </c>
      <c r="I4234">
        <v>53</v>
      </c>
      <c r="J4234" t="b">
        <v>0</v>
      </c>
      <c r="K4234" s="7">
        <v>0</v>
      </c>
      <c r="L4234" s="7">
        <v>864</v>
      </c>
      <c r="M4234" s="7">
        <v>49</v>
      </c>
      <c r="N4234" s="7">
        <v>39</v>
      </c>
      <c r="O4234" s="7">
        <v>2376</v>
      </c>
      <c r="P4234" s="7">
        <f>SUM(dane3[[#This Row],[RoomService]:[VRDeck]])</f>
        <v>3328</v>
      </c>
      <c r="Q4234" t="s">
        <v>11554</v>
      </c>
      <c r="R4234" t="b">
        <v>1</v>
      </c>
    </row>
    <row r="4235" spans="1:18" x14ac:dyDescent="0.3">
      <c r="A4235" t="s">
        <v>11555</v>
      </c>
      <c r="B4235">
        <f>MID(dane3[[#This Row],[PassengerId]],1,4)+0</f>
        <v>4505</v>
      </c>
      <c r="C4235" t="s">
        <v>14</v>
      </c>
      <c r="D4235" t="b">
        <v>0</v>
      </c>
      <c r="E4235" t="s">
        <v>11553</v>
      </c>
      <c r="F4235" t="str">
        <f>MID($E4235,1,1)</f>
        <v>C</v>
      </c>
      <c r="G4235" t="str">
        <f>IFERROR(MID($E4235,SEARCH("/",$E4235,SEARCH("/",$E4235)+1)+1,1),"")</f>
        <v>S</v>
      </c>
      <c r="H4235" t="s">
        <v>16</v>
      </c>
      <c r="I4235">
        <v>40</v>
      </c>
      <c r="J4235" t="b">
        <v>0</v>
      </c>
      <c r="K4235" s="7">
        <v>2</v>
      </c>
      <c r="L4235" s="7">
        <v>76</v>
      </c>
      <c r="M4235" s="7">
        <v>0</v>
      </c>
      <c r="N4235" s="7">
        <v>201</v>
      </c>
      <c r="O4235" s="7">
        <v>0</v>
      </c>
      <c r="P4235" s="7">
        <f>SUM(dane3[[#This Row],[RoomService]:[VRDeck]])</f>
        <v>279</v>
      </c>
      <c r="Q4235" t="s">
        <v>11556</v>
      </c>
      <c r="R4235" t="b">
        <v>0</v>
      </c>
    </row>
    <row r="4236" spans="1:18" x14ac:dyDescent="0.3">
      <c r="A4236" t="s">
        <v>9271</v>
      </c>
      <c r="B4236">
        <f>MID(dane3[[#This Row],[PassengerId]],1,4)+0</f>
        <v>3644</v>
      </c>
      <c r="C4236" t="s">
        <v>53</v>
      </c>
      <c r="D4236" t="b">
        <v>1</v>
      </c>
      <c r="E4236" t="s">
        <v>9272</v>
      </c>
      <c r="F4236" t="str">
        <f>MID($E4236,1,1)</f>
        <v>F</v>
      </c>
      <c r="G4236" t="str">
        <f>IFERROR(MID($E4236,SEARCH("/",$E4236,SEARCH("/",$E4236)+1)+1,1),"")</f>
        <v>S</v>
      </c>
      <c r="H4236" t="s">
        <v>16</v>
      </c>
      <c r="I4236">
        <v>36</v>
      </c>
      <c r="J4236" t="b">
        <v>0</v>
      </c>
      <c r="K4236" s="7">
        <v>0</v>
      </c>
      <c r="L4236" s="7">
        <v>0</v>
      </c>
      <c r="M4236" s="7">
        <v>0</v>
      </c>
      <c r="N4236" s="7">
        <v>0</v>
      </c>
      <c r="O4236" s="7">
        <v>0</v>
      </c>
      <c r="P4236" s="7">
        <f>SUM(dane3[[#This Row],[RoomService]:[VRDeck]])</f>
        <v>0</v>
      </c>
      <c r="Q4236" t="s">
        <v>9273</v>
      </c>
      <c r="R4236" t="b">
        <v>1</v>
      </c>
    </row>
    <row r="4237" spans="1:18" x14ac:dyDescent="0.3">
      <c r="A4237" t="s">
        <v>9274</v>
      </c>
      <c r="B4237">
        <f>MID(dane3[[#This Row],[PassengerId]],1,4)+0</f>
        <v>3645</v>
      </c>
      <c r="C4237" t="s">
        <v>53</v>
      </c>
      <c r="D4237" t="b">
        <v>1</v>
      </c>
      <c r="E4237" t="s">
        <v>9275</v>
      </c>
      <c r="F4237" t="str">
        <f>MID($E4237,1,1)</f>
        <v>D</v>
      </c>
      <c r="G4237" t="str">
        <f>IFERROR(MID($E4237,SEARCH("/",$E4237,SEARCH("/",$E4237)+1)+1,1),"")</f>
        <v>P</v>
      </c>
      <c r="H4237" t="s">
        <v>16</v>
      </c>
      <c r="I4237">
        <v>42</v>
      </c>
      <c r="J4237" t="b">
        <v>0</v>
      </c>
      <c r="K4237" s="7">
        <v>0</v>
      </c>
      <c r="L4237" s="7">
        <v>0</v>
      </c>
      <c r="M4237" s="7">
        <v>0</v>
      </c>
      <c r="N4237" s="7">
        <v>0</v>
      </c>
      <c r="O4237" s="7">
        <v>0</v>
      </c>
      <c r="P4237" s="7">
        <f>SUM(dane3[[#This Row],[RoomService]:[VRDeck]])</f>
        <v>0</v>
      </c>
      <c r="Q4237" t="s">
        <v>9276</v>
      </c>
      <c r="R4237" t="b">
        <v>1</v>
      </c>
    </row>
    <row r="4238" spans="1:18" x14ac:dyDescent="0.3">
      <c r="A4238" t="s">
        <v>9277</v>
      </c>
      <c r="B4238">
        <f>MID(dane3[[#This Row],[PassengerId]],1,4)+0</f>
        <v>3645</v>
      </c>
      <c r="C4238" t="s">
        <v>53</v>
      </c>
      <c r="D4238" t="b">
        <v>1</v>
      </c>
      <c r="E4238" t="s">
        <v>9275</v>
      </c>
      <c r="F4238" t="str">
        <f>MID($E4238,1,1)</f>
        <v>D</v>
      </c>
      <c r="G4238" t="str">
        <f>IFERROR(MID($E4238,SEARCH("/",$E4238,SEARCH("/",$E4238)+1)+1,1),"")</f>
        <v>P</v>
      </c>
      <c r="H4238" t="s">
        <v>16</v>
      </c>
      <c r="I4238">
        <v>33</v>
      </c>
      <c r="J4238" t="b">
        <v>0</v>
      </c>
      <c r="K4238" s="7">
        <v>0</v>
      </c>
      <c r="L4238" s="7">
        <v>0</v>
      </c>
      <c r="M4238" s="7">
        <v>0</v>
      </c>
      <c r="N4238" s="7">
        <v>0</v>
      </c>
      <c r="O4238" s="7">
        <v>0</v>
      </c>
      <c r="P4238" s="7">
        <f>SUM(dane3[[#This Row],[RoomService]:[VRDeck]])</f>
        <v>0</v>
      </c>
      <c r="Q4238" t="s">
        <v>9278</v>
      </c>
      <c r="R4238" t="b">
        <v>1</v>
      </c>
    </row>
    <row r="4239" spans="1:18" x14ac:dyDescent="0.3">
      <c r="A4239" t="s">
        <v>9279</v>
      </c>
      <c r="B4239">
        <f>MID(dane3[[#This Row],[PassengerId]],1,4)+0</f>
        <v>3645</v>
      </c>
      <c r="C4239" t="s">
        <v>53</v>
      </c>
      <c r="D4239" t="b">
        <v>1</v>
      </c>
      <c r="E4239" t="s">
        <v>9275</v>
      </c>
      <c r="F4239" t="str">
        <f>MID($E4239,1,1)</f>
        <v>D</v>
      </c>
      <c r="G4239" t="str">
        <f>IFERROR(MID($E4239,SEARCH("/",$E4239,SEARCH("/",$E4239)+1)+1,1),"")</f>
        <v>P</v>
      </c>
      <c r="H4239" t="s">
        <v>16</v>
      </c>
      <c r="I4239">
        <v>16</v>
      </c>
      <c r="J4239" t="b">
        <v>0</v>
      </c>
      <c r="K4239" s="7">
        <v>0</v>
      </c>
      <c r="L4239" s="7">
        <v>0</v>
      </c>
      <c r="M4239" s="7">
        <v>0</v>
      </c>
      <c r="N4239" s="7">
        <v>0</v>
      </c>
      <c r="O4239" s="7">
        <v>0</v>
      </c>
      <c r="P4239" s="7">
        <f>SUM(dane3[[#This Row],[RoomService]:[VRDeck]])</f>
        <v>0</v>
      </c>
      <c r="Q4239" t="s">
        <v>9280</v>
      </c>
      <c r="R4239" t="b">
        <v>1</v>
      </c>
    </row>
    <row r="4240" spans="1:18" x14ac:dyDescent="0.3">
      <c r="A4240" t="s">
        <v>9281</v>
      </c>
      <c r="B4240">
        <f>MID(dane3[[#This Row],[PassengerId]],1,4)+0</f>
        <v>3645</v>
      </c>
      <c r="C4240" t="s">
        <v>53</v>
      </c>
      <c r="D4240" t="b">
        <v>1</v>
      </c>
      <c r="E4240" t="s">
        <v>9275</v>
      </c>
      <c r="F4240" t="str">
        <f>MID($E4240,1,1)</f>
        <v>D</v>
      </c>
      <c r="G4240" t="str">
        <f>IFERROR(MID($E4240,SEARCH("/",$E4240,SEARCH("/",$E4240)+1)+1,1),"")</f>
        <v>P</v>
      </c>
      <c r="H4240" t="s">
        <v>16</v>
      </c>
      <c r="I4240">
        <v>43</v>
      </c>
      <c r="J4240" t="b">
        <v>0</v>
      </c>
      <c r="K4240" s="7">
        <v>0</v>
      </c>
      <c r="L4240" s="7">
        <v>0</v>
      </c>
      <c r="M4240" s="7">
        <v>0</v>
      </c>
      <c r="N4240" s="7">
        <v>0</v>
      </c>
      <c r="O4240" s="7">
        <v>0</v>
      </c>
      <c r="P4240" s="7">
        <f>SUM(dane3[[#This Row],[RoomService]:[VRDeck]])</f>
        <v>0</v>
      </c>
      <c r="Q4240" t="s">
        <v>9282</v>
      </c>
      <c r="R4240" t="b">
        <v>1</v>
      </c>
    </row>
    <row r="4241" spans="1:18" x14ac:dyDescent="0.3">
      <c r="A4241" t="s">
        <v>9283</v>
      </c>
      <c r="B4241">
        <f>MID(dane3[[#This Row],[PassengerId]],1,4)+0</f>
        <v>3645</v>
      </c>
      <c r="C4241" t="s">
        <v>53</v>
      </c>
      <c r="D4241" t="b">
        <v>1</v>
      </c>
      <c r="E4241" t="s">
        <v>9275</v>
      </c>
      <c r="F4241" t="str">
        <f>MID($E4241,1,1)</f>
        <v>D</v>
      </c>
      <c r="G4241" t="str">
        <f>IFERROR(MID($E4241,SEARCH("/",$E4241,SEARCH("/",$E4241)+1)+1,1),"")</f>
        <v>P</v>
      </c>
      <c r="H4241" t="s">
        <v>16</v>
      </c>
      <c r="I4241">
        <v>40</v>
      </c>
      <c r="J4241" t="b">
        <v>0</v>
      </c>
      <c r="K4241" s="7">
        <v>0</v>
      </c>
      <c r="L4241" s="7">
        <v>0</v>
      </c>
      <c r="M4241" s="7">
        <v>0</v>
      </c>
      <c r="N4241" s="7">
        <v>0</v>
      </c>
      <c r="O4241" s="7">
        <v>0</v>
      </c>
      <c r="P4241" s="7">
        <f>SUM(dane3[[#This Row],[RoomService]:[VRDeck]])</f>
        <v>0</v>
      </c>
      <c r="Q4241" t="s">
        <v>9284</v>
      </c>
      <c r="R4241" t="b">
        <v>1</v>
      </c>
    </row>
    <row r="4242" spans="1:18" x14ac:dyDescent="0.3">
      <c r="A4242" t="s">
        <v>9322</v>
      </c>
      <c r="B4242">
        <f>MID(dane3[[#This Row],[PassengerId]],1,4)+0</f>
        <v>3664</v>
      </c>
      <c r="C4242" t="s">
        <v>53</v>
      </c>
      <c r="D4242" t="b">
        <v>1</v>
      </c>
      <c r="E4242" t="s">
        <v>9323</v>
      </c>
      <c r="F4242" t="str">
        <f>MID($E4242,1,1)</f>
        <v>F</v>
      </c>
      <c r="G4242" t="str">
        <f>IFERROR(MID($E4242,SEARCH("/",$E4242,SEARCH("/",$E4242)+1)+1,1),"")</f>
        <v>S</v>
      </c>
      <c r="H4242" t="s">
        <v>16</v>
      </c>
      <c r="I4242">
        <v>30</v>
      </c>
      <c r="J4242" t="b">
        <v>0</v>
      </c>
      <c r="K4242" s="7">
        <v>0</v>
      </c>
      <c r="L4242" s="7">
        <v>0</v>
      </c>
      <c r="M4242" s="7">
        <v>0</v>
      </c>
      <c r="N4242" s="7">
        <v>0</v>
      </c>
      <c r="O4242" s="7">
        <v>0</v>
      </c>
      <c r="P4242" s="7">
        <f>SUM(dane3[[#This Row],[RoomService]:[VRDeck]])</f>
        <v>0</v>
      </c>
      <c r="Q4242" t="s">
        <v>9324</v>
      </c>
      <c r="R4242" t="b">
        <v>1</v>
      </c>
    </row>
    <row r="4243" spans="1:18" x14ac:dyDescent="0.3">
      <c r="A4243" t="s">
        <v>11576</v>
      </c>
      <c r="B4243">
        <f>MID(dane3[[#This Row],[PassengerId]],1,4)+0</f>
        <v>4510</v>
      </c>
      <c r="C4243" t="s">
        <v>14</v>
      </c>
      <c r="D4243" t="b">
        <v>0</v>
      </c>
      <c r="E4243" t="s">
        <v>11577</v>
      </c>
      <c r="F4243" t="str">
        <f>MID($E4243,1,1)</f>
        <v>B</v>
      </c>
      <c r="G4243" t="str">
        <f>IFERROR(MID($E4243,SEARCH("/",$E4243,SEARCH("/",$E4243)+1)+1,1),"")</f>
        <v>S</v>
      </c>
      <c r="H4243" t="s">
        <v>16</v>
      </c>
      <c r="I4243">
        <v>57</v>
      </c>
      <c r="J4243" t="b">
        <v>0</v>
      </c>
      <c r="K4243" s="7">
        <v>0</v>
      </c>
      <c r="L4243" s="7">
        <v>0</v>
      </c>
      <c r="M4243" s="7">
        <v>0</v>
      </c>
      <c r="N4243" s="7">
        <v>0</v>
      </c>
      <c r="O4243" s="7">
        <v>0</v>
      </c>
      <c r="P4243" s="7">
        <f>SUM(dane3[[#This Row],[RoomService]:[VRDeck]])</f>
        <v>0</v>
      </c>
      <c r="Q4243" t="s">
        <v>11578</v>
      </c>
      <c r="R4243" t="b">
        <v>1</v>
      </c>
    </row>
    <row r="4244" spans="1:18" x14ac:dyDescent="0.3">
      <c r="A4244" t="s">
        <v>11579</v>
      </c>
      <c r="B4244">
        <f>MID(dane3[[#This Row],[PassengerId]],1,4)+0</f>
        <v>4511</v>
      </c>
      <c r="C4244" t="s">
        <v>14</v>
      </c>
      <c r="D4244" t="b">
        <v>1</v>
      </c>
      <c r="E4244" t="s">
        <v>11580</v>
      </c>
      <c r="F4244" t="str">
        <f>MID($E4244,1,1)</f>
        <v>B</v>
      </c>
      <c r="G4244" t="str">
        <f>IFERROR(MID($E4244,SEARCH("/",$E4244,SEARCH("/",$E4244)+1)+1,1),"")</f>
        <v>S</v>
      </c>
      <c r="H4244" t="s">
        <v>16</v>
      </c>
      <c r="I4244">
        <v>25</v>
      </c>
      <c r="J4244" t="b">
        <v>0</v>
      </c>
      <c r="K4244" s="7">
        <v>0</v>
      </c>
      <c r="L4244" s="7">
        <v>0</v>
      </c>
      <c r="M4244" s="7">
        <v>0</v>
      </c>
      <c r="N4244" s="7">
        <v>0</v>
      </c>
      <c r="O4244" s="7">
        <v>0</v>
      </c>
      <c r="P4244" s="7">
        <f>SUM(dane3[[#This Row],[RoomService]:[VRDeck]])</f>
        <v>0</v>
      </c>
      <c r="Q4244" t="s">
        <v>11581</v>
      </c>
      <c r="R4244" t="b">
        <v>1</v>
      </c>
    </row>
    <row r="4245" spans="1:18" x14ac:dyDescent="0.3">
      <c r="A4245" t="s">
        <v>11582</v>
      </c>
      <c r="B4245">
        <f>MID(dane3[[#This Row],[PassengerId]],1,4)+0</f>
        <v>4511</v>
      </c>
      <c r="C4245" t="s">
        <v>14</v>
      </c>
      <c r="D4245" t="b">
        <v>1</v>
      </c>
      <c r="E4245" t="s">
        <v>11580</v>
      </c>
      <c r="F4245" t="str">
        <f>MID($E4245,1,1)</f>
        <v>B</v>
      </c>
      <c r="G4245" t="str">
        <f>IFERROR(MID($E4245,SEARCH("/",$E4245,SEARCH("/",$E4245)+1)+1,1),"")</f>
        <v>S</v>
      </c>
      <c r="H4245" t="s">
        <v>46</v>
      </c>
      <c r="I4245">
        <v>48</v>
      </c>
      <c r="J4245" t="b">
        <v>0</v>
      </c>
      <c r="K4245" s="7">
        <v>0</v>
      </c>
      <c r="L4245" s="7">
        <v>0</v>
      </c>
      <c r="M4245" s="7">
        <v>0</v>
      </c>
      <c r="N4245" s="7">
        <v>0</v>
      </c>
      <c r="O4245" s="7">
        <v>0</v>
      </c>
      <c r="P4245" s="7">
        <f>SUM(dane3[[#This Row],[RoomService]:[VRDeck]])</f>
        <v>0</v>
      </c>
      <c r="Q4245" t="s">
        <v>11583</v>
      </c>
      <c r="R4245" t="b">
        <v>1</v>
      </c>
    </row>
    <row r="4246" spans="1:18" x14ac:dyDescent="0.3">
      <c r="A4246" t="s">
        <v>9357</v>
      </c>
      <c r="B4246">
        <f>MID(dane3[[#This Row],[PassengerId]],1,4)+0</f>
        <v>3682</v>
      </c>
      <c r="C4246" t="s">
        <v>53</v>
      </c>
      <c r="D4246" t="b">
        <v>1</v>
      </c>
      <c r="E4246" t="s">
        <v>9358</v>
      </c>
      <c r="F4246" t="str">
        <f>MID($E4246,1,1)</f>
        <v>F</v>
      </c>
      <c r="G4246" t="str">
        <f>IFERROR(MID($E4246,SEARCH("/",$E4246,SEARCH("/",$E4246)+1)+1,1),"")</f>
        <v>P</v>
      </c>
      <c r="H4246" t="s">
        <v>16</v>
      </c>
      <c r="I4246">
        <v>19</v>
      </c>
      <c r="J4246" t="b">
        <v>0</v>
      </c>
      <c r="K4246" s="7">
        <v>0</v>
      </c>
      <c r="L4246" s="7">
        <v>0</v>
      </c>
      <c r="M4246" s="7">
        <v>0</v>
      </c>
      <c r="N4246" s="7">
        <v>0</v>
      </c>
      <c r="O4246" s="7">
        <v>0</v>
      </c>
      <c r="P4246" s="7">
        <f>SUM(dane3[[#This Row],[RoomService]:[VRDeck]])</f>
        <v>0</v>
      </c>
      <c r="Q4246" t="s">
        <v>9359</v>
      </c>
      <c r="R4246" t="b">
        <v>1</v>
      </c>
    </row>
    <row r="4247" spans="1:18" x14ac:dyDescent="0.3">
      <c r="A4247" t="s">
        <v>11587</v>
      </c>
      <c r="B4247">
        <f>MID(dane3[[#This Row],[PassengerId]],1,4)+0</f>
        <v>4514</v>
      </c>
      <c r="C4247" t="s">
        <v>19</v>
      </c>
      <c r="D4247" t="b">
        <v>1</v>
      </c>
      <c r="E4247" t="s">
        <v>11588</v>
      </c>
      <c r="F4247" t="str">
        <f>MID($E4247,1,1)</f>
        <v>G</v>
      </c>
      <c r="G4247" t="str">
        <f>IFERROR(MID($E4247,SEARCH("/",$E4247,SEARCH("/",$E4247)+1)+1,1),"")</f>
        <v>S</v>
      </c>
      <c r="H4247" t="s">
        <v>16</v>
      </c>
      <c r="I4247">
        <v>16</v>
      </c>
      <c r="J4247" t="b">
        <v>0</v>
      </c>
      <c r="K4247" s="7">
        <v>0</v>
      </c>
      <c r="L4247" s="7">
        <v>0</v>
      </c>
      <c r="M4247" s="7">
        <v>0</v>
      </c>
      <c r="N4247" s="7">
        <v>0</v>
      </c>
      <c r="O4247" s="7">
        <v>0</v>
      </c>
      <c r="P4247" s="7">
        <f>SUM(dane3[[#This Row],[RoomService]:[VRDeck]])</f>
        <v>0</v>
      </c>
      <c r="Q4247" t="s">
        <v>11589</v>
      </c>
      <c r="R4247" t="b">
        <v>1</v>
      </c>
    </row>
    <row r="4248" spans="1:18" x14ac:dyDescent="0.3">
      <c r="A4248" t="s">
        <v>11590</v>
      </c>
      <c r="B4248">
        <f>MID(dane3[[#This Row],[PassengerId]],1,4)+0</f>
        <v>4515</v>
      </c>
      <c r="C4248" t="s">
        <v>19</v>
      </c>
      <c r="D4248" t="b">
        <v>0</v>
      </c>
      <c r="E4248" t="s">
        <v>11591</v>
      </c>
      <c r="F4248" t="str">
        <f>MID($E4248,1,1)</f>
        <v>G</v>
      </c>
      <c r="G4248" t="str">
        <f>IFERROR(MID($E4248,SEARCH("/",$E4248,SEARCH("/",$E4248)+1)+1,1),"")</f>
        <v>P</v>
      </c>
      <c r="H4248" t="s">
        <v>16</v>
      </c>
      <c r="I4248">
        <v>0</v>
      </c>
      <c r="J4248" t="b">
        <v>0</v>
      </c>
      <c r="K4248" s="7">
        <v>0</v>
      </c>
      <c r="L4248" s="7">
        <v>0</v>
      </c>
      <c r="M4248" s="7">
        <v>0</v>
      </c>
      <c r="N4248" s="7">
        <v>0</v>
      </c>
      <c r="O4248" s="7">
        <v>0</v>
      </c>
      <c r="P4248" s="7">
        <f>SUM(dane3[[#This Row],[RoomService]:[VRDeck]])</f>
        <v>0</v>
      </c>
      <c r="Q4248" t="s">
        <v>11592</v>
      </c>
      <c r="R4248" t="b">
        <v>0</v>
      </c>
    </row>
    <row r="4249" spans="1:18" x14ac:dyDescent="0.3">
      <c r="A4249" t="s">
        <v>11593</v>
      </c>
      <c r="B4249">
        <f>MID(dane3[[#This Row],[PassengerId]],1,4)+0</f>
        <v>4515</v>
      </c>
      <c r="C4249" t="s">
        <v>19</v>
      </c>
      <c r="D4249" t="b">
        <v>0</v>
      </c>
      <c r="E4249" t="s">
        <v>11591</v>
      </c>
      <c r="F4249" t="str">
        <f>MID($E4249,1,1)</f>
        <v>G</v>
      </c>
      <c r="G4249" t="str">
        <f>IFERROR(MID($E4249,SEARCH("/",$E4249,SEARCH("/",$E4249)+1)+1,1),"")</f>
        <v>P</v>
      </c>
      <c r="H4249" t="s">
        <v>46</v>
      </c>
      <c r="I4249">
        <v>15</v>
      </c>
      <c r="J4249" t="b">
        <v>0</v>
      </c>
      <c r="K4249" s="7">
        <v>6</v>
      </c>
      <c r="L4249" s="7">
        <v>1740</v>
      </c>
      <c r="M4249" s="7">
        <v>2184</v>
      </c>
      <c r="N4249" s="7">
        <v>0</v>
      </c>
      <c r="O4249" s="7">
        <v>0</v>
      </c>
      <c r="P4249" s="7">
        <f>SUM(dane3[[#This Row],[RoomService]:[VRDeck]])</f>
        <v>3930</v>
      </c>
      <c r="Q4249" t="s">
        <v>11594</v>
      </c>
      <c r="R4249" t="b">
        <v>1</v>
      </c>
    </row>
    <row r="4250" spans="1:18" x14ac:dyDescent="0.3">
      <c r="A4250" t="s">
        <v>11595</v>
      </c>
      <c r="B4250">
        <f>MID(dane3[[#This Row],[PassengerId]],1,4)+0</f>
        <v>4516</v>
      </c>
      <c r="C4250" t="s">
        <v>19</v>
      </c>
      <c r="D4250" t="b">
        <v>0</v>
      </c>
      <c r="E4250" t="s">
        <v>11596</v>
      </c>
      <c r="F4250" t="str">
        <f>MID($E4250,1,1)</f>
        <v>F</v>
      </c>
      <c r="G4250" t="str">
        <f>IFERROR(MID($E4250,SEARCH("/",$E4250,SEARCH("/",$E4250)+1)+1,1),"")</f>
        <v>S</v>
      </c>
      <c r="H4250" t="s">
        <v>46</v>
      </c>
      <c r="I4250">
        <v>37</v>
      </c>
      <c r="J4250" t="b">
        <v>0</v>
      </c>
      <c r="K4250" s="7">
        <v>426</v>
      </c>
      <c r="L4250" s="7">
        <v>0</v>
      </c>
      <c r="M4250" s="7">
        <v>2</v>
      </c>
      <c r="N4250" s="7">
        <v>194</v>
      </c>
      <c r="O4250" s="7">
        <v>308</v>
      </c>
      <c r="P4250" s="7">
        <f>SUM(dane3[[#This Row],[RoomService]:[VRDeck]])</f>
        <v>930</v>
      </c>
      <c r="Q4250" t="s">
        <v>11597</v>
      </c>
      <c r="R4250" t="b">
        <v>0</v>
      </c>
    </row>
    <row r="4251" spans="1:18" x14ac:dyDescent="0.3">
      <c r="A4251" t="s">
        <v>11598</v>
      </c>
      <c r="B4251">
        <f>MID(dane3[[#This Row],[PassengerId]],1,4)+0</f>
        <v>4517</v>
      </c>
      <c r="C4251" t="s">
        <v>19</v>
      </c>
      <c r="D4251" t="b">
        <v>0</v>
      </c>
      <c r="E4251" t="s">
        <v>11599</v>
      </c>
      <c r="F4251" t="str">
        <f>MID($E4251,1,1)</f>
        <v>F</v>
      </c>
      <c r="G4251" t="str">
        <f>IFERROR(MID($E4251,SEARCH("/",$E4251,SEARCH("/",$E4251)+1)+1,1),"")</f>
        <v>S</v>
      </c>
      <c r="H4251" t="s">
        <v>16</v>
      </c>
      <c r="I4251">
        <v>37</v>
      </c>
      <c r="J4251" t="b">
        <v>0</v>
      </c>
      <c r="K4251" s="7">
        <v>452</v>
      </c>
      <c r="L4251" s="7">
        <v>0</v>
      </c>
      <c r="M4251" s="7">
        <v>234</v>
      </c>
      <c r="N4251" s="7">
        <v>19</v>
      </c>
      <c r="O4251" s="7">
        <v>1290</v>
      </c>
      <c r="P4251" s="7">
        <f>SUM(dane3[[#This Row],[RoomService]:[VRDeck]])</f>
        <v>1995</v>
      </c>
      <c r="Q4251" t="s">
        <v>11600</v>
      </c>
      <c r="R4251" t="b">
        <v>0</v>
      </c>
    </row>
    <row r="4252" spans="1:18" x14ac:dyDescent="0.3">
      <c r="A4252" t="s">
        <v>11601</v>
      </c>
      <c r="B4252">
        <f>MID(dane3[[#This Row],[PassengerId]],1,4)+0</f>
        <v>4518</v>
      </c>
      <c r="C4252" t="s">
        <v>19</v>
      </c>
      <c r="D4252" t="b">
        <v>0</v>
      </c>
      <c r="E4252" t="s">
        <v>11602</v>
      </c>
      <c r="F4252" t="str">
        <f>MID($E4252,1,1)</f>
        <v>G</v>
      </c>
      <c r="G4252" t="str">
        <f>IFERROR(MID($E4252,SEARCH("/",$E4252,SEARCH("/",$E4252)+1)+1,1),"")</f>
        <v>P</v>
      </c>
      <c r="H4252" t="s">
        <v>16</v>
      </c>
      <c r="I4252">
        <v>49</v>
      </c>
      <c r="J4252" t="b">
        <v>0</v>
      </c>
      <c r="K4252" s="7">
        <v>820</v>
      </c>
      <c r="L4252" s="7">
        <v>1</v>
      </c>
      <c r="M4252" s="7">
        <v>690</v>
      </c>
      <c r="N4252" s="7">
        <v>292</v>
      </c>
      <c r="O4252" s="7">
        <v>13</v>
      </c>
      <c r="P4252" s="7">
        <f>SUM(dane3[[#This Row],[RoomService]:[VRDeck]])</f>
        <v>1816</v>
      </c>
      <c r="Q4252" t="s">
        <v>11603</v>
      </c>
      <c r="R4252" t="b">
        <v>0</v>
      </c>
    </row>
    <row r="4253" spans="1:18" x14ac:dyDescent="0.3">
      <c r="A4253" t="s">
        <v>11604</v>
      </c>
      <c r="B4253">
        <f>MID(dane3[[#This Row],[PassengerId]],1,4)+0</f>
        <v>4521</v>
      </c>
      <c r="C4253" t="s">
        <v>19</v>
      </c>
      <c r="D4253" t="b">
        <v>0</v>
      </c>
      <c r="E4253" t="s">
        <v>11605</v>
      </c>
      <c r="F4253" t="str">
        <f>MID($E4253,1,1)</f>
        <v>F</v>
      </c>
      <c r="G4253" t="str">
        <f>IFERROR(MID($E4253,SEARCH("/",$E4253,SEARCH("/",$E4253)+1)+1,1),"")</f>
        <v>P</v>
      </c>
      <c r="H4253" t="s">
        <v>16</v>
      </c>
      <c r="I4253">
        <v>18</v>
      </c>
      <c r="J4253" t="b">
        <v>0</v>
      </c>
      <c r="K4253" s="7">
        <v>1</v>
      </c>
      <c r="L4253" s="7">
        <v>1</v>
      </c>
      <c r="M4253" s="7">
        <v>0</v>
      </c>
      <c r="N4253" s="7">
        <v>0</v>
      </c>
      <c r="O4253" s="7">
        <v>746</v>
      </c>
      <c r="P4253" s="7">
        <f>SUM(dane3[[#This Row],[RoomService]:[VRDeck]])</f>
        <v>748</v>
      </c>
      <c r="Q4253" t="s">
        <v>11606</v>
      </c>
      <c r="R4253" t="b">
        <v>0</v>
      </c>
    </row>
    <row r="4254" spans="1:18" x14ac:dyDescent="0.3">
      <c r="A4254" t="s">
        <v>11607</v>
      </c>
      <c r="B4254">
        <f>MID(dane3[[#This Row],[PassengerId]],1,4)+0</f>
        <v>4522</v>
      </c>
      <c r="C4254" t="s">
        <v>19</v>
      </c>
      <c r="D4254" t="b">
        <v>0</v>
      </c>
      <c r="E4254" t="s">
        <v>11608</v>
      </c>
      <c r="F4254" t="str">
        <f>MID($E4254,1,1)</f>
        <v>F</v>
      </c>
      <c r="G4254" t="str">
        <f>IFERROR(MID($E4254,SEARCH("/",$E4254,SEARCH("/",$E4254)+1)+1,1),"")</f>
        <v>S</v>
      </c>
      <c r="H4254" t="s">
        <v>16</v>
      </c>
      <c r="I4254">
        <v>25</v>
      </c>
      <c r="J4254" t="b">
        <v>0</v>
      </c>
      <c r="K4254" s="7">
        <v>101</v>
      </c>
      <c r="L4254" s="7">
        <v>32</v>
      </c>
      <c r="M4254" s="7">
        <v>0</v>
      </c>
      <c r="N4254" s="7">
        <v>137</v>
      </c>
      <c r="O4254" s="7">
        <v>633</v>
      </c>
      <c r="P4254" s="7">
        <f>SUM(dane3[[#This Row],[RoomService]:[VRDeck]])</f>
        <v>903</v>
      </c>
      <c r="Q4254" t="s">
        <v>11609</v>
      </c>
      <c r="R4254" t="b">
        <v>1</v>
      </c>
    </row>
    <row r="4255" spans="1:18" x14ac:dyDescent="0.3">
      <c r="A4255" t="s">
        <v>11610</v>
      </c>
      <c r="B4255">
        <f>MID(dane3[[#This Row],[PassengerId]],1,4)+0</f>
        <v>4524</v>
      </c>
      <c r="C4255" t="s">
        <v>19</v>
      </c>
      <c r="D4255" t="b">
        <v>0</v>
      </c>
      <c r="E4255" t="s">
        <v>11611</v>
      </c>
      <c r="F4255" t="str">
        <f>MID($E4255,1,1)</f>
        <v>F</v>
      </c>
      <c r="G4255" t="str">
        <f>IFERROR(MID($E4255,SEARCH("/",$E4255,SEARCH("/",$E4255)+1)+1,1),"")</f>
        <v>P</v>
      </c>
      <c r="H4255" t="s">
        <v>32</v>
      </c>
      <c r="I4255">
        <v>29</v>
      </c>
      <c r="J4255" t="b">
        <v>0</v>
      </c>
      <c r="K4255" s="7">
        <v>0</v>
      </c>
      <c r="L4255" s="7">
        <v>116</v>
      </c>
      <c r="M4255" s="7">
        <v>2048</v>
      </c>
      <c r="N4255" s="7">
        <v>2</v>
      </c>
      <c r="O4255" s="7">
        <v>0</v>
      </c>
      <c r="P4255" s="7">
        <f>SUM(dane3[[#This Row],[RoomService]:[VRDeck]])</f>
        <v>2166</v>
      </c>
      <c r="Q4255" t="s">
        <v>11612</v>
      </c>
      <c r="R4255" t="b">
        <v>1</v>
      </c>
    </row>
    <row r="4256" spans="1:18" x14ac:dyDescent="0.3">
      <c r="A4256" t="s">
        <v>11613</v>
      </c>
      <c r="B4256">
        <f>MID(dane3[[#This Row],[PassengerId]],1,4)+0</f>
        <v>4529</v>
      </c>
      <c r="C4256" t="s">
        <v>19</v>
      </c>
      <c r="D4256" t="b">
        <v>0</v>
      </c>
      <c r="E4256" t="s">
        <v>11614</v>
      </c>
      <c r="F4256" t="str">
        <f>MID($E4256,1,1)</f>
        <v>G</v>
      </c>
      <c r="G4256" t="str">
        <f>IFERROR(MID($E4256,SEARCH("/",$E4256,SEARCH("/",$E4256)+1)+1,1),"")</f>
        <v>S</v>
      </c>
      <c r="H4256" t="s">
        <v>46</v>
      </c>
      <c r="I4256">
        <v>43</v>
      </c>
      <c r="J4256" t="b">
        <v>0</v>
      </c>
      <c r="K4256" s="7">
        <v>26</v>
      </c>
      <c r="L4256" s="7">
        <v>132</v>
      </c>
      <c r="M4256" s="7">
        <v>3</v>
      </c>
      <c r="N4256" s="7">
        <v>117</v>
      </c>
      <c r="O4256" s="7">
        <v>555</v>
      </c>
      <c r="P4256" s="7">
        <f>SUM(dane3[[#This Row],[RoomService]:[VRDeck]])</f>
        <v>833</v>
      </c>
      <c r="Q4256" t="s">
        <v>11615</v>
      </c>
      <c r="R4256" t="b">
        <v>0</v>
      </c>
    </row>
    <row r="4257" spans="1:18" x14ac:dyDescent="0.3">
      <c r="A4257" t="s">
        <v>11616</v>
      </c>
      <c r="B4257">
        <f>MID(dane3[[#This Row],[PassengerId]],1,4)+0</f>
        <v>4530</v>
      </c>
      <c r="C4257" t="s">
        <v>19</v>
      </c>
      <c r="D4257" t="b">
        <v>0</v>
      </c>
      <c r="E4257" t="s">
        <v>11617</v>
      </c>
      <c r="F4257" t="str">
        <f>MID($E4257,1,1)</f>
        <v>F</v>
      </c>
      <c r="G4257" t="str">
        <f>IFERROR(MID($E4257,SEARCH("/",$E4257,SEARCH("/",$E4257)+1)+1,1),"")</f>
        <v>P</v>
      </c>
      <c r="H4257" t="s">
        <v>16</v>
      </c>
      <c r="I4257">
        <v>20</v>
      </c>
      <c r="J4257" t="b">
        <v>0</v>
      </c>
      <c r="K4257" s="7">
        <v>9</v>
      </c>
      <c r="L4257" s="7">
        <v>0</v>
      </c>
      <c r="M4257" s="7">
        <v>157</v>
      </c>
      <c r="N4257" s="7">
        <v>525</v>
      </c>
      <c r="O4257" s="7">
        <v>0</v>
      </c>
      <c r="P4257" s="7">
        <f>SUM(dane3[[#This Row],[RoomService]:[VRDeck]])</f>
        <v>691</v>
      </c>
      <c r="Q4257" t="s">
        <v>11618</v>
      </c>
      <c r="R4257" t="b">
        <v>0</v>
      </c>
    </row>
    <row r="4258" spans="1:18" x14ac:dyDescent="0.3">
      <c r="A4258" t="s">
        <v>11619</v>
      </c>
      <c r="B4258">
        <f>MID(dane3[[#This Row],[PassengerId]],1,4)+0</f>
        <v>4531</v>
      </c>
      <c r="C4258" t="s">
        <v>14</v>
      </c>
      <c r="D4258" t="b">
        <v>1</v>
      </c>
      <c r="E4258" t="s">
        <v>11620</v>
      </c>
      <c r="F4258" t="str">
        <f>MID($E4258,1,1)</f>
        <v>C</v>
      </c>
      <c r="G4258" t="str">
        <f>IFERROR(MID($E4258,SEARCH("/",$E4258,SEARCH("/",$E4258)+1)+1,1),"")</f>
        <v>P</v>
      </c>
      <c r="H4258" t="s">
        <v>16</v>
      </c>
      <c r="I4258">
        <v>54</v>
      </c>
      <c r="J4258" t="b">
        <v>0</v>
      </c>
      <c r="K4258" s="7">
        <v>0</v>
      </c>
      <c r="L4258" s="7">
        <v>0</v>
      </c>
      <c r="M4258" s="7">
        <v>0</v>
      </c>
      <c r="N4258" s="7">
        <v>0</v>
      </c>
      <c r="O4258" s="7">
        <v>0</v>
      </c>
      <c r="P4258" s="7">
        <f>SUM(dane3[[#This Row],[RoomService]:[VRDeck]])</f>
        <v>0</v>
      </c>
      <c r="Q4258" t="s">
        <v>11621</v>
      </c>
      <c r="R4258" t="b">
        <v>1</v>
      </c>
    </row>
    <row r="4259" spans="1:18" x14ac:dyDescent="0.3">
      <c r="A4259" t="s">
        <v>11622</v>
      </c>
      <c r="B4259">
        <f>MID(dane3[[#This Row],[PassengerId]],1,4)+0</f>
        <v>4532</v>
      </c>
      <c r="C4259" t="s">
        <v>19</v>
      </c>
      <c r="D4259" t="b">
        <v>1</v>
      </c>
      <c r="E4259" t="s">
        <v>11623</v>
      </c>
      <c r="F4259" t="str">
        <f>MID($E4259,1,1)</f>
        <v>G</v>
      </c>
      <c r="G4259" t="str">
        <f>IFERROR(MID($E4259,SEARCH("/",$E4259,SEARCH("/",$E4259)+1)+1,1),"")</f>
        <v>S</v>
      </c>
      <c r="H4259" t="s">
        <v>16</v>
      </c>
      <c r="I4259">
        <v>30</v>
      </c>
      <c r="J4259" t="b">
        <v>0</v>
      </c>
      <c r="K4259" s="7">
        <v>0</v>
      </c>
      <c r="L4259" s="7">
        <v>0</v>
      </c>
      <c r="M4259" s="7">
        <v>0</v>
      </c>
      <c r="N4259" s="7">
        <v>0</v>
      </c>
      <c r="O4259" s="7">
        <v>0</v>
      </c>
      <c r="P4259" s="7">
        <f>SUM(dane3[[#This Row],[RoomService]:[VRDeck]])</f>
        <v>0</v>
      </c>
      <c r="Q4259" t="s">
        <v>11624</v>
      </c>
      <c r="R4259" t="b">
        <v>1</v>
      </c>
    </row>
    <row r="4260" spans="1:18" x14ac:dyDescent="0.3">
      <c r="A4260" t="s">
        <v>11625</v>
      </c>
      <c r="B4260">
        <f>MID(dane3[[#This Row],[PassengerId]],1,4)+0</f>
        <v>4533</v>
      </c>
      <c r="C4260" t="s">
        <v>14</v>
      </c>
      <c r="D4260" t="b">
        <v>1</v>
      </c>
      <c r="E4260" t="s">
        <v>11626</v>
      </c>
      <c r="F4260" t="str">
        <f>MID($E4260,1,1)</f>
        <v>B</v>
      </c>
      <c r="G4260" t="str">
        <f>IFERROR(MID($E4260,SEARCH("/",$E4260,SEARCH("/",$E4260)+1)+1,1),"")</f>
        <v>P</v>
      </c>
      <c r="H4260" t="s">
        <v>16</v>
      </c>
      <c r="I4260">
        <v>37</v>
      </c>
      <c r="J4260" t="b">
        <v>0</v>
      </c>
      <c r="K4260" s="7">
        <v>0</v>
      </c>
      <c r="L4260" s="7">
        <v>0</v>
      </c>
      <c r="M4260" s="7">
        <v>0</v>
      </c>
      <c r="N4260" s="7">
        <v>0</v>
      </c>
      <c r="O4260" s="7">
        <v>0</v>
      </c>
      <c r="P4260" s="7">
        <f>SUM(dane3[[#This Row],[RoomService]:[VRDeck]])</f>
        <v>0</v>
      </c>
      <c r="Q4260" t="s">
        <v>11627</v>
      </c>
      <c r="R4260" t="b">
        <v>1</v>
      </c>
    </row>
    <row r="4261" spans="1:18" x14ac:dyDescent="0.3">
      <c r="A4261" t="s">
        <v>11628</v>
      </c>
      <c r="B4261">
        <f>MID(dane3[[#This Row],[PassengerId]],1,4)+0</f>
        <v>4534</v>
      </c>
      <c r="C4261" t="s">
        <v>19</v>
      </c>
      <c r="D4261" t="b">
        <v>0</v>
      </c>
      <c r="E4261" t="s">
        <v>11629</v>
      </c>
      <c r="F4261" t="str">
        <f>MID($E4261,1,1)</f>
        <v>F</v>
      </c>
      <c r="G4261" t="str">
        <f>IFERROR(MID($E4261,SEARCH("/",$E4261,SEARCH("/",$E4261)+1)+1,1),"")</f>
        <v>S</v>
      </c>
      <c r="H4261" t="s">
        <v>46</v>
      </c>
      <c r="I4261">
        <v>30</v>
      </c>
      <c r="J4261" t="b">
        <v>0</v>
      </c>
      <c r="K4261" s="7">
        <v>60</v>
      </c>
      <c r="L4261" s="7">
        <v>41</v>
      </c>
      <c r="M4261" s="7">
        <v>553</v>
      </c>
      <c r="N4261" s="7">
        <v>1</v>
      </c>
      <c r="O4261" s="7">
        <v>0</v>
      </c>
      <c r="P4261" s="7">
        <f>SUM(dane3[[#This Row],[RoomService]:[VRDeck]])</f>
        <v>655</v>
      </c>
      <c r="Q4261" t="s">
        <v>11630</v>
      </c>
      <c r="R4261" t="b">
        <v>1</v>
      </c>
    </row>
    <row r="4262" spans="1:18" x14ac:dyDescent="0.3">
      <c r="A4262" t="s">
        <v>11631</v>
      </c>
      <c r="B4262">
        <f>MID(dane3[[#This Row],[PassengerId]],1,4)+0</f>
        <v>4535</v>
      </c>
      <c r="C4262" t="s">
        <v>19</v>
      </c>
      <c r="D4262" t="b">
        <v>0</v>
      </c>
      <c r="E4262" t="s">
        <v>11632</v>
      </c>
      <c r="F4262" t="str">
        <f>MID($E4262,1,1)</f>
        <v>F</v>
      </c>
      <c r="G4262" t="str">
        <f>IFERROR(MID($E4262,SEARCH("/",$E4262,SEARCH("/",$E4262)+1)+1,1),"")</f>
        <v>P</v>
      </c>
      <c r="H4262" t="s">
        <v>16</v>
      </c>
      <c r="I4262">
        <v>20</v>
      </c>
      <c r="J4262" t="b">
        <v>0</v>
      </c>
      <c r="K4262" s="7">
        <v>631</v>
      </c>
      <c r="L4262" s="7">
        <v>93</v>
      </c>
      <c r="M4262" s="7">
        <v>0</v>
      </c>
      <c r="N4262" s="7">
        <v>0</v>
      </c>
      <c r="O4262" s="7">
        <v>0</v>
      </c>
      <c r="P4262" s="7">
        <f>SUM(dane3[[#This Row],[RoomService]:[VRDeck]])</f>
        <v>724</v>
      </c>
      <c r="Q4262" t="s">
        <v>11633</v>
      </c>
      <c r="R4262" t="b">
        <v>0</v>
      </c>
    </row>
    <row r="4263" spans="1:18" x14ac:dyDescent="0.3">
      <c r="A4263" t="s">
        <v>11634</v>
      </c>
      <c r="B4263">
        <f>MID(dane3[[#This Row],[PassengerId]],1,4)+0</f>
        <v>4535</v>
      </c>
      <c r="C4263" t="s">
        <v>19</v>
      </c>
      <c r="D4263" t="b">
        <v>0</v>
      </c>
      <c r="E4263" t="s">
        <v>11635</v>
      </c>
      <c r="F4263" t="str">
        <f>MID($E4263,1,1)</f>
        <v>G</v>
      </c>
      <c r="G4263" t="str">
        <f>IFERROR(MID($E4263,SEARCH("/",$E4263,SEARCH("/",$E4263)+1)+1,1),"")</f>
        <v>P</v>
      </c>
      <c r="H4263" t="s">
        <v>16</v>
      </c>
      <c r="I4263">
        <v>20</v>
      </c>
      <c r="J4263" t="b">
        <v>0</v>
      </c>
      <c r="K4263" s="7">
        <v>25</v>
      </c>
      <c r="L4263" s="7">
        <v>0</v>
      </c>
      <c r="M4263" s="7">
        <v>796</v>
      </c>
      <c r="N4263" s="7">
        <v>44</v>
      </c>
      <c r="O4263" s="7">
        <v>44</v>
      </c>
      <c r="P4263" s="7">
        <f>SUM(dane3[[#This Row],[RoomService]:[VRDeck]])</f>
        <v>909</v>
      </c>
      <c r="Q4263" t="s">
        <v>11636</v>
      </c>
      <c r="R4263" t="b">
        <v>0</v>
      </c>
    </row>
    <row r="4264" spans="1:18" x14ac:dyDescent="0.3">
      <c r="A4264" t="s">
        <v>11637</v>
      </c>
      <c r="B4264">
        <f>MID(dane3[[#This Row],[PassengerId]],1,4)+0</f>
        <v>4537</v>
      </c>
      <c r="C4264" t="s">
        <v>19</v>
      </c>
      <c r="D4264" t="b">
        <v>0</v>
      </c>
      <c r="E4264" t="s">
        <v>11638</v>
      </c>
      <c r="F4264" t="str">
        <f>MID($E4264,1,1)</f>
        <v>F</v>
      </c>
      <c r="G4264" t="str">
        <f>IFERROR(MID($E4264,SEARCH("/",$E4264,SEARCH("/",$E4264)+1)+1,1),"")</f>
        <v>S</v>
      </c>
      <c r="H4264" t="s">
        <v>16</v>
      </c>
      <c r="I4264">
        <v>24</v>
      </c>
      <c r="J4264" t="b">
        <v>0</v>
      </c>
      <c r="K4264" s="7">
        <v>0</v>
      </c>
      <c r="L4264" s="7">
        <v>591</v>
      </c>
      <c r="M4264" s="7">
        <v>0</v>
      </c>
      <c r="N4264" s="7">
        <v>0</v>
      </c>
      <c r="O4264" s="7">
        <v>1560</v>
      </c>
      <c r="P4264" s="7">
        <f>SUM(dane3[[#This Row],[RoomService]:[VRDeck]])</f>
        <v>2151</v>
      </c>
      <c r="Q4264" t="s">
        <v>11639</v>
      </c>
      <c r="R4264" t="b">
        <v>0</v>
      </c>
    </row>
    <row r="4265" spans="1:18" x14ac:dyDescent="0.3">
      <c r="A4265" t="s">
        <v>11640</v>
      </c>
      <c r="B4265">
        <f>MID(dane3[[#This Row],[PassengerId]],1,4)+0</f>
        <v>4538</v>
      </c>
      <c r="C4265" t="s">
        <v>19</v>
      </c>
      <c r="D4265" t="b">
        <v>0</v>
      </c>
      <c r="E4265" t="s">
        <v>11641</v>
      </c>
      <c r="F4265" t="str">
        <f>MID($E4265,1,1)</f>
        <v>F</v>
      </c>
      <c r="G4265" t="str">
        <f>IFERROR(MID($E4265,SEARCH("/",$E4265,SEARCH("/",$E4265)+1)+1,1),"")</f>
        <v>P</v>
      </c>
      <c r="H4265" t="s">
        <v>16</v>
      </c>
      <c r="I4265">
        <v>44</v>
      </c>
      <c r="J4265" t="b">
        <v>0</v>
      </c>
      <c r="K4265" s="7">
        <v>0</v>
      </c>
      <c r="L4265" s="7">
        <v>121</v>
      </c>
      <c r="M4265" s="7">
        <v>0</v>
      </c>
      <c r="N4265" s="7">
        <v>748</v>
      </c>
      <c r="O4265" s="7">
        <v>0</v>
      </c>
      <c r="P4265" s="7">
        <f>SUM(dane3[[#This Row],[RoomService]:[VRDeck]])</f>
        <v>869</v>
      </c>
      <c r="Q4265" t="s">
        <v>11642</v>
      </c>
      <c r="R4265" t="b">
        <v>0</v>
      </c>
    </row>
    <row r="4266" spans="1:18" x14ac:dyDescent="0.3">
      <c r="A4266" t="s">
        <v>11643</v>
      </c>
      <c r="B4266">
        <f>MID(dane3[[#This Row],[PassengerId]],1,4)+0</f>
        <v>4539</v>
      </c>
      <c r="C4266" t="s">
        <v>19</v>
      </c>
      <c r="D4266" t="b">
        <v>0</v>
      </c>
      <c r="E4266" t="s">
        <v>11644</v>
      </c>
      <c r="F4266" t="str">
        <f>MID($E4266,1,1)</f>
        <v>G</v>
      </c>
      <c r="G4266" t="str">
        <f>IFERROR(MID($E4266,SEARCH("/",$E4266,SEARCH("/",$E4266)+1)+1,1),"")</f>
        <v>S</v>
      </c>
      <c r="H4266" t="s">
        <v>46</v>
      </c>
      <c r="I4266">
        <v>0</v>
      </c>
      <c r="J4266" t="b">
        <v>0</v>
      </c>
      <c r="K4266" s="7">
        <v>0</v>
      </c>
      <c r="L4266" s="7">
        <v>0</v>
      </c>
      <c r="M4266" s="7">
        <v>0</v>
      </c>
      <c r="N4266" s="7">
        <v>0</v>
      </c>
      <c r="O4266" s="7">
        <v>0</v>
      </c>
      <c r="P4266" s="7">
        <f>SUM(dane3[[#This Row],[RoomService]:[VRDeck]])</f>
        <v>0</v>
      </c>
      <c r="Q4266" t="s">
        <v>11645</v>
      </c>
      <c r="R4266" t="b">
        <v>1</v>
      </c>
    </row>
    <row r="4267" spans="1:18" x14ac:dyDescent="0.3">
      <c r="A4267" t="s">
        <v>11646</v>
      </c>
      <c r="B4267">
        <f>MID(dane3[[#This Row],[PassengerId]],1,4)+0</f>
        <v>4539</v>
      </c>
      <c r="C4267" t="s">
        <v>19</v>
      </c>
      <c r="D4267" t="b">
        <v>1</v>
      </c>
      <c r="E4267" t="s">
        <v>11644</v>
      </c>
      <c r="F4267" t="str">
        <f>MID($E4267,1,1)</f>
        <v>G</v>
      </c>
      <c r="G4267" t="str">
        <f>IFERROR(MID($E4267,SEARCH("/",$E4267,SEARCH("/",$E4267)+1)+1,1),"")</f>
        <v>S</v>
      </c>
      <c r="H4267" t="s">
        <v>16</v>
      </c>
      <c r="I4267">
        <v>15</v>
      </c>
      <c r="J4267" t="b">
        <v>0</v>
      </c>
      <c r="K4267" s="7">
        <v>0</v>
      </c>
      <c r="L4267" s="7">
        <v>0</v>
      </c>
      <c r="M4267" s="7">
        <v>0</v>
      </c>
      <c r="N4267" s="7">
        <v>0</v>
      </c>
      <c r="O4267" s="7">
        <v>0</v>
      </c>
      <c r="P4267" s="7">
        <f>SUM(dane3[[#This Row],[RoomService]:[VRDeck]])</f>
        <v>0</v>
      </c>
      <c r="Q4267" t="s">
        <v>11647</v>
      </c>
      <c r="R4267" t="b">
        <v>1</v>
      </c>
    </row>
    <row r="4268" spans="1:18" x14ac:dyDescent="0.3">
      <c r="A4268" t="s">
        <v>11648</v>
      </c>
      <c r="B4268">
        <f>MID(dane3[[#This Row],[PassengerId]],1,4)+0</f>
        <v>4542</v>
      </c>
      <c r="C4268" t="s">
        <v>14</v>
      </c>
      <c r="D4268" t="b">
        <v>1</v>
      </c>
      <c r="E4268" t="s">
        <v>11649</v>
      </c>
      <c r="F4268" t="str">
        <f>MID($E4268,1,1)</f>
        <v>B</v>
      </c>
      <c r="G4268" t="str">
        <f>IFERROR(MID($E4268,SEARCH("/",$E4268,SEARCH("/",$E4268)+1)+1,1),"")</f>
        <v>P</v>
      </c>
      <c r="H4268" t="s">
        <v>16</v>
      </c>
      <c r="I4268">
        <v>19</v>
      </c>
      <c r="J4268" t="b">
        <v>0</v>
      </c>
      <c r="K4268" s="7">
        <v>0</v>
      </c>
      <c r="L4268" s="7">
        <v>0</v>
      </c>
      <c r="M4268" s="7">
        <v>0</v>
      </c>
      <c r="N4268" s="7">
        <v>0</v>
      </c>
      <c r="O4268" s="7">
        <v>0</v>
      </c>
      <c r="P4268" s="7">
        <f>SUM(dane3[[#This Row],[RoomService]:[VRDeck]])</f>
        <v>0</v>
      </c>
      <c r="Q4268" t="s">
        <v>11650</v>
      </c>
      <c r="R4268" t="b">
        <v>1</v>
      </c>
    </row>
    <row r="4269" spans="1:18" x14ac:dyDescent="0.3">
      <c r="A4269" t="s">
        <v>11651</v>
      </c>
      <c r="B4269">
        <f>MID(dane3[[#This Row],[PassengerId]],1,4)+0</f>
        <v>4542</v>
      </c>
      <c r="C4269" t="s">
        <v>14</v>
      </c>
      <c r="D4269" t="b">
        <v>1</v>
      </c>
      <c r="E4269" t="s">
        <v>11649</v>
      </c>
      <c r="F4269" t="str">
        <f>MID($E4269,1,1)</f>
        <v>B</v>
      </c>
      <c r="G4269" t="str">
        <f>IFERROR(MID($E4269,SEARCH("/",$E4269,SEARCH("/",$E4269)+1)+1,1),"")</f>
        <v>P</v>
      </c>
      <c r="H4269" t="s">
        <v>46</v>
      </c>
      <c r="I4269">
        <v>20</v>
      </c>
      <c r="J4269" t="b">
        <v>0</v>
      </c>
      <c r="K4269" s="7">
        <v>0</v>
      </c>
      <c r="L4269" s="7">
        <v>0</v>
      </c>
      <c r="M4269" s="7">
        <v>0</v>
      </c>
      <c r="N4269" s="7">
        <v>0</v>
      </c>
      <c r="O4269" s="7">
        <v>0</v>
      </c>
      <c r="P4269" s="7">
        <f>SUM(dane3[[#This Row],[RoomService]:[VRDeck]])</f>
        <v>0</v>
      </c>
      <c r="Q4269" t="s">
        <v>11652</v>
      </c>
      <c r="R4269" t="b">
        <v>1</v>
      </c>
    </row>
    <row r="4270" spans="1:18" x14ac:dyDescent="0.3">
      <c r="A4270" t="s">
        <v>9363</v>
      </c>
      <c r="B4270">
        <f>MID(dane3[[#This Row],[PassengerId]],1,4)+0</f>
        <v>3688</v>
      </c>
      <c r="C4270" t="s">
        <v>53</v>
      </c>
      <c r="D4270" t="b">
        <v>0</v>
      </c>
      <c r="E4270" t="s">
        <v>9364</v>
      </c>
      <c r="F4270" t="str">
        <f>MID($E4270,1,1)</f>
        <v>F</v>
      </c>
      <c r="G4270" t="str">
        <f>IFERROR(MID($E4270,SEARCH("/",$E4270,SEARCH("/",$E4270)+1)+1,1),"")</f>
        <v>S</v>
      </c>
      <c r="H4270" t="s">
        <v>46</v>
      </c>
      <c r="I4270">
        <v>2</v>
      </c>
      <c r="J4270" t="b">
        <v>0</v>
      </c>
      <c r="K4270" s="7">
        <v>0</v>
      </c>
      <c r="L4270" s="7">
        <v>0</v>
      </c>
      <c r="M4270" s="7">
        <v>0</v>
      </c>
      <c r="N4270" s="7">
        <v>0</v>
      </c>
      <c r="O4270" s="7">
        <v>0</v>
      </c>
      <c r="P4270" s="7">
        <f>SUM(dane3[[#This Row],[RoomService]:[VRDeck]])</f>
        <v>0</v>
      </c>
      <c r="Q4270" t="s">
        <v>9365</v>
      </c>
      <c r="R4270" t="b">
        <v>1</v>
      </c>
    </row>
    <row r="4271" spans="1:18" x14ac:dyDescent="0.3">
      <c r="A4271" t="s">
        <v>11656</v>
      </c>
      <c r="B4271">
        <f>MID(dane3[[#This Row],[PassengerId]],1,4)+0</f>
        <v>4544</v>
      </c>
      <c r="C4271" t="s">
        <v>19</v>
      </c>
      <c r="D4271" t="b">
        <v>1</v>
      </c>
      <c r="E4271" t="s">
        <v>11657</v>
      </c>
      <c r="F4271" t="str">
        <f>MID($E4271,1,1)</f>
        <v>G</v>
      </c>
      <c r="G4271" t="str">
        <f>IFERROR(MID($E4271,SEARCH("/",$E4271,SEARCH("/",$E4271)+1)+1,1),"")</f>
        <v>P</v>
      </c>
      <c r="H4271" t="s">
        <v>16</v>
      </c>
      <c r="I4271">
        <v>34</v>
      </c>
      <c r="J4271" t="b">
        <v>0</v>
      </c>
      <c r="K4271" s="7">
        <v>0</v>
      </c>
      <c r="L4271" s="7">
        <v>0</v>
      </c>
      <c r="M4271" s="7">
        <v>0</v>
      </c>
      <c r="N4271" s="7">
        <v>0</v>
      </c>
      <c r="O4271" s="7">
        <v>0</v>
      </c>
      <c r="P4271" s="7">
        <f>SUM(dane3[[#This Row],[RoomService]:[VRDeck]])</f>
        <v>0</v>
      </c>
      <c r="Q4271" t="s">
        <v>11658</v>
      </c>
      <c r="R4271" t="b">
        <v>1</v>
      </c>
    </row>
    <row r="4272" spans="1:18" x14ac:dyDescent="0.3">
      <c r="A4272" t="s">
        <v>11659</v>
      </c>
      <c r="B4272">
        <f>MID(dane3[[#This Row],[PassengerId]],1,4)+0</f>
        <v>4546</v>
      </c>
      <c r="C4272" t="s">
        <v>19</v>
      </c>
      <c r="D4272" t="b">
        <v>1</v>
      </c>
      <c r="E4272" t="s">
        <v>11660</v>
      </c>
      <c r="F4272" t="str">
        <f>MID($E4272,1,1)</f>
        <v>G</v>
      </c>
      <c r="G4272" t="str">
        <f>IFERROR(MID($E4272,SEARCH("/",$E4272,SEARCH("/",$E4272)+1)+1,1),"")</f>
        <v>P</v>
      </c>
      <c r="H4272" t="s">
        <v>32</v>
      </c>
      <c r="I4272">
        <v>17</v>
      </c>
      <c r="J4272" t="b">
        <v>0</v>
      </c>
      <c r="K4272" s="7">
        <v>0</v>
      </c>
      <c r="L4272" s="7">
        <v>0</v>
      </c>
      <c r="M4272" s="7">
        <v>0</v>
      </c>
      <c r="N4272" s="7">
        <v>0</v>
      </c>
      <c r="O4272" s="7">
        <v>0</v>
      </c>
      <c r="P4272" s="7">
        <f>SUM(dane3[[#This Row],[RoomService]:[VRDeck]])</f>
        <v>0</v>
      </c>
      <c r="Q4272" t="s">
        <v>11661</v>
      </c>
      <c r="R4272" t="b">
        <v>1</v>
      </c>
    </row>
    <row r="4273" spans="1:18" x14ac:dyDescent="0.3">
      <c r="A4273" t="s">
        <v>11662</v>
      </c>
      <c r="B4273">
        <f>MID(dane3[[#This Row],[PassengerId]],1,4)+0</f>
        <v>4547</v>
      </c>
      <c r="C4273" t="s">
        <v>19</v>
      </c>
      <c r="D4273" t="b">
        <v>0</v>
      </c>
      <c r="E4273" t="s">
        <v>11663</v>
      </c>
      <c r="F4273" t="str">
        <f>MID($E4273,1,1)</f>
        <v>E</v>
      </c>
      <c r="G4273" t="str">
        <f>IFERROR(MID($E4273,SEARCH("/",$E4273,SEARCH("/",$E4273)+1)+1,1),"")</f>
        <v>S</v>
      </c>
      <c r="H4273" t="s">
        <v>16</v>
      </c>
      <c r="I4273">
        <v>20</v>
      </c>
      <c r="J4273" t="b">
        <v>0</v>
      </c>
      <c r="K4273" s="7">
        <v>0</v>
      </c>
      <c r="L4273" s="7">
        <v>25</v>
      </c>
      <c r="M4273" s="7">
        <v>0</v>
      </c>
      <c r="N4273" s="7">
        <v>0</v>
      </c>
      <c r="O4273" s="7">
        <v>803</v>
      </c>
      <c r="P4273" s="7">
        <f>SUM(dane3[[#This Row],[RoomService]:[VRDeck]])</f>
        <v>828</v>
      </c>
      <c r="Q4273" t="s">
        <v>11664</v>
      </c>
      <c r="R4273" t="b">
        <v>1</v>
      </c>
    </row>
    <row r="4274" spans="1:18" x14ac:dyDescent="0.3">
      <c r="A4274" t="s">
        <v>11665</v>
      </c>
      <c r="B4274">
        <f>MID(dane3[[#This Row],[PassengerId]],1,4)+0</f>
        <v>4549</v>
      </c>
      <c r="C4274" t="s">
        <v>19</v>
      </c>
      <c r="D4274" t="b">
        <v>0</v>
      </c>
      <c r="E4274" t="s">
        <v>11666</v>
      </c>
      <c r="F4274" t="str">
        <f>MID($E4274,1,1)</f>
        <v>E</v>
      </c>
      <c r="G4274" t="str">
        <f>IFERROR(MID($E4274,SEARCH("/",$E4274,SEARCH("/",$E4274)+1)+1,1),"")</f>
        <v>S</v>
      </c>
      <c r="H4274" t="s">
        <v>16</v>
      </c>
      <c r="I4274">
        <v>42</v>
      </c>
      <c r="J4274" t="b">
        <v>0</v>
      </c>
      <c r="K4274" s="7">
        <v>0</v>
      </c>
      <c r="L4274" s="7">
        <v>1</v>
      </c>
      <c r="M4274" s="7">
        <v>0</v>
      </c>
      <c r="N4274" s="7">
        <v>17</v>
      </c>
      <c r="O4274" s="7">
        <v>1601</v>
      </c>
      <c r="P4274" s="7">
        <f>SUM(dane3[[#This Row],[RoomService]:[VRDeck]])</f>
        <v>1619</v>
      </c>
      <c r="Q4274" t="s">
        <v>11667</v>
      </c>
      <c r="R4274" t="b">
        <v>0</v>
      </c>
    </row>
    <row r="4275" spans="1:18" x14ac:dyDescent="0.3">
      <c r="A4275" t="s">
        <v>11668</v>
      </c>
      <c r="B4275">
        <f>MID(dane3[[#This Row],[PassengerId]],1,4)+0</f>
        <v>4550</v>
      </c>
      <c r="C4275" t="s">
        <v>19</v>
      </c>
      <c r="D4275" t="b">
        <v>0</v>
      </c>
      <c r="E4275" t="s">
        <v>11669</v>
      </c>
      <c r="F4275" t="str">
        <f>MID($E4275,1,1)</f>
        <v>F</v>
      </c>
      <c r="G4275" t="str">
        <f>IFERROR(MID($E4275,SEARCH("/",$E4275,SEARCH("/",$E4275)+1)+1,1),"")</f>
        <v>S</v>
      </c>
      <c r="H4275" t="s">
        <v>16</v>
      </c>
      <c r="I4275">
        <v>28</v>
      </c>
      <c r="J4275" t="b">
        <v>0</v>
      </c>
      <c r="K4275" s="7">
        <v>0</v>
      </c>
      <c r="L4275" s="7">
        <v>180</v>
      </c>
      <c r="M4275" s="7">
        <v>516</v>
      </c>
      <c r="N4275" s="7">
        <v>0</v>
      </c>
      <c r="O4275" s="7">
        <v>0</v>
      </c>
      <c r="P4275" s="7">
        <f>SUM(dane3[[#This Row],[RoomService]:[VRDeck]])</f>
        <v>696</v>
      </c>
      <c r="Q4275" t="s">
        <v>11670</v>
      </c>
      <c r="R4275" t="b">
        <v>1</v>
      </c>
    </row>
    <row r="4276" spans="1:18" x14ac:dyDescent="0.3">
      <c r="A4276" t="s">
        <v>9366</v>
      </c>
      <c r="B4276">
        <f>MID(dane3[[#This Row],[PassengerId]],1,4)+0</f>
        <v>3688</v>
      </c>
      <c r="C4276" t="s">
        <v>53</v>
      </c>
      <c r="D4276" t="b">
        <v>0</v>
      </c>
      <c r="E4276" t="s">
        <v>9364</v>
      </c>
      <c r="F4276" t="str">
        <f>MID($E4276,1,1)</f>
        <v>F</v>
      </c>
      <c r="G4276" t="str">
        <f>IFERROR(MID($E4276,SEARCH("/",$E4276,SEARCH("/",$E4276)+1)+1,1),"")</f>
        <v>S</v>
      </c>
      <c r="H4276" t="s">
        <v>16</v>
      </c>
      <c r="I4276">
        <v>0</v>
      </c>
      <c r="J4276" t="b">
        <v>0</v>
      </c>
      <c r="K4276" s="7">
        <v>0</v>
      </c>
      <c r="L4276" s="7">
        <v>0</v>
      </c>
      <c r="M4276" s="7">
        <v>0</v>
      </c>
      <c r="N4276" s="7">
        <v>0</v>
      </c>
      <c r="O4276" s="7">
        <v>0</v>
      </c>
      <c r="P4276" s="7">
        <f>SUM(dane3[[#This Row],[RoomService]:[VRDeck]])</f>
        <v>0</v>
      </c>
      <c r="Q4276" t="s">
        <v>9367</v>
      </c>
      <c r="R4276" t="b">
        <v>1</v>
      </c>
    </row>
    <row r="4277" spans="1:18" x14ac:dyDescent="0.3">
      <c r="A4277" t="s">
        <v>11674</v>
      </c>
      <c r="B4277">
        <f>MID(dane3[[#This Row],[PassengerId]],1,4)+0</f>
        <v>4553</v>
      </c>
      <c r="C4277" t="s">
        <v>14</v>
      </c>
      <c r="D4277" t="b">
        <v>0</v>
      </c>
      <c r="E4277" t="s">
        <v>11675</v>
      </c>
      <c r="F4277" t="str">
        <f>MID($E4277,1,1)</f>
        <v>C</v>
      </c>
      <c r="G4277" t="str">
        <f>IFERROR(MID($E4277,SEARCH("/",$E4277,SEARCH("/",$E4277)+1)+1,1),"")</f>
        <v>P</v>
      </c>
      <c r="H4277" t="s">
        <v>32</v>
      </c>
      <c r="I4277">
        <v>55</v>
      </c>
      <c r="J4277" t="b">
        <v>1</v>
      </c>
      <c r="K4277" s="7">
        <v>0</v>
      </c>
      <c r="L4277" s="7">
        <v>102</v>
      </c>
      <c r="M4277" s="7">
        <v>0</v>
      </c>
      <c r="N4277" s="7">
        <v>278</v>
      </c>
      <c r="O4277" s="7">
        <v>5353</v>
      </c>
      <c r="P4277" s="7">
        <f>SUM(dane3[[#This Row],[RoomService]:[VRDeck]])</f>
        <v>5733</v>
      </c>
      <c r="Q4277" t="s">
        <v>11676</v>
      </c>
      <c r="R4277" t="b">
        <v>0</v>
      </c>
    </row>
    <row r="4278" spans="1:18" x14ac:dyDescent="0.3">
      <c r="A4278" t="s">
        <v>11677</v>
      </c>
      <c r="B4278">
        <f>MID(dane3[[#This Row],[PassengerId]],1,4)+0</f>
        <v>4555</v>
      </c>
      <c r="C4278" t="s">
        <v>19</v>
      </c>
      <c r="D4278" t="b">
        <v>0</v>
      </c>
      <c r="E4278" t="s">
        <v>11678</v>
      </c>
      <c r="F4278" t="str">
        <f>MID($E4278,1,1)</f>
        <v>G</v>
      </c>
      <c r="G4278" t="str">
        <f>IFERROR(MID($E4278,SEARCH("/",$E4278,SEARCH("/",$E4278)+1)+1,1),"")</f>
        <v>S</v>
      </c>
      <c r="H4278" t="s">
        <v>16</v>
      </c>
      <c r="I4278">
        <v>21</v>
      </c>
      <c r="J4278" t="b">
        <v>0</v>
      </c>
      <c r="K4278" s="7">
        <v>29</v>
      </c>
      <c r="L4278" s="7">
        <v>27</v>
      </c>
      <c r="M4278" s="7">
        <v>47</v>
      </c>
      <c r="N4278" s="7">
        <v>694</v>
      </c>
      <c r="O4278" s="7">
        <v>11</v>
      </c>
      <c r="P4278" s="7">
        <f>SUM(dane3[[#This Row],[RoomService]:[VRDeck]])</f>
        <v>808</v>
      </c>
      <c r="Q4278" t="s">
        <v>11679</v>
      </c>
      <c r="R4278" t="b">
        <v>0</v>
      </c>
    </row>
    <row r="4279" spans="1:18" x14ac:dyDescent="0.3">
      <c r="A4279" t="s">
        <v>11680</v>
      </c>
      <c r="B4279">
        <f>MID(dane3[[#This Row],[PassengerId]],1,4)+0</f>
        <v>4557</v>
      </c>
      <c r="C4279" t="s">
        <v>19</v>
      </c>
      <c r="D4279" t="b">
        <v>0</v>
      </c>
      <c r="E4279" t="s">
        <v>11681</v>
      </c>
      <c r="F4279" t="str">
        <f>MID($E4279,1,1)</f>
        <v>E</v>
      </c>
      <c r="G4279" t="str">
        <f>IFERROR(MID($E4279,SEARCH("/",$E4279,SEARCH("/",$E4279)+1)+1,1),"")</f>
        <v>P</v>
      </c>
      <c r="H4279" t="s">
        <v>16</v>
      </c>
      <c r="I4279">
        <v>17</v>
      </c>
      <c r="J4279" t="b">
        <v>0</v>
      </c>
      <c r="K4279" s="7">
        <v>0</v>
      </c>
      <c r="L4279" s="7">
        <v>656</v>
      </c>
      <c r="M4279" s="7">
        <v>295</v>
      </c>
      <c r="N4279" s="7">
        <v>0</v>
      </c>
      <c r="O4279" s="7">
        <v>35</v>
      </c>
      <c r="P4279" s="7">
        <f>SUM(dane3[[#This Row],[RoomService]:[VRDeck]])</f>
        <v>986</v>
      </c>
      <c r="Q4279" t="s">
        <v>11682</v>
      </c>
      <c r="R4279" t="b">
        <v>0</v>
      </c>
    </row>
    <row r="4280" spans="1:18" x14ac:dyDescent="0.3">
      <c r="A4280" t="s">
        <v>11683</v>
      </c>
      <c r="B4280">
        <f>MID(dane3[[#This Row],[PassengerId]],1,4)+0</f>
        <v>4558</v>
      </c>
      <c r="C4280" t="s">
        <v>14</v>
      </c>
      <c r="D4280" t="b">
        <v>0</v>
      </c>
      <c r="E4280" t="s">
        <v>11684</v>
      </c>
      <c r="F4280" t="str">
        <f>MID($E4280,1,1)</f>
        <v>C</v>
      </c>
      <c r="G4280" t="str">
        <f>IFERROR(MID($E4280,SEARCH("/",$E4280,SEARCH("/",$E4280)+1)+1,1),"")</f>
        <v>S</v>
      </c>
      <c r="H4280" t="s">
        <v>46</v>
      </c>
      <c r="I4280">
        <v>54</v>
      </c>
      <c r="J4280" t="b">
        <v>0</v>
      </c>
      <c r="K4280" s="7">
        <v>0</v>
      </c>
      <c r="L4280" s="7">
        <v>559</v>
      </c>
      <c r="M4280" s="7">
        <v>0</v>
      </c>
      <c r="N4280" s="7">
        <v>15238</v>
      </c>
      <c r="O4280" s="7">
        <v>2799</v>
      </c>
      <c r="P4280" s="7">
        <f>SUM(dane3[[#This Row],[RoomService]:[VRDeck]])</f>
        <v>18596</v>
      </c>
      <c r="Q4280" t="s">
        <v>11685</v>
      </c>
      <c r="R4280" t="b">
        <v>0</v>
      </c>
    </row>
    <row r="4281" spans="1:18" x14ac:dyDescent="0.3">
      <c r="A4281" t="s">
        <v>11686</v>
      </c>
      <c r="B4281">
        <f>MID(dane3[[#This Row],[PassengerId]],1,4)+0</f>
        <v>4559</v>
      </c>
      <c r="C4281" t="s">
        <v>19</v>
      </c>
      <c r="D4281" t="b">
        <v>0</v>
      </c>
      <c r="E4281" t="s">
        <v>11687</v>
      </c>
      <c r="F4281" t="str">
        <f>MID($E4281,1,1)</f>
        <v>F</v>
      </c>
      <c r="G4281" t="str">
        <f>IFERROR(MID($E4281,SEARCH("/",$E4281,SEARCH("/",$E4281)+1)+1,1),"")</f>
        <v>S</v>
      </c>
      <c r="H4281" t="s">
        <v>16</v>
      </c>
      <c r="I4281">
        <v>25</v>
      </c>
      <c r="J4281" t="b">
        <v>0</v>
      </c>
      <c r="K4281" s="7">
        <v>0</v>
      </c>
      <c r="L4281" s="7">
        <v>205</v>
      </c>
      <c r="M4281" s="7">
        <v>0</v>
      </c>
      <c r="N4281" s="7">
        <v>0</v>
      </c>
      <c r="O4281" s="7">
        <v>549</v>
      </c>
      <c r="P4281" s="7">
        <f>SUM(dane3[[#This Row],[RoomService]:[VRDeck]])</f>
        <v>754</v>
      </c>
      <c r="Q4281" t="s">
        <v>11688</v>
      </c>
      <c r="R4281" t="b">
        <v>1</v>
      </c>
    </row>
    <row r="4282" spans="1:18" x14ac:dyDescent="0.3">
      <c r="A4282" t="s">
        <v>11689</v>
      </c>
      <c r="B4282">
        <f>MID(dane3[[#This Row],[PassengerId]],1,4)+0</f>
        <v>4560</v>
      </c>
      <c r="C4282" t="s">
        <v>19</v>
      </c>
      <c r="D4282" t="b">
        <v>0</v>
      </c>
      <c r="E4282" t="s">
        <v>11690</v>
      </c>
      <c r="F4282" t="str">
        <f>MID($E4282,1,1)</f>
        <v>G</v>
      </c>
      <c r="G4282" t="str">
        <f>IFERROR(MID($E4282,SEARCH("/",$E4282,SEARCH("/",$E4282)+1)+1,1),"")</f>
        <v>S</v>
      </c>
      <c r="H4282" t="s">
        <v>16</v>
      </c>
      <c r="I4282">
        <v>24</v>
      </c>
      <c r="J4282" t="b">
        <v>0</v>
      </c>
      <c r="K4282" s="7">
        <v>0</v>
      </c>
      <c r="L4282" s="7">
        <v>57</v>
      </c>
      <c r="M4282" s="7">
        <v>851</v>
      </c>
      <c r="N4282" s="7">
        <v>0</v>
      </c>
      <c r="O4282" s="7">
        <v>0</v>
      </c>
      <c r="P4282" s="7">
        <f>SUM(dane3[[#This Row],[RoomService]:[VRDeck]])</f>
        <v>908</v>
      </c>
      <c r="Q4282" t="s">
        <v>11691</v>
      </c>
      <c r="R4282" t="b">
        <v>1</v>
      </c>
    </row>
    <row r="4283" spans="1:18" x14ac:dyDescent="0.3">
      <c r="A4283" t="s">
        <v>11692</v>
      </c>
      <c r="B4283">
        <f>MID(dane3[[#This Row],[PassengerId]],1,4)+0</f>
        <v>4561</v>
      </c>
      <c r="C4283" t="s">
        <v>14</v>
      </c>
      <c r="D4283" t="b">
        <v>0</v>
      </c>
      <c r="E4283" t="s">
        <v>11693</v>
      </c>
      <c r="F4283" t="str">
        <f>MID($E4283,1,1)</f>
        <v>C</v>
      </c>
      <c r="G4283" t="str">
        <f>IFERROR(MID($E4283,SEARCH("/",$E4283,SEARCH("/",$E4283)+1)+1,1),"")</f>
        <v>S</v>
      </c>
      <c r="H4283" t="s">
        <v>46</v>
      </c>
      <c r="I4283">
        <v>45</v>
      </c>
      <c r="J4283" t="b">
        <v>0</v>
      </c>
      <c r="K4283" s="7">
        <v>0</v>
      </c>
      <c r="L4283" s="7">
        <v>496</v>
      </c>
      <c r="M4283" s="7">
        <v>0</v>
      </c>
      <c r="N4283" s="7">
        <v>1940</v>
      </c>
      <c r="O4283" s="7">
        <v>4195</v>
      </c>
      <c r="P4283" s="7">
        <f>SUM(dane3[[#This Row],[RoomService]:[VRDeck]])</f>
        <v>6631</v>
      </c>
      <c r="Q4283" t="s">
        <v>11694</v>
      </c>
      <c r="R4283" t="b">
        <v>0</v>
      </c>
    </row>
    <row r="4284" spans="1:18" x14ac:dyDescent="0.3">
      <c r="A4284" t="s">
        <v>11695</v>
      </c>
      <c r="B4284">
        <f>MID(dane3[[#This Row],[PassengerId]],1,4)+0</f>
        <v>4562</v>
      </c>
      <c r="C4284" t="s">
        <v>14</v>
      </c>
      <c r="D4284" t="b">
        <v>1</v>
      </c>
      <c r="E4284" t="s">
        <v>11696</v>
      </c>
      <c r="F4284" t="str">
        <f>MID($E4284,1,1)</f>
        <v>B</v>
      </c>
      <c r="G4284" t="str">
        <f>IFERROR(MID($E4284,SEARCH("/",$E4284,SEARCH("/",$E4284)+1)+1,1),"")</f>
        <v>S</v>
      </c>
      <c r="H4284" t="s">
        <v>16</v>
      </c>
      <c r="I4284">
        <v>31</v>
      </c>
      <c r="J4284" t="b">
        <v>0</v>
      </c>
      <c r="K4284" s="7">
        <v>0</v>
      </c>
      <c r="L4284" s="7">
        <v>0</v>
      </c>
      <c r="M4284" s="7">
        <v>0</v>
      </c>
      <c r="N4284" s="7">
        <v>0</v>
      </c>
      <c r="O4284" s="7">
        <v>0</v>
      </c>
      <c r="P4284" s="7">
        <f>SUM(dane3[[#This Row],[RoomService]:[VRDeck]])</f>
        <v>0</v>
      </c>
      <c r="Q4284" t="s">
        <v>11697</v>
      </c>
      <c r="R4284" t="b">
        <v>1</v>
      </c>
    </row>
    <row r="4285" spans="1:18" x14ac:dyDescent="0.3">
      <c r="A4285" t="s">
        <v>11698</v>
      </c>
      <c r="B4285">
        <f>MID(dane3[[#This Row],[PassengerId]],1,4)+0</f>
        <v>4563</v>
      </c>
      <c r="C4285" t="s">
        <v>14</v>
      </c>
      <c r="D4285" t="b">
        <v>1</v>
      </c>
      <c r="E4285" t="s">
        <v>11699</v>
      </c>
      <c r="F4285" t="str">
        <f>MID($E4285,1,1)</f>
        <v>C</v>
      </c>
      <c r="G4285" t="str">
        <f>IFERROR(MID($E4285,SEARCH("/",$E4285,SEARCH("/",$E4285)+1)+1,1),"")</f>
        <v>S</v>
      </c>
      <c r="H4285" t="s">
        <v>46</v>
      </c>
      <c r="I4285">
        <v>19</v>
      </c>
      <c r="J4285" t="b">
        <v>0</v>
      </c>
      <c r="K4285" s="7">
        <v>0</v>
      </c>
      <c r="L4285" s="7">
        <v>0</v>
      </c>
      <c r="M4285" s="7">
        <v>0</v>
      </c>
      <c r="N4285" s="7">
        <v>0</v>
      </c>
      <c r="O4285" s="7">
        <v>0</v>
      </c>
      <c r="P4285" s="7">
        <f>SUM(dane3[[#This Row],[RoomService]:[VRDeck]])</f>
        <v>0</v>
      </c>
      <c r="Q4285" t="s">
        <v>11700</v>
      </c>
      <c r="R4285" t="b">
        <v>1</v>
      </c>
    </row>
    <row r="4286" spans="1:18" x14ac:dyDescent="0.3">
      <c r="A4286" t="s">
        <v>11701</v>
      </c>
      <c r="B4286">
        <f>MID(dane3[[#This Row],[PassengerId]],1,4)+0</f>
        <v>4564</v>
      </c>
      <c r="C4286" t="s">
        <v>19</v>
      </c>
      <c r="D4286" t="b">
        <v>0</v>
      </c>
      <c r="E4286" t="s">
        <v>11702</v>
      </c>
      <c r="F4286" t="str">
        <f>MID($E4286,1,1)</f>
        <v>G</v>
      </c>
      <c r="G4286" t="str">
        <f>IFERROR(MID($E4286,SEARCH("/",$E4286,SEARCH("/",$E4286)+1)+1,1),"")</f>
        <v>P</v>
      </c>
      <c r="H4286" t="s">
        <v>16</v>
      </c>
      <c r="I4286">
        <v>30</v>
      </c>
      <c r="J4286" t="b">
        <v>0</v>
      </c>
      <c r="K4286" s="7">
        <v>0</v>
      </c>
      <c r="L4286" s="7">
        <v>43</v>
      </c>
      <c r="M4286" s="7">
        <v>0</v>
      </c>
      <c r="N4286" s="7">
        <v>0</v>
      </c>
      <c r="O4286" s="7">
        <v>6</v>
      </c>
      <c r="P4286" s="7">
        <f>SUM(dane3[[#This Row],[RoomService]:[VRDeck]])</f>
        <v>49</v>
      </c>
      <c r="Q4286" t="s">
        <v>11703</v>
      </c>
      <c r="R4286" t="b">
        <v>0</v>
      </c>
    </row>
    <row r="4287" spans="1:18" x14ac:dyDescent="0.3">
      <c r="A4287" t="s">
        <v>11704</v>
      </c>
      <c r="B4287">
        <f>MID(dane3[[#This Row],[PassengerId]],1,4)+0</f>
        <v>4565</v>
      </c>
      <c r="C4287" t="s">
        <v>19</v>
      </c>
      <c r="D4287" t="b">
        <v>0</v>
      </c>
      <c r="E4287" t="s">
        <v>11705</v>
      </c>
      <c r="F4287" t="str">
        <f>MID($E4287,1,1)</f>
        <v>G</v>
      </c>
      <c r="G4287" t="str">
        <f>IFERROR(MID($E4287,SEARCH("/",$E4287,SEARCH("/",$E4287)+1)+1,1),"")</f>
        <v>P</v>
      </c>
      <c r="H4287" t="s">
        <v>16</v>
      </c>
      <c r="I4287">
        <v>24</v>
      </c>
      <c r="J4287" t="b">
        <v>0</v>
      </c>
      <c r="K4287" s="7">
        <v>191</v>
      </c>
      <c r="L4287" s="7">
        <v>497</v>
      </c>
      <c r="M4287" s="7">
        <v>0</v>
      </c>
      <c r="N4287" s="7">
        <v>0</v>
      </c>
      <c r="O4287" s="7">
        <v>16</v>
      </c>
      <c r="P4287" s="7">
        <f>SUM(dane3[[#This Row],[RoomService]:[VRDeck]])</f>
        <v>704</v>
      </c>
      <c r="Q4287" t="s">
        <v>11706</v>
      </c>
      <c r="R4287" t="b">
        <v>0</v>
      </c>
    </row>
    <row r="4288" spans="1:18" x14ac:dyDescent="0.3">
      <c r="A4288" t="s">
        <v>11707</v>
      </c>
      <c r="B4288">
        <f>MID(dane3[[#This Row],[PassengerId]],1,4)+0</f>
        <v>4567</v>
      </c>
      <c r="C4288" t="s">
        <v>19</v>
      </c>
      <c r="D4288" t="b">
        <v>0</v>
      </c>
      <c r="E4288" t="s">
        <v>11708</v>
      </c>
      <c r="F4288" t="str">
        <f>MID($E4288,1,1)</f>
        <v>F</v>
      </c>
      <c r="G4288" t="str">
        <f>IFERROR(MID($E4288,SEARCH("/",$E4288,SEARCH("/",$E4288)+1)+1,1),"")</f>
        <v>P</v>
      </c>
      <c r="H4288" t="s">
        <v>16</v>
      </c>
      <c r="I4288">
        <v>29</v>
      </c>
      <c r="J4288" t="b">
        <v>0</v>
      </c>
      <c r="K4288" s="7">
        <v>0</v>
      </c>
      <c r="L4288" s="7">
        <v>20</v>
      </c>
      <c r="M4288" s="7">
        <v>38</v>
      </c>
      <c r="N4288" s="7">
        <v>359</v>
      </c>
      <c r="O4288" s="7">
        <v>516</v>
      </c>
      <c r="P4288" s="7">
        <f>SUM(dane3[[#This Row],[RoomService]:[VRDeck]])</f>
        <v>933</v>
      </c>
      <c r="Q4288" t="s">
        <v>11709</v>
      </c>
      <c r="R4288" t="b">
        <v>0</v>
      </c>
    </row>
    <row r="4289" spans="1:18" x14ac:dyDescent="0.3">
      <c r="A4289" t="s">
        <v>9368</v>
      </c>
      <c r="B4289">
        <f>MID(dane3[[#This Row],[PassengerId]],1,4)+0</f>
        <v>3688</v>
      </c>
      <c r="C4289" t="s">
        <v>53</v>
      </c>
      <c r="D4289" t="b">
        <v>1</v>
      </c>
      <c r="E4289" t="s">
        <v>9364</v>
      </c>
      <c r="F4289" t="str">
        <f>MID($E4289,1,1)</f>
        <v>F</v>
      </c>
      <c r="G4289" t="str">
        <f>IFERROR(MID($E4289,SEARCH("/",$E4289,SEARCH("/",$E4289)+1)+1,1),"")</f>
        <v>S</v>
      </c>
      <c r="H4289" t="s">
        <v>16</v>
      </c>
      <c r="I4289">
        <v>20</v>
      </c>
      <c r="J4289" t="b">
        <v>0</v>
      </c>
      <c r="K4289" s="7">
        <v>0</v>
      </c>
      <c r="L4289" s="7">
        <v>0</v>
      </c>
      <c r="M4289" s="7">
        <v>0</v>
      </c>
      <c r="N4289" s="7">
        <v>0</v>
      </c>
      <c r="O4289" s="7">
        <v>0</v>
      </c>
      <c r="P4289" s="7">
        <f>SUM(dane3[[#This Row],[RoomService]:[VRDeck]])</f>
        <v>0</v>
      </c>
      <c r="Q4289" t="s">
        <v>9369</v>
      </c>
      <c r="R4289" t="b">
        <v>1</v>
      </c>
    </row>
    <row r="4290" spans="1:18" x14ac:dyDescent="0.3">
      <c r="A4290" t="s">
        <v>11713</v>
      </c>
      <c r="B4290">
        <f>MID(dane3[[#This Row],[PassengerId]],1,4)+0</f>
        <v>4569</v>
      </c>
      <c r="C4290" t="s">
        <v>14</v>
      </c>
      <c r="D4290" t="b">
        <v>1</v>
      </c>
      <c r="E4290" t="s">
        <v>11714</v>
      </c>
      <c r="F4290" t="str">
        <f>MID($E4290,1,1)</f>
        <v>B</v>
      </c>
      <c r="G4290" t="str">
        <f>IFERROR(MID($E4290,SEARCH("/",$E4290,SEARCH("/",$E4290)+1)+1,1),"")</f>
        <v>P</v>
      </c>
      <c r="H4290" t="s">
        <v>46</v>
      </c>
      <c r="I4290">
        <v>29</v>
      </c>
      <c r="J4290" t="b">
        <v>0</v>
      </c>
      <c r="K4290" s="7">
        <v>0</v>
      </c>
      <c r="L4290" s="7">
        <v>0</v>
      </c>
      <c r="M4290" s="7">
        <v>0</v>
      </c>
      <c r="N4290" s="7">
        <v>0</v>
      </c>
      <c r="O4290" s="7">
        <v>0</v>
      </c>
      <c r="P4290" s="7">
        <f>SUM(dane3[[#This Row],[RoomService]:[VRDeck]])</f>
        <v>0</v>
      </c>
      <c r="Q4290" t="s">
        <v>11715</v>
      </c>
      <c r="R4290" t="b">
        <v>1</v>
      </c>
    </row>
    <row r="4291" spans="1:18" x14ac:dyDescent="0.3">
      <c r="A4291" t="s">
        <v>11716</v>
      </c>
      <c r="B4291">
        <f>MID(dane3[[#This Row],[PassengerId]],1,4)+0</f>
        <v>4569</v>
      </c>
      <c r="C4291" t="s">
        <v>14</v>
      </c>
      <c r="D4291" t="b">
        <v>0</v>
      </c>
      <c r="E4291" t="s">
        <v>11714</v>
      </c>
      <c r="F4291" t="str">
        <f>MID($E4291,1,1)</f>
        <v>B</v>
      </c>
      <c r="G4291" t="str">
        <f>IFERROR(MID($E4291,SEARCH("/",$E4291,SEARCH("/",$E4291)+1)+1,1),"")</f>
        <v>P</v>
      </c>
      <c r="H4291" t="s">
        <v>46</v>
      </c>
      <c r="I4291">
        <v>37</v>
      </c>
      <c r="J4291" t="b">
        <v>0</v>
      </c>
      <c r="K4291" s="7">
        <v>0</v>
      </c>
      <c r="L4291" s="7">
        <v>2235</v>
      </c>
      <c r="M4291" s="7">
        <v>7</v>
      </c>
      <c r="N4291" s="7">
        <v>4098</v>
      </c>
      <c r="O4291" s="7">
        <v>89</v>
      </c>
      <c r="P4291" s="7">
        <f>SUM(dane3[[#This Row],[RoomService]:[VRDeck]])</f>
        <v>6429</v>
      </c>
      <c r="Q4291" t="s">
        <v>11717</v>
      </c>
      <c r="R4291" t="b">
        <v>0</v>
      </c>
    </row>
    <row r="4292" spans="1:18" x14ac:dyDescent="0.3">
      <c r="A4292" t="s">
        <v>11718</v>
      </c>
      <c r="B4292">
        <f>MID(dane3[[#This Row],[PassengerId]],1,4)+0</f>
        <v>4570</v>
      </c>
      <c r="C4292" t="s">
        <v>14</v>
      </c>
      <c r="D4292" t="b">
        <v>1</v>
      </c>
      <c r="E4292" t="s">
        <v>11719</v>
      </c>
      <c r="F4292" t="str">
        <f>MID($E4292,1,1)</f>
        <v>C</v>
      </c>
      <c r="G4292" t="str">
        <f>IFERROR(MID($E4292,SEARCH("/",$E4292,SEARCH("/",$E4292)+1)+1,1),"")</f>
        <v>S</v>
      </c>
      <c r="H4292" t="s">
        <v>16</v>
      </c>
      <c r="I4292">
        <v>64</v>
      </c>
      <c r="J4292" t="b">
        <v>0</v>
      </c>
      <c r="K4292" s="7">
        <v>0</v>
      </c>
      <c r="L4292" s="7">
        <v>0</v>
      </c>
      <c r="M4292" s="7">
        <v>0</v>
      </c>
      <c r="N4292" s="7">
        <v>0</v>
      </c>
      <c r="O4292" s="7">
        <v>0</v>
      </c>
      <c r="P4292" s="7">
        <f>SUM(dane3[[#This Row],[RoomService]:[VRDeck]])</f>
        <v>0</v>
      </c>
      <c r="Q4292" t="s">
        <v>23799</v>
      </c>
      <c r="R4292" t="b">
        <v>1</v>
      </c>
    </row>
    <row r="4293" spans="1:18" x14ac:dyDescent="0.3">
      <c r="A4293" t="s">
        <v>11720</v>
      </c>
      <c r="B4293">
        <f>MID(dane3[[#This Row],[PassengerId]],1,4)+0</f>
        <v>4571</v>
      </c>
      <c r="C4293" t="s">
        <v>19</v>
      </c>
      <c r="D4293" t="b">
        <v>1</v>
      </c>
      <c r="E4293" t="s">
        <v>11721</v>
      </c>
      <c r="F4293" t="str">
        <f>MID($E4293,1,1)</f>
        <v>G</v>
      </c>
      <c r="G4293" t="str">
        <f>IFERROR(MID($E4293,SEARCH("/",$E4293,SEARCH("/",$E4293)+1)+1,1),"")</f>
        <v>S</v>
      </c>
      <c r="H4293" t="s">
        <v>16</v>
      </c>
      <c r="I4293">
        <v>24</v>
      </c>
      <c r="J4293" t="b">
        <v>0</v>
      </c>
      <c r="K4293" s="7">
        <v>0</v>
      </c>
      <c r="L4293" s="7">
        <v>0</v>
      </c>
      <c r="M4293" s="7">
        <v>0</v>
      </c>
      <c r="N4293" s="7">
        <v>0</v>
      </c>
      <c r="O4293" s="7">
        <v>0</v>
      </c>
      <c r="P4293" s="7">
        <f>SUM(dane3[[#This Row],[RoomService]:[VRDeck]])</f>
        <v>0</v>
      </c>
      <c r="Q4293" t="s">
        <v>11722</v>
      </c>
      <c r="R4293" t="b">
        <v>1</v>
      </c>
    </row>
    <row r="4294" spans="1:18" x14ac:dyDescent="0.3">
      <c r="A4294" t="s">
        <v>11723</v>
      </c>
      <c r="B4294">
        <f>MID(dane3[[#This Row],[PassengerId]],1,4)+0</f>
        <v>4572</v>
      </c>
      <c r="C4294" t="s">
        <v>19</v>
      </c>
      <c r="D4294" t="b">
        <v>0</v>
      </c>
      <c r="E4294" t="s">
        <v>11724</v>
      </c>
      <c r="F4294" t="str">
        <f>MID($E4294,1,1)</f>
        <v>G</v>
      </c>
      <c r="G4294" t="str">
        <f>IFERROR(MID($E4294,SEARCH("/",$E4294,SEARCH("/",$E4294)+1)+1,1),"")</f>
        <v>S</v>
      </c>
      <c r="H4294" t="s">
        <v>46</v>
      </c>
      <c r="I4294">
        <v>23</v>
      </c>
      <c r="J4294" t="b">
        <v>0</v>
      </c>
      <c r="K4294" s="7">
        <v>42</v>
      </c>
      <c r="L4294" s="7">
        <v>0</v>
      </c>
      <c r="M4294" s="7">
        <v>0</v>
      </c>
      <c r="N4294" s="7">
        <v>765</v>
      </c>
      <c r="O4294" s="7">
        <v>2</v>
      </c>
      <c r="P4294" s="7">
        <f>SUM(dane3[[#This Row],[RoomService]:[VRDeck]])</f>
        <v>809</v>
      </c>
      <c r="Q4294" t="s">
        <v>11725</v>
      </c>
      <c r="R4294" t="b">
        <v>0</v>
      </c>
    </row>
    <row r="4295" spans="1:18" x14ac:dyDescent="0.3">
      <c r="A4295" t="s">
        <v>11726</v>
      </c>
      <c r="B4295">
        <f>MID(dane3[[#This Row],[PassengerId]],1,4)+0</f>
        <v>4573</v>
      </c>
      <c r="C4295" t="s">
        <v>19</v>
      </c>
      <c r="D4295" t="b">
        <v>0</v>
      </c>
      <c r="E4295" t="s">
        <v>11727</v>
      </c>
      <c r="F4295" t="str">
        <f>MID($E4295,1,1)</f>
        <v>F</v>
      </c>
      <c r="G4295" t="str">
        <f>IFERROR(MID($E4295,SEARCH("/",$E4295,SEARCH("/",$E4295)+1)+1,1),"")</f>
        <v>S</v>
      </c>
      <c r="H4295" t="s">
        <v>16</v>
      </c>
      <c r="I4295">
        <v>22</v>
      </c>
      <c r="J4295" t="b">
        <v>0</v>
      </c>
      <c r="K4295" s="7">
        <v>686</v>
      </c>
      <c r="L4295" s="7">
        <v>45</v>
      </c>
      <c r="M4295" s="7">
        <v>16</v>
      </c>
      <c r="N4295" s="7">
        <v>7</v>
      </c>
      <c r="O4295" s="7">
        <v>4</v>
      </c>
      <c r="P4295" s="7">
        <f>SUM(dane3[[#This Row],[RoomService]:[VRDeck]])</f>
        <v>758</v>
      </c>
      <c r="Q4295" t="s">
        <v>11728</v>
      </c>
      <c r="R4295" t="b">
        <v>1</v>
      </c>
    </row>
    <row r="4296" spans="1:18" x14ac:dyDescent="0.3">
      <c r="A4296" t="s">
        <v>9373</v>
      </c>
      <c r="B4296">
        <f>MID(dane3[[#This Row],[PassengerId]],1,4)+0</f>
        <v>3691</v>
      </c>
      <c r="C4296" t="s">
        <v>53</v>
      </c>
      <c r="D4296" t="b">
        <v>0</v>
      </c>
      <c r="E4296" t="s">
        <v>9374</v>
      </c>
      <c r="F4296" t="str">
        <f>MID($E4296,1,1)</f>
        <v>F</v>
      </c>
      <c r="G4296" t="str">
        <f>IFERROR(MID($E4296,SEARCH("/",$E4296,SEARCH("/",$E4296)+1)+1,1),"")</f>
        <v>P</v>
      </c>
      <c r="H4296" t="s">
        <v>16</v>
      </c>
      <c r="I4296">
        <v>34</v>
      </c>
      <c r="J4296" t="b">
        <v>0</v>
      </c>
      <c r="K4296" s="7">
        <v>1404</v>
      </c>
      <c r="L4296" s="7">
        <v>0</v>
      </c>
      <c r="M4296" s="7">
        <v>4</v>
      </c>
      <c r="N4296" s="7">
        <v>359</v>
      </c>
      <c r="O4296" s="7">
        <v>0</v>
      </c>
      <c r="P4296" s="7">
        <f>SUM(dane3[[#This Row],[RoomService]:[VRDeck]])</f>
        <v>1767</v>
      </c>
      <c r="Q4296" t="s">
        <v>9375</v>
      </c>
      <c r="R4296" t="b">
        <v>0</v>
      </c>
    </row>
    <row r="4297" spans="1:18" x14ac:dyDescent="0.3">
      <c r="A4297" t="s">
        <v>11732</v>
      </c>
      <c r="B4297">
        <f>MID(dane3[[#This Row],[PassengerId]],1,4)+0</f>
        <v>4575</v>
      </c>
      <c r="C4297" t="s">
        <v>19</v>
      </c>
      <c r="D4297" t="b">
        <v>0</v>
      </c>
      <c r="E4297" t="s">
        <v>11733</v>
      </c>
      <c r="F4297" t="str">
        <f>MID($E4297,1,1)</f>
        <v>F</v>
      </c>
      <c r="G4297" t="str">
        <f>IFERROR(MID($E4297,SEARCH("/",$E4297,SEARCH("/",$E4297)+1)+1,1),"")</f>
        <v>P</v>
      </c>
      <c r="H4297" t="s">
        <v>16</v>
      </c>
      <c r="I4297">
        <v>21</v>
      </c>
      <c r="J4297" t="b">
        <v>0</v>
      </c>
      <c r="K4297" s="7">
        <v>3</v>
      </c>
      <c r="L4297" s="7">
        <v>65</v>
      </c>
      <c r="M4297" s="7">
        <v>253</v>
      </c>
      <c r="N4297" s="7">
        <v>475</v>
      </c>
      <c r="O4297" s="7">
        <v>0</v>
      </c>
      <c r="P4297" s="7">
        <f>SUM(dane3[[#This Row],[RoomService]:[VRDeck]])</f>
        <v>796</v>
      </c>
      <c r="Q4297" t="s">
        <v>11734</v>
      </c>
      <c r="R4297" t="b">
        <v>0</v>
      </c>
    </row>
    <row r="4298" spans="1:18" x14ac:dyDescent="0.3">
      <c r="A4298" t="s">
        <v>11735</v>
      </c>
      <c r="B4298">
        <f>MID(dane3[[#This Row],[PassengerId]],1,4)+0</f>
        <v>4576</v>
      </c>
      <c r="C4298" t="s">
        <v>19</v>
      </c>
      <c r="D4298" t="b">
        <v>0</v>
      </c>
      <c r="E4298" t="s">
        <v>11736</v>
      </c>
      <c r="F4298" t="str">
        <f>MID($E4298,1,1)</f>
        <v>F</v>
      </c>
      <c r="G4298" t="str">
        <f>IFERROR(MID($E4298,SEARCH("/",$E4298,SEARCH("/",$E4298)+1)+1,1),"")</f>
        <v>P</v>
      </c>
      <c r="H4298" t="s">
        <v>16</v>
      </c>
      <c r="I4298">
        <v>37</v>
      </c>
      <c r="J4298" t="b">
        <v>0</v>
      </c>
      <c r="K4298" s="7">
        <v>661</v>
      </c>
      <c r="L4298" s="7">
        <v>876</v>
      </c>
      <c r="M4298" s="7">
        <v>0</v>
      </c>
      <c r="N4298" s="7">
        <v>3</v>
      </c>
      <c r="O4298" s="7">
        <v>13</v>
      </c>
      <c r="P4298" s="7">
        <f>SUM(dane3[[#This Row],[RoomService]:[VRDeck]])</f>
        <v>1553</v>
      </c>
      <c r="Q4298" t="s">
        <v>11737</v>
      </c>
      <c r="R4298" t="b">
        <v>0</v>
      </c>
    </row>
    <row r="4299" spans="1:18" x14ac:dyDescent="0.3">
      <c r="A4299" t="s">
        <v>9394</v>
      </c>
      <c r="B4299">
        <f>MID(dane3[[#This Row],[PassengerId]],1,4)+0</f>
        <v>3702</v>
      </c>
      <c r="C4299" t="s">
        <v>53</v>
      </c>
      <c r="D4299" t="b">
        <v>1</v>
      </c>
      <c r="E4299" t="s">
        <v>9395</v>
      </c>
      <c r="F4299" t="str">
        <f>MID($E4299,1,1)</f>
        <v>E</v>
      </c>
      <c r="G4299" t="str">
        <f>IFERROR(MID($E4299,SEARCH("/",$E4299,SEARCH("/",$E4299)+1)+1,1),"")</f>
        <v>P</v>
      </c>
      <c r="H4299" t="s">
        <v>16</v>
      </c>
      <c r="I4299">
        <v>32</v>
      </c>
      <c r="J4299" t="b">
        <v>0</v>
      </c>
      <c r="K4299" s="7">
        <v>0</v>
      </c>
      <c r="L4299" s="7">
        <v>0</v>
      </c>
      <c r="M4299" s="7">
        <v>0</v>
      </c>
      <c r="N4299" s="7">
        <v>0</v>
      </c>
      <c r="O4299" s="7">
        <v>0</v>
      </c>
      <c r="P4299" s="7">
        <f>SUM(dane3[[#This Row],[RoomService]:[VRDeck]])</f>
        <v>0</v>
      </c>
      <c r="Q4299" t="s">
        <v>9396</v>
      </c>
      <c r="R4299" t="b">
        <v>0</v>
      </c>
    </row>
    <row r="4300" spans="1:18" x14ac:dyDescent="0.3">
      <c r="A4300" t="s">
        <v>9408</v>
      </c>
      <c r="B4300">
        <f>MID(dane3[[#This Row],[PassengerId]],1,4)+0</f>
        <v>3706</v>
      </c>
      <c r="C4300" t="s">
        <v>53</v>
      </c>
      <c r="D4300" t="b">
        <v>0</v>
      </c>
      <c r="E4300" t="s">
        <v>9409</v>
      </c>
      <c r="F4300" t="str">
        <f>MID($E4300,1,1)</f>
        <v>F</v>
      </c>
      <c r="G4300" t="str">
        <f>IFERROR(MID($E4300,SEARCH("/",$E4300,SEARCH("/",$E4300)+1)+1,1),"")</f>
        <v>P</v>
      </c>
      <c r="H4300" t="s">
        <v>16</v>
      </c>
      <c r="I4300">
        <v>16</v>
      </c>
      <c r="J4300" t="b">
        <v>0</v>
      </c>
      <c r="K4300" s="7">
        <v>424</v>
      </c>
      <c r="L4300" s="7">
        <v>0</v>
      </c>
      <c r="M4300" s="7">
        <v>246</v>
      </c>
      <c r="N4300" s="7">
        <v>370</v>
      </c>
      <c r="O4300" s="7">
        <v>0</v>
      </c>
      <c r="P4300" s="7">
        <f>SUM(dane3[[#This Row],[RoomService]:[VRDeck]])</f>
        <v>1040</v>
      </c>
      <c r="Q4300" t="s">
        <v>9410</v>
      </c>
      <c r="R4300" t="b">
        <v>0</v>
      </c>
    </row>
    <row r="4301" spans="1:18" x14ac:dyDescent="0.3">
      <c r="A4301" t="s">
        <v>11744</v>
      </c>
      <c r="B4301">
        <f>MID(dane3[[#This Row],[PassengerId]],1,4)+0</f>
        <v>4581</v>
      </c>
      <c r="C4301" t="s">
        <v>14</v>
      </c>
      <c r="D4301" t="b">
        <v>0</v>
      </c>
      <c r="E4301" t="s">
        <v>11745</v>
      </c>
      <c r="F4301" t="str">
        <f>MID($E4301,1,1)</f>
        <v>B</v>
      </c>
      <c r="G4301" t="str">
        <f>IFERROR(MID($E4301,SEARCH("/",$E4301,SEARCH("/",$E4301)+1)+1,1),"")</f>
        <v>S</v>
      </c>
      <c r="H4301" t="s">
        <v>16</v>
      </c>
      <c r="I4301">
        <v>33</v>
      </c>
      <c r="J4301" t="b">
        <v>0</v>
      </c>
      <c r="K4301" s="7">
        <v>0</v>
      </c>
      <c r="L4301" s="7">
        <v>4592</v>
      </c>
      <c r="M4301" s="7">
        <v>0</v>
      </c>
      <c r="N4301" s="7">
        <v>209</v>
      </c>
      <c r="O4301" s="7">
        <v>954</v>
      </c>
      <c r="P4301" s="7">
        <f>SUM(dane3[[#This Row],[RoomService]:[VRDeck]])</f>
        <v>5755</v>
      </c>
      <c r="Q4301" t="s">
        <v>11746</v>
      </c>
      <c r="R4301" t="b">
        <v>1</v>
      </c>
    </row>
    <row r="4302" spans="1:18" x14ac:dyDescent="0.3">
      <c r="A4302" t="s">
        <v>11747</v>
      </c>
      <c r="B4302">
        <f>MID(dane3[[#This Row],[PassengerId]],1,4)+0</f>
        <v>4581</v>
      </c>
      <c r="C4302" t="s">
        <v>14</v>
      </c>
      <c r="D4302" t="b">
        <v>0</v>
      </c>
      <c r="E4302" t="s">
        <v>11745</v>
      </c>
      <c r="F4302" t="str">
        <f>MID($E4302,1,1)</f>
        <v>B</v>
      </c>
      <c r="G4302" t="str">
        <f>IFERROR(MID($E4302,SEARCH("/",$E4302,SEARCH("/",$E4302)+1)+1,1),"")</f>
        <v>S</v>
      </c>
      <c r="H4302" t="s">
        <v>46</v>
      </c>
      <c r="I4302">
        <v>37</v>
      </c>
      <c r="J4302" t="b">
        <v>0</v>
      </c>
      <c r="K4302" s="7">
        <v>0</v>
      </c>
      <c r="L4302" s="7">
        <v>2337</v>
      </c>
      <c r="M4302" s="7">
        <v>0</v>
      </c>
      <c r="N4302" s="7">
        <v>204</v>
      </c>
      <c r="O4302" s="7">
        <v>76</v>
      </c>
      <c r="P4302" s="7">
        <f>SUM(dane3[[#This Row],[RoomService]:[VRDeck]])</f>
        <v>2617</v>
      </c>
      <c r="Q4302" t="s">
        <v>11748</v>
      </c>
      <c r="R4302" t="b">
        <v>1</v>
      </c>
    </row>
    <row r="4303" spans="1:18" x14ac:dyDescent="0.3">
      <c r="A4303" t="s">
        <v>11749</v>
      </c>
      <c r="B4303">
        <f>MID(dane3[[#This Row],[PassengerId]],1,4)+0</f>
        <v>4585</v>
      </c>
      <c r="C4303" t="s">
        <v>14</v>
      </c>
      <c r="D4303" t="b">
        <v>0</v>
      </c>
      <c r="E4303" t="s">
        <v>11750</v>
      </c>
      <c r="F4303" t="str">
        <f>MID($E4303,1,1)</f>
        <v>B</v>
      </c>
      <c r="G4303" t="str">
        <f>IFERROR(MID($E4303,SEARCH("/",$E4303,SEARCH("/",$E4303)+1)+1,1),"")</f>
        <v>S</v>
      </c>
      <c r="H4303" t="s">
        <v>46</v>
      </c>
      <c r="I4303">
        <v>32</v>
      </c>
      <c r="J4303" t="b">
        <v>0</v>
      </c>
      <c r="K4303" s="7">
        <v>0</v>
      </c>
      <c r="L4303" s="7">
        <v>154</v>
      </c>
      <c r="M4303" s="7">
        <v>0</v>
      </c>
      <c r="N4303" s="7">
        <v>5492</v>
      </c>
      <c r="O4303" s="7">
        <v>1924</v>
      </c>
      <c r="P4303" s="7">
        <f>SUM(dane3[[#This Row],[RoomService]:[VRDeck]])</f>
        <v>7570</v>
      </c>
      <c r="Q4303" t="s">
        <v>11751</v>
      </c>
      <c r="R4303" t="b">
        <v>0</v>
      </c>
    </row>
    <row r="4304" spans="1:18" x14ac:dyDescent="0.3">
      <c r="A4304" t="s">
        <v>9411</v>
      </c>
      <c r="B4304">
        <f>MID(dane3[[#This Row],[PassengerId]],1,4)+0</f>
        <v>3706</v>
      </c>
      <c r="C4304" t="s">
        <v>53</v>
      </c>
      <c r="D4304" t="b">
        <v>0</v>
      </c>
      <c r="E4304" t="s">
        <v>9409</v>
      </c>
      <c r="F4304" t="str">
        <f>MID($E4304,1,1)</f>
        <v>F</v>
      </c>
      <c r="G4304" t="str">
        <f>IFERROR(MID($E4304,SEARCH("/",$E4304,SEARCH("/",$E4304)+1)+1,1),"")</f>
        <v>P</v>
      </c>
      <c r="H4304" t="s">
        <v>16</v>
      </c>
      <c r="I4304">
        <v>18</v>
      </c>
      <c r="J4304" t="b">
        <v>0</v>
      </c>
      <c r="K4304" s="7">
        <v>131</v>
      </c>
      <c r="L4304" s="7">
        <v>0</v>
      </c>
      <c r="M4304" s="7">
        <v>980</v>
      </c>
      <c r="N4304" s="7">
        <v>1</v>
      </c>
      <c r="O4304" s="7">
        <v>0</v>
      </c>
      <c r="P4304" s="7">
        <f>SUM(dane3[[#This Row],[RoomService]:[VRDeck]])</f>
        <v>1112</v>
      </c>
      <c r="Q4304" t="s">
        <v>9412</v>
      </c>
      <c r="R4304" t="b">
        <v>1</v>
      </c>
    </row>
    <row r="4305" spans="1:18" x14ac:dyDescent="0.3">
      <c r="A4305" t="s">
        <v>11755</v>
      </c>
      <c r="B4305">
        <f>MID(dane3[[#This Row],[PassengerId]],1,4)+0</f>
        <v>4587</v>
      </c>
      <c r="C4305" t="s">
        <v>14</v>
      </c>
      <c r="D4305" t="b">
        <v>0</v>
      </c>
      <c r="E4305" t="s">
        <v>11756</v>
      </c>
      <c r="F4305" t="str">
        <f>MID($E4305,1,1)</f>
        <v>A</v>
      </c>
      <c r="G4305" t="str">
        <f>IFERROR(MID($E4305,SEARCH("/",$E4305,SEARCH("/",$E4305)+1)+1,1),"")</f>
        <v>P</v>
      </c>
      <c r="H4305" t="s">
        <v>16</v>
      </c>
      <c r="I4305">
        <v>35</v>
      </c>
      <c r="J4305" t="b">
        <v>0</v>
      </c>
      <c r="K4305" s="7">
        <v>0</v>
      </c>
      <c r="L4305" s="7">
        <v>4020</v>
      </c>
      <c r="M4305" s="7">
        <v>0</v>
      </c>
      <c r="N4305" s="7">
        <v>1635</v>
      </c>
      <c r="O4305" s="7">
        <v>4899</v>
      </c>
      <c r="P4305" s="7">
        <f>SUM(dane3[[#This Row],[RoomService]:[VRDeck]])</f>
        <v>10554</v>
      </c>
      <c r="Q4305" t="s">
        <v>11757</v>
      </c>
      <c r="R4305" t="b">
        <v>0</v>
      </c>
    </row>
    <row r="4306" spans="1:18" x14ac:dyDescent="0.3">
      <c r="A4306" t="s">
        <v>11758</v>
      </c>
      <c r="B4306">
        <f>MID(dane3[[#This Row],[PassengerId]],1,4)+0</f>
        <v>4591</v>
      </c>
      <c r="C4306" t="s">
        <v>14</v>
      </c>
      <c r="D4306" t="b">
        <v>1</v>
      </c>
      <c r="E4306" t="s">
        <v>11759</v>
      </c>
      <c r="F4306" t="str">
        <f>MID($E4306,1,1)</f>
        <v>E</v>
      </c>
      <c r="G4306" t="str">
        <f>IFERROR(MID($E4306,SEARCH("/",$E4306,SEARCH("/",$E4306)+1)+1,1),"")</f>
        <v>P</v>
      </c>
      <c r="H4306" t="s">
        <v>46</v>
      </c>
      <c r="I4306">
        <v>34</v>
      </c>
      <c r="J4306" t="b">
        <v>0</v>
      </c>
      <c r="K4306" s="7">
        <v>0</v>
      </c>
      <c r="L4306" s="7">
        <v>0</v>
      </c>
      <c r="M4306" s="7">
        <v>0</v>
      </c>
      <c r="N4306" s="7">
        <v>0</v>
      </c>
      <c r="O4306" s="7">
        <v>0</v>
      </c>
      <c r="P4306" s="7">
        <f>SUM(dane3[[#This Row],[RoomService]:[VRDeck]])</f>
        <v>0</v>
      </c>
      <c r="Q4306" t="s">
        <v>11760</v>
      </c>
      <c r="R4306" t="b">
        <v>1</v>
      </c>
    </row>
    <row r="4307" spans="1:18" x14ac:dyDescent="0.3">
      <c r="A4307" t="s">
        <v>9428</v>
      </c>
      <c r="B4307">
        <f>MID(dane3[[#This Row],[PassengerId]],1,4)+0</f>
        <v>3711</v>
      </c>
      <c r="C4307" t="s">
        <v>53</v>
      </c>
      <c r="D4307" t="b">
        <v>1</v>
      </c>
      <c r="E4307" t="s">
        <v>9429</v>
      </c>
      <c r="F4307" t="str">
        <f>MID($E4307,1,1)</f>
        <v>F</v>
      </c>
      <c r="G4307" t="str">
        <f>IFERROR(MID($E4307,SEARCH("/",$E4307,SEARCH("/",$E4307)+1)+1,1),"")</f>
        <v>S</v>
      </c>
      <c r="H4307" t="s">
        <v>16</v>
      </c>
      <c r="I4307">
        <v>40</v>
      </c>
      <c r="J4307" t="b">
        <v>0</v>
      </c>
      <c r="K4307" s="7">
        <v>0</v>
      </c>
      <c r="L4307" s="7">
        <v>0</v>
      </c>
      <c r="M4307" s="7">
        <v>0</v>
      </c>
      <c r="N4307" s="7">
        <v>0</v>
      </c>
      <c r="O4307" s="7">
        <v>0</v>
      </c>
      <c r="P4307" s="7">
        <f>SUM(dane3[[#This Row],[RoomService]:[VRDeck]])</f>
        <v>0</v>
      </c>
      <c r="Q4307" t="s">
        <v>9430</v>
      </c>
      <c r="R4307" t="b">
        <v>1</v>
      </c>
    </row>
    <row r="4308" spans="1:18" x14ac:dyDescent="0.3">
      <c r="A4308" t="s">
        <v>9431</v>
      </c>
      <c r="B4308">
        <f>MID(dane3[[#This Row],[PassengerId]],1,4)+0</f>
        <v>3711</v>
      </c>
      <c r="C4308" t="s">
        <v>53</v>
      </c>
      <c r="D4308" t="b">
        <v>0</v>
      </c>
      <c r="E4308" t="s">
        <v>9429</v>
      </c>
      <c r="F4308" t="str">
        <f>MID($E4308,1,1)</f>
        <v>F</v>
      </c>
      <c r="G4308" t="str">
        <f>IFERROR(MID($E4308,SEARCH("/",$E4308,SEARCH("/",$E4308)+1)+1,1),"")</f>
        <v>S</v>
      </c>
      <c r="H4308" t="s">
        <v>16</v>
      </c>
      <c r="I4308">
        <v>31</v>
      </c>
      <c r="J4308" t="b">
        <v>0</v>
      </c>
      <c r="K4308" s="7">
        <v>3471</v>
      </c>
      <c r="L4308" s="7">
        <v>0</v>
      </c>
      <c r="M4308" s="7">
        <v>232</v>
      </c>
      <c r="N4308" s="7">
        <v>0</v>
      </c>
      <c r="O4308" s="7">
        <v>0</v>
      </c>
      <c r="P4308" s="7">
        <f>SUM(dane3[[#This Row],[RoomService]:[VRDeck]])</f>
        <v>3703</v>
      </c>
      <c r="Q4308" t="s">
        <v>9432</v>
      </c>
      <c r="R4308" t="b">
        <v>0</v>
      </c>
    </row>
    <row r="4309" spans="1:18" x14ac:dyDescent="0.3">
      <c r="A4309" t="s">
        <v>9433</v>
      </c>
      <c r="B4309">
        <f>MID(dane3[[#This Row],[PassengerId]],1,4)+0</f>
        <v>3711</v>
      </c>
      <c r="C4309" t="s">
        <v>53</v>
      </c>
      <c r="D4309" t="b">
        <v>1</v>
      </c>
      <c r="E4309" t="s">
        <v>9429</v>
      </c>
      <c r="F4309" t="str">
        <f>MID($E4309,1,1)</f>
        <v>F</v>
      </c>
      <c r="G4309" t="str">
        <f>IFERROR(MID($E4309,SEARCH("/",$E4309,SEARCH("/",$E4309)+1)+1,1),"")</f>
        <v>S</v>
      </c>
      <c r="H4309" t="s">
        <v>16</v>
      </c>
      <c r="I4309">
        <v>9</v>
      </c>
      <c r="J4309" t="b">
        <v>0</v>
      </c>
      <c r="K4309" s="7">
        <v>0</v>
      </c>
      <c r="L4309" s="7">
        <v>0</v>
      </c>
      <c r="M4309" s="7">
        <v>0</v>
      </c>
      <c r="N4309" s="7">
        <v>0</v>
      </c>
      <c r="O4309" s="7">
        <v>0</v>
      </c>
      <c r="P4309" s="7">
        <f>SUM(dane3[[#This Row],[RoomService]:[VRDeck]])</f>
        <v>0</v>
      </c>
      <c r="Q4309" t="s">
        <v>9434</v>
      </c>
      <c r="R4309" t="b">
        <v>1</v>
      </c>
    </row>
    <row r="4310" spans="1:18" x14ac:dyDescent="0.3">
      <c r="A4310" t="s">
        <v>9460</v>
      </c>
      <c r="B4310">
        <f>MID(dane3[[#This Row],[PassengerId]],1,4)+0</f>
        <v>3719</v>
      </c>
      <c r="C4310" t="s">
        <v>53</v>
      </c>
      <c r="D4310" t="b">
        <v>0</v>
      </c>
      <c r="E4310" t="s">
        <v>39</v>
      </c>
      <c r="F4310" t="s">
        <v>23761</v>
      </c>
      <c r="G4310" t="str">
        <f>IFERROR(MID($E4310,SEARCH("/",$E4310,SEARCH("/",$E4310)+1)+1,1),"")</f>
        <v/>
      </c>
      <c r="H4310" t="s">
        <v>16</v>
      </c>
      <c r="I4310">
        <v>28</v>
      </c>
      <c r="J4310" t="b">
        <v>1</v>
      </c>
      <c r="K4310" s="7">
        <v>1193</v>
      </c>
      <c r="L4310" s="7">
        <v>0</v>
      </c>
      <c r="M4310" s="7">
        <v>2509</v>
      </c>
      <c r="N4310" s="7">
        <v>0</v>
      </c>
      <c r="O4310" s="7">
        <v>0</v>
      </c>
      <c r="P4310" s="7">
        <f>SUM(dane3[[#This Row],[RoomService]:[VRDeck]])</f>
        <v>3702</v>
      </c>
      <c r="Q4310" t="s">
        <v>9461</v>
      </c>
      <c r="R4310" t="b">
        <v>0</v>
      </c>
    </row>
    <row r="4311" spans="1:18" x14ac:dyDescent="0.3">
      <c r="A4311" t="s">
        <v>11770</v>
      </c>
      <c r="B4311">
        <f>MID(dane3[[#This Row],[PassengerId]],1,4)+0</f>
        <v>4593</v>
      </c>
      <c r="C4311" t="s">
        <v>19</v>
      </c>
      <c r="D4311" t="b">
        <v>0</v>
      </c>
      <c r="E4311" t="s">
        <v>11771</v>
      </c>
      <c r="F4311" t="str">
        <f>MID($E4311,1,1)</f>
        <v>G</v>
      </c>
      <c r="G4311" t="str">
        <f>IFERROR(MID($E4311,SEARCH("/",$E4311,SEARCH("/",$E4311)+1)+1,1),"")</f>
        <v>S</v>
      </c>
      <c r="H4311" t="s">
        <v>16</v>
      </c>
      <c r="I4311">
        <v>30</v>
      </c>
      <c r="J4311" t="b">
        <v>0</v>
      </c>
      <c r="K4311" s="7">
        <v>1</v>
      </c>
      <c r="L4311" s="7">
        <v>797</v>
      </c>
      <c r="M4311" s="7">
        <v>0</v>
      </c>
      <c r="N4311" s="7">
        <v>10</v>
      </c>
      <c r="O4311" s="7">
        <v>0</v>
      </c>
      <c r="P4311" s="7">
        <f>SUM(dane3[[#This Row],[RoomService]:[VRDeck]])</f>
        <v>808</v>
      </c>
      <c r="Q4311" t="s">
        <v>11772</v>
      </c>
      <c r="R4311" t="b">
        <v>1</v>
      </c>
    </row>
    <row r="4312" spans="1:18" x14ac:dyDescent="0.3">
      <c r="A4312" t="s">
        <v>11773</v>
      </c>
      <c r="B4312">
        <f>MID(dane3[[#This Row],[PassengerId]],1,4)+0</f>
        <v>4594</v>
      </c>
      <c r="C4312" t="s">
        <v>14</v>
      </c>
      <c r="D4312" t="b">
        <v>0</v>
      </c>
      <c r="E4312" t="s">
        <v>11774</v>
      </c>
      <c r="F4312" t="str">
        <f>MID($E4312,1,1)</f>
        <v>C</v>
      </c>
      <c r="G4312" t="str">
        <f>IFERROR(MID($E4312,SEARCH("/",$E4312,SEARCH("/",$E4312)+1)+1,1),"")</f>
        <v>P</v>
      </c>
      <c r="H4312" t="s">
        <v>16</v>
      </c>
      <c r="I4312">
        <v>64</v>
      </c>
      <c r="J4312" t="b">
        <v>0</v>
      </c>
      <c r="K4312" s="7">
        <v>77</v>
      </c>
      <c r="L4312" s="7">
        <v>2424</v>
      </c>
      <c r="M4312" s="7">
        <v>0</v>
      </c>
      <c r="N4312" s="7">
        <v>3001</v>
      </c>
      <c r="O4312" s="7">
        <v>127</v>
      </c>
      <c r="P4312" s="7">
        <f>SUM(dane3[[#This Row],[RoomService]:[VRDeck]])</f>
        <v>5629</v>
      </c>
      <c r="Q4312" t="s">
        <v>11775</v>
      </c>
      <c r="R4312" t="b">
        <v>0</v>
      </c>
    </row>
    <row r="4313" spans="1:18" x14ac:dyDescent="0.3">
      <c r="A4313" t="s">
        <v>11776</v>
      </c>
      <c r="B4313">
        <f>MID(dane3[[#This Row],[PassengerId]],1,4)+0</f>
        <v>4594</v>
      </c>
      <c r="C4313" t="s">
        <v>14</v>
      </c>
      <c r="D4313" t="b">
        <v>0</v>
      </c>
      <c r="E4313" t="s">
        <v>11774</v>
      </c>
      <c r="F4313" t="str">
        <f>MID($E4313,1,1)</f>
        <v>C</v>
      </c>
      <c r="G4313" t="str">
        <f>IFERROR(MID($E4313,SEARCH("/",$E4313,SEARCH("/",$E4313)+1)+1,1),"")</f>
        <v>P</v>
      </c>
      <c r="H4313" t="s">
        <v>16</v>
      </c>
      <c r="I4313">
        <v>31</v>
      </c>
      <c r="J4313" t="b">
        <v>0</v>
      </c>
      <c r="K4313" s="7">
        <v>0</v>
      </c>
      <c r="L4313" s="7">
        <v>6670</v>
      </c>
      <c r="M4313" s="7">
        <v>217</v>
      </c>
      <c r="N4313" s="7">
        <v>625</v>
      </c>
      <c r="O4313" s="7">
        <v>20336</v>
      </c>
      <c r="P4313" s="7">
        <f>SUM(dane3[[#This Row],[RoomService]:[VRDeck]])</f>
        <v>27848</v>
      </c>
      <c r="Q4313" t="s">
        <v>11777</v>
      </c>
      <c r="R4313" t="b">
        <v>0</v>
      </c>
    </row>
    <row r="4314" spans="1:18" x14ac:dyDescent="0.3">
      <c r="A4314" t="s">
        <v>11778</v>
      </c>
      <c r="B4314">
        <f>MID(dane3[[#This Row],[PassengerId]],1,4)+0</f>
        <v>4594</v>
      </c>
      <c r="C4314" t="s">
        <v>14</v>
      </c>
      <c r="D4314" t="b">
        <v>0</v>
      </c>
      <c r="E4314" t="s">
        <v>11774</v>
      </c>
      <c r="F4314" t="str">
        <f>MID($E4314,1,1)</f>
        <v>C</v>
      </c>
      <c r="G4314" t="str">
        <f>IFERROR(MID($E4314,SEARCH("/",$E4314,SEARCH("/",$E4314)+1)+1,1),"")</f>
        <v>P</v>
      </c>
      <c r="H4314" t="s">
        <v>16</v>
      </c>
      <c r="I4314">
        <v>27</v>
      </c>
      <c r="J4314" t="b">
        <v>0</v>
      </c>
      <c r="K4314" s="7">
        <v>267</v>
      </c>
      <c r="L4314" s="7">
        <v>2802</v>
      </c>
      <c r="M4314" s="7">
        <v>0</v>
      </c>
      <c r="N4314" s="7">
        <v>54</v>
      </c>
      <c r="O4314" s="7">
        <v>77</v>
      </c>
      <c r="P4314" s="7">
        <f>SUM(dane3[[#This Row],[RoomService]:[VRDeck]])</f>
        <v>3200</v>
      </c>
      <c r="Q4314" t="s">
        <v>11779</v>
      </c>
      <c r="R4314" t="b">
        <v>1</v>
      </c>
    </row>
    <row r="4315" spans="1:18" x14ac:dyDescent="0.3">
      <c r="A4315" t="s">
        <v>11780</v>
      </c>
      <c r="B4315">
        <f>MID(dane3[[#This Row],[PassengerId]],1,4)+0</f>
        <v>4594</v>
      </c>
      <c r="C4315" t="s">
        <v>14</v>
      </c>
      <c r="D4315" t="b">
        <v>0</v>
      </c>
      <c r="E4315" t="s">
        <v>11774</v>
      </c>
      <c r="F4315" t="str">
        <f>MID($E4315,1,1)</f>
        <v>C</v>
      </c>
      <c r="G4315" t="str">
        <f>IFERROR(MID($E4315,SEARCH("/",$E4315,SEARCH("/",$E4315)+1)+1,1),"")</f>
        <v>P</v>
      </c>
      <c r="H4315" t="s">
        <v>16</v>
      </c>
      <c r="I4315">
        <v>35</v>
      </c>
      <c r="J4315" t="b">
        <v>0</v>
      </c>
      <c r="K4315" s="7">
        <v>0</v>
      </c>
      <c r="L4315" s="7">
        <v>4516</v>
      </c>
      <c r="M4315" s="7">
        <v>0</v>
      </c>
      <c r="N4315" s="7">
        <v>6167</v>
      </c>
      <c r="O4315" s="7">
        <v>5308</v>
      </c>
      <c r="P4315" s="7">
        <f>SUM(dane3[[#This Row],[RoomService]:[VRDeck]])</f>
        <v>15991</v>
      </c>
      <c r="Q4315" t="s">
        <v>11781</v>
      </c>
      <c r="R4315" t="b">
        <v>0</v>
      </c>
    </row>
    <row r="4316" spans="1:18" x14ac:dyDescent="0.3">
      <c r="A4316" t="s">
        <v>11782</v>
      </c>
      <c r="B4316">
        <f>MID(dane3[[#This Row],[PassengerId]],1,4)+0</f>
        <v>4595</v>
      </c>
      <c r="C4316" t="s">
        <v>14</v>
      </c>
      <c r="D4316" t="b">
        <v>1</v>
      </c>
      <c r="E4316" t="s">
        <v>11783</v>
      </c>
      <c r="F4316" t="str">
        <f>MID($E4316,1,1)</f>
        <v>C</v>
      </c>
      <c r="G4316" t="str">
        <f>IFERROR(MID($E4316,SEARCH("/",$E4316,SEARCH("/",$E4316)+1)+1,1),"")</f>
        <v>P</v>
      </c>
      <c r="H4316" t="s">
        <v>16</v>
      </c>
      <c r="I4316">
        <v>25</v>
      </c>
      <c r="J4316" t="b">
        <v>0</v>
      </c>
      <c r="K4316" s="7">
        <v>0</v>
      </c>
      <c r="L4316" s="7">
        <v>0</v>
      </c>
      <c r="M4316" s="7">
        <v>0</v>
      </c>
      <c r="N4316" s="7">
        <v>0</v>
      </c>
      <c r="O4316" s="7">
        <v>0</v>
      </c>
      <c r="P4316" s="7">
        <f>SUM(dane3[[#This Row],[RoomService]:[VRDeck]])</f>
        <v>0</v>
      </c>
      <c r="Q4316" t="s">
        <v>11784</v>
      </c>
      <c r="R4316" t="b">
        <v>1</v>
      </c>
    </row>
    <row r="4317" spans="1:18" x14ac:dyDescent="0.3">
      <c r="A4317" t="s">
        <v>11785</v>
      </c>
      <c r="B4317">
        <f>MID(dane3[[#This Row],[PassengerId]],1,4)+0</f>
        <v>4596</v>
      </c>
      <c r="C4317" t="s">
        <v>19</v>
      </c>
      <c r="D4317" t="b">
        <v>1</v>
      </c>
      <c r="E4317" t="s">
        <v>11786</v>
      </c>
      <c r="F4317" t="str">
        <f>MID($E4317,1,1)</f>
        <v>G</v>
      </c>
      <c r="G4317" t="str">
        <f>IFERROR(MID($E4317,SEARCH("/",$E4317,SEARCH("/",$E4317)+1)+1,1),"")</f>
        <v>S</v>
      </c>
      <c r="H4317" t="s">
        <v>16</v>
      </c>
      <c r="I4317">
        <v>28</v>
      </c>
      <c r="J4317" t="b">
        <v>0</v>
      </c>
      <c r="K4317" s="7">
        <v>0</v>
      </c>
      <c r="L4317" s="7">
        <v>0</v>
      </c>
      <c r="M4317" s="7">
        <v>0</v>
      </c>
      <c r="N4317" s="7">
        <v>0</v>
      </c>
      <c r="O4317" s="7">
        <v>0</v>
      </c>
      <c r="P4317" s="7">
        <f>SUM(dane3[[#This Row],[RoomService]:[VRDeck]])</f>
        <v>0</v>
      </c>
      <c r="Q4317" t="s">
        <v>11787</v>
      </c>
      <c r="R4317" t="b">
        <v>1</v>
      </c>
    </row>
    <row r="4318" spans="1:18" x14ac:dyDescent="0.3">
      <c r="A4318" t="s">
        <v>11788</v>
      </c>
      <c r="B4318">
        <f>MID(dane3[[#This Row],[PassengerId]],1,4)+0</f>
        <v>4597</v>
      </c>
      <c r="C4318" t="s">
        <v>19</v>
      </c>
      <c r="D4318" t="b">
        <v>1</v>
      </c>
      <c r="E4318" t="s">
        <v>11789</v>
      </c>
      <c r="F4318" t="str">
        <f>MID($E4318,1,1)</f>
        <v>G</v>
      </c>
      <c r="G4318" t="str">
        <f>IFERROR(MID($E4318,SEARCH("/",$E4318,SEARCH("/",$E4318)+1)+1,1),"")</f>
        <v>P</v>
      </c>
      <c r="H4318" t="s">
        <v>16</v>
      </c>
      <c r="I4318">
        <v>32</v>
      </c>
      <c r="J4318" t="b">
        <v>0</v>
      </c>
      <c r="K4318" s="7">
        <v>0</v>
      </c>
      <c r="L4318" s="7">
        <v>0</v>
      </c>
      <c r="M4318" s="7">
        <v>0</v>
      </c>
      <c r="N4318" s="7">
        <v>0</v>
      </c>
      <c r="O4318" s="7">
        <v>0</v>
      </c>
      <c r="P4318" s="7">
        <f>SUM(dane3[[#This Row],[RoomService]:[VRDeck]])</f>
        <v>0</v>
      </c>
      <c r="Q4318" t="s">
        <v>11790</v>
      </c>
      <c r="R4318" t="b">
        <v>1</v>
      </c>
    </row>
    <row r="4319" spans="1:18" x14ac:dyDescent="0.3">
      <c r="A4319" t="s">
        <v>11791</v>
      </c>
      <c r="B4319">
        <f>MID(dane3[[#This Row],[PassengerId]],1,4)+0</f>
        <v>4602</v>
      </c>
      <c r="C4319" t="s">
        <v>19</v>
      </c>
      <c r="D4319" t="b">
        <v>0</v>
      </c>
      <c r="E4319" t="s">
        <v>11792</v>
      </c>
      <c r="F4319" t="str">
        <f>MID($E4319,1,1)</f>
        <v>F</v>
      </c>
      <c r="G4319" t="str">
        <f>IFERROR(MID($E4319,SEARCH("/",$E4319,SEARCH("/",$E4319)+1)+1,1),"")</f>
        <v>P</v>
      </c>
      <c r="H4319" t="s">
        <v>46</v>
      </c>
      <c r="I4319">
        <v>36</v>
      </c>
      <c r="J4319" t="b">
        <v>0</v>
      </c>
      <c r="K4319" s="7">
        <v>0</v>
      </c>
      <c r="L4319" s="7">
        <v>0</v>
      </c>
      <c r="M4319" s="7">
        <v>0</v>
      </c>
      <c r="N4319" s="7">
        <v>725</v>
      </c>
      <c r="O4319" s="7">
        <v>2</v>
      </c>
      <c r="P4319" s="7">
        <f>SUM(dane3[[#This Row],[RoomService]:[VRDeck]])</f>
        <v>727</v>
      </c>
      <c r="Q4319" t="s">
        <v>11793</v>
      </c>
      <c r="R4319" t="b">
        <v>0</v>
      </c>
    </row>
    <row r="4320" spans="1:18" x14ac:dyDescent="0.3">
      <c r="A4320" t="s">
        <v>11794</v>
      </c>
      <c r="B4320">
        <f>MID(dane3[[#This Row],[PassengerId]],1,4)+0</f>
        <v>4603</v>
      </c>
      <c r="C4320" t="s">
        <v>14</v>
      </c>
      <c r="D4320" t="b">
        <v>0</v>
      </c>
      <c r="E4320" t="s">
        <v>11795</v>
      </c>
      <c r="F4320" t="str">
        <f>MID($E4320,1,1)</f>
        <v>C</v>
      </c>
      <c r="G4320" t="str">
        <f>IFERROR(MID($E4320,SEARCH("/",$E4320,SEARCH("/",$E4320)+1)+1,1),"")</f>
        <v>S</v>
      </c>
      <c r="H4320" t="s">
        <v>46</v>
      </c>
      <c r="I4320">
        <v>26</v>
      </c>
      <c r="J4320" t="b">
        <v>0</v>
      </c>
      <c r="K4320" s="7">
        <v>0</v>
      </c>
      <c r="L4320" s="7">
        <v>3593</v>
      </c>
      <c r="M4320" s="7">
        <v>47</v>
      </c>
      <c r="N4320" s="7">
        <v>19</v>
      </c>
      <c r="O4320" s="7">
        <v>229</v>
      </c>
      <c r="P4320" s="7">
        <f>SUM(dane3[[#This Row],[RoomService]:[VRDeck]])</f>
        <v>3888</v>
      </c>
      <c r="Q4320" t="s">
        <v>11796</v>
      </c>
      <c r="R4320" t="b">
        <v>1</v>
      </c>
    </row>
    <row r="4321" spans="1:18" x14ac:dyDescent="0.3">
      <c r="A4321" t="s">
        <v>11797</v>
      </c>
      <c r="B4321">
        <f>MID(dane3[[#This Row],[PassengerId]],1,4)+0</f>
        <v>4603</v>
      </c>
      <c r="C4321" t="s">
        <v>14</v>
      </c>
      <c r="D4321" t="b">
        <v>0</v>
      </c>
      <c r="E4321" t="s">
        <v>11795</v>
      </c>
      <c r="F4321" t="str">
        <f>MID($E4321,1,1)</f>
        <v>C</v>
      </c>
      <c r="G4321" t="str">
        <f>IFERROR(MID($E4321,SEARCH("/",$E4321,SEARCH("/",$E4321)+1)+1,1),"")</f>
        <v>S</v>
      </c>
      <c r="H4321" t="s">
        <v>16</v>
      </c>
      <c r="I4321">
        <v>36</v>
      </c>
      <c r="J4321" t="b">
        <v>0</v>
      </c>
      <c r="K4321" s="7">
        <v>1</v>
      </c>
      <c r="L4321" s="7">
        <v>5234</v>
      </c>
      <c r="M4321" s="7">
        <v>343</v>
      </c>
      <c r="N4321" s="7">
        <v>277</v>
      </c>
      <c r="O4321" s="7">
        <v>12682</v>
      </c>
      <c r="P4321" s="7">
        <f>SUM(dane3[[#This Row],[RoomService]:[VRDeck]])</f>
        <v>18537</v>
      </c>
      <c r="Q4321" t="s">
        <v>11798</v>
      </c>
      <c r="R4321" t="b">
        <v>0</v>
      </c>
    </row>
    <row r="4322" spans="1:18" x14ac:dyDescent="0.3">
      <c r="A4322" t="s">
        <v>11799</v>
      </c>
      <c r="B4322">
        <f>MID(dane3[[#This Row],[PassengerId]],1,4)+0</f>
        <v>4604</v>
      </c>
      <c r="C4322" t="s">
        <v>19</v>
      </c>
      <c r="D4322" t="b">
        <v>0</v>
      </c>
      <c r="E4322" t="s">
        <v>11800</v>
      </c>
      <c r="F4322" t="str">
        <f>MID($E4322,1,1)</f>
        <v>G</v>
      </c>
      <c r="G4322" t="str">
        <f>IFERROR(MID($E4322,SEARCH("/",$E4322,SEARCH("/",$E4322)+1)+1,1),"")</f>
        <v>S</v>
      </c>
      <c r="H4322" t="s">
        <v>16</v>
      </c>
      <c r="I4322">
        <v>37</v>
      </c>
      <c r="J4322" t="b">
        <v>0</v>
      </c>
      <c r="K4322" s="7">
        <v>374</v>
      </c>
      <c r="L4322" s="7">
        <v>1327</v>
      </c>
      <c r="M4322" s="7">
        <v>10</v>
      </c>
      <c r="N4322" s="7">
        <v>81</v>
      </c>
      <c r="O4322" s="7">
        <v>0</v>
      </c>
      <c r="P4322" s="7">
        <f>SUM(dane3[[#This Row],[RoomService]:[VRDeck]])</f>
        <v>1792</v>
      </c>
      <c r="Q4322" t="s">
        <v>11801</v>
      </c>
      <c r="R4322" t="b">
        <v>0</v>
      </c>
    </row>
    <row r="4323" spans="1:18" x14ac:dyDescent="0.3">
      <c r="A4323" t="s">
        <v>11802</v>
      </c>
      <c r="B4323">
        <f>MID(dane3[[#This Row],[PassengerId]],1,4)+0</f>
        <v>4605</v>
      </c>
      <c r="C4323" t="s">
        <v>19</v>
      </c>
      <c r="D4323" t="b">
        <v>0</v>
      </c>
      <c r="E4323" t="s">
        <v>11803</v>
      </c>
      <c r="F4323" t="str">
        <f>MID($E4323,1,1)</f>
        <v>G</v>
      </c>
      <c r="G4323" t="str">
        <f>IFERROR(MID($E4323,SEARCH("/",$E4323,SEARCH("/",$E4323)+1)+1,1),"")</f>
        <v>P</v>
      </c>
      <c r="H4323" t="s">
        <v>16</v>
      </c>
      <c r="I4323">
        <v>45</v>
      </c>
      <c r="J4323" t="b">
        <v>0</v>
      </c>
      <c r="K4323" s="7">
        <v>0</v>
      </c>
      <c r="L4323" s="7">
        <v>0</v>
      </c>
      <c r="M4323" s="7">
        <v>0</v>
      </c>
      <c r="N4323" s="7">
        <v>774</v>
      </c>
      <c r="O4323" s="7">
        <v>0</v>
      </c>
      <c r="P4323" s="7">
        <f>SUM(dane3[[#This Row],[RoomService]:[VRDeck]])</f>
        <v>774</v>
      </c>
      <c r="Q4323" t="s">
        <v>11804</v>
      </c>
      <c r="R4323" t="b">
        <v>0</v>
      </c>
    </row>
    <row r="4324" spans="1:18" x14ac:dyDescent="0.3">
      <c r="A4324" t="s">
        <v>11805</v>
      </c>
      <c r="B4324">
        <f>MID(dane3[[#This Row],[PassengerId]],1,4)+0</f>
        <v>4606</v>
      </c>
      <c r="C4324" t="s">
        <v>14</v>
      </c>
      <c r="D4324" t="b">
        <v>0</v>
      </c>
      <c r="E4324" t="s">
        <v>11806</v>
      </c>
      <c r="F4324" t="str">
        <f>MID($E4324,1,1)</f>
        <v>C</v>
      </c>
      <c r="G4324" t="str">
        <f>IFERROR(MID($E4324,SEARCH("/",$E4324,SEARCH("/",$E4324)+1)+1,1),"")</f>
        <v>S</v>
      </c>
      <c r="H4324" t="s">
        <v>16</v>
      </c>
      <c r="I4324">
        <v>22</v>
      </c>
      <c r="J4324" t="b">
        <v>0</v>
      </c>
      <c r="K4324" s="7">
        <v>165</v>
      </c>
      <c r="L4324" s="7">
        <v>36</v>
      </c>
      <c r="M4324" s="7">
        <v>0</v>
      </c>
      <c r="N4324" s="7">
        <v>3044</v>
      </c>
      <c r="O4324" s="7">
        <v>556</v>
      </c>
      <c r="P4324" s="7">
        <f>SUM(dane3[[#This Row],[RoomService]:[VRDeck]])</f>
        <v>3801</v>
      </c>
      <c r="Q4324" t="s">
        <v>11807</v>
      </c>
      <c r="R4324" t="b">
        <v>0</v>
      </c>
    </row>
    <row r="4325" spans="1:18" x14ac:dyDescent="0.3">
      <c r="A4325" t="s">
        <v>11808</v>
      </c>
      <c r="B4325">
        <f>MID(dane3[[#This Row],[PassengerId]],1,4)+0</f>
        <v>4606</v>
      </c>
      <c r="C4325" t="s">
        <v>14</v>
      </c>
      <c r="D4325" t="b">
        <v>0</v>
      </c>
      <c r="E4325" t="s">
        <v>11806</v>
      </c>
      <c r="F4325" t="str">
        <f>MID($E4325,1,1)</f>
        <v>C</v>
      </c>
      <c r="G4325" t="str">
        <f>IFERROR(MID($E4325,SEARCH("/",$E4325,SEARCH("/",$E4325)+1)+1,1),"")</f>
        <v>S</v>
      </c>
      <c r="H4325" t="s">
        <v>46</v>
      </c>
      <c r="I4325">
        <v>24</v>
      </c>
      <c r="J4325" t="b">
        <v>0</v>
      </c>
      <c r="K4325" s="7">
        <v>25</v>
      </c>
      <c r="L4325" s="7">
        <v>3291</v>
      </c>
      <c r="M4325" s="7">
        <v>0</v>
      </c>
      <c r="N4325" s="7">
        <v>6075</v>
      </c>
      <c r="O4325" s="7">
        <v>179</v>
      </c>
      <c r="P4325" s="7">
        <f>SUM(dane3[[#This Row],[RoomService]:[VRDeck]])</f>
        <v>9570</v>
      </c>
      <c r="Q4325" t="s">
        <v>11809</v>
      </c>
      <c r="R4325" t="b">
        <v>0</v>
      </c>
    </row>
    <row r="4326" spans="1:18" x14ac:dyDescent="0.3">
      <c r="A4326" t="s">
        <v>11810</v>
      </c>
      <c r="B4326">
        <f>MID(dane3[[#This Row],[PassengerId]],1,4)+0</f>
        <v>4607</v>
      </c>
      <c r="C4326" t="s">
        <v>19</v>
      </c>
      <c r="D4326" t="b">
        <v>0</v>
      </c>
      <c r="E4326" t="s">
        <v>11811</v>
      </c>
      <c r="F4326" t="str">
        <f>MID($E4326,1,1)</f>
        <v>G</v>
      </c>
      <c r="G4326" t="str">
        <f>IFERROR(MID($E4326,SEARCH("/",$E4326,SEARCH("/",$E4326)+1)+1,1),"")</f>
        <v>P</v>
      </c>
      <c r="H4326" t="s">
        <v>32</v>
      </c>
      <c r="I4326">
        <v>23</v>
      </c>
      <c r="J4326" t="b">
        <v>0</v>
      </c>
      <c r="K4326" s="7">
        <v>0</v>
      </c>
      <c r="L4326" s="7">
        <v>138</v>
      </c>
      <c r="M4326" s="7">
        <v>4</v>
      </c>
      <c r="N4326" s="7">
        <v>412</v>
      </c>
      <c r="O4326" s="7">
        <v>220</v>
      </c>
      <c r="P4326" s="7">
        <f>SUM(dane3[[#This Row],[RoomService]:[VRDeck]])</f>
        <v>774</v>
      </c>
      <c r="Q4326" t="s">
        <v>11812</v>
      </c>
      <c r="R4326" t="b">
        <v>0</v>
      </c>
    </row>
    <row r="4327" spans="1:18" x14ac:dyDescent="0.3">
      <c r="A4327" t="s">
        <v>11813</v>
      </c>
      <c r="B4327">
        <f>MID(dane3[[#This Row],[PassengerId]],1,4)+0</f>
        <v>4608</v>
      </c>
      <c r="C4327" t="s">
        <v>19</v>
      </c>
      <c r="D4327" t="b">
        <v>0</v>
      </c>
      <c r="E4327" t="s">
        <v>11814</v>
      </c>
      <c r="F4327" t="str">
        <f>MID($E4327,1,1)</f>
        <v>F</v>
      </c>
      <c r="G4327" t="str">
        <f>IFERROR(MID($E4327,SEARCH("/",$E4327,SEARCH("/",$E4327)+1)+1,1),"")</f>
        <v>S</v>
      </c>
      <c r="H4327" t="s">
        <v>46</v>
      </c>
      <c r="I4327">
        <v>31</v>
      </c>
      <c r="J4327" t="b">
        <v>0</v>
      </c>
      <c r="K4327" s="7">
        <v>2</v>
      </c>
      <c r="L4327" s="7">
        <v>20</v>
      </c>
      <c r="M4327" s="7">
        <v>1</v>
      </c>
      <c r="N4327" s="7">
        <v>1026</v>
      </c>
      <c r="O4327" s="7">
        <v>2</v>
      </c>
      <c r="P4327" s="7">
        <f>SUM(dane3[[#This Row],[RoomService]:[VRDeck]])</f>
        <v>1051</v>
      </c>
      <c r="Q4327" t="s">
        <v>11815</v>
      </c>
      <c r="R4327" t="b">
        <v>1</v>
      </c>
    </row>
    <row r="4328" spans="1:18" x14ac:dyDescent="0.3">
      <c r="A4328" t="s">
        <v>11816</v>
      </c>
      <c r="B4328">
        <f>MID(dane3[[#This Row],[PassengerId]],1,4)+0</f>
        <v>4609</v>
      </c>
      <c r="C4328" t="s">
        <v>14</v>
      </c>
      <c r="D4328" t="b">
        <v>0</v>
      </c>
      <c r="E4328" t="s">
        <v>11817</v>
      </c>
      <c r="F4328" t="str">
        <f>MID($E4328,1,1)</f>
        <v>C</v>
      </c>
      <c r="G4328" t="str">
        <f>IFERROR(MID($E4328,SEARCH("/",$E4328,SEARCH("/",$E4328)+1)+1,1),"")</f>
        <v>S</v>
      </c>
      <c r="H4328" t="s">
        <v>16</v>
      </c>
      <c r="I4328">
        <v>37</v>
      </c>
      <c r="J4328" t="b">
        <v>0</v>
      </c>
      <c r="K4328" s="7">
        <v>1</v>
      </c>
      <c r="L4328" s="7">
        <v>477</v>
      </c>
      <c r="M4328" s="7">
        <v>0</v>
      </c>
      <c r="N4328" s="7">
        <v>0</v>
      </c>
      <c r="O4328" s="7">
        <v>7087</v>
      </c>
      <c r="P4328" s="7">
        <f>SUM(dane3[[#This Row],[RoomService]:[VRDeck]])</f>
        <v>7565</v>
      </c>
      <c r="Q4328" t="s">
        <v>11818</v>
      </c>
      <c r="R4328" t="b">
        <v>0</v>
      </c>
    </row>
    <row r="4329" spans="1:18" x14ac:dyDescent="0.3">
      <c r="A4329" t="s">
        <v>11819</v>
      </c>
      <c r="B4329">
        <f>MID(dane3[[#This Row],[PassengerId]],1,4)+0</f>
        <v>4610</v>
      </c>
      <c r="C4329" t="s">
        <v>19</v>
      </c>
      <c r="D4329" t="b">
        <v>0</v>
      </c>
      <c r="E4329" t="s">
        <v>11820</v>
      </c>
      <c r="F4329" t="str">
        <f>MID($E4329,1,1)</f>
        <v>G</v>
      </c>
      <c r="G4329" t="str">
        <f>IFERROR(MID($E4329,SEARCH("/",$E4329,SEARCH("/",$E4329)+1)+1,1),"")</f>
        <v>P</v>
      </c>
      <c r="H4329" t="s">
        <v>16</v>
      </c>
      <c r="I4329">
        <v>28</v>
      </c>
      <c r="J4329" t="b">
        <v>0</v>
      </c>
      <c r="K4329" s="7">
        <v>5</v>
      </c>
      <c r="L4329" s="7">
        <v>0</v>
      </c>
      <c r="M4329" s="7">
        <v>0</v>
      </c>
      <c r="N4329" s="7">
        <v>1014</v>
      </c>
      <c r="O4329" s="7">
        <v>0</v>
      </c>
      <c r="P4329" s="7">
        <f>SUM(dane3[[#This Row],[RoomService]:[VRDeck]])</f>
        <v>1019</v>
      </c>
      <c r="Q4329" t="s">
        <v>11821</v>
      </c>
      <c r="R4329" t="b">
        <v>0</v>
      </c>
    </row>
    <row r="4330" spans="1:18" x14ac:dyDescent="0.3">
      <c r="A4330" t="s">
        <v>11822</v>
      </c>
      <c r="B4330">
        <f>MID(dane3[[#This Row],[PassengerId]],1,4)+0</f>
        <v>4611</v>
      </c>
      <c r="C4330" t="s">
        <v>19</v>
      </c>
      <c r="D4330" t="b">
        <v>1</v>
      </c>
      <c r="E4330" t="s">
        <v>11823</v>
      </c>
      <c r="F4330" t="str">
        <f>MID($E4330,1,1)</f>
        <v>G</v>
      </c>
      <c r="G4330" t="str">
        <f>IFERROR(MID($E4330,SEARCH("/",$E4330,SEARCH("/",$E4330)+1)+1,1),"")</f>
        <v>S</v>
      </c>
      <c r="H4330" t="s">
        <v>16</v>
      </c>
      <c r="I4330">
        <v>23</v>
      </c>
      <c r="J4330" t="b">
        <v>0</v>
      </c>
      <c r="K4330" s="7">
        <v>0</v>
      </c>
      <c r="L4330" s="7">
        <v>0</v>
      </c>
      <c r="M4330" s="7">
        <v>0</v>
      </c>
      <c r="N4330" s="7">
        <v>0</v>
      </c>
      <c r="O4330" s="7">
        <v>0</v>
      </c>
      <c r="P4330" s="7">
        <f>SUM(dane3[[#This Row],[RoomService]:[VRDeck]])</f>
        <v>0</v>
      </c>
      <c r="Q4330" t="s">
        <v>11824</v>
      </c>
      <c r="R4330" t="b">
        <v>1</v>
      </c>
    </row>
    <row r="4331" spans="1:18" x14ac:dyDescent="0.3">
      <c r="A4331" t="s">
        <v>11825</v>
      </c>
      <c r="B4331">
        <f>MID(dane3[[#This Row],[PassengerId]],1,4)+0</f>
        <v>4612</v>
      </c>
      <c r="C4331" t="s">
        <v>19</v>
      </c>
      <c r="D4331" t="b">
        <v>0</v>
      </c>
      <c r="E4331" t="s">
        <v>11826</v>
      </c>
      <c r="F4331" t="str">
        <f>MID($E4331,1,1)</f>
        <v>G</v>
      </c>
      <c r="G4331" t="str">
        <f>IFERROR(MID($E4331,SEARCH("/",$E4331,SEARCH("/",$E4331)+1)+1,1),"")</f>
        <v>S</v>
      </c>
      <c r="H4331" t="s">
        <v>46</v>
      </c>
      <c r="I4331">
        <v>14</v>
      </c>
      <c r="J4331" t="b">
        <v>0</v>
      </c>
      <c r="K4331" s="7">
        <v>0</v>
      </c>
      <c r="L4331" s="7">
        <v>166</v>
      </c>
      <c r="M4331" s="7">
        <v>603</v>
      </c>
      <c r="N4331" s="7">
        <v>1</v>
      </c>
      <c r="O4331" s="7">
        <v>0</v>
      </c>
      <c r="P4331" s="7">
        <f>SUM(dane3[[#This Row],[RoomService]:[VRDeck]])</f>
        <v>770</v>
      </c>
      <c r="Q4331" t="s">
        <v>11827</v>
      </c>
      <c r="R4331" t="b">
        <v>1</v>
      </c>
    </row>
    <row r="4332" spans="1:18" x14ac:dyDescent="0.3">
      <c r="A4332" t="s">
        <v>11828</v>
      </c>
      <c r="B4332">
        <f>MID(dane3[[#This Row],[PassengerId]],1,4)+0</f>
        <v>4613</v>
      </c>
      <c r="C4332" t="s">
        <v>14</v>
      </c>
      <c r="D4332" t="b">
        <v>1</v>
      </c>
      <c r="E4332" t="s">
        <v>11829</v>
      </c>
      <c r="F4332" t="str">
        <f>MID($E4332,1,1)</f>
        <v>B</v>
      </c>
      <c r="G4332" t="str">
        <f>IFERROR(MID($E4332,SEARCH("/",$E4332,SEARCH("/",$E4332)+1)+1,1),"")</f>
        <v>P</v>
      </c>
      <c r="H4332" t="s">
        <v>16</v>
      </c>
      <c r="I4332">
        <v>40</v>
      </c>
      <c r="J4332" t="b">
        <v>0</v>
      </c>
      <c r="K4332" s="7">
        <v>0</v>
      </c>
      <c r="L4332" s="7">
        <v>0</v>
      </c>
      <c r="M4332" s="7">
        <v>0</v>
      </c>
      <c r="N4332" s="7">
        <v>0</v>
      </c>
      <c r="O4332" s="7">
        <v>0</v>
      </c>
      <c r="P4332" s="7">
        <f>SUM(dane3[[#This Row],[RoomService]:[VRDeck]])</f>
        <v>0</v>
      </c>
      <c r="Q4332" t="s">
        <v>11830</v>
      </c>
      <c r="R4332" t="b">
        <v>1</v>
      </c>
    </row>
    <row r="4333" spans="1:18" x14ac:dyDescent="0.3">
      <c r="A4333" t="s">
        <v>9462</v>
      </c>
      <c r="B4333">
        <f>MID(dane3[[#This Row],[PassengerId]],1,4)+0</f>
        <v>3719</v>
      </c>
      <c r="C4333" t="s">
        <v>53</v>
      </c>
      <c r="D4333" t="b">
        <v>1</v>
      </c>
      <c r="E4333" t="s">
        <v>9463</v>
      </c>
      <c r="F4333" t="str">
        <f>MID($E4333,1,1)</f>
        <v>F</v>
      </c>
      <c r="G4333" t="str">
        <f>IFERROR(MID($E4333,SEARCH("/",$E4333,SEARCH("/",$E4333)+1)+1,1),"")</f>
        <v>S</v>
      </c>
      <c r="H4333" t="s">
        <v>16</v>
      </c>
      <c r="I4333">
        <v>45</v>
      </c>
      <c r="J4333" t="b">
        <v>0</v>
      </c>
      <c r="K4333" s="7">
        <v>0</v>
      </c>
      <c r="L4333" s="7">
        <v>0</v>
      </c>
      <c r="M4333" s="7">
        <v>0</v>
      </c>
      <c r="N4333" s="7">
        <v>0</v>
      </c>
      <c r="O4333" s="7">
        <v>0</v>
      </c>
      <c r="P4333" s="7">
        <f>SUM(dane3[[#This Row],[RoomService]:[VRDeck]])</f>
        <v>0</v>
      </c>
      <c r="Q4333" t="s">
        <v>9464</v>
      </c>
      <c r="R4333" t="b">
        <v>1</v>
      </c>
    </row>
    <row r="4334" spans="1:18" x14ac:dyDescent="0.3">
      <c r="A4334" t="s">
        <v>11834</v>
      </c>
      <c r="B4334">
        <f>MID(dane3[[#This Row],[PassengerId]],1,4)+0</f>
        <v>4617</v>
      </c>
      <c r="C4334" t="s">
        <v>19</v>
      </c>
      <c r="D4334" t="b">
        <v>0</v>
      </c>
      <c r="E4334" t="s">
        <v>11835</v>
      </c>
      <c r="F4334" t="str">
        <f>MID($E4334,1,1)</f>
        <v>F</v>
      </c>
      <c r="G4334" t="str">
        <f>IFERROR(MID($E4334,SEARCH("/",$E4334,SEARCH("/",$E4334)+1)+1,1),"")</f>
        <v>S</v>
      </c>
      <c r="H4334" t="s">
        <v>16</v>
      </c>
      <c r="I4334">
        <v>53</v>
      </c>
      <c r="J4334" t="b">
        <v>0</v>
      </c>
      <c r="K4334" s="7">
        <v>19</v>
      </c>
      <c r="L4334" s="7">
        <v>81</v>
      </c>
      <c r="M4334" s="7">
        <v>85</v>
      </c>
      <c r="N4334" s="7">
        <v>768</v>
      </c>
      <c r="O4334" s="7">
        <v>489</v>
      </c>
      <c r="P4334" s="7">
        <f>SUM(dane3[[#This Row],[RoomService]:[VRDeck]])</f>
        <v>1442</v>
      </c>
      <c r="Q4334" t="s">
        <v>11836</v>
      </c>
      <c r="R4334" t="b">
        <v>0</v>
      </c>
    </row>
    <row r="4335" spans="1:18" x14ac:dyDescent="0.3">
      <c r="A4335" t="s">
        <v>11837</v>
      </c>
      <c r="B4335">
        <f>MID(dane3[[#This Row],[PassengerId]],1,4)+0</f>
        <v>4620</v>
      </c>
      <c r="C4335" t="s">
        <v>19</v>
      </c>
      <c r="D4335" t="b">
        <v>1</v>
      </c>
      <c r="E4335" t="s">
        <v>11838</v>
      </c>
      <c r="F4335" t="str">
        <f>MID($E4335,1,1)</f>
        <v>G</v>
      </c>
      <c r="G4335" t="str">
        <f>IFERROR(MID($E4335,SEARCH("/",$E4335,SEARCH("/",$E4335)+1)+1,1),"")</f>
        <v>S</v>
      </c>
      <c r="H4335" t="s">
        <v>16</v>
      </c>
      <c r="I4335">
        <v>46</v>
      </c>
      <c r="J4335" t="b">
        <v>0</v>
      </c>
      <c r="K4335" s="7">
        <v>0</v>
      </c>
      <c r="L4335" s="7">
        <v>0</v>
      </c>
      <c r="M4335" s="7">
        <v>0</v>
      </c>
      <c r="N4335" s="7">
        <v>0</v>
      </c>
      <c r="O4335" s="7">
        <v>0</v>
      </c>
      <c r="P4335" s="7">
        <f>SUM(dane3[[#This Row],[RoomService]:[VRDeck]])</f>
        <v>0</v>
      </c>
      <c r="Q4335" t="s">
        <v>11839</v>
      </c>
      <c r="R4335" t="b">
        <v>0</v>
      </c>
    </row>
    <row r="4336" spans="1:18" x14ac:dyDescent="0.3">
      <c r="A4336" t="s">
        <v>9532</v>
      </c>
      <c r="B4336">
        <f>MID(dane3[[#This Row],[PassengerId]],1,4)+0</f>
        <v>3748</v>
      </c>
      <c r="C4336" t="s">
        <v>53</v>
      </c>
      <c r="D4336" t="b">
        <v>1</v>
      </c>
      <c r="E4336" t="s">
        <v>9533</v>
      </c>
      <c r="F4336" t="str">
        <f>MID($E4336,1,1)</f>
        <v>F</v>
      </c>
      <c r="G4336" t="str">
        <f>IFERROR(MID($E4336,SEARCH("/",$E4336,SEARCH("/",$E4336)+1)+1,1),"")</f>
        <v>P</v>
      </c>
      <c r="H4336" t="s">
        <v>16</v>
      </c>
      <c r="I4336">
        <v>28</v>
      </c>
      <c r="J4336" t="b">
        <v>0</v>
      </c>
      <c r="K4336" s="7">
        <v>0</v>
      </c>
      <c r="L4336" s="7">
        <v>0</v>
      </c>
      <c r="M4336" s="7">
        <v>0</v>
      </c>
      <c r="N4336" s="7">
        <v>0</v>
      </c>
      <c r="O4336" s="7">
        <v>0</v>
      </c>
      <c r="P4336" s="7">
        <f>SUM(dane3[[#This Row],[RoomService]:[VRDeck]])</f>
        <v>0</v>
      </c>
      <c r="Q4336" t="s">
        <v>9534</v>
      </c>
      <c r="R4336" t="b">
        <v>1</v>
      </c>
    </row>
    <row r="4337" spans="1:18" x14ac:dyDescent="0.3">
      <c r="A4337" t="s">
        <v>11843</v>
      </c>
      <c r="B4337">
        <f>MID(dane3[[#This Row],[PassengerId]],1,4)+0</f>
        <v>4622</v>
      </c>
      <c r="C4337" t="s">
        <v>19</v>
      </c>
      <c r="D4337" t="b">
        <v>1</v>
      </c>
      <c r="E4337" t="s">
        <v>11844</v>
      </c>
      <c r="F4337" t="str">
        <f>MID($E4337,1,1)</f>
        <v>G</v>
      </c>
      <c r="G4337" t="str">
        <f>IFERROR(MID($E4337,SEARCH("/",$E4337,SEARCH("/",$E4337)+1)+1,1),"")</f>
        <v>P</v>
      </c>
      <c r="H4337" t="s">
        <v>46</v>
      </c>
      <c r="I4337">
        <v>25</v>
      </c>
      <c r="J4337" t="b">
        <v>0</v>
      </c>
      <c r="K4337" s="7">
        <v>0</v>
      </c>
      <c r="L4337" s="7">
        <v>0</v>
      </c>
      <c r="M4337" s="7">
        <v>0</v>
      </c>
      <c r="N4337" s="7">
        <v>0</v>
      </c>
      <c r="O4337" s="7">
        <v>0</v>
      </c>
      <c r="P4337" s="7">
        <f>SUM(dane3[[#This Row],[RoomService]:[VRDeck]])</f>
        <v>0</v>
      </c>
      <c r="Q4337" t="s">
        <v>11845</v>
      </c>
      <c r="R4337" t="b">
        <v>1</v>
      </c>
    </row>
    <row r="4338" spans="1:18" x14ac:dyDescent="0.3">
      <c r="A4338" t="s">
        <v>11846</v>
      </c>
      <c r="B4338">
        <f>MID(dane3[[#This Row],[PassengerId]],1,4)+0</f>
        <v>4623</v>
      </c>
      <c r="C4338" t="s">
        <v>14</v>
      </c>
      <c r="D4338" t="b">
        <v>0</v>
      </c>
      <c r="E4338" t="s">
        <v>11847</v>
      </c>
      <c r="F4338" t="str">
        <f>MID($E4338,1,1)</f>
        <v>C</v>
      </c>
      <c r="G4338" t="str">
        <f>IFERROR(MID($E4338,SEARCH("/",$E4338,SEARCH("/",$E4338)+1)+1,1),"")</f>
        <v>P</v>
      </c>
      <c r="H4338" t="s">
        <v>32</v>
      </c>
      <c r="I4338">
        <v>34</v>
      </c>
      <c r="J4338" t="b">
        <v>1</v>
      </c>
      <c r="K4338" s="7">
        <v>0</v>
      </c>
      <c r="L4338" s="7">
        <v>0</v>
      </c>
      <c r="M4338" s="7">
        <v>21</v>
      </c>
      <c r="N4338" s="7">
        <v>7</v>
      </c>
      <c r="O4338" s="7">
        <v>16</v>
      </c>
      <c r="P4338" s="7">
        <f>SUM(dane3[[#This Row],[RoomService]:[VRDeck]])</f>
        <v>44</v>
      </c>
      <c r="Q4338" t="s">
        <v>11848</v>
      </c>
      <c r="R4338" t="b">
        <v>1</v>
      </c>
    </row>
    <row r="4339" spans="1:18" x14ac:dyDescent="0.3">
      <c r="A4339" t="s">
        <v>9560</v>
      </c>
      <c r="B4339">
        <f>MID(dane3[[#This Row],[PassengerId]],1,4)+0</f>
        <v>3756</v>
      </c>
      <c r="C4339" t="s">
        <v>53</v>
      </c>
      <c r="D4339" t="b">
        <v>1</v>
      </c>
      <c r="E4339" t="s">
        <v>9561</v>
      </c>
      <c r="F4339" t="str">
        <f>MID($E4339,1,1)</f>
        <v>F</v>
      </c>
      <c r="G4339" t="str">
        <f>IFERROR(MID($E4339,SEARCH("/",$E4339,SEARCH("/",$E4339)+1)+1,1),"")</f>
        <v>S</v>
      </c>
      <c r="H4339" t="s">
        <v>16</v>
      </c>
      <c r="I4339">
        <v>18</v>
      </c>
      <c r="J4339" t="b">
        <v>0</v>
      </c>
      <c r="K4339" s="7">
        <v>0</v>
      </c>
      <c r="L4339" s="7">
        <v>0</v>
      </c>
      <c r="M4339" s="7">
        <v>0</v>
      </c>
      <c r="N4339" s="7">
        <v>0</v>
      </c>
      <c r="O4339" s="7">
        <v>0</v>
      </c>
      <c r="P4339" s="7">
        <f>SUM(dane3[[#This Row],[RoomService]:[VRDeck]])</f>
        <v>0</v>
      </c>
      <c r="Q4339" t="s">
        <v>9562</v>
      </c>
      <c r="R4339" t="b">
        <v>1</v>
      </c>
    </row>
    <row r="4340" spans="1:18" x14ac:dyDescent="0.3">
      <c r="A4340" t="s">
        <v>11852</v>
      </c>
      <c r="B4340">
        <f>MID(dane3[[#This Row],[PassengerId]],1,4)+0</f>
        <v>4625</v>
      </c>
      <c r="C4340" t="s">
        <v>14</v>
      </c>
      <c r="D4340" t="b">
        <v>0</v>
      </c>
      <c r="E4340" t="s">
        <v>11853</v>
      </c>
      <c r="F4340" t="str">
        <f>MID($E4340,1,1)</f>
        <v>B</v>
      </c>
      <c r="G4340" t="str">
        <f>IFERROR(MID($E4340,SEARCH("/",$E4340,SEARCH("/",$E4340)+1)+1,1),"")</f>
        <v>S</v>
      </c>
      <c r="H4340" t="s">
        <v>16</v>
      </c>
      <c r="I4340">
        <v>31</v>
      </c>
      <c r="J4340" t="b">
        <v>0</v>
      </c>
      <c r="K4340" s="7">
        <v>0</v>
      </c>
      <c r="L4340" s="7">
        <v>2520</v>
      </c>
      <c r="M4340" s="7">
        <v>1</v>
      </c>
      <c r="N4340" s="7">
        <v>1</v>
      </c>
      <c r="O4340" s="7">
        <v>0</v>
      </c>
      <c r="P4340" s="7">
        <f>SUM(dane3[[#This Row],[RoomService]:[VRDeck]])</f>
        <v>2522</v>
      </c>
      <c r="Q4340" t="s">
        <v>11854</v>
      </c>
      <c r="R4340" t="b">
        <v>1</v>
      </c>
    </row>
    <row r="4341" spans="1:18" x14ac:dyDescent="0.3">
      <c r="A4341" t="s">
        <v>11855</v>
      </c>
      <c r="B4341">
        <f>MID(dane3[[#This Row],[PassengerId]],1,4)+0</f>
        <v>4625</v>
      </c>
      <c r="C4341" t="s">
        <v>14</v>
      </c>
      <c r="D4341" t="b">
        <v>1</v>
      </c>
      <c r="E4341" t="s">
        <v>11853</v>
      </c>
      <c r="F4341" t="str">
        <f>MID($E4341,1,1)</f>
        <v>B</v>
      </c>
      <c r="G4341" t="str">
        <f>IFERROR(MID($E4341,SEARCH("/",$E4341,SEARCH("/",$E4341)+1)+1,1),"")</f>
        <v>S</v>
      </c>
      <c r="H4341" t="s">
        <v>46</v>
      </c>
      <c r="I4341">
        <v>24</v>
      </c>
      <c r="J4341" t="b">
        <v>0</v>
      </c>
      <c r="K4341" s="7">
        <v>0</v>
      </c>
      <c r="L4341" s="7">
        <v>0</v>
      </c>
      <c r="M4341" s="7">
        <v>0</v>
      </c>
      <c r="N4341" s="7">
        <v>0</v>
      </c>
      <c r="O4341" s="7">
        <v>0</v>
      </c>
      <c r="P4341" s="7">
        <f>SUM(dane3[[#This Row],[RoomService]:[VRDeck]])</f>
        <v>0</v>
      </c>
      <c r="Q4341" t="s">
        <v>11856</v>
      </c>
      <c r="R4341" t="b">
        <v>1</v>
      </c>
    </row>
    <row r="4342" spans="1:18" x14ac:dyDescent="0.3">
      <c r="A4342" t="s">
        <v>298</v>
      </c>
      <c r="B4342">
        <f>MID(dane3[[#This Row],[PassengerId]],1,4)+0</f>
        <v>110</v>
      </c>
      <c r="C4342" t="s">
        <v>14</v>
      </c>
      <c r="D4342" t="b">
        <v>0</v>
      </c>
      <c r="E4342" t="s">
        <v>39</v>
      </c>
      <c r="F4342" t="s">
        <v>23762</v>
      </c>
      <c r="G4342" t="str">
        <f>IFERROR(MID($E4342,SEARCH("/",$E4342,SEARCH("/",$E4342)+1)+1,1),"")</f>
        <v/>
      </c>
      <c r="H4342" t="s">
        <v>16</v>
      </c>
      <c r="I4342">
        <v>32</v>
      </c>
      <c r="J4342" t="b">
        <v>0</v>
      </c>
      <c r="K4342" s="7">
        <v>0</v>
      </c>
      <c r="L4342" s="7">
        <v>410</v>
      </c>
      <c r="M4342" s="7">
        <v>6</v>
      </c>
      <c r="N4342" s="7">
        <v>3929</v>
      </c>
      <c r="O4342" s="7">
        <v>764</v>
      </c>
      <c r="P4342" s="7">
        <f>SUM(dane3[[#This Row],[RoomService]:[VRDeck]])</f>
        <v>5109</v>
      </c>
      <c r="Q4342" t="s">
        <v>299</v>
      </c>
      <c r="R4342" t="b">
        <v>0</v>
      </c>
    </row>
    <row r="4343" spans="1:18" x14ac:dyDescent="0.3">
      <c r="A4343" t="s">
        <v>11859</v>
      </c>
      <c r="B4343">
        <f>MID(dane3[[#This Row],[PassengerId]],1,4)+0</f>
        <v>4625</v>
      </c>
      <c r="C4343" t="s">
        <v>14</v>
      </c>
      <c r="D4343" t="b">
        <v>1</v>
      </c>
      <c r="E4343" t="s">
        <v>11853</v>
      </c>
      <c r="F4343" t="str">
        <f>MID($E4343,1,1)</f>
        <v>B</v>
      </c>
      <c r="G4343" t="str">
        <f>IFERROR(MID($E4343,SEARCH("/",$E4343,SEARCH("/",$E4343)+1)+1,1),"")</f>
        <v>S</v>
      </c>
      <c r="H4343" t="s">
        <v>46</v>
      </c>
      <c r="I4343">
        <v>25</v>
      </c>
      <c r="J4343" t="b">
        <v>0</v>
      </c>
      <c r="K4343" s="7">
        <v>0</v>
      </c>
      <c r="L4343" s="7">
        <v>0</v>
      </c>
      <c r="M4343" s="7">
        <v>0</v>
      </c>
      <c r="N4343" s="7">
        <v>0</v>
      </c>
      <c r="O4343" s="7">
        <v>0</v>
      </c>
      <c r="P4343" s="7">
        <f>SUM(dane3[[#This Row],[RoomService]:[VRDeck]])</f>
        <v>0</v>
      </c>
      <c r="Q4343" t="s">
        <v>11860</v>
      </c>
      <c r="R4343" t="b">
        <v>1</v>
      </c>
    </row>
    <row r="4344" spans="1:18" x14ac:dyDescent="0.3">
      <c r="A4344" t="s">
        <v>11861</v>
      </c>
      <c r="B4344">
        <f>MID(dane3[[#This Row],[PassengerId]],1,4)+0</f>
        <v>4625</v>
      </c>
      <c r="C4344" t="s">
        <v>14</v>
      </c>
      <c r="D4344" t="b">
        <v>1</v>
      </c>
      <c r="E4344" t="s">
        <v>11853</v>
      </c>
      <c r="F4344" t="str">
        <f>MID($E4344,1,1)</f>
        <v>B</v>
      </c>
      <c r="G4344" t="str">
        <f>IFERROR(MID($E4344,SEARCH("/",$E4344,SEARCH("/",$E4344)+1)+1,1),"")</f>
        <v>S</v>
      </c>
      <c r="H4344" t="s">
        <v>16</v>
      </c>
      <c r="I4344">
        <v>17</v>
      </c>
      <c r="J4344" t="b">
        <v>0</v>
      </c>
      <c r="K4344" s="7">
        <v>0</v>
      </c>
      <c r="L4344" s="7">
        <v>0</v>
      </c>
      <c r="M4344" s="7">
        <v>0</v>
      </c>
      <c r="N4344" s="7">
        <v>0</v>
      </c>
      <c r="O4344" s="7">
        <v>0</v>
      </c>
      <c r="P4344" s="7">
        <f>SUM(dane3[[#This Row],[RoomService]:[VRDeck]])</f>
        <v>0</v>
      </c>
      <c r="Q4344" t="s">
        <v>11862</v>
      </c>
      <c r="R4344" t="b">
        <v>1</v>
      </c>
    </row>
    <row r="4345" spans="1:18" x14ac:dyDescent="0.3">
      <c r="A4345" t="s">
        <v>11863</v>
      </c>
      <c r="B4345">
        <f>MID(dane3[[#This Row],[PassengerId]],1,4)+0</f>
        <v>4625</v>
      </c>
      <c r="C4345" t="s">
        <v>14</v>
      </c>
      <c r="D4345" t="b">
        <v>0</v>
      </c>
      <c r="E4345" t="s">
        <v>11853</v>
      </c>
      <c r="F4345" t="str">
        <f>MID($E4345,1,1)</f>
        <v>B</v>
      </c>
      <c r="G4345" t="str">
        <f>IFERROR(MID($E4345,SEARCH("/",$E4345,SEARCH("/",$E4345)+1)+1,1),"")</f>
        <v>S</v>
      </c>
      <c r="H4345" t="s">
        <v>16</v>
      </c>
      <c r="I4345">
        <v>27</v>
      </c>
      <c r="J4345" t="b">
        <v>0</v>
      </c>
      <c r="K4345" s="7">
        <v>0</v>
      </c>
      <c r="L4345" s="7">
        <v>453</v>
      </c>
      <c r="M4345" s="7">
        <v>137</v>
      </c>
      <c r="N4345" s="7">
        <v>1331</v>
      </c>
      <c r="O4345" s="7">
        <v>1660</v>
      </c>
      <c r="P4345" s="7">
        <f>SUM(dane3[[#This Row],[RoomService]:[VRDeck]])</f>
        <v>3581</v>
      </c>
      <c r="Q4345" t="s">
        <v>11864</v>
      </c>
      <c r="R4345" t="b">
        <v>0</v>
      </c>
    </row>
    <row r="4346" spans="1:18" x14ac:dyDescent="0.3">
      <c r="A4346" t="s">
        <v>11865</v>
      </c>
      <c r="B4346">
        <f>MID(dane3[[#This Row],[PassengerId]],1,4)+0</f>
        <v>4625</v>
      </c>
      <c r="C4346" t="s">
        <v>14</v>
      </c>
      <c r="D4346" t="b">
        <v>1</v>
      </c>
      <c r="E4346" t="s">
        <v>11853</v>
      </c>
      <c r="F4346" t="str">
        <f>MID($E4346,1,1)</f>
        <v>B</v>
      </c>
      <c r="G4346" t="str">
        <f>IFERROR(MID($E4346,SEARCH("/",$E4346,SEARCH("/",$E4346)+1)+1,1),"")</f>
        <v>S</v>
      </c>
      <c r="H4346" t="s">
        <v>46</v>
      </c>
      <c r="I4346">
        <v>29</v>
      </c>
      <c r="J4346" t="b">
        <v>0</v>
      </c>
      <c r="K4346" s="7">
        <v>0</v>
      </c>
      <c r="L4346" s="7">
        <v>0</v>
      </c>
      <c r="M4346" s="7">
        <v>0</v>
      </c>
      <c r="N4346" s="7">
        <v>0</v>
      </c>
      <c r="O4346" s="7">
        <v>0</v>
      </c>
      <c r="P4346" s="7">
        <f>SUM(dane3[[#This Row],[RoomService]:[VRDeck]])</f>
        <v>0</v>
      </c>
      <c r="Q4346" t="s">
        <v>11866</v>
      </c>
      <c r="R4346" t="b">
        <v>1</v>
      </c>
    </row>
    <row r="4347" spans="1:18" x14ac:dyDescent="0.3">
      <c r="A4347" t="s">
        <v>11867</v>
      </c>
      <c r="B4347">
        <f>MID(dane3[[#This Row],[PassengerId]],1,4)+0</f>
        <v>4628</v>
      </c>
      <c r="C4347" t="s">
        <v>14</v>
      </c>
      <c r="D4347" t="b">
        <v>0</v>
      </c>
      <c r="E4347" t="s">
        <v>11868</v>
      </c>
      <c r="F4347" t="str">
        <f>MID($E4347,1,1)</f>
        <v>C</v>
      </c>
      <c r="G4347" t="str">
        <f>IFERROR(MID($E4347,SEARCH("/",$E4347,SEARCH("/",$E4347)+1)+1,1),"")</f>
        <v>S</v>
      </c>
      <c r="H4347" t="s">
        <v>16</v>
      </c>
      <c r="I4347">
        <v>45</v>
      </c>
      <c r="J4347" t="b">
        <v>0</v>
      </c>
      <c r="K4347" s="7">
        <v>0</v>
      </c>
      <c r="L4347" s="7">
        <v>7484</v>
      </c>
      <c r="M4347" s="7">
        <v>465</v>
      </c>
      <c r="N4347" s="7">
        <v>14</v>
      </c>
      <c r="O4347" s="7">
        <v>610</v>
      </c>
      <c r="P4347" s="7">
        <f>SUM(dane3[[#This Row],[RoomService]:[VRDeck]])</f>
        <v>8573</v>
      </c>
      <c r="Q4347" t="s">
        <v>11869</v>
      </c>
      <c r="R4347" t="b">
        <v>1</v>
      </c>
    </row>
    <row r="4348" spans="1:18" x14ac:dyDescent="0.3">
      <c r="A4348" t="s">
        <v>11870</v>
      </c>
      <c r="B4348">
        <f>MID(dane3[[#This Row],[PassengerId]],1,4)+0</f>
        <v>4630</v>
      </c>
      <c r="C4348" t="s">
        <v>19</v>
      </c>
      <c r="D4348" t="b">
        <v>0</v>
      </c>
      <c r="E4348" t="s">
        <v>11871</v>
      </c>
      <c r="F4348" t="str">
        <f>MID($E4348,1,1)</f>
        <v>F</v>
      </c>
      <c r="G4348" t="str">
        <f>IFERROR(MID($E4348,SEARCH("/",$E4348,SEARCH("/",$E4348)+1)+1,1),"")</f>
        <v>S</v>
      </c>
      <c r="H4348" t="s">
        <v>32</v>
      </c>
      <c r="I4348">
        <v>28</v>
      </c>
      <c r="J4348" t="b">
        <v>0</v>
      </c>
      <c r="K4348" s="7">
        <v>0</v>
      </c>
      <c r="L4348" s="7">
        <v>18</v>
      </c>
      <c r="M4348" s="7">
        <v>0</v>
      </c>
      <c r="N4348" s="7">
        <v>0</v>
      </c>
      <c r="O4348" s="7">
        <v>674</v>
      </c>
      <c r="P4348" s="7">
        <f>SUM(dane3[[#This Row],[RoomService]:[VRDeck]])</f>
        <v>692</v>
      </c>
      <c r="Q4348" t="s">
        <v>11872</v>
      </c>
      <c r="R4348" t="b">
        <v>1</v>
      </c>
    </row>
    <row r="4349" spans="1:18" x14ac:dyDescent="0.3">
      <c r="A4349" t="s">
        <v>11873</v>
      </c>
      <c r="B4349">
        <f>MID(dane3[[#This Row],[PassengerId]],1,4)+0</f>
        <v>4631</v>
      </c>
      <c r="C4349" t="s">
        <v>14</v>
      </c>
      <c r="D4349" t="b">
        <v>1</v>
      </c>
      <c r="E4349" t="s">
        <v>11874</v>
      </c>
      <c r="F4349" t="str">
        <f>MID($E4349,1,1)</f>
        <v>C</v>
      </c>
      <c r="G4349" t="str">
        <f>IFERROR(MID($E4349,SEARCH("/",$E4349,SEARCH("/",$E4349)+1)+1,1),"")</f>
        <v>P</v>
      </c>
      <c r="H4349" t="s">
        <v>46</v>
      </c>
      <c r="I4349">
        <v>25</v>
      </c>
      <c r="J4349" t="b">
        <v>0</v>
      </c>
      <c r="K4349" s="7">
        <v>0</v>
      </c>
      <c r="L4349" s="7">
        <v>0</v>
      </c>
      <c r="M4349" s="7">
        <v>0</v>
      </c>
      <c r="N4349" s="7">
        <v>0</v>
      </c>
      <c r="O4349" s="7">
        <v>0</v>
      </c>
      <c r="P4349" s="7">
        <f>SUM(dane3[[#This Row],[RoomService]:[VRDeck]])</f>
        <v>0</v>
      </c>
      <c r="Q4349" t="s">
        <v>11875</v>
      </c>
      <c r="R4349" t="b">
        <v>1</v>
      </c>
    </row>
    <row r="4350" spans="1:18" x14ac:dyDescent="0.3">
      <c r="A4350" t="s">
        <v>11876</v>
      </c>
      <c r="B4350">
        <f>MID(dane3[[#This Row],[PassengerId]],1,4)+0</f>
        <v>4632</v>
      </c>
      <c r="C4350" t="s">
        <v>14</v>
      </c>
      <c r="D4350" t="b">
        <v>1</v>
      </c>
      <c r="E4350" t="s">
        <v>11877</v>
      </c>
      <c r="F4350" t="str">
        <f>MID($E4350,1,1)</f>
        <v>C</v>
      </c>
      <c r="G4350" t="str">
        <f>IFERROR(MID($E4350,SEARCH("/",$E4350,SEARCH("/",$E4350)+1)+1,1),"")</f>
        <v>S</v>
      </c>
      <c r="H4350" t="s">
        <v>16</v>
      </c>
      <c r="I4350">
        <v>57</v>
      </c>
      <c r="J4350" t="b">
        <v>0</v>
      </c>
      <c r="K4350" s="7">
        <v>0</v>
      </c>
      <c r="L4350" s="7">
        <v>0</v>
      </c>
      <c r="M4350" s="7">
        <v>0</v>
      </c>
      <c r="N4350" s="7">
        <v>0</v>
      </c>
      <c r="O4350" s="7">
        <v>0</v>
      </c>
      <c r="P4350" s="7">
        <f>SUM(dane3[[#This Row],[RoomService]:[VRDeck]])</f>
        <v>0</v>
      </c>
      <c r="Q4350" t="s">
        <v>11878</v>
      </c>
      <c r="R4350" t="b">
        <v>1</v>
      </c>
    </row>
    <row r="4351" spans="1:18" x14ac:dyDescent="0.3">
      <c r="A4351" t="s">
        <v>11879</v>
      </c>
      <c r="B4351">
        <f>MID(dane3[[#This Row],[PassengerId]],1,4)+0</f>
        <v>4632</v>
      </c>
      <c r="C4351" t="s">
        <v>14</v>
      </c>
      <c r="D4351" t="b">
        <v>1</v>
      </c>
      <c r="E4351" t="s">
        <v>11877</v>
      </c>
      <c r="F4351" t="str">
        <f>MID($E4351,1,1)</f>
        <v>C</v>
      </c>
      <c r="G4351" t="str">
        <f>IFERROR(MID($E4351,SEARCH("/",$E4351,SEARCH("/",$E4351)+1)+1,1),"")</f>
        <v>S</v>
      </c>
      <c r="H4351" t="s">
        <v>16</v>
      </c>
      <c r="I4351">
        <v>68</v>
      </c>
      <c r="J4351" t="b">
        <v>0</v>
      </c>
      <c r="K4351" s="7">
        <v>0</v>
      </c>
      <c r="L4351" s="7">
        <v>0</v>
      </c>
      <c r="M4351" s="7">
        <v>0</v>
      </c>
      <c r="N4351" s="7">
        <v>0</v>
      </c>
      <c r="O4351" s="7">
        <v>0</v>
      </c>
      <c r="P4351" s="7">
        <f>SUM(dane3[[#This Row],[RoomService]:[VRDeck]])</f>
        <v>0</v>
      </c>
      <c r="Q4351" t="s">
        <v>11880</v>
      </c>
      <c r="R4351" t="b">
        <v>1</v>
      </c>
    </row>
    <row r="4352" spans="1:18" x14ac:dyDescent="0.3">
      <c r="A4352" t="s">
        <v>11881</v>
      </c>
      <c r="B4352">
        <f>MID(dane3[[#This Row],[PassengerId]],1,4)+0</f>
        <v>4632</v>
      </c>
      <c r="C4352" t="s">
        <v>14</v>
      </c>
      <c r="D4352" t="b">
        <v>0</v>
      </c>
      <c r="E4352" t="s">
        <v>11877</v>
      </c>
      <c r="F4352" t="str">
        <f>MID($E4352,1,1)</f>
        <v>C</v>
      </c>
      <c r="G4352" t="str">
        <f>IFERROR(MID($E4352,SEARCH("/",$E4352,SEARCH("/",$E4352)+1)+1,1),"")</f>
        <v>S</v>
      </c>
      <c r="H4352" t="s">
        <v>46</v>
      </c>
      <c r="I4352">
        <v>26</v>
      </c>
      <c r="J4352" t="b">
        <v>0</v>
      </c>
      <c r="K4352" s="7">
        <v>0</v>
      </c>
      <c r="L4352" s="7">
        <v>431</v>
      </c>
      <c r="M4352" s="7">
        <v>28</v>
      </c>
      <c r="N4352" s="7">
        <v>10941</v>
      </c>
      <c r="O4352" s="7">
        <v>26</v>
      </c>
      <c r="P4352" s="7">
        <f>SUM(dane3[[#This Row],[RoomService]:[VRDeck]])</f>
        <v>11426</v>
      </c>
      <c r="Q4352" t="s">
        <v>11882</v>
      </c>
      <c r="R4352" t="b">
        <v>0</v>
      </c>
    </row>
    <row r="4353" spans="1:18" x14ac:dyDescent="0.3">
      <c r="A4353" t="s">
        <v>11883</v>
      </c>
      <c r="B4353">
        <f>MID(dane3[[#This Row],[PassengerId]],1,4)+0</f>
        <v>4632</v>
      </c>
      <c r="C4353" t="s">
        <v>14</v>
      </c>
      <c r="D4353" t="b">
        <v>0</v>
      </c>
      <c r="E4353" t="s">
        <v>11877</v>
      </c>
      <c r="F4353" t="str">
        <f>MID($E4353,1,1)</f>
        <v>C</v>
      </c>
      <c r="G4353" t="str">
        <f>IFERROR(MID($E4353,SEARCH("/",$E4353,SEARCH("/",$E4353)+1)+1,1),"")</f>
        <v>S</v>
      </c>
      <c r="H4353" t="s">
        <v>16</v>
      </c>
      <c r="I4353">
        <v>52</v>
      </c>
      <c r="J4353" t="b">
        <v>0</v>
      </c>
      <c r="K4353" s="7">
        <v>2</v>
      </c>
      <c r="L4353" s="7">
        <v>364</v>
      </c>
      <c r="M4353" s="7">
        <v>0</v>
      </c>
      <c r="N4353" s="7">
        <v>2144</v>
      </c>
      <c r="O4353" s="7">
        <v>1804</v>
      </c>
      <c r="P4353" s="7">
        <f>SUM(dane3[[#This Row],[RoomService]:[VRDeck]])</f>
        <v>4314</v>
      </c>
      <c r="Q4353" t="s">
        <v>11884</v>
      </c>
      <c r="R4353" t="b">
        <v>0</v>
      </c>
    </row>
    <row r="4354" spans="1:18" x14ac:dyDescent="0.3">
      <c r="A4354" t="s">
        <v>6449</v>
      </c>
      <c r="B4354">
        <f>MID(dane3[[#This Row],[PassengerId]],1,4)+0</f>
        <v>2541</v>
      </c>
      <c r="C4354" t="s">
        <v>14</v>
      </c>
      <c r="D4354" t="b">
        <v>0</v>
      </c>
      <c r="E4354" t="s">
        <v>6450</v>
      </c>
      <c r="F4354" t="str">
        <f>MID($E4354,1,1)</f>
        <v>B</v>
      </c>
      <c r="G4354" t="str">
        <f>IFERROR(MID($E4354,SEARCH("/",$E4354,SEARCH("/",$E4354)+1)+1,1),"")</f>
        <v>P</v>
      </c>
      <c r="H4354" t="s">
        <v>46</v>
      </c>
      <c r="I4354">
        <v>44</v>
      </c>
      <c r="J4354" t="b">
        <v>0</v>
      </c>
      <c r="K4354" s="7">
        <v>0</v>
      </c>
      <c r="L4354" s="7">
        <v>1482</v>
      </c>
      <c r="M4354" s="7">
        <v>127</v>
      </c>
      <c r="N4354" s="7">
        <v>1555</v>
      </c>
      <c r="O4354" s="7">
        <v>1257</v>
      </c>
      <c r="P4354" s="7">
        <f>SUM(dane3[[#This Row],[RoomService]:[VRDeck]])</f>
        <v>4421</v>
      </c>
      <c r="Q4354" t="s">
        <v>6451</v>
      </c>
      <c r="R4354" t="b">
        <v>0</v>
      </c>
    </row>
    <row r="4355" spans="1:18" x14ac:dyDescent="0.3">
      <c r="A4355" t="s">
        <v>11887</v>
      </c>
      <c r="B4355">
        <f>MID(dane3[[#This Row],[PassengerId]],1,4)+0</f>
        <v>4633</v>
      </c>
      <c r="C4355" t="s">
        <v>19</v>
      </c>
      <c r="D4355" t="b">
        <v>0</v>
      </c>
      <c r="E4355" t="s">
        <v>11888</v>
      </c>
      <c r="F4355" t="str">
        <f>MID($E4355,1,1)</f>
        <v>G</v>
      </c>
      <c r="G4355" t="str">
        <f>IFERROR(MID($E4355,SEARCH("/",$E4355,SEARCH("/",$E4355)+1)+1,1),"")</f>
        <v>P</v>
      </c>
      <c r="H4355" t="s">
        <v>32</v>
      </c>
      <c r="I4355">
        <v>41</v>
      </c>
      <c r="J4355" t="b">
        <v>0</v>
      </c>
      <c r="K4355" s="7">
        <v>454</v>
      </c>
      <c r="L4355" s="7">
        <v>297</v>
      </c>
      <c r="M4355" s="7">
        <v>0</v>
      </c>
      <c r="N4355" s="7">
        <v>2</v>
      </c>
      <c r="O4355" s="7">
        <v>0</v>
      </c>
      <c r="P4355" s="7">
        <f>SUM(dane3[[#This Row],[RoomService]:[VRDeck]])</f>
        <v>753</v>
      </c>
      <c r="Q4355" t="s">
        <v>11889</v>
      </c>
      <c r="R4355" t="b">
        <v>0</v>
      </c>
    </row>
    <row r="4356" spans="1:18" x14ac:dyDescent="0.3">
      <c r="A4356" t="s">
        <v>11890</v>
      </c>
      <c r="B4356">
        <f>MID(dane3[[#This Row],[PassengerId]],1,4)+0</f>
        <v>4634</v>
      </c>
      <c r="C4356" t="s">
        <v>19</v>
      </c>
      <c r="D4356" t="b">
        <v>0</v>
      </c>
      <c r="E4356" t="s">
        <v>11891</v>
      </c>
      <c r="F4356" t="str">
        <f>MID($E4356,1,1)</f>
        <v>E</v>
      </c>
      <c r="G4356" t="str">
        <f>IFERROR(MID($E4356,SEARCH("/",$E4356,SEARCH("/",$E4356)+1)+1,1),"")</f>
        <v>S</v>
      </c>
      <c r="H4356" t="s">
        <v>16</v>
      </c>
      <c r="I4356">
        <v>14</v>
      </c>
      <c r="J4356" t="b">
        <v>0</v>
      </c>
      <c r="K4356" s="7">
        <v>514</v>
      </c>
      <c r="L4356" s="7">
        <v>0</v>
      </c>
      <c r="M4356" s="7">
        <v>392</v>
      </c>
      <c r="N4356" s="7">
        <v>0</v>
      </c>
      <c r="O4356" s="7">
        <v>0</v>
      </c>
      <c r="P4356" s="7">
        <f>SUM(dane3[[#This Row],[RoomService]:[VRDeck]])</f>
        <v>906</v>
      </c>
      <c r="Q4356" t="s">
        <v>11892</v>
      </c>
      <c r="R4356" t="b">
        <v>0</v>
      </c>
    </row>
    <row r="4357" spans="1:18" x14ac:dyDescent="0.3">
      <c r="A4357" t="s">
        <v>11893</v>
      </c>
      <c r="B4357">
        <f>MID(dane3[[#This Row],[PassengerId]],1,4)+0</f>
        <v>4635</v>
      </c>
      <c r="C4357" t="s">
        <v>19</v>
      </c>
      <c r="D4357" t="b">
        <v>1</v>
      </c>
      <c r="E4357" t="s">
        <v>11894</v>
      </c>
      <c r="F4357" t="str">
        <f>MID($E4357,1,1)</f>
        <v>G</v>
      </c>
      <c r="G4357" t="str">
        <f>IFERROR(MID($E4357,SEARCH("/",$E4357,SEARCH("/",$E4357)+1)+1,1),"")</f>
        <v>P</v>
      </c>
      <c r="H4357" t="s">
        <v>32</v>
      </c>
      <c r="I4357">
        <v>16</v>
      </c>
      <c r="J4357" t="b">
        <v>0</v>
      </c>
      <c r="K4357" s="7">
        <v>0</v>
      </c>
      <c r="L4357" s="7">
        <v>0</v>
      </c>
      <c r="M4357" s="7">
        <v>0</v>
      </c>
      <c r="N4357" s="7">
        <v>0</v>
      </c>
      <c r="O4357" s="7">
        <v>0</v>
      </c>
      <c r="P4357" s="7">
        <f>SUM(dane3[[#This Row],[RoomService]:[VRDeck]])</f>
        <v>0</v>
      </c>
      <c r="Q4357" t="s">
        <v>11895</v>
      </c>
      <c r="R4357" t="b">
        <v>1</v>
      </c>
    </row>
    <row r="4358" spans="1:18" x14ac:dyDescent="0.3">
      <c r="A4358" t="s">
        <v>9580</v>
      </c>
      <c r="B4358">
        <f>MID(dane3[[#This Row],[PassengerId]],1,4)+0</f>
        <v>3765</v>
      </c>
      <c r="C4358" t="s">
        <v>53</v>
      </c>
      <c r="D4358" t="b">
        <v>1</v>
      </c>
      <c r="E4358" t="s">
        <v>9581</v>
      </c>
      <c r="F4358" t="str">
        <f>MID($E4358,1,1)</f>
        <v>F</v>
      </c>
      <c r="G4358" t="str">
        <f>IFERROR(MID($E4358,SEARCH("/",$E4358,SEARCH("/",$E4358)+1)+1,1),"")</f>
        <v>S</v>
      </c>
      <c r="H4358" t="s">
        <v>16</v>
      </c>
      <c r="I4358">
        <v>24</v>
      </c>
      <c r="J4358" t="b">
        <v>0</v>
      </c>
      <c r="K4358" s="7">
        <v>0</v>
      </c>
      <c r="L4358" s="7">
        <v>0</v>
      </c>
      <c r="M4358" s="7">
        <v>0</v>
      </c>
      <c r="N4358" s="7">
        <v>0</v>
      </c>
      <c r="O4358" s="7">
        <v>0</v>
      </c>
      <c r="P4358" s="7">
        <f>SUM(dane3[[#This Row],[RoomService]:[VRDeck]])</f>
        <v>0</v>
      </c>
      <c r="Q4358" t="s">
        <v>9582</v>
      </c>
      <c r="R4358" t="b">
        <v>1</v>
      </c>
    </row>
    <row r="4359" spans="1:18" x14ac:dyDescent="0.3">
      <c r="A4359" t="s">
        <v>11898</v>
      </c>
      <c r="B4359">
        <f>MID(dane3[[#This Row],[PassengerId]],1,4)+0</f>
        <v>4638</v>
      </c>
      <c r="C4359" t="s">
        <v>14</v>
      </c>
      <c r="D4359" t="b">
        <v>0</v>
      </c>
      <c r="E4359" t="s">
        <v>11899</v>
      </c>
      <c r="F4359" t="str">
        <f>MID($E4359,1,1)</f>
        <v>B</v>
      </c>
      <c r="G4359" t="str">
        <f>IFERROR(MID($E4359,SEARCH("/",$E4359,SEARCH("/",$E4359)+1)+1,1),"")</f>
        <v>P</v>
      </c>
      <c r="H4359" t="s">
        <v>16</v>
      </c>
      <c r="I4359">
        <v>62</v>
      </c>
      <c r="J4359" t="b">
        <v>1</v>
      </c>
      <c r="K4359" s="7">
        <v>0</v>
      </c>
      <c r="L4359" s="7">
        <v>1633</v>
      </c>
      <c r="M4359" s="7">
        <v>0</v>
      </c>
      <c r="N4359" s="7">
        <v>1742</v>
      </c>
      <c r="O4359" s="7">
        <v>0</v>
      </c>
      <c r="P4359" s="7">
        <f>SUM(dane3[[#This Row],[RoomService]:[VRDeck]])</f>
        <v>3375</v>
      </c>
      <c r="Q4359" t="s">
        <v>11900</v>
      </c>
      <c r="R4359" t="b">
        <v>1</v>
      </c>
    </row>
    <row r="4360" spans="1:18" x14ac:dyDescent="0.3">
      <c r="A4360" t="s">
        <v>11901</v>
      </c>
      <c r="B4360">
        <f>MID(dane3[[#This Row],[PassengerId]],1,4)+0</f>
        <v>4640</v>
      </c>
      <c r="C4360" t="s">
        <v>19</v>
      </c>
      <c r="D4360" t="b">
        <v>0</v>
      </c>
      <c r="E4360" t="s">
        <v>11902</v>
      </c>
      <c r="F4360" t="str">
        <f>MID($E4360,1,1)</f>
        <v>G</v>
      </c>
      <c r="G4360" t="str">
        <f>IFERROR(MID($E4360,SEARCH("/",$E4360,SEARCH("/",$E4360)+1)+1,1),"")</f>
        <v>S</v>
      </c>
      <c r="H4360" t="s">
        <v>46</v>
      </c>
      <c r="I4360">
        <v>26</v>
      </c>
      <c r="J4360" t="b">
        <v>0</v>
      </c>
      <c r="K4360" s="7">
        <v>595</v>
      </c>
      <c r="L4360" s="7">
        <v>84</v>
      </c>
      <c r="M4360" s="7">
        <v>0</v>
      </c>
      <c r="N4360" s="7">
        <v>0</v>
      </c>
      <c r="O4360" s="7">
        <v>131</v>
      </c>
      <c r="P4360" s="7">
        <f>SUM(dane3[[#This Row],[RoomService]:[VRDeck]])</f>
        <v>810</v>
      </c>
      <c r="Q4360" t="s">
        <v>11903</v>
      </c>
      <c r="R4360" t="b">
        <v>1</v>
      </c>
    </row>
    <row r="4361" spans="1:18" x14ac:dyDescent="0.3">
      <c r="A4361" t="s">
        <v>11904</v>
      </c>
      <c r="B4361">
        <f>MID(dane3[[#This Row],[PassengerId]],1,4)+0</f>
        <v>4641</v>
      </c>
      <c r="C4361" t="s">
        <v>19</v>
      </c>
      <c r="D4361" t="b">
        <v>0</v>
      </c>
      <c r="E4361" t="s">
        <v>11905</v>
      </c>
      <c r="F4361" t="str">
        <f>MID($E4361,1,1)</f>
        <v>F</v>
      </c>
      <c r="G4361" t="str">
        <f>IFERROR(MID($E4361,SEARCH("/",$E4361,SEARCH("/",$E4361)+1)+1,1),"")</f>
        <v>S</v>
      </c>
      <c r="H4361" t="s">
        <v>16</v>
      </c>
      <c r="I4361">
        <v>45</v>
      </c>
      <c r="J4361" t="b">
        <v>0</v>
      </c>
      <c r="K4361" s="7">
        <v>65</v>
      </c>
      <c r="L4361" s="7">
        <v>63</v>
      </c>
      <c r="M4361" s="7">
        <v>3</v>
      </c>
      <c r="N4361" s="7">
        <v>713</v>
      </c>
      <c r="O4361" s="7">
        <v>27</v>
      </c>
      <c r="P4361" s="7">
        <f>SUM(dane3[[#This Row],[RoomService]:[VRDeck]])</f>
        <v>871</v>
      </c>
      <c r="Q4361" t="s">
        <v>11906</v>
      </c>
      <c r="R4361" t="b">
        <v>0</v>
      </c>
    </row>
    <row r="4362" spans="1:18" x14ac:dyDescent="0.3">
      <c r="A4362" t="s">
        <v>11907</v>
      </c>
      <c r="B4362">
        <f>MID(dane3[[#This Row],[PassengerId]],1,4)+0</f>
        <v>4642</v>
      </c>
      <c r="C4362" t="s">
        <v>14</v>
      </c>
      <c r="D4362" t="b">
        <v>0</v>
      </c>
      <c r="E4362" t="s">
        <v>11908</v>
      </c>
      <c r="F4362" t="str">
        <f>MID($E4362,1,1)</f>
        <v>C</v>
      </c>
      <c r="G4362" t="str">
        <f>IFERROR(MID($E4362,SEARCH("/",$E4362,SEARCH("/",$E4362)+1)+1,1),"")</f>
        <v>S</v>
      </c>
      <c r="H4362" t="s">
        <v>16</v>
      </c>
      <c r="I4362">
        <v>41</v>
      </c>
      <c r="J4362" t="b">
        <v>0</v>
      </c>
      <c r="K4362" s="7">
        <v>0</v>
      </c>
      <c r="L4362" s="7">
        <v>412</v>
      </c>
      <c r="M4362" s="7">
        <v>0</v>
      </c>
      <c r="N4362" s="7">
        <v>4030</v>
      </c>
      <c r="O4362" s="7">
        <v>0</v>
      </c>
      <c r="P4362" s="7">
        <f>SUM(dane3[[#This Row],[RoomService]:[VRDeck]])</f>
        <v>4442</v>
      </c>
      <c r="Q4362" t="s">
        <v>11909</v>
      </c>
      <c r="R4362" t="b">
        <v>0</v>
      </c>
    </row>
    <row r="4363" spans="1:18" x14ac:dyDescent="0.3">
      <c r="A4363" t="s">
        <v>11910</v>
      </c>
      <c r="B4363">
        <f>MID(dane3[[#This Row],[PassengerId]],1,4)+0</f>
        <v>4643</v>
      </c>
      <c r="C4363" t="s">
        <v>19</v>
      </c>
      <c r="D4363" t="b">
        <v>0</v>
      </c>
      <c r="E4363" t="s">
        <v>11911</v>
      </c>
      <c r="F4363" t="str">
        <f>MID($E4363,1,1)</f>
        <v>F</v>
      </c>
      <c r="G4363" t="str">
        <f>IFERROR(MID($E4363,SEARCH("/",$E4363,SEARCH("/",$E4363)+1)+1,1),"")</f>
        <v>P</v>
      </c>
      <c r="H4363" t="s">
        <v>16</v>
      </c>
      <c r="I4363">
        <v>36</v>
      </c>
      <c r="J4363" t="b">
        <v>0</v>
      </c>
      <c r="K4363" s="7">
        <v>0</v>
      </c>
      <c r="L4363" s="7">
        <v>724</v>
      </c>
      <c r="M4363" s="7">
        <v>0</v>
      </c>
      <c r="N4363" s="7">
        <v>0</v>
      </c>
      <c r="O4363" s="7">
        <v>0</v>
      </c>
      <c r="P4363" s="7">
        <f>SUM(dane3[[#This Row],[RoomService]:[VRDeck]])</f>
        <v>724</v>
      </c>
      <c r="Q4363" t="s">
        <v>11912</v>
      </c>
      <c r="R4363" t="b">
        <v>1</v>
      </c>
    </row>
    <row r="4364" spans="1:18" x14ac:dyDescent="0.3">
      <c r="A4364" t="s">
        <v>11913</v>
      </c>
      <c r="B4364">
        <f>MID(dane3[[#This Row],[PassengerId]],1,4)+0</f>
        <v>4644</v>
      </c>
      <c r="C4364" t="s">
        <v>19</v>
      </c>
      <c r="D4364" t="b">
        <v>0</v>
      </c>
      <c r="E4364" t="s">
        <v>11914</v>
      </c>
      <c r="F4364" t="str">
        <f>MID($E4364,1,1)</f>
        <v>F</v>
      </c>
      <c r="G4364" t="str">
        <f>IFERROR(MID($E4364,SEARCH("/",$E4364,SEARCH("/",$E4364)+1)+1,1),"")</f>
        <v>S</v>
      </c>
      <c r="H4364" t="s">
        <v>46</v>
      </c>
      <c r="I4364">
        <v>13</v>
      </c>
      <c r="J4364" t="b">
        <v>0</v>
      </c>
      <c r="K4364" s="7">
        <v>8</v>
      </c>
      <c r="L4364" s="7">
        <v>1385</v>
      </c>
      <c r="M4364" s="7">
        <v>1445</v>
      </c>
      <c r="N4364" s="7">
        <v>250</v>
      </c>
      <c r="O4364" s="7">
        <v>8</v>
      </c>
      <c r="P4364" s="7">
        <f>SUM(dane3[[#This Row],[RoomService]:[VRDeck]])</f>
        <v>3096</v>
      </c>
      <c r="Q4364" t="s">
        <v>11915</v>
      </c>
      <c r="R4364" t="b">
        <v>1</v>
      </c>
    </row>
    <row r="4365" spans="1:18" x14ac:dyDescent="0.3">
      <c r="A4365" t="s">
        <v>11916</v>
      </c>
      <c r="B4365">
        <f>MID(dane3[[#This Row],[PassengerId]],1,4)+0</f>
        <v>4645</v>
      </c>
      <c r="C4365" t="s">
        <v>14</v>
      </c>
      <c r="D4365" t="b">
        <v>0</v>
      </c>
      <c r="E4365" t="s">
        <v>11917</v>
      </c>
      <c r="F4365" t="str">
        <f>MID($E4365,1,1)</f>
        <v>B</v>
      </c>
      <c r="G4365" t="str">
        <f>IFERROR(MID($E4365,SEARCH("/",$E4365,SEARCH("/",$E4365)+1)+1,1),"")</f>
        <v>S</v>
      </c>
      <c r="H4365" t="s">
        <v>16</v>
      </c>
      <c r="I4365">
        <v>48</v>
      </c>
      <c r="J4365" t="b">
        <v>0</v>
      </c>
      <c r="K4365" s="7">
        <v>0</v>
      </c>
      <c r="L4365" s="7">
        <v>9633</v>
      </c>
      <c r="M4365" s="7">
        <v>0</v>
      </c>
      <c r="N4365" s="7">
        <v>1</v>
      </c>
      <c r="O4365" s="7">
        <v>2</v>
      </c>
      <c r="P4365" s="7">
        <f>SUM(dane3[[#This Row],[RoomService]:[VRDeck]])</f>
        <v>9636</v>
      </c>
      <c r="Q4365" t="s">
        <v>11918</v>
      </c>
      <c r="R4365" t="b">
        <v>1</v>
      </c>
    </row>
    <row r="4366" spans="1:18" x14ac:dyDescent="0.3">
      <c r="A4366" t="s">
        <v>11919</v>
      </c>
      <c r="B4366">
        <f>MID(dane3[[#This Row],[PassengerId]],1,4)+0</f>
        <v>4645</v>
      </c>
      <c r="C4366" t="s">
        <v>14</v>
      </c>
      <c r="D4366" t="b">
        <v>1</v>
      </c>
      <c r="E4366" t="s">
        <v>11917</v>
      </c>
      <c r="F4366" t="str">
        <f>MID($E4366,1,1)</f>
        <v>B</v>
      </c>
      <c r="G4366" t="str">
        <f>IFERROR(MID($E4366,SEARCH("/",$E4366,SEARCH("/",$E4366)+1)+1,1),"")</f>
        <v>S</v>
      </c>
      <c r="H4366" t="s">
        <v>16</v>
      </c>
      <c r="I4366">
        <v>34</v>
      </c>
      <c r="J4366" t="b">
        <v>0</v>
      </c>
      <c r="K4366" s="7">
        <v>0</v>
      </c>
      <c r="L4366" s="7">
        <v>0</v>
      </c>
      <c r="M4366" s="7">
        <v>0</v>
      </c>
      <c r="N4366" s="7">
        <v>0</v>
      </c>
      <c r="O4366" s="7">
        <v>0</v>
      </c>
      <c r="P4366" s="7">
        <f>SUM(dane3[[#This Row],[RoomService]:[VRDeck]])</f>
        <v>0</v>
      </c>
      <c r="Q4366" t="s">
        <v>11920</v>
      </c>
      <c r="R4366" t="b">
        <v>1</v>
      </c>
    </row>
    <row r="4367" spans="1:18" x14ac:dyDescent="0.3">
      <c r="A4367" t="s">
        <v>11921</v>
      </c>
      <c r="B4367">
        <f>MID(dane3[[#This Row],[PassengerId]],1,4)+0</f>
        <v>4646</v>
      </c>
      <c r="C4367" t="s">
        <v>19</v>
      </c>
      <c r="D4367" t="b">
        <v>0</v>
      </c>
      <c r="E4367" t="s">
        <v>11922</v>
      </c>
      <c r="F4367" t="str">
        <f>MID($E4367,1,1)</f>
        <v>F</v>
      </c>
      <c r="G4367" t="str">
        <f>IFERROR(MID($E4367,SEARCH("/",$E4367,SEARCH("/",$E4367)+1)+1,1),"")</f>
        <v>S</v>
      </c>
      <c r="H4367" t="s">
        <v>32</v>
      </c>
      <c r="I4367">
        <v>22</v>
      </c>
      <c r="J4367" t="b">
        <v>0</v>
      </c>
      <c r="K4367" s="7">
        <v>141</v>
      </c>
      <c r="L4367" s="7">
        <v>16</v>
      </c>
      <c r="M4367" s="7">
        <v>0</v>
      </c>
      <c r="N4367" s="7">
        <v>177</v>
      </c>
      <c r="O4367" s="7">
        <v>336</v>
      </c>
      <c r="P4367" s="7">
        <f>SUM(dane3[[#This Row],[RoomService]:[VRDeck]])</f>
        <v>670</v>
      </c>
      <c r="Q4367" t="s">
        <v>11923</v>
      </c>
      <c r="R4367" t="b">
        <v>1</v>
      </c>
    </row>
    <row r="4368" spans="1:18" x14ac:dyDescent="0.3">
      <c r="A4368" t="s">
        <v>8469</v>
      </c>
      <c r="B4368">
        <f>MID(dane3[[#This Row],[PassengerId]],1,4)+0</f>
        <v>3331</v>
      </c>
      <c r="C4368" t="s">
        <v>53</v>
      </c>
      <c r="D4368" t="b">
        <v>0</v>
      </c>
      <c r="E4368" t="s">
        <v>8470</v>
      </c>
      <c r="F4368" t="str">
        <f>MID($E4368,1,1)</f>
        <v>F</v>
      </c>
      <c r="G4368" t="str">
        <f>IFERROR(MID($E4368,SEARCH("/",$E4368,SEARCH("/",$E4368)+1)+1,1),"")</f>
        <v>S</v>
      </c>
      <c r="H4368" t="s">
        <v>16</v>
      </c>
      <c r="I4368">
        <v>40</v>
      </c>
      <c r="J4368" t="b">
        <v>0</v>
      </c>
      <c r="K4368" s="7">
        <v>666</v>
      </c>
      <c r="L4368" s="7">
        <v>4</v>
      </c>
      <c r="M4368" s="7">
        <v>83</v>
      </c>
      <c r="N4368" s="7">
        <v>0</v>
      </c>
      <c r="O4368" s="7">
        <v>50</v>
      </c>
      <c r="P4368" s="7">
        <f>SUM(dane3[[#This Row],[RoomService]:[VRDeck]])</f>
        <v>803</v>
      </c>
      <c r="Q4368" t="s">
        <v>23799</v>
      </c>
      <c r="R4368" t="b">
        <v>1</v>
      </c>
    </row>
    <row r="4369" spans="1:18" x14ac:dyDescent="0.3">
      <c r="A4369" t="s">
        <v>11927</v>
      </c>
      <c r="B4369">
        <f>MID(dane3[[#This Row],[PassengerId]],1,4)+0</f>
        <v>4649</v>
      </c>
      <c r="C4369" t="s">
        <v>19</v>
      </c>
      <c r="D4369" t="b">
        <v>0</v>
      </c>
      <c r="E4369" t="s">
        <v>11928</v>
      </c>
      <c r="F4369" t="str">
        <f>MID($E4369,1,1)</f>
        <v>E</v>
      </c>
      <c r="G4369" t="str">
        <f>IFERROR(MID($E4369,SEARCH("/",$E4369,SEARCH("/",$E4369)+1)+1,1),"")</f>
        <v>P</v>
      </c>
      <c r="H4369" t="s">
        <v>16</v>
      </c>
      <c r="I4369">
        <v>45</v>
      </c>
      <c r="J4369" t="b">
        <v>0</v>
      </c>
      <c r="K4369" s="7">
        <v>1399</v>
      </c>
      <c r="L4369" s="7">
        <v>226</v>
      </c>
      <c r="M4369" s="7">
        <v>0</v>
      </c>
      <c r="N4369" s="7">
        <v>0</v>
      </c>
      <c r="O4369" s="7">
        <v>0</v>
      </c>
      <c r="P4369" s="7">
        <f>SUM(dane3[[#This Row],[RoomService]:[VRDeck]])</f>
        <v>1625</v>
      </c>
      <c r="Q4369" t="s">
        <v>11929</v>
      </c>
      <c r="R4369" t="b">
        <v>0</v>
      </c>
    </row>
    <row r="4370" spans="1:18" x14ac:dyDescent="0.3">
      <c r="A4370" t="s">
        <v>11930</v>
      </c>
      <c r="B4370">
        <f>MID(dane3[[#This Row],[PassengerId]],1,4)+0</f>
        <v>4650</v>
      </c>
      <c r="C4370" t="s">
        <v>19</v>
      </c>
      <c r="D4370" t="b">
        <v>0</v>
      </c>
      <c r="E4370" t="s">
        <v>11931</v>
      </c>
      <c r="F4370" t="str">
        <f>MID($E4370,1,1)</f>
        <v>G</v>
      </c>
      <c r="G4370" t="str">
        <f>IFERROR(MID($E4370,SEARCH("/",$E4370,SEARCH("/",$E4370)+1)+1,1),"")</f>
        <v>S</v>
      </c>
      <c r="H4370" t="s">
        <v>16</v>
      </c>
      <c r="I4370">
        <v>42</v>
      </c>
      <c r="J4370" t="b">
        <v>0</v>
      </c>
      <c r="K4370" s="7">
        <v>84</v>
      </c>
      <c r="L4370" s="7">
        <v>323</v>
      </c>
      <c r="M4370" s="7">
        <v>0</v>
      </c>
      <c r="N4370" s="7">
        <v>1251</v>
      </c>
      <c r="O4370" s="7">
        <v>120</v>
      </c>
      <c r="P4370" s="7">
        <f>SUM(dane3[[#This Row],[RoomService]:[VRDeck]])</f>
        <v>1778</v>
      </c>
      <c r="Q4370" t="s">
        <v>11932</v>
      </c>
      <c r="R4370" t="b">
        <v>0</v>
      </c>
    </row>
    <row r="4371" spans="1:18" x14ac:dyDescent="0.3">
      <c r="A4371" t="s">
        <v>11933</v>
      </c>
      <c r="B4371">
        <f>MID(dane3[[#This Row],[PassengerId]],1,4)+0</f>
        <v>4651</v>
      </c>
      <c r="C4371" t="s">
        <v>14</v>
      </c>
      <c r="D4371" t="b">
        <v>0</v>
      </c>
      <c r="E4371" t="s">
        <v>11934</v>
      </c>
      <c r="F4371" t="str">
        <f>MID($E4371,1,1)</f>
        <v>C</v>
      </c>
      <c r="G4371" t="str">
        <f>IFERROR(MID($E4371,SEARCH("/",$E4371,SEARCH("/",$E4371)+1)+1,1),"")</f>
        <v>S</v>
      </c>
      <c r="H4371" t="s">
        <v>16</v>
      </c>
      <c r="I4371">
        <v>33</v>
      </c>
      <c r="J4371" t="b">
        <v>0</v>
      </c>
      <c r="K4371" s="7">
        <v>0</v>
      </c>
      <c r="L4371" s="7">
        <v>7039</v>
      </c>
      <c r="M4371" s="7">
        <v>0</v>
      </c>
      <c r="N4371" s="7">
        <v>902</v>
      </c>
      <c r="O4371" s="7">
        <v>405</v>
      </c>
      <c r="P4371" s="7">
        <f>SUM(dane3[[#This Row],[RoomService]:[VRDeck]])</f>
        <v>8346</v>
      </c>
      <c r="Q4371" t="s">
        <v>11935</v>
      </c>
      <c r="R4371" t="b">
        <v>1</v>
      </c>
    </row>
    <row r="4372" spans="1:18" x14ac:dyDescent="0.3">
      <c r="A4372" t="s">
        <v>11936</v>
      </c>
      <c r="B4372">
        <f>MID(dane3[[#This Row],[PassengerId]],1,4)+0</f>
        <v>4652</v>
      </c>
      <c r="C4372" t="s">
        <v>19</v>
      </c>
      <c r="D4372" t="b">
        <v>0</v>
      </c>
      <c r="E4372" t="s">
        <v>39</v>
      </c>
      <c r="F4372" t="s">
        <v>23763</v>
      </c>
      <c r="G4372" t="str">
        <f>IFERROR(MID($E4372,SEARCH("/",$E4372,SEARCH("/",$E4372)+1)+1,1),"")</f>
        <v/>
      </c>
      <c r="H4372" t="s">
        <v>16</v>
      </c>
      <c r="I4372">
        <v>27</v>
      </c>
      <c r="J4372" t="b">
        <v>0</v>
      </c>
      <c r="K4372" s="7">
        <v>0</v>
      </c>
      <c r="L4372" s="7">
        <v>89</v>
      </c>
      <c r="M4372" s="7">
        <v>874</v>
      </c>
      <c r="N4372" s="7">
        <v>34</v>
      </c>
      <c r="O4372" s="7">
        <v>0</v>
      </c>
      <c r="P4372" s="7">
        <f>SUM(dane3[[#This Row],[RoomService]:[VRDeck]])</f>
        <v>997</v>
      </c>
      <c r="Q4372" t="s">
        <v>11937</v>
      </c>
      <c r="R4372" t="b">
        <v>1</v>
      </c>
    </row>
    <row r="4373" spans="1:18" x14ac:dyDescent="0.3">
      <c r="A4373" t="s">
        <v>4526</v>
      </c>
      <c r="B4373">
        <f>MID(dane3[[#This Row],[PassengerId]],1,4)+0</f>
        <v>1762</v>
      </c>
      <c r="C4373" t="s">
        <v>19</v>
      </c>
      <c r="D4373" t="b">
        <v>0</v>
      </c>
      <c r="E4373" t="s">
        <v>4527</v>
      </c>
      <c r="F4373" t="str">
        <f>MID($E4373,1,1)</f>
        <v>G</v>
      </c>
      <c r="G4373" t="str">
        <f>IFERROR(MID($E4373,SEARCH("/",$E4373,SEARCH("/",$E4373)+1)+1,1),"")</f>
        <v>S</v>
      </c>
      <c r="H4373" t="s">
        <v>32</v>
      </c>
      <c r="I4373">
        <v>15</v>
      </c>
      <c r="J4373" t="b">
        <v>0</v>
      </c>
      <c r="K4373" s="7">
        <v>104</v>
      </c>
      <c r="L4373" s="7">
        <v>0</v>
      </c>
      <c r="M4373" s="7">
        <v>0</v>
      </c>
      <c r="N4373" s="7">
        <v>174</v>
      </c>
      <c r="O4373" s="7">
        <v>253</v>
      </c>
      <c r="P4373" s="7">
        <f>SUM(dane3[[#This Row],[RoomService]:[VRDeck]])</f>
        <v>531</v>
      </c>
      <c r="Q4373" t="s">
        <v>4528</v>
      </c>
      <c r="R4373" t="b">
        <v>0</v>
      </c>
    </row>
    <row r="4374" spans="1:18" x14ac:dyDescent="0.3">
      <c r="A4374" t="s">
        <v>11941</v>
      </c>
      <c r="B4374">
        <f>MID(dane3[[#This Row],[PassengerId]],1,4)+0</f>
        <v>4654</v>
      </c>
      <c r="C4374" t="s">
        <v>14</v>
      </c>
      <c r="D4374" t="b">
        <v>1</v>
      </c>
      <c r="E4374" t="s">
        <v>11942</v>
      </c>
      <c r="F4374" t="str">
        <f>MID($E4374,1,1)</f>
        <v>E</v>
      </c>
      <c r="G4374" t="str">
        <f>IFERROR(MID($E4374,SEARCH("/",$E4374,SEARCH("/",$E4374)+1)+1,1),"")</f>
        <v>P</v>
      </c>
      <c r="H4374" t="s">
        <v>16</v>
      </c>
      <c r="I4374">
        <v>20</v>
      </c>
      <c r="J4374" t="b">
        <v>0</v>
      </c>
      <c r="K4374" s="7">
        <v>0</v>
      </c>
      <c r="L4374" s="7">
        <v>0</v>
      </c>
      <c r="M4374" s="7">
        <v>0</v>
      </c>
      <c r="N4374" s="7">
        <v>0</v>
      </c>
      <c r="O4374" s="7">
        <v>0</v>
      </c>
      <c r="P4374" s="7">
        <f>SUM(dane3[[#This Row],[RoomService]:[VRDeck]])</f>
        <v>0</v>
      </c>
      <c r="Q4374" t="s">
        <v>11943</v>
      </c>
      <c r="R4374" t="b">
        <v>1</v>
      </c>
    </row>
    <row r="4375" spans="1:18" x14ac:dyDescent="0.3">
      <c r="A4375" t="s">
        <v>11944</v>
      </c>
      <c r="B4375">
        <f>MID(dane3[[#This Row],[PassengerId]],1,4)+0</f>
        <v>4655</v>
      </c>
      <c r="C4375" t="s">
        <v>14</v>
      </c>
      <c r="D4375" t="b">
        <v>1</v>
      </c>
      <c r="E4375" t="s">
        <v>11945</v>
      </c>
      <c r="F4375" t="str">
        <f>MID($E4375,1,1)</f>
        <v>B</v>
      </c>
      <c r="G4375" t="str">
        <f>IFERROR(MID($E4375,SEARCH("/",$E4375,SEARCH("/",$E4375)+1)+1,1),"")</f>
        <v>P</v>
      </c>
      <c r="H4375" t="s">
        <v>46</v>
      </c>
      <c r="I4375">
        <v>32</v>
      </c>
      <c r="J4375" t="b">
        <v>0</v>
      </c>
      <c r="K4375" s="7">
        <v>0</v>
      </c>
      <c r="L4375" s="7">
        <v>0</v>
      </c>
      <c r="M4375" s="7">
        <v>0</v>
      </c>
      <c r="N4375" s="7">
        <v>0</v>
      </c>
      <c r="O4375" s="7">
        <v>0</v>
      </c>
      <c r="P4375" s="7">
        <f>SUM(dane3[[#This Row],[RoomService]:[VRDeck]])</f>
        <v>0</v>
      </c>
      <c r="Q4375" t="s">
        <v>11946</v>
      </c>
      <c r="R4375" t="b">
        <v>1</v>
      </c>
    </row>
    <row r="4376" spans="1:18" x14ac:dyDescent="0.3">
      <c r="A4376" t="s">
        <v>11947</v>
      </c>
      <c r="B4376">
        <f>MID(dane3[[#This Row],[PassengerId]],1,4)+0</f>
        <v>4655</v>
      </c>
      <c r="C4376" t="s">
        <v>14</v>
      </c>
      <c r="D4376" t="b">
        <v>1</v>
      </c>
      <c r="E4376" t="s">
        <v>11945</v>
      </c>
      <c r="F4376" t="str">
        <f>MID($E4376,1,1)</f>
        <v>B</v>
      </c>
      <c r="G4376" t="str">
        <f>IFERROR(MID($E4376,SEARCH("/",$E4376,SEARCH("/",$E4376)+1)+1,1),"")</f>
        <v>P</v>
      </c>
      <c r="H4376" t="s">
        <v>16</v>
      </c>
      <c r="I4376">
        <v>54</v>
      </c>
      <c r="J4376" t="b">
        <v>0</v>
      </c>
      <c r="K4376" s="7">
        <v>0</v>
      </c>
      <c r="L4376" s="7">
        <v>0</v>
      </c>
      <c r="M4376" s="7">
        <v>0</v>
      </c>
      <c r="N4376" s="7">
        <v>0</v>
      </c>
      <c r="O4376" s="7">
        <v>0</v>
      </c>
      <c r="P4376" s="7">
        <f>SUM(dane3[[#This Row],[RoomService]:[VRDeck]])</f>
        <v>0</v>
      </c>
      <c r="Q4376" t="s">
        <v>11948</v>
      </c>
      <c r="R4376" t="b">
        <v>1</v>
      </c>
    </row>
    <row r="4377" spans="1:18" x14ac:dyDescent="0.3">
      <c r="A4377" t="s">
        <v>11949</v>
      </c>
      <c r="B4377">
        <f>MID(dane3[[#This Row],[PassengerId]],1,4)+0</f>
        <v>4656</v>
      </c>
      <c r="C4377" t="s">
        <v>19</v>
      </c>
      <c r="D4377" t="b">
        <v>0</v>
      </c>
      <c r="E4377" t="s">
        <v>11950</v>
      </c>
      <c r="F4377" t="str">
        <f>MID($E4377,1,1)</f>
        <v>F</v>
      </c>
      <c r="G4377" t="str">
        <f>IFERROR(MID($E4377,SEARCH("/",$E4377,SEARCH("/",$E4377)+1)+1,1),"")</f>
        <v>S</v>
      </c>
      <c r="H4377" t="s">
        <v>16</v>
      </c>
      <c r="I4377">
        <v>23</v>
      </c>
      <c r="J4377" t="b">
        <v>0</v>
      </c>
      <c r="K4377" s="7">
        <v>0</v>
      </c>
      <c r="L4377" s="7">
        <v>1125</v>
      </c>
      <c r="M4377" s="7">
        <v>0</v>
      </c>
      <c r="N4377" s="7">
        <v>0</v>
      </c>
      <c r="O4377" s="7">
        <v>993</v>
      </c>
      <c r="P4377" s="7">
        <f>SUM(dane3[[#This Row],[RoomService]:[VRDeck]])</f>
        <v>2118</v>
      </c>
      <c r="Q4377" t="s">
        <v>11951</v>
      </c>
      <c r="R4377" t="b">
        <v>0</v>
      </c>
    </row>
    <row r="4378" spans="1:18" x14ac:dyDescent="0.3">
      <c r="A4378" t="s">
        <v>11952</v>
      </c>
      <c r="B4378">
        <f>MID(dane3[[#This Row],[PassengerId]],1,4)+0</f>
        <v>4656</v>
      </c>
      <c r="C4378" t="s">
        <v>19</v>
      </c>
      <c r="D4378" t="b">
        <v>0</v>
      </c>
      <c r="E4378" t="s">
        <v>11953</v>
      </c>
      <c r="F4378" t="str">
        <f>MID($E4378,1,1)</f>
        <v>G</v>
      </c>
      <c r="G4378" t="str">
        <f>IFERROR(MID($E4378,SEARCH("/",$E4378,SEARCH("/",$E4378)+1)+1,1),"")</f>
        <v>S</v>
      </c>
      <c r="H4378" t="s">
        <v>16</v>
      </c>
      <c r="I4378">
        <v>9</v>
      </c>
      <c r="J4378" t="b">
        <v>0</v>
      </c>
      <c r="K4378" s="7">
        <v>0</v>
      </c>
      <c r="L4378" s="7">
        <v>0</v>
      </c>
      <c r="M4378" s="7">
        <v>0</v>
      </c>
      <c r="N4378" s="7">
        <v>0</v>
      </c>
      <c r="O4378" s="7">
        <v>0</v>
      </c>
      <c r="P4378" s="7">
        <f>SUM(dane3[[#This Row],[RoomService]:[VRDeck]])</f>
        <v>0</v>
      </c>
      <c r="Q4378" t="s">
        <v>11954</v>
      </c>
      <c r="R4378" t="b">
        <v>0</v>
      </c>
    </row>
    <row r="4379" spans="1:18" x14ac:dyDescent="0.3">
      <c r="A4379" t="s">
        <v>11955</v>
      </c>
      <c r="B4379">
        <f>MID(dane3[[#This Row],[PassengerId]],1,4)+0</f>
        <v>4657</v>
      </c>
      <c r="C4379" t="s">
        <v>19</v>
      </c>
      <c r="D4379" t="b">
        <v>0</v>
      </c>
      <c r="E4379" t="s">
        <v>11956</v>
      </c>
      <c r="F4379" t="str">
        <f>MID($E4379,1,1)</f>
        <v>G</v>
      </c>
      <c r="G4379" t="str">
        <f>IFERROR(MID($E4379,SEARCH("/",$E4379,SEARCH("/",$E4379)+1)+1,1),"")</f>
        <v>P</v>
      </c>
      <c r="H4379" t="s">
        <v>16</v>
      </c>
      <c r="I4379">
        <v>17</v>
      </c>
      <c r="J4379" t="b">
        <v>0</v>
      </c>
      <c r="K4379" s="7">
        <v>372</v>
      </c>
      <c r="L4379" s="7">
        <v>0</v>
      </c>
      <c r="M4379" s="7">
        <v>477</v>
      </c>
      <c r="N4379" s="7">
        <v>0</v>
      </c>
      <c r="O4379" s="7">
        <v>0</v>
      </c>
      <c r="P4379" s="7">
        <f>SUM(dane3[[#This Row],[RoomService]:[VRDeck]])</f>
        <v>849</v>
      </c>
      <c r="Q4379" t="s">
        <v>11957</v>
      </c>
      <c r="R4379" t="b">
        <v>0</v>
      </c>
    </row>
    <row r="4380" spans="1:18" x14ac:dyDescent="0.3">
      <c r="A4380" t="s">
        <v>11958</v>
      </c>
      <c r="B4380">
        <f>MID(dane3[[#This Row],[PassengerId]],1,4)+0</f>
        <v>4658</v>
      </c>
      <c r="C4380" t="s">
        <v>14</v>
      </c>
      <c r="D4380" t="b">
        <v>0</v>
      </c>
      <c r="E4380" t="s">
        <v>11959</v>
      </c>
      <c r="F4380" t="str">
        <f>MID($E4380,1,1)</f>
        <v>D</v>
      </c>
      <c r="G4380" t="str">
        <f>IFERROR(MID($E4380,SEARCH("/",$E4380,SEARCH("/",$E4380)+1)+1,1),"")</f>
        <v>S</v>
      </c>
      <c r="H4380" t="s">
        <v>16</v>
      </c>
      <c r="I4380">
        <v>26</v>
      </c>
      <c r="J4380" t="b">
        <v>0</v>
      </c>
      <c r="K4380" s="7">
        <v>0</v>
      </c>
      <c r="L4380" s="7">
        <v>823</v>
      </c>
      <c r="M4380" s="7">
        <v>0</v>
      </c>
      <c r="N4380" s="7">
        <v>1821</v>
      </c>
      <c r="O4380" s="7">
        <v>1508</v>
      </c>
      <c r="P4380" s="7">
        <f>SUM(dane3[[#This Row],[RoomService]:[VRDeck]])</f>
        <v>4152</v>
      </c>
      <c r="Q4380" t="s">
        <v>11960</v>
      </c>
      <c r="R4380" t="b">
        <v>0</v>
      </c>
    </row>
    <row r="4381" spans="1:18" x14ac:dyDescent="0.3">
      <c r="A4381" t="s">
        <v>11961</v>
      </c>
      <c r="B4381">
        <f>MID(dane3[[#This Row],[PassengerId]],1,4)+0</f>
        <v>4658</v>
      </c>
      <c r="C4381" t="s">
        <v>14</v>
      </c>
      <c r="D4381" t="b">
        <v>0</v>
      </c>
      <c r="E4381" t="s">
        <v>11959</v>
      </c>
      <c r="F4381" t="str">
        <f>MID($E4381,1,1)</f>
        <v>D</v>
      </c>
      <c r="G4381" t="str">
        <f>IFERROR(MID($E4381,SEARCH("/",$E4381,SEARCH("/",$E4381)+1)+1,1),"")</f>
        <v>S</v>
      </c>
      <c r="H4381" t="s">
        <v>16</v>
      </c>
      <c r="I4381">
        <v>38</v>
      </c>
      <c r="J4381" t="b">
        <v>0</v>
      </c>
      <c r="K4381" s="7">
        <v>0</v>
      </c>
      <c r="L4381" s="7">
        <v>93</v>
      </c>
      <c r="M4381" s="7">
        <v>0</v>
      </c>
      <c r="N4381" s="7">
        <v>0</v>
      </c>
      <c r="O4381" s="7">
        <v>7303</v>
      </c>
      <c r="P4381" s="7">
        <f>SUM(dane3[[#This Row],[RoomService]:[VRDeck]])</f>
        <v>7396</v>
      </c>
      <c r="Q4381" t="s">
        <v>11962</v>
      </c>
      <c r="R4381" t="b">
        <v>0</v>
      </c>
    </row>
    <row r="4382" spans="1:18" x14ac:dyDescent="0.3">
      <c r="A4382" t="s">
        <v>11963</v>
      </c>
      <c r="B4382">
        <f>MID(dane3[[#This Row],[PassengerId]],1,4)+0</f>
        <v>4659</v>
      </c>
      <c r="C4382" t="s">
        <v>19</v>
      </c>
      <c r="D4382" t="b">
        <v>0</v>
      </c>
      <c r="E4382" t="s">
        <v>11964</v>
      </c>
      <c r="F4382" t="str">
        <f>MID($E4382,1,1)</f>
        <v>F</v>
      </c>
      <c r="G4382" t="str">
        <f>IFERROR(MID($E4382,SEARCH("/",$E4382,SEARCH("/",$E4382)+1)+1,1),"")</f>
        <v>S</v>
      </c>
      <c r="H4382" t="s">
        <v>16</v>
      </c>
      <c r="I4382">
        <v>24</v>
      </c>
      <c r="J4382" t="b">
        <v>0</v>
      </c>
      <c r="K4382" s="7">
        <v>703</v>
      </c>
      <c r="L4382" s="7">
        <v>0</v>
      </c>
      <c r="M4382" s="7">
        <v>0</v>
      </c>
      <c r="N4382" s="7">
        <v>0</v>
      </c>
      <c r="O4382" s="7">
        <v>0</v>
      </c>
      <c r="P4382" s="7">
        <f>SUM(dane3[[#This Row],[RoomService]:[VRDeck]])</f>
        <v>703</v>
      </c>
      <c r="Q4382" t="s">
        <v>11965</v>
      </c>
      <c r="R4382" t="b">
        <v>0</v>
      </c>
    </row>
    <row r="4383" spans="1:18" x14ac:dyDescent="0.3">
      <c r="A4383" t="s">
        <v>17790</v>
      </c>
      <c r="B4383">
        <f>MID(dane3[[#This Row],[PassengerId]],1,4)+0</f>
        <v>6889</v>
      </c>
      <c r="C4383" t="s">
        <v>19</v>
      </c>
      <c r="D4383" t="b">
        <v>0</v>
      </c>
      <c r="E4383" t="s">
        <v>17791</v>
      </c>
      <c r="F4383" t="str">
        <f>MID($E4383,1,1)</f>
        <v>F</v>
      </c>
      <c r="G4383" t="str">
        <f>IFERROR(MID($E4383,SEARCH("/",$E4383,SEARCH("/",$E4383)+1)+1,1),"")</f>
        <v>S</v>
      </c>
      <c r="H4383" t="s">
        <v>16</v>
      </c>
      <c r="I4383">
        <v>40</v>
      </c>
      <c r="J4383" t="b">
        <v>0</v>
      </c>
      <c r="K4383" s="7">
        <v>862</v>
      </c>
      <c r="L4383" s="7">
        <v>0</v>
      </c>
      <c r="M4383" s="7">
        <v>0</v>
      </c>
      <c r="N4383" s="7">
        <v>0</v>
      </c>
      <c r="O4383" s="7">
        <v>59</v>
      </c>
      <c r="P4383" s="7">
        <f>SUM(dane3[[#This Row],[RoomService]:[VRDeck]])</f>
        <v>921</v>
      </c>
      <c r="Q4383" t="s">
        <v>17792</v>
      </c>
      <c r="R4383" t="b">
        <v>0</v>
      </c>
    </row>
    <row r="4384" spans="1:18" x14ac:dyDescent="0.3">
      <c r="A4384" t="s">
        <v>11969</v>
      </c>
      <c r="B4384">
        <f>MID(dane3[[#This Row],[PassengerId]],1,4)+0</f>
        <v>4661</v>
      </c>
      <c r="C4384" t="s">
        <v>19</v>
      </c>
      <c r="D4384" t="b">
        <v>1</v>
      </c>
      <c r="E4384" t="s">
        <v>11970</v>
      </c>
      <c r="F4384" t="str">
        <f>MID($E4384,1,1)</f>
        <v>G</v>
      </c>
      <c r="G4384" t="str">
        <f>IFERROR(MID($E4384,SEARCH("/",$E4384,SEARCH("/",$E4384)+1)+1,1),"")</f>
        <v>P</v>
      </c>
      <c r="H4384" t="s">
        <v>46</v>
      </c>
      <c r="I4384">
        <v>2</v>
      </c>
      <c r="J4384" t="b">
        <v>0</v>
      </c>
      <c r="K4384" s="7">
        <v>0</v>
      </c>
      <c r="L4384" s="7">
        <v>0</v>
      </c>
      <c r="M4384" s="7">
        <v>0</v>
      </c>
      <c r="N4384" s="7">
        <v>0</v>
      </c>
      <c r="O4384" s="7">
        <v>0</v>
      </c>
      <c r="P4384" s="7">
        <f>SUM(dane3[[#This Row],[RoomService]:[VRDeck]])</f>
        <v>0</v>
      </c>
      <c r="Q4384" t="s">
        <v>11971</v>
      </c>
      <c r="R4384" t="b">
        <v>0</v>
      </c>
    </row>
    <row r="4385" spans="1:18" x14ac:dyDescent="0.3">
      <c r="A4385" t="s">
        <v>11972</v>
      </c>
      <c r="B4385">
        <f>MID(dane3[[#This Row],[PassengerId]],1,4)+0</f>
        <v>4661</v>
      </c>
      <c r="C4385" t="s">
        <v>19</v>
      </c>
      <c r="D4385" t="b">
        <v>1</v>
      </c>
      <c r="E4385" t="s">
        <v>11970</v>
      </c>
      <c r="F4385" t="str">
        <f>MID($E4385,1,1)</f>
        <v>G</v>
      </c>
      <c r="G4385" t="str">
        <f>IFERROR(MID($E4385,SEARCH("/",$E4385,SEARCH("/",$E4385)+1)+1,1),"")</f>
        <v>P</v>
      </c>
      <c r="H4385" t="s">
        <v>16</v>
      </c>
      <c r="I4385">
        <v>4</v>
      </c>
      <c r="J4385" t="b">
        <v>0</v>
      </c>
      <c r="K4385" s="7">
        <v>0</v>
      </c>
      <c r="L4385" s="7">
        <v>0</v>
      </c>
      <c r="M4385" s="7">
        <v>0</v>
      </c>
      <c r="N4385" s="7">
        <v>0</v>
      </c>
      <c r="O4385" s="7">
        <v>0</v>
      </c>
      <c r="P4385" s="7">
        <f>SUM(dane3[[#This Row],[RoomService]:[VRDeck]])</f>
        <v>0</v>
      </c>
      <c r="Q4385" t="s">
        <v>11973</v>
      </c>
      <c r="R4385" t="b">
        <v>1</v>
      </c>
    </row>
    <row r="4386" spans="1:18" x14ac:dyDescent="0.3">
      <c r="A4386" t="s">
        <v>11974</v>
      </c>
      <c r="B4386">
        <f>MID(dane3[[#This Row],[PassengerId]],1,4)+0</f>
        <v>4661</v>
      </c>
      <c r="C4386" t="s">
        <v>19</v>
      </c>
      <c r="D4386" t="b">
        <v>1</v>
      </c>
      <c r="E4386" t="s">
        <v>11970</v>
      </c>
      <c r="F4386" t="str">
        <f>MID($E4386,1,1)</f>
        <v>G</v>
      </c>
      <c r="G4386" t="str">
        <f>IFERROR(MID($E4386,SEARCH("/",$E4386,SEARCH("/",$E4386)+1)+1,1),"")</f>
        <v>P</v>
      </c>
      <c r="H4386" t="s">
        <v>16</v>
      </c>
      <c r="I4386">
        <v>9</v>
      </c>
      <c r="J4386" t="b">
        <v>0</v>
      </c>
      <c r="K4386" s="7">
        <v>0</v>
      </c>
      <c r="L4386" s="7">
        <v>0</v>
      </c>
      <c r="M4386" s="7">
        <v>0</v>
      </c>
      <c r="N4386" s="7">
        <v>0</v>
      </c>
      <c r="O4386" s="7">
        <v>0</v>
      </c>
      <c r="P4386" s="7">
        <f>SUM(dane3[[#This Row],[RoomService]:[VRDeck]])</f>
        <v>0</v>
      </c>
      <c r="Q4386" t="s">
        <v>11975</v>
      </c>
      <c r="R4386" t="b">
        <v>0</v>
      </c>
    </row>
    <row r="4387" spans="1:18" x14ac:dyDescent="0.3">
      <c r="A4387" t="s">
        <v>11976</v>
      </c>
      <c r="B4387">
        <f>MID(dane3[[#This Row],[PassengerId]],1,4)+0</f>
        <v>4661</v>
      </c>
      <c r="C4387" t="s">
        <v>19</v>
      </c>
      <c r="D4387" t="b">
        <v>0</v>
      </c>
      <c r="E4387" t="s">
        <v>11967</v>
      </c>
      <c r="F4387" t="str">
        <f>MID($E4387,1,1)</f>
        <v>F</v>
      </c>
      <c r="G4387" t="str">
        <f>IFERROR(MID($E4387,SEARCH("/",$E4387,SEARCH("/",$E4387)+1)+1,1),"")</f>
        <v>P</v>
      </c>
      <c r="H4387" t="s">
        <v>16</v>
      </c>
      <c r="I4387">
        <v>30</v>
      </c>
      <c r="J4387" t="b">
        <v>0</v>
      </c>
      <c r="K4387" s="7">
        <v>0</v>
      </c>
      <c r="L4387" s="7">
        <v>0</v>
      </c>
      <c r="M4387" s="7">
        <v>3</v>
      </c>
      <c r="N4387" s="7">
        <v>3434</v>
      </c>
      <c r="O4387" s="7">
        <v>0</v>
      </c>
      <c r="P4387" s="7">
        <f>SUM(dane3[[#This Row],[RoomService]:[VRDeck]])</f>
        <v>3437</v>
      </c>
      <c r="Q4387" t="s">
        <v>11977</v>
      </c>
      <c r="R4387" t="b">
        <v>0</v>
      </c>
    </row>
    <row r="4388" spans="1:18" x14ac:dyDescent="0.3">
      <c r="A4388" t="s">
        <v>11978</v>
      </c>
      <c r="B4388">
        <f>MID(dane3[[#This Row],[PassengerId]],1,4)+0</f>
        <v>4661</v>
      </c>
      <c r="C4388" t="s">
        <v>19</v>
      </c>
      <c r="D4388" t="b">
        <v>1</v>
      </c>
      <c r="E4388" t="s">
        <v>11970</v>
      </c>
      <c r="F4388" t="str">
        <f>MID($E4388,1,1)</f>
        <v>G</v>
      </c>
      <c r="G4388" t="str">
        <f>IFERROR(MID($E4388,SEARCH("/",$E4388,SEARCH("/",$E4388)+1)+1,1),"")</f>
        <v>P</v>
      </c>
      <c r="H4388" t="s">
        <v>16</v>
      </c>
      <c r="I4388">
        <v>5</v>
      </c>
      <c r="J4388" t="b">
        <v>0</v>
      </c>
      <c r="K4388" s="7">
        <v>0</v>
      </c>
      <c r="L4388" s="7">
        <v>0</v>
      </c>
      <c r="M4388" s="7">
        <v>0</v>
      </c>
      <c r="N4388" s="7">
        <v>0</v>
      </c>
      <c r="O4388" s="7">
        <v>0</v>
      </c>
      <c r="P4388" s="7">
        <f>SUM(dane3[[#This Row],[RoomService]:[VRDeck]])</f>
        <v>0</v>
      </c>
      <c r="Q4388" t="s">
        <v>11979</v>
      </c>
      <c r="R4388" t="b">
        <v>0</v>
      </c>
    </row>
    <row r="4389" spans="1:18" x14ac:dyDescent="0.3">
      <c r="A4389" t="s">
        <v>11980</v>
      </c>
      <c r="B4389">
        <f>MID(dane3[[#This Row],[PassengerId]],1,4)+0</f>
        <v>4661</v>
      </c>
      <c r="C4389" t="s">
        <v>19</v>
      </c>
      <c r="D4389" t="b">
        <v>0</v>
      </c>
      <c r="E4389" t="s">
        <v>11970</v>
      </c>
      <c r="F4389" t="str">
        <f>MID($E4389,1,1)</f>
        <v>G</v>
      </c>
      <c r="G4389" t="str">
        <f>IFERROR(MID($E4389,SEARCH("/",$E4389,SEARCH("/",$E4389)+1)+1,1),"")</f>
        <v>P</v>
      </c>
      <c r="H4389" t="s">
        <v>16</v>
      </c>
      <c r="I4389">
        <v>2</v>
      </c>
      <c r="J4389" t="b">
        <v>0</v>
      </c>
      <c r="K4389" s="7">
        <v>0</v>
      </c>
      <c r="L4389" s="7">
        <v>0</v>
      </c>
      <c r="M4389" s="7">
        <v>0</v>
      </c>
      <c r="N4389" s="7">
        <v>0</v>
      </c>
      <c r="O4389" s="7">
        <v>0</v>
      </c>
      <c r="P4389" s="7">
        <f>SUM(dane3[[#This Row],[RoomService]:[VRDeck]])</f>
        <v>0</v>
      </c>
      <c r="Q4389" t="s">
        <v>11981</v>
      </c>
      <c r="R4389" t="b">
        <v>0</v>
      </c>
    </row>
    <row r="4390" spans="1:18" x14ac:dyDescent="0.3">
      <c r="A4390" t="s">
        <v>11982</v>
      </c>
      <c r="B4390">
        <f>MID(dane3[[#This Row],[PassengerId]],1,4)+0</f>
        <v>4662</v>
      </c>
      <c r="C4390" t="s">
        <v>14</v>
      </c>
      <c r="D4390" t="b">
        <v>0</v>
      </c>
      <c r="E4390" t="s">
        <v>11983</v>
      </c>
      <c r="F4390" t="str">
        <f>MID($E4390,1,1)</f>
        <v>C</v>
      </c>
      <c r="G4390" t="str">
        <f>IFERROR(MID($E4390,SEARCH("/",$E4390,SEARCH("/",$E4390)+1)+1,1),"")</f>
        <v>P</v>
      </c>
      <c r="H4390" t="s">
        <v>16</v>
      </c>
      <c r="I4390">
        <v>32</v>
      </c>
      <c r="J4390" t="b">
        <v>0</v>
      </c>
      <c r="K4390" s="7">
        <v>45</v>
      </c>
      <c r="L4390" s="7">
        <v>985</v>
      </c>
      <c r="M4390" s="7">
        <v>0</v>
      </c>
      <c r="N4390" s="7">
        <v>0</v>
      </c>
      <c r="O4390" s="7">
        <v>6803</v>
      </c>
      <c r="P4390" s="7">
        <f>SUM(dane3[[#This Row],[RoomService]:[VRDeck]])</f>
        <v>7833</v>
      </c>
      <c r="Q4390" t="s">
        <v>11984</v>
      </c>
      <c r="R4390" t="b">
        <v>0</v>
      </c>
    </row>
    <row r="4391" spans="1:18" x14ac:dyDescent="0.3">
      <c r="A4391" t="s">
        <v>18687</v>
      </c>
      <c r="B4391">
        <f>MID(dane3[[#This Row],[PassengerId]],1,4)+0</f>
        <v>7235</v>
      </c>
      <c r="C4391" t="s">
        <v>14</v>
      </c>
      <c r="D4391" t="b">
        <v>0</v>
      </c>
      <c r="E4391" t="s">
        <v>18688</v>
      </c>
      <c r="F4391" t="str">
        <f>MID($E4391,1,1)</f>
        <v>B</v>
      </c>
      <c r="G4391" t="str">
        <f>IFERROR(MID($E4391,SEARCH("/",$E4391,SEARCH("/",$E4391)+1)+1,1),"")</f>
        <v>P</v>
      </c>
      <c r="H4391" t="s">
        <v>16</v>
      </c>
      <c r="I4391">
        <v>36</v>
      </c>
      <c r="J4391" t="b">
        <v>0</v>
      </c>
      <c r="K4391" s="7">
        <v>0</v>
      </c>
      <c r="L4391" s="7">
        <v>1606</v>
      </c>
      <c r="M4391" s="7">
        <v>511</v>
      </c>
      <c r="N4391" s="7">
        <v>89</v>
      </c>
      <c r="O4391" s="7">
        <v>2220</v>
      </c>
      <c r="P4391" s="7">
        <f>SUM(dane3[[#This Row],[RoomService]:[VRDeck]])</f>
        <v>4426</v>
      </c>
      <c r="Q4391" t="s">
        <v>18689</v>
      </c>
      <c r="R4391" t="b">
        <v>0</v>
      </c>
    </row>
    <row r="4392" spans="1:18" x14ac:dyDescent="0.3">
      <c r="A4392" t="s">
        <v>16579</v>
      </c>
      <c r="B4392">
        <f>MID(dane3[[#This Row],[PassengerId]],1,4)+0</f>
        <v>6421</v>
      </c>
      <c r="C4392" t="s">
        <v>14</v>
      </c>
      <c r="D4392" t="b">
        <v>0</v>
      </c>
      <c r="E4392" t="s">
        <v>39</v>
      </c>
      <c r="F4392" t="s">
        <v>23759</v>
      </c>
      <c r="G4392" t="str">
        <f>IFERROR(MID($E4392,SEARCH("/",$E4392,SEARCH("/",$E4392)+1)+1,1),"")</f>
        <v/>
      </c>
      <c r="H4392" t="s">
        <v>16</v>
      </c>
      <c r="I4392">
        <v>29</v>
      </c>
      <c r="J4392" t="b">
        <v>0</v>
      </c>
      <c r="K4392" s="7">
        <v>0</v>
      </c>
      <c r="L4392" s="7">
        <v>577</v>
      </c>
      <c r="M4392" s="7">
        <v>0</v>
      </c>
      <c r="N4392" s="7">
        <v>5568</v>
      </c>
      <c r="O4392" s="7">
        <v>432</v>
      </c>
      <c r="P4392" s="7">
        <f>SUM(dane3[[#This Row],[RoomService]:[VRDeck]])</f>
        <v>6577</v>
      </c>
      <c r="Q4392" t="s">
        <v>16580</v>
      </c>
      <c r="R4392" t="b">
        <v>0</v>
      </c>
    </row>
    <row r="4393" spans="1:18" x14ac:dyDescent="0.3">
      <c r="A4393" t="s">
        <v>11989</v>
      </c>
      <c r="B4393">
        <f>MID(dane3[[#This Row],[PassengerId]],1,4)+0</f>
        <v>4663</v>
      </c>
      <c r="C4393" t="s">
        <v>19</v>
      </c>
      <c r="D4393" t="b">
        <v>1</v>
      </c>
      <c r="E4393" t="s">
        <v>11990</v>
      </c>
      <c r="F4393" t="str">
        <f>MID($E4393,1,1)</f>
        <v>G</v>
      </c>
      <c r="G4393" t="str">
        <f>IFERROR(MID($E4393,SEARCH("/",$E4393,SEARCH("/",$E4393)+1)+1,1),"")</f>
        <v>S</v>
      </c>
      <c r="H4393" t="s">
        <v>16</v>
      </c>
      <c r="I4393">
        <v>2</v>
      </c>
      <c r="J4393" t="b">
        <v>0</v>
      </c>
      <c r="K4393" s="7">
        <v>0</v>
      </c>
      <c r="L4393" s="7">
        <v>0</v>
      </c>
      <c r="M4393" s="7">
        <v>0</v>
      </c>
      <c r="N4393" s="7">
        <v>0</v>
      </c>
      <c r="O4393" s="7">
        <v>0</v>
      </c>
      <c r="P4393" s="7">
        <f>SUM(dane3[[#This Row],[RoomService]:[VRDeck]])</f>
        <v>0</v>
      </c>
      <c r="Q4393" t="s">
        <v>11991</v>
      </c>
      <c r="R4393" t="b">
        <v>1</v>
      </c>
    </row>
    <row r="4394" spans="1:18" x14ac:dyDescent="0.3">
      <c r="A4394" t="s">
        <v>11992</v>
      </c>
      <c r="B4394">
        <f>MID(dane3[[#This Row],[PassengerId]],1,4)+0</f>
        <v>4663</v>
      </c>
      <c r="C4394" t="s">
        <v>19</v>
      </c>
      <c r="D4394" t="b">
        <v>1</v>
      </c>
      <c r="E4394" t="s">
        <v>11990</v>
      </c>
      <c r="F4394" t="str">
        <f>MID($E4394,1,1)</f>
        <v>G</v>
      </c>
      <c r="G4394" t="str">
        <f>IFERROR(MID($E4394,SEARCH("/",$E4394,SEARCH("/",$E4394)+1)+1,1),"")</f>
        <v>S</v>
      </c>
      <c r="H4394" t="s">
        <v>16</v>
      </c>
      <c r="I4394">
        <v>1</v>
      </c>
      <c r="J4394" t="b">
        <v>0</v>
      </c>
      <c r="K4394" s="7">
        <v>0</v>
      </c>
      <c r="L4394" s="7">
        <v>0</v>
      </c>
      <c r="M4394" s="7">
        <v>0</v>
      </c>
      <c r="N4394" s="7">
        <v>0</v>
      </c>
      <c r="O4394" s="7">
        <v>0</v>
      </c>
      <c r="P4394" s="7">
        <f>SUM(dane3[[#This Row],[RoomService]:[VRDeck]])</f>
        <v>0</v>
      </c>
      <c r="Q4394" t="s">
        <v>4899</v>
      </c>
      <c r="R4394" t="b">
        <v>1</v>
      </c>
    </row>
    <row r="4395" spans="1:18" x14ac:dyDescent="0.3">
      <c r="A4395" t="s">
        <v>11993</v>
      </c>
      <c r="B4395">
        <f>MID(dane3[[#This Row],[PassengerId]],1,4)+0</f>
        <v>4663</v>
      </c>
      <c r="C4395" t="s">
        <v>19</v>
      </c>
      <c r="D4395" t="b">
        <v>1</v>
      </c>
      <c r="E4395" t="s">
        <v>11990</v>
      </c>
      <c r="F4395" t="str">
        <f>MID($E4395,1,1)</f>
        <v>G</v>
      </c>
      <c r="G4395" t="str">
        <f>IFERROR(MID($E4395,SEARCH("/",$E4395,SEARCH("/",$E4395)+1)+1,1),"")</f>
        <v>S</v>
      </c>
      <c r="H4395" t="s">
        <v>16</v>
      </c>
      <c r="I4395">
        <v>11</v>
      </c>
      <c r="J4395" t="b">
        <v>0</v>
      </c>
      <c r="K4395" s="7">
        <v>0</v>
      </c>
      <c r="L4395" s="7">
        <v>0</v>
      </c>
      <c r="M4395" s="7">
        <v>0</v>
      </c>
      <c r="N4395" s="7">
        <v>0</v>
      </c>
      <c r="O4395" s="7">
        <v>0</v>
      </c>
      <c r="P4395" s="7">
        <f>SUM(dane3[[#This Row],[RoomService]:[VRDeck]])</f>
        <v>0</v>
      </c>
      <c r="Q4395" t="s">
        <v>11994</v>
      </c>
      <c r="R4395" t="b">
        <v>1</v>
      </c>
    </row>
    <row r="4396" spans="1:18" x14ac:dyDescent="0.3">
      <c r="A4396" t="s">
        <v>11995</v>
      </c>
      <c r="B4396">
        <f>MID(dane3[[#This Row],[PassengerId]],1,4)+0</f>
        <v>4663</v>
      </c>
      <c r="C4396" t="s">
        <v>19</v>
      </c>
      <c r="D4396" t="b">
        <v>0</v>
      </c>
      <c r="E4396" t="s">
        <v>11990</v>
      </c>
      <c r="F4396" t="str">
        <f>MID($E4396,1,1)</f>
        <v>G</v>
      </c>
      <c r="G4396" t="str">
        <f>IFERROR(MID($E4396,SEARCH("/",$E4396,SEARCH("/",$E4396)+1)+1,1),"")</f>
        <v>S</v>
      </c>
      <c r="H4396" t="s">
        <v>46</v>
      </c>
      <c r="I4396">
        <v>3</v>
      </c>
      <c r="J4396" t="b">
        <v>0</v>
      </c>
      <c r="K4396" s="7">
        <v>0</v>
      </c>
      <c r="L4396" s="7">
        <v>0</v>
      </c>
      <c r="M4396" s="7">
        <v>0</v>
      </c>
      <c r="N4396" s="7">
        <v>0</v>
      </c>
      <c r="O4396" s="7">
        <v>0</v>
      </c>
      <c r="P4396" s="7">
        <f>SUM(dane3[[#This Row],[RoomService]:[VRDeck]])</f>
        <v>0</v>
      </c>
      <c r="Q4396" t="s">
        <v>11996</v>
      </c>
      <c r="R4396" t="b">
        <v>1</v>
      </c>
    </row>
    <row r="4397" spans="1:18" x14ac:dyDescent="0.3">
      <c r="A4397" t="s">
        <v>11997</v>
      </c>
      <c r="B4397">
        <f>MID(dane3[[#This Row],[PassengerId]],1,4)+0</f>
        <v>4663</v>
      </c>
      <c r="C4397" t="s">
        <v>19</v>
      </c>
      <c r="D4397" t="b">
        <v>1</v>
      </c>
      <c r="E4397" t="s">
        <v>11990</v>
      </c>
      <c r="F4397" t="str">
        <f>MID($E4397,1,1)</f>
        <v>G</v>
      </c>
      <c r="G4397" t="str">
        <f>IFERROR(MID($E4397,SEARCH("/",$E4397,SEARCH("/",$E4397)+1)+1,1),"")</f>
        <v>S</v>
      </c>
      <c r="H4397" t="s">
        <v>16</v>
      </c>
      <c r="I4397">
        <v>33</v>
      </c>
      <c r="J4397" t="b">
        <v>0</v>
      </c>
      <c r="K4397" s="7">
        <v>0</v>
      </c>
      <c r="L4397" s="7">
        <v>0</v>
      </c>
      <c r="M4397" s="7">
        <v>0</v>
      </c>
      <c r="N4397" s="7">
        <v>0</v>
      </c>
      <c r="O4397" s="7">
        <v>0</v>
      </c>
      <c r="P4397" s="7">
        <f>SUM(dane3[[#This Row],[RoomService]:[VRDeck]])</f>
        <v>0</v>
      </c>
      <c r="Q4397" t="s">
        <v>11998</v>
      </c>
      <c r="R4397" t="b">
        <v>1</v>
      </c>
    </row>
    <row r="4398" spans="1:18" x14ac:dyDescent="0.3">
      <c r="A4398" t="s">
        <v>11999</v>
      </c>
      <c r="B4398">
        <f>MID(dane3[[#This Row],[PassengerId]],1,4)+0</f>
        <v>4663</v>
      </c>
      <c r="C4398" t="s">
        <v>19</v>
      </c>
      <c r="D4398" t="b">
        <v>1</v>
      </c>
      <c r="E4398" t="s">
        <v>11990</v>
      </c>
      <c r="F4398" t="str">
        <f>MID($E4398,1,1)</f>
        <v>G</v>
      </c>
      <c r="G4398" t="str">
        <f>IFERROR(MID($E4398,SEARCH("/",$E4398,SEARCH("/",$E4398)+1)+1,1),"")</f>
        <v>S</v>
      </c>
      <c r="H4398" t="s">
        <v>46</v>
      </c>
      <c r="I4398">
        <v>3</v>
      </c>
      <c r="J4398" t="b">
        <v>0</v>
      </c>
      <c r="K4398" s="7">
        <v>0</v>
      </c>
      <c r="L4398" s="7">
        <v>0</v>
      </c>
      <c r="M4398" s="7">
        <v>0</v>
      </c>
      <c r="N4398" s="7">
        <v>0</v>
      </c>
      <c r="O4398" s="7">
        <v>0</v>
      </c>
      <c r="P4398" s="7">
        <f>SUM(dane3[[#This Row],[RoomService]:[VRDeck]])</f>
        <v>0</v>
      </c>
      <c r="Q4398" t="s">
        <v>12000</v>
      </c>
      <c r="R4398" t="b">
        <v>1</v>
      </c>
    </row>
    <row r="4399" spans="1:18" x14ac:dyDescent="0.3">
      <c r="A4399" t="s">
        <v>12001</v>
      </c>
      <c r="B4399">
        <f>MID(dane3[[#This Row],[PassengerId]],1,4)+0</f>
        <v>4664</v>
      </c>
      <c r="C4399" t="s">
        <v>19</v>
      </c>
      <c r="D4399" t="b">
        <v>0</v>
      </c>
      <c r="E4399" t="s">
        <v>12002</v>
      </c>
      <c r="F4399" t="str">
        <f>MID($E4399,1,1)</f>
        <v>E</v>
      </c>
      <c r="G4399" t="str">
        <f>IFERROR(MID($E4399,SEARCH("/",$E4399,SEARCH("/",$E4399)+1)+1,1),"")</f>
        <v>S</v>
      </c>
      <c r="H4399" t="s">
        <v>16</v>
      </c>
      <c r="I4399">
        <v>38</v>
      </c>
      <c r="J4399" t="b">
        <v>0</v>
      </c>
      <c r="K4399" s="7">
        <v>182</v>
      </c>
      <c r="L4399" s="7">
        <v>776</v>
      </c>
      <c r="M4399" s="7">
        <v>3</v>
      </c>
      <c r="N4399" s="7">
        <v>33</v>
      </c>
      <c r="O4399" s="7">
        <v>0</v>
      </c>
      <c r="P4399" s="7">
        <f>SUM(dane3[[#This Row],[RoomService]:[VRDeck]])</f>
        <v>994</v>
      </c>
      <c r="Q4399" t="s">
        <v>12003</v>
      </c>
      <c r="R4399" t="b">
        <v>0</v>
      </c>
    </row>
    <row r="4400" spans="1:18" x14ac:dyDescent="0.3">
      <c r="A4400" t="s">
        <v>12004</v>
      </c>
      <c r="B4400">
        <f>MID(dane3[[#This Row],[PassengerId]],1,4)+0</f>
        <v>4665</v>
      </c>
      <c r="C4400" t="s">
        <v>19</v>
      </c>
      <c r="D4400" t="b">
        <v>1</v>
      </c>
      <c r="E4400" t="s">
        <v>12005</v>
      </c>
      <c r="F4400" t="str">
        <f>MID($E4400,1,1)</f>
        <v>G</v>
      </c>
      <c r="G4400" t="str">
        <f>IFERROR(MID($E4400,SEARCH("/",$E4400,SEARCH("/",$E4400)+1)+1,1),"")</f>
        <v>P</v>
      </c>
      <c r="H4400" t="s">
        <v>32</v>
      </c>
      <c r="I4400">
        <v>21</v>
      </c>
      <c r="J4400" t="b">
        <v>0</v>
      </c>
      <c r="K4400" s="7">
        <v>0</v>
      </c>
      <c r="L4400" s="7">
        <v>0</v>
      </c>
      <c r="M4400" s="7">
        <v>0</v>
      </c>
      <c r="N4400" s="7">
        <v>0</v>
      </c>
      <c r="O4400" s="7">
        <v>0</v>
      </c>
      <c r="P4400" s="7">
        <f>SUM(dane3[[#This Row],[RoomService]:[VRDeck]])</f>
        <v>0</v>
      </c>
      <c r="Q4400" t="s">
        <v>12006</v>
      </c>
      <c r="R4400" t="b">
        <v>0</v>
      </c>
    </row>
    <row r="4401" spans="1:18" x14ac:dyDescent="0.3">
      <c r="A4401" t="s">
        <v>12007</v>
      </c>
      <c r="B4401">
        <f>MID(dane3[[#This Row],[PassengerId]],1,4)+0</f>
        <v>4667</v>
      </c>
      <c r="C4401" t="s">
        <v>19</v>
      </c>
      <c r="D4401" t="b">
        <v>1</v>
      </c>
      <c r="E4401" t="s">
        <v>39</v>
      </c>
      <c r="F4401" t="s">
        <v>23764</v>
      </c>
      <c r="G4401" t="str">
        <f>IFERROR(MID($E4401,SEARCH("/",$E4401,SEARCH("/",$E4401)+1)+1,1),"")</f>
        <v/>
      </c>
      <c r="H4401" t="s">
        <v>16</v>
      </c>
      <c r="I4401">
        <v>41</v>
      </c>
      <c r="J4401" t="b">
        <v>0</v>
      </c>
      <c r="K4401" s="7">
        <v>0</v>
      </c>
      <c r="L4401" s="7">
        <v>0</v>
      </c>
      <c r="M4401" s="7">
        <v>0</v>
      </c>
      <c r="N4401" s="7">
        <v>0</v>
      </c>
      <c r="O4401" s="7">
        <v>0</v>
      </c>
      <c r="P4401" s="7">
        <f>SUM(dane3[[#This Row],[RoomService]:[VRDeck]])</f>
        <v>0</v>
      </c>
      <c r="Q4401" t="s">
        <v>12008</v>
      </c>
      <c r="R4401" t="b">
        <v>1</v>
      </c>
    </row>
    <row r="4402" spans="1:18" x14ac:dyDescent="0.3">
      <c r="A4402" t="s">
        <v>12009</v>
      </c>
      <c r="B4402">
        <f>MID(dane3[[#This Row],[PassengerId]],1,4)+0</f>
        <v>4668</v>
      </c>
      <c r="C4402" t="s">
        <v>14</v>
      </c>
      <c r="D4402" t="b">
        <v>1</v>
      </c>
      <c r="E4402" t="s">
        <v>12010</v>
      </c>
      <c r="F4402" t="str">
        <f>MID($E4402,1,1)</f>
        <v>C</v>
      </c>
      <c r="G4402" t="str">
        <f>IFERROR(MID($E4402,SEARCH("/",$E4402,SEARCH("/",$E4402)+1)+1,1),"")</f>
        <v>S</v>
      </c>
      <c r="H4402" t="s">
        <v>46</v>
      </c>
      <c r="I4402">
        <v>64</v>
      </c>
      <c r="J4402" t="b">
        <v>0</v>
      </c>
      <c r="K4402" s="7">
        <v>0</v>
      </c>
      <c r="L4402" s="7">
        <v>0</v>
      </c>
      <c r="M4402" s="7">
        <v>0</v>
      </c>
      <c r="N4402" s="7">
        <v>0</v>
      </c>
      <c r="O4402" s="7">
        <v>0</v>
      </c>
      <c r="P4402" s="7">
        <f>SUM(dane3[[#This Row],[RoomService]:[VRDeck]])</f>
        <v>0</v>
      </c>
      <c r="Q4402" t="s">
        <v>12011</v>
      </c>
      <c r="R4402" t="b">
        <v>1</v>
      </c>
    </row>
    <row r="4403" spans="1:18" x14ac:dyDescent="0.3">
      <c r="A4403" t="s">
        <v>12012</v>
      </c>
      <c r="B4403">
        <f>MID(dane3[[#This Row],[PassengerId]],1,4)+0</f>
        <v>4668</v>
      </c>
      <c r="C4403" t="s">
        <v>14</v>
      </c>
      <c r="D4403" t="b">
        <v>1</v>
      </c>
      <c r="E4403" t="s">
        <v>12010</v>
      </c>
      <c r="F4403" t="str">
        <f>MID($E4403,1,1)</f>
        <v>C</v>
      </c>
      <c r="G4403" t="str">
        <f>IFERROR(MID($E4403,SEARCH("/",$E4403,SEARCH("/",$E4403)+1)+1,1),"")</f>
        <v>S</v>
      </c>
      <c r="H4403" t="s">
        <v>46</v>
      </c>
      <c r="I4403">
        <v>27</v>
      </c>
      <c r="J4403" t="b">
        <v>1</v>
      </c>
      <c r="K4403" s="7">
        <v>0</v>
      </c>
      <c r="L4403" s="7">
        <v>0</v>
      </c>
      <c r="M4403" s="7">
        <v>0</v>
      </c>
      <c r="N4403" s="7">
        <v>0</v>
      </c>
      <c r="O4403" s="7">
        <v>0</v>
      </c>
      <c r="P4403" s="7">
        <f>SUM(dane3[[#This Row],[RoomService]:[VRDeck]])</f>
        <v>0</v>
      </c>
      <c r="Q4403" t="s">
        <v>12013</v>
      </c>
      <c r="R4403" t="b">
        <v>1</v>
      </c>
    </row>
    <row r="4404" spans="1:18" x14ac:dyDescent="0.3">
      <c r="A4404" t="s">
        <v>12014</v>
      </c>
      <c r="B4404">
        <f>MID(dane3[[#This Row],[PassengerId]],1,4)+0</f>
        <v>4672</v>
      </c>
      <c r="C4404" t="s">
        <v>19</v>
      </c>
      <c r="D4404" t="b">
        <v>1</v>
      </c>
      <c r="E4404" t="s">
        <v>12015</v>
      </c>
      <c r="F4404" t="str">
        <f>MID($E4404,1,1)</f>
        <v>G</v>
      </c>
      <c r="G4404" t="str">
        <f>IFERROR(MID($E4404,SEARCH("/",$E4404,SEARCH("/",$E4404)+1)+1,1),"")</f>
        <v>P</v>
      </c>
      <c r="H4404" t="s">
        <v>46</v>
      </c>
      <c r="I4404">
        <v>41</v>
      </c>
      <c r="J4404" t="b">
        <v>0</v>
      </c>
      <c r="K4404" s="7">
        <v>0</v>
      </c>
      <c r="L4404" s="7">
        <v>0</v>
      </c>
      <c r="M4404" s="7">
        <v>0</v>
      </c>
      <c r="N4404" s="7">
        <v>0</v>
      </c>
      <c r="O4404" s="7">
        <v>0</v>
      </c>
      <c r="P4404" s="7">
        <f>SUM(dane3[[#This Row],[RoomService]:[VRDeck]])</f>
        <v>0</v>
      </c>
      <c r="Q4404" t="s">
        <v>12016</v>
      </c>
      <c r="R4404" t="b">
        <v>0</v>
      </c>
    </row>
    <row r="4405" spans="1:18" x14ac:dyDescent="0.3">
      <c r="A4405" t="s">
        <v>8370</v>
      </c>
      <c r="B4405">
        <f>MID(dane3[[#This Row],[PassengerId]],1,4)+0</f>
        <v>3298</v>
      </c>
      <c r="C4405" t="s">
        <v>19</v>
      </c>
      <c r="D4405" t="b">
        <v>0</v>
      </c>
      <c r="E4405" t="s">
        <v>8371</v>
      </c>
      <c r="F4405" t="str">
        <f>MID($E4405,1,1)</f>
        <v>F</v>
      </c>
      <c r="G4405" t="str">
        <f>IFERROR(MID($E4405,SEARCH("/",$E4405,SEARCH("/",$E4405)+1)+1,1),"")</f>
        <v>P</v>
      </c>
      <c r="H4405" t="s">
        <v>16</v>
      </c>
      <c r="I4405">
        <v>27</v>
      </c>
      <c r="J4405" t="b">
        <v>0</v>
      </c>
      <c r="K4405" s="7">
        <v>0</v>
      </c>
      <c r="L4405" s="7">
        <v>0</v>
      </c>
      <c r="M4405" s="7">
        <v>775</v>
      </c>
      <c r="N4405" s="7">
        <v>127</v>
      </c>
      <c r="O4405" s="7">
        <v>0</v>
      </c>
      <c r="P4405" s="7">
        <f>SUM(dane3[[#This Row],[RoomService]:[VRDeck]])</f>
        <v>902</v>
      </c>
      <c r="Q4405" t="s">
        <v>8372</v>
      </c>
      <c r="R4405" t="b">
        <v>1</v>
      </c>
    </row>
    <row r="4406" spans="1:18" x14ac:dyDescent="0.3">
      <c r="A4406" t="s">
        <v>12020</v>
      </c>
      <c r="B4406">
        <f>MID(dane3[[#This Row],[PassengerId]],1,4)+0</f>
        <v>4676</v>
      </c>
      <c r="C4406" t="s">
        <v>19</v>
      </c>
      <c r="D4406" t="b">
        <v>0</v>
      </c>
      <c r="E4406" t="s">
        <v>12021</v>
      </c>
      <c r="F4406" t="str">
        <f>MID($E4406,1,1)</f>
        <v>G</v>
      </c>
      <c r="G4406" t="str">
        <f>IFERROR(MID($E4406,SEARCH("/",$E4406,SEARCH("/",$E4406)+1)+1,1),"")</f>
        <v>P</v>
      </c>
      <c r="H4406" t="s">
        <v>16</v>
      </c>
      <c r="I4406">
        <v>42</v>
      </c>
      <c r="J4406" t="b">
        <v>0</v>
      </c>
      <c r="K4406" s="7">
        <v>0</v>
      </c>
      <c r="L4406" s="7">
        <v>0</v>
      </c>
      <c r="M4406" s="7">
        <v>1677</v>
      </c>
      <c r="N4406" s="7">
        <v>65</v>
      </c>
      <c r="O4406" s="7">
        <v>62</v>
      </c>
      <c r="P4406" s="7">
        <f>SUM(dane3[[#This Row],[RoomService]:[VRDeck]])</f>
        <v>1804</v>
      </c>
      <c r="Q4406" t="s">
        <v>12022</v>
      </c>
      <c r="R4406" t="b">
        <v>1</v>
      </c>
    </row>
    <row r="4407" spans="1:18" x14ac:dyDescent="0.3">
      <c r="A4407" t="s">
        <v>12023</v>
      </c>
      <c r="B4407">
        <f>MID(dane3[[#This Row],[PassengerId]],1,4)+0</f>
        <v>4677</v>
      </c>
      <c r="C4407" t="s">
        <v>14</v>
      </c>
      <c r="D4407" t="b">
        <v>0</v>
      </c>
      <c r="E4407" t="s">
        <v>12024</v>
      </c>
      <c r="F4407" t="str">
        <f>MID($E4407,1,1)</f>
        <v>C</v>
      </c>
      <c r="G4407" t="str">
        <f>IFERROR(MID($E4407,SEARCH("/",$E4407,SEARCH("/",$E4407)+1)+1,1),"")</f>
        <v>P</v>
      </c>
      <c r="H4407" t="s">
        <v>46</v>
      </c>
      <c r="I4407">
        <v>30</v>
      </c>
      <c r="J4407" t="b">
        <v>0</v>
      </c>
      <c r="K4407" s="7">
        <v>0</v>
      </c>
      <c r="L4407" s="7">
        <v>4066</v>
      </c>
      <c r="M4407" s="7">
        <v>0</v>
      </c>
      <c r="N4407" s="7">
        <v>544</v>
      </c>
      <c r="O4407" s="7">
        <v>1272</v>
      </c>
      <c r="P4407" s="7">
        <f>SUM(dane3[[#This Row],[RoomService]:[VRDeck]])</f>
        <v>5882</v>
      </c>
      <c r="Q4407" t="s">
        <v>12025</v>
      </c>
      <c r="R4407" t="b">
        <v>0</v>
      </c>
    </row>
    <row r="4408" spans="1:18" x14ac:dyDescent="0.3">
      <c r="A4408" t="s">
        <v>12026</v>
      </c>
      <c r="B4408">
        <f>MID(dane3[[#This Row],[PassengerId]],1,4)+0</f>
        <v>4678</v>
      </c>
      <c r="C4408" t="s">
        <v>19</v>
      </c>
      <c r="D4408" t="b">
        <v>0</v>
      </c>
      <c r="E4408" t="s">
        <v>12027</v>
      </c>
      <c r="F4408" t="str">
        <f>MID($E4408,1,1)</f>
        <v>F</v>
      </c>
      <c r="G4408" t="str">
        <f>IFERROR(MID($E4408,SEARCH("/",$E4408,SEARCH("/",$E4408)+1)+1,1),"")</f>
        <v>P</v>
      </c>
      <c r="H4408" t="s">
        <v>16</v>
      </c>
      <c r="I4408">
        <v>38</v>
      </c>
      <c r="J4408" t="b">
        <v>0</v>
      </c>
      <c r="K4408" s="7">
        <v>183</v>
      </c>
      <c r="L4408" s="7">
        <v>203</v>
      </c>
      <c r="M4408" s="7">
        <v>0</v>
      </c>
      <c r="N4408" s="7">
        <v>110</v>
      </c>
      <c r="O4408" s="7">
        <v>374</v>
      </c>
      <c r="P4408" s="7">
        <f>SUM(dane3[[#This Row],[RoomService]:[VRDeck]])</f>
        <v>870</v>
      </c>
      <c r="Q4408" t="s">
        <v>12028</v>
      </c>
      <c r="R4408" t="b">
        <v>0</v>
      </c>
    </row>
    <row r="4409" spans="1:18" x14ac:dyDescent="0.3">
      <c r="A4409" t="s">
        <v>12029</v>
      </c>
      <c r="B4409">
        <f>MID(dane3[[#This Row],[PassengerId]],1,4)+0</f>
        <v>4679</v>
      </c>
      <c r="C4409" t="s">
        <v>14</v>
      </c>
      <c r="D4409" t="b">
        <v>0</v>
      </c>
      <c r="E4409" t="s">
        <v>12030</v>
      </c>
      <c r="F4409" t="str">
        <f>MID($E4409,1,1)</f>
        <v>C</v>
      </c>
      <c r="G4409" t="str">
        <f>IFERROR(MID($E4409,SEARCH("/",$E4409,SEARCH("/",$E4409)+1)+1,1),"")</f>
        <v>S</v>
      </c>
      <c r="H4409" t="s">
        <v>16</v>
      </c>
      <c r="I4409">
        <v>63</v>
      </c>
      <c r="J4409" t="b">
        <v>0</v>
      </c>
      <c r="K4409" s="7">
        <v>0</v>
      </c>
      <c r="L4409" s="7">
        <v>4579</v>
      </c>
      <c r="M4409" s="7">
        <v>1</v>
      </c>
      <c r="N4409" s="7">
        <v>1006</v>
      </c>
      <c r="O4409" s="7">
        <v>2084</v>
      </c>
      <c r="P4409" s="7">
        <f>SUM(dane3[[#This Row],[RoomService]:[VRDeck]])</f>
        <v>7670</v>
      </c>
      <c r="Q4409" t="s">
        <v>12031</v>
      </c>
      <c r="R4409" t="b">
        <v>1</v>
      </c>
    </row>
    <row r="4410" spans="1:18" x14ac:dyDescent="0.3">
      <c r="A4410" t="s">
        <v>9589</v>
      </c>
      <c r="B4410">
        <f>MID(dane3[[#This Row],[PassengerId]],1,4)+0</f>
        <v>3769</v>
      </c>
      <c r="C4410" t="s">
        <v>53</v>
      </c>
      <c r="D4410" t="b">
        <v>0</v>
      </c>
      <c r="E4410" t="s">
        <v>9590</v>
      </c>
      <c r="F4410" t="str">
        <f>MID($E4410,1,1)</f>
        <v>E</v>
      </c>
      <c r="G4410" t="str">
        <f>IFERROR(MID($E4410,SEARCH("/",$E4410,SEARCH("/",$E4410)+1)+1,1),"")</f>
        <v>S</v>
      </c>
      <c r="H4410" t="s">
        <v>16</v>
      </c>
      <c r="I4410">
        <v>47</v>
      </c>
      <c r="J4410" t="b">
        <v>0</v>
      </c>
      <c r="K4410" s="7">
        <v>1037</v>
      </c>
      <c r="L4410" s="7">
        <v>0</v>
      </c>
      <c r="M4410" s="7">
        <v>258</v>
      </c>
      <c r="N4410" s="7">
        <v>4</v>
      </c>
      <c r="O4410" s="7">
        <v>0</v>
      </c>
      <c r="P4410" s="7">
        <f>SUM(dane3[[#This Row],[RoomService]:[VRDeck]])</f>
        <v>1299</v>
      </c>
      <c r="Q4410" t="s">
        <v>9591</v>
      </c>
      <c r="R4410" t="b">
        <v>0</v>
      </c>
    </row>
    <row r="4411" spans="1:18" x14ac:dyDescent="0.3">
      <c r="A4411" t="s">
        <v>9619</v>
      </c>
      <c r="B4411">
        <f>MID(dane3[[#This Row],[PassengerId]],1,4)+0</f>
        <v>3775</v>
      </c>
      <c r="C4411" t="s">
        <v>53</v>
      </c>
      <c r="D4411" t="b">
        <v>1</v>
      </c>
      <c r="E4411" t="s">
        <v>9620</v>
      </c>
      <c r="F4411" t="str">
        <f>MID($E4411,1,1)</f>
        <v>F</v>
      </c>
      <c r="G4411" t="str">
        <f>IFERROR(MID($E4411,SEARCH("/",$E4411,SEARCH("/",$E4411)+1)+1,1),"")</f>
        <v>S</v>
      </c>
      <c r="H4411" t="s">
        <v>16</v>
      </c>
      <c r="I4411">
        <v>42</v>
      </c>
      <c r="J4411" t="b">
        <v>0</v>
      </c>
      <c r="K4411" s="7">
        <v>0</v>
      </c>
      <c r="L4411" s="7">
        <v>0</v>
      </c>
      <c r="M4411" s="7">
        <v>0</v>
      </c>
      <c r="N4411" s="7">
        <v>0</v>
      </c>
      <c r="O4411" s="7">
        <v>0</v>
      </c>
      <c r="P4411" s="7">
        <f>SUM(dane3[[#This Row],[RoomService]:[VRDeck]])</f>
        <v>0</v>
      </c>
      <c r="Q4411" t="s">
        <v>9621</v>
      </c>
      <c r="R4411" t="b">
        <v>1</v>
      </c>
    </row>
    <row r="4412" spans="1:18" x14ac:dyDescent="0.3">
      <c r="A4412" t="s">
        <v>9622</v>
      </c>
      <c r="B4412">
        <f>MID(dane3[[#This Row],[PassengerId]],1,4)+0</f>
        <v>3775</v>
      </c>
      <c r="C4412" t="s">
        <v>53</v>
      </c>
      <c r="D4412" t="b">
        <v>1</v>
      </c>
      <c r="E4412" t="s">
        <v>9620</v>
      </c>
      <c r="F4412" t="str">
        <f>MID($E4412,1,1)</f>
        <v>F</v>
      </c>
      <c r="G4412" t="str">
        <f>IFERROR(MID($E4412,SEARCH("/",$E4412,SEARCH("/",$E4412)+1)+1,1),"")</f>
        <v>S</v>
      </c>
      <c r="H4412" t="s">
        <v>16</v>
      </c>
      <c r="I4412">
        <v>46</v>
      </c>
      <c r="J4412" t="b">
        <v>0</v>
      </c>
      <c r="K4412" s="7">
        <v>0</v>
      </c>
      <c r="L4412" s="7">
        <v>0</v>
      </c>
      <c r="M4412" s="7">
        <v>0</v>
      </c>
      <c r="N4412" s="7">
        <v>0</v>
      </c>
      <c r="O4412" s="7">
        <v>0</v>
      </c>
      <c r="P4412" s="7">
        <f>SUM(dane3[[#This Row],[RoomService]:[VRDeck]])</f>
        <v>0</v>
      </c>
      <c r="Q4412" t="s">
        <v>9623</v>
      </c>
      <c r="R4412" t="b">
        <v>1</v>
      </c>
    </row>
    <row r="4413" spans="1:18" x14ac:dyDescent="0.3">
      <c r="A4413" t="s">
        <v>9648</v>
      </c>
      <c r="B4413">
        <f>MID(dane3[[#This Row],[PassengerId]],1,4)+0</f>
        <v>3786</v>
      </c>
      <c r="C4413" t="s">
        <v>53</v>
      </c>
      <c r="D4413" t="b">
        <v>0</v>
      </c>
      <c r="E4413" t="s">
        <v>9649</v>
      </c>
      <c r="F4413" t="str">
        <f>MID($E4413,1,1)</f>
        <v>E</v>
      </c>
      <c r="G4413" t="str">
        <f>IFERROR(MID($E4413,SEARCH("/",$E4413,SEARCH("/",$E4413)+1)+1,1),"")</f>
        <v>S</v>
      </c>
      <c r="H4413" t="s">
        <v>16</v>
      </c>
      <c r="I4413">
        <v>38</v>
      </c>
      <c r="J4413" t="b">
        <v>1</v>
      </c>
      <c r="K4413" s="7">
        <v>0</v>
      </c>
      <c r="L4413" s="7">
        <v>0</v>
      </c>
      <c r="M4413" s="7">
        <v>1355</v>
      </c>
      <c r="N4413" s="7">
        <v>0</v>
      </c>
      <c r="O4413" s="7">
        <v>0</v>
      </c>
      <c r="P4413" s="7">
        <f>SUM(dane3[[#This Row],[RoomService]:[VRDeck]])</f>
        <v>1355</v>
      </c>
      <c r="Q4413" t="s">
        <v>9650</v>
      </c>
      <c r="R4413" t="b">
        <v>0</v>
      </c>
    </row>
    <row r="4414" spans="1:18" x14ac:dyDescent="0.3">
      <c r="A4414" t="s">
        <v>9654</v>
      </c>
      <c r="B4414">
        <f>MID(dane3[[#This Row],[PassengerId]],1,4)+0</f>
        <v>3787</v>
      </c>
      <c r="C4414" t="s">
        <v>53</v>
      </c>
      <c r="D4414" t="b">
        <v>1</v>
      </c>
      <c r="E4414" t="s">
        <v>9655</v>
      </c>
      <c r="F4414" t="str">
        <f>MID($E4414,1,1)</f>
        <v>F</v>
      </c>
      <c r="G4414" t="str">
        <f>IFERROR(MID($E4414,SEARCH("/",$E4414,SEARCH("/",$E4414)+1)+1,1),"")</f>
        <v>S</v>
      </c>
      <c r="H4414" t="s">
        <v>16</v>
      </c>
      <c r="I4414">
        <v>55</v>
      </c>
      <c r="J4414" t="b">
        <v>0</v>
      </c>
      <c r="K4414" s="7">
        <v>0</v>
      </c>
      <c r="L4414" s="7">
        <v>0</v>
      </c>
      <c r="M4414" s="7">
        <v>0</v>
      </c>
      <c r="N4414" s="7">
        <v>0</v>
      </c>
      <c r="O4414" s="7">
        <v>0</v>
      </c>
      <c r="P4414" s="7">
        <f>SUM(dane3[[#This Row],[RoomService]:[VRDeck]])</f>
        <v>0</v>
      </c>
      <c r="Q4414" t="s">
        <v>9656</v>
      </c>
      <c r="R4414" t="b">
        <v>1</v>
      </c>
    </row>
    <row r="4415" spans="1:18" x14ac:dyDescent="0.3">
      <c r="A4415" t="s">
        <v>12044</v>
      </c>
      <c r="B4415">
        <f>MID(dane3[[#This Row],[PassengerId]],1,4)+0</f>
        <v>4686</v>
      </c>
      <c r="C4415" t="s">
        <v>19</v>
      </c>
      <c r="D4415" t="b">
        <v>0</v>
      </c>
      <c r="E4415" t="s">
        <v>12045</v>
      </c>
      <c r="F4415" t="str">
        <f>MID($E4415,1,1)</f>
        <v>G</v>
      </c>
      <c r="G4415" t="str">
        <f>IFERROR(MID($E4415,SEARCH("/",$E4415,SEARCH("/",$E4415)+1)+1,1),"")</f>
        <v>S</v>
      </c>
      <c r="H4415" t="s">
        <v>16</v>
      </c>
      <c r="I4415">
        <v>38</v>
      </c>
      <c r="J4415" t="b">
        <v>0</v>
      </c>
      <c r="K4415" s="7">
        <v>0</v>
      </c>
      <c r="L4415" s="7">
        <v>172</v>
      </c>
      <c r="M4415" s="7">
        <v>615</v>
      </c>
      <c r="N4415" s="7">
        <v>0</v>
      </c>
      <c r="O4415" s="7">
        <v>0</v>
      </c>
      <c r="P4415" s="7">
        <f>SUM(dane3[[#This Row],[RoomService]:[VRDeck]])</f>
        <v>787</v>
      </c>
      <c r="Q4415" t="s">
        <v>12046</v>
      </c>
      <c r="R4415" t="b">
        <v>1</v>
      </c>
    </row>
    <row r="4416" spans="1:18" x14ac:dyDescent="0.3">
      <c r="A4416" t="s">
        <v>12047</v>
      </c>
      <c r="B4416">
        <f>MID(dane3[[#This Row],[PassengerId]],1,4)+0</f>
        <v>4689</v>
      </c>
      <c r="C4416" t="s">
        <v>14</v>
      </c>
      <c r="D4416" t="b">
        <v>0</v>
      </c>
      <c r="E4416" t="s">
        <v>12048</v>
      </c>
      <c r="F4416" t="str">
        <f>MID($E4416,1,1)</f>
        <v>C</v>
      </c>
      <c r="G4416" t="str">
        <f>IFERROR(MID($E4416,SEARCH("/",$E4416,SEARCH("/",$E4416)+1)+1,1),"")</f>
        <v>S</v>
      </c>
      <c r="H4416" t="s">
        <v>16</v>
      </c>
      <c r="I4416">
        <v>28</v>
      </c>
      <c r="J4416" t="b">
        <v>1</v>
      </c>
      <c r="K4416" s="7">
        <v>0</v>
      </c>
      <c r="L4416" s="7">
        <v>3119</v>
      </c>
      <c r="M4416" s="7">
        <v>0</v>
      </c>
      <c r="N4416" s="7">
        <v>1404</v>
      </c>
      <c r="O4416" s="7">
        <v>366</v>
      </c>
      <c r="P4416" s="7">
        <f>SUM(dane3[[#This Row],[RoomService]:[VRDeck]])</f>
        <v>4889</v>
      </c>
      <c r="Q4416" t="s">
        <v>12049</v>
      </c>
      <c r="R4416" t="b">
        <v>1</v>
      </c>
    </row>
    <row r="4417" spans="1:18" x14ac:dyDescent="0.3">
      <c r="A4417" t="s">
        <v>12050</v>
      </c>
      <c r="B4417">
        <f>MID(dane3[[#This Row],[PassengerId]],1,4)+0</f>
        <v>4690</v>
      </c>
      <c r="C4417" t="s">
        <v>14</v>
      </c>
      <c r="D4417" t="b">
        <v>1</v>
      </c>
      <c r="E4417" t="s">
        <v>12051</v>
      </c>
      <c r="F4417" t="str">
        <f>MID($E4417,1,1)</f>
        <v>B</v>
      </c>
      <c r="G4417" t="str">
        <f>IFERROR(MID($E4417,SEARCH("/",$E4417,SEARCH("/",$E4417)+1)+1,1),"")</f>
        <v>P</v>
      </c>
      <c r="H4417" t="s">
        <v>16</v>
      </c>
      <c r="I4417">
        <v>35</v>
      </c>
      <c r="J4417" t="b">
        <v>0</v>
      </c>
      <c r="K4417" s="7">
        <v>0</v>
      </c>
      <c r="L4417" s="7">
        <v>0</v>
      </c>
      <c r="M4417" s="7">
        <v>0</v>
      </c>
      <c r="N4417" s="7">
        <v>0</v>
      </c>
      <c r="O4417" s="7">
        <v>0</v>
      </c>
      <c r="P4417" s="7">
        <f>SUM(dane3[[#This Row],[RoomService]:[VRDeck]])</f>
        <v>0</v>
      </c>
      <c r="Q4417" t="s">
        <v>12052</v>
      </c>
      <c r="R4417" t="b">
        <v>1</v>
      </c>
    </row>
    <row r="4418" spans="1:18" x14ac:dyDescent="0.3">
      <c r="A4418" t="s">
        <v>12053</v>
      </c>
      <c r="B4418">
        <f>MID(dane3[[#This Row],[PassengerId]],1,4)+0</f>
        <v>4690</v>
      </c>
      <c r="C4418" t="s">
        <v>14</v>
      </c>
      <c r="D4418" t="b">
        <v>0</v>
      </c>
      <c r="E4418" t="s">
        <v>39</v>
      </c>
      <c r="F4418" t="s">
        <v>23765</v>
      </c>
      <c r="G4418" t="str">
        <f>IFERROR(MID($E4418,SEARCH("/",$E4418,SEARCH("/",$E4418)+1)+1,1),"")</f>
        <v/>
      </c>
      <c r="H4418" t="s">
        <v>16</v>
      </c>
      <c r="I4418">
        <v>27</v>
      </c>
      <c r="J4418" t="b">
        <v>0</v>
      </c>
      <c r="K4418" s="7">
        <v>14327</v>
      </c>
      <c r="L4418" s="7">
        <v>1487</v>
      </c>
      <c r="M4418" s="7">
        <v>0</v>
      </c>
      <c r="N4418" s="7">
        <v>1</v>
      </c>
      <c r="O4418" s="7">
        <v>0</v>
      </c>
      <c r="P4418" s="7">
        <f>SUM(dane3[[#This Row],[RoomService]:[VRDeck]])</f>
        <v>15815</v>
      </c>
      <c r="Q4418" t="s">
        <v>12054</v>
      </c>
      <c r="R4418" t="b">
        <v>0</v>
      </c>
    </row>
    <row r="4419" spans="1:18" x14ac:dyDescent="0.3">
      <c r="A4419" t="s">
        <v>12055</v>
      </c>
      <c r="B4419">
        <f>MID(dane3[[#This Row],[PassengerId]],1,4)+0</f>
        <v>4691</v>
      </c>
      <c r="C4419" t="s">
        <v>19</v>
      </c>
      <c r="D4419" t="b">
        <v>0</v>
      </c>
      <c r="E4419" t="s">
        <v>12056</v>
      </c>
      <c r="F4419" t="str">
        <f>MID($E4419,1,1)</f>
        <v>G</v>
      </c>
      <c r="G4419" t="str">
        <f>IFERROR(MID($E4419,SEARCH("/",$E4419,SEARCH("/",$E4419)+1)+1,1),"")</f>
        <v>S</v>
      </c>
      <c r="H4419" t="s">
        <v>16</v>
      </c>
      <c r="I4419">
        <v>15</v>
      </c>
      <c r="J4419" t="b">
        <v>0</v>
      </c>
      <c r="K4419" s="7">
        <v>0</v>
      </c>
      <c r="L4419" s="7">
        <v>7</v>
      </c>
      <c r="M4419" s="7">
        <v>0</v>
      </c>
      <c r="N4419" s="7">
        <v>749</v>
      </c>
      <c r="O4419" s="7">
        <v>0</v>
      </c>
      <c r="P4419" s="7">
        <f>SUM(dane3[[#This Row],[RoomService]:[VRDeck]])</f>
        <v>756</v>
      </c>
      <c r="Q4419" t="s">
        <v>12057</v>
      </c>
      <c r="R4419" t="b">
        <v>0</v>
      </c>
    </row>
    <row r="4420" spans="1:18" x14ac:dyDescent="0.3">
      <c r="A4420" t="s">
        <v>12058</v>
      </c>
      <c r="B4420">
        <f>MID(dane3[[#This Row],[PassengerId]],1,4)+0</f>
        <v>4693</v>
      </c>
      <c r="C4420" t="s">
        <v>14</v>
      </c>
      <c r="D4420" t="b">
        <v>0</v>
      </c>
      <c r="E4420" t="s">
        <v>12059</v>
      </c>
      <c r="F4420" t="str">
        <f>MID($E4420,1,1)</f>
        <v>B</v>
      </c>
      <c r="G4420" t="str">
        <f>IFERROR(MID($E4420,SEARCH("/",$E4420,SEARCH("/",$E4420)+1)+1,1),"")</f>
        <v>S</v>
      </c>
      <c r="H4420" t="s">
        <v>16</v>
      </c>
      <c r="I4420">
        <v>29</v>
      </c>
      <c r="J4420" t="b">
        <v>1</v>
      </c>
      <c r="K4420" s="7">
        <v>0</v>
      </c>
      <c r="L4420" s="7">
        <v>920</v>
      </c>
      <c r="M4420" s="7">
        <v>0</v>
      </c>
      <c r="N4420" s="7">
        <v>2052</v>
      </c>
      <c r="O4420" s="7">
        <v>3687</v>
      </c>
      <c r="P4420" s="7">
        <f>SUM(dane3[[#This Row],[RoomService]:[VRDeck]])</f>
        <v>6659</v>
      </c>
      <c r="Q4420" t="s">
        <v>12060</v>
      </c>
      <c r="R4420" t="b">
        <v>0</v>
      </c>
    </row>
    <row r="4421" spans="1:18" x14ac:dyDescent="0.3">
      <c r="A4421" t="s">
        <v>12061</v>
      </c>
      <c r="B4421">
        <f>MID(dane3[[#This Row],[PassengerId]],1,4)+0</f>
        <v>4693</v>
      </c>
      <c r="C4421" t="s">
        <v>14</v>
      </c>
      <c r="D4421" t="b">
        <v>1</v>
      </c>
      <c r="E4421" t="s">
        <v>12059</v>
      </c>
      <c r="F4421" t="str">
        <f>MID($E4421,1,1)</f>
        <v>B</v>
      </c>
      <c r="G4421" t="str">
        <f>IFERROR(MID($E4421,SEARCH("/",$E4421,SEARCH("/",$E4421)+1)+1,1),"")</f>
        <v>S</v>
      </c>
      <c r="H4421" t="s">
        <v>46</v>
      </c>
      <c r="I4421">
        <v>65</v>
      </c>
      <c r="J4421" t="b">
        <v>0</v>
      </c>
      <c r="K4421" s="7">
        <v>0</v>
      </c>
      <c r="L4421" s="7">
        <v>0</v>
      </c>
      <c r="M4421" s="7">
        <v>0</v>
      </c>
      <c r="N4421" s="7">
        <v>0</v>
      </c>
      <c r="O4421" s="7">
        <v>0</v>
      </c>
      <c r="P4421" s="7">
        <f>SUM(dane3[[#This Row],[RoomService]:[VRDeck]])</f>
        <v>0</v>
      </c>
      <c r="Q4421" t="s">
        <v>12062</v>
      </c>
      <c r="R4421" t="b">
        <v>1</v>
      </c>
    </row>
    <row r="4422" spans="1:18" x14ac:dyDescent="0.3">
      <c r="A4422" t="s">
        <v>12063</v>
      </c>
      <c r="B4422">
        <f>MID(dane3[[#This Row],[PassengerId]],1,4)+0</f>
        <v>4694</v>
      </c>
      <c r="C4422" t="s">
        <v>19</v>
      </c>
      <c r="D4422" t="b">
        <v>0</v>
      </c>
      <c r="E4422" t="s">
        <v>12064</v>
      </c>
      <c r="F4422" t="str">
        <f>MID($E4422,1,1)</f>
        <v>F</v>
      </c>
      <c r="G4422" t="str">
        <f>IFERROR(MID($E4422,SEARCH("/",$E4422,SEARCH("/",$E4422)+1)+1,1),"")</f>
        <v>S</v>
      </c>
      <c r="H4422" t="s">
        <v>46</v>
      </c>
      <c r="I4422">
        <v>27</v>
      </c>
      <c r="J4422" t="b">
        <v>0</v>
      </c>
      <c r="K4422" s="7">
        <v>0</v>
      </c>
      <c r="L4422" s="7">
        <v>630</v>
      </c>
      <c r="M4422" s="7">
        <v>0</v>
      </c>
      <c r="N4422" s="7">
        <v>71</v>
      </c>
      <c r="O4422" s="7">
        <v>0</v>
      </c>
      <c r="P4422" s="7">
        <f>SUM(dane3[[#This Row],[RoomService]:[VRDeck]])</f>
        <v>701</v>
      </c>
      <c r="Q4422" t="s">
        <v>12065</v>
      </c>
      <c r="R4422" t="b">
        <v>1</v>
      </c>
    </row>
    <row r="4423" spans="1:18" x14ac:dyDescent="0.3">
      <c r="A4423" t="s">
        <v>9657</v>
      </c>
      <c r="B4423">
        <f>MID(dane3[[#This Row],[PassengerId]],1,4)+0</f>
        <v>3787</v>
      </c>
      <c r="C4423" t="s">
        <v>53</v>
      </c>
      <c r="D4423" t="b">
        <v>0</v>
      </c>
      <c r="E4423" t="s">
        <v>9655</v>
      </c>
      <c r="F4423" t="str">
        <f>MID($E4423,1,1)</f>
        <v>F</v>
      </c>
      <c r="G4423" t="str">
        <f>IFERROR(MID($E4423,SEARCH("/",$E4423,SEARCH("/",$E4423)+1)+1,1),"")</f>
        <v>S</v>
      </c>
      <c r="H4423" t="s">
        <v>16</v>
      </c>
      <c r="I4423">
        <v>7</v>
      </c>
      <c r="J4423" t="b">
        <v>0</v>
      </c>
      <c r="K4423" s="7">
        <v>0</v>
      </c>
      <c r="L4423" s="7">
        <v>0</v>
      </c>
      <c r="M4423" s="7">
        <v>0</v>
      </c>
      <c r="N4423" s="7">
        <v>0</v>
      </c>
      <c r="O4423" s="7">
        <v>0</v>
      </c>
      <c r="P4423" s="7">
        <f>SUM(dane3[[#This Row],[RoomService]:[VRDeck]])</f>
        <v>0</v>
      </c>
      <c r="Q4423" t="s">
        <v>9658</v>
      </c>
      <c r="R4423" t="b">
        <v>1</v>
      </c>
    </row>
    <row r="4424" spans="1:18" x14ac:dyDescent="0.3">
      <c r="A4424" t="s">
        <v>9662</v>
      </c>
      <c r="B4424">
        <f>MID(dane3[[#This Row],[PassengerId]],1,4)+0</f>
        <v>3788</v>
      </c>
      <c r="C4424" t="s">
        <v>53</v>
      </c>
      <c r="D4424" t="b">
        <v>0</v>
      </c>
      <c r="E4424" t="s">
        <v>9663</v>
      </c>
      <c r="F4424" t="str">
        <f>MID($E4424,1,1)</f>
        <v>D</v>
      </c>
      <c r="G4424" t="str">
        <f>IFERROR(MID($E4424,SEARCH("/",$E4424,SEARCH("/",$E4424)+1)+1,1),"")</f>
        <v>P</v>
      </c>
      <c r="H4424" t="s">
        <v>16</v>
      </c>
      <c r="I4424">
        <v>25</v>
      </c>
      <c r="J4424" t="b">
        <v>0</v>
      </c>
      <c r="K4424" s="7">
        <v>519</v>
      </c>
      <c r="L4424" s="7">
        <v>0</v>
      </c>
      <c r="M4424" s="7">
        <v>284</v>
      </c>
      <c r="N4424" s="7">
        <v>0</v>
      </c>
      <c r="O4424" s="7">
        <v>0</v>
      </c>
      <c r="P4424" s="7">
        <f>SUM(dane3[[#This Row],[RoomService]:[VRDeck]])</f>
        <v>803</v>
      </c>
      <c r="Q4424" t="s">
        <v>9664</v>
      </c>
      <c r="R4424" t="b">
        <v>0</v>
      </c>
    </row>
    <row r="4425" spans="1:18" x14ac:dyDescent="0.3">
      <c r="A4425" t="s">
        <v>9689</v>
      </c>
      <c r="B4425">
        <f>MID(dane3[[#This Row],[PassengerId]],1,4)+0</f>
        <v>3803</v>
      </c>
      <c r="C4425" t="s">
        <v>53</v>
      </c>
      <c r="D4425" t="b">
        <v>0</v>
      </c>
      <c r="E4425" t="s">
        <v>9690</v>
      </c>
      <c r="F4425" t="str">
        <f>MID($E4425,1,1)</f>
        <v>F</v>
      </c>
      <c r="G4425" t="str">
        <f>IFERROR(MID($E4425,SEARCH("/",$E4425,SEARCH("/",$E4425)+1)+1,1),"")</f>
        <v>P</v>
      </c>
      <c r="H4425" t="s">
        <v>16</v>
      </c>
      <c r="I4425">
        <v>33</v>
      </c>
      <c r="J4425" t="b">
        <v>0</v>
      </c>
      <c r="K4425" s="7">
        <v>25</v>
      </c>
      <c r="L4425" s="7">
        <v>0</v>
      </c>
      <c r="M4425" s="7">
        <v>1376</v>
      </c>
      <c r="N4425" s="7">
        <v>604</v>
      </c>
      <c r="O4425" s="7">
        <v>0</v>
      </c>
      <c r="P4425" s="7">
        <f>SUM(dane3[[#This Row],[RoomService]:[VRDeck]])</f>
        <v>2005</v>
      </c>
      <c r="Q4425" t="s">
        <v>9691</v>
      </c>
      <c r="R4425" t="b">
        <v>0</v>
      </c>
    </row>
    <row r="4426" spans="1:18" x14ac:dyDescent="0.3">
      <c r="A4426" t="s">
        <v>9704</v>
      </c>
      <c r="B4426">
        <f>MID(dane3[[#This Row],[PassengerId]],1,4)+0</f>
        <v>3811</v>
      </c>
      <c r="C4426" t="s">
        <v>53</v>
      </c>
      <c r="D4426" t="b">
        <v>1</v>
      </c>
      <c r="E4426" t="s">
        <v>9705</v>
      </c>
      <c r="F4426" t="str">
        <f>MID($E4426,1,1)</f>
        <v>F</v>
      </c>
      <c r="G4426" t="str">
        <f>IFERROR(MID($E4426,SEARCH("/",$E4426,SEARCH("/",$E4426)+1)+1,1),"")</f>
        <v>P</v>
      </c>
      <c r="H4426" t="s">
        <v>16</v>
      </c>
      <c r="I4426">
        <v>54</v>
      </c>
      <c r="J4426" t="b">
        <v>0</v>
      </c>
      <c r="K4426" s="7">
        <v>0</v>
      </c>
      <c r="L4426" s="7">
        <v>0</v>
      </c>
      <c r="M4426" s="7">
        <v>0</v>
      </c>
      <c r="N4426" s="7">
        <v>0</v>
      </c>
      <c r="O4426" s="7">
        <v>0</v>
      </c>
      <c r="P4426" s="7">
        <f>SUM(dane3[[#This Row],[RoomService]:[VRDeck]])</f>
        <v>0</v>
      </c>
      <c r="Q4426" t="s">
        <v>9706</v>
      </c>
      <c r="R4426" t="b">
        <v>1</v>
      </c>
    </row>
    <row r="4427" spans="1:18" x14ac:dyDescent="0.3">
      <c r="A4427" t="s">
        <v>12076</v>
      </c>
      <c r="B4427">
        <f>MID(dane3[[#This Row],[PassengerId]],1,4)+0</f>
        <v>4699</v>
      </c>
      <c r="C4427" t="s">
        <v>19</v>
      </c>
      <c r="D4427" t="b">
        <v>0</v>
      </c>
      <c r="E4427" t="s">
        <v>12077</v>
      </c>
      <c r="F4427" t="str">
        <f>MID($E4427,1,1)</f>
        <v>F</v>
      </c>
      <c r="G4427" t="str">
        <f>IFERROR(MID($E4427,SEARCH("/",$E4427,SEARCH("/",$E4427)+1)+1,1),"")</f>
        <v>P</v>
      </c>
      <c r="H4427" t="s">
        <v>46</v>
      </c>
      <c r="I4427">
        <v>60</v>
      </c>
      <c r="J4427" t="b">
        <v>0</v>
      </c>
      <c r="K4427" s="7">
        <v>0</v>
      </c>
      <c r="L4427" s="7">
        <v>0</v>
      </c>
      <c r="M4427" s="7">
        <v>0</v>
      </c>
      <c r="N4427" s="7">
        <v>0</v>
      </c>
      <c r="O4427" s="7">
        <v>0</v>
      </c>
      <c r="P4427" s="7">
        <f>SUM(dane3[[#This Row],[RoomService]:[VRDeck]])</f>
        <v>0</v>
      </c>
      <c r="Q4427" t="s">
        <v>12078</v>
      </c>
      <c r="R4427" t="b">
        <v>0</v>
      </c>
    </row>
    <row r="4428" spans="1:18" x14ac:dyDescent="0.3">
      <c r="A4428" t="s">
        <v>12079</v>
      </c>
      <c r="B4428">
        <f>MID(dane3[[#This Row],[PassengerId]],1,4)+0</f>
        <v>4704</v>
      </c>
      <c r="C4428" t="s">
        <v>14</v>
      </c>
      <c r="D4428" t="b">
        <v>0</v>
      </c>
      <c r="E4428" t="s">
        <v>12080</v>
      </c>
      <c r="F4428" t="str">
        <f>MID($E4428,1,1)</f>
        <v>D</v>
      </c>
      <c r="G4428" t="str">
        <f>IFERROR(MID($E4428,SEARCH("/",$E4428,SEARCH("/",$E4428)+1)+1,1),"")</f>
        <v>P</v>
      </c>
      <c r="H4428" t="s">
        <v>46</v>
      </c>
      <c r="I4428">
        <v>30</v>
      </c>
      <c r="J4428" t="b">
        <v>0</v>
      </c>
      <c r="K4428" s="7">
        <v>818</v>
      </c>
      <c r="L4428" s="7">
        <v>44</v>
      </c>
      <c r="M4428" s="7">
        <v>2</v>
      </c>
      <c r="N4428" s="7">
        <v>2956</v>
      </c>
      <c r="O4428" s="7">
        <v>2311</v>
      </c>
      <c r="P4428" s="7">
        <f>SUM(dane3[[#This Row],[RoomService]:[VRDeck]])</f>
        <v>6131</v>
      </c>
      <c r="Q4428" t="s">
        <v>12081</v>
      </c>
      <c r="R4428" t="b">
        <v>0</v>
      </c>
    </row>
    <row r="4429" spans="1:18" x14ac:dyDescent="0.3">
      <c r="A4429" t="s">
        <v>12082</v>
      </c>
      <c r="B4429">
        <f>MID(dane3[[#This Row],[PassengerId]],1,4)+0</f>
        <v>4706</v>
      </c>
      <c r="C4429" t="s">
        <v>19</v>
      </c>
      <c r="D4429" t="b">
        <v>1</v>
      </c>
      <c r="E4429" t="s">
        <v>12083</v>
      </c>
      <c r="F4429" t="str">
        <f>MID($E4429,1,1)</f>
        <v>G</v>
      </c>
      <c r="G4429" t="str">
        <f>IFERROR(MID($E4429,SEARCH("/",$E4429,SEARCH("/",$E4429)+1)+1,1),"")</f>
        <v>P</v>
      </c>
      <c r="H4429" t="s">
        <v>16</v>
      </c>
      <c r="I4429">
        <v>30</v>
      </c>
      <c r="J4429" t="b">
        <v>0</v>
      </c>
      <c r="K4429" s="7">
        <v>0</v>
      </c>
      <c r="L4429" s="7">
        <v>0</v>
      </c>
      <c r="M4429" s="7">
        <v>0</v>
      </c>
      <c r="N4429" s="7">
        <v>0</v>
      </c>
      <c r="O4429" s="7">
        <v>0</v>
      </c>
      <c r="P4429" s="7">
        <f>SUM(dane3[[#This Row],[RoomService]:[VRDeck]])</f>
        <v>0</v>
      </c>
      <c r="Q4429" t="s">
        <v>12084</v>
      </c>
      <c r="R4429" t="b">
        <v>0</v>
      </c>
    </row>
    <row r="4430" spans="1:18" x14ac:dyDescent="0.3">
      <c r="A4430" t="s">
        <v>12085</v>
      </c>
      <c r="B4430">
        <f>MID(dane3[[#This Row],[PassengerId]],1,4)+0</f>
        <v>4706</v>
      </c>
      <c r="C4430" t="s">
        <v>19</v>
      </c>
      <c r="D4430" t="b">
        <v>1</v>
      </c>
      <c r="E4430" t="s">
        <v>12083</v>
      </c>
      <c r="F4430" t="str">
        <f>MID($E4430,1,1)</f>
        <v>G</v>
      </c>
      <c r="G4430" t="str">
        <f>IFERROR(MID($E4430,SEARCH("/",$E4430,SEARCH("/",$E4430)+1)+1,1),"")</f>
        <v>P</v>
      </c>
      <c r="H4430" t="s">
        <v>16</v>
      </c>
      <c r="I4430">
        <v>40</v>
      </c>
      <c r="J4430" t="b">
        <v>0</v>
      </c>
      <c r="K4430" s="7">
        <v>0</v>
      </c>
      <c r="L4430" s="7">
        <v>0</v>
      </c>
      <c r="M4430" s="7">
        <v>0</v>
      </c>
      <c r="N4430" s="7">
        <v>0</v>
      </c>
      <c r="O4430" s="7">
        <v>0</v>
      </c>
      <c r="P4430" s="7">
        <f>SUM(dane3[[#This Row],[RoomService]:[VRDeck]])</f>
        <v>0</v>
      </c>
      <c r="Q4430" t="s">
        <v>12086</v>
      </c>
      <c r="R4430" t="b">
        <v>1</v>
      </c>
    </row>
    <row r="4431" spans="1:18" x14ac:dyDescent="0.3">
      <c r="A4431" t="s">
        <v>9707</v>
      </c>
      <c r="B4431">
        <f>MID(dane3[[#This Row],[PassengerId]],1,4)+0</f>
        <v>3811</v>
      </c>
      <c r="C4431" t="s">
        <v>53</v>
      </c>
      <c r="D4431" t="b">
        <v>0</v>
      </c>
      <c r="E4431" t="s">
        <v>9708</v>
      </c>
      <c r="F4431" t="str">
        <f>MID($E4431,1,1)</f>
        <v>D</v>
      </c>
      <c r="G4431" t="str">
        <f>IFERROR(MID($E4431,SEARCH("/",$E4431,SEARCH("/",$E4431)+1)+1,1),"")</f>
        <v>P</v>
      </c>
      <c r="H4431" t="s">
        <v>16</v>
      </c>
      <c r="I4431">
        <v>33</v>
      </c>
      <c r="J4431" t="b">
        <v>0</v>
      </c>
      <c r="K4431" s="7">
        <v>3361</v>
      </c>
      <c r="L4431" s="7">
        <v>0</v>
      </c>
      <c r="M4431" s="7">
        <v>13</v>
      </c>
      <c r="N4431" s="7">
        <v>15</v>
      </c>
      <c r="O4431" s="7">
        <v>0</v>
      </c>
      <c r="P4431" s="7">
        <f>SUM(dane3[[#This Row],[RoomService]:[VRDeck]])</f>
        <v>3389</v>
      </c>
      <c r="Q4431" t="s">
        <v>9709</v>
      </c>
      <c r="R4431" t="b">
        <v>0</v>
      </c>
    </row>
    <row r="4432" spans="1:18" x14ac:dyDescent="0.3">
      <c r="A4432" t="s">
        <v>12089</v>
      </c>
      <c r="B4432">
        <f>MID(dane3[[#This Row],[PassengerId]],1,4)+0</f>
        <v>4709</v>
      </c>
      <c r="C4432" t="s">
        <v>19</v>
      </c>
      <c r="D4432" t="b">
        <v>0</v>
      </c>
      <c r="E4432" t="s">
        <v>12090</v>
      </c>
      <c r="F4432" t="str">
        <f>MID($E4432,1,1)</f>
        <v>F</v>
      </c>
      <c r="G4432" t="str">
        <f>IFERROR(MID($E4432,SEARCH("/",$E4432,SEARCH("/",$E4432)+1)+1,1),"")</f>
        <v>P</v>
      </c>
      <c r="H4432" t="s">
        <v>46</v>
      </c>
      <c r="I4432">
        <v>38</v>
      </c>
      <c r="J4432" t="b">
        <v>0</v>
      </c>
      <c r="K4432" s="7">
        <v>2614</v>
      </c>
      <c r="L4432" s="7">
        <v>0</v>
      </c>
      <c r="M4432" s="7">
        <v>103</v>
      </c>
      <c r="N4432" s="7">
        <v>0</v>
      </c>
      <c r="O4432" s="7">
        <v>0</v>
      </c>
      <c r="P4432" s="7">
        <f>SUM(dane3[[#This Row],[RoomService]:[VRDeck]])</f>
        <v>2717</v>
      </c>
      <c r="Q4432" t="s">
        <v>12091</v>
      </c>
      <c r="R4432" t="b">
        <v>0</v>
      </c>
    </row>
    <row r="4433" spans="1:18" x14ac:dyDescent="0.3">
      <c r="A4433" t="s">
        <v>9727</v>
      </c>
      <c r="B4433">
        <f>MID(dane3[[#This Row],[PassengerId]],1,4)+0</f>
        <v>3820</v>
      </c>
      <c r="C4433" t="s">
        <v>53</v>
      </c>
      <c r="D4433" t="b">
        <v>1</v>
      </c>
      <c r="E4433" t="s">
        <v>9728</v>
      </c>
      <c r="F4433" t="str">
        <f>MID($E4433,1,1)</f>
        <v>F</v>
      </c>
      <c r="G4433" t="str">
        <f>IFERROR(MID($E4433,SEARCH("/",$E4433,SEARCH("/",$E4433)+1)+1,1),"")</f>
        <v>P</v>
      </c>
      <c r="H4433" t="s">
        <v>16</v>
      </c>
      <c r="I4433">
        <v>21</v>
      </c>
      <c r="J4433" t="b">
        <v>0</v>
      </c>
      <c r="K4433" s="7">
        <v>0</v>
      </c>
      <c r="L4433" s="7">
        <v>0</v>
      </c>
      <c r="M4433" s="7">
        <v>0</v>
      </c>
      <c r="N4433" s="7">
        <v>0</v>
      </c>
      <c r="O4433" s="7">
        <v>0</v>
      </c>
      <c r="P4433" s="7">
        <f>SUM(dane3[[#This Row],[RoomService]:[VRDeck]])</f>
        <v>0</v>
      </c>
      <c r="Q4433" t="s">
        <v>9729</v>
      </c>
      <c r="R4433" t="b">
        <v>1</v>
      </c>
    </row>
    <row r="4434" spans="1:18" x14ac:dyDescent="0.3">
      <c r="A4434" t="s">
        <v>9735</v>
      </c>
      <c r="B4434">
        <f>MID(dane3[[#This Row],[PassengerId]],1,4)+0</f>
        <v>3823</v>
      </c>
      <c r="C4434" t="s">
        <v>53</v>
      </c>
      <c r="D4434" t="b">
        <v>0</v>
      </c>
      <c r="E4434" t="s">
        <v>9736</v>
      </c>
      <c r="F4434" t="str">
        <f>MID($E4434,1,1)</f>
        <v>F</v>
      </c>
      <c r="G4434" t="str">
        <f>IFERROR(MID($E4434,SEARCH("/",$E4434,SEARCH("/",$E4434)+1)+1,1),"")</f>
        <v>S</v>
      </c>
      <c r="H4434" t="s">
        <v>16</v>
      </c>
      <c r="I4434">
        <v>27</v>
      </c>
      <c r="J4434" t="b">
        <v>0</v>
      </c>
      <c r="K4434" s="7">
        <v>1192</v>
      </c>
      <c r="L4434" s="7">
        <v>0</v>
      </c>
      <c r="M4434" s="7">
        <v>0</v>
      </c>
      <c r="N4434" s="7">
        <v>0</v>
      </c>
      <c r="O4434" s="7">
        <v>0</v>
      </c>
      <c r="P4434" s="7">
        <f>SUM(dane3[[#This Row],[RoomService]:[VRDeck]])</f>
        <v>1192</v>
      </c>
      <c r="Q4434" t="s">
        <v>9737</v>
      </c>
      <c r="R4434" t="b">
        <v>1</v>
      </c>
    </row>
    <row r="4435" spans="1:18" x14ac:dyDescent="0.3">
      <c r="A4435" t="s">
        <v>9747</v>
      </c>
      <c r="B4435">
        <f>MID(dane3[[#This Row],[PassengerId]],1,4)+0</f>
        <v>3831</v>
      </c>
      <c r="C4435" t="s">
        <v>53</v>
      </c>
      <c r="D4435" t="b">
        <v>0</v>
      </c>
      <c r="E4435" t="s">
        <v>9748</v>
      </c>
      <c r="F4435" t="str">
        <f>MID($E4435,1,1)</f>
        <v>D</v>
      </c>
      <c r="G4435" t="str">
        <f>IFERROR(MID($E4435,SEARCH("/",$E4435,SEARCH("/",$E4435)+1)+1,1),"")</f>
        <v>S</v>
      </c>
      <c r="H4435" t="s">
        <v>16</v>
      </c>
      <c r="I4435">
        <v>73</v>
      </c>
      <c r="J4435" t="b">
        <v>0</v>
      </c>
      <c r="K4435" s="7">
        <v>799</v>
      </c>
      <c r="L4435" s="7">
        <v>0</v>
      </c>
      <c r="M4435" s="7">
        <v>190</v>
      </c>
      <c r="N4435" s="7">
        <v>68</v>
      </c>
      <c r="O4435" s="7">
        <v>0</v>
      </c>
      <c r="P4435" s="7">
        <f>SUM(dane3[[#This Row],[RoomService]:[VRDeck]])</f>
        <v>1057</v>
      </c>
      <c r="Q4435" t="s">
        <v>9749</v>
      </c>
      <c r="R4435" t="b">
        <v>0</v>
      </c>
    </row>
    <row r="4436" spans="1:18" x14ac:dyDescent="0.3">
      <c r="A4436" t="s">
        <v>12101</v>
      </c>
      <c r="B4436">
        <f>MID(dane3[[#This Row],[PassengerId]],1,4)+0</f>
        <v>4712</v>
      </c>
      <c r="C4436" t="s">
        <v>19</v>
      </c>
      <c r="D4436" t="b">
        <v>1</v>
      </c>
      <c r="E4436" t="s">
        <v>12102</v>
      </c>
      <c r="F4436" t="str">
        <f>MID($E4436,1,1)</f>
        <v>G</v>
      </c>
      <c r="G4436" t="str">
        <f>IFERROR(MID($E4436,SEARCH("/",$E4436,SEARCH("/",$E4436)+1)+1,1),"")</f>
        <v>P</v>
      </c>
      <c r="H4436" t="s">
        <v>32</v>
      </c>
      <c r="I4436">
        <v>61</v>
      </c>
      <c r="J4436" t="b">
        <v>0</v>
      </c>
      <c r="K4436" s="7">
        <v>0</v>
      </c>
      <c r="L4436" s="7">
        <v>0</v>
      </c>
      <c r="M4436" s="7">
        <v>0</v>
      </c>
      <c r="N4436" s="7">
        <v>0</v>
      </c>
      <c r="O4436" s="7">
        <v>0</v>
      </c>
      <c r="P4436" s="7">
        <f>SUM(dane3[[#This Row],[RoomService]:[VRDeck]])</f>
        <v>0</v>
      </c>
      <c r="Q4436" t="s">
        <v>12103</v>
      </c>
      <c r="R4436" t="b">
        <v>1</v>
      </c>
    </row>
    <row r="4437" spans="1:18" x14ac:dyDescent="0.3">
      <c r="A4437" t="s">
        <v>12104</v>
      </c>
      <c r="B4437">
        <f>MID(dane3[[#This Row],[PassengerId]],1,4)+0</f>
        <v>4713</v>
      </c>
      <c r="C4437" t="s">
        <v>19</v>
      </c>
      <c r="D4437" t="b">
        <v>0</v>
      </c>
      <c r="E4437" t="s">
        <v>12105</v>
      </c>
      <c r="F4437" t="str">
        <f>MID($E4437,1,1)</f>
        <v>F</v>
      </c>
      <c r="G4437" t="str">
        <f>IFERROR(MID($E4437,SEARCH("/",$E4437,SEARCH("/",$E4437)+1)+1,1),"")</f>
        <v>S</v>
      </c>
      <c r="H4437" t="s">
        <v>16</v>
      </c>
      <c r="I4437">
        <v>20</v>
      </c>
      <c r="J4437" t="b">
        <v>0</v>
      </c>
      <c r="K4437" s="7">
        <v>0</v>
      </c>
      <c r="L4437" s="7">
        <v>0</v>
      </c>
      <c r="M4437" s="7">
        <v>111</v>
      </c>
      <c r="N4437" s="7">
        <v>39</v>
      </c>
      <c r="O4437" s="7">
        <v>1094</v>
      </c>
      <c r="P4437" s="7">
        <f>SUM(dane3[[#This Row],[RoomService]:[VRDeck]])</f>
        <v>1244</v>
      </c>
      <c r="Q4437" t="s">
        <v>12106</v>
      </c>
      <c r="R4437" t="b">
        <v>0</v>
      </c>
    </row>
    <row r="4438" spans="1:18" x14ac:dyDescent="0.3">
      <c r="A4438" t="s">
        <v>12107</v>
      </c>
      <c r="B4438">
        <f>MID(dane3[[#This Row],[PassengerId]],1,4)+0</f>
        <v>4714</v>
      </c>
      <c r="C4438" t="s">
        <v>19</v>
      </c>
      <c r="D4438" t="b">
        <v>1</v>
      </c>
      <c r="E4438" t="s">
        <v>12108</v>
      </c>
      <c r="F4438" t="str">
        <f>MID($E4438,1,1)</f>
        <v>G</v>
      </c>
      <c r="G4438" t="str">
        <f>IFERROR(MID($E4438,SEARCH("/",$E4438,SEARCH("/",$E4438)+1)+1,1),"")</f>
        <v>P</v>
      </c>
      <c r="H4438" t="s">
        <v>16</v>
      </c>
      <c r="I4438">
        <v>24</v>
      </c>
      <c r="J4438" t="b">
        <v>0</v>
      </c>
      <c r="K4438" s="7">
        <v>0</v>
      </c>
      <c r="L4438" s="7">
        <v>0</v>
      </c>
      <c r="M4438" s="7">
        <v>0</v>
      </c>
      <c r="N4438" s="7">
        <v>0</v>
      </c>
      <c r="O4438" s="7">
        <v>0</v>
      </c>
      <c r="P4438" s="7">
        <f>SUM(dane3[[#This Row],[RoomService]:[VRDeck]])</f>
        <v>0</v>
      </c>
      <c r="Q4438" t="s">
        <v>12109</v>
      </c>
      <c r="R4438" t="b">
        <v>0</v>
      </c>
    </row>
    <row r="4439" spans="1:18" x14ac:dyDescent="0.3">
      <c r="A4439" t="s">
        <v>12110</v>
      </c>
      <c r="B4439">
        <f>MID(dane3[[#This Row],[PassengerId]],1,4)+0</f>
        <v>4717</v>
      </c>
      <c r="C4439" t="s">
        <v>19</v>
      </c>
      <c r="D4439" t="b">
        <v>1</v>
      </c>
      <c r="E4439" t="s">
        <v>12111</v>
      </c>
      <c r="F4439" t="str">
        <f>MID($E4439,1,1)</f>
        <v>G</v>
      </c>
      <c r="G4439" t="str">
        <f>IFERROR(MID($E4439,SEARCH("/",$E4439,SEARCH("/",$E4439)+1)+1,1),"")</f>
        <v>P</v>
      </c>
      <c r="H4439" t="s">
        <v>16</v>
      </c>
      <c r="I4439">
        <v>16</v>
      </c>
      <c r="J4439" t="b">
        <v>0</v>
      </c>
      <c r="K4439" s="7">
        <v>0</v>
      </c>
      <c r="L4439" s="7">
        <v>0</v>
      </c>
      <c r="M4439" s="7">
        <v>0</v>
      </c>
      <c r="N4439" s="7">
        <v>0</v>
      </c>
      <c r="O4439" s="7">
        <v>0</v>
      </c>
      <c r="P4439" s="7">
        <f>SUM(dane3[[#This Row],[RoomService]:[VRDeck]])</f>
        <v>0</v>
      </c>
      <c r="Q4439" t="s">
        <v>12112</v>
      </c>
      <c r="R4439" t="b">
        <v>0</v>
      </c>
    </row>
    <row r="4440" spans="1:18" x14ac:dyDescent="0.3">
      <c r="A4440" t="s">
        <v>9756</v>
      </c>
      <c r="B4440">
        <f>MID(dane3[[#This Row],[PassengerId]],1,4)+0</f>
        <v>3836</v>
      </c>
      <c r="C4440" t="s">
        <v>53</v>
      </c>
      <c r="D4440" t="b">
        <v>0</v>
      </c>
      <c r="E4440" t="s">
        <v>9757</v>
      </c>
      <c r="F4440" t="str">
        <f>MID($E4440,1,1)</f>
        <v>F</v>
      </c>
      <c r="G4440" t="str">
        <f>IFERROR(MID($E4440,SEARCH("/",$E4440,SEARCH("/",$E4440)+1)+1,1),"")</f>
        <v>S</v>
      </c>
      <c r="H4440" t="s">
        <v>16</v>
      </c>
      <c r="I4440">
        <v>21</v>
      </c>
      <c r="J4440" t="b">
        <v>0</v>
      </c>
      <c r="K4440" s="7">
        <v>1060</v>
      </c>
      <c r="L4440" s="7">
        <v>0</v>
      </c>
      <c r="M4440" s="7">
        <v>91</v>
      </c>
      <c r="N4440" s="7">
        <v>0</v>
      </c>
      <c r="O4440" s="7">
        <v>0</v>
      </c>
      <c r="P4440" s="7">
        <f>SUM(dane3[[#This Row],[RoomService]:[VRDeck]])</f>
        <v>1151</v>
      </c>
      <c r="Q4440" t="s">
        <v>23799</v>
      </c>
      <c r="R4440" t="b">
        <v>1</v>
      </c>
    </row>
    <row r="4441" spans="1:18" x14ac:dyDescent="0.3">
      <c r="A4441" t="s">
        <v>12116</v>
      </c>
      <c r="B4441">
        <f>MID(dane3[[#This Row],[PassengerId]],1,4)+0</f>
        <v>4720</v>
      </c>
      <c r="C4441" t="s">
        <v>19</v>
      </c>
      <c r="D4441" t="b">
        <v>0</v>
      </c>
      <c r="E4441" t="s">
        <v>12117</v>
      </c>
      <c r="F4441" t="str">
        <f>MID($E4441,1,1)</f>
        <v>F</v>
      </c>
      <c r="G4441" t="str">
        <f>IFERROR(MID($E4441,SEARCH("/",$E4441,SEARCH("/",$E4441)+1)+1,1),"")</f>
        <v>S</v>
      </c>
      <c r="H4441" t="s">
        <v>16</v>
      </c>
      <c r="I4441">
        <v>21</v>
      </c>
      <c r="J4441" t="b">
        <v>0</v>
      </c>
      <c r="K4441" s="7">
        <v>0</v>
      </c>
      <c r="L4441" s="7">
        <v>681</v>
      </c>
      <c r="M4441" s="7">
        <v>51</v>
      </c>
      <c r="N4441" s="7">
        <v>131</v>
      </c>
      <c r="O4441" s="7">
        <v>1</v>
      </c>
      <c r="P4441" s="7">
        <f>SUM(dane3[[#This Row],[RoomService]:[VRDeck]])</f>
        <v>864</v>
      </c>
      <c r="Q4441" t="s">
        <v>12118</v>
      </c>
      <c r="R4441" t="b">
        <v>1</v>
      </c>
    </row>
    <row r="4442" spans="1:18" x14ac:dyDescent="0.3">
      <c r="A4442" t="s">
        <v>12119</v>
      </c>
      <c r="B4442">
        <f>MID(dane3[[#This Row],[PassengerId]],1,4)+0</f>
        <v>4721</v>
      </c>
      <c r="C4442" t="s">
        <v>19</v>
      </c>
      <c r="D4442" t="b">
        <v>1</v>
      </c>
      <c r="E4442" t="s">
        <v>12120</v>
      </c>
      <c r="F4442" t="str">
        <f>MID($E4442,1,1)</f>
        <v>G</v>
      </c>
      <c r="G4442" t="str">
        <f>IFERROR(MID($E4442,SEARCH("/",$E4442,SEARCH("/",$E4442)+1)+1,1),"")</f>
        <v>S</v>
      </c>
      <c r="H4442" t="s">
        <v>16</v>
      </c>
      <c r="I4442">
        <v>23</v>
      </c>
      <c r="J4442" t="b">
        <v>0</v>
      </c>
      <c r="K4442" s="7">
        <v>0</v>
      </c>
      <c r="L4442" s="7">
        <v>0</v>
      </c>
      <c r="M4442" s="7">
        <v>0</v>
      </c>
      <c r="N4442" s="7">
        <v>0</v>
      </c>
      <c r="O4442" s="7">
        <v>0</v>
      </c>
      <c r="P4442" s="7">
        <f>SUM(dane3[[#This Row],[RoomService]:[VRDeck]])</f>
        <v>0</v>
      </c>
      <c r="Q4442" t="s">
        <v>12121</v>
      </c>
      <c r="R4442" t="b">
        <v>1</v>
      </c>
    </row>
    <row r="4443" spans="1:18" x14ac:dyDescent="0.3">
      <c r="A4443" t="s">
        <v>12122</v>
      </c>
      <c r="B4443">
        <f>MID(dane3[[#This Row],[PassengerId]],1,4)+0</f>
        <v>4723</v>
      </c>
      <c r="C4443" t="s">
        <v>19</v>
      </c>
      <c r="D4443" t="b">
        <v>0</v>
      </c>
      <c r="E4443" t="s">
        <v>12123</v>
      </c>
      <c r="F4443" t="str">
        <f>MID($E4443,1,1)</f>
        <v>F</v>
      </c>
      <c r="G4443" t="str">
        <f>IFERROR(MID($E4443,SEARCH("/",$E4443,SEARCH("/",$E4443)+1)+1,1),"")</f>
        <v>S</v>
      </c>
      <c r="H4443" t="s">
        <v>46</v>
      </c>
      <c r="I4443">
        <v>17</v>
      </c>
      <c r="J4443" t="b">
        <v>0</v>
      </c>
      <c r="K4443" s="7">
        <v>0</v>
      </c>
      <c r="L4443" s="7">
        <v>262</v>
      </c>
      <c r="M4443" s="7">
        <v>0</v>
      </c>
      <c r="N4443" s="7">
        <v>0</v>
      </c>
      <c r="O4443" s="7">
        <v>502</v>
      </c>
      <c r="P4443" s="7">
        <f>SUM(dane3[[#This Row],[RoomService]:[VRDeck]])</f>
        <v>764</v>
      </c>
      <c r="Q4443" t="s">
        <v>12124</v>
      </c>
      <c r="R4443" t="b">
        <v>1</v>
      </c>
    </row>
    <row r="4444" spans="1:18" x14ac:dyDescent="0.3">
      <c r="A4444" t="s">
        <v>12125</v>
      </c>
      <c r="B4444">
        <f>MID(dane3[[#This Row],[PassengerId]],1,4)+0</f>
        <v>4723</v>
      </c>
      <c r="C4444" t="s">
        <v>19</v>
      </c>
      <c r="D4444" t="b">
        <v>0</v>
      </c>
      <c r="E4444" t="s">
        <v>12123</v>
      </c>
      <c r="F4444" t="str">
        <f>MID($E4444,1,1)</f>
        <v>F</v>
      </c>
      <c r="G4444" t="str">
        <f>IFERROR(MID($E4444,SEARCH("/",$E4444,SEARCH("/",$E4444)+1)+1,1),"")</f>
        <v>S</v>
      </c>
      <c r="H4444" t="s">
        <v>32</v>
      </c>
      <c r="I4444">
        <v>24</v>
      </c>
      <c r="J4444" t="b">
        <v>0</v>
      </c>
      <c r="K4444" s="7">
        <v>154</v>
      </c>
      <c r="L4444" s="7">
        <v>7</v>
      </c>
      <c r="M4444" s="7">
        <v>241</v>
      </c>
      <c r="N4444" s="7">
        <v>213</v>
      </c>
      <c r="O4444" s="7">
        <v>453</v>
      </c>
      <c r="P4444" s="7">
        <f>SUM(dane3[[#This Row],[RoomService]:[VRDeck]])</f>
        <v>1068</v>
      </c>
      <c r="Q4444" t="s">
        <v>12126</v>
      </c>
      <c r="R4444" t="b">
        <v>0</v>
      </c>
    </row>
    <row r="4445" spans="1:18" x14ac:dyDescent="0.3">
      <c r="A4445" t="s">
        <v>12127</v>
      </c>
      <c r="B4445">
        <f>MID(dane3[[#This Row],[PassengerId]],1,4)+0</f>
        <v>4725</v>
      </c>
      <c r="C4445" t="s">
        <v>19</v>
      </c>
      <c r="D4445" t="b">
        <v>0</v>
      </c>
      <c r="E4445" t="s">
        <v>12128</v>
      </c>
      <c r="F4445" t="str">
        <f>MID($E4445,1,1)</f>
        <v>G</v>
      </c>
      <c r="G4445" t="str">
        <f>IFERROR(MID($E4445,SEARCH("/",$E4445,SEARCH("/",$E4445)+1)+1,1),"")</f>
        <v>P</v>
      </c>
      <c r="H4445" t="s">
        <v>46</v>
      </c>
      <c r="I4445">
        <v>27</v>
      </c>
      <c r="J4445" t="b">
        <v>0</v>
      </c>
      <c r="K4445" s="7">
        <v>866</v>
      </c>
      <c r="L4445" s="7">
        <v>0</v>
      </c>
      <c r="M4445" s="7">
        <v>0</v>
      </c>
      <c r="N4445" s="7">
        <v>0</v>
      </c>
      <c r="O4445" s="7">
        <v>23</v>
      </c>
      <c r="P4445" s="7">
        <f>SUM(dane3[[#This Row],[RoomService]:[VRDeck]])</f>
        <v>889</v>
      </c>
      <c r="Q4445" t="s">
        <v>12129</v>
      </c>
      <c r="R4445" t="b">
        <v>0</v>
      </c>
    </row>
    <row r="4446" spans="1:18" x14ac:dyDescent="0.3">
      <c r="A4446" t="s">
        <v>12130</v>
      </c>
      <c r="B4446">
        <f>MID(dane3[[#This Row],[PassengerId]],1,4)+0</f>
        <v>4726</v>
      </c>
      <c r="C4446" t="s">
        <v>14</v>
      </c>
      <c r="D4446" t="b">
        <v>0</v>
      </c>
      <c r="E4446" t="s">
        <v>12131</v>
      </c>
      <c r="F4446" t="str">
        <f>MID($E4446,1,1)</f>
        <v>C</v>
      </c>
      <c r="G4446" t="str">
        <f>IFERROR(MID($E4446,SEARCH("/",$E4446,SEARCH("/",$E4446)+1)+1,1),"")</f>
        <v>S</v>
      </c>
      <c r="H4446" t="s">
        <v>16</v>
      </c>
      <c r="I4446">
        <v>26</v>
      </c>
      <c r="J4446" t="b">
        <v>0</v>
      </c>
      <c r="K4446" s="7">
        <v>0</v>
      </c>
      <c r="L4446" s="7">
        <v>1910</v>
      </c>
      <c r="M4446" s="7">
        <v>0</v>
      </c>
      <c r="N4446" s="7">
        <v>1777</v>
      </c>
      <c r="O4446" s="7">
        <v>0</v>
      </c>
      <c r="P4446" s="7">
        <f>SUM(dane3[[#This Row],[RoomService]:[VRDeck]])</f>
        <v>3687</v>
      </c>
      <c r="Q4446" t="s">
        <v>12132</v>
      </c>
      <c r="R4446" t="b">
        <v>1</v>
      </c>
    </row>
    <row r="4447" spans="1:18" x14ac:dyDescent="0.3">
      <c r="A4447" t="s">
        <v>12133</v>
      </c>
      <c r="B4447">
        <f>MID(dane3[[#This Row],[PassengerId]],1,4)+0</f>
        <v>4726</v>
      </c>
      <c r="C4447" t="s">
        <v>14</v>
      </c>
      <c r="D4447" t="b">
        <v>0</v>
      </c>
      <c r="E4447" t="s">
        <v>12131</v>
      </c>
      <c r="F4447" t="str">
        <f>MID($E4447,1,1)</f>
        <v>C</v>
      </c>
      <c r="G4447" t="str">
        <f>IFERROR(MID($E4447,SEARCH("/",$E4447,SEARCH("/",$E4447)+1)+1,1),"")</f>
        <v>S</v>
      </c>
      <c r="H4447" t="s">
        <v>46</v>
      </c>
      <c r="I4447">
        <v>26</v>
      </c>
      <c r="J4447" t="b">
        <v>0</v>
      </c>
      <c r="K4447" s="7">
        <v>0</v>
      </c>
      <c r="L4447" s="7">
        <v>3452</v>
      </c>
      <c r="M4447" s="7">
        <v>0</v>
      </c>
      <c r="N4447" s="7">
        <v>4</v>
      </c>
      <c r="O4447" s="7">
        <v>1960</v>
      </c>
      <c r="P4447" s="7">
        <f>SUM(dane3[[#This Row],[RoomService]:[VRDeck]])</f>
        <v>5416</v>
      </c>
      <c r="Q4447" t="s">
        <v>12134</v>
      </c>
      <c r="R4447" t="b">
        <v>1</v>
      </c>
    </row>
    <row r="4448" spans="1:18" x14ac:dyDescent="0.3">
      <c r="A4448" t="s">
        <v>12135</v>
      </c>
      <c r="B4448">
        <f>MID(dane3[[#This Row],[PassengerId]],1,4)+0</f>
        <v>4726</v>
      </c>
      <c r="C4448" t="s">
        <v>14</v>
      </c>
      <c r="D4448" t="b">
        <v>0</v>
      </c>
      <c r="E4448" t="s">
        <v>12131</v>
      </c>
      <c r="F4448" t="str">
        <f>MID($E4448,1,1)</f>
        <v>C</v>
      </c>
      <c r="G4448" t="str">
        <f>IFERROR(MID($E4448,SEARCH("/",$E4448,SEARCH("/",$E4448)+1)+1,1),"")</f>
        <v>S</v>
      </c>
      <c r="H4448" t="s">
        <v>16</v>
      </c>
      <c r="I4448">
        <v>20</v>
      </c>
      <c r="J4448" t="b">
        <v>0</v>
      </c>
      <c r="K4448" s="7">
        <v>0</v>
      </c>
      <c r="L4448" s="7">
        <v>3</v>
      </c>
      <c r="M4448" s="7">
        <v>0</v>
      </c>
      <c r="N4448" s="7">
        <v>1271</v>
      </c>
      <c r="O4448" s="7">
        <v>2630</v>
      </c>
      <c r="P4448" s="7">
        <f>SUM(dane3[[#This Row],[RoomService]:[VRDeck]])</f>
        <v>3904</v>
      </c>
      <c r="Q4448" t="s">
        <v>23799</v>
      </c>
      <c r="R4448" t="b">
        <v>1</v>
      </c>
    </row>
    <row r="4449" spans="1:18" x14ac:dyDescent="0.3">
      <c r="A4449" t="s">
        <v>12136</v>
      </c>
      <c r="B4449">
        <f>MID(dane3[[#This Row],[PassengerId]],1,4)+0</f>
        <v>4726</v>
      </c>
      <c r="C4449" t="s">
        <v>14</v>
      </c>
      <c r="D4449" t="b">
        <v>1</v>
      </c>
      <c r="E4449" t="s">
        <v>12131</v>
      </c>
      <c r="F4449" t="str">
        <f>MID($E4449,1,1)</f>
        <v>C</v>
      </c>
      <c r="G4449" t="str">
        <f>IFERROR(MID($E4449,SEARCH("/",$E4449,SEARCH("/",$E4449)+1)+1,1),"")</f>
        <v>S</v>
      </c>
      <c r="H4449" t="s">
        <v>16</v>
      </c>
      <c r="I4449">
        <v>28</v>
      </c>
      <c r="J4449" t="b">
        <v>0</v>
      </c>
      <c r="K4449" s="7">
        <v>0</v>
      </c>
      <c r="L4449" s="7">
        <v>0</v>
      </c>
      <c r="M4449" s="7">
        <v>0</v>
      </c>
      <c r="N4449" s="7">
        <v>0</v>
      </c>
      <c r="O4449" s="7">
        <v>0</v>
      </c>
      <c r="P4449" s="7">
        <f>SUM(dane3[[#This Row],[RoomService]:[VRDeck]])</f>
        <v>0</v>
      </c>
      <c r="Q4449" t="s">
        <v>12137</v>
      </c>
      <c r="R4449" t="b">
        <v>1</v>
      </c>
    </row>
    <row r="4450" spans="1:18" x14ac:dyDescent="0.3">
      <c r="A4450" t="s">
        <v>12138</v>
      </c>
      <c r="B4450">
        <f>MID(dane3[[#This Row],[PassengerId]],1,4)+0</f>
        <v>4726</v>
      </c>
      <c r="C4450" t="s">
        <v>14</v>
      </c>
      <c r="D4450" t="b">
        <v>0</v>
      </c>
      <c r="E4450" t="s">
        <v>12131</v>
      </c>
      <c r="F4450" t="str">
        <f>MID($E4450,1,1)</f>
        <v>C</v>
      </c>
      <c r="G4450" t="str">
        <f>IFERROR(MID($E4450,SEARCH("/",$E4450,SEARCH("/",$E4450)+1)+1,1),"")</f>
        <v>S</v>
      </c>
      <c r="H4450" t="s">
        <v>16</v>
      </c>
      <c r="I4450">
        <v>37</v>
      </c>
      <c r="J4450" t="b">
        <v>0</v>
      </c>
      <c r="K4450" s="7">
        <v>8</v>
      </c>
      <c r="L4450" s="7">
        <v>21</v>
      </c>
      <c r="M4450" s="7">
        <v>0</v>
      </c>
      <c r="N4450" s="7">
        <v>56</v>
      </c>
      <c r="O4450" s="7">
        <v>2167</v>
      </c>
      <c r="P4450" s="7">
        <f>SUM(dane3[[#This Row],[RoomService]:[VRDeck]])</f>
        <v>2252</v>
      </c>
      <c r="Q4450" t="s">
        <v>12139</v>
      </c>
      <c r="R4450" t="b">
        <v>1</v>
      </c>
    </row>
    <row r="4451" spans="1:18" x14ac:dyDescent="0.3">
      <c r="A4451" t="s">
        <v>9800</v>
      </c>
      <c r="B4451">
        <f>MID(dane3[[#This Row],[PassengerId]],1,4)+0</f>
        <v>3852</v>
      </c>
      <c r="C4451" t="s">
        <v>53</v>
      </c>
      <c r="D4451" t="b">
        <v>1</v>
      </c>
      <c r="E4451" t="s">
        <v>9801</v>
      </c>
      <c r="F4451" t="str">
        <f>MID($E4451,1,1)</f>
        <v>F</v>
      </c>
      <c r="G4451" t="str">
        <f>IFERROR(MID($E4451,SEARCH("/",$E4451,SEARCH("/",$E4451)+1)+1,1),"")</f>
        <v>P</v>
      </c>
      <c r="H4451" t="s">
        <v>16</v>
      </c>
      <c r="I4451">
        <v>28</v>
      </c>
      <c r="J4451" t="b">
        <v>0</v>
      </c>
      <c r="K4451" s="7">
        <v>0</v>
      </c>
      <c r="L4451" s="7">
        <v>0</v>
      </c>
      <c r="M4451" s="7">
        <v>0</v>
      </c>
      <c r="N4451" s="7">
        <v>0</v>
      </c>
      <c r="O4451" s="7">
        <v>0</v>
      </c>
      <c r="P4451" s="7">
        <f>SUM(dane3[[#This Row],[RoomService]:[VRDeck]])</f>
        <v>0</v>
      </c>
      <c r="Q4451" t="s">
        <v>9802</v>
      </c>
      <c r="R4451" t="b">
        <v>1</v>
      </c>
    </row>
    <row r="4452" spans="1:18" x14ac:dyDescent="0.3">
      <c r="A4452" t="s">
        <v>9815</v>
      </c>
      <c r="B4452">
        <f>MID(dane3[[#This Row],[PassengerId]],1,4)+0</f>
        <v>3862</v>
      </c>
      <c r="C4452" t="s">
        <v>53</v>
      </c>
      <c r="D4452" t="b">
        <v>1</v>
      </c>
      <c r="E4452" t="s">
        <v>9816</v>
      </c>
      <c r="F4452" t="str">
        <f>MID($E4452,1,1)</f>
        <v>F</v>
      </c>
      <c r="G4452" t="str">
        <f>IFERROR(MID($E4452,SEARCH("/",$E4452,SEARCH("/",$E4452)+1)+1,1),"")</f>
        <v>S</v>
      </c>
      <c r="H4452" t="s">
        <v>46</v>
      </c>
      <c r="I4452">
        <v>38</v>
      </c>
      <c r="J4452" t="b">
        <v>0</v>
      </c>
      <c r="K4452" s="7">
        <v>0</v>
      </c>
      <c r="L4452" s="7">
        <v>0</v>
      </c>
      <c r="M4452" s="7">
        <v>0</v>
      </c>
      <c r="N4452" s="7">
        <v>0</v>
      </c>
      <c r="O4452" s="7">
        <v>0</v>
      </c>
      <c r="P4452" s="7">
        <f>SUM(dane3[[#This Row],[RoomService]:[VRDeck]])</f>
        <v>0</v>
      </c>
      <c r="Q4452" t="s">
        <v>9817</v>
      </c>
      <c r="R4452" t="b">
        <v>1</v>
      </c>
    </row>
    <row r="4453" spans="1:18" x14ac:dyDescent="0.3">
      <c r="A4453" t="s">
        <v>12291</v>
      </c>
      <c r="B4453">
        <f>MID(dane3[[#This Row],[PassengerId]],1,4)+0</f>
        <v>4790</v>
      </c>
      <c r="C4453" t="s">
        <v>14</v>
      </c>
      <c r="D4453" t="b">
        <v>0</v>
      </c>
      <c r="E4453" t="s">
        <v>12292</v>
      </c>
      <c r="F4453" t="str">
        <f>MID($E4453,1,1)</f>
        <v>B</v>
      </c>
      <c r="G4453" t="str">
        <f>IFERROR(MID($E4453,SEARCH("/",$E4453,SEARCH("/",$E4453)+1)+1,1),"")</f>
        <v>S</v>
      </c>
      <c r="H4453" t="s">
        <v>16</v>
      </c>
      <c r="I4453">
        <v>54</v>
      </c>
      <c r="J4453" t="b">
        <v>1</v>
      </c>
      <c r="K4453" s="7">
        <v>0</v>
      </c>
      <c r="L4453" s="7">
        <v>2853</v>
      </c>
      <c r="M4453" s="7">
        <v>0</v>
      </c>
      <c r="N4453" s="7">
        <v>0</v>
      </c>
      <c r="O4453" s="7">
        <v>1666</v>
      </c>
      <c r="P4453" s="7">
        <f>SUM(dane3[[#This Row],[RoomService]:[VRDeck]])</f>
        <v>4519</v>
      </c>
      <c r="Q4453" t="s">
        <v>12293</v>
      </c>
      <c r="R4453" t="b">
        <v>0</v>
      </c>
    </row>
    <row r="4454" spans="1:18" x14ac:dyDescent="0.3">
      <c r="A4454" t="s">
        <v>12148</v>
      </c>
      <c r="B4454">
        <f>MID(dane3[[#This Row],[PassengerId]],1,4)+0</f>
        <v>4732</v>
      </c>
      <c r="C4454" t="s">
        <v>14</v>
      </c>
      <c r="D4454" t="b">
        <v>1</v>
      </c>
      <c r="E4454" t="s">
        <v>12149</v>
      </c>
      <c r="F4454" t="str">
        <f>MID($E4454,1,1)</f>
        <v>C</v>
      </c>
      <c r="G4454" t="str">
        <f>IFERROR(MID($E4454,SEARCH("/",$E4454,SEARCH("/",$E4454)+1)+1,1),"")</f>
        <v>P</v>
      </c>
      <c r="H4454" t="s">
        <v>16</v>
      </c>
      <c r="I4454">
        <v>4</v>
      </c>
      <c r="J4454" t="b">
        <v>0</v>
      </c>
      <c r="K4454" s="7">
        <v>0</v>
      </c>
      <c r="L4454" s="7">
        <v>0</v>
      </c>
      <c r="M4454" s="7">
        <v>0</v>
      </c>
      <c r="N4454" s="7">
        <v>0</v>
      </c>
      <c r="O4454" s="7">
        <v>0</v>
      </c>
      <c r="P4454" s="7">
        <f>SUM(dane3[[#This Row],[RoomService]:[VRDeck]])</f>
        <v>0</v>
      </c>
      <c r="Q4454" t="s">
        <v>12150</v>
      </c>
      <c r="R4454" t="b">
        <v>1</v>
      </c>
    </row>
    <row r="4455" spans="1:18" x14ac:dyDescent="0.3">
      <c r="A4455" t="s">
        <v>12151</v>
      </c>
      <c r="B4455">
        <f>MID(dane3[[#This Row],[PassengerId]],1,4)+0</f>
        <v>4732</v>
      </c>
      <c r="C4455" t="s">
        <v>14</v>
      </c>
      <c r="D4455" t="b">
        <v>1</v>
      </c>
      <c r="E4455" t="s">
        <v>12149</v>
      </c>
      <c r="F4455" t="str">
        <f>MID($E4455,1,1)</f>
        <v>C</v>
      </c>
      <c r="G4455" t="str">
        <f>IFERROR(MID($E4455,SEARCH("/",$E4455,SEARCH("/",$E4455)+1)+1,1),"")</f>
        <v>P</v>
      </c>
      <c r="H4455" t="s">
        <v>16</v>
      </c>
      <c r="I4455">
        <v>32</v>
      </c>
      <c r="J4455" t="b">
        <v>0</v>
      </c>
      <c r="K4455" s="7">
        <v>0</v>
      </c>
      <c r="L4455" s="7">
        <v>0</v>
      </c>
      <c r="M4455" s="7">
        <v>0</v>
      </c>
      <c r="N4455" s="7">
        <v>0</v>
      </c>
      <c r="O4455" s="7">
        <v>0</v>
      </c>
      <c r="P4455" s="7">
        <f>SUM(dane3[[#This Row],[RoomService]:[VRDeck]])</f>
        <v>0</v>
      </c>
      <c r="Q4455" t="s">
        <v>12152</v>
      </c>
      <c r="R4455" t="b">
        <v>1</v>
      </c>
    </row>
    <row r="4456" spans="1:18" x14ac:dyDescent="0.3">
      <c r="A4456" t="s">
        <v>12153</v>
      </c>
      <c r="B4456">
        <f>MID(dane3[[#This Row],[PassengerId]],1,4)+0</f>
        <v>4732</v>
      </c>
      <c r="C4456" t="s">
        <v>14</v>
      </c>
      <c r="D4456" t="b">
        <v>0</v>
      </c>
      <c r="E4456" t="s">
        <v>12149</v>
      </c>
      <c r="F4456" t="str">
        <f>MID($E4456,1,1)</f>
        <v>C</v>
      </c>
      <c r="G4456" t="str">
        <f>IFERROR(MID($E4456,SEARCH("/",$E4456,SEARCH("/",$E4456)+1)+1,1),"")</f>
        <v>P</v>
      </c>
      <c r="H4456" t="s">
        <v>16</v>
      </c>
      <c r="I4456">
        <v>44</v>
      </c>
      <c r="J4456" t="b">
        <v>0</v>
      </c>
      <c r="K4456" s="7">
        <v>0</v>
      </c>
      <c r="L4456" s="7">
        <v>0</v>
      </c>
      <c r="M4456" s="7">
        <v>0</v>
      </c>
      <c r="N4456" s="7">
        <v>0</v>
      </c>
      <c r="O4456" s="7">
        <v>0</v>
      </c>
      <c r="P4456" s="7">
        <f>SUM(dane3[[#This Row],[RoomService]:[VRDeck]])</f>
        <v>0</v>
      </c>
      <c r="Q4456" t="s">
        <v>12154</v>
      </c>
      <c r="R4456" t="b">
        <v>1</v>
      </c>
    </row>
    <row r="4457" spans="1:18" x14ac:dyDescent="0.3">
      <c r="A4457" t="s">
        <v>12155</v>
      </c>
      <c r="B4457">
        <f>MID(dane3[[#This Row],[PassengerId]],1,4)+0</f>
        <v>4733</v>
      </c>
      <c r="C4457" t="s">
        <v>19</v>
      </c>
      <c r="D4457" t="b">
        <v>0</v>
      </c>
      <c r="E4457" t="s">
        <v>12156</v>
      </c>
      <c r="F4457" t="str">
        <f>MID($E4457,1,1)</f>
        <v>E</v>
      </c>
      <c r="G4457" t="str">
        <f>IFERROR(MID($E4457,SEARCH("/",$E4457,SEARCH("/",$E4457)+1)+1,1),"")</f>
        <v>P</v>
      </c>
      <c r="H4457" t="s">
        <v>16</v>
      </c>
      <c r="I4457">
        <v>20</v>
      </c>
      <c r="J4457" t="b">
        <v>0</v>
      </c>
      <c r="K4457" s="7">
        <v>962</v>
      </c>
      <c r="L4457" s="7">
        <v>0</v>
      </c>
      <c r="M4457" s="7">
        <v>4581</v>
      </c>
      <c r="N4457" s="7">
        <v>105</v>
      </c>
      <c r="O4457" s="7">
        <v>0</v>
      </c>
      <c r="P4457" s="7">
        <f>SUM(dane3[[#This Row],[RoomService]:[VRDeck]])</f>
        <v>5648</v>
      </c>
      <c r="Q4457" t="s">
        <v>12157</v>
      </c>
      <c r="R4457" t="b">
        <v>1</v>
      </c>
    </row>
    <row r="4458" spans="1:18" x14ac:dyDescent="0.3">
      <c r="A4458" t="s">
        <v>9818</v>
      </c>
      <c r="B4458">
        <f>MID(dane3[[#This Row],[PassengerId]],1,4)+0</f>
        <v>3862</v>
      </c>
      <c r="C4458" t="s">
        <v>53</v>
      </c>
      <c r="D4458" t="b">
        <v>0</v>
      </c>
      <c r="E4458" t="s">
        <v>9819</v>
      </c>
      <c r="F4458" t="str">
        <f>MID($E4458,1,1)</f>
        <v>E</v>
      </c>
      <c r="G4458" t="str">
        <f>IFERROR(MID($E4458,SEARCH("/",$E4458,SEARCH("/",$E4458)+1)+1,1),"")</f>
        <v>S</v>
      </c>
      <c r="H4458" t="s">
        <v>16</v>
      </c>
      <c r="I4458">
        <v>21</v>
      </c>
      <c r="J4458" t="b">
        <v>0</v>
      </c>
      <c r="K4458" s="7">
        <v>2627</v>
      </c>
      <c r="L4458" s="7">
        <v>0</v>
      </c>
      <c r="M4458" s="7">
        <v>597</v>
      </c>
      <c r="N4458" s="7">
        <v>0</v>
      </c>
      <c r="O4458" s="7">
        <v>0</v>
      </c>
      <c r="P4458" s="7">
        <f>SUM(dane3[[#This Row],[RoomService]:[VRDeck]])</f>
        <v>3224</v>
      </c>
      <c r="Q4458" t="s">
        <v>9820</v>
      </c>
      <c r="R4458" t="b">
        <v>1</v>
      </c>
    </row>
    <row r="4459" spans="1:18" x14ac:dyDescent="0.3">
      <c r="A4459" t="s">
        <v>9821</v>
      </c>
      <c r="B4459">
        <f>MID(dane3[[#This Row],[PassengerId]],1,4)+0</f>
        <v>3862</v>
      </c>
      <c r="C4459" t="s">
        <v>53</v>
      </c>
      <c r="D4459" t="b">
        <v>1</v>
      </c>
      <c r="E4459" t="s">
        <v>9819</v>
      </c>
      <c r="F4459" t="str">
        <f>MID($E4459,1,1)</f>
        <v>E</v>
      </c>
      <c r="G4459" t="str">
        <f>IFERROR(MID($E4459,SEARCH("/",$E4459,SEARCH("/",$E4459)+1)+1,1),"")</f>
        <v>S</v>
      </c>
      <c r="H4459" t="s">
        <v>16</v>
      </c>
      <c r="I4459">
        <v>31</v>
      </c>
      <c r="J4459" t="b">
        <v>0</v>
      </c>
      <c r="K4459" s="7">
        <v>0</v>
      </c>
      <c r="L4459" s="7">
        <v>0</v>
      </c>
      <c r="M4459" s="7">
        <v>0</v>
      </c>
      <c r="N4459" s="7">
        <v>0</v>
      </c>
      <c r="O4459" s="7">
        <v>0</v>
      </c>
      <c r="P4459" s="7">
        <f>SUM(dane3[[#This Row],[RoomService]:[VRDeck]])</f>
        <v>0</v>
      </c>
      <c r="Q4459" t="s">
        <v>23799</v>
      </c>
      <c r="R4459" t="b">
        <v>0</v>
      </c>
    </row>
    <row r="4460" spans="1:18" x14ac:dyDescent="0.3">
      <c r="A4460" t="s">
        <v>12163</v>
      </c>
      <c r="B4460">
        <f>MID(dane3[[#This Row],[PassengerId]],1,4)+0</f>
        <v>4739</v>
      </c>
      <c r="C4460" t="s">
        <v>19</v>
      </c>
      <c r="D4460" t="b">
        <v>0</v>
      </c>
      <c r="E4460" t="s">
        <v>12164</v>
      </c>
      <c r="F4460" t="str">
        <f>MID($E4460,1,1)</f>
        <v>G</v>
      </c>
      <c r="G4460" t="str">
        <f>IFERROR(MID($E4460,SEARCH("/",$E4460,SEARCH("/",$E4460)+1)+1,1),"")</f>
        <v>S</v>
      </c>
      <c r="H4460" t="s">
        <v>16</v>
      </c>
      <c r="I4460">
        <v>22</v>
      </c>
      <c r="J4460" t="b">
        <v>0</v>
      </c>
      <c r="K4460" s="7">
        <v>37</v>
      </c>
      <c r="L4460" s="7">
        <v>3</v>
      </c>
      <c r="M4460" s="7">
        <v>0</v>
      </c>
      <c r="N4460" s="7">
        <v>305</v>
      </c>
      <c r="O4460" s="7">
        <v>581</v>
      </c>
      <c r="P4460" s="7">
        <f>SUM(dane3[[#This Row],[RoomService]:[VRDeck]])</f>
        <v>926</v>
      </c>
      <c r="Q4460" t="s">
        <v>12165</v>
      </c>
      <c r="R4460" t="b">
        <v>1</v>
      </c>
    </row>
    <row r="4461" spans="1:18" x14ac:dyDescent="0.3">
      <c r="A4461" t="s">
        <v>9822</v>
      </c>
      <c r="B4461">
        <f>MID(dane3[[#This Row],[PassengerId]],1,4)+0</f>
        <v>3862</v>
      </c>
      <c r="C4461" t="s">
        <v>53</v>
      </c>
      <c r="D4461" t="b">
        <v>0</v>
      </c>
      <c r="E4461" t="s">
        <v>9823</v>
      </c>
      <c r="F4461" t="str">
        <f>MID($E4461,1,1)</f>
        <v>D</v>
      </c>
      <c r="G4461" t="str">
        <f>IFERROR(MID($E4461,SEARCH("/",$E4461,SEARCH("/",$E4461)+1)+1,1),"")</f>
        <v>S</v>
      </c>
      <c r="H4461" t="s">
        <v>16</v>
      </c>
      <c r="I4461">
        <v>13</v>
      </c>
      <c r="J4461" t="b">
        <v>0</v>
      </c>
      <c r="K4461" s="7">
        <v>974</v>
      </c>
      <c r="L4461" s="7">
        <v>0</v>
      </c>
      <c r="M4461" s="7">
        <v>1883</v>
      </c>
      <c r="N4461" s="7">
        <v>0</v>
      </c>
      <c r="O4461" s="7">
        <v>505</v>
      </c>
      <c r="P4461" s="7">
        <f>SUM(dane3[[#This Row],[RoomService]:[VRDeck]])</f>
        <v>3362</v>
      </c>
      <c r="Q4461" t="s">
        <v>9824</v>
      </c>
      <c r="R4461" t="b">
        <v>0</v>
      </c>
    </row>
    <row r="4462" spans="1:18" x14ac:dyDescent="0.3">
      <c r="A4462" t="s">
        <v>9829</v>
      </c>
      <c r="B4462">
        <f>MID(dane3[[#This Row],[PassengerId]],1,4)+0</f>
        <v>3862</v>
      </c>
      <c r="C4462" t="s">
        <v>53</v>
      </c>
      <c r="D4462" t="b">
        <v>0</v>
      </c>
      <c r="E4462" t="s">
        <v>9823</v>
      </c>
      <c r="F4462" t="str">
        <f>MID($E4462,1,1)</f>
        <v>D</v>
      </c>
      <c r="G4462" t="str">
        <f>IFERROR(MID($E4462,SEARCH("/",$E4462,SEARCH("/",$E4462)+1)+1,1),"")</f>
        <v>S</v>
      </c>
      <c r="H4462" t="s">
        <v>16</v>
      </c>
      <c r="I4462">
        <v>18</v>
      </c>
      <c r="J4462" t="b">
        <v>0</v>
      </c>
      <c r="K4462" s="7">
        <v>12</v>
      </c>
      <c r="L4462" s="7">
        <v>0</v>
      </c>
      <c r="M4462" s="7">
        <v>1105</v>
      </c>
      <c r="N4462" s="7">
        <v>658</v>
      </c>
      <c r="O4462" s="7">
        <v>16</v>
      </c>
      <c r="P4462" s="7">
        <f>SUM(dane3[[#This Row],[RoomService]:[VRDeck]])</f>
        <v>1791</v>
      </c>
      <c r="Q4462" t="s">
        <v>9830</v>
      </c>
      <c r="R4462" t="b">
        <v>0</v>
      </c>
    </row>
    <row r="4463" spans="1:18" x14ac:dyDescent="0.3">
      <c r="A4463" t="s">
        <v>9862</v>
      </c>
      <c r="B4463">
        <f>MID(dane3[[#This Row],[PassengerId]],1,4)+0</f>
        <v>3872</v>
      </c>
      <c r="C4463" t="s">
        <v>53</v>
      </c>
      <c r="D4463" t="b">
        <v>1</v>
      </c>
      <c r="E4463" t="s">
        <v>9863</v>
      </c>
      <c r="F4463" t="str">
        <f>MID($E4463,1,1)</f>
        <v>F</v>
      </c>
      <c r="G4463" t="str">
        <f>IFERROR(MID($E4463,SEARCH("/",$E4463,SEARCH("/",$E4463)+1)+1,1),"")</f>
        <v>P</v>
      </c>
      <c r="H4463" t="s">
        <v>16</v>
      </c>
      <c r="I4463">
        <v>30</v>
      </c>
      <c r="J4463" t="b">
        <v>0</v>
      </c>
      <c r="K4463" s="7">
        <v>0</v>
      </c>
      <c r="L4463" s="7">
        <v>0</v>
      </c>
      <c r="M4463" s="7">
        <v>0</v>
      </c>
      <c r="N4463" s="7">
        <v>0</v>
      </c>
      <c r="O4463" s="7">
        <v>0</v>
      </c>
      <c r="P4463" s="7">
        <f>SUM(dane3[[#This Row],[RoomService]:[VRDeck]])</f>
        <v>0</v>
      </c>
      <c r="Q4463" t="s">
        <v>9864</v>
      </c>
      <c r="R4463" t="b">
        <v>1</v>
      </c>
    </row>
    <row r="4464" spans="1:18" x14ac:dyDescent="0.3">
      <c r="A4464" t="s">
        <v>12173</v>
      </c>
      <c r="B4464">
        <f>MID(dane3[[#This Row],[PassengerId]],1,4)+0</f>
        <v>4743</v>
      </c>
      <c r="C4464" t="s">
        <v>14</v>
      </c>
      <c r="D4464" t="b">
        <v>0</v>
      </c>
      <c r="E4464" t="s">
        <v>12174</v>
      </c>
      <c r="F4464" t="str">
        <f>MID($E4464,1,1)</f>
        <v>E</v>
      </c>
      <c r="G4464" t="str">
        <f>IFERROR(MID($E4464,SEARCH("/",$E4464,SEARCH("/",$E4464)+1)+1,1),"")</f>
        <v>S</v>
      </c>
      <c r="H4464" t="s">
        <v>16</v>
      </c>
      <c r="I4464">
        <v>38</v>
      </c>
      <c r="J4464" t="b">
        <v>0</v>
      </c>
      <c r="K4464" s="7">
        <v>0</v>
      </c>
      <c r="L4464" s="7">
        <v>4504</v>
      </c>
      <c r="M4464" s="7">
        <v>0</v>
      </c>
      <c r="N4464" s="7">
        <v>13</v>
      </c>
      <c r="O4464" s="7">
        <v>302</v>
      </c>
      <c r="P4464" s="7">
        <f>SUM(dane3[[#This Row],[RoomService]:[VRDeck]])</f>
        <v>4819</v>
      </c>
      <c r="Q4464" t="s">
        <v>12175</v>
      </c>
      <c r="R4464" t="b">
        <v>1</v>
      </c>
    </row>
    <row r="4465" spans="1:18" x14ac:dyDescent="0.3">
      <c r="A4465" t="s">
        <v>12176</v>
      </c>
      <c r="B4465">
        <f>MID(dane3[[#This Row],[PassengerId]],1,4)+0</f>
        <v>4744</v>
      </c>
      <c r="C4465" t="s">
        <v>14</v>
      </c>
      <c r="D4465" t="b">
        <v>0</v>
      </c>
      <c r="E4465" t="s">
        <v>12177</v>
      </c>
      <c r="F4465" t="str">
        <f>MID($E4465,1,1)</f>
        <v>C</v>
      </c>
      <c r="G4465" t="str">
        <f>IFERROR(MID($E4465,SEARCH("/",$E4465,SEARCH("/",$E4465)+1)+1,1),"")</f>
        <v>P</v>
      </c>
      <c r="H4465" t="s">
        <v>16</v>
      </c>
      <c r="I4465">
        <v>34</v>
      </c>
      <c r="J4465" t="b">
        <v>0</v>
      </c>
      <c r="K4465" s="7">
        <v>0</v>
      </c>
      <c r="L4465" s="7">
        <v>48</v>
      </c>
      <c r="M4465" s="7">
        <v>2067</v>
      </c>
      <c r="N4465" s="7">
        <v>3</v>
      </c>
      <c r="O4465" s="7">
        <v>6</v>
      </c>
      <c r="P4465" s="7">
        <f>SUM(dane3[[#This Row],[RoomService]:[VRDeck]])</f>
        <v>2124</v>
      </c>
      <c r="Q4465" t="s">
        <v>12178</v>
      </c>
      <c r="R4465" t="b">
        <v>1</v>
      </c>
    </row>
    <row r="4466" spans="1:18" x14ac:dyDescent="0.3">
      <c r="A4466" t="s">
        <v>12179</v>
      </c>
      <c r="B4466">
        <f>MID(dane3[[#This Row],[PassengerId]],1,4)+0</f>
        <v>4744</v>
      </c>
      <c r="C4466" t="s">
        <v>14</v>
      </c>
      <c r="D4466" t="b">
        <v>1</v>
      </c>
      <c r="E4466" t="s">
        <v>12177</v>
      </c>
      <c r="F4466" t="str">
        <f>MID($E4466,1,1)</f>
        <v>C</v>
      </c>
      <c r="G4466" t="str">
        <f>IFERROR(MID($E4466,SEARCH("/",$E4466,SEARCH("/",$E4466)+1)+1,1),"")</f>
        <v>P</v>
      </c>
      <c r="H4466" t="s">
        <v>46</v>
      </c>
      <c r="I4466">
        <v>34</v>
      </c>
      <c r="J4466" t="b">
        <v>0</v>
      </c>
      <c r="K4466" s="7">
        <v>0</v>
      </c>
      <c r="L4466" s="7">
        <v>0</v>
      </c>
      <c r="M4466" s="7">
        <v>0</v>
      </c>
      <c r="N4466" s="7">
        <v>0</v>
      </c>
      <c r="O4466" s="7">
        <v>0</v>
      </c>
      <c r="P4466" s="7">
        <f>SUM(dane3[[#This Row],[RoomService]:[VRDeck]])</f>
        <v>0</v>
      </c>
      <c r="Q4466" t="s">
        <v>12180</v>
      </c>
      <c r="R4466" t="b">
        <v>1</v>
      </c>
    </row>
    <row r="4467" spans="1:18" x14ac:dyDescent="0.3">
      <c r="A4467" t="s">
        <v>12181</v>
      </c>
      <c r="B4467">
        <f>MID(dane3[[#This Row],[PassengerId]],1,4)+0</f>
        <v>4746</v>
      </c>
      <c r="C4467" t="s">
        <v>19</v>
      </c>
      <c r="D4467" t="b">
        <v>0</v>
      </c>
      <c r="E4467" t="s">
        <v>12182</v>
      </c>
      <c r="F4467" t="str">
        <f>MID($E4467,1,1)</f>
        <v>G</v>
      </c>
      <c r="G4467" t="str">
        <f>IFERROR(MID($E4467,SEARCH("/",$E4467,SEARCH("/",$E4467)+1)+1,1),"")</f>
        <v>S</v>
      </c>
      <c r="H4467" t="s">
        <v>16</v>
      </c>
      <c r="I4467">
        <v>24</v>
      </c>
      <c r="J4467" t="b">
        <v>0</v>
      </c>
      <c r="K4467" s="7">
        <v>282</v>
      </c>
      <c r="L4467" s="7">
        <v>8</v>
      </c>
      <c r="M4467" s="7">
        <v>337</v>
      </c>
      <c r="N4467" s="7">
        <v>0</v>
      </c>
      <c r="O4467" s="7">
        <v>0</v>
      </c>
      <c r="P4467" s="7">
        <f>SUM(dane3[[#This Row],[RoomService]:[VRDeck]])</f>
        <v>627</v>
      </c>
      <c r="Q4467" t="s">
        <v>12183</v>
      </c>
      <c r="R4467" t="b">
        <v>0</v>
      </c>
    </row>
    <row r="4468" spans="1:18" x14ac:dyDescent="0.3">
      <c r="A4468" t="s">
        <v>9877</v>
      </c>
      <c r="B4468">
        <f>MID(dane3[[#This Row],[PassengerId]],1,4)+0</f>
        <v>3879</v>
      </c>
      <c r="C4468" t="s">
        <v>53</v>
      </c>
      <c r="D4468" t="b">
        <v>0</v>
      </c>
      <c r="E4468" t="s">
        <v>9878</v>
      </c>
      <c r="F4468" t="str">
        <f>MID($E4468,1,1)</f>
        <v>F</v>
      </c>
      <c r="G4468" t="str">
        <f>IFERROR(MID($E4468,SEARCH("/",$E4468,SEARCH("/",$E4468)+1)+1,1),"")</f>
        <v>P</v>
      </c>
      <c r="H4468" t="s">
        <v>46</v>
      </c>
      <c r="I4468">
        <v>31</v>
      </c>
      <c r="J4468" t="b">
        <v>0</v>
      </c>
      <c r="K4468" s="7">
        <v>796</v>
      </c>
      <c r="L4468" s="7">
        <v>0</v>
      </c>
      <c r="M4468" s="7">
        <v>70</v>
      </c>
      <c r="N4468" s="7">
        <v>595</v>
      </c>
      <c r="O4468" s="7">
        <v>0</v>
      </c>
      <c r="P4468" s="7">
        <f>SUM(dane3[[#This Row],[RoomService]:[VRDeck]])</f>
        <v>1461</v>
      </c>
      <c r="Q4468" t="s">
        <v>9879</v>
      </c>
      <c r="R4468" t="b">
        <v>0</v>
      </c>
    </row>
    <row r="4469" spans="1:18" x14ac:dyDescent="0.3">
      <c r="A4469" t="s">
        <v>12187</v>
      </c>
      <c r="B4469">
        <f>MID(dane3[[#This Row],[PassengerId]],1,4)+0</f>
        <v>4750</v>
      </c>
      <c r="C4469" t="s">
        <v>14</v>
      </c>
      <c r="D4469" t="b">
        <v>0</v>
      </c>
      <c r="E4469" t="s">
        <v>12188</v>
      </c>
      <c r="F4469" t="str">
        <f>MID($E4469,1,1)</f>
        <v>A</v>
      </c>
      <c r="G4469" t="str">
        <f>IFERROR(MID($E4469,SEARCH("/",$E4469,SEARCH("/",$E4469)+1)+1,1),"")</f>
        <v>S</v>
      </c>
      <c r="H4469" t="s">
        <v>16</v>
      </c>
      <c r="I4469">
        <v>28</v>
      </c>
      <c r="J4469" t="b">
        <v>0</v>
      </c>
      <c r="K4469" s="7">
        <v>0</v>
      </c>
      <c r="L4469" s="7">
        <v>395</v>
      </c>
      <c r="M4469" s="7">
        <v>118</v>
      </c>
      <c r="N4469" s="7">
        <v>14</v>
      </c>
      <c r="O4469" s="7">
        <v>1647</v>
      </c>
      <c r="P4469" s="7">
        <f>SUM(dane3[[#This Row],[RoomService]:[VRDeck]])</f>
        <v>2174</v>
      </c>
      <c r="Q4469" t="s">
        <v>12189</v>
      </c>
      <c r="R4469" t="b">
        <v>0</v>
      </c>
    </row>
    <row r="4470" spans="1:18" x14ac:dyDescent="0.3">
      <c r="A4470" t="s">
        <v>12190</v>
      </c>
      <c r="B4470">
        <f>MID(dane3[[#This Row],[PassengerId]],1,4)+0</f>
        <v>4750</v>
      </c>
      <c r="C4470" t="s">
        <v>14</v>
      </c>
      <c r="D4470" t="b">
        <v>0</v>
      </c>
      <c r="E4470" t="s">
        <v>12188</v>
      </c>
      <c r="F4470" t="str">
        <f>MID($E4470,1,1)</f>
        <v>A</v>
      </c>
      <c r="G4470" t="str">
        <f>IFERROR(MID($E4470,SEARCH("/",$E4470,SEARCH("/",$E4470)+1)+1,1),"")</f>
        <v>S</v>
      </c>
      <c r="H4470" t="s">
        <v>16</v>
      </c>
      <c r="I4470">
        <v>31</v>
      </c>
      <c r="J4470" t="b">
        <v>0</v>
      </c>
      <c r="K4470" s="7">
        <v>0</v>
      </c>
      <c r="L4470" s="7">
        <v>1382</v>
      </c>
      <c r="M4470" s="7">
        <v>0</v>
      </c>
      <c r="N4470" s="7">
        <v>1795</v>
      </c>
      <c r="O4470" s="7">
        <v>588</v>
      </c>
      <c r="P4470" s="7">
        <f>SUM(dane3[[#This Row],[RoomService]:[VRDeck]])</f>
        <v>3765</v>
      </c>
      <c r="Q4470" t="s">
        <v>12191</v>
      </c>
      <c r="R4470" t="b">
        <v>0</v>
      </c>
    </row>
    <row r="4471" spans="1:18" x14ac:dyDescent="0.3">
      <c r="A4471" t="s">
        <v>9898</v>
      </c>
      <c r="B4471">
        <f>MID(dane3[[#This Row],[PassengerId]],1,4)+0</f>
        <v>3895</v>
      </c>
      <c r="C4471" t="s">
        <v>53</v>
      </c>
      <c r="D4471" t="b">
        <v>1</v>
      </c>
      <c r="E4471" t="s">
        <v>9899</v>
      </c>
      <c r="F4471" t="str">
        <f>MID($E4471,1,1)</f>
        <v>E</v>
      </c>
      <c r="G4471" t="str">
        <f>IFERROR(MID($E4471,SEARCH("/",$E4471,SEARCH("/",$E4471)+1)+1,1),"")</f>
        <v>P</v>
      </c>
      <c r="H4471" t="s">
        <v>16</v>
      </c>
      <c r="I4471">
        <v>36</v>
      </c>
      <c r="J4471" t="b">
        <v>0</v>
      </c>
      <c r="K4471" s="7">
        <v>0</v>
      </c>
      <c r="L4471" s="7">
        <v>0</v>
      </c>
      <c r="M4471" s="7">
        <v>0</v>
      </c>
      <c r="N4471" s="7">
        <v>0</v>
      </c>
      <c r="O4471" s="7">
        <v>0</v>
      </c>
      <c r="P4471" s="7">
        <f>SUM(dane3[[#This Row],[RoomService]:[VRDeck]])</f>
        <v>0</v>
      </c>
      <c r="Q4471" t="s">
        <v>9900</v>
      </c>
      <c r="R4471" t="b">
        <v>0</v>
      </c>
    </row>
    <row r="4472" spans="1:18" x14ac:dyDescent="0.3">
      <c r="A4472" t="s">
        <v>9901</v>
      </c>
      <c r="B4472">
        <f>MID(dane3[[#This Row],[PassengerId]],1,4)+0</f>
        <v>3895</v>
      </c>
      <c r="C4472" t="s">
        <v>53</v>
      </c>
      <c r="D4472" t="b">
        <v>0</v>
      </c>
      <c r="E4472" t="s">
        <v>9899</v>
      </c>
      <c r="F4472" t="str">
        <f>MID($E4472,1,1)</f>
        <v>E</v>
      </c>
      <c r="G4472" t="str">
        <f>IFERROR(MID($E4472,SEARCH("/",$E4472,SEARCH("/",$E4472)+1)+1,1),"")</f>
        <v>P</v>
      </c>
      <c r="H4472" t="s">
        <v>16</v>
      </c>
      <c r="I4472">
        <v>27</v>
      </c>
      <c r="J4472" t="b">
        <v>0</v>
      </c>
      <c r="K4472" s="7">
        <v>847</v>
      </c>
      <c r="L4472" s="7">
        <v>0</v>
      </c>
      <c r="M4472" s="7">
        <v>4</v>
      </c>
      <c r="N4472" s="7">
        <v>0</v>
      </c>
      <c r="O4472" s="7">
        <v>1</v>
      </c>
      <c r="P4472" s="7">
        <f>SUM(dane3[[#This Row],[RoomService]:[VRDeck]])</f>
        <v>852</v>
      </c>
      <c r="Q4472" t="s">
        <v>9902</v>
      </c>
      <c r="R4472" t="b">
        <v>0</v>
      </c>
    </row>
    <row r="4473" spans="1:18" x14ac:dyDescent="0.3">
      <c r="A4473" t="s">
        <v>12198</v>
      </c>
      <c r="B4473">
        <f>MID(dane3[[#This Row],[PassengerId]],1,4)+0</f>
        <v>4754</v>
      </c>
      <c r="C4473" t="s">
        <v>19</v>
      </c>
      <c r="D4473" t="b">
        <v>0</v>
      </c>
      <c r="E4473" t="s">
        <v>12199</v>
      </c>
      <c r="F4473" t="str">
        <f>MID($E4473,1,1)</f>
        <v>E</v>
      </c>
      <c r="G4473" t="str">
        <f>IFERROR(MID($E4473,SEARCH("/",$E4473,SEARCH("/",$E4473)+1)+1,1),"")</f>
        <v>S</v>
      </c>
      <c r="H4473" t="s">
        <v>46</v>
      </c>
      <c r="I4473">
        <v>30</v>
      </c>
      <c r="J4473" t="b">
        <v>0</v>
      </c>
      <c r="K4473" s="7">
        <v>25</v>
      </c>
      <c r="L4473" s="7">
        <v>245</v>
      </c>
      <c r="M4473" s="7">
        <v>198</v>
      </c>
      <c r="N4473" s="7">
        <v>2</v>
      </c>
      <c r="O4473" s="7">
        <v>321</v>
      </c>
      <c r="P4473" s="7">
        <f>SUM(dane3[[#This Row],[RoomService]:[VRDeck]])</f>
        <v>791</v>
      </c>
      <c r="Q4473" t="s">
        <v>12200</v>
      </c>
      <c r="R4473" t="b">
        <v>0</v>
      </c>
    </row>
    <row r="4474" spans="1:18" x14ac:dyDescent="0.3">
      <c r="A4474" t="s">
        <v>9903</v>
      </c>
      <c r="B4474">
        <f>MID(dane3[[#This Row],[PassengerId]],1,4)+0</f>
        <v>3895</v>
      </c>
      <c r="C4474" t="s">
        <v>53</v>
      </c>
      <c r="D4474" t="b">
        <v>0</v>
      </c>
      <c r="E4474" t="s">
        <v>9899</v>
      </c>
      <c r="F4474" t="str">
        <f>MID($E4474,1,1)</f>
        <v>E</v>
      </c>
      <c r="G4474" t="str">
        <f>IFERROR(MID($E4474,SEARCH("/",$E4474,SEARCH("/",$E4474)+1)+1,1),"")</f>
        <v>P</v>
      </c>
      <c r="H4474" t="s">
        <v>16</v>
      </c>
      <c r="I4474">
        <v>5</v>
      </c>
      <c r="J4474" t="b">
        <v>0</v>
      </c>
      <c r="K4474" s="7">
        <v>0</v>
      </c>
      <c r="L4474" s="7">
        <v>0</v>
      </c>
      <c r="M4474" s="7">
        <v>0</v>
      </c>
      <c r="N4474" s="7">
        <v>0</v>
      </c>
      <c r="O4474" s="7">
        <v>0</v>
      </c>
      <c r="P4474" s="7">
        <f>SUM(dane3[[#This Row],[RoomService]:[VRDeck]])</f>
        <v>0</v>
      </c>
      <c r="Q4474" t="s">
        <v>9904</v>
      </c>
      <c r="R4474" t="b">
        <v>1</v>
      </c>
    </row>
    <row r="4475" spans="1:18" x14ac:dyDescent="0.3">
      <c r="A4475" t="s">
        <v>12203</v>
      </c>
      <c r="B4475">
        <f>MID(dane3[[#This Row],[PassengerId]],1,4)+0</f>
        <v>4756</v>
      </c>
      <c r="C4475" t="s">
        <v>14</v>
      </c>
      <c r="D4475" t="b">
        <v>1</v>
      </c>
      <c r="E4475" t="s">
        <v>12204</v>
      </c>
      <c r="F4475" t="str">
        <f>MID($E4475,1,1)</f>
        <v>C</v>
      </c>
      <c r="G4475" t="str">
        <f>IFERROR(MID($E4475,SEARCH("/",$E4475,SEARCH("/",$E4475)+1)+1,1),"")</f>
        <v>S</v>
      </c>
      <c r="H4475" t="s">
        <v>46</v>
      </c>
      <c r="I4475">
        <v>44</v>
      </c>
      <c r="J4475" t="b">
        <v>0</v>
      </c>
      <c r="K4475" s="7">
        <v>0</v>
      </c>
      <c r="L4475" s="7">
        <v>0</v>
      </c>
      <c r="M4475" s="7">
        <v>0</v>
      </c>
      <c r="N4475" s="7">
        <v>0</v>
      </c>
      <c r="O4475" s="7">
        <v>0</v>
      </c>
      <c r="P4475" s="7">
        <f>SUM(dane3[[#This Row],[RoomService]:[VRDeck]])</f>
        <v>0</v>
      </c>
      <c r="Q4475" t="s">
        <v>12205</v>
      </c>
      <c r="R4475" t="b">
        <v>1</v>
      </c>
    </row>
    <row r="4476" spans="1:18" x14ac:dyDescent="0.3">
      <c r="A4476" t="s">
        <v>12206</v>
      </c>
      <c r="B4476">
        <f>MID(dane3[[#This Row],[PassengerId]],1,4)+0</f>
        <v>4756</v>
      </c>
      <c r="C4476" t="s">
        <v>14</v>
      </c>
      <c r="D4476" t="b">
        <v>1</v>
      </c>
      <c r="E4476" t="s">
        <v>12204</v>
      </c>
      <c r="F4476" t="str">
        <f>MID($E4476,1,1)</f>
        <v>C</v>
      </c>
      <c r="G4476" t="str">
        <f>IFERROR(MID($E4476,SEARCH("/",$E4476,SEARCH("/",$E4476)+1)+1,1),"")</f>
        <v>S</v>
      </c>
      <c r="H4476" t="s">
        <v>46</v>
      </c>
      <c r="I4476">
        <v>54</v>
      </c>
      <c r="J4476" t="b">
        <v>0</v>
      </c>
      <c r="K4476" s="7">
        <v>0</v>
      </c>
      <c r="L4476" s="7">
        <v>0</v>
      </c>
      <c r="M4476" s="7">
        <v>0</v>
      </c>
      <c r="N4476" s="7">
        <v>0</v>
      </c>
      <c r="O4476" s="7">
        <v>0</v>
      </c>
      <c r="P4476" s="7">
        <f>SUM(dane3[[#This Row],[RoomService]:[VRDeck]])</f>
        <v>0</v>
      </c>
      <c r="Q4476" t="s">
        <v>12207</v>
      </c>
      <c r="R4476" t="b">
        <v>1</v>
      </c>
    </row>
    <row r="4477" spans="1:18" x14ac:dyDescent="0.3">
      <c r="A4477" t="s">
        <v>12208</v>
      </c>
      <c r="B4477">
        <f>MID(dane3[[#This Row],[PassengerId]],1,4)+0</f>
        <v>4757</v>
      </c>
      <c r="C4477" t="s">
        <v>19</v>
      </c>
      <c r="D4477" t="b">
        <v>0</v>
      </c>
      <c r="E4477" t="s">
        <v>12209</v>
      </c>
      <c r="F4477" t="str">
        <f>MID($E4477,1,1)</f>
        <v>F</v>
      </c>
      <c r="G4477" t="str">
        <f>IFERROR(MID($E4477,SEARCH("/",$E4477,SEARCH("/",$E4477)+1)+1,1),"")</f>
        <v>S</v>
      </c>
      <c r="H4477" t="s">
        <v>16</v>
      </c>
      <c r="I4477">
        <v>24</v>
      </c>
      <c r="J4477" t="b">
        <v>0</v>
      </c>
      <c r="K4477" s="7">
        <v>185</v>
      </c>
      <c r="L4477" s="7">
        <v>0</v>
      </c>
      <c r="M4477" s="7">
        <v>476</v>
      </c>
      <c r="N4477" s="7">
        <v>1810</v>
      </c>
      <c r="O4477" s="7">
        <v>53</v>
      </c>
      <c r="P4477" s="7">
        <f>SUM(dane3[[#This Row],[RoomService]:[VRDeck]])</f>
        <v>2524</v>
      </c>
      <c r="Q4477" t="s">
        <v>12210</v>
      </c>
      <c r="R4477" t="b">
        <v>0</v>
      </c>
    </row>
    <row r="4478" spans="1:18" x14ac:dyDescent="0.3">
      <c r="A4478" t="s">
        <v>12211</v>
      </c>
      <c r="B4478">
        <f>MID(dane3[[#This Row],[PassengerId]],1,4)+0</f>
        <v>4758</v>
      </c>
      <c r="C4478" t="s">
        <v>19</v>
      </c>
      <c r="D4478" t="b">
        <v>0</v>
      </c>
      <c r="E4478" t="s">
        <v>12212</v>
      </c>
      <c r="F4478" t="str">
        <f>MID($E4478,1,1)</f>
        <v>F</v>
      </c>
      <c r="G4478" t="str">
        <f>IFERROR(MID($E4478,SEARCH("/",$E4478,SEARCH("/",$E4478)+1)+1,1),"")</f>
        <v>P</v>
      </c>
      <c r="H4478" t="s">
        <v>16</v>
      </c>
      <c r="I4478">
        <v>44</v>
      </c>
      <c r="J4478" t="b">
        <v>0</v>
      </c>
      <c r="K4478" s="7">
        <v>248</v>
      </c>
      <c r="L4478" s="7">
        <v>0</v>
      </c>
      <c r="M4478" s="7">
        <v>0</v>
      </c>
      <c r="N4478" s="7">
        <v>0</v>
      </c>
      <c r="O4478" s="7">
        <v>623</v>
      </c>
      <c r="P4478" s="7">
        <f>SUM(dane3[[#This Row],[RoomService]:[VRDeck]])</f>
        <v>871</v>
      </c>
      <c r="Q4478" t="s">
        <v>12213</v>
      </c>
      <c r="R4478" t="b">
        <v>0</v>
      </c>
    </row>
    <row r="4479" spans="1:18" x14ac:dyDescent="0.3">
      <c r="A4479" t="s">
        <v>12214</v>
      </c>
      <c r="B4479">
        <f>MID(dane3[[#This Row],[PassengerId]],1,4)+0</f>
        <v>4759</v>
      </c>
      <c r="C4479" t="s">
        <v>19</v>
      </c>
      <c r="D4479" t="b">
        <v>0</v>
      </c>
      <c r="E4479" t="s">
        <v>12215</v>
      </c>
      <c r="F4479" t="str">
        <f>MID($E4479,1,1)</f>
        <v>F</v>
      </c>
      <c r="G4479" t="str">
        <f>IFERROR(MID($E4479,SEARCH("/",$E4479,SEARCH("/",$E4479)+1)+1,1),"")</f>
        <v>S</v>
      </c>
      <c r="H4479" t="s">
        <v>16</v>
      </c>
      <c r="I4479">
        <v>25</v>
      </c>
      <c r="J4479" t="b">
        <v>0</v>
      </c>
      <c r="K4479" s="7">
        <v>0</v>
      </c>
      <c r="L4479" s="7">
        <v>3</v>
      </c>
      <c r="M4479" s="7">
        <v>23</v>
      </c>
      <c r="N4479" s="7">
        <v>693</v>
      </c>
      <c r="O4479" s="7">
        <v>0</v>
      </c>
      <c r="P4479" s="7">
        <f>SUM(dane3[[#This Row],[RoomService]:[VRDeck]])</f>
        <v>719</v>
      </c>
      <c r="Q4479" t="s">
        <v>12216</v>
      </c>
      <c r="R4479" t="b">
        <v>0</v>
      </c>
    </row>
    <row r="4480" spans="1:18" x14ac:dyDescent="0.3">
      <c r="A4480" t="s">
        <v>10005</v>
      </c>
      <c r="B4480">
        <f>MID(dane3[[#This Row],[PassengerId]],1,4)+0</f>
        <v>3932</v>
      </c>
      <c r="C4480" t="s">
        <v>53</v>
      </c>
      <c r="D4480" t="b">
        <v>0</v>
      </c>
      <c r="E4480" t="s">
        <v>10006</v>
      </c>
      <c r="F4480" t="str">
        <f>MID($E4480,1,1)</f>
        <v>E</v>
      </c>
      <c r="G4480" t="str">
        <f>IFERROR(MID($E4480,SEARCH("/",$E4480,SEARCH("/",$E4480)+1)+1,1),"")</f>
        <v>S</v>
      </c>
      <c r="H4480" t="s">
        <v>16</v>
      </c>
      <c r="I4480">
        <v>18</v>
      </c>
      <c r="J4480" t="b">
        <v>0</v>
      </c>
      <c r="K4480" s="7">
        <v>659</v>
      </c>
      <c r="L4480" s="7">
        <v>0</v>
      </c>
      <c r="M4480" s="7">
        <v>2316</v>
      </c>
      <c r="N4480" s="7">
        <v>0</v>
      </c>
      <c r="O4480" s="7">
        <v>23</v>
      </c>
      <c r="P4480" s="7">
        <f>SUM(dane3[[#This Row],[RoomService]:[VRDeck]])</f>
        <v>2998</v>
      </c>
      <c r="Q4480" t="s">
        <v>10007</v>
      </c>
      <c r="R4480" t="b">
        <v>1</v>
      </c>
    </row>
    <row r="4481" spans="1:18" x14ac:dyDescent="0.3">
      <c r="A4481" t="s">
        <v>10008</v>
      </c>
      <c r="B4481">
        <f>MID(dane3[[#This Row],[PassengerId]],1,4)+0</f>
        <v>3932</v>
      </c>
      <c r="C4481" t="s">
        <v>53</v>
      </c>
      <c r="D4481" t="b">
        <v>0</v>
      </c>
      <c r="E4481" t="s">
        <v>10009</v>
      </c>
      <c r="F4481" t="str">
        <f>MID($E4481,1,1)</f>
        <v>D</v>
      </c>
      <c r="G4481" t="str">
        <f>IFERROR(MID($E4481,SEARCH("/",$E4481,SEARCH("/",$E4481)+1)+1,1),"")</f>
        <v>S</v>
      </c>
      <c r="H4481" t="s">
        <v>46</v>
      </c>
      <c r="I4481">
        <v>34</v>
      </c>
      <c r="J4481" t="b">
        <v>0</v>
      </c>
      <c r="K4481" s="7">
        <v>2</v>
      </c>
      <c r="L4481" s="7">
        <v>0</v>
      </c>
      <c r="M4481" s="7">
        <v>805</v>
      </c>
      <c r="N4481" s="7">
        <v>29</v>
      </c>
      <c r="O4481" s="7">
        <v>0</v>
      </c>
      <c r="P4481" s="7">
        <f>SUM(dane3[[#This Row],[RoomService]:[VRDeck]])</f>
        <v>836</v>
      </c>
      <c r="Q4481" t="s">
        <v>10010</v>
      </c>
      <c r="R4481" t="b">
        <v>1</v>
      </c>
    </row>
    <row r="4482" spans="1:18" x14ac:dyDescent="0.3">
      <c r="A4482" t="s">
        <v>12223</v>
      </c>
      <c r="B4482">
        <f>MID(dane3[[#This Row],[PassengerId]],1,4)+0</f>
        <v>4764</v>
      </c>
      <c r="C4482" t="s">
        <v>19</v>
      </c>
      <c r="D4482" t="b">
        <v>0</v>
      </c>
      <c r="E4482" t="s">
        <v>12224</v>
      </c>
      <c r="F4482" t="str">
        <f>MID($E4482,1,1)</f>
        <v>E</v>
      </c>
      <c r="G4482" t="str">
        <f>IFERROR(MID($E4482,SEARCH("/",$E4482,SEARCH("/",$E4482)+1)+1,1),"")</f>
        <v>S</v>
      </c>
      <c r="H4482" t="s">
        <v>16</v>
      </c>
      <c r="I4482">
        <v>22</v>
      </c>
      <c r="J4482" t="b">
        <v>0</v>
      </c>
      <c r="K4482" s="7">
        <v>0</v>
      </c>
      <c r="L4482" s="7">
        <v>669</v>
      </c>
      <c r="M4482" s="7">
        <v>121</v>
      </c>
      <c r="N4482" s="7">
        <v>0</v>
      </c>
      <c r="O4482" s="7">
        <v>56</v>
      </c>
      <c r="P4482" s="7">
        <f>SUM(dane3[[#This Row],[RoomService]:[VRDeck]])</f>
        <v>846</v>
      </c>
      <c r="Q4482" t="s">
        <v>12225</v>
      </c>
      <c r="R4482" t="b">
        <v>1</v>
      </c>
    </row>
    <row r="4483" spans="1:18" x14ac:dyDescent="0.3">
      <c r="A4483" t="s">
        <v>12226</v>
      </c>
      <c r="B4483">
        <f>MID(dane3[[#This Row],[PassengerId]],1,4)+0</f>
        <v>4769</v>
      </c>
      <c r="C4483" t="s">
        <v>19</v>
      </c>
      <c r="D4483" t="b">
        <v>1</v>
      </c>
      <c r="E4483" t="s">
        <v>12227</v>
      </c>
      <c r="F4483" t="str">
        <f>MID($E4483,1,1)</f>
        <v>G</v>
      </c>
      <c r="G4483" t="str">
        <f>IFERROR(MID($E4483,SEARCH("/",$E4483,SEARCH("/",$E4483)+1)+1,1),"")</f>
        <v>S</v>
      </c>
      <c r="H4483" t="s">
        <v>16</v>
      </c>
      <c r="I4483">
        <v>22</v>
      </c>
      <c r="J4483" t="b">
        <v>0</v>
      </c>
      <c r="K4483" s="7">
        <v>0</v>
      </c>
      <c r="L4483" s="7">
        <v>0</v>
      </c>
      <c r="M4483" s="7">
        <v>0</v>
      </c>
      <c r="N4483" s="7">
        <v>0</v>
      </c>
      <c r="O4483" s="7">
        <v>0</v>
      </c>
      <c r="P4483" s="7">
        <f>SUM(dane3[[#This Row],[RoomService]:[VRDeck]])</f>
        <v>0</v>
      </c>
      <c r="Q4483" t="s">
        <v>12228</v>
      </c>
      <c r="R4483" t="b">
        <v>1</v>
      </c>
    </row>
    <row r="4484" spans="1:18" x14ac:dyDescent="0.3">
      <c r="A4484" t="s">
        <v>12229</v>
      </c>
      <c r="B4484">
        <f>MID(dane3[[#This Row],[PassengerId]],1,4)+0</f>
        <v>4770</v>
      </c>
      <c r="C4484" t="s">
        <v>19</v>
      </c>
      <c r="D4484" t="b">
        <v>0</v>
      </c>
      <c r="E4484" t="s">
        <v>12230</v>
      </c>
      <c r="F4484" t="str">
        <f>MID($E4484,1,1)</f>
        <v>F</v>
      </c>
      <c r="G4484" t="str">
        <f>IFERROR(MID($E4484,SEARCH("/",$E4484,SEARCH("/",$E4484)+1)+1,1),"")</f>
        <v>S</v>
      </c>
      <c r="H4484" t="s">
        <v>46</v>
      </c>
      <c r="I4484">
        <v>22</v>
      </c>
      <c r="J4484" t="b">
        <v>0</v>
      </c>
      <c r="K4484" s="7">
        <v>0</v>
      </c>
      <c r="L4484" s="7">
        <v>509</v>
      </c>
      <c r="M4484" s="7">
        <v>2</v>
      </c>
      <c r="N4484" s="7">
        <v>8</v>
      </c>
      <c r="O4484" s="7">
        <v>74</v>
      </c>
      <c r="P4484" s="7">
        <f>SUM(dane3[[#This Row],[RoomService]:[VRDeck]])</f>
        <v>593</v>
      </c>
      <c r="Q4484" t="s">
        <v>12231</v>
      </c>
      <c r="R4484" t="b">
        <v>1</v>
      </c>
    </row>
    <row r="4485" spans="1:18" x14ac:dyDescent="0.3">
      <c r="A4485" t="s">
        <v>12232</v>
      </c>
      <c r="B4485">
        <f>MID(dane3[[#This Row],[PassengerId]],1,4)+0</f>
        <v>4770</v>
      </c>
      <c r="C4485" t="s">
        <v>19</v>
      </c>
      <c r="D4485" t="b">
        <v>1</v>
      </c>
      <c r="E4485" t="s">
        <v>12230</v>
      </c>
      <c r="F4485" t="str">
        <f>MID($E4485,1,1)</f>
        <v>F</v>
      </c>
      <c r="G4485" t="str">
        <f>IFERROR(MID($E4485,SEARCH("/",$E4485,SEARCH("/",$E4485)+1)+1,1),"")</f>
        <v>S</v>
      </c>
      <c r="H4485" t="s">
        <v>32</v>
      </c>
      <c r="I4485">
        <v>18</v>
      </c>
      <c r="J4485" t="b">
        <v>0</v>
      </c>
      <c r="K4485" s="7">
        <v>0</v>
      </c>
      <c r="L4485" s="7">
        <v>0</v>
      </c>
      <c r="M4485" s="7">
        <v>0</v>
      </c>
      <c r="N4485" s="7">
        <v>0</v>
      </c>
      <c r="O4485" s="7">
        <v>0</v>
      </c>
      <c r="P4485" s="7">
        <f>SUM(dane3[[#This Row],[RoomService]:[VRDeck]])</f>
        <v>0</v>
      </c>
      <c r="Q4485" t="s">
        <v>12233</v>
      </c>
      <c r="R4485" t="b">
        <v>1</v>
      </c>
    </row>
    <row r="4486" spans="1:18" x14ac:dyDescent="0.3">
      <c r="A4486" t="s">
        <v>12234</v>
      </c>
      <c r="B4486">
        <f>MID(dane3[[#This Row],[PassengerId]],1,4)+0</f>
        <v>4772</v>
      </c>
      <c r="C4486" t="s">
        <v>19</v>
      </c>
      <c r="D4486" t="b">
        <v>0</v>
      </c>
      <c r="E4486" t="s">
        <v>12235</v>
      </c>
      <c r="F4486" t="str">
        <f>MID($E4486,1,1)</f>
        <v>F</v>
      </c>
      <c r="G4486" t="str">
        <f>IFERROR(MID($E4486,SEARCH("/",$E4486,SEARCH("/",$E4486)+1)+1,1),"")</f>
        <v>P</v>
      </c>
      <c r="H4486" t="s">
        <v>46</v>
      </c>
      <c r="I4486">
        <v>22</v>
      </c>
      <c r="J4486" t="b">
        <v>0</v>
      </c>
      <c r="K4486" s="7">
        <v>256</v>
      </c>
      <c r="L4486" s="7">
        <v>0</v>
      </c>
      <c r="M4486" s="7">
        <v>0</v>
      </c>
      <c r="N4486" s="7">
        <v>0</v>
      </c>
      <c r="O4486" s="7">
        <v>373</v>
      </c>
      <c r="P4486" s="7">
        <f>SUM(dane3[[#This Row],[RoomService]:[VRDeck]])</f>
        <v>629</v>
      </c>
      <c r="Q4486" t="s">
        <v>12236</v>
      </c>
      <c r="R4486" t="b">
        <v>0</v>
      </c>
    </row>
    <row r="4487" spans="1:18" x14ac:dyDescent="0.3">
      <c r="A4487" t="s">
        <v>8254</v>
      </c>
      <c r="B4487">
        <f>MID(dane3[[#This Row],[PassengerId]],1,4)+0</f>
        <v>3260</v>
      </c>
      <c r="C4487" t="s">
        <v>19</v>
      </c>
      <c r="D4487" t="b">
        <v>0</v>
      </c>
      <c r="E4487" t="s">
        <v>8255</v>
      </c>
      <c r="F4487" t="str">
        <f>MID($E4487,1,1)</f>
        <v>F</v>
      </c>
      <c r="G4487" t="str">
        <f>IFERROR(MID($E4487,SEARCH("/",$E4487,SEARCH("/",$E4487)+1)+1,1),"")</f>
        <v>S</v>
      </c>
      <c r="H4487" t="s">
        <v>16</v>
      </c>
      <c r="I4487">
        <v>19</v>
      </c>
      <c r="J4487" t="b">
        <v>0</v>
      </c>
      <c r="K4487" s="7">
        <v>0</v>
      </c>
      <c r="L4487" s="7">
        <v>165</v>
      </c>
      <c r="M4487" s="7">
        <v>0</v>
      </c>
      <c r="N4487" s="7">
        <v>699</v>
      </c>
      <c r="O4487" s="7">
        <v>0</v>
      </c>
      <c r="P4487" s="7">
        <f>SUM(dane3[[#This Row],[RoomService]:[VRDeck]])</f>
        <v>864</v>
      </c>
      <c r="Q4487" t="s">
        <v>8256</v>
      </c>
      <c r="R4487" t="b">
        <v>0</v>
      </c>
    </row>
    <row r="4488" spans="1:18" x14ac:dyDescent="0.3">
      <c r="A4488" t="s">
        <v>10023</v>
      </c>
      <c r="B4488">
        <f>MID(dane3[[#This Row],[PassengerId]],1,4)+0</f>
        <v>3938</v>
      </c>
      <c r="C4488" t="s">
        <v>53</v>
      </c>
      <c r="D4488" t="b">
        <v>1</v>
      </c>
      <c r="E4488" t="s">
        <v>10024</v>
      </c>
      <c r="F4488" t="str">
        <f>MID($E4488,1,1)</f>
        <v>F</v>
      </c>
      <c r="G4488" t="str">
        <f>IFERROR(MID($E4488,SEARCH("/",$E4488,SEARCH("/",$E4488)+1)+1,1),"")</f>
        <v>S</v>
      </c>
      <c r="H4488" t="s">
        <v>16</v>
      </c>
      <c r="I4488">
        <v>56</v>
      </c>
      <c r="J4488" t="b">
        <v>0</v>
      </c>
      <c r="K4488" s="7">
        <v>0</v>
      </c>
      <c r="L4488" s="7">
        <v>0</v>
      </c>
      <c r="M4488" s="7">
        <v>0</v>
      </c>
      <c r="N4488" s="7">
        <v>0</v>
      </c>
      <c r="O4488" s="7">
        <v>0</v>
      </c>
      <c r="P4488" s="7">
        <f>SUM(dane3[[#This Row],[RoomService]:[VRDeck]])</f>
        <v>0</v>
      </c>
      <c r="Q4488" t="s">
        <v>23799</v>
      </c>
      <c r="R4488" t="b">
        <v>1</v>
      </c>
    </row>
    <row r="4489" spans="1:18" x14ac:dyDescent="0.3">
      <c r="A4489" t="s">
        <v>10025</v>
      </c>
      <c r="B4489">
        <f>MID(dane3[[#This Row],[PassengerId]],1,4)+0</f>
        <v>3938</v>
      </c>
      <c r="C4489" t="s">
        <v>53</v>
      </c>
      <c r="D4489" t="b">
        <v>1</v>
      </c>
      <c r="E4489" t="s">
        <v>10024</v>
      </c>
      <c r="F4489" t="str">
        <f>MID($E4489,1,1)</f>
        <v>F</v>
      </c>
      <c r="G4489" t="str">
        <f>IFERROR(MID($E4489,SEARCH("/",$E4489,SEARCH("/",$E4489)+1)+1,1),"")</f>
        <v>S</v>
      </c>
      <c r="H4489" t="s">
        <v>16</v>
      </c>
      <c r="I4489">
        <v>2</v>
      </c>
      <c r="J4489" t="b">
        <v>0</v>
      </c>
      <c r="K4489" s="7">
        <v>0</v>
      </c>
      <c r="L4489" s="7">
        <v>0</v>
      </c>
      <c r="M4489" s="7">
        <v>0</v>
      </c>
      <c r="N4489" s="7">
        <v>0</v>
      </c>
      <c r="O4489" s="7">
        <v>0</v>
      </c>
      <c r="P4489" s="7">
        <f>SUM(dane3[[#This Row],[RoomService]:[VRDeck]])</f>
        <v>0</v>
      </c>
      <c r="Q4489" t="s">
        <v>10026</v>
      </c>
      <c r="R4489" t="b">
        <v>1</v>
      </c>
    </row>
    <row r="4490" spans="1:18" x14ac:dyDescent="0.3">
      <c r="A4490" t="s">
        <v>10027</v>
      </c>
      <c r="B4490">
        <f>MID(dane3[[#This Row],[PassengerId]],1,4)+0</f>
        <v>3938</v>
      </c>
      <c r="C4490" t="s">
        <v>53</v>
      </c>
      <c r="D4490" t="b">
        <v>1</v>
      </c>
      <c r="E4490" t="s">
        <v>10024</v>
      </c>
      <c r="F4490" t="str">
        <f>MID($E4490,1,1)</f>
        <v>F</v>
      </c>
      <c r="G4490" t="str">
        <f>IFERROR(MID($E4490,SEARCH("/",$E4490,SEARCH("/",$E4490)+1)+1,1),"")</f>
        <v>S</v>
      </c>
      <c r="H4490" t="s">
        <v>16</v>
      </c>
      <c r="I4490">
        <v>12</v>
      </c>
      <c r="J4490" t="b">
        <v>0</v>
      </c>
      <c r="K4490" s="7">
        <v>0</v>
      </c>
      <c r="L4490" s="7">
        <v>0</v>
      </c>
      <c r="M4490" s="7">
        <v>0</v>
      </c>
      <c r="N4490" s="7">
        <v>0</v>
      </c>
      <c r="O4490" s="7">
        <v>0</v>
      </c>
      <c r="P4490" s="7">
        <f>SUM(dane3[[#This Row],[RoomService]:[VRDeck]])</f>
        <v>0</v>
      </c>
      <c r="Q4490" t="s">
        <v>10028</v>
      </c>
      <c r="R4490" t="b">
        <v>1</v>
      </c>
    </row>
    <row r="4491" spans="1:18" x14ac:dyDescent="0.3">
      <c r="A4491" t="s">
        <v>10032</v>
      </c>
      <c r="B4491">
        <f>MID(dane3[[#This Row],[PassengerId]],1,4)+0</f>
        <v>3940</v>
      </c>
      <c r="C4491" t="s">
        <v>53</v>
      </c>
      <c r="D4491" t="b">
        <v>0</v>
      </c>
      <c r="E4491" t="s">
        <v>10033</v>
      </c>
      <c r="F4491" t="str">
        <f>MID($E4491,1,1)</f>
        <v>D</v>
      </c>
      <c r="G4491" t="str">
        <f>IFERROR(MID($E4491,SEARCH("/",$E4491,SEARCH("/",$E4491)+1)+1,1),"")</f>
        <v>P</v>
      </c>
      <c r="H4491" t="s">
        <v>16</v>
      </c>
      <c r="I4491">
        <v>60</v>
      </c>
      <c r="J4491" t="b">
        <v>1</v>
      </c>
      <c r="K4491" s="7">
        <v>2739</v>
      </c>
      <c r="L4491" s="7">
        <v>0</v>
      </c>
      <c r="M4491" s="7">
        <v>0</v>
      </c>
      <c r="N4491" s="7">
        <v>0</v>
      </c>
      <c r="O4491" s="7">
        <v>0</v>
      </c>
      <c r="P4491" s="7">
        <f>SUM(dane3[[#This Row],[RoomService]:[VRDeck]])</f>
        <v>2739</v>
      </c>
      <c r="Q4491" t="s">
        <v>10034</v>
      </c>
      <c r="R4491" t="b">
        <v>0</v>
      </c>
    </row>
    <row r="4492" spans="1:18" x14ac:dyDescent="0.3">
      <c r="A4492" t="s">
        <v>12249</v>
      </c>
      <c r="B4492">
        <f>MID(dane3[[#This Row],[PassengerId]],1,4)+0</f>
        <v>4775</v>
      </c>
      <c r="C4492" t="s">
        <v>19</v>
      </c>
      <c r="D4492" t="b">
        <v>0</v>
      </c>
      <c r="E4492" t="s">
        <v>12250</v>
      </c>
      <c r="F4492" t="str">
        <f>MID($E4492,1,1)</f>
        <v>G</v>
      </c>
      <c r="G4492" t="str">
        <f>IFERROR(MID($E4492,SEARCH("/",$E4492,SEARCH("/",$E4492)+1)+1,1),"")</f>
        <v>S</v>
      </c>
      <c r="H4492" t="s">
        <v>16</v>
      </c>
      <c r="I4492">
        <v>22</v>
      </c>
      <c r="J4492" t="b">
        <v>0</v>
      </c>
      <c r="K4492" s="7">
        <v>123</v>
      </c>
      <c r="L4492" s="7">
        <v>1</v>
      </c>
      <c r="M4492" s="7">
        <v>660</v>
      </c>
      <c r="N4492" s="7">
        <v>0</v>
      </c>
      <c r="O4492" s="7">
        <v>0</v>
      </c>
      <c r="P4492" s="7">
        <f>SUM(dane3[[#This Row],[RoomService]:[VRDeck]])</f>
        <v>784</v>
      </c>
      <c r="Q4492" t="s">
        <v>12251</v>
      </c>
      <c r="R4492" t="b">
        <v>1</v>
      </c>
    </row>
    <row r="4493" spans="1:18" x14ac:dyDescent="0.3">
      <c r="A4493" t="s">
        <v>12252</v>
      </c>
      <c r="B4493">
        <f>MID(dane3[[#This Row],[PassengerId]],1,4)+0</f>
        <v>4777</v>
      </c>
      <c r="C4493" t="s">
        <v>19</v>
      </c>
      <c r="D4493" t="b">
        <v>1</v>
      </c>
      <c r="E4493" t="s">
        <v>12253</v>
      </c>
      <c r="F4493" t="str">
        <f>MID($E4493,1,1)</f>
        <v>G</v>
      </c>
      <c r="G4493" t="str">
        <f>IFERROR(MID($E4493,SEARCH("/",$E4493,SEARCH("/",$E4493)+1)+1,1),"")</f>
        <v>S</v>
      </c>
      <c r="H4493" t="s">
        <v>16</v>
      </c>
      <c r="I4493">
        <v>31</v>
      </c>
      <c r="J4493" t="b">
        <v>0</v>
      </c>
      <c r="K4493" s="7">
        <v>0</v>
      </c>
      <c r="L4493" s="7">
        <v>0</v>
      </c>
      <c r="M4493" s="7">
        <v>0</v>
      </c>
      <c r="N4493" s="7">
        <v>0</v>
      </c>
      <c r="O4493" s="7">
        <v>0</v>
      </c>
      <c r="P4493" s="7">
        <f>SUM(dane3[[#This Row],[RoomService]:[VRDeck]])</f>
        <v>0</v>
      </c>
      <c r="Q4493" t="s">
        <v>12254</v>
      </c>
      <c r="R4493" t="b">
        <v>1</v>
      </c>
    </row>
    <row r="4494" spans="1:18" x14ac:dyDescent="0.3">
      <c r="A4494" t="s">
        <v>12255</v>
      </c>
      <c r="B4494">
        <f>MID(dane3[[#This Row],[PassengerId]],1,4)+0</f>
        <v>4778</v>
      </c>
      <c r="C4494" t="s">
        <v>14</v>
      </c>
      <c r="D4494" t="b">
        <v>0</v>
      </c>
      <c r="E4494" t="s">
        <v>12256</v>
      </c>
      <c r="F4494" t="str">
        <f>MID($E4494,1,1)</f>
        <v>A</v>
      </c>
      <c r="G4494" t="str">
        <f>IFERROR(MID($E4494,SEARCH("/",$E4494,SEARCH("/",$E4494)+1)+1,1),"")</f>
        <v>S</v>
      </c>
      <c r="H4494" t="s">
        <v>16</v>
      </c>
      <c r="I4494">
        <v>31</v>
      </c>
      <c r="J4494" t="b">
        <v>0</v>
      </c>
      <c r="K4494" s="7">
        <v>588</v>
      </c>
      <c r="L4494" s="7">
        <v>1261</v>
      </c>
      <c r="M4494" s="7">
        <v>0</v>
      </c>
      <c r="N4494" s="7">
        <v>228</v>
      </c>
      <c r="O4494" s="7">
        <v>6</v>
      </c>
      <c r="P4494" s="7">
        <f>SUM(dane3[[#This Row],[RoomService]:[VRDeck]])</f>
        <v>2083</v>
      </c>
      <c r="Q4494" t="s">
        <v>12257</v>
      </c>
      <c r="R4494" t="b">
        <v>0</v>
      </c>
    </row>
    <row r="4495" spans="1:18" x14ac:dyDescent="0.3">
      <c r="A4495" t="s">
        <v>10041</v>
      </c>
      <c r="B4495">
        <f>MID(dane3[[#This Row],[PassengerId]],1,4)+0</f>
        <v>3944</v>
      </c>
      <c r="C4495" t="s">
        <v>53</v>
      </c>
      <c r="D4495" t="b">
        <v>0</v>
      </c>
      <c r="E4495" t="s">
        <v>10042</v>
      </c>
      <c r="F4495" t="str">
        <f>MID($E4495,1,1)</f>
        <v>F</v>
      </c>
      <c r="G4495" t="str">
        <f>IFERROR(MID($E4495,SEARCH("/",$E4495,SEARCH("/",$E4495)+1)+1,1),"")</f>
        <v>S</v>
      </c>
      <c r="H4495" t="s">
        <v>16</v>
      </c>
      <c r="I4495">
        <v>28</v>
      </c>
      <c r="J4495" t="b">
        <v>0</v>
      </c>
      <c r="K4495" s="7">
        <v>629</v>
      </c>
      <c r="L4495" s="7">
        <v>0</v>
      </c>
      <c r="M4495" s="7">
        <v>659</v>
      </c>
      <c r="N4495" s="7">
        <v>607</v>
      </c>
      <c r="O4495" s="7">
        <v>0</v>
      </c>
      <c r="P4495" s="7">
        <f>SUM(dane3[[#This Row],[RoomService]:[VRDeck]])</f>
        <v>1895</v>
      </c>
      <c r="Q4495" t="s">
        <v>10043</v>
      </c>
      <c r="R4495" t="b">
        <v>0</v>
      </c>
    </row>
    <row r="4496" spans="1:18" x14ac:dyDescent="0.3">
      <c r="A4496" t="s">
        <v>10047</v>
      </c>
      <c r="B4496">
        <f>MID(dane3[[#This Row],[PassengerId]],1,4)+0</f>
        <v>3946</v>
      </c>
      <c r="C4496" t="s">
        <v>53</v>
      </c>
      <c r="D4496" t="b">
        <v>0</v>
      </c>
      <c r="E4496" t="s">
        <v>10048</v>
      </c>
      <c r="F4496" t="str">
        <f>MID($E4496,1,1)</f>
        <v>F</v>
      </c>
      <c r="G4496" t="str">
        <f>IFERROR(MID($E4496,SEARCH("/",$E4496,SEARCH("/",$E4496)+1)+1,1),"")</f>
        <v>P</v>
      </c>
      <c r="H4496" t="s">
        <v>16</v>
      </c>
      <c r="I4496">
        <v>37</v>
      </c>
      <c r="J4496" t="b">
        <v>0</v>
      </c>
      <c r="K4496" s="7">
        <v>14</v>
      </c>
      <c r="L4496" s="7">
        <v>0</v>
      </c>
      <c r="M4496" s="7">
        <v>91</v>
      </c>
      <c r="N4496" s="7">
        <v>1203</v>
      </c>
      <c r="O4496" s="7">
        <v>0</v>
      </c>
      <c r="P4496" s="7">
        <f>SUM(dane3[[#This Row],[RoomService]:[VRDeck]])</f>
        <v>1308</v>
      </c>
      <c r="Q4496" t="s">
        <v>10049</v>
      </c>
      <c r="R4496" t="b">
        <v>0</v>
      </c>
    </row>
    <row r="4497" spans="1:18" x14ac:dyDescent="0.3">
      <c r="A4497" t="s">
        <v>12263</v>
      </c>
      <c r="B4497">
        <f>MID(dane3[[#This Row],[PassengerId]],1,4)+0</f>
        <v>4782</v>
      </c>
      <c r="C4497" t="s">
        <v>14</v>
      </c>
      <c r="D4497" t="b">
        <v>1</v>
      </c>
      <c r="E4497" t="s">
        <v>39</v>
      </c>
      <c r="F4497" t="s">
        <v>23759</v>
      </c>
      <c r="G4497" t="str">
        <f>IFERROR(MID($E4497,SEARCH("/",$E4497,SEARCH("/",$E4497)+1)+1,1),"")</f>
        <v/>
      </c>
      <c r="H4497" t="s">
        <v>46</v>
      </c>
      <c r="I4497">
        <v>23</v>
      </c>
      <c r="J4497" t="b">
        <v>0</v>
      </c>
      <c r="K4497" s="7">
        <v>0</v>
      </c>
      <c r="L4497" s="7">
        <v>0</v>
      </c>
      <c r="M4497" s="7">
        <v>0</v>
      </c>
      <c r="N4497" s="7">
        <v>0</v>
      </c>
      <c r="O4497" s="7">
        <v>0</v>
      </c>
      <c r="P4497" s="7">
        <f>SUM(dane3[[#This Row],[RoomService]:[VRDeck]])</f>
        <v>0</v>
      </c>
      <c r="Q4497" t="s">
        <v>12264</v>
      </c>
      <c r="R4497" t="b">
        <v>1</v>
      </c>
    </row>
    <row r="4498" spans="1:18" x14ac:dyDescent="0.3">
      <c r="A4498" t="s">
        <v>12265</v>
      </c>
      <c r="B4498">
        <f>MID(dane3[[#This Row],[PassengerId]],1,4)+0</f>
        <v>4782</v>
      </c>
      <c r="C4498" t="s">
        <v>14</v>
      </c>
      <c r="D4498" t="b">
        <v>0</v>
      </c>
      <c r="E4498" t="s">
        <v>12266</v>
      </c>
      <c r="F4498" t="str">
        <f>MID($E4498,1,1)</f>
        <v>C</v>
      </c>
      <c r="G4498" t="str">
        <f>IFERROR(MID($E4498,SEARCH("/",$E4498,SEARCH("/",$E4498)+1)+1,1),"")</f>
        <v>S</v>
      </c>
      <c r="H4498" t="s">
        <v>16</v>
      </c>
      <c r="I4498">
        <v>53</v>
      </c>
      <c r="J4498" t="b">
        <v>0</v>
      </c>
      <c r="K4498" s="7">
        <v>50</v>
      </c>
      <c r="L4498" s="7">
        <v>11552</v>
      </c>
      <c r="M4498" s="7">
        <v>0</v>
      </c>
      <c r="N4498" s="7">
        <v>2998</v>
      </c>
      <c r="O4498" s="7">
        <v>4334</v>
      </c>
      <c r="P4498" s="7">
        <f>SUM(dane3[[#This Row],[RoomService]:[VRDeck]])</f>
        <v>18934</v>
      </c>
      <c r="Q4498" t="s">
        <v>12267</v>
      </c>
      <c r="R4498" t="b">
        <v>0</v>
      </c>
    </row>
    <row r="4499" spans="1:18" x14ac:dyDescent="0.3">
      <c r="A4499" t="s">
        <v>12268</v>
      </c>
      <c r="B4499">
        <f>MID(dane3[[#This Row],[PassengerId]],1,4)+0</f>
        <v>4782</v>
      </c>
      <c r="C4499" t="s">
        <v>14</v>
      </c>
      <c r="D4499" t="b">
        <v>0</v>
      </c>
      <c r="E4499" t="s">
        <v>12266</v>
      </c>
      <c r="F4499" t="str">
        <f>MID($E4499,1,1)</f>
        <v>C</v>
      </c>
      <c r="G4499" t="str">
        <f>IFERROR(MID($E4499,SEARCH("/",$E4499,SEARCH("/",$E4499)+1)+1,1),"")</f>
        <v>S</v>
      </c>
      <c r="H4499" t="s">
        <v>46</v>
      </c>
      <c r="I4499">
        <v>32</v>
      </c>
      <c r="J4499" t="b">
        <v>0</v>
      </c>
      <c r="K4499" s="7">
        <v>0</v>
      </c>
      <c r="L4499" s="7">
        <v>225</v>
      </c>
      <c r="M4499" s="7">
        <v>0</v>
      </c>
      <c r="N4499" s="7">
        <v>3873</v>
      </c>
      <c r="O4499" s="7">
        <v>240</v>
      </c>
      <c r="P4499" s="7">
        <f>SUM(dane3[[#This Row],[RoomService]:[VRDeck]])</f>
        <v>4338</v>
      </c>
      <c r="Q4499" t="s">
        <v>12269</v>
      </c>
      <c r="R4499" t="b">
        <v>0</v>
      </c>
    </row>
    <row r="4500" spans="1:18" x14ac:dyDescent="0.3">
      <c r="A4500" t="s">
        <v>12270</v>
      </c>
      <c r="B4500">
        <f>MID(dane3[[#This Row],[PassengerId]],1,4)+0</f>
        <v>4782</v>
      </c>
      <c r="C4500" t="s">
        <v>14</v>
      </c>
      <c r="D4500" t="b">
        <v>1</v>
      </c>
      <c r="E4500" t="s">
        <v>12266</v>
      </c>
      <c r="F4500" t="str">
        <f>MID($E4500,1,1)</f>
        <v>C</v>
      </c>
      <c r="G4500" t="str">
        <f>IFERROR(MID($E4500,SEARCH("/",$E4500,SEARCH("/",$E4500)+1)+1,1),"")</f>
        <v>S</v>
      </c>
      <c r="H4500" t="s">
        <v>46</v>
      </c>
      <c r="I4500">
        <v>27</v>
      </c>
      <c r="J4500" t="b">
        <v>0</v>
      </c>
      <c r="K4500" s="7">
        <v>0</v>
      </c>
      <c r="L4500" s="7">
        <v>0</v>
      </c>
      <c r="M4500" s="7">
        <v>0</v>
      </c>
      <c r="N4500" s="7">
        <v>0</v>
      </c>
      <c r="O4500" s="7">
        <v>0</v>
      </c>
      <c r="P4500" s="7">
        <f>SUM(dane3[[#This Row],[RoomService]:[VRDeck]])</f>
        <v>0</v>
      </c>
      <c r="Q4500" t="s">
        <v>12271</v>
      </c>
      <c r="R4500" t="b">
        <v>1</v>
      </c>
    </row>
    <row r="4501" spans="1:18" x14ac:dyDescent="0.3">
      <c r="A4501" t="s">
        <v>12272</v>
      </c>
      <c r="B4501">
        <f>MID(dane3[[#This Row],[PassengerId]],1,4)+0</f>
        <v>4782</v>
      </c>
      <c r="C4501" t="s">
        <v>14</v>
      </c>
      <c r="D4501" t="b">
        <v>0</v>
      </c>
      <c r="E4501" t="s">
        <v>12266</v>
      </c>
      <c r="F4501" t="str">
        <f>MID($E4501,1,1)</f>
        <v>C</v>
      </c>
      <c r="G4501" t="str">
        <f>IFERROR(MID($E4501,SEARCH("/",$E4501,SEARCH("/",$E4501)+1)+1,1),"")</f>
        <v>S</v>
      </c>
      <c r="H4501" t="s">
        <v>46</v>
      </c>
      <c r="I4501">
        <v>48</v>
      </c>
      <c r="J4501" t="b">
        <v>0</v>
      </c>
      <c r="K4501" s="7">
        <v>0</v>
      </c>
      <c r="L4501" s="7">
        <v>342</v>
      </c>
      <c r="M4501" s="7">
        <v>929</v>
      </c>
      <c r="N4501" s="7">
        <v>10887</v>
      </c>
      <c r="O4501" s="7">
        <v>0</v>
      </c>
      <c r="P4501" s="7">
        <f>SUM(dane3[[#This Row],[RoomService]:[VRDeck]])</f>
        <v>12158</v>
      </c>
      <c r="Q4501" t="s">
        <v>12273</v>
      </c>
      <c r="R4501" t="b">
        <v>0</v>
      </c>
    </row>
    <row r="4502" spans="1:18" x14ac:dyDescent="0.3">
      <c r="A4502" t="s">
        <v>12274</v>
      </c>
      <c r="B4502">
        <f>MID(dane3[[#This Row],[PassengerId]],1,4)+0</f>
        <v>4783</v>
      </c>
      <c r="C4502" t="s">
        <v>14</v>
      </c>
      <c r="D4502" t="b">
        <v>0</v>
      </c>
      <c r="E4502" t="s">
        <v>12275</v>
      </c>
      <c r="F4502" t="str">
        <f>MID($E4502,1,1)</f>
        <v>A</v>
      </c>
      <c r="G4502" t="str">
        <f>IFERROR(MID($E4502,SEARCH("/",$E4502,SEARCH("/",$E4502)+1)+1,1),"")</f>
        <v>P</v>
      </c>
      <c r="H4502" t="s">
        <v>16</v>
      </c>
      <c r="I4502">
        <v>37</v>
      </c>
      <c r="J4502" t="b">
        <v>0</v>
      </c>
      <c r="K4502" s="7">
        <v>223</v>
      </c>
      <c r="L4502" s="7">
        <v>9495</v>
      </c>
      <c r="M4502" s="7">
        <v>0</v>
      </c>
      <c r="N4502" s="7">
        <v>1318</v>
      </c>
      <c r="O4502" s="7">
        <v>1866</v>
      </c>
      <c r="P4502" s="7">
        <f>SUM(dane3[[#This Row],[RoomService]:[VRDeck]])</f>
        <v>12902</v>
      </c>
      <c r="Q4502" t="s">
        <v>12276</v>
      </c>
      <c r="R4502" t="b">
        <v>1</v>
      </c>
    </row>
    <row r="4503" spans="1:18" x14ac:dyDescent="0.3">
      <c r="A4503" t="s">
        <v>10082</v>
      </c>
      <c r="B4503">
        <f>MID(dane3[[#This Row],[PassengerId]],1,4)+0</f>
        <v>3961</v>
      </c>
      <c r="C4503" t="s">
        <v>53</v>
      </c>
      <c r="D4503" t="b">
        <v>1</v>
      </c>
      <c r="E4503" t="s">
        <v>10083</v>
      </c>
      <c r="F4503" t="str">
        <f>MID($E4503,1,1)</f>
        <v>F</v>
      </c>
      <c r="G4503" t="str">
        <f>IFERROR(MID($E4503,SEARCH("/",$E4503,SEARCH("/",$E4503)+1)+1,1),"")</f>
        <v>S</v>
      </c>
      <c r="H4503" t="s">
        <v>16</v>
      </c>
      <c r="I4503">
        <v>41</v>
      </c>
      <c r="J4503" t="b">
        <v>0</v>
      </c>
      <c r="K4503" s="7">
        <v>0</v>
      </c>
      <c r="L4503" s="7">
        <v>0</v>
      </c>
      <c r="M4503" s="7">
        <v>0</v>
      </c>
      <c r="N4503" s="7">
        <v>0</v>
      </c>
      <c r="O4503" s="7">
        <v>0</v>
      </c>
      <c r="P4503" s="7">
        <f>SUM(dane3[[#This Row],[RoomService]:[VRDeck]])</f>
        <v>0</v>
      </c>
      <c r="Q4503" t="s">
        <v>10084</v>
      </c>
      <c r="R4503" t="b">
        <v>1</v>
      </c>
    </row>
    <row r="4504" spans="1:18" x14ac:dyDescent="0.3">
      <c r="A4504" t="s">
        <v>12280</v>
      </c>
      <c r="B4504">
        <f>MID(dane3[[#This Row],[PassengerId]],1,4)+0</f>
        <v>4785</v>
      </c>
      <c r="C4504" t="s">
        <v>14</v>
      </c>
      <c r="D4504" t="b">
        <v>1</v>
      </c>
      <c r="E4504" t="s">
        <v>12281</v>
      </c>
      <c r="F4504" t="str">
        <f>MID($E4504,1,1)</f>
        <v>B</v>
      </c>
      <c r="G4504" t="str">
        <f>IFERROR(MID($E4504,SEARCH("/",$E4504,SEARCH("/",$E4504)+1)+1,1),"")</f>
        <v>P</v>
      </c>
      <c r="H4504" t="s">
        <v>46</v>
      </c>
      <c r="I4504">
        <v>29</v>
      </c>
      <c r="J4504" t="b">
        <v>0</v>
      </c>
      <c r="K4504" s="7">
        <v>0</v>
      </c>
      <c r="L4504" s="7">
        <v>0</v>
      </c>
      <c r="M4504" s="7">
        <v>0</v>
      </c>
      <c r="N4504" s="7">
        <v>0</v>
      </c>
      <c r="O4504" s="7">
        <v>0</v>
      </c>
      <c r="P4504" s="7">
        <f>SUM(dane3[[#This Row],[RoomService]:[VRDeck]])</f>
        <v>0</v>
      </c>
      <c r="Q4504" t="s">
        <v>23799</v>
      </c>
      <c r="R4504" t="b">
        <v>1</v>
      </c>
    </row>
    <row r="4505" spans="1:18" x14ac:dyDescent="0.3">
      <c r="A4505" t="s">
        <v>12282</v>
      </c>
      <c r="B4505">
        <f>MID(dane3[[#This Row],[PassengerId]],1,4)+0</f>
        <v>4786</v>
      </c>
      <c r="C4505" t="s">
        <v>14</v>
      </c>
      <c r="D4505" t="b">
        <v>1</v>
      </c>
      <c r="E4505" t="s">
        <v>12283</v>
      </c>
      <c r="F4505" t="str">
        <f>MID($E4505,1,1)</f>
        <v>B</v>
      </c>
      <c r="G4505" t="str">
        <f>IFERROR(MID($E4505,SEARCH("/",$E4505,SEARCH("/",$E4505)+1)+1,1),"")</f>
        <v>P</v>
      </c>
      <c r="H4505" t="s">
        <v>16</v>
      </c>
      <c r="I4505">
        <v>46</v>
      </c>
      <c r="J4505" t="b">
        <v>1</v>
      </c>
      <c r="K4505" s="7">
        <v>0</v>
      </c>
      <c r="L4505" s="7">
        <v>0</v>
      </c>
      <c r="M4505" s="7">
        <v>0</v>
      </c>
      <c r="N4505" s="7">
        <v>0</v>
      </c>
      <c r="O4505" s="7">
        <v>0</v>
      </c>
      <c r="P4505" s="7">
        <f>SUM(dane3[[#This Row],[RoomService]:[VRDeck]])</f>
        <v>0</v>
      </c>
      <c r="Q4505" t="s">
        <v>12284</v>
      </c>
      <c r="R4505" t="b">
        <v>1</v>
      </c>
    </row>
    <row r="4506" spans="1:18" x14ac:dyDescent="0.3">
      <c r="A4506" t="s">
        <v>12285</v>
      </c>
      <c r="B4506">
        <f>MID(dane3[[#This Row],[PassengerId]],1,4)+0</f>
        <v>4787</v>
      </c>
      <c r="C4506" t="s">
        <v>19</v>
      </c>
      <c r="D4506" t="b">
        <v>0</v>
      </c>
      <c r="E4506" t="s">
        <v>12286</v>
      </c>
      <c r="F4506" t="str">
        <f>MID($E4506,1,1)</f>
        <v>G</v>
      </c>
      <c r="G4506" t="str">
        <f>IFERROR(MID($E4506,SEARCH("/",$E4506,SEARCH("/",$E4506)+1)+1,1),"")</f>
        <v>S</v>
      </c>
      <c r="H4506" t="s">
        <v>16</v>
      </c>
      <c r="I4506">
        <v>19</v>
      </c>
      <c r="J4506" t="b">
        <v>0</v>
      </c>
      <c r="K4506" s="7">
        <v>2</v>
      </c>
      <c r="L4506" s="7">
        <v>0</v>
      </c>
      <c r="M4506" s="7">
        <v>0</v>
      </c>
      <c r="N4506" s="7">
        <v>9</v>
      </c>
      <c r="O4506" s="7">
        <v>754</v>
      </c>
      <c r="P4506" s="7">
        <f>SUM(dane3[[#This Row],[RoomService]:[VRDeck]])</f>
        <v>765</v>
      </c>
      <c r="Q4506" t="s">
        <v>12287</v>
      </c>
      <c r="R4506" t="b">
        <v>0</v>
      </c>
    </row>
    <row r="4507" spans="1:18" x14ac:dyDescent="0.3">
      <c r="A4507" t="s">
        <v>12288</v>
      </c>
      <c r="B4507">
        <f>MID(dane3[[#This Row],[PassengerId]],1,4)+0</f>
        <v>4788</v>
      </c>
      <c r="C4507" t="s">
        <v>19</v>
      </c>
      <c r="D4507" t="b">
        <v>0</v>
      </c>
      <c r="E4507" t="s">
        <v>12289</v>
      </c>
      <c r="F4507" t="str">
        <f>MID($E4507,1,1)</f>
        <v>F</v>
      </c>
      <c r="G4507" t="str">
        <f>IFERROR(MID($E4507,SEARCH("/",$E4507,SEARCH("/",$E4507)+1)+1,1),"")</f>
        <v>S</v>
      </c>
      <c r="H4507" t="s">
        <v>16</v>
      </c>
      <c r="I4507">
        <v>22</v>
      </c>
      <c r="J4507" t="b">
        <v>0</v>
      </c>
      <c r="K4507" s="7">
        <v>0</v>
      </c>
      <c r="L4507" s="7">
        <v>0</v>
      </c>
      <c r="M4507" s="7">
        <v>0</v>
      </c>
      <c r="N4507" s="7">
        <v>778</v>
      </c>
      <c r="O4507" s="7">
        <v>0</v>
      </c>
      <c r="P4507" s="7">
        <f>SUM(dane3[[#This Row],[RoomService]:[VRDeck]])</f>
        <v>778</v>
      </c>
      <c r="Q4507" t="s">
        <v>12290</v>
      </c>
      <c r="R4507" t="b">
        <v>0</v>
      </c>
    </row>
    <row r="4508" spans="1:18" x14ac:dyDescent="0.3">
      <c r="A4508" t="s">
        <v>21244</v>
      </c>
      <c r="B4508">
        <f>MID(dane3[[#This Row],[PassengerId]],1,4)+0</f>
        <v>8300</v>
      </c>
      <c r="C4508" t="s">
        <v>14</v>
      </c>
      <c r="D4508" t="b">
        <v>0</v>
      </c>
      <c r="E4508" t="s">
        <v>21245</v>
      </c>
      <c r="F4508" t="str">
        <f>MID($E4508,1,1)</f>
        <v>C</v>
      </c>
      <c r="G4508" t="str">
        <f>IFERROR(MID($E4508,SEARCH("/",$E4508,SEARCH("/",$E4508)+1)+1,1),"")</f>
        <v>P</v>
      </c>
      <c r="H4508" t="s">
        <v>16</v>
      </c>
      <c r="I4508">
        <v>27</v>
      </c>
      <c r="J4508" t="b">
        <v>0</v>
      </c>
      <c r="K4508" s="7">
        <v>0</v>
      </c>
      <c r="L4508" s="7">
        <v>0</v>
      </c>
      <c r="M4508" s="7">
        <v>0</v>
      </c>
      <c r="N4508" s="7">
        <v>1866</v>
      </c>
      <c r="O4508" s="7">
        <v>676</v>
      </c>
      <c r="P4508" s="7">
        <f>SUM(dane3[[#This Row],[RoomService]:[VRDeck]])</f>
        <v>2542</v>
      </c>
      <c r="Q4508" t="s">
        <v>21246</v>
      </c>
      <c r="R4508" t="b">
        <v>1</v>
      </c>
    </row>
    <row r="4509" spans="1:18" x14ac:dyDescent="0.3">
      <c r="A4509" t="s">
        <v>12294</v>
      </c>
      <c r="B4509">
        <f>MID(dane3[[#This Row],[PassengerId]],1,4)+0</f>
        <v>4791</v>
      </c>
      <c r="C4509" t="s">
        <v>19</v>
      </c>
      <c r="D4509" t="b">
        <v>0</v>
      </c>
      <c r="E4509" t="s">
        <v>12295</v>
      </c>
      <c r="F4509" t="str">
        <f>MID($E4509,1,1)</f>
        <v>G</v>
      </c>
      <c r="G4509" t="str">
        <f>IFERROR(MID($E4509,SEARCH("/",$E4509,SEARCH("/",$E4509)+1)+1,1),"")</f>
        <v>S</v>
      </c>
      <c r="H4509" t="s">
        <v>16</v>
      </c>
      <c r="I4509">
        <v>43</v>
      </c>
      <c r="J4509" t="b">
        <v>0</v>
      </c>
      <c r="K4509" s="7">
        <v>63</v>
      </c>
      <c r="L4509" s="7">
        <v>1339</v>
      </c>
      <c r="M4509" s="7">
        <v>9</v>
      </c>
      <c r="N4509" s="7">
        <v>253</v>
      </c>
      <c r="O4509" s="7">
        <v>42</v>
      </c>
      <c r="P4509" s="7">
        <f>SUM(dane3[[#This Row],[RoomService]:[VRDeck]])</f>
        <v>1706</v>
      </c>
      <c r="Q4509" t="s">
        <v>12296</v>
      </c>
      <c r="R4509" t="b">
        <v>1</v>
      </c>
    </row>
    <row r="4510" spans="1:18" x14ac:dyDescent="0.3">
      <c r="A4510" t="s">
        <v>12297</v>
      </c>
      <c r="B4510">
        <f>MID(dane3[[#This Row],[PassengerId]],1,4)+0</f>
        <v>4792</v>
      </c>
      <c r="C4510" t="s">
        <v>19</v>
      </c>
      <c r="D4510" t="b">
        <v>1</v>
      </c>
      <c r="E4510" t="s">
        <v>12298</v>
      </c>
      <c r="F4510" t="str">
        <f>MID($E4510,1,1)</f>
        <v>G</v>
      </c>
      <c r="G4510" t="str">
        <f>IFERROR(MID($E4510,SEARCH("/",$E4510,SEARCH("/",$E4510)+1)+1,1),"")</f>
        <v>S</v>
      </c>
      <c r="H4510" t="s">
        <v>16</v>
      </c>
      <c r="I4510">
        <v>18</v>
      </c>
      <c r="J4510" t="b">
        <v>0</v>
      </c>
      <c r="K4510" s="7">
        <v>0</v>
      </c>
      <c r="L4510" s="7">
        <v>0</v>
      </c>
      <c r="M4510" s="7">
        <v>0</v>
      </c>
      <c r="N4510" s="7">
        <v>0</v>
      </c>
      <c r="O4510" s="7">
        <v>0</v>
      </c>
      <c r="P4510" s="7">
        <f>SUM(dane3[[#This Row],[RoomService]:[VRDeck]])</f>
        <v>0</v>
      </c>
      <c r="Q4510" t="s">
        <v>12299</v>
      </c>
      <c r="R4510" t="b">
        <v>1</v>
      </c>
    </row>
    <row r="4511" spans="1:18" x14ac:dyDescent="0.3">
      <c r="A4511" t="s">
        <v>12300</v>
      </c>
      <c r="B4511">
        <f>MID(dane3[[#This Row],[PassengerId]],1,4)+0</f>
        <v>4793</v>
      </c>
      <c r="C4511" t="s">
        <v>14</v>
      </c>
      <c r="D4511" t="b">
        <v>0</v>
      </c>
      <c r="E4511" t="s">
        <v>12301</v>
      </c>
      <c r="F4511" t="str">
        <f>MID($E4511,1,1)</f>
        <v>E</v>
      </c>
      <c r="G4511" t="str">
        <f>IFERROR(MID($E4511,SEARCH("/",$E4511,SEARCH("/",$E4511)+1)+1,1),"")</f>
        <v>S</v>
      </c>
      <c r="H4511" t="s">
        <v>46</v>
      </c>
      <c r="I4511">
        <v>36</v>
      </c>
      <c r="J4511" t="b">
        <v>0</v>
      </c>
      <c r="K4511" s="7">
        <v>13</v>
      </c>
      <c r="L4511" s="7">
        <v>1480</v>
      </c>
      <c r="M4511" s="7">
        <v>1</v>
      </c>
      <c r="N4511" s="7">
        <v>1439</v>
      </c>
      <c r="O4511" s="7">
        <v>1955</v>
      </c>
      <c r="P4511" s="7">
        <f>SUM(dane3[[#This Row],[RoomService]:[VRDeck]])</f>
        <v>4888</v>
      </c>
      <c r="Q4511" t="s">
        <v>12302</v>
      </c>
      <c r="R4511" t="b">
        <v>0</v>
      </c>
    </row>
    <row r="4512" spans="1:18" x14ac:dyDescent="0.3">
      <c r="A4512" t="s">
        <v>12303</v>
      </c>
      <c r="B4512">
        <f>MID(dane3[[#This Row],[PassengerId]],1,4)+0</f>
        <v>4793</v>
      </c>
      <c r="C4512" t="s">
        <v>14</v>
      </c>
      <c r="D4512" t="b">
        <v>0</v>
      </c>
      <c r="E4512" t="s">
        <v>12301</v>
      </c>
      <c r="F4512" t="str">
        <f>MID($E4512,1,1)</f>
        <v>E</v>
      </c>
      <c r="G4512" t="str">
        <f>IFERROR(MID($E4512,SEARCH("/",$E4512,SEARCH("/",$E4512)+1)+1,1),"")</f>
        <v>S</v>
      </c>
      <c r="H4512" t="s">
        <v>16</v>
      </c>
      <c r="I4512">
        <v>20</v>
      </c>
      <c r="J4512" t="b">
        <v>0</v>
      </c>
      <c r="K4512" s="7">
        <v>0</v>
      </c>
      <c r="L4512" s="7">
        <v>1131</v>
      </c>
      <c r="M4512" s="7">
        <v>3783</v>
      </c>
      <c r="N4512" s="7">
        <v>161</v>
      </c>
      <c r="O4512" s="7">
        <v>0</v>
      </c>
      <c r="P4512" s="7">
        <f>SUM(dane3[[#This Row],[RoomService]:[VRDeck]])</f>
        <v>5075</v>
      </c>
      <c r="Q4512" t="s">
        <v>12304</v>
      </c>
      <c r="R4512" t="b">
        <v>1</v>
      </c>
    </row>
    <row r="4513" spans="1:18" x14ac:dyDescent="0.3">
      <c r="A4513" t="s">
        <v>12305</v>
      </c>
      <c r="B4513">
        <f>MID(dane3[[#This Row],[PassengerId]],1,4)+0</f>
        <v>4794</v>
      </c>
      <c r="C4513" t="s">
        <v>19</v>
      </c>
      <c r="D4513" t="b">
        <v>0</v>
      </c>
      <c r="E4513" t="s">
        <v>12306</v>
      </c>
      <c r="F4513" t="str">
        <f>MID($E4513,1,1)</f>
        <v>F</v>
      </c>
      <c r="G4513" t="str">
        <f>IFERROR(MID($E4513,SEARCH("/",$E4513,SEARCH("/",$E4513)+1)+1,1),"")</f>
        <v>P</v>
      </c>
      <c r="H4513" t="s">
        <v>16</v>
      </c>
      <c r="I4513">
        <v>63</v>
      </c>
      <c r="J4513" t="b">
        <v>0</v>
      </c>
      <c r="K4513" s="7">
        <v>0</v>
      </c>
      <c r="L4513" s="7">
        <v>104</v>
      </c>
      <c r="M4513" s="7">
        <v>0</v>
      </c>
      <c r="N4513" s="7">
        <v>599</v>
      </c>
      <c r="O4513" s="7">
        <v>0</v>
      </c>
      <c r="P4513" s="7">
        <f>SUM(dane3[[#This Row],[RoomService]:[VRDeck]])</f>
        <v>703</v>
      </c>
      <c r="Q4513" t="s">
        <v>12307</v>
      </c>
      <c r="R4513" t="b">
        <v>0</v>
      </c>
    </row>
    <row r="4514" spans="1:18" x14ac:dyDescent="0.3">
      <c r="A4514" t="s">
        <v>12308</v>
      </c>
      <c r="B4514">
        <f>MID(dane3[[#This Row],[PassengerId]],1,4)+0</f>
        <v>4795</v>
      </c>
      <c r="C4514" t="s">
        <v>19</v>
      </c>
      <c r="D4514" t="b">
        <v>0</v>
      </c>
      <c r="E4514" t="s">
        <v>12309</v>
      </c>
      <c r="F4514" t="str">
        <f>MID($E4514,1,1)</f>
        <v>F</v>
      </c>
      <c r="G4514" t="str">
        <f>IFERROR(MID($E4514,SEARCH("/",$E4514,SEARCH("/",$E4514)+1)+1,1),"")</f>
        <v>S</v>
      </c>
      <c r="H4514" t="s">
        <v>16</v>
      </c>
      <c r="I4514">
        <v>50</v>
      </c>
      <c r="J4514" t="b">
        <v>0</v>
      </c>
      <c r="K4514" s="7">
        <v>138</v>
      </c>
      <c r="L4514" s="7">
        <v>706</v>
      </c>
      <c r="M4514" s="7">
        <v>0</v>
      </c>
      <c r="N4514" s="7">
        <v>18</v>
      </c>
      <c r="O4514" s="7">
        <v>40</v>
      </c>
      <c r="P4514" s="7">
        <f>SUM(dane3[[#This Row],[RoomService]:[VRDeck]])</f>
        <v>902</v>
      </c>
      <c r="Q4514" t="s">
        <v>12310</v>
      </c>
      <c r="R4514" t="b">
        <v>1</v>
      </c>
    </row>
    <row r="4515" spans="1:18" x14ac:dyDescent="0.3">
      <c r="A4515" t="s">
        <v>10111</v>
      </c>
      <c r="B4515">
        <f>MID(dane3[[#This Row],[PassengerId]],1,4)+0</f>
        <v>3970</v>
      </c>
      <c r="C4515" t="s">
        <v>53</v>
      </c>
      <c r="D4515" t="b">
        <v>0</v>
      </c>
      <c r="E4515" t="s">
        <v>10112</v>
      </c>
      <c r="F4515" t="str">
        <f>MID($E4515,1,1)</f>
        <v>F</v>
      </c>
      <c r="G4515" t="str">
        <f>IFERROR(MID($E4515,SEARCH("/",$E4515,SEARCH("/",$E4515)+1)+1,1),"")</f>
        <v>S</v>
      </c>
      <c r="H4515" t="s">
        <v>16</v>
      </c>
      <c r="I4515">
        <v>23</v>
      </c>
      <c r="J4515" t="b">
        <v>0</v>
      </c>
      <c r="K4515" s="7">
        <v>355</v>
      </c>
      <c r="L4515" s="7">
        <v>0</v>
      </c>
      <c r="M4515" s="7">
        <v>764</v>
      </c>
      <c r="N4515" s="7">
        <v>0</v>
      </c>
      <c r="O4515" s="7">
        <v>0</v>
      </c>
      <c r="P4515" s="7">
        <f>SUM(dane3[[#This Row],[RoomService]:[VRDeck]])</f>
        <v>1119</v>
      </c>
      <c r="Q4515" t="s">
        <v>10113</v>
      </c>
      <c r="R4515" t="b">
        <v>1</v>
      </c>
    </row>
    <row r="4516" spans="1:18" x14ac:dyDescent="0.3">
      <c r="A4516" t="s">
        <v>10142</v>
      </c>
      <c r="B4516">
        <f>MID(dane3[[#This Row],[PassengerId]],1,4)+0</f>
        <v>3986</v>
      </c>
      <c r="C4516" t="s">
        <v>53</v>
      </c>
      <c r="D4516" t="b">
        <v>0</v>
      </c>
      <c r="E4516" t="s">
        <v>10143</v>
      </c>
      <c r="F4516" t="str">
        <f>MID($E4516,1,1)</f>
        <v>F</v>
      </c>
      <c r="G4516" t="str">
        <f>IFERROR(MID($E4516,SEARCH("/",$E4516,SEARCH("/",$E4516)+1)+1,1),"")</f>
        <v>S</v>
      </c>
      <c r="H4516" t="s">
        <v>16</v>
      </c>
      <c r="I4516">
        <v>54</v>
      </c>
      <c r="J4516" t="b">
        <v>0</v>
      </c>
      <c r="K4516" s="7">
        <v>1217</v>
      </c>
      <c r="L4516" s="7">
        <v>0</v>
      </c>
      <c r="M4516" s="7">
        <v>1</v>
      </c>
      <c r="N4516" s="7">
        <v>4</v>
      </c>
      <c r="O4516" s="7">
        <v>0</v>
      </c>
      <c r="P4516" s="7">
        <f>SUM(dane3[[#This Row],[RoomService]:[VRDeck]])</f>
        <v>1222</v>
      </c>
      <c r="Q4516" t="s">
        <v>10144</v>
      </c>
      <c r="R4516" t="b">
        <v>0</v>
      </c>
    </row>
    <row r="4517" spans="1:18" x14ac:dyDescent="0.3">
      <c r="A4517" t="s">
        <v>12316</v>
      </c>
      <c r="B4517">
        <f>MID(dane3[[#This Row],[PassengerId]],1,4)+0</f>
        <v>4797</v>
      </c>
      <c r="C4517" t="s">
        <v>19</v>
      </c>
      <c r="D4517" t="b">
        <v>1</v>
      </c>
      <c r="E4517" t="s">
        <v>12317</v>
      </c>
      <c r="F4517" t="str">
        <f>MID($E4517,1,1)</f>
        <v>G</v>
      </c>
      <c r="G4517" t="str">
        <f>IFERROR(MID($E4517,SEARCH("/",$E4517,SEARCH("/",$E4517)+1)+1,1),"")</f>
        <v>S</v>
      </c>
      <c r="H4517" t="s">
        <v>32</v>
      </c>
      <c r="I4517">
        <v>16</v>
      </c>
      <c r="J4517" t="b">
        <v>0</v>
      </c>
      <c r="K4517" s="7">
        <v>0</v>
      </c>
      <c r="L4517" s="7">
        <v>0</v>
      </c>
      <c r="M4517" s="7">
        <v>0</v>
      </c>
      <c r="N4517" s="7">
        <v>0</v>
      </c>
      <c r="O4517" s="7">
        <v>0</v>
      </c>
      <c r="P4517" s="7">
        <f>SUM(dane3[[#This Row],[RoomService]:[VRDeck]])</f>
        <v>0</v>
      </c>
      <c r="Q4517" t="s">
        <v>12318</v>
      </c>
      <c r="R4517" t="b">
        <v>1</v>
      </c>
    </row>
    <row r="4518" spans="1:18" x14ac:dyDescent="0.3">
      <c r="A4518" t="s">
        <v>10145</v>
      </c>
      <c r="B4518">
        <f>MID(dane3[[#This Row],[PassengerId]],1,4)+0</f>
        <v>3986</v>
      </c>
      <c r="C4518" t="s">
        <v>53</v>
      </c>
      <c r="D4518" t="b">
        <v>0</v>
      </c>
      <c r="E4518" t="s">
        <v>10143</v>
      </c>
      <c r="F4518" t="str">
        <f>MID($E4518,1,1)</f>
        <v>F</v>
      </c>
      <c r="G4518" t="str">
        <f>IFERROR(MID($E4518,SEARCH("/",$E4518,SEARCH("/",$E4518)+1)+1,1),"")</f>
        <v>S</v>
      </c>
      <c r="H4518" t="s">
        <v>16</v>
      </c>
      <c r="I4518">
        <v>43</v>
      </c>
      <c r="J4518" t="b">
        <v>0</v>
      </c>
      <c r="K4518" s="7">
        <v>1448</v>
      </c>
      <c r="L4518" s="7">
        <v>0</v>
      </c>
      <c r="M4518" s="7">
        <v>150</v>
      </c>
      <c r="N4518" s="7">
        <v>0</v>
      </c>
      <c r="O4518" s="7">
        <v>0</v>
      </c>
      <c r="P4518" s="7">
        <f>SUM(dane3[[#This Row],[RoomService]:[VRDeck]])</f>
        <v>1598</v>
      </c>
      <c r="Q4518" t="s">
        <v>10146</v>
      </c>
      <c r="R4518" t="b">
        <v>0</v>
      </c>
    </row>
    <row r="4519" spans="1:18" x14ac:dyDescent="0.3">
      <c r="A4519" t="s">
        <v>10150</v>
      </c>
      <c r="B4519">
        <f>MID(dane3[[#This Row],[PassengerId]],1,4)+0</f>
        <v>3988</v>
      </c>
      <c r="C4519" t="s">
        <v>53</v>
      </c>
      <c r="D4519" t="b">
        <v>0</v>
      </c>
      <c r="E4519" t="s">
        <v>10151</v>
      </c>
      <c r="F4519" t="str">
        <f>MID($E4519,1,1)</f>
        <v>D</v>
      </c>
      <c r="G4519" t="str">
        <f>IFERROR(MID($E4519,SEARCH("/",$E4519,SEARCH("/",$E4519)+1)+1,1),"")</f>
        <v>P</v>
      </c>
      <c r="H4519" t="s">
        <v>16</v>
      </c>
      <c r="I4519">
        <v>26</v>
      </c>
      <c r="J4519" t="b">
        <v>0</v>
      </c>
      <c r="K4519" s="7">
        <v>1632</v>
      </c>
      <c r="L4519" s="7">
        <v>0</v>
      </c>
      <c r="M4519" s="7">
        <v>80</v>
      </c>
      <c r="N4519" s="7">
        <v>7</v>
      </c>
      <c r="O4519" s="7">
        <v>0</v>
      </c>
      <c r="P4519" s="7">
        <f>SUM(dane3[[#This Row],[RoomService]:[VRDeck]])</f>
        <v>1719</v>
      </c>
      <c r="Q4519" t="s">
        <v>10152</v>
      </c>
      <c r="R4519" t="b">
        <v>0</v>
      </c>
    </row>
    <row r="4520" spans="1:18" x14ac:dyDescent="0.3">
      <c r="A4520" t="s">
        <v>10212</v>
      </c>
      <c r="B4520">
        <f>MID(dane3[[#This Row],[PassengerId]],1,4)+0</f>
        <v>4002</v>
      </c>
      <c r="C4520" t="s">
        <v>53</v>
      </c>
      <c r="D4520" t="b">
        <v>1</v>
      </c>
      <c r="E4520" t="s">
        <v>10213</v>
      </c>
      <c r="F4520" t="str">
        <f>MID($E4520,1,1)</f>
        <v>E</v>
      </c>
      <c r="G4520" t="str">
        <f>IFERROR(MID($E4520,SEARCH("/",$E4520,SEARCH("/",$E4520)+1)+1,1),"")</f>
        <v>P</v>
      </c>
      <c r="H4520" t="s">
        <v>16</v>
      </c>
      <c r="I4520">
        <v>46</v>
      </c>
      <c r="J4520" t="b">
        <v>0</v>
      </c>
      <c r="K4520" s="7">
        <v>0</v>
      </c>
      <c r="L4520" s="7">
        <v>0</v>
      </c>
      <c r="M4520" s="7">
        <v>0</v>
      </c>
      <c r="N4520" s="7">
        <v>0</v>
      </c>
      <c r="O4520" s="7">
        <v>0</v>
      </c>
      <c r="P4520" s="7">
        <f>SUM(dane3[[#This Row],[RoomService]:[VRDeck]])</f>
        <v>0</v>
      </c>
      <c r="Q4520" t="s">
        <v>10214</v>
      </c>
      <c r="R4520" t="b">
        <v>0</v>
      </c>
    </row>
    <row r="4521" spans="1:18" x14ac:dyDescent="0.3">
      <c r="A4521" t="s">
        <v>12326</v>
      </c>
      <c r="B4521">
        <f>MID(dane3[[#This Row],[PassengerId]],1,4)+0</f>
        <v>4801</v>
      </c>
      <c r="C4521" t="s">
        <v>19</v>
      </c>
      <c r="D4521" t="b">
        <v>1</v>
      </c>
      <c r="E4521" t="s">
        <v>12327</v>
      </c>
      <c r="F4521" t="str">
        <f>MID($E4521,1,1)</f>
        <v>G</v>
      </c>
      <c r="G4521" t="str">
        <f>IFERROR(MID($E4521,SEARCH("/",$E4521,SEARCH("/",$E4521)+1)+1,1),"")</f>
        <v>P</v>
      </c>
      <c r="H4521" t="s">
        <v>16</v>
      </c>
      <c r="I4521">
        <v>10</v>
      </c>
      <c r="J4521" t="b">
        <v>0</v>
      </c>
      <c r="K4521" s="7">
        <v>0</v>
      </c>
      <c r="L4521" s="7">
        <v>0</v>
      </c>
      <c r="M4521" s="7">
        <v>0</v>
      </c>
      <c r="N4521" s="7">
        <v>0</v>
      </c>
      <c r="O4521" s="7">
        <v>0</v>
      </c>
      <c r="P4521" s="7">
        <f>SUM(dane3[[#This Row],[RoomService]:[VRDeck]])</f>
        <v>0</v>
      </c>
      <c r="Q4521" t="s">
        <v>12328</v>
      </c>
      <c r="R4521" t="b">
        <v>0</v>
      </c>
    </row>
    <row r="4522" spans="1:18" x14ac:dyDescent="0.3">
      <c r="A4522" t="s">
        <v>12329</v>
      </c>
      <c r="B4522">
        <f>MID(dane3[[#This Row],[PassengerId]],1,4)+0</f>
        <v>4803</v>
      </c>
      <c r="C4522" t="s">
        <v>19</v>
      </c>
      <c r="D4522" t="b">
        <v>0</v>
      </c>
      <c r="E4522" t="s">
        <v>12330</v>
      </c>
      <c r="F4522" t="str">
        <f>MID($E4522,1,1)</f>
        <v>F</v>
      </c>
      <c r="G4522" t="str">
        <f>IFERROR(MID($E4522,SEARCH("/",$E4522,SEARCH("/",$E4522)+1)+1,1),"")</f>
        <v>P</v>
      </c>
      <c r="H4522" t="s">
        <v>16</v>
      </c>
      <c r="I4522">
        <v>55</v>
      </c>
      <c r="J4522" t="b">
        <v>0</v>
      </c>
      <c r="K4522" s="7">
        <v>1028</v>
      </c>
      <c r="L4522" s="7">
        <v>18</v>
      </c>
      <c r="M4522" s="7">
        <v>0</v>
      </c>
      <c r="N4522" s="7">
        <v>0</v>
      </c>
      <c r="O4522" s="7">
        <v>0</v>
      </c>
      <c r="P4522" s="7">
        <f>SUM(dane3[[#This Row],[RoomService]:[VRDeck]])</f>
        <v>1046</v>
      </c>
      <c r="Q4522" t="s">
        <v>12331</v>
      </c>
      <c r="R4522" t="b">
        <v>0</v>
      </c>
    </row>
    <row r="4523" spans="1:18" x14ac:dyDescent="0.3">
      <c r="A4523" t="s">
        <v>12332</v>
      </c>
      <c r="B4523">
        <f>MID(dane3[[#This Row],[PassengerId]],1,4)+0</f>
        <v>4804</v>
      </c>
      <c r="C4523" t="s">
        <v>19</v>
      </c>
      <c r="D4523" t="b">
        <v>0</v>
      </c>
      <c r="E4523" t="s">
        <v>12333</v>
      </c>
      <c r="F4523" t="str">
        <f>MID($E4523,1,1)</f>
        <v>F</v>
      </c>
      <c r="G4523" t="str">
        <f>IFERROR(MID($E4523,SEARCH("/",$E4523,SEARCH("/",$E4523)+1)+1,1),"")</f>
        <v>S</v>
      </c>
      <c r="H4523" t="s">
        <v>16</v>
      </c>
      <c r="I4523">
        <v>18</v>
      </c>
      <c r="J4523" t="b">
        <v>0</v>
      </c>
      <c r="K4523" s="7">
        <v>211</v>
      </c>
      <c r="L4523" s="7">
        <v>594</v>
      </c>
      <c r="M4523" s="7">
        <v>2</v>
      </c>
      <c r="N4523" s="7">
        <v>493</v>
      </c>
      <c r="O4523" s="7">
        <v>62</v>
      </c>
      <c r="P4523" s="7">
        <f>SUM(dane3[[#This Row],[RoomService]:[VRDeck]])</f>
        <v>1362</v>
      </c>
      <c r="Q4523" t="s">
        <v>12334</v>
      </c>
      <c r="R4523" t="b">
        <v>1</v>
      </c>
    </row>
    <row r="4524" spans="1:18" x14ac:dyDescent="0.3">
      <c r="A4524" t="s">
        <v>12335</v>
      </c>
      <c r="B4524">
        <f>MID(dane3[[#This Row],[PassengerId]],1,4)+0</f>
        <v>4804</v>
      </c>
      <c r="C4524" t="s">
        <v>19</v>
      </c>
      <c r="D4524" t="b">
        <v>0</v>
      </c>
      <c r="E4524" t="s">
        <v>12336</v>
      </c>
      <c r="F4524" t="str">
        <f>MID($E4524,1,1)</f>
        <v>G</v>
      </c>
      <c r="G4524" t="str">
        <f>IFERROR(MID($E4524,SEARCH("/",$E4524,SEARCH("/",$E4524)+1)+1,1),"")</f>
        <v>S</v>
      </c>
      <c r="H4524" t="s">
        <v>16</v>
      </c>
      <c r="I4524">
        <v>7</v>
      </c>
      <c r="J4524" t="b">
        <v>0</v>
      </c>
      <c r="K4524" s="7">
        <v>0</v>
      </c>
      <c r="L4524" s="7">
        <v>0</v>
      </c>
      <c r="M4524" s="7">
        <v>0</v>
      </c>
      <c r="N4524" s="7">
        <v>0</v>
      </c>
      <c r="O4524" s="7">
        <v>0</v>
      </c>
      <c r="P4524" s="7">
        <f>SUM(dane3[[#This Row],[RoomService]:[VRDeck]])</f>
        <v>0</v>
      </c>
      <c r="Q4524" t="s">
        <v>12337</v>
      </c>
      <c r="R4524" t="b">
        <v>1</v>
      </c>
    </row>
    <row r="4525" spans="1:18" x14ac:dyDescent="0.3">
      <c r="A4525" t="s">
        <v>12338</v>
      </c>
      <c r="B4525">
        <f>MID(dane3[[#This Row],[PassengerId]],1,4)+0</f>
        <v>4804</v>
      </c>
      <c r="C4525" t="s">
        <v>19</v>
      </c>
      <c r="D4525" t="b">
        <v>1</v>
      </c>
      <c r="E4525" t="s">
        <v>12336</v>
      </c>
      <c r="F4525" t="str">
        <f>MID($E4525,1,1)</f>
        <v>G</v>
      </c>
      <c r="G4525" t="str">
        <f>IFERROR(MID($E4525,SEARCH("/",$E4525,SEARCH("/",$E4525)+1)+1,1),"")</f>
        <v>S</v>
      </c>
      <c r="H4525" t="s">
        <v>16</v>
      </c>
      <c r="I4525">
        <v>1</v>
      </c>
      <c r="J4525" t="b">
        <v>0</v>
      </c>
      <c r="K4525" s="7">
        <v>0</v>
      </c>
      <c r="L4525" s="7">
        <v>0</v>
      </c>
      <c r="M4525" s="7">
        <v>0</v>
      </c>
      <c r="N4525" s="7">
        <v>0</v>
      </c>
      <c r="O4525" s="7">
        <v>0</v>
      </c>
      <c r="P4525" s="7">
        <f>SUM(dane3[[#This Row],[RoomService]:[VRDeck]])</f>
        <v>0</v>
      </c>
      <c r="Q4525" t="s">
        <v>12339</v>
      </c>
      <c r="R4525" t="b">
        <v>1</v>
      </c>
    </row>
    <row r="4526" spans="1:18" x14ac:dyDescent="0.3">
      <c r="A4526" t="s">
        <v>12340</v>
      </c>
      <c r="B4526">
        <f>MID(dane3[[#This Row],[PassengerId]],1,4)+0</f>
        <v>4807</v>
      </c>
      <c r="C4526" t="s">
        <v>19</v>
      </c>
      <c r="D4526" t="b">
        <v>0</v>
      </c>
      <c r="E4526" t="s">
        <v>12341</v>
      </c>
      <c r="F4526" t="str">
        <f>MID($E4526,1,1)</f>
        <v>G</v>
      </c>
      <c r="G4526" t="str">
        <f>IFERROR(MID($E4526,SEARCH("/",$E4526,SEARCH("/",$E4526)+1)+1,1),"")</f>
        <v>P</v>
      </c>
      <c r="H4526" t="s">
        <v>16</v>
      </c>
      <c r="I4526">
        <v>44</v>
      </c>
      <c r="J4526" t="b">
        <v>0</v>
      </c>
      <c r="K4526" s="7">
        <v>22</v>
      </c>
      <c r="L4526" s="7">
        <v>1</v>
      </c>
      <c r="M4526" s="7">
        <v>0</v>
      </c>
      <c r="N4526" s="7">
        <v>864</v>
      </c>
      <c r="O4526" s="7">
        <v>0</v>
      </c>
      <c r="P4526" s="7">
        <f>SUM(dane3[[#This Row],[RoomService]:[VRDeck]])</f>
        <v>887</v>
      </c>
      <c r="Q4526" t="s">
        <v>12342</v>
      </c>
      <c r="R4526" t="b">
        <v>0</v>
      </c>
    </row>
    <row r="4527" spans="1:18" x14ac:dyDescent="0.3">
      <c r="A4527" t="s">
        <v>10246</v>
      </c>
      <c r="B4527">
        <f>MID(dane3[[#This Row],[PassengerId]],1,4)+0</f>
        <v>4008</v>
      </c>
      <c r="C4527" t="s">
        <v>53</v>
      </c>
      <c r="D4527" t="b">
        <v>1</v>
      </c>
      <c r="E4527" t="s">
        <v>10247</v>
      </c>
      <c r="F4527" t="str">
        <f>MID($E4527,1,1)</f>
        <v>F</v>
      </c>
      <c r="G4527" t="str">
        <f>IFERROR(MID($E4527,SEARCH("/",$E4527,SEARCH("/",$E4527)+1)+1,1),"")</f>
        <v>S</v>
      </c>
      <c r="H4527" t="s">
        <v>16</v>
      </c>
      <c r="I4527">
        <v>33</v>
      </c>
      <c r="J4527" t="b">
        <v>0</v>
      </c>
      <c r="K4527" s="7">
        <v>0</v>
      </c>
      <c r="L4527" s="7">
        <v>0</v>
      </c>
      <c r="M4527" s="7">
        <v>0</v>
      </c>
      <c r="N4527" s="7">
        <v>0</v>
      </c>
      <c r="O4527" s="7">
        <v>0</v>
      </c>
      <c r="P4527" s="7">
        <f>SUM(dane3[[#This Row],[RoomService]:[VRDeck]])</f>
        <v>0</v>
      </c>
      <c r="Q4527" t="s">
        <v>10248</v>
      </c>
      <c r="R4527" t="b">
        <v>1</v>
      </c>
    </row>
    <row r="4528" spans="1:18" x14ac:dyDescent="0.3">
      <c r="A4528" t="s">
        <v>12346</v>
      </c>
      <c r="B4528">
        <f>MID(dane3[[#This Row],[PassengerId]],1,4)+0</f>
        <v>4810</v>
      </c>
      <c r="C4528" t="s">
        <v>19</v>
      </c>
      <c r="D4528" t="b">
        <v>0</v>
      </c>
      <c r="E4528" t="s">
        <v>39</v>
      </c>
      <c r="F4528" t="s">
        <v>23762</v>
      </c>
      <c r="G4528" t="str">
        <f>IFERROR(MID($E4528,SEARCH("/",$E4528,SEARCH("/",$E4528)+1)+1,1),"")</f>
        <v/>
      </c>
      <c r="H4528" t="s">
        <v>32</v>
      </c>
      <c r="I4528">
        <v>20</v>
      </c>
      <c r="J4528" t="b">
        <v>0</v>
      </c>
      <c r="K4528" s="7">
        <v>30</v>
      </c>
      <c r="L4528" s="7">
        <v>4</v>
      </c>
      <c r="M4528" s="7">
        <v>0</v>
      </c>
      <c r="N4528" s="7">
        <v>321</v>
      </c>
      <c r="O4528" s="7">
        <v>451</v>
      </c>
      <c r="P4528" s="7">
        <f>SUM(dane3[[#This Row],[RoomService]:[VRDeck]])</f>
        <v>806</v>
      </c>
      <c r="Q4528" t="s">
        <v>12347</v>
      </c>
      <c r="R4528" t="b">
        <v>0</v>
      </c>
    </row>
    <row r="4529" spans="1:18" x14ac:dyDescent="0.3">
      <c r="A4529" t="s">
        <v>12348</v>
      </c>
      <c r="B4529">
        <f>MID(dane3[[#This Row],[PassengerId]],1,4)+0</f>
        <v>4813</v>
      </c>
      <c r="C4529" t="s">
        <v>14</v>
      </c>
      <c r="D4529" t="b">
        <v>0</v>
      </c>
      <c r="E4529" t="s">
        <v>12349</v>
      </c>
      <c r="F4529" t="str">
        <f>MID($E4529,1,1)</f>
        <v>C</v>
      </c>
      <c r="G4529" t="str">
        <f>IFERROR(MID($E4529,SEARCH("/",$E4529,SEARCH("/",$E4529)+1)+1,1),"")</f>
        <v>S</v>
      </c>
      <c r="H4529" t="s">
        <v>46</v>
      </c>
      <c r="I4529">
        <v>49</v>
      </c>
      <c r="J4529" t="b">
        <v>0</v>
      </c>
      <c r="K4529" s="7">
        <v>0</v>
      </c>
      <c r="L4529" s="7">
        <v>7762</v>
      </c>
      <c r="M4529" s="7">
        <v>2</v>
      </c>
      <c r="N4529" s="7">
        <v>0</v>
      </c>
      <c r="O4529" s="7">
        <v>98</v>
      </c>
      <c r="P4529" s="7">
        <f>SUM(dane3[[#This Row],[RoomService]:[VRDeck]])</f>
        <v>7862</v>
      </c>
      <c r="Q4529" t="s">
        <v>12350</v>
      </c>
      <c r="R4529" t="b">
        <v>1</v>
      </c>
    </row>
    <row r="4530" spans="1:18" x14ac:dyDescent="0.3">
      <c r="A4530" t="s">
        <v>12351</v>
      </c>
      <c r="B4530">
        <f>MID(dane3[[#This Row],[PassengerId]],1,4)+0</f>
        <v>4814</v>
      </c>
      <c r="C4530" t="s">
        <v>19</v>
      </c>
      <c r="D4530" t="b">
        <v>1</v>
      </c>
      <c r="E4530" t="s">
        <v>12352</v>
      </c>
      <c r="F4530" t="str">
        <f>MID($E4530,1,1)</f>
        <v>G</v>
      </c>
      <c r="G4530" t="str">
        <f>IFERROR(MID($E4530,SEARCH("/",$E4530,SEARCH("/",$E4530)+1)+1,1),"")</f>
        <v>S</v>
      </c>
      <c r="H4530" t="s">
        <v>46</v>
      </c>
      <c r="I4530">
        <v>22</v>
      </c>
      <c r="J4530" t="b">
        <v>0</v>
      </c>
      <c r="K4530" s="7">
        <v>0</v>
      </c>
      <c r="L4530" s="7">
        <v>0</v>
      </c>
      <c r="M4530" s="7">
        <v>0</v>
      </c>
      <c r="N4530" s="7">
        <v>0</v>
      </c>
      <c r="O4530" s="7">
        <v>0</v>
      </c>
      <c r="P4530" s="7">
        <f>SUM(dane3[[#This Row],[RoomService]:[VRDeck]])</f>
        <v>0</v>
      </c>
      <c r="Q4530" t="s">
        <v>12353</v>
      </c>
      <c r="R4530" t="b">
        <v>1</v>
      </c>
    </row>
    <row r="4531" spans="1:18" x14ac:dyDescent="0.3">
      <c r="A4531" t="s">
        <v>12354</v>
      </c>
      <c r="B4531">
        <f>MID(dane3[[#This Row],[PassengerId]],1,4)+0</f>
        <v>4815</v>
      </c>
      <c r="C4531" t="s">
        <v>19</v>
      </c>
      <c r="D4531" t="b">
        <v>0</v>
      </c>
      <c r="E4531" t="s">
        <v>12355</v>
      </c>
      <c r="F4531" t="str">
        <f>MID($E4531,1,1)</f>
        <v>F</v>
      </c>
      <c r="G4531" t="str">
        <f>IFERROR(MID($E4531,SEARCH("/",$E4531,SEARCH("/",$E4531)+1)+1,1),"")</f>
        <v>S</v>
      </c>
      <c r="H4531" t="s">
        <v>46</v>
      </c>
      <c r="I4531">
        <v>21</v>
      </c>
      <c r="J4531" t="b">
        <v>0</v>
      </c>
      <c r="K4531" s="7">
        <v>564</v>
      </c>
      <c r="L4531" s="7">
        <v>9</v>
      </c>
      <c r="M4531" s="7">
        <v>0</v>
      </c>
      <c r="N4531" s="7">
        <v>0</v>
      </c>
      <c r="O4531" s="7">
        <v>30</v>
      </c>
      <c r="P4531" s="7">
        <f>SUM(dane3[[#This Row],[RoomService]:[VRDeck]])</f>
        <v>603</v>
      </c>
      <c r="Q4531" t="s">
        <v>12356</v>
      </c>
      <c r="R4531" t="b">
        <v>1</v>
      </c>
    </row>
    <row r="4532" spans="1:18" x14ac:dyDescent="0.3">
      <c r="A4532" t="s">
        <v>10254</v>
      </c>
      <c r="B4532">
        <f>MID(dane3[[#This Row],[PassengerId]],1,4)+0</f>
        <v>4013</v>
      </c>
      <c r="C4532" t="s">
        <v>53</v>
      </c>
      <c r="D4532" t="b">
        <v>0</v>
      </c>
      <c r="E4532" t="s">
        <v>10255</v>
      </c>
      <c r="F4532" t="str">
        <f>MID($E4532,1,1)</f>
        <v>E</v>
      </c>
      <c r="G4532" t="str">
        <f>IFERROR(MID($E4532,SEARCH("/",$E4532,SEARCH("/",$E4532)+1)+1,1),"")</f>
        <v>P</v>
      </c>
      <c r="H4532" t="s">
        <v>16</v>
      </c>
      <c r="I4532">
        <v>14</v>
      </c>
      <c r="J4532" t="b">
        <v>0</v>
      </c>
      <c r="K4532" s="7">
        <v>460</v>
      </c>
      <c r="L4532" s="7">
        <v>0</v>
      </c>
      <c r="M4532" s="7">
        <v>0</v>
      </c>
      <c r="N4532" s="7">
        <v>315</v>
      </c>
      <c r="O4532" s="7">
        <v>172</v>
      </c>
      <c r="P4532" s="7">
        <f>SUM(dane3[[#This Row],[RoomService]:[VRDeck]])</f>
        <v>947</v>
      </c>
      <c r="Q4532" t="s">
        <v>10256</v>
      </c>
      <c r="R4532" t="b">
        <v>0</v>
      </c>
    </row>
    <row r="4533" spans="1:18" x14ac:dyDescent="0.3">
      <c r="A4533" t="s">
        <v>10264</v>
      </c>
      <c r="B4533">
        <f>MID(dane3[[#This Row],[PassengerId]],1,4)+0</f>
        <v>4017</v>
      </c>
      <c r="C4533" t="s">
        <v>53</v>
      </c>
      <c r="D4533" t="b">
        <v>0</v>
      </c>
      <c r="E4533" t="s">
        <v>10265</v>
      </c>
      <c r="F4533" t="str">
        <f>MID($E4533,1,1)</f>
        <v>E</v>
      </c>
      <c r="G4533" t="str">
        <f>IFERROR(MID($E4533,SEARCH("/",$E4533,SEARCH("/",$E4533)+1)+1,1),"")</f>
        <v>S</v>
      </c>
      <c r="H4533" t="s">
        <v>16</v>
      </c>
      <c r="I4533">
        <v>21</v>
      </c>
      <c r="J4533" t="b">
        <v>0</v>
      </c>
      <c r="K4533" s="7">
        <v>0</v>
      </c>
      <c r="L4533" s="7">
        <v>0</v>
      </c>
      <c r="M4533" s="7">
        <v>0</v>
      </c>
      <c r="N4533" s="7">
        <v>0</v>
      </c>
      <c r="O4533" s="7">
        <v>0</v>
      </c>
      <c r="P4533" s="7">
        <f>SUM(dane3[[#This Row],[RoomService]:[VRDeck]])</f>
        <v>0</v>
      </c>
      <c r="Q4533" t="s">
        <v>10266</v>
      </c>
      <c r="R4533" t="b">
        <v>0</v>
      </c>
    </row>
    <row r="4534" spans="1:18" x14ac:dyDescent="0.3">
      <c r="A4534" t="s">
        <v>10267</v>
      </c>
      <c r="B4534">
        <f>MID(dane3[[#This Row],[PassengerId]],1,4)+0</f>
        <v>4017</v>
      </c>
      <c r="C4534" t="s">
        <v>53</v>
      </c>
      <c r="D4534" t="b">
        <v>1</v>
      </c>
      <c r="E4534" t="s">
        <v>10268</v>
      </c>
      <c r="F4534" t="str">
        <f>MID($E4534,1,1)</f>
        <v>F</v>
      </c>
      <c r="G4534" t="str">
        <f>IFERROR(MID($E4534,SEARCH("/",$E4534,SEARCH("/",$E4534)+1)+1,1),"")</f>
        <v>S</v>
      </c>
      <c r="H4534" t="s">
        <v>16</v>
      </c>
      <c r="I4534">
        <v>30</v>
      </c>
      <c r="J4534" t="b">
        <v>0</v>
      </c>
      <c r="K4534" s="7">
        <v>0</v>
      </c>
      <c r="L4534" s="7">
        <v>0</v>
      </c>
      <c r="M4534" s="7">
        <v>0</v>
      </c>
      <c r="N4534" s="7">
        <v>0</v>
      </c>
      <c r="O4534" s="7">
        <v>0</v>
      </c>
      <c r="P4534" s="7">
        <f>SUM(dane3[[#This Row],[RoomService]:[VRDeck]])</f>
        <v>0</v>
      </c>
      <c r="Q4534" t="s">
        <v>10269</v>
      </c>
      <c r="R4534" t="b">
        <v>1</v>
      </c>
    </row>
    <row r="4535" spans="1:18" x14ac:dyDescent="0.3">
      <c r="A4535" t="s">
        <v>10270</v>
      </c>
      <c r="B4535">
        <f>MID(dane3[[#This Row],[PassengerId]],1,4)+0</f>
        <v>4017</v>
      </c>
      <c r="C4535" t="s">
        <v>53</v>
      </c>
      <c r="D4535" t="b">
        <v>1</v>
      </c>
      <c r="E4535" t="s">
        <v>10268</v>
      </c>
      <c r="F4535" t="str">
        <f>MID($E4535,1,1)</f>
        <v>F</v>
      </c>
      <c r="G4535" t="str">
        <f>IFERROR(MID($E4535,SEARCH("/",$E4535,SEARCH("/",$E4535)+1)+1,1),"")</f>
        <v>S</v>
      </c>
      <c r="H4535" t="s">
        <v>16</v>
      </c>
      <c r="I4535">
        <v>28</v>
      </c>
      <c r="J4535" t="b">
        <v>0</v>
      </c>
      <c r="K4535" s="7">
        <v>0</v>
      </c>
      <c r="L4535" s="7">
        <v>0</v>
      </c>
      <c r="M4535" s="7">
        <v>0</v>
      </c>
      <c r="N4535" s="7">
        <v>0</v>
      </c>
      <c r="O4535" s="7">
        <v>0</v>
      </c>
      <c r="P4535" s="7">
        <f>SUM(dane3[[#This Row],[RoomService]:[VRDeck]])</f>
        <v>0</v>
      </c>
      <c r="Q4535" t="s">
        <v>10271</v>
      </c>
      <c r="R4535" t="b">
        <v>1</v>
      </c>
    </row>
    <row r="4536" spans="1:18" x14ac:dyDescent="0.3">
      <c r="A4536" t="s">
        <v>10272</v>
      </c>
      <c r="B4536">
        <f>MID(dane3[[#This Row],[PassengerId]],1,4)+0</f>
        <v>4017</v>
      </c>
      <c r="C4536" t="s">
        <v>53</v>
      </c>
      <c r="D4536" t="b">
        <v>1</v>
      </c>
      <c r="E4536" t="s">
        <v>10265</v>
      </c>
      <c r="F4536" t="str">
        <f>MID($E4536,1,1)</f>
        <v>E</v>
      </c>
      <c r="G4536" t="str">
        <f>IFERROR(MID($E4536,SEARCH("/",$E4536,SEARCH("/",$E4536)+1)+1,1),"")</f>
        <v>S</v>
      </c>
      <c r="H4536" t="s">
        <v>16</v>
      </c>
      <c r="I4536">
        <v>26</v>
      </c>
      <c r="J4536" t="b">
        <v>0</v>
      </c>
      <c r="K4536" s="7">
        <v>0</v>
      </c>
      <c r="L4536" s="7">
        <v>0</v>
      </c>
      <c r="M4536" s="7">
        <v>0</v>
      </c>
      <c r="N4536" s="7">
        <v>0</v>
      </c>
      <c r="O4536" s="7">
        <v>0</v>
      </c>
      <c r="P4536" s="7">
        <f>SUM(dane3[[#This Row],[RoomService]:[VRDeck]])</f>
        <v>0</v>
      </c>
      <c r="Q4536" t="s">
        <v>10273</v>
      </c>
      <c r="R4536" t="b">
        <v>0</v>
      </c>
    </row>
    <row r="4537" spans="1:18" x14ac:dyDescent="0.3">
      <c r="A4537" t="s">
        <v>21209</v>
      </c>
      <c r="B4537">
        <f>MID(dane3[[#This Row],[PassengerId]],1,4)+0</f>
        <v>8281</v>
      </c>
      <c r="C4537" t="s">
        <v>19</v>
      </c>
      <c r="D4537" t="b">
        <v>0</v>
      </c>
      <c r="E4537" t="s">
        <v>21210</v>
      </c>
      <c r="F4537" t="str">
        <f>MID($E4537,1,1)</f>
        <v>F</v>
      </c>
      <c r="G4537" t="str">
        <f>IFERROR(MID($E4537,SEARCH("/",$E4537,SEARCH("/",$E4537)+1)+1,1),"")</f>
        <v>P</v>
      </c>
      <c r="H4537" t="s">
        <v>16</v>
      </c>
      <c r="I4537">
        <v>45</v>
      </c>
      <c r="J4537" t="b">
        <v>0</v>
      </c>
      <c r="K4537" s="7">
        <v>0</v>
      </c>
      <c r="L4537" s="7">
        <v>1</v>
      </c>
      <c r="M4537" s="7">
        <v>233</v>
      </c>
      <c r="N4537" s="7">
        <v>453</v>
      </c>
      <c r="O4537" s="7">
        <v>17</v>
      </c>
      <c r="P4537" s="7">
        <f>SUM(dane3[[#This Row],[RoomService]:[VRDeck]])</f>
        <v>704</v>
      </c>
      <c r="Q4537" t="s">
        <v>21211</v>
      </c>
      <c r="R4537" t="b">
        <v>0</v>
      </c>
    </row>
    <row r="4538" spans="1:18" x14ac:dyDescent="0.3">
      <c r="A4538" t="s">
        <v>10274</v>
      </c>
      <c r="B4538">
        <f>MID(dane3[[#This Row],[PassengerId]],1,4)+0</f>
        <v>4017</v>
      </c>
      <c r="C4538" t="s">
        <v>53</v>
      </c>
      <c r="D4538" t="b">
        <v>0</v>
      </c>
      <c r="E4538" t="s">
        <v>10268</v>
      </c>
      <c r="F4538" t="str">
        <f>MID($E4538,1,1)</f>
        <v>F</v>
      </c>
      <c r="G4538" t="str">
        <f>IFERROR(MID($E4538,SEARCH("/",$E4538,SEARCH("/",$E4538)+1)+1,1),"")</f>
        <v>S</v>
      </c>
      <c r="H4538" t="s">
        <v>16</v>
      </c>
      <c r="I4538">
        <v>23</v>
      </c>
      <c r="J4538" t="b">
        <v>0</v>
      </c>
      <c r="K4538" s="7">
        <v>931</v>
      </c>
      <c r="L4538" s="7">
        <v>0</v>
      </c>
      <c r="M4538" s="7">
        <v>134</v>
      </c>
      <c r="N4538" s="7">
        <v>0</v>
      </c>
      <c r="O4538" s="7">
        <v>421</v>
      </c>
      <c r="P4538" s="7">
        <f>SUM(dane3[[#This Row],[RoomService]:[VRDeck]])</f>
        <v>1486</v>
      </c>
      <c r="Q4538" t="s">
        <v>10275</v>
      </c>
      <c r="R4538" t="b">
        <v>0</v>
      </c>
    </row>
    <row r="4539" spans="1:18" x14ac:dyDescent="0.3">
      <c r="A4539" t="s">
        <v>12374</v>
      </c>
      <c r="B4539">
        <f>MID(dane3[[#This Row],[PassengerId]],1,4)+0</f>
        <v>4823</v>
      </c>
      <c r="C4539" t="s">
        <v>19</v>
      </c>
      <c r="D4539" t="b">
        <v>0</v>
      </c>
      <c r="E4539" t="s">
        <v>12375</v>
      </c>
      <c r="F4539" t="str">
        <f>MID($E4539,1,1)</f>
        <v>G</v>
      </c>
      <c r="G4539" t="str">
        <f>IFERROR(MID($E4539,SEARCH("/",$E4539,SEARCH("/",$E4539)+1)+1,1),"")</f>
        <v>P</v>
      </c>
      <c r="H4539" t="s">
        <v>16</v>
      </c>
      <c r="I4539">
        <v>21</v>
      </c>
      <c r="J4539" t="b">
        <v>0</v>
      </c>
      <c r="K4539" s="7">
        <v>526</v>
      </c>
      <c r="L4539" s="7">
        <v>0</v>
      </c>
      <c r="M4539" s="7">
        <v>0</v>
      </c>
      <c r="N4539" s="7">
        <v>258</v>
      </c>
      <c r="O4539" s="7">
        <v>0</v>
      </c>
      <c r="P4539" s="7">
        <f>SUM(dane3[[#This Row],[RoomService]:[VRDeck]])</f>
        <v>784</v>
      </c>
      <c r="Q4539" t="s">
        <v>12376</v>
      </c>
      <c r="R4539" t="b">
        <v>0</v>
      </c>
    </row>
    <row r="4540" spans="1:18" x14ac:dyDescent="0.3">
      <c r="A4540" t="s">
        <v>12377</v>
      </c>
      <c r="B4540">
        <f>MID(dane3[[#This Row],[PassengerId]],1,4)+0</f>
        <v>4827</v>
      </c>
      <c r="C4540" t="s">
        <v>19</v>
      </c>
      <c r="D4540" t="b">
        <v>1</v>
      </c>
      <c r="E4540" t="s">
        <v>12378</v>
      </c>
      <c r="F4540" t="str">
        <f>MID($E4540,1,1)</f>
        <v>G</v>
      </c>
      <c r="G4540" t="str">
        <f>IFERROR(MID($E4540,SEARCH("/",$E4540,SEARCH("/",$E4540)+1)+1,1),"")</f>
        <v>S</v>
      </c>
      <c r="H4540" t="s">
        <v>32</v>
      </c>
      <c r="I4540">
        <v>30</v>
      </c>
      <c r="J4540" t="b">
        <v>0</v>
      </c>
      <c r="K4540" s="7">
        <v>0</v>
      </c>
      <c r="L4540" s="7">
        <v>0</v>
      </c>
      <c r="M4540" s="7">
        <v>0</v>
      </c>
      <c r="N4540" s="7">
        <v>0</v>
      </c>
      <c r="O4540" s="7">
        <v>0</v>
      </c>
      <c r="P4540" s="7">
        <f>SUM(dane3[[#This Row],[RoomService]:[VRDeck]])</f>
        <v>0</v>
      </c>
      <c r="Q4540" t="s">
        <v>12379</v>
      </c>
      <c r="R4540" t="b">
        <v>1</v>
      </c>
    </row>
    <row r="4541" spans="1:18" x14ac:dyDescent="0.3">
      <c r="A4541" t="s">
        <v>12380</v>
      </c>
      <c r="B4541">
        <f>MID(dane3[[#This Row],[PassengerId]],1,4)+0</f>
        <v>4828</v>
      </c>
      <c r="C4541" t="s">
        <v>19</v>
      </c>
      <c r="D4541" t="b">
        <v>0</v>
      </c>
      <c r="E4541" t="s">
        <v>12381</v>
      </c>
      <c r="F4541" t="str">
        <f>MID($E4541,1,1)</f>
        <v>G</v>
      </c>
      <c r="G4541" t="str">
        <f>IFERROR(MID($E4541,SEARCH("/",$E4541,SEARCH("/",$E4541)+1)+1,1),"")</f>
        <v>P</v>
      </c>
      <c r="H4541" t="s">
        <v>46</v>
      </c>
      <c r="I4541">
        <v>14</v>
      </c>
      <c r="J4541" t="b">
        <v>0</v>
      </c>
      <c r="K4541" s="7">
        <v>363</v>
      </c>
      <c r="L4541" s="7">
        <v>44</v>
      </c>
      <c r="M4541" s="7">
        <v>0</v>
      </c>
      <c r="N4541" s="7">
        <v>0</v>
      </c>
      <c r="O4541" s="7">
        <v>512</v>
      </c>
      <c r="P4541" s="7">
        <f>SUM(dane3[[#This Row],[RoomService]:[VRDeck]])</f>
        <v>919</v>
      </c>
      <c r="Q4541" t="s">
        <v>23799</v>
      </c>
      <c r="R4541" t="b">
        <v>1</v>
      </c>
    </row>
    <row r="4542" spans="1:18" x14ac:dyDescent="0.3">
      <c r="A4542" t="s">
        <v>10284</v>
      </c>
      <c r="B4542">
        <f>MID(dane3[[#This Row],[PassengerId]],1,4)+0</f>
        <v>4021</v>
      </c>
      <c r="C4542" t="s">
        <v>53</v>
      </c>
      <c r="D4542" t="b">
        <v>0</v>
      </c>
      <c r="E4542" t="s">
        <v>10285</v>
      </c>
      <c r="F4542" t="str">
        <f>MID($E4542,1,1)</f>
        <v>F</v>
      </c>
      <c r="G4542" t="str">
        <f>IFERROR(MID($E4542,SEARCH("/",$E4542,SEARCH("/",$E4542)+1)+1,1),"")</f>
        <v>P</v>
      </c>
      <c r="H4542" t="s">
        <v>16</v>
      </c>
      <c r="I4542">
        <v>32</v>
      </c>
      <c r="J4542" t="b">
        <v>0</v>
      </c>
      <c r="K4542" s="7">
        <v>1843</v>
      </c>
      <c r="L4542" s="7">
        <v>0</v>
      </c>
      <c r="M4542" s="7">
        <v>662</v>
      </c>
      <c r="N4542" s="7">
        <v>0</v>
      </c>
      <c r="O4542" s="7">
        <v>0</v>
      </c>
      <c r="P4542" s="7">
        <f>SUM(dane3[[#This Row],[RoomService]:[VRDeck]])</f>
        <v>2505</v>
      </c>
      <c r="Q4542" t="s">
        <v>10286</v>
      </c>
      <c r="R4542" t="b">
        <v>0</v>
      </c>
    </row>
    <row r="4543" spans="1:18" x14ac:dyDescent="0.3">
      <c r="A4543" t="s">
        <v>12385</v>
      </c>
      <c r="B4543">
        <f>MID(dane3[[#This Row],[PassengerId]],1,4)+0</f>
        <v>4830</v>
      </c>
      <c r="C4543" t="s">
        <v>19</v>
      </c>
      <c r="D4543" t="b">
        <v>0</v>
      </c>
      <c r="E4543" t="s">
        <v>12386</v>
      </c>
      <c r="F4543" t="str">
        <f>MID($E4543,1,1)</f>
        <v>F</v>
      </c>
      <c r="G4543" t="str">
        <f>IFERROR(MID($E4543,SEARCH("/",$E4543,SEARCH("/",$E4543)+1)+1,1),"")</f>
        <v>P</v>
      </c>
      <c r="H4543" t="s">
        <v>16</v>
      </c>
      <c r="I4543">
        <v>22</v>
      </c>
      <c r="J4543" t="b">
        <v>0</v>
      </c>
      <c r="K4543" s="7">
        <v>0</v>
      </c>
      <c r="L4543" s="7">
        <v>0</v>
      </c>
      <c r="M4543" s="7">
        <v>0</v>
      </c>
      <c r="N4543" s="7">
        <v>19</v>
      </c>
      <c r="O4543" s="7">
        <v>785</v>
      </c>
      <c r="P4543" s="7">
        <f>SUM(dane3[[#This Row],[RoomService]:[VRDeck]])</f>
        <v>804</v>
      </c>
      <c r="Q4543" t="s">
        <v>12387</v>
      </c>
      <c r="R4543" t="b">
        <v>0</v>
      </c>
    </row>
    <row r="4544" spans="1:18" x14ac:dyDescent="0.3">
      <c r="A4544" t="s">
        <v>10321</v>
      </c>
      <c r="B4544">
        <f>MID(dane3[[#This Row],[PassengerId]],1,4)+0</f>
        <v>4034</v>
      </c>
      <c r="C4544" t="s">
        <v>53</v>
      </c>
      <c r="D4544" t="b">
        <v>1</v>
      </c>
      <c r="E4544" t="s">
        <v>10322</v>
      </c>
      <c r="F4544" t="str">
        <f>MID($E4544,1,1)</f>
        <v>E</v>
      </c>
      <c r="G4544" t="str">
        <f>IFERROR(MID($E4544,SEARCH("/",$E4544,SEARCH("/",$E4544)+1)+1,1),"")</f>
        <v>P</v>
      </c>
      <c r="H4544" t="s">
        <v>16</v>
      </c>
      <c r="I4544">
        <v>38</v>
      </c>
      <c r="J4544" t="b">
        <v>0</v>
      </c>
      <c r="K4544" s="7">
        <v>0</v>
      </c>
      <c r="L4544" s="7">
        <v>0</v>
      </c>
      <c r="M4544" s="7">
        <v>0</v>
      </c>
      <c r="N4544" s="7">
        <v>0</v>
      </c>
      <c r="O4544" s="7">
        <v>0</v>
      </c>
      <c r="P4544" s="7">
        <f>SUM(dane3[[#This Row],[RoomService]:[VRDeck]])</f>
        <v>0</v>
      </c>
      <c r="Q4544" t="s">
        <v>10323</v>
      </c>
      <c r="R4544" t="b">
        <v>0</v>
      </c>
    </row>
    <row r="4545" spans="1:18" x14ac:dyDescent="0.3">
      <c r="A4545" t="s">
        <v>1194</v>
      </c>
      <c r="B4545">
        <f>MID(dane3[[#This Row],[PassengerId]],1,4)+0</f>
        <v>462</v>
      </c>
      <c r="C4545" t="s">
        <v>19</v>
      </c>
      <c r="D4545" t="b">
        <v>1</v>
      </c>
      <c r="E4545" t="s">
        <v>1195</v>
      </c>
      <c r="F4545" t="str">
        <f>MID($E4545,1,1)</f>
        <v>G</v>
      </c>
      <c r="G4545" t="str">
        <f>IFERROR(MID($E4545,SEARCH("/",$E4545,SEARCH("/",$E4545)+1)+1,1),"")</f>
        <v>S</v>
      </c>
      <c r="H4545" t="s">
        <v>16</v>
      </c>
      <c r="I4545">
        <v>50</v>
      </c>
      <c r="J4545" t="b">
        <v>0</v>
      </c>
      <c r="K4545" s="7">
        <v>0</v>
      </c>
      <c r="L4545" s="7">
        <v>0</v>
      </c>
      <c r="M4545" s="7">
        <v>0</v>
      </c>
      <c r="N4545" s="7">
        <v>0</v>
      </c>
      <c r="O4545" s="7">
        <v>0</v>
      </c>
      <c r="P4545" s="7">
        <f>SUM(dane3[[#This Row],[RoomService]:[VRDeck]])</f>
        <v>0</v>
      </c>
      <c r="Q4545" t="s">
        <v>1196</v>
      </c>
      <c r="R4545" t="b">
        <v>0</v>
      </c>
    </row>
    <row r="4546" spans="1:18" x14ac:dyDescent="0.3">
      <c r="A4546" t="s">
        <v>10352</v>
      </c>
      <c r="B4546">
        <f>MID(dane3[[#This Row],[PassengerId]],1,4)+0</f>
        <v>4044</v>
      </c>
      <c r="C4546" t="s">
        <v>53</v>
      </c>
      <c r="D4546" t="b">
        <v>0</v>
      </c>
      <c r="E4546" t="s">
        <v>10353</v>
      </c>
      <c r="F4546" t="str">
        <f>MID($E4546,1,1)</f>
        <v>F</v>
      </c>
      <c r="G4546" t="str">
        <f>IFERROR(MID($E4546,SEARCH("/",$E4546,SEARCH("/",$E4546)+1)+1,1),"")</f>
        <v>S</v>
      </c>
      <c r="H4546" t="s">
        <v>16</v>
      </c>
      <c r="I4546">
        <v>32</v>
      </c>
      <c r="J4546" t="b">
        <v>0</v>
      </c>
      <c r="K4546" s="7">
        <v>536</v>
      </c>
      <c r="L4546" s="7">
        <v>0</v>
      </c>
      <c r="M4546" s="7">
        <v>736</v>
      </c>
      <c r="N4546" s="7">
        <v>118</v>
      </c>
      <c r="O4546" s="7">
        <v>0</v>
      </c>
      <c r="P4546" s="7">
        <f>SUM(dane3[[#This Row],[RoomService]:[VRDeck]])</f>
        <v>1390</v>
      </c>
      <c r="Q4546" t="s">
        <v>10354</v>
      </c>
      <c r="R4546" t="b">
        <v>0</v>
      </c>
    </row>
    <row r="4547" spans="1:18" x14ac:dyDescent="0.3">
      <c r="A4547" t="s">
        <v>10355</v>
      </c>
      <c r="B4547">
        <f>MID(dane3[[#This Row],[PassengerId]],1,4)+0</f>
        <v>4044</v>
      </c>
      <c r="C4547" t="s">
        <v>53</v>
      </c>
      <c r="D4547" t="b">
        <v>0</v>
      </c>
      <c r="E4547" t="s">
        <v>10353</v>
      </c>
      <c r="F4547" t="str">
        <f>MID($E4547,1,1)</f>
        <v>F</v>
      </c>
      <c r="G4547" t="str">
        <f>IFERROR(MID($E4547,SEARCH("/",$E4547,SEARCH("/",$E4547)+1)+1,1),"")</f>
        <v>S</v>
      </c>
      <c r="H4547" t="s">
        <v>16</v>
      </c>
      <c r="I4547">
        <v>2</v>
      </c>
      <c r="J4547" t="b">
        <v>0</v>
      </c>
      <c r="K4547" s="7">
        <v>0</v>
      </c>
      <c r="L4547" s="7">
        <v>0</v>
      </c>
      <c r="M4547" s="7">
        <v>0</v>
      </c>
      <c r="N4547" s="7">
        <v>0</v>
      </c>
      <c r="O4547" s="7">
        <v>0</v>
      </c>
      <c r="P4547" s="7">
        <f>SUM(dane3[[#This Row],[RoomService]:[VRDeck]])</f>
        <v>0</v>
      </c>
      <c r="Q4547" t="s">
        <v>23799</v>
      </c>
      <c r="R4547" t="b">
        <v>1</v>
      </c>
    </row>
    <row r="4548" spans="1:18" x14ac:dyDescent="0.3">
      <c r="A4548" t="s">
        <v>12399</v>
      </c>
      <c r="B4548">
        <f>MID(dane3[[#This Row],[PassengerId]],1,4)+0</f>
        <v>4837</v>
      </c>
      <c r="C4548" t="s">
        <v>19</v>
      </c>
      <c r="D4548" t="b">
        <v>0</v>
      </c>
      <c r="E4548" t="s">
        <v>12400</v>
      </c>
      <c r="F4548" t="str">
        <f>MID($E4548,1,1)</f>
        <v>F</v>
      </c>
      <c r="G4548" t="str">
        <f>IFERROR(MID($E4548,SEARCH("/",$E4548,SEARCH("/",$E4548)+1)+1,1),"")</f>
        <v>S</v>
      </c>
      <c r="H4548" t="s">
        <v>16</v>
      </c>
      <c r="I4548">
        <v>21</v>
      </c>
      <c r="J4548" t="b">
        <v>0</v>
      </c>
      <c r="K4548" s="7">
        <v>0</v>
      </c>
      <c r="L4548" s="7">
        <v>198</v>
      </c>
      <c r="M4548" s="7">
        <v>559</v>
      </c>
      <c r="N4548" s="7">
        <v>19</v>
      </c>
      <c r="O4548" s="7">
        <v>44</v>
      </c>
      <c r="P4548" s="7">
        <f>SUM(dane3[[#This Row],[RoomService]:[VRDeck]])</f>
        <v>820</v>
      </c>
      <c r="Q4548" t="s">
        <v>12401</v>
      </c>
      <c r="R4548" t="b">
        <v>1</v>
      </c>
    </row>
    <row r="4549" spans="1:18" x14ac:dyDescent="0.3">
      <c r="A4549" t="s">
        <v>12402</v>
      </c>
      <c r="B4549">
        <f>MID(dane3[[#This Row],[PassengerId]],1,4)+0</f>
        <v>4838</v>
      </c>
      <c r="C4549" t="s">
        <v>19</v>
      </c>
      <c r="D4549" t="b">
        <v>0</v>
      </c>
      <c r="E4549" t="s">
        <v>12403</v>
      </c>
      <c r="F4549" t="str">
        <f>MID($E4549,1,1)</f>
        <v>F</v>
      </c>
      <c r="G4549" t="str">
        <f>IFERROR(MID($E4549,SEARCH("/",$E4549,SEARCH("/",$E4549)+1)+1,1),"")</f>
        <v>S</v>
      </c>
      <c r="H4549" t="s">
        <v>16</v>
      </c>
      <c r="I4549">
        <v>52</v>
      </c>
      <c r="J4549" t="b">
        <v>0</v>
      </c>
      <c r="K4549" s="7">
        <v>1</v>
      </c>
      <c r="L4549" s="7">
        <v>13</v>
      </c>
      <c r="M4549" s="7">
        <v>3</v>
      </c>
      <c r="N4549" s="7">
        <v>0</v>
      </c>
      <c r="O4549" s="7">
        <v>700</v>
      </c>
      <c r="P4549" s="7">
        <f>SUM(dane3[[#This Row],[RoomService]:[VRDeck]])</f>
        <v>717</v>
      </c>
      <c r="Q4549" t="s">
        <v>12404</v>
      </c>
      <c r="R4549" t="b">
        <v>0</v>
      </c>
    </row>
    <row r="4550" spans="1:18" x14ac:dyDescent="0.3">
      <c r="A4550" t="s">
        <v>13810</v>
      </c>
      <c r="B4550">
        <f>MID(dane3[[#This Row],[PassengerId]],1,4)+0</f>
        <v>5406</v>
      </c>
      <c r="C4550" t="s">
        <v>19</v>
      </c>
      <c r="D4550" t="b">
        <v>0</v>
      </c>
      <c r="E4550" t="s">
        <v>13811</v>
      </c>
      <c r="F4550" t="str">
        <f>MID($E4550,1,1)</f>
        <v>F</v>
      </c>
      <c r="G4550" t="str">
        <f>IFERROR(MID($E4550,SEARCH("/",$E4550,SEARCH("/",$E4550)+1)+1,1),"")</f>
        <v>S</v>
      </c>
      <c r="H4550" t="s">
        <v>32</v>
      </c>
      <c r="I4550">
        <v>22</v>
      </c>
      <c r="J4550" t="b">
        <v>0</v>
      </c>
      <c r="K4550" s="7">
        <v>2</v>
      </c>
      <c r="L4550" s="7">
        <v>46</v>
      </c>
      <c r="M4550" s="7">
        <v>0</v>
      </c>
      <c r="N4550" s="7">
        <v>483</v>
      </c>
      <c r="O4550" s="7">
        <v>67</v>
      </c>
      <c r="P4550" s="7">
        <f>SUM(dane3[[#This Row],[RoomService]:[VRDeck]])</f>
        <v>598</v>
      </c>
      <c r="Q4550" t="s">
        <v>13812</v>
      </c>
      <c r="R4550" t="b">
        <v>0</v>
      </c>
    </row>
    <row r="4551" spans="1:18" x14ac:dyDescent="0.3">
      <c r="A4551" t="s">
        <v>12407</v>
      </c>
      <c r="B4551">
        <f>MID(dane3[[#This Row],[PassengerId]],1,4)+0</f>
        <v>4841</v>
      </c>
      <c r="C4551" t="s">
        <v>14</v>
      </c>
      <c r="D4551" t="b">
        <v>1</v>
      </c>
      <c r="E4551" t="s">
        <v>12408</v>
      </c>
      <c r="F4551" t="str">
        <f>MID($E4551,1,1)</f>
        <v>B</v>
      </c>
      <c r="G4551" t="str">
        <f>IFERROR(MID($E4551,SEARCH("/",$E4551,SEARCH("/",$E4551)+1)+1,1),"")</f>
        <v>S</v>
      </c>
      <c r="H4551" t="s">
        <v>46</v>
      </c>
      <c r="I4551">
        <v>59</v>
      </c>
      <c r="J4551" t="b">
        <v>0</v>
      </c>
      <c r="K4551" s="7">
        <v>0</v>
      </c>
      <c r="L4551" s="7">
        <v>0</v>
      </c>
      <c r="M4551" s="7">
        <v>0</v>
      </c>
      <c r="N4551" s="7">
        <v>0</v>
      </c>
      <c r="O4551" s="7">
        <v>0</v>
      </c>
      <c r="P4551" s="7">
        <f>SUM(dane3[[#This Row],[RoomService]:[VRDeck]])</f>
        <v>0</v>
      </c>
      <c r="Q4551" t="s">
        <v>12409</v>
      </c>
      <c r="R4551" t="b">
        <v>1</v>
      </c>
    </row>
    <row r="4552" spans="1:18" x14ac:dyDescent="0.3">
      <c r="A4552" t="s">
        <v>12410</v>
      </c>
      <c r="B4552">
        <f>MID(dane3[[#This Row],[PassengerId]],1,4)+0</f>
        <v>4841</v>
      </c>
      <c r="C4552" t="s">
        <v>14</v>
      </c>
      <c r="D4552" t="b">
        <v>0</v>
      </c>
      <c r="E4552" t="s">
        <v>12408</v>
      </c>
      <c r="F4552" t="str">
        <f>MID($E4552,1,1)</f>
        <v>B</v>
      </c>
      <c r="G4552" t="str">
        <f>IFERROR(MID($E4552,SEARCH("/",$E4552,SEARCH("/",$E4552)+1)+1,1),"")</f>
        <v>S</v>
      </c>
      <c r="H4552" t="s">
        <v>16</v>
      </c>
      <c r="I4552">
        <v>21</v>
      </c>
      <c r="J4552" t="b">
        <v>0</v>
      </c>
      <c r="K4552" s="7">
        <v>12</v>
      </c>
      <c r="L4552" s="7">
        <v>1855</v>
      </c>
      <c r="M4552" s="7">
        <v>0</v>
      </c>
      <c r="N4552" s="7">
        <v>1381</v>
      </c>
      <c r="O4552" s="7">
        <v>358</v>
      </c>
      <c r="P4552" s="7">
        <f>SUM(dane3[[#This Row],[RoomService]:[VRDeck]])</f>
        <v>3606</v>
      </c>
      <c r="Q4552" t="s">
        <v>12411</v>
      </c>
      <c r="R4552" t="b">
        <v>0</v>
      </c>
    </row>
    <row r="4553" spans="1:18" x14ac:dyDescent="0.3">
      <c r="A4553" t="s">
        <v>12412</v>
      </c>
      <c r="B4553">
        <f>MID(dane3[[#This Row],[PassengerId]],1,4)+0</f>
        <v>4841</v>
      </c>
      <c r="C4553" t="s">
        <v>14</v>
      </c>
      <c r="D4553" t="b">
        <v>0</v>
      </c>
      <c r="E4553" t="s">
        <v>12408</v>
      </c>
      <c r="F4553" t="str">
        <f>MID($E4553,1,1)</f>
        <v>B</v>
      </c>
      <c r="G4553" t="str">
        <f>IFERROR(MID($E4553,SEARCH("/",$E4553,SEARCH("/",$E4553)+1)+1,1),"")</f>
        <v>S</v>
      </c>
      <c r="H4553" t="s">
        <v>16</v>
      </c>
      <c r="I4553">
        <v>25</v>
      </c>
      <c r="J4553" t="b">
        <v>0</v>
      </c>
      <c r="K4553" s="7">
        <v>21</v>
      </c>
      <c r="L4553" s="7">
        <v>2148</v>
      </c>
      <c r="M4553" s="7">
        <v>0</v>
      </c>
      <c r="N4553" s="7">
        <v>1966</v>
      </c>
      <c r="O4553" s="7">
        <v>12708</v>
      </c>
      <c r="P4553" s="7">
        <f>SUM(dane3[[#This Row],[RoomService]:[VRDeck]])</f>
        <v>16843</v>
      </c>
      <c r="Q4553" t="s">
        <v>12413</v>
      </c>
      <c r="R4553" t="b">
        <v>0</v>
      </c>
    </row>
    <row r="4554" spans="1:18" x14ac:dyDescent="0.3">
      <c r="A4554" t="s">
        <v>10356</v>
      </c>
      <c r="B4554">
        <f>MID(dane3[[#This Row],[PassengerId]],1,4)+0</f>
        <v>4044</v>
      </c>
      <c r="C4554" t="s">
        <v>53</v>
      </c>
      <c r="D4554" t="b">
        <v>1</v>
      </c>
      <c r="E4554" t="s">
        <v>10353</v>
      </c>
      <c r="F4554" t="str">
        <f>MID($E4554,1,1)</f>
        <v>F</v>
      </c>
      <c r="G4554" t="str">
        <f>IFERROR(MID($E4554,SEARCH("/",$E4554,SEARCH("/",$E4554)+1)+1,1),"")</f>
        <v>S</v>
      </c>
      <c r="H4554" t="s">
        <v>16</v>
      </c>
      <c r="I4554">
        <v>10</v>
      </c>
      <c r="J4554" t="b">
        <v>0</v>
      </c>
      <c r="K4554" s="7">
        <v>0</v>
      </c>
      <c r="L4554" s="7">
        <v>0</v>
      </c>
      <c r="M4554" s="7">
        <v>0</v>
      </c>
      <c r="N4554" s="7">
        <v>0</v>
      </c>
      <c r="O4554" s="7">
        <v>0</v>
      </c>
      <c r="P4554" s="7">
        <f>SUM(dane3[[#This Row],[RoomService]:[VRDeck]])</f>
        <v>0</v>
      </c>
      <c r="Q4554" t="s">
        <v>10357</v>
      </c>
      <c r="R4554" t="b">
        <v>1</v>
      </c>
    </row>
    <row r="4555" spans="1:18" x14ac:dyDescent="0.3">
      <c r="A4555" t="s">
        <v>12417</v>
      </c>
      <c r="B4555">
        <f>MID(dane3[[#This Row],[PassengerId]],1,4)+0</f>
        <v>4845</v>
      </c>
      <c r="C4555" t="s">
        <v>14</v>
      </c>
      <c r="D4555" t="b">
        <v>1</v>
      </c>
      <c r="E4555" t="s">
        <v>12418</v>
      </c>
      <c r="F4555" t="str">
        <f>MID($E4555,1,1)</f>
        <v>E</v>
      </c>
      <c r="G4555" t="str">
        <f>IFERROR(MID($E4555,SEARCH("/",$E4555,SEARCH("/",$E4555)+1)+1,1),"")</f>
        <v>P</v>
      </c>
      <c r="H4555" t="s">
        <v>46</v>
      </c>
      <c r="I4555">
        <v>36</v>
      </c>
      <c r="J4555" t="b">
        <v>0</v>
      </c>
      <c r="K4555" s="7">
        <v>0</v>
      </c>
      <c r="L4555" s="7">
        <v>0</v>
      </c>
      <c r="M4555" s="7">
        <v>0</v>
      </c>
      <c r="N4555" s="7">
        <v>0</v>
      </c>
      <c r="O4555" s="7">
        <v>0</v>
      </c>
      <c r="P4555" s="7">
        <f>SUM(dane3[[#This Row],[RoomService]:[VRDeck]])</f>
        <v>0</v>
      </c>
      <c r="Q4555" t="s">
        <v>12419</v>
      </c>
      <c r="R4555" t="b">
        <v>1</v>
      </c>
    </row>
    <row r="4556" spans="1:18" x14ac:dyDescent="0.3">
      <c r="A4556" t="s">
        <v>12420</v>
      </c>
      <c r="B4556">
        <f>MID(dane3[[#This Row],[PassengerId]],1,4)+0</f>
        <v>4846</v>
      </c>
      <c r="C4556" t="s">
        <v>19</v>
      </c>
      <c r="D4556" t="b">
        <v>0</v>
      </c>
      <c r="E4556" t="s">
        <v>12421</v>
      </c>
      <c r="F4556" t="str">
        <f>MID($E4556,1,1)</f>
        <v>E</v>
      </c>
      <c r="G4556" t="str">
        <f>IFERROR(MID($E4556,SEARCH("/",$E4556,SEARCH("/",$E4556)+1)+1,1),"")</f>
        <v>S</v>
      </c>
      <c r="H4556" t="s">
        <v>16</v>
      </c>
      <c r="I4556">
        <v>38</v>
      </c>
      <c r="J4556" t="b">
        <v>0</v>
      </c>
      <c r="K4556" s="7">
        <v>161</v>
      </c>
      <c r="L4556" s="7">
        <v>3</v>
      </c>
      <c r="M4556" s="7">
        <v>0</v>
      </c>
      <c r="N4556" s="7">
        <v>624</v>
      </c>
      <c r="O4556" s="7">
        <v>0</v>
      </c>
      <c r="P4556" s="7">
        <f>SUM(dane3[[#This Row],[RoomService]:[VRDeck]])</f>
        <v>788</v>
      </c>
      <c r="Q4556" t="s">
        <v>12422</v>
      </c>
      <c r="R4556" t="b">
        <v>0</v>
      </c>
    </row>
    <row r="4557" spans="1:18" x14ac:dyDescent="0.3">
      <c r="A4557" t="s">
        <v>12423</v>
      </c>
      <c r="B4557">
        <f>MID(dane3[[#This Row],[PassengerId]],1,4)+0</f>
        <v>4846</v>
      </c>
      <c r="C4557" t="s">
        <v>19</v>
      </c>
      <c r="D4557" t="b">
        <v>1</v>
      </c>
      <c r="E4557" t="s">
        <v>12424</v>
      </c>
      <c r="F4557" t="str">
        <f>MID($E4557,1,1)</f>
        <v>G</v>
      </c>
      <c r="G4557" t="str">
        <f>IFERROR(MID($E4557,SEARCH("/",$E4557,SEARCH("/",$E4557)+1)+1,1),"")</f>
        <v>S</v>
      </c>
      <c r="H4557" t="s">
        <v>16</v>
      </c>
      <c r="I4557">
        <v>0</v>
      </c>
      <c r="J4557" t="b">
        <v>0</v>
      </c>
      <c r="K4557" s="7">
        <v>0</v>
      </c>
      <c r="L4557" s="7">
        <v>0</v>
      </c>
      <c r="M4557" s="7">
        <v>0</v>
      </c>
      <c r="N4557" s="7">
        <v>0</v>
      </c>
      <c r="O4557" s="7">
        <v>0</v>
      </c>
      <c r="P4557" s="7">
        <f>SUM(dane3[[#This Row],[RoomService]:[VRDeck]])</f>
        <v>0</v>
      </c>
      <c r="Q4557" t="s">
        <v>12425</v>
      </c>
      <c r="R4557" t="b">
        <v>1</v>
      </c>
    </row>
    <row r="4558" spans="1:18" x14ac:dyDescent="0.3">
      <c r="A4558" t="s">
        <v>12426</v>
      </c>
      <c r="B4558">
        <f>MID(dane3[[#This Row],[PassengerId]],1,4)+0</f>
        <v>4847</v>
      </c>
      <c r="C4558" t="s">
        <v>19</v>
      </c>
      <c r="D4558" t="b">
        <v>0</v>
      </c>
      <c r="E4558" t="s">
        <v>12427</v>
      </c>
      <c r="F4558" t="str">
        <f>MID($E4558,1,1)</f>
        <v>F</v>
      </c>
      <c r="G4558" t="str">
        <f>IFERROR(MID($E4558,SEARCH("/",$E4558,SEARCH("/",$E4558)+1)+1,1),"")</f>
        <v>S</v>
      </c>
      <c r="H4558" t="s">
        <v>16</v>
      </c>
      <c r="I4558">
        <v>19</v>
      </c>
      <c r="J4558" t="b">
        <v>0</v>
      </c>
      <c r="K4558" s="7">
        <v>0</v>
      </c>
      <c r="L4558" s="7">
        <v>0</v>
      </c>
      <c r="M4558" s="7">
        <v>699</v>
      </c>
      <c r="N4558" s="7">
        <v>18</v>
      </c>
      <c r="O4558" s="7">
        <v>86</v>
      </c>
      <c r="P4558" s="7">
        <f>SUM(dane3[[#This Row],[RoomService]:[VRDeck]])</f>
        <v>803</v>
      </c>
      <c r="Q4558" t="s">
        <v>12428</v>
      </c>
      <c r="R4558" t="b">
        <v>1</v>
      </c>
    </row>
    <row r="4559" spans="1:18" x14ac:dyDescent="0.3">
      <c r="A4559" t="s">
        <v>12429</v>
      </c>
      <c r="B4559">
        <f>MID(dane3[[#This Row],[PassengerId]],1,4)+0</f>
        <v>4848</v>
      </c>
      <c r="C4559" t="s">
        <v>19</v>
      </c>
      <c r="D4559" t="b">
        <v>0</v>
      </c>
      <c r="E4559" t="s">
        <v>12430</v>
      </c>
      <c r="F4559" t="str">
        <f>MID($E4559,1,1)</f>
        <v>F</v>
      </c>
      <c r="G4559" t="str">
        <f>IFERROR(MID($E4559,SEARCH("/",$E4559,SEARCH("/",$E4559)+1)+1,1),"")</f>
        <v>P</v>
      </c>
      <c r="H4559" t="s">
        <v>16</v>
      </c>
      <c r="I4559">
        <v>30</v>
      </c>
      <c r="J4559" t="b">
        <v>0</v>
      </c>
      <c r="K4559" s="7">
        <v>148</v>
      </c>
      <c r="L4559" s="7">
        <v>0</v>
      </c>
      <c r="M4559" s="7">
        <v>0</v>
      </c>
      <c r="N4559" s="7">
        <v>619</v>
      </c>
      <c r="O4559" s="7">
        <v>34</v>
      </c>
      <c r="P4559" s="7">
        <f>SUM(dane3[[#This Row],[RoomService]:[VRDeck]])</f>
        <v>801</v>
      </c>
      <c r="Q4559" t="s">
        <v>12431</v>
      </c>
      <c r="R4559" t="b">
        <v>1</v>
      </c>
    </row>
    <row r="4560" spans="1:18" x14ac:dyDescent="0.3">
      <c r="A4560" t="s">
        <v>12432</v>
      </c>
      <c r="B4560">
        <f>MID(dane3[[#This Row],[PassengerId]],1,4)+0</f>
        <v>4850</v>
      </c>
      <c r="C4560" t="s">
        <v>19</v>
      </c>
      <c r="D4560" t="b">
        <v>0</v>
      </c>
      <c r="E4560" t="s">
        <v>12433</v>
      </c>
      <c r="F4560" t="str">
        <f>MID($E4560,1,1)</f>
        <v>G</v>
      </c>
      <c r="G4560" t="str">
        <f>IFERROR(MID($E4560,SEARCH("/",$E4560,SEARCH("/",$E4560)+1)+1,1),"")</f>
        <v>S</v>
      </c>
      <c r="H4560" t="s">
        <v>16</v>
      </c>
      <c r="I4560">
        <v>23</v>
      </c>
      <c r="J4560" t="b">
        <v>0</v>
      </c>
      <c r="K4560" s="7">
        <v>14</v>
      </c>
      <c r="L4560" s="7">
        <v>0</v>
      </c>
      <c r="M4560" s="7">
        <v>437</v>
      </c>
      <c r="N4560" s="7">
        <v>103</v>
      </c>
      <c r="O4560" s="7">
        <v>333</v>
      </c>
      <c r="P4560" s="7">
        <f>SUM(dane3[[#This Row],[RoomService]:[VRDeck]])</f>
        <v>887</v>
      </c>
      <c r="Q4560" t="s">
        <v>12434</v>
      </c>
      <c r="R4560" t="b">
        <v>1</v>
      </c>
    </row>
    <row r="4561" spans="1:18" x14ac:dyDescent="0.3">
      <c r="A4561" t="s">
        <v>12435</v>
      </c>
      <c r="B4561">
        <f>MID(dane3[[#This Row],[PassengerId]],1,4)+0</f>
        <v>4850</v>
      </c>
      <c r="C4561" t="s">
        <v>19</v>
      </c>
      <c r="D4561" t="b">
        <v>0</v>
      </c>
      <c r="E4561" t="s">
        <v>12433</v>
      </c>
      <c r="F4561" t="str">
        <f>MID($E4561,1,1)</f>
        <v>G</v>
      </c>
      <c r="G4561" t="str">
        <f>IFERROR(MID($E4561,SEARCH("/",$E4561,SEARCH("/",$E4561)+1)+1,1),"")</f>
        <v>S</v>
      </c>
      <c r="H4561" t="s">
        <v>16</v>
      </c>
      <c r="I4561">
        <v>55</v>
      </c>
      <c r="J4561" t="b">
        <v>0</v>
      </c>
      <c r="K4561" s="7">
        <v>330</v>
      </c>
      <c r="L4561" s="7">
        <v>114</v>
      </c>
      <c r="M4561" s="7">
        <v>0</v>
      </c>
      <c r="N4561" s="7">
        <v>2</v>
      </c>
      <c r="O4561" s="7">
        <v>0</v>
      </c>
      <c r="P4561" s="7">
        <f>SUM(dane3[[#This Row],[RoomService]:[VRDeck]])</f>
        <v>446</v>
      </c>
      <c r="Q4561" t="s">
        <v>12436</v>
      </c>
      <c r="R4561" t="b">
        <v>1</v>
      </c>
    </row>
    <row r="4562" spans="1:18" x14ac:dyDescent="0.3">
      <c r="A4562" t="s">
        <v>12437</v>
      </c>
      <c r="B4562">
        <f>MID(dane3[[#This Row],[PassengerId]],1,4)+0</f>
        <v>4851</v>
      </c>
      <c r="C4562" t="s">
        <v>19</v>
      </c>
      <c r="D4562" t="b">
        <v>0</v>
      </c>
      <c r="E4562" t="s">
        <v>12438</v>
      </c>
      <c r="F4562" t="str">
        <f>MID($E4562,1,1)</f>
        <v>F</v>
      </c>
      <c r="G4562" t="str">
        <f>IFERROR(MID($E4562,SEARCH("/",$E4562,SEARCH("/",$E4562)+1)+1,1),"")</f>
        <v>S</v>
      </c>
      <c r="H4562" t="s">
        <v>32</v>
      </c>
      <c r="I4562">
        <v>44</v>
      </c>
      <c r="J4562" t="b">
        <v>0</v>
      </c>
      <c r="K4562" s="7">
        <v>0</v>
      </c>
      <c r="L4562" s="7">
        <v>463</v>
      </c>
      <c r="M4562" s="7">
        <v>1</v>
      </c>
      <c r="N4562" s="7">
        <v>172</v>
      </c>
      <c r="O4562" s="7">
        <v>0</v>
      </c>
      <c r="P4562" s="7">
        <f>SUM(dane3[[#This Row],[RoomService]:[VRDeck]])</f>
        <v>636</v>
      </c>
      <c r="Q4562" t="s">
        <v>12439</v>
      </c>
      <c r="R4562" t="b">
        <v>1</v>
      </c>
    </row>
    <row r="4563" spans="1:18" x14ac:dyDescent="0.3">
      <c r="A4563" t="s">
        <v>12440</v>
      </c>
      <c r="B4563">
        <f>MID(dane3[[#This Row],[PassengerId]],1,4)+0</f>
        <v>4853</v>
      </c>
      <c r="C4563" t="s">
        <v>14</v>
      </c>
      <c r="D4563" t="b">
        <v>0</v>
      </c>
      <c r="E4563" t="s">
        <v>12441</v>
      </c>
      <c r="F4563" t="str">
        <f>MID($E4563,1,1)</f>
        <v>C</v>
      </c>
      <c r="G4563" t="str">
        <f>IFERROR(MID($E4563,SEARCH("/",$E4563,SEARCH("/",$E4563)+1)+1,1),"")</f>
        <v>P</v>
      </c>
      <c r="H4563" t="s">
        <v>16</v>
      </c>
      <c r="I4563">
        <v>30</v>
      </c>
      <c r="J4563" t="b">
        <v>0</v>
      </c>
      <c r="K4563" s="7">
        <v>4531</v>
      </c>
      <c r="L4563" s="7">
        <v>212</v>
      </c>
      <c r="M4563" s="7">
        <v>10</v>
      </c>
      <c r="N4563" s="7">
        <v>157</v>
      </c>
      <c r="O4563" s="7">
        <v>12</v>
      </c>
      <c r="P4563" s="7">
        <f>SUM(dane3[[#This Row],[RoomService]:[VRDeck]])</f>
        <v>4922</v>
      </c>
      <c r="Q4563" t="s">
        <v>12442</v>
      </c>
      <c r="R4563" t="b">
        <v>0</v>
      </c>
    </row>
    <row r="4564" spans="1:18" x14ac:dyDescent="0.3">
      <c r="A4564" t="s">
        <v>12443</v>
      </c>
      <c r="B4564">
        <f>MID(dane3[[#This Row],[PassengerId]],1,4)+0</f>
        <v>4856</v>
      </c>
      <c r="C4564" t="s">
        <v>19</v>
      </c>
      <c r="D4564" t="b">
        <v>0</v>
      </c>
      <c r="E4564" t="s">
        <v>12444</v>
      </c>
      <c r="F4564" t="str">
        <f>MID($E4564,1,1)</f>
        <v>F</v>
      </c>
      <c r="G4564" t="str">
        <f>IFERROR(MID($E4564,SEARCH("/",$E4564,SEARCH("/",$E4564)+1)+1,1),"")</f>
        <v>S</v>
      </c>
      <c r="H4564" t="s">
        <v>16</v>
      </c>
      <c r="I4564">
        <v>39</v>
      </c>
      <c r="J4564" t="b">
        <v>0</v>
      </c>
      <c r="K4564" s="7">
        <v>12</v>
      </c>
      <c r="L4564" s="7">
        <v>8</v>
      </c>
      <c r="M4564" s="7">
        <v>0</v>
      </c>
      <c r="N4564" s="7">
        <v>4</v>
      </c>
      <c r="O4564" s="7">
        <v>753</v>
      </c>
      <c r="P4564" s="7">
        <f>SUM(dane3[[#This Row],[RoomService]:[VRDeck]])</f>
        <v>777</v>
      </c>
      <c r="Q4564" t="s">
        <v>12445</v>
      </c>
      <c r="R4564" t="b">
        <v>1</v>
      </c>
    </row>
    <row r="4565" spans="1:18" x14ac:dyDescent="0.3">
      <c r="A4565" t="s">
        <v>12446</v>
      </c>
      <c r="B4565">
        <f>MID(dane3[[#This Row],[PassengerId]],1,4)+0</f>
        <v>4857</v>
      </c>
      <c r="C4565" t="s">
        <v>19</v>
      </c>
      <c r="D4565" t="b">
        <v>0</v>
      </c>
      <c r="E4565" t="s">
        <v>12447</v>
      </c>
      <c r="F4565" t="str">
        <f>MID($E4565,1,1)</f>
        <v>G</v>
      </c>
      <c r="G4565" t="str">
        <f>IFERROR(MID($E4565,SEARCH("/",$E4565,SEARCH("/",$E4565)+1)+1,1),"")</f>
        <v>P</v>
      </c>
      <c r="H4565" t="s">
        <v>46</v>
      </c>
      <c r="I4565">
        <v>19</v>
      </c>
      <c r="J4565" t="b">
        <v>0</v>
      </c>
      <c r="K4565" s="7">
        <v>423</v>
      </c>
      <c r="L4565" s="7">
        <v>0</v>
      </c>
      <c r="M4565" s="7">
        <v>0</v>
      </c>
      <c r="N4565" s="7">
        <v>0</v>
      </c>
      <c r="O4565" s="7">
        <v>0</v>
      </c>
      <c r="P4565" s="7">
        <f>SUM(dane3[[#This Row],[RoomService]:[VRDeck]])</f>
        <v>423</v>
      </c>
      <c r="Q4565" t="s">
        <v>12448</v>
      </c>
      <c r="R4565" t="b">
        <v>0</v>
      </c>
    </row>
    <row r="4566" spans="1:18" x14ac:dyDescent="0.3">
      <c r="A4566" t="s">
        <v>12449</v>
      </c>
      <c r="B4566">
        <f>MID(dane3[[#This Row],[PassengerId]],1,4)+0</f>
        <v>4862</v>
      </c>
      <c r="C4566" t="s">
        <v>19</v>
      </c>
      <c r="D4566" t="b">
        <v>0</v>
      </c>
      <c r="E4566" t="s">
        <v>12450</v>
      </c>
      <c r="F4566" t="str">
        <f>MID($E4566,1,1)</f>
        <v>G</v>
      </c>
      <c r="G4566" t="str">
        <f>IFERROR(MID($E4566,SEARCH("/",$E4566,SEARCH("/",$E4566)+1)+1,1),"")</f>
        <v>P</v>
      </c>
      <c r="H4566" t="s">
        <v>16</v>
      </c>
      <c r="I4566">
        <v>24</v>
      </c>
      <c r="J4566" t="b">
        <v>0</v>
      </c>
      <c r="K4566" s="7">
        <v>0</v>
      </c>
      <c r="L4566" s="7">
        <v>871</v>
      </c>
      <c r="M4566" s="7">
        <v>17</v>
      </c>
      <c r="N4566" s="7">
        <v>0</v>
      </c>
      <c r="O4566" s="7">
        <v>0</v>
      </c>
      <c r="P4566" s="7">
        <f>SUM(dane3[[#This Row],[RoomService]:[VRDeck]])</f>
        <v>888</v>
      </c>
      <c r="Q4566" t="s">
        <v>12451</v>
      </c>
      <c r="R4566" t="b">
        <v>0</v>
      </c>
    </row>
    <row r="4567" spans="1:18" x14ac:dyDescent="0.3">
      <c r="A4567" t="s">
        <v>12452</v>
      </c>
      <c r="B4567">
        <f>MID(dane3[[#This Row],[PassengerId]],1,4)+0</f>
        <v>4863</v>
      </c>
      <c r="C4567" t="s">
        <v>14</v>
      </c>
      <c r="D4567" t="b">
        <v>0</v>
      </c>
      <c r="E4567" t="s">
        <v>12453</v>
      </c>
      <c r="F4567" t="str">
        <f>MID($E4567,1,1)</f>
        <v>T</v>
      </c>
      <c r="G4567" t="str">
        <f>IFERROR(MID($E4567,SEARCH("/",$E4567,SEARCH("/",$E4567)+1)+1,1),"")</f>
        <v>S</v>
      </c>
      <c r="H4567" t="s">
        <v>16</v>
      </c>
      <c r="I4567">
        <v>37</v>
      </c>
      <c r="J4567" t="b">
        <v>0</v>
      </c>
      <c r="K4567" s="7">
        <v>1721</v>
      </c>
      <c r="L4567" s="7">
        <v>667</v>
      </c>
      <c r="M4567" s="7">
        <v>0</v>
      </c>
      <c r="N4567" s="7">
        <v>28</v>
      </c>
      <c r="O4567" s="7">
        <v>1362</v>
      </c>
      <c r="P4567" s="7">
        <f>SUM(dane3[[#This Row],[RoomService]:[VRDeck]])</f>
        <v>3778</v>
      </c>
      <c r="Q4567" t="s">
        <v>12454</v>
      </c>
      <c r="R4567" t="b">
        <v>0</v>
      </c>
    </row>
    <row r="4568" spans="1:18" x14ac:dyDescent="0.3">
      <c r="A4568" t="s">
        <v>12455</v>
      </c>
      <c r="B4568">
        <f>MID(dane3[[#This Row],[PassengerId]],1,4)+0</f>
        <v>4864</v>
      </c>
      <c r="C4568" t="s">
        <v>19</v>
      </c>
      <c r="D4568" t="b">
        <v>0</v>
      </c>
      <c r="E4568" t="s">
        <v>12456</v>
      </c>
      <c r="F4568" t="str">
        <f>MID($E4568,1,1)</f>
        <v>G</v>
      </c>
      <c r="G4568" t="str">
        <f>IFERROR(MID($E4568,SEARCH("/",$E4568,SEARCH("/",$E4568)+1)+1,1),"")</f>
        <v>P</v>
      </c>
      <c r="H4568" t="s">
        <v>46</v>
      </c>
      <c r="I4568">
        <v>24</v>
      </c>
      <c r="J4568" t="b">
        <v>0</v>
      </c>
      <c r="K4568" s="7">
        <v>0</v>
      </c>
      <c r="L4568" s="7">
        <v>0</v>
      </c>
      <c r="M4568" s="7">
        <v>0</v>
      </c>
      <c r="N4568" s="7">
        <v>734</v>
      </c>
      <c r="O4568" s="7">
        <v>21</v>
      </c>
      <c r="P4568" s="7">
        <f>SUM(dane3[[#This Row],[RoomService]:[VRDeck]])</f>
        <v>755</v>
      </c>
      <c r="Q4568" t="s">
        <v>23799</v>
      </c>
      <c r="R4568" t="b">
        <v>0</v>
      </c>
    </row>
    <row r="4569" spans="1:18" x14ac:dyDescent="0.3">
      <c r="A4569" t="s">
        <v>12457</v>
      </c>
      <c r="B4569">
        <f>MID(dane3[[#This Row],[PassengerId]],1,4)+0</f>
        <v>4866</v>
      </c>
      <c r="C4569" t="s">
        <v>19</v>
      </c>
      <c r="D4569" t="b">
        <v>0</v>
      </c>
      <c r="E4569" t="s">
        <v>12458</v>
      </c>
      <c r="F4569" t="str">
        <f>MID($E4569,1,1)</f>
        <v>F</v>
      </c>
      <c r="G4569" t="str">
        <f>IFERROR(MID($E4569,SEARCH("/",$E4569,SEARCH("/",$E4569)+1)+1,1),"")</f>
        <v>S</v>
      </c>
      <c r="H4569" t="s">
        <v>16</v>
      </c>
      <c r="I4569">
        <v>17</v>
      </c>
      <c r="J4569" t="b">
        <v>0</v>
      </c>
      <c r="K4569" s="7">
        <v>0</v>
      </c>
      <c r="L4569" s="7">
        <v>0</v>
      </c>
      <c r="M4569" s="7">
        <v>1875</v>
      </c>
      <c r="N4569" s="7">
        <v>142</v>
      </c>
      <c r="O4569" s="7">
        <v>2</v>
      </c>
      <c r="P4569" s="7">
        <f>SUM(dane3[[#This Row],[RoomService]:[VRDeck]])</f>
        <v>2019</v>
      </c>
      <c r="Q4569" t="s">
        <v>12459</v>
      </c>
      <c r="R4569" t="b">
        <v>1</v>
      </c>
    </row>
    <row r="4570" spans="1:18" x14ac:dyDescent="0.3">
      <c r="A4570" t="s">
        <v>12460</v>
      </c>
      <c r="B4570">
        <f>MID(dane3[[#This Row],[PassengerId]],1,4)+0</f>
        <v>4868</v>
      </c>
      <c r="C4570" t="s">
        <v>19</v>
      </c>
      <c r="D4570" t="b">
        <v>0</v>
      </c>
      <c r="E4570" t="s">
        <v>12461</v>
      </c>
      <c r="F4570" t="str">
        <f>MID($E4570,1,1)</f>
        <v>E</v>
      </c>
      <c r="G4570" t="str">
        <f>IFERROR(MID($E4570,SEARCH("/",$E4570,SEARCH("/",$E4570)+1)+1,1),"")</f>
        <v>P</v>
      </c>
      <c r="H4570" t="s">
        <v>16</v>
      </c>
      <c r="I4570">
        <v>17</v>
      </c>
      <c r="J4570" t="b">
        <v>0</v>
      </c>
      <c r="K4570" s="7">
        <v>0</v>
      </c>
      <c r="L4570" s="7">
        <v>775</v>
      </c>
      <c r="M4570" s="7">
        <v>0</v>
      </c>
      <c r="N4570" s="7">
        <v>13</v>
      </c>
      <c r="O4570" s="7">
        <v>0</v>
      </c>
      <c r="P4570" s="7">
        <f>SUM(dane3[[#This Row],[RoomService]:[VRDeck]])</f>
        <v>788</v>
      </c>
      <c r="Q4570" t="s">
        <v>12462</v>
      </c>
      <c r="R4570" t="b">
        <v>1</v>
      </c>
    </row>
    <row r="4571" spans="1:18" x14ac:dyDescent="0.3">
      <c r="A4571" t="s">
        <v>12463</v>
      </c>
      <c r="B4571">
        <f>MID(dane3[[#This Row],[PassengerId]],1,4)+0</f>
        <v>4870</v>
      </c>
      <c r="C4571" t="s">
        <v>19</v>
      </c>
      <c r="D4571" t="b">
        <v>0</v>
      </c>
      <c r="E4571" t="s">
        <v>12464</v>
      </c>
      <c r="F4571" t="str">
        <f>MID($E4571,1,1)</f>
        <v>G</v>
      </c>
      <c r="G4571" t="str">
        <f>IFERROR(MID($E4571,SEARCH("/",$E4571,SEARCH("/",$E4571)+1)+1,1),"")</f>
        <v>P</v>
      </c>
      <c r="H4571" t="s">
        <v>46</v>
      </c>
      <c r="I4571">
        <v>14</v>
      </c>
      <c r="J4571" t="b">
        <v>0</v>
      </c>
      <c r="K4571" s="7">
        <v>8</v>
      </c>
      <c r="L4571" s="7">
        <v>0</v>
      </c>
      <c r="M4571" s="7">
        <v>0</v>
      </c>
      <c r="N4571" s="7">
        <v>0</v>
      </c>
      <c r="O4571" s="7">
        <v>176</v>
      </c>
      <c r="P4571" s="7">
        <f>SUM(dane3[[#This Row],[RoomService]:[VRDeck]])</f>
        <v>184</v>
      </c>
      <c r="Q4571" t="s">
        <v>12465</v>
      </c>
      <c r="R4571" t="b">
        <v>0</v>
      </c>
    </row>
    <row r="4572" spans="1:18" x14ac:dyDescent="0.3">
      <c r="A4572" t="s">
        <v>12466</v>
      </c>
      <c r="B4572">
        <f>MID(dane3[[#This Row],[PassengerId]],1,4)+0</f>
        <v>4871</v>
      </c>
      <c r="C4572" t="s">
        <v>19</v>
      </c>
      <c r="D4572" t="b">
        <v>0</v>
      </c>
      <c r="E4572" t="s">
        <v>12467</v>
      </c>
      <c r="F4572" t="str">
        <f>MID($E4572,1,1)</f>
        <v>F</v>
      </c>
      <c r="G4572" t="str">
        <f>IFERROR(MID($E4572,SEARCH("/",$E4572,SEARCH("/",$E4572)+1)+1,1),"")</f>
        <v>P</v>
      </c>
      <c r="H4572" t="s">
        <v>32</v>
      </c>
      <c r="I4572">
        <v>13</v>
      </c>
      <c r="J4572" t="b">
        <v>0</v>
      </c>
      <c r="K4572" s="7">
        <v>0</v>
      </c>
      <c r="L4572" s="7">
        <v>611</v>
      </c>
      <c r="M4572" s="7">
        <v>0</v>
      </c>
      <c r="N4572" s="7">
        <v>0</v>
      </c>
      <c r="O4572" s="7">
        <v>0</v>
      </c>
      <c r="P4572" s="7">
        <f>SUM(dane3[[#This Row],[RoomService]:[VRDeck]])</f>
        <v>611</v>
      </c>
      <c r="Q4572" t="s">
        <v>12468</v>
      </c>
      <c r="R4572" t="b">
        <v>0</v>
      </c>
    </row>
    <row r="4573" spans="1:18" x14ac:dyDescent="0.3">
      <c r="A4573" t="s">
        <v>12469</v>
      </c>
      <c r="B4573">
        <f>MID(dane3[[#This Row],[PassengerId]],1,4)+0</f>
        <v>4873</v>
      </c>
      <c r="C4573" t="s">
        <v>14</v>
      </c>
      <c r="D4573" t="b">
        <v>0</v>
      </c>
      <c r="E4573" t="s">
        <v>12470</v>
      </c>
      <c r="F4573" t="str">
        <f>MID($E4573,1,1)</f>
        <v>C</v>
      </c>
      <c r="G4573" t="str">
        <f>IFERROR(MID($E4573,SEARCH("/",$E4573,SEARCH("/",$E4573)+1)+1,1),"")</f>
        <v>S</v>
      </c>
      <c r="H4573" t="s">
        <v>46</v>
      </c>
      <c r="I4573">
        <v>35</v>
      </c>
      <c r="J4573" t="b">
        <v>0</v>
      </c>
      <c r="K4573" s="7">
        <v>0</v>
      </c>
      <c r="L4573" s="7">
        <v>1135</v>
      </c>
      <c r="M4573" s="7">
        <v>0</v>
      </c>
      <c r="N4573" s="7">
        <v>0</v>
      </c>
      <c r="O4573" s="7">
        <v>3880</v>
      </c>
      <c r="P4573" s="7">
        <f>SUM(dane3[[#This Row],[RoomService]:[VRDeck]])</f>
        <v>5015</v>
      </c>
      <c r="Q4573" t="s">
        <v>12471</v>
      </c>
      <c r="R4573" t="b">
        <v>1</v>
      </c>
    </row>
    <row r="4574" spans="1:18" x14ac:dyDescent="0.3">
      <c r="A4574" t="s">
        <v>10358</v>
      </c>
      <c r="B4574">
        <f>MID(dane3[[#This Row],[PassengerId]],1,4)+0</f>
        <v>4045</v>
      </c>
      <c r="C4574" t="s">
        <v>53</v>
      </c>
      <c r="D4574" t="b">
        <v>0</v>
      </c>
      <c r="E4574" t="s">
        <v>10359</v>
      </c>
      <c r="F4574" t="str">
        <f>MID($E4574,1,1)</f>
        <v>D</v>
      </c>
      <c r="G4574" t="str">
        <f>IFERROR(MID($E4574,SEARCH("/",$E4574,SEARCH("/",$E4574)+1)+1,1),"")</f>
        <v>P</v>
      </c>
      <c r="H4574" t="s">
        <v>16</v>
      </c>
      <c r="I4574">
        <v>49</v>
      </c>
      <c r="J4574" t="b">
        <v>0</v>
      </c>
      <c r="K4574" s="7">
        <v>1417</v>
      </c>
      <c r="L4574" s="7">
        <v>0</v>
      </c>
      <c r="M4574" s="7">
        <v>531</v>
      </c>
      <c r="N4574" s="7">
        <v>1348</v>
      </c>
      <c r="O4574" s="7">
        <v>192</v>
      </c>
      <c r="P4574" s="7">
        <f>SUM(dane3[[#This Row],[RoomService]:[VRDeck]])</f>
        <v>3488</v>
      </c>
      <c r="Q4574" t="s">
        <v>10360</v>
      </c>
      <c r="R4574" t="b">
        <v>0</v>
      </c>
    </row>
    <row r="4575" spans="1:18" x14ac:dyDescent="0.3">
      <c r="A4575" t="s">
        <v>10385</v>
      </c>
      <c r="B4575">
        <f>MID(dane3[[#This Row],[PassengerId]],1,4)+0</f>
        <v>4061</v>
      </c>
      <c r="C4575" t="s">
        <v>53</v>
      </c>
      <c r="D4575" t="b">
        <v>0</v>
      </c>
      <c r="E4575" t="s">
        <v>10386</v>
      </c>
      <c r="F4575" t="str">
        <f>MID($E4575,1,1)</f>
        <v>D</v>
      </c>
      <c r="G4575" t="str">
        <f>IFERROR(MID($E4575,SEARCH("/",$E4575,SEARCH("/",$E4575)+1)+1,1),"")</f>
        <v>S</v>
      </c>
      <c r="H4575" t="s">
        <v>16</v>
      </c>
      <c r="I4575">
        <v>30</v>
      </c>
      <c r="J4575" t="b">
        <v>0</v>
      </c>
      <c r="K4575" s="7">
        <v>1851</v>
      </c>
      <c r="L4575" s="7">
        <v>0</v>
      </c>
      <c r="M4575" s="7">
        <v>378</v>
      </c>
      <c r="N4575" s="7">
        <v>0</v>
      </c>
      <c r="O4575" s="7">
        <v>155</v>
      </c>
      <c r="P4575" s="7">
        <f>SUM(dane3[[#This Row],[RoomService]:[VRDeck]])</f>
        <v>2384</v>
      </c>
      <c r="Q4575" t="s">
        <v>10387</v>
      </c>
      <c r="R4575" t="b">
        <v>0</v>
      </c>
    </row>
    <row r="4576" spans="1:18" x14ac:dyDescent="0.3">
      <c r="A4576" t="s">
        <v>12477</v>
      </c>
      <c r="B4576">
        <f>MID(dane3[[#This Row],[PassengerId]],1,4)+0</f>
        <v>4875</v>
      </c>
      <c r="C4576" t="s">
        <v>19</v>
      </c>
      <c r="D4576" t="b">
        <v>0</v>
      </c>
      <c r="E4576" t="s">
        <v>12478</v>
      </c>
      <c r="F4576" t="str">
        <f>MID($E4576,1,1)</f>
        <v>F</v>
      </c>
      <c r="G4576" t="str">
        <f>IFERROR(MID($E4576,SEARCH("/",$E4576,SEARCH("/",$E4576)+1)+1,1),"")</f>
        <v>S</v>
      </c>
      <c r="H4576" t="s">
        <v>16</v>
      </c>
      <c r="I4576">
        <v>21</v>
      </c>
      <c r="J4576" t="b">
        <v>0</v>
      </c>
      <c r="K4576" s="7">
        <v>529</v>
      </c>
      <c r="L4576" s="7">
        <v>8</v>
      </c>
      <c r="M4576" s="7">
        <v>89</v>
      </c>
      <c r="N4576" s="7">
        <v>21</v>
      </c>
      <c r="O4576" s="7">
        <v>0</v>
      </c>
      <c r="P4576" s="7">
        <f>SUM(dane3[[#This Row],[RoomService]:[VRDeck]])</f>
        <v>647</v>
      </c>
      <c r="Q4576" t="s">
        <v>12479</v>
      </c>
      <c r="R4576" t="b">
        <v>1</v>
      </c>
    </row>
    <row r="4577" spans="1:18" x14ac:dyDescent="0.3">
      <c r="A4577" t="s">
        <v>10388</v>
      </c>
      <c r="B4577">
        <f>MID(dane3[[#This Row],[PassengerId]],1,4)+0</f>
        <v>4061</v>
      </c>
      <c r="C4577" t="s">
        <v>53</v>
      </c>
      <c r="D4577" t="b">
        <v>1</v>
      </c>
      <c r="E4577" t="s">
        <v>10389</v>
      </c>
      <c r="F4577" t="str">
        <f>MID($E4577,1,1)</f>
        <v>F</v>
      </c>
      <c r="G4577" t="str">
        <f>IFERROR(MID($E4577,SEARCH("/",$E4577,SEARCH("/",$E4577)+1)+1,1),"")</f>
        <v>S</v>
      </c>
      <c r="H4577" t="s">
        <v>16</v>
      </c>
      <c r="I4577">
        <v>0</v>
      </c>
      <c r="J4577" t="b">
        <v>0</v>
      </c>
      <c r="K4577" s="7">
        <v>0</v>
      </c>
      <c r="L4577" s="7">
        <v>0</v>
      </c>
      <c r="M4577" s="7">
        <v>0</v>
      </c>
      <c r="N4577" s="7">
        <v>0</v>
      </c>
      <c r="O4577" s="7">
        <v>0</v>
      </c>
      <c r="P4577" s="7">
        <f>SUM(dane3[[#This Row],[RoomService]:[VRDeck]])</f>
        <v>0</v>
      </c>
      <c r="Q4577" t="s">
        <v>10390</v>
      </c>
      <c r="R4577" t="b">
        <v>1</v>
      </c>
    </row>
    <row r="4578" spans="1:18" x14ac:dyDescent="0.3">
      <c r="A4578" t="s">
        <v>10391</v>
      </c>
      <c r="B4578">
        <f>MID(dane3[[#This Row],[PassengerId]],1,4)+0</f>
        <v>4061</v>
      </c>
      <c r="C4578" t="s">
        <v>53</v>
      </c>
      <c r="D4578" t="b">
        <v>1</v>
      </c>
      <c r="E4578" t="s">
        <v>10389</v>
      </c>
      <c r="F4578" t="str">
        <f>MID($E4578,1,1)</f>
        <v>F</v>
      </c>
      <c r="G4578" t="str">
        <f>IFERROR(MID($E4578,SEARCH("/",$E4578,SEARCH("/",$E4578)+1)+1,1),"")</f>
        <v>S</v>
      </c>
      <c r="H4578" t="s">
        <v>16</v>
      </c>
      <c r="I4578">
        <v>1</v>
      </c>
      <c r="J4578" t="b">
        <v>0</v>
      </c>
      <c r="K4578" s="7">
        <v>0</v>
      </c>
      <c r="L4578" s="7">
        <v>0</v>
      </c>
      <c r="M4578" s="7">
        <v>0</v>
      </c>
      <c r="N4578" s="7">
        <v>0</v>
      </c>
      <c r="O4578" s="7">
        <v>0</v>
      </c>
      <c r="P4578" s="7">
        <f>SUM(dane3[[#This Row],[RoomService]:[VRDeck]])</f>
        <v>0</v>
      </c>
      <c r="Q4578" t="s">
        <v>23799</v>
      </c>
      <c r="R4578" t="b">
        <v>1</v>
      </c>
    </row>
    <row r="4579" spans="1:18" x14ac:dyDescent="0.3">
      <c r="A4579" t="s">
        <v>12486</v>
      </c>
      <c r="B4579">
        <f>MID(dane3[[#This Row],[PassengerId]],1,4)+0</f>
        <v>4879</v>
      </c>
      <c r="C4579" t="s">
        <v>19</v>
      </c>
      <c r="D4579" t="b">
        <v>0</v>
      </c>
      <c r="E4579" t="s">
        <v>12487</v>
      </c>
      <c r="F4579" t="str">
        <f>MID($E4579,1,1)</f>
        <v>G</v>
      </c>
      <c r="G4579" t="str">
        <f>IFERROR(MID($E4579,SEARCH("/",$E4579,SEARCH("/",$E4579)+1)+1,1),"")</f>
        <v>P</v>
      </c>
      <c r="H4579" t="s">
        <v>16</v>
      </c>
      <c r="I4579">
        <v>20</v>
      </c>
      <c r="J4579" t="b">
        <v>0</v>
      </c>
      <c r="K4579" s="7">
        <v>362</v>
      </c>
      <c r="L4579" s="7">
        <v>0</v>
      </c>
      <c r="M4579" s="7">
        <v>31</v>
      </c>
      <c r="N4579" s="7">
        <v>12</v>
      </c>
      <c r="O4579" s="7">
        <v>483</v>
      </c>
      <c r="P4579" s="7">
        <f>SUM(dane3[[#This Row],[RoomService]:[VRDeck]])</f>
        <v>888</v>
      </c>
      <c r="Q4579" t="s">
        <v>12488</v>
      </c>
      <c r="R4579" t="b">
        <v>0</v>
      </c>
    </row>
    <row r="4580" spans="1:18" x14ac:dyDescent="0.3">
      <c r="A4580" t="s">
        <v>12489</v>
      </c>
      <c r="B4580">
        <f>MID(dane3[[#This Row],[PassengerId]],1,4)+0</f>
        <v>4880</v>
      </c>
      <c r="C4580" t="s">
        <v>19</v>
      </c>
      <c r="D4580" t="b">
        <v>0</v>
      </c>
      <c r="E4580" t="s">
        <v>12490</v>
      </c>
      <c r="F4580" t="str">
        <f>MID($E4580,1,1)</f>
        <v>G</v>
      </c>
      <c r="G4580" t="str">
        <f>IFERROR(MID($E4580,SEARCH("/",$E4580,SEARCH("/",$E4580)+1)+1,1),"")</f>
        <v>P</v>
      </c>
      <c r="H4580" t="s">
        <v>46</v>
      </c>
      <c r="I4580">
        <v>22</v>
      </c>
      <c r="J4580" t="b">
        <v>0</v>
      </c>
      <c r="K4580" s="7">
        <v>126</v>
      </c>
      <c r="L4580" s="7">
        <v>3</v>
      </c>
      <c r="M4580" s="7">
        <v>0</v>
      </c>
      <c r="N4580" s="7">
        <v>1305</v>
      </c>
      <c r="O4580" s="7">
        <v>0</v>
      </c>
      <c r="P4580" s="7">
        <f>SUM(dane3[[#This Row],[RoomService]:[VRDeck]])</f>
        <v>1434</v>
      </c>
      <c r="Q4580" t="s">
        <v>12491</v>
      </c>
      <c r="R4580" t="b">
        <v>0</v>
      </c>
    </row>
    <row r="4581" spans="1:18" x14ac:dyDescent="0.3">
      <c r="A4581" t="s">
        <v>10429</v>
      </c>
      <c r="B4581">
        <f>MID(dane3[[#This Row],[PassengerId]],1,4)+0</f>
        <v>4079</v>
      </c>
      <c r="C4581" t="s">
        <v>53</v>
      </c>
      <c r="D4581" t="b">
        <v>0</v>
      </c>
      <c r="E4581" t="s">
        <v>10430</v>
      </c>
      <c r="F4581" t="str">
        <f>MID($E4581,1,1)</f>
        <v>F</v>
      </c>
      <c r="G4581" t="str">
        <f>IFERROR(MID($E4581,SEARCH("/",$E4581,SEARCH("/",$E4581)+1)+1,1),"")</f>
        <v>S</v>
      </c>
      <c r="H4581" t="s">
        <v>46</v>
      </c>
      <c r="I4581">
        <v>55</v>
      </c>
      <c r="J4581" t="b">
        <v>0</v>
      </c>
      <c r="K4581" s="7">
        <v>1680</v>
      </c>
      <c r="L4581" s="7">
        <v>0</v>
      </c>
      <c r="M4581" s="7">
        <v>1</v>
      </c>
      <c r="N4581" s="7">
        <v>0</v>
      </c>
      <c r="O4581" s="7">
        <v>6</v>
      </c>
      <c r="P4581" s="7">
        <f>SUM(dane3[[#This Row],[RoomService]:[VRDeck]])</f>
        <v>1687</v>
      </c>
      <c r="Q4581" t="s">
        <v>10431</v>
      </c>
      <c r="R4581" t="b">
        <v>0</v>
      </c>
    </row>
    <row r="4582" spans="1:18" x14ac:dyDescent="0.3">
      <c r="A4582" t="s">
        <v>12495</v>
      </c>
      <c r="B4582">
        <f>MID(dane3[[#This Row],[PassengerId]],1,4)+0</f>
        <v>4882</v>
      </c>
      <c r="C4582" t="s">
        <v>14</v>
      </c>
      <c r="D4582" t="b">
        <v>0</v>
      </c>
      <c r="E4582" t="s">
        <v>12496</v>
      </c>
      <c r="F4582" t="str">
        <f>MID($E4582,1,1)</f>
        <v>B</v>
      </c>
      <c r="G4582" t="str">
        <f>IFERROR(MID($E4582,SEARCH("/",$E4582,SEARCH("/",$E4582)+1)+1,1),"")</f>
        <v>S</v>
      </c>
      <c r="H4582" t="s">
        <v>16</v>
      </c>
      <c r="I4582">
        <v>34</v>
      </c>
      <c r="J4582" t="b">
        <v>0</v>
      </c>
      <c r="K4582" s="7">
        <v>9</v>
      </c>
      <c r="L4582" s="7">
        <v>2031</v>
      </c>
      <c r="M4582" s="7">
        <v>0</v>
      </c>
      <c r="N4582" s="7">
        <v>20</v>
      </c>
      <c r="O4582" s="7">
        <v>1837</v>
      </c>
      <c r="P4582" s="7">
        <f>SUM(dane3[[#This Row],[RoomService]:[VRDeck]])</f>
        <v>3897</v>
      </c>
      <c r="Q4582" t="s">
        <v>12497</v>
      </c>
      <c r="R4582" t="b">
        <v>0</v>
      </c>
    </row>
    <row r="4583" spans="1:18" x14ac:dyDescent="0.3">
      <c r="A4583" t="s">
        <v>12498</v>
      </c>
      <c r="B4583">
        <f>MID(dane3[[#This Row],[PassengerId]],1,4)+0</f>
        <v>4883</v>
      </c>
      <c r="C4583" t="s">
        <v>19</v>
      </c>
      <c r="D4583" t="b">
        <v>1</v>
      </c>
      <c r="E4583" t="s">
        <v>12499</v>
      </c>
      <c r="F4583" t="str">
        <f>MID($E4583,1,1)</f>
        <v>G</v>
      </c>
      <c r="G4583" t="str">
        <f>IFERROR(MID($E4583,SEARCH("/",$E4583,SEARCH("/",$E4583)+1)+1,1),"")</f>
        <v>P</v>
      </c>
      <c r="H4583" t="s">
        <v>16</v>
      </c>
      <c r="I4583">
        <v>38</v>
      </c>
      <c r="J4583" t="b">
        <v>0</v>
      </c>
      <c r="K4583" s="7">
        <v>0</v>
      </c>
      <c r="L4583" s="7">
        <v>0</v>
      </c>
      <c r="M4583" s="7">
        <v>0</v>
      </c>
      <c r="N4583" s="7">
        <v>0</v>
      </c>
      <c r="O4583" s="7">
        <v>0</v>
      </c>
      <c r="P4583" s="7">
        <f>SUM(dane3[[#This Row],[RoomService]:[VRDeck]])</f>
        <v>0</v>
      </c>
      <c r="Q4583" t="s">
        <v>12500</v>
      </c>
      <c r="R4583" t="b">
        <v>1</v>
      </c>
    </row>
    <row r="4584" spans="1:18" x14ac:dyDescent="0.3">
      <c r="A4584" t="s">
        <v>10438</v>
      </c>
      <c r="B4584">
        <f>MID(dane3[[#This Row],[PassengerId]],1,4)+0</f>
        <v>4082</v>
      </c>
      <c r="C4584" t="s">
        <v>53</v>
      </c>
      <c r="D4584" t="b">
        <v>0</v>
      </c>
      <c r="E4584" t="s">
        <v>10439</v>
      </c>
      <c r="F4584" t="str">
        <f>MID($E4584,1,1)</f>
        <v>E</v>
      </c>
      <c r="G4584" t="str">
        <f>IFERROR(MID($E4584,SEARCH("/",$E4584,SEARCH("/",$E4584)+1)+1,1),"")</f>
        <v>P</v>
      </c>
      <c r="H4584" t="s">
        <v>16</v>
      </c>
      <c r="I4584">
        <v>22</v>
      </c>
      <c r="J4584" t="b">
        <v>0</v>
      </c>
      <c r="K4584" s="7">
        <v>0</v>
      </c>
      <c r="L4584" s="7">
        <v>0</v>
      </c>
      <c r="M4584" s="7">
        <v>0</v>
      </c>
      <c r="N4584" s="7">
        <v>0</v>
      </c>
      <c r="O4584" s="7">
        <v>0</v>
      </c>
      <c r="P4584" s="7">
        <f>SUM(dane3[[#This Row],[RoomService]:[VRDeck]])</f>
        <v>0</v>
      </c>
      <c r="Q4584" t="s">
        <v>10440</v>
      </c>
      <c r="R4584" t="b">
        <v>0</v>
      </c>
    </row>
    <row r="4585" spans="1:18" x14ac:dyDescent="0.3">
      <c r="A4585" t="s">
        <v>10450</v>
      </c>
      <c r="B4585">
        <f>MID(dane3[[#This Row],[PassengerId]],1,4)+0</f>
        <v>4090</v>
      </c>
      <c r="C4585" t="s">
        <v>53</v>
      </c>
      <c r="D4585" t="b">
        <v>0</v>
      </c>
      <c r="E4585" t="s">
        <v>10451</v>
      </c>
      <c r="F4585" t="str">
        <f>MID($E4585,1,1)</f>
        <v>D</v>
      </c>
      <c r="G4585" t="str">
        <f>IFERROR(MID($E4585,SEARCH("/",$E4585,SEARCH("/",$E4585)+1)+1,1),"")</f>
        <v>S</v>
      </c>
      <c r="H4585" t="s">
        <v>16</v>
      </c>
      <c r="I4585">
        <v>46</v>
      </c>
      <c r="J4585" t="b">
        <v>0</v>
      </c>
      <c r="K4585" s="7">
        <v>227</v>
      </c>
      <c r="L4585" s="7">
        <v>0</v>
      </c>
      <c r="M4585" s="7">
        <v>1546</v>
      </c>
      <c r="N4585" s="7">
        <v>3</v>
      </c>
      <c r="O4585" s="7">
        <v>2</v>
      </c>
      <c r="P4585" s="7">
        <f>SUM(dane3[[#This Row],[RoomService]:[VRDeck]])</f>
        <v>1778</v>
      </c>
      <c r="Q4585" t="s">
        <v>10452</v>
      </c>
      <c r="R4585" t="b">
        <v>1</v>
      </c>
    </row>
    <row r="4586" spans="1:18" x14ac:dyDescent="0.3">
      <c r="A4586" t="s">
        <v>12507</v>
      </c>
      <c r="B4586">
        <f>MID(dane3[[#This Row],[PassengerId]],1,4)+0</f>
        <v>4886</v>
      </c>
      <c r="C4586" t="s">
        <v>19</v>
      </c>
      <c r="D4586" t="b">
        <v>0</v>
      </c>
      <c r="E4586" t="s">
        <v>12508</v>
      </c>
      <c r="F4586" t="str">
        <f>MID($E4586,1,1)</f>
        <v>F</v>
      </c>
      <c r="G4586" t="str">
        <f>IFERROR(MID($E4586,SEARCH("/",$E4586,SEARCH("/",$E4586)+1)+1,1),"")</f>
        <v>S</v>
      </c>
      <c r="H4586" t="s">
        <v>16</v>
      </c>
      <c r="I4586">
        <v>18</v>
      </c>
      <c r="J4586" t="b">
        <v>0</v>
      </c>
      <c r="K4586" s="7">
        <v>0</v>
      </c>
      <c r="L4586" s="7">
        <v>0</v>
      </c>
      <c r="M4586" s="7">
        <v>1770</v>
      </c>
      <c r="N4586" s="7">
        <v>1284</v>
      </c>
      <c r="O4586" s="7">
        <v>8</v>
      </c>
      <c r="P4586" s="7">
        <f>SUM(dane3[[#This Row],[RoomService]:[VRDeck]])</f>
        <v>3062</v>
      </c>
      <c r="Q4586" t="s">
        <v>12509</v>
      </c>
      <c r="R4586" t="b">
        <v>0</v>
      </c>
    </row>
    <row r="4587" spans="1:18" x14ac:dyDescent="0.3">
      <c r="A4587" t="s">
        <v>12510</v>
      </c>
      <c r="B4587">
        <f>MID(dane3[[#This Row],[PassengerId]],1,4)+0</f>
        <v>4887</v>
      </c>
      <c r="C4587" t="s">
        <v>19</v>
      </c>
      <c r="D4587" t="b">
        <v>0</v>
      </c>
      <c r="E4587" t="s">
        <v>12511</v>
      </c>
      <c r="F4587" t="str">
        <f>MID($E4587,1,1)</f>
        <v>F</v>
      </c>
      <c r="G4587" t="str">
        <f>IFERROR(MID($E4587,SEARCH("/",$E4587,SEARCH("/",$E4587)+1)+1,1),"")</f>
        <v>P</v>
      </c>
      <c r="H4587" t="s">
        <v>16</v>
      </c>
      <c r="I4587">
        <v>20</v>
      </c>
      <c r="J4587" t="b">
        <v>0</v>
      </c>
      <c r="K4587" s="7">
        <v>0</v>
      </c>
      <c r="L4587" s="7">
        <v>254</v>
      </c>
      <c r="M4587" s="7">
        <v>868</v>
      </c>
      <c r="N4587" s="7">
        <v>405</v>
      </c>
      <c r="O4587" s="7">
        <v>0</v>
      </c>
      <c r="P4587" s="7">
        <f>SUM(dane3[[#This Row],[RoomService]:[VRDeck]])</f>
        <v>1527</v>
      </c>
      <c r="Q4587" t="s">
        <v>12512</v>
      </c>
      <c r="R4587" t="b">
        <v>1</v>
      </c>
    </row>
    <row r="4588" spans="1:18" x14ac:dyDescent="0.3">
      <c r="A4588" t="s">
        <v>12513</v>
      </c>
      <c r="B4588">
        <f>MID(dane3[[#This Row],[PassengerId]],1,4)+0</f>
        <v>4888</v>
      </c>
      <c r="C4588" t="s">
        <v>14</v>
      </c>
      <c r="D4588" t="b">
        <v>1</v>
      </c>
      <c r="E4588" t="s">
        <v>12514</v>
      </c>
      <c r="F4588" t="str">
        <f>MID($E4588,1,1)</f>
        <v>C</v>
      </c>
      <c r="G4588" t="str">
        <f>IFERROR(MID($E4588,SEARCH("/",$E4588,SEARCH("/",$E4588)+1)+1,1),"")</f>
        <v>S</v>
      </c>
      <c r="H4588" t="s">
        <v>16</v>
      </c>
      <c r="I4588">
        <v>28</v>
      </c>
      <c r="J4588" t="b">
        <v>0</v>
      </c>
      <c r="K4588" s="7">
        <v>0</v>
      </c>
      <c r="L4588" s="7">
        <v>0</v>
      </c>
      <c r="M4588" s="7">
        <v>0</v>
      </c>
      <c r="N4588" s="7">
        <v>0</v>
      </c>
      <c r="O4588" s="7">
        <v>0</v>
      </c>
      <c r="P4588" s="7">
        <f>SUM(dane3[[#This Row],[RoomService]:[VRDeck]])</f>
        <v>0</v>
      </c>
      <c r="Q4588" t="s">
        <v>12515</v>
      </c>
      <c r="R4588" t="b">
        <v>1</v>
      </c>
    </row>
    <row r="4589" spans="1:18" x14ac:dyDescent="0.3">
      <c r="A4589" t="s">
        <v>12516</v>
      </c>
      <c r="B4589">
        <f>MID(dane3[[#This Row],[PassengerId]],1,4)+0</f>
        <v>4889</v>
      </c>
      <c r="C4589" t="s">
        <v>19</v>
      </c>
      <c r="D4589" t="b">
        <v>0</v>
      </c>
      <c r="E4589" t="s">
        <v>12517</v>
      </c>
      <c r="F4589" t="str">
        <f>MID($E4589,1,1)</f>
        <v>G</v>
      </c>
      <c r="G4589" t="str">
        <f>IFERROR(MID($E4589,SEARCH("/",$E4589,SEARCH("/",$E4589)+1)+1,1),"")</f>
        <v>S</v>
      </c>
      <c r="H4589" t="s">
        <v>32</v>
      </c>
      <c r="I4589">
        <v>57</v>
      </c>
      <c r="J4589" t="b">
        <v>0</v>
      </c>
      <c r="K4589" s="7">
        <v>274</v>
      </c>
      <c r="L4589" s="7">
        <v>8</v>
      </c>
      <c r="M4589" s="7">
        <v>0</v>
      </c>
      <c r="N4589" s="7">
        <v>19</v>
      </c>
      <c r="O4589" s="7">
        <v>466</v>
      </c>
      <c r="P4589" s="7">
        <f>SUM(dane3[[#This Row],[RoomService]:[VRDeck]])</f>
        <v>767</v>
      </c>
      <c r="Q4589" t="s">
        <v>12518</v>
      </c>
      <c r="R4589" t="b">
        <v>0</v>
      </c>
    </row>
    <row r="4590" spans="1:18" x14ac:dyDescent="0.3">
      <c r="A4590" t="s">
        <v>12519</v>
      </c>
      <c r="B4590">
        <f>MID(dane3[[#This Row],[PassengerId]],1,4)+0</f>
        <v>4890</v>
      </c>
      <c r="C4590" t="s">
        <v>19</v>
      </c>
      <c r="D4590" t="b">
        <v>0</v>
      </c>
      <c r="E4590" t="s">
        <v>12520</v>
      </c>
      <c r="F4590" t="str">
        <f>MID($E4590,1,1)</f>
        <v>G</v>
      </c>
      <c r="G4590" t="str">
        <f>IFERROR(MID($E4590,SEARCH("/",$E4590,SEARCH("/",$E4590)+1)+1,1),"")</f>
        <v>S</v>
      </c>
      <c r="H4590" t="s">
        <v>46</v>
      </c>
      <c r="I4590">
        <v>10</v>
      </c>
      <c r="J4590" t="b">
        <v>0</v>
      </c>
      <c r="K4590" s="7">
        <v>0</v>
      </c>
      <c r="L4590" s="7">
        <v>0</v>
      </c>
      <c r="M4590" s="7">
        <v>0</v>
      </c>
      <c r="N4590" s="7">
        <v>0</v>
      </c>
      <c r="O4590" s="7">
        <v>0</v>
      </c>
      <c r="P4590" s="7">
        <f>SUM(dane3[[#This Row],[RoomService]:[VRDeck]])</f>
        <v>0</v>
      </c>
      <c r="Q4590" t="s">
        <v>12521</v>
      </c>
      <c r="R4590" t="b">
        <v>1</v>
      </c>
    </row>
    <row r="4591" spans="1:18" x14ac:dyDescent="0.3">
      <c r="A4591" t="s">
        <v>12522</v>
      </c>
      <c r="B4591">
        <f>MID(dane3[[#This Row],[PassengerId]],1,4)+0</f>
        <v>4890</v>
      </c>
      <c r="C4591" t="s">
        <v>19</v>
      </c>
      <c r="D4591" t="b">
        <v>0</v>
      </c>
      <c r="E4591" t="s">
        <v>12523</v>
      </c>
      <c r="F4591" t="str">
        <f>MID($E4591,1,1)</f>
        <v>F</v>
      </c>
      <c r="G4591" t="str">
        <f>IFERROR(MID($E4591,SEARCH("/",$E4591,SEARCH("/",$E4591)+1)+1,1),"")</f>
        <v>S</v>
      </c>
      <c r="H4591" t="s">
        <v>16</v>
      </c>
      <c r="I4591">
        <v>23</v>
      </c>
      <c r="J4591" t="b">
        <v>0</v>
      </c>
      <c r="K4591" s="7">
        <v>0</v>
      </c>
      <c r="L4591" s="7">
        <v>0</v>
      </c>
      <c r="M4591" s="7">
        <v>874</v>
      </c>
      <c r="N4591" s="7">
        <v>0</v>
      </c>
      <c r="O4591" s="7">
        <v>0</v>
      </c>
      <c r="P4591" s="7">
        <f>SUM(dane3[[#This Row],[RoomService]:[VRDeck]])</f>
        <v>874</v>
      </c>
      <c r="Q4591" t="s">
        <v>12524</v>
      </c>
      <c r="R4591" t="b">
        <v>1</v>
      </c>
    </row>
    <row r="4592" spans="1:18" x14ac:dyDescent="0.3">
      <c r="A4592" t="s">
        <v>12525</v>
      </c>
      <c r="B4592">
        <f>MID(dane3[[#This Row],[PassengerId]],1,4)+0</f>
        <v>4891</v>
      </c>
      <c r="C4592" t="s">
        <v>14</v>
      </c>
      <c r="D4592" t="b">
        <v>1</v>
      </c>
      <c r="E4592" t="s">
        <v>12526</v>
      </c>
      <c r="F4592" t="str">
        <f>MID($E4592,1,1)</f>
        <v>B</v>
      </c>
      <c r="G4592" t="str">
        <f>IFERROR(MID($E4592,SEARCH("/",$E4592,SEARCH("/",$E4592)+1)+1,1),"")</f>
        <v>S</v>
      </c>
      <c r="H4592" t="s">
        <v>16</v>
      </c>
      <c r="I4592">
        <v>22</v>
      </c>
      <c r="J4592" t="b">
        <v>0</v>
      </c>
      <c r="K4592" s="7">
        <v>0</v>
      </c>
      <c r="L4592" s="7">
        <v>0</v>
      </c>
      <c r="M4592" s="7">
        <v>0</v>
      </c>
      <c r="N4592" s="7">
        <v>0</v>
      </c>
      <c r="O4592" s="7">
        <v>0</v>
      </c>
      <c r="P4592" s="7">
        <f>SUM(dane3[[#This Row],[RoomService]:[VRDeck]])</f>
        <v>0</v>
      </c>
      <c r="Q4592" t="s">
        <v>12527</v>
      </c>
      <c r="R4592" t="b">
        <v>1</v>
      </c>
    </row>
    <row r="4593" spans="1:18" x14ac:dyDescent="0.3">
      <c r="A4593" t="s">
        <v>12528</v>
      </c>
      <c r="B4593">
        <f>MID(dane3[[#This Row],[PassengerId]],1,4)+0</f>
        <v>4891</v>
      </c>
      <c r="C4593" t="s">
        <v>14</v>
      </c>
      <c r="D4593" t="b">
        <v>1</v>
      </c>
      <c r="E4593" t="s">
        <v>12526</v>
      </c>
      <c r="F4593" t="str">
        <f>MID($E4593,1,1)</f>
        <v>B</v>
      </c>
      <c r="G4593" t="str">
        <f>IFERROR(MID($E4593,SEARCH("/",$E4593,SEARCH("/",$E4593)+1)+1,1),"")</f>
        <v>S</v>
      </c>
      <c r="H4593" t="s">
        <v>46</v>
      </c>
      <c r="I4593">
        <v>24</v>
      </c>
      <c r="J4593" t="b">
        <v>0</v>
      </c>
      <c r="K4593" s="7">
        <v>0</v>
      </c>
      <c r="L4593" s="7">
        <v>0</v>
      </c>
      <c r="M4593" s="7">
        <v>0</v>
      </c>
      <c r="N4593" s="7">
        <v>0</v>
      </c>
      <c r="O4593" s="7">
        <v>0</v>
      </c>
      <c r="P4593" s="7">
        <f>SUM(dane3[[#This Row],[RoomService]:[VRDeck]])</f>
        <v>0</v>
      </c>
      <c r="Q4593" t="s">
        <v>12529</v>
      </c>
      <c r="R4593" t="b">
        <v>1</v>
      </c>
    </row>
    <row r="4594" spans="1:18" x14ac:dyDescent="0.3">
      <c r="A4594" t="s">
        <v>12530</v>
      </c>
      <c r="B4594">
        <f>MID(dane3[[#This Row],[PassengerId]],1,4)+0</f>
        <v>4892</v>
      </c>
      <c r="C4594" t="s">
        <v>19</v>
      </c>
      <c r="D4594" t="b">
        <v>0</v>
      </c>
      <c r="E4594" t="s">
        <v>12531</v>
      </c>
      <c r="F4594" t="str">
        <f>MID($E4594,1,1)</f>
        <v>G</v>
      </c>
      <c r="G4594" t="str">
        <f>IFERROR(MID($E4594,SEARCH("/",$E4594,SEARCH("/",$E4594)+1)+1,1),"")</f>
        <v>S</v>
      </c>
      <c r="H4594" t="s">
        <v>16</v>
      </c>
      <c r="I4594">
        <v>52</v>
      </c>
      <c r="J4594" t="b">
        <v>0</v>
      </c>
      <c r="K4594" s="7">
        <v>44</v>
      </c>
      <c r="L4594" s="7">
        <v>0</v>
      </c>
      <c r="M4594" s="7">
        <v>0</v>
      </c>
      <c r="N4594" s="7">
        <v>42</v>
      </c>
      <c r="O4594" s="7">
        <v>1731</v>
      </c>
      <c r="P4594" s="7">
        <f>SUM(dane3[[#This Row],[RoomService]:[VRDeck]])</f>
        <v>1817</v>
      </c>
      <c r="Q4594" t="s">
        <v>12532</v>
      </c>
      <c r="R4594" t="b">
        <v>0</v>
      </c>
    </row>
    <row r="4595" spans="1:18" x14ac:dyDescent="0.3">
      <c r="A4595" t="s">
        <v>12533</v>
      </c>
      <c r="B4595">
        <f>MID(dane3[[#This Row],[PassengerId]],1,4)+0</f>
        <v>4893</v>
      </c>
      <c r="C4595" t="s">
        <v>19</v>
      </c>
      <c r="D4595" t="b">
        <v>1</v>
      </c>
      <c r="E4595" t="s">
        <v>12534</v>
      </c>
      <c r="F4595" t="str">
        <f>MID($E4595,1,1)</f>
        <v>G</v>
      </c>
      <c r="G4595" t="str">
        <f>IFERROR(MID($E4595,SEARCH("/",$E4595,SEARCH("/",$E4595)+1)+1,1),"")</f>
        <v>S</v>
      </c>
      <c r="H4595" t="s">
        <v>46</v>
      </c>
      <c r="I4595">
        <v>31</v>
      </c>
      <c r="J4595" t="b">
        <v>0</v>
      </c>
      <c r="K4595" s="7">
        <v>0</v>
      </c>
      <c r="L4595" s="7">
        <v>0</v>
      </c>
      <c r="M4595" s="7">
        <v>0</v>
      </c>
      <c r="N4595" s="7">
        <v>0</v>
      </c>
      <c r="O4595" s="7">
        <v>0</v>
      </c>
      <c r="P4595" s="7">
        <f>SUM(dane3[[#This Row],[RoomService]:[VRDeck]])</f>
        <v>0</v>
      </c>
      <c r="Q4595" t="s">
        <v>12535</v>
      </c>
      <c r="R4595" t="b">
        <v>1</v>
      </c>
    </row>
    <row r="4596" spans="1:18" x14ac:dyDescent="0.3">
      <c r="A4596" t="s">
        <v>12536</v>
      </c>
      <c r="B4596">
        <f>MID(dane3[[#This Row],[PassengerId]],1,4)+0</f>
        <v>4895</v>
      </c>
      <c r="C4596" t="s">
        <v>19</v>
      </c>
      <c r="D4596" t="b">
        <v>1</v>
      </c>
      <c r="E4596" t="s">
        <v>12537</v>
      </c>
      <c r="F4596" t="str">
        <f>MID($E4596,1,1)</f>
        <v>G</v>
      </c>
      <c r="G4596" t="str">
        <f>IFERROR(MID($E4596,SEARCH("/",$E4596,SEARCH("/",$E4596)+1)+1,1),"")</f>
        <v>P</v>
      </c>
      <c r="H4596" t="s">
        <v>46</v>
      </c>
      <c r="I4596">
        <v>15</v>
      </c>
      <c r="J4596" t="b">
        <v>0</v>
      </c>
      <c r="K4596" s="7">
        <v>0</v>
      </c>
      <c r="L4596" s="7">
        <v>0</v>
      </c>
      <c r="M4596" s="7">
        <v>0</v>
      </c>
      <c r="N4596" s="7">
        <v>0</v>
      </c>
      <c r="O4596" s="7">
        <v>0</v>
      </c>
      <c r="P4596" s="7">
        <f>SUM(dane3[[#This Row],[RoomService]:[VRDeck]])</f>
        <v>0</v>
      </c>
      <c r="Q4596" t="s">
        <v>12538</v>
      </c>
      <c r="R4596" t="b">
        <v>1</v>
      </c>
    </row>
    <row r="4597" spans="1:18" x14ac:dyDescent="0.3">
      <c r="A4597" t="s">
        <v>12539</v>
      </c>
      <c r="B4597">
        <f>MID(dane3[[#This Row],[PassengerId]],1,4)+0</f>
        <v>4896</v>
      </c>
      <c r="C4597" t="s">
        <v>19</v>
      </c>
      <c r="D4597" t="b">
        <v>0</v>
      </c>
      <c r="E4597" t="s">
        <v>12540</v>
      </c>
      <c r="F4597" t="str">
        <f>MID($E4597,1,1)</f>
        <v>F</v>
      </c>
      <c r="G4597" t="str">
        <f>IFERROR(MID($E4597,SEARCH("/",$E4597,SEARCH("/",$E4597)+1)+1,1),"")</f>
        <v>P</v>
      </c>
      <c r="H4597" t="s">
        <v>16</v>
      </c>
      <c r="I4597">
        <v>40</v>
      </c>
      <c r="J4597" t="b">
        <v>0</v>
      </c>
      <c r="K4597" s="7">
        <v>176</v>
      </c>
      <c r="L4597" s="7">
        <v>932</v>
      </c>
      <c r="M4597" s="7">
        <v>0</v>
      </c>
      <c r="N4597" s="7">
        <v>0</v>
      </c>
      <c r="O4597" s="7">
        <v>0</v>
      </c>
      <c r="P4597" s="7">
        <f>SUM(dane3[[#This Row],[RoomService]:[VRDeck]])</f>
        <v>1108</v>
      </c>
      <c r="Q4597" t="s">
        <v>12541</v>
      </c>
      <c r="R4597" t="b">
        <v>0</v>
      </c>
    </row>
    <row r="4598" spans="1:18" x14ac:dyDescent="0.3">
      <c r="A4598" t="s">
        <v>12542</v>
      </c>
      <c r="B4598">
        <f>MID(dane3[[#This Row],[PassengerId]],1,4)+0</f>
        <v>4897</v>
      </c>
      <c r="C4598" t="s">
        <v>19</v>
      </c>
      <c r="D4598" t="b">
        <v>0</v>
      </c>
      <c r="E4598" t="s">
        <v>12543</v>
      </c>
      <c r="F4598" t="str">
        <f>MID($E4598,1,1)</f>
        <v>F</v>
      </c>
      <c r="G4598" t="str">
        <f>IFERROR(MID($E4598,SEARCH("/",$E4598,SEARCH("/",$E4598)+1)+1,1),"")</f>
        <v>P</v>
      </c>
      <c r="H4598" t="s">
        <v>16</v>
      </c>
      <c r="I4598">
        <v>18</v>
      </c>
      <c r="J4598" t="b">
        <v>0</v>
      </c>
      <c r="K4598" s="7">
        <v>0</v>
      </c>
      <c r="L4598" s="7">
        <v>0</v>
      </c>
      <c r="M4598" s="7">
        <v>31</v>
      </c>
      <c r="N4598" s="7">
        <v>2121</v>
      </c>
      <c r="O4598" s="7">
        <v>0</v>
      </c>
      <c r="P4598" s="7">
        <f>SUM(dane3[[#This Row],[RoomService]:[VRDeck]])</f>
        <v>2152</v>
      </c>
      <c r="Q4598" t="s">
        <v>12544</v>
      </c>
      <c r="R4598" t="b">
        <v>0</v>
      </c>
    </row>
    <row r="4599" spans="1:18" x14ac:dyDescent="0.3">
      <c r="A4599" t="s">
        <v>12545</v>
      </c>
      <c r="B4599">
        <f>MID(dane3[[#This Row],[PassengerId]],1,4)+0</f>
        <v>4898</v>
      </c>
      <c r="C4599" t="s">
        <v>19</v>
      </c>
      <c r="D4599" t="b">
        <v>0</v>
      </c>
      <c r="E4599" t="s">
        <v>12546</v>
      </c>
      <c r="F4599" t="str">
        <f>MID($E4599,1,1)</f>
        <v>F</v>
      </c>
      <c r="G4599" t="str">
        <f>IFERROR(MID($E4599,SEARCH("/",$E4599,SEARCH("/",$E4599)+1)+1,1),"")</f>
        <v>S</v>
      </c>
      <c r="H4599" t="s">
        <v>16</v>
      </c>
      <c r="I4599">
        <v>28</v>
      </c>
      <c r="J4599" t="b">
        <v>0</v>
      </c>
      <c r="K4599" s="7">
        <v>647</v>
      </c>
      <c r="L4599" s="7">
        <v>1</v>
      </c>
      <c r="M4599" s="7">
        <v>32</v>
      </c>
      <c r="N4599" s="7">
        <v>71</v>
      </c>
      <c r="O4599" s="7">
        <v>140</v>
      </c>
      <c r="P4599" s="7">
        <f>SUM(dane3[[#This Row],[RoomService]:[VRDeck]])</f>
        <v>891</v>
      </c>
      <c r="Q4599" t="s">
        <v>12547</v>
      </c>
      <c r="R4599" t="b">
        <v>1</v>
      </c>
    </row>
    <row r="4600" spans="1:18" x14ac:dyDescent="0.3">
      <c r="A4600" t="s">
        <v>12548</v>
      </c>
      <c r="B4600">
        <f>MID(dane3[[#This Row],[PassengerId]],1,4)+0</f>
        <v>4899</v>
      </c>
      <c r="C4600" t="s">
        <v>19</v>
      </c>
      <c r="D4600" t="b">
        <v>1</v>
      </c>
      <c r="E4600" t="s">
        <v>12549</v>
      </c>
      <c r="F4600" t="str">
        <f>MID($E4600,1,1)</f>
        <v>G</v>
      </c>
      <c r="G4600" t="str">
        <f>IFERROR(MID($E4600,SEARCH("/",$E4600,SEARCH("/",$E4600)+1)+1,1),"")</f>
        <v>S</v>
      </c>
      <c r="H4600" t="s">
        <v>16</v>
      </c>
      <c r="I4600">
        <v>40</v>
      </c>
      <c r="J4600" t="b">
        <v>0</v>
      </c>
      <c r="K4600" s="7">
        <v>0</v>
      </c>
      <c r="L4600" s="7">
        <v>0</v>
      </c>
      <c r="M4600" s="7">
        <v>0</v>
      </c>
      <c r="N4600" s="7">
        <v>0</v>
      </c>
      <c r="O4600" s="7">
        <v>0</v>
      </c>
      <c r="P4600" s="7">
        <f>SUM(dane3[[#This Row],[RoomService]:[VRDeck]])</f>
        <v>0</v>
      </c>
      <c r="Q4600" t="s">
        <v>12550</v>
      </c>
      <c r="R4600" t="b">
        <v>1</v>
      </c>
    </row>
    <row r="4601" spans="1:18" x14ac:dyDescent="0.3">
      <c r="A4601" t="s">
        <v>12551</v>
      </c>
      <c r="B4601">
        <f>MID(dane3[[#This Row],[PassengerId]],1,4)+0</f>
        <v>4899</v>
      </c>
      <c r="C4601" t="s">
        <v>19</v>
      </c>
      <c r="D4601" t="b">
        <v>0</v>
      </c>
      <c r="E4601" t="s">
        <v>12549</v>
      </c>
      <c r="F4601" t="str">
        <f>MID($E4601,1,1)</f>
        <v>G</v>
      </c>
      <c r="G4601" t="str">
        <f>IFERROR(MID($E4601,SEARCH("/",$E4601,SEARCH("/",$E4601)+1)+1,1),"")</f>
        <v>S</v>
      </c>
      <c r="H4601" t="s">
        <v>32</v>
      </c>
      <c r="I4601">
        <v>32</v>
      </c>
      <c r="J4601" t="b">
        <v>0</v>
      </c>
      <c r="K4601" s="7">
        <v>8</v>
      </c>
      <c r="L4601" s="7">
        <v>690</v>
      </c>
      <c r="M4601" s="7">
        <v>3</v>
      </c>
      <c r="N4601" s="7">
        <v>5</v>
      </c>
      <c r="O4601" s="7">
        <v>0</v>
      </c>
      <c r="P4601" s="7">
        <f>SUM(dane3[[#This Row],[RoomService]:[VRDeck]])</f>
        <v>706</v>
      </c>
      <c r="Q4601" t="s">
        <v>12552</v>
      </c>
      <c r="R4601" t="b">
        <v>1</v>
      </c>
    </row>
    <row r="4602" spans="1:18" x14ac:dyDescent="0.3">
      <c r="A4602" t="s">
        <v>12553</v>
      </c>
      <c r="B4602">
        <f>MID(dane3[[#This Row],[PassengerId]],1,4)+0</f>
        <v>4900</v>
      </c>
      <c r="C4602" t="s">
        <v>19</v>
      </c>
      <c r="D4602" t="b">
        <v>0</v>
      </c>
      <c r="E4602" t="s">
        <v>12554</v>
      </c>
      <c r="F4602" t="str">
        <f>MID($E4602,1,1)</f>
        <v>F</v>
      </c>
      <c r="G4602" t="str">
        <f>IFERROR(MID($E4602,SEARCH("/",$E4602,SEARCH("/",$E4602)+1)+1,1),"")</f>
        <v>P</v>
      </c>
      <c r="H4602" t="s">
        <v>32</v>
      </c>
      <c r="I4602">
        <v>35</v>
      </c>
      <c r="J4602" t="b">
        <v>0</v>
      </c>
      <c r="K4602" s="7">
        <v>0</v>
      </c>
      <c r="L4602" s="7">
        <v>0</v>
      </c>
      <c r="M4602" s="7">
        <v>2</v>
      </c>
      <c r="N4602" s="7">
        <v>672</v>
      </c>
      <c r="O4602" s="7">
        <v>10</v>
      </c>
      <c r="P4602" s="7">
        <f>SUM(dane3[[#This Row],[RoomService]:[VRDeck]])</f>
        <v>684</v>
      </c>
      <c r="Q4602" t="s">
        <v>12555</v>
      </c>
      <c r="R4602" t="b">
        <v>0</v>
      </c>
    </row>
    <row r="4603" spans="1:18" x14ac:dyDescent="0.3">
      <c r="A4603" t="s">
        <v>12556</v>
      </c>
      <c r="B4603">
        <f>MID(dane3[[#This Row],[PassengerId]],1,4)+0</f>
        <v>4901</v>
      </c>
      <c r="C4603" t="s">
        <v>19</v>
      </c>
      <c r="D4603" t="b">
        <v>0</v>
      </c>
      <c r="E4603" t="s">
        <v>12557</v>
      </c>
      <c r="F4603" t="str">
        <f>MID($E4603,1,1)</f>
        <v>G</v>
      </c>
      <c r="G4603" t="str">
        <f>IFERROR(MID($E4603,SEARCH("/",$E4603,SEARCH("/",$E4603)+1)+1,1),"")</f>
        <v>P</v>
      </c>
      <c r="H4603" t="s">
        <v>16</v>
      </c>
      <c r="I4603">
        <v>52</v>
      </c>
      <c r="J4603" t="b">
        <v>0</v>
      </c>
      <c r="K4603" s="7">
        <v>0</v>
      </c>
      <c r="L4603" s="7">
        <v>837</v>
      </c>
      <c r="M4603" s="7">
        <v>1</v>
      </c>
      <c r="N4603" s="7">
        <v>2</v>
      </c>
      <c r="O4603" s="7">
        <v>8</v>
      </c>
      <c r="P4603" s="7">
        <f>SUM(dane3[[#This Row],[RoomService]:[VRDeck]])</f>
        <v>848</v>
      </c>
      <c r="Q4603" t="s">
        <v>12558</v>
      </c>
      <c r="R4603" t="b">
        <v>0</v>
      </c>
    </row>
    <row r="4604" spans="1:18" x14ac:dyDescent="0.3">
      <c r="A4604" t="s">
        <v>12559</v>
      </c>
      <c r="B4604">
        <f>MID(dane3[[#This Row],[PassengerId]],1,4)+0</f>
        <v>4901</v>
      </c>
      <c r="C4604" t="s">
        <v>19</v>
      </c>
      <c r="D4604" t="b">
        <v>0</v>
      </c>
      <c r="E4604" t="s">
        <v>12560</v>
      </c>
      <c r="F4604" t="str">
        <f>MID($E4604,1,1)</f>
        <v>E</v>
      </c>
      <c r="G4604" t="str">
        <f>IFERROR(MID($E4604,SEARCH("/",$E4604,SEARCH("/",$E4604)+1)+1,1),"")</f>
        <v>P</v>
      </c>
      <c r="H4604" t="s">
        <v>16</v>
      </c>
      <c r="I4604">
        <v>34</v>
      </c>
      <c r="J4604" t="b">
        <v>0</v>
      </c>
      <c r="K4604" s="7">
        <v>695</v>
      </c>
      <c r="L4604" s="7">
        <v>25</v>
      </c>
      <c r="M4604" s="7">
        <v>276</v>
      </c>
      <c r="N4604" s="7">
        <v>0</v>
      </c>
      <c r="O4604" s="7">
        <v>0</v>
      </c>
      <c r="P4604" s="7">
        <f>SUM(dane3[[#This Row],[RoomService]:[VRDeck]])</f>
        <v>996</v>
      </c>
      <c r="Q4604" t="s">
        <v>12561</v>
      </c>
      <c r="R4604" t="b">
        <v>0</v>
      </c>
    </row>
    <row r="4605" spans="1:18" x14ac:dyDescent="0.3">
      <c r="A4605" t="s">
        <v>12562</v>
      </c>
      <c r="B4605">
        <f>MID(dane3[[#This Row],[PassengerId]],1,4)+0</f>
        <v>4902</v>
      </c>
      <c r="C4605" t="s">
        <v>19</v>
      </c>
      <c r="D4605" t="b">
        <v>1</v>
      </c>
      <c r="E4605" t="s">
        <v>12563</v>
      </c>
      <c r="F4605" t="str">
        <f>MID($E4605,1,1)</f>
        <v>G</v>
      </c>
      <c r="G4605" t="str">
        <f>IFERROR(MID($E4605,SEARCH("/",$E4605,SEARCH("/",$E4605)+1)+1,1),"")</f>
        <v>P</v>
      </c>
      <c r="H4605" t="s">
        <v>16</v>
      </c>
      <c r="I4605">
        <v>46</v>
      </c>
      <c r="J4605" t="b">
        <v>0</v>
      </c>
      <c r="K4605" s="7">
        <v>0</v>
      </c>
      <c r="L4605" s="7">
        <v>0</v>
      </c>
      <c r="M4605" s="7">
        <v>0</v>
      </c>
      <c r="N4605" s="7">
        <v>0</v>
      </c>
      <c r="O4605" s="7">
        <v>0</v>
      </c>
      <c r="P4605" s="7">
        <f>SUM(dane3[[#This Row],[RoomService]:[VRDeck]])</f>
        <v>0</v>
      </c>
      <c r="Q4605" t="s">
        <v>12564</v>
      </c>
      <c r="R4605" t="b">
        <v>0</v>
      </c>
    </row>
    <row r="4606" spans="1:18" x14ac:dyDescent="0.3">
      <c r="A4606" t="s">
        <v>12565</v>
      </c>
      <c r="B4606">
        <f>MID(dane3[[#This Row],[PassengerId]],1,4)+0</f>
        <v>4903</v>
      </c>
      <c r="C4606" t="s">
        <v>19</v>
      </c>
      <c r="D4606" t="b">
        <v>0</v>
      </c>
      <c r="E4606" t="s">
        <v>12566</v>
      </c>
      <c r="F4606" t="str">
        <f>MID($E4606,1,1)</f>
        <v>F</v>
      </c>
      <c r="G4606" t="str">
        <f>IFERROR(MID($E4606,SEARCH("/",$E4606,SEARCH("/",$E4606)+1)+1,1),"")</f>
        <v>P</v>
      </c>
      <c r="H4606" t="s">
        <v>46</v>
      </c>
      <c r="I4606">
        <v>23</v>
      </c>
      <c r="J4606" t="b">
        <v>0</v>
      </c>
      <c r="K4606" s="7">
        <v>62</v>
      </c>
      <c r="L4606" s="7">
        <v>0</v>
      </c>
      <c r="M4606" s="7">
        <v>0</v>
      </c>
      <c r="N4606" s="7">
        <v>1</v>
      </c>
      <c r="O4606" s="7">
        <v>2203</v>
      </c>
      <c r="P4606" s="7">
        <f>SUM(dane3[[#This Row],[RoomService]:[VRDeck]])</f>
        <v>2266</v>
      </c>
      <c r="Q4606" t="s">
        <v>12567</v>
      </c>
      <c r="R4606" t="b">
        <v>0</v>
      </c>
    </row>
    <row r="4607" spans="1:18" x14ac:dyDescent="0.3">
      <c r="A4607" t="s">
        <v>12568</v>
      </c>
      <c r="B4607">
        <f>MID(dane3[[#This Row],[PassengerId]],1,4)+0</f>
        <v>4904</v>
      </c>
      <c r="C4607" t="s">
        <v>19</v>
      </c>
      <c r="D4607" t="b">
        <v>0</v>
      </c>
      <c r="E4607" t="s">
        <v>12569</v>
      </c>
      <c r="F4607" t="str">
        <f>MID($E4607,1,1)</f>
        <v>E</v>
      </c>
      <c r="G4607" t="str">
        <f>IFERROR(MID($E4607,SEARCH("/",$E4607,SEARCH("/",$E4607)+1)+1,1),"")</f>
        <v>S</v>
      </c>
      <c r="H4607" t="s">
        <v>16</v>
      </c>
      <c r="I4607">
        <v>44</v>
      </c>
      <c r="J4607" t="b">
        <v>0</v>
      </c>
      <c r="K4607" s="7">
        <v>2</v>
      </c>
      <c r="L4607" s="7">
        <v>0</v>
      </c>
      <c r="M4607" s="7">
        <v>0</v>
      </c>
      <c r="N4607" s="7">
        <v>788</v>
      </c>
      <c r="O4607" s="7">
        <v>0</v>
      </c>
      <c r="P4607" s="7">
        <f>SUM(dane3[[#This Row],[RoomService]:[VRDeck]])</f>
        <v>790</v>
      </c>
      <c r="Q4607" t="s">
        <v>12570</v>
      </c>
      <c r="R4607" t="b">
        <v>0</v>
      </c>
    </row>
    <row r="4608" spans="1:18" x14ac:dyDescent="0.3">
      <c r="A4608" t="s">
        <v>12571</v>
      </c>
      <c r="B4608">
        <f>MID(dane3[[#This Row],[PassengerId]],1,4)+0</f>
        <v>4909</v>
      </c>
      <c r="C4608" t="s">
        <v>19</v>
      </c>
      <c r="D4608" t="b">
        <v>0</v>
      </c>
      <c r="E4608" t="s">
        <v>12572</v>
      </c>
      <c r="F4608" t="str">
        <f>MID($E4608,1,1)</f>
        <v>F</v>
      </c>
      <c r="G4608" t="str">
        <f>IFERROR(MID($E4608,SEARCH("/",$E4608,SEARCH("/",$E4608)+1)+1,1),"")</f>
        <v>P</v>
      </c>
      <c r="H4608" t="s">
        <v>46</v>
      </c>
      <c r="I4608">
        <v>59</v>
      </c>
      <c r="J4608" t="b">
        <v>0</v>
      </c>
      <c r="K4608" s="7">
        <v>460</v>
      </c>
      <c r="L4608" s="7">
        <v>139</v>
      </c>
      <c r="M4608" s="7">
        <v>0</v>
      </c>
      <c r="N4608" s="7">
        <v>1</v>
      </c>
      <c r="O4608" s="7">
        <v>0</v>
      </c>
      <c r="P4608" s="7">
        <f>SUM(dane3[[#This Row],[RoomService]:[VRDeck]])</f>
        <v>600</v>
      </c>
      <c r="Q4608" t="s">
        <v>12573</v>
      </c>
      <c r="R4608" t="b">
        <v>0</v>
      </c>
    </row>
    <row r="4609" spans="1:18" x14ac:dyDescent="0.3">
      <c r="A4609" t="s">
        <v>12574</v>
      </c>
      <c r="B4609">
        <f>MID(dane3[[#This Row],[PassengerId]],1,4)+0</f>
        <v>4910</v>
      </c>
      <c r="C4609" t="s">
        <v>14</v>
      </c>
      <c r="D4609" t="b">
        <v>0</v>
      </c>
      <c r="E4609" t="s">
        <v>12575</v>
      </c>
      <c r="F4609" t="str">
        <f>MID($E4609,1,1)</f>
        <v>E</v>
      </c>
      <c r="G4609" t="str">
        <f>IFERROR(MID($E4609,SEARCH("/",$E4609,SEARCH("/",$E4609)+1)+1,1),"")</f>
        <v>P</v>
      </c>
      <c r="H4609" t="s">
        <v>16</v>
      </c>
      <c r="I4609">
        <v>42</v>
      </c>
      <c r="J4609" t="b">
        <v>0</v>
      </c>
      <c r="K4609" s="7">
        <v>0</v>
      </c>
      <c r="L4609" s="7">
        <v>1330</v>
      </c>
      <c r="M4609" s="7">
        <v>0</v>
      </c>
      <c r="N4609" s="7">
        <v>2711</v>
      </c>
      <c r="O4609" s="7">
        <v>691</v>
      </c>
      <c r="P4609" s="7">
        <f>SUM(dane3[[#This Row],[RoomService]:[VRDeck]])</f>
        <v>4732</v>
      </c>
      <c r="Q4609" t="s">
        <v>12576</v>
      </c>
      <c r="R4609" t="b">
        <v>0</v>
      </c>
    </row>
    <row r="4610" spans="1:18" x14ac:dyDescent="0.3">
      <c r="A4610" t="s">
        <v>12577</v>
      </c>
      <c r="B4610">
        <f>MID(dane3[[#This Row],[PassengerId]],1,4)+0</f>
        <v>4911</v>
      </c>
      <c r="C4610" t="s">
        <v>19</v>
      </c>
      <c r="D4610" t="b">
        <v>0</v>
      </c>
      <c r="E4610" t="s">
        <v>12578</v>
      </c>
      <c r="F4610" t="str">
        <f>MID($E4610,1,1)</f>
        <v>F</v>
      </c>
      <c r="G4610" t="str">
        <f>IFERROR(MID($E4610,SEARCH("/",$E4610,SEARCH("/",$E4610)+1)+1,1),"")</f>
        <v>P</v>
      </c>
      <c r="H4610" t="s">
        <v>16</v>
      </c>
      <c r="I4610">
        <v>18</v>
      </c>
      <c r="J4610" t="b">
        <v>0</v>
      </c>
      <c r="K4610" s="7">
        <v>0</v>
      </c>
      <c r="L4610" s="7">
        <v>0</v>
      </c>
      <c r="M4610" s="7">
        <v>0</v>
      </c>
      <c r="N4610" s="7">
        <v>702</v>
      </c>
      <c r="O4610" s="7">
        <v>0</v>
      </c>
      <c r="P4610" s="7">
        <f>SUM(dane3[[#This Row],[RoomService]:[VRDeck]])</f>
        <v>702</v>
      </c>
      <c r="Q4610" t="s">
        <v>12579</v>
      </c>
      <c r="R4610" t="b">
        <v>0</v>
      </c>
    </row>
    <row r="4611" spans="1:18" x14ac:dyDescent="0.3">
      <c r="A4611" t="s">
        <v>10462</v>
      </c>
      <c r="B4611">
        <f>MID(dane3[[#This Row],[PassengerId]],1,4)+0</f>
        <v>4096</v>
      </c>
      <c r="C4611" t="s">
        <v>53</v>
      </c>
      <c r="D4611" t="b">
        <v>0</v>
      </c>
      <c r="E4611" t="s">
        <v>10463</v>
      </c>
      <c r="F4611" t="str">
        <f>MID($E4611,1,1)</f>
        <v>F</v>
      </c>
      <c r="G4611" t="str">
        <f>IFERROR(MID($E4611,SEARCH("/",$E4611,SEARCH("/",$E4611)+1)+1,1),"")</f>
        <v>P</v>
      </c>
      <c r="H4611" t="s">
        <v>16</v>
      </c>
      <c r="I4611">
        <v>46</v>
      </c>
      <c r="J4611" t="b">
        <v>0</v>
      </c>
      <c r="K4611" s="7">
        <v>949</v>
      </c>
      <c r="L4611" s="7">
        <v>0</v>
      </c>
      <c r="M4611" s="7">
        <v>128</v>
      </c>
      <c r="N4611" s="7">
        <v>3</v>
      </c>
      <c r="O4611" s="7">
        <v>41</v>
      </c>
      <c r="P4611" s="7">
        <f>SUM(dane3[[#This Row],[RoomService]:[VRDeck]])</f>
        <v>1121</v>
      </c>
      <c r="Q4611" t="s">
        <v>10464</v>
      </c>
      <c r="R4611" t="b">
        <v>1</v>
      </c>
    </row>
    <row r="4612" spans="1:18" x14ac:dyDescent="0.3">
      <c r="A4612" t="s">
        <v>10511</v>
      </c>
      <c r="B4612">
        <f>MID(dane3[[#This Row],[PassengerId]],1,4)+0</f>
        <v>4114</v>
      </c>
      <c r="C4612" t="s">
        <v>53</v>
      </c>
      <c r="D4612" t="b">
        <v>1</v>
      </c>
      <c r="E4612" t="s">
        <v>10512</v>
      </c>
      <c r="F4612" t="str">
        <f>MID($E4612,1,1)</f>
        <v>E</v>
      </c>
      <c r="G4612" t="str">
        <f>IFERROR(MID($E4612,SEARCH("/",$E4612,SEARCH("/",$E4612)+1)+1,1),"")</f>
        <v>S</v>
      </c>
      <c r="H4612" t="s">
        <v>16</v>
      </c>
      <c r="I4612">
        <v>31</v>
      </c>
      <c r="J4612" t="b">
        <v>0</v>
      </c>
      <c r="K4612" s="7">
        <v>0</v>
      </c>
      <c r="L4612" s="7">
        <v>0</v>
      </c>
      <c r="M4612" s="7">
        <v>0</v>
      </c>
      <c r="N4612" s="7">
        <v>0</v>
      </c>
      <c r="O4612" s="7">
        <v>0</v>
      </c>
      <c r="P4612" s="7">
        <f>SUM(dane3[[#This Row],[RoomService]:[VRDeck]])</f>
        <v>0</v>
      </c>
      <c r="Q4612" t="s">
        <v>10513</v>
      </c>
      <c r="R4612" t="b">
        <v>1</v>
      </c>
    </row>
    <row r="4613" spans="1:18" x14ac:dyDescent="0.3">
      <c r="A4613" t="s">
        <v>10529</v>
      </c>
      <c r="B4613">
        <f>MID(dane3[[#This Row],[PassengerId]],1,4)+0</f>
        <v>4128</v>
      </c>
      <c r="C4613" t="s">
        <v>53</v>
      </c>
      <c r="D4613" t="b">
        <v>0</v>
      </c>
      <c r="E4613" t="s">
        <v>10530</v>
      </c>
      <c r="F4613" t="str">
        <f>MID($E4613,1,1)</f>
        <v>F</v>
      </c>
      <c r="G4613" t="str">
        <f>IFERROR(MID($E4613,SEARCH("/",$E4613,SEARCH("/",$E4613)+1)+1,1),"")</f>
        <v>P</v>
      </c>
      <c r="H4613" t="s">
        <v>16</v>
      </c>
      <c r="I4613">
        <v>54</v>
      </c>
      <c r="J4613" t="b">
        <v>1</v>
      </c>
      <c r="K4613" s="7">
        <v>111</v>
      </c>
      <c r="L4613" s="7">
        <v>0</v>
      </c>
      <c r="M4613" s="7">
        <v>1144</v>
      </c>
      <c r="N4613" s="7">
        <v>8</v>
      </c>
      <c r="O4613" s="7">
        <v>23</v>
      </c>
      <c r="P4613" s="7">
        <f>SUM(dane3[[#This Row],[RoomService]:[VRDeck]])</f>
        <v>1286</v>
      </c>
      <c r="Q4613" t="s">
        <v>10531</v>
      </c>
      <c r="R4613" t="b">
        <v>0</v>
      </c>
    </row>
    <row r="4614" spans="1:18" x14ac:dyDescent="0.3">
      <c r="A4614" t="s">
        <v>12589</v>
      </c>
      <c r="B4614">
        <f>MID(dane3[[#This Row],[PassengerId]],1,4)+0</f>
        <v>4915</v>
      </c>
      <c r="C4614" t="s">
        <v>19</v>
      </c>
      <c r="D4614" t="b">
        <v>1</v>
      </c>
      <c r="E4614" t="s">
        <v>12590</v>
      </c>
      <c r="F4614" t="str">
        <f>MID($E4614,1,1)</f>
        <v>G</v>
      </c>
      <c r="G4614" t="str">
        <f>IFERROR(MID($E4614,SEARCH("/",$E4614,SEARCH("/",$E4614)+1)+1,1),"")</f>
        <v>P</v>
      </c>
      <c r="H4614" t="s">
        <v>32</v>
      </c>
      <c r="I4614">
        <v>49</v>
      </c>
      <c r="J4614" t="b">
        <v>0</v>
      </c>
      <c r="K4614" s="7">
        <v>0</v>
      </c>
      <c r="L4614" s="7">
        <v>0</v>
      </c>
      <c r="M4614" s="7">
        <v>0</v>
      </c>
      <c r="N4614" s="7">
        <v>0</v>
      </c>
      <c r="O4614" s="7">
        <v>0</v>
      </c>
      <c r="P4614" s="7">
        <f>SUM(dane3[[#This Row],[RoomService]:[VRDeck]])</f>
        <v>0</v>
      </c>
      <c r="Q4614" t="s">
        <v>12591</v>
      </c>
      <c r="R4614" t="b">
        <v>0</v>
      </c>
    </row>
    <row r="4615" spans="1:18" x14ac:dyDescent="0.3">
      <c r="A4615" t="s">
        <v>10532</v>
      </c>
      <c r="B4615">
        <f>MID(dane3[[#This Row],[PassengerId]],1,4)+0</f>
        <v>4128</v>
      </c>
      <c r="C4615" t="s">
        <v>53</v>
      </c>
      <c r="D4615" t="b">
        <v>0</v>
      </c>
      <c r="E4615" t="s">
        <v>10530</v>
      </c>
      <c r="F4615" t="str">
        <f>MID($E4615,1,1)</f>
        <v>F</v>
      </c>
      <c r="G4615" t="str">
        <f>IFERROR(MID($E4615,SEARCH("/",$E4615,SEARCH("/",$E4615)+1)+1,1),"")</f>
        <v>P</v>
      </c>
      <c r="H4615" t="s">
        <v>16</v>
      </c>
      <c r="I4615">
        <v>0</v>
      </c>
      <c r="J4615" t="b">
        <v>0</v>
      </c>
      <c r="K4615" s="7">
        <v>0</v>
      </c>
      <c r="L4615" s="7">
        <v>0</v>
      </c>
      <c r="M4615" s="7">
        <v>0</v>
      </c>
      <c r="N4615" s="7">
        <v>0</v>
      </c>
      <c r="O4615" s="7">
        <v>0</v>
      </c>
      <c r="P4615" s="7">
        <f>SUM(dane3[[#This Row],[RoomService]:[VRDeck]])</f>
        <v>0</v>
      </c>
      <c r="Q4615" t="s">
        <v>10533</v>
      </c>
      <c r="R4615" t="b">
        <v>1</v>
      </c>
    </row>
    <row r="4616" spans="1:18" x14ac:dyDescent="0.3">
      <c r="A4616" t="s">
        <v>12595</v>
      </c>
      <c r="B4616">
        <f>MID(dane3[[#This Row],[PassengerId]],1,4)+0</f>
        <v>4917</v>
      </c>
      <c r="C4616" t="s">
        <v>14</v>
      </c>
      <c r="D4616" t="b">
        <v>0</v>
      </c>
      <c r="E4616" t="s">
        <v>12596</v>
      </c>
      <c r="F4616" t="str">
        <f>MID($E4616,1,1)</f>
        <v>B</v>
      </c>
      <c r="G4616" t="str">
        <f>IFERROR(MID($E4616,SEARCH("/",$E4616,SEARCH("/",$E4616)+1)+1,1),"")</f>
        <v>S</v>
      </c>
      <c r="H4616" t="s">
        <v>46</v>
      </c>
      <c r="I4616">
        <v>36</v>
      </c>
      <c r="J4616" t="b">
        <v>1</v>
      </c>
      <c r="K4616" s="7">
        <v>1</v>
      </c>
      <c r="L4616" s="7">
        <v>10029</v>
      </c>
      <c r="M4616" s="7">
        <v>1</v>
      </c>
      <c r="N4616" s="7">
        <v>1679</v>
      </c>
      <c r="O4616" s="7">
        <v>27</v>
      </c>
      <c r="P4616" s="7">
        <f>SUM(dane3[[#This Row],[RoomService]:[VRDeck]])</f>
        <v>11737</v>
      </c>
      <c r="Q4616" t="s">
        <v>12597</v>
      </c>
      <c r="R4616" t="b">
        <v>1</v>
      </c>
    </row>
    <row r="4617" spans="1:18" x14ac:dyDescent="0.3">
      <c r="A4617" t="s">
        <v>12598</v>
      </c>
      <c r="B4617">
        <f>MID(dane3[[#This Row],[PassengerId]],1,4)+0</f>
        <v>4918</v>
      </c>
      <c r="C4617" t="s">
        <v>19</v>
      </c>
      <c r="D4617" t="b">
        <v>1</v>
      </c>
      <c r="E4617" t="s">
        <v>12599</v>
      </c>
      <c r="F4617" t="str">
        <f>MID($E4617,1,1)</f>
        <v>G</v>
      </c>
      <c r="G4617" t="str">
        <f>IFERROR(MID($E4617,SEARCH("/",$E4617,SEARCH("/",$E4617)+1)+1,1),"")</f>
        <v>P</v>
      </c>
      <c r="H4617" t="s">
        <v>46</v>
      </c>
      <c r="I4617">
        <v>59</v>
      </c>
      <c r="J4617" t="b">
        <v>0</v>
      </c>
      <c r="K4617" s="7">
        <v>0</v>
      </c>
      <c r="L4617" s="7">
        <v>0</v>
      </c>
      <c r="M4617" s="7">
        <v>0</v>
      </c>
      <c r="N4617" s="7">
        <v>0</v>
      </c>
      <c r="O4617" s="7">
        <v>0</v>
      </c>
      <c r="P4617" s="7">
        <f>SUM(dane3[[#This Row],[RoomService]:[VRDeck]])</f>
        <v>0</v>
      </c>
      <c r="Q4617" t="s">
        <v>12600</v>
      </c>
      <c r="R4617" t="b">
        <v>1</v>
      </c>
    </row>
    <row r="4618" spans="1:18" x14ac:dyDescent="0.3">
      <c r="A4618" t="s">
        <v>12601</v>
      </c>
      <c r="B4618">
        <f>MID(dane3[[#This Row],[PassengerId]],1,4)+0</f>
        <v>4920</v>
      </c>
      <c r="C4618" t="s">
        <v>19</v>
      </c>
      <c r="D4618" t="b">
        <v>1</v>
      </c>
      <c r="E4618" t="s">
        <v>12602</v>
      </c>
      <c r="F4618" t="str">
        <f>MID($E4618,1,1)</f>
        <v>G</v>
      </c>
      <c r="G4618" t="str">
        <f>IFERROR(MID($E4618,SEARCH("/",$E4618,SEARCH("/",$E4618)+1)+1,1),"")</f>
        <v>S</v>
      </c>
      <c r="H4618" t="s">
        <v>46</v>
      </c>
      <c r="I4618">
        <v>24</v>
      </c>
      <c r="J4618" t="b">
        <v>0</v>
      </c>
      <c r="K4618" s="7">
        <v>0</v>
      </c>
      <c r="L4618" s="7">
        <v>0</v>
      </c>
      <c r="M4618" s="7">
        <v>0</v>
      </c>
      <c r="N4618" s="7">
        <v>0</v>
      </c>
      <c r="O4618" s="7">
        <v>0</v>
      </c>
      <c r="P4618" s="7">
        <f>SUM(dane3[[#This Row],[RoomService]:[VRDeck]])</f>
        <v>0</v>
      </c>
      <c r="Q4618" t="s">
        <v>12603</v>
      </c>
      <c r="R4618" t="b">
        <v>1</v>
      </c>
    </row>
    <row r="4619" spans="1:18" x14ac:dyDescent="0.3">
      <c r="A4619" t="s">
        <v>10534</v>
      </c>
      <c r="B4619">
        <f>MID(dane3[[#This Row],[PassengerId]],1,4)+0</f>
        <v>4128</v>
      </c>
      <c r="C4619" t="s">
        <v>53</v>
      </c>
      <c r="D4619" t="b">
        <v>1</v>
      </c>
      <c r="E4619" t="s">
        <v>10530</v>
      </c>
      <c r="F4619" t="str">
        <f>MID($E4619,1,1)</f>
        <v>F</v>
      </c>
      <c r="G4619" t="str">
        <f>IFERROR(MID($E4619,SEARCH("/",$E4619,SEARCH("/",$E4619)+1)+1,1),"")</f>
        <v>P</v>
      </c>
      <c r="H4619" t="s">
        <v>16</v>
      </c>
      <c r="I4619">
        <v>4</v>
      </c>
      <c r="J4619" t="b">
        <v>0</v>
      </c>
      <c r="K4619" s="7">
        <v>0</v>
      </c>
      <c r="L4619" s="7">
        <v>0</v>
      </c>
      <c r="M4619" s="7">
        <v>0</v>
      </c>
      <c r="N4619" s="7">
        <v>0</v>
      </c>
      <c r="O4619" s="7">
        <v>0</v>
      </c>
      <c r="P4619" s="7">
        <f>SUM(dane3[[#This Row],[RoomService]:[VRDeck]])</f>
        <v>0</v>
      </c>
      <c r="Q4619" t="s">
        <v>10535</v>
      </c>
      <c r="R4619" t="b">
        <v>1</v>
      </c>
    </row>
    <row r="4620" spans="1:18" x14ac:dyDescent="0.3">
      <c r="A4620" t="s">
        <v>10539</v>
      </c>
      <c r="B4620">
        <f>MID(dane3[[#This Row],[PassengerId]],1,4)+0</f>
        <v>4130</v>
      </c>
      <c r="C4620" t="s">
        <v>53</v>
      </c>
      <c r="D4620" t="b">
        <v>1</v>
      </c>
      <c r="E4620" t="s">
        <v>39</v>
      </c>
      <c r="F4620" t="s">
        <v>23763</v>
      </c>
      <c r="G4620" t="str">
        <f>IFERROR(MID($E4620,SEARCH("/",$E4620,SEARCH("/",$E4620)+1)+1,1),"")</f>
        <v/>
      </c>
      <c r="H4620" t="s">
        <v>16</v>
      </c>
      <c r="I4620">
        <v>19</v>
      </c>
      <c r="J4620" t="b">
        <v>0</v>
      </c>
      <c r="K4620" s="7">
        <v>0</v>
      </c>
      <c r="L4620" s="7">
        <v>0</v>
      </c>
      <c r="M4620" s="7">
        <v>0</v>
      </c>
      <c r="N4620" s="7">
        <v>0</v>
      </c>
      <c r="O4620" s="7">
        <v>0</v>
      </c>
      <c r="P4620" s="7">
        <f>SUM(dane3[[#This Row],[RoomService]:[VRDeck]])</f>
        <v>0</v>
      </c>
      <c r="Q4620" t="s">
        <v>10540</v>
      </c>
      <c r="R4620" t="b">
        <v>1</v>
      </c>
    </row>
    <row r="4621" spans="1:18" x14ac:dyDescent="0.3">
      <c r="A4621" t="s">
        <v>10549</v>
      </c>
      <c r="B4621">
        <f>MID(dane3[[#This Row],[PassengerId]],1,4)+0</f>
        <v>4135</v>
      </c>
      <c r="C4621" t="s">
        <v>53</v>
      </c>
      <c r="D4621" t="b">
        <v>0</v>
      </c>
      <c r="E4621" t="s">
        <v>10550</v>
      </c>
      <c r="F4621" t="str">
        <f>MID($E4621,1,1)</f>
        <v>F</v>
      </c>
      <c r="G4621" t="str">
        <f>IFERROR(MID($E4621,SEARCH("/",$E4621,SEARCH("/",$E4621)+1)+1,1),"")</f>
        <v>S</v>
      </c>
      <c r="H4621" t="s">
        <v>16</v>
      </c>
      <c r="I4621">
        <v>58</v>
      </c>
      <c r="J4621" t="b">
        <v>0</v>
      </c>
      <c r="K4621" s="7">
        <v>850</v>
      </c>
      <c r="L4621" s="7">
        <v>0</v>
      </c>
      <c r="M4621" s="7">
        <v>22</v>
      </c>
      <c r="N4621" s="7">
        <v>1493</v>
      </c>
      <c r="O4621" s="7">
        <v>0</v>
      </c>
      <c r="P4621" s="7">
        <f>SUM(dane3[[#This Row],[RoomService]:[VRDeck]])</f>
        <v>2365</v>
      </c>
      <c r="Q4621" t="s">
        <v>10551</v>
      </c>
      <c r="R4621" t="b">
        <v>0</v>
      </c>
    </row>
    <row r="4622" spans="1:18" x14ac:dyDescent="0.3">
      <c r="A4622" t="s">
        <v>10564</v>
      </c>
      <c r="B4622">
        <f>MID(dane3[[#This Row],[PassengerId]],1,4)+0</f>
        <v>4143</v>
      </c>
      <c r="C4622" t="s">
        <v>53</v>
      </c>
      <c r="D4622" t="b">
        <v>1</v>
      </c>
      <c r="E4622" t="s">
        <v>10565</v>
      </c>
      <c r="F4622" t="str">
        <f>MID($E4622,1,1)</f>
        <v>E</v>
      </c>
      <c r="G4622" t="str">
        <f>IFERROR(MID($E4622,SEARCH("/",$E4622,SEARCH("/",$E4622)+1)+1,1),"")</f>
        <v>P</v>
      </c>
      <c r="H4622" t="s">
        <v>16</v>
      </c>
      <c r="I4622">
        <v>29</v>
      </c>
      <c r="J4622" t="b">
        <v>0</v>
      </c>
      <c r="K4622" s="7">
        <v>0</v>
      </c>
      <c r="L4622" s="7">
        <v>0</v>
      </c>
      <c r="M4622" s="7">
        <v>0</v>
      </c>
      <c r="N4622" s="7">
        <v>0</v>
      </c>
      <c r="O4622" s="7">
        <v>0</v>
      </c>
      <c r="P4622" s="7">
        <f>SUM(dane3[[#This Row],[RoomService]:[VRDeck]])</f>
        <v>0</v>
      </c>
      <c r="Q4622" t="s">
        <v>10566</v>
      </c>
      <c r="R4622" t="b">
        <v>0</v>
      </c>
    </row>
    <row r="4623" spans="1:18" x14ac:dyDescent="0.3">
      <c r="A4623" t="s">
        <v>10590</v>
      </c>
      <c r="B4623">
        <f>MID(dane3[[#This Row],[PassengerId]],1,4)+0</f>
        <v>4154</v>
      </c>
      <c r="C4623" t="s">
        <v>53</v>
      </c>
      <c r="D4623" t="b">
        <v>1</v>
      </c>
      <c r="E4623" t="s">
        <v>10591</v>
      </c>
      <c r="F4623" t="str">
        <f>MID($E4623,1,1)</f>
        <v>F</v>
      </c>
      <c r="G4623" t="str">
        <f>IFERROR(MID($E4623,SEARCH("/",$E4623,SEARCH("/",$E4623)+1)+1,1),"")</f>
        <v>S</v>
      </c>
      <c r="H4623" t="s">
        <v>16</v>
      </c>
      <c r="I4623">
        <v>23</v>
      </c>
      <c r="J4623" t="b">
        <v>0</v>
      </c>
      <c r="K4623" s="7">
        <v>0</v>
      </c>
      <c r="L4623" s="7">
        <v>0</v>
      </c>
      <c r="M4623" s="7">
        <v>0</v>
      </c>
      <c r="N4623" s="7">
        <v>0</v>
      </c>
      <c r="O4623" s="7">
        <v>0</v>
      </c>
      <c r="P4623" s="7">
        <f>SUM(dane3[[#This Row],[RoomService]:[VRDeck]])</f>
        <v>0</v>
      </c>
      <c r="Q4623" t="s">
        <v>10592</v>
      </c>
      <c r="R4623" t="b">
        <v>1</v>
      </c>
    </row>
    <row r="4624" spans="1:18" x14ac:dyDescent="0.3">
      <c r="A4624" t="s">
        <v>10602</v>
      </c>
      <c r="B4624">
        <f>MID(dane3[[#This Row],[PassengerId]],1,4)+0</f>
        <v>4160</v>
      </c>
      <c r="C4624" t="s">
        <v>53</v>
      </c>
      <c r="D4624" t="b">
        <v>0</v>
      </c>
      <c r="E4624" t="s">
        <v>10603</v>
      </c>
      <c r="F4624" t="str">
        <f>MID($E4624,1,1)</f>
        <v>F</v>
      </c>
      <c r="G4624" t="str">
        <f>IFERROR(MID($E4624,SEARCH("/",$E4624,SEARCH("/",$E4624)+1)+1,1),"")</f>
        <v>S</v>
      </c>
      <c r="H4624" t="s">
        <v>16</v>
      </c>
      <c r="I4624">
        <v>27</v>
      </c>
      <c r="J4624" t="b">
        <v>1</v>
      </c>
      <c r="K4624" s="7">
        <v>661</v>
      </c>
      <c r="L4624" s="7">
        <v>0</v>
      </c>
      <c r="M4624" s="7">
        <v>991</v>
      </c>
      <c r="N4624" s="7">
        <v>46</v>
      </c>
      <c r="O4624" s="7">
        <v>0</v>
      </c>
      <c r="P4624" s="7">
        <f>SUM(dane3[[#This Row],[RoomService]:[VRDeck]])</f>
        <v>1698</v>
      </c>
      <c r="Q4624" t="s">
        <v>23799</v>
      </c>
      <c r="R4624" t="b">
        <v>1</v>
      </c>
    </row>
    <row r="4625" spans="1:18" x14ac:dyDescent="0.3">
      <c r="A4625" t="s">
        <v>10634</v>
      </c>
      <c r="B4625">
        <f>MID(dane3[[#This Row],[PassengerId]],1,4)+0</f>
        <v>4172</v>
      </c>
      <c r="C4625" t="s">
        <v>53</v>
      </c>
      <c r="D4625" t="b">
        <v>1</v>
      </c>
      <c r="E4625" t="s">
        <v>10635</v>
      </c>
      <c r="F4625" t="str">
        <f>MID($E4625,1,1)</f>
        <v>F</v>
      </c>
      <c r="G4625" t="str">
        <f>IFERROR(MID($E4625,SEARCH("/",$E4625,SEARCH("/",$E4625)+1)+1,1),"")</f>
        <v>P</v>
      </c>
      <c r="H4625" t="s">
        <v>16</v>
      </c>
      <c r="I4625">
        <v>24</v>
      </c>
      <c r="J4625" t="b">
        <v>0</v>
      </c>
      <c r="K4625" s="7">
        <v>0</v>
      </c>
      <c r="L4625" s="7">
        <v>0</v>
      </c>
      <c r="M4625" s="7">
        <v>0</v>
      </c>
      <c r="N4625" s="7">
        <v>0</v>
      </c>
      <c r="O4625" s="7">
        <v>0</v>
      </c>
      <c r="P4625" s="7">
        <f>SUM(dane3[[#This Row],[RoomService]:[VRDeck]])</f>
        <v>0</v>
      </c>
      <c r="Q4625" t="s">
        <v>10636</v>
      </c>
      <c r="R4625" t="b">
        <v>1</v>
      </c>
    </row>
    <row r="4626" spans="1:18" x14ac:dyDescent="0.3">
      <c r="A4626" t="s">
        <v>10637</v>
      </c>
      <c r="B4626">
        <f>MID(dane3[[#This Row],[PassengerId]],1,4)+0</f>
        <v>4172</v>
      </c>
      <c r="C4626" t="s">
        <v>53</v>
      </c>
      <c r="D4626" t="b">
        <v>0</v>
      </c>
      <c r="E4626" t="s">
        <v>10635</v>
      </c>
      <c r="F4626" t="str">
        <f>MID($E4626,1,1)</f>
        <v>F</v>
      </c>
      <c r="G4626" t="str">
        <f>IFERROR(MID($E4626,SEARCH("/",$E4626,SEARCH("/",$E4626)+1)+1,1),"")</f>
        <v>P</v>
      </c>
      <c r="H4626" t="s">
        <v>16</v>
      </c>
      <c r="I4626">
        <v>58</v>
      </c>
      <c r="J4626" t="b">
        <v>0</v>
      </c>
      <c r="K4626" s="7">
        <v>12</v>
      </c>
      <c r="L4626" s="7">
        <v>0</v>
      </c>
      <c r="M4626" s="7">
        <v>186</v>
      </c>
      <c r="N4626" s="7">
        <v>2436</v>
      </c>
      <c r="O4626" s="7">
        <v>4</v>
      </c>
      <c r="P4626" s="7">
        <f>SUM(dane3[[#This Row],[RoomService]:[VRDeck]])</f>
        <v>2638</v>
      </c>
      <c r="Q4626" t="s">
        <v>10638</v>
      </c>
      <c r="R4626" t="b">
        <v>0</v>
      </c>
    </row>
    <row r="4627" spans="1:18" x14ac:dyDescent="0.3">
      <c r="A4627" t="s">
        <v>10641</v>
      </c>
      <c r="B4627">
        <f>MID(dane3[[#This Row],[PassengerId]],1,4)+0</f>
        <v>4172</v>
      </c>
      <c r="C4627" t="s">
        <v>53</v>
      </c>
      <c r="D4627" t="b">
        <v>0</v>
      </c>
      <c r="E4627" t="s">
        <v>10635</v>
      </c>
      <c r="F4627" t="str">
        <f>MID($E4627,1,1)</f>
        <v>F</v>
      </c>
      <c r="G4627" t="str">
        <f>IFERROR(MID($E4627,SEARCH("/",$E4627,SEARCH("/",$E4627)+1)+1,1),"")</f>
        <v>P</v>
      </c>
      <c r="H4627" t="s">
        <v>46</v>
      </c>
      <c r="I4627">
        <v>24</v>
      </c>
      <c r="J4627" t="b">
        <v>0</v>
      </c>
      <c r="K4627" s="7">
        <v>1363</v>
      </c>
      <c r="L4627" s="7">
        <v>0</v>
      </c>
      <c r="M4627" s="7">
        <v>50</v>
      </c>
      <c r="N4627" s="7">
        <v>0</v>
      </c>
      <c r="O4627" s="7">
        <v>0</v>
      </c>
      <c r="P4627" s="7">
        <f>SUM(dane3[[#This Row],[RoomService]:[VRDeck]])</f>
        <v>1413</v>
      </c>
      <c r="Q4627" t="s">
        <v>10642</v>
      </c>
      <c r="R4627" t="b">
        <v>0</v>
      </c>
    </row>
    <row r="4628" spans="1:18" x14ac:dyDescent="0.3">
      <c r="A4628" t="s">
        <v>10643</v>
      </c>
      <c r="B4628">
        <f>MID(dane3[[#This Row],[PassengerId]],1,4)+0</f>
        <v>4172</v>
      </c>
      <c r="C4628" t="s">
        <v>53</v>
      </c>
      <c r="D4628" t="b">
        <v>0</v>
      </c>
      <c r="E4628" t="s">
        <v>10635</v>
      </c>
      <c r="F4628" t="str">
        <f>MID($E4628,1,1)</f>
        <v>F</v>
      </c>
      <c r="G4628" t="str">
        <f>IFERROR(MID($E4628,SEARCH("/",$E4628,SEARCH("/",$E4628)+1)+1,1),"")</f>
        <v>P</v>
      </c>
      <c r="H4628" t="s">
        <v>16</v>
      </c>
      <c r="I4628">
        <v>56</v>
      </c>
      <c r="J4628" t="b">
        <v>0</v>
      </c>
      <c r="K4628" s="7">
        <v>128</v>
      </c>
      <c r="L4628" s="7">
        <v>0</v>
      </c>
      <c r="M4628" s="7">
        <v>959</v>
      </c>
      <c r="N4628" s="7">
        <v>0</v>
      </c>
      <c r="O4628" s="7">
        <v>42</v>
      </c>
      <c r="P4628" s="7">
        <f>SUM(dane3[[#This Row],[RoomService]:[VRDeck]])</f>
        <v>1129</v>
      </c>
      <c r="Q4628" t="s">
        <v>10644</v>
      </c>
      <c r="R4628" t="b">
        <v>0</v>
      </c>
    </row>
    <row r="4629" spans="1:18" x14ac:dyDescent="0.3">
      <c r="A4629" t="s">
        <v>15197</v>
      </c>
      <c r="B4629">
        <f>MID(dane3[[#This Row],[PassengerId]],1,4)+0</f>
        <v>5927</v>
      </c>
      <c r="C4629" t="s">
        <v>14</v>
      </c>
      <c r="D4629" t="b">
        <v>0</v>
      </c>
      <c r="E4629" t="s">
        <v>15195</v>
      </c>
      <c r="F4629" t="str">
        <f>MID($E4629,1,1)</f>
        <v>B</v>
      </c>
      <c r="G4629" t="str">
        <f>IFERROR(MID($E4629,SEARCH("/",$E4629,SEARCH("/",$E4629)+1)+1,1),"")</f>
        <v>P</v>
      </c>
      <c r="H4629" t="s">
        <v>16</v>
      </c>
      <c r="I4629">
        <v>23</v>
      </c>
      <c r="J4629" t="b">
        <v>0</v>
      </c>
      <c r="K4629" s="7">
        <v>0</v>
      </c>
      <c r="L4629" s="7">
        <v>109</v>
      </c>
      <c r="M4629" s="7">
        <v>0</v>
      </c>
      <c r="N4629" s="7">
        <v>4810</v>
      </c>
      <c r="O4629" s="7">
        <v>25</v>
      </c>
      <c r="P4629" s="7">
        <f>SUM(dane3[[#This Row],[RoomService]:[VRDeck]])</f>
        <v>4944</v>
      </c>
      <c r="Q4629" t="s">
        <v>15198</v>
      </c>
      <c r="R4629" t="b">
        <v>0</v>
      </c>
    </row>
    <row r="4630" spans="1:18" x14ac:dyDescent="0.3">
      <c r="A4630" t="s">
        <v>12632</v>
      </c>
      <c r="B4630">
        <f>MID(dane3[[#This Row],[PassengerId]],1,4)+0</f>
        <v>4930</v>
      </c>
      <c r="C4630" t="s">
        <v>14</v>
      </c>
      <c r="D4630" t="b">
        <v>0</v>
      </c>
      <c r="E4630" t="s">
        <v>12630</v>
      </c>
      <c r="F4630" t="str">
        <f>MID($E4630,1,1)</f>
        <v>B</v>
      </c>
      <c r="G4630" t="str">
        <f>IFERROR(MID($E4630,SEARCH("/",$E4630,SEARCH("/",$E4630)+1)+1,1),"")</f>
        <v>P</v>
      </c>
      <c r="H4630" t="s">
        <v>16</v>
      </c>
      <c r="I4630">
        <v>51</v>
      </c>
      <c r="J4630" t="b">
        <v>0</v>
      </c>
      <c r="K4630" s="7">
        <v>0</v>
      </c>
      <c r="L4630" s="7">
        <v>3571</v>
      </c>
      <c r="M4630" s="7">
        <v>106</v>
      </c>
      <c r="N4630" s="7">
        <v>0</v>
      </c>
      <c r="O4630" s="7">
        <v>0</v>
      </c>
      <c r="P4630" s="7">
        <f>SUM(dane3[[#This Row],[RoomService]:[VRDeck]])</f>
        <v>3677</v>
      </c>
      <c r="Q4630" t="s">
        <v>12633</v>
      </c>
      <c r="R4630" t="b">
        <v>1</v>
      </c>
    </row>
    <row r="4631" spans="1:18" x14ac:dyDescent="0.3">
      <c r="A4631" t="s">
        <v>10645</v>
      </c>
      <c r="B4631">
        <f>MID(dane3[[#This Row],[PassengerId]],1,4)+0</f>
        <v>4172</v>
      </c>
      <c r="C4631" t="s">
        <v>53</v>
      </c>
      <c r="D4631" t="b">
        <v>1</v>
      </c>
      <c r="E4631" t="s">
        <v>10635</v>
      </c>
      <c r="F4631" t="str">
        <f>MID($E4631,1,1)</f>
        <v>F</v>
      </c>
      <c r="G4631" t="str">
        <f>IFERROR(MID($E4631,SEARCH("/",$E4631,SEARCH("/",$E4631)+1)+1,1),"")</f>
        <v>P</v>
      </c>
      <c r="H4631" t="s">
        <v>16</v>
      </c>
      <c r="I4631">
        <v>15</v>
      </c>
      <c r="J4631" t="b">
        <v>0</v>
      </c>
      <c r="K4631" s="7">
        <v>0</v>
      </c>
      <c r="L4631" s="7">
        <v>0</v>
      </c>
      <c r="M4631" s="7">
        <v>0</v>
      </c>
      <c r="N4631" s="7">
        <v>0</v>
      </c>
      <c r="O4631" s="7">
        <v>0</v>
      </c>
      <c r="P4631" s="7">
        <f>SUM(dane3[[#This Row],[RoomService]:[VRDeck]])</f>
        <v>0</v>
      </c>
      <c r="Q4631" t="s">
        <v>10646</v>
      </c>
      <c r="R4631" t="b">
        <v>1</v>
      </c>
    </row>
    <row r="4632" spans="1:18" x14ac:dyDescent="0.3">
      <c r="A4632" t="s">
        <v>10659</v>
      </c>
      <c r="B4632">
        <f>MID(dane3[[#This Row],[PassengerId]],1,4)+0</f>
        <v>4176</v>
      </c>
      <c r="C4632" t="s">
        <v>53</v>
      </c>
      <c r="D4632" t="b">
        <v>1</v>
      </c>
      <c r="E4632" t="s">
        <v>10660</v>
      </c>
      <c r="F4632" t="str">
        <f>MID($E4632,1,1)</f>
        <v>F</v>
      </c>
      <c r="G4632" t="str">
        <f>IFERROR(MID($E4632,SEARCH("/",$E4632,SEARCH("/",$E4632)+1)+1,1),"")</f>
        <v>P</v>
      </c>
      <c r="H4632" t="s">
        <v>16</v>
      </c>
      <c r="I4632">
        <v>39</v>
      </c>
      <c r="J4632" t="b">
        <v>0</v>
      </c>
      <c r="K4632" s="7">
        <v>0</v>
      </c>
      <c r="L4632" s="7">
        <v>0</v>
      </c>
      <c r="M4632" s="7">
        <v>0</v>
      </c>
      <c r="N4632" s="7">
        <v>0</v>
      </c>
      <c r="O4632" s="7">
        <v>0</v>
      </c>
      <c r="P4632" s="7">
        <f>SUM(dane3[[#This Row],[RoomService]:[VRDeck]])</f>
        <v>0</v>
      </c>
      <c r="Q4632" t="s">
        <v>10661</v>
      </c>
      <c r="R4632" t="b">
        <v>1</v>
      </c>
    </row>
    <row r="4633" spans="1:18" x14ac:dyDescent="0.3">
      <c r="A4633" t="s">
        <v>10662</v>
      </c>
      <c r="B4633">
        <f>MID(dane3[[#This Row],[PassengerId]],1,4)+0</f>
        <v>4176</v>
      </c>
      <c r="C4633" t="s">
        <v>53</v>
      </c>
      <c r="D4633" t="b">
        <v>1</v>
      </c>
      <c r="E4633" t="s">
        <v>10660</v>
      </c>
      <c r="F4633" t="str">
        <f>MID($E4633,1,1)</f>
        <v>F</v>
      </c>
      <c r="G4633" t="str">
        <f>IFERROR(MID($E4633,SEARCH("/",$E4633,SEARCH("/",$E4633)+1)+1,1),"")</f>
        <v>P</v>
      </c>
      <c r="H4633" t="s">
        <v>16</v>
      </c>
      <c r="I4633">
        <v>20</v>
      </c>
      <c r="J4633" t="b">
        <v>0</v>
      </c>
      <c r="K4633" s="7">
        <v>0</v>
      </c>
      <c r="L4633" s="7">
        <v>0</v>
      </c>
      <c r="M4633" s="7">
        <v>0</v>
      </c>
      <c r="N4633" s="7">
        <v>0</v>
      </c>
      <c r="O4633" s="7">
        <v>0</v>
      </c>
      <c r="P4633" s="7">
        <f>SUM(dane3[[#This Row],[RoomService]:[VRDeck]])</f>
        <v>0</v>
      </c>
      <c r="Q4633" t="s">
        <v>10663</v>
      </c>
      <c r="R4633" t="b">
        <v>1</v>
      </c>
    </row>
    <row r="4634" spans="1:18" x14ac:dyDescent="0.3">
      <c r="A4634" t="s">
        <v>7200</v>
      </c>
      <c r="B4634">
        <f>MID(dane3[[#This Row],[PassengerId]],1,4)+0</f>
        <v>2817</v>
      </c>
      <c r="C4634" t="s">
        <v>53</v>
      </c>
      <c r="D4634" t="b">
        <v>0</v>
      </c>
      <c r="E4634" t="s">
        <v>7201</v>
      </c>
      <c r="F4634" t="str">
        <f>MID($E4634,1,1)</f>
        <v>F</v>
      </c>
      <c r="G4634" t="str">
        <f>IFERROR(MID($E4634,SEARCH("/",$E4634,SEARCH("/",$E4634)+1)+1,1),"")</f>
        <v>P</v>
      </c>
      <c r="H4634" t="s">
        <v>16</v>
      </c>
      <c r="I4634">
        <v>25</v>
      </c>
      <c r="J4634" t="b">
        <v>0</v>
      </c>
      <c r="K4634" s="7">
        <v>237</v>
      </c>
      <c r="L4634" s="7">
        <v>0</v>
      </c>
      <c r="M4634" s="7">
        <v>910</v>
      </c>
      <c r="N4634" s="7">
        <v>0</v>
      </c>
      <c r="O4634" s="7">
        <v>12</v>
      </c>
      <c r="P4634" s="7">
        <f>SUM(dane3[[#This Row],[RoomService]:[VRDeck]])</f>
        <v>1159</v>
      </c>
      <c r="Q4634" t="s">
        <v>7202</v>
      </c>
      <c r="R4634" t="b">
        <v>0</v>
      </c>
    </row>
    <row r="4635" spans="1:18" x14ac:dyDescent="0.3">
      <c r="A4635" t="s">
        <v>10664</v>
      </c>
      <c r="B4635">
        <f>MID(dane3[[#This Row],[PassengerId]],1,4)+0</f>
        <v>4176</v>
      </c>
      <c r="C4635" t="s">
        <v>53</v>
      </c>
      <c r="D4635" t="b">
        <v>0</v>
      </c>
      <c r="E4635" t="s">
        <v>10660</v>
      </c>
      <c r="F4635" t="str">
        <f>MID($E4635,1,1)</f>
        <v>F</v>
      </c>
      <c r="G4635" t="str">
        <f>IFERROR(MID($E4635,SEARCH("/",$E4635,SEARCH("/",$E4635)+1)+1,1),"")</f>
        <v>P</v>
      </c>
      <c r="H4635" t="s">
        <v>16</v>
      </c>
      <c r="I4635">
        <v>20</v>
      </c>
      <c r="J4635" t="b">
        <v>0</v>
      </c>
      <c r="K4635" s="7">
        <v>760</v>
      </c>
      <c r="L4635" s="7">
        <v>0</v>
      </c>
      <c r="M4635" s="7">
        <v>742</v>
      </c>
      <c r="N4635" s="7">
        <v>352</v>
      </c>
      <c r="O4635" s="7">
        <v>0</v>
      </c>
      <c r="P4635" s="7">
        <f>SUM(dane3[[#This Row],[RoomService]:[VRDeck]])</f>
        <v>1854</v>
      </c>
      <c r="Q4635" t="s">
        <v>10665</v>
      </c>
      <c r="R4635" t="b">
        <v>1</v>
      </c>
    </row>
    <row r="4636" spans="1:18" x14ac:dyDescent="0.3">
      <c r="A4636" t="s">
        <v>10668</v>
      </c>
      <c r="B4636">
        <f>MID(dane3[[#This Row],[PassengerId]],1,4)+0</f>
        <v>4176</v>
      </c>
      <c r="C4636" t="s">
        <v>53</v>
      </c>
      <c r="D4636" t="b">
        <v>0</v>
      </c>
      <c r="E4636" t="s">
        <v>10669</v>
      </c>
      <c r="F4636" t="str">
        <f>MID($E4636,1,1)</f>
        <v>D</v>
      </c>
      <c r="G4636" t="str">
        <f>IFERROR(MID($E4636,SEARCH("/",$E4636,SEARCH("/",$E4636)+1)+1,1),"")</f>
        <v>P</v>
      </c>
      <c r="H4636" t="s">
        <v>16</v>
      </c>
      <c r="I4636">
        <v>46</v>
      </c>
      <c r="J4636" t="b">
        <v>0</v>
      </c>
      <c r="K4636" s="7">
        <v>247</v>
      </c>
      <c r="L4636" s="7">
        <v>0</v>
      </c>
      <c r="M4636" s="7">
        <v>418</v>
      </c>
      <c r="N4636" s="7">
        <v>480</v>
      </c>
      <c r="O4636" s="7">
        <v>36</v>
      </c>
      <c r="P4636" s="7">
        <f>SUM(dane3[[#This Row],[RoomService]:[VRDeck]])</f>
        <v>1181</v>
      </c>
      <c r="Q4636" t="s">
        <v>10670</v>
      </c>
      <c r="R4636" t="b">
        <v>0</v>
      </c>
    </row>
    <row r="4637" spans="1:18" x14ac:dyDescent="0.3">
      <c r="A4637" t="s">
        <v>12649</v>
      </c>
      <c r="B4637">
        <f>MID(dane3[[#This Row],[PassengerId]],1,4)+0</f>
        <v>4934</v>
      </c>
      <c r="C4637" t="s">
        <v>19</v>
      </c>
      <c r="D4637" t="b">
        <v>0</v>
      </c>
      <c r="E4637" t="s">
        <v>12650</v>
      </c>
      <c r="F4637" t="str">
        <f>MID($E4637,1,1)</f>
        <v>F</v>
      </c>
      <c r="G4637" t="str">
        <f>IFERROR(MID($E4637,SEARCH("/",$E4637,SEARCH("/",$E4637)+1)+1,1),"")</f>
        <v>P</v>
      </c>
      <c r="H4637" t="s">
        <v>16</v>
      </c>
      <c r="I4637">
        <v>31</v>
      </c>
      <c r="J4637" t="b">
        <v>0</v>
      </c>
      <c r="K4637" s="7">
        <v>210</v>
      </c>
      <c r="L4637" s="7">
        <v>20</v>
      </c>
      <c r="M4637" s="7">
        <v>0</v>
      </c>
      <c r="N4637" s="7">
        <v>1027</v>
      </c>
      <c r="O4637" s="7">
        <v>199</v>
      </c>
      <c r="P4637" s="7">
        <f>SUM(dane3[[#This Row],[RoomService]:[VRDeck]])</f>
        <v>1456</v>
      </c>
      <c r="Q4637" t="s">
        <v>12651</v>
      </c>
      <c r="R4637" t="b">
        <v>0</v>
      </c>
    </row>
    <row r="4638" spans="1:18" x14ac:dyDescent="0.3">
      <c r="A4638" t="s">
        <v>12652</v>
      </c>
      <c r="B4638">
        <f>MID(dane3[[#This Row],[PassengerId]],1,4)+0</f>
        <v>4937</v>
      </c>
      <c r="C4638" t="s">
        <v>19</v>
      </c>
      <c r="D4638" t="b">
        <v>0</v>
      </c>
      <c r="E4638" t="s">
        <v>12653</v>
      </c>
      <c r="F4638" t="str">
        <f>MID($E4638,1,1)</f>
        <v>G</v>
      </c>
      <c r="G4638" t="str">
        <f>IFERROR(MID($E4638,SEARCH("/",$E4638,SEARCH("/",$E4638)+1)+1,1),"")</f>
        <v>S</v>
      </c>
      <c r="H4638" t="s">
        <v>16</v>
      </c>
      <c r="I4638">
        <v>34</v>
      </c>
      <c r="J4638" t="b">
        <v>0</v>
      </c>
      <c r="K4638" s="7">
        <v>1242</v>
      </c>
      <c r="L4638" s="7">
        <v>444</v>
      </c>
      <c r="M4638" s="7">
        <v>0</v>
      </c>
      <c r="N4638" s="7">
        <v>22</v>
      </c>
      <c r="O4638" s="7">
        <v>0</v>
      </c>
      <c r="P4638" s="7">
        <f>SUM(dane3[[#This Row],[RoomService]:[VRDeck]])</f>
        <v>1708</v>
      </c>
      <c r="Q4638" t="s">
        <v>12654</v>
      </c>
      <c r="R4638" t="b">
        <v>0</v>
      </c>
    </row>
    <row r="4639" spans="1:18" x14ac:dyDescent="0.3">
      <c r="A4639" t="s">
        <v>12655</v>
      </c>
      <c r="B4639">
        <f>MID(dane3[[#This Row],[PassengerId]],1,4)+0</f>
        <v>4938</v>
      </c>
      <c r="C4639" t="s">
        <v>19</v>
      </c>
      <c r="D4639" t="b">
        <v>0</v>
      </c>
      <c r="E4639" t="s">
        <v>12656</v>
      </c>
      <c r="F4639" t="str">
        <f>MID($E4639,1,1)</f>
        <v>G</v>
      </c>
      <c r="G4639" t="str">
        <f>IFERROR(MID($E4639,SEARCH("/",$E4639,SEARCH("/",$E4639)+1)+1,1),"")</f>
        <v>S</v>
      </c>
      <c r="H4639" t="s">
        <v>46</v>
      </c>
      <c r="I4639">
        <v>20</v>
      </c>
      <c r="J4639" t="b">
        <v>0</v>
      </c>
      <c r="K4639" s="7">
        <v>0</v>
      </c>
      <c r="L4639" s="7">
        <v>0</v>
      </c>
      <c r="M4639" s="7">
        <v>847</v>
      </c>
      <c r="N4639" s="7">
        <v>0</v>
      </c>
      <c r="O4639" s="7">
        <v>0</v>
      </c>
      <c r="P4639" s="7">
        <f>SUM(dane3[[#This Row],[RoomService]:[VRDeck]])</f>
        <v>847</v>
      </c>
      <c r="Q4639" t="s">
        <v>12657</v>
      </c>
      <c r="R4639" t="b">
        <v>1</v>
      </c>
    </row>
    <row r="4640" spans="1:18" x14ac:dyDescent="0.3">
      <c r="A4640" t="s">
        <v>12658</v>
      </c>
      <c r="B4640">
        <f>MID(dane3[[#This Row],[PassengerId]],1,4)+0</f>
        <v>4939</v>
      </c>
      <c r="C4640" t="s">
        <v>19</v>
      </c>
      <c r="D4640" t="b">
        <v>0</v>
      </c>
      <c r="E4640" t="s">
        <v>12659</v>
      </c>
      <c r="F4640" t="str">
        <f>MID($E4640,1,1)</f>
        <v>F</v>
      </c>
      <c r="G4640" t="str">
        <f>IFERROR(MID($E4640,SEARCH("/",$E4640,SEARCH("/",$E4640)+1)+1,1),"")</f>
        <v>P</v>
      </c>
      <c r="H4640" t="s">
        <v>16</v>
      </c>
      <c r="I4640">
        <v>19</v>
      </c>
      <c r="J4640" t="b">
        <v>0</v>
      </c>
      <c r="K4640" s="7">
        <v>0</v>
      </c>
      <c r="L4640" s="7">
        <v>2077</v>
      </c>
      <c r="M4640" s="7">
        <v>0</v>
      </c>
      <c r="N4640" s="7">
        <v>0</v>
      </c>
      <c r="O4640" s="7">
        <v>0</v>
      </c>
      <c r="P4640" s="7">
        <f>SUM(dane3[[#This Row],[RoomService]:[VRDeck]])</f>
        <v>2077</v>
      </c>
      <c r="Q4640" t="s">
        <v>12660</v>
      </c>
      <c r="R4640" t="b">
        <v>1</v>
      </c>
    </row>
    <row r="4641" spans="1:18" x14ac:dyDescent="0.3">
      <c r="A4641" t="s">
        <v>10206</v>
      </c>
      <c r="B4641">
        <f>MID(dane3[[#This Row],[PassengerId]],1,4)+0</f>
        <v>4001</v>
      </c>
      <c r="C4641" t="s">
        <v>19</v>
      </c>
      <c r="D4641" t="b">
        <v>0</v>
      </c>
      <c r="E4641" t="s">
        <v>10197</v>
      </c>
      <c r="F4641" t="str">
        <f>MID($E4641,1,1)</f>
        <v>F</v>
      </c>
      <c r="G4641" t="str">
        <f>IFERROR(MID($E4641,SEARCH("/",$E4641,SEARCH("/",$E4641)+1)+1,1),"")</f>
        <v>S</v>
      </c>
      <c r="H4641" t="s">
        <v>16</v>
      </c>
      <c r="I4641">
        <v>34</v>
      </c>
      <c r="J4641" t="b">
        <v>0</v>
      </c>
      <c r="K4641" s="7">
        <v>0</v>
      </c>
      <c r="L4641" s="7">
        <v>847</v>
      </c>
      <c r="M4641" s="7">
        <v>14</v>
      </c>
      <c r="N4641" s="7">
        <v>0</v>
      </c>
      <c r="O4641" s="7">
        <v>0</v>
      </c>
      <c r="P4641" s="7">
        <f>SUM(dane3[[#This Row],[RoomService]:[VRDeck]])</f>
        <v>861</v>
      </c>
      <c r="Q4641" t="s">
        <v>10207</v>
      </c>
      <c r="R4641" t="b">
        <v>1</v>
      </c>
    </row>
    <row r="4642" spans="1:18" x14ac:dyDescent="0.3">
      <c r="A4642" t="s">
        <v>10671</v>
      </c>
      <c r="B4642">
        <f>MID(dane3[[#This Row],[PassengerId]],1,4)+0</f>
        <v>4176</v>
      </c>
      <c r="C4642" t="s">
        <v>53</v>
      </c>
      <c r="D4642" t="b">
        <v>1</v>
      </c>
      <c r="E4642" t="s">
        <v>10660</v>
      </c>
      <c r="F4642" t="str">
        <f>MID($E4642,1,1)</f>
        <v>F</v>
      </c>
      <c r="G4642" t="str">
        <f>IFERROR(MID($E4642,SEARCH("/",$E4642,SEARCH("/",$E4642)+1)+1,1),"")</f>
        <v>P</v>
      </c>
      <c r="H4642" t="s">
        <v>16</v>
      </c>
      <c r="I4642">
        <v>13</v>
      </c>
      <c r="J4642" t="b">
        <v>0</v>
      </c>
      <c r="K4642" s="7">
        <v>0</v>
      </c>
      <c r="L4642" s="7">
        <v>0</v>
      </c>
      <c r="M4642" s="7">
        <v>0</v>
      </c>
      <c r="N4642" s="7">
        <v>0</v>
      </c>
      <c r="O4642" s="7">
        <v>0</v>
      </c>
      <c r="P4642" s="7">
        <f>SUM(dane3[[#This Row],[RoomService]:[VRDeck]])</f>
        <v>0</v>
      </c>
      <c r="Q4642" t="s">
        <v>10672</v>
      </c>
      <c r="R4642" t="b">
        <v>1</v>
      </c>
    </row>
    <row r="4643" spans="1:18" x14ac:dyDescent="0.3">
      <c r="A4643" t="s">
        <v>12667</v>
      </c>
      <c r="B4643">
        <f>MID(dane3[[#This Row],[PassengerId]],1,4)+0</f>
        <v>4942</v>
      </c>
      <c r="C4643" t="s">
        <v>19</v>
      </c>
      <c r="D4643" t="b">
        <v>1</v>
      </c>
      <c r="E4643" t="s">
        <v>12668</v>
      </c>
      <c r="F4643" t="str">
        <f>MID($E4643,1,1)</f>
        <v>G</v>
      </c>
      <c r="G4643" t="str">
        <f>IFERROR(MID($E4643,SEARCH("/",$E4643,SEARCH("/",$E4643)+1)+1,1),"")</f>
        <v>S</v>
      </c>
      <c r="H4643" t="s">
        <v>16</v>
      </c>
      <c r="I4643">
        <v>3</v>
      </c>
      <c r="J4643" t="b">
        <v>0</v>
      </c>
      <c r="K4643" s="7">
        <v>0</v>
      </c>
      <c r="L4643" s="7">
        <v>0</v>
      </c>
      <c r="M4643" s="7">
        <v>0</v>
      </c>
      <c r="N4643" s="7">
        <v>0</v>
      </c>
      <c r="O4643" s="7">
        <v>0</v>
      </c>
      <c r="P4643" s="7">
        <f>SUM(dane3[[#This Row],[RoomService]:[VRDeck]])</f>
        <v>0</v>
      </c>
      <c r="Q4643" t="s">
        <v>12669</v>
      </c>
      <c r="R4643" t="b">
        <v>1</v>
      </c>
    </row>
    <row r="4644" spans="1:18" x14ac:dyDescent="0.3">
      <c r="A4644" t="s">
        <v>12670</v>
      </c>
      <c r="B4644">
        <f>MID(dane3[[#This Row],[PassengerId]],1,4)+0</f>
        <v>4942</v>
      </c>
      <c r="C4644" t="s">
        <v>19</v>
      </c>
      <c r="D4644" t="b">
        <v>1</v>
      </c>
      <c r="E4644" t="s">
        <v>12668</v>
      </c>
      <c r="F4644" t="str">
        <f>MID($E4644,1,1)</f>
        <v>G</v>
      </c>
      <c r="G4644" t="str">
        <f>IFERROR(MID($E4644,SEARCH("/",$E4644,SEARCH("/",$E4644)+1)+1,1),"")</f>
        <v>S</v>
      </c>
      <c r="H4644" t="s">
        <v>16</v>
      </c>
      <c r="I4644">
        <v>36</v>
      </c>
      <c r="J4644" t="b">
        <v>0</v>
      </c>
      <c r="K4644" s="7">
        <v>0</v>
      </c>
      <c r="L4644" s="7">
        <v>0</v>
      </c>
      <c r="M4644" s="7">
        <v>0</v>
      </c>
      <c r="N4644" s="7">
        <v>0</v>
      </c>
      <c r="O4644" s="7">
        <v>0</v>
      </c>
      <c r="P4644" s="7">
        <f>SUM(dane3[[#This Row],[RoomService]:[VRDeck]])</f>
        <v>0</v>
      </c>
      <c r="Q4644" t="s">
        <v>12671</v>
      </c>
      <c r="R4644" t="b">
        <v>1</v>
      </c>
    </row>
    <row r="4645" spans="1:18" x14ac:dyDescent="0.3">
      <c r="A4645" t="s">
        <v>10729</v>
      </c>
      <c r="B4645">
        <f>MID(dane3[[#This Row],[PassengerId]],1,4)+0</f>
        <v>4194</v>
      </c>
      <c r="C4645" t="s">
        <v>53</v>
      </c>
      <c r="D4645" t="b">
        <v>1</v>
      </c>
      <c r="E4645" t="s">
        <v>10730</v>
      </c>
      <c r="F4645" t="str">
        <f>MID($E4645,1,1)</f>
        <v>F</v>
      </c>
      <c r="G4645" t="str">
        <f>IFERROR(MID($E4645,SEARCH("/",$E4645,SEARCH("/",$E4645)+1)+1,1),"")</f>
        <v>P</v>
      </c>
      <c r="H4645" t="s">
        <v>46</v>
      </c>
      <c r="I4645">
        <v>34</v>
      </c>
      <c r="J4645" t="b">
        <v>0</v>
      </c>
      <c r="K4645" s="7">
        <v>0</v>
      </c>
      <c r="L4645" s="7">
        <v>0</v>
      </c>
      <c r="M4645" s="7">
        <v>0</v>
      </c>
      <c r="N4645" s="7">
        <v>0</v>
      </c>
      <c r="O4645" s="7">
        <v>0</v>
      </c>
      <c r="P4645" s="7">
        <f>SUM(dane3[[#This Row],[RoomService]:[VRDeck]])</f>
        <v>0</v>
      </c>
      <c r="Q4645" t="s">
        <v>10731</v>
      </c>
      <c r="R4645" t="b">
        <v>1</v>
      </c>
    </row>
    <row r="4646" spans="1:18" x14ac:dyDescent="0.3">
      <c r="A4646" t="s">
        <v>12675</v>
      </c>
      <c r="B4646">
        <f>MID(dane3[[#This Row],[PassengerId]],1,4)+0</f>
        <v>4944</v>
      </c>
      <c r="C4646" t="s">
        <v>14</v>
      </c>
      <c r="D4646" t="b">
        <v>0</v>
      </c>
      <c r="E4646" t="s">
        <v>12676</v>
      </c>
      <c r="F4646" t="str">
        <f>MID($E4646,1,1)</f>
        <v>A</v>
      </c>
      <c r="G4646" t="str">
        <f>IFERROR(MID($E4646,SEARCH("/",$E4646,SEARCH("/",$E4646)+1)+1,1),"")</f>
        <v>S</v>
      </c>
      <c r="H4646" t="s">
        <v>46</v>
      </c>
      <c r="I4646">
        <v>35</v>
      </c>
      <c r="J4646" t="b">
        <v>0</v>
      </c>
      <c r="K4646" s="7">
        <v>269</v>
      </c>
      <c r="L4646" s="7">
        <v>2171</v>
      </c>
      <c r="M4646" s="7">
        <v>2</v>
      </c>
      <c r="N4646" s="7">
        <v>2</v>
      </c>
      <c r="O4646" s="7">
        <v>0</v>
      </c>
      <c r="P4646" s="7">
        <f>SUM(dane3[[#This Row],[RoomService]:[VRDeck]])</f>
        <v>2444</v>
      </c>
      <c r="Q4646" t="s">
        <v>12677</v>
      </c>
      <c r="R4646" t="b">
        <v>1</v>
      </c>
    </row>
    <row r="4647" spans="1:18" x14ac:dyDescent="0.3">
      <c r="A4647" t="s">
        <v>12678</v>
      </c>
      <c r="B4647">
        <f>MID(dane3[[#This Row],[PassengerId]],1,4)+0</f>
        <v>4944</v>
      </c>
      <c r="C4647" t="s">
        <v>14</v>
      </c>
      <c r="D4647" t="b">
        <v>0</v>
      </c>
      <c r="E4647" t="s">
        <v>12676</v>
      </c>
      <c r="F4647" t="str">
        <f>MID($E4647,1,1)</f>
        <v>A</v>
      </c>
      <c r="G4647" t="str">
        <f>IFERROR(MID($E4647,SEARCH("/",$E4647,SEARCH("/",$E4647)+1)+1,1),"")</f>
        <v>S</v>
      </c>
      <c r="H4647" t="s">
        <v>46</v>
      </c>
      <c r="I4647">
        <v>58</v>
      </c>
      <c r="J4647" t="b">
        <v>0</v>
      </c>
      <c r="K4647" s="7">
        <v>0</v>
      </c>
      <c r="L4647" s="7">
        <v>3448</v>
      </c>
      <c r="M4647" s="7">
        <v>0</v>
      </c>
      <c r="N4647" s="7">
        <v>737</v>
      </c>
      <c r="O4647" s="7">
        <v>2193</v>
      </c>
      <c r="P4647" s="7">
        <f>SUM(dane3[[#This Row],[RoomService]:[VRDeck]])</f>
        <v>6378</v>
      </c>
      <c r="Q4647" t="s">
        <v>12679</v>
      </c>
      <c r="R4647" t="b">
        <v>0</v>
      </c>
    </row>
    <row r="4648" spans="1:18" x14ac:dyDescent="0.3">
      <c r="A4648" t="s">
        <v>12680</v>
      </c>
      <c r="B4648">
        <f>MID(dane3[[#This Row],[PassengerId]],1,4)+0</f>
        <v>4944</v>
      </c>
      <c r="C4648" t="s">
        <v>14</v>
      </c>
      <c r="D4648" t="b">
        <v>0</v>
      </c>
      <c r="E4648" t="s">
        <v>12676</v>
      </c>
      <c r="F4648" t="str">
        <f>MID($E4648,1,1)</f>
        <v>A</v>
      </c>
      <c r="G4648" t="str">
        <f>IFERROR(MID($E4648,SEARCH("/",$E4648,SEARCH("/",$E4648)+1)+1,1),"")</f>
        <v>S</v>
      </c>
      <c r="H4648" t="s">
        <v>16</v>
      </c>
      <c r="I4648">
        <v>56</v>
      </c>
      <c r="J4648" t="b">
        <v>0</v>
      </c>
      <c r="K4648" s="7">
        <v>153</v>
      </c>
      <c r="L4648" s="7">
        <v>1750</v>
      </c>
      <c r="M4648" s="7">
        <v>0</v>
      </c>
      <c r="N4648" s="7">
        <v>334</v>
      </c>
      <c r="O4648" s="7">
        <v>1539</v>
      </c>
      <c r="P4648" s="7">
        <f>SUM(dane3[[#This Row],[RoomService]:[VRDeck]])</f>
        <v>3776</v>
      </c>
      <c r="Q4648" t="s">
        <v>12681</v>
      </c>
      <c r="R4648" t="b">
        <v>0</v>
      </c>
    </row>
    <row r="4649" spans="1:18" x14ac:dyDescent="0.3">
      <c r="A4649" t="s">
        <v>12682</v>
      </c>
      <c r="B4649">
        <f>MID(dane3[[#This Row],[PassengerId]],1,4)+0</f>
        <v>4945</v>
      </c>
      <c r="C4649" t="s">
        <v>19</v>
      </c>
      <c r="D4649" t="b">
        <v>1</v>
      </c>
      <c r="E4649" t="s">
        <v>12683</v>
      </c>
      <c r="F4649" t="str">
        <f>MID($E4649,1,1)</f>
        <v>G</v>
      </c>
      <c r="G4649" t="str">
        <f>IFERROR(MID($E4649,SEARCH("/",$E4649,SEARCH("/",$E4649)+1)+1,1),"")</f>
        <v>P</v>
      </c>
      <c r="H4649" t="s">
        <v>32</v>
      </c>
      <c r="I4649">
        <v>27</v>
      </c>
      <c r="J4649" t="b">
        <v>0</v>
      </c>
      <c r="K4649" s="7">
        <v>0</v>
      </c>
      <c r="L4649" s="7">
        <v>0</v>
      </c>
      <c r="M4649" s="7">
        <v>0</v>
      </c>
      <c r="N4649" s="7">
        <v>0</v>
      </c>
      <c r="O4649" s="7">
        <v>0</v>
      </c>
      <c r="P4649" s="7">
        <f>SUM(dane3[[#This Row],[RoomService]:[VRDeck]])</f>
        <v>0</v>
      </c>
      <c r="Q4649" t="s">
        <v>12684</v>
      </c>
      <c r="R4649" t="b">
        <v>1</v>
      </c>
    </row>
    <row r="4650" spans="1:18" x14ac:dyDescent="0.3">
      <c r="A4650" t="s">
        <v>12685</v>
      </c>
      <c r="B4650">
        <f>MID(dane3[[#This Row],[PassengerId]],1,4)+0</f>
        <v>4946</v>
      </c>
      <c r="C4650" t="s">
        <v>19</v>
      </c>
      <c r="D4650" t="b">
        <v>1</v>
      </c>
      <c r="E4650" t="s">
        <v>12686</v>
      </c>
      <c r="F4650" t="str">
        <f>MID($E4650,1,1)</f>
        <v>G</v>
      </c>
      <c r="G4650" t="str">
        <f>IFERROR(MID($E4650,SEARCH("/",$E4650,SEARCH("/",$E4650)+1)+1,1),"")</f>
        <v>P</v>
      </c>
      <c r="H4650" t="s">
        <v>16</v>
      </c>
      <c r="I4650">
        <v>25</v>
      </c>
      <c r="J4650" t="b">
        <v>0</v>
      </c>
      <c r="K4650" s="7">
        <v>0</v>
      </c>
      <c r="L4650" s="7">
        <v>0</v>
      </c>
      <c r="M4650" s="7">
        <v>0</v>
      </c>
      <c r="N4650" s="7">
        <v>0</v>
      </c>
      <c r="O4650" s="7">
        <v>0</v>
      </c>
      <c r="P4650" s="7">
        <f>SUM(dane3[[#This Row],[RoomService]:[VRDeck]])</f>
        <v>0</v>
      </c>
      <c r="Q4650" t="s">
        <v>12687</v>
      </c>
      <c r="R4650" t="b">
        <v>0</v>
      </c>
    </row>
    <row r="4651" spans="1:18" x14ac:dyDescent="0.3">
      <c r="A4651" t="s">
        <v>12688</v>
      </c>
      <c r="B4651">
        <f>MID(dane3[[#This Row],[PassengerId]],1,4)+0</f>
        <v>4950</v>
      </c>
      <c r="C4651" t="s">
        <v>19</v>
      </c>
      <c r="D4651" t="b">
        <v>1</v>
      </c>
      <c r="E4651" t="s">
        <v>12689</v>
      </c>
      <c r="F4651" t="str">
        <f>MID($E4651,1,1)</f>
        <v>G</v>
      </c>
      <c r="G4651" t="str">
        <f>IFERROR(MID($E4651,SEARCH("/",$E4651,SEARCH("/",$E4651)+1)+1,1),"")</f>
        <v>P</v>
      </c>
      <c r="H4651" t="s">
        <v>32</v>
      </c>
      <c r="I4651">
        <v>39</v>
      </c>
      <c r="J4651" t="b">
        <v>0</v>
      </c>
      <c r="K4651" s="7">
        <v>0</v>
      </c>
      <c r="L4651" s="7">
        <v>0</v>
      </c>
      <c r="M4651" s="7">
        <v>0</v>
      </c>
      <c r="N4651" s="7">
        <v>0</v>
      </c>
      <c r="O4651" s="7">
        <v>0</v>
      </c>
      <c r="P4651" s="7">
        <f>SUM(dane3[[#This Row],[RoomService]:[VRDeck]])</f>
        <v>0</v>
      </c>
      <c r="Q4651" t="s">
        <v>12690</v>
      </c>
      <c r="R4651" t="b">
        <v>0</v>
      </c>
    </row>
    <row r="4652" spans="1:18" x14ac:dyDescent="0.3">
      <c r="A4652" t="s">
        <v>10746</v>
      </c>
      <c r="B4652">
        <f>MID(dane3[[#This Row],[PassengerId]],1,4)+0</f>
        <v>4203</v>
      </c>
      <c r="C4652" t="s">
        <v>53</v>
      </c>
      <c r="D4652" t="b">
        <v>0</v>
      </c>
      <c r="E4652" t="s">
        <v>10747</v>
      </c>
      <c r="F4652" t="str">
        <f>MID($E4652,1,1)</f>
        <v>D</v>
      </c>
      <c r="G4652" t="str">
        <f>IFERROR(MID($E4652,SEARCH("/",$E4652,SEARCH("/",$E4652)+1)+1,1),"")</f>
        <v>P</v>
      </c>
      <c r="H4652" t="s">
        <v>16</v>
      </c>
      <c r="I4652">
        <v>40</v>
      </c>
      <c r="J4652" t="b">
        <v>0</v>
      </c>
      <c r="K4652" s="7">
        <v>0</v>
      </c>
      <c r="L4652" s="7">
        <v>0</v>
      </c>
      <c r="M4652" s="7">
        <v>1</v>
      </c>
      <c r="N4652" s="7">
        <v>293</v>
      </c>
      <c r="O4652" s="7">
        <v>667</v>
      </c>
      <c r="P4652" s="7">
        <f>SUM(dane3[[#This Row],[RoomService]:[VRDeck]])</f>
        <v>961</v>
      </c>
      <c r="Q4652" t="s">
        <v>10748</v>
      </c>
      <c r="R4652" t="b">
        <v>0</v>
      </c>
    </row>
    <row r="4653" spans="1:18" x14ac:dyDescent="0.3">
      <c r="A4653" t="s">
        <v>10767</v>
      </c>
      <c r="B4653">
        <f>MID(dane3[[#This Row],[PassengerId]],1,4)+0</f>
        <v>4208</v>
      </c>
      <c r="C4653" t="s">
        <v>53</v>
      </c>
      <c r="D4653" t="b">
        <v>0</v>
      </c>
      <c r="E4653" t="s">
        <v>10768</v>
      </c>
      <c r="F4653" t="str">
        <f>MID($E4653,1,1)</f>
        <v>D</v>
      </c>
      <c r="G4653" t="str">
        <f>IFERROR(MID($E4653,SEARCH("/",$E4653,SEARCH("/",$E4653)+1)+1,1),"")</f>
        <v>P</v>
      </c>
      <c r="H4653" t="s">
        <v>46</v>
      </c>
      <c r="I4653">
        <v>37</v>
      </c>
      <c r="J4653" t="b">
        <v>0</v>
      </c>
      <c r="K4653" s="7">
        <v>326</v>
      </c>
      <c r="L4653" s="7">
        <v>0</v>
      </c>
      <c r="M4653" s="7">
        <v>455</v>
      </c>
      <c r="N4653" s="7">
        <v>2</v>
      </c>
      <c r="O4653" s="7">
        <v>0</v>
      </c>
      <c r="P4653" s="7">
        <f>SUM(dane3[[#This Row],[RoomService]:[VRDeck]])</f>
        <v>783</v>
      </c>
      <c r="Q4653" t="s">
        <v>10769</v>
      </c>
      <c r="R4653" t="b">
        <v>0</v>
      </c>
    </row>
    <row r="4654" spans="1:18" x14ac:dyDescent="0.3">
      <c r="A4654" t="s">
        <v>12697</v>
      </c>
      <c r="B4654">
        <f>MID(dane3[[#This Row],[PassengerId]],1,4)+0</f>
        <v>4954</v>
      </c>
      <c r="C4654" t="s">
        <v>19</v>
      </c>
      <c r="D4654" t="b">
        <v>0</v>
      </c>
      <c r="E4654" t="s">
        <v>12698</v>
      </c>
      <c r="F4654" t="str">
        <f>MID($E4654,1,1)</f>
        <v>G</v>
      </c>
      <c r="G4654" t="str">
        <f>IFERROR(MID($E4654,SEARCH("/",$E4654,SEARCH("/",$E4654)+1)+1,1),"")</f>
        <v>S</v>
      </c>
      <c r="H4654" t="s">
        <v>16</v>
      </c>
      <c r="I4654">
        <v>24</v>
      </c>
      <c r="J4654" t="b">
        <v>0</v>
      </c>
      <c r="K4654" s="7">
        <v>3</v>
      </c>
      <c r="L4654" s="7">
        <v>1018</v>
      </c>
      <c r="M4654" s="7">
        <v>687</v>
      </c>
      <c r="N4654" s="7">
        <v>50</v>
      </c>
      <c r="O4654" s="7">
        <v>0</v>
      </c>
      <c r="P4654" s="7">
        <f>SUM(dane3[[#This Row],[RoomService]:[VRDeck]])</f>
        <v>1758</v>
      </c>
      <c r="Q4654" t="s">
        <v>12699</v>
      </c>
      <c r="R4654" t="b">
        <v>1</v>
      </c>
    </row>
    <row r="4655" spans="1:18" x14ac:dyDescent="0.3">
      <c r="A4655" t="s">
        <v>12700</v>
      </c>
      <c r="B4655">
        <f>MID(dane3[[#This Row],[PassengerId]],1,4)+0</f>
        <v>4956</v>
      </c>
      <c r="C4655" t="s">
        <v>19</v>
      </c>
      <c r="D4655" t="b">
        <v>1</v>
      </c>
      <c r="E4655" t="s">
        <v>12701</v>
      </c>
      <c r="F4655" t="str">
        <f>MID($E4655,1,1)</f>
        <v>G</v>
      </c>
      <c r="G4655" t="str">
        <f>IFERROR(MID($E4655,SEARCH("/",$E4655,SEARCH("/",$E4655)+1)+1,1),"")</f>
        <v>S</v>
      </c>
      <c r="H4655" t="s">
        <v>16</v>
      </c>
      <c r="I4655">
        <v>19</v>
      </c>
      <c r="J4655" t="b">
        <v>0</v>
      </c>
      <c r="K4655" s="7">
        <v>0</v>
      </c>
      <c r="L4655" s="7">
        <v>0</v>
      </c>
      <c r="M4655" s="7">
        <v>0</v>
      </c>
      <c r="N4655" s="7">
        <v>0</v>
      </c>
      <c r="O4655" s="7">
        <v>0</v>
      </c>
      <c r="P4655" s="7">
        <f>SUM(dane3[[#This Row],[RoomService]:[VRDeck]])</f>
        <v>0</v>
      </c>
      <c r="Q4655" t="s">
        <v>12702</v>
      </c>
      <c r="R4655" t="b">
        <v>1</v>
      </c>
    </row>
    <row r="4656" spans="1:18" x14ac:dyDescent="0.3">
      <c r="A4656" t="s">
        <v>12703</v>
      </c>
      <c r="B4656">
        <f>MID(dane3[[#This Row],[PassengerId]],1,4)+0</f>
        <v>4958</v>
      </c>
      <c r="C4656" t="s">
        <v>19</v>
      </c>
      <c r="D4656" t="b">
        <v>0</v>
      </c>
      <c r="E4656" t="s">
        <v>12704</v>
      </c>
      <c r="F4656" t="str">
        <f>MID($E4656,1,1)</f>
        <v>G</v>
      </c>
      <c r="G4656" t="str">
        <f>IFERROR(MID($E4656,SEARCH("/",$E4656,SEARCH("/",$E4656)+1)+1,1),"")</f>
        <v>S</v>
      </c>
      <c r="H4656" t="s">
        <v>16</v>
      </c>
      <c r="I4656">
        <v>32</v>
      </c>
      <c r="J4656" t="b">
        <v>0</v>
      </c>
      <c r="K4656" s="7">
        <v>0</v>
      </c>
      <c r="L4656" s="7">
        <v>235</v>
      </c>
      <c r="M4656" s="7">
        <v>0</v>
      </c>
      <c r="N4656" s="7">
        <v>474</v>
      </c>
      <c r="O4656" s="7">
        <v>0</v>
      </c>
      <c r="P4656" s="7">
        <f>SUM(dane3[[#This Row],[RoomService]:[VRDeck]])</f>
        <v>709</v>
      </c>
      <c r="Q4656" t="s">
        <v>12705</v>
      </c>
      <c r="R4656" t="b">
        <v>0</v>
      </c>
    </row>
    <row r="4657" spans="1:18" x14ac:dyDescent="0.3">
      <c r="A4657" t="s">
        <v>10787</v>
      </c>
      <c r="B4657">
        <f>MID(dane3[[#This Row],[PassengerId]],1,4)+0</f>
        <v>4215</v>
      </c>
      <c r="C4657" t="s">
        <v>53</v>
      </c>
      <c r="D4657" t="b">
        <v>0</v>
      </c>
      <c r="E4657" t="s">
        <v>10788</v>
      </c>
      <c r="F4657" t="str">
        <f>MID($E4657,1,1)</f>
        <v>D</v>
      </c>
      <c r="G4657" t="str">
        <f>IFERROR(MID($E4657,SEARCH("/",$E4657,SEARCH("/",$E4657)+1)+1,1),"")</f>
        <v>P</v>
      </c>
      <c r="H4657" t="s">
        <v>16</v>
      </c>
      <c r="I4657">
        <v>34</v>
      </c>
      <c r="J4657" t="b">
        <v>1</v>
      </c>
      <c r="K4657" s="7">
        <v>992</v>
      </c>
      <c r="L4657" s="7">
        <v>0</v>
      </c>
      <c r="M4657" s="7">
        <v>14</v>
      </c>
      <c r="N4657" s="7">
        <v>0</v>
      </c>
      <c r="O4657" s="7">
        <v>0</v>
      </c>
      <c r="P4657" s="7">
        <f>SUM(dane3[[#This Row],[RoomService]:[VRDeck]])</f>
        <v>1006</v>
      </c>
      <c r="Q4657" t="s">
        <v>10789</v>
      </c>
      <c r="R4657" t="b">
        <v>0</v>
      </c>
    </row>
    <row r="4658" spans="1:18" x14ac:dyDescent="0.3">
      <c r="A4658" t="s">
        <v>12709</v>
      </c>
      <c r="B4658">
        <f>MID(dane3[[#This Row],[PassengerId]],1,4)+0</f>
        <v>4963</v>
      </c>
      <c r="C4658" t="s">
        <v>19</v>
      </c>
      <c r="D4658" t="b">
        <v>1</v>
      </c>
      <c r="E4658" t="s">
        <v>12710</v>
      </c>
      <c r="F4658" t="str">
        <f>MID($E4658,1,1)</f>
        <v>G</v>
      </c>
      <c r="G4658" t="str">
        <f>IFERROR(MID($E4658,SEARCH("/",$E4658,SEARCH("/",$E4658)+1)+1,1),"")</f>
        <v>S</v>
      </c>
      <c r="H4658" t="s">
        <v>16</v>
      </c>
      <c r="I4658">
        <v>61</v>
      </c>
      <c r="J4658" t="b">
        <v>0</v>
      </c>
      <c r="K4658" s="7">
        <v>0</v>
      </c>
      <c r="L4658" s="7">
        <v>0</v>
      </c>
      <c r="M4658" s="7">
        <v>0</v>
      </c>
      <c r="N4658" s="7">
        <v>0</v>
      </c>
      <c r="O4658" s="7">
        <v>0</v>
      </c>
      <c r="P4658" s="7">
        <f>SUM(dane3[[#This Row],[RoomService]:[VRDeck]])</f>
        <v>0</v>
      </c>
      <c r="Q4658" t="s">
        <v>12711</v>
      </c>
      <c r="R4658" t="b">
        <v>1</v>
      </c>
    </row>
    <row r="4659" spans="1:18" x14ac:dyDescent="0.3">
      <c r="A4659" t="s">
        <v>10795</v>
      </c>
      <c r="B4659">
        <f>MID(dane3[[#This Row],[PassengerId]],1,4)+0</f>
        <v>4218</v>
      </c>
      <c r="C4659" t="s">
        <v>53</v>
      </c>
      <c r="D4659" t="b">
        <v>1</v>
      </c>
      <c r="E4659" t="s">
        <v>10796</v>
      </c>
      <c r="F4659" t="str">
        <f>MID($E4659,1,1)</f>
        <v>F</v>
      </c>
      <c r="G4659" t="str">
        <f>IFERROR(MID($E4659,SEARCH("/",$E4659,SEARCH("/",$E4659)+1)+1,1),"")</f>
        <v>P</v>
      </c>
      <c r="H4659" t="s">
        <v>16</v>
      </c>
      <c r="I4659">
        <v>29</v>
      </c>
      <c r="J4659" t="b">
        <v>0</v>
      </c>
      <c r="K4659" s="7">
        <v>0</v>
      </c>
      <c r="L4659" s="7">
        <v>0</v>
      </c>
      <c r="M4659" s="7">
        <v>0</v>
      </c>
      <c r="N4659" s="7">
        <v>0</v>
      </c>
      <c r="O4659" s="7">
        <v>0</v>
      </c>
      <c r="P4659" s="7">
        <f>SUM(dane3[[#This Row],[RoomService]:[VRDeck]])</f>
        <v>0</v>
      </c>
      <c r="Q4659" t="s">
        <v>10797</v>
      </c>
      <c r="R4659" t="b">
        <v>1</v>
      </c>
    </row>
    <row r="4660" spans="1:18" x14ac:dyDescent="0.3">
      <c r="A4660" t="s">
        <v>12715</v>
      </c>
      <c r="B4660">
        <f>MID(dane3[[#This Row],[PassengerId]],1,4)+0</f>
        <v>4965</v>
      </c>
      <c r="C4660" t="s">
        <v>19</v>
      </c>
      <c r="D4660" t="b">
        <v>0</v>
      </c>
      <c r="E4660" t="s">
        <v>12716</v>
      </c>
      <c r="F4660" t="str">
        <f>MID($E4660,1,1)</f>
        <v>E</v>
      </c>
      <c r="G4660" t="str">
        <f>IFERROR(MID($E4660,SEARCH("/",$E4660,SEARCH("/",$E4660)+1)+1,1),"")</f>
        <v>P</v>
      </c>
      <c r="H4660" t="s">
        <v>16</v>
      </c>
      <c r="I4660">
        <v>21</v>
      </c>
      <c r="J4660" t="b">
        <v>0</v>
      </c>
      <c r="K4660" s="7">
        <v>457</v>
      </c>
      <c r="L4660" s="7">
        <v>79</v>
      </c>
      <c r="M4660" s="7">
        <v>1134</v>
      </c>
      <c r="N4660" s="7">
        <v>0</v>
      </c>
      <c r="O4660" s="7">
        <v>0</v>
      </c>
      <c r="P4660" s="7">
        <f>SUM(dane3[[#This Row],[RoomService]:[VRDeck]])</f>
        <v>1670</v>
      </c>
      <c r="Q4660" t="s">
        <v>12717</v>
      </c>
      <c r="R4660" t="b">
        <v>0</v>
      </c>
    </row>
    <row r="4661" spans="1:18" x14ac:dyDescent="0.3">
      <c r="A4661" t="s">
        <v>12718</v>
      </c>
      <c r="B4661">
        <f>MID(dane3[[#This Row],[PassengerId]],1,4)+0</f>
        <v>4970</v>
      </c>
      <c r="C4661" t="s">
        <v>19</v>
      </c>
      <c r="D4661" t="b">
        <v>0</v>
      </c>
      <c r="E4661" t="s">
        <v>12719</v>
      </c>
      <c r="F4661" t="str">
        <f>MID($E4661,1,1)</f>
        <v>F</v>
      </c>
      <c r="G4661" t="str">
        <f>IFERROR(MID($E4661,SEARCH("/",$E4661,SEARCH("/",$E4661)+1)+1,1),"")</f>
        <v>S</v>
      </c>
      <c r="H4661" t="s">
        <v>32</v>
      </c>
      <c r="I4661">
        <v>26</v>
      </c>
      <c r="J4661" t="b">
        <v>0</v>
      </c>
      <c r="K4661" s="7">
        <v>0</v>
      </c>
      <c r="L4661" s="7">
        <v>9</v>
      </c>
      <c r="M4661" s="7">
        <v>0</v>
      </c>
      <c r="N4661" s="7">
        <v>0</v>
      </c>
      <c r="O4661" s="7">
        <v>1376</v>
      </c>
      <c r="P4661" s="7">
        <f>SUM(dane3[[#This Row],[RoomService]:[VRDeck]])</f>
        <v>1385</v>
      </c>
      <c r="Q4661" t="s">
        <v>12720</v>
      </c>
      <c r="R4661" t="b">
        <v>0</v>
      </c>
    </row>
    <row r="4662" spans="1:18" x14ac:dyDescent="0.3">
      <c r="A4662" t="s">
        <v>12721</v>
      </c>
      <c r="B4662">
        <f>MID(dane3[[#This Row],[PassengerId]],1,4)+0</f>
        <v>4972</v>
      </c>
      <c r="C4662" t="s">
        <v>14</v>
      </c>
      <c r="D4662" t="b">
        <v>0</v>
      </c>
      <c r="E4662" t="s">
        <v>12722</v>
      </c>
      <c r="F4662" t="str">
        <f>MID($E4662,1,1)</f>
        <v>B</v>
      </c>
      <c r="G4662" t="str">
        <f>IFERROR(MID($E4662,SEARCH("/",$E4662,SEARCH("/",$E4662)+1)+1,1),"")</f>
        <v>P</v>
      </c>
      <c r="H4662" t="s">
        <v>46</v>
      </c>
      <c r="I4662">
        <v>35</v>
      </c>
      <c r="J4662" t="b">
        <v>0</v>
      </c>
      <c r="K4662" s="7">
        <v>87</v>
      </c>
      <c r="L4662" s="7">
        <v>1719</v>
      </c>
      <c r="M4662" s="7">
        <v>2750</v>
      </c>
      <c r="N4662" s="7">
        <v>0</v>
      </c>
      <c r="O4662" s="7">
        <v>79</v>
      </c>
      <c r="P4662" s="7">
        <f>SUM(dane3[[#This Row],[RoomService]:[VRDeck]])</f>
        <v>4635</v>
      </c>
      <c r="Q4662" t="s">
        <v>12723</v>
      </c>
      <c r="R4662" t="b">
        <v>1</v>
      </c>
    </row>
    <row r="4663" spans="1:18" x14ac:dyDescent="0.3">
      <c r="A4663" t="s">
        <v>12724</v>
      </c>
      <c r="B4663">
        <f>MID(dane3[[#This Row],[PassengerId]],1,4)+0</f>
        <v>4973</v>
      </c>
      <c r="C4663" t="s">
        <v>19</v>
      </c>
      <c r="D4663" t="b">
        <v>0</v>
      </c>
      <c r="E4663" t="s">
        <v>12725</v>
      </c>
      <c r="F4663" t="str">
        <f>MID($E4663,1,1)</f>
        <v>E</v>
      </c>
      <c r="G4663" t="str">
        <f>IFERROR(MID($E4663,SEARCH("/",$E4663,SEARCH("/",$E4663)+1)+1,1),"")</f>
        <v>P</v>
      </c>
      <c r="H4663" t="s">
        <v>16</v>
      </c>
      <c r="I4663">
        <v>43</v>
      </c>
      <c r="J4663" t="b">
        <v>0</v>
      </c>
      <c r="K4663" s="7">
        <v>957</v>
      </c>
      <c r="L4663" s="7">
        <v>0</v>
      </c>
      <c r="M4663" s="7">
        <v>1</v>
      </c>
      <c r="N4663" s="7">
        <v>0</v>
      </c>
      <c r="O4663" s="7">
        <v>39</v>
      </c>
      <c r="P4663" s="7">
        <f>SUM(dane3[[#This Row],[RoomService]:[VRDeck]])</f>
        <v>997</v>
      </c>
      <c r="Q4663" t="s">
        <v>12726</v>
      </c>
      <c r="R4663" t="b">
        <v>0</v>
      </c>
    </row>
    <row r="4664" spans="1:18" x14ac:dyDescent="0.3">
      <c r="A4664" t="s">
        <v>12727</v>
      </c>
      <c r="B4664">
        <f>MID(dane3[[#This Row],[PassengerId]],1,4)+0</f>
        <v>4973</v>
      </c>
      <c r="C4664" t="s">
        <v>19</v>
      </c>
      <c r="D4664" t="b">
        <v>1</v>
      </c>
      <c r="E4664" t="s">
        <v>12728</v>
      </c>
      <c r="F4664" t="str">
        <f>MID($E4664,1,1)</f>
        <v>G</v>
      </c>
      <c r="G4664" t="str">
        <f>IFERROR(MID($E4664,SEARCH("/",$E4664,SEARCH("/",$E4664)+1)+1,1),"")</f>
        <v>P</v>
      </c>
      <c r="H4664" t="s">
        <v>46</v>
      </c>
      <c r="I4664">
        <v>3</v>
      </c>
      <c r="J4664" t="b">
        <v>0</v>
      </c>
      <c r="K4664" s="7">
        <v>0</v>
      </c>
      <c r="L4664" s="7">
        <v>0</v>
      </c>
      <c r="M4664" s="7">
        <v>0</v>
      </c>
      <c r="N4664" s="7">
        <v>0</v>
      </c>
      <c r="O4664" s="7">
        <v>0</v>
      </c>
      <c r="P4664" s="7">
        <f>SUM(dane3[[#This Row],[RoomService]:[VRDeck]])</f>
        <v>0</v>
      </c>
      <c r="Q4664" t="s">
        <v>12729</v>
      </c>
      <c r="R4664" t="b">
        <v>1</v>
      </c>
    </row>
    <row r="4665" spans="1:18" x14ac:dyDescent="0.3">
      <c r="A4665" t="s">
        <v>12730</v>
      </c>
      <c r="B4665">
        <f>MID(dane3[[#This Row],[PassengerId]],1,4)+0</f>
        <v>4974</v>
      </c>
      <c r="C4665" t="s">
        <v>14</v>
      </c>
      <c r="D4665" t="b">
        <v>0</v>
      </c>
      <c r="E4665" t="s">
        <v>12731</v>
      </c>
      <c r="F4665" t="str">
        <f>MID($E4665,1,1)</f>
        <v>A</v>
      </c>
      <c r="G4665" t="str">
        <f>IFERROR(MID($E4665,SEARCH("/",$E4665,SEARCH("/",$E4665)+1)+1,1),"")</f>
        <v>P</v>
      </c>
      <c r="H4665" t="s">
        <v>16</v>
      </c>
      <c r="I4665">
        <v>56</v>
      </c>
      <c r="J4665" t="b">
        <v>0</v>
      </c>
      <c r="K4665" s="7">
        <v>0</v>
      </c>
      <c r="L4665" s="7">
        <v>10</v>
      </c>
      <c r="M4665" s="7">
        <v>0</v>
      </c>
      <c r="N4665" s="7">
        <v>9319</v>
      </c>
      <c r="O4665" s="7">
        <v>1225</v>
      </c>
      <c r="P4665" s="7">
        <f>SUM(dane3[[#This Row],[RoomService]:[VRDeck]])</f>
        <v>10554</v>
      </c>
      <c r="Q4665" t="s">
        <v>12732</v>
      </c>
      <c r="R4665" t="b">
        <v>0</v>
      </c>
    </row>
    <row r="4666" spans="1:18" x14ac:dyDescent="0.3">
      <c r="A4666" t="s">
        <v>12733</v>
      </c>
      <c r="B4666">
        <f>MID(dane3[[#This Row],[PassengerId]],1,4)+0</f>
        <v>4974</v>
      </c>
      <c r="C4666" t="s">
        <v>14</v>
      </c>
      <c r="D4666" t="b">
        <v>1</v>
      </c>
      <c r="E4666" t="s">
        <v>39</v>
      </c>
      <c r="F4666" t="s">
        <v>23759</v>
      </c>
      <c r="G4666" t="str">
        <f>IFERROR(MID($E4666,SEARCH("/",$E4666,SEARCH("/",$E4666)+1)+1,1),"")</f>
        <v/>
      </c>
      <c r="H4666" t="s">
        <v>46</v>
      </c>
      <c r="I4666">
        <v>45</v>
      </c>
      <c r="J4666" t="b">
        <v>0</v>
      </c>
      <c r="K4666" s="7">
        <v>0</v>
      </c>
      <c r="L4666" s="7">
        <v>0</v>
      </c>
      <c r="M4666" s="7">
        <v>0</v>
      </c>
      <c r="N4666" s="7">
        <v>0</v>
      </c>
      <c r="O4666" s="7">
        <v>0</v>
      </c>
      <c r="P4666" s="7">
        <f>SUM(dane3[[#This Row],[RoomService]:[VRDeck]])</f>
        <v>0</v>
      </c>
      <c r="Q4666" t="s">
        <v>12734</v>
      </c>
      <c r="R4666" t="b">
        <v>1</v>
      </c>
    </row>
    <row r="4667" spans="1:18" x14ac:dyDescent="0.3">
      <c r="A4667" t="s">
        <v>12735</v>
      </c>
      <c r="B4667">
        <f>MID(dane3[[#This Row],[PassengerId]],1,4)+0</f>
        <v>4975</v>
      </c>
      <c r="C4667" t="s">
        <v>19</v>
      </c>
      <c r="D4667" t="b">
        <v>1</v>
      </c>
      <c r="E4667" t="s">
        <v>12736</v>
      </c>
      <c r="F4667" t="str">
        <f>MID($E4667,1,1)</f>
        <v>G</v>
      </c>
      <c r="G4667" t="str">
        <f>IFERROR(MID($E4667,SEARCH("/",$E4667,SEARCH("/",$E4667)+1)+1,1),"")</f>
        <v>S</v>
      </c>
      <c r="H4667" t="s">
        <v>32</v>
      </c>
      <c r="I4667">
        <v>25</v>
      </c>
      <c r="J4667" t="b">
        <v>0</v>
      </c>
      <c r="K4667" s="7">
        <v>0</v>
      </c>
      <c r="L4667" s="7">
        <v>0</v>
      </c>
      <c r="M4667" s="7">
        <v>0</v>
      </c>
      <c r="N4667" s="7">
        <v>0</v>
      </c>
      <c r="O4667" s="7">
        <v>0</v>
      </c>
      <c r="P4667" s="7">
        <f>SUM(dane3[[#This Row],[RoomService]:[VRDeck]])</f>
        <v>0</v>
      </c>
      <c r="Q4667" t="s">
        <v>12737</v>
      </c>
      <c r="R4667" t="b">
        <v>1</v>
      </c>
    </row>
    <row r="4668" spans="1:18" x14ac:dyDescent="0.3">
      <c r="A4668" t="s">
        <v>12738</v>
      </c>
      <c r="B4668">
        <f>MID(dane3[[#This Row],[PassengerId]],1,4)+0</f>
        <v>4975</v>
      </c>
      <c r="C4668" t="s">
        <v>19</v>
      </c>
      <c r="D4668" t="b">
        <v>0</v>
      </c>
      <c r="E4668" t="s">
        <v>12736</v>
      </c>
      <c r="F4668" t="str">
        <f>MID($E4668,1,1)</f>
        <v>G</v>
      </c>
      <c r="G4668" t="str">
        <f>IFERROR(MID($E4668,SEARCH("/",$E4668,SEARCH("/",$E4668)+1)+1,1),"")</f>
        <v>S</v>
      </c>
      <c r="H4668" t="s">
        <v>16</v>
      </c>
      <c r="I4668">
        <v>12</v>
      </c>
      <c r="J4668" t="b">
        <v>0</v>
      </c>
      <c r="K4668" s="7">
        <v>0</v>
      </c>
      <c r="L4668" s="7">
        <v>0</v>
      </c>
      <c r="M4668" s="7">
        <v>0</v>
      </c>
      <c r="N4668" s="7">
        <v>0</v>
      </c>
      <c r="O4668" s="7">
        <v>0</v>
      </c>
      <c r="P4668" s="7">
        <f>SUM(dane3[[#This Row],[RoomService]:[VRDeck]])</f>
        <v>0</v>
      </c>
      <c r="Q4668" t="s">
        <v>12739</v>
      </c>
      <c r="R4668" t="b">
        <v>1</v>
      </c>
    </row>
    <row r="4669" spans="1:18" x14ac:dyDescent="0.3">
      <c r="A4669" t="s">
        <v>12740</v>
      </c>
      <c r="B4669">
        <f>MID(dane3[[#This Row],[PassengerId]],1,4)+0</f>
        <v>4975</v>
      </c>
      <c r="C4669" t="s">
        <v>19</v>
      </c>
      <c r="D4669" t="b">
        <v>1</v>
      </c>
      <c r="E4669" t="s">
        <v>12736</v>
      </c>
      <c r="F4669" t="str">
        <f>MID($E4669,1,1)</f>
        <v>G</v>
      </c>
      <c r="G4669" t="str">
        <f>IFERROR(MID($E4669,SEARCH("/",$E4669,SEARCH("/",$E4669)+1)+1,1),"")</f>
        <v>S</v>
      </c>
      <c r="H4669" t="s">
        <v>32</v>
      </c>
      <c r="I4669">
        <v>2</v>
      </c>
      <c r="J4669" t="b">
        <v>0</v>
      </c>
      <c r="K4669" s="7">
        <v>0</v>
      </c>
      <c r="L4669" s="7">
        <v>0</v>
      </c>
      <c r="M4669" s="7">
        <v>0</v>
      </c>
      <c r="N4669" s="7">
        <v>0</v>
      </c>
      <c r="O4669" s="7">
        <v>0</v>
      </c>
      <c r="P4669" s="7">
        <f>SUM(dane3[[#This Row],[RoomService]:[VRDeck]])</f>
        <v>0</v>
      </c>
      <c r="Q4669" t="s">
        <v>12741</v>
      </c>
      <c r="R4669" t="b">
        <v>1</v>
      </c>
    </row>
    <row r="4670" spans="1:18" x14ac:dyDescent="0.3">
      <c r="A4670" t="s">
        <v>12742</v>
      </c>
      <c r="B4670">
        <f>MID(dane3[[#This Row],[PassengerId]],1,4)+0</f>
        <v>4977</v>
      </c>
      <c r="C4670" t="s">
        <v>19</v>
      </c>
      <c r="D4670" t="b">
        <v>0</v>
      </c>
      <c r="E4670" t="s">
        <v>12743</v>
      </c>
      <c r="F4670" t="str">
        <f>MID($E4670,1,1)</f>
        <v>F</v>
      </c>
      <c r="G4670" t="str">
        <f>IFERROR(MID($E4670,SEARCH("/",$E4670,SEARCH("/",$E4670)+1)+1,1),"")</f>
        <v>S</v>
      </c>
      <c r="H4670" t="s">
        <v>16</v>
      </c>
      <c r="I4670">
        <v>46</v>
      </c>
      <c r="J4670" t="b">
        <v>0</v>
      </c>
      <c r="K4670" s="7">
        <v>0</v>
      </c>
      <c r="L4670" s="7">
        <v>4</v>
      </c>
      <c r="M4670" s="7">
        <v>834</v>
      </c>
      <c r="N4670" s="7">
        <v>0</v>
      </c>
      <c r="O4670" s="7">
        <v>32</v>
      </c>
      <c r="P4670" s="7">
        <f>SUM(dane3[[#This Row],[RoomService]:[VRDeck]])</f>
        <v>870</v>
      </c>
      <c r="Q4670" t="s">
        <v>12744</v>
      </c>
      <c r="R4670" t="b">
        <v>1</v>
      </c>
    </row>
    <row r="4671" spans="1:18" x14ac:dyDescent="0.3">
      <c r="A4671" t="s">
        <v>12745</v>
      </c>
      <c r="B4671">
        <f>MID(dane3[[#This Row],[PassengerId]],1,4)+0</f>
        <v>4977</v>
      </c>
      <c r="C4671" t="s">
        <v>19</v>
      </c>
      <c r="D4671" t="b">
        <v>0</v>
      </c>
      <c r="E4671" t="s">
        <v>12743</v>
      </c>
      <c r="F4671" t="str">
        <f>MID($E4671,1,1)</f>
        <v>F</v>
      </c>
      <c r="G4671" t="str">
        <f>IFERROR(MID($E4671,SEARCH("/",$E4671,SEARCH("/",$E4671)+1)+1,1),"")</f>
        <v>S</v>
      </c>
      <c r="H4671" t="s">
        <v>16</v>
      </c>
      <c r="I4671">
        <v>32</v>
      </c>
      <c r="J4671" t="b">
        <v>0</v>
      </c>
      <c r="K4671" s="7">
        <v>2756</v>
      </c>
      <c r="L4671" s="7">
        <v>125</v>
      </c>
      <c r="M4671" s="7">
        <v>9</v>
      </c>
      <c r="N4671" s="7">
        <v>0</v>
      </c>
      <c r="O4671" s="7">
        <v>103</v>
      </c>
      <c r="P4671" s="7">
        <f>SUM(dane3[[#This Row],[RoomService]:[VRDeck]])</f>
        <v>2993</v>
      </c>
      <c r="Q4671" t="s">
        <v>12746</v>
      </c>
      <c r="R4671" t="b">
        <v>0</v>
      </c>
    </row>
    <row r="4672" spans="1:18" x14ac:dyDescent="0.3">
      <c r="A4672" t="s">
        <v>12747</v>
      </c>
      <c r="B4672">
        <f>MID(dane3[[#This Row],[PassengerId]],1,4)+0</f>
        <v>4978</v>
      </c>
      <c r="C4672" t="s">
        <v>19</v>
      </c>
      <c r="D4672" t="b">
        <v>0</v>
      </c>
      <c r="E4672" t="s">
        <v>12748</v>
      </c>
      <c r="F4672" t="str">
        <f>MID($E4672,1,1)</f>
        <v>F</v>
      </c>
      <c r="G4672" t="str">
        <f>IFERROR(MID($E4672,SEARCH("/",$E4672,SEARCH("/",$E4672)+1)+1,1),"")</f>
        <v>P</v>
      </c>
      <c r="H4672" t="s">
        <v>16</v>
      </c>
      <c r="I4672">
        <v>20</v>
      </c>
      <c r="J4672" t="b">
        <v>0</v>
      </c>
      <c r="K4672" s="7">
        <v>0</v>
      </c>
      <c r="L4672" s="7">
        <v>358</v>
      </c>
      <c r="M4672" s="7">
        <v>287</v>
      </c>
      <c r="N4672" s="7">
        <v>0</v>
      </c>
      <c r="O4672" s="7">
        <v>0</v>
      </c>
      <c r="P4672" s="7">
        <f>SUM(dane3[[#This Row],[RoomService]:[VRDeck]])</f>
        <v>645</v>
      </c>
      <c r="Q4672" t="s">
        <v>12749</v>
      </c>
      <c r="R4672" t="b">
        <v>0</v>
      </c>
    </row>
    <row r="4673" spans="1:18" x14ac:dyDescent="0.3">
      <c r="A4673" t="s">
        <v>12750</v>
      </c>
      <c r="B4673">
        <f>MID(dane3[[#This Row],[PassengerId]],1,4)+0</f>
        <v>4979</v>
      </c>
      <c r="C4673" t="s">
        <v>19</v>
      </c>
      <c r="D4673" t="b">
        <v>1</v>
      </c>
      <c r="E4673" t="s">
        <v>12751</v>
      </c>
      <c r="F4673" t="str">
        <f>MID($E4673,1,1)</f>
        <v>G</v>
      </c>
      <c r="G4673" t="str">
        <f>IFERROR(MID($E4673,SEARCH("/",$E4673,SEARCH("/",$E4673)+1)+1,1),"")</f>
        <v>P</v>
      </c>
      <c r="H4673" t="s">
        <v>32</v>
      </c>
      <c r="I4673">
        <v>24</v>
      </c>
      <c r="J4673" t="b">
        <v>0</v>
      </c>
      <c r="K4673" s="7">
        <v>0</v>
      </c>
      <c r="L4673" s="7">
        <v>0</v>
      </c>
      <c r="M4673" s="7">
        <v>0</v>
      </c>
      <c r="N4673" s="7">
        <v>0</v>
      </c>
      <c r="O4673" s="7">
        <v>0</v>
      </c>
      <c r="P4673" s="7">
        <f>SUM(dane3[[#This Row],[RoomService]:[VRDeck]])</f>
        <v>0</v>
      </c>
      <c r="Q4673" t="s">
        <v>12752</v>
      </c>
      <c r="R4673" t="b">
        <v>0</v>
      </c>
    </row>
    <row r="4674" spans="1:18" x14ac:dyDescent="0.3">
      <c r="A4674" t="s">
        <v>12753</v>
      </c>
      <c r="B4674">
        <f>MID(dane3[[#This Row],[PassengerId]],1,4)+0</f>
        <v>4980</v>
      </c>
      <c r="C4674" t="s">
        <v>19</v>
      </c>
      <c r="D4674" t="b">
        <v>0</v>
      </c>
      <c r="E4674" t="s">
        <v>12754</v>
      </c>
      <c r="F4674" t="str">
        <f>MID($E4674,1,1)</f>
        <v>G</v>
      </c>
      <c r="G4674" t="str">
        <f>IFERROR(MID($E4674,SEARCH("/",$E4674,SEARCH("/",$E4674)+1)+1,1),"")</f>
        <v>P</v>
      </c>
      <c r="H4674" t="s">
        <v>16</v>
      </c>
      <c r="I4674">
        <v>28</v>
      </c>
      <c r="J4674" t="b">
        <v>0</v>
      </c>
      <c r="K4674" s="7">
        <v>0</v>
      </c>
      <c r="L4674" s="7">
        <v>0</v>
      </c>
      <c r="M4674" s="7">
        <v>0</v>
      </c>
      <c r="N4674" s="7">
        <v>882</v>
      </c>
      <c r="O4674" s="7">
        <v>0</v>
      </c>
      <c r="P4674" s="7">
        <f>SUM(dane3[[#This Row],[RoomService]:[VRDeck]])</f>
        <v>882</v>
      </c>
      <c r="Q4674" t="s">
        <v>12755</v>
      </c>
      <c r="R4674" t="b">
        <v>0</v>
      </c>
    </row>
    <row r="4675" spans="1:18" x14ac:dyDescent="0.3">
      <c r="A4675" t="s">
        <v>15093</v>
      </c>
      <c r="B4675">
        <f>MID(dane3[[#This Row],[PassengerId]],1,4)+0</f>
        <v>5887</v>
      </c>
      <c r="C4675" t="s">
        <v>19</v>
      </c>
      <c r="D4675" t="b">
        <v>0</v>
      </c>
      <c r="E4675" t="s">
        <v>15094</v>
      </c>
      <c r="F4675" t="str">
        <f>MID($E4675,1,1)</f>
        <v>F</v>
      </c>
      <c r="G4675" t="str">
        <f>IFERROR(MID($E4675,SEARCH("/",$E4675,SEARCH("/",$E4675)+1)+1,1),"")</f>
        <v>P</v>
      </c>
      <c r="H4675" t="s">
        <v>46</v>
      </c>
      <c r="I4675">
        <v>51</v>
      </c>
      <c r="J4675" t="b">
        <v>0</v>
      </c>
      <c r="K4675" s="7">
        <v>201</v>
      </c>
      <c r="L4675" s="7">
        <v>574</v>
      </c>
      <c r="M4675" s="7">
        <v>40</v>
      </c>
      <c r="N4675" s="7">
        <v>0</v>
      </c>
      <c r="O4675" s="7">
        <v>11</v>
      </c>
      <c r="P4675" s="7">
        <f>SUM(dane3[[#This Row],[RoomService]:[VRDeck]])</f>
        <v>826</v>
      </c>
      <c r="Q4675" t="s">
        <v>15095</v>
      </c>
      <c r="R4675" t="b">
        <v>0</v>
      </c>
    </row>
    <row r="4676" spans="1:18" x14ac:dyDescent="0.3">
      <c r="A4676" t="s">
        <v>12758</v>
      </c>
      <c r="B4676">
        <f>MID(dane3[[#This Row],[PassengerId]],1,4)+0</f>
        <v>4980</v>
      </c>
      <c r="C4676" t="s">
        <v>19</v>
      </c>
      <c r="D4676" t="b">
        <v>0</v>
      </c>
      <c r="E4676" t="s">
        <v>12754</v>
      </c>
      <c r="F4676" t="str">
        <f>MID($E4676,1,1)</f>
        <v>G</v>
      </c>
      <c r="G4676" t="str">
        <f>IFERROR(MID($E4676,SEARCH("/",$E4676,SEARCH("/",$E4676)+1)+1,1),"")</f>
        <v>P</v>
      </c>
      <c r="H4676" t="s">
        <v>16</v>
      </c>
      <c r="I4676">
        <v>11</v>
      </c>
      <c r="J4676" t="b">
        <v>0</v>
      </c>
      <c r="K4676" s="7">
        <v>0</v>
      </c>
      <c r="L4676" s="7">
        <v>0</v>
      </c>
      <c r="M4676" s="7">
        <v>0</v>
      </c>
      <c r="N4676" s="7">
        <v>0</v>
      </c>
      <c r="O4676" s="7">
        <v>0</v>
      </c>
      <c r="P4676" s="7">
        <f>SUM(dane3[[#This Row],[RoomService]:[VRDeck]])</f>
        <v>0</v>
      </c>
      <c r="Q4676" t="s">
        <v>23799</v>
      </c>
      <c r="R4676" t="b">
        <v>0</v>
      </c>
    </row>
    <row r="4677" spans="1:18" x14ac:dyDescent="0.3">
      <c r="A4677" t="s">
        <v>12759</v>
      </c>
      <c r="B4677">
        <f>MID(dane3[[#This Row],[PassengerId]],1,4)+0</f>
        <v>4981</v>
      </c>
      <c r="C4677" t="s">
        <v>19</v>
      </c>
      <c r="D4677" t="b">
        <v>0</v>
      </c>
      <c r="E4677" t="s">
        <v>12760</v>
      </c>
      <c r="F4677" t="str">
        <f>MID($E4677,1,1)</f>
        <v>F</v>
      </c>
      <c r="G4677" t="str">
        <f>IFERROR(MID($E4677,SEARCH("/",$E4677,SEARCH("/",$E4677)+1)+1,1),"")</f>
        <v>S</v>
      </c>
      <c r="H4677" t="s">
        <v>16</v>
      </c>
      <c r="I4677">
        <v>16</v>
      </c>
      <c r="J4677" t="b">
        <v>0</v>
      </c>
      <c r="K4677" s="7">
        <v>0</v>
      </c>
      <c r="L4677" s="7">
        <v>769</v>
      </c>
      <c r="M4677" s="7">
        <v>0</v>
      </c>
      <c r="N4677" s="7">
        <v>0</v>
      </c>
      <c r="O4677" s="7">
        <v>7</v>
      </c>
      <c r="P4677" s="7">
        <f>SUM(dane3[[#This Row],[RoomService]:[VRDeck]])</f>
        <v>776</v>
      </c>
      <c r="Q4677" t="s">
        <v>12761</v>
      </c>
      <c r="R4677" t="b">
        <v>1</v>
      </c>
    </row>
    <row r="4678" spans="1:18" x14ac:dyDescent="0.3">
      <c r="A4678" t="s">
        <v>12762</v>
      </c>
      <c r="B4678">
        <f>MID(dane3[[#This Row],[PassengerId]],1,4)+0</f>
        <v>4981</v>
      </c>
      <c r="C4678" t="s">
        <v>19</v>
      </c>
      <c r="D4678" t="b">
        <v>1</v>
      </c>
      <c r="E4678" t="s">
        <v>12763</v>
      </c>
      <c r="F4678" t="str">
        <f>MID($E4678,1,1)</f>
        <v>G</v>
      </c>
      <c r="G4678" t="str">
        <f>IFERROR(MID($E4678,SEARCH("/",$E4678,SEARCH("/",$E4678)+1)+1,1),"")</f>
        <v>S</v>
      </c>
      <c r="H4678" t="s">
        <v>32</v>
      </c>
      <c r="I4678">
        <v>29</v>
      </c>
      <c r="J4678" t="b">
        <v>0</v>
      </c>
      <c r="K4678" s="7">
        <v>0</v>
      </c>
      <c r="L4678" s="7">
        <v>0</v>
      </c>
      <c r="M4678" s="7">
        <v>0</v>
      </c>
      <c r="N4678" s="7">
        <v>0</v>
      </c>
      <c r="O4678" s="7">
        <v>0</v>
      </c>
      <c r="P4678" s="7">
        <f>SUM(dane3[[#This Row],[RoomService]:[VRDeck]])</f>
        <v>0</v>
      </c>
      <c r="Q4678" t="s">
        <v>12764</v>
      </c>
      <c r="R4678" t="b">
        <v>1</v>
      </c>
    </row>
    <row r="4679" spans="1:18" x14ac:dyDescent="0.3">
      <c r="A4679" t="s">
        <v>12765</v>
      </c>
      <c r="B4679">
        <f>MID(dane3[[#This Row],[PassengerId]],1,4)+0</f>
        <v>4981</v>
      </c>
      <c r="C4679" t="s">
        <v>19</v>
      </c>
      <c r="D4679" t="b">
        <v>0</v>
      </c>
      <c r="E4679" t="s">
        <v>12763</v>
      </c>
      <c r="F4679" t="str">
        <f>MID($E4679,1,1)</f>
        <v>G</v>
      </c>
      <c r="G4679" t="str">
        <f>IFERROR(MID($E4679,SEARCH("/",$E4679,SEARCH("/",$E4679)+1)+1,1),"")</f>
        <v>S</v>
      </c>
      <c r="H4679" t="s">
        <v>16</v>
      </c>
      <c r="I4679">
        <v>24</v>
      </c>
      <c r="J4679" t="b">
        <v>0</v>
      </c>
      <c r="K4679" s="7">
        <v>530</v>
      </c>
      <c r="L4679" s="7">
        <v>0</v>
      </c>
      <c r="M4679" s="7">
        <v>0</v>
      </c>
      <c r="N4679" s="7">
        <v>0</v>
      </c>
      <c r="O4679" s="7">
        <v>179</v>
      </c>
      <c r="P4679" s="7">
        <f>SUM(dane3[[#This Row],[RoomService]:[VRDeck]])</f>
        <v>709</v>
      </c>
      <c r="Q4679" t="s">
        <v>12766</v>
      </c>
      <c r="R4679" t="b">
        <v>0</v>
      </c>
    </row>
    <row r="4680" spans="1:18" x14ac:dyDescent="0.3">
      <c r="A4680" t="s">
        <v>12767</v>
      </c>
      <c r="B4680">
        <f>MID(dane3[[#This Row],[PassengerId]],1,4)+0</f>
        <v>4983</v>
      </c>
      <c r="C4680" t="s">
        <v>19</v>
      </c>
      <c r="D4680" t="b">
        <v>0</v>
      </c>
      <c r="E4680" t="s">
        <v>12768</v>
      </c>
      <c r="F4680" t="str">
        <f>MID($E4680,1,1)</f>
        <v>F</v>
      </c>
      <c r="G4680" t="str">
        <f>IFERROR(MID($E4680,SEARCH("/",$E4680,SEARCH("/",$E4680)+1)+1,1),"")</f>
        <v>P</v>
      </c>
      <c r="H4680" t="s">
        <v>16</v>
      </c>
      <c r="I4680">
        <v>22</v>
      </c>
      <c r="J4680" t="b">
        <v>0</v>
      </c>
      <c r="K4680" s="7">
        <v>61</v>
      </c>
      <c r="L4680" s="7">
        <v>0</v>
      </c>
      <c r="M4680" s="7">
        <v>214</v>
      </c>
      <c r="N4680" s="7">
        <v>445</v>
      </c>
      <c r="O4680" s="7">
        <v>0</v>
      </c>
      <c r="P4680" s="7">
        <f>SUM(dane3[[#This Row],[RoomService]:[VRDeck]])</f>
        <v>720</v>
      </c>
      <c r="Q4680" t="s">
        <v>12769</v>
      </c>
      <c r="R4680" t="b">
        <v>1</v>
      </c>
    </row>
    <row r="4681" spans="1:18" x14ac:dyDescent="0.3">
      <c r="A4681" t="s">
        <v>12770</v>
      </c>
      <c r="B4681">
        <f>MID(dane3[[#This Row],[PassengerId]],1,4)+0</f>
        <v>4987</v>
      </c>
      <c r="C4681" t="s">
        <v>19</v>
      </c>
      <c r="D4681" t="b">
        <v>0</v>
      </c>
      <c r="E4681" t="s">
        <v>12771</v>
      </c>
      <c r="F4681" t="str">
        <f>MID($E4681,1,1)</f>
        <v>G</v>
      </c>
      <c r="G4681" t="str">
        <f>IFERROR(MID($E4681,SEARCH("/",$E4681,SEARCH("/",$E4681)+1)+1,1),"")</f>
        <v>S</v>
      </c>
      <c r="H4681" t="s">
        <v>16</v>
      </c>
      <c r="I4681">
        <v>21</v>
      </c>
      <c r="J4681" t="b">
        <v>0</v>
      </c>
      <c r="K4681" s="7">
        <v>36</v>
      </c>
      <c r="L4681" s="7">
        <v>162</v>
      </c>
      <c r="M4681" s="7">
        <v>0</v>
      </c>
      <c r="N4681" s="7">
        <v>588</v>
      </c>
      <c r="O4681" s="7">
        <v>0</v>
      </c>
      <c r="P4681" s="7">
        <f>SUM(dane3[[#This Row],[RoomService]:[VRDeck]])</f>
        <v>786</v>
      </c>
      <c r="Q4681" t="s">
        <v>12772</v>
      </c>
      <c r="R4681" t="b">
        <v>1</v>
      </c>
    </row>
    <row r="4682" spans="1:18" x14ac:dyDescent="0.3">
      <c r="A4682" t="s">
        <v>12773</v>
      </c>
      <c r="B4682">
        <f>MID(dane3[[#This Row],[PassengerId]],1,4)+0</f>
        <v>4989</v>
      </c>
      <c r="C4682" t="s">
        <v>19</v>
      </c>
      <c r="D4682" t="b">
        <v>0</v>
      </c>
      <c r="E4682" t="s">
        <v>12774</v>
      </c>
      <c r="F4682" t="str">
        <f>MID($E4682,1,1)</f>
        <v>E</v>
      </c>
      <c r="G4682" t="str">
        <f>IFERROR(MID($E4682,SEARCH("/",$E4682,SEARCH("/",$E4682)+1)+1,1),"")</f>
        <v>P</v>
      </c>
      <c r="H4682" t="s">
        <v>16</v>
      </c>
      <c r="I4682">
        <v>38</v>
      </c>
      <c r="J4682" t="b">
        <v>0</v>
      </c>
      <c r="K4682" s="7">
        <v>0</v>
      </c>
      <c r="L4682" s="7">
        <v>1</v>
      </c>
      <c r="M4682" s="7">
        <v>0</v>
      </c>
      <c r="N4682" s="7">
        <v>786</v>
      </c>
      <c r="O4682" s="7">
        <v>0</v>
      </c>
      <c r="P4682" s="7">
        <f>SUM(dane3[[#This Row],[RoomService]:[VRDeck]])</f>
        <v>787</v>
      </c>
      <c r="Q4682" t="s">
        <v>12775</v>
      </c>
      <c r="R4682" t="b">
        <v>0</v>
      </c>
    </row>
    <row r="4683" spans="1:18" x14ac:dyDescent="0.3">
      <c r="A4683" t="s">
        <v>12776</v>
      </c>
      <c r="B4683">
        <f>MID(dane3[[#This Row],[PassengerId]],1,4)+0</f>
        <v>4990</v>
      </c>
      <c r="C4683" t="s">
        <v>14</v>
      </c>
      <c r="D4683" t="b">
        <v>1</v>
      </c>
      <c r="E4683" t="s">
        <v>12777</v>
      </c>
      <c r="F4683" t="str">
        <f>MID($E4683,1,1)</f>
        <v>B</v>
      </c>
      <c r="G4683" t="str">
        <f>IFERROR(MID($E4683,SEARCH("/",$E4683,SEARCH("/",$E4683)+1)+1,1),"")</f>
        <v>P</v>
      </c>
      <c r="H4683" t="s">
        <v>16</v>
      </c>
      <c r="I4683">
        <v>35</v>
      </c>
      <c r="J4683" t="b">
        <v>0</v>
      </c>
      <c r="K4683" s="7">
        <v>0</v>
      </c>
      <c r="L4683" s="7">
        <v>0</v>
      </c>
      <c r="M4683" s="7">
        <v>0</v>
      </c>
      <c r="N4683" s="7">
        <v>0</v>
      </c>
      <c r="O4683" s="7">
        <v>0</v>
      </c>
      <c r="P4683" s="7">
        <f>SUM(dane3[[#This Row],[RoomService]:[VRDeck]])</f>
        <v>0</v>
      </c>
      <c r="Q4683" t="s">
        <v>12778</v>
      </c>
      <c r="R4683" t="b">
        <v>0</v>
      </c>
    </row>
    <row r="4684" spans="1:18" x14ac:dyDescent="0.3">
      <c r="A4684" t="s">
        <v>12779</v>
      </c>
      <c r="B4684">
        <f>MID(dane3[[#This Row],[PassengerId]],1,4)+0</f>
        <v>4991</v>
      </c>
      <c r="C4684" t="s">
        <v>19</v>
      </c>
      <c r="D4684" t="b">
        <v>0</v>
      </c>
      <c r="E4684" t="s">
        <v>12780</v>
      </c>
      <c r="F4684" t="str">
        <f>MID($E4684,1,1)</f>
        <v>G</v>
      </c>
      <c r="G4684" t="str">
        <f>IFERROR(MID($E4684,SEARCH("/",$E4684,SEARCH("/",$E4684)+1)+1,1),"")</f>
        <v>P</v>
      </c>
      <c r="H4684" t="s">
        <v>16</v>
      </c>
      <c r="I4684">
        <v>79</v>
      </c>
      <c r="J4684" t="b">
        <v>0</v>
      </c>
      <c r="K4684" s="7">
        <v>610</v>
      </c>
      <c r="L4684" s="7">
        <v>0</v>
      </c>
      <c r="M4684" s="7">
        <v>0</v>
      </c>
      <c r="N4684" s="7">
        <v>200</v>
      </c>
      <c r="O4684" s="7">
        <v>5</v>
      </c>
      <c r="P4684" s="7">
        <f>SUM(dane3[[#This Row],[RoomService]:[VRDeck]])</f>
        <v>815</v>
      </c>
      <c r="Q4684" t="s">
        <v>12781</v>
      </c>
      <c r="R4684" t="b">
        <v>0</v>
      </c>
    </row>
    <row r="4685" spans="1:18" x14ac:dyDescent="0.3">
      <c r="A4685" t="s">
        <v>12782</v>
      </c>
      <c r="B4685">
        <f>MID(dane3[[#This Row],[PassengerId]],1,4)+0</f>
        <v>4992</v>
      </c>
      <c r="C4685" t="s">
        <v>19</v>
      </c>
      <c r="D4685" t="b">
        <v>0</v>
      </c>
      <c r="E4685" t="s">
        <v>12783</v>
      </c>
      <c r="F4685" t="str">
        <f>MID($E4685,1,1)</f>
        <v>F</v>
      </c>
      <c r="G4685" t="str">
        <f>IFERROR(MID($E4685,SEARCH("/",$E4685,SEARCH("/",$E4685)+1)+1,1),"")</f>
        <v>P</v>
      </c>
      <c r="H4685" t="s">
        <v>32</v>
      </c>
      <c r="I4685">
        <v>22</v>
      </c>
      <c r="J4685" t="b">
        <v>0</v>
      </c>
      <c r="K4685" s="7">
        <v>479</v>
      </c>
      <c r="L4685" s="7">
        <v>34</v>
      </c>
      <c r="M4685" s="7">
        <v>0</v>
      </c>
      <c r="N4685" s="7">
        <v>29</v>
      </c>
      <c r="O4685" s="7">
        <v>4</v>
      </c>
      <c r="P4685" s="7">
        <f>SUM(dane3[[#This Row],[RoomService]:[VRDeck]])</f>
        <v>546</v>
      </c>
      <c r="Q4685" t="s">
        <v>12784</v>
      </c>
      <c r="R4685" t="b">
        <v>0</v>
      </c>
    </row>
    <row r="4686" spans="1:18" x14ac:dyDescent="0.3">
      <c r="A4686" t="s">
        <v>12785</v>
      </c>
      <c r="B4686">
        <f>MID(dane3[[#This Row],[PassengerId]],1,4)+0</f>
        <v>4995</v>
      </c>
      <c r="C4686" t="s">
        <v>19</v>
      </c>
      <c r="D4686" t="b">
        <v>0</v>
      </c>
      <c r="E4686" t="s">
        <v>12786</v>
      </c>
      <c r="F4686" t="str">
        <f>MID($E4686,1,1)</f>
        <v>G</v>
      </c>
      <c r="G4686" t="str">
        <f>IFERROR(MID($E4686,SEARCH("/",$E4686,SEARCH("/",$E4686)+1)+1,1),"")</f>
        <v>P</v>
      </c>
      <c r="H4686" t="s">
        <v>46</v>
      </c>
      <c r="I4686">
        <v>42</v>
      </c>
      <c r="J4686" t="b">
        <v>0</v>
      </c>
      <c r="K4686" s="7">
        <v>642</v>
      </c>
      <c r="L4686" s="7">
        <v>282</v>
      </c>
      <c r="M4686" s="7">
        <v>0</v>
      </c>
      <c r="N4686" s="7">
        <v>0</v>
      </c>
      <c r="O4686" s="7">
        <v>0</v>
      </c>
      <c r="P4686" s="7">
        <f>SUM(dane3[[#This Row],[RoomService]:[VRDeck]])</f>
        <v>924</v>
      </c>
      <c r="Q4686" t="s">
        <v>12787</v>
      </c>
      <c r="R4686" t="b">
        <v>1</v>
      </c>
    </row>
    <row r="4687" spans="1:18" x14ac:dyDescent="0.3">
      <c r="A4687" t="s">
        <v>10798</v>
      </c>
      <c r="B4687">
        <f>MID(dane3[[#This Row],[PassengerId]],1,4)+0</f>
        <v>4218</v>
      </c>
      <c r="C4687" t="s">
        <v>53</v>
      </c>
      <c r="D4687" t="b">
        <v>0</v>
      </c>
      <c r="E4687" t="s">
        <v>10796</v>
      </c>
      <c r="F4687" t="str">
        <f>MID($E4687,1,1)</f>
        <v>F</v>
      </c>
      <c r="G4687" t="str">
        <f>IFERROR(MID($E4687,SEARCH("/",$E4687,SEARCH("/",$E4687)+1)+1,1),"")</f>
        <v>P</v>
      </c>
      <c r="H4687" t="s">
        <v>16</v>
      </c>
      <c r="I4687">
        <v>30</v>
      </c>
      <c r="J4687" t="b">
        <v>0</v>
      </c>
      <c r="K4687" s="7">
        <v>176</v>
      </c>
      <c r="L4687" s="7">
        <v>0</v>
      </c>
      <c r="M4687" s="7">
        <v>2310</v>
      </c>
      <c r="N4687" s="7">
        <v>0</v>
      </c>
      <c r="O4687" s="7">
        <v>0</v>
      </c>
      <c r="P4687" s="7">
        <f>SUM(dane3[[#This Row],[RoomService]:[VRDeck]])</f>
        <v>2486</v>
      </c>
      <c r="Q4687" t="s">
        <v>10799</v>
      </c>
      <c r="R4687" t="b">
        <v>1</v>
      </c>
    </row>
    <row r="4688" spans="1:18" x14ac:dyDescent="0.3">
      <c r="A4688" t="s">
        <v>12791</v>
      </c>
      <c r="B4688">
        <f>MID(dane3[[#This Row],[PassengerId]],1,4)+0</f>
        <v>4997</v>
      </c>
      <c r="C4688" t="s">
        <v>14</v>
      </c>
      <c r="D4688" t="b">
        <v>1</v>
      </c>
      <c r="E4688" t="s">
        <v>12792</v>
      </c>
      <c r="F4688" t="str">
        <f>MID($E4688,1,1)</f>
        <v>C</v>
      </c>
      <c r="G4688" t="str">
        <f>IFERROR(MID($E4688,SEARCH("/",$E4688,SEARCH("/",$E4688)+1)+1,1),"")</f>
        <v>P</v>
      </c>
      <c r="H4688" t="s">
        <v>16</v>
      </c>
      <c r="I4688">
        <v>52</v>
      </c>
      <c r="J4688" t="b">
        <v>0</v>
      </c>
      <c r="K4688" s="7">
        <v>0</v>
      </c>
      <c r="L4688" s="7">
        <v>0</v>
      </c>
      <c r="M4688" s="7">
        <v>0</v>
      </c>
      <c r="N4688" s="7">
        <v>0</v>
      </c>
      <c r="O4688" s="7">
        <v>0</v>
      </c>
      <c r="P4688" s="7">
        <f>SUM(dane3[[#This Row],[RoomService]:[VRDeck]])</f>
        <v>0</v>
      </c>
      <c r="Q4688" t="s">
        <v>12793</v>
      </c>
      <c r="R4688" t="b">
        <v>1</v>
      </c>
    </row>
    <row r="4689" spans="1:18" x14ac:dyDescent="0.3">
      <c r="A4689" t="s">
        <v>12794</v>
      </c>
      <c r="B4689">
        <f>MID(dane3[[#This Row],[PassengerId]],1,4)+0</f>
        <v>4998</v>
      </c>
      <c r="C4689" t="s">
        <v>19</v>
      </c>
      <c r="D4689" t="b">
        <v>1</v>
      </c>
      <c r="E4689" t="s">
        <v>12795</v>
      </c>
      <c r="F4689" t="str">
        <f>MID($E4689,1,1)</f>
        <v>G</v>
      </c>
      <c r="G4689" t="str">
        <f>IFERROR(MID($E4689,SEARCH("/",$E4689,SEARCH("/",$E4689)+1)+1,1),"")</f>
        <v>S</v>
      </c>
      <c r="H4689" t="s">
        <v>16</v>
      </c>
      <c r="I4689">
        <v>43</v>
      </c>
      <c r="J4689" t="b">
        <v>0</v>
      </c>
      <c r="K4689" s="7">
        <v>0</v>
      </c>
      <c r="L4689" s="7">
        <v>0</v>
      </c>
      <c r="M4689" s="7">
        <v>0</v>
      </c>
      <c r="N4689" s="7">
        <v>0</v>
      </c>
      <c r="O4689" s="7">
        <v>0</v>
      </c>
      <c r="P4689" s="7">
        <f>SUM(dane3[[#This Row],[RoomService]:[VRDeck]])</f>
        <v>0</v>
      </c>
      <c r="Q4689" t="s">
        <v>12796</v>
      </c>
      <c r="R4689" t="b">
        <v>1</v>
      </c>
    </row>
    <row r="4690" spans="1:18" x14ac:dyDescent="0.3">
      <c r="A4690" t="s">
        <v>12797</v>
      </c>
      <c r="B4690">
        <f>MID(dane3[[#This Row],[PassengerId]],1,4)+0</f>
        <v>4999</v>
      </c>
      <c r="C4690" t="s">
        <v>19</v>
      </c>
      <c r="D4690" t="b">
        <v>0</v>
      </c>
      <c r="E4690" t="s">
        <v>12798</v>
      </c>
      <c r="F4690" t="str">
        <f>MID($E4690,1,1)</f>
        <v>F</v>
      </c>
      <c r="G4690" t="str">
        <f>IFERROR(MID($E4690,SEARCH("/",$E4690,SEARCH("/",$E4690)+1)+1,1),"")</f>
        <v>S</v>
      </c>
      <c r="H4690" t="s">
        <v>16</v>
      </c>
      <c r="I4690">
        <v>30</v>
      </c>
      <c r="J4690" t="b">
        <v>0</v>
      </c>
      <c r="K4690" s="7">
        <v>1120</v>
      </c>
      <c r="L4690" s="7">
        <v>0</v>
      </c>
      <c r="M4690" s="7">
        <v>0</v>
      </c>
      <c r="N4690" s="7">
        <v>0</v>
      </c>
      <c r="O4690" s="7">
        <v>794</v>
      </c>
      <c r="P4690" s="7">
        <f>SUM(dane3[[#This Row],[RoomService]:[VRDeck]])</f>
        <v>1914</v>
      </c>
      <c r="Q4690" t="s">
        <v>12799</v>
      </c>
      <c r="R4690" t="b">
        <v>0</v>
      </c>
    </row>
    <row r="4691" spans="1:18" x14ac:dyDescent="0.3">
      <c r="A4691" t="s">
        <v>12800</v>
      </c>
      <c r="B4691">
        <f>MID(dane3[[#This Row],[PassengerId]],1,4)+0</f>
        <v>5000</v>
      </c>
      <c r="C4691" t="s">
        <v>19</v>
      </c>
      <c r="D4691" t="b">
        <v>1</v>
      </c>
      <c r="E4691" t="s">
        <v>12801</v>
      </c>
      <c r="F4691" t="str">
        <f>MID($E4691,1,1)</f>
        <v>G</v>
      </c>
      <c r="G4691" t="str">
        <f>IFERROR(MID($E4691,SEARCH("/",$E4691,SEARCH("/",$E4691)+1)+1,1),"")</f>
        <v>P</v>
      </c>
      <c r="H4691" t="s">
        <v>16</v>
      </c>
      <c r="I4691">
        <v>35</v>
      </c>
      <c r="J4691" t="b">
        <v>0</v>
      </c>
      <c r="K4691" s="7">
        <v>0</v>
      </c>
      <c r="L4691" s="7">
        <v>0</v>
      </c>
      <c r="M4691" s="7">
        <v>0</v>
      </c>
      <c r="N4691" s="7">
        <v>0</v>
      </c>
      <c r="O4691" s="7">
        <v>0</v>
      </c>
      <c r="P4691" s="7">
        <f>SUM(dane3[[#This Row],[RoomService]:[VRDeck]])</f>
        <v>0</v>
      </c>
      <c r="Q4691" t="s">
        <v>12802</v>
      </c>
      <c r="R4691" t="b">
        <v>1</v>
      </c>
    </row>
    <row r="4692" spans="1:18" x14ac:dyDescent="0.3">
      <c r="A4692" t="s">
        <v>12803</v>
      </c>
      <c r="B4692">
        <f>MID(dane3[[#This Row],[PassengerId]],1,4)+0</f>
        <v>5003</v>
      </c>
      <c r="C4692" t="s">
        <v>19</v>
      </c>
      <c r="D4692" t="b">
        <v>1</v>
      </c>
      <c r="E4692" t="s">
        <v>12804</v>
      </c>
      <c r="F4692" t="str">
        <f>MID($E4692,1,1)</f>
        <v>G</v>
      </c>
      <c r="G4692" t="str">
        <f>IFERROR(MID($E4692,SEARCH("/",$E4692,SEARCH("/",$E4692)+1)+1,1),"")</f>
        <v>P</v>
      </c>
      <c r="H4692" t="s">
        <v>16</v>
      </c>
      <c r="I4692">
        <v>18</v>
      </c>
      <c r="J4692" t="b">
        <v>0</v>
      </c>
      <c r="K4692" s="7">
        <v>0</v>
      </c>
      <c r="L4692" s="7">
        <v>0</v>
      </c>
      <c r="M4692" s="7">
        <v>0</v>
      </c>
      <c r="N4692" s="7">
        <v>0</v>
      </c>
      <c r="O4692" s="7">
        <v>0</v>
      </c>
      <c r="P4692" s="7">
        <f>SUM(dane3[[#This Row],[RoomService]:[VRDeck]])</f>
        <v>0</v>
      </c>
      <c r="Q4692" t="s">
        <v>12805</v>
      </c>
      <c r="R4692" t="b">
        <v>0</v>
      </c>
    </row>
    <row r="4693" spans="1:18" x14ac:dyDescent="0.3">
      <c r="A4693" t="s">
        <v>12806</v>
      </c>
      <c r="B4693">
        <f>MID(dane3[[#This Row],[PassengerId]],1,4)+0</f>
        <v>5004</v>
      </c>
      <c r="C4693" t="s">
        <v>14</v>
      </c>
      <c r="D4693" t="b">
        <v>1</v>
      </c>
      <c r="E4693" t="s">
        <v>12807</v>
      </c>
      <c r="F4693" t="str">
        <f>MID($E4693,1,1)</f>
        <v>B</v>
      </c>
      <c r="G4693" t="str">
        <f>IFERROR(MID($E4693,SEARCH("/",$E4693,SEARCH("/",$E4693)+1)+1,1),"")</f>
        <v>P</v>
      </c>
      <c r="H4693" t="s">
        <v>16</v>
      </c>
      <c r="I4693">
        <v>27</v>
      </c>
      <c r="J4693" t="b">
        <v>0</v>
      </c>
      <c r="K4693" s="7">
        <v>0</v>
      </c>
      <c r="L4693" s="7">
        <v>0</v>
      </c>
      <c r="M4693" s="7">
        <v>0</v>
      </c>
      <c r="N4693" s="7">
        <v>0</v>
      </c>
      <c r="O4693" s="7">
        <v>0</v>
      </c>
      <c r="P4693" s="7">
        <f>SUM(dane3[[#This Row],[RoomService]:[VRDeck]])</f>
        <v>0</v>
      </c>
      <c r="Q4693" t="s">
        <v>12808</v>
      </c>
      <c r="R4693" t="b">
        <v>1</v>
      </c>
    </row>
    <row r="4694" spans="1:18" x14ac:dyDescent="0.3">
      <c r="A4694" t="s">
        <v>12809</v>
      </c>
      <c r="B4694">
        <f>MID(dane3[[#This Row],[PassengerId]],1,4)+0</f>
        <v>5005</v>
      </c>
      <c r="C4694" t="s">
        <v>19</v>
      </c>
      <c r="D4694" t="b">
        <v>0</v>
      </c>
      <c r="E4694" t="s">
        <v>12810</v>
      </c>
      <c r="F4694" t="str">
        <f>MID($E4694,1,1)</f>
        <v>F</v>
      </c>
      <c r="G4694" t="str">
        <f>IFERROR(MID($E4694,SEARCH("/",$E4694,SEARCH("/",$E4694)+1)+1,1),"")</f>
        <v>P</v>
      </c>
      <c r="H4694" t="s">
        <v>16</v>
      </c>
      <c r="I4694">
        <v>46</v>
      </c>
      <c r="J4694" t="b">
        <v>0</v>
      </c>
      <c r="K4694" s="7">
        <v>819</v>
      </c>
      <c r="L4694" s="7">
        <v>31</v>
      </c>
      <c r="M4694" s="7">
        <v>0</v>
      </c>
      <c r="N4694" s="7">
        <v>49</v>
      </c>
      <c r="O4694" s="7">
        <v>2</v>
      </c>
      <c r="P4694" s="7">
        <f>SUM(dane3[[#This Row],[RoomService]:[VRDeck]])</f>
        <v>901</v>
      </c>
      <c r="Q4694" t="s">
        <v>12811</v>
      </c>
      <c r="R4694" t="b">
        <v>0</v>
      </c>
    </row>
    <row r="4695" spans="1:18" x14ac:dyDescent="0.3">
      <c r="A4695" t="s">
        <v>12812</v>
      </c>
      <c r="B4695">
        <f>MID(dane3[[#This Row],[PassengerId]],1,4)+0</f>
        <v>5006</v>
      </c>
      <c r="C4695" t="s">
        <v>14</v>
      </c>
      <c r="D4695" t="b">
        <v>1</v>
      </c>
      <c r="E4695" t="s">
        <v>12813</v>
      </c>
      <c r="F4695" t="str">
        <f>MID($E4695,1,1)</f>
        <v>B</v>
      </c>
      <c r="G4695" t="str">
        <f>IFERROR(MID($E4695,SEARCH("/",$E4695,SEARCH("/",$E4695)+1)+1,1),"")</f>
        <v>P</v>
      </c>
      <c r="H4695" t="s">
        <v>16</v>
      </c>
      <c r="I4695">
        <v>15</v>
      </c>
      <c r="J4695" t="b">
        <v>0</v>
      </c>
      <c r="K4695" s="7">
        <v>0</v>
      </c>
      <c r="L4695" s="7">
        <v>0</v>
      </c>
      <c r="M4695" s="7">
        <v>0</v>
      </c>
      <c r="N4695" s="7">
        <v>0</v>
      </c>
      <c r="O4695" s="7">
        <v>0</v>
      </c>
      <c r="P4695" s="7">
        <f>SUM(dane3[[#This Row],[RoomService]:[VRDeck]])</f>
        <v>0</v>
      </c>
      <c r="Q4695" t="s">
        <v>12814</v>
      </c>
      <c r="R4695" t="b">
        <v>1</v>
      </c>
    </row>
    <row r="4696" spans="1:18" x14ac:dyDescent="0.3">
      <c r="A4696" t="s">
        <v>12815</v>
      </c>
      <c r="B4696">
        <f>MID(dane3[[#This Row],[PassengerId]],1,4)+0</f>
        <v>5006</v>
      </c>
      <c r="C4696" t="s">
        <v>14</v>
      </c>
      <c r="D4696" t="b">
        <v>1</v>
      </c>
      <c r="E4696" t="s">
        <v>12813</v>
      </c>
      <c r="F4696" t="str">
        <f>MID($E4696,1,1)</f>
        <v>B</v>
      </c>
      <c r="G4696" t="str">
        <f>IFERROR(MID($E4696,SEARCH("/",$E4696,SEARCH("/",$E4696)+1)+1,1),"")</f>
        <v>P</v>
      </c>
      <c r="H4696" t="s">
        <v>46</v>
      </c>
      <c r="I4696">
        <v>44</v>
      </c>
      <c r="J4696" t="b">
        <v>0</v>
      </c>
      <c r="K4696" s="7">
        <v>0</v>
      </c>
      <c r="L4696" s="7">
        <v>0</v>
      </c>
      <c r="M4696" s="7">
        <v>0</v>
      </c>
      <c r="N4696" s="7">
        <v>0</v>
      </c>
      <c r="O4696" s="7">
        <v>0</v>
      </c>
      <c r="P4696" s="7">
        <f>SUM(dane3[[#This Row],[RoomService]:[VRDeck]])</f>
        <v>0</v>
      </c>
      <c r="Q4696" t="s">
        <v>12816</v>
      </c>
      <c r="R4696" t="b">
        <v>1</v>
      </c>
    </row>
    <row r="4697" spans="1:18" x14ac:dyDescent="0.3">
      <c r="A4697" t="s">
        <v>12817</v>
      </c>
      <c r="B4697">
        <f>MID(dane3[[#This Row],[PassengerId]],1,4)+0</f>
        <v>5006</v>
      </c>
      <c r="C4697" t="s">
        <v>14</v>
      </c>
      <c r="D4697" t="b">
        <v>0</v>
      </c>
      <c r="E4697" t="s">
        <v>12813</v>
      </c>
      <c r="F4697" t="str">
        <f>MID($E4697,1,1)</f>
        <v>B</v>
      </c>
      <c r="G4697" t="str">
        <f>IFERROR(MID($E4697,SEARCH("/",$E4697,SEARCH("/",$E4697)+1)+1,1),"")</f>
        <v>P</v>
      </c>
      <c r="H4697" t="s">
        <v>16</v>
      </c>
      <c r="I4697">
        <v>20</v>
      </c>
      <c r="J4697" t="b">
        <v>0</v>
      </c>
      <c r="K4697" s="7">
        <v>0</v>
      </c>
      <c r="L4697" s="7">
        <v>219</v>
      </c>
      <c r="M4697" s="7">
        <v>0</v>
      </c>
      <c r="N4697" s="7">
        <v>5</v>
      </c>
      <c r="O4697" s="7">
        <v>3283</v>
      </c>
      <c r="P4697" s="7">
        <f>SUM(dane3[[#This Row],[RoomService]:[VRDeck]])</f>
        <v>3507</v>
      </c>
      <c r="Q4697" t="s">
        <v>12818</v>
      </c>
      <c r="R4697" t="b">
        <v>0</v>
      </c>
    </row>
    <row r="4698" spans="1:18" x14ac:dyDescent="0.3">
      <c r="A4698" t="s">
        <v>10800</v>
      </c>
      <c r="B4698">
        <f>MID(dane3[[#This Row],[PassengerId]],1,4)+0</f>
        <v>4219</v>
      </c>
      <c r="C4698" t="s">
        <v>53</v>
      </c>
      <c r="D4698" t="b">
        <v>1</v>
      </c>
      <c r="E4698" t="s">
        <v>10801</v>
      </c>
      <c r="F4698" t="str">
        <f>MID($E4698,1,1)</f>
        <v>F</v>
      </c>
      <c r="G4698" t="str">
        <f>IFERROR(MID($E4698,SEARCH("/",$E4698,SEARCH("/",$E4698)+1)+1,1),"")</f>
        <v>P</v>
      </c>
      <c r="H4698" t="s">
        <v>16</v>
      </c>
      <c r="I4698">
        <v>3</v>
      </c>
      <c r="J4698" t="b">
        <v>0</v>
      </c>
      <c r="K4698" s="7">
        <v>0</v>
      </c>
      <c r="L4698" s="7">
        <v>0</v>
      </c>
      <c r="M4698" s="7">
        <v>0</v>
      </c>
      <c r="N4698" s="7">
        <v>0</v>
      </c>
      <c r="O4698" s="7">
        <v>0</v>
      </c>
      <c r="P4698" s="7">
        <f>SUM(dane3[[#This Row],[RoomService]:[VRDeck]])</f>
        <v>0</v>
      </c>
      <c r="Q4698" t="s">
        <v>10802</v>
      </c>
      <c r="R4698" t="b">
        <v>1</v>
      </c>
    </row>
    <row r="4699" spans="1:18" x14ac:dyDescent="0.3">
      <c r="A4699" t="s">
        <v>10803</v>
      </c>
      <c r="B4699">
        <f>MID(dane3[[#This Row],[PassengerId]],1,4)+0</f>
        <v>4219</v>
      </c>
      <c r="C4699" t="s">
        <v>53</v>
      </c>
      <c r="D4699" t="b">
        <v>0</v>
      </c>
      <c r="E4699" t="s">
        <v>10801</v>
      </c>
      <c r="F4699" t="str">
        <f>MID($E4699,1,1)</f>
        <v>F</v>
      </c>
      <c r="G4699" t="str">
        <f>IFERROR(MID($E4699,SEARCH("/",$E4699,SEARCH("/",$E4699)+1)+1,1),"")</f>
        <v>P</v>
      </c>
      <c r="H4699" t="s">
        <v>16</v>
      </c>
      <c r="I4699">
        <v>40</v>
      </c>
      <c r="J4699" t="b">
        <v>0</v>
      </c>
      <c r="K4699" s="7">
        <v>1268</v>
      </c>
      <c r="L4699" s="7">
        <v>0</v>
      </c>
      <c r="M4699" s="7">
        <v>0</v>
      </c>
      <c r="N4699" s="7">
        <v>0</v>
      </c>
      <c r="O4699" s="7">
        <v>0</v>
      </c>
      <c r="P4699" s="7">
        <f>SUM(dane3[[#This Row],[RoomService]:[VRDeck]])</f>
        <v>1268</v>
      </c>
      <c r="Q4699" t="s">
        <v>10804</v>
      </c>
      <c r="R4699" t="b">
        <v>0</v>
      </c>
    </row>
    <row r="4700" spans="1:18" x14ac:dyDescent="0.3">
      <c r="A4700" t="s">
        <v>10822</v>
      </c>
      <c r="B4700">
        <f>MID(dane3[[#This Row],[PassengerId]],1,4)+0</f>
        <v>4223</v>
      </c>
      <c r="C4700" t="s">
        <v>53</v>
      </c>
      <c r="D4700" t="b">
        <v>0</v>
      </c>
      <c r="E4700" t="s">
        <v>10823</v>
      </c>
      <c r="F4700" t="str">
        <f>MID($E4700,1,1)</f>
        <v>E</v>
      </c>
      <c r="G4700" t="str">
        <f>IFERROR(MID($E4700,SEARCH("/",$E4700,SEARCH("/",$E4700)+1)+1,1),"")</f>
        <v>S</v>
      </c>
      <c r="H4700" t="s">
        <v>46</v>
      </c>
      <c r="I4700">
        <v>24</v>
      </c>
      <c r="J4700" t="b">
        <v>0</v>
      </c>
      <c r="K4700" s="7">
        <v>469</v>
      </c>
      <c r="L4700" s="7">
        <v>0</v>
      </c>
      <c r="M4700" s="7">
        <v>0</v>
      </c>
      <c r="N4700" s="7">
        <v>196</v>
      </c>
      <c r="O4700" s="7">
        <v>0</v>
      </c>
      <c r="P4700" s="7">
        <f>SUM(dane3[[#This Row],[RoomService]:[VRDeck]])</f>
        <v>665</v>
      </c>
      <c r="Q4700" t="s">
        <v>10824</v>
      </c>
      <c r="R4700" t="b">
        <v>1</v>
      </c>
    </row>
    <row r="4701" spans="1:18" x14ac:dyDescent="0.3">
      <c r="A4701" t="s">
        <v>10825</v>
      </c>
      <c r="B4701">
        <f>MID(dane3[[#This Row],[PassengerId]],1,4)+0</f>
        <v>4225</v>
      </c>
      <c r="C4701" t="s">
        <v>53</v>
      </c>
      <c r="D4701" t="b">
        <v>1</v>
      </c>
      <c r="E4701" t="s">
        <v>10826</v>
      </c>
      <c r="F4701" t="str">
        <f>MID($E4701,1,1)</f>
        <v>E</v>
      </c>
      <c r="G4701" t="str">
        <f>IFERROR(MID($E4701,SEARCH("/",$E4701,SEARCH("/",$E4701)+1)+1,1),"")</f>
        <v>P</v>
      </c>
      <c r="H4701" t="s">
        <v>16</v>
      </c>
      <c r="I4701">
        <v>22</v>
      </c>
      <c r="J4701" t="b">
        <v>0</v>
      </c>
      <c r="K4701" s="7">
        <v>0</v>
      </c>
      <c r="L4701" s="7">
        <v>0</v>
      </c>
      <c r="M4701" s="7">
        <v>0</v>
      </c>
      <c r="N4701" s="7">
        <v>0</v>
      </c>
      <c r="O4701" s="7">
        <v>0</v>
      </c>
      <c r="P4701" s="7">
        <f>SUM(dane3[[#This Row],[RoomService]:[VRDeck]])</f>
        <v>0</v>
      </c>
      <c r="Q4701" t="s">
        <v>10827</v>
      </c>
      <c r="R4701" t="b">
        <v>0</v>
      </c>
    </row>
    <row r="4702" spans="1:18" x14ac:dyDescent="0.3">
      <c r="A4702" t="s">
        <v>12830</v>
      </c>
      <c r="B4702">
        <f>MID(dane3[[#This Row],[PassengerId]],1,4)+0</f>
        <v>5012</v>
      </c>
      <c r="C4702" t="s">
        <v>19</v>
      </c>
      <c r="D4702" t="b">
        <v>1</v>
      </c>
      <c r="E4702" t="s">
        <v>12831</v>
      </c>
      <c r="F4702" t="str">
        <f>MID($E4702,1,1)</f>
        <v>G</v>
      </c>
      <c r="G4702" t="str">
        <f>IFERROR(MID($E4702,SEARCH("/",$E4702,SEARCH("/",$E4702)+1)+1,1),"")</f>
        <v>P</v>
      </c>
      <c r="H4702" t="s">
        <v>46</v>
      </c>
      <c r="I4702">
        <v>24</v>
      </c>
      <c r="J4702" t="b">
        <v>0</v>
      </c>
      <c r="K4702" s="7">
        <v>0</v>
      </c>
      <c r="L4702" s="7">
        <v>0</v>
      </c>
      <c r="M4702" s="7">
        <v>0</v>
      </c>
      <c r="N4702" s="7">
        <v>0</v>
      </c>
      <c r="O4702" s="7">
        <v>0</v>
      </c>
      <c r="P4702" s="7">
        <f>SUM(dane3[[#This Row],[RoomService]:[VRDeck]])</f>
        <v>0</v>
      </c>
      <c r="Q4702" t="s">
        <v>12832</v>
      </c>
      <c r="R4702" t="b">
        <v>1</v>
      </c>
    </row>
    <row r="4703" spans="1:18" x14ac:dyDescent="0.3">
      <c r="A4703" t="s">
        <v>12833</v>
      </c>
      <c r="B4703">
        <f>MID(dane3[[#This Row],[PassengerId]],1,4)+0</f>
        <v>5013</v>
      </c>
      <c r="C4703" t="s">
        <v>19</v>
      </c>
      <c r="D4703" t="b">
        <v>0</v>
      </c>
      <c r="E4703" t="s">
        <v>12834</v>
      </c>
      <c r="F4703" t="str">
        <f>MID($E4703,1,1)</f>
        <v>F</v>
      </c>
      <c r="G4703" t="str">
        <f>IFERROR(MID($E4703,SEARCH("/",$E4703,SEARCH("/",$E4703)+1)+1,1),"")</f>
        <v>S</v>
      </c>
      <c r="H4703" t="s">
        <v>16</v>
      </c>
      <c r="I4703">
        <v>23</v>
      </c>
      <c r="J4703" t="b">
        <v>0</v>
      </c>
      <c r="K4703" s="7">
        <v>0</v>
      </c>
      <c r="L4703" s="7">
        <v>0</v>
      </c>
      <c r="M4703" s="7">
        <v>2102</v>
      </c>
      <c r="N4703" s="7">
        <v>0</v>
      </c>
      <c r="O4703" s="7">
        <v>0</v>
      </c>
      <c r="P4703" s="7">
        <f>SUM(dane3[[#This Row],[RoomService]:[VRDeck]])</f>
        <v>2102</v>
      </c>
      <c r="Q4703" t="s">
        <v>12835</v>
      </c>
      <c r="R4703" t="b">
        <v>1</v>
      </c>
    </row>
    <row r="4704" spans="1:18" x14ac:dyDescent="0.3">
      <c r="A4704" t="s">
        <v>12836</v>
      </c>
      <c r="B4704">
        <f>MID(dane3[[#This Row],[PassengerId]],1,4)+0</f>
        <v>5014</v>
      </c>
      <c r="C4704" t="s">
        <v>14</v>
      </c>
      <c r="D4704" t="b">
        <v>0</v>
      </c>
      <c r="E4704" t="s">
        <v>12837</v>
      </c>
      <c r="F4704" t="str">
        <f>MID($E4704,1,1)</f>
        <v>D</v>
      </c>
      <c r="G4704" t="str">
        <f>IFERROR(MID($E4704,SEARCH("/",$E4704,SEARCH("/",$E4704)+1)+1,1),"")</f>
        <v>P</v>
      </c>
      <c r="H4704" t="s">
        <v>16</v>
      </c>
      <c r="I4704">
        <v>26</v>
      </c>
      <c r="J4704" t="b">
        <v>0</v>
      </c>
      <c r="K4704" s="7">
        <v>1331</v>
      </c>
      <c r="L4704" s="7">
        <v>0</v>
      </c>
      <c r="M4704" s="7">
        <v>973</v>
      </c>
      <c r="N4704" s="7">
        <v>484</v>
      </c>
      <c r="O4704" s="7">
        <v>0</v>
      </c>
      <c r="P4704" s="7">
        <f>SUM(dane3[[#This Row],[RoomService]:[VRDeck]])</f>
        <v>2788</v>
      </c>
      <c r="Q4704" t="s">
        <v>12838</v>
      </c>
      <c r="R4704" t="b">
        <v>0</v>
      </c>
    </row>
    <row r="4705" spans="1:18" x14ac:dyDescent="0.3">
      <c r="A4705" t="s">
        <v>10854</v>
      </c>
      <c r="B4705">
        <f>MID(dane3[[#This Row],[PassengerId]],1,4)+0</f>
        <v>4242</v>
      </c>
      <c r="C4705" t="s">
        <v>53</v>
      </c>
      <c r="D4705" t="b">
        <v>1</v>
      </c>
      <c r="E4705" t="s">
        <v>10855</v>
      </c>
      <c r="F4705" t="str">
        <f>MID($E4705,1,1)</f>
        <v>F</v>
      </c>
      <c r="G4705" t="str">
        <f>IFERROR(MID($E4705,SEARCH("/",$E4705,SEARCH("/",$E4705)+1)+1,1),"")</f>
        <v>P</v>
      </c>
      <c r="H4705" t="s">
        <v>16</v>
      </c>
      <c r="I4705">
        <v>28</v>
      </c>
      <c r="J4705" t="b">
        <v>0</v>
      </c>
      <c r="K4705" s="7">
        <v>0</v>
      </c>
      <c r="L4705" s="7">
        <v>0</v>
      </c>
      <c r="M4705" s="7">
        <v>0</v>
      </c>
      <c r="N4705" s="7">
        <v>0</v>
      </c>
      <c r="O4705" s="7">
        <v>0</v>
      </c>
      <c r="P4705" s="7">
        <f>SUM(dane3[[#This Row],[RoomService]:[VRDeck]])</f>
        <v>0</v>
      </c>
      <c r="Q4705" t="s">
        <v>10856</v>
      </c>
      <c r="R4705" t="b">
        <v>1</v>
      </c>
    </row>
    <row r="4706" spans="1:18" x14ac:dyDescent="0.3">
      <c r="A4706" t="s">
        <v>12842</v>
      </c>
      <c r="B4706">
        <f>MID(dane3[[#This Row],[PassengerId]],1,4)+0</f>
        <v>5015</v>
      </c>
      <c r="C4706" t="s">
        <v>14</v>
      </c>
      <c r="D4706" t="b">
        <v>0</v>
      </c>
      <c r="E4706" t="s">
        <v>12843</v>
      </c>
      <c r="F4706" t="str">
        <f>MID($E4706,1,1)</f>
        <v>C</v>
      </c>
      <c r="G4706" t="str">
        <f>IFERROR(MID($E4706,SEARCH("/",$E4706,SEARCH("/",$E4706)+1)+1,1),"")</f>
        <v>S</v>
      </c>
      <c r="H4706" t="s">
        <v>46</v>
      </c>
      <c r="I4706">
        <v>35</v>
      </c>
      <c r="J4706" t="b">
        <v>0</v>
      </c>
      <c r="K4706" s="7">
        <v>54</v>
      </c>
      <c r="L4706" s="7">
        <v>493</v>
      </c>
      <c r="M4706" s="7">
        <v>12</v>
      </c>
      <c r="N4706" s="7">
        <v>6691</v>
      </c>
      <c r="O4706" s="7">
        <v>253</v>
      </c>
      <c r="P4706" s="7">
        <f>SUM(dane3[[#This Row],[RoomService]:[VRDeck]])</f>
        <v>7503</v>
      </c>
      <c r="Q4706" t="s">
        <v>12844</v>
      </c>
      <c r="R4706" t="b">
        <v>0</v>
      </c>
    </row>
    <row r="4707" spans="1:18" x14ac:dyDescent="0.3">
      <c r="A4707" t="s">
        <v>10923</v>
      </c>
      <c r="B4707">
        <f>MID(dane3[[#This Row],[PassengerId]],1,4)+0</f>
        <v>4259</v>
      </c>
      <c r="C4707" t="s">
        <v>53</v>
      </c>
      <c r="D4707" t="b">
        <v>1</v>
      </c>
      <c r="E4707" t="s">
        <v>10924</v>
      </c>
      <c r="F4707" t="str">
        <f>MID($E4707,1,1)</f>
        <v>F</v>
      </c>
      <c r="G4707" t="str">
        <f>IFERROR(MID($E4707,SEARCH("/",$E4707,SEARCH("/",$E4707)+1)+1,1),"")</f>
        <v>S</v>
      </c>
      <c r="H4707" t="s">
        <v>16</v>
      </c>
      <c r="I4707">
        <v>41</v>
      </c>
      <c r="J4707" t="b">
        <v>0</v>
      </c>
      <c r="K4707" s="7">
        <v>0</v>
      </c>
      <c r="L4707" s="7">
        <v>0</v>
      </c>
      <c r="M4707" s="7">
        <v>0</v>
      </c>
      <c r="N4707" s="7">
        <v>0</v>
      </c>
      <c r="O4707" s="7">
        <v>0</v>
      </c>
      <c r="P4707" s="7">
        <f>SUM(dane3[[#This Row],[RoomService]:[VRDeck]])</f>
        <v>0</v>
      </c>
      <c r="Q4707" t="s">
        <v>10925</v>
      </c>
      <c r="R4707" t="b">
        <v>1</v>
      </c>
    </row>
    <row r="4708" spans="1:18" x14ac:dyDescent="0.3">
      <c r="A4708" t="s">
        <v>10966</v>
      </c>
      <c r="B4708">
        <f>MID(dane3[[#This Row],[PassengerId]],1,4)+0</f>
        <v>4280</v>
      </c>
      <c r="C4708" t="s">
        <v>53</v>
      </c>
      <c r="D4708" t="b">
        <v>0</v>
      </c>
      <c r="E4708" t="s">
        <v>10967</v>
      </c>
      <c r="F4708" t="str">
        <f>MID($E4708,1,1)</f>
        <v>E</v>
      </c>
      <c r="G4708" t="str">
        <f>IFERROR(MID($E4708,SEARCH("/",$E4708,SEARCH("/",$E4708)+1)+1,1),"")</f>
        <v>P</v>
      </c>
      <c r="H4708" t="s">
        <v>16</v>
      </c>
      <c r="I4708">
        <v>24</v>
      </c>
      <c r="J4708" t="b">
        <v>0</v>
      </c>
      <c r="K4708" s="7">
        <v>0</v>
      </c>
      <c r="L4708" s="7">
        <v>0</v>
      </c>
      <c r="M4708" s="7">
        <v>0</v>
      </c>
      <c r="N4708" s="7">
        <v>0</v>
      </c>
      <c r="O4708" s="7">
        <v>0</v>
      </c>
      <c r="P4708" s="7">
        <f>SUM(dane3[[#This Row],[RoomService]:[VRDeck]])</f>
        <v>0</v>
      </c>
      <c r="Q4708" t="s">
        <v>10968</v>
      </c>
      <c r="R4708" t="b">
        <v>0</v>
      </c>
    </row>
    <row r="4709" spans="1:18" x14ac:dyDescent="0.3">
      <c r="A4709" t="s">
        <v>12851</v>
      </c>
      <c r="B4709">
        <f>MID(dane3[[#This Row],[PassengerId]],1,4)+0</f>
        <v>5018</v>
      </c>
      <c r="C4709" t="s">
        <v>19</v>
      </c>
      <c r="D4709" t="b">
        <v>1</v>
      </c>
      <c r="E4709" t="s">
        <v>12852</v>
      </c>
      <c r="F4709" t="str">
        <f>MID($E4709,1,1)</f>
        <v>G</v>
      </c>
      <c r="G4709" t="str">
        <f>IFERROR(MID($E4709,SEARCH("/",$E4709,SEARCH("/",$E4709)+1)+1,1),"")</f>
        <v>P</v>
      </c>
      <c r="H4709" t="s">
        <v>16</v>
      </c>
      <c r="I4709">
        <v>13</v>
      </c>
      <c r="J4709" t="b">
        <v>0</v>
      </c>
      <c r="K4709" s="7">
        <v>0</v>
      </c>
      <c r="L4709" s="7">
        <v>0</v>
      </c>
      <c r="M4709" s="7">
        <v>0</v>
      </c>
      <c r="N4709" s="7">
        <v>0</v>
      </c>
      <c r="O4709" s="7">
        <v>0</v>
      </c>
      <c r="P4709" s="7">
        <f>SUM(dane3[[#This Row],[RoomService]:[VRDeck]])</f>
        <v>0</v>
      </c>
      <c r="Q4709" t="s">
        <v>12853</v>
      </c>
      <c r="R4709" t="b">
        <v>1</v>
      </c>
    </row>
    <row r="4710" spans="1:18" x14ac:dyDescent="0.3">
      <c r="A4710" t="s">
        <v>12854</v>
      </c>
      <c r="B4710">
        <f>MID(dane3[[#This Row],[PassengerId]],1,4)+0</f>
        <v>5019</v>
      </c>
      <c r="C4710" t="s">
        <v>19</v>
      </c>
      <c r="D4710" t="b">
        <v>0</v>
      </c>
      <c r="E4710" t="s">
        <v>12855</v>
      </c>
      <c r="F4710" t="str">
        <f>MID($E4710,1,1)</f>
        <v>F</v>
      </c>
      <c r="G4710" t="str">
        <f>IFERROR(MID($E4710,SEARCH("/",$E4710,SEARCH("/",$E4710)+1)+1,1),"")</f>
        <v>S</v>
      </c>
      <c r="H4710" t="s">
        <v>16</v>
      </c>
      <c r="I4710">
        <v>15</v>
      </c>
      <c r="J4710" t="b">
        <v>0</v>
      </c>
      <c r="K4710" s="7">
        <v>0</v>
      </c>
      <c r="L4710" s="7">
        <v>0</v>
      </c>
      <c r="M4710" s="7">
        <v>19</v>
      </c>
      <c r="N4710" s="7">
        <v>352</v>
      </c>
      <c r="O4710" s="7">
        <v>326</v>
      </c>
      <c r="P4710" s="7">
        <f>SUM(dane3[[#This Row],[RoomService]:[VRDeck]])</f>
        <v>697</v>
      </c>
      <c r="Q4710" t="s">
        <v>12856</v>
      </c>
      <c r="R4710" t="b">
        <v>0</v>
      </c>
    </row>
    <row r="4711" spans="1:18" x14ac:dyDescent="0.3">
      <c r="A4711" t="s">
        <v>12857</v>
      </c>
      <c r="B4711">
        <f>MID(dane3[[#This Row],[PassengerId]],1,4)+0</f>
        <v>5020</v>
      </c>
      <c r="C4711" t="s">
        <v>19</v>
      </c>
      <c r="D4711" t="b">
        <v>0</v>
      </c>
      <c r="E4711" t="s">
        <v>12858</v>
      </c>
      <c r="F4711" t="str">
        <f>MID($E4711,1,1)</f>
        <v>F</v>
      </c>
      <c r="G4711" t="str">
        <f>IFERROR(MID($E4711,SEARCH("/",$E4711,SEARCH("/",$E4711)+1)+1,1),"")</f>
        <v>S</v>
      </c>
      <c r="H4711" t="s">
        <v>32</v>
      </c>
      <c r="I4711">
        <v>18</v>
      </c>
      <c r="J4711" t="b">
        <v>0</v>
      </c>
      <c r="K4711" s="7">
        <v>648</v>
      </c>
      <c r="L4711" s="7">
        <v>19</v>
      </c>
      <c r="M4711" s="7">
        <v>0</v>
      </c>
      <c r="N4711" s="7">
        <v>0</v>
      </c>
      <c r="O4711" s="7">
        <v>4</v>
      </c>
      <c r="P4711" s="7">
        <f>SUM(dane3[[#This Row],[RoomService]:[VRDeck]])</f>
        <v>671</v>
      </c>
      <c r="Q4711" t="s">
        <v>12859</v>
      </c>
      <c r="R4711" t="b">
        <v>1</v>
      </c>
    </row>
    <row r="4712" spans="1:18" x14ac:dyDescent="0.3">
      <c r="A4712" t="s">
        <v>12860</v>
      </c>
      <c r="B4712">
        <f>MID(dane3[[#This Row],[PassengerId]],1,4)+0</f>
        <v>5021</v>
      </c>
      <c r="C4712" t="s">
        <v>14</v>
      </c>
      <c r="D4712" t="b">
        <v>0</v>
      </c>
      <c r="E4712" t="s">
        <v>12861</v>
      </c>
      <c r="F4712" t="str">
        <f>MID($E4712,1,1)</f>
        <v>B</v>
      </c>
      <c r="G4712" t="str">
        <f>IFERROR(MID($E4712,SEARCH("/",$E4712,SEARCH("/",$E4712)+1)+1,1),"")</f>
        <v>P</v>
      </c>
      <c r="H4712" t="s">
        <v>16</v>
      </c>
      <c r="I4712">
        <v>41</v>
      </c>
      <c r="J4712" t="b">
        <v>0</v>
      </c>
      <c r="K4712" s="7">
        <v>4</v>
      </c>
      <c r="L4712" s="7">
        <v>4619</v>
      </c>
      <c r="M4712" s="7">
        <v>0</v>
      </c>
      <c r="N4712" s="7">
        <v>251</v>
      </c>
      <c r="O4712" s="7">
        <v>213</v>
      </c>
      <c r="P4712" s="7">
        <f>SUM(dane3[[#This Row],[RoomService]:[VRDeck]])</f>
        <v>5087</v>
      </c>
      <c r="Q4712" t="s">
        <v>12862</v>
      </c>
      <c r="R4712" t="b">
        <v>1</v>
      </c>
    </row>
    <row r="4713" spans="1:18" x14ac:dyDescent="0.3">
      <c r="A4713" t="s">
        <v>12863</v>
      </c>
      <c r="B4713">
        <f>MID(dane3[[#This Row],[PassengerId]],1,4)+0</f>
        <v>5023</v>
      </c>
      <c r="C4713" t="s">
        <v>19</v>
      </c>
      <c r="D4713" t="b">
        <v>0</v>
      </c>
      <c r="E4713" t="s">
        <v>12864</v>
      </c>
      <c r="F4713" t="str">
        <f>MID($E4713,1,1)</f>
        <v>G</v>
      </c>
      <c r="G4713" t="str">
        <f>IFERROR(MID($E4713,SEARCH("/",$E4713,SEARCH("/",$E4713)+1)+1,1),"")</f>
        <v>P</v>
      </c>
      <c r="H4713" t="s">
        <v>46</v>
      </c>
      <c r="I4713">
        <v>36</v>
      </c>
      <c r="J4713" t="b">
        <v>0</v>
      </c>
      <c r="K4713" s="7">
        <v>0</v>
      </c>
      <c r="L4713" s="7">
        <v>0</v>
      </c>
      <c r="M4713" s="7">
        <v>0</v>
      </c>
      <c r="N4713" s="7">
        <v>474</v>
      </c>
      <c r="O4713" s="7">
        <v>12</v>
      </c>
      <c r="P4713" s="7">
        <f>SUM(dane3[[#This Row],[RoomService]:[VRDeck]])</f>
        <v>486</v>
      </c>
      <c r="Q4713" t="s">
        <v>12865</v>
      </c>
      <c r="R4713" t="b">
        <v>0</v>
      </c>
    </row>
    <row r="4714" spans="1:18" x14ac:dyDescent="0.3">
      <c r="A4714" t="s">
        <v>12866</v>
      </c>
      <c r="B4714">
        <f>MID(dane3[[#This Row],[PassengerId]],1,4)+0</f>
        <v>5025</v>
      </c>
      <c r="C4714" t="s">
        <v>19</v>
      </c>
      <c r="D4714" t="b">
        <v>0</v>
      </c>
      <c r="E4714" t="s">
        <v>12867</v>
      </c>
      <c r="F4714" t="str">
        <f>MID($E4714,1,1)</f>
        <v>F</v>
      </c>
      <c r="G4714" t="str">
        <f>IFERROR(MID($E4714,SEARCH("/",$E4714,SEARCH("/",$E4714)+1)+1,1),"")</f>
        <v>P</v>
      </c>
      <c r="H4714" t="s">
        <v>16</v>
      </c>
      <c r="I4714">
        <v>33</v>
      </c>
      <c r="J4714" t="b">
        <v>0</v>
      </c>
      <c r="K4714" s="7">
        <v>1042</v>
      </c>
      <c r="L4714" s="7">
        <v>50</v>
      </c>
      <c r="M4714" s="7">
        <v>0</v>
      </c>
      <c r="N4714" s="7">
        <v>9</v>
      </c>
      <c r="O4714" s="7">
        <v>0</v>
      </c>
      <c r="P4714" s="7">
        <f>SUM(dane3[[#This Row],[RoomService]:[VRDeck]])</f>
        <v>1101</v>
      </c>
      <c r="Q4714" t="s">
        <v>12868</v>
      </c>
      <c r="R4714" t="b">
        <v>0</v>
      </c>
    </row>
    <row r="4715" spans="1:18" x14ac:dyDescent="0.3">
      <c r="A4715" t="s">
        <v>12869</v>
      </c>
      <c r="B4715">
        <f>MID(dane3[[#This Row],[PassengerId]],1,4)+0</f>
        <v>5027</v>
      </c>
      <c r="C4715" t="s">
        <v>19</v>
      </c>
      <c r="D4715" t="b">
        <v>0</v>
      </c>
      <c r="E4715" t="s">
        <v>12870</v>
      </c>
      <c r="F4715" t="str">
        <f>MID($E4715,1,1)</f>
        <v>E</v>
      </c>
      <c r="G4715" t="str">
        <f>IFERROR(MID($E4715,SEARCH("/",$E4715,SEARCH("/",$E4715)+1)+1,1),"")</f>
        <v>S</v>
      </c>
      <c r="H4715" t="s">
        <v>46</v>
      </c>
      <c r="I4715">
        <v>41</v>
      </c>
      <c r="J4715" t="b">
        <v>0</v>
      </c>
      <c r="K4715" s="7">
        <v>4</v>
      </c>
      <c r="L4715" s="7">
        <v>737</v>
      </c>
      <c r="M4715" s="7">
        <v>0</v>
      </c>
      <c r="N4715" s="7">
        <v>51</v>
      </c>
      <c r="O4715" s="7">
        <v>0</v>
      </c>
      <c r="P4715" s="7">
        <f>SUM(dane3[[#This Row],[RoomService]:[VRDeck]])</f>
        <v>792</v>
      </c>
      <c r="Q4715" t="s">
        <v>12871</v>
      </c>
      <c r="R4715" t="b">
        <v>0</v>
      </c>
    </row>
    <row r="4716" spans="1:18" x14ac:dyDescent="0.3">
      <c r="A4716" t="s">
        <v>12872</v>
      </c>
      <c r="B4716">
        <f>MID(dane3[[#This Row],[PassengerId]],1,4)+0</f>
        <v>5028</v>
      </c>
      <c r="C4716" t="s">
        <v>14</v>
      </c>
      <c r="D4716" t="b">
        <v>0</v>
      </c>
      <c r="E4716" t="s">
        <v>12873</v>
      </c>
      <c r="F4716" t="str">
        <f>MID($E4716,1,1)</f>
        <v>A</v>
      </c>
      <c r="G4716" t="str">
        <f>IFERROR(MID($E4716,SEARCH("/",$E4716,SEARCH("/",$E4716)+1)+1,1),"")</f>
        <v>S</v>
      </c>
      <c r="H4716" t="s">
        <v>46</v>
      </c>
      <c r="I4716">
        <v>47</v>
      </c>
      <c r="J4716" t="b">
        <v>0</v>
      </c>
      <c r="K4716" s="7">
        <v>1904</v>
      </c>
      <c r="L4716" s="7">
        <v>18</v>
      </c>
      <c r="M4716" s="7">
        <v>0</v>
      </c>
      <c r="N4716" s="7">
        <v>89</v>
      </c>
      <c r="O4716" s="7">
        <v>4411</v>
      </c>
      <c r="P4716" s="7">
        <f>SUM(dane3[[#This Row],[RoomService]:[VRDeck]])</f>
        <v>6422</v>
      </c>
      <c r="Q4716" t="s">
        <v>12874</v>
      </c>
      <c r="R4716" t="b">
        <v>0</v>
      </c>
    </row>
    <row r="4717" spans="1:18" x14ac:dyDescent="0.3">
      <c r="A4717" t="s">
        <v>12875</v>
      </c>
      <c r="B4717">
        <f>MID(dane3[[#This Row],[PassengerId]],1,4)+0</f>
        <v>5032</v>
      </c>
      <c r="C4717" t="s">
        <v>14</v>
      </c>
      <c r="D4717" t="b">
        <v>1</v>
      </c>
      <c r="E4717" t="s">
        <v>12876</v>
      </c>
      <c r="F4717" t="str">
        <f>MID($E4717,1,1)</f>
        <v>E</v>
      </c>
      <c r="G4717" t="str">
        <f>IFERROR(MID($E4717,SEARCH("/",$E4717,SEARCH("/",$E4717)+1)+1,1),"")</f>
        <v>S</v>
      </c>
      <c r="H4717" t="s">
        <v>16</v>
      </c>
      <c r="I4717">
        <v>32</v>
      </c>
      <c r="J4717" t="b">
        <v>0</v>
      </c>
      <c r="K4717" s="7">
        <v>0</v>
      </c>
      <c r="L4717" s="7">
        <v>0</v>
      </c>
      <c r="M4717" s="7">
        <v>0</v>
      </c>
      <c r="N4717" s="7">
        <v>0</v>
      </c>
      <c r="O4717" s="7">
        <v>0</v>
      </c>
      <c r="P4717" s="7">
        <f>SUM(dane3[[#This Row],[RoomService]:[VRDeck]])</f>
        <v>0</v>
      </c>
      <c r="Q4717" t="s">
        <v>12877</v>
      </c>
      <c r="R4717" t="b">
        <v>1</v>
      </c>
    </row>
    <row r="4718" spans="1:18" x14ac:dyDescent="0.3">
      <c r="A4718" t="s">
        <v>12878</v>
      </c>
      <c r="B4718">
        <f>MID(dane3[[#This Row],[PassengerId]],1,4)+0</f>
        <v>5034</v>
      </c>
      <c r="C4718" t="s">
        <v>19</v>
      </c>
      <c r="D4718" t="b">
        <v>0</v>
      </c>
      <c r="E4718" t="s">
        <v>12879</v>
      </c>
      <c r="F4718" t="str">
        <f>MID($E4718,1,1)</f>
        <v>G</v>
      </c>
      <c r="G4718" t="str">
        <f>IFERROR(MID($E4718,SEARCH("/",$E4718,SEARCH("/",$E4718)+1)+1,1),"")</f>
        <v>S</v>
      </c>
      <c r="H4718" t="s">
        <v>16</v>
      </c>
      <c r="I4718">
        <v>36</v>
      </c>
      <c r="J4718" t="b">
        <v>0</v>
      </c>
      <c r="K4718" s="7">
        <v>0</v>
      </c>
      <c r="L4718" s="7">
        <v>52</v>
      </c>
      <c r="M4718" s="7">
        <v>8</v>
      </c>
      <c r="N4718" s="7">
        <v>0</v>
      </c>
      <c r="O4718" s="7">
        <v>4160</v>
      </c>
      <c r="P4718" s="7">
        <f>SUM(dane3[[#This Row],[RoomService]:[VRDeck]])</f>
        <v>4220</v>
      </c>
      <c r="Q4718" t="s">
        <v>12880</v>
      </c>
      <c r="R4718" t="b">
        <v>0</v>
      </c>
    </row>
    <row r="4719" spans="1:18" x14ac:dyDescent="0.3">
      <c r="A4719" t="s">
        <v>12881</v>
      </c>
      <c r="B4719">
        <f>MID(dane3[[#This Row],[PassengerId]],1,4)+0</f>
        <v>5035</v>
      </c>
      <c r="C4719" t="s">
        <v>19</v>
      </c>
      <c r="D4719" t="b">
        <v>1</v>
      </c>
      <c r="E4719" t="s">
        <v>12882</v>
      </c>
      <c r="F4719" t="str">
        <f>MID($E4719,1,1)</f>
        <v>G</v>
      </c>
      <c r="G4719" t="str">
        <f>IFERROR(MID($E4719,SEARCH("/",$E4719,SEARCH("/",$E4719)+1)+1,1),"")</f>
        <v>S</v>
      </c>
      <c r="H4719" t="s">
        <v>16</v>
      </c>
      <c r="I4719">
        <v>13</v>
      </c>
      <c r="J4719" t="b">
        <v>0</v>
      </c>
      <c r="K4719" s="7">
        <v>0</v>
      </c>
      <c r="L4719" s="7">
        <v>0</v>
      </c>
      <c r="M4719" s="7">
        <v>0</v>
      </c>
      <c r="N4719" s="7">
        <v>0</v>
      </c>
      <c r="O4719" s="7">
        <v>0</v>
      </c>
      <c r="P4719" s="7">
        <f>SUM(dane3[[#This Row],[RoomService]:[VRDeck]])</f>
        <v>0</v>
      </c>
      <c r="Q4719" t="s">
        <v>12883</v>
      </c>
      <c r="R4719" t="b">
        <v>1</v>
      </c>
    </row>
    <row r="4720" spans="1:18" x14ac:dyDescent="0.3">
      <c r="A4720" t="s">
        <v>12884</v>
      </c>
      <c r="B4720">
        <f>MID(dane3[[#This Row],[PassengerId]],1,4)+0</f>
        <v>5036</v>
      </c>
      <c r="C4720" t="s">
        <v>19</v>
      </c>
      <c r="D4720" t="b">
        <v>1</v>
      </c>
      <c r="E4720" t="s">
        <v>12885</v>
      </c>
      <c r="F4720" t="str">
        <f>MID($E4720,1,1)</f>
        <v>G</v>
      </c>
      <c r="G4720" t="str">
        <f>IFERROR(MID($E4720,SEARCH("/",$E4720,SEARCH("/",$E4720)+1)+1,1),"")</f>
        <v>P</v>
      </c>
      <c r="H4720" t="s">
        <v>32</v>
      </c>
      <c r="I4720">
        <v>34</v>
      </c>
      <c r="J4720" t="b">
        <v>0</v>
      </c>
      <c r="K4720" s="7">
        <v>0</v>
      </c>
      <c r="L4720" s="7">
        <v>0</v>
      </c>
      <c r="M4720" s="7">
        <v>0</v>
      </c>
      <c r="N4720" s="7">
        <v>0</v>
      </c>
      <c r="O4720" s="7">
        <v>0</v>
      </c>
      <c r="P4720" s="7">
        <f>SUM(dane3[[#This Row],[RoomService]:[VRDeck]])</f>
        <v>0</v>
      </c>
      <c r="Q4720" t="s">
        <v>12886</v>
      </c>
      <c r="R4720" t="b">
        <v>0</v>
      </c>
    </row>
    <row r="4721" spans="1:18" x14ac:dyDescent="0.3">
      <c r="A4721" t="s">
        <v>12887</v>
      </c>
      <c r="B4721">
        <f>MID(dane3[[#This Row],[PassengerId]],1,4)+0</f>
        <v>5036</v>
      </c>
      <c r="C4721" t="s">
        <v>19</v>
      </c>
      <c r="D4721" t="b">
        <v>0</v>
      </c>
      <c r="E4721" t="s">
        <v>12885</v>
      </c>
      <c r="F4721" t="str">
        <f>MID($E4721,1,1)</f>
        <v>G</v>
      </c>
      <c r="G4721" t="str">
        <f>IFERROR(MID($E4721,SEARCH("/",$E4721,SEARCH("/",$E4721)+1)+1,1),"")</f>
        <v>P</v>
      </c>
      <c r="H4721" t="s">
        <v>16</v>
      </c>
      <c r="I4721">
        <v>24</v>
      </c>
      <c r="J4721" t="b">
        <v>0</v>
      </c>
      <c r="K4721" s="7">
        <v>5</v>
      </c>
      <c r="L4721" s="7">
        <v>1</v>
      </c>
      <c r="M4721" s="7">
        <v>7</v>
      </c>
      <c r="N4721" s="7">
        <v>0</v>
      </c>
      <c r="O4721" s="7">
        <v>895</v>
      </c>
      <c r="P4721" s="7">
        <f>SUM(dane3[[#This Row],[RoomService]:[VRDeck]])</f>
        <v>908</v>
      </c>
      <c r="Q4721" t="s">
        <v>12888</v>
      </c>
      <c r="R4721" t="b">
        <v>0</v>
      </c>
    </row>
    <row r="4722" spans="1:18" x14ac:dyDescent="0.3">
      <c r="A4722" t="s">
        <v>10969</v>
      </c>
      <c r="B4722">
        <f>MID(dane3[[#This Row],[PassengerId]],1,4)+0</f>
        <v>4289</v>
      </c>
      <c r="C4722" t="s">
        <v>53</v>
      </c>
      <c r="D4722" t="b">
        <v>1</v>
      </c>
      <c r="E4722" t="s">
        <v>10970</v>
      </c>
      <c r="F4722" t="str">
        <f>MID($E4722,1,1)</f>
        <v>F</v>
      </c>
      <c r="G4722" t="str">
        <f>IFERROR(MID($E4722,SEARCH("/",$E4722,SEARCH("/",$E4722)+1)+1,1),"")</f>
        <v>P</v>
      </c>
      <c r="H4722" t="s">
        <v>16</v>
      </c>
      <c r="I4722">
        <v>32</v>
      </c>
      <c r="J4722" t="b">
        <v>0</v>
      </c>
      <c r="K4722" s="7">
        <v>0</v>
      </c>
      <c r="L4722" s="7">
        <v>0</v>
      </c>
      <c r="M4722" s="7">
        <v>0</v>
      </c>
      <c r="N4722" s="7">
        <v>0</v>
      </c>
      <c r="O4722" s="7">
        <v>0</v>
      </c>
      <c r="P4722" s="7">
        <f>SUM(dane3[[#This Row],[RoomService]:[VRDeck]])</f>
        <v>0</v>
      </c>
      <c r="Q4722" t="s">
        <v>10971</v>
      </c>
      <c r="R4722" t="b">
        <v>1</v>
      </c>
    </row>
    <row r="4723" spans="1:18" x14ac:dyDescent="0.3">
      <c r="A4723" t="s">
        <v>10984</v>
      </c>
      <c r="B4723">
        <f>MID(dane3[[#This Row],[PassengerId]],1,4)+0</f>
        <v>4295</v>
      </c>
      <c r="C4723" t="s">
        <v>53</v>
      </c>
      <c r="D4723" t="b">
        <v>0</v>
      </c>
      <c r="E4723" t="s">
        <v>10985</v>
      </c>
      <c r="F4723" t="str">
        <f>MID($E4723,1,1)</f>
        <v>D</v>
      </c>
      <c r="G4723" t="str">
        <f>IFERROR(MID($E4723,SEARCH("/",$E4723,SEARCH("/",$E4723)+1)+1,1),"")</f>
        <v>P</v>
      </c>
      <c r="H4723" t="s">
        <v>46</v>
      </c>
      <c r="I4723">
        <v>23</v>
      </c>
      <c r="J4723" t="b">
        <v>0</v>
      </c>
      <c r="K4723" s="7">
        <v>49</v>
      </c>
      <c r="L4723" s="7">
        <v>0</v>
      </c>
      <c r="M4723" s="7">
        <v>2716</v>
      </c>
      <c r="N4723" s="7">
        <v>0</v>
      </c>
      <c r="O4723" s="7">
        <v>0</v>
      </c>
      <c r="P4723" s="7">
        <f>SUM(dane3[[#This Row],[RoomService]:[VRDeck]])</f>
        <v>2765</v>
      </c>
      <c r="Q4723" t="s">
        <v>10986</v>
      </c>
      <c r="R4723" t="b">
        <v>1</v>
      </c>
    </row>
    <row r="4724" spans="1:18" x14ac:dyDescent="0.3">
      <c r="A4724" t="s">
        <v>10987</v>
      </c>
      <c r="B4724">
        <f>MID(dane3[[#This Row],[PassengerId]],1,4)+0</f>
        <v>4295</v>
      </c>
      <c r="C4724" t="s">
        <v>53</v>
      </c>
      <c r="D4724" t="b">
        <v>1</v>
      </c>
      <c r="E4724" t="s">
        <v>39</v>
      </c>
      <c r="F4724" t="s">
        <v>23763</v>
      </c>
      <c r="G4724" t="str">
        <f>IFERROR(MID($E4724,SEARCH("/",$E4724,SEARCH("/",$E4724)+1)+1,1),"")</f>
        <v/>
      </c>
      <c r="H4724" t="s">
        <v>16</v>
      </c>
      <c r="I4724">
        <v>32</v>
      </c>
      <c r="J4724" t="b">
        <v>0</v>
      </c>
      <c r="K4724" s="7">
        <v>0</v>
      </c>
      <c r="L4724" s="7">
        <v>0</v>
      </c>
      <c r="M4724" s="7">
        <v>0</v>
      </c>
      <c r="N4724" s="7">
        <v>0</v>
      </c>
      <c r="O4724" s="7">
        <v>0</v>
      </c>
      <c r="P4724" s="7">
        <f>SUM(dane3[[#This Row],[RoomService]:[VRDeck]])</f>
        <v>0</v>
      </c>
      <c r="Q4724" t="s">
        <v>10988</v>
      </c>
      <c r="R4724" t="b">
        <v>1</v>
      </c>
    </row>
    <row r="4725" spans="1:18" x14ac:dyDescent="0.3">
      <c r="A4725" t="s">
        <v>11018</v>
      </c>
      <c r="B4725">
        <f>MID(dane3[[#This Row],[PassengerId]],1,4)+0</f>
        <v>4306</v>
      </c>
      <c r="C4725" t="s">
        <v>53</v>
      </c>
      <c r="D4725" t="b">
        <v>0</v>
      </c>
      <c r="E4725" t="s">
        <v>11019</v>
      </c>
      <c r="F4725" t="str">
        <f>MID($E4725,1,1)</f>
        <v>F</v>
      </c>
      <c r="G4725" t="str">
        <f>IFERROR(MID($E4725,SEARCH("/",$E4725,SEARCH("/",$E4725)+1)+1,1),"")</f>
        <v>S</v>
      </c>
      <c r="H4725" t="s">
        <v>46</v>
      </c>
      <c r="I4725">
        <v>22</v>
      </c>
      <c r="J4725" t="b">
        <v>0</v>
      </c>
      <c r="K4725" s="7">
        <v>1371</v>
      </c>
      <c r="L4725" s="7">
        <v>0</v>
      </c>
      <c r="M4725" s="7">
        <v>235</v>
      </c>
      <c r="N4725" s="7">
        <v>0</v>
      </c>
      <c r="O4725" s="7">
        <v>0</v>
      </c>
      <c r="P4725" s="7">
        <f>SUM(dane3[[#This Row],[RoomService]:[VRDeck]])</f>
        <v>1606</v>
      </c>
      <c r="Q4725" t="s">
        <v>11020</v>
      </c>
      <c r="R4725" t="b">
        <v>1</v>
      </c>
    </row>
    <row r="4726" spans="1:18" x14ac:dyDescent="0.3">
      <c r="A4726" t="s">
        <v>12898</v>
      </c>
      <c r="B4726">
        <f>MID(dane3[[#This Row],[PassengerId]],1,4)+0</f>
        <v>5040</v>
      </c>
      <c r="C4726" t="s">
        <v>14</v>
      </c>
      <c r="D4726" t="b">
        <v>0</v>
      </c>
      <c r="E4726" t="s">
        <v>12899</v>
      </c>
      <c r="F4726" t="str">
        <f>MID($E4726,1,1)</f>
        <v>C</v>
      </c>
      <c r="G4726" t="str">
        <f>IFERROR(MID($E4726,SEARCH("/",$E4726,SEARCH("/",$E4726)+1)+1,1),"")</f>
        <v>S</v>
      </c>
      <c r="H4726" t="s">
        <v>16</v>
      </c>
      <c r="I4726">
        <v>26</v>
      </c>
      <c r="J4726" t="b">
        <v>0</v>
      </c>
      <c r="K4726" s="7">
        <v>0</v>
      </c>
      <c r="L4726" s="7">
        <v>21</v>
      </c>
      <c r="M4726" s="7">
        <v>10424</v>
      </c>
      <c r="N4726" s="7">
        <v>1373</v>
      </c>
      <c r="O4726" s="7">
        <v>7218</v>
      </c>
      <c r="P4726" s="7">
        <f>SUM(dane3[[#This Row],[RoomService]:[VRDeck]])</f>
        <v>19036</v>
      </c>
      <c r="Q4726" t="s">
        <v>12900</v>
      </c>
      <c r="R4726" t="b">
        <v>0</v>
      </c>
    </row>
    <row r="4727" spans="1:18" x14ac:dyDescent="0.3">
      <c r="A4727" t="s">
        <v>12901</v>
      </c>
      <c r="B4727">
        <f>MID(dane3[[#This Row],[PassengerId]],1,4)+0</f>
        <v>5040</v>
      </c>
      <c r="C4727" t="s">
        <v>14</v>
      </c>
      <c r="D4727" t="b">
        <v>0</v>
      </c>
      <c r="E4727" t="s">
        <v>12899</v>
      </c>
      <c r="F4727" t="str">
        <f>MID($E4727,1,1)</f>
        <v>C</v>
      </c>
      <c r="G4727" t="str">
        <f>IFERROR(MID($E4727,SEARCH("/",$E4727,SEARCH("/",$E4727)+1)+1,1),"")</f>
        <v>S</v>
      </c>
      <c r="H4727" t="s">
        <v>46</v>
      </c>
      <c r="I4727">
        <v>39</v>
      </c>
      <c r="J4727" t="b">
        <v>0</v>
      </c>
      <c r="K4727" s="7">
        <v>10</v>
      </c>
      <c r="L4727" s="7">
        <v>199</v>
      </c>
      <c r="M4727" s="7">
        <v>0</v>
      </c>
      <c r="N4727" s="7">
        <v>6216</v>
      </c>
      <c r="O4727" s="7">
        <v>101</v>
      </c>
      <c r="P4727" s="7">
        <f>SUM(dane3[[#This Row],[RoomService]:[VRDeck]])</f>
        <v>6526</v>
      </c>
      <c r="Q4727" t="s">
        <v>12902</v>
      </c>
      <c r="R4727" t="b">
        <v>0</v>
      </c>
    </row>
    <row r="4728" spans="1:18" x14ac:dyDescent="0.3">
      <c r="A4728" t="s">
        <v>12903</v>
      </c>
      <c r="B4728">
        <f>MID(dane3[[#This Row],[PassengerId]],1,4)+0</f>
        <v>5042</v>
      </c>
      <c r="C4728" t="s">
        <v>19</v>
      </c>
      <c r="D4728" t="b">
        <v>0</v>
      </c>
      <c r="E4728" t="s">
        <v>12904</v>
      </c>
      <c r="F4728" t="str">
        <f>MID($E4728,1,1)</f>
        <v>F</v>
      </c>
      <c r="G4728" t="str">
        <f>IFERROR(MID($E4728,SEARCH("/",$E4728,SEARCH("/",$E4728)+1)+1,1),"")</f>
        <v>P</v>
      </c>
      <c r="H4728" t="s">
        <v>16</v>
      </c>
      <c r="I4728">
        <v>18</v>
      </c>
      <c r="J4728" t="b">
        <v>0</v>
      </c>
      <c r="K4728" s="7">
        <v>8</v>
      </c>
      <c r="L4728" s="7">
        <v>1</v>
      </c>
      <c r="M4728" s="7">
        <v>4</v>
      </c>
      <c r="N4728" s="7">
        <v>419</v>
      </c>
      <c r="O4728" s="7">
        <v>304</v>
      </c>
      <c r="P4728" s="7">
        <f>SUM(dane3[[#This Row],[RoomService]:[VRDeck]])</f>
        <v>736</v>
      </c>
      <c r="Q4728" t="s">
        <v>12905</v>
      </c>
      <c r="R4728" t="b">
        <v>1</v>
      </c>
    </row>
    <row r="4729" spans="1:18" x14ac:dyDescent="0.3">
      <c r="A4729" t="s">
        <v>12906</v>
      </c>
      <c r="B4729">
        <f>MID(dane3[[#This Row],[PassengerId]],1,4)+0</f>
        <v>5044</v>
      </c>
      <c r="C4729" t="s">
        <v>19</v>
      </c>
      <c r="D4729" t="b">
        <v>0</v>
      </c>
      <c r="E4729" t="s">
        <v>12907</v>
      </c>
      <c r="F4729" t="str">
        <f>MID($E4729,1,1)</f>
        <v>G</v>
      </c>
      <c r="G4729" t="str">
        <f>IFERROR(MID($E4729,SEARCH("/",$E4729,SEARCH("/",$E4729)+1)+1,1),"")</f>
        <v>S</v>
      </c>
      <c r="H4729" t="s">
        <v>16</v>
      </c>
      <c r="I4729">
        <v>23</v>
      </c>
      <c r="J4729" t="b">
        <v>0</v>
      </c>
      <c r="K4729" s="7">
        <v>0</v>
      </c>
      <c r="L4729" s="7">
        <v>381</v>
      </c>
      <c r="M4729" s="7">
        <v>142</v>
      </c>
      <c r="N4729" s="7">
        <v>0</v>
      </c>
      <c r="O4729" s="7">
        <v>261</v>
      </c>
      <c r="P4729" s="7">
        <f>SUM(dane3[[#This Row],[RoomService]:[VRDeck]])</f>
        <v>784</v>
      </c>
      <c r="Q4729" t="s">
        <v>12908</v>
      </c>
      <c r="R4729" t="b">
        <v>0</v>
      </c>
    </row>
    <row r="4730" spans="1:18" x14ac:dyDescent="0.3">
      <c r="A4730" t="s">
        <v>12909</v>
      </c>
      <c r="B4730">
        <f>MID(dane3[[#This Row],[PassengerId]],1,4)+0</f>
        <v>5044</v>
      </c>
      <c r="C4730" t="s">
        <v>19</v>
      </c>
      <c r="D4730" t="b">
        <v>1</v>
      </c>
      <c r="E4730" t="s">
        <v>12907</v>
      </c>
      <c r="F4730" t="str">
        <f>MID($E4730,1,1)</f>
        <v>G</v>
      </c>
      <c r="G4730" t="str">
        <f>IFERROR(MID($E4730,SEARCH("/",$E4730,SEARCH("/",$E4730)+1)+1,1),"")</f>
        <v>S</v>
      </c>
      <c r="H4730" t="s">
        <v>32</v>
      </c>
      <c r="I4730">
        <v>29</v>
      </c>
      <c r="J4730" t="b">
        <v>0</v>
      </c>
      <c r="K4730" s="7">
        <v>0</v>
      </c>
      <c r="L4730" s="7">
        <v>0</v>
      </c>
      <c r="M4730" s="7">
        <v>0</v>
      </c>
      <c r="N4730" s="7">
        <v>0</v>
      </c>
      <c r="O4730" s="7">
        <v>0</v>
      </c>
      <c r="P4730" s="7">
        <f>SUM(dane3[[#This Row],[RoomService]:[VRDeck]])</f>
        <v>0</v>
      </c>
      <c r="Q4730" t="s">
        <v>23799</v>
      </c>
      <c r="R4730" t="b">
        <v>1</v>
      </c>
    </row>
    <row r="4731" spans="1:18" x14ac:dyDescent="0.3">
      <c r="A4731" t="s">
        <v>12910</v>
      </c>
      <c r="B4731">
        <f>MID(dane3[[#This Row],[PassengerId]],1,4)+0</f>
        <v>5048</v>
      </c>
      <c r="C4731" t="s">
        <v>19</v>
      </c>
      <c r="D4731" t="b">
        <v>0</v>
      </c>
      <c r="E4731" t="s">
        <v>39</v>
      </c>
      <c r="F4731" t="s">
        <v>23763</v>
      </c>
      <c r="G4731" t="str">
        <f>IFERROR(MID($E4731,SEARCH("/",$E4731,SEARCH("/",$E4731)+1)+1,1),"")</f>
        <v/>
      </c>
      <c r="H4731" t="s">
        <v>16</v>
      </c>
      <c r="I4731">
        <v>38</v>
      </c>
      <c r="J4731" t="b">
        <v>0</v>
      </c>
      <c r="K4731" s="7">
        <v>0</v>
      </c>
      <c r="L4731" s="7">
        <v>0</v>
      </c>
      <c r="M4731" s="7">
        <v>0</v>
      </c>
      <c r="N4731" s="7">
        <v>0</v>
      </c>
      <c r="O4731" s="7">
        <v>0</v>
      </c>
      <c r="P4731" s="7">
        <f>SUM(dane3[[#This Row],[RoomService]:[VRDeck]])</f>
        <v>0</v>
      </c>
      <c r="Q4731" t="s">
        <v>12911</v>
      </c>
      <c r="R4731" t="b">
        <v>1</v>
      </c>
    </row>
    <row r="4732" spans="1:18" x14ac:dyDescent="0.3">
      <c r="A4732" t="s">
        <v>12912</v>
      </c>
      <c r="B4732">
        <f>MID(dane3[[#This Row],[PassengerId]],1,4)+0</f>
        <v>5050</v>
      </c>
      <c r="C4732" t="s">
        <v>19</v>
      </c>
      <c r="D4732" t="b">
        <v>0</v>
      </c>
      <c r="E4732" t="s">
        <v>12913</v>
      </c>
      <c r="F4732" t="str">
        <f>MID($E4732,1,1)</f>
        <v>F</v>
      </c>
      <c r="G4732" t="str">
        <f>IFERROR(MID($E4732,SEARCH("/",$E4732,SEARCH("/",$E4732)+1)+1,1),"")</f>
        <v>P</v>
      </c>
      <c r="H4732" t="s">
        <v>16</v>
      </c>
      <c r="I4732">
        <v>31</v>
      </c>
      <c r="J4732" t="b">
        <v>0</v>
      </c>
      <c r="K4732" s="7">
        <v>433</v>
      </c>
      <c r="L4732" s="7">
        <v>111</v>
      </c>
      <c r="M4732" s="7">
        <v>238</v>
      </c>
      <c r="N4732" s="7">
        <v>86</v>
      </c>
      <c r="O4732" s="7">
        <v>0</v>
      </c>
      <c r="P4732" s="7">
        <f>SUM(dane3[[#This Row],[RoomService]:[VRDeck]])</f>
        <v>868</v>
      </c>
      <c r="Q4732" t="s">
        <v>12914</v>
      </c>
      <c r="R4732" t="b">
        <v>0</v>
      </c>
    </row>
    <row r="4733" spans="1:18" x14ac:dyDescent="0.3">
      <c r="A4733" t="s">
        <v>11042</v>
      </c>
      <c r="B4733">
        <f>MID(dane3[[#This Row],[PassengerId]],1,4)+0</f>
        <v>4317</v>
      </c>
      <c r="C4733" t="s">
        <v>53</v>
      </c>
      <c r="D4733" t="b">
        <v>0</v>
      </c>
      <c r="E4733" t="s">
        <v>11043</v>
      </c>
      <c r="F4733" t="str">
        <f>MID($E4733,1,1)</f>
        <v>D</v>
      </c>
      <c r="G4733" t="str">
        <f>IFERROR(MID($E4733,SEARCH("/",$E4733,SEARCH("/",$E4733)+1)+1,1),"")</f>
        <v>S</v>
      </c>
      <c r="H4733" t="s">
        <v>16</v>
      </c>
      <c r="I4733">
        <v>24</v>
      </c>
      <c r="J4733" t="b">
        <v>0</v>
      </c>
      <c r="K4733" s="7">
        <v>439</v>
      </c>
      <c r="L4733" s="7">
        <v>0</v>
      </c>
      <c r="M4733" s="7">
        <v>2140</v>
      </c>
      <c r="N4733" s="7">
        <v>0</v>
      </c>
      <c r="O4733" s="7">
        <v>0</v>
      </c>
      <c r="P4733" s="7">
        <f>SUM(dane3[[#This Row],[RoomService]:[VRDeck]])</f>
        <v>2579</v>
      </c>
      <c r="Q4733" t="s">
        <v>11044</v>
      </c>
      <c r="R4733" t="b">
        <v>1</v>
      </c>
    </row>
    <row r="4734" spans="1:18" x14ac:dyDescent="0.3">
      <c r="A4734" t="s">
        <v>11045</v>
      </c>
      <c r="B4734">
        <f>MID(dane3[[#This Row],[PassengerId]],1,4)+0</f>
        <v>4318</v>
      </c>
      <c r="C4734" t="s">
        <v>53</v>
      </c>
      <c r="D4734" t="b">
        <v>1</v>
      </c>
      <c r="E4734" t="s">
        <v>11046</v>
      </c>
      <c r="F4734" t="str">
        <f>MID($E4734,1,1)</f>
        <v>F</v>
      </c>
      <c r="G4734" t="str">
        <f>IFERROR(MID($E4734,SEARCH("/",$E4734,SEARCH("/",$E4734)+1)+1,1),"")</f>
        <v>S</v>
      </c>
      <c r="H4734" t="s">
        <v>16</v>
      </c>
      <c r="I4734">
        <v>25</v>
      </c>
      <c r="J4734" t="b">
        <v>0</v>
      </c>
      <c r="K4734" s="7">
        <v>0</v>
      </c>
      <c r="L4734" s="7">
        <v>0</v>
      </c>
      <c r="M4734" s="7">
        <v>0</v>
      </c>
      <c r="N4734" s="7">
        <v>0</v>
      </c>
      <c r="O4734" s="7">
        <v>0</v>
      </c>
      <c r="P4734" s="7">
        <f>SUM(dane3[[#This Row],[RoomService]:[VRDeck]])</f>
        <v>0</v>
      </c>
      <c r="Q4734" t="s">
        <v>11047</v>
      </c>
      <c r="R4734" t="b">
        <v>1</v>
      </c>
    </row>
    <row r="4735" spans="1:18" x14ac:dyDescent="0.3">
      <c r="A4735" t="s">
        <v>11054</v>
      </c>
      <c r="B4735">
        <f>MID(dane3[[#This Row],[PassengerId]],1,4)+0</f>
        <v>4324</v>
      </c>
      <c r="C4735" t="s">
        <v>53</v>
      </c>
      <c r="D4735" t="b">
        <v>0</v>
      </c>
      <c r="E4735" t="s">
        <v>11055</v>
      </c>
      <c r="F4735" t="str">
        <f>MID($E4735,1,1)</f>
        <v>F</v>
      </c>
      <c r="G4735" t="str">
        <f>IFERROR(MID($E4735,SEARCH("/",$E4735,SEARCH("/",$E4735)+1)+1,1),"")</f>
        <v>S</v>
      </c>
      <c r="H4735" t="s">
        <v>46</v>
      </c>
      <c r="I4735">
        <v>3</v>
      </c>
      <c r="J4735" t="b">
        <v>0</v>
      </c>
      <c r="K4735" s="7">
        <v>0</v>
      </c>
      <c r="L4735" s="7">
        <v>0</v>
      </c>
      <c r="M4735" s="7">
        <v>0</v>
      </c>
      <c r="N4735" s="7">
        <v>0</v>
      </c>
      <c r="O4735" s="7">
        <v>0</v>
      </c>
      <c r="P4735" s="7">
        <f>SUM(dane3[[#This Row],[RoomService]:[VRDeck]])</f>
        <v>0</v>
      </c>
      <c r="Q4735" t="s">
        <v>11056</v>
      </c>
      <c r="R4735" t="b">
        <v>1</v>
      </c>
    </row>
    <row r="4736" spans="1:18" x14ac:dyDescent="0.3">
      <c r="A4736" t="s">
        <v>12922</v>
      </c>
      <c r="B4736">
        <f>MID(dane3[[#This Row],[PassengerId]],1,4)+0</f>
        <v>5057</v>
      </c>
      <c r="C4736" t="s">
        <v>19</v>
      </c>
      <c r="D4736" t="b">
        <v>1</v>
      </c>
      <c r="E4736" t="s">
        <v>12923</v>
      </c>
      <c r="F4736" t="str">
        <f>MID($E4736,1,1)</f>
        <v>G</v>
      </c>
      <c r="G4736" t="str">
        <f>IFERROR(MID($E4736,SEARCH("/",$E4736,SEARCH("/",$E4736)+1)+1,1),"")</f>
        <v>P</v>
      </c>
      <c r="H4736" t="s">
        <v>46</v>
      </c>
      <c r="I4736">
        <v>15</v>
      </c>
      <c r="J4736" t="b">
        <v>0</v>
      </c>
      <c r="K4736" s="7">
        <v>0</v>
      </c>
      <c r="L4736" s="7">
        <v>0</v>
      </c>
      <c r="M4736" s="7">
        <v>0</v>
      </c>
      <c r="N4736" s="7">
        <v>0</v>
      </c>
      <c r="O4736" s="7">
        <v>0</v>
      </c>
      <c r="P4736" s="7">
        <f>SUM(dane3[[#This Row],[RoomService]:[VRDeck]])</f>
        <v>0</v>
      </c>
      <c r="Q4736" t="s">
        <v>12924</v>
      </c>
      <c r="R4736" t="b">
        <v>1</v>
      </c>
    </row>
    <row r="4737" spans="1:18" x14ac:dyDescent="0.3">
      <c r="A4737" t="s">
        <v>11057</v>
      </c>
      <c r="B4737">
        <f>MID(dane3[[#This Row],[PassengerId]],1,4)+0</f>
        <v>4324</v>
      </c>
      <c r="C4737" t="s">
        <v>53</v>
      </c>
      <c r="D4737" t="b">
        <v>1</v>
      </c>
      <c r="E4737" t="s">
        <v>11055</v>
      </c>
      <c r="F4737" t="str">
        <f>MID($E4737,1,1)</f>
        <v>F</v>
      </c>
      <c r="G4737" t="str">
        <f>IFERROR(MID($E4737,SEARCH("/",$E4737,SEARCH("/",$E4737)+1)+1,1),"")</f>
        <v>S</v>
      </c>
      <c r="H4737" t="s">
        <v>16</v>
      </c>
      <c r="I4737">
        <v>24</v>
      </c>
      <c r="J4737" t="b">
        <v>0</v>
      </c>
      <c r="K4737" s="7">
        <v>0</v>
      </c>
      <c r="L4737" s="7">
        <v>0</v>
      </c>
      <c r="M4737" s="7">
        <v>0</v>
      </c>
      <c r="N4737" s="7">
        <v>0</v>
      </c>
      <c r="O4737" s="7">
        <v>0</v>
      </c>
      <c r="P4737" s="7">
        <f>SUM(dane3[[#This Row],[RoomService]:[VRDeck]])</f>
        <v>0</v>
      </c>
      <c r="Q4737" t="s">
        <v>11058</v>
      </c>
      <c r="R4737" t="b">
        <v>1</v>
      </c>
    </row>
    <row r="4738" spans="1:18" x14ac:dyDescent="0.3">
      <c r="A4738" t="s">
        <v>11059</v>
      </c>
      <c r="B4738">
        <f>MID(dane3[[#This Row],[PassengerId]],1,4)+0</f>
        <v>4324</v>
      </c>
      <c r="C4738" t="s">
        <v>53</v>
      </c>
      <c r="D4738" t="b">
        <v>0</v>
      </c>
      <c r="E4738" t="s">
        <v>11055</v>
      </c>
      <c r="F4738" t="str">
        <f>MID($E4738,1,1)</f>
        <v>F</v>
      </c>
      <c r="G4738" t="str">
        <f>IFERROR(MID($E4738,SEARCH("/",$E4738,SEARCH("/",$E4738)+1)+1,1),"")</f>
        <v>S</v>
      </c>
      <c r="H4738" t="s">
        <v>16</v>
      </c>
      <c r="I4738">
        <v>25</v>
      </c>
      <c r="J4738" t="b">
        <v>0</v>
      </c>
      <c r="K4738" s="7">
        <v>412</v>
      </c>
      <c r="L4738" s="7">
        <v>0</v>
      </c>
      <c r="M4738" s="7">
        <v>567</v>
      </c>
      <c r="N4738" s="7">
        <v>775</v>
      </c>
      <c r="O4738" s="7">
        <v>0</v>
      </c>
      <c r="P4738" s="7">
        <f>SUM(dane3[[#This Row],[RoomService]:[VRDeck]])</f>
        <v>1754</v>
      </c>
      <c r="Q4738" t="s">
        <v>11060</v>
      </c>
      <c r="R4738" t="b">
        <v>0</v>
      </c>
    </row>
    <row r="4739" spans="1:18" x14ac:dyDescent="0.3">
      <c r="A4739" t="s">
        <v>11061</v>
      </c>
      <c r="B4739">
        <f>MID(dane3[[#This Row],[PassengerId]],1,4)+0</f>
        <v>4324</v>
      </c>
      <c r="C4739" t="s">
        <v>53</v>
      </c>
      <c r="D4739" t="b">
        <v>1</v>
      </c>
      <c r="E4739" t="s">
        <v>11055</v>
      </c>
      <c r="F4739" t="str">
        <f>MID($E4739,1,1)</f>
        <v>F</v>
      </c>
      <c r="G4739" t="str">
        <f>IFERROR(MID($E4739,SEARCH("/",$E4739,SEARCH("/",$E4739)+1)+1,1),"")</f>
        <v>S</v>
      </c>
      <c r="H4739" t="s">
        <v>46</v>
      </c>
      <c r="I4739">
        <v>1</v>
      </c>
      <c r="J4739" t="b">
        <v>0</v>
      </c>
      <c r="K4739" s="7">
        <v>0</v>
      </c>
      <c r="L4739" s="7">
        <v>0</v>
      </c>
      <c r="M4739" s="7">
        <v>0</v>
      </c>
      <c r="N4739" s="7">
        <v>0</v>
      </c>
      <c r="O4739" s="7">
        <v>0</v>
      </c>
      <c r="P4739" s="7">
        <f>SUM(dane3[[#This Row],[RoomService]:[VRDeck]])</f>
        <v>0</v>
      </c>
      <c r="Q4739" t="s">
        <v>11062</v>
      </c>
      <c r="R4739" t="b">
        <v>1</v>
      </c>
    </row>
    <row r="4740" spans="1:18" x14ac:dyDescent="0.3">
      <c r="A4740" t="s">
        <v>12932</v>
      </c>
      <c r="B4740">
        <f>MID(dane3[[#This Row],[PassengerId]],1,4)+0</f>
        <v>5059</v>
      </c>
      <c r="C4740" t="s">
        <v>19</v>
      </c>
      <c r="D4740" t="b">
        <v>0</v>
      </c>
      <c r="E4740" t="s">
        <v>12933</v>
      </c>
      <c r="F4740" t="str">
        <f>MID($E4740,1,1)</f>
        <v>F</v>
      </c>
      <c r="G4740" t="str">
        <f>IFERROR(MID($E4740,SEARCH("/",$E4740,SEARCH("/",$E4740)+1)+1,1),"")</f>
        <v>P</v>
      </c>
      <c r="H4740" t="s">
        <v>46</v>
      </c>
      <c r="I4740">
        <v>21</v>
      </c>
      <c r="J4740" t="b">
        <v>0</v>
      </c>
      <c r="K4740" s="7">
        <v>639</v>
      </c>
      <c r="L4740" s="7">
        <v>0</v>
      </c>
      <c r="M4740" s="7">
        <v>0</v>
      </c>
      <c r="N4740" s="7">
        <v>0</v>
      </c>
      <c r="O4740" s="7">
        <v>0</v>
      </c>
      <c r="P4740" s="7">
        <f>SUM(dane3[[#This Row],[RoomService]:[VRDeck]])</f>
        <v>639</v>
      </c>
      <c r="Q4740" t="s">
        <v>12934</v>
      </c>
      <c r="R4740" t="b">
        <v>0</v>
      </c>
    </row>
    <row r="4741" spans="1:18" x14ac:dyDescent="0.3">
      <c r="A4741" t="s">
        <v>12935</v>
      </c>
      <c r="B4741">
        <f>MID(dane3[[#This Row],[PassengerId]],1,4)+0</f>
        <v>5060</v>
      </c>
      <c r="C4741" t="s">
        <v>14</v>
      </c>
      <c r="D4741" t="b">
        <v>1</v>
      </c>
      <c r="E4741" t="s">
        <v>12936</v>
      </c>
      <c r="F4741" t="str">
        <f>MID($E4741,1,1)</f>
        <v>C</v>
      </c>
      <c r="G4741" t="str">
        <f>IFERROR(MID($E4741,SEARCH("/",$E4741,SEARCH("/",$E4741)+1)+1,1),"")</f>
        <v>P</v>
      </c>
      <c r="H4741" t="s">
        <v>46</v>
      </c>
      <c r="I4741">
        <v>41</v>
      </c>
      <c r="J4741" t="b">
        <v>0</v>
      </c>
      <c r="K4741" s="7">
        <v>0</v>
      </c>
      <c r="L4741" s="7">
        <v>0</v>
      </c>
      <c r="M4741" s="7">
        <v>0</v>
      </c>
      <c r="N4741" s="7">
        <v>0</v>
      </c>
      <c r="O4741" s="7">
        <v>0</v>
      </c>
      <c r="P4741" s="7">
        <f>SUM(dane3[[#This Row],[RoomService]:[VRDeck]])</f>
        <v>0</v>
      </c>
      <c r="Q4741" t="s">
        <v>12937</v>
      </c>
      <c r="R4741" t="b">
        <v>1</v>
      </c>
    </row>
    <row r="4742" spans="1:18" x14ac:dyDescent="0.3">
      <c r="A4742" t="s">
        <v>12938</v>
      </c>
      <c r="B4742">
        <f>MID(dane3[[#This Row],[PassengerId]],1,4)+0</f>
        <v>5060</v>
      </c>
      <c r="C4742" t="s">
        <v>14</v>
      </c>
      <c r="D4742" t="b">
        <v>1</v>
      </c>
      <c r="E4742" t="s">
        <v>12936</v>
      </c>
      <c r="F4742" t="str">
        <f>MID($E4742,1,1)</f>
        <v>C</v>
      </c>
      <c r="G4742" t="str">
        <f>IFERROR(MID($E4742,SEARCH("/",$E4742,SEARCH("/",$E4742)+1)+1,1),"")</f>
        <v>P</v>
      </c>
      <c r="H4742" t="s">
        <v>16</v>
      </c>
      <c r="I4742">
        <v>14</v>
      </c>
      <c r="J4742" t="b">
        <v>0</v>
      </c>
      <c r="K4742" s="7">
        <v>0</v>
      </c>
      <c r="L4742" s="7">
        <v>0</v>
      </c>
      <c r="M4742" s="7">
        <v>0</v>
      </c>
      <c r="N4742" s="7">
        <v>0</v>
      </c>
      <c r="O4742" s="7">
        <v>0</v>
      </c>
      <c r="P4742" s="7">
        <f>SUM(dane3[[#This Row],[RoomService]:[VRDeck]])</f>
        <v>0</v>
      </c>
      <c r="Q4742" t="s">
        <v>12939</v>
      </c>
      <c r="R4742" t="b">
        <v>1</v>
      </c>
    </row>
    <row r="4743" spans="1:18" x14ac:dyDescent="0.3">
      <c r="A4743" t="s">
        <v>12940</v>
      </c>
      <c r="B4743">
        <f>MID(dane3[[#This Row],[PassengerId]],1,4)+0</f>
        <v>5060</v>
      </c>
      <c r="C4743" t="s">
        <v>14</v>
      </c>
      <c r="D4743" t="b">
        <v>0</v>
      </c>
      <c r="E4743" t="s">
        <v>12936</v>
      </c>
      <c r="F4743" t="str">
        <f>MID($E4743,1,1)</f>
        <v>C</v>
      </c>
      <c r="G4743" t="str">
        <f>IFERROR(MID($E4743,SEARCH("/",$E4743,SEARCH("/",$E4743)+1)+1,1),"")</f>
        <v>P</v>
      </c>
      <c r="H4743" t="s">
        <v>46</v>
      </c>
      <c r="I4743">
        <v>27</v>
      </c>
      <c r="J4743" t="b">
        <v>0</v>
      </c>
      <c r="K4743" s="7">
        <v>0</v>
      </c>
      <c r="L4743" s="7">
        <v>867</v>
      </c>
      <c r="M4743" s="7">
        <v>0</v>
      </c>
      <c r="N4743" s="7">
        <v>20</v>
      </c>
      <c r="O4743" s="7">
        <v>1371</v>
      </c>
      <c r="P4743" s="7">
        <f>SUM(dane3[[#This Row],[RoomService]:[VRDeck]])</f>
        <v>2258</v>
      </c>
      <c r="Q4743" t="s">
        <v>12941</v>
      </c>
      <c r="R4743" t="b">
        <v>0</v>
      </c>
    </row>
    <row r="4744" spans="1:18" x14ac:dyDescent="0.3">
      <c r="A4744" t="s">
        <v>12942</v>
      </c>
      <c r="B4744">
        <f>MID(dane3[[#This Row],[PassengerId]],1,4)+0</f>
        <v>5060</v>
      </c>
      <c r="C4744" t="s">
        <v>14</v>
      </c>
      <c r="D4744" t="b">
        <v>0</v>
      </c>
      <c r="E4744" t="s">
        <v>12936</v>
      </c>
      <c r="F4744" t="str">
        <f>MID($E4744,1,1)</f>
        <v>C</v>
      </c>
      <c r="G4744" t="str">
        <f>IFERROR(MID($E4744,SEARCH("/",$E4744,SEARCH("/",$E4744)+1)+1,1),"")</f>
        <v>P</v>
      </c>
      <c r="H4744" t="s">
        <v>46</v>
      </c>
      <c r="I4744">
        <v>29</v>
      </c>
      <c r="J4744" t="b">
        <v>1</v>
      </c>
      <c r="K4744" s="7">
        <v>530</v>
      </c>
      <c r="L4744" s="7">
        <v>418</v>
      </c>
      <c r="M4744" s="7">
        <v>0</v>
      </c>
      <c r="N4744" s="7">
        <v>0</v>
      </c>
      <c r="O4744" s="7">
        <v>9129</v>
      </c>
      <c r="P4744" s="7">
        <f>SUM(dane3[[#This Row],[RoomService]:[VRDeck]])</f>
        <v>10077</v>
      </c>
      <c r="Q4744" t="s">
        <v>12943</v>
      </c>
      <c r="R4744" t="b">
        <v>0</v>
      </c>
    </row>
    <row r="4745" spans="1:18" x14ac:dyDescent="0.3">
      <c r="A4745" t="s">
        <v>12944</v>
      </c>
      <c r="B4745">
        <f>MID(dane3[[#This Row],[PassengerId]],1,4)+0</f>
        <v>5061</v>
      </c>
      <c r="C4745" t="s">
        <v>14</v>
      </c>
      <c r="D4745" t="b">
        <v>1</v>
      </c>
      <c r="E4745" t="s">
        <v>12945</v>
      </c>
      <c r="F4745" t="str">
        <f>MID($E4745,1,1)</f>
        <v>C</v>
      </c>
      <c r="G4745" t="str">
        <f>IFERROR(MID($E4745,SEARCH("/",$E4745,SEARCH("/",$E4745)+1)+1,1),"")</f>
        <v>S</v>
      </c>
      <c r="H4745" t="s">
        <v>16</v>
      </c>
      <c r="I4745">
        <v>25</v>
      </c>
      <c r="J4745" t="b">
        <v>0</v>
      </c>
      <c r="K4745" s="7">
        <v>0</v>
      </c>
      <c r="L4745" s="7">
        <v>0</v>
      </c>
      <c r="M4745" s="7">
        <v>0</v>
      </c>
      <c r="N4745" s="7">
        <v>0</v>
      </c>
      <c r="O4745" s="7">
        <v>0</v>
      </c>
      <c r="P4745" s="7">
        <f>SUM(dane3[[#This Row],[RoomService]:[VRDeck]])</f>
        <v>0</v>
      </c>
      <c r="Q4745" t="s">
        <v>12946</v>
      </c>
      <c r="R4745" t="b">
        <v>1</v>
      </c>
    </row>
    <row r="4746" spans="1:18" x14ac:dyDescent="0.3">
      <c r="A4746" t="s">
        <v>12947</v>
      </c>
      <c r="B4746">
        <f>MID(dane3[[#This Row],[PassengerId]],1,4)+0</f>
        <v>5061</v>
      </c>
      <c r="C4746" t="s">
        <v>14</v>
      </c>
      <c r="D4746" t="b">
        <v>0</v>
      </c>
      <c r="E4746" t="s">
        <v>12945</v>
      </c>
      <c r="F4746" t="str">
        <f>MID($E4746,1,1)</f>
        <v>C</v>
      </c>
      <c r="G4746" t="str">
        <f>IFERROR(MID($E4746,SEARCH("/",$E4746,SEARCH("/",$E4746)+1)+1,1),"")</f>
        <v>S</v>
      </c>
      <c r="H4746" t="s">
        <v>16</v>
      </c>
      <c r="I4746">
        <v>54</v>
      </c>
      <c r="J4746" t="b">
        <v>0</v>
      </c>
      <c r="K4746" s="7">
        <v>0</v>
      </c>
      <c r="L4746" s="7">
        <v>8246</v>
      </c>
      <c r="M4746" s="7">
        <v>0</v>
      </c>
      <c r="N4746" s="7">
        <v>56</v>
      </c>
      <c r="O4746" s="7">
        <v>118</v>
      </c>
      <c r="P4746" s="7">
        <f>SUM(dane3[[#This Row],[RoomService]:[VRDeck]])</f>
        <v>8420</v>
      </c>
      <c r="Q4746" t="s">
        <v>12948</v>
      </c>
      <c r="R4746" t="b">
        <v>1</v>
      </c>
    </row>
    <row r="4747" spans="1:18" x14ac:dyDescent="0.3">
      <c r="A4747" t="s">
        <v>1574</v>
      </c>
      <c r="B4747">
        <f>MID(dane3[[#This Row],[PassengerId]],1,4)+0</f>
        <v>597</v>
      </c>
      <c r="C4747" t="s">
        <v>19</v>
      </c>
      <c r="D4747" t="b">
        <v>1</v>
      </c>
      <c r="E4747" t="s">
        <v>1575</v>
      </c>
      <c r="F4747" t="str">
        <f>MID($E4747,1,1)</f>
        <v>G</v>
      </c>
      <c r="G4747" t="str">
        <f>IFERROR(MID($E4747,SEARCH("/",$E4747,SEARCH("/",$E4747)+1)+1,1),"")</f>
        <v>P</v>
      </c>
      <c r="H4747" t="s">
        <v>16</v>
      </c>
      <c r="I4747">
        <v>23</v>
      </c>
      <c r="J4747" t="b">
        <v>0</v>
      </c>
      <c r="K4747" s="7">
        <v>0</v>
      </c>
      <c r="L4747" s="7">
        <v>0</v>
      </c>
      <c r="M4747" s="7">
        <v>0</v>
      </c>
      <c r="N4747" s="7">
        <v>0</v>
      </c>
      <c r="O4747" s="7">
        <v>0</v>
      </c>
      <c r="P4747" s="7">
        <f>SUM(dane3[[#This Row],[RoomService]:[VRDeck]])</f>
        <v>0</v>
      </c>
      <c r="Q4747" t="s">
        <v>1576</v>
      </c>
      <c r="R4747" t="b">
        <v>1</v>
      </c>
    </row>
    <row r="4748" spans="1:18" x14ac:dyDescent="0.3">
      <c r="A4748" t="s">
        <v>12952</v>
      </c>
      <c r="B4748">
        <f>MID(dane3[[#This Row],[PassengerId]],1,4)+0</f>
        <v>5063</v>
      </c>
      <c r="C4748" t="s">
        <v>19</v>
      </c>
      <c r="D4748" t="b">
        <v>0</v>
      </c>
      <c r="E4748" t="s">
        <v>12953</v>
      </c>
      <c r="F4748" t="str">
        <f>MID($E4748,1,1)</f>
        <v>G</v>
      </c>
      <c r="G4748" t="str">
        <f>IFERROR(MID($E4748,SEARCH("/",$E4748,SEARCH("/",$E4748)+1)+1,1),"")</f>
        <v>S</v>
      </c>
      <c r="H4748" t="s">
        <v>16</v>
      </c>
      <c r="I4748">
        <v>18</v>
      </c>
      <c r="J4748" t="b">
        <v>0</v>
      </c>
      <c r="K4748" s="7">
        <v>0</v>
      </c>
      <c r="L4748" s="7">
        <v>794</v>
      </c>
      <c r="M4748" s="7">
        <v>16</v>
      </c>
      <c r="N4748" s="7">
        <v>0</v>
      </c>
      <c r="O4748" s="7">
        <v>0</v>
      </c>
      <c r="P4748" s="7">
        <f>SUM(dane3[[#This Row],[RoomService]:[VRDeck]])</f>
        <v>810</v>
      </c>
      <c r="Q4748" t="s">
        <v>12954</v>
      </c>
      <c r="R4748" t="b">
        <v>1</v>
      </c>
    </row>
    <row r="4749" spans="1:18" x14ac:dyDescent="0.3">
      <c r="A4749" t="s">
        <v>12955</v>
      </c>
      <c r="B4749">
        <f>MID(dane3[[#This Row],[PassengerId]],1,4)+0</f>
        <v>5064</v>
      </c>
      <c r="C4749" t="s">
        <v>14</v>
      </c>
      <c r="D4749" t="b">
        <v>0</v>
      </c>
      <c r="E4749" t="s">
        <v>12956</v>
      </c>
      <c r="F4749" t="str">
        <f>MID($E4749,1,1)</f>
        <v>A</v>
      </c>
      <c r="G4749" t="str">
        <f>IFERROR(MID($E4749,SEARCH("/",$E4749,SEARCH("/",$E4749)+1)+1,1),"")</f>
        <v>S</v>
      </c>
      <c r="H4749" t="s">
        <v>46</v>
      </c>
      <c r="I4749">
        <v>22</v>
      </c>
      <c r="J4749" t="b">
        <v>0</v>
      </c>
      <c r="K4749" s="7">
        <v>1961</v>
      </c>
      <c r="L4749" s="7">
        <v>82</v>
      </c>
      <c r="M4749" s="7">
        <v>0</v>
      </c>
      <c r="N4749" s="7">
        <v>3025</v>
      </c>
      <c r="O4749" s="7">
        <v>2406</v>
      </c>
      <c r="P4749" s="7">
        <f>SUM(dane3[[#This Row],[RoomService]:[VRDeck]])</f>
        <v>7474</v>
      </c>
      <c r="Q4749" t="s">
        <v>12957</v>
      </c>
      <c r="R4749" t="b">
        <v>0</v>
      </c>
    </row>
    <row r="4750" spans="1:18" x14ac:dyDescent="0.3">
      <c r="A4750" t="s">
        <v>12958</v>
      </c>
      <c r="B4750">
        <f>MID(dane3[[#This Row],[PassengerId]],1,4)+0</f>
        <v>5065</v>
      </c>
      <c r="C4750" t="s">
        <v>14</v>
      </c>
      <c r="D4750" t="b">
        <v>1</v>
      </c>
      <c r="E4750" t="s">
        <v>12959</v>
      </c>
      <c r="F4750" t="str">
        <f>MID($E4750,1,1)</f>
        <v>E</v>
      </c>
      <c r="G4750" t="str">
        <f>IFERROR(MID($E4750,SEARCH("/",$E4750,SEARCH("/",$E4750)+1)+1,1),"")</f>
        <v>S</v>
      </c>
      <c r="H4750" t="s">
        <v>46</v>
      </c>
      <c r="I4750">
        <v>29</v>
      </c>
      <c r="J4750" t="b">
        <v>0</v>
      </c>
      <c r="K4750" s="7">
        <v>0</v>
      </c>
      <c r="L4750" s="7">
        <v>0</v>
      </c>
      <c r="M4750" s="7">
        <v>0</v>
      </c>
      <c r="N4750" s="7">
        <v>0</v>
      </c>
      <c r="O4750" s="7">
        <v>0</v>
      </c>
      <c r="P4750" s="7">
        <f>SUM(dane3[[#This Row],[RoomService]:[VRDeck]])</f>
        <v>0</v>
      </c>
      <c r="Q4750" t="s">
        <v>12960</v>
      </c>
      <c r="R4750" t="b">
        <v>1</v>
      </c>
    </row>
    <row r="4751" spans="1:18" x14ac:dyDescent="0.3">
      <c r="A4751" t="s">
        <v>12961</v>
      </c>
      <c r="B4751">
        <f>MID(dane3[[#This Row],[PassengerId]],1,4)+0</f>
        <v>5065</v>
      </c>
      <c r="C4751" t="s">
        <v>14</v>
      </c>
      <c r="D4751" t="b">
        <v>0</v>
      </c>
      <c r="E4751" t="s">
        <v>12959</v>
      </c>
      <c r="F4751" t="str">
        <f>MID($E4751,1,1)</f>
        <v>E</v>
      </c>
      <c r="G4751" t="str">
        <f>IFERROR(MID($E4751,SEARCH("/",$E4751,SEARCH("/",$E4751)+1)+1,1),"")</f>
        <v>S</v>
      </c>
      <c r="H4751" t="s">
        <v>46</v>
      </c>
      <c r="I4751">
        <v>26</v>
      </c>
      <c r="J4751" t="b">
        <v>0</v>
      </c>
      <c r="K4751" s="7">
        <v>606</v>
      </c>
      <c r="L4751" s="7">
        <v>1080</v>
      </c>
      <c r="M4751" s="7">
        <v>0</v>
      </c>
      <c r="N4751" s="7">
        <v>2011</v>
      </c>
      <c r="O4751" s="7">
        <v>0</v>
      </c>
      <c r="P4751" s="7">
        <f>SUM(dane3[[#This Row],[RoomService]:[VRDeck]])</f>
        <v>3697</v>
      </c>
      <c r="Q4751" t="s">
        <v>23799</v>
      </c>
      <c r="R4751" t="b">
        <v>0</v>
      </c>
    </row>
    <row r="4752" spans="1:18" x14ac:dyDescent="0.3">
      <c r="A4752" t="s">
        <v>12962</v>
      </c>
      <c r="B4752">
        <f>MID(dane3[[#This Row],[PassengerId]],1,4)+0</f>
        <v>5067</v>
      </c>
      <c r="C4752" t="s">
        <v>19</v>
      </c>
      <c r="D4752" t="b">
        <v>0</v>
      </c>
      <c r="E4752" t="s">
        <v>12963</v>
      </c>
      <c r="F4752" t="str">
        <f>MID($E4752,1,1)</f>
        <v>F</v>
      </c>
      <c r="G4752" t="str">
        <f>IFERROR(MID($E4752,SEARCH("/",$E4752,SEARCH("/",$E4752)+1)+1,1),"")</f>
        <v>S</v>
      </c>
      <c r="H4752" t="s">
        <v>46</v>
      </c>
      <c r="I4752">
        <v>36</v>
      </c>
      <c r="J4752" t="b">
        <v>0</v>
      </c>
      <c r="K4752" s="7">
        <v>0</v>
      </c>
      <c r="L4752" s="7">
        <v>1808</v>
      </c>
      <c r="M4752" s="7">
        <v>0</v>
      </c>
      <c r="N4752" s="7">
        <v>344</v>
      </c>
      <c r="O4752" s="7">
        <v>0</v>
      </c>
      <c r="P4752" s="7">
        <f>SUM(dane3[[#This Row],[RoomService]:[VRDeck]])</f>
        <v>2152</v>
      </c>
      <c r="Q4752" t="s">
        <v>12964</v>
      </c>
      <c r="R4752" t="b">
        <v>1</v>
      </c>
    </row>
    <row r="4753" spans="1:18" x14ac:dyDescent="0.3">
      <c r="A4753" t="s">
        <v>12965</v>
      </c>
      <c r="B4753">
        <f>MID(dane3[[#This Row],[PassengerId]],1,4)+0</f>
        <v>5068</v>
      </c>
      <c r="C4753" t="s">
        <v>19</v>
      </c>
      <c r="D4753" t="b">
        <v>0</v>
      </c>
      <c r="E4753" t="s">
        <v>12966</v>
      </c>
      <c r="F4753" t="str">
        <f>MID($E4753,1,1)</f>
        <v>E</v>
      </c>
      <c r="G4753" t="str">
        <f>IFERROR(MID($E4753,SEARCH("/",$E4753,SEARCH("/",$E4753)+1)+1,1),"")</f>
        <v>P</v>
      </c>
      <c r="H4753" t="s">
        <v>16</v>
      </c>
      <c r="I4753">
        <v>19</v>
      </c>
      <c r="J4753" t="b">
        <v>0</v>
      </c>
      <c r="K4753" s="7">
        <v>0</v>
      </c>
      <c r="L4753" s="7">
        <v>0</v>
      </c>
      <c r="M4753" s="7">
        <v>0</v>
      </c>
      <c r="N4753" s="7">
        <v>0</v>
      </c>
      <c r="O4753" s="7">
        <v>0</v>
      </c>
      <c r="P4753" s="7">
        <f>SUM(dane3[[#This Row],[RoomService]:[VRDeck]])</f>
        <v>0</v>
      </c>
      <c r="Q4753" t="s">
        <v>12967</v>
      </c>
      <c r="R4753" t="b">
        <v>1</v>
      </c>
    </row>
    <row r="4754" spans="1:18" x14ac:dyDescent="0.3">
      <c r="A4754" t="s">
        <v>12968</v>
      </c>
      <c r="B4754">
        <f>MID(dane3[[#This Row],[PassengerId]],1,4)+0</f>
        <v>5069</v>
      </c>
      <c r="C4754" t="s">
        <v>19</v>
      </c>
      <c r="D4754" t="b">
        <v>0</v>
      </c>
      <c r="E4754" t="s">
        <v>12969</v>
      </c>
      <c r="F4754" t="str">
        <f>MID($E4754,1,1)</f>
        <v>F</v>
      </c>
      <c r="G4754" t="str">
        <f>IFERROR(MID($E4754,SEARCH("/",$E4754,SEARCH("/",$E4754)+1)+1,1),"")</f>
        <v>S</v>
      </c>
      <c r="H4754" t="s">
        <v>32</v>
      </c>
      <c r="I4754">
        <v>56</v>
      </c>
      <c r="J4754" t="b">
        <v>0</v>
      </c>
      <c r="K4754" s="7">
        <v>1309</v>
      </c>
      <c r="L4754" s="7">
        <v>0</v>
      </c>
      <c r="M4754" s="7">
        <v>69</v>
      </c>
      <c r="N4754" s="7">
        <v>1</v>
      </c>
      <c r="O4754" s="7">
        <v>0</v>
      </c>
      <c r="P4754" s="7">
        <f>SUM(dane3[[#This Row],[RoomService]:[VRDeck]])</f>
        <v>1379</v>
      </c>
      <c r="Q4754" t="s">
        <v>12970</v>
      </c>
      <c r="R4754" t="b">
        <v>0</v>
      </c>
    </row>
    <row r="4755" spans="1:18" x14ac:dyDescent="0.3">
      <c r="A4755" t="s">
        <v>22394</v>
      </c>
      <c r="B4755">
        <f>MID(dane3[[#This Row],[PassengerId]],1,4)+0</f>
        <v>8760</v>
      </c>
      <c r="C4755" t="s">
        <v>19</v>
      </c>
      <c r="D4755" t="b">
        <v>0</v>
      </c>
      <c r="E4755" t="s">
        <v>22395</v>
      </c>
      <c r="F4755" t="str">
        <f>MID($E4755,1,1)</f>
        <v>F</v>
      </c>
      <c r="G4755" t="str">
        <f>IFERROR(MID($E4755,SEARCH("/",$E4755,SEARCH("/",$E4755)+1)+1,1),"")</f>
        <v>S</v>
      </c>
      <c r="H4755" t="s">
        <v>16</v>
      </c>
      <c r="I4755">
        <v>22</v>
      </c>
      <c r="J4755" t="b">
        <v>0</v>
      </c>
      <c r="K4755" s="7">
        <v>804</v>
      </c>
      <c r="L4755" s="7">
        <v>0</v>
      </c>
      <c r="M4755" s="7">
        <v>0</v>
      </c>
      <c r="N4755" s="7">
        <v>0</v>
      </c>
      <c r="O4755" s="7">
        <v>0</v>
      </c>
      <c r="P4755" s="7">
        <f>SUM(dane3[[#This Row],[RoomService]:[VRDeck]])</f>
        <v>804</v>
      </c>
      <c r="Q4755" t="s">
        <v>22396</v>
      </c>
      <c r="R4755" t="b">
        <v>0</v>
      </c>
    </row>
    <row r="4756" spans="1:18" x14ac:dyDescent="0.3">
      <c r="A4756" t="s">
        <v>12974</v>
      </c>
      <c r="B4756">
        <f>MID(dane3[[#This Row],[PassengerId]],1,4)+0</f>
        <v>5072</v>
      </c>
      <c r="C4756" t="s">
        <v>19</v>
      </c>
      <c r="D4756" t="b">
        <v>0</v>
      </c>
      <c r="E4756" t="s">
        <v>12975</v>
      </c>
      <c r="F4756" t="str">
        <f>MID($E4756,1,1)</f>
        <v>G</v>
      </c>
      <c r="G4756" t="str">
        <f>IFERROR(MID($E4756,SEARCH("/",$E4756,SEARCH("/",$E4756)+1)+1,1),"")</f>
        <v>P</v>
      </c>
      <c r="H4756" t="s">
        <v>16</v>
      </c>
      <c r="I4756">
        <v>10</v>
      </c>
      <c r="J4756" t="b">
        <v>0</v>
      </c>
      <c r="K4756" s="7">
        <v>0</v>
      </c>
      <c r="L4756" s="7">
        <v>0</v>
      </c>
      <c r="M4756" s="7">
        <v>0</v>
      </c>
      <c r="N4756" s="7">
        <v>0</v>
      </c>
      <c r="O4756" s="7">
        <v>0</v>
      </c>
      <c r="P4756" s="7">
        <f>SUM(dane3[[#This Row],[RoomService]:[VRDeck]])</f>
        <v>0</v>
      </c>
      <c r="Q4756" t="s">
        <v>12976</v>
      </c>
      <c r="R4756" t="b">
        <v>0</v>
      </c>
    </row>
    <row r="4757" spans="1:18" x14ac:dyDescent="0.3">
      <c r="A4757" t="s">
        <v>12977</v>
      </c>
      <c r="B4757">
        <f>MID(dane3[[#This Row],[PassengerId]],1,4)+0</f>
        <v>5072</v>
      </c>
      <c r="C4757" t="s">
        <v>19</v>
      </c>
      <c r="D4757" t="b">
        <v>1</v>
      </c>
      <c r="E4757" t="s">
        <v>12975</v>
      </c>
      <c r="F4757" t="str">
        <f>MID($E4757,1,1)</f>
        <v>G</v>
      </c>
      <c r="G4757" t="str">
        <f>IFERROR(MID($E4757,SEARCH("/",$E4757,SEARCH("/",$E4757)+1)+1,1),"")</f>
        <v>P</v>
      </c>
      <c r="H4757" t="s">
        <v>32</v>
      </c>
      <c r="I4757">
        <v>14</v>
      </c>
      <c r="J4757" t="b">
        <v>0</v>
      </c>
      <c r="K4757" s="7">
        <v>0</v>
      </c>
      <c r="L4757" s="7">
        <v>0</v>
      </c>
      <c r="M4757" s="7">
        <v>0</v>
      </c>
      <c r="N4757" s="7">
        <v>0</v>
      </c>
      <c r="O4757" s="7">
        <v>0</v>
      </c>
      <c r="P4757" s="7">
        <f>SUM(dane3[[#This Row],[RoomService]:[VRDeck]])</f>
        <v>0</v>
      </c>
      <c r="Q4757" t="s">
        <v>12978</v>
      </c>
      <c r="R4757" t="b">
        <v>0</v>
      </c>
    </row>
    <row r="4758" spans="1:18" x14ac:dyDescent="0.3">
      <c r="A4758" t="s">
        <v>11069</v>
      </c>
      <c r="B4758">
        <f>MID(dane3[[#This Row],[PassengerId]],1,4)+0</f>
        <v>4330</v>
      </c>
      <c r="C4758" t="s">
        <v>53</v>
      </c>
      <c r="D4758" t="b">
        <v>0</v>
      </c>
      <c r="E4758" t="s">
        <v>11070</v>
      </c>
      <c r="F4758" t="str">
        <f>MID($E4758,1,1)</f>
        <v>D</v>
      </c>
      <c r="G4758" t="str">
        <f>IFERROR(MID($E4758,SEARCH("/",$E4758,SEARCH("/",$E4758)+1)+1,1),"")</f>
        <v>S</v>
      </c>
      <c r="H4758" t="s">
        <v>46</v>
      </c>
      <c r="I4758">
        <v>28</v>
      </c>
      <c r="J4758" t="b">
        <v>0</v>
      </c>
      <c r="K4758" s="7">
        <v>427</v>
      </c>
      <c r="L4758" s="7">
        <v>0</v>
      </c>
      <c r="M4758" s="7">
        <v>754</v>
      </c>
      <c r="N4758" s="7">
        <v>0</v>
      </c>
      <c r="O4758" s="7">
        <v>0</v>
      </c>
      <c r="P4758" s="7">
        <f>SUM(dane3[[#This Row],[RoomService]:[VRDeck]])</f>
        <v>1181</v>
      </c>
      <c r="Q4758" t="s">
        <v>11071</v>
      </c>
      <c r="R4758" t="b">
        <v>1</v>
      </c>
    </row>
    <row r="4759" spans="1:18" x14ac:dyDescent="0.3">
      <c r="A4759" t="s">
        <v>11081</v>
      </c>
      <c r="B4759">
        <f>MID(dane3[[#This Row],[PassengerId]],1,4)+0</f>
        <v>4335</v>
      </c>
      <c r="C4759" t="s">
        <v>53</v>
      </c>
      <c r="D4759" t="b">
        <v>1</v>
      </c>
      <c r="E4759" t="s">
        <v>11082</v>
      </c>
      <c r="F4759" t="str">
        <f>MID($E4759,1,1)</f>
        <v>E</v>
      </c>
      <c r="G4759" t="str">
        <f>IFERROR(MID($E4759,SEARCH("/",$E4759,SEARCH("/",$E4759)+1)+1,1),"")</f>
        <v>S</v>
      </c>
      <c r="H4759" t="s">
        <v>16</v>
      </c>
      <c r="I4759">
        <v>34</v>
      </c>
      <c r="J4759" t="b">
        <v>0</v>
      </c>
      <c r="K4759" s="7">
        <v>0</v>
      </c>
      <c r="L4759" s="7">
        <v>0</v>
      </c>
      <c r="M4759" s="7">
        <v>0</v>
      </c>
      <c r="N4759" s="7">
        <v>0</v>
      </c>
      <c r="O4759" s="7">
        <v>0</v>
      </c>
      <c r="P4759" s="7">
        <f>SUM(dane3[[#This Row],[RoomService]:[VRDeck]])</f>
        <v>0</v>
      </c>
      <c r="Q4759" t="s">
        <v>11083</v>
      </c>
      <c r="R4759" t="b">
        <v>0</v>
      </c>
    </row>
    <row r="4760" spans="1:18" x14ac:dyDescent="0.3">
      <c r="A4760" t="s">
        <v>12985</v>
      </c>
      <c r="B4760">
        <f>MID(dane3[[#This Row],[PassengerId]],1,4)+0</f>
        <v>5076</v>
      </c>
      <c r="C4760" t="s">
        <v>19</v>
      </c>
      <c r="D4760" t="b">
        <v>0</v>
      </c>
      <c r="E4760" t="s">
        <v>12986</v>
      </c>
      <c r="F4760" t="str">
        <f>MID($E4760,1,1)</f>
        <v>G</v>
      </c>
      <c r="G4760" t="str">
        <f>IFERROR(MID($E4760,SEARCH("/",$E4760,SEARCH("/",$E4760)+1)+1,1),"")</f>
        <v>P</v>
      </c>
      <c r="H4760" t="s">
        <v>16</v>
      </c>
      <c r="I4760">
        <v>13</v>
      </c>
      <c r="J4760" t="b">
        <v>0</v>
      </c>
      <c r="K4760" s="7">
        <v>0</v>
      </c>
      <c r="L4760" s="7">
        <v>0</v>
      </c>
      <c r="M4760" s="7">
        <v>60</v>
      </c>
      <c r="N4760" s="7">
        <v>1</v>
      </c>
      <c r="O4760" s="7">
        <v>5147</v>
      </c>
      <c r="P4760" s="7">
        <f>SUM(dane3[[#This Row],[RoomService]:[VRDeck]])</f>
        <v>5208</v>
      </c>
      <c r="Q4760" t="s">
        <v>12987</v>
      </c>
      <c r="R4760" t="b">
        <v>0</v>
      </c>
    </row>
    <row r="4761" spans="1:18" x14ac:dyDescent="0.3">
      <c r="A4761" t="s">
        <v>11938</v>
      </c>
      <c r="B4761">
        <f>MID(dane3[[#This Row],[PassengerId]],1,4)+0</f>
        <v>4653</v>
      </c>
      <c r="C4761" t="s">
        <v>19</v>
      </c>
      <c r="D4761" t="b">
        <v>0</v>
      </c>
      <c r="E4761" t="s">
        <v>11939</v>
      </c>
      <c r="F4761" t="str">
        <f>MID($E4761,1,1)</f>
        <v>E</v>
      </c>
      <c r="G4761" t="str">
        <f>IFERROR(MID($E4761,SEARCH("/",$E4761,SEARCH("/",$E4761)+1)+1,1),"")</f>
        <v>S</v>
      </c>
      <c r="H4761" t="s">
        <v>16</v>
      </c>
      <c r="I4761">
        <v>47</v>
      </c>
      <c r="J4761" t="b">
        <v>0</v>
      </c>
      <c r="K4761" s="7">
        <v>0</v>
      </c>
      <c r="L4761" s="7">
        <v>370</v>
      </c>
      <c r="M4761" s="7">
        <v>0</v>
      </c>
      <c r="N4761" s="7">
        <v>380</v>
      </c>
      <c r="O4761" s="7">
        <v>38</v>
      </c>
      <c r="P4761" s="7">
        <f>SUM(dane3[[#This Row],[RoomService]:[VRDeck]])</f>
        <v>788</v>
      </c>
      <c r="Q4761" t="s">
        <v>11940</v>
      </c>
      <c r="R4761" t="b">
        <v>0</v>
      </c>
    </row>
    <row r="4762" spans="1:18" x14ac:dyDescent="0.3">
      <c r="A4762" t="s">
        <v>12991</v>
      </c>
      <c r="B4762">
        <f>MID(dane3[[#This Row],[PassengerId]],1,4)+0</f>
        <v>5083</v>
      </c>
      <c r="C4762" t="s">
        <v>19</v>
      </c>
      <c r="D4762" t="b">
        <v>1</v>
      </c>
      <c r="E4762" t="s">
        <v>12992</v>
      </c>
      <c r="F4762" t="str">
        <f>MID($E4762,1,1)</f>
        <v>G</v>
      </c>
      <c r="G4762" t="str">
        <f>IFERROR(MID($E4762,SEARCH("/",$E4762,SEARCH("/",$E4762)+1)+1,1),"")</f>
        <v>P</v>
      </c>
      <c r="H4762" t="s">
        <v>16</v>
      </c>
      <c r="I4762">
        <v>22</v>
      </c>
      <c r="J4762" t="b">
        <v>0</v>
      </c>
      <c r="K4762" s="7">
        <v>0</v>
      </c>
      <c r="L4762" s="7">
        <v>0</v>
      </c>
      <c r="M4762" s="7">
        <v>0</v>
      </c>
      <c r="N4762" s="7">
        <v>0</v>
      </c>
      <c r="O4762" s="7">
        <v>0</v>
      </c>
      <c r="P4762" s="7">
        <f>SUM(dane3[[#This Row],[RoomService]:[VRDeck]])</f>
        <v>0</v>
      </c>
      <c r="Q4762" t="s">
        <v>12993</v>
      </c>
      <c r="R4762" t="b">
        <v>0</v>
      </c>
    </row>
    <row r="4763" spans="1:18" x14ac:dyDescent="0.3">
      <c r="A4763" t="s">
        <v>12994</v>
      </c>
      <c r="B4763">
        <f>MID(dane3[[#This Row],[PassengerId]],1,4)+0</f>
        <v>5084</v>
      </c>
      <c r="C4763" t="s">
        <v>14</v>
      </c>
      <c r="D4763" t="b">
        <v>1</v>
      </c>
      <c r="E4763" t="s">
        <v>12995</v>
      </c>
      <c r="F4763" t="str">
        <f>MID($E4763,1,1)</f>
        <v>E</v>
      </c>
      <c r="G4763" t="str">
        <f>IFERROR(MID($E4763,SEARCH("/",$E4763,SEARCH("/",$E4763)+1)+1,1),"")</f>
        <v>P</v>
      </c>
      <c r="H4763" t="s">
        <v>16</v>
      </c>
      <c r="I4763">
        <v>29</v>
      </c>
      <c r="J4763" t="b">
        <v>0</v>
      </c>
      <c r="K4763" s="7">
        <v>0</v>
      </c>
      <c r="L4763" s="7">
        <v>0</v>
      </c>
      <c r="M4763" s="7">
        <v>0</v>
      </c>
      <c r="N4763" s="7">
        <v>0</v>
      </c>
      <c r="O4763" s="7">
        <v>0</v>
      </c>
      <c r="P4763" s="7">
        <f>SUM(dane3[[#This Row],[RoomService]:[VRDeck]])</f>
        <v>0</v>
      </c>
      <c r="Q4763" t="s">
        <v>12996</v>
      </c>
      <c r="R4763" t="b">
        <v>0</v>
      </c>
    </row>
    <row r="4764" spans="1:18" x14ac:dyDescent="0.3">
      <c r="A4764" t="s">
        <v>12997</v>
      </c>
      <c r="B4764">
        <f>MID(dane3[[#This Row],[PassengerId]],1,4)+0</f>
        <v>5084</v>
      </c>
      <c r="C4764" t="s">
        <v>14</v>
      </c>
      <c r="D4764" t="b">
        <v>0</v>
      </c>
      <c r="E4764" t="s">
        <v>12995</v>
      </c>
      <c r="F4764" t="str">
        <f>MID($E4764,1,1)</f>
        <v>E</v>
      </c>
      <c r="G4764" t="str">
        <f>IFERROR(MID($E4764,SEARCH("/",$E4764,SEARCH("/",$E4764)+1)+1,1),"")</f>
        <v>P</v>
      </c>
      <c r="H4764" t="s">
        <v>16</v>
      </c>
      <c r="I4764">
        <v>32</v>
      </c>
      <c r="J4764" t="b">
        <v>0</v>
      </c>
      <c r="K4764" s="7">
        <v>8151</v>
      </c>
      <c r="L4764" s="7">
        <v>2052</v>
      </c>
      <c r="M4764" s="7">
        <v>1919</v>
      </c>
      <c r="N4764" s="7">
        <v>7352</v>
      </c>
      <c r="O4764" s="7">
        <v>754</v>
      </c>
      <c r="P4764" s="7">
        <f>SUM(dane3[[#This Row],[RoomService]:[VRDeck]])</f>
        <v>20228</v>
      </c>
      <c r="Q4764" t="s">
        <v>12998</v>
      </c>
      <c r="R4764" t="b">
        <v>0</v>
      </c>
    </row>
    <row r="4765" spans="1:18" x14ac:dyDescent="0.3">
      <c r="A4765" t="s">
        <v>12999</v>
      </c>
      <c r="B4765">
        <f>MID(dane3[[#This Row],[PassengerId]],1,4)+0</f>
        <v>5085</v>
      </c>
      <c r="C4765" t="s">
        <v>19</v>
      </c>
      <c r="D4765" t="b">
        <v>0</v>
      </c>
      <c r="E4765" t="s">
        <v>13000</v>
      </c>
      <c r="F4765" t="str">
        <f>MID($E4765,1,1)</f>
        <v>F</v>
      </c>
      <c r="G4765" t="str">
        <f>IFERROR(MID($E4765,SEARCH("/",$E4765,SEARCH("/",$E4765)+1)+1,1),"")</f>
        <v>S</v>
      </c>
      <c r="H4765" t="s">
        <v>16</v>
      </c>
      <c r="I4765">
        <v>20</v>
      </c>
      <c r="J4765" t="b">
        <v>0</v>
      </c>
      <c r="K4765" s="7">
        <v>0</v>
      </c>
      <c r="L4765" s="7">
        <v>15</v>
      </c>
      <c r="M4765" s="7">
        <v>455</v>
      </c>
      <c r="N4765" s="7">
        <v>95</v>
      </c>
      <c r="O4765" s="7">
        <v>0</v>
      </c>
      <c r="P4765" s="7">
        <f>SUM(dane3[[#This Row],[RoomService]:[VRDeck]])</f>
        <v>565</v>
      </c>
      <c r="Q4765" t="s">
        <v>13001</v>
      </c>
      <c r="R4765" t="b">
        <v>1</v>
      </c>
    </row>
    <row r="4766" spans="1:18" x14ac:dyDescent="0.3">
      <c r="A4766" t="s">
        <v>11093</v>
      </c>
      <c r="B4766">
        <f>MID(dane3[[#This Row],[PassengerId]],1,4)+0</f>
        <v>4337</v>
      </c>
      <c r="C4766" t="s">
        <v>53</v>
      </c>
      <c r="D4766" t="b">
        <v>0</v>
      </c>
      <c r="E4766" t="s">
        <v>11094</v>
      </c>
      <c r="F4766" t="str">
        <f>MID($E4766,1,1)</f>
        <v>F</v>
      </c>
      <c r="G4766" t="str">
        <f>IFERROR(MID($E4766,SEARCH("/",$E4766,SEARCH("/",$E4766)+1)+1,1),"")</f>
        <v>S</v>
      </c>
      <c r="H4766" t="s">
        <v>16</v>
      </c>
      <c r="I4766">
        <v>49</v>
      </c>
      <c r="J4766" t="b">
        <v>0</v>
      </c>
      <c r="K4766" s="7">
        <v>22</v>
      </c>
      <c r="L4766" s="7">
        <v>0</v>
      </c>
      <c r="M4766" s="7">
        <v>1129</v>
      </c>
      <c r="N4766" s="7">
        <v>0</v>
      </c>
      <c r="O4766" s="7">
        <v>77</v>
      </c>
      <c r="P4766" s="7">
        <f>SUM(dane3[[#This Row],[RoomService]:[VRDeck]])</f>
        <v>1228</v>
      </c>
      <c r="Q4766" t="s">
        <v>11095</v>
      </c>
      <c r="R4766" t="b">
        <v>1</v>
      </c>
    </row>
    <row r="4767" spans="1:18" x14ac:dyDescent="0.3">
      <c r="A4767" t="s">
        <v>13005</v>
      </c>
      <c r="B4767">
        <f>MID(dane3[[#This Row],[PassengerId]],1,4)+0</f>
        <v>5088</v>
      </c>
      <c r="C4767" t="s">
        <v>19</v>
      </c>
      <c r="D4767" t="b">
        <v>0</v>
      </c>
      <c r="E4767" t="s">
        <v>13006</v>
      </c>
      <c r="F4767" t="str">
        <f>MID($E4767,1,1)</f>
        <v>F</v>
      </c>
      <c r="G4767" t="str">
        <f>IFERROR(MID($E4767,SEARCH("/",$E4767,SEARCH("/",$E4767)+1)+1,1),"")</f>
        <v>S</v>
      </c>
      <c r="H4767" t="s">
        <v>46</v>
      </c>
      <c r="I4767">
        <v>22</v>
      </c>
      <c r="J4767" t="b">
        <v>0</v>
      </c>
      <c r="K4767" s="7">
        <v>0</v>
      </c>
      <c r="L4767" s="7">
        <v>0</v>
      </c>
      <c r="M4767" s="7">
        <v>0</v>
      </c>
      <c r="N4767" s="7">
        <v>1600</v>
      </c>
      <c r="O4767" s="7">
        <v>168</v>
      </c>
      <c r="P4767" s="7">
        <f>SUM(dane3[[#This Row],[RoomService]:[VRDeck]])</f>
        <v>1768</v>
      </c>
      <c r="Q4767" t="s">
        <v>13007</v>
      </c>
      <c r="R4767" t="b">
        <v>1</v>
      </c>
    </row>
    <row r="4768" spans="1:18" x14ac:dyDescent="0.3">
      <c r="A4768" t="s">
        <v>13008</v>
      </c>
      <c r="B4768">
        <f>MID(dane3[[#This Row],[PassengerId]],1,4)+0</f>
        <v>5089</v>
      </c>
      <c r="C4768" t="s">
        <v>14</v>
      </c>
      <c r="D4768" t="b">
        <v>0</v>
      </c>
      <c r="E4768" t="s">
        <v>13009</v>
      </c>
      <c r="F4768" t="str">
        <f>MID($E4768,1,1)</f>
        <v>B</v>
      </c>
      <c r="G4768" t="str">
        <f>IFERROR(MID($E4768,SEARCH("/",$E4768,SEARCH("/",$E4768)+1)+1,1),"")</f>
        <v>P</v>
      </c>
      <c r="H4768" t="s">
        <v>16</v>
      </c>
      <c r="I4768">
        <v>39</v>
      </c>
      <c r="J4768" t="b">
        <v>0</v>
      </c>
      <c r="K4768" s="7">
        <v>3926</v>
      </c>
      <c r="L4768" s="7">
        <v>2030</v>
      </c>
      <c r="M4768" s="7">
        <v>0</v>
      </c>
      <c r="N4768" s="7">
        <v>1483</v>
      </c>
      <c r="O4768" s="7">
        <v>611</v>
      </c>
      <c r="P4768" s="7">
        <f>SUM(dane3[[#This Row],[RoomService]:[VRDeck]])</f>
        <v>8050</v>
      </c>
      <c r="Q4768" t="s">
        <v>13010</v>
      </c>
      <c r="R4768" t="b">
        <v>0</v>
      </c>
    </row>
    <row r="4769" spans="1:18" x14ac:dyDescent="0.3">
      <c r="A4769" t="s">
        <v>13011</v>
      </c>
      <c r="B4769">
        <f>MID(dane3[[#This Row],[PassengerId]],1,4)+0</f>
        <v>5089</v>
      </c>
      <c r="C4769" t="s">
        <v>14</v>
      </c>
      <c r="D4769" t="b">
        <v>0</v>
      </c>
      <c r="E4769" t="s">
        <v>13009</v>
      </c>
      <c r="F4769" t="str">
        <f>MID($E4769,1,1)</f>
        <v>B</v>
      </c>
      <c r="G4769" t="str">
        <f>IFERROR(MID($E4769,SEARCH("/",$E4769,SEARCH("/",$E4769)+1)+1,1),"")</f>
        <v>P</v>
      </c>
      <c r="H4769" t="s">
        <v>16</v>
      </c>
      <c r="I4769">
        <v>19</v>
      </c>
      <c r="J4769" t="b">
        <v>0</v>
      </c>
      <c r="K4769" s="7">
        <v>0</v>
      </c>
      <c r="L4769" s="7">
        <v>3750</v>
      </c>
      <c r="M4769" s="7">
        <v>0</v>
      </c>
      <c r="N4769" s="7">
        <v>0</v>
      </c>
      <c r="O4769" s="7">
        <v>41</v>
      </c>
      <c r="P4769" s="7">
        <f>SUM(dane3[[#This Row],[RoomService]:[VRDeck]])</f>
        <v>3791</v>
      </c>
      <c r="Q4769" t="s">
        <v>13012</v>
      </c>
      <c r="R4769" t="b">
        <v>1</v>
      </c>
    </row>
    <row r="4770" spans="1:18" x14ac:dyDescent="0.3">
      <c r="A4770" t="s">
        <v>13013</v>
      </c>
      <c r="B4770">
        <f>MID(dane3[[#This Row],[PassengerId]],1,4)+0</f>
        <v>5090</v>
      </c>
      <c r="C4770" t="s">
        <v>19</v>
      </c>
      <c r="D4770" t="b">
        <v>1</v>
      </c>
      <c r="E4770" t="s">
        <v>13014</v>
      </c>
      <c r="F4770" t="str">
        <f>MID($E4770,1,1)</f>
        <v>G</v>
      </c>
      <c r="G4770" t="str">
        <f>IFERROR(MID($E4770,SEARCH("/",$E4770,SEARCH("/",$E4770)+1)+1,1),"")</f>
        <v>P</v>
      </c>
      <c r="H4770" t="s">
        <v>16</v>
      </c>
      <c r="I4770">
        <v>0</v>
      </c>
      <c r="J4770" t="b">
        <v>0</v>
      </c>
      <c r="K4770" s="7">
        <v>0</v>
      </c>
      <c r="L4770" s="7">
        <v>0</v>
      </c>
      <c r="M4770" s="7">
        <v>0</v>
      </c>
      <c r="N4770" s="7">
        <v>0</v>
      </c>
      <c r="O4770" s="7">
        <v>0</v>
      </c>
      <c r="P4770" s="7">
        <f>SUM(dane3[[#This Row],[RoomService]:[VRDeck]])</f>
        <v>0</v>
      </c>
      <c r="Q4770" t="s">
        <v>23799</v>
      </c>
      <c r="R4770" t="b">
        <v>0</v>
      </c>
    </row>
    <row r="4771" spans="1:18" x14ac:dyDescent="0.3">
      <c r="A4771" t="s">
        <v>13015</v>
      </c>
      <c r="B4771">
        <f>MID(dane3[[#This Row],[PassengerId]],1,4)+0</f>
        <v>5090</v>
      </c>
      <c r="C4771" t="s">
        <v>19</v>
      </c>
      <c r="D4771" t="b">
        <v>1</v>
      </c>
      <c r="E4771" t="s">
        <v>13014</v>
      </c>
      <c r="F4771" t="str">
        <f>MID($E4771,1,1)</f>
        <v>G</v>
      </c>
      <c r="G4771" t="str">
        <f>IFERROR(MID($E4771,SEARCH("/",$E4771,SEARCH("/",$E4771)+1)+1,1),"")</f>
        <v>P</v>
      </c>
      <c r="H4771" t="s">
        <v>16</v>
      </c>
      <c r="I4771">
        <v>0</v>
      </c>
      <c r="J4771" t="b">
        <v>0</v>
      </c>
      <c r="K4771" s="7">
        <v>0</v>
      </c>
      <c r="L4771" s="7">
        <v>0</v>
      </c>
      <c r="M4771" s="7">
        <v>0</v>
      </c>
      <c r="N4771" s="7">
        <v>0</v>
      </c>
      <c r="O4771" s="7">
        <v>0</v>
      </c>
      <c r="P4771" s="7">
        <f>SUM(dane3[[#This Row],[RoomService]:[VRDeck]])</f>
        <v>0</v>
      </c>
      <c r="Q4771" t="s">
        <v>13016</v>
      </c>
      <c r="R4771" t="b">
        <v>0</v>
      </c>
    </row>
    <row r="4772" spans="1:18" x14ac:dyDescent="0.3">
      <c r="A4772" t="s">
        <v>13017</v>
      </c>
      <c r="B4772">
        <f>MID(dane3[[#This Row],[PassengerId]],1,4)+0</f>
        <v>5090</v>
      </c>
      <c r="C4772" t="s">
        <v>19</v>
      </c>
      <c r="D4772" t="b">
        <v>0</v>
      </c>
      <c r="E4772" t="s">
        <v>13014</v>
      </c>
      <c r="F4772" t="str">
        <f>MID($E4772,1,1)</f>
        <v>G</v>
      </c>
      <c r="G4772" t="str">
        <f>IFERROR(MID($E4772,SEARCH("/",$E4772,SEARCH("/",$E4772)+1)+1,1),"")</f>
        <v>P</v>
      </c>
      <c r="H4772" t="s">
        <v>32</v>
      </c>
      <c r="I4772">
        <v>12</v>
      </c>
      <c r="J4772" t="b">
        <v>0</v>
      </c>
      <c r="K4772" s="7">
        <v>0</v>
      </c>
      <c r="L4772" s="7">
        <v>0</v>
      </c>
      <c r="M4772" s="7">
        <v>0</v>
      </c>
      <c r="N4772" s="7">
        <v>0</v>
      </c>
      <c r="O4772" s="7">
        <v>0</v>
      </c>
      <c r="P4772" s="7">
        <f>SUM(dane3[[#This Row],[RoomService]:[VRDeck]])</f>
        <v>0</v>
      </c>
      <c r="Q4772" t="s">
        <v>13018</v>
      </c>
      <c r="R4772" t="b">
        <v>1</v>
      </c>
    </row>
    <row r="4773" spans="1:18" x14ac:dyDescent="0.3">
      <c r="A4773" t="s">
        <v>13019</v>
      </c>
      <c r="B4773">
        <f>MID(dane3[[#This Row],[PassengerId]],1,4)+0</f>
        <v>5090</v>
      </c>
      <c r="C4773" t="s">
        <v>19</v>
      </c>
      <c r="D4773" t="b">
        <v>1</v>
      </c>
      <c r="E4773" t="s">
        <v>13014</v>
      </c>
      <c r="F4773" t="str">
        <f>MID($E4773,1,1)</f>
        <v>G</v>
      </c>
      <c r="G4773" t="str">
        <f>IFERROR(MID($E4773,SEARCH("/",$E4773,SEARCH("/",$E4773)+1)+1,1),"")</f>
        <v>P</v>
      </c>
      <c r="H4773" t="s">
        <v>16</v>
      </c>
      <c r="I4773">
        <v>7</v>
      </c>
      <c r="J4773" t="b">
        <v>0</v>
      </c>
      <c r="K4773" s="7">
        <v>0</v>
      </c>
      <c r="L4773" s="7">
        <v>0</v>
      </c>
      <c r="M4773" s="7">
        <v>0</v>
      </c>
      <c r="N4773" s="7">
        <v>0</v>
      </c>
      <c r="O4773" s="7">
        <v>0</v>
      </c>
      <c r="P4773" s="7">
        <f>SUM(dane3[[#This Row],[RoomService]:[VRDeck]])</f>
        <v>0</v>
      </c>
      <c r="Q4773" t="s">
        <v>13020</v>
      </c>
      <c r="R4773" t="b">
        <v>0</v>
      </c>
    </row>
    <row r="4774" spans="1:18" x14ac:dyDescent="0.3">
      <c r="A4774" t="s">
        <v>13021</v>
      </c>
      <c r="B4774">
        <f>MID(dane3[[#This Row],[PassengerId]],1,4)+0</f>
        <v>5090</v>
      </c>
      <c r="C4774" t="s">
        <v>19</v>
      </c>
      <c r="D4774" t="b">
        <v>0</v>
      </c>
      <c r="E4774" t="s">
        <v>13022</v>
      </c>
      <c r="F4774" t="str">
        <f>MID($E4774,1,1)</f>
        <v>E</v>
      </c>
      <c r="G4774" t="str">
        <f>IFERROR(MID($E4774,SEARCH("/",$E4774,SEARCH("/",$E4774)+1)+1,1),"")</f>
        <v>P</v>
      </c>
      <c r="H4774" t="s">
        <v>32</v>
      </c>
      <c r="I4774">
        <v>32</v>
      </c>
      <c r="J4774" t="b">
        <v>0</v>
      </c>
      <c r="K4774" s="7">
        <v>793</v>
      </c>
      <c r="L4774" s="7">
        <v>0</v>
      </c>
      <c r="M4774" s="7">
        <v>0</v>
      </c>
      <c r="N4774" s="7">
        <v>0</v>
      </c>
      <c r="O4774" s="7">
        <v>0</v>
      </c>
      <c r="P4774" s="7">
        <f>SUM(dane3[[#This Row],[RoomService]:[VRDeck]])</f>
        <v>793</v>
      </c>
      <c r="Q4774" t="s">
        <v>13023</v>
      </c>
      <c r="R4774" t="b">
        <v>0</v>
      </c>
    </row>
    <row r="4775" spans="1:18" x14ac:dyDescent="0.3">
      <c r="A4775" t="s">
        <v>13290</v>
      </c>
      <c r="B4775">
        <f>MID(dane3[[#This Row],[PassengerId]],1,4)+0</f>
        <v>5197</v>
      </c>
      <c r="C4775" t="s">
        <v>19</v>
      </c>
      <c r="D4775" t="b">
        <v>0</v>
      </c>
      <c r="E4775" t="s">
        <v>13291</v>
      </c>
      <c r="F4775" t="str">
        <f>MID($E4775,1,1)</f>
        <v>E</v>
      </c>
      <c r="G4775" t="str">
        <f>IFERROR(MID($E4775,SEARCH("/",$E4775,SEARCH("/",$E4775)+1)+1,1),"")</f>
        <v>P</v>
      </c>
      <c r="H4775" t="s">
        <v>16</v>
      </c>
      <c r="I4775">
        <v>20</v>
      </c>
      <c r="J4775" t="b">
        <v>0</v>
      </c>
      <c r="K4775" s="7">
        <v>0</v>
      </c>
      <c r="L4775" s="7">
        <v>4</v>
      </c>
      <c r="M4775" s="7">
        <v>761</v>
      </c>
      <c r="N4775" s="7">
        <v>22</v>
      </c>
      <c r="O4775" s="7">
        <v>1</v>
      </c>
      <c r="P4775" s="7">
        <f>SUM(dane3[[#This Row],[RoomService]:[VRDeck]])</f>
        <v>788</v>
      </c>
      <c r="Q4775" t="s">
        <v>13292</v>
      </c>
      <c r="R4775" t="b">
        <v>1</v>
      </c>
    </row>
    <row r="4776" spans="1:18" x14ac:dyDescent="0.3">
      <c r="A4776" t="s">
        <v>13026</v>
      </c>
      <c r="B4776">
        <f>MID(dane3[[#This Row],[PassengerId]],1,4)+0</f>
        <v>5091</v>
      </c>
      <c r="C4776" t="s">
        <v>19</v>
      </c>
      <c r="D4776" t="b">
        <v>0</v>
      </c>
      <c r="E4776" t="s">
        <v>13027</v>
      </c>
      <c r="F4776" t="str">
        <f>MID($E4776,1,1)</f>
        <v>F</v>
      </c>
      <c r="G4776" t="str">
        <f>IFERROR(MID($E4776,SEARCH("/",$E4776,SEARCH("/",$E4776)+1)+1,1),"")</f>
        <v>S</v>
      </c>
      <c r="H4776" t="s">
        <v>46</v>
      </c>
      <c r="I4776">
        <v>18</v>
      </c>
      <c r="J4776" t="b">
        <v>0</v>
      </c>
      <c r="K4776" s="7">
        <v>1471</v>
      </c>
      <c r="L4776" s="7">
        <v>59</v>
      </c>
      <c r="M4776" s="7">
        <v>95</v>
      </c>
      <c r="N4776" s="7">
        <v>1109</v>
      </c>
      <c r="O4776" s="7">
        <v>330</v>
      </c>
      <c r="P4776" s="7">
        <f>SUM(dane3[[#This Row],[RoomService]:[VRDeck]])</f>
        <v>3064</v>
      </c>
      <c r="Q4776" t="s">
        <v>23799</v>
      </c>
      <c r="R4776" t="b">
        <v>0</v>
      </c>
    </row>
    <row r="4777" spans="1:18" x14ac:dyDescent="0.3">
      <c r="A4777" t="s">
        <v>13028</v>
      </c>
      <c r="B4777">
        <f>MID(dane3[[#This Row],[PassengerId]],1,4)+0</f>
        <v>5093</v>
      </c>
      <c r="C4777" t="s">
        <v>14</v>
      </c>
      <c r="D4777" t="b">
        <v>0</v>
      </c>
      <c r="E4777" t="s">
        <v>13029</v>
      </c>
      <c r="F4777" t="str">
        <f>MID($E4777,1,1)</f>
        <v>C</v>
      </c>
      <c r="G4777" t="str">
        <f>IFERROR(MID($E4777,SEARCH("/",$E4777,SEARCH("/",$E4777)+1)+1,1),"")</f>
        <v>P</v>
      </c>
      <c r="H4777" t="s">
        <v>46</v>
      </c>
      <c r="I4777">
        <v>49</v>
      </c>
      <c r="J4777" t="b">
        <v>1</v>
      </c>
      <c r="K4777" s="7">
        <v>9</v>
      </c>
      <c r="L4777" s="7">
        <v>179</v>
      </c>
      <c r="M4777" s="7">
        <v>0</v>
      </c>
      <c r="N4777" s="7">
        <v>3</v>
      </c>
      <c r="O4777" s="7">
        <v>7865</v>
      </c>
      <c r="P4777" s="7">
        <f>SUM(dane3[[#This Row],[RoomService]:[VRDeck]])</f>
        <v>8056</v>
      </c>
      <c r="Q4777" t="s">
        <v>13030</v>
      </c>
      <c r="R4777" t="b">
        <v>0</v>
      </c>
    </row>
    <row r="4778" spans="1:18" x14ac:dyDescent="0.3">
      <c r="A4778" t="s">
        <v>11103</v>
      </c>
      <c r="B4778">
        <f>MID(dane3[[#This Row],[PassengerId]],1,4)+0</f>
        <v>4339</v>
      </c>
      <c r="C4778" t="s">
        <v>53</v>
      </c>
      <c r="D4778" t="b">
        <v>0</v>
      </c>
      <c r="E4778" t="s">
        <v>11104</v>
      </c>
      <c r="F4778" t="str">
        <f>MID($E4778,1,1)</f>
        <v>F</v>
      </c>
      <c r="G4778" t="str">
        <f>IFERROR(MID($E4778,SEARCH("/",$E4778,SEARCH("/",$E4778)+1)+1,1),"")</f>
        <v>S</v>
      </c>
      <c r="H4778" t="s">
        <v>16</v>
      </c>
      <c r="I4778">
        <v>47</v>
      </c>
      <c r="J4778" t="b">
        <v>0</v>
      </c>
      <c r="K4778" s="7">
        <v>2044</v>
      </c>
      <c r="L4778" s="7">
        <v>0</v>
      </c>
      <c r="M4778" s="7">
        <v>95</v>
      </c>
      <c r="N4778" s="7">
        <v>0</v>
      </c>
      <c r="O4778" s="7">
        <v>120</v>
      </c>
      <c r="P4778" s="7">
        <f>SUM(dane3[[#This Row],[RoomService]:[VRDeck]])</f>
        <v>2259</v>
      </c>
      <c r="Q4778" t="s">
        <v>11105</v>
      </c>
      <c r="R4778" t="b">
        <v>0</v>
      </c>
    </row>
    <row r="4779" spans="1:18" x14ac:dyDescent="0.3">
      <c r="A4779" t="s">
        <v>13034</v>
      </c>
      <c r="B4779">
        <f>MID(dane3[[#This Row],[PassengerId]],1,4)+0</f>
        <v>5097</v>
      </c>
      <c r="C4779" t="s">
        <v>19</v>
      </c>
      <c r="D4779" t="b">
        <v>1</v>
      </c>
      <c r="E4779" t="s">
        <v>13035</v>
      </c>
      <c r="F4779" t="str">
        <f>MID($E4779,1,1)</f>
        <v>G</v>
      </c>
      <c r="G4779" t="str">
        <f>IFERROR(MID($E4779,SEARCH("/",$E4779,SEARCH("/",$E4779)+1)+1,1),"")</f>
        <v>P</v>
      </c>
      <c r="H4779" t="s">
        <v>46</v>
      </c>
      <c r="I4779">
        <v>7</v>
      </c>
      <c r="J4779" t="b">
        <v>0</v>
      </c>
      <c r="K4779" s="7">
        <v>0</v>
      </c>
      <c r="L4779" s="7">
        <v>0</v>
      </c>
      <c r="M4779" s="7">
        <v>0</v>
      </c>
      <c r="N4779" s="7">
        <v>0</v>
      </c>
      <c r="O4779" s="7">
        <v>0</v>
      </c>
      <c r="P4779" s="7">
        <f>SUM(dane3[[#This Row],[RoomService]:[VRDeck]])</f>
        <v>0</v>
      </c>
      <c r="Q4779" t="s">
        <v>13036</v>
      </c>
      <c r="R4779" t="b">
        <v>1</v>
      </c>
    </row>
    <row r="4780" spans="1:18" x14ac:dyDescent="0.3">
      <c r="A4780" t="s">
        <v>13037</v>
      </c>
      <c r="B4780">
        <f>MID(dane3[[#This Row],[PassengerId]],1,4)+0</f>
        <v>5097</v>
      </c>
      <c r="C4780" t="s">
        <v>19</v>
      </c>
      <c r="D4780" t="b">
        <v>0</v>
      </c>
      <c r="E4780" t="s">
        <v>13035</v>
      </c>
      <c r="F4780" t="str">
        <f>MID($E4780,1,1)</f>
        <v>G</v>
      </c>
      <c r="G4780" t="str">
        <f>IFERROR(MID($E4780,SEARCH("/",$E4780,SEARCH("/",$E4780)+1)+1,1),"")</f>
        <v>P</v>
      </c>
      <c r="H4780" t="s">
        <v>16</v>
      </c>
      <c r="I4780">
        <v>25</v>
      </c>
      <c r="J4780" t="b">
        <v>0</v>
      </c>
      <c r="K4780" s="7">
        <v>0</v>
      </c>
      <c r="L4780" s="7">
        <v>181</v>
      </c>
      <c r="M4780" s="7">
        <v>671</v>
      </c>
      <c r="N4780" s="7">
        <v>0</v>
      </c>
      <c r="O4780" s="7">
        <v>0</v>
      </c>
      <c r="P4780" s="7">
        <f>SUM(dane3[[#This Row],[RoomService]:[VRDeck]])</f>
        <v>852</v>
      </c>
      <c r="Q4780" t="s">
        <v>13038</v>
      </c>
      <c r="R4780" t="b">
        <v>1</v>
      </c>
    </row>
    <row r="4781" spans="1:18" x14ac:dyDescent="0.3">
      <c r="A4781" t="s">
        <v>13039</v>
      </c>
      <c r="B4781">
        <f>MID(dane3[[#This Row],[PassengerId]],1,4)+0</f>
        <v>5097</v>
      </c>
      <c r="C4781" t="s">
        <v>19</v>
      </c>
      <c r="D4781" t="b">
        <v>0</v>
      </c>
      <c r="E4781" t="s">
        <v>13040</v>
      </c>
      <c r="F4781" t="str">
        <f>MID($E4781,1,1)</f>
        <v>F</v>
      </c>
      <c r="G4781" t="str">
        <f>IFERROR(MID($E4781,SEARCH("/",$E4781,SEARCH("/",$E4781)+1)+1,1),"")</f>
        <v>P</v>
      </c>
      <c r="H4781" t="s">
        <v>46</v>
      </c>
      <c r="I4781">
        <v>51</v>
      </c>
      <c r="J4781" t="b">
        <v>0</v>
      </c>
      <c r="K4781" s="7">
        <v>6</v>
      </c>
      <c r="L4781" s="7">
        <v>0</v>
      </c>
      <c r="M4781" s="7">
        <v>706</v>
      </c>
      <c r="N4781" s="7">
        <v>0</v>
      </c>
      <c r="O4781" s="7">
        <v>0</v>
      </c>
      <c r="P4781" s="7">
        <f>SUM(dane3[[#This Row],[RoomService]:[VRDeck]])</f>
        <v>712</v>
      </c>
      <c r="Q4781" t="s">
        <v>13041</v>
      </c>
      <c r="R4781" t="b">
        <v>1</v>
      </c>
    </row>
    <row r="4782" spans="1:18" x14ac:dyDescent="0.3">
      <c r="A4782" t="s">
        <v>13042</v>
      </c>
      <c r="B4782">
        <f>MID(dane3[[#This Row],[PassengerId]],1,4)+0</f>
        <v>5103</v>
      </c>
      <c r="C4782" t="s">
        <v>14</v>
      </c>
      <c r="D4782" t="b">
        <v>1</v>
      </c>
      <c r="E4782" t="s">
        <v>13043</v>
      </c>
      <c r="F4782" t="str">
        <f>MID($E4782,1,1)</f>
        <v>E</v>
      </c>
      <c r="G4782" t="str">
        <f>IFERROR(MID($E4782,SEARCH("/",$E4782,SEARCH("/",$E4782)+1)+1,1),"")</f>
        <v>P</v>
      </c>
      <c r="H4782" t="s">
        <v>16</v>
      </c>
      <c r="I4782">
        <v>56</v>
      </c>
      <c r="J4782" t="b">
        <v>0</v>
      </c>
      <c r="K4782" s="7">
        <v>0</v>
      </c>
      <c r="L4782" s="7">
        <v>0</v>
      </c>
      <c r="M4782" s="7">
        <v>0</v>
      </c>
      <c r="N4782" s="7">
        <v>0</v>
      </c>
      <c r="O4782" s="7">
        <v>0</v>
      </c>
      <c r="P4782" s="7">
        <f>SUM(dane3[[#This Row],[RoomService]:[VRDeck]])</f>
        <v>0</v>
      </c>
      <c r="Q4782" t="s">
        <v>13044</v>
      </c>
      <c r="R4782" t="b">
        <v>1</v>
      </c>
    </row>
    <row r="4783" spans="1:18" x14ac:dyDescent="0.3">
      <c r="A4783" t="s">
        <v>19007</v>
      </c>
      <c r="B4783">
        <f>MID(dane3[[#This Row],[PassengerId]],1,4)+0</f>
        <v>7393</v>
      </c>
      <c r="C4783" t="s">
        <v>19</v>
      </c>
      <c r="D4783" t="b">
        <v>0</v>
      </c>
      <c r="E4783" t="s">
        <v>19008</v>
      </c>
      <c r="F4783" t="str">
        <f>MID($E4783,1,1)</f>
        <v>E</v>
      </c>
      <c r="G4783" t="str">
        <f>IFERROR(MID($E4783,SEARCH("/",$E4783,SEARCH("/",$E4783)+1)+1,1),"")</f>
        <v>P</v>
      </c>
      <c r="H4783" t="s">
        <v>16</v>
      </c>
      <c r="I4783">
        <v>40</v>
      </c>
      <c r="J4783" t="b">
        <v>0</v>
      </c>
      <c r="K4783" s="7">
        <v>0</v>
      </c>
      <c r="L4783" s="7">
        <v>0</v>
      </c>
      <c r="M4783" s="7">
        <v>0</v>
      </c>
      <c r="N4783" s="7">
        <v>7</v>
      </c>
      <c r="O4783" s="7">
        <v>782</v>
      </c>
      <c r="P4783" s="7">
        <f>SUM(dane3[[#This Row],[RoomService]:[VRDeck]])</f>
        <v>789</v>
      </c>
      <c r="Q4783" t="s">
        <v>19009</v>
      </c>
      <c r="R4783" t="b">
        <v>0</v>
      </c>
    </row>
    <row r="4784" spans="1:18" x14ac:dyDescent="0.3">
      <c r="A4784" t="s">
        <v>13048</v>
      </c>
      <c r="B4784">
        <f>MID(dane3[[#This Row],[PassengerId]],1,4)+0</f>
        <v>5105</v>
      </c>
      <c r="C4784" t="s">
        <v>19</v>
      </c>
      <c r="D4784" t="b">
        <v>1</v>
      </c>
      <c r="E4784" t="s">
        <v>39</v>
      </c>
      <c r="F4784" t="s">
        <v>23764</v>
      </c>
      <c r="G4784" t="str">
        <f>IFERROR(MID($E4784,SEARCH("/",$E4784,SEARCH("/",$E4784)+1)+1,1),"")</f>
        <v/>
      </c>
      <c r="H4784" t="s">
        <v>32</v>
      </c>
      <c r="I4784">
        <v>16</v>
      </c>
      <c r="J4784" t="b">
        <v>0</v>
      </c>
      <c r="K4784" s="7">
        <v>0</v>
      </c>
      <c r="L4784" s="7">
        <v>0</v>
      </c>
      <c r="M4784" s="7">
        <v>0</v>
      </c>
      <c r="N4784" s="7">
        <v>0</v>
      </c>
      <c r="O4784" s="7">
        <v>0</v>
      </c>
      <c r="P4784" s="7">
        <f>SUM(dane3[[#This Row],[RoomService]:[VRDeck]])</f>
        <v>0</v>
      </c>
      <c r="Q4784" t="s">
        <v>13049</v>
      </c>
      <c r="R4784" t="b">
        <v>1</v>
      </c>
    </row>
    <row r="4785" spans="1:18" x14ac:dyDescent="0.3">
      <c r="A4785" t="s">
        <v>13050</v>
      </c>
      <c r="B4785">
        <f>MID(dane3[[#This Row],[PassengerId]],1,4)+0</f>
        <v>5106</v>
      </c>
      <c r="C4785" t="s">
        <v>19</v>
      </c>
      <c r="D4785" t="b">
        <v>1</v>
      </c>
      <c r="E4785" t="s">
        <v>13051</v>
      </c>
      <c r="F4785" t="str">
        <f>MID($E4785,1,1)</f>
        <v>G</v>
      </c>
      <c r="G4785" t="str">
        <f>IFERROR(MID($E4785,SEARCH("/",$E4785,SEARCH("/",$E4785)+1)+1,1),"")</f>
        <v>S</v>
      </c>
      <c r="H4785" t="s">
        <v>16</v>
      </c>
      <c r="I4785">
        <v>29</v>
      </c>
      <c r="J4785" t="b">
        <v>0</v>
      </c>
      <c r="K4785" s="7">
        <v>0</v>
      </c>
      <c r="L4785" s="7">
        <v>0</v>
      </c>
      <c r="M4785" s="7">
        <v>0</v>
      </c>
      <c r="N4785" s="7">
        <v>0</v>
      </c>
      <c r="O4785" s="7">
        <v>0</v>
      </c>
      <c r="P4785" s="7">
        <f>SUM(dane3[[#This Row],[RoomService]:[VRDeck]])</f>
        <v>0</v>
      </c>
      <c r="Q4785" t="s">
        <v>13052</v>
      </c>
      <c r="R4785" t="b">
        <v>1</v>
      </c>
    </row>
    <row r="4786" spans="1:18" x14ac:dyDescent="0.3">
      <c r="A4786" t="s">
        <v>13053</v>
      </c>
      <c r="B4786">
        <f>MID(dane3[[#This Row],[PassengerId]],1,4)+0</f>
        <v>5108</v>
      </c>
      <c r="C4786" t="s">
        <v>19</v>
      </c>
      <c r="D4786" t="b">
        <v>1</v>
      </c>
      <c r="E4786" t="s">
        <v>13054</v>
      </c>
      <c r="F4786" t="str">
        <f>MID($E4786,1,1)</f>
        <v>G</v>
      </c>
      <c r="G4786" t="str">
        <f>IFERROR(MID($E4786,SEARCH("/",$E4786,SEARCH("/",$E4786)+1)+1,1),"")</f>
        <v>P</v>
      </c>
      <c r="H4786" t="s">
        <v>32</v>
      </c>
      <c r="I4786">
        <v>17</v>
      </c>
      <c r="J4786" t="b">
        <v>0</v>
      </c>
      <c r="K4786" s="7">
        <v>0</v>
      </c>
      <c r="L4786" s="7">
        <v>0</v>
      </c>
      <c r="M4786" s="7">
        <v>0</v>
      </c>
      <c r="N4786" s="7">
        <v>0</v>
      </c>
      <c r="O4786" s="7">
        <v>0</v>
      </c>
      <c r="P4786" s="7">
        <f>SUM(dane3[[#This Row],[RoomService]:[VRDeck]])</f>
        <v>0</v>
      </c>
      <c r="Q4786" t="s">
        <v>13055</v>
      </c>
      <c r="R4786" t="b">
        <v>1</v>
      </c>
    </row>
    <row r="4787" spans="1:18" x14ac:dyDescent="0.3">
      <c r="A4787" t="s">
        <v>13056</v>
      </c>
      <c r="B4787">
        <f>MID(dane3[[#This Row],[PassengerId]],1,4)+0</f>
        <v>5109</v>
      </c>
      <c r="C4787" t="s">
        <v>19</v>
      </c>
      <c r="D4787" t="b">
        <v>0</v>
      </c>
      <c r="E4787" t="s">
        <v>13057</v>
      </c>
      <c r="F4787" t="str">
        <f>MID($E4787,1,1)</f>
        <v>G</v>
      </c>
      <c r="G4787" t="str">
        <f>IFERROR(MID($E4787,SEARCH("/",$E4787,SEARCH("/",$E4787)+1)+1,1),"")</f>
        <v>S</v>
      </c>
      <c r="H4787" t="s">
        <v>32</v>
      </c>
      <c r="I4787">
        <v>47</v>
      </c>
      <c r="J4787" t="b">
        <v>0</v>
      </c>
      <c r="K4787" s="7">
        <v>83</v>
      </c>
      <c r="L4787" s="7">
        <v>1</v>
      </c>
      <c r="M4787" s="7">
        <v>0</v>
      </c>
      <c r="N4787" s="7">
        <v>654</v>
      </c>
      <c r="O4787" s="7">
        <v>3</v>
      </c>
      <c r="P4787" s="7">
        <f>SUM(dane3[[#This Row],[RoomService]:[VRDeck]])</f>
        <v>741</v>
      </c>
      <c r="Q4787" t="s">
        <v>13058</v>
      </c>
      <c r="R4787" t="b">
        <v>1</v>
      </c>
    </row>
    <row r="4788" spans="1:18" x14ac:dyDescent="0.3">
      <c r="A4788" t="s">
        <v>13059</v>
      </c>
      <c r="B4788">
        <f>MID(dane3[[#This Row],[PassengerId]],1,4)+0</f>
        <v>5111</v>
      </c>
      <c r="C4788" t="s">
        <v>14</v>
      </c>
      <c r="D4788" t="b">
        <v>0</v>
      </c>
      <c r="E4788" t="s">
        <v>13060</v>
      </c>
      <c r="F4788" t="str">
        <f>MID($E4788,1,1)</f>
        <v>B</v>
      </c>
      <c r="G4788" t="str">
        <f>IFERROR(MID($E4788,SEARCH("/",$E4788,SEARCH("/",$E4788)+1)+1,1),"")</f>
        <v>P</v>
      </c>
      <c r="H4788" t="s">
        <v>16</v>
      </c>
      <c r="I4788">
        <v>25</v>
      </c>
      <c r="J4788" t="b">
        <v>0</v>
      </c>
      <c r="K4788" s="7">
        <v>0</v>
      </c>
      <c r="L4788" s="7">
        <v>3</v>
      </c>
      <c r="M4788" s="7">
        <v>0</v>
      </c>
      <c r="N4788" s="7">
        <v>763</v>
      </c>
      <c r="O4788" s="7">
        <v>3541</v>
      </c>
      <c r="P4788" s="7">
        <f>SUM(dane3[[#This Row],[RoomService]:[VRDeck]])</f>
        <v>4307</v>
      </c>
      <c r="Q4788" t="s">
        <v>13061</v>
      </c>
      <c r="R4788" t="b">
        <v>0</v>
      </c>
    </row>
    <row r="4789" spans="1:18" x14ac:dyDescent="0.3">
      <c r="A4789" t="s">
        <v>13062</v>
      </c>
      <c r="B4789">
        <f>MID(dane3[[#This Row],[PassengerId]],1,4)+0</f>
        <v>5111</v>
      </c>
      <c r="C4789" t="s">
        <v>14</v>
      </c>
      <c r="D4789" t="b">
        <v>0</v>
      </c>
      <c r="E4789" t="s">
        <v>13060</v>
      </c>
      <c r="F4789" t="str">
        <f>MID($E4789,1,1)</f>
        <v>B</v>
      </c>
      <c r="G4789" t="str">
        <f>IFERROR(MID($E4789,SEARCH("/",$E4789,SEARCH("/",$E4789)+1)+1,1),"")</f>
        <v>P</v>
      </c>
      <c r="H4789" t="s">
        <v>16</v>
      </c>
      <c r="I4789">
        <v>28</v>
      </c>
      <c r="J4789" t="b">
        <v>0</v>
      </c>
      <c r="K4789" s="7">
        <v>29</v>
      </c>
      <c r="L4789" s="7">
        <v>394</v>
      </c>
      <c r="M4789" s="7">
        <v>0</v>
      </c>
      <c r="N4789" s="7">
        <v>712</v>
      </c>
      <c r="O4789" s="7">
        <v>4360</v>
      </c>
      <c r="P4789" s="7">
        <f>SUM(dane3[[#This Row],[RoomService]:[VRDeck]])</f>
        <v>5495</v>
      </c>
      <c r="Q4789" t="s">
        <v>13063</v>
      </c>
      <c r="R4789" t="b">
        <v>0</v>
      </c>
    </row>
    <row r="4790" spans="1:18" x14ac:dyDescent="0.3">
      <c r="A4790" t="s">
        <v>13064</v>
      </c>
      <c r="B4790">
        <f>MID(dane3[[#This Row],[PassengerId]],1,4)+0</f>
        <v>5111</v>
      </c>
      <c r="C4790" t="s">
        <v>14</v>
      </c>
      <c r="D4790" t="b">
        <v>0</v>
      </c>
      <c r="E4790" t="s">
        <v>13060</v>
      </c>
      <c r="F4790" t="str">
        <f>MID($E4790,1,1)</f>
        <v>B</v>
      </c>
      <c r="G4790" t="str">
        <f>IFERROR(MID($E4790,SEARCH("/",$E4790,SEARCH("/",$E4790)+1)+1,1),"")</f>
        <v>P</v>
      </c>
      <c r="H4790" t="s">
        <v>16</v>
      </c>
      <c r="I4790">
        <v>32</v>
      </c>
      <c r="J4790" t="b">
        <v>0</v>
      </c>
      <c r="K4790" s="7">
        <v>0</v>
      </c>
      <c r="L4790" s="7">
        <v>419</v>
      </c>
      <c r="M4790" s="7">
        <v>0</v>
      </c>
      <c r="N4790" s="7">
        <v>1984</v>
      </c>
      <c r="O4790" s="7">
        <v>521</v>
      </c>
      <c r="P4790" s="7">
        <f>SUM(dane3[[#This Row],[RoomService]:[VRDeck]])</f>
        <v>2924</v>
      </c>
      <c r="Q4790" t="s">
        <v>13065</v>
      </c>
      <c r="R4790" t="b">
        <v>0</v>
      </c>
    </row>
    <row r="4791" spans="1:18" x14ac:dyDescent="0.3">
      <c r="A4791" t="s">
        <v>13066</v>
      </c>
      <c r="B4791">
        <f>MID(dane3[[#This Row],[PassengerId]],1,4)+0</f>
        <v>5112</v>
      </c>
      <c r="C4791" t="s">
        <v>14</v>
      </c>
      <c r="D4791" t="b">
        <v>1</v>
      </c>
      <c r="E4791" t="s">
        <v>13067</v>
      </c>
      <c r="F4791" t="str">
        <f>MID($E4791,1,1)</f>
        <v>C</v>
      </c>
      <c r="G4791" t="str">
        <f>IFERROR(MID($E4791,SEARCH("/",$E4791,SEARCH("/",$E4791)+1)+1,1),"")</f>
        <v>S</v>
      </c>
      <c r="H4791" t="s">
        <v>46</v>
      </c>
      <c r="I4791">
        <v>56</v>
      </c>
      <c r="J4791" t="b">
        <v>0</v>
      </c>
      <c r="K4791" s="7">
        <v>0</v>
      </c>
      <c r="L4791" s="7">
        <v>0</v>
      </c>
      <c r="M4791" s="7">
        <v>0</v>
      </c>
      <c r="N4791" s="7">
        <v>0</v>
      </c>
      <c r="O4791" s="7">
        <v>0</v>
      </c>
      <c r="P4791" s="7">
        <f>SUM(dane3[[#This Row],[RoomService]:[VRDeck]])</f>
        <v>0</v>
      </c>
      <c r="Q4791" t="s">
        <v>13068</v>
      </c>
      <c r="R4791" t="b">
        <v>1</v>
      </c>
    </row>
    <row r="4792" spans="1:18" x14ac:dyDescent="0.3">
      <c r="A4792" t="s">
        <v>13069</v>
      </c>
      <c r="B4792">
        <f>MID(dane3[[#This Row],[PassengerId]],1,4)+0</f>
        <v>5112</v>
      </c>
      <c r="C4792" t="s">
        <v>14</v>
      </c>
      <c r="D4792" t="b">
        <v>1</v>
      </c>
      <c r="E4792" t="s">
        <v>13067</v>
      </c>
      <c r="F4792" t="str">
        <f>MID($E4792,1,1)</f>
        <v>C</v>
      </c>
      <c r="G4792" t="str">
        <f>IFERROR(MID($E4792,SEARCH("/",$E4792,SEARCH("/",$E4792)+1)+1,1),"")</f>
        <v>S</v>
      </c>
      <c r="H4792" t="s">
        <v>46</v>
      </c>
      <c r="I4792">
        <v>25</v>
      </c>
      <c r="J4792" t="b">
        <v>0</v>
      </c>
      <c r="K4792" s="7">
        <v>0</v>
      </c>
      <c r="L4792" s="7">
        <v>0</v>
      </c>
      <c r="M4792" s="7">
        <v>0</v>
      </c>
      <c r="N4792" s="7">
        <v>0</v>
      </c>
      <c r="O4792" s="7">
        <v>0</v>
      </c>
      <c r="P4792" s="7">
        <f>SUM(dane3[[#This Row],[RoomService]:[VRDeck]])</f>
        <v>0</v>
      </c>
      <c r="Q4792" t="s">
        <v>13070</v>
      </c>
      <c r="R4792" t="b">
        <v>1</v>
      </c>
    </row>
    <row r="4793" spans="1:18" x14ac:dyDescent="0.3">
      <c r="A4793" t="s">
        <v>13071</v>
      </c>
      <c r="B4793">
        <f>MID(dane3[[#This Row],[PassengerId]],1,4)+0</f>
        <v>5112</v>
      </c>
      <c r="C4793" t="s">
        <v>14</v>
      </c>
      <c r="D4793" t="b">
        <v>1</v>
      </c>
      <c r="E4793" t="s">
        <v>13067</v>
      </c>
      <c r="F4793" t="str">
        <f>MID($E4793,1,1)</f>
        <v>C</v>
      </c>
      <c r="G4793" t="str">
        <f>IFERROR(MID($E4793,SEARCH("/",$E4793,SEARCH("/",$E4793)+1)+1,1),"")</f>
        <v>S</v>
      </c>
      <c r="H4793" t="s">
        <v>16</v>
      </c>
      <c r="I4793">
        <v>13</v>
      </c>
      <c r="J4793" t="b">
        <v>0</v>
      </c>
      <c r="K4793" s="7">
        <v>0</v>
      </c>
      <c r="L4793" s="7">
        <v>0</v>
      </c>
      <c r="M4793" s="7">
        <v>0</v>
      </c>
      <c r="N4793" s="7">
        <v>0</v>
      </c>
      <c r="O4793" s="7">
        <v>0</v>
      </c>
      <c r="P4793" s="7">
        <f>SUM(dane3[[#This Row],[RoomService]:[VRDeck]])</f>
        <v>0</v>
      </c>
      <c r="Q4793" t="s">
        <v>13072</v>
      </c>
      <c r="R4793" t="b">
        <v>1</v>
      </c>
    </row>
    <row r="4794" spans="1:18" x14ac:dyDescent="0.3">
      <c r="A4794" t="s">
        <v>13073</v>
      </c>
      <c r="B4794">
        <f>MID(dane3[[#This Row],[PassengerId]],1,4)+0</f>
        <v>5115</v>
      </c>
      <c r="C4794" t="s">
        <v>14</v>
      </c>
      <c r="D4794" t="b">
        <v>1</v>
      </c>
      <c r="E4794" t="s">
        <v>13074</v>
      </c>
      <c r="F4794" t="str">
        <f>MID($E4794,1,1)</f>
        <v>C</v>
      </c>
      <c r="G4794" t="str">
        <f>IFERROR(MID($E4794,SEARCH("/",$E4794,SEARCH("/",$E4794)+1)+1,1),"")</f>
        <v>S</v>
      </c>
      <c r="H4794" t="s">
        <v>16</v>
      </c>
      <c r="I4794">
        <v>41</v>
      </c>
      <c r="J4794" t="b">
        <v>0</v>
      </c>
      <c r="K4794" s="7">
        <v>0</v>
      </c>
      <c r="L4794" s="7">
        <v>0</v>
      </c>
      <c r="M4794" s="7">
        <v>0</v>
      </c>
      <c r="N4794" s="7">
        <v>0</v>
      </c>
      <c r="O4794" s="7">
        <v>0</v>
      </c>
      <c r="P4794" s="7">
        <f>SUM(dane3[[#This Row],[RoomService]:[VRDeck]])</f>
        <v>0</v>
      </c>
      <c r="Q4794" t="s">
        <v>13075</v>
      </c>
      <c r="R4794" t="b">
        <v>1</v>
      </c>
    </row>
    <row r="4795" spans="1:18" x14ac:dyDescent="0.3">
      <c r="A4795" t="s">
        <v>13076</v>
      </c>
      <c r="B4795">
        <f>MID(dane3[[#This Row],[PassengerId]],1,4)+0</f>
        <v>5115</v>
      </c>
      <c r="C4795" t="s">
        <v>14</v>
      </c>
      <c r="D4795" t="b">
        <v>1</v>
      </c>
      <c r="E4795" t="s">
        <v>13074</v>
      </c>
      <c r="F4795" t="str">
        <f>MID($E4795,1,1)</f>
        <v>C</v>
      </c>
      <c r="G4795" t="str">
        <f>IFERROR(MID($E4795,SEARCH("/",$E4795,SEARCH("/",$E4795)+1)+1,1),"")</f>
        <v>S</v>
      </c>
      <c r="H4795" t="s">
        <v>46</v>
      </c>
      <c r="I4795">
        <v>28</v>
      </c>
      <c r="J4795" t="b">
        <v>0</v>
      </c>
      <c r="K4795" s="7">
        <v>0</v>
      </c>
      <c r="L4795" s="7">
        <v>0</v>
      </c>
      <c r="M4795" s="7">
        <v>0</v>
      </c>
      <c r="N4795" s="7">
        <v>0</v>
      </c>
      <c r="O4795" s="7">
        <v>0</v>
      </c>
      <c r="P4795" s="7">
        <f>SUM(dane3[[#This Row],[RoomService]:[VRDeck]])</f>
        <v>0</v>
      </c>
      <c r="Q4795" t="s">
        <v>13077</v>
      </c>
      <c r="R4795" t="b">
        <v>1</v>
      </c>
    </row>
    <row r="4796" spans="1:18" x14ac:dyDescent="0.3">
      <c r="A4796" t="s">
        <v>11126</v>
      </c>
      <c r="B4796">
        <f>MID(dane3[[#This Row],[PassengerId]],1,4)+0</f>
        <v>4349</v>
      </c>
      <c r="C4796" t="s">
        <v>53</v>
      </c>
      <c r="D4796" t="b">
        <v>0</v>
      </c>
      <c r="E4796" t="s">
        <v>11127</v>
      </c>
      <c r="F4796" t="str">
        <f>MID($E4796,1,1)</f>
        <v>E</v>
      </c>
      <c r="G4796" t="str">
        <f>IFERROR(MID($E4796,SEARCH("/",$E4796,SEARCH("/",$E4796)+1)+1,1),"")</f>
        <v>P</v>
      </c>
      <c r="H4796" t="s">
        <v>16</v>
      </c>
      <c r="I4796">
        <v>55</v>
      </c>
      <c r="J4796" t="b">
        <v>0</v>
      </c>
      <c r="K4796" s="7">
        <v>802</v>
      </c>
      <c r="L4796" s="7">
        <v>0</v>
      </c>
      <c r="M4796" s="7">
        <v>155</v>
      </c>
      <c r="N4796" s="7">
        <v>4</v>
      </c>
      <c r="O4796" s="7">
        <v>337</v>
      </c>
      <c r="P4796" s="7">
        <f>SUM(dane3[[#This Row],[RoomService]:[VRDeck]])</f>
        <v>1298</v>
      </c>
      <c r="Q4796" t="s">
        <v>11128</v>
      </c>
      <c r="R4796" t="b">
        <v>0</v>
      </c>
    </row>
    <row r="4797" spans="1:18" x14ac:dyDescent="0.3">
      <c r="A4797" t="s">
        <v>11148</v>
      </c>
      <c r="B4797">
        <f>MID(dane3[[#This Row],[PassengerId]],1,4)+0</f>
        <v>4357</v>
      </c>
      <c r="C4797" t="s">
        <v>53</v>
      </c>
      <c r="D4797" t="b">
        <v>0</v>
      </c>
      <c r="E4797" t="s">
        <v>11149</v>
      </c>
      <c r="F4797" t="str">
        <f>MID($E4797,1,1)</f>
        <v>D</v>
      </c>
      <c r="G4797" t="str">
        <f>IFERROR(MID($E4797,SEARCH("/",$E4797,SEARCH("/",$E4797)+1)+1,1),"")</f>
        <v>P</v>
      </c>
      <c r="H4797" t="s">
        <v>16</v>
      </c>
      <c r="I4797">
        <v>23</v>
      </c>
      <c r="J4797" t="b">
        <v>0</v>
      </c>
      <c r="K4797" s="7">
        <v>118</v>
      </c>
      <c r="L4797" s="7">
        <v>0</v>
      </c>
      <c r="M4797" s="7">
        <v>949</v>
      </c>
      <c r="N4797" s="7">
        <v>206</v>
      </c>
      <c r="O4797" s="7">
        <v>2071</v>
      </c>
      <c r="P4797" s="7">
        <f>SUM(dane3[[#This Row],[RoomService]:[VRDeck]])</f>
        <v>3344</v>
      </c>
      <c r="Q4797" t="s">
        <v>11150</v>
      </c>
      <c r="R4797" t="b">
        <v>0</v>
      </c>
    </row>
    <row r="4798" spans="1:18" x14ac:dyDescent="0.3">
      <c r="A4798" t="s">
        <v>11160</v>
      </c>
      <c r="B4798">
        <f>MID(dane3[[#This Row],[PassengerId]],1,4)+0</f>
        <v>4360</v>
      </c>
      <c r="C4798" t="s">
        <v>53</v>
      </c>
      <c r="D4798" t="b">
        <v>1</v>
      </c>
      <c r="E4798" t="s">
        <v>11161</v>
      </c>
      <c r="F4798" t="str">
        <f>MID($E4798,1,1)</f>
        <v>F</v>
      </c>
      <c r="G4798" t="str">
        <f>IFERROR(MID($E4798,SEARCH("/",$E4798,SEARCH("/",$E4798)+1)+1,1),"")</f>
        <v>P</v>
      </c>
      <c r="H4798" t="s">
        <v>16</v>
      </c>
      <c r="I4798">
        <v>18</v>
      </c>
      <c r="J4798" t="b">
        <v>0</v>
      </c>
      <c r="K4798" s="7">
        <v>0</v>
      </c>
      <c r="L4798" s="7">
        <v>0</v>
      </c>
      <c r="M4798" s="7">
        <v>0</v>
      </c>
      <c r="N4798" s="7">
        <v>0</v>
      </c>
      <c r="O4798" s="7">
        <v>0</v>
      </c>
      <c r="P4798" s="7">
        <f>SUM(dane3[[#This Row],[RoomService]:[VRDeck]])</f>
        <v>0</v>
      </c>
      <c r="Q4798" t="s">
        <v>11162</v>
      </c>
      <c r="R4798" t="b">
        <v>1</v>
      </c>
    </row>
    <row r="4799" spans="1:18" x14ac:dyDescent="0.3">
      <c r="A4799" t="s">
        <v>13086</v>
      </c>
      <c r="B4799">
        <f>MID(dane3[[#This Row],[PassengerId]],1,4)+0</f>
        <v>5122</v>
      </c>
      <c r="C4799" t="s">
        <v>19</v>
      </c>
      <c r="D4799" t="b">
        <v>0</v>
      </c>
      <c r="E4799" t="s">
        <v>13087</v>
      </c>
      <c r="F4799" t="str">
        <f>MID($E4799,1,1)</f>
        <v>F</v>
      </c>
      <c r="G4799" t="str">
        <f>IFERROR(MID($E4799,SEARCH("/",$E4799,SEARCH("/",$E4799)+1)+1,1),"")</f>
        <v>S</v>
      </c>
      <c r="H4799" t="s">
        <v>16</v>
      </c>
      <c r="I4799">
        <v>24</v>
      </c>
      <c r="J4799" t="b">
        <v>0</v>
      </c>
      <c r="K4799" s="7">
        <v>0</v>
      </c>
      <c r="L4799" s="7">
        <v>464</v>
      </c>
      <c r="M4799" s="7">
        <v>321</v>
      </c>
      <c r="N4799" s="7">
        <v>0</v>
      </c>
      <c r="O4799" s="7">
        <v>90</v>
      </c>
      <c r="P4799" s="7">
        <f>SUM(dane3[[#This Row],[RoomService]:[VRDeck]])</f>
        <v>875</v>
      </c>
      <c r="Q4799" t="s">
        <v>13088</v>
      </c>
      <c r="R4799" t="b">
        <v>1</v>
      </c>
    </row>
    <row r="4800" spans="1:18" x14ac:dyDescent="0.3">
      <c r="A4800" t="s">
        <v>6223</v>
      </c>
      <c r="B4800">
        <f>MID(dane3[[#This Row],[PassengerId]],1,4)+0</f>
        <v>2445</v>
      </c>
      <c r="C4800" t="s">
        <v>19</v>
      </c>
      <c r="D4800" t="b">
        <v>0</v>
      </c>
      <c r="E4800" t="s">
        <v>6224</v>
      </c>
      <c r="F4800" t="str">
        <f>MID($E4800,1,1)</f>
        <v>E</v>
      </c>
      <c r="G4800" t="str">
        <f>IFERROR(MID($E4800,SEARCH("/",$E4800,SEARCH("/",$E4800)+1)+1,1),"")</f>
        <v>S</v>
      </c>
      <c r="H4800" t="s">
        <v>16</v>
      </c>
      <c r="I4800">
        <v>43</v>
      </c>
      <c r="J4800" t="b">
        <v>0</v>
      </c>
      <c r="K4800" s="7">
        <v>602</v>
      </c>
      <c r="L4800" s="7">
        <v>3</v>
      </c>
      <c r="M4800" s="7">
        <v>27</v>
      </c>
      <c r="N4800" s="7">
        <v>89</v>
      </c>
      <c r="O4800" s="7">
        <v>69</v>
      </c>
      <c r="P4800" s="7">
        <f>SUM(dane3[[#This Row],[RoomService]:[VRDeck]])</f>
        <v>790</v>
      </c>
      <c r="Q4800" t="s">
        <v>6225</v>
      </c>
      <c r="R4800" t="b">
        <v>0</v>
      </c>
    </row>
    <row r="4801" spans="1:18" x14ac:dyDescent="0.3">
      <c r="A4801" t="s">
        <v>13092</v>
      </c>
      <c r="B4801">
        <f>MID(dane3[[#This Row],[PassengerId]],1,4)+0</f>
        <v>5125</v>
      </c>
      <c r="C4801" t="s">
        <v>19</v>
      </c>
      <c r="D4801" t="b">
        <v>0</v>
      </c>
      <c r="E4801" t="s">
        <v>13093</v>
      </c>
      <c r="F4801" t="str">
        <f>MID($E4801,1,1)</f>
        <v>F</v>
      </c>
      <c r="G4801" t="str">
        <f>IFERROR(MID($E4801,SEARCH("/",$E4801,SEARCH("/",$E4801)+1)+1,1),"")</f>
        <v>S</v>
      </c>
      <c r="H4801" t="s">
        <v>46</v>
      </c>
      <c r="I4801">
        <v>29</v>
      </c>
      <c r="J4801" t="b">
        <v>0</v>
      </c>
      <c r="K4801" s="7">
        <v>0</v>
      </c>
      <c r="L4801" s="7">
        <v>0</v>
      </c>
      <c r="M4801" s="7">
        <v>22</v>
      </c>
      <c r="N4801" s="7">
        <v>738</v>
      </c>
      <c r="O4801" s="7">
        <v>0</v>
      </c>
      <c r="P4801" s="7">
        <f>SUM(dane3[[#This Row],[RoomService]:[VRDeck]])</f>
        <v>760</v>
      </c>
      <c r="Q4801" t="s">
        <v>13094</v>
      </c>
      <c r="R4801" t="b">
        <v>0</v>
      </c>
    </row>
    <row r="4802" spans="1:18" x14ac:dyDescent="0.3">
      <c r="A4802" t="s">
        <v>13095</v>
      </c>
      <c r="B4802">
        <f>MID(dane3[[#This Row],[PassengerId]],1,4)+0</f>
        <v>5126</v>
      </c>
      <c r="C4802" t="s">
        <v>14</v>
      </c>
      <c r="D4802" t="b">
        <v>1</v>
      </c>
      <c r="E4802" t="s">
        <v>13096</v>
      </c>
      <c r="F4802" t="str">
        <f>MID($E4802,1,1)</f>
        <v>C</v>
      </c>
      <c r="G4802" t="str">
        <f>IFERROR(MID($E4802,SEARCH("/",$E4802,SEARCH("/",$E4802)+1)+1,1),"")</f>
        <v>S</v>
      </c>
      <c r="H4802" t="s">
        <v>46</v>
      </c>
      <c r="I4802">
        <v>59</v>
      </c>
      <c r="J4802" t="b">
        <v>0</v>
      </c>
      <c r="K4802" s="7">
        <v>0</v>
      </c>
      <c r="L4802" s="7">
        <v>0</v>
      </c>
      <c r="M4802" s="7">
        <v>0</v>
      </c>
      <c r="N4802" s="7">
        <v>0</v>
      </c>
      <c r="O4802" s="7">
        <v>0</v>
      </c>
      <c r="P4802" s="7">
        <f>SUM(dane3[[#This Row],[RoomService]:[VRDeck]])</f>
        <v>0</v>
      </c>
      <c r="Q4802" t="s">
        <v>13097</v>
      </c>
      <c r="R4802" t="b">
        <v>1</v>
      </c>
    </row>
    <row r="4803" spans="1:18" x14ac:dyDescent="0.3">
      <c r="A4803" t="s">
        <v>13098</v>
      </c>
      <c r="B4803">
        <f>MID(dane3[[#This Row],[PassengerId]],1,4)+0</f>
        <v>5127</v>
      </c>
      <c r="C4803" t="s">
        <v>19</v>
      </c>
      <c r="D4803" t="b">
        <v>0</v>
      </c>
      <c r="E4803" t="s">
        <v>13099</v>
      </c>
      <c r="F4803" t="str">
        <f>MID($E4803,1,1)</f>
        <v>G</v>
      </c>
      <c r="G4803" t="str">
        <f>IFERROR(MID($E4803,SEARCH("/",$E4803,SEARCH("/",$E4803)+1)+1,1),"")</f>
        <v>S</v>
      </c>
      <c r="H4803" t="s">
        <v>16</v>
      </c>
      <c r="I4803">
        <v>31</v>
      </c>
      <c r="J4803" t="b">
        <v>0</v>
      </c>
      <c r="K4803" s="7">
        <v>0</v>
      </c>
      <c r="L4803" s="7">
        <v>679</v>
      </c>
      <c r="M4803" s="7">
        <v>0</v>
      </c>
      <c r="N4803" s="7">
        <v>0</v>
      </c>
      <c r="O4803" s="7">
        <v>213</v>
      </c>
      <c r="P4803" s="7">
        <f>SUM(dane3[[#This Row],[RoomService]:[VRDeck]])</f>
        <v>892</v>
      </c>
      <c r="Q4803" t="s">
        <v>13100</v>
      </c>
      <c r="R4803" t="b">
        <v>1</v>
      </c>
    </row>
    <row r="4804" spans="1:18" x14ac:dyDescent="0.3">
      <c r="A4804" t="s">
        <v>13101</v>
      </c>
      <c r="B4804">
        <f>MID(dane3[[#This Row],[PassengerId]],1,4)+0</f>
        <v>5127</v>
      </c>
      <c r="C4804" t="s">
        <v>19</v>
      </c>
      <c r="D4804" t="b">
        <v>0</v>
      </c>
      <c r="E4804" t="s">
        <v>13102</v>
      </c>
      <c r="F4804" t="str">
        <f>MID($E4804,1,1)</f>
        <v>F</v>
      </c>
      <c r="G4804" t="str">
        <f>IFERROR(MID($E4804,SEARCH("/",$E4804,SEARCH("/",$E4804)+1)+1,1),"")</f>
        <v>S</v>
      </c>
      <c r="H4804" t="s">
        <v>16</v>
      </c>
      <c r="I4804">
        <v>16</v>
      </c>
      <c r="J4804" t="b">
        <v>0</v>
      </c>
      <c r="K4804" s="7">
        <v>43</v>
      </c>
      <c r="L4804" s="7">
        <v>0</v>
      </c>
      <c r="M4804" s="7">
        <v>0</v>
      </c>
      <c r="N4804" s="7">
        <v>1893</v>
      </c>
      <c r="O4804" s="7">
        <v>119</v>
      </c>
      <c r="P4804" s="7">
        <f>SUM(dane3[[#This Row],[RoomService]:[VRDeck]])</f>
        <v>2055</v>
      </c>
      <c r="Q4804" t="s">
        <v>13103</v>
      </c>
      <c r="R4804" t="b">
        <v>0</v>
      </c>
    </row>
    <row r="4805" spans="1:18" x14ac:dyDescent="0.3">
      <c r="A4805" t="s">
        <v>11181</v>
      </c>
      <c r="B4805">
        <f>MID(dane3[[#This Row],[PassengerId]],1,4)+0</f>
        <v>4368</v>
      </c>
      <c r="C4805" t="s">
        <v>53</v>
      </c>
      <c r="D4805" t="b">
        <v>1</v>
      </c>
      <c r="E4805" t="s">
        <v>11182</v>
      </c>
      <c r="F4805" t="str">
        <f>MID($E4805,1,1)</f>
        <v>F</v>
      </c>
      <c r="G4805" t="str">
        <f>IFERROR(MID($E4805,SEARCH("/",$E4805,SEARCH("/",$E4805)+1)+1,1),"")</f>
        <v>P</v>
      </c>
      <c r="H4805" t="s">
        <v>46</v>
      </c>
      <c r="I4805">
        <v>32</v>
      </c>
      <c r="J4805" t="b">
        <v>0</v>
      </c>
      <c r="K4805" s="7">
        <v>0</v>
      </c>
      <c r="L4805" s="7">
        <v>0</v>
      </c>
      <c r="M4805" s="7">
        <v>0</v>
      </c>
      <c r="N4805" s="7">
        <v>0</v>
      </c>
      <c r="O4805" s="7">
        <v>0</v>
      </c>
      <c r="P4805" s="7">
        <f>SUM(dane3[[#This Row],[RoomService]:[VRDeck]])</f>
        <v>0</v>
      </c>
      <c r="Q4805" t="s">
        <v>11183</v>
      </c>
      <c r="R4805" t="b">
        <v>1</v>
      </c>
    </row>
    <row r="4806" spans="1:18" x14ac:dyDescent="0.3">
      <c r="A4806" t="s">
        <v>11200</v>
      </c>
      <c r="B4806">
        <f>MID(dane3[[#This Row],[PassengerId]],1,4)+0</f>
        <v>4372</v>
      </c>
      <c r="C4806" t="s">
        <v>53</v>
      </c>
      <c r="D4806" t="b">
        <v>1</v>
      </c>
      <c r="E4806" t="s">
        <v>11201</v>
      </c>
      <c r="F4806" t="str">
        <f>MID($E4806,1,1)</f>
        <v>F</v>
      </c>
      <c r="G4806" t="str">
        <f>IFERROR(MID($E4806,SEARCH("/",$E4806,SEARCH("/",$E4806)+1)+1,1),"")</f>
        <v>S</v>
      </c>
      <c r="H4806" t="s">
        <v>16</v>
      </c>
      <c r="I4806">
        <v>54</v>
      </c>
      <c r="J4806" t="b">
        <v>0</v>
      </c>
      <c r="K4806" s="7">
        <v>0</v>
      </c>
      <c r="L4806" s="7">
        <v>0</v>
      </c>
      <c r="M4806" s="7">
        <v>0</v>
      </c>
      <c r="N4806" s="7">
        <v>0</v>
      </c>
      <c r="O4806" s="7">
        <v>0</v>
      </c>
      <c r="P4806" s="7">
        <f>SUM(dane3[[#This Row],[RoomService]:[VRDeck]])</f>
        <v>0</v>
      </c>
      <c r="Q4806" t="s">
        <v>11202</v>
      </c>
      <c r="R4806" t="b">
        <v>1</v>
      </c>
    </row>
    <row r="4807" spans="1:18" x14ac:dyDescent="0.3">
      <c r="A4807" t="s">
        <v>13109</v>
      </c>
      <c r="B4807">
        <f>MID(dane3[[#This Row],[PassengerId]],1,4)+0</f>
        <v>5129</v>
      </c>
      <c r="C4807" t="s">
        <v>19</v>
      </c>
      <c r="D4807" t="b">
        <v>1</v>
      </c>
      <c r="E4807" t="s">
        <v>13110</v>
      </c>
      <c r="F4807" t="str">
        <f>MID($E4807,1,1)</f>
        <v>G</v>
      </c>
      <c r="G4807" t="str">
        <f>IFERROR(MID($E4807,SEARCH("/",$E4807,SEARCH("/",$E4807)+1)+1,1),"")</f>
        <v>P</v>
      </c>
      <c r="H4807" t="s">
        <v>16</v>
      </c>
      <c r="I4807">
        <v>27</v>
      </c>
      <c r="J4807" t="b">
        <v>0</v>
      </c>
      <c r="K4807" s="7">
        <v>0</v>
      </c>
      <c r="L4807" s="7">
        <v>0</v>
      </c>
      <c r="M4807" s="7">
        <v>0</v>
      </c>
      <c r="N4807" s="7">
        <v>0</v>
      </c>
      <c r="O4807" s="7">
        <v>0</v>
      </c>
      <c r="P4807" s="7">
        <f>SUM(dane3[[#This Row],[RoomService]:[VRDeck]])</f>
        <v>0</v>
      </c>
      <c r="Q4807" t="s">
        <v>13111</v>
      </c>
      <c r="R4807" t="b">
        <v>1</v>
      </c>
    </row>
    <row r="4808" spans="1:18" x14ac:dyDescent="0.3">
      <c r="A4808" t="s">
        <v>13112</v>
      </c>
      <c r="B4808">
        <f>MID(dane3[[#This Row],[PassengerId]],1,4)+0</f>
        <v>5130</v>
      </c>
      <c r="C4808" t="s">
        <v>19</v>
      </c>
      <c r="D4808" t="b">
        <v>1</v>
      </c>
      <c r="E4808" t="s">
        <v>13113</v>
      </c>
      <c r="F4808" t="str">
        <f>MID($E4808,1,1)</f>
        <v>G</v>
      </c>
      <c r="G4808" t="str">
        <f>IFERROR(MID($E4808,SEARCH("/",$E4808,SEARCH("/",$E4808)+1)+1,1),"")</f>
        <v>S</v>
      </c>
      <c r="H4808" t="s">
        <v>16</v>
      </c>
      <c r="I4808">
        <v>37</v>
      </c>
      <c r="J4808" t="b">
        <v>0</v>
      </c>
      <c r="K4808" s="7">
        <v>0</v>
      </c>
      <c r="L4808" s="7">
        <v>0</v>
      </c>
      <c r="M4808" s="7">
        <v>0</v>
      </c>
      <c r="N4808" s="7">
        <v>0</v>
      </c>
      <c r="O4808" s="7">
        <v>0</v>
      </c>
      <c r="P4808" s="7">
        <f>SUM(dane3[[#This Row],[RoomService]:[VRDeck]])</f>
        <v>0</v>
      </c>
      <c r="Q4808" t="s">
        <v>13114</v>
      </c>
      <c r="R4808" t="b">
        <v>1</v>
      </c>
    </row>
    <row r="4809" spans="1:18" x14ac:dyDescent="0.3">
      <c r="A4809" t="s">
        <v>13115</v>
      </c>
      <c r="B4809">
        <f>MID(dane3[[#This Row],[PassengerId]],1,4)+0</f>
        <v>5132</v>
      </c>
      <c r="C4809" t="s">
        <v>19</v>
      </c>
      <c r="D4809" t="b">
        <v>0</v>
      </c>
      <c r="E4809" t="s">
        <v>13116</v>
      </c>
      <c r="F4809" t="str">
        <f>MID($E4809,1,1)</f>
        <v>G</v>
      </c>
      <c r="G4809" t="str">
        <f>IFERROR(MID($E4809,SEARCH("/",$E4809,SEARCH("/",$E4809)+1)+1,1),"")</f>
        <v>P</v>
      </c>
      <c r="H4809" t="s">
        <v>16</v>
      </c>
      <c r="I4809">
        <v>42</v>
      </c>
      <c r="J4809" t="b">
        <v>0</v>
      </c>
      <c r="K4809" s="7">
        <v>5049</v>
      </c>
      <c r="L4809" s="7">
        <v>477</v>
      </c>
      <c r="M4809" s="7">
        <v>0</v>
      </c>
      <c r="N4809" s="7">
        <v>0</v>
      </c>
      <c r="O4809" s="7">
        <v>0</v>
      </c>
      <c r="P4809" s="7">
        <f>SUM(dane3[[#This Row],[RoomService]:[VRDeck]])</f>
        <v>5526</v>
      </c>
      <c r="Q4809" t="s">
        <v>13117</v>
      </c>
      <c r="R4809" t="b">
        <v>0</v>
      </c>
    </row>
    <row r="4810" spans="1:18" x14ac:dyDescent="0.3">
      <c r="A4810" t="s">
        <v>13118</v>
      </c>
      <c r="B4810">
        <f>MID(dane3[[#This Row],[PassengerId]],1,4)+0</f>
        <v>5133</v>
      </c>
      <c r="C4810" t="s">
        <v>19</v>
      </c>
      <c r="D4810" t="b">
        <v>0</v>
      </c>
      <c r="E4810" t="s">
        <v>13119</v>
      </c>
      <c r="F4810" t="str">
        <f>MID($E4810,1,1)</f>
        <v>G</v>
      </c>
      <c r="G4810" t="str">
        <f>IFERROR(MID($E4810,SEARCH("/",$E4810,SEARCH("/",$E4810)+1)+1,1),"")</f>
        <v>P</v>
      </c>
      <c r="H4810" t="s">
        <v>46</v>
      </c>
      <c r="I4810">
        <v>36</v>
      </c>
      <c r="J4810" t="b">
        <v>0</v>
      </c>
      <c r="K4810" s="7">
        <v>0</v>
      </c>
      <c r="L4810" s="7">
        <v>0</v>
      </c>
      <c r="M4810" s="7">
        <v>846</v>
      </c>
      <c r="N4810" s="7">
        <v>0</v>
      </c>
      <c r="O4810" s="7">
        <v>0</v>
      </c>
      <c r="P4810" s="7">
        <f>SUM(dane3[[#This Row],[RoomService]:[VRDeck]])</f>
        <v>846</v>
      </c>
      <c r="Q4810" t="s">
        <v>13120</v>
      </c>
      <c r="R4810" t="b">
        <v>1</v>
      </c>
    </row>
    <row r="4811" spans="1:18" x14ac:dyDescent="0.3">
      <c r="A4811" t="s">
        <v>13121</v>
      </c>
      <c r="B4811">
        <f>MID(dane3[[#This Row],[PassengerId]],1,4)+0</f>
        <v>5133</v>
      </c>
      <c r="C4811" t="s">
        <v>19</v>
      </c>
      <c r="D4811" t="b">
        <v>1</v>
      </c>
      <c r="E4811" t="s">
        <v>13119</v>
      </c>
      <c r="F4811" t="str">
        <f>MID($E4811,1,1)</f>
        <v>G</v>
      </c>
      <c r="G4811" t="str">
        <f>IFERROR(MID($E4811,SEARCH("/",$E4811,SEARCH("/",$E4811)+1)+1,1),"")</f>
        <v>P</v>
      </c>
      <c r="H4811" t="s">
        <v>32</v>
      </c>
      <c r="I4811">
        <v>24</v>
      </c>
      <c r="J4811" t="b">
        <v>0</v>
      </c>
      <c r="K4811" s="7">
        <v>0</v>
      </c>
      <c r="L4811" s="7">
        <v>0</v>
      </c>
      <c r="M4811" s="7">
        <v>0</v>
      </c>
      <c r="N4811" s="7">
        <v>0</v>
      </c>
      <c r="O4811" s="7">
        <v>0</v>
      </c>
      <c r="P4811" s="7">
        <f>SUM(dane3[[#This Row],[RoomService]:[VRDeck]])</f>
        <v>0</v>
      </c>
      <c r="Q4811" t="s">
        <v>13122</v>
      </c>
      <c r="R4811" t="b">
        <v>0</v>
      </c>
    </row>
    <row r="4812" spans="1:18" x14ac:dyDescent="0.3">
      <c r="A4812" t="s">
        <v>13123</v>
      </c>
      <c r="B4812">
        <f>MID(dane3[[#This Row],[PassengerId]],1,4)+0</f>
        <v>5133</v>
      </c>
      <c r="C4812" t="s">
        <v>19</v>
      </c>
      <c r="D4812" t="b">
        <v>1</v>
      </c>
      <c r="E4812" t="s">
        <v>13119</v>
      </c>
      <c r="F4812" t="str">
        <f>MID($E4812,1,1)</f>
        <v>G</v>
      </c>
      <c r="G4812" t="str">
        <f>IFERROR(MID($E4812,SEARCH("/",$E4812,SEARCH("/",$E4812)+1)+1,1),"")</f>
        <v>P</v>
      </c>
      <c r="H4812" t="s">
        <v>32</v>
      </c>
      <c r="I4812">
        <v>24</v>
      </c>
      <c r="J4812" t="b">
        <v>0</v>
      </c>
      <c r="K4812" s="7">
        <v>0</v>
      </c>
      <c r="L4812" s="7">
        <v>0</v>
      </c>
      <c r="M4812" s="7">
        <v>0</v>
      </c>
      <c r="N4812" s="7">
        <v>0</v>
      </c>
      <c r="O4812" s="7">
        <v>0</v>
      </c>
      <c r="P4812" s="7">
        <f>SUM(dane3[[#This Row],[RoomService]:[VRDeck]])</f>
        <v>0</v>
      </c>
      <c r="Q4812" t="s">
        <v>13124</v>
      </c>
      <c r="R4812" t="b">
        <v>1</v>
      </c>
    </row>
    <row r="4813" spans="1:18" x14ac:dyDescent="0.3">
      <c r="A4813" t="s">
        <v>13125</v>
      </c>
      <c r="B4813">
        <f>MID(dane3[[#This Row],[PassengerId]],1,4)+0</f>
        <v>5133</v>
      </c>
      <c r="C4813" t="s">
        <v>19</v>
      </c>
      <c r="D4813" t="b">
        <v>0</v>
      </c>
      <c r="E4813" t="s">
        <v>13126</v>
      </c>
      <c r="F4813" t="str">
        <f>MID($E4813,1,1)</f>
        <v>F</v>
      </c>
      <c r="G4813" t="str">
        <f>IFERROR(MID($E4813,SEARCH("/",$E4813,SEARCH("/",$E4813)+1)+1,1),"")</f>
        <v>P</v>
      </c>
      <c r="H4813" t="s">
        <v>46</v>
      </c>
      <c r="I4813">
        <v>19</v>
      </c>
      <c r="J4813" t="b">
        <v>0</v>
      </c>
      <c r="K4813" s="7">
        <v>107</v>
      </c>
      <c r="L4813" s="7">
        <v>0</v>
      </c>
      <c r="M4813" s="7">
        <v>505</v>
      </c>
      <c r="N4813" s="7">
        <v>48</v>
      </c>
      <c r="O4813" s="7">
        <v>0</v>
      </c>
      <c r="P4813" s="7">
        <f>SUM(dane3[[#This Row],[RoomService]:[VRDeck]])</f>
        <v>660</v>
      </c>
      <c r="Q4813" t="s">
        <v>13127</v>
      </c>
      <c r="R4813" t="b">
        <v>0</v>
      </c>
    </row>
    <row r="4814" spans="1:18" x14ac:dyDescent="0.3">
      <c r="A4814" t="s">
        <v>13128</v>
      </c>
      <c r="B4814">
        <f>MID(dane3[[#This Row],[PassengerId]],1,4)+0</f>
        <v>5133</v>
      </c>
      <c r="C4814" t="s">
        <v>19</v>
      </c>
      <c r="D4814" t="b">
        <v>0</v>
      </c>
      <c r="E4814" t="s">
        <v>13126</v>
      </c>
      <c r="F4814" t="str">
        <f>MID($E4814,1,1)</f>
        <v>F</v>
      </c>
      <c r="G4814" t="str">
        <f>IFERROR(MID($E4814,SEARCH("/",$E4814,SEARCH("/",$E4814)+1)+1,1),"")</f>
        <v>P</v>
      </c>
      <c r="H4814" t="s">
        <v>16</v>
      </c>
      <c r="I4814">
        <v>26</v>
      </c>
      <c r="J4814" t="b">
        <v>0</v>
      </c>
      <c r="K4814" s="7">
        <v>0</v>
      </c>
      <c r="L4814" s="7">
        <v>910</v>
      </c>
      <c r="M4814" s="7">
        <v>13</v>
      </c>
      <c r="N4814" s="7">
        <v>10</v>
      </c>
      <c r="O4814" s="7">
        <v>15</v>
      </c>
      <c r="P4814" s="7">
        <f>SUM(dane3[[#This Row],[RoomService]:[VRDeck]])</f>
        <v>948</v>
      </c>
      <c r="Q4814" t="s">
        <v>13129</v>
      </c>
      <c r="R4814" t="b">
        <v>0</v>
      </c>
    </row>
    <row r="4815" spans="1:18" x14ac:dyDescent="0.3">
      <c r="A4815" t="s">
        <v>13130</v>
      </c>
      <c r="B4815">
        <f>MID(dane3[[#This Row],[PassengerId]],1,4)+0</f>
        <v>5133</v>
      </c>
      <c r="C4815" t="s">
        <v>19</v>
      </c>
      <c r="D4815" t="b">
        <v>1</v>
      </c>
      <c r="E4815" t="s">
        <v>13119</v>
      </c>
      <c r="F4815" t="str">
        <f>MID($E4815,1,1)</f>
        <v>G</v>
      </c>
      <c r="G4815" t="str">
        <f>IFERROR(MID($E4815,SEARCH("/",$E4815,SEARCH("/",$E4815)+1)+1,1),"")</f>
        <v>P</v>
      </c>
      <c r="H4815" t="s">
        <v>46</v>
      </c>
      <c r="I4815">
        <v>19</v>
      </c>
      <c r="J4815" t="b">
        <v>0</v>
      </c>
      <c r="K4815" s="7">
        <v>0</v>
      </c>
      <c r="L4815" s="7">
        <v>0</v>
      </c>
      <c r="M4815" s="7">
        <v>0</v>
      </c>
      <c r="N4815" s="7">
        <v>0</v>
      </c>
      <c r="O4815" s="7">
        <v>0</v>
      </c>
      <c r="P4815" s="7">
        <f>SUM(dane3[[#This Row],[RoomService]:[VRDeck]])</f>
        <v>0</v>
      </c>
      <c r="Q4815" t="s">
        <v>13131</v>
      </c>
      <c r="R4815" t="b">
        <v>1</v>
      </c>
    </row>
    <row r="4816" spans="1:18" x14ac:dyDescent="0.3">
      <c r="A4816" t="s">
        <v>13132</v>
      </c>
      <c r="B4816">
        <f>MID(dane3[[#This Row],[PassengerId]],1,4)+0</f>
        <v>5133</v>
      </c>
      <c r="C4816" t="s">
        <v>19</v>
      </c>
      <c r="D4816" t="b">
        <v>0</v>
      </c>
      <c r="E4816" t="s">
        <v>13126</v>
      </c>
      <c r="F4816" t="str">
        <f>MID($E4816,1,1)</f>
        <v>F</v>
      </c>
      <c r="G4816" t="str">
        <f>IFERROR(MID($E4816,SEARCH("/",$E4816,SEARCH("/",$E4816)+1)+1,1),"")</f>
        <v>P</v>
      </c>
      <c r="H4816" t="s">
        <v>16</v>
      </c>
      <c r="I4816">
        <v>26</v>
      </c>
      <c r="J4816" t="b">
        <v>0</v>
      </c>
      <c r="K4816" s="7">
        <v>1528</v>
      </c>
      <c r="L4816" s="7">
        <v>1</v>
      </c>
      <c r="M4816" s="7">
        <v>0</v>
      </c>
      <c r="N4816" s="7">
        <v>0</v>
      </c>
      <c r="O4816" s="7">
        <v>0</v>
      </c>
      <c r="P4816" s="7">
        <f>SUM(dane3[[#This Row],[RoomService]:[VRDeck]])</f>
        <v>1529</v>
      </c>
      <c r="Q4816" t="s">
        <v>23799</v>
      </c>
      <c r="R4816" t="b">
        <v>0</v>
      </c>
    </row>
    <row r="4817" spans="1:18" x14ac:dyDescent="0.3">
      <c r="A4817" t="s">
        <v>13133</v>
      </c>
      <c r="B4817">
        <f>MID(dane3[[#This Row],[PassengerId]],1,4)+0</f>
        <v>5133</v>
      </c>
      <c r="C4817" t="s">
        <v>19</v>
      </c>
      <c r="D4817" t="b">
        <v>0</v>
      </c>
      <c r="E4817" t="s">
        <v>13126</v>
      </c>
      <c r="F4817" t="str">
        <f>MID($E4817,1,1)</f>
        <v>F</v>
      </c>
      <c r="G4817" t="str">
        <f>IFERROR(MID($E4817,SEARCH("/",$E4817,SEARCH("/",$E4817)+1)+1,1),"")</f>
        <v>P</v>
      </c>
      <c r="H4817" t="s">
        <v>16</v>
      </c>
      <c r="I4817">
        <v>35</v>
      </c>
      <c r="J4817" t="b">
        <v>0</v>
      </c>
      <c r="K4817" s="7">
        <v>0</v>
      </c>
      <c r="L4817" s="7">
        <v>116</v>
      </c>
      <c r="M4817" s="7">
        <v>51</v>
      </c>
      <c r="N4817" s="7">
        <v>0</v>
      </c>
      <c r="O4817" s="7">
        <v>701</v>
      </c>
      <c r="P4817" s="7">
        <f>SUM(dane3[[#This Row],[RoomService]:[VRDeck]])</f>
        <v>868</v>
      </c>
      <c r="Q4817" t="s">
        <v>13134</v>
      </c>
      <c r="R4817" t="b">
        <v>0</v>
      </c>
    </row>
    <row r="4818" spans="1:18" x14ac:dyDescent="0.3">
      <c r="A4818" t="s">
        <v>13135</v>
      </c>
      <c r="B4818">
        <f>MID(dane3[[#This Row],[PassengerId]],1,4)+0</f>
        <v>5136</v>
      </c>
      <c r="C4818" t="s">
        <v>19</v>
      </c>
      <c r="D4818" t="b">
        <v>0</v>
      </c>
      <c r="E4818" t="s">
        <v>13136</v>
      </c>
      <c r="F4818" t="str">
        <f>MID($E4818,1,1)</f>
        <v>F</v>
      </c>
      <c r="G4818" t="str">
        <f>IFERROR(MID($E4818,SEARCH("/",$E4818,SEARCH("/",$E4818)+1)+1,1),"")</f>
        <v>S</v>
      </c>
      <c r="H4818" t="s">
        <v>46</v>
      </c>
      <c r="I4818">
        <v>24</v>
      </c>
      <c r="J4818" t="b">
        <v>0</v>
      </c>
      <c r="K4818" s="7">
        <v>0</v>
      </c>
      <c r="L4818" s="7">
        <v>0</v>
      </c>
      <c r="M4818" s="7">
        <v>0</v>
      </c>
      <c r="N4818" s="7">
        <v>704</v>
      </c>
      <c r="O4818" s="7">
        <v>0</v>
      </c>
      <c r="P4818" s="7">
        <f>SUM(dane3[[#This Row],[RoomService]:[VRDeck]])</f>
        <v>704</v>
      </c>
      <c r="Q4818" t="s">
        <v>13137</v>
      </c>
      <c r="R4818" t="b">
        <v>0</v>
      </c>
    </row>
    <row r="4819" spans="1:18" x14ac:dyDescent="0.3">
      <c r="A4819" t="s">
        <v>13138</v>
      </c>
      <c r="B4819">
        <f>MID(dane3[[#This Row],[PassengerId]],1,4)+0</f>
        <v>5137</v>
      </c>
      <c r="C4819" t="s">
        <v>19</v>
      </c>
      <c r="D4819" t="b">
        <v>0</v>
      </c>
      <c r="E4819" t="s">
        <v>13139</v>
      </c>
      <c r="F4819" t="str">
        <f>MID($E4819,1,1)</f>
        <v>G</v>
      </c>
      <c r="G4819" t="str">
        <f>IFERROR(MID($E4819,SEARCH("/",$E4819,SEARCH("/",$E4819)+1)+1,1),"")</f>
        <v>S</v>
      </c>
      <c r="H4819" t="s">
        <v>16</v>
      </c>
      <c r="I4819">
        <v>9</v>
      </c>
      <c r="J4819" t="b">
        <v>0</v>
      </c>
      <c r="K4819" s="7">
        <v>0</v>
      </c>
      <c r="L4819" s="7">
        <v>0</v>
      </c>
      <c r="M4819" s="7">
        <v>0</v>
      </c>
      <c r="N4819" s="7">
        <v>0</v>
      </c>
      <c r="O4819" s="7">
        <v>0</v>
      </c>
      <c r="P4819" s="7">
        <f>SUM(dane3[[#This Row],[RoomService]:[VRDeck]])</f>
        <v>0</v>
      </c>
      <c r="Q4819" t="s">
        <v>13140</v>
      </c>
      <c r="R4819" t="b">
        <v>1</v>
      </c>
    </row>
    <row r="4820" spans="1:18" x14ac:dyDescent="0.3">
      <c r="A4820" t="s">
        <v>13141</v>
      </c>
      <c r="B4820">
        <f>MID(dane3[[#This Row],[PassengerId]],1,4)+0</f>
        <v>5138</v>
      </c>
      <c r="C4820" t="s">
        <v>14</v>
      </c>
      <c r="D4820" t="b">
        <v>0</v>
      </c>
      <c r="E4820" t="s">
        <v>13142</v>
      </c>
      <c r="F4820" t="str">
        <f>MID($E4820,1,1)</f>
        <v>A</v>
      </c>
      <c r="G4820" t="str">
        <f>IFERROR(MID($E4820,SEARCH("/",$E4820,SEARCH("/",$E4820)+1)+1,1),"")</f>
        <v>P</v>
      </c>
      <c r="H4820" t="s">
        <v>46</v>
      </c>
      <c r="I4820">
        <v>40</v>
      </c>
      <c r="J4820" t="b">
        <v>0</v>
      </c>
      <c r="K4820" s="7">
        <v>0</v>
      </c>
      <c r="L4820" s="7">
        <v>3815</v>
      </c>
      <c r="M4820" s="7">
        <v>0</v>
      </c>
      <c r="N4820" s="7">
        <v>322</v>
      </c>
      <c r="O4820" s="7">
        <v>0</v>
      </c>
      <c r="P4820" s="7">
        <f>SUM(dane3[[#This Row],[RoomService]:[VRDeck]])</f>
        <v>4137</v>
      </c>
      <c r="Q4820" t="s">
        <v>13143</v>
      </c>
      <c r="R4820" t="b">
        <v>1</v>
      </c>
    </row>
    <row r="4821" spans="1:18" x14ac:dyDescent="0.3">
      <c r="A4821" t="s">
        <v>13144</v>
      </c>
      <c r="B4821">
        <f>MID(dane3[[#This Row],[PassengerId]],1,4)+0</f>
        <v>5140</v>
      </c>
      <c r="C4821" t="s">
        <v>19</v>
      </c>
      <c r="D4821" t="b">
        <v>1</v>
      </c>
      <c r="E4821" t="s">
        <v>13145</v>
      </c>
      <c r="F4821" t="str">
        <f>MID($E4821,1,1)</f>
        <v>G</v>
      </c>
      <c r="G4821" t="str">
        <f>IFERROR(MID($E4821,SEARCH("/",$E4821,SEARCH("/",$E4821)+1)+1,1),"")</f>
        <v>S</v>
      </c>
      <c r="H4821" t="s">
        <v>32</v>
      </c>
      <c r="I4821">
        <v>23</v>
      </c>
      <c r="J4821" t="b">
        <v>0</v>
      </c>
      <c r="K4821" s="7">
        <v>0</v>
      </c>
      <c r="L4821" s="7">
        <v>0</v>
      </c>
      <c r="M4821" s="7">
        <v>0</v>
      </c>
      <c r="N4821" s="7">
        <v>0</v>
      </c>
      <c r="O4821" s="7">
        <v>0</v>
      </c>
      <c r="P4821" s="7">
        <f>SUM(dane3[[#This Row],[RoomService]:[VRDeck]])</f>
        <v>0</v>
      </c>
      <c r="Q4821" t="s">
        <v>13146</v>
      </c>
      <c r="R4821" t="b">
        <v>1</v>
      </c>
    </row>
    <row r="4822" spans="1:18" x14ac:dyDescent="0.3">
      <c r="A4822" t="s">
        <v>11203</v>
      </c>
      <c r="B4822">
        <f>MID(dane3[[#This Row],[PassengerId]],1,4)+0</f>
        <v>4372</v>
      </c>
      <c r="C4822" t="s">
        <v>53</v>
      </c>
      <c r="D4822" t="b">
        <v>0</v>
      </c>
      <c r="E4822" t="s">
        <v>11204</v>
      </c>
      <c r="F4822" t="str">
        <f>MID($E4822,1,1)</f>
        <v>E</v>
      </c>
      <c r="G4822" t="str">
        <f>IFERROR(MID($E4822,SEARCH("/",$E4822,SEARCH("/",$E4822)+1)+1,1),"")</f>
        <v>S</v>
      </c>
      <c r="H4822" t="s">
        <v>16</v>
      </c>
      <c r="I4822">
        <v>42</v>
      </c>
      <c r="J4822" t="b">
        <v>0</v>
      </c>
      <c r="K4822" s="7">
        <v>954</v>
      </c>
      <c r="L4822" s="7">
        <v>0</v>
      </c>
      <c r="M4822" s="7">
        <v>1</v>
      </c>
      <c r="N4822" s="7">
        <v>0</v>
      </c>
      <c r="O4822" s="7">
        <v>0</v>
      </c>
      <c r="P4822" s="7">
        <f>SUM(dane3[[#This Row],[RoomService]:[VRDeck]])</f>
        <v>955</v>
      </c>
      <c r="Q4822" t="s">
        <v>11205</v>
      </c>
      <c r="R4822" t="b">
        <v>0</v>
      </c>
    </row>
    <row r="4823" spans="1:18" x14ac:dyDescent="0.3">
      <c r="A4823" t="s">
        <v>11222</v>
      </c>
      <c r="B4823">
        <f>MID(dane3[[#This Row],[PassengerId]],1,4)+0</f>
        <v>4387</v>
      </c>
      <c r="C4823" t="s">
        <v>53</v>
      </c>
      <c r="D4823" t="b">
        <v>0</v>
      </c>
      <c r="E4823" t="s">
        <v>11223</v>
      </c>
      <c r="F4823" t="str">
        <f>MID($E4823,1,1)</f>
        <v>F</v>
      </c>
      <c r="G4823" t="str">
        <f>IFERROR(MID($E4823,SEARCH("/",$E4823,SEARCH("/",$E4823)+1)+1,1),"")</f>
        <v>P</v>
      </c>
      <c r="H4823" t="s">
        <v>32</v>
      </c>
      <c r="I4823">
        <v>32</v>
      </c>
      <c r="J4823" t="b">
        <v>0</v>
      </c>
      <c r="K4823" s="7">
        <v>192</v>
      </c>
      <c r="L4823" s="7">
        <v>0</v>
      </c>
      <c r="M4823" s="7">
        <v>441</v>
      </c>
      <c r="N4823" s="7">
        <v>18</v>
      </c>
      <c r="O4823" s="7">
        <v>0</v>
      </c>
      <c r="P4823" s="7">
        <f>SUM(dane3[[#This Row],[RoomService]:[VRDeck]])</f>
        <v>651</v>
      </c>
      <c r="Q4823" t="s">
        <v>7004</v>
      </c>
      <c r="R4823" t="b">
        <v>0</v>
      </c>
    </row>
    <row r="4824" spans="1:18" x14ac:dyDescent="0.3">
      <c r="A4824" t="s">
        <v>11226</v>
      </c>
      <c r="B4824">
        <f>MID(dane3[[#This Row],[PassengerId]],1,4)+0</f>
        <v>4390</v>
      </c>
      <c r="C4824" t="s">
        <v>53</v>
      </c>
      <c r="D4824" t="b">
        <v>1</v>
      </c>
      <c r="E4824" t="s">
        <v>11227</v>
      </c>
      <c r="F4824" t="str">
        <f>MID($E4824,1,1)</f>
        <v>F</v>
      </c>
      <c r="G4824" t="str">
        <f>IFERROR(MID($E4824,SEARCH("/",$E4824,SEARCH("/",$E4824)+1)+1,1),"")</f>
        <v>P</v>
      </c>
      <c r="H4824" t="s">
        <v>16</v>
      </c>
      <c r="I4824">
        <v>8</v>
      </c>
      <c r="J4824" t="b">
        <v>0</v>
      </c>
      <c r="K4824" s="7">
        <v>0</v>
      </c>
      <c r="L4824" s="7">
        <v>0</v>
      </c>
      <c r="M4824" s="7">
        <v>0</v>
      </c>
      <c r="N4824" s="7">
        <v>0</v>
      </c>
      <c r="O4824" s="7">
        <v>0</v>
      </c>
      <c r="P4824" s="7">
        <f>SUM(dane3[[#This Row],[RoomService]:[VRDeck]])</f>
        <v>0</v>
      </c>
      <c r="Q4824" t="s">
        <v>11228</v>
      </c>
      <c r="R4824" t="b">
        <v>1</v>
      </c>
    </row>
    <row r="4825" spans="1:18" x14ac:dyDescent="0.3">
      <c r="A4825" t="s">
        <v>11229</v>
      </c>
      <c r="B4825">
        <f>MID(dane3[[#This Row],[PassengerId]],1,4)+0</f>
        <v>4390</v>
      </c>
      <c r="C4825" t="s">
        <v>53</v>
      </c>
      <c r="D4825" t="b">
        <v>1</v>
      </c>
      <c r="E4825" t="s">
        <v>11227</v>
      </c>
      <c r="F4825" t="str">
        <f>MID($E4825,1,1)</f>
        <v>F</v>
      </c>
      <c r="G4825" t="str">
        <f>IFERROR(MID($E4825,SEARCH("/",$E4825,SEARCH("/",$E4825)+1)+1,1),"")</f>
        <v>P</v>
      </c>
      <c r="H4825" t="s">
        <v>16</v>
      </c>
      <c r="I4825">
        <v>44</v>
      </c>
      <c r="J4825" t="b">
        <v>0</v>
      </c>
      <c r="K4825" s="7">
        <v>0</v>
      </c>
      <c r="L4825" s="7">
        <v>0</v>
      </c>
      <c r="M4825" s="7">
        <v>0</v>
      </c>
      <c r="N4825" s="7">
        <v>0</v>
      </c>
      <c r="O4825" s="7">
        <v>0</v>
      </c>
      <c r="P4825" s="7">
        <f>SUM(dane3[[#This Row],[RoomService]:[VRDeck]])</f>
        <v>0</v>
      </c>
      <c r="Q4825" t="s">
        <v>11230</v>
      </c>
      <c r="R4825" t="b">
        <v>1</v>
      </c>
    </row>
    <row r="4826" spans="1:18" x14ac:dyDescent="0.3">
      <c r="A4826" t="s">
        <v>13156</v>
      </c>
      <c r="B4826">
        <f>MID(dane3[[#This Row],[PassengerId]],1,4)+0</f>
        <v>5144</v>
      </c>
      <c r="C4826" t="s">
        <v>19</v>
      </c>
      <c r="D4826" t="b">
        <v>1</v>
      </c>
      <c r="E4826" t="s">
        <v>13157</v>
      </c>
      <c r="F4826" t="str">
        <f>MID($E4826,1,1)</f>
        <v>G</v>
      </c>
      <c r="G4826" t="str">
        <f>IFERROR(MID($E4826,SEARCH("/",$E4826,SEARCH("/",$E4826)+1)+1,1),"")</f>
        <v>P</v>
      </c>
      <c r="H4826" t="s">
        <v>16</v>
      </c>
      <c r="I4826">
        <v>19</v>
      </c>
      <c r="J4826" t="b">
        <v>0</v>
      </c>
      <c r="K4826" s="7">
        <v>0</v>
      </c>
      <c r="L4826" s="7">
        <v>0</v>
      </c>
      <c r="M4826" s="7">
        <v>0</v>
      </c>
      <c r="N4826" s="7">
        <v>0</v>
      </c>
      <c r="O4826" s="7">
        <v>0</v>
      </c>
      <c r="P4826" s="7">
        <f>SUM(dane3[[#This Row],[RoomService]:[VRDeck]])</f>
        <v>0</v>
      </c>
      <c r="Q4826" t="s">
        <v>23799</v>
      </c>
      <c r="R4826" t="b">
        <v>1</v>
      </c>
    </row>
    <row r="4827" spans="1:18" x14ac:dyDescent="0.3">
      <c r="A4827" t="s">
        <v>13158</v>
      </c>
      <c r="B4827">
        <f>MID(dane3[[#This Row],[PassengerId]],1,4)+0</f>
        <v>5145</v>
      </c>
      <c r="C4827" t="s">
        <v>19</v>
      </c>
      <c r="D4827" t="b">
        <v>1</v>
      </c>
      <c r="E4827" t="s">
        <v>13159</v>
      </c>
      <c r="F4827" t="str">
        <f>MID($E4827,1,1)</f>
        <v>G</v>
      </c>
      <c r="G4827" t="str">
        <f>IFERROR(MID($E4827,SEARCH("/",$E4827,SEARCH("/",$E4827)+1)+1,1),"")</f>
        <v>S</v>
      </c>
      <c r="H4827" t="s">
        <v>16</v>
      </c>
      <c r="I4827">
        <v>18</v>
      </c>
      <c r="J4827" t="b">
        <v>0</v>
      </c>
      <c r="K4827" s="7">
        <v>0</v>
      </c>
      <c r="L4827" s="7">
        <v>0</v>
      </c>
      <c r="M4827" s="7">
        <v>0</v>
      </c>
      <c r="N4827" s="7">
        <v>0</v>
      </c>
      <c r="O4827" s="7">
        <v>0</v>
      </c>
      <c r="P4827" s="7">
        <f>SUM(dane3[[#This Row],[RoomService]:[VRDeck]])</f>
        <v>0</v>
      </c>
      <c r="Q4827" t="s">
        <v>13160</v>
      </c>
      <c r="R4827" t="b">
        <v>1</v>
      </c>
    </row>
    <row r="4828" spans="1:18" x14ac:dyDescent="0.3">
      <c r="A4828" t="s">
        <v>13161</v>
      </c>
      <c r="B4828">
        <f>MID(dane3[[#This Row],[PassengerId]],1,4)+0</f>
        <v>5146</v>
      </c>
      <c r="C4828" t="s">
        <v>19</v>
      </c>
      <c r="D4828" t="b">
        <v>0</v>
      </c>
      <c r="E4828" t="s">
        <v>13162</v>
      </c>
      <c r="F4828" t="str">
        <f>MID($E4828,1,1)</f>
        <v>F</v>
      </c>
      <c r="G4828" t="str">
        <f>IFERROR(MID($E4828,SEARCH("/",$E4828,SEARCH("/",$E4828)+1)+1,1),"")</f>
        <v>S</v>
      </c>
      <c r="H4828" t="s">
        <v>46</v>
      </c>
      <c r="I4828">
        <v>26</v>
      </c>
      <c r="J4828" t="b">
        <v>0</v>
      </c>
      <c r="K4828" s="7">
        <v>7</v>
      </c>
      <c r="L4828" s="7">
        <v>751</v>
      </c>
      <c r="M4828" s="7">
        <v>0</v>
      </c>
      <c r="N4828" s="7">
        <v>38</v>
      </c>
      <c r="O4828" s="7">
        <v>0</v>
      </c>
      <c r="P4828" s="7">
        <f>SUM(dane3[[#This Row],[RoomService]:[VRDeck]])</f>
        <v>796</v>
      </c>
      <c r="Q4828" t="s">
        <v>13163</v>
      </c>
      <c r="R4828" t="b">
        <v>1</v>
      </c>
    </row>
    <row r="4829" spans="1:18" x14ac:dyDescent="0.3">
      <c r="A4829" t="s">
        <v>13164</v>
      </c>
      <c r="B4829">
        <f>MID(dane3[[#This Row],[PassengerId]],1,4)+0</f>
        <v>5148</v>
      </c>
      <c r="C4829" t="s">
        <v>19</v>
      </c>
      <c r="D4829" t="b">
        <v>0</v>
      </c>
      <c r="E4829" t="s">
        <v>13165</v>
      </c>
      <c r="F4829" t="str">
        <f>MID($E4829,1,1)</f>
        <v>F</v>
      </c>
      <c r="G4829" t="str">
        <f>IFERROR(MID($E4829,SEARCH("/",$E4829,SEARCH("/",$E4829)+1)+1,1),"")</f>
        <v>P</v>
      </c>
      <c r="H4829" t="s">
        <v>16</v>
      </c>
      <c r="I4829">
        <v>13</v>
      </c>
      <c r="J4829" t="b">
        <v>0</v>
      </c>
      <c r="K4829" s="7">
        <v>0</v>
      </c>
      <c r="L4829" s="7">
        <v>63</v>
      </c>
      <c r="M4829" s="7">
        <v>54</v>
      </c>
      <c r="N4829" s="7">
        <v>20</v>
      </c>
      <c r="O4829" s="7">
        <v>916</v>
      </c>
      <c r="P4829" s="7">
        <f>SUM(dane3[[#This Row],[RoomService]:[VRDeck]])</f>
        <v>1053</v>
      </c>
      <c r="Q4829" t="s">
        <v>13166</v>
      </c>
      <c r="R4829" t="b">
        <v>0</v>
      </c>
    </row>
    <row r="4830" spans="1:18" x14ac:dyDescent="0.3">
      <c r="A4830" t="s">
        <v>13167</v>
      </c>
      <c r="B4830">
        <f>MID(dane3[[#This Row],[PassengerId]],1,4)+0</f>
        <v>5148</v>
      </c>
      <c r="C4830" t="s">
        <v>19</v>
      </c>
      <c r="D4830" t="b">
        <v>1</v>
      </c>
      <c r="E4830" t="s">
        <v>13168</v>
      </c>
      <c r="F4830" t="str">
        <f>MID($E4830,1,1)</f>
        <v>G</v>
      </c>
      <c r="G4830" t="str">
        <f>IFERROR(MID($E4830,SEARCH("/",$E4830,SEARCH("/",$E4830)+1)+1,1),"")</f>
        <v>P</v>
      </c>
      <c r="H4830" t="s">
        <v>16</v>
      </c>
      <c r="I4830">
        <v>16</v>
      </c>
      <c r="J4830" t="b">
        <v>0</v>
      </c>
      <c r="K4830" s="7">
        <v>0</v>
      </c>
      <c r="L4830" s="7">
        <v>0</v>
      </c>
      <c r="M4830" s="7">
        <v>0</v>
      </c>
      <c r="N4830" s="7">
        <v>0</v>
      </c>
      <c r="O4830" s="7">
        <v>0</v>
      </c>
      <c r="P4830" s="7">
        <f>SUM(dane3[[#This Row],[RoomService]:[VRDeck]])</f>
        <v>0</v>
      </c>
      <c r="Q4830" t="s">
        <v>13169</v>
      </c>
      <c r="R4830" t="b">
        <v>1</v>
      </c>
    </row>
    <row r="4831" spans="1:18" x14ac:dyDescent="0.3">
      <c r="A4831" t="s">
        <v>11231</v>
      </c>
      <c r="B4831">
        <f>MID(dane3[[#This Row],[PassengerId]],1,4)+0</f>
        <v>4390</v>
      </c>
      <c r="C4831" t="s">
        <v>53</v>
      </c>
      <c r="D4831" t="b">
        <v>0</v>
      </c>
      <c r="E4831" t="s">
        <v>11227</v>
      </c>
      <c r="F4831" t="str">
        <f>MID($E4831,1,1)</f>
        <v>F</v>
      </c>
      <c r="G4831" t="str">
        <f>IFERROR(MID($E4831,SEARCH("/",$E4831,SEARCH("/",$E4831)+1)+1,1),"")</f>
        <v>P</v>
      </c>
      <c r="H4831" t="s">
        <v>16</v>
      </c>
      <c r="I4831">
        <v>27</v>
      </c>
      <c r="J4831" t="b">
        <v>0</v>
      </c>
      <c r="K4831" s="7">
        <v>875</v>
      </c>
      <c r="L4831" s="7">
        <v>0</v>
      </c>
      <c r="M4831" s="7">
        <v>61</v>
      </c>
      <c r="N4831" s="7">
        <v>289</v>
      </c>
      <c r="O4831" s="7">
        <v>0</v>
      </c>
      <c r="P4831" s="7">
        <f>SUM(dane3[[#This Row],[RoomService]:[VRDeck]])</f>
        <v>1225</v>
      </c>
      <c r="Q4831" t="s">
        <v>11232</v>
      </c>
      <c r="R4831" t="b">
        <v>0</v>
      </c>
    </row>
    <row r="4832" spans="1:18" x14ac:dyDescent="0.3">
      <c r="A4832" t="s">
        <v>13173</v>
      </c>
      <c r="B4832">
        <f>MID(dane3[[#This Row],[PassengerId]],1,4)+0</f>
        <v>5152</v>
      </c>
      <c r="C4832" t="s">
        <v>14</v>
      </c>
      <c r="D4832" t="b">
        <v>0</v>
      </c>
      <c r="E4832" t="s">
        <v>13174</v>
      </c>
      <c r="F4832" t="str">
        <f>MID($E4832,1,1)</f>
        <v>B</v>
      </c>
      <c r="G4832" t="str">
        <f>IFERROR(MID($E4832,SEARCH("/",$E4832,SEARCH("/",$E4832)+1)+1,1),"")</f>
        <v>S</v>
      </c>
      <c r="H4832" t="s">
        <v>16</v>
      </c>
      <c r="I4832">
        <v>40</v>
      </c>
      <c r="J4832" t="b">
        <v>0</v>
      </c>
      <c r="K4832" s="7">
        <v>0</v>
      </c>
      <c r="L4832" s="7">
        <v>553</v>
      </c>
      <c r="M4832" s="7">
        <v>10</v>
      </c>
      <c r="N4832" s="7">
        <v>2787</v>
      </c>
      <c r="O4832" s="7">
        <v>52</v>
      </c>
      <c r="P4832" s="7">
        <f>SUM(dane3[[#This Row],[RoomService]:[VRDeck]])</f>
        <v>3402</v>
      </c>
      <c r="Q4832" t="s">
        <v>13175</v>
      </c>
      <c r="R4832" t="b">
        <v>0</v>
      </c>
    </row>
    <row r="4833" spans="1:18" x14ac:dyDescent="0.3">
      <c r="A4833" t="s">
        <v>11256</v>
      </c>
      <c r="B4833">
        <f>MID(dane3[[#This Row],[PassengerId]],1,4)+0</f>
        <v>4400</v>
      </c>
      <c r="C4833" t="s">
        <v>53</v>
      </c>
      <c r="D4833" t="b">
        <v>0</v>
      </c>
      <c r="E4833" t="s">
        <v>11257</v>
      </c>
      <c r="F4833" t="str">
        <f>MID($E4833,1,1)</f>
        <v>E</v>
      </c>
      <c r="G4833" t="str">
        <f>IFERROR(MID($E4833,SEARCH("/",$E4833,SEARCH("/",$E4833)+1)+1,1),"")</f>
        <v>S</v>
      </c>
      <c r="H4833" t="s">
        <v>16</v>
      </c>
      <c r="I4833">
        <v>32</v>
      </c>
      <c r="J4833" t="b">
        <v>0</v>
      </c>
      <c r="K4833" s="7">
        <v>689</v>
      </c>
      <c r="L4833" s="7">
        <v>0</v>
      </c>
      <c r="M4833" s="7">
        <v>610</v>
      </c>
      <c r="N4833" s="7">
        <v>0</v>
      </c>
      <c r="O4833" s="7">
        <v>0</v>
      </c>
      <c r="P4833" s="7">
        <f>SUM(dane3[[#This Row],[RoomService]:[VRDeck]])</f>
        <v>1299</v>
      </c>
      <c r="Q4833" t="s">
        <v>11258</v>
      </c>
      <c r="R4833" t="b">
        <v>0</v>
      </c>
    </row>
    <row r="4834" spans="1:18" x14ac:dyDescent="0.3">
      <c r="A4834" t="s">
        <v>13179</v>
      </c>
      <c r="B4834">
        <f>MID(dane3[[#This Row],[PassengerId]],1,4)+0</f>
        <v>5156</v>
      </c>
      <c r="C4834" t="s">
        <v>14</v>
      </c>
      <c r="D4834" t="b">
        <v>1</v>
      </c>
      <c r="E4834" t="s">
        <v>13180</v>
      </c>
      <c r="F4834" t="str">
        <f>MID($E4834,1,1)</f>
        <v>B</v>
      </c>
      <c r="G4834" t="str">
        <f>IFERROR(MID($E4834,SEARCH("/",$E4834,SEARCH("/",$E4834)+1)+1,1),"")</f>
        <v>S</v>
      </c>
      <c r="H4834" t="s">
        <v>46</v>
      </c>
      <c r="I4834">
        <v>21</v>
      </c>
      <c r="J4834" t="b">
        <v>0</v>
      </c>
      <c r="K4834" s="7">
        <v>0</v>
      </c>
      <c r="L4834" s="7">
        <v>0</v>
      </c>
      <c r="M4834" s="7">
        <v>0</v>
      </c>
      <c r="N4834" s="7">
        <v>0</v>
      </c>
      <c r="O4834" s="7">
        <v>0</v>
      </c>
      <c r="P4834" s="7">
        <f>SUM(dane3[[#This Row],[RoomService]:[VRDeck]])</f>
        <v>0</v>
      </c>
      <c r="Q4834" t="s">
        <v>13181</v>
      </c>
      <c r="R4834" t="b">
        <v>1</v>
      </c>
    </row>
    <row r="4835" spans="1:18" x14ac:dyDescent="0.3">
      <c r="A4835" t="s">
        <v>13182</v>
      </c>
      <c r="B4835">
        <f>MID(dane3[[#This Row],[PassengerId]],1,4)+0</f>
        <v>5156</v>
      </c>
      <c r="C4835" t="s">
        <v>14</v>
      </c>
      <c r="D4835" t="b">
        <v>0</v>
      </c>
      <c r="E4835" t="s">
        <v>13180</v>
      </c>
      <c r="F4835" t="str">
        <f>MID($E4835,1,1)</f>
        <v>B</v>
      </c>
      <c r="G4835" t="str">
        <f>IFERROR(MID($E4835,SEARCH("/",$E4835,SEARCH("/",$E4835)+1)+1,1),"")</f>
        <v>S</v>
      </c>
      <c r="H4835" t="s">
        <v>16</v>
      </c>
      <c r="I4835">
        <v>29</v>
      </c>
      <c r="J4835" t="b">
        <v>0</v>
      </c>
      <c r="K4835" s="7">
        <v>0</v>
      </c>
      <c r="L4835" s="7">
        <v>4198</v>
      </c>
      <c r="M4835" s="7">
        <v>227</v>
      </c>
      <c r="N4835" s="7">
        <v>1</v>
      </c>
      <c r="O4835" s="7">
        <v>1415</v>
      </c>
      <c r="P4835" s="7">
        <f>SUM(dane3[[#This Row],[RoomService]:[VRDeck]])</f>
        <v>5841</v>
      </c>
      <c r="Q4835" t="s">
        <v>13183</v>
      </c>
      <c r="R4835" t="b">
        <v>1</v>
      </c>
    </row>
    <row r="4836" spans="1:18" x14ac:dyDescent="0.3">
      <c r="A4836" t="s">
        <v>13184</v>
      </c>
      <c r="B4836">
        <f>MID(dane3[[#This Row],[PassengerId]],1,4)+0</f>
        <v>5157</v>
      </c>
      <c r="C4836" t="s">
        <v>19</v>
      </c>
      <c r="D4836" t="b">
        <v>0</v>
      </c>
      <c r="E4836" t="s">
        <v>13185</v>
      </c>
      <c r="F4836" t="str">
        <f>MID($E4836,1,1)</f>
        <v>G</v>
      </c>
      <c r="G4836" t="str">
        <f>IFERROR(MID($E4836,SEARCH("/",$E4836,SEARCH("/",$E4836)+1)+1,1),"")</f>
        <v>S</v>
      </c>
      <c r="H4836" t="s">
        <v>16</v>
      </c>
      <c r="I4836">
        <v>40</v>
      </c>
      <c r="J4836" t="b">
        <v>0</v>
      </c>
      <c r="K4836" s="7">
        <v>814</v>
      </c>
      <c r="L4836" s="7">
        <v>12</v>
      </c>
      <c r="M4836" s="7">
        <v>2</v>
      </c>
      <c r="N4836" s="7">
        <v>0</v>
      </c>
      <c r="O4836" s="7">
        <v>79</v>
      </c>
      <c r="P4836" s="7">
        <f>SUM(dane3[[#This Row],[RoomService]:[VRDeck]])</f>
        <v>907</v>
      </c>
      <c r="Q4836" t="s">
        <v>13186</v>
      </c>
      <c r="R4836" t="b">
        <v>1</v>
      </c>
    </row>
    <row r="4837" spans="1:18" x14ac:dyDescent="0.3">
      <c r="A4837" t="s">
        <v>13187</v>
      </c>
      <c r="B4837">
        <f>MID(dane3[[#This Row],[PassengerId]],1,4)+0</f>
        <v>5158</v>
      </c>
      <c r="C4837" t="s">
        <v>19</v>
      </c>
      <c r="D4837" t="b">
        <v>0</v>
      </c>
      <c r="E4837" t="s">
        <v>13188</v>
      </c>
      <c r="F4837" t="str">
        <f>MID($E4837,1,1)</f>
        <v>F</v>
      </c>
      <c r="G4837" t="str">
        <f>IFERROR(MID($E4837,SEARCH("/",$E4837,SEARCH("/",$E4837)+1)+1,1),"")</f>
        <v>P</v>
      </c>
      <c r="H4837" t="s">
        <v>16</v>
      </c>
      <c r="I4837">
        <v>16</v>
      </c>
      <c r="J4837" t="b">
        <v>0</v>
      </c>
      <c r="K4837" s="7">
        <v>0</v>
      </c>
      <c r="L4837" s="7">
        <v>1</v>
      </c>
      <c r="M4837" s="7">
        <v>0</v>
      </c>
      <c r="N4837" s="7">
        <v>0</v>
      </c>
      <c r="O4837" s="7">
        <v>61</v>
      </c>
      <c r="P4837" s="7">
        <f>SUM(dane3[[#This Row],[RoomService]:[VRDeck]])</f>
        <v>62</v>
      </c>
      <c r="Q4837" t="s">
        <v>13189</v>
      </c>
      <c r="R4837" t="b">
        <v>0</v>
      </c>
    </row>
    <row r="4838" spans="1:18" x14ac:dyDescent="0.3">
      <c r="A4838" t="s">
        <v>13190</v>
      </c>
      <c r="B4838">
        <f>MID(dane3[[#This Row],[PassengerId]],1,4)+0</f>
        <v>5160</v>
      </c>
      <c r="C4838" t="s">
        <v>19</v>
      </c>
      <c r="D4838" t="b">
        <v>0</v>
      </c>
      <c r="E4838" t="s">
        <v>13191</v>
      </c>
      <c r="F4838" t="str">
        <f>MID($E4838,1,1)</f>
        <v>G</v>
      </c>
      <c r="G4838" t="str">
        <f>IFERROR(MID($E4838,SEARCH("/",$E4838,SEARCH("/",$E4838)+1)+1,1),"")</f>
        <v>P</v>
      </c>
      <c r="H4838" t="s">
        <v>16</v>
      </c>
      <c r="I4838">
        <v>37</v>
      </c>
      <c r="J4838" t="b">
        <v>0</v>
      </c>
      <c r="K4838" s="7">
        <v>732</v>
      </c>
      <c r="L4838" s="7">
        <v>0</v>
      </c>
      <c r="M4838" s="7">
        <v>0</v>
      </c>
      <c r="N4838" s="7">
        <v>156</v>
      </c>
      <c r="O4838" s="7">
        <v>0</v>
      </c>
      <c r="P4838" s="7">
        <f>SUM(dane3[[#This Row],[RoomService]:[VRDeck]])</f>
        <v>888</v>
      </c>
      <c r="Q4838" t="s">
        <v>13192</v>
      </c>
      <c r="R4838" t="b">
        <v>0</v>
      </c>
    </row>
    <row r="4839" spans="1:18" x14ac:dyDescent="0.3">
      <c r="A4839" t="s">
        <v>11259</v>
      </c>
      <c r="B4839">
        <f>MID(dane3[[#This Row],[PassengerId]],1,4)+0</f>
        <v>4400</v>
      </c>
      <c r="C4839" t="s">
        <v>53</v>
      </c>
      <c r="D4839" t="b">
        <v>0</v>
      </c>
      <c r="E4839" t="s">
        <v>11260</v>
      </c>
      <c r="F4839" t="str">
        <f>MID($E4839,1,1)</f>
        <v>F</v>
      </c>
      <c r="G4839" t="str">
        <f>IFERROR(MID($E4839,SEARCH("/",$E4839,SEARCH("/",$E4839)+1)+1,1),"")</f>
        <v>S</v>
      </c>
      <c r="H4839" t="s">
        <v>46</v>
      </c>
      <c r="I4839">
        <v>0</v>
      </c>
      <c r="J4839" t="b">
        <v>0</v>
      </c>
      <c r="K4839" s="7">
        <v>0</v>
      </c>
      <c r="L4839" s="7">
        <v>0</v>
      </c>
      <c r="M4839" s="7">
        <v>0</v>
      </c>
      <c r="N4839" s="7">
        <v>0</v>
      </c>
      <c r="O4839" s="7">
        <v>0</v>
      </c>
      <c r="P4839" s="7">
        <f>SUM(dane3[[#This Row],[RoomService]:[VRDeck]])</f>
        <v>0</v>
      </c>
      <c r="Q4839" t="s">
        <v>11261</v>
      </c>
      <c r="R4839" t="b">
        <v>1</v>
      </c>
    </row>
    <row r="4840" spans="1:18" x14ac:dyDescent="0.3">
      <c r="A4840" t="s">
        <v>11262</v>
      </c>
      <c r="B4840">
        <f>MID(dane3[[#This Row],[PassengerId]],1,4)+0</f>
        <v>4400</v>
      </c>
      <c r="C4840" t="s">
        <v>53</v>
      </c>
      <c r="D4840" t="b">
        <v>1</v>
      </c>
      <c r="E4840" t="s">
        <v>11260</v>
      </c>
      <c r="F4840" t="str">
        <f>MID($E4840,1,1)</f>
        <v>F</v>
      </c>
      <c r="G4840" t="str">
        <f>IFERROR(MID($E4840,SEARCH("/",$E4840,SEARCH("/",$E4840)+1)+1,1),"")</f>
        <v>S</v>
      </c>
      <c r="H4840" t="s">
        <v>16</v>
      </c>
      <c r="I4840">
        <v>5</v>
      </c>
      <c r="J4840" t="b">
        <v>0</v>
      </c>
      <c r="K4840" s="7">
        <v>0</v>
      </c>
      <c r="L4840" s="7">
        <v>0</v>
      </c>
      <c r="M4840" s="7">
        <v>0</v>
      </c>
      <c r="N4840" s="7">
        <v>0</v>
      </c>
      <c r="O4840" s="7">
        <v>0</v>
      </c>
      <c r="P4840" s="7">
        <f>SUM(dane3[[#This Row],[RoomService]:[VRDeck]])</f>
        <v>0</v>
      </c>
      <c r="Q4840" t="s">
        <v>11263</v>
      </c>
      <c r="R4840" t="b">
        <v>1</v>
      </c>
    </row>
    <row r="4841" spans="1:18" x14ac:dyDescent="0.3">
      <c r="A4841" t="s">
        <v>11287</v>
      </c>
      <c r="B4841">
        <f>MID(dane3[[#This Row],[PassengerId]],1,4)+0</f>
        <v>4408</v>
      </c>
      <c r="C4841" t="s">
        <v>53</v>
      </c>
      <c r="D4841" t="b">
        <v>1</v>
      </c>
      <c r="E4841" t="s">
        <v>11288</v>
      </c>
      <c r="F4841" t="str">
        <f>MID($E4841,1,1)</f>
        <v>F</v>
      </c>
      <c r="G4841" t="str">
        <f>IFERROR(MID($E4841,SEARCH("/",$E4841,SEARCH("/",$E4841)+1)+1,1),"")</f>
        <v>P</v>
      </c>
      <c r="H4841" t="s">
        <v>16</v>
      </c>
      <c r="I4841">
        <v>75</v>
      </c>
      <c r="J4841" t="b">
        <v>0</v>
      </c>
      <c r="K4841" s="7">
        <v>0</v>
      </c>
      <c r="L4841" s="7">
        <v>0</v>
      </c>
      <c r="M4841" s="7">
        <v>0</v>
      </c>
      <c r="N4841" s="7">
        <v>0</v>
      </c>
      <c r="O4841" s="7">
        <v>0</v>
      </c>
      <c r="P4841" s="7">
        <f>SUM(dane3[[#This Row],[RoomService]:[VRDeck]])</f>
        <v>0</v>
      </c>
      <c r="Q4841" t="s">
        <v>11289</v>
      </c>
      <c r="R4841" t="b">
        <v>1</v>
      </c>
    </row>
    <row r="4842" spans="1:18" x14ac:dyDescent="0.3">
      <c r="A4842" t="s">
        <v>13201</v>
      </c>
      <c r="B4842">
        <f>MID(dane3[[#This Row],[PassengerId]],1,4)+0</f>
        <v>5163</v>
      </c>
      <c r="C4842" t="s">
        <v>19</v>
      </c>
      <c r="D4842" t="b">
        <v>1</v>
      </c>
      <c r="E4842" t="s">
        <v>13202</v>
      </c>
      <c r="F4842" t="str">
        <f>MID($E4842,1,1)</f>
        <v>E</v>
      </c>
      <c r="G4842" t="str">
        <f>IFERROR(MID($E4842,SEARCH("/",$E4842,SEARCH("/",$E4842)+1)+1,1),"")</f>
        <v>P</v>
      </c>
      <c r="H4842" t="s">
        <v>16</v>
      </c>
      <c r="I4842">
        <v>30</v>
      </c>
      <c r="J4842" t="b">
        <v>0</v>
      </c>
      <c r="K4842" s="7">
        <v>0</v>
      </c>
      <c r="L4842" s="7">
        <v>0</v>
      </c>
      <c r="M4842" s="7">
        <v>0</v>
      </c>
      <c r="N4842" s="7">
        <v>0</v>
      </c>
      <c r="O4842" s="7">
        <v>0</v>
      </c>
      <c r="P4842" s="7">
        <f>SUM(dane3[[#This Row],[RoomService]:[VRDeck]])</f>
        <v>0</v>
      </c>
      <c r="Q4842" t="s">
        <v>13203</v>
      </c>
      <c r="R4842" t="b">
        <v>1</v>
      </c>
    </row>
    <row r="4843" spans="1:18" x14ac:dyDescent="0.3">
      <c r="A4843" t="s">
        <v>13204</v>
      </c>
      <c r="B4843">
        <f>MID(dane3[[#This Row],[PassengerId]],1,4)+0</f>
        <v>5163</v>
      </c>
      <c r="C4843" t="s">
        <v>19</v>
      </c>
      <c r="D4843" t="b">
        <v>0</v>
      </c>
      <c r="E4843" t="s">
        <v>13202</v>
      </c>
      <c r="F4843" t="str">
        <f>MID($E4843,1,1)</f>
        <v>E</v>
      </c>
      <c r="G4843" t="str">
        <f>IFERROR(MID($E4843,SEARCH("/",$E4843,SEARCH("/",$E4843)+1)+1,1),"")</f>
        <v>P</v>
      </c>
      <c r="H4843" t="s">
        <v>16</v>
      </c>
      <c r="I4843">
        <v>40</v>
      </c>
      <c r="J4843" t="b">
        <v>0</v>
      </c>
      <c r="K4843" s="7">
        <v>151</v>
      </c>
      <c r="L4843" s="7">
        <v>0</v>
      </c>
      <c r="M4843" s="7">
        <v>713</v>
      </c>
      <c r="N4843" s="7">
        <v>0</v>
      </c>
      <c r="O4843" s="7">
        <v>0</v>
      </c>
      <c r="P4843" s="7">
        <f>SUM(dane3[[#This Row],[RoomService]:[VRDeck]])</f>
        <v>864</v>
      </c>
      <c r="Q4843" t="s">
        <v>13205</v>
      </c>
      <c r="R4843" t="b">
        <v>1</v>
      </c>
    </row>
    <row r="4844" spans="1:18" x14ac:dyDescent="0.3">
      <c r="A4844" t="s">
        <v>13206</v>
      </c>
      <c r="B4844">
        <f>MID(dane3[[#This Row],[PassengerId]],1,4)+0</f>
        <v>5165</v>
      </c>
      <c r="C4844" t="s">
        <v>19</v>
      </c>
      <c r="D4844" t="b">
        <v>0</v>
      </c>
      <c r="E4844" t="s">
        <v>13207</v>
      </c>
      <c r="F4844" t="str">
        <f>MID($E4844,1,1)</f>
        <v>F</v>
      </c>
      <c r="G4844" t="str">
        <f>IFERROR(MID($E4844,SEARCH("/",$E4844,SEARCH("/",$E4844)+1)+1,1),"")</f>
        <v>S</v>
      </c>
      <c r="H4844" t="s">
        <v>16</v>
      </c>
      <c r="I4844">
        <v>63</v>
      </c>
      <c r="J4844" t="b">
        <v>0</v>
      </c>
      <c r="K4844" s="7">
        <v>0</v>
      </c>
      <c r="L4844" s="7">
        <v>281</v>
      </c>
      <c r="M4844" s="7">
        <v>94</v>
      </c>
      <c r="N4844" s="7">
        <v>0</v>
      </c>
      <c r="O4844" s="7">
        <v>270</v>
      </c>
      <c r="P4844" s="7">
        <f>SUM(dane3[[#This Row],[RoomService]:[VRDeck]])</f>
        <v>645</v>
      </c>
      <c r="Q4844" t="s">
        <v>13208</v>
      </c>
      <c r="R4844" t="b">
        <v>1</v>
      </c>
    </row>
    <row r="4845" spans="1:18" x14ac:dyDescent="0.3">
      <c r="A4845" t="s">
        <v>11313</v>
      </c>
      <c r="B4845">
        <f>MID(dane3[[#This Row],[PassengerId]],1,4)+0</f>
        <v>4424</v>
      </c>
      <c r="C4845" t="s">
        <v>53</v>
      </c>
      <c r="D4845" t="b">
        <v>0</v>
      </c>
      <c r="E4845" t="s">
        <v>11314</v>
      </c>
      <c r="F4845" t="str">
        <f>MID($E4845,1,1)</f>
        <v>E</v>
      </c>
      <c r="G4845" t="str">
        <f>IFERROR(MID($E4845,SEARCH("/",$E4845,SEARCH("/",$E4845)+1)+1,1),"")</f>
        <v>S</v>
      </c>
      <c r="H4845" t="s">
        <v>16</v>
      </c>
      <c r="I4845">
        <v>19</v>
      </c>
      <c r="J4845" t="b">
        <v>0</v>
      </c>
      <c r="K4845" s="7">
        <v>30</v>
      </c>
      <c r="L4845" s="7">
        <v>0</v>
      </c>
      <c r="M4845" s="7">
        <v>42</v>
      </c>
      <c r="N4845" s="7">
        <v>3565</v>
      </c>
      <c r="O4845" s="7">
        <v>7</v>
      </c>
      <c r="P4845" s="7">
        <f>SUM(dane3[[#This Row],[RoomService]:[VRDeck]])</f>
        <v>3644</v>
      </c>
      <c r="Q4845" t="s">
        <v>11315</v>
      </c>
      <c r="R4845" t="b">
        <v>0</v>
      </c>
    </row>
    <row r="4846" spans="1:18" x14ac:dyDescent="0.3">
      <c r="A4846" t="s">
        <v>13212</v>
      </c>
      <c r="B4846">
        <f>MID(dane3[[#This Row],[PassengerId]],1,4)+0</f>
        <v>5167</v>
      </c>
      <c r="C4846" t="s">
        <v>19</v>
      </c>
      <c r="D4846" t="b">
        <v>0</v>
      </c>
      <c r="E4846" t="s">
        <v>13213</v>
      </c>
      <c r="F4846" t="str">
        <f>MID($E4846,1,1)</f>
        <v>F</v>
      </c>
      <c r="G4846" t="str">
        <f>IFERROR(MID($E4846,SEARCH("/",$E4846,SEARCH("/",$E4846)+1)+1,1),"")</f>
        <v>S</v>
      </c>
      <c r="H4846" t="s">
        <v>16</v>
      </c>
      <c r="I4846">
        <v>47</v>
      </c>
      <c r="J4846" t="b">
        <v>0</v>
      </c>
      <c r="K4846" s="7">
        <v>1</v>
      </c>
      <c r="L4846" s="7">
        <v>17</v>
      </c>
      <c r="M4846" s="7">
        <v>0</v>
      </c>
      <c r="N4846" s="7">
        <v>1069</v>
      </c>
      <c r="O4846" s="7">
        <v>0</v>
      </c>
      <c r="P4846" s="7">
        <f>SUM(dane3[[#This Row],[RoomService]:[VRDeck]])</f>
        <v>1087</v>
      </c>
      <c r="Q4846" t="s">
        <v>13214</v>
      </c>
      <c r="R4846" t="b">
        <v>0</v>
      </c>
    </row>
    <row r="4847" spans="1:18" x14ac:dyDescent="0.3">
      <c r="A4847" t="s">
        <v>13215</v>
      </c>
      <c r="B4847">
        <f>MID(dane3[[#This Row],[PassengerId]],1,4)+0</f>
        <v>5170</v>
      </c>
      <c r="C4847" t="s">
        <v>19</v>
      </c>
      <c r="D4847" t="b">
        <v>0</v>
      </c>
      <c r="E4847" t="s">
        <v>13216</v>
      </c>
      <c r="F4847" t="str">
        <f>MID($E4847,1,1)</f>
        <v>F</v>
      </c>
      <c r="G4847" t="str">
        <f>IFERROR(MID($E4847,SEARCH("/",$E4847,SEARCH("/",$E4847)+1)+1,1),"")</f>
        <v>P</v>
      </c>
      <c r="H4847" t="s">
        <v>46</v>
      </c>
      <c r="I4847">
        <v>23</v>
      </c>
      <c r="J4847" t="b">
        <v>0</v>
      </c>
      <c r="K4847" s="7">
        <v>0</v>
      </c>
      <c r="L4847" s="7">
        <v>306</v>
      </c>
      <c r="M4847" s="7">
        <v>392</v>
      </c>
      <c r="N4847" s="7">
        <v>9</v>
      </c>
      <c r="O4847" s="7">
        <v>13</v>
      </c>
      <c r="P4847" s="7">
        <f>SUM(dane3[[#This Row],[RoomService]:[VRDeck]])</f>
        <v>720</v>
      </c>
      <c r="Q4847" t="s">
        <v>13217</v>
      </c>
      <c r="R4847" t="b">
        <v>0</v>
      </c>
    </row>
    <row r="4848" spans="1:18" x14ac:dyDescent="0.3">
      <c r="A4848" t="s">
        <v>13218</v>
      </c>
      <c r="B4848">
        <f>MID(dane3[[#This Row],[PassengerId]],1,4)+0</f>
        <v>5171</v>
      </c>
      <c r="C4848" t="s">
        <v>19</v>
      </c>
      <c r="D4848" t="b">
        <v>0</v>
      </c>
      <c r="E4848" t="s">
        <v>13219</v>
      </c>
      <c r="F4848" t="str">
        <f>MID($E4848,1,1)</f>
        <v>F</v>
      </c>
      <c r="G4848" t="str">
        <f>IFERROR(MID($E4848,SEARCH("/",$E4848,SEARCH("/",$E4848)+1)+1,1),"")</f>
        <v>S</v>
      </c>
      <c r="H4848" t="s">
        <v>16</v>
      </c>
      <c r="I4848">
        <v>23</v>
      </c>
      <c r="J4848" t="b">
        <v>0</v>
      </c>
      <c r="K4848" s="7">
        <v>0</v>
      </c>
      <c r="L4848" s="7">
        <v>7</v>
      </c>
      <c r="M4848" s="7">
        <v>0</v>
      </c>
      <c r="N4848" s="7">
        <v>190</v>
      </c>
      <c r="O4848" s="7">
        <v>501</v>
      </c>
      <c r="P4848" s="7">
        <f>SUM(dane3[[#This Row],[RoomService]:[VRDeck]])</f>
        <v>698</v>
      </c>
      <c r="Q4848" t="s">
        <v>13220</v>
      </c>
      <c r="R4848" t="b">
        <v>0</v>
      </c>
    </row>
    <row r="4849" spans="1:18" x14ac:dyDescent="0.3">
      <c r="A4849" t="s">
        <v>11316</v>
      </c>
      <c r="B4849">
        <f>MID(dane3[[#This Row],[PassengerId]],1,4)+0</f>
        <v>4426</v>
      </c>
      <c r="C4849" t="s">
        <v>53</v>
      </c>
      <c r="D4849" t="b">
        <v>1</v>
      </c>
      <c r="E4849" t="s">
        <v>11317</v>
      </c>
      <c r="F4849" t="str">
        <f>MID($E4849,1,1)</f>
        <v>F</v>
      </c>
      <c r="G4849" t="str">
        <f>IFERROR(MID($E4849,SEARCH("/",$E4849,SEARCH("/",$E4849)+1)+1,1),"")</f>
        <v>S</v>
      </c>
      <c r="H4849" t="s">
        <v>16</v>
      </c>
      <c r="I4849">
        <v>30</v>
      </c>
      <c r="J4849" t="b">
        <v>0</v>
      </c>
      <c r="K4849" s="7">
        <v>0</v>
      </c>
      <c r="L4849" s="7">
        <v>0</v>
      </c>
      <c r="M4849" s="7">
        <v>0</v>
      </c>
      <c r="N4849" s="7">
        <v>0</v>
      </c>
      <c r="O4849" s="7">
        <v>0</v>
      </c>
      <c r="P4849" s="7">
        <f>SUM(dane3[[#This Row],[RoomService]:[VRDeck]])</f>
        <v>0</v>
      </c>
      <c r="Q4849" t="s">
        <v>11318</v>
      </c>
      <c r="R4849" t="b">
        <v>1</v>
      </c>
    </row>
    <row r="4850" spans="1:18" x14ac:dyDescent="0.3">
      <c r="A4850" t="s">
        <v>13224</v>
      </c>
      <c r="B4850">
        <f>MID(dane3[[#This Row],[PassengerId]],1,4)+0</f>
        <v>5174</v>
      </c>
      <c r="C4850" t="s">
        <v>14</v>
      </c>
      <c r="D4850" t="b">
        <v>1</v>
      </c>
      <c r="E4850" t="s">
        <v>13225</v>
      </c>
      <c r="F4850" t="str">
        <f>MID($E4850,1,1)</f>
        <v>C</v>
      </c>
      <c r="G4850" t="str">
        <f>IFERROR(MID($E4850,SEARCH("/",$E4850,SEARCH("/",$E4850)+1)+1,1),"")</f>
        <v>P</v>
      </c>
      <c r="H4850" t="s">
        <v>46</v>
      </c>
      <c r="I4850">
        <v>44</v>
      </c>
      <c r="J4850" t="b">
        <v>0</v>
      </c>
      <c r="K4850" s="7">
        <v>0</v>
      </c>
      <c r="L4850" s="7">
        <v>0</v>
      </c>
      <c r="M4850" s="7">
        <v>0</v>
      </c>
      <c r="N4850" s="7">
        <v>0</v>
      </c>
      <c r="O4850" s="7">
        <v>0</v>
      </c>
      <c r="P4850" s="7">
        <f>SUM(dane3[[#This Row],[RoomService]:[VRDeck]])</f>
        <v>0</v>
      </c>
      <c r="Q4850" t="s">
        <v>13226</v>
      </c>
      <c r="R4850" t="b">
        <v>1</v>
      </c>
    </row>
    <row r="4851" spans="1:18" x14ac:dyDescent="0.3">
      <c r="A4851" t="s">
        <v>13227</v>
      </c>
      <c r="B4851">
        <f>MID(dane3[[#This Row],[PassengerId]],1,4)+0</f>
        <v>5174</v>
      </c>
      <c r="C4851" t="s">
        <v>14</v>
      </c>
      <c r="D4851" t="b">
        <v>0</v>
      </c>
      <c r="E4851" t="s">
        <v>13225</v>
      </c>
      <c r="F4851" t="str">
        <f>MID($E4851,1,1)</f>
        <v>C</v>
      </c>
      <c r="G4851" t="str">
        <f>IFERROR(MID($E4851,SEARCH("/",$E4851,SEARCH("/",$E4851)+1)+1,1),"")</f>
        <v>P</v>
      </c>
      <c r="H4851" t="s">
        <v>16</v>
      </c>
      <c r="I4851">
        <v>29</v>
      </c>
      <c r="J4851" t="b">
        <v>0</v>
      </c>
      <c r="K4851" s="7">
        <v>6</v>
      </c>
      <c r="L4851" s="7">
        <v>5</v>
      </c>
      <c r="M4851" s="7">
        <v>0</v>
      </c>
      <c r="N4851" s="7">
        <v>6235</v>
      </c>
      <c r="O4851" s="7">
        <v>434</v>
      </c>
      <c r="P4851" s="7">
        <f>SUM(dane3[[#This Row],[RoomService]:[VRDeck]])</f>
        <v>6680</v>
      </c>
      <c r="Q4851" t="s">
        <v>13228</v>
      </c>
      <c r="R4851" t="b">
        <v>0</v>
      </c>
    </row>
    <row r="4852" spans="1:18" x14ac:dyDescent="0.3">
      <c r="A4852" t="s">
        <v>13229</v>
      </c>
      <c r="B4852">
        <f>MID(dane3[[#This Row],[PassengerId]],1,4)+0</f>
        <v>5175</v>
      </c>
      <c r="C4852" t="s">
        <v>19</v>
      </c>
      <c r="D4852" t="b">
        <v>0</v>
      </c>
      <c r="E4852" t="s">
        <v>13230</v>
      </c>
      <c r="F4852" t="str">
        <f>MID($E4852,1,1)</f>
        <v>G</v>
      </c>
      <c r="G4852" t="str">
        <f>IFERROR(MID($E4852,SEARCH("/",$E4852,SEARCH("/",$E4852)+1)+1,1),"")</f>
        <v>P</v>
      </c>
      <c r="H4852" t="s">
        <v>16</v>
      </c>
      <c r="I4852">
        <v>21</v>
      </c>
      <c r="J4852" t="b">
        <v>0</v>
      </c>
      <c r="K4852" s="7">
        <v>582</v>
      </c>
      <c r="L4852" s="7">
        <v>0</v>
      </c>
      <c r="M4852" s="7">
        <v>0</v>
      </c>
      <c r="N4852" s="7">
        <v>148</v>
      </c>
      <c r="O4852" s="7">
        <v>53</v>
      </c>
      <c r="P4852" s="7">
        <f>SUM(dane3[[#This Row],[RoomService]:[VRDeck]])</f>
        <v>783</v>
      </c>
      <c r="Q4852" t="s">
        <v>13231</v>
      </c>
      <c r="R4852" t="b">
        <v>0</v>
      </c>
    </row>
    <row r="4853" spans="1:18" x14ac:dyDescent="0.3">
      <c r="A4853" t="s">
        <v>13232</v>
      </c>
      <c r="B4853">
        <f>MID(dane3[[#This Row],[PassengerId]],1,4)+0</f>
        <v>5176</v>
      </c>
      <c r="C4853" t="s">
        <v>19</v>
      </c>
      <c r="D4853" t="b">
        <v>0</v>
      </c>
      <c r="E4853" t="s">
        <v>13233</v>
      </c>
      <c r="F4853" t="str">
        <f>MID($E4853,1,1)</f>
        <v>E</v>
      </c>
      <c r="G4853" t="str">
        <f>IFERROR(MID($E4853,SEARCH("/",$E4853,SEARCH("/",$E4853)+1)+1,1),"")</f>
        <v>P</v>
      </c>
      <c r="H4853" t="s">
        <v>16</v>
      </c>
      <c r="I4853">
        <v>23</v>
      </c>
      <c r="J4853" t="b">
        <v>0</v>
      </c>
      <c r="K4853" s="7">
        <v>576</v>
      </c>
      <c r="L4853" s="7">
        <v>207</v>
      </c>
      <c r="M4853" s="7">
        <v>0</v>
      </c>
      <c r="N4853" s="7">
        <v>0</v>
      </c>
      <c r="O4853" s="7">
        <v>9</v>
      </c>
      <c r="P4853" s="7">
        <f>SUM(dane3[[#This Row],[RoomService]:[VRDeck]])</f>
        <v>792</v>
      </c>
      <c r="Q4853" t="s">
        <v>13234</v>
      </c>
      <c r="R4853" t="b">
        <v>0</v>
      </c>
    </row>
    <row r="4854" spans="1:18" x14ac:dyDescent="0.3">
      <c r="A4854" t="s">
        <v>13235</v>
      </c>
      <c r="B4854">
        <f>MID(dane3[[#This Row],[PassengerId]],1,4)+0</f>
        <v>5177</v>
      </c>
      <c r="C4854" t="s">
        <v>14</v>
      </c>
      <c r="D4854" t="b">
        <v>0</v>
      </c>
      <c r="E4854" t="s">
        <v>13236</v>
      </c>
      <c r="F4854" t="str">
        <f>MID($E4854,1,1)</f>
        <v>B</v>
      </c>
      <c r="G4854" t="str">
        <f>IFERROR(MID($E4854,SEARCH("/",$E4854,SEARCH("/",$E4854)+1)+1,1),"")</f>
        <v>S</v>
      </c>
      <c r="H4854" t="s">
        <v>16</v>
      </c>
      <c r="I4854">
        <v>26</v>
      </c>
      <c r="J4854" t="b">
        <v>1</v>
      </c>
      <c r="K4854" s="7">
        <v>0</v>
      </c>
      <c r="L4854" s="7">
        <v>0</v>
      </c>
      <c r="M4854" s="7">
        <v>0</v>
      </c>
      <c r="N4854" s="7">
        <v>0</v>
      </c>
      <c r="O4854" s="7">
        <v>0</v>
      </c>
      <c r="P4854" s="7">
        <f>SUM(dane3[[#This Row],[RoomService]:[VRDeck]])</f>
        <v>0</v>
      </c>
      <c r="Q4854" t="s">
        <v>13237</v>
      </c>
      <c r="R4854" t="b">
        <v>1</v>
      </c>
    </row>
    <row r="4855" spans="1:18" x14ac:dyDescent="0.3">
      <c r="A4855" t="s">
        <v>13238</v>
      </c>
      <c r="B4855">
        <f>MID(dane3[[#This Row],[PassengerId]],1,4)+0</f>
        <v>5179</v>
      </c>
      <c r="C4855" t="s">
        <v>14</v>
      </c>
      <c r="D4855" t="b">
        <v>1</v>
      </c>
      <c r="E4855" t="s">
        <v>13239</v>
      </c>
      <c r="F4855" t="str">
        <f>MID($E4855,1,1)</f>
        <v>C</v>
      </c>
      <c r="G4855" t="str">
        <f>IFERROR(MID($E4855,SEARCH("/",$E4855,SEARCH("/",$E4855)+1)+1,1),"")</f>
        <v>P</v>
      </c>
      <c r="H4855" t="s">
        <v>46</v>
      </c>
      <c r="I4855">
        <v>47</v>
      </c>
      <c r="J4855" t="b">
        <v>0</v>
      </c>
      <c r="K4855" s="7">
        <v>0</v>
      </c>
      <c r="L4855" s="7">
        <v>0</v>
      </c>
      <c r="M4855" s="7">
        <v>0</v>
      </c>
      <c r="N4855" s="7">
        <v>0</v>
      </c>
      <c r="O4855" s="7">
        <v>0</v>
      </c>
      <c r="P4855" s="7">
        <f>SUM(dane3[[#This Row],[RoomService]:[VRDeck]])</f>
        <v>0</v>
      </c>
      <c r="Q4855" t="s">
        <v>13240</v>
      </c>
      <c r="R4855" t="b">
        <v>1</v>
      </c>
    </row>
    <row r="4856" spans="1:18" x14ac:dyDescent="0.3">
      <c r="A4856" t="s">
        <v>13241</v>
      </c>
      <c r="B4856">
        <f>MID(dane3[[#This Row],[PassengerId]],1,4)+0</f>
        <v>5180</v>
      </c>
      <c r="C4856" t="s">
        <v>19</v>
      </c>
      <c r="D4856" t="b">
        <v>1</v>
      </c>
      <c r="E4856" t="s">
        <v>13242</v>
      </c>
      <c r="F4856" t="str">
        <f>MID($E4856,1,1)</f>
        <v>G</v>
      </c>
      <c r="G4856" t="str">
        <f>IFERROR(MID($E4856,SEARCH("/",$E4856,SEARCH("/",$E4856)+1)+1,1),"")</f>
        <v>P</v>
      </c>
      <c r="H4856" t="s">
        <v>32</v>
      </c>
      <c r="I4856">
        <v>20</v>
      </c>
      <c r="J4856" t="b">
        <v>0</v>
      </c>
      <c r="K4856" s="7">
        <v>0</v>
      </c>
      <c r="L4856" s="7">
        <v>0</v>
      </c>
      <c r="M4856" s="7">
        <v>0</v>
      </c>
      <c r="N4856" s="7">
        <v>0</v>
      </c>
      <c r="O4856" s="7">
        <v>0</v>
      </c>
      <c r="P4856" s="7">
        <f>SUM(dane3[[#This Row],[RoomService]:[VRDeck]])</f>
        <v>0</v>
      </c>
      <c r="Q4856" t="s">
        <v>13243</v>
      </c>
      <c r="R4856" t="b">
        <v>1</v>
      </c>
    </row>
    <row r="4857" spans="1:18" x14ac:dyDescent="0.3">
      <c r="A4857" t="s">
        <v>22289</v>
      </c>
      <c r="B4857">
        <f>MID(dane3[[#This Row],[PassengerId]],1,4)+0</f>
        <v>8719</v>
      </c>
      <c r="C4857" t="s">
        <v>14</v>
      </c>
      <c r="D4857" t="b">
        <v>1</v>
      </c>
      <c r="E4857" t="s">
        <v>22285</v>
      </c>
      <c r="F4857" t="str">
        <f>MID($E4857,1,1)</f>
        <v>A</v>
      </c>
      <c r="G4857" t="str">
        <f>IFERROR(MID($E4857,SEARCH("/",$E4857,SEARCH("/",$E4857)+1)+1,1),"")</f>
        <v>S</v>
      </c>
      <c r="H4857" t="s">
        <v>46</v>
      </c>
      <c r="I4857">
        <v>20</v>
      </c>
      <c r="J4857" t="b">
        <v>0</v>
      </c>
      <c r="K4857" s="7">
        <v>0</v>
      </c>
      <c r="L4857" s="7">
        <v>0</v>
      </c>
      <c r="M4857" s="7">
        <v>0</v>
      </c>
      <c r="N4857" s="7">
        <v>0</v>
      </c>
      <c r="O4857" s="7">
        <v>0</v>
      </c>
      <c r="P4857" s="7">
        <f>SUM(dane3[[#This Row],[RoomService]:[VRDeck]])</f>
        <v>0</v>
      </c>
      <c r="Q4857" t="s">
        <v>22290</v>
      </c>
      <c r="R4857" t="b">
        <v>1</v>
      </c>
    </row>
    <row r="4858" spans="1:18" x14ac:dyDescent="0.3">
      <c r="A4858" t="s">
        <v>13247</v>
      </c>
      <c r="B4858">
        <f>MID(dane3[[#This Row],[PassengerId]],1,4)+0</f>
        <v>5182</v>
      </c>
      <c r="C4858" t="s">
        <v>19</v>
      </c>
      <c r="D4858" t="b">
        <v>1</v>
      </c>
      <c r="E4858" t="s">
        <v>13248</v>
      </c>
      <c r="F4858" t="str">
        <f>MID($E4858,1,1)</f>
        <v>G</v>
      </c>
      <c r="G4858" t="str">
        <f>IFERROR(MID($E4858,SEARCH("/",$E4858,SEARCH("/",$E4858)+1)+1,1),"")</f>
        <v>P</v>
      </c>
      <c r="H4858" t="s">
        <v>16</v>
      </c>
      <c r="I4858">
        <v>4</v>
      </c>
      <c r="J4858" t="b">
        <v>0</v>
      </c>
      <c r="K4858" s="7">
        <v>0</v>
      </c>
      <c r="L4858" s="7">
        <v>0</v>
      </c>
      <c r="M4858" s="7">
        <v>0</v>
      </c>
      <c r="N4858" s="7">
        <v>0</v>
      </c>
      <c r="O4858" s="7">
        <v>0</v>
      </c>
      <c r="P4858" s="7">
        <f>SUM(dane3[[#This Row],[RoomService]:[VRDeck]])</f>
        <v>0</v>
      </c>
      <c r="Q4858" t="s">
        <v>13249</v>
      </c>
      <c r="R4858" t="b">
        <v>1</v>
      </c>
    </row>
    <row r="4859" spans="1:18" x14ac:dyDescent="0.3">
      <c r="A4859" t="s">
        <v>13250</v>
      </c>
      <c r="B4859">
        <f>MID(dane3[[#This Row],[PassengerId]],1,4)+0</f>
        <v>5182</v>
      </c>
      <c r="C4859" t="s">
        <v>19</v>
      </c>
      <c r="D4859" t="b">
        <v>0</v>
      </c>
      <c r="E4859" t="s">
        <v>13248</v>
      </c>
      <c r="F4859" t="str">
        <f>MID($E4859,1,1)</f>
        <v>G</v>
      </c>
      <c r="G4859" t="str">
        <f>IFERROR(MID($E4859,SEARCH("/",$E4859,SEARCH("/",$E4859)+1)+1,1),"")</f>
        <v>P</v>
      </c>
      <c r="H4859" t="s">
        <v>16</v>
      </c>
      <c r="I4859">
        <v>25</v>
      </c>
      <c r="J4859" t="b">
        <v>0</v>
      </c>
      <c r="K4859" s="7">
        <v>322</v>
      </c>
      <c r="L4859" s="7">
        <v>0</v>
      </c>
      <c r="M4859" s="7">
        <v>81</v>
      </c>
      <c r="N4859" s="7">
        <v>3</v>
      </c>
      <c r="O4859" s="7">
        <v>298</v>
      </c>
      <c r="P4859" s="7">
        <f>SUM(dane3[[#This Row],[RoomService]:[VRDeck]])</f>
        <v>704</v>
      </c>
      <c r="Q4859" t="s">
        <v>13251</v>
      </c>
      <c r="R4859" t="b">
        <v>1</v>
      </c>
    </row>
    <row r="4860" spans="1:18" x14ac:dyDescent="0.3">
      <c r="A4860" t="s">
        <v>13252</v>
      </c>
      <c r="B4860">
        <f>MID(dane3[[#This Row],[PassengerId]],1,4)+0</f>
        <v>5184</v>
      </c>
      <c r="C4860" t="s">
        <v>19</v>
      </c>
      <c r="D4860" t="b">
        <v>0</v>
      </c>
      <c r="E4860" t="s">
        <v>13253</v>
      </c>
      <c r="F4860" t="str">
        <f>MID($E4860,1,1)</f>
        <v>G</v>
      </c>
      <c r="G4860" t="str">
        <f>IFERROR(MID($E4860,SEARCH("/",$E4860,SEARCH("/",$E4860)+1)+1,1),"")</f>
        <v>P</v>
      </c>
      <c r="H4860" t="s">
        <v>16</v>
      </c>
      <c r="I4860">
        <v>0</v>
      </c>
      <c r="J4860" t="b">
        <v>0</v>
      </c>
      <c r="K4860" s="7">
        <v>0</v>
      </c>
      <c r="L4860" s="7">
        <v>0</v>
      </c>
      <c r="M4860" s="7">
        <v>0</v>
      </c>
      <c r="N4860" s="7">
        <v>0</v>
      </c>
      <c r="O4860" s="7">
        <v>0</v>
      </c>
      <c r="P4860" s="7">
        <f>SUM(dane3[[#This Row],[RoomService]:[VRDeck]])</f>
        <v>0</v>
      </c>
      <c r="Q4860" t="s">
        <v>13254</v>
      </c>
      <c r="R4860" t="b">
        <v>1</v>
      </c>
    </row>
    <row r="4861" spans="1:18" x14ac:dyDescent="0.3">
      <c r="A4861" t="s">
        <v>11348</v>
      </c>
      <c r="B4861">
        <f>MID(dane3[[#This Row],[PassengerId]],1,4)+0</f>
        <v>4438</v>
      </c>
      <c r="C4861" t="s">
        <v>53</v>
      </c>
      <c r="D4861" t="b">
        <v>0</v>
      </c>
      <c r="E4861" t="s">
        <v>11349</v>
      </c>
      <c r="F4861" t="str">
        <f>MID($E4861,1,1)</f>
        <v>F</v>
      </c>
      <c r="G4861" t="str">
        <f>IFERROR(MID($E4861,SEARCH("/",$E4861,SEARCH("/",$E4861)+1)+1,1),"")</f>
        <v>P</v>
      </c>
      <c r="H4861" t="s">
        <v>16</v>
      </c>
      <c r="I4861">
        <v>36</v>
      </c>
      <c r="J4861" t="b">
        <v>0</v>
      </c>
      <c r="K4861" s="7">
        <v>721</v>
      </c>
      <c r="L4861" s="7">
        <v>0</v>
      </c>
      <c r="M4861" s="7">
        <v>471</v>
      </c>
      <c r="N4861" s="7">
        <v>0</v>
      </c>
      <c r="O4861" s="7">
        <v>0</v>
      </c>
      <c r="P4861" s="7">
        <f>SUM(dane3[[#This Row],[RoomService]:[VRDeck]])</f>
        <v>1192</v>
      </c>
      <c r="Q4861" t="s">
        <v>11350</v>
      </c>
      <c r="R4861" t="b">
        <v>0</v>
      </c>
    </row>
    <row r="4862" spans="1:18" x14ac:dyDescent="0.3">
      <c r="A4862" t="s">
        <v>13258</v>
      </c>
      <c r="B4862">
        <f>MID(dane3[[#This Row],[PassengerId]],1,4)+0</f>
        <v>5186</v>
      </c>
      <c r="C4862" t="s">
        <v>19</v>
      </c>
      <c r="D4862" t="b">
        <v>0</v>
      </c>
      <c r="E4862" t="s">
        <v>13259</v>
      </c>
      <c r="F4862" t="str">
        <f>MID($E4862,1,1)</f>
        <v>F</v>
      </c>
      <c r="G4862" t="str">
        <f>IFERROR(MID($E4862,SEARCH("/",$E4862,SEARCH("/",$E4862)+1)+1,1),"")</f>
        <v>P</v>
      </c>
      <c r="H4862" t="s">
        <v>16</v>
      </c>
      <c r="I4862">
        <v>21</v>
      </c>
      <c r="J4862" t="b">
        <v>0</v>
      </c>
      <c r="K4862" s="7">
        <v>41</v>
      </c>
      <c r="L4862" s="7">
        <v>651</v>
      </c>
      <c r="M4862" s="7">
        <v>2</v>
      </c>
      <c r="N4862" s="7">
        <v>29</v>
      </c>
      <c r="O4862" s="7">
        <v>0</v>
      </c>
      <c r="P4862" s="7">
        <f>SUM(dane3[[#This Row],[RoomService]:[VRDeck]])</f>
        <v>723</v>
      </c>
      <c r="Q4862" t="s">
        <v>13260</v>
      </c>
      <c r="R4862" t="b">
        <v>0</v>
      </c>
    </row>
    <row r="4863" spans="1:18" x14ac:dyDescent="0.3">
      <c r="A4863" t="s">
        <v>11382</v>
      </c>
      <c r="B4863">
        <f>MID(dane3[[#This Row],[PassengerId]],1,4)+0</f>
        <v>4449</v>
      </c>
      <c r="C4863" t="s">
        <v>53</v>
      </c>
      <c r="D4863" t="b">
        <v>0</v>
      </c>
      <c r="E4863" t="s">
        <v>11383</v>
      </c>
      <c r="F4863" t="str">
        <f>MID($E4863,1,1)</f>
        <v>D</v>
      </c>
      <c r="G4863" t="str">
        <f>IFERROR(MID($E4863,SEARCH("/",$E4863,SEARCH("/",$E4863)+1)+1,1),"")</f>
        <v>S</v>
      </c>
      <c r="H4863" t="s">
        <v>16</v>
      </c>
      <c r="I4863">
        <v>43</v>
      </c>
      <c r="J4863" t="b">
        <v>0</v>
      </c>
      <c r="K4863" s="7">
        <v>130</v>
      </c>
      <c r="L4863" s="7">
        <v>0</v>
      </c>
      <c r="M4863" s="7">
        <v>870</v>
      </c>
      <c r="N4863" s="7">
        <v>31</v>
      </c>
      <c r="O4863" s="7">
        <v>26</v>
      </c>
      <c r="P4863" s="7">
        <f>SUM(dane3[[#This Row],[RoomService]:[VRDeck]])</f>
        <v>1057</v>
      </c>
      <c r="Q4863" t="s">
        <v>11384</v>
      </c>
      <c r="R4863" t="b">
        <v>1</v>
      </c>
    </row>
    <row r="4864" spans="1:18" x14ac:dyDescent="0.3">
      <c r="A4864" t="s">
        <v>13264</v>
      </c>
      <c r="B4864">
        <f>MID(dane3[[#This Row],[PassengerId]],1,4)+0</f>
        <v>5188</v>
      </c>
      <c r="C4864" t="s">
        <v>19</v>
      </c>
      <c r="D4864" t="b">
        <v>0</v>
      </c>
      <c r="E4864" t="s">
        <v>13265</v>
      </c>
      <c r="F4864" t="str">
        <f>MID($E4864,1,1)</f>
        <v>G</v>
      </c>
      <c r="G4864" t="str">
        <f>IFERROR(MID($E4864,SEARCH("/",$E4864,SEARCH("/",$E4864)+1)+1,1),"")</f>
        <v>P</v>
      </c>
      <c r="H4864" t="s">
        <v>16</v>
      </c>
      <c r="I4864">
        <v>34</v>
      </c>
      <c r="J4864" t="b">
        <v>0</v>
      </c>
      <c r="K4864" s="7">
        <v>0</v>
      </c>
      <c r="L4864" s="7">
        <v>160</v>
      </c>
      <c r="M4864" s="7">
        <v>0</v>
      </c>
      <c r="N4864" s="7">
        <v>611</v>
      </c>
      <c r="O4864" s="7">
        <v>44</v>
      </c>
      <c r="P4864" s="7">
        <f>SUM(dane3[[#This Row],[RoomService]:[VRDeck]])</f>
        <v>815</v>
      </c>
      <c r="Q4864" t="s">
        <v>13266</v>
      </c>
      <c r="R4864" t="b">
        <v>0</v>
      </c>
    </row>
    <row r="4865" spans="1:18" x14ac:dyDescent="0.3">
      <c r="A4865" t="s">
        <v>13267</v>
      </c>
      <c r="B4865">
        <f>MID(dane3[[#This Row],[PassengerId]],1,4)+0</f>
        <v>5188</v>
      </c>
      <c r="C4865" t="s">
        <v>19</v>
      </c>
      <c r="D4865" t="b">
        <v>1</v>
      </c>
      <c r="E4865" t="s">
        <v>13265</v>
      </c>
      <c r="F4865" t="str">
        <f>MID($E4865,1,1)</f>
        <v>G</v>
      </c>
      <c r="G4865" t="str">
        <f>IFERROR(MID($E4865,SEARCH("/",$E4865,SEARCH("/",$E4865)+1)+1,1),"")</f>
        <v>P</v>
      </c>
      <c r="H4865" t="s">
        <v>16</v>
      </c>
      <c r="I4865">
        <v>9</v>
      </c>
      <c r="J4865" t="b">
        <v>0</v>
      </c>
      <c r="K4865" s="7">
        <v>0</v>
      </c>
      <c r="L4865" s="7">
        <v>0</v>
      </c>
      <c r="M4865" s="7">
        <v>0</v>
      </c>
      <c r="N4865" s="7">
        <v>0</v>
      </c>
      <c r="O4865" s="7">
        <v>0</v>
      </c>
      <c r="P4865" s="7">
        <f>SUM(dane3[[#This Row],[RoomService]:[VRDeck]])</f>
        <v>0</v>
      </c>
      <c r="Q4865" t="s">
        <v>13268</v>
      </c>
      <c r="R4865" t="b">
        <v>1</v>
      </c>
    </row>
    <row r="4866" spans="1:18" x14ac:dyDescent="0.3">
      <c r="A4866" t="s">
        <v>13269</v>
      </c>
      <c r="B4866">
        <f>MID(dane3[[#This Row],[PassengerId]],1,4)+0</f>
        <v>5188</v>
      </c>
      <c r="C4866" t="s">
        <v>19</v>
      </c>
      <c r="D4866" t="b">
        <v>1</v>
      </c>
      <c r="E4866" t="s">
        <v>13265</v>
      </c>
      <c r="F4866" t="str">
        <f>MID($E4866,1,1)</f>
        <v>G</v>
      </c>
      <c r="G4866" t="str">
        <f>IFERROR(MID($E4866,SEARCH("/",$E4866,SEARCH("/",$E4866)+1)+1,1),"")</f>
        <v>P</v>
      </c>
      <c r="H4866" t="s">
        <v>16</v>
      </c>
      <c r="I4866">
        <v>12</v>
      </c>
      <c r="J4866" t="b">
        <v>0</v>
      </c>
      <c r="K4866" s="7">
        <v>0</v>
      </c>
      <c r="L4866" s="7">
        <v>0</v>
      </c>
      <c r="M4866" s="7">
        <v>0</v>
      </c>
      <c r="N4866" s="7">
        <v>0</v>
      </c>
      <c r="O4866" s="7">
        <v>0</v>
      </c>
      <c r="P4866" s="7">
        <f>SUM(dane3[[#This Row],[RoomService]:[VRDeck]])</f>
        <v>0</v>
      </c>
      <c r="Q4866" t="s">
        <v>13270</v>
      </c>
      <c r="R4866" t="b">
        <v>0</v>
      </c>
    </row>
    <row r="4867" spans="1:18" x14ac:dyDescent="0.3">
      <c r="A4867" t="s">
        <v>13271</v>
      </c>
      <c r="B4867">
        <f>MID(dane3[[#This Row],[PassengerId]],1,4)+0</f>
        <v>5190</v>
      </c>
      <c r="C4867" t="s">
        <v>19</v>
      </c>
      <c r="D4867" t="b">
        <v>0</v>
      </c>
      <c r="E4867" t="s">
        <v>13272</v>
      </c>
      <c r="F4867" t="str">
        <f>MID($E4867,1,1)</f>
        <v>F</v>
      </c>
      <c r="G4867" t="str">
        <f>IFERROR(MID($E4867,SEARCH("/",$E4867,SEARCH("/",$E4867)+1)+1,1),"")</f>
        <v>S</v>
      </c>
      <c r="H4867" t="s">
        <v>16</v>
      </c>
      <c r="I4867">
        <v>13</v>
      </c>
      <c r="J4867" t="b">
        <v>0</v>
      </c>
      <c r="K4867" s="7">
        <v>0</v>
      </c>
      <c r="L4867" s="7">
        <v>0</v>
      </c>
      <c r="M4867" s="7">
        <v>0</v>
      </c>
      <c r="N4867" s="7">
        <v>0</v>
      </c>
      <c r="O4867" s="7">
        <v>1513</v>
      </c>
      <c r="P4867" s="7">
        <f>SUM(dane3[[#This Row],[RoomService]:[VRDeck]])</f>
        <v>1513</v>
      </c>
      <c r="Q4867" t="s">
        <v>13273</v>
      </c>
      <c r="R4867" t="b">
        <v>0</v>
      </c>
    </row>
    <row r="4868" spans="1:18" x14ac:dyDescent="0.3">
      <c r="A4868" t="s">
        <v>11412</v>
      </c>
      <c r="B4868">
        <f>MID(dane3[[#This Row],[PassengerId]],1,4)+0</f>
        <v>4461</v>
      </c>
      <c r="C4868" t="s">
        <v>53</v>
      </c>
      <c r="D4868" t="b">
        <v>1</v>
      </c>
      <c r="E4868" t="s">
        <v>11413</v>
      </c>
      <c r="F4868" t="str">
        <f>MID($E4868,1,1)</f>
        <v>F</v>
      </c>
      <c r="G4868" t="str">
        <f>IFERROR(MID($E4868,SEARCH("/",$E4868,SEARCH("/",$E4868)+1)+1,1),"")</f>
        <v>S</v>
      </c>
      <c r="H4868" t="s">
        <v>16</v>
      </c>
      <c r="I4868">
        <v>18</v>
      </c>
      <c r="J4868" t="b">
        <v>0</v>
      </c>
      <c r="K4868" s="7">
        <v>0</v>
      </c>
      <c r="L4868" s="7">
        <v>0</v>
      </c>
      <c r="M4868" s="7">
        <v>0</v>
      </c>
      <c r="N4868" s="7">
        <v>0</v>
      </c>
      <c r="O4868" s="7">
        <v>0</v>
      </c>
      <c r="P4868" s="7">
        <f>SUM(dane3[[#This Row],[RoomService]:[VRDeck]])</f>
        <v>0</v>
      </c>
      <c r="Q4868" t="s">
        <v>11414</v>
      </c>
      <c r="R4868" t="b">
        <v>1</v>
      </c>
    </row>
    <row r="4869" spans="1:18" x14ac:dyDescent="0.3">
      <c r="A4869" t="s">
        <v>13277</v>
      </c>
      <c r="B4869">
        <f>MID(dane3[[#This Row],[PassengerId]],1,4)+0</f>
        <v>5193</v>
      </c>
      <c r="C4869" t="s">
        <v>14</v>
      </c>
      <c r="D4869" t="b">
        <v>0</v>
      </c>
      <c r="E4869" t="s">
        <v>13278</v>
      </c>
      <c r="F4869" t="str">
        <f>MID($E4869,1,1)</f>
        <v>C</v>
      </c>
      <c r="G4869" t="str">
        <f>IFERROR(MID($E4869,SEARCH("/",$E4869,SEARCH("/",$E4869)+1)+1,1),"")</f>
        <v>S</v>
      </c>
      <c r="H4869" t="s">
        <v>16</v>
      </c>
      <c r="I4869">
        <v>34</v>
      </c>
      <c r="J4869" t="b">
        <v>0</v>
      </c>
      <c r="K4869" s="7">
        <v>0</v>
      </c>
      <c r="L4869" s="7">
        <v>914</v>
      </c>
      <c r="M4869" s="7">
        <v>0</v>
      </c>
      <c r="N4869" s="7">
        <v>2433</v>
      </c>
      <c r="O4869" s="7">
        <v>647</v>
      </c>
      <c r="P4869" s="7">
        <f>SUM(dane3[[#This Row],[RoomService]:[VRDeck]])</f>
        <v>3994</v>
      </c>
      <c r="Q4869" t="s">
        <v>13279</v>
      </c>
      <c r="R4869" t="b">
        <v>1</v>
      </c>
    </row>
    <row r="4870" spans="1:18" x14ac:dyDescent="0.3">
      <c r="A4870" t="s">
        <v>13280</v>
      </c>
      <c r="B4870">
        <f>MID(dane3[[#This Row],[PassengerId]],1,4)+0</f>
        <v>5194</v>
      </c>
      <c r="C4870" t="s">
        <v>14</v>
      </c>
      <c r="D4870" t="b">
        <v>1</v>
      </c>
      <c r="E4870" t="s">
        <v>13281</v>
      </c>
      <c r="F4870" t="str">
        <f>MID($E4870,1,1)</f>
        <v>B</v>
      </c>
      <c r="G4870" t="str">
        <f>IFERROR(MID($E4870,SEARCH("/",$E4870,SEARCH("/",$E4870)+1)+1,1),"")</f>
        <v>P</v>
      </c>
      <c r="H4870" t="s">
        <v>16</v>
      </c>
      <c r="I4870">
        <v>18</v>
      </c>
      <c r="J4870" t="b">
        <v>0</v>
      </c>
      <c r="K4870" s="7">
        <v>0</v>
      </c>
      <c r="L4870" s="7">
        <v>0</v>
      </c>
      <c r="M4870" s="7">
        <v>0</v>
      </c>
      <c r="N4870" s="7">
        <v>0</v>
      </c>
      <c r="O4870" s="7">
        <v>0</v>
      </c>
      <c r="P4870" s="7">
        <f>SUM(dane3[[#This Row],[RoomService]:[VRDeck]])</f>
        <v>0</v>
      </c>
      <c r="Q4870" t="s">
        <v>13282</v>
      </c>
      <c r="R4870" t="b">
        <v>1</v>
      </c>
    </row>
    <row r="4871" spans="1:18" x14ac:dyDescent="0.3">
      <c r="A4871" t="s">
        <v>13283</v>
      </c>
      <c r="B4871">
        <f>MID(dane3[[#This Row],[PassengerId]],1,4)+0</f>
        <v>5194</v>
      </c>
      <c r="C4871" t="s">
        <v>14</v>
      </c>
      <c r="D4871" t="b">
        <v>1</v>
      </c>
      <c r="E4871" t="s">
        <v>13281</v>
      </c>
      <c r="F4871" t="str">
        <f>MID($E4871,1,1)</f>
        <v>B</v>
      </c>
      <c r="G4871" t="str">
        <f>IFERROR(MID($E4871,SEARCH("/",$E4871,SEARCH("/",$E4871)+1)+1,1),"")</f>
        <v>P</v>
      </c>
      <c r="H4871" t="s">
        <v>46</v>
      </c>
      <c r="I4871">
        <v>16</v>
      </c>
      <c r="J4871" t="b">
        <v>0</v>
      </c>
      <c r="K4871" s="7">
        <v>0</v>
      </c>
      <c r="L4871" s="7">
        <v>0</v>
      </c>
      <c r="M4871" s="7">
        <v>0</v>
      </c>
      <c r="N4871" s="7">
        <v>0</v>
      </c>
      <c r="O4871" s="7">
        <v>0</v>
      </c>
      <c r="P4871" s="7">
        <f>SUM(dane3[[#This Row],[RoomService]:[VRDeck]])</f>
        <v>0</v>
      </c>
      <c r="Q4871" t="s">
        <v>13284</v>
      </c>
      <c r="R4871" t="b">
        <v>1</v>
      </c>
    </row>
    <row r="4872" spans="1:18" x14ac:dyDescent="0.3">
      <c r="A4872" t="s">
        <v>13285</v>
      </c>
      <c r="B4872">
        <f>MID(dane3[[#This Row],[PassengerId]],1,4)+0</f>
        <v>5196</v>
      </c>
      <c r="C4872" t="s">
        <v>19</v>
      </c>
      <c r="D4872" t="b">
        <v>1</v>
      </c>
      <c r="E4872" t="s">
        <v>13286</v>
      </c>
      <c r="F4872" t="str">
        <f>MID($E4872,1,1)</f>
        <v>G</v>
      </c>
      <c r="G4872" t="str">
        <f>IFERROR(MID($E4872,SEARCH("/",$E4872,SEARCH("/",$E4872)+1)+1,1),"")</f>
        <v>P</v>
      </c>
      <c r="H4872" t="s">
        <v>16</v>
      </c>
      <c r="I4872">
        <v>43</v>
      </c>
      <c r="J4872" t="b">
        <v>0</v>
      </c>
      <c r="K4872" s="7">
        <v>0</v>
      </c>
      <c r="L4872" s="7">
        <v>0</v>
      </c>
      <c r="M4872" s="7">
        <v>0</v>
      </c>
      <c r="N4872" s="7">
        <v>0</v>
      </c>
      <c r="O4872" s="7">
        <v>0</v>
      </c>
      <c r="P4872" s="7">
        <f>SUM(dane3[[#This Row],[RoomService]:[VRDeck]])</f>
        <v>0</v>
      </c>
      <c r="Q4872" t="s">
        <v>13287</v>
      </c>
      <c r="R4872" t="b">
        <v>1</v>
      </c>
    </row>
    <row r="4873" spans="1:18" x14ac:dyDescent="0.3">
      <c r="A4873" t="s">
        <v>13288</v>
      </c>
      <c r="B4873">
        <f>MID(dane3[[#This Row],[PassengerId]],1,4)+0</f>
        <v>5196</v>
      </c>
      <c r="C4873" t="s">
        <v>19</v>
      </c>
      <c r="D4873" t="b">
        <v>1</v>
      </c>
      <c r="E4873" t="s">
        <v>13286</v>
      </c>
      <c r="F4873" t="str">
        <f>MID($E4873,1,1)</f>
        <v>G</v>
      </c>
      <c r="G4873" t="str">
        <f>IFERROR(MID($E4873,SEARCH("/",$E4873,SEARCH("/",$E4873)+1)+1,1),"")</f>
        <v>P</v>
      </c>
      <c r="H4873" t="s">
        <v>16</v>
      </c>
      <c r="I4873">
        <v>0</v>
      </c>
      <c r="J4873" t="b">
        <v>0</v>
      </c>
      <c r="K4873" s="7">
        <v>0</v>
      </c>
      <c r="L4873" s="7">
        <v>0</v>
      </c>
      <c r="M4873" s="7">
        <v>0</v>
      </c>
      <c r="N4873" s="7">
        <v>0</v>
      </c>
      <c r="O4873" s="7">
        <v>0</v>
      </c>
      <c r="P4873" s="7">
        <f>SUM(dane3[[#This Row],[RoomService]:[VRDeck]])</f>
        <v>0</v>
      </c>
      <c r="Q4873" t="s">
        <v>13289</v>
      </c>
      <c r="R4873" t="b">
        <v>0</v>
      </c>
    </row>
    <row r="4874" spans="1:18" x14ac:dyDescent="0.3">
      <c r="A4874" t="s">
        <v>6025</v>
      </c>
      <c r="B4874">
        <f>MID(dane3[[#This Row],[PassengerId]],1,4)+0</f>
        <v>2361</v>
      </c>
      <c r="C4874" t="s">
        <v>19</v>
      </c>
      <c r="D4874" t="b">
        <v>0</v>
      </c>
      <c r="E4874" t="s">
        <v>6026</v>
      </c>
      <c r="F4874" t="str">
        <f>MID($E4874,1,1)</f>
        <v>F</v>
      </c>
      <c r="G4874" t="str">
        <f>IFERROR(MID($E4874,SEARCH("/",$E4874,SEARCH("/",$E4874)+1)+1,1),"")</f>
        <v>P</v>
      </c>
      <c r="H4874" t="s">
        <v>16</v>
      </c>
      <c r="I4874">
        <v>29</v>
      </c>
      <c r="J4874" t="b">
        <v>0</v>
      </c>
      <c r="K4874" s="7">
        <v>0</v>
      </c>
      <c r="L4874" s="7">
        <v>0</v>
      </c>
      <c r="M4874" s="7">
        <v>792</v>
      </c>
      <c r="N4874" s="7">
        <v>0</v>
      </c>
      <c r="O4874" s="7">
        <v>0</v>
      </c>
      <c r="P4874" s="7">
        <f>SUM(dane3[[#This Row],[RoomService]:[VRDeck]])</f>
        <v>792</v>
      </c>
      <c r="Q4874" t="s">
        <v>6027</v>
      </c>
      <c r="R4874" t="b">
        <v>1</v>
      </c>
    </row>
    <row r="4875" spans="1:18" x14ac:dyDescent="0.3">
      <c r="A4875" t="s">
        <v>11455</v>
      </c>
      <c r="B4875">
        <f>MID(dane3[[#This Row],[PassengerId]],1,4)+0</f>
        <v>4473</v>
      </c>
      <c r="C4875" t="s">
        <v>53</v>
      </c>
      <c r="D4875" t="b">
        <v>0</v>
      </c>
      <c r="E4875" t="s">
        <v>11456</v>
      </c>
      <c r="F4875" t="str">
        <f>MID($E4875,1,1)</f>
        <v>E</v>
      </c>
      <c r="G4875" t="str">
        <f>IFERROR(MID($E4875,SEARCH("/",$E4875,SEARCH("/",$E4875)+1)+1,1),"")</f>
        <v>S</v>
      </c>
      <c r="H4875" t="s">
        <v>16</v>
      </c>
      <c r="I4875">
        <v>27</v>
      </c>
      <c r="J4875" t="b">
        <v>0</v>
      </c>
      <c r="K4875" s="7">
        <v>994</v>
      </c>
      <c r="L4875" s="7">
        <v>0</v>
      </c>
      <c r="M4875" s="7">
        <v>26</v>
      </c>
      <c r="N4875" s="7">
        <v>1</v>
      </c>
      <c r="O4875" s="7">
        <v>0</v>
      </c>
      <c r="P4875" s="7">
        <f>SUM(dane3[[#This Row],[RoomService]:[VRDeck]])</f>
        <v>1021</v>
      </c>
      <c r="Q4875" t="s">
        <v>11457</v>
      </c>
      <c r="R4875" t="b">
        <v>0</v>
      </c>
    </row>
    <row r="4876" spans="1:18" x14ac:dyDescent="0.3">
      <c r="A4876" t="s">
        <v>13296</v>
      </c>
      <c r="B4876">
        <f>MID(dane3[[#This Row],[PassengerId]],1,4)+0</f>
        <v>5199</v>
      </c>
      <c r="C4876" t="s">
        <v>14</v>
      </c>
      <c r="D4876" t="b">
        <v>0</v>
      </c>
      <c r="E4876" t="s">
        <v>13297</v>
      </c>
      <c r="F4876" t="str">
        <f>MID($E4876,1,1)</f>
        <v>D</v>
      </c>
      <c r="G4876" t="str">
        <f>IFERROR(MID($E4876,SEARCH("/",$E4876,SEARCH("/",$E4876)+1)+1,1),"")</f>
        <v>S</v>
      </c>
      <c r="H4876" t="s">
        <v>16</v>
      </c>
      <c r="I4876">
        <v>35</v>
      </c>
      <c r="J4876" t="b">
        <v>0</v>
      </c>
      <c r="K4876" s="7">
        <v>0</v>
      </c>
      <c r="L4876" s="7">
        <v>725</v>
      </c>
      <c r="M4876" s="7">
        <v>3415</v>
      </c>
      <c r="N4876" s="7">
        <v>0</v>
      </c>
      <c r="O4876" s="7">
        <v>1</v>
      </c>
      <c r="P4876" s="7">
        <f>SUM(dane3[[#This Row],[RoomService]:[VRDeck]])</f>
        <v>4141</v>
      </c>
      <c r="Q4876" t="s">
        <v>13298</v>
      </c>
      <c r="R4876" t="b">
        <v>0</v>
      </c>
    </row>
    <row r="4877" spans="1:18" x14ac:dyDescent="0.3">
      <c r="A4877" t="s">
        <v>13299</v>
      </c>
      <c r="B4877">
        <f>MID(dane3[[#This Row],[PassengerId]],1,4)+0</f>
        <v>5201</v>
      </c>
      <c r="C4877" t="s">
        <v>19</v>
      </c>
      <c r="D4877" t="b">
        <v>0</v>
      </c>
      <c r="E4877" t="s">
        <v>13300</v>
      </c>
      <c r="F4877" t="str">
        <f>MID($E4877,1,1)</f>
        <v>F</v>
      </c>
      <c r="G4877" t="str">
        <f>IFERROR(MID($E4877,SEARCH("/",$E4877,SEARCH("/",$E4877)+1)+1,1),"")</f>
        <v>P</v>
      </c>
      <c r="H4877" t="s">
        <v>16</v>
      </c>
      <c r="I4877">
        <v>21</v>
      </c>
      <c r="J4877" t="b">
        <v>0</v>
      </c>
      <c r="K4877" s="7">
        <v>1961</v>
      </c>
      <c r="L4877" s="7">
        <v>96</v>
      </c>
      <c r="M4877" s="7">
        <v>0</v>
      </c>
      <c r="N4877" s="7">
        <v>54</v>
      </c>
      <c r="O4877" s="7">
        <v>40</v>
      </c>
      <c r="P4877" s="7">
        <f>SUM(dane3[[#This Row],[RoomService]:[VRDeck]])</f>
        <v>2151</v>
      </c>
      <c r="Q4877" t="s">
        <v>13301</v>
      </c>
      <c r="R4877" t="b">
        <v>0</v>
      </c>
    </row>
    <row r="4878" spans="1:18" x14ac:dyDescent="0.3">
      <c r="A4878" t="s">
        <v>13302</v>
      </c>
      <c r="B4878">
        <f>MID(dane3[[#This Row],[PassengerId]],1,4)+0</f>
        <v>5202</v>
      </c>
      <c r="C4878" t="s">
        <v>19</v>
      </c>
      <c r="D4878" t="b">
        <v>1</v>
      </c>
      <c r="E4878" t="s">
        <v>13303</v>
      </c>
      <c r="F4878" t="str">
        <f>MID($E4878,1,1)</f>
        <v>G</v>
      </c>
      <c r="G4878" t="str">
        <f>IFERROR(MID($E4878,SEARCH("/",$E4878,SEARCH("/",$E4878)+1)+1,1),"")</f>
        <v>P</v>
      </c>
      <c r="H4878" t="s">
        <v>16</v>
      </c>
      <c r="I4878">
        <v>14</v>
      </c>
      <c r="J4878" t="b">
        <v>0</v>
      </c>
      <c r="K4878" s="7">
        <v>0</v>
      </c>
      <c r="L4878" s="7">
        <v>0</v>
      </c>
      <c r="M4878" s="7">
        <v>0</v>
      </c>
      <c r="N4878" s="7">
        <v>0</v>
      </c>
      <c r="O4878" s="7">
        <v>0</v>
      </c>
      <c r="P4878" s="7">
        <f>SUM(dane3[[#This Row],[RoomService]:[VRDeck]])</f>
        <v>0</v>
      </c>
      <c r="Q4878" t="s">
        <v>13304</v>
      </c>
      <c r="R4878" t="b">
        <v>1</v>
      </c>
    </row>
    <row r="4879" spans="1:18" x14ac:dyDescent="0.3">
      <c r="A4879" t="s">
        <v>13305</v>
      </c>
      <c r="B4879">
        <f>MID(dane3[[#This Row],[PassengerId]],1,4)+0</f>
        <v>5204</v>
      </c>
      <c r="C4879" t="s">
        <v>19</v>
      </c>
      <c r="D4879" t="b">
        <v>0</v>
      </c>
      <c r="E4879" t="s">
        <v>13306</v>
      </c>
      <c r="F4879" t="str">
        <f>MID($E4879,1,1)</f>
        <v>F</v>
      </c>
      <c r="G4879" t="str">
        <f>IFERROR(MID($E4879,SEARCH("/",$E4879,SEARCH("/",$E4879)+1)+1,1),"")</f>
        <v>P</v>
      </c>
      <c r="H4879" t="s">
        <v>32</v>
      </c>
      <c r="I4879">
        <v>46</v>
      </c>
      <c r="J4879" t="b">
        <v>0</v>
      </c>
      <c r="K4879" s="7">
        <v>0</v>
      </c>
      <c r="L4879" s="7">
        <v>153</v>
      </c>
      <c r="M4879" s="7">
        <v>0</v>
      </c>
      <c r="N4879" s="7">
        <v>0</v>
      </c>
      <c r="O4879" s="7">
        <v>397</v>
      </c>
      <c r="P4879" s="7">
        <f>SUM(dane3[[#This Row],[RoomService]:[VRDeck]])</f>
        <v>550</v>
      </c>
      <c r="Q4879" t="s">
        <v>13307</v>
      </c>
      <c r="R4879" t="b">
        <v>0</v>
      </c>
    </row>
    <row r="4880" spans="1:18" x14ac:dyDescent="0.3">
      <c r="A4880" t="s">
        <v>13308</v>
      </c>
      <c r="B4880">
        <f>MID(dane3[[#This Row],[PassengerId]],1,4)+0</f>
        <v>5205</v>
      </c>
      <c r="C4880" t="s">
        <v>19</v>
      </c>
      <c r="D4880" t="b">
        <v>0</v>
      </c>
      <c r="E4880" t="s">
        <v>13309</v>
      </c>
      <c r="F4880" t="str">
        <f>MID($E4880,1,1)</f>
        <v>F</v>
      </c>
      <c r="G4880" t="str">
        <f>IFERROR(MID($E4880,SEARCH("/",$E4880,SEARCH("/",$E4880)+1)+1,1),"")</f>
        <v>S</v>
      </c>
      <c r="H4880" t="s">
        <v>16</v>
      </c>
      <c r="I4880">
        <v>22</v>
      </c>
      <c r="J4880" t="b">
        <v>0</v>
      </c>
      <c r="K4880" s="7">
        <v>261</v>
      </c>
      <c r="L4880" s="7">
        <v>0</v>
      </c>
      <c r="M4880" s="7">
        <v>0</v>
      </c>
      <c r="N4880" s="7">
        <v>107</v>
      </c>
      <c r="O4880" s="7">
        <v>1132</v>
      </c>
      <c r="P4880" s="7">
        <f>SUM(dane3[[#This Row],[RoomService]:[VRDeck]])</f>
        <v>1500</v>
      </c>
      <c r="Q4880" t="s">
        <v>13310</v>
      </c>
      <c r="R4880" t="b">
        <v>0</v>
      </c>
    </row>
    <row r="4881" spans="1:18" x14ac:dyDescent="0.3">
      <c r="A4881" t="s">
        <v>13311</v>
      </c>
      <c r="B4881">
        <f>MID(dane3[[#This Row],[PassengerId]],1,4)+0</f>
        <v>5205</v>
      </c>
      <c r="C4881" t="s">
        <v>19</v>
      </c>
      <c r="D4881" t="b">
        <v>0</v>
      </c>
      <c r="E4881" t="s">
        <v>13312</v>
      </c>
      <c r="F4881" t="str">
        <f>MID($E4881,1,1)</f>
        <v>G</v>
      </c>
      <c r="G4881" t="str">
        <f>IFERROR(MID($E4881,SEARCH("/",$E4881,SEARCH("/",$E4881)+1)+1,1),"")</f>
        <v>S</v>
      </c>
      <c r="H4881" t="s">
        <v>16</v>
      </c>
      <c r="I4881">
        <v>2</v>
      </c>
      <c r="J4881" t="b">
        <v>0</v>
      </c>
      <c r="K4881" s="7">
        <v>0</v>
      </c>
      <c r="L4881" s="7">
        <v>0</v>
      </c>
      <c r="M4881" s="7">
        <v>0</v>
      </c>
      <c r="N4881" s="7">
        <v>0</v>
      </c>
      <c r="O4881" s="7">
        <v>0</v>
      </c>
      <c r="P4881" s="7">
        <f>SUM(dane3[[#This Row],[RoomService]:[VRDeck]])</f>
        <v>0</v>
      </c>
      <c r="Q4881" t="s">
        <v>13313</v>
      </c>
      <c r="R4881" t="b">
        <v>1</v>
      </c>
    </row>
    <row r="4882" spans="1:18" x14ac:dyDescent="0.3">
      <c r="A4882" t="s">
        <v>13314</v>
      </c>
      <c r="B4882">
        <f>MID(dane3[[#This Row],[PassengerId]],1,4)+0</f>
        <v>5205</v>
      </c>
      <c r="C4882" t="s">
        <v>19</v>
      </c>
      <c r="D4882" t="b">
        <v>0</v>
      </c>
      <c r="E4882" t="s">
        <v>13312</v>
      </c>
      <c r="F4882" t="str">
        <f>MID($E4882,1,1)</f>
        <v>G</v>
      </c>
      <c r="G4882" t="str">
        <f>IFERROR(MID($E4882,SEARCH("/",$E4882,SEARCH("/",$E4882)+1)+1,1),"")</f>
        <v>S</v>
      </c>
      <c r="H4882" t="s">
        <v>16</v>
      </c>
      <c r="I4882">
        <v>3</v>
      </c>
      <c r="J4882" t="b">
        <v>0</v>
      </c>
      <c r="K4882" s="7">
        <v>0</v>
      </c>
      <c r="L4882" s="7">
        <v>0</v>
      </c>
      <c r="M4882" s="7">
        <v>0</v>
      </c>
      <c r="N4882" s="7">
        <v>0</v>
      </c>
      <c r="O4882" s="7">
        <v>0</v>
      </c>
      <c r="P4882" s="7">
        <f>SUM(dane3[[#This Row],[RoomService]:[VRDeck]])</f>
        <v>0</v>
      </c>
      <c r="Q4882" t="s">
        <v>13315</v>
      </c>
      <c r="R4882" t="b">
        <v>1</v>
      </c>
    </row>
    <row r="4883" spans="1:18" x14ac:dyDescent="0.3">
      <c r="A4883" t="s">
        <v>13316</v>
      </c>
      <c r="B4883">
        <f>MID(dane3[[#This Row],[PassengerId]],1,4)+0</f>
        <v>5206</v>
      </c>
      <c r="C4883" t="s">
        <v>19</v>
      </c>
      <c r="D4883" t="b">
        <v>1</v>
      </c>
      <c r="E4883" t="s">
        <v>13317</v>
      </c>
      <c r="F4883" t="str">
        <f>MID($E4883,1,1)</f>
        <v>G</v>
      </c>
      <c r="G4883" t="str">
        <f>IFERROR(MID($E4883,SEARCH("/",$E4883,SEARCH("/",$E4883)+1)+1,1),"")</f>
        <v>P</v>
      </c>
      <c r="H4883" t="s">
        <v>46</v>
      </c>
      <c r="I4883">
        <v>28</v>
      </c>
      <c r="J4883" t="b">
        <v>0</v>
      </c>
      <c r="K4883" s="7">
        <v>0</v>
      </c>
      <c r="L4883" s="7">
        <v>0</v>
      </c>
      <c r="M4883" s="7">
        <v>0</v>
      </c>
      <c r="N4883" s="7">
        <v>0</v>
      </c>
      <c r="O4883" s="7">
        <v>0</v>
      </c>
      <c r="P4883" s="7">
        <f>SUM(dane3[[#This Row],[RoomService]:[VRDeck]])</f>
        <v>0</v>
      </c>
      <c r="Q4883" t="s">
        <v>13318</v>
      </c>
      <c r="R4883" t="b">
        <v>1</v>
      </c>
    </row>
    <row r="4884" spans="1:18" x14ac:dyDescent="0.3">
      <c r="A4884" t="s">
        <v>13319</v>
      </c>
      <c r="B4884">
        <f>MID(dane3[[#This Row],[PassengerId]],1,4)+0</f>
        <v>5206</v>
      </c>
      <c r="C4884" t="s">
        <v>19</v>
      </c>
      <c r="D4884" t="b">
        <v>0</v>
      </c>
      <c r="E4884" t="s">
        <v>13320</v>
      </c>
      <c r="F4884" t="str">
        <f>MID($E4884,1,1)</f>
        <v>F</v>
      </c>
      <c r="G4884" t="str">
        <f>IFERROR(MID($E4884,SEARCH("/",$E4884,SEARCH("/",$E4884)+1)+1,1),"")</f>
        <v>P</v>
      </c>
      <c r="H4884" t="s">
        <v>32</v>
      </c>
      <c r="I4884">
        <v>60</v>
      </c>
      <c r="J4884" t="b">
        <v>0</v>
      </c>
      <c r="K4884" s="7">
        <v>0</v>
      </c>
      <c r="L4884" s="7">
        <v>0</v>
      </c>
      <c r="M4884" s="7">
        <v>789</v>
      </c>
      <c r="N4884" s="7">
        <v>283</v>
      </c>
      <c r="O4884" s="7">
        <v>3</v>
      </c>
      <c r="P4884" s="7">
        <f>SUM(dane3[[#This Row],[RoomService]:[VRDeck]])</f>
        <v>1075</v>
      </c>
      <c r="Q4884" t="s">
        <v>13321</v>
      </c>
      <c r="R4884" t="b">
        <v>0</v>
      </c>
    </row>
    <row r="4885" spans="1:18" x14ac:dyDescent="0.3">
      <c r="A4885" t="s">
        <v>13322</v>
      </c>
      <c r="B4885">
        <f>MID(dane3[[#This Row],[PassengerId]],1,4)+0</f>
        <v>5206</v>
      </c>
      <c r="C4885" t="s">
        <v>19</v>
      </c>
      <c r="D4885" t="b">
        <v>0</v>
      </c>
      <c r="E4885" t="s">
        <v>13317</v>
      </c>
      <c r="F4885" t="str">
        <f>MID($E4885,1,1)</f>
        <v>G</v>
      </c>
      <c r="G4885" t="str">
        <f>IFERROR(MID($E4885,SEARCH("/",$E4885,SEARCH("/",$E4885)+1)+1,1),"")</f>
        <v>P</v>
      </c>
      <c r="H4885" t="s">
        <v>32</v>
      </c>
      <c r="I4885">
        <v>48</v>
      </c>
      <c r="J4885" t="b">
        <v>0</v>
      </c>
      <c r="K4885" s="7">
        <v>0</v>
      </c>
      <c r="L4885" s="7">
        <v>2</v>
      </c>
      <c r="M4885" s="7">
        <v>72</v>
      </c>
      <c r="N4885" s="7">
        <v>554</v>
      </c>
      <c r="O4885" s="7">
        <v>143</v>
      </c>
      <c r="P4885" s="7">
        <f>SUM(dane3[[#This Row],[RoomService]:[VRDeck]])</f>
        <v>771</v>
      </c>
      <c r="Q4885" t="s">
        <v>13323</v>
      </c>
      <c r="R4885" t="b">
        <v>0</v>
      </c>
    </row>
    <row r="4886" spans="1:18" x14ac:dyDescent="0.3">
      <c r="A4886" t="s">
        <v>13324</v>
      </c>
      <c r="B4886">
        <f>MID(dane3[[#This Row],[PassengerId]],1,4)+0</f>
        <v>5207</v>
      </c>
      <c r="C4886" t="s">
        <v>19</v>
      </c>
      <c r="D4886" t="b">
        <v>0</v>
      </c>
      <c r="E4886" t="s">
        <v>13325</v>
      </c>
      <c r="F4886" t="str">
        <f>MID($E4886,1,1)</f>
        <v>E</v>
      </c>
      <c r="G4886" t="str">
        <f>IFERROR(MID($E4886,SEARCH("/",$E4886,SEARCH("/",$E4886)+1)+1,1),"")</f>
        <v>S</v>
      </c>
      <c r="H4886" t="s">
        <v>46</v>
      </c>
      <c r="I4886">
        <v>18</v>
      </c>
      <c r="J4886" t="b">
        <v>0</v>
      </c>
      <c r="K4886" s="7">
        <v>51</v>
      </c>
      <c r="L4886" s="7">
        <v>339</v>
      </c>
      <c r="M4886" s="7">
        <v>1</v>
      </c>
      <c r="N4886" s="7">
        <v>0</v>
      </c>
      <c r="O4886" s="7">
        <v>436</v>
      </c>
      <c r="P4886" s="7">
        <f>SUM(dane3[[#This Row],[RoomService]:[VRDeck]])</f>
        <v>827</v>
      </c>
      <c r="Q4886" t="s">
        <v>13326</v>
      </c>
      <c r="R4886" t="b">
        <v>1</v>
      </c>
    </row>
    <row r="4887" spans="1:18" x14ac:dyDescent="0.3">
      <c r="A4887" t="s">
        <v>13327</v>
      </c>
      <c r="B4887">
        <f>MID(dane3[[#This Row],[PassengerId]],1,4)+0</f>
        <v>5207</v>
      </c>
      <c r="C4887" t="s">
        <v>19</v>
      </c>
      <c r="D4887" t="b">
        <v>0</v>
      </c>
      <c r="E4887" t="s">
        <v>13328</v>
      </c>
      <c r="F4887" t="str">
        <f>MID($E4887,1,1)</f>
        <v>F</v>
      </c>
      <c r="G4887" t="str">
        <f>IFERROR(MID($E4887,SEARCH("/",$E4887,SEARCH("/",$E4887)+1)+1,1),"")</f>
        <v>S</v>
      </c>
      <c r="H4887" t="s">
        <v>16</v>
      </c>
      <c r="I4887">
        <v>31</v>
      </c>
      <c r="J4887" t="b">
        <v>0</v>
      </c>
      <c r="K4887" s="7">
        <v>1364</v>
      </c>
      <c r="L4887" s="7">
        <v>0</v>
      </c>
      <c r="M4887" s="7">
        <v>0</v>
      </c>
      <c r="N4887" s="7">
        <v>0</v>
      </c>
      <c r="O4887" s="7">
        <v>21</v>
      </c>
      <c r="P4887" s="7">
        <f>SUM(dane3[[#This Row],[RoomService]:[VRDeck]])</f>
        <v>1385</v>
      </c>
      <c r="Q4887" t="s">
        <v>13329</v>
      </c>
      <c r="R4887" t="b">
        <v>0</v>
      </c>
    </row>
    <row r="4888" spans="1:18" x14ac:dyDescent="0.3">
      <c r="A4888" t="s">
        <v>13330</v>
      </c>
      <c r="B4888">
        <f>MID(dane3[[#This Row],[PassengerId]],1,4)+0</f>
        <v>5208</v>
      </c>
      <c r="C4888" t="s">
        <v>14</v>
      </c>
      <c r="D4888" t="b">
        <v>1</v>
      </c>
      <c r="E4888" t="s">
        <v>13331</v>
      </c>
      <c r="F4888" t="str">
        <f>MID($E4888,1,1)</f>
        <v>C</v>
      </c>
      <c r="G4888" t="str">
        <f>IFERROR(MID($E4888,SEARCH("/",$E4888,SEARCH("/",$E4888)+1)+1,1),"")</f>
        <v>P</v>
      </c>
      <c r="H4888" t="s">
        <v>46</v>
      </c>
      <c r="I4888">
        <v>26</v>
      </c>
      <c r="J4888" t="b">
        <v>0</v>
      </c>
      <c r="K4888" s="7">
        <v>0</v>
      </c>
      <c r="L4888" s="7">
        <v>0</v>
      </c>
      <c r="M4888" s="7">
        <v>0</v>
      </c>
      <c r="N4888" s="7">
        <v>0</v>
      </c>
      <c r="O4888" s="7">
        <v>0</v>
      </c>
      <c r="P4888" s="7">
        <f>SUM(dane3[[#This Row],[RoomService]:[VRDeck]])</f>
        <v>0</v>
      </c>
      <c r="Q4888" t="s">
        <v>13332</v>
      </c>
      <c r="R4888" t="b">
        <v>1</v>
      </c>
    </row>
    <row r="4889" spans="1:18" x14ac:dyDescent="0.3">
      <c r="A4889" t="s">
        <v>13333</v>
      </c>
      <c r="B4889">
        <f>MID(dane3[[#This Row],[PassengerId]],1,4)+0</f>
        <v>5208</v>
      </c>
      <c r="C4889" t="s">
        <v>14</v>
      </c>
      <c r="D4889" t="b">
        <v>0</v>
      </c>
      <c r="E4889" t="s">
        <v>13331</v>
      </c>
      <c r="F4889" t="str">
        <f>MID($E4889,1,1)</f>
        <v>C</v>
      </c>
      <c r="G4889" t="str">
        <f>IFERROR(MID($E4889,SEARCH("/",$E4889,SEARCH("/",$E4889)+1)+1,1),"")</f>
        <v>P</v>
      </c>
      <c r="H4889" t="s">
        <v>46</v>
      </c>
      <c r="I4889">
        <v>41</v>
      </c>
      <c r="J4889" t="b">
        <v>0</v>
      </c>
      <c r="K4889" s="7">
        <v>717</v>
      </c>
      <c r="L4889" s="7">
        <v>641</v>
      </c>
      <c r="M4889" s="7">
        <v>2</v>
      </c>
      <c r="N4889" s="7">
        <v>1559</v>
      </c>
      <c r="O4889" s="7">
        <v>4828</v>
      </c>
      <c r="P4889" s="7">
        <f>SUM(dane3[[#This Row],[RoomService]:[VRDeck]])</f>
        <v>7747</v>
      </c>
      <c r="Q4889" t="s">
        <v>13334</v>
      </c>
      <c r="R4889" t="b">
        <v>0</v>
      </c>
    </row>
    <row r="4890" spans="1:18" x14ac:dyDescent="0.3">
      <c r="A4890" t="s">
        <v>13335</v>
      </c>
      <c r="B4890">
        <f>MID(dane3[[#This Row],[PassengerId]],1,4)+0</f>
        <v>5209</v>
      </c>
      <c r="C4890" t="s">
        <v>19</v>
      </c>
      <c r="D4890" t="b">
        <v>0</v>
      </c>
      <c r="E4890" t="s">
        <v>13336</v>
      </c>
      <c r="F4890" t="str">
        <f>MID($E4890,1,1)</f>
        <v>F</v>
      </c>
      <c r="G4890" t="str">
        <f>IFERROR(MID($E4890,SEARCH("/",$E4890,SEARCH("/",$E4890)+1)+1,1),"")</f>
        <v>S</v>
      </c>
      <c r="H4890" t="s">
        <v>16</v>
      </c>
      <c r="I4890">
        <v>26</v>
      </c>
      <c r="J4890" t="b">
        <v>0</v>
      </c>
      <c r="K4890" s="7">
        <v>168</v>
      </c>
      <c r="L4890" s="7">
        <v>0</v>
      </c>
      <c r="M4890" s="7">
        <v>382</v>
      </c>
      <c r="N4890" s="7">
        <v>166</v>
      </c>
      <c r="O4890" s="7">
        <v>0</v>
      </c>
      <c r="P4890" s="7">
        <f>SUM(dane3[[#This Row],[RoomService]:[VRDeck]])</f>
        <v>716</v>
      </c>
      <c r="Q4890" t="s">
        <v>13337</v>
      </c>
      <c r="R4890" t="b">
        <v>1</v>
      </c>
    </row>
    <row r="4891" spans="1:18" x14ac:dyDescent="0.3">
      <c r="A4891" t="s">
        <v>13338</v>
      </c>
      <c r="B4891">
        <f>MID(dane3[[#This Row],[PassengerId]],1,4)+0</f>
        <v>5210</v>
      </c>
      <c r="C4891" t="s">
        <v>19</v>
      </c>
      <c r="D4891" t="b">
        <v>0</v>
      </c>
      <c r="E4891" t="s">
        <v>13339</v>
      </c>
      <c r="F4891" t="str">
        <f>MID($E4891,1,1)</f>
        <v>F</v>
      </c>
      <c r="G4891" t="str">
        <f>IFERROR(MID($E4891,SEARCH("/",$E4891,SEARCH("/",$E4891)+1)+1,1),"")</f>
        <v>P</v>
      </c>
      <c r="H4891" t="s">
        <v>16</v>
      </c>
      <c r="I4891">
        <v>29</v>
      </c>
      <c r="J4891" t="b">
        <v>0</v>
      </c>
      <c r="K4891" s="7">
        <v>0</v>
      </c>
      <c r="L4891" s="7">
        <v>43</v>
      </c>
      <c r="M4891" s="7">
        <v>693</v>
      </c>
      <c r="N4891" s="7">
        <v>0</v>
      </c>
      <c r="O4891" s="7">
        <v>0</v>
      </c>
      <c r="P4891" s="7">
        <f>SUM(dane3[[#This Row],[RoomService]:[VRDeck]])</f>
        <v>736</v>
      </c>
      <c r="Q4891" t="s">
        <v>23799</v>
      </c>
      <c r="R4891" t="b">
        <v>1</v>
      </c>
    </row>
    <row r="4892" spans="1:18" x14ac:dyDescent="0.3">
      <c r="A4892" t="s">
        <v>13340</v>
      </c>
      <c r="B4892">
        <f>MID(dane3[[#This Row],[PassengerId]],1,4)+0</f>
        <v>5211</v>
      </c>
      <c r="C4892" t="s">
        <v>19</v>
      </c>
      <c r="D4892" t="b">
        <v>0</v>
      </c>
      <c r="E4892" t="s">
        <v>13341</v>
      </c>
      <c r="F4892" t="str">
        <f>MID($E4892,1,1)</f>
        <v>E</v>
      </c>
      <c r="G4892" t="str">
        <f>IFERROR(MID($E4892,SEARCH("/",$E4892,SEARCH("/",$E4892)+1)+1,1),"")</f>
        <v>S</v>
      </c>
      <c r="H4892" t="s">
        <v>16</v>
      </c>
      <c r="I4892">
        <v>24</v>
      </c>
      <c r="J4892" t="b">
        <v>0</v>
      </c>
      <c r="K4892" s="7">
        <v>666</v>
      </c>
      <c r="L4892" s="7">
        <v>938</v>
      </c>
      <c r="M4892" s="7">
        <v>1</v>
      </c>
      <c r="N4892" s="7">
        <v>0</v>
      </c>
      <c r="O4892" s="7">
        <v>0</v>
      </c>
      <c r="P4892" s="7">
        <f>SUM(dane3[[#This Row],[RoomService]:[VRDeck]])</f>
        <v>1605</v>
      </c>
      <c r="Q4892" t="s">
        <v>13342</v>
      </c>
      <c r="R4892" t="b">
        <v>0</v>
      </c>
    </row>
    <row r="4893" spans="1:18" x14ac:dyDescent="0.3">
      <c r="A4893" t="s">
        <v>13343</v>
      </c>
      <c r="B4893">
        <f>MID(dane3[[#This Row],[PassengerId]],1,4)+0</f>
        <v>5213</v>
      </c>
      <c r="C4893" t="s">
        <v>19</v>
      </c>
      <c r="D4893" t="b">
        <v>0</v>
      </c>
      <c r="E4893" t="s">
        <v>13344</v>
      </c>
      <c r="F4893" t="str">
        <f>MID($E4893,1,1)</f>
        <v>F</v>
      </c>
      <c r="G4893" t="str">
        <f>IFERROR(MID($E4893,SEARCH("/",$E4893,SEARCH("/",$E4893)+1)+1,1),"")</f>
        <v>P</v>
      </c>
      <c r="H4893" t="s">
        <v>16</v>
      </c>
      <c r="I4893">
        <v>25</v>
      </c>
      <c r="J4893" t="b">
        <v>0</v>
      </c>
      <c r="K4893" s="7">
        <v>10</v>
      </c>
      <c r="L4893" s="7">
        <v>0</v>
      </c>
      <c r="M4893" s="7">
        <v>908</v>
      </c>
      <c r="N4893" s="7">
        <v>5</v>
      </c>
      <c r="O4893" s="7">
        <v>0</v>
      </c>
      <c r="P4893" s="7">
        <f>SUM(dane3[[#This Row],[RoomService]:[VRDeck]])</f>
        <v>923</v>
      </c>
      <c r="Q4893" t="s">
        <v>13345</v>
      </c>
      <c r="R4893" t="b">
        <v>1</v>
      </c>
    </row>
    <row r="4894" spans="1:18" x14ac:dyDescent="0.3">
      <c r="A4894" t="s">
        <v>13346</v>
      </c>
      <c r="B4894">
        <f>MID(dane3[[#This Row],[PassengerId]],1,4)+0</f>
        <v>5214</v>
      </c>
      <c r="C4894" t="s">
        <v>19</v>
      </c>
      <c r="D4894" t="b">
        <v>0</v>
      </c>
      <c r="E4894" t="s">
        <v>13347</v>
      </c>
      <c r="F4894" t="str">
        <f>MID($E4894,1,1)</f>
        <v>G</v>
      </c>
      <c r="G4894" t="str">
        <f>IFERROR(MID($E4894,SEARCH("/",$E4894,SEARCH("/",$E4894)+1)+1,1),"")</f>
        <v>P</v>
      </c>
      <c r="H4894" t="s">
        <v>46</v>
      </c>
      <c r="I4894">
        <v>0</v>
      </c>
      <c r="J4894" t="b">
        <v>0</v>
      </c>
      <c r="K4894" s="7">
        <v>0</v>
      </c>
      <c r="L4894" s="7">
        <v>0</v>
      </c>
      <c r="M4894" s="7">
        <v>0</v>
      </c>
      <c r="N4894" s="7">
        <v>0</v>
      </c>
      <c r="O4894" s="7">
        <v>0</v>
      </c>
      <c r="P4894" s="7">
        <f>SUM(dane3[[#This Row],[RoomService]:[VRDeck]])</f>
        <v>0</v>
      </c>
      <c r="Q4894" t="s">
        <v>13348</v>
      </c>
      <c r="R4894" t="b">
        <v>0</v>
      </c>
    </row>
    <row r="4895" spans="1:18" x14ac:dyDescent="0.3">
      <c r="A4895" t="s">
        <v>13349</v>
      </c>
      <c r="B4895">
        <f>MID(dane3[[#This Row],[PassengerId]],1,4)+0</f>
        <v>5216</v>
      </c>
      <c r="C4895" t="s">
        <v>19</v>
      </c>
      <c r="D4895" t="b">
        <v>1</v>
      </c>
      <c r="E4895" t="s">
        <v>13350</v>
      </c>
      <c r="F4895" t="str">
        <f>MID($E4895,1,1)</f>
        <v>G</v>
      </c>
      <c r="G4895" t="str">
        <f>IFERROR(MID($E4895,SEARCH("/",$E4895,SEARCH("/",$E4895)+1)+1,1),"")</f>
        <v>P</v>
      </c>
      <c r="H4895" t="s">
        <v>16</v>
      </c>
      <c r="I4895">
        <v>30</v>
      </c>
      <c r="J4895" t="b">
        <v>0</v>
      </c>
      <c r="K4895" s="7">
        <v>0</v>
      </c>
      <c r="L4895" s="7">
        <v>0</v>
      </c>
      <c r="M4895" s="7">
        <v>0</v>
      </c>
      <c r="N4895" s="7">
        <v>0</v>
      </c>
      <c r="O4895" s="7">
        <v>0</v>
      </c>
      <c r="P4895" s="7">
        <f>SUM(dane3[[#This Row],[RoomService]:[VRDeck]])</f>
        <v>0</v>
      </c>
      <c r="Q4895" t="s">
        <v>13351</v>
      </c>
      <c r="R4895" t="b">
        <v>0</v>
      </c>
    </row>
    <row r="4896" spans="1:18" x14ac:dyDescent="0.3">
      <c r="A4896" t="s">
        <v>13352</v>
      </c>
      <c r="B4896">
        <f>MID(dane3[[#This Row],[PassengerId]],1,4)+0</f>
        <v>5217</v>
      </c>
      <c r="C4896" t="s">
        <v>14</v>
      </c>
      <c r="D4896" t="b">
        <v>1</v>
      </c>
      <c r="E4896" t="s">
        <v>13353</v>
      </c>
      <c r="F4896" t="str">
        <f>MID($E4896,1,1)</f>
        <v>B</v>
      </c>
      <c r="G4896" t="str">
        <f>IFERROR(MID($E4896,SEARCH("/",$E4896,SEARCH("/",$E4896)+1)+1,1),"")</f>
        <v>P</v>
      </c>
      <c r="H4896" t="s">
        <v>46</v>
      </c>
      <c r="I4896">
        <v>18</v>
      </c>
      <c r="J4896" t="b">
        <v>0</v>
      </c>
      <c r="K4896" s="7">
        <v>0</v>
      </c>
      <c r="L4896" s="7">
        <v>0</v>
      </c>
      <c r="M4896" s="7">
        <v>0</v>
      </c>
      <c r="N4896" s="7">
        <v>0</v>
      </c>
      <c r="O4896" s="7">
        <v>0</v>
      </c>
      <c r="P4896" s="7">
        <f>SUM(dane3[[#This Row],[RoomService]:[VRDeck]])</f>
        <v>0</v>
      </c>
      <c r="Q4896" t="s">
        <v>13354</v>
      </c>
      <c r="R4896" t="b">
        <v>1</v>
      </c>
    </row>
    <row r="4897" spans="1:18" x14ac:dyDescent="0.3">
      <c r="A4897" t="s">
        <v>13355</v>
      </c>
      <c r="B4897">
        <f>MID(dane3[[#This Row],[PassengerId]],1,4)+0</f>
        <v>5217</v>
      </c>
      <c r="C4897" t="s">
        <v>14</v>
      </c>
      <c r="D4897" t="b">
        <v>1</v>
      </c>
      <c r="E4897" t="s">
        <v>13353</v>
      </c>
      <c r="F4897" t="str">
        <f>MID($E4897,1,1)</f>
        <v>B</v>
      </c>
      <c r="G4897" t="str">
        <f>IFERROR(MID($E4897,SEARCH("/",$E4897,SEARCH("/",$E4897)+1)+1,1),"")</f>
        <v>P</v>
      </c>
      <c r="H4897" t="s">
        <v>46</v>
      </c>
      <c r="I4897">
        <v>32</v>
      </c>
      <c r="J4897" t="b">
        <v>0</v>
      </c>
      <c r="K4897" s="7">
        <v>0</v>
      </c>
      <c r="L4897" s="7">
        <v>0</v>
      </c>
      <c r="M4897" s="7">
        <v>0</v>
      </c>
      <c r="N4897" s="7">
        <v>0</v>
      </c>
      <c r="O4897" s="7">
        <v>0</v>
      </c>
      <c r="P4897" s="7">
        <f>SUM(dane3[[#This Row],[RoomService]:[VRDeck]])</f>
        <v>0</v>
      </c>
      <c r="Q4897" t="s">
        <v>13356</v>
      </c>
      <c r="R4897" t="b">
        <v>1</v>
      </c>
    </row>
    <row r="4898" spans="1:18" x14ac:dyDescent="0.3">
      <c r="A4898" t="s">
        <v>13357</v>
      </c>
      <c r="B4898">
        <f>MID(dane3[[#This Row],[PassengerId]],1,4)+0</f>
        <v>5218</v>
      </c>
      <c r="C4898" t="s">
        <v>19</v>
      </c>
      <c r="D4898" t="b">
        <v>0</v>
      </c>
      <c r="E4898" t="s">
        <v>13358</v>
      </c>
      <c r="F4898" t="str">
        <f>MID($E4898,1,1)</f>
        <v>F</v>
      </c>
      <c r="G4898" t="str">
        <f>IFERROR(MID($E4898,SEARCH("/",$E4898,SEARCH("/",$E4898)+1)+1,1),"")</f>
        <v>S</v>
      </c>
      <c r="H4898" t="s">
        <v>16</v>
      </c>
      <c r="I4898">
        <v>28</v>
      </c>
      <c r="J4898" t="b">
        <v>0</v>
      </c>
      <c r="K4898" s="7">
        <v>0</v>
      </c>
      <c r="L4898" s="7">
        <v>0</v>
      </c>
      <c r="M4898" s="7">
        <v>0</v>
      </c>
      <c r="N4898" s="7">
        <v>525</v>
      </c>
      <c r="O4898" s="7">
        <v>1889</v>
      </c>
      <c r="P4898" s="7">
        <f>SUM(dane3[[#This Row],[RoomService]:[VRDeck]])</f>
        <v>2414</v>
      </c>
      <c r="Q4898" t="s">
        <v>13359</v>
      </c>
      <c r="R4898" t="b">
        <v>0</v>
      </c>
    </row>
    <row r="4899" spans="1:18" x14ac:dyDescent="0.3">
      <c r="A4899" t="s">
        <v>11476</v>
      </c>
      <c r="B4899">
        <f>MID(dane3[[#This Row],[PassengerId]],1,4)+0</f>
        <v>4479</v>
      </c>
      <c r="C4899" t="s">
        <v>53</v>
      </c>
      <c r="D4899" t="b">
        <v>0</v>
      </c>
      <c r="E4899" t="s">
        <v>11477</v>
      </c>
      <c r="F4899" t="str">
        <f>MID($E4899,1,1)</f>
        <v>D</v>
      </c>
      <c r="G4899" t="str">
        <f>IFERROR(MID($E4899,SEARCH("/",$E4899,SEARCH("/",$E4899)+1)+1,1),"")</f>
        <v>P</v>
      </c>
      <c r="H4899" t="s">
        <v>16</v>
      </c>
      <c r="I4899">
        <v>28</v>
      </c>
      <c r="J4899" t="b">
        <v>0</v>
      </c>
      <c r="K4899" s="7">
        <v>3559</v>
      </c>
      <c r="L4899" s="7">
        <v>0</v>
      </c>
      <c r="M4899" s="7">
        <v>0</v>
      </c>
      <c r="N4899" s="7">
        <v>13</v>
      </c>
      <c r="O4899" s="7">
        <v>2</v>
      </c>
      <c r="P4899" s="7">
        <f>SUM(dane3[[#This Row],[RoomService]:[VRDeck]])</f>
        <v>3574</v>
      </c>
      <c r="Q4899" t="s">
        <v>11478</v>
      </c>
      <c r="R4899" t="b">
        <v>0</v>
      </c>
    </row>
    <row r="4900" spans="1:18" x14ac:dyDescent="0.3">
      <c r="A4900" t="s">
        <v>13363</v>
      </c>
      <c r="B4900">
        <f>MID(dane3[[#This Row],[PassengerId]],1,4)+0</f>
        <v>5221</v>
      </c>
      <c r="C4900" t="s">
        <v>19</v>
      </c>
      <c r="D4900" t="b">
        <v>0</v>
      </c>
      <c r="E4900" t="s">
        <v>13364</v>
      </c>
      <c r="F4900" t="str">
        <f>MID($E4900,1,1)</f>
        <v>F</v>
      </c>
      <c r="G4900" t="str">
        <f>IFERROR(MID($E4900,SEARCH("/",$E4900,SEARCH("/",$E4900)+1)+1,1),"")</f>
        <v>P</v>
      </c>
      <c r="H4900" t="s">
        <v>16</v>
      </c>
      <c r="I4900">
        <v>25</v>
      </c>
      <c r="J4900" t="b">
        <v>0</v>
      </c>
      <c r="K4900" s="7">
        <v>0</v>
      </c>
      <c r="L4900" s="7">
        <v>528</v>
      </c>
      <c r="M4900" s="7">
        <v>8</v>
      </c>
      <c r="N4900" s="7">
        <v>153</v>
      </c>
      <c r="O4900" s="7">
        <v>0</v>
      </c>
      <c r="P4900" s="7">
        <f>SUM(dane3[[#This Row],[RoomService]:[VRDeck]])</f>
        <v>689</v>
      </c>
      <c r="Q4900" t="s">
        <v>13365</v>
      </c>
      <c r="R4900" t="b">
        <v>0</v>
      </c>
    </row>
    <row r="4901" spans="1:18" x14ac:dyDescent="0.3">
      <c r="A4901" t="s">
        <v>11490</v>
      </c>
      <c r="B4901">
        <f>MID(dane3[[#This Row],[PassengerId]],1,4)+0</f>
        <v>4483</v>
      </c>
      <c r="C4901" t="s">
        <v>53</v>
      </c>
      <c r="D4901" t="b">
        <v>0</v>
      </c>
      <c r="E4901" t="s">
        <v>11491</v>
      </c>
      <c r="F4901" t="str">
        <f>MID($E4901,1,1)</f>
        <v>D</v>
      </c>
      <c r="G4901" t="str">
        <f>IFERROR(MID($E4901,SEARCH("/",$E4901,SEARCH("/",$E4901)+1)+1,1),"")</f>
        <v>P</v>
      </c>
      <c r="H4901" t="s">
        <v>16</v>
      </c>
      <c r="I4901">
        <v>25</v>
      </c>
      <c r="J4901" t="b">
        <v>0</v>
      </c>
      <c r="K4901" s="7">
        <v>1956</v>
      </c>
      <c r="L4901" s="7">
        <v>0</v>
      </c>
      <c r="M4901" s="7">
        <v>161</v>
      </c>
      <c r="N4901" s="7">
        <v>239</v>
      </c>
      <c r="O4901" s="7">
        <v>28</v>
      </c>
      <c r="P4901" s="7">
        <f>SUM(dane3[[#This Row],[RoomService]:[VRDeck]])</f>
        <v>2384</v>
      </c>
      <c r="Q4901" t="s">
        <v>11492</v>
      </c>
      <c r="R4901" t="b">
        <v>0</v>
      </c>
    </row>
    <row r="4902" spans="1:18" x14ac:dyDescent="0.3">
      <c r="A4902" t="s">
        <v>11493</v>
      </c>
      <c r="B4902">
        <f>MID(dane3[[#This Row],[PassengerId]],1,4)+0</f>
        <v>4483</v>
      </c>
      <c r="C4902" t="s">
        <v>53</v>
      </c>
      <c r="D4902" t="b">
        <v>0</v>
      </c>
      <c r="E4902" t="s">
        <v>11491</v>
      </c>
      <c r="F4902" t="str">
        <f>MID($E4902,1,1)</f>
        <v>D</v>
      </c>
      <c r="G4902" t="str">
        <f>IFERROR(MID($E4902,SEARCH("/",$E4902,SEARCH("/",$E4902)+1)+1,1),"")</f>
        <v>P</v>
      </c>
      <c r="H4902" t="s">
        <v>16</v>
      </c>
      <c r="I4902">
        <v>63</v>
      </c>
      <c r="J4902" t="b">
        <v>0</v>
      </c>
      <c r="K4902" s="7">
        <v>3087</v>
      </c>
      <c r="L4902" s="7">
        <v>0</v>
      </c>
      <c r="M4902" s="7">
        <v>60</v>
      </c>
      <c r="N4902" s="7">
        <v>2</v>
      </c>
      <c r="O4902" s="7">
        <v>0</v>
      </c>
      <c r="P4902" s="7">
        <f>SUM(dane3[[#This Row],[RoomService]:[VRDeck]])</f>
        <v>3149</v>
      </c>
      <c r="Q4902" t="s">
        <v>11494</v>
      </c>
      <c r="R4902" t="b">
        <v>0</v>
      </c>
    </row>
    <row r="4903" spans="1:18" x14ac:dyDescent="0.3">
      <c r="A4903" t="s">
        <v>11495</v>
      </c>
      <c r="B4903">
        <f>MID(dane3[[#This Row],[PassengerId]],1,4)+0</f>
        <v>4485</v>
      </c>
      <c r="C4903" t="s">
        <v>53</v>
      </c>
      <c r="D4903" t="b">
        <v>1</v>
      </c>
      <c r="E4903" t="s">
        <v>11496</v>
      </c>
      <c r="F4903" t="str">
        <f>MID($E4903,1,1)</f>
        <v>F</v>
      </c>
      <c r="G4903" t="str">
        <f>IFERROR(MID($E4903,SEARCH("/",$E4903,SEARCH("/",$E4903)+1)+1,1),"")</f>
        <v>P</v>
      </c>
      <c r="H4903" t="s">
        <v>16</v>
      </c>
      <c r="I4903">
        <v>34</v>
      </c>
      <c r="J4903" t="b">
        <v>0</v>
      </c>
      <c r="K4903" s="7">
        <v>0</v>
      </c>
      <c r="L4903" s="7">
        <v>0</v>
      </c>
      <c r="M4903" s="7">
        <v>0</v>
      </c>
      <c r="N4903" s="7">
        <v>0</v>
      </c>
      <c r="O4903" s="7">
        <v>0</v>
      </c>
      <c r="P4903" s="7">
        <f>SUM(dane3[[#This Row],[RoomService]:[VRDeck]])</f>
        <v>0</v>
      </c>
      <c r="Q4903" t="s">
        <v>11497</v>
      </c>
      <c r="R4903" t="b">
        <v>1</v>
      </c>
    </row>
    <row r="4904" spans="1:18" x14ac:dyDescent="0.3">
      <c r="A4904" t="s">
        <v>13373</v>
      </c>
      <c r="B4904">
        <f>MID(dane3[[#This Row],[PassengerId]],1,4)+0</f>
        <v>5224</v>
      </c>
      <c r="C4904" t="s">
        <v>19</v>
      </c>
      <c r="D4904" t="b">
        <v>0</v>
      </c>
      <c r="E4904" t="s">
        <v>13374</v>
      </c>
      <c r="F4904" t="str">
        <f>MID($E4904,1,1)</f>
        <v>F</v>
      </c>
      <c r="G4904" t="str">
        <f>IFERROR(MID($E4904,SEARCH("/",$E4904,SEARCH("/",$E4904)+1)+1,1),"")</f>
        <v>S</v>
      </c>
      <c r="H4904" t="s">
        <v>16</v>
      </c>
      <c r="I4904">
        <v>24</v>
      </c>
      <c r="J4904" t="b">
        <v>0</v>
      </c>
      <c r="K4904" s="7">
        <v>0</v>
      </c>
      <c r="L4904" s="7">
        <v>0</v>
      </c>
      <c r="M4904" s="7">
        <v>56</v>
      </c>
      <c r="N4904" s="7">
        <v>564</v>
      </c>
      <c r="O4904" s="7">
        <v>880</v>
      </c>
      <c r="P4904" s="7">
        <f>SUM(dane3[[#This Row],[RoomService]:[VRDeck]])</f>
        <v>1500</v>
      </c>
      <c r="Q4904" t="s">
        <v>13375</v>
      </c>
      <c r="R4904" t="b">
        <v>0</v>
      </c>
    </row>
    <row r="4905" spans="1:18" x14ac:dyDescent="0.3">
      <c r="A4905" t="s">
        <v>11498</v>
      </c>
      <c r="B4905">
        <f>MID(dane3[[#This Row],[PassengerId]],1,4)+0</f>
        <v>4485</v>
      </c>
      <c r="C4905" t="s">
        <v>53</v>
      </c>
      <c r="D4905" t="b">
        <v>0</v>
      </c>
      <c r="E4905" t="s">
        <v>11496</v>
      </c>
      <c r="F4905" t="str">
        <f>MID($E4905,1,1)</f>
        <v>F</v>
      </c>
      <c r="G4905" t="str">
        <f>IFERROR(MID($E4905,SEARCH("/",$E4905,SEARCH("/",$E4905)+1)+1,1),"")</f>
        <v>P</v>
      </c>
      <c r="H4905" t="s">
        <v>16</v>
      </c>
      <c r="I4905">
        <v>35</v>
      </c>
      <c r="J4905" t="b">
        <v>0</v>
      </c>
      <c r="K4905" s="7">
        <v>1219</v>
      </c>
      <c r="L4905" s="7">
        <v>0</v>
      </c>
      <c r="M4905" s="7">
        <v>1742</v>
      </c>
      <c r="N4905" s="7">
        <v>740</v>
      </c>
      <c r="O4905" s="7">
        <v>0</v>
      </c>
      <c r="P4905" s="7">
        <f>SUM(dane3[[#This Row],[RoomService]:[VRDeck]])</f>
        <v>3701</v>
      </c>
      <c r="Q4905" t="s">
        <v>11499</v>
      </c>
      <c r="R4905" t="b">
        <v>0</v>
      </c>
    </row>
    <row r="4906" spans="1:18" x14ac:dyDescent="0.3">
      <c r="A4906" t="s">
        <v>13379</v>
      </c>
      <c r="B4906">
        <f>MID(dane3[[#This Row],[PassengerId]],1,4)+0</f>
        <v>5226</v>
      </c>
      <c r="C4906" t="s">
        <v>19</v>
      </c>
      <c r="D4906" t="b">
        <v>1</v>
      </c>
      <c r="E4906" t="s">
        <v>13380</v>
      </c>
      <c r="F4906" t="str">
        <f>MID($E4906,1,1)</f>
        <v>G</v>
      </c>
      <c r="G4906" t="str">
        <f>IFERROR(MID($E4906,SEARCH("/",$E4906,SEARCH("/",$E4906)+1)+1,1),"")</f>
        <v>S</v>
      </c>
      <c r="H4906" t="s">
        <v>32</v>
      </c>
      <c r="I4906">
        <v>24</v>
      </c>
      <c r="J4906" t="b">
        <v>0</v>
      </c>
      <c r="K4906" s="7">
        <v>0</v>
      </c>
      <c r="L4906" s="7">
        <v>0</v>
      </c>
      <c r="M4906" s="7">
        <v>0</v>
      </c>
      <c r="N4906" s="7">
        <v>0</v>
      </c>
      <c r="O4906" s="7">
        <v>0</v>
      </c>
      <c r="P4906" s="7">
        <f>SUM(dane3[[#This Row],[RoomService]:[VRDeck]])</f>
        <v>0</v>
      </c>
      <c r="Q4906" t="s">
        <v>13381</v>
      </c>
      <c r="R4906" t="b">
        <v>1</v>
      </c>
    </row>
    <row r="4907" spans="1:18" x14ac:dyDescent="0.3">
      <c r="A4907" t="s">
        <v>13382</v>
      </c>
      <c r="B4907">
        <f>MID(dane3[[#This Row],[PassengerId]],1,4)+0</f>
        <v>5227</v>
      </c>
      <c r="C4907" t="s">
        <v>19</v>
      </c>
      <c r="D4907" t="b">
        <v>1</v>
      </c>
      <c r="E4907" t="s">
        <v>13383</v>
      </c>
      <c r="F4907" t="str">
        <f>MID($E4907,1,1)</f>
        <v>G</v>
      </c>
      <c r="G4907" t="str">
        <f>IFERROR(MID($E4907,SEARCH("/",$E4907,SEARCH("/",$E4907)+1)+1,1),"")</f>
        <v>S</v>
      </c>
      <c r="H4907" t="s">
        <v>16</v>
      </c>
      <c r="I4907">
        <v>13</v>
      </c>
      <c r="J4907" t="b">
        <v>0</v>
      </c>
      <c r="K4907" s="7">
        <v>0</v>
      </c>
      <c r="L4907" s="7">
        <v>0</v>
      </c>
      <c r="M4907" s="7">
        <v>0</v>
      </c>
      <c r="N4907" s="7">
        <v>0</v>
      </c>
      <c r="O4907" s="7">
        <v>0</v>
      </c>
      <c r="P4907" s="7">
        <f>SUM(dane3[[#This Row],[RoomService]:[VRDeck]])</f>
        <v>0</v>
      </c>
      <c r="Q4907" t="s">
        <v>13384</v>
      </c>
      <c r="R4907" t="b">
        <v>1</v>
      </c>
    </row>
    <row r="4908" spans="1:18" x14ac:dyDescent="0.3">
      <c r="A4908" t="s">
        <v>368</v>
      </c>
      <c r="B4908">
        <f>MID(dane3[[#This Row],[PassengerId]],1,4)+0</f>
        <v>138</v>
      </c>
      <c r="C4908" t="s">
        <v>19</v>
      </c>
      <c r="D4908" t="b">
        <v>0</v>
      </c>
      <c r="E4908" t="s">
        <v>369</v>
      </c>
      <c r="F4908" t="str">
        <f>MID($E4908,1,1)</f>
        <v>E</v>
      </c>
      <c r="G4908" t="str">
        <f>IFERROR(MID($E4908,SEARCH("/",$E4908,SEARCH("/",$E4908)+1)+1,1),"")</f>
        <v>P</v>
      </c>
      <c r="H4908" t="s">
        <v>16</v>
      </c>
      <c r="I4908">
        <v>34</v>
      </c>
      <c r="J4908" t="b">
        <v>0</v>
      </c>
      <c r="K4908" s="7">
        <v>0</v>
      </c>
      <c r="L4908" s="7">
        <v>22</v>
      </c>
      <c r="M4908" s="7">
        <v>0</v>
      </c>
      <c r="N4908" s="7">
        <v>564</v>
      </c>
      <c r="O4908" s="7">
        <v>207</v>
      </c>
      <c r="P4908" s="7">
        <f>SUM(dane3[[#This Row],[RoomService]:[VRDeck]])</f>
        <v>793</v>
      </c>
      <c r="Q4908" t="s">
        <v>370</v>
      </c>
      <c r="R4908" t="b">
        <v>0</v>
      </c>
    </row>
    <row r="4909" spans="1:18" x14ac:dyDescent="0.3">
      <c r="A4909" t="s">
        <v>11517</v>
      </c>
      <c r="B4909">
        <f>MID(dane3[[#This Row],[PassengerId]],1,4)+0</f>
        <v>4494</v>
      </c>
      <c r="C4909" t="s">
        <v>53</v>
      </c>
      <c r="D4909" t="b">
        <v>1</v>
      </c>
      <c r="E4909" t="s">
        <v>11518</v>
      </c>
      <c r="F4909" t="str">
        <f>MID($E4909,1,1)</f>
        <v>F</v>
      </c>
      <c r="G4909" t="str">
        <f>IFERROR(MID($E4909,SEARCH("/",$E4909,SEARCH("/",$E4909)+1)+1,1),"")</f>
        <v>S</v>
      </c>
      <c r="H4909" t="s">
        <v>16</v>
      </c>
      <c r="I4909">
        <v>28</v>
      </c>
      <c r="J4909" t="b">
        <v>0</v>
      </c>
      <c r="K4909" s="7">
        <v>0</v>
      </c>
      <c r="L4909" s="7">
        <v>0</v>
      </c>
      <c r="M4909" s="7">
        <v>0</v>
      </c>
      <c r="N4909" s="7">
        <v>0</v>
      </c>
      <c r="O4909" s="7">
        <v>0</v>
      </c>
      <c r="P4909" s="7">
        <f>SUM(dane3[[#This Row],[RoomService]:[VRDeck]])</f>
        <v>0</v>
      </c>
      <c r="Q4909" t="s">
        <v>11519</v>
      </c>
      <c r="R4909" t="b">
        <v>1</v>
      </c>
    </row>
    <row r="4910" spans="1:18" x14ac:dyDescent="0.3">
      <c r="A4910" t="s">
        <v>11549</v>
      </c>
      <c r="B4910">
        <f>MID(dane3[[#This Row],[PassengerId]],1,4)+0</f>
        <v>4502</v>
      </c>
      <c r="C4910" t="s">
        <v>53</v>
      </c>
      <c r="D4910" t="b">
        <v>1</v>
      </c>
      <c r="E4910" t="s">
        <v>11550</v>
      </c>
      <c r="F4910" t="str">
        <f>MID($E4910,1,1)</f>
        <v>E</v>
      </c>
      <c r="G4910" t="str">
        <f>IFERROR(MID($E4910,SEARCH("/",$E4910,SEARCH("/",$E4910)+1)+1,1),"")</f>
        <v>P</v>
      </c>
      <c r="H4910" t="s">
        <v>16</v>
      </c>
      <c r="I4910">
        <v>26</v>
      </c>
      <c r="J4910" t="b">
        <v>0</v>
      </c>
      <c r="K4910" s="7">
        <v>0</v>
      </c>
      <c r="L4910" s="7">
        <v>0</v>
      </c>
      <c r="M4910" s="7">
        <v>0</v>
      </c>
      <c r="N4910" s="7">
        <v>0</v>
      </c>
      <c r="O4910" s="7">
        <v>0</v>
      </c>
      <c r="P4910" s="7">
        <f>SUM(dane3[[#This Row],[RoomService]:[VRDeck]])</f>
        <v>0</v>
      </c>
      <c r="Q4910" t="s">
        <v>11551</v>
      </c>
      <c r="R4910" t="b">
        <v>0</v>
      </c>
    </row>
    <row r="4911" spans="1:18" x14ac:dyDescent="0.3">
      <c r="A4911" t="s">
        <v>13394</v>
      </c>
      <c r="B4911">
        <f>MID(dane3[[#This Row],[PassengerId]],1,4)+0</f>
        <v>5235</v>
      </c>
      <c r="C4911" t="s">
        <v>19</v>
      </c>
      <c r="D4911" t="b">
        <v>0</v>
      </c>
      <c r="E4911" t="s">
        <v>13395</v>
      </c>
      <c r="F4911" t="str">
        <f>MID($E4911,1,1)</f>
        <v>G</v>
      </c>
      <c r="G4911" t="str">
        <f>IFERROR(MID($E4911,SEARCH("/",$E4911,SEARCH("/",$E4911)+1)+1,1),"")</f>
        <v>P</v>
      </c>
      <c r="H4911" t="s">
        <v>16</v>
      </c>
      <c r="I4911">
        <v>29</v>
      </c>
      <c r="J4911" t="b">
        <v>0</v>
      </c>
      <c r="K4911" s="7">
        <v>30</v>
      </c>
      <c r="L4911" s="7">
        <v>0</v>
      </c>
      <c r="M4911" s="7">
        <v>605</v>
      </c>
      <c r="N4911" s="7">
        <v>267</v>
      </c>
      <c r="O4911" s="7">
        <v>6</v>
      </c>
      <c r="P4911" s="7">
        <f>SUM(dane3[[#This Row],[RoomService]:[VRDeck]])</f>
        <v>908</v>
      </c>
      <c r="Q4911" t="s">
        <v>13396</v>
      </c>
      <c r="R4911" t="b">
        <v>0</v>
      </c>
    </row>
    <row r="4912" spans="1:18" x14ac:dyDescent="0.3">
      <c r="A4912" t="s">
        <v>13397</v>
      </c>
      <c r="B4912">
        <f>MID(dane3[[#This Row],[PassengerId]],1,4)+0</f>
        <v>5236</v>
      </c>
      <c r="C4912" t="s">
        <v>19</v>
      </c>
      <c r="D4912" t="b">
        <v>0</v>
      </c>
      <c r="E4912" t="s">
        <v>13398</v>
      </c>
      <c r="F4912" t="str">
        <f>MID($E4912,1,1)</f>
        <v>E</v>
      </c>
      <c r="G4912" t="str">
        <f>IFERROR(MID($E4912,SEARCH("/",$E4912,SEARCH("/",$E4912)+1)+1,1),"")</f>
        <v>P</v>
      </c>
      <c r="H4912" t="s">
        <v>16</v>
      </c>
      <c r="I4912">
        <v>46</v>
      </c>
      <c r="J4912" t="b">
        <v>0</v>
      </c>
      <c r="K4912" s="7">
        <v>1</v>
      </c>
      <c r="L4912" s="7">
        <v>0</v>
      </c>
      <c r="M4912" s="7">
        <v>898</v>
      </c>
      <c r="N4912" s="7">
        <v>0</v>
      </c>
      <c r="O4912" s="7">
        <v>96</v>
      </c>
      <c r="P4912" s="7">
        <f>SUM(dane3[[#This Row],[RoomService]:[VRDeck]])</f>
        <v>995</v>
      </c>
      <c r="Q4912" t="s">
        <v>13399</v>
      </c>
      <c r="R4912" t="b">
        <v>1</v>
      </c>
    </row>
    <row r="4913" spans="1:18" x14ac:dyDescent="0.3">
      <c r="A4913" t="s">
        <v>13400</v>
      </c>
      <c r="B4913">
        <f>MID(dane3[[#This Row],[PassengerId]],1,4)+0</f>
        <v>5238</v>
      </c>
      <c r="C4913" t="s">
        <v>19</v>
      </c>
      <c r="D4913" t="b">
        <v>1</v>
      </c>
      <c r="E4913" t="s">
        <v>13401</v>
      </c>
      <c r="F4913" t="str">
        <f>MID($E4913,1,1)</f>
        <v>G</v>
      </c>
      <c r="G4913" t="str">
        <f>IFERROR(MID($E4913,SEARCH("/",$E4913,SEARCH("/",$E4913)+1)+1,1),"")</f>
        <v>P</v>
      </c>
      <c r="H4913" t="s">
        <v>32</v>
      </c>
      <c r="I4913">
        <v>13</v>
      </c>
      <c r="J4913" t="b">
        <v>0</v>
      </c>
      <c r="K4913" s="7">
        <v>0</v>
      </c>
      <c r="L4913" s="7">
        <v>0</v>
      </c>
      <c r="M4913" s="7">
        <v>0</v>
      </c>
      <c r="N4913" s="7">
        <v>0</v>
      </c>
      <c r="O4913" s="7">
        <v>0</v>
      </c>
      <c r="P4913" s="7">
        <f>SUM(dane3[[#This Row],[RoomService]:[VRDeck]])</f>
        <v>0</v>
      </c>
      <c r="Q4913" t="s">
        <v>13402</v>
      </c>
      <c r="R4913" t="b">
        <v>0</v>
      </c>
    </row>
    <row r="4914" spans="1:18" x14ac:dyDescent="0.3">
      <c r="A4914" t="s">
        <v>13403</v>
      </c>
      <c r="B4914">
        <f>MID(dane3[[#This Row],[PassengerId]],1,4)+0</f>
        <v>5239</v>
      </c>
      <c r="C4914" t="s">
        <v>19</v>
      </c>
      <c r="D4914" t="b">
        <v>1</v>
      </c>
      <c r="E4914" t="s">
        <v>13404</v>
      </c>
      <c r="F4914" t="str">
        <f>MID($E4914,1,1)</f>
        <v>G</v>
      </c>
      <c r="G4914" t="str">
        <f>IFERROR(MID($E4914,SEARCH("/",$E4914,SEARCH("/",$E4914)+1)+1,1),"")</f>
        <v>S</v>
      </c>
      <c r="H4914" t="s">
        <v>16</v>
      </c>
      <c r="I4914">
        <v>22</v>
      </c>
      <c r="J4914" t="b">
        <v>0</v>
      </c>
      <c r="K4914" s="7">
        <v>0</v>
      </c>
      <c r="L4914" s="7">
        <v>0</v>
      </c>
      <c r="M4914" s="7">
        <v>0</v>
      </c>
      <c r="N4914" s="7">
        <v>0</v>
      </c>
      <c r="O4914" s="7">
        <v>0</v>
      </c>
      <c r="P4914" s="7">
        <f>SUM(dane3[[#This Row],[RoomService]:[VRDeck]])</f>
        <v>0</v>
      </c>
      <c r="Q4914" t="s">
        <v>13405</v>
      </c>
      <c r="R4914" t="b">
        <v>1</v>
      </c>
    </row>
    <row r="4915" spans="1:18" x14ac:dyDescent="0.3">
      <c r="A4915" t="s">
        <v>13406</v>
      </c>
      <c r="B4915">
        <f>MID(dane3[[#This Row],[PassengerId]],1,4)+0</f>
        <v>5240</v>
      </c>
      <c r="C4915" t="s">
        <v>19</v>
      </c>
      <c r="D4915" t="b">
        <v>1</v>
      </c>
      <c r="E4915" t="s">
        <v>13407</v>
      </c>
      <c r="F4915" t="str">
        <f>MID($E4915,1,1)</f>
        <v>G</v>
      </c>
      <c r="G4915" t="str">
        <f>IFERROR(MID($E4915,SEARCH("/",$E4915,SEARCH("/",$E4915)+1)+1,1),"")</f>
        <v>S</v>
      </c>
      <c r="H4915" t="s">
        <v>16</v>
      </c>
      <c r="I4915">
        <v>29</v>
      </c>
      <c r="J4915" t="b">
        <v>0</v>
      </c>
      <c r="K4915" s="7">
        <v>0</v>
      </c>
      <c r="L4915" s="7">
        <v>0</v>
      </c>
      <c r="M4915" s="7">
        <v>0</v>
      </c>
      <c r="N4915" s="7">
        <v>0</v>
      </c>
      <c r="O4915" s="7">
        <v>0</v>
      </c>
      <c r="P4915" s="7">
        <f>SUM(dane3[[#This Row],[RoomService]:[VRDeck]])</f>
        <v>0</v>
      </c>
      <c r="Q4915" t="s">
        <v>13408</v>
      </c>
      <c r="R4915" t="b">
        <v>1</v>
      </c>
    </row>
    <row r="4916" spans="1:18" x14ac:dyDescent="0.3">
      <c r="A4916" t="s">
        <v>13409</v>
      </c>
      <c r="B4916">
        <f>MID(dane3[[#This Row],[PassengerId]],1,4)+0</f>
        <v>5242</v>
      </c>
      <c r="C4916" t="s">
        <v>19</v>
      </c>
      <c r="D4916" t="b">
        <v>1</v>
      </c>
      <c r="E4916" t="s">
        <v>13410</v>
      </c>
      <c r="F4916" t="str">
        <f>MID($E4916,1,1)</f>
        <v>G</v>
      </c>
      <c r="G4916" t="str">
        <f>IFERROR(MID($E4916,SEARCH("/",$E4916,SEARCH("/",$E4916)+1)+1,1),"")</f>
        <v>S</v>
      </c>
      <c r="H4916" t="s">
        <v>16</v>
      </c>
      <c r="I4916">
        <v>46</v>
      </c>
      <c r="J4916" t="b">
        <v>0</v>
      </c>
      <c r="K4916" s="7">
        <v>0</v>
      </c>
      <c r="L4916" s="7">
        <v>0</v>
      </c>
      <c r="M4916" s="7">
        <v>0</v>
      </c>
      <c r="N4916" s="7">
        <v>0</v>
      </c>
      <c r="O4916" s="7">
        <v>0</v>
      </c>
      <c r="P4916" s="7">
        <f>SUM(dane3[[#This Row],[RoomService]:[VRDeck]])</f>
        <v>0</v>
      </c>
      <c r="Q4916" t="s">
        <v>13411</v>
      </c>
      <c r="R4916" t="b">
        <v>1</v>
      </c>
    </row>
    <row r="4917" spans="1:18" x14ac:dyDescent="0.3">
      <c r="A4917" t="s">
        <v>13412</v>
      </c>
      <c r="B4917">
        <f>MID(dane3[[#This Row],[PassengerId]],1,4)+0</f>
        <v>5243</v>
      </c>
      <c r="C4917" t="s">
        <v>19</v>
      </c>
      <c r="D4917" t="b">
        <v>0</v>
      </c>
      <c r="E4917" t="s">
        <v>13413</v>
      </c>
      <c r="F4917" t="str">
        <f>MID($E4917,1,1)</f>
        <v>F</v>
      </c>
      <c r="G4917" t="str">
        <f>IFERROR(MID($E4917,SEARCH("/",$E4917,SEARCH("/",$E4917)+1)+1,1),"")</f>
        <v>S</v>
      </c>
      <c r="H4917" t="s">
        <v>16</v>
      </c>
      <c r="I4917">
        <v>24</v>
      </c>
      <c r="J4917" t="b">
        <v>0</v>
      </c>
      <c r="K4917" s="7">
        <v>1231</v>
      </c>
      <c r="L4917" s="7">
        <v>0</v>
      </c>
      <c r="M4917" s="7">
        <v>0</v>
      </c>
      <c r="N4917" s="7">
        <v>1</v>
      </c>
      <c r="O4917" s="7">
        <v>3</v>
      </c>
      <c r="P4917" s="7">
        <f>SUM(dane3[[#This Row],[RoomService]:[VRDeck]])</f>
        <v>1235</v>
      </c>
      <c r="Q4917" t="s">
        <v>13414</v>
      </c>
      <c r="R4917" t="b">
        <v>1</v>
      </c>
    </row>
    <row r="4918" spans="1:18" x14ac:dyDescent="0.3">
      <c r="A4918" t="s">
        <v>13415</v>
      </c>
      <c r="B4918">
        <f>MID(dane3[[#This Row],[PassengerId]],1,4)+0</f>
        <v>5243</v>
      </c>
      <c r="C4918" t="s">
        <v>19</v>
      </c>
      <c r="D4918" t="b">
        <v>1</v>
      </c>
      <c r="E4918" t="s">
        <v>13416</v>
      </c>
      <c r="F4918" t="str">
        <f>MID($E4918,1,1)</f>
        <v>G</v>
      </c>
      <c r="G4918" t="str">
        <f>IFERROR(MID($E4918,SEARCH("/",$E4918,SEARCH("/",$E4918)+1)+1,1),"")</f>
        <v>S</v>
      </c>
      <c r="H4918" t="s">
        <v>16</v>
      </c>
      <c r="I4918">
        <v>33</v>
      </c>
      <c r="J4918" t="b">
        <v>0</v>
      </c>
      <c r="K4918" s="7">
        <v>0</v>
      </c>
      <c r="L4918" s="7">
        <v>0</v>
      </c>
      <c r="M4918" s="7">
        <v>0</v>
      </c>
      <c r="N4918" s="7">
        <v>0</v>
      </c>
      <c r="O4918" s="7">
        <v>0</v>
      </c>
      <c r="P4918" s="7">
        <f>SUM(dane3[[#This Row],[RoomService]:[VRDeck]])</f>
        <v>0</v>
      </c>
      <c r="Q4918" t="s">
        <v>13417</v>
      </c>
      <c r="R4918" t="b">
        <v>1</v>
      </c>
    </row>
    <row r="4919" spans="1:18" x14ac:dyDescent="0.3">
      <c r="A4919" t="s">
        <v>11557</v>
      </c>
      <c r="B4919">
        <f>MID(dane3[[#This Row],[PassengerId]],1,4)+0</f>
        <v>4506</v>
      </c>
      <c r="C4919" t="s">
        <v>53</v>
      </c>
      <c r="D4919" t="b">
        <v>0</v>
      </c>
      <c r="E4919" t="s">
        <v>11558</v>
      </c>
      <c r="F4919" t="str">
        <f>MID($E4919,1,1)</f>
        <v>E</v>
      </c>
      <c r="G4919" t="str">
        <f>IFERROR(MID($E4919,SEARCH("/",$E4919,SEARCH("/",$E4919)+1)+1,1),"")</f>
        <v>S</v>
      </c>
      <c r="H4919" t="s">
        <v>16</v>
      </c>
      <c r="I4919">
        <v>19</v>
      </c>
      <c r="J4919" t="b">
        <v>0</v>
      </c>
      <c r="K4919" s="7">
        <v>160</v>
      </c>
      <c r="L4919" s="7">
        <v>0</v>
      </c>
      <c r="M4919" s="7">
        <v>889</v>
      </c>
      <c r="N4919" s="7">
        <v>0</v>
      </c>
      <c r="O4919" s="7">
        <v>0</v>
      </c>
      <c r="P4919" s="7">
        <f>SUM(dane3[[#This Row],[RoomService]:[VRDeck]])</f>
        <v>1049</v>
      </c>
      <c r="Q4919" t="s">
        <v>11559</v>
      </c>
      <c r="R4919" t="b">
        <v>0</v>
      </c>
    </row>
    <row r="4920" spans="1:18" x14ac:dyDescent="0.3">
      <c r="A4920" t="s">
        <v>13421</v>
      </c>
      <c r="B4920">
        <f>MID(dane3[[#This Row],[PassengerId]],1,4)+0</f>
        <v>5246</v>
      </c>
      <c r="C4920" t="s">
        <v>19</v>
      </c>
      <c r="D4920" t="b">
        <v>1</v>
      </c>
      <c r="E4920" t="s">
        <v>13422</v>
      </c>
      <c r="F4920" t="str">
        <f>MID($E4920,1,1)</f>
        <v>G</v>
      </c>
      <c r="G4920" t="str">
        <f>IFERROR(MID($E4920,SEARCH("/",$E4920,SEARCH("/",$E4920)+1)+1,1),"")</f>
        <v>P</v>
      </c>
      <c r="H4920" t="s">
        <v>16</v>
      </c>
      <c r="I4920">
        <v>57</v>
      </c>
      <c r="J4920" t="b">
        <v>0</v>
      </c>
      <c r="K4920" s="7">
        <v>0</v>
      </c>
      <c r="L4920" s="7">
        <v>0</v>
      </c>
      <c r="M4920" s="7">
        <v>0</v>
      </c>
      <c r="N4920" s="7">
        <v>0</v>
      </c>
      <c r="O4920" s="7">
        <v>0</v>
      </c>
      <c r="P4920" s="7">
        <f>SUM(dane3[[#This Row],[RoomService]:[VRDeck]])</f>
        <v>0</v>
      </c>
      <c r="Q4920" t="s">
        <v>13423</v>
      </c>
      <c r="R4920" t="b">
        <v>1</v>
      </c>
    </row>
    <row r="4921" spans="1:18" x14ac:dyDescent="0.3">
      <c r="A4921" t="s">
        <v>13424</v>
      </c>
      <c r="B4921">
        <f>MID(dane3[[#This Row],[PassengerId]],1,4)+0</f>
        <v>5246</v>
      </c>
      <c r="C4921" t="s">
        <v>19</v>
      </c>
      <c r="D4921" t="b">
        <v>0</v>
      </c>
      <c r="E4921" t="s">
        <v>13425</v>
      </c>
      <c r="F4921" t="str">
        <f>MID($E4921,1,1)</f>
        <v>F</v>
      </c>
      <c r="G4921" t="str">
        <f>IFERROR(MID($E4921,SEARCH("/",$E4921,SEARCH("/",$E4921)+1)+1,1),"")</f>
        <v>P</v>
      </c>
      <c r="H4921" t="s">
        <v>16</v>
      </c>
      <c r="I4921">
        <v>29</v>
      </c>
      <c r="J4921" t="b">
        <v>0</v>
      </c>
      <c r="K4921" s="7">
        <v>0</v>
      </c>
      <c r="L4921" s="7">
        <v>13</v>
      </c>
      <c r="M4921" s="7">
        <v>643</v>
      </c>
      <c r="N4921" s="7">
        <v>47</v>
      </c>
      <c r="O4921" s="7">
        <v>0</v>
      </c>
      <c r="P4921" s="7">
        <f>SUM(dane3[[#This Row],[RoomService]:[VRDeck]])</f>
        <v>703</v>
      </c>
      <c r="Q4921" t="s">
        <v>13426</v>
      </c>
      <c r="R4921" t="b">
        <v>1</v>
      </c>
    </row>
    <row r="4922" spans="1:18" x14ac:dyDescent="0.3">
      <c r="A4922" t="s">
        <v>13427</v>
      </c>
      <c r="B4922">
        <f>MID(dane3[[#This Row],[PassengerId]],1,4)+0</f>
        <v>5247</v>
      </c>
      <c r="C4922" t="s">
        <v>19</v>
      </c>
      <c r="D4922" t="b">
        <v>0</v>
      </c>
      <c r="E4922" t="s">
        <v>13428</v>
      </c>
      <c r="F4922" t="str">
        <f>MID($E4922,1,1)</f>
        <v>G</v>
      </c>
      <c r="G4922" t="str">
        <f>IFERROR(MID($E4922,SEARCH("/",$E4922,SEARCH("/",$E4922)+1)+1,1),"")</f>
        <v>P</v>
      </c>
      <c r="H4922" t="s">
        <v>16</v>
      </c>
      <c r="I4922">
        <v>38</v>
      </c>
      <c r="J4922" t="b">
        <v>0</v>
      </c>
      <c r="K4922" s="7">
        <v>6</v>
      </c>
      <c r="L4922" s="7">
        <v>2324</v>
      </c>
      <c r="M4922" s="7">
        <v>0</v>
      </c>
      <c r="N4922" s="7">
        <v>0</v>
      </c>
      <c r="O4922" s="7">
        <v>0</v>
      </c>
      <c r="P4922" s="7">
        <f>SUM(dane3[[#This Row],[RoomService]:[VRDeck]])</f>
        <v>2330</v>
      </c>
      <c r="Q4922" t="s">
        <v>13429</v>
      </c>
      <c r="R4922" t="b">
        <v>1</v>
      </c>
    </row>
    <row r="4923" spans="1:18" x14ac:dyDescent="0.3">
      <c r="A4923" t="s">
        <v>13430</v>
      </c>
      <c r="B4923">
        <f>MID(dane3[[#This Row],[PassengerId]],1,4)+0</f>
        <v>5248</v>
      </c>
      <c r="C4923" t="s">
        <v>19</v>
      </c>
      <c r="D4923" t="b">
        <v>0</v>
      </c>
      <c r="E4923" t="s">
        <v>13431</v>
      </c>
      <c r="F4923" t="str">
        <f>MID($E4923,1,1)</f>
        <v>G</v>
      </c>
      <c r="G4923" t="str">
        <f>IFERROR(MID($E4923,SEARCH("/",$E4923,SEARCH("/",$E4923)+1)+1,1),"")</f>
        <v>S</v>
      </c>
      <c r="H4923" t="s">
        <v>16</v>
      </c>
      <c r="I4923">
        <v>28</v>
      </c>
      <c r="J4923" t="b">
        <v>0</v>
      </c>
      <c r="K4923" s="7">
        <v>607</v>
      </c>
      <c r="L4923" s="7">
        <v>0</v>
      </c>
      <c r="M4923" s="7">
        <v>0</v>
      </c>
      <c r="N4923" s="7">
        <v>227</v>
      </c>
      <c r="O4923" s="7">
        <v>0</v>
      </c>
      <c r="P4923" s="7">
        <f>SUM(dane3[[#This Row],[RoomService]:[VRDeck]])</f>
        <v>834</v>
      </c>
      <c r="Q4923" t="s">
        <v>13432</v>
      </c>
      <c r="R4923" t="b">
        <v>1</v>
      </c>
    </row>
    <row r="4924" spans="1:18" x14ac:dyDescent="0.3">
      <c r="A4924" t="s">
        <v>11560</v>
      </c>
      <c r="B4924">
        <f>MID(dane3[[#This Row],[PassengerId]],1,4)+0</f>
        <v>4508</v>
      </c>
      <c r="C4924" t="s">
        <v>53</v>
      </c>
      <c r="D4924" t="b">
        <v>0</v>
      </c>
      <c r="E4924" t="s">
        <v>11561</v>
      </c>
      <c r="F4924" t="str">
        <f>MID($E4924,1,1)</f>
        <v>F</v>
      </c>
      <c r="G4924" t="str">
        <f>IFERROR(MID($E4924,SEARCH("/",$E4924,SEARCH("/",$E4924)+1)+1,1),"")</f>
        <v>P</v>
      </c>
      <c r="H4924" t="s">
        <v>46</v>
      </c>
      <c r="I4924">
        <v>54</v>
      </c>
      <c r="J4924" t="b">
        <v>0</v>
      </c>
      <c r="K4924" s="7">
        <v>433</v>
      </c>
      <c r="L4924" s="7">
        <v>0</v>
      </c>
      <c r="M4924" s="7">
        <v>867</v>
      </c>
      <c r="N4924" s="7">
        <v>19</v>
      </c>
      <c r="O4924" s="7">
        <v>1</v>
      </c>
      <c r="P4924" s="7">
        <f>SUM(dane3[[#This Row],[RoomService]:[VRDeck]])</f>
        <v>1320</v>
      </c>
      <c r="Q4924" t="s">
        <v>11562</v>
      </c>
      <c r="R4924" t="b">
        <v>0</v>
      </c>
    </row>
    <row r="4925" spans="1:18" x14ac:dyDescent="0.3">
      <c r="A4925" t="s">
        <v>11566</v>
      </c>
      <c r="B4925">
        <f>MID(dane3[[#This Row],[PassengerId]],1,4)+0</f>
        <v>4508</v>
      </c>
      <c r="C4925" t="s">
        <v>53</v>
      </c>
      <c r="D4925" t="b">
        <v>0</v>
      </c>
      <c r="E4925" t="s">
        <v>11561</v>
      </c>
      <c r="F4925" t="str">
        <f>MID($E4925,1,1)</f>
        <v>F</v>
      </c>
      <c r="G4925" t="str">
        <f>IFERROR(MID($E4925,SEARCH("/",$E4925,SEARCH("/",$E4925)+1)+1,1),"")</f>
        <v>P</v>
      </c>
      <c r="H4925" t="s">
        <v>16</v>
      </c>
      <c r="I4925">
        <v>25</v>
      </c>
      <c r="J4925" t="b">
        <v>0</v>
      </c>
      <c r="K4925" s="7">
        <v>1340</v>
      </c>
      <c r="L4925" s="7">
        <v>0</v>
      </c>
      <c r="M4925" s="7">
        <v>8</v>
      </c>
      <c r="N4925" s="7">
        <v>0</v>
      </c>
      <c r="O4925" s="7">
        <v>0</v>
      </c>
      <c r="P4925" s="7">
        <f>SUM(dane3[[#This Row],[RoomService]:[VRDeck]])</f>
        <v>1348</v>
      </c>
      <c r="Q4925" t="s">
        <v>11567</v>
      </c>
      <c r="R4925" t="b">
        <v>0</v>
      </c>
    </row>
    <row r="4926" spans="1:18" x14ac:dyDescent="0.3">
      <c r="A4926" t="s">
        <v>11568</v>
      </c>
      <c r="B4926">
        <f>MID(dane3[[#This Row],[PassengerId]],1,4)+0</f>
        <v>4509</v>
      </c>
      <c r="C4926" t="s">
        <v>53</v>
      </c>
      <c r="D4926" t="b">
        <v>0</v>
      </c>
      <c r="E4926" t="s">
        <v>11569</v>
      </c>
      <c r="F4926" t="str">
        <f>MID($E4926,1,1)</f>
        <v>E</v>
      </c>
      <c r="G4926" t="str">
        <f>IFERROR(MID($E4926,SEARCH("/",$E4926,SEARCH("/",$E4926)+1)+1,1),"")</f>
        <v>S</v>
      </c>
      <c r="H4926" t="s">
        <v>16</v>
      </c>
      <c r="I4926">
        <v>48</v>
      </c>
      <c r="J4926" t="b">
        <v>0</v>
      </c>
      <c r="K4926" s="7">
        <v>137</v>
      </c>
      <c r="L4926" s="7">
        <v>0</v>
      </c>
      <c r="M4926" s="7">
        <v>877</v>
      </c>
      <c r="N4926" s="7">
        <v>0</v>
      </c>
      <c r="O4926" s="7">
        <v>0</v>
      </c>
      <c r="P4926" s="7">
        <f>SUM(dane3[[#This Row],[RoomService]:[VRDeck]])</f>
        <v>1014</v>
      </c>
      <c r="Q4926" t="s">
        <v>11570</v>
      </c>
      <c r="R4926" t="b">
        <v>1</v>
      </c>
    </row>
    <row r="4927" spans="1:18" x14ac:dyDescent="0.3">
      <c r="A4927" t="s">
        <v>13442</v>
      </c>
      <c r="B4927">
        <f>MID(dane3[[#This Row],[PassengerId]],1,4)+0</f>
        <v>5252</v>
      </c>
      <c r="C4927" t="s">
        <v>19</v>
      </c>
      <c r="D4927" t="b">
        <v>0</v>
      </c>
      <c r="E4927" t="s">
        <v>13443</v>
      </c>
      <c r="F4927" t="str">
        <f>MID($E4927,1,1)</f>
        <v>F</v>
      </c>
      <c r="G4927" t="str">
        <f>IFERROR(MID($E4927,SEARCH("/",$E4927,SEARCH("/",$E4927)+1)+1,1),"")</f>
        <v>S</v>
      </c>
      <c r="H4927" t="s">
        <v>16</v>
      </c>
      <c r="I4927">
        <v>35</v>
      </c>
      <c r="J4927" t="b">
        <v>0</v>
      </c>
      <c r="K4927" s="7">
        <v>202</v>
      </c>
      <c r="L4927" s="7">
        <v>1309</v>
      </c>
      <c r="M4927" s="7">
        <v>60</v>
      </c>
      <c r="N4927" s="7">
        <v>0</v>
      </c>
      <c r="O4927" s="7">
        <v>0</v>
      </c>
      <c r="P4927" s="7">
        <f>SUM(dane3[[#This Row],[RoomService]:[VRDeck]])</f>
        <v>1571</v>
      </c>
      <c r="Q4927" t="s">
        <v>13444</v>
      </c>
      <c r="R4927" t="b">
        <v>1</v>
      </c>
    </row>
    <row r="4928" spans="1:18" x14ac:dyDescent="0.3">
      <c r="A4928" t="s">
        <v>13445</v>
      </c>
      <c r="B4928">
        <f>MID(dane3[[#This Row],[PassengerId]],1,4)+0</f>
        <v>5253</v>
      </c>
      <c r="C4928" t="s">
        <v>19</v>
      </c>
      <c r="D4928" t="b">
        <v>0</v>
      </c>
      <c r="E4928" t="s">
        <v>13446</v>
      </c>
      <c r="F4928" t="str">
        <f>MID($E4928,1,1)</f>
        <v>F</v>
      </c>
      <c r="G4928" t="str">
        <f>IFERROR(MID($E4928,SEARCH("/",$E4928,SEARCH("/",$E4928)+1)+1,1),"")</f>
        <v>S</v>
      </c>
      <c r="H4928" t="s">
        <v>16</v>
      </c>
      <c r="I4928">
        <v>24</v>
      </c>
      <c r="J4928" t="b">
        <v>0</v>
      </c>
      <c r="K4928" s="7">
        <v>290</v>
      </c>
      <c r="L4928" s="7">
        <v>64</v>
      </c>
      <c r="M4928" s="7">
        <v>413</v>
      </c>
      <c r="N4928" s="7">
        <v>35</v>
      </c>
      <c r="O4928" s="7">
        <v>0</v>
      </c>
      <c r="P4928" s="7">
        <f>SUM(dane3[[#This Row],[RoomService]:[VRDeck]])</f>
        <v>802</v>
      </c>
      <c r="Q4928" t="s">
        <v>13447</v>
      </c>
      <c r="R4928" t="b">
        <v>1</v>
      </c>
    </row>
    <row r="4929" spans="1:18" x14ac:dyDescent="0.3">
      <c r="A4929" t="s">
        <v>13448</v>
      </c>
      <c r="B4929">
        <f>MID(dane3[[#This Row],[PassengerId]],1,4)+0</f>
        <v>5254</v>
      </c>
      <c r="C4929" t="s">
        <v>14</v>
      </c>
      <c r="D4929" t="b">
        <v>1</v>
      </c>
      <c r="E4929" t="s">
        <v>13449</v>
      </c>
      <c r="F4929" t="str">
        <f>MID($E4929,1,1)</f>
        <v>B</v>
      </c>
      <c r="G4929" t="str">
        <f>IFERROR(MID($E4929,SEARCH("/",$E4929,SEARCH("/",$E4929)+1)+1,1),"")</f>
        <v>S</v>
      </c>
      <c r="H4929" t="s">
        <v>16</v>
      </c>
      <c r="I4929">
        <v>31</v>
      </c>
      <c r="J4929" t="b">
        <v>0</v>
      </c>
      <c r="K4929" s="7">
        <v>0</v>
      </c>
      <c r="L4929" s="7">
        <v>0</v>
      </c>
      <c r="M4929" s="7">
        <v>0</v>
      </c>
      <c r="N4929" s="7">
        <v>0</v>
      </c>
      <c r="O4929" s="7">
        <v>0</v>
      </c>
      <c r="P4929" s="7">
        <f>SUM(dane3[[#This Row],[RoomService]:[VRDeck]])</f>
        <v>0</v>
      </c>
      <c r="Q4929" t="s">
        <v>13450</v>
      </c>
      <c r="R4929" t="b">
        <v>1</v>
      </c>
    </row>
    <row r="4930" spans="1:18" x14ac:dyDescent="0.3">
      <c r="A4930" t="s">
        <v>13451</v>
      </c>
      <c r="B4930">
        <f>MID(dane3[[#This Row],[PassengerId]],1,4)+0</f>
        <v>5254</v>
      </c>
      <c r="C4930" t="s">
        <v>14</v>
      </c>
      <c r="D4930" t="b">
        <v>1</v>
      </c>
      <c r="E4930" t="s">
        <v>13449</v>
      </c>
      <c r="F4930" t="str">
        <f>MID($E4930,1,1)</f>
        <v>B</v>
      </c>
      <c r="G4930" t="str">
        <f>IFERROR(MID($E4930,SEARCH("/",$E4930,SEARCH("/",$E4930)+1)+1,1),"")</f>
        <v>S</v>
      </c>
      <c r="H4930" t="s">
        <v>16</v>
      </c>
      <c r="I4930">
        <v>16</v>
      </c>
      <c r="J4930" t="b">
        <v>0</v>
      </c>
      <c r="K4930" s="7">
        <v>0</v>
      </c>
      <c r="L4930" s="7">
        <v>0</v>
      </c>
      <c r="M4930" s="7">
        <v>0</v>
      </c>
      <c r="N4930" s="7">
        <v>0</v>
      </c>
      <c r="O4930" s="7">
        <v>0</v>
      </c>
      <c r="P4930" s="7">
        <f>SUM(dane3[[#This Row],[RoomService]:[VRDeck]])</f>
        <v>0</v>
      </c>
      <c r="Q4930" t="s">
        <v>13452</v>
      </c>
      <c r="R4930" t="b">
        <v>1</v>
      </c>
    </row>
    <row r="4931" spans="1:18" x14ac:dyDescent="0.3">
      <c r="A4931" t="s">
        <v>13453</v>
      </c>
      <c r="B4931">
        <f>MID(dane3[[#This Row],[PassengerId]],1,4)+0</f>
        <v>5254</v>
      </c>
      <c r="C4931" t="s">
        <v>14</v>
      </c>
      <c r="D4931" t="b">
        <v>1</v>
      </c>
      <c r="E4931" t="s">
        <v>39</v>
      </c>
      <c r="F4931" t="s">
        <v>23759</v>
      </c>
      <c r="G4931" t="str">
        <f>IFERROR(MID($E4931,SEARCH("/",$E4931,SEARCH("/",$E4931)+1)+1,1),"")</f>
        <v/>
      </c>
      <c r="H4931" t="s">
        <v>16</v>
      </c>
      <c r="I4931">
        <v>28</v>
      </c>
      <c r="J4931" t="b">
        <v>0</v>
      </c>
      <c r="K4931" s="7">
        <v>0</v>
      </c>
      <c r="L4931" s="7">
        <v>0</v>
      </c>
      <c r="M4931" s="7">
        <v>0</v>
      </c>
      <c r="N4931" s="7">
        <v>0</v>
      </c>
      <c r="O4931" s="7">
        <v>0</v>
      </c>
      <c r="P4931" s="7">
        <f>SUM(dane3[[#This Row],[RoomService]:[VRDeck]])</f>
        <v>0</v>
      </c>
      <c r="Q4931" t="s">
        <v>13454</v>
      </c>
      <c r="R4931" t="b">
        <v>1</v>
      </c>
    </row>
    <row r="4932" spans="1:18" x14ac:dyDescent="0.3">
      <c r="A4932" t="s">
        <v>13455</v>
      </c>
      <c r="B4932">
        <f>MID(dane3[[#This Row],[PassengerId]],1,4)+0</f>
        <v>5254</v>
      </c>
      <c r="C4932" t="s">
        <v>14</v>
      </c>
      <c r="D4932" t="b">
        <v>0</v>
      </c>
      <c r="E4932" t="s">
        <v>13449</v>
      </c>
      <c r="F4932" t="str">
        <f>MID($E4932,1,1)</f>
        <v>B</v>
      </c>
      <c r="G4932" t="str">
        <f>IFERROR(MID($E4932,SEARCH("/",$E4932,SEARCH("/",$E4932)+1)+1,1),"")</f>
        <v>S</v>
      </c>
      <c r="H4932" t="s">
        <v>46</v>
      </c>
      <c r="I4932">
        <v>8</v>
      </c>
      <c r="J4932" t="b">
        <v>0</v>
      </c>
      <c r="K4932" s="7">
        <v>0</v>
      </c>
      <c r="L4932" s="7">
        <v>0</v>
      </c>
      <c r="M4932" s="7">
        <v>0</v>
      </c>
      <c r="N4932" s="7">
        <v>0</v>
      </c>
      <c r="O4932" s="7">
        <v>0</v>
      </c>
      <c r="P4932" s="7">
        <f>SUM(dane3[[#This Row],[RoomService]:[VRDeck]])</f>
        <v>0</v>
      </c>
      <c r="Q4932" t="s">
        <v>13456</v>
      </c>
      <c r="R4932" t="b">
        <v>1</v>
      </c>
    </row>
    <row r="4933" spans="1:18" x14ac:dyDescent="0.3">
      <c r="A4933" t="s">
        <v>11571</v>
      </c>
      <c r="B4933">
        <f>MID(dane3[[#This Row],[PassengerId]],1,4)+0</f>
        <v>4509</v>
      </c>
      <c r="C4933" t="s">
        <v>53</v>
      </c>
      <c r="D4933" t="b">
        <v>0</v>
      </c>
      <c r="E4933" t="s">
        <v>11572</v>
      </c>
      <c r="F4933" t="str">
        <f>MID($E4933,1,1)</f>
        <v>D</v>
      </c>
      <c r="G4933" t="str">
        <f>IFERROR(MID($E4933,SEARCH("/",$E4933,SEARCH("/",$E4933)+1)+1,1),"")</f>
        <v>S</v>
      </c>
      <c r="H4933" t="s">
        <v>32</v>
      </c>
      <c r="I4933">
        <v>41</v>
      </c>
      <c r="J4933" t="b">
        <v>0</v>
      </c>
      <c r="K4933" s="7">
        <v>0</v>
      </c>
      <c r="L4933" s="7">
        <v>0</v>
      </c>
      <c r="M4933" s="7">
        <v>1127</v>
      </c>
      <c r="N4933" s="7">
        <v>8</v>
      </c>
      <c r="O4933" s="7">
        <v>0</v>
      </c>
      <c r="P4933" s="7">
        <f>SUM(dane3[[#This Row],[RoomService]:[VRDeck]])</f>
        <v>1135</v>
      </c>
      <c r="Q4933" t="s">
        <v>11573</v>
      </c>
      <c r="R4933" t="b">
        <v>1</v>
      </c>
    </row>
    <row r="4934" spans="1:18" x14ac:dyDescent="0.3">
      <c r="A4934" t="s">
        <v>11574</v>
      </c>
      <c r="B4934">
        <f>MID(dane3[[#This Row],[PassengerId]],1,4)+0</f>
        <v>4509</v>
      </c>
      <c r="C4934" t="s">
        <v>53</v>
      </c>
      <c r="D4934" t="b">
        <v>0</v>
      </c>
      <c r="E4934" t="s">
        <v>11572</v>
      </c>
      <c r="F4934" t="str">
        <f>MID($E4934,1,1)</f>
        <v>D</v>
      </c>
      <c r="G4934" t="str">
        <f>IFERROR(MID($E4934,SEARCH("/",$E4934,SEARCH("/",$E4934)+1)+1,1),"")</f>
        <v>S</v>
      </c>
      <c r="H4934" t="s">
        <v>16</v>
      </c>
      <c r="I4934">
        <v>13</v>
      </c>
      <c r="J4934" t="b">
        <v>0</v>
      </c>
      <c r="K4934" s="7">
        <v>27</v>
      </c>
      <c r="L4934" s="7">
        <v>0</v>
      </c>
      <c r="M4934" s="7">
        <v>3246</v>
      </c>
      <c r="N4934" s="7">
        <v>0</v>
      </c>
      <c r="O4934" s="7">
        <v>0</v>
      </c>
      <c r="P4934" s="7">
        <f>SUM(dane3[[#This Row],[RoomService]:[VRDeck]])</f>
        <v>3273</v>
      </c>
      <c r="Q4934" t="s">
        <v>11575</v>
      </c>
      <c r="R4934" t="b">
        <v>1</v>
      </c>
    </row>
    <row r="4935" spans="1:18" x14ac:dyDescent="0.3">
      <c r="A4935" t="s">
        <v>13463</v>
      </c>
      <c r="B4935">
        <f>MID(dane3[[#This Row],[PassengerId]],1,4)+0</f>
        <v>5257</v>
      </c>
      <c r="C4935" t="s">
        <v>14</v>
      </c>
      <c r="D4935" t="b">
        <v>0</v>
      </c>
      <c r="E4935" t="s">
        <v>13464</v>
      </c>
      <c r="F4935" t="str">
        <f>MID($E4935,1,1)</f>
        <v>B</v>
      </c>
      <c r="G4935" t="str">
        <f>IFERROR(MID($E4935,SEARCH("/",$E4935,SEARCH("/",$E4935)+1)+1,1),"")</f>
        <v>P</v>
      </c>
      <c r="H4935" t="s">
        <v>46</v>
      </c>
      <c r="I4935">
        <v>43</v>
      </c>
      <c r="J4935" t="b">
        <v>0</v>
      </c>
      <c r="K4935" s="7">
        <v>0</v>
      </c>
      <c r="L4935" s="7">
        <v>1001</v>
      </c>
      <c r="M4935" s="7">
        <v>0</v>
      </c>
      <c r="N4935" s="7">
        <v>2393</v>
      </c>
      <c r="O4935" s="7">
        <v>0</v>
      </c>
      <c r="P4935" s="7">
        <f>SUM(dane3[[#This Row],[RoomService]:[VRDeck]])</f>
        <v>3394</v>
      </c>
      <c r="Q4935" t="s">
        <v>13465</v>
      </c>
      <c r="R4935" t="b">
        <v>0</v>
      </c>
    </row>
    <row r="4936" spans="1:18" x14ac:dyDescent="0.3">
      <c r="A4936" t="s">
        <v>13466</v>
      </c>
      <c r="B4936">
        <f>MID(dane3[[#This Row],[PassengerId]],1,4)+0</f>
        <v>5258</v>
      </c>
      <c r="C4936" t="s">
        <v>14</v>
      </c>
      <c r="D4936" t="b">
        <v>0</v>
      </c>
      <c r="E4936" t="s">
        <v>13467</v>
      </c>
      <c r="F4936" t="str">
        <f>MID($E4936,1,1)</f>
        <v>C</v>
      </c>
      <c r="G4936" t="str">
        <f>IFERROR(MID($E4936,SEARCH("/",$E4936,SEARCH("/",$E4936)+1)+1,1),"")</f>
        <v>S</v>
      </c>
      <c r="H4936" t="s">
        <v>16</v>
      </c>
      <c r="I4936">
        <v>70</v>
      </c>
      <c r="J4936" t="b">
        <v>0</v>
      </c>
      <c r="K4936" s="7">
        <v>241</v>
      </c>
      <c r="L4936" s="7">
        <v>1065</v>
      </c>
      <c r="M4936" s="7">
        <v>0</v>
      </c>
      <c r="N4936" s="7">
        <v>2290</v>
      </c>
      <c r="O4936" s="7">
        <v>2</v>
      </c>
      <c r="P4936" s="7">
        <f>SUM(dane3[[#This Row],[RoomService]:[VRDeck]])</f>
        <v>3598</v>
      </c>
      <c r="Q4936" t="s">
        <v>13468</v>
      </c>
      <c r="R4936" t="b">
        <v>1</v>
      </c>
    </row>
    <row r="4937" spans="1:18" x14ac:dyDescent="0.3">
      <c r="A4937" t="s">
        <v>13469</v>
      </c>
      <c r="B4937">
        <f>MID(dane3[[#This Row],[PassengerId]],1,4)+0</f>
        <v>5260</v>
      </c>
      <c r="C4937" t="s">
        <v>19</v>
      </c>
      <c r="D4937" t="b">
        <v>1</v>
      </c>
      <c r="E4937" t="s">
        <v>13470</v>
      </c>
      <c r="F4937" t="str">
        <f>MID($E4937,1,1)</f>
        <v>G</v>
      </c>
      <c r="G4937" t="str">
        <f>IFERROR(MID($E4937,SEARCH("/",$E4937,SEARCH("/",$E4937)+1)+1,1),"")</f>
        <v>P</v>
      </c>
      <c r="H4937" t="s">
        <v>46</v>
      </c>
      <c r="I4937">
        <v>17</v>
      </c>
      <c r="J4937" t="b">
        <v>0</v>
      </c>
      <c r="K4937" s="7">
        <v>0</v>
      </c>
      <c r="L4937" s="7">
        <v>0</v>
      </c>
      <c r="M4937" s="7">
        <v>0</v>
      </c>
      <c r="N4937" s="7">
        <v>0</v>
      </c>
      <c r="O4937" s="7">
        <v>0</v>
      </c>
      <c r="P4937" s="7">
        <f>SUM(dane3[[#This Row],[RoomService]:[VRDeck]])</f>
        <v>0</v>
      </c>
      <c r="Q4937" t="s">
        <v>13471</v>
      </c>
      <c r="R4937" t="b">
        <v>1</v>
      </c>
    </row>
    <row r="4938" spans="1:18" x14ac:dyDescent="0.3">
      <c r="A4938" t="s">
        <v>13472</v>
      </c>
      <c r="B4938">
        <f>MID(dane3[[#This Row],[PassengerId]],1,4)+0</f>
        <v>5262</v>
      </c>
      <c r="C4938" t="s">
        <v>19</v>
      </c>
      <c r="D4938" t="b">
        <v>1</v>
      </c>
      <c r="E4938" t="s">
        <v>13473</v>
      </c>
      <c r="F4938" t="str">
        <f>MID($E4938,1,1)</f>
        <v>G</v>
      </c>
      <c r="G4938" t="str">
        <f>IFERROR(MID($E4938,SEARCH("/",$E4938,SEARCH("/",$E4938)+1)+1,1),"")</f>
        <v>P</v>
      </c>
      <c r="H4938" t="s">
        <v>16</v>
      </c>
      <c r="I4938">
        <v>14</v>
      </c>
      <c r="J4938" t="b">
        <v>0</v>
      </c>
      <c r="K4938" s="7">
        <v>0</v>
      </c>
      <c r="L4938" s="7">
        <v>0</v>
      </c>
      <c r="M4938" s="7">
        <v>0</v>
      </c>
      <c r="N4938" s="7">
        <v>0</v>
      </c>
      <c r="O4938" s="7">
        <v>0</v>
      </c>
      <c r="P4938" s="7">
        <f>SUM(dane3[[#This Row],[RoomService]:[VRDeck]])</f>
        <v>0</v>
      </c>
      <c r="Q4938" t="s">
        <v>13474</v>
      </c>
      <c r="R4938" t="b">
        <v>1</v>
      </c>
    </row>
    <row r="4939" spans="1:18" x14ac:dyDescent="0.3">
      <c r="A4939" t="s">
        <v>13475</v>
      </c>
      <c r="B4939">
        <f>MID(dane3[[#This Row],[PassengerId]],1,4)+0</f>
        <v>5264</v>
      </c>
      <c r="C4939" t="s">
        <v>19</v>
      </c>
      <c r="D4939" t="b">
        <v>1</v>
      </c>
      <c r="E4939" t="s">
        <v>13476</v>
      </c>
      <c r="F4939" t="str">
        <f>MID($E4939,1,1)</f>
        <v>G</v>
      </c>
      <c r="G4939" t="str">
        <f>IFERROR(MID($E4939,SEARCH("/",$E4939,SEARCH("/",$E4939)+1)+1,1),"")</f>
        <v>S</v>
      </c>
      <c r="H4939" t="s">
        <v>16</v>
      </c>
      <c r="I4939">
        <v>21</v>
      </c>
      <c r="J4939" t="b">
        <v>0</v>
      </c>
      <c r="K4939" s="7">
        <v>0</v>
      </c>
      <c r="L4939" s="7">
        <v>0</v>
      </c>
      <c r="M4939" s="7">
        <v>0</v>
      </c>
      <c r="N4939" s="7">
        <v>0</v>
      </c>
      <c r="O4939" s="7">
        <v>0</v>
      </c>
      <c r="P4939" s="7">
        <f>SUM(dane3[[#This Row],[RoomService]:[VRDeck]])</f>
        <v>0</v>
      </c>
      <c r="Q4939" t="s">
        <v>13477</v>
      </c>
      <c r="R4939" t="b">
        <v>1</v>
      </c>
    </row>
    <row r="4940" spans="1:18" x14ac:dyDescent="0.3">
      <c r="A4940" t="s">
        <v>13478</v>
      </c>
      <c r="B4940">
        <f>MID(dane3[[#This Row],[PassengerId]],1,4)+0</f>
        <v>5264</v>
      </c>
      <c r="C4940" t="s">
        <v>19</v>
      </c>
      <c r="D4940" t="b">
        <v>0</v>
      </c>
      <c r="E4940" t="s">
        <v>13479</v>
      </c>
      <c r="F4940" t="str">
        <f>MID($E4940,1,1)</f>
        <v>F</v>
      </c>
      <c r="G4940" t="str">
        <f>IFERROR(MID($E4940,SEARCH("/",$E4940,SEARCH("/",$E4940)+1)+1,1),"")</f>
        <v>S</v>
      </c>
      <c r="H4940" t="s">
        <v>46</v>
      </c>
      <c r="I4940">
        <v>37</v>
      </c>
      <c r="J4940" t="b">
        <v>0</v>
      </c>
      <c r="K4940" s="7">
        <v>0</v>
      </c>
      <c r="L4940" s="7">
        <v>0</v>
      </c>
      <c r="M4940" s="7">
        <v>163</v>
      </c>
      <c r="N4940" s="7">
        <v>0</v>
      </c>
      <c r="O4940" s="7">
        <v>486</v>
      </c>
      <c r="P4940" s="7">
        <f>SUM(dane3[[#This Row],[RoomService]:[VRDeck]])</f>
        <v>649</v>
      </c>
      <c r="Q4940" t="s">
        <v>13480</v>
      </c>
      <c r="R4940" t="b">
        <v>1</v>
      </c>
    </row>
    <row r="4941" spans="1:18" x14ac:dyDescent="0.3">
      <c r="A4941" t="s">
        <v>13481</v>
      </c>
      <c r="B4941">
        <f>MID(dane3[[#This Row],[PassengerId]],1,4)+0</f>
        <v>5265</v>
      </c>
      <c r="C4941" t="s">
        <v>19</v>
      </c>
      <c r="D4941" t="b">
        <v>0</v>
      </c>
      <c r="E4941" t="s">
        <v>13482</v>
      </c>
      <c r="F4941" t="str">
        <f>MID($E4941,1,1)</f>
        <v>F</v>
      </c>
      <c r="G4941" t="str">
        <f>IFERROR(MID($E4941,SEARCH("/",$E4941,SEARCH("/",$E4941)+1)+1,1),"")</f>
        <v>P</v>
      </c>
      <c r="H4941" t="s">
        <v>16</v>
      </c>
      <c r="I4941">
        <v>15</v>
      </c>
      <c r="J4941" t="b">
        <v>0</v>
      </c>
      <c r="K4941" s="7">
        <v>0</v>
      </c>
      <c r="L4941" s="7">
        <v>400</v>
      </c>
      <c r="M4941" s="7">
        <v>0</v>
      </c>
      <c r="N4941" s="7">
        <v>0</v>
      </c>
      <c r="O4941" s="7">
        <v>702</v>
      </c>
      <c r="P4941" s="7">
        <f>SUM(dane3[[#This Row],[RoomService]:[VRDeck]])</f>
        <v>1102</v>
      </c>
      <c r="Q4941" t="s">
        <v>13483</v>
      </c>
      <c r="R4941" t="b">
        <v>0</v>
      </c>
    </row>
    <row r="4942" spans="1:18" x14ac:dyDescent="0.3">
      <c r="A4942" t="s">
        <v>13484</v>
      </c>
      <c r="B4942">
        <f>MID(dane3[[#This Row],[PassengerId]],1,4)+0</f>
        <v>5266</v>
      </c>
      <c r="C4942" t="s">
        <v>14</v>
      </c>
      <c r="D4942" t="b">
        <v>0</v>
      </c>
      <c r="E4942" t="s">
        <v>13485</v>
      </c>
      <c r="F4942" t="str">
        <f>MID($E4942,1,1)</f>
        <v>A</v>
      </c>
      <c r="G4942" t="str">
        <f>IFERROR(MID($E4942,SEARCH("/",$E4942,SEARCH("/",$E4942)+1)+1,1),"")</f>
        <v>S</v>
      </c>
      <c r="H4942" t="s">
        <v>46</v>
      </c>
      <c r="I4942">
        <v>20</v>
      </c>
      <c r="J4942" t="b">
        <v>0</v>
      </c>
      <c r="K4942" s="7">
        <v>0</v>
      </c>
      <c r="L4942" s="7">
        <v>290</v>
      </c>
      <c r="M4942" s="7">
        <v>0</v>
      </c>
      <c r="N4942" s="7">
        <v>1866</v>
      </c>
      <c r="O4942" s="7">
        <v>217</v>
      </c>
      <c r="P4942" s="7">
        <f>SUM(dane3[[#This Row],[RoomService]:[VRDeck]])</f>
        <v>2373</v>
      </c>
      <c r="Q4942" t="s">
        <v>13486</v>
      </c>
      <c r="R4942" t="b">
        <v>0</v>
      </c>
    </row>
    <row r="4943" spans="1:18" x14ac:dyDescent="0.3">
      <c r="A4943" t="s">
        <v>13487</v>
      </c>
      <c r="B4943">
        <f>MID(dane3[[#This Row],[PassengerId]],1,4)+0</f>
        <v>5266</v>
      </c>
      <c r="C4943" t="s">
        <v>14</v>
      </c>
      <c r="D4943" t="b">
        <v>0</v>
      </c>
      <c r="E4943" t="s">
        <v>13488</v>
      </c>
      <c r="F4943" t="str">
        <f>MID($E4943,1,1)</f>
        <v>C</v>
      </c>
      <c r="G4943" t="str">
        <f>IFERROR(MID($E4943,SEARCH("/",$E4943,SEARCH("/",$E4943)+1)+1,1),"")</f>
        <v>S</v>
      </c>
      <c r="H4943" t="s">
        <v>46</v>
      </c>
      <c r="I4943">
        <v>36</v>
      </c>
      <c r="J4943" t="b">
        <v>1</v>
      </c>
      <c r="K4943" s="7">
        <v>13</v>
      </c>
      <c r="L4943" s="7">
        <v>196</v>
      </c>
      <c r="M4943" s="7">
        <v>3</v>
      </c>
      <c r="N4943" s="7">
        <v>0</v>
      </c>
      <c r="O4943" s="7">
        <v>12323</v>
      </c>
      <c r="P4943" s="7">
        <f>SUM(dane3[[#This Row],[RoomService]:[VRDeck]])</f>
        <v>12535</v>
      </c>
      <c r="Q4943" t="s">
        <v>13489</v>
      </c>
      <c r="R4943" t="b">
        <v>0</v>
      </c>
    </row>
    <row r="4944" spans="1:18" x14ac:dyDescent="0.3">
      <c r="A4944" t="s">
        <v>13490</v>
      </c>
      <c r="B4944">
        <f>MID(dane3[[#This Row],[PassengerId]],1,4)+0</f>
        <v>5268</v>
      </c>
      <c r="C4944" t="s">
        <v>19</v>
      </c>
      <c r="D4944" t="b">
        <v>0</v>
      </c>
      <c r="E4944" t="s">
        <v>13491</v>
      </c>
      <c r="F4944" t="str">
        <f>MID($E4944,1,1)</f>
        <v>F</v>
      </c>
      <c r="G4944" t="str">
        <f>IFERROR(MID($E4944,SEARCH("/",$E4944,SEARCH("/",$E4944)+1)+1,1),"")</f>
        <v>S</v>
      </c>
      <c r="H4944" t="s">
        <v>16</v>
      </c>
      <c r="I4944">
        <v>14</v>
      </c>
      <c r="J4944" t="b">
        <v>0</v>
      </c>
      <c r="K4944" s="7">
        <v>0</v>
      </c>
      <c r="L4944" s="7">
        <v>56</v>
      </c>
      <c r="M4944" s="7">
        <v>0</v>
      </c>
      <c r="N4944" s="7">
        <v>0</v>
      </c>
      <c r="O4944" s="7">
        <v>2</v>
      </c>
      <c r="P4944" s="7">
        <f>SUM(dane3[[#This Row],[RoomService]:[VRDeck]])</f>
        <v>58</v>
      </c>
      <c r="Q4944" t="s">
        <v>13492</v>
      </c>
      <c r="R4944" t="b">
        <v>1</v>
      </c>
    </row>
    <row r="4945" spans="1:18" x14ac:dyDescent="0.3">
      <c r="A4945" t="s">
        <v>13493</v>
      </c>
      <c r="B4945">
        <f>MID(dane3[[#This Row],[PassengerId]],1,4)+0</f>
        <v>5269</v>
      </c>
      <c r="C4945" t="s">
        <v>19</v>
      </c>
      <c r="D4945" t="b">
        <v>0</v>
      </c>
      <c r="E4945" t="s">
        <v>13494</v>
      </c>
      <c r="F4945" t="str">
        <f>MID($E4945,1,1)</f>
        <v>E</v>
      </c>
      <c r="G4945" t="str">
        <f>IFERROR(MID($E4945,SEARCH("/",$E4945,SEARCH("/",$E4945)+1)+1,1),"")</f>
        <v>S</v>
      </c>
      <c r="H4945" t="s">
        <v>16</v>
      </c>
      <c r="I4945">
        <v>21</v>
      </c>
      <c r="J4945" t="b">
        <v>0</v>
      </c>
      <c r="K4945" s="7">
        <v>38</v>
      </c>
      <c r="L4945" s="7">
        <v>1</v>
      </c>
      <c r="M4945" s="7">
        <v>591</v>
      </c>
      <c r="N4945" s="7">
        <v>1</v>
      </c>
      <c r="O4945" s="7">
        <v>31</v>
      </c>
      <c r="P4945" s="7">
        <f>SUM(dane3[[#This Row],[RoomService]:[VRDeck]])</f>
        <v>662</v>
      </c>
      <c r="Q4945" t="s">
        <v>13495</v>
      </c>
      <c r="R4945" t="b">
        <v>1</v>
      </c>
    </row>
    <row r="4946" spans="1:18" x14ac:dyDescent="0.3">
      <c r="A4946" t="s">
        <v>13496</v>
      </c>
      <c r="B4946">
        <f>MID(dane3[[#This Row],[PassengerId]],1,4)+0</f>
        <v>5271</v>
      </c>
      <c r="C4946" t="s">
        <v>19</v>
      </c>
      <c r="D4946" t="b">
        <v>0</v>
      </c>
      <c r="E4946" t="s">
        <v>13497</v>
      </c>
      <c r="F4946" t="str">
        <f>MID($E4946,1,1)</f>
        <v>F</v>
      </c>
      <c r="G4946" t="str">
        <f>IFERROR(MID($E4946,SEARCH("/",$E4946,SEARCH("/",$E4946)+1)+1,1),"")</f>
        <v>P</v>
      </c>
      <c r="H4946" t="s">
        <v>16</v>
      </c>
      <c r="I4946">
        <v>28</v>
      </c>
      <c r="J4946" t="b">
        <v>0</v>
      </c>
      <c r="K4946" s="7">
        <v>89</v>
      </c>
      <c r="L4946" s="7">
        <v>3</v>
      </c>
      <c r="M4946" s="7">
        <v>571</v>
      </c>
      <c r="N4946" s="7">
        <v>258</v>
      </c>
      <c r="O4946" s="7">
        <v>0</v>
      </c>
      <c r="P4946" s="7">
        <f>SUM(dane3[[#This Row],[RoomService]:[VRDeck]])</f>
        <v>921</v>
      </c>
      <c r="Q4946" t="s">
        <v>13498</v>
      </c>
      <c r="R4946" t="b">
        <v>0</v>
      </c>
    </row>
    <row r="4947" spans="1:18" x14ac:dyDescent="0.3">
      <c r="A4947" t="s">
        <v>11653</v>
      </c>
      <c r="B4947">
        <f>MID(dane3[[#This Row],[PassengerId]],1,4)+0</f>
        <v>4543</v>
      </c>
      <c r="C4947" t="s">
        <v>53</v>
      </c>
      <c r="D4947" t="b">
        <v>0</v>
      </c>
      <c r="E4947" t="s">
        <v>11654</v>
      </c>
      <c r="F4947" t="str">
        <f>MID($E4947,1,1)</f>
        <v>F</v>
      </c>
      <c r="G4947" t="str">
        <f>IFERROR(MID($E4947,SEARCH("/",$E4947,SEARCH("/",$E4947)+1)+1,1),"")</f>
        <v>P</v>
      </c>
      <c r="H4947" t="s">
        <v>32</v>
      </c>
      <c r="I4947">
        <v>20</v>
      </c>
      <c r="J4947" t="b">
        <v>1</v>
      </c>
      <c r="K4947" s="7">
        <v>14</v>
      </c>
      <c r="L4947" s="7">
        <v>0</v>
      </c>
      <c r="M4947" s="7">
        <v>59</v>
      </c>
      <c r="N4947" s="7">
        <v>1777</v>
      </c>
      <c r="O4947" s="7">
        <v>0</v>
      </c>
      <c r="P4947" s="7">
        <f>SUM(dane3[[#This Row],[RoomService]:[VRDeck]])</f>
        <v>1850</v>
      </c>
      <c r="Q4947" t="s">
        <v>11655</v>
      </c>
      <c r="R4947" t="b">
        <v>0</v>
      </c>
    </row>
    <row r="4948" spans="1:18" x14ac:dyDescent="0.3">
      <c r="A4948" t="s">
        <v>13502</v>
      </c>
      <c r="B4948">
        <f>MID(dane3[[#This Row],[PassengerId]],1,4)+0</f>
        <v>5273</v>
      </c>
      <c r="C4948" t="s">
        <v>19</v>
      </c>
      <c r="D4948" t="b">
        <v>0</v>
      </c>
      <c r="E4948" t="s">
        <v>13503</v>
      </c>
      <c r="F4948" t="str">
        <f>MID($E4948,1,1)</f>
        <v>F</v>
      </c>
      <c r="G4948" t="str">
        <f>IFERROR(MID($E4948,SEARCH("/",$E4948,SEARCH("/",$E4948)+1)+1,1),"")</f>
        <v>P</v>
      </c>
      <c r="H4948" t="s">
        <v>16</v>
      </c>
      <c r="I4948">
        <v>26</v>
      </c>
      <c r="J4948" t="b">
        <v>0</v>
      </c>
      <c r="K4948" s="7">
        <v>0</v>
      </c>
      <c r="L4948" s="7">
        <v>0</v>
      </c>
      <c r="M4948" s="7">
        <v>827</v>
      </c>
      <c r="N4948" s="7">
        <v>1</v>
      </c>
      <c r="O4948" s="7">
        <v>0</v>
      </c>
      <c r="P4948" s="7">
        <f>SUM(dane3[[#This Row],[RoomService]:[VRDeck]])</f>
        <v>828</v>
      </c>
      <c r="Q4948" t="s">
        <v>13504</v>
      </c>
      <c r="R4948" t="b">
        <v>0</v>
      </c>
    </row>
    <row r="4949" spans="1:18" x14ac:dyDescent="0.3">
      <c r="A4949" t="s">
        <v>13505</v>
      </c>
      <c r="B4949">
        <f>MID(dane3[[#This Row],[PassengerId]],1,4)+0</f>
        <v>5274</v>
      </c>
      <c r="C4949" t="s">
        <v>19</v>
      </c>
      <c r="D4949" t="b">
        <v>0</v>
      </c>
      <c r="E4949" t="s">
        <v>13506</v>
      </c>
      <c r="F4949" t="str">
        <f>MID($E4949,1,1)</f>
        <v>F</v>
      </c>
      <c r="G4949" t="str">
        <f>IFERROR(MID($E4949,SEARCH("/",$E4949,SEARCH("/",$E4949)+1)+1,1),"")</f>
        <v>P</v>
      </c>
      <c r="H4949" t="s">
        <v>16</v>
      </c>
      <c r="I4949">
        <v>25</v>
      </c>
      <c r="J4949" t="b">
        <v>0</v>
      </c>
      <c r="K4949" s="7">
        <v>662</v>
      </c>
      <c r="L4949" s="7">
        <v>34</v>
      </c>
      <c r="M4949" s="7">
        <v>0</v>
      </c>
      <c r="N4949" s="7">
        <v>79</v>
      </c>
      <c r="O4949" s="7">
        <v>148</v>
      </c>
      <c r="P4949" s="7">
        <f>SUM(dane3[[#This Row],[RoomService]:[VRDeck]])</f>
        <v>923</v>
      </c>
      <c r="Q4949" t="s">
        <v>13507</v>
      </c>
      <c r="R4949" t="b">
        <v>0</v>
      </c>
    </row>
    <row r="4950" spans="1:18" x14ac:dyDescent="0.3">
      <c r="A4950" t="s">
        <v>13508</v>
      </c>
      <c r="B4950">
        <f>MID(dane3[[#This Row],[PassengerId]],1,4)+0</f>
        <v>5275</v>
      </c>
      <c r="C4950" t="s">
        <v>19</v>
      </c>
      <c r="D4950" t="b">
        <v>0</v>
      </c>
      <c r="E4950" t="s">
        <v>13509</v>
      </c>
      <c r="F4950" t="str">
        <f>MID($E4950,1,1)</f>
        <v>F</v>
      </c>
      <c r="G4950" t="str">
        <f>IFERROR(MID($E4950,SEARCH("/",$E4950,SEARCH("/",$E4950)+1)+1,1),"")</f>
        <v>S</v>
      </c>
      <c r="H4950" t="s">
        <v>16</v>
      </c>
      <c r="I4950">
        <v>29</v>
      </c>
      <c r="J4950" t="b">
        <v>0</v>
      </c>
      <c r="K4950" s="7">
        <v>0</v>
      </c>
      <c r="L4950" s="7">
        <v>10</v>
      </c>
      <c r="M4950" s="7">
        <v>0</v>
      </c>
      <c r="N4950" s="7">
        <v>594</v>
      </c>
      <c r="O4950" s="7">
        <v>120</v>
      </c>
      <c r="P4950" s="7">
        <f>SUM(dane3[[#This Row],[RoomService]:[VRDeck]])</f>
        <v>724</v>
      </c>
      <c r="Q4950" t="s">
        <v>13510</v>
      </c>
      <c r="R4950" t="b">
        <v>0</v>
      </c>
    </row>
    <row r="4951" spans="1:18" x14ac:dyDescent="0.3">
      <c r="A4951" t="s">
        <v>13511</v>
      </c>
      <c r="B4951">
        <f>MID(dane3[[#This Row],[PassengerId]],1,4)+0</f>
        <v>5276</v>
      </c>
      <c r="C4951" t="s">
        <v>14</v>
      </c>
      <c r="D4951" t="b">
        <v>0</v>
      </c>
      <c r="E4951" t="s">
        <v>13512</v>
      </c>
      <c r="F4951" t="str">
        <f>MID($E4951,1,1)</f>
        <v>B</v>
      </c>
      <c r="G4951" t="str">
        <f>IFERROR(MID($E4951,SEARCH("/",$E4951,SEARCH("/",$E4951)+1)+1,1),"")</f>
        <v>P</v>
      </c>
      <c r="H4951" t="s">
        <v>46</v>
      </c>
      <c r="I4951">
        <v>39</v>
      </c>
      <c r="J4951" t="b">
        <v>1</v>
      </c>
      <c r="K4951" s="7">
        <v>0</v>
      </c>
      <c r="L4951" s="7">
        <v>2868</v>
      </c>
      <c r="M4951" s="7">
        <v>0</v>
      </c>
      <c r="N4951" s="7">
        <v>5</v>
      </c>
      <c r="O4951" s="7">
        <v>1968</v>
      </c>
      <c r="P4951" s="7">
        <f>SUM(dane3[[#This Row],[RoomService]:[VRDeck]])</f>
        <v>4841</v>
      </c>
      <c r="Q4951" t="s">
        <v>13513</v>
      </c>
      <c r="R4951" t="b">
        <v>1</v>
      </c>
    </row>
    <row r="4952" spans="1:18" x14ac:dyDescent="0.3">
      <c r="A4952" t="s">
        <v>13514</v>
      </c>
      <c r="B4952">
        <f>MID(dane3[[#This Row],[PassengerId]],1,4)+0</f>
        <v>5277</v>
      </c>
      <c r="C4952" t="s">
        <v>19</v>
      </c>
      <c r="D4952" t="b">
        <v>0</v>
      </c>
      <c r="E4952" t="s">
        <v>13515</v>
      </c>
      <c r="F4952" t="str">
        <f>MID($E4952,1,1)</f>
        <v>F</v>
      </c>
      <c r="G4952" t="str">
        <f>IFERROR(MID($E4952,SEARCH("/",$E4952,SEARCH("/",$E4952)+1)+1,1),"")</f>
        <v>P</v>
      </c>
      <c r="H4952" t="s">
        <v>16</v>
      </c>
      <c r="I4952">
        <v>18</v>
      </c>
      <c r="J4952" t="b">
        <v>0</v>
      </c>
      <c r="K4952" s="7">
        <v>0</v>
      </c>
      <c r="L4952" s="7">
        <v>0</v>
      </c>
      <c r="M4952" s="7">
        <v>0</v>
      </c>
      <c r="N4952" s="7">
        <v>87</v>
      </c>
      <c r="O4952" s="7">
        <v>1232</v>
      </c>
      <c r="P4952" s="7">
        <f>SUM(dane3[[#This Row],[RoomService]:[VRDeck]])</f>
        <v>1319</v>
      </c>
      <c r="Q4952" t="s">
        <v>13516</v>
      </c>
      <c r="R4952" t="b">
        <v>1</v>
      </c>
    </row>
    <row r="4953" spans="1:18" x14ac:dyDescent="0.3">
      <c r="A4953" t="s">
        <v>13517</v>
      </c>
      <c r="B4953">
        <f>MID(dane3[[#This Row],[PassengerId]],1,4)+0</f>
        <v>5278</v>
      </c>
      <c r="C4953" t="s">
        <v>14</v>
      </c>
      <c r="D4953" t="b">
        <v>1</v>
      </c>
      <c r="E4953" t="s">
        <v>13518</v>
      </c>
      <c r="F4953" t="str">
        <f>MID($E4953,1,1)</f>
        <v>B</v>
      </c>
      <c r="G4953" t="str">
        <f>IFERROR(MID($E4953,SEARCH("/",$E4953,SEARCH("/",$E4953)+1)+1,1),"")</f>
        <v>S</v>
      </c>
      <c r="H4953" t="s">
        <v>46</v>
      </c>
      <c r="I4953">
        <v>37</v>
      </c>
      <c r="J4953" t="b">
        <v>0</v>
      </c>
      <c r="K4953" s="7">
        <v>0</v>
      </c>
      <c r="L4953" s="7">
        <v>0</v>
      </c>
      <c r="M4953" s="7">
        <v>0</v>
      </c>
      <c r="N4953" s="7">
        <v>0</v>
      </c>
      <c r="O4953" s="7">
        <v>0</v>
      </c>
      <c r="P4953" s="7">
        <f>SUM(dane3[[#This Row],[RoomService]:[VRDeck]])</f>
        <v>0</v>
      </c>
      <c r="Q4953" t="s">
        <v>13519</v>
      </c>
      <c r="R4953" t="b">
        <v>1</v>
      </c>
    </row>
    <row r="4954" spans="1:18" x14ac:dyDescent="0.3">
      <c r="A4954" t="s">
        <v>13520</v>
      </c>
      <c r="B4954">
        <f>MID(dane3[[#This Row],[PassengerId]],1,4)+0</f>
        <v>5279</v>
      </c>
      <c r="C4954" t="s">
        <v>19</v>
      </c>
      <c r="D4954" t="b">
        <v>0</v>
      </c>
      <c r="E4954" t="s">
        <v>13521</v>
      </c>
      <c r="F4954" t="str">
        <f>MID($E4954,1,1)</f>
        <v>G</v>
      </c>
      <c r="G4954" t="str">
        <f>IFERROR(MID($E4954,SEARCH("/",$E4954,SEARCH("/",$E4954)+1)+1,1),"")</f>
        <v>P</v>
      </c>
      <c r="H4954" t="s">
        <v>16</v>
      </c>
      <c r="I4954">
        <v>28</v>
      </c>
      <c r="J4954" t="b">
        <v>0</v>
      </c>
      <c r="K4954" s="7">
        <v>467</v>
      </c>
      <c r="L4954" s="7">
        <v>0</v>
      </c>
      <c r="M4954" s="7">
        <v>0</v>
      </c>
      <c r="N4954" s="7">
        <v>0</v>
      </c>
      <c r="O4954" s="7">
        <v>307</v>
      </c>
      <c r="P4954" s="7">
        <f>SUM(dane3[[#This Row],[RoomService]:[VRDeck]])</f>
        <v>774</v>
      </c>
      <c r="Q4954" t="s">
        <v>13522</v>
      </c>
      <c r="R4954" t="b">
        <v>0</v>
      </c>
    </row>
    <row r="4955" spans="1:18" x14ac:dyDescent="0.3">
      <c r="A4955" t="s">
        <v>13523</v>
      </c>
      <c r="B4955">
        <f>MID(dane3[[#This Row],[PassengerId]],1,4)+0</f>
        <v>5280</v>
      </c>
      <c r="C4955" t="s">
        <v>19</v>
      </c>
      <c r="D4955" t="b">
        <v>0</v>
      </c>
      <c r="E4955" t="s">
        <v>13524</v>
      </c>
      <c r="F4955" t="str">
        <f>MID($E4955,1,1)</f>
        <v>F</v>
      </c>
      <c r="G4955" t="str">
        <f>IFERROR(MID($E4955,SEARCH("/",$E4955,SEARCH("/",$E4955)+1)+1,1),"")</f>
        <v>S</v>
      </c>
      <c r="H4955" t="s">
        <v>16</v>
      </c>
      <c r="I4955">
        <v>18</v>
      </c>
      <c r="J4955" t="b">
        <v>0</v>
      </c>
      <c r="K4955" s="7">
        <v>0</v>
      </c>
      <c r="L4955" s="7">
        <v>0</v>
      </c>
      <c r="M4955" s="7">
        <v>2728</v>
      </c>
      <c r="N4955" s="7">
        <v>0</v>
      </c>
      <c r="O4955" s="7">
        <v>0</v>
      </c>
      <c r="P4955" s="7">
        <f>SUM(dane3[[#This Row],[RoomService]:[VRDeck]])</f>
        <v>2728</v>
      </c>
      <c r="Q4955" t="s">
        <v>13525</v>
      </c>
      <c r="R4955" t="b">
        <v>1</v>
      </c>
    </row>
    <row r="4956" spans="1:18" x14ac:dyDescent="0.3">
      <c r="A4956" t="s">
        <v>13526</v>
      </c>
      <c r="B4956">
        <f>MID(dane3[[#This Row],[PassengerId]],1,4)+0</f>
        <v>5281</v>
      </c>
      <c r="C4956" t="s">
        <v>19</v>
      </c>
      <c r="D4956" t="b">
        <v>0</v>
      </c>
      <c r="E4956" t="s">
        <v>13527</v>
      </c>
      <c r="F4956" t="str">
        <f>MID($E4956,1,1)</f>
        <v>F</v>
      </c>
      <c r="G4956" t="str">
        <f>IFERROR(MID($E4956,SEARCH("/",$E4956,SEARCH("/",$E4956)+1)+1,1),"")</f>
        <v>P</v>
      </c>
      <c r="H4956" t="s">
        <v>16</v>
      </c>
      <c r="I4956">
        <v>30</v>
      </c>
      <c r="J4956" t="b">
        <v>0</v>
      </c>
      <c r="K4956" s="7">
        <v>0</v>
      </c>
      <c r="L4956" s="7">
        <v>6</v>
      </c>
      <c r="M4956" s="7">
        <v>621</v>
      </c>
      <c r="N4956" s="7">
        <v>0</v>
      </c>
      <c r="O4956" s="7">
        <v>433</v>
      </c>
      <c r="P4956" s="7">
        <f>SUM(dane3[[#This Row],[RoomService]:[VRDeck]])</f>
        <v>1060</v>
      </c>
      <c r="Q4956" t="s">
        <v>13528</v>
      </c>
      <c r="R4956" t="b">
        <v>0</v>
      </c>
    </row>
    <row r="4957" spans="1:18" x14ac:dyDescent="0.3">
      <c r="A4957" t="s">
        <v>13529</v>
      </c>
      <c r="B4957">
        <f>MID(dane3[[#This Row],[PassengerId]],1,4)+0</f>
        <v>5282</v>
      </c>
      <c r="C4957" t="s">
        <v>19</v>
      </c>
      <c r="D4957" t="b">
        <v>0</v>
      </c>
      <c r="E4957" t="s">
        <v>13530</v>
      </c>
      <c r="F4957" t="str">
        <f>MID($E4957,1,1)</f>
        <v>E</v>
      </c>
      <c r="G4957" t="str">
        <f>IFERROR(MID($E4957,SEARCH("/",$E4957,SEARCH("/",$E4957)+1)+1,1),"")</f>
        <v>S</v>
      </c>
      <c r="H4957" t="s">
        <v>16</v>
      </c>
      <c r="I4957">
        <v>35</v>
      </c>
      <c r="J4957" t="b">
        <v>0</v>
      </c>
      <c r="K4957" s="7">
        <v>35</v>
      </c>
      <c r="L4957" s="7">
        <v>0</v>
      </c>
      <c r="M4957" s="7">
        <v>14</v>
      </c>
      <c r="N4957" s="7">
        <v>0</v>
      </c>
      <c r="O4957" s="7">
        <v>816</v>
      </c>
      <c r="P4957" s="7">
        <f>SUM(dane3[[#This Row],[RoomService]:[VRDeck]])</f>
        <v>865</v>
      </c>
      <c r="Q4957" t="s">
        <v>13531</v>
      </c>
      <c r="R4957" t="b">
        <v>1</v>
      </c>
    </row>
    <row r="4958" spans="1:18" x14ac:dyDescent="0.3">
      <c r="A4958" t="s">
        <v>13532</v>
      </c>
      <c r="B4958">
        <f>MID(dane3[[#This Row],[PassengerId]],1,4)+0</f>
        <v>5282</v>
      </c>
      <c r="C4958" t="s">
        <v>19</v>
      </c>
      <c r="D4958" t="b">
        <v>0</v>
      </c>
      <c r="E4958" t="s">
        <v>13533</v>
      </c>
      <c r="F4958" t="str">
        <f>MID($E4958,1,1)</f>
        <v>F</v>
      </c>
      <c r="G4958" t="str">
        <f>IFERROR(MID($E4958,SEARCH("/",$E4958,SEARCH("/",$E4958)+1)+1,1),"")</f>
        <v>S</v>
      </c>
      <c r="H4958" t="s">
        <v>16</v>
      </c>
      <c r="I4958">
        <v>26</v>
      </c>
      <c r="J4958" t="b">
        <v>0</v>
      </c>
      <c r="K4958" s="7">
        <v>0</v>
      </c>
      <c r="L4958" s="7">
        <v>196</v>
      </c>
      <c r="M4958" s="7">
        <v>0</v>
      </c>
      <c r="N4958" s="7">
        <v>0</v>
      </c>
      <c r="O4958" s="7">
        <v>487</v>
      </c>
      <c r="P4958" s="7">
        <f>SUM(dane3[[#This Row],[RoomService]:[VRDeck]])</f>
        <v>683</v>
      </c>
      <c r="Q4958" t="s">
        <v>13534</v>
      </c>
      <c r="R4958" t="b">
        <v>1</v>
      </c>
    </row>
    <row r="4959" spans="1:18" x14ac:dyDescent="0.3">
      <c r="A4959" t="s">
        <v>13535</v>
      </c>
      <c r="B4959">
        <f>MID(dane3[[#This Row],[PassengerId]],1,4)+0</f>
        <v>5282</v>
      </c>
      <c r="C4959" t="s">
        <v>19</v>
      </c>
      <c r="D4959" t="b">
        <v>1</v>
      </c>
      <c r="E4959" t="s">
        <v>13536</v>
      </c>
      <c r="F4959" t="str">
        <f>MID($E4959,1,1)</f>
        <v>G</v>
      </c>
      <c r="G4959" t="str">
        <f>IFERROR(MID($E4959,SEARCH("/",$E4959,SEARCH("/",$E4959)+1)+1,1),"")</f>
        <v>S</v>
      </c>
      <c r="H4959" t="s">
        <v>46</v>
      </c>
      <c r="I4959">
        <v>0</v>
      </c>
      <c r="J4959" t="b">
        <v>0</v>
      </c>
      <c r="K4959" s="7">
        <v>0</v>
      </c>
      <c r="L4959" s="7">
        <v>0</v>
      </c>
      <c r="M4959" s="7">
        <v>0</v>
      </c>
      <c r="N4959" s="7">
        <v>0</v>
      </c>
      <c r="O4959" s="7">
        <v>0</v>
      </c>
      <c r="P4959" s="7">
        <f>SUM(dane3[[#This Row],[RoomService]:[VRDeck]])</f>
        <v>0</v>
      </c>
      <c r="Q4959" t="s">
        <v>13537</v>
      </c>
      <c r="R4959" t="b">
        <v>1</v>
      </c>
    </row>
    <row r="4960" spans="1:18" x14ac:dyDescent="0.3">
      <c r="A4960" t="s">
        <v>13538</v>
      </c>
      <c r="B4960">
        <f>MID(dane3[[#This Row],[PassengerId]],1,4)+0</f>
        <v>5287</v>
      </c>
      <c r="C4960" t="s">
        <v>19</v>
      </c>
      <c r="D4960" t="b">
        <v>0</v>
      </c>
      <c r="E4960" t="s">
        <v>13539</v>
      </c>
      <c r="F4960" t="str">
        <f>MID($E4960,1,1)</f>
        <v>G</v>
      </c>
      <c r="G4960" t="str">
        <f>IFERROR(MID($E4960,SEARCH("/",$E4960,SEARCH("/",$E4960)+1)+1,1),"")</f>
        <v>S</v>
      </c>
      <c r="H4960" t="s">
        <v>32</v>
      </c>
      <c r="I4960">
        <v>42</v>
      </c>
      <c r="J4960" t="b">
        <v>0</v>
      </c>
      <c r="K4960" s="7">
        <v>0</v>
      </c>
      <c r="L4960" s="7">
        <v>0</v>
      </c>
      <c r="M4960" s="7">
        <v>0</v>
      </c>
      <c r="N4960" s="7">
        <v>214</v>
      </c>
      <c r="O4960" s="7">
        <v>50</v>
      </c>
      <c r="P4960" s="7">
        <f>SUM(dane3[[#This Row],[RoomService]:[VRDeck]])</f>
        <v>264</v>
      </c>
      <c r="Q4960" t="s">
        <v>13540</v>
      </c>
      <c r="R4960" t="b">
        <v>1</v>
      </c>
    </row>
    <row r="4961" spans="1:18" x14ac:dyDescent="0.3">
      <c r="A4961" t="s">
        <v>13541</v>
      </c>
      <c r="B4961">
        <f>MID(dane3[[#This Row],[PassengerId]],1,4)+0</f>
        <v>5288</v>
      </c>
      <c r="C4961" t="s">
        <v>19</v>
      </c>
      <c r="D4961" t="b">
        <v>0</v>
      </c>
      <c r="E4961" t="s">
        <v>13542</v>
      </c>
      <c r="F4961" t="str">
        <f>MID($E4961,1,1)</f>
        <v>F</v>
      </c>
      <c r="G4961" t="str">
        <f>IFERROR(MID($E4961,SEARCH("/",$E4961,SEARCH("/",$E4961)+1)+1,1),"")</f>
        <v>P</v>
      </c>
      <c r="H4961" t="s">
        <v>16</v>
      </c>
      <c r="I4961">
        <v>36</v>
      </c>
      <c r="J4961" t="b">
        <v>0</v>
      </c>
      <c r="K4961" s="7">
        <v>1</v>
      </c>
      <c r="L4961" s="7">
        <v>716</v>
      </c>
      <c r="M4961" s="7">
        <v>3</v>
      </c>
      <c r="N4961" s="7">
        <v>0</v>
      </c>
      <c r="O4961" s="7">
        <v>57</v>
      </c>
      <c r="P4961" s="7">
        <f>SUM(dane3[[#This Row],[RoomService]:[VRDeck]])</f>
        <v>777</v>
      </c>
      <c r="Q4961" t="s">
        <v>13543</v>
      </c>
      <c r="R4961" t="b">
        <v>1</v>
      </c>
    </row>
    <row r="4962" spans="1:18" x14ac:dyDescent="0.3">
      <c r="A4962" t="s">
        <v>13544</v>
      </c>
      <c r="B4962">
        <f>MID(dane3[[#This Row],[PassengerId]],1,4)+0</f>
        <v>5290</v>
      </c>
      <c r="C4962" t="s">
        <v>19</v>
      </c>
      <c r="D4962" t="b">
        <v>0</v>
      </c>
      <c r="E4962" t="s">
        <v>13545</v>
      </c>
      <c r="F4962" t="str">
        <f>MID($E4962,1,1)</f>
        <v>F</v>
      </c>
      <c r="G4962" t="str">
        <f>IFERROR(MID($E4962,SEARCH("/",$E4962,SEARCH("/",$E4962)+1)+1,1),"")</f>
        <v>P</v>
      </c>
      <c r="H4962" t="s">
        <v>16</v>
      </c>
      <c r="I4962">
        <v>31</v>
      </c>
      <c r="J4962" t="b">
        <v>0</v>
      </c>
      <c r="K4962" s="7">
        <v>1177</v>
      </c>
      <c r="L4962" s="7">
        <v>2</v>
      </c>
      <c r="M4962" s="7">
        <v>0</v>
      </c>
      <c r="N4962" s="7">
        <v>0</v>
      </c>
      <c r="O4962" s="7">
        <v>1</v>
      </c>
      <c r="P4962" s="7">
        <f>SUM(dane3[[#This Row],[RoomService]:[VRDeck]])</f>
        <v>1180</v>
      </c>
      <c r="Q4962" t="s">
        <v>13546</v>
      </c>
      <c r="R4962" t="b">
        <v>0</v>
      </c>
    </row>
    <row r="4963" spans="1:18" x14ac:dyDescent="0.3">
      <c r="A4963" t="s">
        <v>13547</v>
      </c>
      <c r="B4963">
        <f>MID(dane3[[#This Row],[PassengerId]],1,4)+0</f>
        <v>5291</v>
      </c>
      <c r="C4963" t="s">
        <v>19</v>
      </c>
      <c r="D4963" t="b">
        <v>0</v>
      </c>
      <c r="E4963" t="s">
        <v>13548</v>
      </c>
      <c r="F4963" t="str">
        <f>MID($E4963,1,1)</f>
        <v>G</v>
      </c>
      <c r="G4963" t="str">
        <f>IFERROR(MID($E4963,SEARCH("/",$E4963,SEARCH("/",$E4963)+1)+1,1),"")</f>
        <v>P</v>
      </c>
      <c r="H4963" t="s">
        <v>46</v>
      </c>
      <c r="I4963">
        <v>27</v>
      </c>
      <c r="J4963" t="b">
        <v>0</v>
      </c>
      <c r="K4963" s="7">
        <v>3905</v>
      </c>
      <c r="L4963" s="7">
        <v>7</v>
      </c>
      <c r="M4963" s="7">
        <v>0</v>
      </c>
      <c r="N4963" s="7">
        <v>4</v>
      </c>
      <c r="O4963" s="7">
        <v>53</v>
      </c>
      <c r="P4963" s="7">
        <f>SUM(dane3[[#This Row],[RoomService]:[VRDeck]])</f>
        <v>3969</v>
      </c>
      <c r="Q4963" t="s">
        <v>13549</v>
      </c>
      <c r="R4963" t="b">
        <v>0</v>
      </c>
    </row>
    <row r="4964" spans="1:18" x14ac:dyDescent="0.3">
      <c r="A4964" t="s">
        <v>13550</v>
      </c>
      <c r="B4964">
        <f>MID(dane3[[#This Row],[PassengerId]],1,4)+0</f>
        <v>5292</v>
      </c>
      <c r="C4964" t="s">
        <v>14</v>
      </c>
      <c r="D4964" t="b">
        <v>0</v>
      </c>
      <c r="E4964" t="s">
        <v>13551</v>
      </c>
      <c r="F4964" t="str">
        <f>MID($E4964,1,1)</f>
        <v>C</v>
      </c>
      <c r="G4964" t="str">
        <f>IFERROR(MID($E4964,SEARCH("/",$E4964,SEARCH("/",$E4964)+1)+1,1),"")</f>
        <v>S</v>
      </c>
      <c r="H4964" t="s">
        <v>16</v>
      </c>
      <c r="I4964">
        <v>25</v>
      </c>
      <c r="J4964" t="b">
        <v>0</v>
      </c>
      <c r="K4964" s="7">
        <v>0</v>
      </c>
      <c r="L4964" s="7">
        <v>4313</v>
      </c>
      <c r="M4964" s="7">
        <v>0</v>
      </c>
      <c r="N4964" s="7">
        <v>175</v>
      </c>
      <c r="O4964" s="7">
        <v>60</v>
      </c>
      <c r="P4964" s="7">
        <f>SUM(dane3[[#This Row],[RoomService]:[VRDeck]])</f>
        <v>4548</v>
      </c>
      <c r="Q4964" t="s">
        <v>13552</v>
      </c>
      <c r="R4964" t="b">
        <v>1</v>
      </c>
    </row>
    <row r="4965" spans="1:18" x14ac:dyDescent="0.3">
      <c r="A4965" t="s">
        <v>13553</v>
      </c>
      <c r="B4965">
        <f>MID(dane3[[#This Row],[PassengerId]],1,4)+0</f>
        <v>5297</v>
      </c>
      <c r="C4965" t="s">
        <v>19</v>
      </c>
      <c r="D4965" t="b">
        <v>1</v>
      </c>
      <c r="E4965" t="s">
        <v>13554</v>
      </c>
      <c r="F4965" t="str">
        <f>MID($E4965,1,1)</f>
        <v>G</v>
      </c>
      <c r="G4965" t="str">
        <f>IFERROR(MID($E4965,SEARCH("/",$E4965,SEARCH("/",$E4965)+1)+1,1),"")</f>
        <v>P</v>
      </c>
      <c r="H4965" t="s">
        <v>16</v>
      </c>
      <c r="I4965">
        <v>32</v>
      </c>
      <c r="J4965" t="b">
        <v>0</v>
      </c>
      <c r="K4965" s="7">
        <v>0</v>
      </c>
      <c r="L4965" s="7">
        <v>0</v>
      </c>
      <c r="M4965" s="7">
        <v>0</v>
      </c>
      <c r="N4965" s="7">
        <v>0</v>
      </c>
      <c r="O4965" s="7">
        <v>0</v>
      </c>
      <c r="P4965" s="7">
        <f>SUM(dane3[[#This Row],[RoomService]:[VRDeck]])</f>
        <v>0</v>
      </c>
      <c r="Q4965" t="s">
        <v>13555</v>
      </c>
      <c r="R4965" t="b">
        <v>1</v>
      </c>
    </row>
    <row r="4966" spans="1:18" x14ac:dyDescent="0.3">
      <c r="A4966" t="s">
        <v>13556</v>
      </c>
      <c r="B4966">
        <f>MID(dane3[[#This Row],[PassengerId]],1,4)+0</f>
        <v>5298</v>
      </c>
      <c r="C4966" t="s">
        <v>19</v>
      </c>
      <c r="D4966" t="b">
        <v>1</v>
      </c>
      <c r="E4966" t="s">
        <v>13557</v>
      </c>
      <c r="F4966" t="str">
        <f>MID($E4966,1,1)</f>
        <v>G</v>
      </c>
      <c r="G4966" t="str">
        <f>IFERROR(MID($E4966,SEARCH("/",$E4966,SEARCH("/",$E4966)+1)+1,1),"")</f>
        <v>S</v>
      </c>
      <c r="H4966" t="s">
        <v>16</v>
      </c>
      <c r="I4966">
        <v>14</v>
      </c>
      <c r="J4966" t="b">
        <v>0</v>
      </c>
      <c r="K4966" s="7">
        <v>0</v>
      </c>
      <c r="L4966" s="7">
        <v>0</v>
      </c>
      <c r="M4966" s="7">
        <v>0</v>
      </c>
      <c r="N4966" s="7">
        <v>0</v>
      </c>
      <c r="O4966" s="7">
        <v>0</v>
      </c>
      <c r="P4966" s="7">
        <f>SUM(dane3[[#This Row],[RoomService]:[VRDeck]])</f>
        <v>0</v>
      </c>
      <c r="Q4966" t="s">
        <v>13558</v>
      </c>
      <c r="R4966" t="b">
        <v>1</v>
      </c>
    </row>
    <row r="4967" spans="1:18" x14ac:dyDescent="0.3">
      <c r="A4967" t="s">
        <v>13559</v>
      </c>
      <c r="B4967">
        <f>MID(dane3[[#This Row],[PassengerId]],1,4)+0</f>
        <v>5299</v>
      </c>
      <c r="C4967" t="s">
        <v>19</v>
      </c>
      <c r="D4967" t="b">
        <v>1</v>
      </c>
      <c r="E4967" t="s">
        <v>13560</v>
      </c>
      <c r="F4967" t="str">
        <f>MID($E4967,1,1)</f>
        <v>G</v>
      </c>
      <c r="G4967" t="str">
        <f>IFERROR(MID($E4967,SEARCH("/",$E4967,SEARCH("/",$E4967)+1)+1,1),"")</f>
        <v>S</v>
      </c>
      <c r="H4967" t="s">
        <v>16</v>
      </c>
      <c r="I4967">
        <v>16</v>
      </c>
      <c r="J4967" t="b">
        <v>0</v>
      </c>
      <c r="K4967" s="7">
        <v>0</v>
      </c>
      <c r="L4967" s="7">
        <v>0</v>
      </c>
      <c r="M4967" s="7">
        <v>0</v>
      </c>
      <c r="N4967" s="7">
        <v>0</v>
      </c>
      <c r="O4967" s="7">
        <v>0</v>
      </c>
      <c r="P4967" s="7">
        <f>SUM(dane3[[#This Row],[RoomService]:[VRDeck]])</f>
        <v>0</v>
      </c>
      <c r="Q4967" t="s">
        <v>13561</v>
      </c>
      <c r="R4967" t="b">
        <v>1</v>
      </c>
    </row>
    <row r="4968" spans="1:18" x14ac:dyDescent="0.3">
      <c r="A4968" t="s">
        <v>13562</v>
      </c>
      <c r="B4968">
        <f>MID(dane3[[#This Row],[PassengerId]],1,4)+0</f>
        <v>5300</v>
      </c>
      <c r="C4968" t="s">
        <v>19</v>
      </c>
      <c r="D4968" t="b">
        <v>1</v>
      </c>
      <c r="E4968" t="s">
        <v>13563</v>
      </c>
      <c r="F4968" t="str">
        <f>MID($E4968,1,1)</f>
        <v>G</v>
      </c>
      <c r="G4968" t="str">
        <f>IFERROR(MID($E4968,SEARCH("/",$E4968,SEARCH("/",$E4968)+1)+1,1),"")</f>
        <v>S</v>
      </c>
      <c r="H4968" t="s">
        <v>46</v>
      </c>
      <c r="I4968">
        <v>51</v>
      </c>
      <c r="J4968" t="b">
        <v>0</v>
      </c>
      <c r="K4968" s="7">
        <v>0</v>
      </c>
      <c r="L4968" s="7">
        <v>0</v>
      </c>
      <c r="M4968" s="7">
        <v>0</v>
      </c>
      <c r="N4968" s="7">
        <v>0</v>
      </c>
      <c r="O4968" s="7">
        <v>0</v>
      </c>
      <c r="P4968" s="7">
        <f>SUM(dane3[[#This Row],[RoomService]:[VRDeck]])</f>
        <v>0</v>
      </c>
      <c r="Q4968" t="s">
        <v>13564</v>
      </c>
      <c r="R4968" t="b">
        <v>1</v>
      </c>
    </row>
    <row r="4969" spans="1:18" x14ac:dyDescent="0.3">
      <c r="A4969" t="s">
        <v>13565</v>
      </c>
      <c r="B4969">
        <f>MID(dane3[[#This Row],[PassengerId]],1,4)+0</f>
        <v>5301</v>
      </c>
      <c r="C4969" t="s">
        <v>14</v>
      </c>
      <c r="D4969" t="b">
        <v>1</v>
      </c>
      <c r="E4969" t="s">
        <v>13566</v>
      </c>
      <c r="F4969" t="str">
        <f>MID($E4969,1,1)</f>
        <v>B</v>
      </c>
      <c r="G4969" t="str">
        <f>IFERROR(MID($E4969,SEARCH("/",$E4969,SEARCH("/",$E4969)+1)+1,1),"")</f>
        <v>P</v>
      </c>
      <c r="H4969" t="s">
        <v>16</v>
      </c>
      <c r="I4969">
        <v>21</v>
      </c>
      <c r="J4969" t="b">
        <v>0</v>
      </c>
      <c r="K4969" s="7">
        <v>0</v>
      </c>
      <c r="L4969" s="7">
        <v>0</v>
      </c>
      <c r="M4969" s="7">
        <v>0</v>
      </c>
      <c r="N4969" s="7">
        <v>0</v>
      </c>
      <c r="O4969" s="7">
        <v>0</v>
      </c>
      <c r="P4969" s="7">
        <f>SUM(dane3[[#This Row],[RoomService]:[VRDeck]])</f>
        <v>0</v>
      </c>
      <c r="Q4969" t="s">
        <v>13567</v>
      </c>
      <c r="R4969" t="b">
        <v>1</v>
      </c>
    </row>
    <row r="4970" spans="1:18" x14ac:dyDescent="0.3">
      <c r="A4970" t="s">
        <v>13568</v>
      </c>
      <c r="B4970">
        <f>MID(dane3[[#This Row],[PassengerId]],1,4)+0</f>
        <v>5301</v>
      </c>
      <c r="C4970" t="s">
        <v>14</v>
      </c>
      <c r="D4970" t="b">
        <v>1</v>
      </c>
      <c r="E4970" t="s">
        <v>13566</v>
      </c>
      <c r="F4970" t="str">
        <f>MID($E4970,1,1)</f>
        <v>B</v>
      </c>
      <c r="G4970" t="str">
        <f>IFERROR(MID($E4970,SEARCH("/",$E4970,SEARCH("/",$E4970)+1)+1,1),"")</f>
        <v>P</v>
      </c>
      <c r="H4970" t="s">
        <v>46</v>
      </c>
      <c r="I4970">
        <v>31</v>
      </c>
      <c r="J4970" t="b">
        <v>0</v>
      </c>
      <c r="K4970" s="7">
        <v>0</v>
      </c>
      <c r="L4970" s="7">
        <v>0</v>
      </c>
      <c r="M4970" s="7">
        <v>0</v>
      </c>
      <c r="N4970" s="7">
        <v>0</v>
      </c>
      <c r="O4970" s="7">
        <v>0</v>
      </c>
      <c r="P4970" s="7">
        <f>SUM(dane3[[#This Row],[RoomService]:[VRDeck]])</f>
        <v>0</v>
      </c>
      <c r="Q4970" t="s">
        <v>13569</v>
      </c>
      <c r="R4970" t="b">
        <v>1</v>
      </c>
    </row>
    <row r="4971" spans="1:18" x14ac:dyDescent="0.3">
      <c r="A4971" t="s">
        <v>13570</v>
      </c>
      <c r="B4971">
        <f>MID(dane3[[#This Row],[PassengerId]],1,4)+0</f>
        <v>5303</v>
      </c>
      <c r="C4971" t="s">
        <v>19</v>
      </c>
      <c r="D4971" t="b">
        <v>0</v>
      </c>
      <c r="E4971" t="s">
        <v>39</v>
      </c>
      <c r="F4971" t="s">
        <v>23762</v>
      </c>
      <c r="G4971" t="str">
        <f>IFERROR(MID($E4971,SEARCH("/",$E4971,SEARCH("/",$E4971)+1)+1,1),"")</f>
        <v/>
      </c>
      <c r="H4971" t="s">
        <v>16</v>
      </c>
      <c r="I4971">
        <v>9</v>
      </c>
      <c r="J4971" t="b">
        <v>0</v>
      </c>
      <c r="K4971" s="7">
        <v>0</v>
      </c>
      <c r="L4971" s="7">
        <v>0</v>
      </c>
      <c r="M4971" s="7">
        <v>0</v>
      </c>
      <c r="N4971" s="7">
        <v>0</v>
      </c>
      <c r="O4971" s="7">
        <v>0</v>
      </c>
      <c r="P4971" s="7">
        <f>SUM(dane3[[#This Row],[RoomService]:[VRDeck]])</f>
        <v>0</v>
      </c>
      <c r="Q4971" t="s">
        <v>13571</v>
      </c>
      <c r="R4971" t="b">
        <v>0</v>
      </c>
    </row>
    <row r="4972" spans="1:18" x14ac:dyDescent="0.3">
      <c r="A4972" t="s">
        <v>13572</v>
      </c>
      <c r="B4972">
        <f>MID(dane3[[#This Row],[PassengerId]],1,4)+0</f>
        <v>5303</v>
      </c>
      <c r="C4972" t="s">
        <v>19</v>
      </c>
      <c r="D4972" t="b">
        <v>0</v>
      </c>
      <c r="E4972" t="s">
        <v>13573</v>
      </c>
      <c r="F4972" t="str">
        <f>MID($E4972,1,1)</f>
        <v>G</v>
      </c>
      <c r="G4972" t="str">
        <f>IFERROR(MID($E4972,SEARCH("/",$E4972,SEARCH("/",$E4972)+1)+1,1),"")</f>
        <v>P</v>
      </c>
      <c r="H4972" t="s">
        <v>16</v>
      </c>
      <c r="I4972">
        <v>7</v>
      </c>
      <c r="J4972" t="b">
        <v>0</v>
      </c>
      <c r="K4972" s="7">
        <v>0</v>
      </c>
      <c r="L4972" s="7">
        <v>0</v>
      </c>
      <c r="M4972" s="7">
        <v>0</v>
      </c>
      <c r="N4972" s="7">
        <v>0</v>
      </c>
      <c r="O4972" s="7">
        <v>0</v>
      </c>
      <c r="P4972" s="7">
        <f>SUM(dane3[[#This Row],[RoomService]:[VRDeck]])</f>
        <v>0</v>
      </c>
      <c r="Q4972" t="s">
        <v>13574</v>
      </c>
      <c r="R4972" t="b">
        <v>1</v>
      </c>
    </row>
    <row r="4973" spans="1:18" x14ac:dyDescent="0.3">
      <c r="A4973" t="s">
        <v>13575</v>
      </c>
      <c r="B4973">
        <f>MID(dane3[[#This Row],[PassengerId]],1,4)+0</f>
        <v>5303</v>
      </c>
      <c r="C4973" t="s">
        <v>19</v>
      </c>
      <c r="D4973" t="b">
        <v>0</v>
      </c>
      <c r="E4973" t="s">
        <v>13573</v>
      </c>
      <c r="F4973" t="str">
        <f>MID($E4973,1,1)</f>
        <v>G</v>
      </c>
      <c r="G4973" t="str">
        <f>IFERROR(MID($E4973,SEARCH("/",$E4973,SEARCH("/",$E4973)+1)+1,1),"")</f>
        <v>P</v>
      </c>
      <c r="H4973" t="s">
        <v>16</v>
      </c>
      <c r="I4973">
        <v>3</v>
      </c>
      <c r="J4973" t="b">
        <v>0</v>
      </c>
      <c r="K4973" s="7">
        <v>0</v>
      </c>
      <c r="L4973" s="7">
        <v>0</v>
      </c>
      <c r="M4973" s="7">
        <v>0</v>
      </c>
      <c r="N4973" s="7">
        <v>0</v>
      </c>
      <c r="O4973" s="7">
        <v>0</v>
      </c>
      <c r="P4973" s="7">
        <f>SUM(dane3[[#This Row],[RoomService]:[VRDeck]])</f>
        <v>0</v>
      </c>
      <c r="Q4973" t="s">
        <v>13576</v>
      </c>
      <c r="R4973" t="b">
        <v>1</v>
      </c>
    </row>
    <row r="4974" spans="1:18" x14ac:dyDescent="0.3">
      <c r="A4974" t="s">
        <v>13577</v>
      </c>
      <c r="B4974">
        <f>MID(dane3[[#This Row],[PassengerId]],1,4)+0</f>
        <v>5303</v>
      </c>
      <c r="C4974" t="s">
        <v>19</v>
      </c>
      <c r="D4974" t="b">
        <v>1</v>
      </c>
      <c r="E4974" t="s">
        <v>13573</v>
      </c>
      <c r="F4974" t="str">
        <f>MID($E4974,1,1)</f>
        <v>G</v>
      </c>
      <c r="G4974" t="str">
        <f>IFERROR(MID($E4974,SEARCH("/",$E4974,SEARCH("/",$E4974)+1)+1,1),"")</f>
        <v>P</v>
      </c>
      <c r="H4974" t="s">
        <v>16</v>
      </c>
      <c r="I4974">
        <v>2</v>
      </c>
      <c r="J4974" t="b">
        <v>0</v>
      </c>
      <c r="K4974" s="7">
        <v>0</v>
      </c>
      <c r="L4974" s="7">
        <v>0</v>
      </c>
      <c r="M4974" s="7">
        <v>0</v>
      </c>
      <c r="N4974" s="7">
        <v>0</v>
      </c>
      <c r="O4974" s="7">
        <v>0</v>
      </c>
      <c r="P4974" s="7">
        <f>SUM(dane3[[#This Row],[RoomService]:[VRDeck]])</f>
        <v>0</v>
      </c>
      <c r="Q4974" t="s">
        <v>13578</v>
      </c>
      <c r="R4974" t="b">
        <v>1</v>
      </c>
    </row>
    <row r="4975" spans="1:18" x14ac:dyDescent="0.3">
      <c r="A4975" t="s">
        <v>13579</v>
      </c>
      <c r="B4975">
        <f>MID(dane3[[#This Row],[PassengerId]],1,4)+0</f>
        <v>5303</v>
      </c>
      <c r="C4975" t="s">
        <v>19</v>
      </c>
      <c r="D4975" t="b">
        <v>0</v>
      </c>
      <c r="E4975" t="s">
        <v>13573</v>
      </c>
      <c r="F4975" t="str">
        <f>MID($E4975,1,1)</f>
        <v>G</v>
      </c>
      <c r="G4975" t="str">
        <f>IFERROR(MID($E4975,SEARCH("/",$E4975,SEARCH("/",$E4975)+1)+1,1),"")</f>
        <v>P</v>
      </c>
      <c r="H4975" t="s">
        <v>46</v>
      </c>
      <c r="I4975">
        <v>7</v>
      </c>
      <c r="J4975" t="b">
        <v>0</v>
      </c>
      <c r="K4975" s="7">
        <v>0</v>
      </c>
      <c r="L4975" s="7">
        <v>0</v>
      </c>
      <c r="M4975" s="7">
        <v>0</v>
      </c>
      <c r="N4975" s="7">
        <v>0</v>
      </c>
      <c r="O4975" s="7">
        <v>0</v>
      </c>
      <c r="P4975" s="7">
        <f>SUM(dane3[[#This Row],[RoomService]:[VRDeck]])</f>
        <v>0</v>
      </c>
      <c r="Q4975" t="s">
        <v>13580</v>
      </c>
      <c r="R4975" t="b">
        <v>0</v>
      </c>
    </row>
    <row r="4976" spans="1:18" x14ac:dyDescent="0.3">
      <c r="A4976" t="s">
        <v>11710</v>
      </c>
      <c r="B4976">
        <f>MID(dane3[[#This Row],[PassengerId]],1,4)+0</f>
        <v>4568</v>
      </c>
      <c r="C4976" t="s">
        <v>53</v>
      </c>
      <c r="D4976" t="b">
        <v>0</v>
      </c>
      <c r="E4976" t="s">
        <v>11711</v>
      </c>
      <c r="F4976" t="str">
        <f>MID($E4976,1,1)</f>
        <v>F</v>
      </c>
      <c r="G4976" t="str">
        <f>IFERROR(MID($E4976,SEARCH("/",$E4976,SEARCH("/",$E4976)+1)+1,1),"")</f>
        <v>P</v>
      </c>
      <c r="H4976" t="s">
        <v>16</v>
      </c>
      <c r="I4976">
        <v>42</v>
      </c>
      <c r="J4976" t="b">
        <v>0</v>
      </c>
      <c r="K4976" s="7">
        <v>4102</v>
      </c>
      <c r="L4976" s="7">
        <v>0</v>
      </c>
      <c r="M4976" s="7">
        <v>36</v>
      </c>
      <c r="N4976" s="7">
        <v>0</v>
      </c>
      <c r="O4976" s="7">
        <v>1825</v>
      </c>
      <c r="P4976" s="7">
        <f>SUM(dane3[[#This Row],[RoomService]:[VRDeck]])</f>
        <v>5963</v>
      </c>
      <c r="Q4976" t="s">
        <v>11712</v>
      </c>
      <c r="R4976" t="b">
        <v>0</v>
      </c>
    </row>
    <row r="4977" spans="1:18" x14ac:dyDescent="0.3">
      <c r="A4977" t="s">
        <v>11738</v>
      </c>
      <c r="B4977">
        <f>MID(dane3[[#This Row],[PassengerId]],1,4)+0</f>
        <v>4577</v>
      </c>
      <c r="C4977" t="s">
        <v>53</v>
      </c>
      <c r="D4977" t="b">
        <v>0</v>
      </c>
      <c r="E4977" t="s">
        <v>11739</v>
      </c>
      <c r="F4977" t="str">
        <f>MID($E4977,1,1)</f>
        <v>F</v>
      </c>
      <c r="G4977" t="str">
        <f>IFERROR(MID($E4977,SEARCH("/",$E4977,SEARCH("/",$E4977)+1)+1,1),"")</f>
        <v>S</v>
      </c>
      <c r="H4977" t="s">
        <v>16</v>
      </c>
      <c r="I4977">
        <v>17</v>
      </c>
      <c r="J4977" t="b">
        <v>0</v>
      </c>
      <c r="K4977" s="7">
        <v>250</v>
      </c>
      <c r="L4977" s="7">
        <v>0</v>
      </c>
      <c r="M4977" s="7">
        <v>2179</v>
      </c>
      <c r="N4977" s="7">
        <v>0</v>
      </c>
      <c r="O4977" s="7">
        <v>0</v>
      </c>
      <c r="P4977" s="7">
        <f>SUM(dane3[[#This Row],[RoomService]:[VRDeck]])</f>
        <v>2429</v>
      </c>
      <c r="Q4977" t="s">
        <v>11740</v>
      </c>
      <c r="R4977" t="b">
        <v>1</v>
      </c>
    </row>
    <row r="4978" spans="1:18" x14ac:dyDescent="0.3">
      <c r="A4978" t="s">
        <v>13586</v>
      </c>
      <c r="B4978">
        <f>MID(dane3[[#This Row],[PassengerId]],1,4)+0</f>
        <v>5305</v>
      </c>
      <c r="C4978" t="s">
        <v>19</v>
      </c>
      <c r="D4978" t="b">
        <v>0</v>
      </c>
      <c r="E4978" t="s">
        <v>13587</v>
      </c>
      <c r="F4978" t="str">
        <f>MID($E4978,1,1)</f>
        <v>F</v>
      </c>
      <c r="G4978" t="str">
        <f>IFERROR(MID($E4978,SEARCH("/",$E4978,SEARCH("/",$E4978)+1)+1,1),"")</f>
        <v>P</v>
      </c>
      <c r="H4978" t="s">
        <v>16</v>
      </c>
      <c r="I4978">
        <v>23</v>
      </c>
      <c r="J4978" t="b">
        <v>0</v>
      </c>
      <c r="K4978" s="7">
        <v>0</v>
      </c>
      <c r="L4978" s="7">
        <v>2891</v>
      </c>
      <c r="M4978" s="7">
        <v>0</v>
      </c>
      <c r="N4978" s="7">
        <v>6</v>
      </c>
      <c r="O4978" s="7">
        <v>0</v>
      </c>
      <c r="P4978" s="7">
        <f>SUM(dane3[[#This Row],[RoomService]:[VRDeck]])</f>
        <v>2897</v>
      </c>
      <c r="Q4978" t="s">
        <v>13588</v>
      </c>
      <c r="R4978" t="b">
        <v>1</v>
      </c>
    </row>
    <row r="4979" spans="1:18" x14ac:dyDescent="0.3">
      <c r="A4979" t="s">
        <v>13589</v>
      </c>
      <c r="B4979">
        <f>MID(dane3[[#This Row],[PassengerId]],1,4)+0</f>
        <v>5307</v>
      </c>
      <c r="C4979" t="s">
        <v>14</v>
      </c>
      <c r="D4979" t="b">
        <v>1</v>
      </c>
      <c r="E4979" t="s">
        <v>13590</v>
      </c>
      <c r="F4979" t="str">
        <f>MID($E4979,1,1)</f>
        <v>B</v>
      </c>
      <c r="G4979" t="str">
        <f>IFERROR(MID($E4979,SEARCH("/",$E4979,SEARCH("/",$E4979)+1)+1,1),"")</f>
        <v>S</v>
      </c>
      <c r="H4979" t="s">
        <v>16</v>
      </c>
      <c r="I4979">
        <v>13</v>
      </c>
      <c r="J4979" t="b">
        <v>0</v>
      </c>
      <c r="K4979" s="7">
        <v>0</v>
      </c>
      <c r="L4979" s="7">
        <v>0</v>
      </c>
      <c r="M4979" s="7">
        <v>0</v>
      </c>
      <c r="N4979" s="7">
        <v>0</v>
      </c>
      <c r="O4979" s="7">
        <v>0</v>
      </c>
      <c r="P4979" s="7">
        <f>SUM(dane3[[#This Row],[RoomService]:[VRDeck]])</f>
        <v>0</v>
      </c>
      <c r="Q4979" t="s">
        <v>13591</v>
      </c>
      <c r="R4979" t="b">
        <v>1</v>
      </c>
    </row>
    <row r="4980" spans="1:18" x14ac:dyDescent="0.3">
      <c r="A4980" t="s">
        <v>11741</v>
      </c>
      <c r="B4980">
        <f>MID(dane3[[#This Row],[PassengerId]],1,4)+0</f>
        <v>4580</v>
      </c>
      <c r="C4980" t="s">
        <v>53</v>
      </c>
      <c r="D4980" t="b">
        <v>1</v>
      </c>
      <c r="E4980" t="s">
        <v>11742</v>
      </c>
      <c r="F4980" t="str">
        <f>MID($E4980,1,1)</f>
        <v>F</v>
      </c>
      <c r="G4980" t="str">
        <f>IFERROR(MID($E4980,SEARCH("/",$E4980,SEARCH("/",$E4980)+1)+1,1),"")</f>
        <v>S</v>
      </c>
      <c r="H4980" t="s">
        <v>16</v>
      </c>
      <c r="I4980">
        <v>35</v>
      </c>
      <c r="J4980" t="b">
        <v>0</v>
      </c>
      <c r="K4980" s="7">
        <v>0</v>
      </c>
      <c r="L4980" s="7">
        <v>0</v>
      </c>
      <c r="M4980" s="7">
        <v>0</v>
      </c>
      <c r="N4980" s="7">
        <v>0</v>
      </c>
      <c r="O4980" s="7">
        <v>0</v>
      </c>
      <c r="P4980" s="7">
        <f>SUM(dane3[[#This Row],[RoomService]:[VRDeck]])</f>
        <v>0</v>
      </c>
      <c r="Q4980" t="s">
        <v>11743</v>
      </c>
      <c r="R4980" t="b">
        <v>1</v>
      </c>
    </row>
    <row r="4981" spans="1:18" x14ac:dyDescent="0.3">
      <c r="A4981" t="s">
        <v>13595</v>
      </c>
      <c r="B4981">
        <f>MID(dane3[[#This Row],[PassengerId]],1,4)+0</f>
        <v>5312</v>
      </c>
      <c r="C4981" t="s">
        <v>14</v>
      </c>
      <c r="D4981" t="b">
        <v>1</v>
      </c>
      <c r="E4981" t="s">
        <v>13596</v>
      </c>
      <c r="F4981" t="str">
        <f>MID($E4981,1,1)</f>
        <v>B</v>
      </c>
      <c r="G4981" t="str">
        <f>IFERROR(MID($E4981,SEARCH("/",$E4981,SEARCH("/",$E4981)+1)+1,1),"")</f>
        <v>P</v>
      </c>
      <c r="H4981" t="s">
        <v>16</v>
      </c>
      <c r="I4981">
        <v>27</v>
      </c>
      <c r="J4981" t="b">
        <v>0</v>
      </c>
      <c r="K4981" s="7">
        <v>0</v>
      </c>
      <c r="L4981" s="7">
        <v>0</v>
      </c>
      <c r="M4981" s="7">
        <v>0</v>
      </c>
      <c r="N4981" s="7">
        <v>0</v>
      </c>
      <c r="O4981" s="7">
        <v>0</v>
      </c>
      <c r="P4981" s="7">
        <f>SUM(dane3[[#This Row],[RoomService]:[VRDeck]])</f>
        <v>0</v>
      </c>
      <c r="Q4981" t="s">
        <v>13597</v>
      </c>
      <c r="R4981" t="b">
        <v>1</v>
      </c>
    </row>
    <row r="4982" spans="1:18" x14ac:dyDescent="0.3">
      <c r="A4982" t="s">
        <v>13598</v>
      </c>
      <c r="B4982">
        <f>MID(dane3[[#This Row],[PassengerId]],1,4)+0</f>
        <v>5313</v>
      </c>
      <c r="C4982" t="s">
        <v>19</v>
      </c>
      <c r="D4982" t="b">
        <v>0</v>
      </c>
      <c r="E4982" t="s">
        <v>13599</v>
      </c>
      <c r="F4982" t="str">
        <f>MID($E4982,1,1)</f>
        <v>F</v>
      </c>
      <c r="G4982" t="str">
        <f>IFERROR(MID($E4982,SEARCH("/",$E4982,SEARCH("/",$E4982)+1)+1,1),"")</f>
        <v>P</v>
      </c>
      <c r="H4982" t="s">
        <v>16</v>
      </c>
      <c r="I4982">
        <v>23</v>
      </c>
      <c r="J4982" t="b">
        <v>0</v>
      </c>
      <c r="K4982" s="7">
        <v>0</v>
      </c>
      <c r="L4982" s="7">
        <v>491</v>
      </c>
      <c r="M4982" s="7">
        <v>0</v>
      </c>
      <c r="N4982" s="7">
        <v>61</v>
      </c>
      <c r="O4982" s="7">
        <v>0</v>
      </c>
      <c r="P4982" s="7">
        <f>SUM(dane3[[#This Row],[RoomService]:[VRDeck]])</f>
        <v>552</v>
      </c>
      <c r="Q4982" t="s">
        <v>13600</v>
      </c>
      <c r="R4982" t="b">
        <v>1</v>
      </c>
    </row>
    <row r="4983" spans="1:18" x14ac:dyDescent="0.3">
      <c r="A4983" t="s">
        <v>1605</v>
      </c>
      <c r="B4983">
        <f>MID(dane3[[#This Row],[PassengerId]],1,4)+0</f>
        <v>607</v>
      </c>
      <c r="C4983" t="s">
        <v>14</v>
      </c>
      <c r="D4983" t="b">
        <v>0</v>
      </c>
      <c r="E4983" t="s">
        <v>1606</v>
      </c>
      <c r="F4983" t="str">
        <f>MID($E4983,1,1)</f>
        <v>C</v>
      </c>
      <c r="G4983" t="str">
        <f>IFERROR(MID($E4983,SEARCH("/",$E4983,SEARCH("/",$E4983)+1)+1,1),"")</f>
        <v>P</v>
      </c>
      <c r="H4983" t="s">
        <v>16</v>
      </c>
      <c r="I4983">
        <v>37</v>
      </c>
      <c r="J4983" t="b">
        <v>0</v>
      </c>
      <c r="K4983" s="7">
        <v>27</v>
      </c>
      <c r="L4983" s="7">
        <v>654</v>
      </c>
      <c r="M4983" s="7">
        <v>10</v>
      </c>
      <c r="N4983" s="7">
        <v>881</v>
      </c>
      <c r="O4983" s="7">
        <v>9568</v>
      </c>
      <c r="P4983" s="7">
        <f>SUM(dane3[[#This Row],[RoomService]:[VRDeck]])</f>
        <v>11140</v>
      </c>
      <c r="Q4983" t="s">
        <v>1607</v>
      </c>
      <c r="R4983" t="b">
        <v>0</v>
      </c>
    </row>
    <row r="4984" spans="1:18" x14ac:dyDescent="0.3">
      <c r="A4984" t="s">
        <v>13604</v>
      </c>
      <c r="B4984">
        <f>MID(dane3[[#This Row],[PassengerId]],1,4)+0</f>
        <v>5315</v>
      </c>
      <c r="C4984" t="s">
        <v>19</v>
      </c>
      <c r="D4984" t="b">
        <v>0</v>
      </c>
      <c r="E4984" t="s">
        <v>13605</v>
      </c>
      <c r="F4984" t="str">
        <f>MID($E4984,1,1)</f>
        <v>F</v>
      </c>
      <c r="G4984" t="str">
        <f>IFERROR(MID($E4984,SEARCH("/",$E4984,SEARCH("/",$E4984)+1)+1,1),"")</f>
        <v>P</v>
      </c>
      <c r="H4984" t="s">
        <v>16</v>
      </c>
      <c r="I4984">
        <v>18</v>
      </c>
      <c r="J4984" t="b">
        <v>0</v>
      </c>
      <c r="K4984" s="7">
        <v>454</v>
      </c>
      <c r="L4984" s="7">
        <v>0</v>
      </c>
      <c r="M4984" s="7">
        <v>0</v>
      </c>
      <c r="N4984" s="7">
        <v>324</v>
      </c>
      <c r="O4984" s="7">
        <v>0</v>
      </c>
      <c r="P4984" s="7">
        <f>SUM(dane3[[#This Row],[RoomService]:[VRDeck]])</f>
        <v>778</v>
      </c>
      <c r="Q4984" t="s">
        <v>13606</v>
      </c>
      <c r="R4984" t="b">
        <v>0</v>
      </c>
    </row>
    <row r="4985" spans="1:18" x14ac:dyDescent="0.3">
      <c r="A4985" t="s">
        <v>11752</v>
      </c>
      <c r="B4985">
        <f>MID(dane3[[#This Row],[PassengerId]],1,4)+0</f>
        <v>4586</v>
      </c>
      <c r="C4985" t="s">
        <v>53</v>
      </c>
      <c r="D4985" t="b">
        <v>0</v>
      </c>
      <c r="E4985" t="s">
        <v>11753</v>
      </c>
      <c r="F4985" t="str">
        <f>MID($E4985,1,1)</f>
        <v>F</v>
      </c>
      <c r="G4985" t="str">
        <f>IFERROR(MID($E4985,SEARCH("/",$E4985,SEARCH("/",$E4985)+1)+1,1),"")</f>
        <v>P</v>
      </c>
      <c r="H4985" t="s">
        <v>46</v>
      </c>
      <c r="I4985">
        <v>31</v>
      </c>
      <c r="J4985" t="b">
        <v>0</v>
      </c>
      <c r="K4985" s="7">
        <v>22</v>
      </c>
      <c r="L4985" s="7">
        <v>0</v>
      </c>
      <c r="M4985" s="7">
        <v>0</v>
      </c>
      <c r="N4985" s="7">
        <v>1</v>
      </c>
      <c r="O4985" s="7">
        <v>524</v>
      </c>
      <c r="P4985" s="7">
        <f>SUM(dane3[[#This Row],[RoomService]:[VRDeck]])</f>
        <v>547</v>
      </c>
      <c r="Q4985" t="s">
        <v>11754</v>
      </c>
      <c r="R4985" t="b">
        <v>0</v>
      </c>
    </row>
    <row r="4986" spans="1:18" x14ac:dyDescent="0.3">
      <c r="A4986" t="s">
        <v>13610</v>
      </c>
      <c r="B4986">
        <f>MID(dane3[[#This Row],[PassengerId]],1,4)+0</f>
        <v>5320</v>
      </c>
      <c r="C4986" t="s">
        <v>14</v>
      </c>
      <c r="D4986" t="b">
        <v>1</v>
      </c>
      <c r="E4986" t="s">
        <v>13611</v>
      </c>
      <c r="F4986" t="str">
        <f>MID($E4986,1,1)</f>
        <v>E</v>
      </c>
      <c r="G4986" t="str">
        <f>IFERROR(MID($E4986,SEARCH("/",$E4986,SEARCH("/",$E4986)+1)+1,1),"")</f>
        <v>P</v>
      </c>
      <c r="H4986" t="s">
        <v>46</v>
      </c>
      <c r="I4986">
        <v>31</v>
      </c>
      <c r="J4986" t="b">
        <v>0</v>
      </c>
      <c r="K4986" s="7">
        <v>0</v>
      </c>
      <c r="L4986" s="7">
        <v>0</v>
      </c>
      <c r="M4986" s="7">
        <v>0</v>
      </c>
      <c r="N4986" s="7">
        <v>0</v>
      </c>
      <c r="O4986" s="7">
        <v>0</v>
      </c>
      <c r="P4986" s="7">
        <f>SUM(dane3[[#This Row],[RoomService]:[VRDeck]])</f>
        <v>0</v>
      </c>
      <c r="Q4986" t="s">
        <v>13612</v>
      </c>
      <c r="R4986" t="b">
        <v>1</v>
      </c>
    </row>
    <row r="4987" spans="1:18" x14ac:dyDescent="0.3">
      <c r="A4987" t="s">
        <v>13613</v>
      </c>
      <c r="B4987">
        <f>MID(dane3[[#This Row],[PassengerId]],1,4)+0</f>
        <v>5320</v>
      </c>
      <c r="C4987" t="s">
        <v>14</v>
      </c>
      <c r="D4987" t="b">
        <v>0</v>
      </c>
      <c r="E4987" t="s">
        <v>13611</v>
      </c>
      <c r="F4987" t="str">
        <f>MID($E4987,1,1)</f>
        <v>E</v>
      </c>
      <c r="G4987" t="str">
        <f>IFERROR(MID($E4987,SEARCH("/",$E4987,SEARCH("/",$E4987)+1)+1,1),"")</f>
        <v>P</v>
      </c>
      <c r="H4987" t="s">
        <v>16</v>
      </c>
      <c r="I4987">
        <v>32</v>
      </c>
      <c r="J4987" t="b">
        <v>0</v>
      </c>
      <c r="K4987" s="7">
        <v>0</v>
      </c>
      <c r="L4987" s="7">
        <v>1301</v>
      </c>
      <c r="M4987" s="7">
        <v>0</v>
      </c>
      <c r="N4987" s="7">
        <v>94</v>
      </c>
      <c r="O4987" s="7">
        <v>356</v>
      </c>
      <c r="P4987" s="7">
        <f>SUM(dane3[[#This Row],[RoomService]:[VRDeck]])</f>
        <v>1751</v>
      </c>
      <c r="Q4987" t="s">
        <v>13614</v>
      </c>
      <c r="R4987" t="b">
        <v>0</v>
      </c>
    </row>
    <row r="4988" spans="1:18" x14ac:dyDescent="0.3">
      <c r="A4988" t="s">
        <v>11761</v>
      </c>
      <c r="B4988">
        <f>MID(dane3[[#This Row],[PassengerId]],1,4)+0</f>
        <v>4592</v>
      </c>
      <c r="C4988" t="s">
        <v>53</v>
      </c>
      <c r="D4988" t="b">
        <v>0</v>
      </c>
      <c r="E4988" t="s">
        <v>11762</v>
      </c>
      <c r="F4988" t="str">
        <f>MID($E4988,1,1)</f>
        <v>F</v>
      </c>
      <c r="G4988" t="str">
        <f>IFERROR(MID($E4988,SEARCH("/",$E4988,SEARCH("/",$E4988)+1)+1,1),"")</f>
        <v>S</v>
      </c>
      <c r="H4988" t="s">
        <v>16</v>
      </c>
      <c r="I4988">
        <v>9</v>
      </c>
      <c r="J4988" t="b">
        <v>0</v>
      </c>
      <c r="K4988" s="7">
        <v>0</v>
      </c>
      <c r="L4988" s="7">
        <v>0</v>
      </c>
      <c r="M4988" s="7">
        <v>0</v>
      </c>
      <c r="N4988" s="7">
        <v>0</v>
      </c>
      <c r="O4988" s="7">
        <v>0</v>
      </c>
      <c r="P4988" s="7">
        <f>SUM(dane3[[#This Row],[RoomService]:[VRDeck]])</f>
        <v>0</v>
      </c>
      <c r="Q4988" t="s">
        <v>11763</v>
      </c>
      <c r="R4988" t="b">
        <v>1</v>
      </c>
    </row>
    <row r="4989" spans="1:18" x14ac:dyDescent="0.3">
      <c r="A4989" t="s">
        <v>11764</v>
      </c>
      <c r="B4989">
        <f>MID(dane3[[#This Row],[PassengerId]],1,4)+0</f>
        <v>4592</v>
      </c>
      <c r="C4989" t="s">
        <v>53</v>
      </c>
      <c r="D4989" t="b">
        <v>1</v>
      </c>
      <c r="E4989" t="s">
        <v>11762</v>
      </c>
      <c r="F4989" t="str">
        <f>MID($E4989,1,1)</f>
        <v>F</v>
      </c>
      <c r="G4989" t="str">
        <f>IFERROR(MID($E4989,SEARCH("/",$E4989,SEARCH("/",$E4989)+1)+1,1),"")</f>
        <v>S</v>
      </c>
      <c r="H4989" t="s">
        <v>16</v>
      </c>
      <c r="I4989">
        <v>25</v>
      </c>
      <c r="J4989" t="b">
        <v>0</v>
      </c>
      <c r="K4989" s="7">
        <v>0</v>
      </c>
      <c r="L4989" s="7">
        <v>0</v>
      </c>
      <c r="M4989" s="7">
        <v>0</v>
      </c>
      <c r="N4989" s="7">
        <v>0</v>
      </c>
      <c r="O4989" s="7">
        <v>0</v>
      </c>
      <c r="P4989" s="7">
        <f>SUM(dane3[[#This Row],[RoomService]:[VRDeck]])</f>
        <v>0</v>
      </c>
      <c r="Q4989" t="s">
        <v>11765</v>
      </c>
      <c r="R4989" t="b">
        <v>1</v>
      </c>
    </row>
    <row r="4990" spans="1:18" x14ac:dyDescent="0.3">
      <c r="A4990" t="s">
        <v>13621</v>
      </c>
      <c r="B4990">
        <f>MID(dane3[[#This Row],[PassengerId]],1,4)+0</f>
        <v>5325</v>
      </c>
      <c r="C4990" t="s">
        <v>19</v>
      </c>
      <c r="D4990" t="b">
        <v>0</v>
      </c>
      <c r="E4990" t="s">
        <v>13622</v>
      </c>
      <c r="F4990" t="str">
        <f>MID($E4990,1,1)</f>
        <v>F</v>
      </c>
      <c r="G4990" t="str">
        <f>IFERROR(MID($E4990,SEARCH("/",$E4990,SEARCH("/",$E4990)+1)+1,1),"")</f>
        <v>S</v>
      </c>
      <c r="H4990" t="s">
        <v>32</v>
      </c>
      <c r="I4990">
        <v>21</v>
      </c>
      <c r="J4990" t="b">
        <v>0</v>
      </c>
      <c r="K4990" s="7">
        <v>751</v>
      </c>
      <c r="L4990" s="7">
        <v>5</v>
      </c>
      <c r="M4990" s="7">
        <v>0</v>
      </c>
      <c r="N4990" s="7">
        <v>1</v>
      </c>
      <c r="O4990" s="7">
        <v>0</v>
      </c>
      <c r="P4990" s="7">
        <f>SUM(dane3[[#This Row],[RoomService]:[VRDeck]])</f>
        <v>757</v>
      </c>
      <c r="Q4990" t="s">
        <v>13623</v>
      </c>
      <c r="R4990" t="b">
        <v>1</v>
      </c>
    </row>
    <row r="4991" spans="1:18" x14ac:dyDescent="0.3">
      <c r="A4991" t="s">
        <v>11766</v>
      </c>
      <c r="B4991">
        <f>MID(dane3[[#This Row],[PassengerId]],1,4)+0</f>
        <v>4592</v>
      </c>
      <c r="C4991" t="s">
        <v>53</v>
      </c>
      <c r="D4991" t="b">
        <v>1</v>
      </c>
      <c r="E4991" t="s">
        <v>11762</v>
      </c>
      <c r="F4991" t="str">
        <f>MID($E4991,1,1)</f>
        <v>F</v>
      </c>
      <c r="G4991" t="str">
        <f>IFERROR(MID($E4991,SEARCH("/",$E4991,SEARCH("/",$E4991)+1)+1,1),"")</f>
        <v>S</v>
      </c>
      <c r="H4991" t="s">
        <v>16</v>
      </c>
      <c r="I4991">
        <v>29</v>
      </c>
      <c r="J4991" t="b">
        <v>0</v>
      </c>
      <c r="K4991" s="7">
        <v>0</v>
      </c>
      <c r="L4991" s="7">
        <v>0</v>
      </c>
      <c r="M4991" s="7">
        <v>0</v>
      </c>
      <c r="N4991" s="7">
        <v>0</v>
      </c>
      <c r="O4991" s="7">
        <v>0</v>
      </c>
      <c r="P4991" s="7">
        <f>SUM(dane3[[#This Row],[RoomService]:[VRDeck]])</f>
        <v>0</v>
      </c>
      <c r="Q4991" t="s">
        <v>11767</v>
      </c>
      <c r="R4991" t="b">
        <v>1</v>
      </c>
    </row>
    <row r="4992" spans="1:18" x14ac:dyDescent="0.3">
      <c r="A4992" t="s">
        <v>13627</v>
      </c>
      <c r="B4992">
        <f>MID(dane3[[#This Row],[PassengerId]],1,4)+0</f>
        <v>5327</v>
      </c>
      <c r="C4992" t="s">
        <v>14</v>
      </c>
      <c r="D4992" t="b">
        <v>0</v>
      </c>
      <c r="E4992" t="s">
        <v>13628</v>
      </c>
      <c r="F4992" t="str">
        <f>MID($E4992,1,1)</f>
        <v>B</v>
      </c>
      <c r="G4992" t="str">
        <f>IFERROR(MID($E4992,SEARCH("/",$E4992,SEARCH("/",$E4992)+1)+1,1),"")</f>
        <v>P</v>
      </c>
      <c r="H4992" t="s">
        <v>16</v>
      </c>
      <c r="I4992">
        <v>38</v>
      </c>
      <c r="J4992" t="b">
        <v>0</v>
      </c>
      <c r="K4992" s="7">
        <v>0</v>
      </c>
      <c r="L4992" s="7">
        <v>0</v>
      </c>
      <c r="M4992" s="7">
        <v>0</v>
      </c>
      <c r="N4992" s="7">
        <v>0</v>
      </c>
      <c r="O4992" s="7">
        <v>0</v>
      </c>
      <c r="P4992" s="7">
        <f>SUM(dane3[[#This Row],[RoomService]:[VRDeck]])</f>
        <v>0</v>
      </c>
      <c r="Q4992" t="s">
        <v>13629</v>
      </c>
      <c r="R4992" t="b">
        <v>0</v>
      </c>
    </row>
    <row r="4993" spans="1:18" x14ac:dyDescent="0.3">
      <c r="A4993" t="s">
        <v>13630</v>
      </c>
      <c r="B4993">
        <f>MID(dane3[[#This Row],[PassengerId]],1,4)+0</f>
        <v>5330</v>
      </c>
      <c r="C4993" t="s">
        <v>19</v>
      </c>
      <c r="D4993" t="b">
        <v>0</v>
      </c>
      <c r="E4993" t="s">
        <v>13631</v>
      </c>
      <c r="F4993" t="str">
        <f>MID($E4993,1,1)</f>
        <v>F</v>
      </c>
      <c r="G4993" t="str">
        <f>IFERROR(MID($E4993,SEARCH("/",$E4993,SEARCH("/",$E4993)+1)+1,1),"")</f>
        <v>P</v>
      </c>
      <c r="H4993" t="s">
        <v>16</v>
      </c>
      <c r="I4993">
        <v>20</v>
      </c>
      <c r="J4993" t="b">
        <v>0</v>
      </c>
      <c r="K4993" s="7">
        <v>0</v>
      </c>
      <c r="L4993" s="7">
        <v>0</v>
      </c>
      <c r="M4993" s="7">
        <v>708</v>
      </c>
      <c r="N4993" s="7">
        <v>101</v>
      </c>
      <c r="O4993" s="7">
        <v>0</v>
      </c>
      <c r="P4993" s="7">
        <f>SUM(dane3[[#This Row],[RoomService]:[VRDeck]])</f>
        <v>809</v>
      </c>
      <c r="Q4993" t="s">
        <v>13632</v>
      </c>
      <c r="R4993" t="b">
        <v>1</v>
      </c>
    </row>
    <row r="4994" spans="1:18" x14ac:dyDescent="0.3">
      <c r="A4994" t="s">
        <v>13633</v>
      </c>
      <c r="B4994">
        <f>MID(dane3[[#This Row],[PassengerId]],1,4)+0</f>
        <v>5331</v>
      </c>
      <c r="C4994" t="s">
        <v>19</v>
      </c>
      <c r="D4994" t="b">
        <v>0</v>
      </c>
      <c r="E4994" t="s">
        <v>13634</v>
      </c>
      <c r="F4994" t="str">
        <f>MID($E4994,1,1)</f>
        <v>F</v>
      </c>
      <c r="G4994" t="str">
        <f>IFERROR(MID($E4994,SEARCH("/",$E4994,SEARCH("/",$E4994)+1)+1,1),"")</f>
        <v>P</v>
      </c>
      <c r="H4994" t="s">
        <v>16</v>
      </c>
      <c r="I4994">
        <v>23</v>
      </c>
      <c r="J4994" t="b">
        <v>0</v>
      </c>
      <c r="K4994" s="7">
        <v>0</v>
      </c>
      <c r="L4994" s="7">
        <v>1</v>
      </c>
      <c r="M4994" s="7">
        <v>292</v>
      </c>
      <c r="N4994" s="7">
        <v>0</v>
      </c>
      <c r="O4994" s="7">
        <v>340</v>
      </c>
      <c r="P4994" s="7">
        <f>SUM(dane3[[#This Row],[RoomService]:[VRDeck]])</f>
        <v>633</v>
      </c>
      <c r="Q4994" t="s">
        <v>13635</v>
      </c>
      <c r="R4994" t="b">
        <v>0</v>
      </c>
    </row>
    <row r="4995" spans="1:18" x14ac:dyDescent="0.3">
      <c r="A4995" t="s">
        <v>13636</v>
      </c>
      <c r="B4995">
        <f>MID(dane3[[#This Row],[PassengerId]],1,4)+0</f>
        <v>5333</v>
      </c>
      <c r="C4995" t="s">
        <v>19</v>
      </c>
      <c r="D4995" t="b">
        <v>0</v>
      </c>
      <c r="E4995" t="s">
        <v>13637</v>
      </c>
      <c r="F4995" t="str">
        <f>MID($E4995,1,1)</f>
        <v>G</v>
      </c>
      <c r="G4995" t="str">
        <f>IFERROR(MID($E4995,SEARCH("/",$E4995,SEARCH("/",$E4995)+1)+1,1),"")</f>
        <v>P</v>
      </c>
      <c r="H4995" t="s">
        <v>16</v>
      </c>
      <c r="I4995">
        <v>48</v>
      </c>
      <c r="J4995" t="b">
        <v>0</v>
      </c>
      <c r="K4995" s="7">
        <v>456</v>
      </c>
      <c r="L4995" s="7">
        <v>0</v>
      </c>
      <c r="M4995" s="7">
        <v>39</v>
      </c>
      <c r="N4995" s="7">
        <v>0</v>
      </c>
      <c r="O4995" s="7">
        <v>5</v>
      </c>
      <c r="P4995" s="7">
        <f>SUM(dane3[[#This Row],[RoomService]:[VRDeck]])</f>
        <v>500</v>
      </c>
      <c r="Q4995" t="s">
        <v>13638</v>
      </c>
      <c r="R4995" t="b">
        <v>1</v>
      </c>
    </row>
    <row r="4996" spans="1:18" x14ac:dyDescent="0.3">
      <c r="A4996" t="s">
        <v>13639</v>
      </c>
      <c r="B4996">
        <f>MID(dane3[[#This Row],[PassengerId]],1,4)+0</f>
        <v>5334</v>
      </c>
      <c r="C4996" t="s">
        <v>19</v>
      </c>
      <c r="D4996" t="b">
        <v>1</v>
      </c>
      <c r="E4996" t="s">
        <v>13640</v>
      </c>
      <c r="F4996" t="str">
        <f>MID($E4996,1,1)</f>
        <v>G</v>
      </c>
      <c r="G4996" t="str">
        <f>IFERROR(MID($E4996,SEARCH("/",$E4996,SEARCH("/",$E4996)+1)+1,1),"")</f>
        <v>S</v>
      </c>
      <c r="H4996" t="s">
        <v>46</v>
      </c>
      <c r="I4996">
        <v>15</v>
      </c>
      <c r="J4996" t="b">
        <v>0</v>
      </c>
      <c r="K4996" s="7">
        <v>0</v>
      </c>
      <c r="L4996" s="7">
        <v>0</v>
      </c>
      <c r="M4996" s="7">
        <v>0</v>
      </c>
      <c r="N4996" s="7">
        <v>0</v>
      </c>
      <c r="O4996" s="7">
        <v>0</v>
      </c>
      <c r="P4996" s="7">
        <f>SUM(dane3[[#This Row],[RoomService]:[VRDeck]])</f>
        <v>0</v>
      </c>
      <c r="Q4996" t="s">
        <v>13641</v>
      </c>
      <c r="R4996" t="b">
        <v>1</v>
      </c>
    </row>
    <row r="4997" spans="1:18" x14ac:dyDescent="0.3">
      <c r="A4997" t="s">
        <v>13642</v>
      </c>
      <c r="B4997">
        <f>MID(dane3[[#This Row],[PassengerId]],1,4)+0</f>
        <v>5334</v>
      </c>
      <c r="C4997" t="s">
        <v>19</v>
      </c>
      <c r="D4997" t="b">
        <v>0</v>
      </c>
      <c r="E4997" t="s">
        <v>13640</v>
      </c>
      <c r="F4997" t="str">
        <f>MID($E4997,1,1)</f>
        <v>G</v>
      </c>
      <c r="G4997" t="str">
        <f>IFERROR(MID($E4997,SEARCH("/",$E4997,SEARCH("/",$E4997)+1)+1,1),"")</f>
        <v>S</v>
      </c>
      <c r="H4997" t="s">
        <v>16</v>
      </c>
      <c r="I4997">
        <v>30</v>
      </c>
      <c r="J4997" t="b">
        <v>0</v>
      </c>
      <c r="K4997" s="7">
        <v>0</v>
      </c>
      <c r="L4997" s="7">
        <v>674</v>
      </c>
      <c r="M4997" s="7">
        <v>39</v>
      </c>
      <c r="N4997" s="7">
        <v>0</v>
      </c>
      <c r="O4997" s="7">
        <v>10</v>
      </c>
      <c r="P4997" s="7">
        <f>SUM(dane3[[#This Row],[RoomService]:[VRDeck]])</f>
        <v>723</v>
      </c>
      <c r="Q4997" t="s">
        <v>13643</v>
      </c>
      <c r="R4997" t="b">
        <v>1</v>
      </c>
    </row>
    <row r="4998" spans="1:18" x14ac:dyDescent="0.3">
      <c r="A4998" t="s">
        <v>11768</v>
      </c>
      <c r="B4998">
        <f>MID(dane3[[#This Row],[PassengerId]],1,4)+0</f>
        <v>4592</v>
      </c>
      <c r="C4998" t="s">
        <v>53</v>
      </c>
      <c r="D4998" t="b">
        <v>1</v>
      </c>
      <c r="E4998" t="s">
        <v>11762</v>
      </c>
      <c r="F4998" t="str">
        <f>MID($E4998,1,1)</f>
        <v>F</v>
      </c>
      <c r="G4998" t="str">
        <f>IFERROR(MID($E4998,SEARCH("/",$E4998,SEARCH("/",$E4998)+1)+1,1),"")</f>
        <v>S</v>
      </c>
      <c r="H4998" t="s">
        <v>16</v>
      </c>
      <c r="I4998">
        <v>1</v>
      </c>
      <c r="J4998" t="b">
        <v>0</v>
      </c>
      <c r="K4998" s="7">
        <v>0</v>
      </c>
      <c r="L4998" s="7">
        <v>0</v>
      </c>
      <c r="M4998" s="7">
        <v>0</v>
      </c>
      <c r="N4998" s="7">
        <v>0</v>
      </c>
      <c r="O4998" s="7">
        <v>0</v>
      </c>
      <c r="P4998" s="7">
        <f>SUM(dane3[[#This Row],[RoomService]:[VRDeck]])</f>
        <v>0</v>
      </c>
      <c r="Q4998" t="s">
        <v>11769</v>
      </c>
      <c r="R4998" t="b">
        <v>1</v>
      </c>
    </row>
    <row r="4999" spans="1:18" x14ac:dyDescent="0.3">
      <c r="A4999" t="s">
        <v>13647</v>
      </c>
      <c r="B4999">
        <f>MID(dane3[[#This Row],[PassengerId]],1,4)+0</f>
        <v>5340</v>
      </c>
      <c r="C4999" t="s">
        <v>19</v>
      </c>
      <c r="D4999" t="b">
        <v>0</v>
      </c>
      <c r="E4999" t="s">
        <v>13648</v>
      </c>
      <c r="F4999" t="str">
        <f>MID($E4999,1,1)</f>
        <v>G</v>
      </c>
      <c r="G4999" t="str">
        <f>IFERROR(MID($E4999,SEARCH("/",$E4999,SEARCH("/",$E4999)+1)+1,1),"")</f>
        <v>S</v>
      </c>
      <c r="H4999" t="s">
        <v>16</v>
      </c>
      <c r="I4999">
        <v>36</v>
      </c>
      <c r="J4999" t="b">
        <v>0</v>
      </c>
      <c r="K4999" s="7">
        <v>0</v>
      </c>
      <c r="L4999" s="7">
        <v>0</v>
      </c>
      <c r="M4999" s="7">
        <v>33</v>
      </c>
      <c r="N4999" s="7">
        <v>677</v>
      </c>
      <c r="O4999" s="7">
        <v>0</v>
      </c>
      <c r="P4999" s="7">
        <f>SUM(dane3[[#This Row],[RoomService]:[VRDeck]])</f>
        <v>710</v>
      </c>
      <c r="Q4999" t="s">
        <v>13649</v>
      </c>
      <c r="R4999" t="b">
        <v>0</v>
      </c>
    </row>
    <row r="5000" spans="1:18" x14ac:dyDescent="0.3">
      <c r="A5000" t="s">
        <v>13650</v>
      </c>
      <c r="B5000">
        <f>MID(dane3[[#This Row],[PassengerId]],1,4)+0</f>
        <v>5341</v>
      </c>
      <c r="C5000" t="s">
        <v>19</v>
      </c>
      <c r="D5000" t="b">
        <v>1</v>
      </c>
      <c r="E5000" t="s">
        <v>13651</v>
      </c>
      <c r="F5000" t="str">
        <f>MID($E5000,1,1)</f>
        <v>G</v>
      </c>
      <c r="G5000" t="str">
        <f>IFERROR(MID($E5000,SEARCH("/",$E5000,SEARCH("/",$E5000)+1)+1,1),"")</f>
        <v>S</v>
      </c>
      <c r="H5000" t="s">
        <v>16</v>
      </c>
      <c r="I5000">
        <v>20</v>
      </c>
      <c r="J5000" t="b">
        <v>0</v>
      </c>
      <c r="K5000" s="7">
        <v>0</v>
      </c>
      <c r="L5000" s="7">
        <v>0</v>
      </c>
      <c r="M5000" s="7">
        <v>0</v>
      </c>
      <c r="N5000" s="7">
        <v>0</v>
      </c>
      <c r="O5000" s="7">
        <v>0</v>
      </c>
      <c r="P5000" s="7">
        <f>SUM(dane3[[#This Row],[RoomService]:[VRDeck]])</f>
        <v>0</v>
      </c>
      <c r="Q5000" t="s">
        <v>13652</v>
      </c>
      <c r="R5000" t="b">
        <v>1</v>
      </c>
    </row>
    <row r="5001" spans="1:18" x14ac:dyDescent="0.3">
      <c r="A5001" t="s">
        <v>11831</v>
      </c>
      <c r="B5001">
        <f>MID(dane3[[#This Row],[PassengerId]],1,4)+0</f>
        <v>4615</v>
      </c>
      <c r="C5001" t="s">
        <v>53</v>
      </c>
      <c r="D5001" t="b">
        <v>0</v>
      </c>
      <c r="E5001" t="s">
        <v>11832</v>
      </c>
      <c r="F5001" t="str">
        <f>MID($E5001,1,1)</f>
        <v>F</v>
      </c>
      <c r="G5001" t="str">
        <f>IFERROR(MID($E5001,SEARCH("/",$E5001,SEARCH("/",$E5001)+1)+1,1),"")</f>
        <v>S</v>
      </c>
      <c r="H5001" t="s">
        <v>16</v>
      </c>
      <c r="I5001">
        <v>42</v>
      </c>
      <c r="J5001" t="b">
        <v>0</v>
      </c>
      <c r="K5001" s="7">
        <v>36</v>
      </c>
      <c r="L5001" s="7">
        <v>0</v>
      </c>
      <c r="M5001" s="7">
        <v>2554</v>
      </c>
      <c r="N5001" s="7">
        <v>0</v>
      </c>
      <c r="O5001" s="7">
        <v>9</v>
      </c>
      <c r="P5001" s="7">
        <f>SUM(dane3[[#This Row],[RoomService]:[VRDeck]])</f>
        <v>2599</v>
      </c>
      <c r="Q5001" t="s">
        <v>11833</v>
      </c>
      <c r="R5001" t="b">
        <v>1</v>
      </c>
    </row>
    <row r="5002" spans="1:18" x14ac:dyDescent="0.3">
      <c r="A5002" t="s">
        <v>13656</v>
      </c>
      <c r="B5002">
        <f>MID(dane3[[#This Row],[PassengerId]],1,4)+0</f>
        <v>5344</v>
      </c>
      <c r="C5002" t="s">
        <v>14</v>
      </c>
      <c r="D5002" t="b">
        <v>0</v>
      </c>
      <c r="E5002" t="s">
        <v>13657</v>
      </c>
      <c r="F5002" t="str">
        <f>MID($E5002,1,1)</f>
        <v>C</v>
      </c>
      <c r="G5002" t="str">
        <f>IFERROR(MID($E5002,SEARCH("/",$E5002,SEARCH("/",$E5002)+1)+1,1),"")</f>
        <v>P</v>
      </c>
      <c r="H5002" t="s">
        <v>46</v>
      </c>
      <c r="I5002">
        <v>38</v>
      </c>
      <c r="J5002" t="b">
        <v>0</v>
      </c>
      <c r="K5002" s="7">
        <v>0</v>
      </c>
      <c r="L5002" s="7">
        <v>439</v>
      </c>
      <c r="M5002" s="7">
        <v>0</v>
      </c>
      <c r="N5002" s="7">
        <v>434</v>
      </c>
      <c r="O5002" s="7">
        <v>10074</v>
      </c>
      <c r="P5002" s="7">
        <f>SUM(dane3[[#This Row],[RoomService]:[VRDeck]])</f>
        <v>10947</v>
      </c>
      <c r="Q5002" t="s">
        <v>13658</v>
      </c>
      <c r="R5002" t="b">
        <v>0</v>
      </c>
    </row>
    <row r="5003" spans="1:18" x14ac:dyDescent="0.3">
      <c r="A5003" t="s">
        <v>13659</v>
      </c>
      <c r="B5003">
        <f>MID(dane3[[#This Row],[PassengerId]],1,4)+0</f>
        <v>5344</v>
      </c>
      <c r="C5003" t="s">
        <v>14</v>
      </c>
      <c r="D5003" t="b">
        <v>1</v>
      </c>
      <c r="E5003" t="s">
        <v>13657</v>
      </c>
      <c r="F5003" t="str">
        <f>MID($E5003,1,1)</f>
        <v>C</v>
      </c>
      <c r="G5003" t="str">
        <f>IFERROR(MID($E5003,SEARCH("/",$E5003,SEARCH("/",$E5003)+1)+1,1),"")</f>
        <v>P</v>
      </c>
      <c r="H5003" t="s">
        <v>46</v>
      </c>
      <c r="I5003">
        <v>38</v>
      </c>
      <c r="J5003" t="b">
        <v>0</v>
      </c>
      <c r="K5003" s="7">
        <v>0</v>
      </c>
      <c r="L5003" s="7">
        <v>0</v>
      </c>
      <c r="M5003" s="7">
        <v>0</v>
      </c>
      <c r="N5003" s="7">
        <v>0</v>
      </c>
      <c r="O5003" s="7">
        <v>0</v>
      </c>
      <c r="P5003" s="7">
        <f>SUM(dane3[[#This Row],[RoomService]:[VRDeck]])</f>
        <v>0</v>
      </c>
      <c r="Q5003" t="s">
        <v>13660</v>
      </c>
      <c r="R5003" t="b">
        <v>1</v>
      </c>
    </row>
    <row r="5004" spans="1:18" x14ac:dyDescent="0.3">
      <c r="A5004" t="s">
        <v>11849</v>
      </c>
      <c r="B5004">
        <f>MID(dane3[[#This Row],[PassengerId]],1,4)+0</f>
        <v>4624</v>
      </c>
      <c r="C5004" t="s">
        <v>53</v>
      </c>
      <c r="D5004" t="b">
        <v>0</v>
      </c>
      <c r="E5004" t="s">
        <v>11850</v>
      </c>
      <c r="F5004" t="str">
        <f>MID($E5004,1,1)</f>
        <v>F</v>
      </c>
      <c r="G5004" t="str">
        <f>IFERROR(MID($E5004,SEARCH("/",$E5004,SEARCH("/",$E5004)+1)+1,1),"")</f>
        <v>S</v>
      </c>
      <c r="H5004" t="s">
        <v>16</v>
      </c>
      <c r="I5004">
        <v>58</v>
      </c>
      <c r="J5004" t="b">
        <v>0</v>
      </c>
      <c r="K5004" s="7">
        <v>1246</v>
      </c>
      <c r="L5004" s="7">
        <v>0</v>
      </c>
      <c r="M5004" s="7">
        <v>66</v>
      </c>
      <c r="N5004" s="7">
        <v>36</v>
      </c>
      <c r="O5004" s="7">
        <v>0</v>
      </c>
      <c r="P5004" s="7">
        <f>SUM(dane3[[#This Row],[RoomService]:[VRDeck]])</f>
        <v>1348</v>
      </c>
      <c r="Q5004" t="s">
        <v>11851</v>
      </c>
      <c r="R5004" t="b">
        <v>0</v>
      </c>
    </row>
    <row r="5005" spans="1:18" x14ac:dyDescent="0.3">
      <c r="A5005" t="s">
        <v>11896</v>
      </c>
      <c r="B5005">
        <f>MID(dane3[[#This Row],[PassengerId]],1,4)+0</f>
        <v>4637</v>
      </c>
      <c r="C5005" t="s">
        <v>53</v>
      </c>
      <c r="D5005" t="b">
        <v>0</v>
      </c>
      <c r="E5005" t="s">
        <v>39</v>
      </c>
      <c r="F5005" t="s">
        <v>23762</v>
      </c>
      <c r="G5005" t="str">
        <f>IFERROR(MID($E5005,SEARCH("/",$E5005,SEARCH("/",$E5005)+1)+1,1),"")</f>
        <v/>
      </c>
      <c r="H5005" t="s">
        <v>16</v>
      </c>
      <c r="I5005">
        <v>24</v>
      </c>
      <c r="J5005" t="b">
        <v>0</v>
      </c>
      <c r="K5005" s="7">
        <v>672</v>
      </c>
      <c r="L5005" s="7">
        <v>0</v>
      </c>
      <c r="M5005" s="7">
        <v>501</v>
      </c>
      <c r="N5005" s="7">
        <v>0</v>
      </c>
      <c r="O5005" s="7">
        <v>0</v>
      </c>
      <c r="P5005" s="7">
        <f>SUM(dane3[[#This Row],[RoomService]:[VRDeck]])</f>
        <v>1173</v>
      </c>
      <c r="Q5005" t="s">
        <v>11897</v>
      </c>
      <c r="R5005" t="b">
        <v>0</v>
      </c>
    </row>
    <row r="5006" spans="1:18" x14ac:dyDescent="0.3">
      <c r="A5006" t="s">
        <v>13667</v>
      </c>
      <c r="B5006">
        <f>MID(dane3[[#This Row],[PassengerId]],1,4)+0</f>
        <v>5346</v>
      </c>
      <c r="C5006" t="s">
        <v>19</v>
      </c>
      <c r="D5006" t="b">
        <v>0</v>
      </c>
      <c r="E5006" t="s">
        <v>13668</v>
      </c>
      <c r="F5006" t="str">
        <f>MID($E5006,1,1)</f>
        <v>E</v>
      </c>
      <c r="G5006" t="str">
        <f>IFERROR(MID($E5006,SEARCH("/",$E5006,SEARCH("/",$E5006)+1)+1,1),"")</f>
        <v>P</v>
      </c>
      <c r="H5006" t="s">
        <v>16</v>
      </c>
      <c r="I5006">
        <v>21</v>
      </c>
      <c r="J5006" t="b">
        <v>0</v>
      </c>
      <c r="K5006" s="7">
        <v>37</v>
      </c>
      <c r="L5006" s="7">
        <v>0</v>
      </c>
      <c r="M5006" s="7">
        <v>31</v>
      </c>
      <c r="N5006" s="7">
        <v>696</v>
      </c>
      <c r="O5006" s="7">
        <v>63</v>
      </c>
      <c r="P5006" s="7">
        <f>SUM(dane3[[#This Row],[RoomService]:[VRDeck]])</f>
        <v>827</v>
      </c>
      <c r="Q5006" t="s">
        <v>13669</v>
      </c>
      <c r="R5006" t="b">
        <v>1</v>
      </c>
    </row>
    <row r="5007" spans="1:18" x14ac:dyDescent="0.3">
      <c r="A5007" t="s">
        <v>13670</v>
      </c>
      <c r="B5007">
        <f>MID(dane3[[#This Row],[PassengerId]],1,4)+0</f>
        <v>5347</v>
      </c>
      <c r="C5007" t="s">
        <v>14</v>
      </c>
      <c r="D5007" t="b">
        <v>0</v>
      </c>
      <c r="E5007" t="s">
        <v>13671</v>
      </c>
      <c r="F5007" t="str">
        <f>MID($E5007,1,1)</f>
        <v>C</v>
      </c>
      <c r="G5007" t="str">
        <f>IFERROR(MID($E5007,SEARCH("/",$E5007,SEARCH("/",$E5007)+1)+1,1),"")</f>
        <v>P</v>
      </c>
      <c r="H5007" t="s">
        <v>16</v>
      </c>
      <c r="I5007">
        <v>18</v>
      </c>
      <c r="J5007" t="b">
        <v>0</v>
      </c>
      <c r="K5007" s="7">
        <v>0</v>
      </c>
      <c r="L5007" s="7">
        <v>3770</v>
      </c>
      <c r="M5007" s="7">
        <v>0</v>
      </c>
      <c r="N5007" s="7">
        <v>287</v>
      </c>
      <c r="O5007" s="7">
        <v>3491</v>
      </c>
      <c r="P5007" s="7">
        <f>SUM(dane3[[#This Row],[RoomService]:[VRDeck]])</f>
        <v>7548</v>
      </c>
      <c r="Q5007" t="s">
        <v>13672</v>
      </c>
      <c r="R5007" t="b">
        <v>0</v>
      </c>
    </row>
    <row r="5008" spans="1:18" x14ac:dyDescent="0.3">
      <c r="A5008" t="s">
        <v>12032</v>
      </c>
      <c r="B5008">
        <f>MID(dane3[[#This Row],[PassengerId]],1,4)+0</f>
        <v>4680</v>
      </c>
      <c r="C5008" t="s">
        <v>53</v>
      </c>
      <c r="D5008" t="b">
        <v>0</v>
      </c>
      <c r="E5008" t="s">
        <v>12033</v>
      </c>
      <c r="F5008" t="str">
        <f>MID($E5008,1,1)</f>
        <v>D</v>
      </c>
      <c r="G5008" t="str">
        <f>IFERROR(MID($E5008,SEARCH("/",$E5008,SEARCH("/",$E5008)+1)+1,1),"")</f>
        <v>P</v>
      </c>
      <c r="H5008" t="s">
        <v>16</v>
      </c>
      <c r="I5008">
        <v>17</v>
      </c>
      <c r="J5008" t="b">
        <v>0</v>
      </c>
      <c r="K5008" s="7">
        <v>0</v>
      </c>
      <c r="L5008" s="7">
        <v>0</v>
      </c>
      <c r="M5008" s="7">
        <v>38</v>
      </c>
      <c r="N5008" s="7">
        <v>0</v>
      </c>
      <c r="O5008" s="7">
        <v>2</v>
      </c>
      <c r="P5008" s="7">
        <f>SUM(dane3[[#This Row],[RoomService]:[VRDeck]])</f>
        <v>40</v>
      </c>
      <c r="Q5008" t="s">
        <v>12034</v>
      </c>
      <c r="R5008" t="b">
        <v>0</v>
      </c>
    </row>
    <row r="5009" spans="1:18" x14ac:dyDescent="0.3">
      <c r="A5009" t="s">
        <v>13676</v>
      </c>
      <c r="B5009">
        <f>MID(dane3[[#This Row],[PassengerId]],1,4)+0</f>
        <v>5350</v>
      </c>
      <c r="C5009" t="s">
        <v>14</v>
      </c>
      <c r="D5009" t="b">
        <v>0</v>
      </c>
      <c r="E5009" t="s">
        <v>13677</v>
      </c>
      <c r="F5009" t="str">
        <f>MID($E5009,1,1)</f>
        <v>C</v>
      </c>
      <c r="G5009" t="str">
        <f>IFERROR(MID($E5009,SEARCH("/",$E5009,SEARCH("/",$E5009)+1)+1,1),"")</f>
        <v>P</v>
      </c>
      <c r="H5009" t="s">
        <v>16</v>
      </c>
      <c r="I5009">
        <v>35</v>
      </c>
      <c r="J5009" t="b">
        <v>0</v>
      </c>
      <c r="K5009" s="7">
        <v>25</v>
      </c>
      <c r="L5009" s="7">
        <v>866</v>
      </c>
      <c r="M5009" s="7">
        <v>0</v>
      </c>
      <c r="N5009" s="7">
        <v>3198</v>
      </c>
      <c r="O5009" s="7">
        <v>459</v>
      </c>
      <c r="P5009" s="7">
        <f>SUM(dane3[[#This Row],[RoomService]:[VRDeck]])</f>
        <v>4548</v>
      </c>
      <c r="Q5009" t="s">
        <v>13678</v>
      </c>
      <c r="R5009" t="b">
        <v>0</v>
      </c>
    </row>
    <row r="5010" spans="1:18" x14ac:dyDescent="0.3">
      <c r="A5010" t="s">
        <v>12035</v>
      </c>
      <c r="B5010">
        <f>MID(dane3[[#This Row],[PassengerId]],1,4)+0</f>
        <v>4680</v>
      </c>
      <c r="C5010" t="s">
        <v>53</v>
      </c>
      <c r="D5010" t="b">
        <v>1</v>
      </c>
      <c r="E5010" t="s">
        <v>12036</v>
      </c>
      <c r="F5010" t="str">
        <f>MID($E5010,1,1)</f>
        <v>F</v>
      </c>
      <c r="G5010" t="str">
        <f>IFERROR(MID($E5010,SEARCH("/",$E5010,SEARCH("/",$E5010)+1)+1,1),"")</f>
        <v>P</v>
      </c>
      <c r="H5010" t="s">
        <v>16</v>
      </c>
      <c r="I5010">
        <v>2</v>
      </c>
      <c r="J5010" t="b">
        <v>0</v>
      </c>
      <c r="K5010" s="7">
        <v>0</v>
      </c>
      <c r="L5010" s="7">
        <v>0</v>
      </c>
      <c r="M5010" s="7">
        <v>0</v>
      </c>
      <c r="N5010" s="7">
        <v>0</v>
      </c>
      <c r="O5010" s="7">
        <v>0</v>
      </c>
      <c r="P5010" s="7">
        <f>SUM(dane3[[#This Row],[RoomService]:[VRDeck]])</f>
        <v>0</v>
      </c>
      <c r="Q5010" t="s">
        <v>12037</v>
      </c>
      <c r="R5010" t="b">
        <v>1</v>
      </c>
    </row>
    <row r="5011" spans="1:18" x14ac:dyDescent="0.3">
      <c r="A5011" t="s">
        <v>13682</v>
      </c>
      <c r="B5011">
        <f>MID(dane3[[#This Row],[PassengerId]],1,4)+0</f>
        <v>5353</v>
      </c>
      <c r="C5011" t="s">
        <v>14</v>
      </c>
      <c r="D5011" t="b">
        <v>1</v>
      </c>
      <c r="E5011" t="s">
        <v>13683</v>
      </c>
      <c r="F5011" t="str">
        <f>MID($E5011,1,1)</f>
        <v>B</v>
      </c>
      <c r="G5011" t="str">
        <f>IFERROR(MID($E5011,SEARCH("/",$E5011,SEARCH("/",$E5011)+1)+1,1),"")</f>
        <v>S</v>
      </c>
      <c r="H5011" t="s">
        <v>46</v>
      </c>
      <c r="I5011">
        <v>13</v>
      </c>
      <c r="J5011" t="b">
        <v>0</v>
      </c>
      <c r="K5011" s="7">
        <v>0</v>
      </c>
      <c r="L5011" s="7">
        <v>0</v>
      </c>
      <c r="M5011" s="7">
        <v>0</v>
      </c>
      <c r="N5011" s="7">
        <v>0</v>
      </c>
      <c r="O5011" s="7">
        <v>0</v>
      </c>
      <c r="P5011" s="7">
        <f>SUM(dane3[[#This Row],[RoomService]:[VRDeck]])</f>
        <v>0</v>
      </c>
      <c r="Q5011" t="s">
        <v>13684</v>
      </c>
      <c r="R5011" t="b">
        <v>1</v>
      </c>
    </row>
    <row r="5012" spans="1:18" x14ac:dyDescent="0.3">
      <c r="A5012" t="s">
        <v>13685</v>
      </c>
      <c r="B5012">
        <f>MID(dane3[[#This Row],[PassengerId]],1,4)+0</f>
        <v>5353</v>
      </c>
      <c r="C5012" t="s">
        <v>14</v>
      </c>
      <c r="D5012" t="b">
        <v>0</v>
      </c>
      <c r="E5012" t="s">
        <v>13683</v>
      </c>
      <c r="F5012" t="str">
        <f>MID($E5012,1,1)</f>
        <v>B</v>
      </c>
      <c r="G5012" t="str">
        <f>IFERROR(MID($E5012,SEARCH("/",$E5012,SEARCH("/",$E5012)+1)+1,1),"")</f>
        <v>S</v>
      </c>
      <c r="H5012" t="s">
        <v>16</v>
      </c>
      <c r="I5012">
        <v>39</v>
      </c>
      <c r="J5012" t="b">
        <v>0</v>
      </c>
      <c r="K5012" s="7">
        <v>43</v>
      </c>
      <c r="L5012" s="7">
        <v>9365</v>
      </c>
      <c r="M5012" s="7">
        <v>144</v>
      </c>
      <c r="N5012" s="7">
        <v>0</v>
      </c>
      <c r="O5012" s="7">
        <v>118</v>
      </c>
      <c r="P5012" s="7">
        <f>SUM(dane3[[#This Row],[RoomService]:[VRDeck]])</f>
        <v>9670</v>
      </c>
      <c r="Q5012" t="s">
        <v>13686</v>
      </c>
      <c r="R5012" t="b">
        <v>1</v>
      </c>
    </row>
    <row r="5013" spans="1:18" x14ac:dyDescent="0.3">
      <c r="A5013" t="s">
        <v>6509</v>
      </c>
      <c r="B5013">
        <f>MID(dane3[[#This Row],[PassengerId]],1,4)+0</f>
        <v>2558</v>
      </c>
      <c r="C5013" t="s">
        <v>53</v>
      </c>
      <c r="D5013" t="b">
        <v>1</v>
      </c>
      <c r="E5013" t="s">
        <v>6507</v>
      </c>
      <c r="F5013" t="str">
        <f>MID($E5013,1,1)</f>
        <v>F</v>
      </c>
      <c r="G5013" t="str">
        <f>IFERROR(MID($E5013,SEARCH("/",$E5013,SEARCH("/",$E5013)+1)+1,1),"")</f>
        <v>P</v>
      </c>
      <c r="H5013" t="s">
        <v>16</v>
      </c>
      <c r="I5013">
        <v>32</v>
      </c>
      <c r="J5013" t="b">
        <v>0</v>
      </c>
      <c r="K5013" s="7">
        <v>0</v>
      </c>
      <c r="L5013" s="7">
        <v>0</v>
      </c>
      <c r="M5013" s="7">
        <v>0</v>
      </c>
      <c r="N5013" s="7">
        <v>0</v>
      </c>
      <c r="O5013" s="7">
        <v>0</v>
      </c>
      <c r="P5013" s="7">
        <f>SUM(dane3[[#This Row],[RoomService]:[VRDeck]])</f>
        <v>0</v>
      </c>
      <c r="Q5013" t="s">
        <v>6510</v>
      </c>
      <c r="R5013" t="b">
        <v>1</v>
      </c>
    </row>
    <row r="5014" spans="1:18" x14ac:dyDescent="0.3">
      <c r="A5014" t="s">
        <v>12041</v>
      </c>
      <c r="B5014">
        <f>MID(dane3[[#This Row],[PassengerId]],1,4)+0</f>
        <v>4684</v>
      </c>
      <c r="C5014" t="s">
        <v>53</v>
      </c>
      <c r="D5014" t="b">
        <v>0</v>
      </c>
      <c r="E5014" t="s">
        <v>12042</v>
      </c>
      <c r="F5014" t="str">
        <f>MID($E5014,1,1)</f>
        <v>F</v>
      </c>
      <c r="G5014" t="str">
        <f>IFERROR(MID($E5014,SEARCH("/",$E5014,SEARCH("/",$E5014)+1)+1,1),"")</f>
        <v>S</v>
      </c>
      <c r="H5014" t="s">
        <v>16</v>
      </c>
      <c r="I5014">
        <v>50</v>
      </c>
      <c r="J5014" t="b">
        <v>0</v>
      </c>
      <c r="K5014" s="7">
        <v>225</v>
      </c>
      <c r="L5014" s="7">
        <v>0</v>
      </c>
      <c r="M5014" s="7">
        <v>796</v>
      </c>
      <c r="N5014" s="7">
        <v>107</v>
      </c>
      <c r="O5014" s="7">
        <v>0</v>
      </c>
      <c r="P5014" s="7">
        <f>SUM(dane3[[#This Row],[RoomService]:[VRDeck]])</f>
        <v>1128</v>
      </c>
      <c r="Q5014" t="s">
        <v>12043</v>
      </c>
      <c r="R5014" t="b">
        <v>1</v>
      </c>
    </row>
    <row r="5015" spans="1:18" x14ac:dyDescent="0.3">
      <c r="A5015" t="s">
        <v>13693</v>
      </c>
      <c r="B5015">
        <f>MID(dane3[[#This Row],[PassengerId]],1,4)+0</f>
        <v>5355</v>
      </c>
      <c r="C5015" t="s">
        <v>19</v>
      </c>
      <c r="D5015" t="b">
        <v>0</v>
      </c>
      <c r="E5015" t="s">
        <v>13694</v>
      </c>
      <c r="F5015" t="str">
        <f>MID($E5015,1,1)</f>
        <v>F</v>
      </c>
      <c r="G5015" t="str">
        <f>IFERROR(MID($E5015,SEARCH("/",$E5015,SEARCH("/",$E5015)+1)+1,1),"")</f>
        <v>P</v>
      </c>
      <c r="H5015" t="s">
        <v>16</v>
      </c>
      <c r="I5015">
        <v>27</v>
      </c>
      <c r="J5015" t="b">
        <v>0</v>
      </c>
      <c r="K5015" s="7">
        <v>0</v>
      </c>
      <c r="L5015" s="7">
        <v>686</v>
      </c>
      <c r="M5015" s="7">
        <v>0</v>
      </c>
      <c r="N5015" s="7">
        <v>101</v>
      </c>
      <c r="O5015" s="7">
        <v>9</v>
      </c>
      <c r="P5015" s="7">
        <f>SUM(dane3[[#This Row],[RoomService]:[VRDeck]])</f>
        <v>796</v>
      </c>
      <c r="Q5015" t="s">
        <v>13695</v>
      </c>
      <c r="R5015" t="b">
        <v>1</v>
      </c>
    </row>
    <row r="5016" spans="1:18" x14ac:dyDescent="0.3">
      <c r="A5016" t="s">
        <v>13696</v>
      </c>
      <c r="B5016">
        <f>MID(dane3[[#This Row],[PassengerId]],1,4)+0</f>
        <v>5355</v>
      </c>
      <c r="C5016" t="s">
        <v>19</v>
      </c>
      <c r="D5016" t="b">
        <v>1</v>
      </c>
      <c r="E5016" t="s">
        <v>13697</v>
      </c>
      <c r="F5016" t="str">
        <f>MID($E5016,1,1)</f>
        <v>G</v>
      </c>
      <c r="G5016" t="str">
        <f>IFERROR(MID($E5016,SEARCH("/",$E5016,SEARCH("/",$E5016)+1)+1,1),"")</f>
        <v>P</v>
      </c>
      <c r="H5016" t="s">
        <v>16</v>
      </c>
      <c r="I5016">
        <v>21</v>
      </c>
      <c r="J5016" t="b">
        <v>0</v>
      </c>
      <c r="K5016" s="7">
        <v>0</v>
      </c>
      <c r="L5016" s="7">
        <v>0</v>
      </c>
      <c r="M5016" s="7">
        <v>0</v>
      </c>
      <c r="N5016" s="7">
        <v>0</v>
      </c>
      <c r="O5016" s="7">
        <v>0</v>
      </c>
      <c r="P5016" s="7">
        <f>SUM(dane3[[#This Row],[RoomService]:[VRDeck]])</f>
        <v>0</v>
      </c>
      <c r="Q5016" t="s">
        <v>13698</v>
      </c>
      <c r="R5016" t="b">
        <v>1</v>
      </c>
    </row>
    <row r="5017" spans="1:18" x14ac:dyDescent="0.3">
      <c r="A5017" t="s">
        <v>13699</v>
      </c>
      <c r="B5017">
        <f>MID(dane3[[#This Row],[PassengerId]],1,4)+0</f>
        <v>5356</v>
      </c>
      <c r="C5017" t="s">
        <v>19</v>
      </c>
      <c r="D5017" t="b">
        <v>0</v>
      </c>
      <c r="E5017" t="s">
        <v>13700</v>
      </c>
      <c r="F5017" t="str">
        <f>MID($E5017,1,1)</f>
        <v>E</v>
      </c>
      <c r="G5017" t="str">
        <f>IFERROR(MID($E5017,SEARCH("/",$E5017,SEARCH("/",$E5017)+1)+1,1),"")</f>
        <v>S</v>
      </c>
      <c r="H5017" t="s">
        <v>16</v>
      </c>
      <c r="I5017">
        <v>29</v>
      </c>
      <c r="J5017" t="b">
        <v>0</v>
      </c>
      <c r="K5017" s="7">
        <v>0</v>
      </c>
      <c r="L5017" s="7">
        <v>32</v>
      </c>
      <c r="M5017" s="7">
        <v>0</v>
      </c>
      <c r="N5017" s="7">
        <v>4517</v>
      </c>
      <c r="O5017" s="7">
        <v>0</v>
      </c>
      <c r="P5017" s="7">
        <f>SUM(dane3[[#This Row],[RoomService]:[VRDeck]])</f>
        <v>4549</v>
      </c>
      <c r="Q5017" t="s">
        <v>13701</v>
      </c>
      <c r="R5017" t="b">
        <v>0</v>
      </c>
    </row>
    <row r="5018" spans="1:18" x14ac:dyDescent="0.3">
      <c r="A5018" t="s">
        <v>21927</v>
      </c>
      <c r="B5018">
        <f>MID(dane3[[#This Row],[PassengerId]],1,4)+0</f>
        <v>8587</v>
      </c>
      <c r="C5018" t="s">
        <v>53</v>
      </c>
      <c r="D5018" t="b">
        <v>0</v>
      </c>
      <c r="E5018" t="s">
        <v>21928</v>
      </c>
      <c r="F5018" t="str">
        <f>MID($E5018,1,1)</f>
        <v>F</v>
      </c>
      <c r="G5018" t="str">
        <f>IFERROR(MID($E5018,SEARCH("/",$E5018,SEARCH("/",$E5018)+1)+1,1),"")</f>
        <v>P</v>
      </c>
      <c r="H5018" t="s">
        <v>16</v>
      </c>
      <c r="I5018">
        <v>25</v>
      </c>
      <c r="J5018" t="b">
        <v>0</v>
      </c>
      <c r="K5018" s="7">
        <v>637</v>
      </c>
      <c r="L5018" s="7">
        <v>0</v>
      </c>
      <c r="M5018" s="7">
        <v>89</v>
      </c>
      <c r="N5018" s="7">
        <v>312</v>
      </c>
      <c r="O5018" s="7">
        <v>2</v>
      </c>
      <c r="P5018" s="7">
        <f>SUM(dane3[[#This Row],[RoomService]:[VRDeck]])</f>
        <v>1040</v>
      </c>
      <c r="Q5018" t="s">
        <v>21929</v>
      </c>
      <c r="R5018" t="b">
        <v>0</v>
      </c>
    </row>
    <row r="5019" spans="1:18" x14ac:dyDescent="0.3">
      <c r="A5019" t="s">
        <v>12066</v>
      </c>
      <c r="B5019">
        <f>MID(dane3[[#This Row],[PassengerId]],1,4)+0</f>
        <v>4695</v>
      </c>
      <c r="C5019" t="s">
        <v>53</v>
      </c>
      <c r="D5019" t="b">
        <v>0</v>
      </c>
      <c r="E5019" t="s">
        <v>12067</v>
      </c>
      <c r="F5019" t="str">
        <f>MID($E5019,1,1)</f>
        <v>F</v>
      </c>
      <c r="G5019" t="str">
        <f>IFERROR(MID($E5019,SEARCH("/",$E5019,SEARCH("/",$E5019)+1)+1,1),"")</f>
        <v>S</v>
      </c>
      <c r="H5019" t="s">
        <v>16</v>
      </c>
      <c r="I5019">
        <v>0</v>
      </c>
      <c r="J5019" t="b">
        <v>0</v>
      </c>
      <c r="K5019" s="7">
        <v>0</v>
      </c>
      <c r="L5019" s="7">
        <v>0</v>
      </c>
      <c r="M5019" s="7">
        <v>0</v>
      </c>
      <c r="N5019" s="7">
        <v>0</v>
      </c>
      <c r="O5019" s="7">
        <v>0</v>
      </c>
      <c r="P5019" s="7">
        <f>SUM(dane3[[#This Row],[RoomService]:[VRDeck]])</f>
        <v>0</v>
      </c>
      <c r="Q5019" t="s">
        <v>12068</v>
      </c>
      <c r="R5019" t="b">
        <v>1</v>
      </c>
    </row>
    <row r="5020" spans="1:18" x14ac:dyDescent="0.3">
      <c r="A5020" t="s">
        <v>13708</v>
      </c>
      <c r="B5020">
        <f>MID(dane3[[#This Row],[PassengerId]],1,4)+0</f>
        <v>5361</v>
      </c>
      <c r="C5020" t="s">
        <v>19</v>
      </c>
      <c r="D5020" t="b">
        <v>0</v>
      </c>
      <c r="E5020" t="s">
        <v>13709</v>
      </c>
      <c r="F5020" t="str">
        <f>MID($E5020,1,1)</f>
        <v>F</v>
      </c>
      <c r="G5020" t="str">
        <f>IFERROR(MID($E5020,SEARCH("/",$E5020,SEARCH("/",$E5020)+1)+1,1),"")</f>
        <v>P</v>
      </c>
      <c r="H5020" t="s">
        <v>32</v>
      </c>
      <c r="I5020">
        <v>18</v>
      </c>
      <c r="J5020" t="b">
        <v>0</v>
      </c>
      <c r="K5020" s="7">
        <v>0</v>
      </c>
      <c r="L5020" s="7">
        <v>0</v>
      </c>
      <c r="M5020" s="7">
        <v>0</v>
      </c>
      <c r="N5020" s="7">
        <v>150</v>
      </c>
      <c r="O5020" s="7">
        <v>0</v>
      </c>
      <c r="P5020" s="7">
        <f>SUM(dane3[[#This Row],[RoomService]:[VRDeck]])</f>
        <v>150</v>
      </c>
      <c r="Q5020" t="s">
        <v>13710</v>
      </c>
      <c r="R5020" t="b">
        <v>1</v>
      </c>
    </row>
    <row r="5021" spans="1:18" x14ac:dyDescent="0.3">
      <c r="A5021" t="s">
        <v>13711</v>
      </c>
      <c r="B5021">
        <f>MID(dane3[[#This Row],[PassengerId]],1,4)+0</f>
        <v>5362</v>
      </c>
      <c r="C5021" t="s">
        <v>14</v>
      </c>
      <c r="D5021" t="b">
        <v>1</v>
      </c>
      <c r="E5021" t="s">
        <v>13712</v>
      </c>
      <c r="F5021" t="str">
        <f>MID($E5021,1,1)</f>
        <v>E</v>
      </c>
      <c r="G5021" t="str">
        <f>IFERROR(MID($E5021,SEARCH("/",$E5021,SEARCH("/",$E5021)+1)+1,1),"")</f>
        <v>P</v>
      </c>
      <c r="H5021" t="s">
        <v>46</v>
      </c>
      <c r="I5021">
        <v>35</v>
      </c>
      <c r="J5021" t="b">
        <v>0</v>
      </c>
      <c r="K5021" s="7">
        <v>0</v>
      </c>
      <c r="L5021" s="7">
        <v>0</v>
      </c>
      <c r="M5021" s="7">
        <v>0</v>
      </c>
      <c r="N5021" s="7">
        <v>0</v>
      </c>
      <c r="O5021" s="7">
        <v>0</v>
      </c>
      <c r="P5021" s="7">
        <f>SUM(dane3[[#This Row],[RoomService]:[VRDeck]])</f>
        <v>0</v>
      </c>
      <c r="Q5021" t="s">
        <v>13713</v>
      </c>
      <c r="R5021" t="b">
        <v>1</v>
      </c>
    </row>
    <row r="5022" spans="1:18" x14ac:dyDescent="0.3">
      <c r="A5022" t="s">
        <v>12069</v>
      </c>
      <c r="B5022">
        <f>MID(dane3[[#This Row],[PassengerId]],1,4)+0</f>
        <v>4695</v>
      </c>
      <c r="C5022" t="s">
        <v>53</v>
      </c>
      <c r="D5022" t="b">
        <v>0</v>
      </c>
      <c r="E5022" t="s">
        <v>12067</v>
      </c>
      <c r="F5022" t="str">
        <f>MID($E5022,1,1)</f>
        <v>F</v>
      </c>
      <c r="G5022" t="str">
        <f>IFERROR(MID($E5022,SEARCH("/",$E5022,SEARCH("/",$E5022)+1)+1,1),"")</f>
        <v>S</v>
      </c>
      <c r="H5022" t="s">
        <v>16</v>
      </c>
      <c r="I5022">
        <v>21</v>
      </c>
      <c r="J5022" t="b">
        <v>0</v>
      </c>
      <c r="K5022" s="7">
        <v>3148</v>
      </c>
      <c r="L5022" s="7">
        <v>0</v>
      </c>
      <c r="M5022" s="7">
        <v>1</v>
      </c>
      <c r="N5022" s="7">
        <v>0</v>
      </c>
      <c r="O5022" s="7">
        <v>0</v>
      </c>
      <c r="P5022" s="7">
        <f>SUM(dane3[[#This Row],[RoomService]:[VRDeck]])</f>
        <v>3149</v>
      </c>
      <c r="Q5022" t="s">
        <v>12070</v>
      </c>
      <c r="R5022" t="b">
        <v>0</v>
      </c>
    </row>
    <row r="5023" spans="1:18" x14ac:dyDescent="0.3">
      <c r="A5023" t="s">
        <v>13717</v>
      </c>
      <c r="B5023">
        <f>MID(dane3[[#This Row],[PassengerId]],1,4)+0</f>
        <v>5365</v>
      </c>
      <c r="C5023" t="s">
        <v>19</v>
      </c>
      <c r="D5023" t="b">
        <v>0</v>
      </c>
      <c r="E5023" t="s">
        <v>13718</v>
      </c>
      <c r="F5023" t="str">
        <f>MID($E5023,1,1)</f>
        <v>E</v>
      </c>
      <c r="G5023" t="str">
        <f>IFERROR(MID($E5023,SEARCH("/",$E5023,SEARCH("/",$E5023)+1)+1,1),"")</f>
        <v>P</v>
      </c>
      <c r="H5023" t="s">
        <v>16</v>
      </c>
      <c r="I5023">
        <v>60</v>
      </c>
      <c r="J5023" t="b">
        <v>0</v>
      </c>
      <c r="K5023" s="7">
        <v>943</v>
      </c>
      <c r="L5023" s="7">
        <v>53</v>
      </c>
      <c r="M5023" s="7">
        <v>0</v>
      </c>
      <c r="N5023" s="7">
        <v>0</v>
      </c>
      <c r="O5023" s="7">
        <v>0</v>
      </c>
      <c r="P5023" s="7">
        <f>SUM(dane3[[#This Row],[RoomService]:[VRDeck]])</f>
        <v>996</v>
      </c>
      <c r="Q5023" t="s">
        <v>13719</v>
      </c>
      <c r="R5023" t="b">
        <v>0</v>
      </c>
    </row>
    <row r="5024" spans="1:18" x14ac:dyDescent="0.3">
      <c r="A5024" t="s">
        <v>13720</v>
      </c>
      <c r="B5024">
        <f>MID(dane3[[#This Row],[PassengerId]],1,4)+0</f>
        <v>5366</v>
      </c>
      <c r="C5024" t="s">
        <v>14</v>
      </c>
      <c r="D5024" t="b">
        <v>1</v>
      </c>
      <c r="E5024" t="s">
        <v>13721</v>
      </c>
      <c r="F5024" t="str">
        <f>MID($E5024,1,1)</f>
        <v>E</v>
      </c>
      <c r="G5024" t="str">
        <f>IFERROR(MID($E5024,SEARCH("/",$E5024,SEARCH("/",$E5024)+1)+1,1),"")</f>
        <v>P</v>
      </c>
      <c r="H5024" t="s">
        <v>16</v>
      </c>
      <c r="I5024">
        <v>31</v>
      </c>
      <c r="J5024" t="b">
        <v>0</v>
      </c>
      <c r="K5024" s="7">
        <v>0</v>
      </c>
      <c r="L5024" s="7">
        <v>0</v>
      </c>
      <c r="M5024" s="7">
        <v>0</v>
      </c>
      <c r="N5024" s="7">
        <v>0</v>
      </c>
      <c r="O5024" s="7">
        <v>0</v>
      </c>
      <c r="P5024" s="7">
        <f>SUM(dane3[[#This Row],[RoomService]:[VRDeck]])</f>
        <v>0</v>
      </c>
      <c r="Q5024" t="s">
        <v>13722</v>
      </c>
      <c r="R5024" t="b">
        <v>1</v>
      </c>
    </row>
    <row r="5025" spans="1:18" x14ac:dyDescent="0.3">
      <c r="A5025" t="s">
        <v>13723</v>
      </c>
      <c r="B5025">
        <f>MID(dane3[[#This Row],[PassengerId]],1,4)+0</f>
        <v>5367</v>
      </c>
      <c r="C5025" t="s">
        <v>14</v>
      </c>
      <c r="D5025" t="b">
        <v>1</v>
      </c>
      <c r="E5025" t="s">
        <v>13724</v>
      </c>
      <c r="F5025" t="str">
        <f>MID($E5025,1,1)</f>
        <v>C</v>
      </c>
      <c r="G5025" t="str">
        <f>IFERROR(MID($E5025,SEARCH("/",$E5025,SEARCH("/",$E5025)+1)+1,1),"")</f>
        <v>S</v>
      </c>
      <c r="H5025" t="s">
        <v>16</v>
      </c>
      <c r="I5025">
        <v>4</v>
      </c>
      <c r="J5025" t="b">
        <v>0</v>
      </c>
      <c r="K5025" s="7">
        <v>0</v>
      </c>
      <c r="L5025" s="7">
        <v>0</v>
      </c>
      <c r="M5025" s="7">
        <v>0</v>
      </c>
      <c r="N5025" s="7">
        <v>0</v>
      </c>
      <c r="O5025" s="7">
        <v>0</v>
      </c>
      <c r="P5025" s="7">
        <f>SUM(dane3[[#This Row],[RoomService]:[VRDeck]])</f>
        <v>0</v>
      </c>
      <c r="Q5025" t="s">
        <v>13725</v>
      </c>
      <c r="R5025" t="b">
        <v>1</v>
      </c>
    </row>
    <row r="5026" spans="1:18" x14ac:dyDescent="0.3">
      <c r="A5026" t="s">
        <v>13726</v>
      </c>
      <c r="B5026">
        <f>MID(dane3[[#This Row],[PassengerId]],1,4)+0</f>
        <v>5367</v>
      </c>
      <c r="C5026" t="s">
        <v>14</v>
      </c>
      <c r="D5026" t="b">
        <v>0</v>
      </c>
      <c r="E5026" t="s">
        <v>13724</v>
      </c>
      <c r="F5026" t="str">
        <f>MID($E5026,1,1)</f>
        <v>C</v>
      </c>
      <c r="G5026" t="str">
        <f>IFERROR(MID($E5026,SEARCH("/",$E5026,SEARCH("/",$E5026)+1)+1,1),"")</f>
        <v>S</v>
      </c>
      <c r="H5026" t="s">
        <v>16</v>
      </c>
      <c r="I5026">
        <v>34</v>
      </c>
      <c r="J5026" t="b">
        <v>0</v>
      </c>
      <c r="K5026" s="7">
        <v>0</v>
      </c>
      <c r="L5026" s="7">
        <v>3195</v>
      </c>
      <c r="M5026" s="7">
        <v>0</v>
      </c>
      <c r="N5026" s="7">
        <v>102</v>
      </c>
      <c r="O5026" s="7">
        <v>1469</v>
      </c>
      <c r="P5026" s="7">
        <f>SUM(dane3[[#This Row],[RoomService]:[VRDeck]])</f>
        <v>4766</v>
      </c>
      <c r="Q5026" t="s">
        <v>13727</v>
      </c>
      <c r="R5026" t="b">
        <v>1</v>
      </c>
    </row>
    <row r="5027" spans="1:18" x14ac:dyDescent="0.3">
      <c r="A5027" t="s">
        <v>13728</v>
      </c>
      <c r="B5027">
        <f>MID(dane3[[#This Row],[PassengerId]],1,4)+0</f>
        <v>5367</v>
      </c>
      <c r="C5027" t="s">
        <v>14</v>
      </c>
      <c r="D5027" t="b">
        <v>0</v>
      </c>
      <c r="E5027" t="s">
        <v>13724</v>
      </c>
      <c r="F5027" t="str">
        <f>MID($E5027,1,1)</f>
        <v>C</v>
      </c>
      <c r="G5027" t="str">
        <f>IFERROR(MID($E5027,SEARCH("/",$E5027,SEARCH("/",$E5027)+1)+1,1),"")</f>
        <v>S</v>
      </c>
      <c r="H5027" t="s">
        <v>46</v>
      </c>
      <c r="I5027">
        <v>46</v>
      </c>
      <c r="J5027" t="b">
        <v>0</v>
      </c>
      <c r="K5027" s="7">
        <v>0</v>
      </c>
      <c r="L5027" s="7">
        <v>8221</v>
      </c>
      <c r="M5027" s="7">
        <v>0</v>
      </c>
      <c r="N5027" s="7">
        <v>1010</v>
      </c>
      <c r="O5027" s="7">
        <v>160</v>
      </c>
      <c r="P5027" s="7">
        <f>SUM(dane3[[#This Row],[RoomService]:[VRDeck]])</f>
        <v>9391</v>
      </c>
      <c r="Q5027" t="s">
        <v>13729</v>
      </c>
      <c r="R5027" t="b">
        <v>1</v>
      </c>
    </row>
    <row r="5028" spans="1:18" x14ac:dyDescent="0.3">
      <c r="A5028" t="s">
        <v>13730</v>
      </c>
      <c r="B5028">
        <f>MID(dane3[[#This Row],[PassengerId]],1,4)+0</f>
        <v>5368</v>
      </c>
      <c r="C5028" t="s">
        <v>19</v>
      </c>
      <c r="D5028" t="b">
        <v>0</v>
      </c>
      <c r="E5028" t="s">
        <v>13731</v>
      </c>
      <c r="F5028" t="str">
        <f>MID($E5028,1,1)</f>
        <v>G</v>
      </c>
      <c r="G5028" t="str">
        <f>IFERROR(MID($E5028,SEARCH("/",$E5028,SEARCH("/",$E5028)+1)+1,1),"")</f>
        <v>S</v>
      </c>
      <c r="H5028" t="s">
        <v>16</v>
      </c>
      <c r="I5028">
        <v>18</v>
      </c>
      <c r="J5028" t="b">
        <v>0</v>
      </c>
      <c r="K5028" s="7">
        <v>0</v>
      </c>
      <c r="L5028" s="7">
        <v>0</v>
      </c>
      <c r="M5028" s="7">
        <v>55</v>
      </c>
      <c r="N5028" s="7">
        <v>2288</v>
      </c>
      <c r="O5028" s="7">
        <v>1</v>
      </c>
      <c r="P5028" s="7">
        <f>SUM(dane3[[#This Row],[RoomService]:[VRDeck]])</f>
        <v>2344</v>
      </c>
      <c r="Q5028" t="s">
        <v>23799</v>
      </c>
      <c r="R5028" t="b">
        <v>0</v>
      </c>
    </row>
    <row r="5029" spans="1:18" x14ac:dyDescent="0.3">
      <c r="A5029" t="s">
        <v>12071</v>
      </c>
      <c r="B5029">
        <f>MID(dane3[[#This Row],[PassengerId]],1,4)+0</f>
        <v>4695</v>
      </c>
      <c r="C5029" t="s">
        <v>53</v>
      </c>
      <c r="D5029" t="b">
        <v>1</v>
      </c>
      <c r="E5029" t="s">
        <v>12067</v>
      </c>
      <c r="F5029" t="str">
        <f>MID($E5029,1,1)</f>
        <v>F</v>
      </c>
      <c r="G5029" t="str">
        <f>IFERROR(MID($E5029,SEARCH("/",$E5029,SEARCH("/",$E5029)+1)+1,1),"")</f>
        <v>S</v>
      </c>
      <c r="H5029" t="s">
        <v>16</v>
      </c>
      <c r="I5029">
        <v>19</v>
      </c>
      <c r="J5029" t="b">
        <v>0</v>
      </c>
      <c r="K5029" s="7">
        <v>0</v>
      </c>
      <c r="L5029" s="7">
        <v>0</v>
      </c>
      <c r="M5029" s="7">
        <v>0</v>
      </c>
      <c r="N5029" s="7">
        <v>0</v>
      </c>
      <c r="O5029" s="7">
        <v>0</v>
      </c>
      <c r="P5029" s="7">
        <f>SUM(dane3[[#This Row],[RoomService]:[VRDeck]])</f>
        <v>0</v>
      </c>
      <c r="Q5029" t="s">
        <v>12072</v>
      </c>
      <c r="R5029" t="b">
        <v>1</v>
      </c>
    </row>
    <row r="5030" spans="1:18" x14ac:dyDescent="0.3">
      <c r="A5030" t="s">
        <v>1893</v>
      </c>
      <c r="B5030">
        <f>MID(dane3[[#This Row],[PassengerId]],1,4)+0</f>
        <v>714</v>
      </c>
      <c r="C5030" t="s">
        <v>19</v>
      </c>
      <c r="D5030" t="b">
        <v>0</v>
      </c>
      <c r="E5030" t="s">
        <v>1889</v>
      </c>
      <c r="F5030" t="str">
        <f>MID($E5030,1,1)</f>
        <v>G</v>
      </c>
      <c r="G5030" t="str">
        <f>IFERROR(MID($E5030,SEARCH("/",$E5030,SEARCH("/",$E5030)+1)+1,1),"")</f>
        <v>P</v>
      </c>
      <c r="H5030" t="s">
        <v>32</v>
      </c>
      <c r="I5030">
        <v>12</v>
      </c>
      <c r="J5030" t="b">
        <v>0</v>
      </c>
      <c r="K5030" s="7">
        <v>0</v>
      </c>
      <c r="L5030" s="7">
        <v>0</v>
      </c>
      <c r="M5030" s="7">
        <v>0</v>
      </c>
      <c r="N5030" s="7">
        <v>0</v>
      </c>
      <c r="O5030" s="7">
        <v>0</v>
      </c>
      <c r="P5030" s="7">
        <f>SUM(dane3[[#This Row],[RoomService]:[VRDeck]])</f>
        <v>0</v>
      </c>
      <c r="Q5030" t="s">
        <v>1894</v>
      </c>
      <c r="R5030" t="b">
        <v>1</v>
      </c>
    </row>
    <row r="5031" spans="1:18" x14ac:dyDescent="0.3">
      <c r="A5031" t="s">
        <v>13738</v>
      </c>
      <c r="B5031">
        <f>MID(dane3[[#This Row],[PassengerId]],1,4)+0</f>
        <v>5375</v>
      </c>
      <c r="C5031" t="s">
        <v>14</v>
      </c>
      <c r="D5031" t="b">
        <v>1</v>
      </c>
      <c r="E5031" t="s">
        <v>13739</v>
      </c>
      <c r="F5031" t="str">
        <f>MID($E5031,1,1)</f>
        <v>C</v>
      </c>
      <c r="G5031" t="str">
        <f>IFERROR(MID($E5031,SEARCH("/",$E5031,SEARCH("/",$E5031)+1)+1,1),"")</f>
        <v>S</v>
      </c>
      <c r="H5031" t="s">
        <v>16</v>
      </c>
      <c r="I5031">
        <v>13</v>
      </c>
      <c r="J5031" t="b">
        <v>0</v>
      </c>
      <c r="K5031" s="7">
        <v>0</v>
      </c>
      <c r="L5031" s="7">
        <v>0</v>
      </c>
      <c r="M5031" s="7">
        <v>0</v>
      </c>
      <c r="N5031" s="7">
        <v>0</v>
      </c>
      <c r="O5031" s="7">
        <v>0</v>
      </c>
      <c r="P5031" s="7">
        <f>SUM(dane3[[#This Row],[RoomService]:[VRDeck]])</f>
        <v>0</v>
      </c>
      <c r="Q5031" t="s">
        <v>13740</v>
      </c>
      <c r="R5031" t="b">
        <v>1</v>
      </c>
    </row>
    <row r="5032" spans="1:18" x14ac:dyDescent="0.3">
      <c r="A5032" t="s">
        <v>13741</v>
      </c>
      <c r="B5032">
        <f>MID(dane3[[#This Row],[PassengerId]],1,4)+0</f>
        <v>5375</v>
      </c>
      <c r="C5032" t="s">
        <v>14</v>
      </c>
      <c r="D5032" t="b">
        <v>1</v>
      </c>
      <c r="E5032" t="s">
        <v>13739</v>
      </c>
      <c r="F5032" t="str">
        <f>MID($E5032,1,1)</f>
        <v>C</v>
      </c>
      <c r="G5032" t="str">
        <f>IFERROR(MID($E5032,SEARCH("/",$E5032,SEARCH("/",$E5032)+1)+1,1),"")</f>
        <v>S</v>
      </c>
      <c r="H5032" t="s">
        <v>16</v>
      </c>
      <c r="I5032">
        <v>26</v>
      </c>
      <c r="J5032" t="b">
        <v>0</v>
      </c>
      <c r="K5032" s="7">
        <v>0</v>
      </c>
      <c r="L5032" s="7">
        <v>0</v>
      </c>
      <c r="M5032" s="7">
        <v>0</v>
      </c>
      <c r="N5032" s="7">
        <v>0</v>
      </c>
      <c r="O5032" s="7">
        <v>0</v>
      </c>
      <c r="P5032" s="7">
        <f>SUM(dane3[[#This Row],[RoomService]:[VRDeck]])</f>
        <v>0</v>
      </c>
      <c r="Q5032" t="s">
        <v>13742</v>
      </c>
      <c r="R5032" t="b">
        <v>1</v>
      </c>
    </row>
    <row r="5033" spans="1:18" x14ac:dyDescent="0.3">
      <c r="A5033" t="s">
        <v>13743</v>
      </c>
      <c r="B5033">
        <f>MID(dane3[[#This Row],[PassengerId]],1,4)+0</f>
        <v>5378</v>
      </c>
      <c r="C5033" t="s">
        <v>14</v>
      </c>
      <c r="D5033" t="b">
        <v>0</v>
      </c>
      <c r="E5033" t="s">
        <v>13744</v>
      </c>
      <c r="F5033" t="str">
        <f>MID($E5033,1,1)</f>
        <v>C</v>
      </c>
      <c r="G5033" t="str">
        <f>IFERROR(MID($E5033,SEARCH("/",$E5033,SEARCH("/",$E5033)+1)+1,1),"")</f>
        <v>P</v>
      </c>
      <c r="H5033" t="s">
        <v>16</v>
      </c>
      <c r="I5033">
        <v>30</v>
      </c>
      <c r="J5033" t="b">
        <v>0</v>
      </c>
      <c r="K5033" s="7">
        <v>0</v>
      </c>
      <c r="L5033" s="7">
        <v>95</v>
      </c>
      <c r="M5033" s="7">
        <v>0</v>
      </c>
      <c r="N5033" s="7">
        <v>1202</v>
      </c>
      <c r="O5033" s="7">
        <v>5558</v>
      </c>
      <c r="P5033" s="7">
        <f>SUM(dane3[[#This Row],[RoomService]:[VRDeck]])</f>
        <v>6855</v>
      </c>
      <c r="Q5033" t="s">
        <v>13745</v>
      </c>
      <c r="R5033" t="b">
        <v>0</v>
      </c>
    </row>
    <row r="5034" spans="1:18" x14ac:dyDescent="0.3">
      <c r="A5034" t="s">
        <v>13746</v>
      </c>
      <c r="B5034">
        <f>MID(dane3[[#This Row],[PassengerId]],1,4)+0</f>
        <v>5379</v>
      </c>
      <c r="C5034" t="s">
        <v>19</v>
      </c>
      <c r="D5034" t="b">
        <v>0</v>
      </c>
      <c r="E5034" t="s">
        <v>13747</v>
      </c>
      <c r="F5034" t="str">
        <f>MID($E5034,1,1)</f>
        <v>F</v>
      </c>
      <c r="G5034" t="str">
        <f>IFERROR(MID($E5034,SEARCH("/",$E5034,SEARCH("/",$E5034)+1)+1,1),"")</f>
        <v>S</v>
      </c>
      <c r="H5034" t="s">
        <v>16</v>
      </c>
      <c r="I5034">
        <v>42</v>
      </c>
      <c r="J5034" t="b">
        <v>0</v>
      </c>
      <c r="K5034" s="7">
        <v>0</v>
      </c>
      <c r="L5034" s="7">
        <v>0</v>
      </c>
      <c r="M5034" s="7">
        <v>8</v>
      </c>
      <c r="N5034" s="7">
        <v>3409</v>
      </c>
      <c r="O5034" s="7">
        <v>0</v>
      </c>
      <c r="P5034" s="7">
        <f>SUM(dane3[[#This Row],[RoomService]:[VRDeck]])</f>
        <v>3417</v>
      </c>
      <c r="Q5034" t="s">
        <v>13748</v>
      </c>
      <c r="R5034" t="b">
        <v>0</v>
      </c>
    </row>
    <row r="5035" spans="1:18" x14ac:dyDescent="0.3">
      <c r="A5035" t="s">
        <v>12073</v>
      </c>
      <c r="B5035">
        <f>MID(dane3[[#This Row],[PassengerId]],1,4)+0</f>
        <v>4696</v>
      </c>
      <c r="C5035" t="s">
        <v>53</v>
      </c>
      <c r="D5035" t="b">
        <v>1</v>
      </c>
      <c r="E5035" t="s">
        <v>12074</v>
      </c>
      <c r="F5035" t="str">
        <f>MID($E5035,1,1)</f>
        <v>F</v>
      </c>
      <c r="G5035" t="str">
        <f>IFERROR(MID($E5035,SEARCH("/",$E5035,SEARCH("/",$E5035)+1)+1,1),"")</f>
        <v>S</v>
      </c>
      <c r="H5035" t="s">
        <v>16</v>
      </c>
      <c r="I5035">
        <v>39</v>
      </c>
      <c r="J5035" t="b">
        <v>0</v>
      </c>
      <c r="K5035" s="7">
        <v>0</v>
      </c>
      <c r="L5035" s="7">
        <v>0</v>
      </c>
      <c r="M5035" s="7">
        <v>0</v>
      </c>
      <c r="N5035" s="7">
        <v>0</v>
      </c>
      <c r="O5035" s="7">
        <v>0</v>
      </c>
      <c r="P5035" s="7">
        <f>SUM(dane3[[#This Row],[RoomService]:[VRDeck]])</f>
        <v>0</v>
      </c>
      <c r="Q5035" t="s">
        <v>12075</v>
      </c>
      <c r="R5035" t="b">
        <v>1</v>
      </c>
    </row>
    <row r="5036" spans="1:18" x14ac:dyDescent="0.3">
      <c r="A5036" t="s">
        <v>13752</v>
      </c>
      <c r="B5036">
        <f>MID(dane3[[#This Row],[PassengerId]],1,4)+0</f>
        <v>5383</v>
      </c>
      <c r="C5036" t="s">
        <v>19</v>
      </c>
      <c r="D5036" t="b">
        <v>0</v>
      </c>
      <c r="E5036" t="s">
        <v>13753</v>
      </c>
      <c r="F5036" t="str">
        <f>MID($E5036,1,1)</f>
        <v>F</v>
      </c>
      <c r="G5036" t="str">
        <f>IFERROR(MID($E5036,SEARCH("/",$E5036,SEARCH("/",$E5036)+1)+1,1),"")</f>
        <v>P</v>
      </c>
      <c r="H5036" t="s">
        <v>46</v>
      </c>
      <c r="I5036">
        <v>23</v>
      </c>
      <c r="J5036" t="b">
        <v>0</v>
      </c>
      <c r="K5036" s="7">
        <v>253</v>
      </c>
      <c r="L5036" s="7">
        <v>0</v>
      </c>
      <c r="M5036" s="7">
        <v>1175</v>
      </c>
      <c r="N5036" s="7">
        <v>3</v>
      </c>
      <c r="O5036" s="7">
        <v>0</v>
      </c>
      <c r="P5036" s="7">
        <f>SUM(dane3[[#This Row],[RoomService]:[VRDeck]])</f>
        <v>1431</v>
      </c>
      <c r="Q5036" t="s">
        <v>13754</v>
      </c>
      <c r="R5036" t="b">
        <v>0</v>
      </c>
    </row>
    <row r="5037" spans="1:18" x14ac:dyDescent="0.3">
      <c r="A5037" t="s">
        <v>13755</v>
      </c>
      <c r="B5037">
        <f>MID(dane3[[#This Row],[PassengerId]],1,4)+0</f>
        <v>5384</v>
      </c>
      <c r="C5037" t="s">
        <v>14</v>
      </c>
      <c r="D5037" t="b">
        <v>0</v>
      </c>
      <c r="E5037" t="s">
        <v>13756</v>
      </c>
      <c r="F5037" t="str">
        <f>MID($E5037,1,1)</f>
        <v>A</v>
      </c>
      <c r="G5037" t="str">
        <f>IFERROR(MID($E5037,SEARCH("/",$E5037,SEARCH("/",$E5037)+1)+1,1),"")</f>
        <v>S</v>
      </c>
      <c r="H5037" t="s">
        <v>16</v>
      </c>
      <c r="I5037">
        <v>34</v>
      </c>
      <c r="J5037" t="b">
        <v>1</v>
      </c>
      <c r="K5037" s="7">
        <v>0</v>
      </c>
      <c r="L5037" s="7">
        <v>5210</v>
      </c>
      <c r="M5037" s="7">
        <v>0</v>
      </c>
      <c r="N5037" s="7">
        <v>1332</v>
      </c>
      <c r="O5037" s="7">
        <v>2</v>
      </c>
      <c r="P5037" s="7">
        <f>SUM(dane3[[#This Row],[RoomService]:[VRDeck]])</f>
        <v>6544</v>
      </c>
      <c r="Q5037" t="s">
        <v>13757</v>
      </c>
      <c r="R5037" t="b">
        <v>1</v>
      </c>
    </row>
    <row r="5038" spans="1:18" x14ac:dyDescent="0.3">
      <c r="A5038" t="s">
        <v>13758</v>
      </c>
      <c r="B5038">
        <f>MID(dane3[[#This Row],[PassengerId]],1,4)+0</f>
        <v>5384</v>
      </c>
      <c r="C5038" t="s">
        <v>14</v>
      </c>
      <c r="D5038" t="b">
        <v>0</v>
      </c>
      <c r="E5038" t="s">
        <v>13756</v>
      </c>
      <c r="F5038" t="str">
        <f>MID($E5038,1,1)</f>
        <v>A</v>
      </c>
      <c r="G5038" t="str">
        <f>IFERROR(MID($E5038,SEARCH("/",$E5038,SEARCH("/",$E5038)+1)+1,1),"")</f>
        <v>S</v>
      </c>
      <c r="H5038" t="s">
        <v>16</v>
      </c>
      <c r="I5038">
        <v>26</v>
      </c>
      <c r="J5038" t="b">
        <v>0</v>
      </c>
      <c r="K5038" s="7">
        <v>0</v>
      </c>
      <c r="L5038" s="7">
        <v>4894</v>
      </c>
      <c r="M5038" s="7">
        <v>0</v>
      </c>
      <c r="N5038" s="7">
        <v>62</v>
      </c>
      <c r="O5038" s="7">
        <v>85</v>
      </c>
      <c r="P5038" s="7">
        <f>SUM(dane3[[#This Row],[RoomService]:[VRDeck]])</f>
        <v>5041</v>
      </c>
      <c r="Q5038" t="s">
        <v>13759</v>
      </c>
      <c r="R5038" t="b">
        <v>1</v>
      </c>
    </row>
    <row r="5039" spans="1:18" x14ac:dyDescent="0.3">
      <c r="A5039" t="s">
        <v>12095</v>
      </c>
      <c r="B5039">
        <f>MID(dane3[[#This Row],[PassengerId]],1,4)+0</f>
        <v>4710</v>
      </c>
      <c r="C5039" t="s">
        <v>53</v>
      </c>
      <c r="D5039" t="b">
        <v>0</v>
      </c>
      <c r="E5039" t="s">
        <v>12096</v>
      </c>
      <c r="F5039" t="str">
        <f>MID($E5039,1,1)</f>
        <v>E</v>
      </c>
      <c r="G5039" t="str">
        <f>IFERROR(MID($E5039,SEARCH("/",$E5039,SEARCH("/",$E5039)+1)+1,1),"")</f>
        <v>P</v>
      </c>
      <c r="H5039" t="s">
        <v>16</v>
      </c>
      <c r="I5039">
        <v>30</v>
      </c>
      <c r="J5039" t="b">
        <v>0</v>
      </c>
      <c r="K5039" s="7">
        <v>179</v>
      </c>
      <c r="L5039" s="7">
        <v>0</v>
      </c>
      <c r="M5039" s="7">
        <v>1805</v>
      </c>
      <c r="N5039" s="7">
        <v>131</v>
      </c>
      <c r="O5039" s="7">
        <v>0</v>
      </c>
      <c r="P5039" s="7">
        <f>SUM(dane3[[#This Row],[RoomService]:[VRDeck]])</f>
        <v>2115</v>
      </c>
      <c r="Q5039" t="s">
        <v>12097</v>
      </c>
      <c r="R5039" t="b">
        <v>0</v>
      </c>
    </row>
    <row r="5040" spans="1:18" x14ac:dyDescent="0.3">
      <c r="A5040" t="s">
        <v>12098</v>
      </c>
      <c r="B5040">
        <f>MID(dane3[[#This Row],[PassengerId]],1,4)+0</f>
        <v>4711</v>
      </c>
      <c r="C5040" t="s">
        <v>53</v>
      </c>
      <c r="D5040" t="b">
        <v>0</v>
      </c>
      <c r="E5040" t="s">
        <v>12099</v>
      </c>
      <c r="F5040" t="str">
        <f>MID($E5040,1,1)</f>
        <v>F</v>
      </c>
      <c r="G5040" t="str">
        <f>IFERROR(MID($E5040,SEARCH("/",$E5040,SEARCH("/",$E5040)+1)+1,1),"")</f>
        <v>P</v>
      </c>
      <c r="H5040" t="s">
        <v>16</v>
      </c>
      <c r="I5040">
        <v>65</v>
      </c>
      <c r="J5040" t="b">
        <v>0</v>
      </c>
      <c r="K5040" s="7">
        <v>1420</v>
      </c>
      <c r="L5040" s="7">
        <v>0</v>
      </c>
      <c r="M5040" s="7">
        <v>84</v>
      </c>
      <c r="N5040" s="7">
        <v>0</v>
      </c>
      <c r="O5040" s="7">
        <v>0</v>
      </c>
      <c r="P5040" s="7">
        <f>SUM(dane3[[#This Row],[RoomService]:[VRDeck]])</f>
        <v>1504</v>
      </c>
      <c r="Q5040" t="s">
        <v>12100</v>
      </c>
      <c r="R5040" t="b">
        <v>0</v>
      </c>
    </row>
    <row r="5041" spans="1:18" x14ac:dyDescent="0.3">
      <c r="A5041" t="s">
        <v>13766</v>
      </c>
      <c r="B5041">
        <f>MID(dane3[[#This Row],[PassengerId]],1,4)+0</f>
        <v>5388</v>
      </c>
      <c r="C5041" t="s">
        <v>19</v>
      </c>
      <c r="D5041" t="b">
        <v>1</v>
      </c>
      <c r="E5041" t="s">
        <v>13767</v>
      </c>
      <c r="F5041" t="str">
        <f>MID($E5041,1,1)</f>
        <v>G</v>
      </c>
      <c r="G5041" t="str">
        <f>IFERROR(MID($E5041,SEARCH("/",$E5041,SEARCH("/",$E5041)+1)+1,1),"")</f>
        <v>S</v>
      </c>
      <c r="H5041" t="s">
        <v>16</v>
      </c>
      <c r="I5041">
        <v>10</v>
      </c>
      <c r="J5041" t="b">
        <v>0</v>
      </c>
      <c r="K5041" s="7">
        <v>0</v>
      </c>
      <c r="L5041" s="7">
        <v>0</v>
      </c>
      <c r="M5041" s="7">
        <v>0</v>
      </c>
      <c r="N5041" s="7">
        <v>0</v>
      </c>
      <c r="O5041" s="7">
        <v>0</v>
      </c>
      <c r="P5041" s="7">
        <f>SUM(dane3[[#This Row],[RoomService]:[VRDeck]])</f>
        <v>0</v>
      </c>
      <c r="Q5041" t="s">
        <v>13768</v>
      </c>
      <c r="R5041" t="b">
        <v>1</v>
      </c>
    </row>
    <row r="5042" spans="1:18" x14ac:dyDescent="0.3">
      <c r="A5042" t="s">
        <v>12113</v>
      </c>
      <c r="B5042">
        <f>MID(dane3[[#This Row],[PassengerId]],1,4)+0</f>
        <v>4719</v>
      </c>
      <c r="C5042" t="s">
        <v>53</v>
      </c>
      <c r="D5042" t="b">
        <v>1</v>
      </c>
      <c r="E5042" t="s">
        <v>12114</v>
      </c>
      <c r="F5042" t="str">
        <f>MID($E5042,1,1)</f>
        <v>E</v>
      </c>
      <c r="G5042" t="str">
        <f>IFERROR(MID($E5042,SEARCH("/",$E5042,SEARCH("/",$E5042)+1)+1,1),"")</f>
        <v>S</v>
      </c>
      <c r="H5042" t="s">
        <v>16</v>
      </c>
      <c r="I5042">
        <v>35</v>
      </c>
      <c r="J5042" t="b">
        <v>0</v>
      </c>
      <c r="K5042" s="7">
        <v>0</v>
      </c>
      <c r="L5042" s="7">
        <v>0</v>
      </c>
      <c r="M5042" s="7">
        <v>0</v>
      </c>
      <c r="N5042" s="7">
        <v>0</v>
      </c>
      <c r="O5042" s="7">
        <v>0</v>
      </c>
      <c r="P5042" s="7">
        <f>SUM(dane3[[#This Row],[RoomService]:[VRDeck]])</f>
        <v>0</v>
      </c>
      <c r="Q5042" t="s">
        <v>12115</v>
      </c>
      <c r="R5042" t="b">
        <v>1</v>
      </c>
    </row>
    <row r="5043" spans="1:18" x14ac:dyDescent="0.3">
      <c r="A5043" t="s">
        <v>12140</v>
      </c>
      <c r="B5043">
        <f>MID(dane3[[#This Row],[PassengerId]],1,4)+0</f>
        <v>4728</v>
      </c>
      <c r="C5043" t="s">
        <v>53</v>
      </c>
      <c r="D5043" t="b">
        <v>0</v>
      </c>
      <c r="E5043" t="s">
        <v>12141</v>
      </c>
      <c r="F5043" t="str">
        <f>MID($E5043,1,1)</f>
        <v>F</v>
      </c>
      <c r="G5043" t="str">
        <f>IFERROR(MID($E5043,SEARCH("/",$E5043,SEARCH("/",$E5043)+1)+1,1),"")</f>
        <v>S</v>
      </c>
      <c r="H5043" t="s">
        <v>16</v>
      </c>
      <c r="I5043">
        <v>23</v>
      </c>
      <c r="J5043" t="b">
        <v>0</v>
      </c>
      <c r="K5043" s="7">
        <v>706</v>
      </c>
      <c r="L5043" s="7">
        <v>0</v>
      </c>
      <c r="M5043" s="7">
        <v>0</v>
      </c>
      <c r="N5043" s="7">
        <v>0</v>
      </c>
      <c r="O5043" s="7">
        <v>583</v>
      </c>
      <c r="P5043" s="7">
        <f>SUM(dane3[[#This Row],[RoomService]:[VRDeck]])</f>
        <v>1289</v>
      </c>
      <c r="Q5043" t="s">
        <v>12142</v>
      </c>
      <c r="R5043" t="b">
        <v>0</v>
      </c>
    </row>
    <row r="5044" spans="1:18" x14ac:dyDescent="0.3">
      <c r="A5044" t="s">
        <v>13774</v>
      </c>
      <c r="B5044">
        <f>MID(dane3[[#This Row],[PassengerId]],1,4)+0</f>
        <v>5390</v>
      </c>
      <c r="C5044" t="s">
        <v>19</v>
      </c>
      <c r="D5044" t="b">
        <v>1</v>
      </c>
      <c r="E5044" t="s">
        <v>13775</v>
      </c>
      <c r="F5044" t="str">
        <f>MID($E5044,1,1)</f>
        <v>G</v>
      </c>
      <c r="G5044" t="str">
        <f>IFERROR(MID($E5044,SEARCH("/",$E5044,SEARCH("/",$E5044)+1)+1,1),"")</f>
        <v>S</v>
      </c>
      <c r="H5044" t="s">
        <v>16</v>
      </c>
      <c r="I5044">
        <v>24</v>
      </c>
      <c r="J5044" t="b">
        <v>0</v>
      </c>
      <c r="K5044" s="7">
        <v>0</v>
      </c>
      <c r="L5044" s="7">
        <v>0</v>
      </c>
      <c r="M5044" s="7">
        <v>0</v>
      </c>
      <c r="N5044" s="7">
        <v>0</v>
      </c>
      <c r="O5044" s="7">
        <v>0</v>
      </c>
      <c r="P5044" s="7">
        <f>SUM(dane3[[#This Row],[RoomService]:[VRDeck]])</f>
        <v>0</v>
      </c>
      <c r="Q5044" t="s">
        <v>13776</v>
      </c>
      <c r="R5044" t="b">
        <v>1</v>
      </c>
    </row>
    <row r="5045" spans="1:18" x14ac:dyDescent="0.3">
      <c r="A5045" t="s">
        <v>13777</v>
      </c>
      <c r="B5045">
        <f>MID(dane3[[#This Row],[PassengerId]],1,4)+0</f>
        <v>5390</v>
      </c>
      <c r="C5045" t="s">
        <v>19</v>
      </c>
      <c r="D5045" t="b">
        <v>1</v>
      </c>
      <c r="E5045" t="s">
        <v>13775</v>
      </c>
      <c r="F5045" t="str">
        <f>MID($E5045,1,1)</f>
        <v>G</v>
      </c>
      <c r="G5045" t="str">
        <f>IFERROR(MID($E5045,SEARCH("/",$E5045,SEARCH("/",$E5045)+1)+1,1),"")</f>
        <v>S</v>
      </c>
      <c r="H5045" t="s">
        <v>32</v>
      </c>
      <c r="I5045">
        <v>20</v>
      </c>
      <c r="J5045" t="b">
        <v>0</v>
      </c>
      <c r="K5045" s="7">
        <v>0</v>
      </c>
      <c r="L5045" s="7">
        <v>0</v>
      </c>
      <c r="M5045" s="7">
        <v>0</v>
      </c>
      <c r="N5045" s="7">
        <v>0</v>
      </c>
      <c r="O5045" s="7">
        <v>0</v>
      </c>
      <c r="P5045" s="7">
        <f>SUM(dane3[[#This Row],[RoomService]:[VRDeck]])</f>
        <v>0</v>
      </c>
      <c r="Q5045" t="s">
        <v>13778</v>
      </c>
      <c r="R5045" t="b">
        <v>1</v>
      </c>
    </row>
    <row r="5046" spans="1:18" x14ac:dyDescent="0.3">
      <c r="A5046" t="s">
        <v>13779</v>
      </c>
      <c r="B5046">
        <f>MID(dane3[[#This Row],[PassengerId]],1,4)+0</f>
        <v>5390</v>
      </c>
      <c r="C5046" t="s">
        <v>19</v>
      </c>
      <c r="D5046" t="b">
        <v>0</v>
      </c>
      <c r="E5046" t="s">
        <v>13780</v>
      </c>
      <c r="F5046" t="str">
        <f>MID($E5046,1,1)</f>
        <v>F</v>
      </c>
      <c r="G5046" t="str">
        <f>IFERROR(MID($E5046,SEARCH("/",$E5046,SEARCH("/",$E5046)+1)+1,1),"")</f>
        <v>S</v>
      </c>
      <c r="H5046" t="s">
        <v>16</v>
      </c>
      <c r="I5046">
        <v>48</v>
      </c>
      <c r="J5046" t="b">
        <v>0</v>
      </c>
      <c r="K5046" s="7">
        <v>83</v>
      </c>
      <c r="L5046" s="7">
        <v>110</v>
      </c>
      <c r="M5046" s="7">
        <v>0</v>
      </c>
      <c r="N5046" s="7">
        <v>690</v>
      </c>
      <c r="O5046" s="7">
        <v>8</v>
      </c>
      <c r="P5046" s="7">
        <f>SUM(dane3[[#This Row],[RoomService]:[VRDeck]])</f>
        <v>891</v>
      </c>
      <c r="Q5046" t="s">
        <v>13781</v>
      </c>
      <c r="R5046" t="b">
        <v>1</v>
      </c>
    </row>
    <row r="5047" spans="1:18" x14ac:dyDescent="0.3">
      <c r="A5047" t="s">
        <v>12143</v>
      </c>
      <c r="B5047">
        <f>MID(dane3[[#This Row],[PassengerId]],1,4)+0</f>
        <v>4728</v>
      </c>
      <c r="C5047" t="s">
        <v>53</v>
      </c>
      <c r="D5047" t="b">
        <v>1</v>
      </c>
      <c r="E5047" t="s">
        <v>12141</v>
      </c>
      <c r="F5047" t="str">
        <f>MID($E5047,1,1)</f>
        <v>F</v>
      </c>
      <c r="G5047" t="str">
        <f>IFERROR(MID($E5047,SEARCH("/",$E5047,SEARCH("/",$E5047)+1)+1,1),"")</f>
        <v>S</v>
      </c>
      <c r="H5047" t="s">
        <v>16</v>
      </c>
      <c r="I5047">
        <v>49</v>
      </c>
      <c r="J5047" t="b">
        <v>0</v>
      </c>
      <c r="K5047" s="7">
        <v>0</v>
      </c>
      <c r="L5047" s="7">
        <v>0</v>
      </c>
      <c r="M5047" s="7">
        <v>0</v>
      </c>
      <c r="N5047" s="7">
        <v>0</v>
      </c>
      <c r="O5047" s="7">
        <v>0</v>
      </c>
      <c r="P5047" s="7">
        <f>SUM(dane3[[#This Row],[RoomService]:[VRDeck]])</f>
        <v>0</v>
      </c>
      <c r="Q5047" t="s">
        <v>12144</v>
      </c>
      <c r="R5047" t="b">
        <v>1</v>
      </c>
    </row>
    <row r="5048" spans="1:18" x14ac:dyDescent="0.3">
      <c r="A5048" t="s">
        <v>12161</v>
      </c>
      <c r="B5048">
        <f>MID(dane3[[#This Row],[PassengerId]],1,4)+0</f>
        <v>4738</v>
      </c>
      <c r="C5048" t="s">
        <v>53</v>
      </c>
      <c r="D5048" t="b">
        <v>0</v>
      </c>
      <c r="E5048" t="s">
        <v>12159</v>
      </c>
      <c r="F5048" t="str">
        <f>MID($E5048,1,1)</f>
        <v>F</v>
      </c>
      <c r="G5048" t="str">
        <f>IFERROR(MID($E5048,SEARCH("/",$E5048,SEARCH("/",$E5048)+1)+1,1),"")</f>
        <v>S</v>
      </c>
      <c r="H5048" t="s">
        <v>16</v>
      </c>
      <c r="I5048">
        <v>29</v>
      </c>
      <c r="J5048" t="b">
        <v>0</v>
      </c>
      <c r="K5048" s="7">
        <v>574</v>
      </c>
      <c r="L5048" s="7">
        <v>0</v>
      </c>
      <c r="M5048" s="7">
        <v>4940</v>
      </c>
      <c r="N5048" s="7">
        <v>1831</v>
      </c>
      <c r="O5048" s="7">
        <v>2</v>
      </c>
      <c r="P5048" s="7">
        <f>SUM(dane3[[#This Row],[RoomService]:[VRDeck]])</f>
        <v>7347</v>
      </c>
      <c r="Q5048" t="s">
        <v>12162</v>
      </c>
      <c r="R5048" t="b">
        <v>0</v>
      </c>
    </row>
    <row r="5049" spans="1:18" x14ac:dyDescent="0.3">
      <c r="A5049" t="s">
        <v>12166</v>
      </c>
      <c r="B5049">
        <f>MID(dane3[[#This Row],[PassengerId]],1,4)+0</f>
        <v>4741</v>
      </c>
      <c r="C5049" t="s">
        <v>53</v>
      </c>
      <c r="D5049" t="b">
        <v>1</v>
      </c>
      <c r="E5049" t="s">
        <v>12167</v>
      </c>
      <c r="F5049" t="str">
        <f>MID($E5049,1,1)</f>
        <v>F</v>
      </c>
      <c r="G5049" t="str">
        <f>IFERROR(MID($E5049,SEARCH("/",$E5049,SEARCH("/",$E5049)+1)+1,1),"")</f>
        <v>P</v>
      </c>
      <c r="H5049" t="s">
        <v>16</v>
      </c>
      <c r="I5049">
        <v>35</v>
      </c>
      <c r="J5049" t="b">
        <v>0</v>
      </c>
      <c r="K5049" s="7">
        <v>0</v>
      </c>
      <c r="L5049" s="7">
        <v>0</v>
      </c>
      <c r="M5049" s="7">
        <v>0</v>
      </c>
      <c r="N5049" s="7">
        <v>0</v>
      </c>
      <c r="O5049" s="7">
        <v>0</v>
      </c>
      <c r="P5049" s="7">
        <f>SUM(dane3[[#This Row],[RoomService]:[VRDeck]])</f>
        <v>0</v>
      </c>
      <c r="Q5049" t="s">
        <v>12168</v>
      </c>
      <c r="R5049" t="b">
        <v>1</v>
      </c>
    </row>
    <row r="5050" spans="1:18" x14ac:dyDescent="0.3">
      <c r="A5050" t="s">
        <v>12169</v>
      </c>
      <c r="B5050">
        <f>MID(dane3[[#This Row],[PassengerId]],1,4)+0</f>
        <v>4741</v>
      </c>
      <c r="C5050" t="s">
        <v>53</v>
      </c>
      <c r="D5050" t="b">
        <v>0</v>
      </c>
      <c r="E5050" t="s">
        <v>12167</v>
      </c>
      <c r="F5050" t="str">
        <f>MID($E5050,1,1)</f>
        <v>F</v>
      </c>
      <c r="G5050" t="str">
        <f>IFERROR(MID($E5050,SEARCH("/",$E5050,SEARCH("/",$E5050)+1)+1,1),"")</f>
        <v>P</v>
      </c>
      <c r="H5050" t="s">
        <v>46</v>
      </c>
      <c r="I5050">
        <v>0</v>
      </c>
      <c r="J5050" t="b">
        <v>0</v>
      </c>
      <c r="K5050" s="7">
        <v>0</v>
      </c>
      <c r="L5050" s="7">
        <v>0</v>
      </c>
      <c r="M5050" s="7">
        <v>0</v>
      </c>
      <c r="N5050" s="7">
        <v>0</v>
      </c>
      <c r="O5050" s="7">
        <v>0</v>
      </c>
      <c r="P5050" s="7">
        <f>SUM(dane3[[#This Row],[RoomService]:[VRDeck]])</f>
        <v>0</v>
      </c>
      <c r="Q5050" t="s">
        <v>12170</v>
      </c>
      <c r="R5050" t="b">
        <v>1</v>
      </c>
    </row>
    <row r="5051" spans="1:18" x14ac:dyDescent="0.3">
      <c r="A5051" t="s">
        <v>13931</v>
      </c>
      <c r="B5051">
        <f>MID(dane3[[#This Row],[PassengerId]],1,4)+0</f>
        <v>5447</v>
      </c>
      <c r="C5051" t="s">
        <v>53</v>
      </c>
      <c r="D5051" t="b">
        <v>0</v>
      </c>
      <c r="E5051" t="s">
        <v>13929</v>
      </c>
      <c r="F5051" t="str">
        <f>MID($E5051,1,1)</f>
        <v>F</v>
      </c>
      <c r="G5051" t="str">
        <f>IFERROR(MID($E5051,SEARCH("/",$E5051,SEARCH("/",$E5051)+1)+1,1),"")</f>
        <v>P</v>
      </c>
      <c r="H5051" t="s">
        <v>16</v>
      </c>
      <c r="I5051">
        <v>36</v>
      </c>
      <c r="J5051" t="b">
        <v>0</v>
      </c>
      <c r="K5051" s="7">
        <v>0</v>
      </c>
      <c r="L5051" s="7">
        <v>0</v>
      </c>
      <c r="M5051" s="7">
        <v>0</v>
      </c>
      <c r="N5051" s="7">
        <v>0</v>
      </c>
      <c r="O5051" s="7">
        <v>0</v>
      </c>
      <c r="P5051" s="7">
        <f>SUM(dane3[[#This Row],[RoomService]:[VRDeck]])</f>
        <v>0</v>
      </c>
      <c r="Q5051" t="s">
        <v>13932</v>
      </c>
      <c r="R5051" t="b">
        <v>1</v>
      </c>
    </row>
    <row r="5052" spans="1:18" x14ac:dyDescent="0.3">
      <c r="A5052" t="s">
        <v>12192</v>
      </c>
      <c r="B5052">
        <f>MID(dane3[[#This Row],[PassengerId]],1,4)+0</f>
        <v>4752</v>
      </c>
      <c r="C5052" t="s">
        <v>53</v>
      </c>
      <c r="D5052" t="b">
        <v>0</v>
      </c>
      <c r="E5052" t="s">
        <v>12193</v>
      </c>
      <c r="F5052" t="str">
        <f>MID($E5052,1,1)</f>
        <v>F</v>
      </c>
      <c r="G5052" t="str">
        <f>IFERROR(MID($E5052,SEARCH("/",$E5052,SEARCH("/",$E5052)+1)+1,1),"")</f>
        <v>P</v>
      </c>
      <c r="H5052" t="s">
        <v>32</v>
      </c>
      <c r="I5052">
        <v>56</v>
      </c>
      <c r="J5052" t="b">
        <v>0</v>
      </c>
      <c r="K5052" s="7">
        <v>233</v>
      </c>
      <c r="L5052" s="7">
        <v>0</v>
      </c>
      <c r="M5052" s="7">
        <v>1356</v>
      </c>
      <c r="N5052" s="7">
        <v>0</v>
      </c>
      <c r="O5052" s="7">
        <v>171</v>
      </c>
      <c r="P5052" s="7">
        <f>SUM(dane3[[#This Row],[RoomService]:[VRDeck]])</f>
        <v>1760</v>
      </c>
      <c r="Q5052" t="s">
        <v>12194</v>
      </c>
      <c r="R5052" t="b">
        <v>0</v>
      </c>
    </row>
    <row r="5053" spans="1:18" x14ac:dyDescent="0.3">
      <c r="A5053" t="s">
        <v>12195</v>
      </c>
      <c r="B5053">
        <f>MID(dane3[[#This Row],[PassengerId]],1,4)+0</f>
        <v>4753</v>
      </c>
      <c r="C5053" t="s">
        <v>53</v>
      </c>
      <c r="D5053" t="b">
        <v>0</v>
      </c>
      <c r="E5053" t="s">
        <v>12196</v>
      </c>
      <c r="F5053" t="str">
        <f>MID($E5053,1,1)</f>
        <v>F</v>
      </c>
      <c r="G5053" t="str">
        <f>IFERROR(MID($E5053,SEARCH("/",$E5053,SEARCH("/",$E5053)+1)+1,1),"")</f>
        <v>S</v>
      </c>
      <c r="H5053" t="s">
        <v>16</v>
      </c>
      <c r="I5053">
        <v>36</v>
      </c>
      <c r="J5053" t="b">
        <v>0</v>
      </c>
      <c r="K5053" s="7">
        <v>850</v>
      </c>
      <c r="L5053" s="7">
        <v>0</v>
      </c>
      <c r="M5053" s="7">
        <v>454</v>
      </c>
      <c r="N5053" s="7">
        <v>0</v>
      </c>
      <c r="O5053" s="7">
        <v>0</v>
      </c>
      <c r="P5053" s="7">
        <f>SUM(dane3[[#This Row],[RoomService]:[VRDeck]])</f>
        <v>1304</v>
      </c>
      <c r="Q5053" t="s">
        <v>12197</v>
      </c>
      <c r="R5053" t="b">
        <v>0</v>
      </c>
    </row>
    <row r="5054" spans="1:18" x14ac:dyDescent="0.3">
      <c r="A5054" t="s">
        <v>13801</v>
      </c>
      <c r="B5054">
        <f>MID(dane3[[#This Row],[PassengerId]],1,4)+0</f>
        <v>5401</v>
      </c>
      <c r="C5054" t="s">
        <v>19</v>
      </c>
      <c r="D5054" t="b">
        <v>0</v>
      </c>
      <c r="E5054" t="s">
        <v>13802</v>
      </c>
      <c r="F5054" t="str">
        <f>MID($E5054,1,1)</f>
        <v>G</v>
      </c>
      <c r="G5054" t="str">
        <f>IFERROR(MID($E5054,SEARCH("/",$E5054,SEARCH("/",$E5054)+1)+1,1),"")</f>
        <v>P</v>
      </c>
      <c r="H5054" t="s">
        <v>16</v>
      </c>
      <c r="I5054">
        <v>44</v>
      </c>
      <c r="J5054" t="b">
        <v>0</v>
      </c>
      <c r="K5054" s="7">
        <v>0</v>
      </c>
      <c r="L5054" s="7">
        <v>0</v>
      </c>
      <c r="M5054" s="7">
        <v>5</v>
      </c>
      <c r="N5054" s="7">
        <v>30</v>
      </c>
      <c r="O5054" s="7">
        <v>777</v>
      </c>
      <c r="P5054" s="7">
        <f>SUM(dane3[[#This Row],[RoomService]:[VRDeck]])</f>
        <v>812</v>
      </c>
      <c r="Q5054" t="s">
        <v>13803</v>
      </c>
      <c r="R5054" t="b">
        <v>0</v>
      </c>
    </row>
    <row r="5055" spans="1:18" x14ac:dyDescent="0.3">
      <c r="A5055" t="s">
        <v>12201</v>
      </c>
      <c r="B5055">
        <f>MID(dane3[[#This Row],[PassengerId]],1,4)+0</f>
        <v>4755</v>
      </c>
      <c r="C5055" t="s">
        <v>53</v>
      </c>
      <c r="D5055" t="b">
        <v>1</v>
      </c>
      <c r="E5055" t="s">
        <v>12202</v>
      </c>
      <c r="F5055" t="str">
        <f>MID($E5055,1,1)</f>
        <v>F</v>
      </c>
      <c r="G5055" t="str">
        <f>IFERROR(MID($E5055,SEARCH("/",$E5055,SEARCH("/",$E5055)+1)+1,1),"")</f>
        <v>P</v>
      </c>
      <c r="H5055" t="s">
        <v>16</v>
      </c>
      <c r="I5055">
        <v>32</v>
      </c>
      <c r="J5055" t="b">
        <v>0</v>
      </c>
      <c r="K5055" s="7">
        <v>0</v>
      </c>
      <c r="L5055" s="7">
        <v>0</v>
      </c>
      <c r="M5055" s="7">
        <v>0</v>
      </c>
      <c r="N5055" s="7">
        <v>0</v>
      </c>
      <c r="O5055" s="7">
        <v>0</v>
      </c>
      <c r="P5055" s="7">
        <f>SUM(dane3[[#This Row],[RoomService]:[VRDeck]])</f>
        <v>0</v>
      </c>
      <c r="Q5055" t="s">
        <v>23799</v>
      </c>
      <c r="R5055" t="b">
        <v>1</v>
      </c>
    </row>
    <row r="5056" spans="1:18" x14ac:dyDescent="0.3">
      <c r="A5056" t="s">
        <v>13807</v>
      </c>
      <c r="B5056">
        <f>MID(dane3[[#This Row],[PassengerId]],1,4)+0</f>
        <v>5404</v>
      </c>
      <c r="C5056" t="s">
        <v>19</v>
      </c>
      <c r="D5056" t="b">
        <v>0</v>
      </c>
      <c r="E5056" t="s">
        <v>13808</v>
      </c>
      <c r="F5056" t="str">
        <f>MID($E5056,1,1)</f>
        <v>F</v>
      </c>
      <c r="G5056" t="str">
        <f>IFERROR(MID($E5056,SEARCH("/",$E5056,SEARCH("/",$E5056)+1)+1,1),"")</f>
        <v>P</v>
      </c>
      <c r="H5056" t="s">
        <v>16</v>
      </c>
      <c r="I5056">
        <v>38</v>
      </c>
      <c r="J5056" t="b">
        <v>0</v>
      </c>
      <c r="K5056" s="7">
        <v>766</v>
      </c>
      <c r="L5056" s="7">
        <v>38</v>
      </c>
      <c r="M5056" s="7">
        <v>0</v>
      </c>
      <c r="N5056" s="7">
        <v>0</v>
      </c>
      <c r="O5056" s="7">
        <v>0</v>
      </c>
      <c r="P5056" s="7">
        <f>SUM(dane3[[#This Row],[RoomService]:[VRDeck]])</f>
        <v>804</v>
      </c>
      <c r="Q5056" t="s">
        <v>13809</v>
      </c>
      <c r="R5056" t="b">
        <v>0</v>
      </c>
    </row>
    <row r="5057" spans="1:18" x14ac:dyDescent="0.3">
      <c r="A5057" t="s">
        <v>18892</v>
      </c>
      <c r="B5057">
        <f>MID(dane3[[#This Row],[PassengerId]],1,4)+0</f>
        <v>7336</v>
      </c>
      <c r="C5057" t="s">
        <v>53</v>
      </c>
      <c r="D5057" t="b">
        <v>0</v>
      </c>
      <c r="E5057" t="s">
        <v>18890</v>
      </c>
      <c r="F5057" t="str">
        <f>MID($E5057,1,1)</f>
        <v>F</v>
      </c>
      <c r="G5057" t="str">
        <f>IFERROR(MID($E5057,SEARCH("/",$E5057,SEARCH("/",$E5057)+1)+1,1),"")</f>
        <v>S</v>
      </c>
      <c r="H5057" t="s">
        <v>16</v>
      </c>
      <c r="I5057">
        <v>26</v>
      </c>
      <c r="J5057" t="b">
        <v>0</v>
      </c>
      <c r="K5057" s="7">
        <v>0</v>
      </c>
      <c r="L5057" s="7">
        <v>0</v>
      </c>
      <c r="M5057" s="7">
        <v>902</v>
      </c>
      <c r="N5057" s="7">
        <v>0</v>
      </c>
      <c r="O5057" s="7">
        <v>0</v>
      </c>
      <c r="P5057" s="7">
        <f>SUM(dane3[[#This Row],[RoomService]:[VRDeck]])</f>
        <v>902</v>
      </c>
      <c r="Q5057" t="s">
        <v>18893</v>
      </c>
      <c r="R5057" t="b">
        <v>0</v>
      </c>
    </row>
    <row r="5058" spans="1:18" x14ac:dyDescent="0.3">
      <c r="A5058" t="s">
        <v>12217</v>
      </c>
      <c r="B5058">
        <f>MID(dane3[[#This Row],[PassengerId]],1,4)+0</f>
        <v>4762</v>
      </c>
      <c r="C5058" t="s">
        <v>53</v>
      </c>
      <c r="D5058" t="b">
        <v>1</v>
      </c>
      <c r="E5058" t="s">
        <v>12218</v>
      </c>
      <c r="F5058" t="str">
        <f>MID($E5058,1,1)</f>
        <v>F</v>
      </c>
      <c r="G5058" t="str">
        <f>IFERROR(MID($E5058,SEARCH("/",$E5058,SEARCH("/",$E5058)+1)+1,1),"")</f>
        <v>P</v>
      </c>
      <c r="H5058" t="s">
        <v>16</v>
      </c>
      <c r="I5058">
        <v>35</v>
      </c>
      <c r="J5058" t="b">
        <v>0</v>
      </c>
      <c r="K5058" s="7">
        <v>0</v>
      </c>
      <c r="L5058" s="7">
        <v>0</v>
      </c>
      <c r="M5058" s="7">
        <v>0</v>
      </c>
      <c r="N5058" s="7">
        <v>0</v>
      </c>
      <c r="O5058" s="7">
        <v>0</v>
      </c>
      <c r="P5058" s="7">
        <f>SUM(dane3[[#This Row],[RoomService]:[VRDeck]])</f>
        <v>0</v>
      </c>
      <c r="Q5058" t="s">
        <v>12219</v>
      </c>
      <c r="R5058" t="b">
        <v>1</v>
      </c>
    </row>
    <row r="5059" spans="1:18" x14ac:dyDescent="0.3">
      <c r="A5059" t="s">
        <v>12220</v>
      </c>
      <c r="B5059">
        <f>MID(dane3[[#This Row],[PassengerId]],1,4)+0</f>
        <v>4763</v>
      </c>
      <c r="C5059" t="s">
        <v>53</v>
      </c>
      <c r="D5059" t="b">
        <v>0</v>
      </c>
      <c r="E5059" t="s">
        <v>12221</v>
      </c>
      <c r="F5059" t="str">
        <f>MID($E5059,1,1)</f>
        <v>F</v>
      </c>
      <c r="G5059" t="str">
        <f>IFERROR(MID($E5059,SEARCH("/",$E5059,SEARCH("/",$E5059)+1)+1,1),"")</f>
        <v>P</v>
      </c>
      <c r="H5059" t="s">
        <v>16</v>
      </c>
      <c r="I5059">
        <v>29</v>
      </c>
      <c r="J5059" t="b">
        <v>0</v>
      </c>
      <c r="K5059" s="7">
        <v>298</v>
      </c>
      <c r="L5059" s="7">
        <v>0</v>
      </c>
      <c r="M5059" s="7">
        <v>888</v>
      </c>
      <c r="N5059" s="7">
        <v>5</v>
      </c>
      <c r="O5059" s="7">
        <v>0</v>
      </c>
      <c r="P5059" s="7">
        <f>SUM(dane3[[#This Row],[RoomService]:[VRDeck]])</f>
        <v>1191</v>
      </c>
      <c r="Q5059" t="s">
        <v>12222</v>
      </c>
      <c r="R5059" t="b">
        <v>1</v>
      </c>
    </row>
    <row r="5060" spans="1:18" x14ac:dyDescent="0.3">
      <c r="A5060" t="s">
        <v>12240</v>
      </c>
      <c r="B5060">
        <f>MID(dane3[[#This Row],[PassengerId]],1,4)+0</f>
        <v>4774</v>
      </c>
      <c r="C5060" t="s">
        <v>53</v>
      </c>
      <c r="D5060" t="b">
        <v>1</v>
      </c>
      <c r="E5060" t="s">
        <v>12241</v>
      </c>
      <c r="F5060" t="str">
        <f>MID($E5060,1,1)</f>
        <v>F</v>
      </c>
      <c r="G5060" t="str">
        <f>IFERROR(MID($E5060,SEARCH("/",$E5060,SEARCH("/",$E5060)+1)+1,1),"")</f>
        <v>P</v>
      </c>
      <c r="H5060" t="s">
        <v>16</v>
      </c>
      <c r="I5060">
        <v>0</v>
      </c>
      <c r="J5060" t="b">
        <v>0</v>
      </c>
      <c r="K5060" s="7">
        <v>0</v>
      </c>
      <c r="L5060" s="7">
        <v>0</v>
      </c>
      <c r="M5060" s="7">
        <v>0</v>
      </c>
      <c r="N5060" s="7">
        <v>0</v>
      </c>
      <c r="O5060" s="7">
        <v>0</v>
      </c>
      <c r="P5060" s="7">
        <f>SUM(dane3[[#This Row],[RoomService]:[VRDeck]])</f>
        <v>0</v>
      </c>
      <c r="Q5060" t="s">
        <v>12242</v>
      </c>
      <c r="R5060" t="b">
        <v>1</v>
      </c>
    </row>
    <row r="5061" spans="1:18" x14ac:dyDescent="0.3">
      <c r="A5061" t="s">
        <v>13821</v>
      </c>
      <c r="B5061">
        <f>MID(dane3[[#This Row],[PassengerId]],1,4)+0</f>
        <v>5411</v>
      </c>
      <c r="C5061" t="s">
        <v>14</v>
      </c>
      <c r="D5061" t="b">
        <v>0</v>
      </c>
      <c r="E5061" t="s">
        <v>13822</v>
      </c>
      <c r="F5061" t="str">
        <f>MID($E5061,1,1)</f>
        <v>B</v>
      </c>
      <c r="G5061" t="str">
        <f>IFERROR(MID($E5061,SEARCH("/",$E5061,SEARCH("/",$E5061)+1)+1,1),"")</f>
        <v>S</v>
      </c>
      <c r="H5061" t="s">
        <v>16</v>
      </c>
      <c r="I5061">
        <v>38</v>
      </c>
      <c r="J5061" t="b">
        <v>0</v>
      </c>
      <c r="K5061" s="7">
        <v>20</v>
      </c>
      <c r="L5061" s="7">
        <v>3960</v>
      </c>
      <c r="M5061" s="7">
        <v>153</v>
      </c>
      <c r="N5061" s="7">
        <v>280</v>
      </c>
      <c r="O5061" s="7">
        <v>1674</v>
      </c>
      <c r="P5061" s="7">
        <f>SUM(dane3[[#This Row],[RoomService]:[VRDeck]])</f>
        <v>6087</v>
      </c>
      <c r="Q5061" t="s">
        <v>13823</v>
      </c>
      <c r="R5061" t="b">
        <v>0</v>
      </c>
    </row>
    <row r="5062" spans="1:18" x14ac:dyDescent="0.3">
      <c r="A5062" t="s">
        <v>13824</v>
      </c>
      <c r="B5062">
        <f>MID(dane3[[#This Row],[PassengerId]],1,4)+0</f>
        <v>5412</v>
      </c>
      <c r="C5062" t="s">
        <v>19</v>
      </c>
      <c r="D5062" t="b">
        <v>0</v>
      </c>
      <c r="E5062" t="s">
        <v>13825</v>
      </c>
      <c r="F5062" t="str">
        <f>MID($E5062,1,1)</f>
        <v>G</v>
      </c>
      <c r="G5062" t="str">
        <f>IFERROR(MID($E5062,SEARCH("/",$E5062,SEARCH("/",$E5062)+1)+1,1),"")</f>
        <v>P</v>
      </c>
      <c r="H5062" t="s">
        <v>16</v>
      </c>
      <c r="I5062">
        <v>23</v>
      </c>
      <c r="J5062" t="b">
        <v>0</v>
      </c>
      <c r="K5062" s="7">
        <v>0</v>
      </c>
      <c r="L5062" s="7">
        <v>806</v>
      </c>
      <c r="M5062" s="7">
        <v>0</v>
      </c>
      <c r="N5062" s="7">
        <v>2</v>
      </c>
      <c r="O5062" s="7">
        <v>0</v>
      </c>
      <c r="P5062" s="7">
        <f>SUM(dane3[[#This Row],[RoomService]:[VRDeck]])</f>
        <v>808</v>
      </c>
      <c r="Q5062" t="s">
        <v>13826</v>
      </c>
      <c r="R5062" t="b">
        <v>1</v>
      </c>
    </row>
    <row r="5063" spans="1:18" x14ac:dyDescent="0.3">
      <c r="A5063" t="s">
        <v>13827</v>
      </c>
      <c r="B5063">
        <f>MID(dane3[[#This Row],[PassengerId]],1,4)+0</f>
        <v>5413</v>
      </c>
      <c r="C5063" t="s">
        <v>19</v>
      </c>
      <c r="D5063" t="b">
        <v>0</v>
      </c>
      <c r="E5063" t="s">
        <v>13828</v>
      </c>
      <c r="F5063" t="str">
        <f>MID($E5063,1,1)</f>
        <v>G</v>
      </c>
      <c r="G5063" t="str">
        <f>IFERROR(MID($E5063,SEARCH("/",$E5063,SEARCH("/",$E5063)+1)+1,1),"")</f>
        <v>P</v>
      </c>
      <c r="H5063" t="s">
        <v>16</v>
      </c>
      <c r="I5063">
        <v>16</v>
      </c>
      <c r="J5063" t="b">
        <v>0</v>
      </c>
      <c r="K5063" s="7">
        <v>3</v>
      </c>
      <c r="L5063" s="7">
        <v>595</v>
      </c>
      <c r="M5063" s="7">
        <v>0</v>
      </c>
      <c r="N5063" s="7">
        <v>9</v>
      </c>
      <c r="O5063" s="7">
        <v>321</v>
      </c>
      <c r="P5063" s="7">
        <f>SUM(dane3[[#This Row],[RoomService]:[VRDeck]])</f>
        <v>928</v>
      </c>
      <c r="Q5063" t="s">
        <v>13829</v>
      </c>
      <c r="R5063" t="b">
        <v>1</v>
      </c>
    </row>
    <row r="5064" spans="1:18" x14ac:dyDescent="0.3">
      <c r="A5064" t="s">
        <v>13830</v>
      </c>
      <c r="B5064">
        <f>MID(dane3[[#This Row],[PassengerId]],1,4)+0</f>
        <v>5414</v>
      </c>
      <c r="C5064" t="s">
        <v>19</v>
      </c>
      <c r="D5064" t="b">
        <v>0</v>
      </c>
      <c r="E5064" t="s">
        <v>13831</v>
      </c>
      <c r="F5064" t="str">
        <f>MID($E5064,1,1)</f>
        <v>G</v>
      </c>
      <c r="G5064" t="str">
        <f>IFERROR(MID($E5064,SEARCH("/",$E5064,SEARCH("/",$E5064)+1)+1,1),"")</f>
        <v>P</v>
      </c>
      <c r="H5064" t="s">
        <v>32</v>
      </c>
      <c r="I5064">
        <v>16</v>
      </c>
      <c r="J5064" t="b">
        <v>0</v>
      </c>
      <c r="K5064" s="7">
        <v>481</v>
      </c>
      <c r="L5064" s="7">
        <v>0</v>
      </c>
      <c r="M5064" s="7">
        <v>166</v>
      </c>
      <c r="N5064" s="7">
        <v>0</v>
      </c>
      <c r="O5064" s="7">
        <v>122</v>
      </c>
      <c r="P5064" s="7">
        <f>SUM(dane3[[#This Row],[RoomService]:[VRDeck]])</f>
        <v>769</v>
      </c>
      <c r="Q5064" t="s">
        <v>13832</v>
      </c>
      <c r="R5064" t="b">
        <v>0</v>
      </c>
    </row>
    <row r="5065" spans="1:18" x14ac:dyDescent="0.3">
      <c r="A5065" t="s">
        <v>13833</v>
      </c>
      <c r="B5065">
        <f>MID(dane3[[#This Row],[PassengerId]],1,4)+0</f>
        <v>5414</v>
      </c>
      <c r="C5065" t="s">
        <v>19</v>
      </c>
      <c r="D5065" t="b">
        <v>0</v>
      </c>
      <c r="E5065" t="s">
        <v>13831</v>
      </c>
      <c r="F5065" t="str">
        <f>MID($E5065,1,1)</f>
        <v>G</v>
      </c>
      <c r="G5065" t="str">
        <f>IFERROR(MID($E5065,SEARCH("/",$E5065,SEARCH("/",$E5065)+1)+1,1),"")</f>
        <v>P</v>
      </c>
      <c r="H5065" t="s">
        <v>16</v>
      </c>
      <c r="I5065">
        <v>11</v>
      </c>
      <c r="J5065" t="b">
        <v>0</v>
      </c>
      <c r="K5065" s="7">
        <v>0</v>
      </c>
      <c r="L5065" s="7">
        <v>0</v>
      </c>
      <c r="M5065" s="7">
        <v>0</v>
      </c>
      <c r="N5065" s="7">
        <v>0</v>
      </c>
      <c r="O5065" s="7">
        <v>0</v>
      </c>
      <c r="P5065" s="7">
        <f>SUM(dane3[[#This Row],[RoomService]:[VRDeck]])</f>
        <v>0</v>
      </c>
      <c r="Q5065" t="s">
        <v>13834</v>
      </c>
      <c r="R5065" t="b">
        <v>0</v>
      </c>
    </row>
    <row r="5066" spans="1:18" x14ac:dyDescent="0.3">
      <c r="A5066" t="s">
        <v>13835</v>
      </c>
      <c r="B5066">
        <f>MID(dane3[[#This Row],[PassengerId]],1,4)+0</f>
        <v>5414</v>
      </c>
      <c r="C5066" t="s">
        <v>19</v>
      </c>
      <c r="D5066" t="b">
        <v>0</v>
      </c>
      <c r="E5066" t="s">
        <v>13836</v>
      </c>
      <c r="F5066" t="str">
        <f>MID($E5066,1,1)</f>
        <v>F</v>
      </c>
      <c r="G5066" t="str">
        <f>IFERROR(MID($E5066,SEARCH("/",$E5066,SEARCH("/",$E5066)+1)+1,1),"")</f>
        <v>P</v>
      </c>
      <c r="H5066" t="s">
        <v>16</v>
      </c>
      <c r="I5066">
        <v>22</v>
      </c>
      <c r="J5066" t="b">
        <v>0</v>
      </c>
      <c r="K5066" s="7">
        <v>0</v>
      </c>
      <c r="L5066" s="7">
        <v>824</v>
      </c>
      <c r="M5066" s="7">
        <v>0</v>
      </c>
      <c r="N5066" s="7">
        <v>0</v>
      </c>
      <c r="O5066" s="7">
        <v>411</v>
      </c>
      <c r="P5066" s="7">
        <f>SUM(dane3[[#This Row],[RoomService]:[VRDeck]])</f>
        <v>1235</v>
      </c>
      <c r="Q5066" t="s">
        <v>13837</v>
      </c>
      <c r="R5066" t="b">
        <v>0</v>
      </c>
    </row>
    <row r="5067" spans="1:18" x14ac:dyDescent="0.3">
      <c r="A5067" t="s">
        <v>13838</v>
      </c>
      <c r="B5067">
        <f>MID(dane3[[#This Row],[PassengerId]],1,4)+0</f>
        <v>5414</v>
      </c>
      <c r="C5067" t="s">
        <v>19</v>
      </c>
      <c r="D5067" t="b">
        <v>0</v>
      </c>
      <c r="E5067" t="s">
        <v>13836</v>
      </c>
      <c r="F5067" t="str">
        <f>MID($E5067,1,1)</f>
        <v>F</v>
      </c>
      <c r="G5067" t="str">
        <f>IFERROR(MID($E5067,SEARCH("/",$E5067,SEARCH("/",$E5067)+1)+1,1),"")</f>
        <v>P</v>
      </c>
      <c r="H5067" t="s">
        <v>16</v>
      </c>
      <c r="I5067">
        <v>43</v>
      </c>
      <c r="J5067" t="b">
        <v>0</v>
      </c>
      <c r="K5067" s="7">
        <v>0</v>
      </c>
      <c r="L5067" s="7">
        <v>0</v>
      </c>
      <c r="M5067" s="7">
        <v>0</v>
      </c>
      <c r="N5067" s="7">
        <v>0</v>
      </c>
      <c r="O5067" s="7">
        <v>1544</v>
      </c>
      <c r="P5067" s="7">
        <f>SUM(dane3[[#This Row],[RoomService]:[VRDeck]])</f>
        <v>1544</v>
      </c>
      <c r="Q5067" t="s">
        <v>13839</v>
      </c>
      <c r="R5067" t="b">
        <v>0</v>
      </c>
    </row>
    <row r="5068" spans="1:18" x14ac:dyDescent="0.3">
      <c r="A5068" t="s">
        <v>13840</v>
      </c>
      <c r="B5068">
        <f>MID(dane3[[#This Row],[PassengerId]],1,4)+0</f>
        <v>5414</v>
      </c>
      <c r="C5068" t="s">
        <v>19</v>
      </c>
      <c r="D5068" t="b">
        <v>1</v>
      </c>
      <c r="E5068" t="s">
        <v>13831</v>
      </c>
      <c r="F5068" t="str">
        <f>MID($E5068,1,1)</f>
        <v>G</v>
      </c>
      <c r="G5068" t="str">
        <f>IFERROR(MID($E5068,SEARCH("/",$E5068,SEARCH("/",$E5068)+1)+1,1),"")</f>
        <v>P</v>
      </c>
      <c r="H5068" t="s">
        <v>32</v>
      </c>
      <c r="I5068">
        <v>20</v>
      </c>
      <c r="J5068" t="b">
        <v>0</v>
      </c>
      <c r="K5068" s="7">
        <v>0</v>
      </c>
      <c r="L5068" s="7">
        <v>0</v>
      </c>
      <c r="M5068" s="7">
        <v>0</v>
      </c>
      <c r="N5068" s="7">
        <v>0</v>
      </c>
      <c r="O5068" s="7">
        <v>0</v>
      </c>
      <c r="P5068" s="7">
        <f>SUM(dane3[[#This Row],[RoomService]:[VRDeck]])</f>
        <v>0</v>
      </c>
      <c r="Q5068" t="s">
        <v>13841</v>
      </c>
      <c r="R5068" t="b">
        <v>1</v>
      </c>
    </row>
    <row r="5069" spans="1:18" x14ac:dyDescent="0.3">
      <c r="A5069" t="s">
        <v>13842</v>
      </c>
      <c r="B5069">
        <f>MID(dane3[[#This Row],[PassengerId]],1,4)+0</f>
        <v>5415</v>
      </c>
      <c r="C5069" t="s">
        <v>19</v>
      </c>
      <c r="D5069" t="b">
        <v>0</v>
      </c>
      <c r="E5069" t="s">
        <v>13843</v>
      </c>
      <c r="F5069" t="str">
        <f>MID($E5069,1,1)</f>
        <v>F</v>
      </c>
      <c r="G5069" t="str">
        <f>IFERROR(MID($E5069,SEARCH("/",$E5069,SEARCH("/",$E5069)+1)+1,1),"")</f>
        <v>P</v>
      </c>
      <c r="H5069" t="s">
        <v>16</v>
      </c>
      <c r="I5069">
        <v>22</v>
      </c>
      <c r="J5069" t="b">
        <v>0</v>
      </c>
      <c r="K5069" s="7">
        <v>0</v>
      </c>
      <c r="L5069" s="7">
        <v>747</v>
      </c>
      <c r="M5069" s="7">
        <v>8</v>
      </c>
      <c r="N5069" s="7">
        <v>0</v>
      </c>
      <c r="O5069" s="7">
        <v>314</v>
      </c>
      <c r="P5069" s="7">
        <f>SUM(dane3[[#This Row],[RoomService]:[VRDeck]])</f>
        <v>1069</v>
      </c>
      <c r="Q5069" t="s">
        <v>13844</v>
      </c>
      <c r="R5069" t="b">
        <v>0</v>
      </c>
    </row>
    <row r="5070" spans="1:18" x14ac:dyDescent="0.3">
      <c r="A5070" t="s">
        <v>12243</v>
      </c>
      <c r="B5070">
        <f>MID(dane3[[#This Row],[PassengerId]],1,4)+0</f>
        <v>4774</v>
      </c>
      <c r="C5070" t="s">
        <v>53</v>
      </c>
      <c r="D5070" t="b">
        <v>1</v>
      </c>
      <c r="E5070" t="s">
        <v>12241</v>
      </c>
      <c r="F5070" t="str">
        <f>MID($E5070,1,1)</f>
        <v>F</v>
      </c>
      <c r="G5070" t="str">
        <f>IFERROR(MID($E5070,SEARCH("/",$E5070,SEARCH("/",$E5070)+1)+1,1),"")</f>
        <v>P</v>
      </c>
      <c r="H5070" t="s">
        <v>16</v>
      </c>
      <c r="I5070">
        <v>1</v>
      </c>
      <c r="J5070" t="b">
        <v>0</v>
      </c>
      <c r="K5070" s="7">
        <v>0</v>
      </c>
      <c r="L5070" s="7">
        <v>0</v>
      </c>
      <c r="M5070" s="7">
        <v>0</v>
      </c>
      <c r="N5070" s="7">
        <v>0</v>
      </c>
      <c r="O5070" s="7">
        <v>0</v>
      </c>
      <c r="P5070" s="7">
        <f>SUM(dane3[[#This Row],[RoomService]:[VRDeck]])</f>
        <v>0</v>
      </c>
      <c r="Q5070" t="s">
        <v>12244</v>
      </c>
      <c r="R5070" t="b">
        <v>1</v>
      </c>
    </row>
    <row r="5071" spans="1:18" x14ac:dyDescent="0.3">
      <c r="A5071" t="s">
        <v>12245</v>
      </c>
      <c r="B5071">
        <f>MID(dane3[[#This Row],[PassengerId]],1,4)+0</f>
        <v>4774</v>
      </c>
      <c r="C5071" t="s">
        <v>53</v>
      </c>
      <c r="D5071" t="b">
        <v>0</v>
      </c>
      <c r="E5071" t="s">
        <v>12241</v>
      </c>
      <c r="F5071" t="str">
        <f>MID($E5071,1,1)</f>
        <v>F</v>
      </c>
      <c r="G5071" t="str">
        <f>IFERROR(MID($E5071,SEARCH("/",$E5071,SEARCH("/",$E5071)+1)+1,1),"")</f>
        <v>P</v>
      </c>
      <c r="H5071" t="s">
        <v>16</v>
      </c>
      <c r="I5071">
        <v>34</v>
      </c>
      <c r="J5071" t="b">
        <v>0</v>
      </c>
      <c r="K5071" s="7">
        <v>2130</v>
      </c>
      <c r="L5071" s="7">
        <v>0</v>
      </c>
      <c r="M5071" s="7">
        <v>1</v>
      </c>
      <c r="N5071" s="7">
        <v>1</v>
      </c>
      <c r="O5071" s="7">
        <v>0</v>
      </c>
      <c r="P5071" s="7">
        <f>SUM(dane3[[#This Row],[RoomService]:[VRDeck]])</f>
        <v>2132</v>
      </c>
      <c r="Q5071" t="s">
        <v>12246</v>
      </c>
      <c r="R5071" t="b">
        <v>0</v>
      </c>
    </row>
    <row r="5072" spans="1:18" x14ac:dyDescent="0.3">
      <c r="A5072" t="s">
        <v>12247</v>
      </c>
      <c r="B5072">
        <f>MID(dane3[[#This Row],[PassengerId]],1,4)+0</f>
        <v>4774</v>
      </c>
      <c r="C5072" t="s">
        <v>53</v>
      </c>
      <c r="D5072" t="b">
        <v>1</v>
      </c>
      <c r="E5072" t="s">
        <v>12241</v>
      </c>
      <c r="F5072" t="str">
        <f>MID($E5072,1,1)</f>
        <v>F</v>
      </c>
      <c r="G5072" t="str">
        <f>IFERROR(MID($E5072,SEARCH("/",$E5072,SEARCH("/",$E5072)+1)+1,1),"")</f>
        <v>P</v>
      </c>
      <c r="H5072" t="s">
        <v>16</v>
      </c>
      <c r="I5072">
        <v>6</v>
      </c>
      <c r="J5072" t="b">
        <v>0</v>
      </c>
      <c r="K5072" s="7">
        <v>0</v>
      </c>
      <c r="L5072" s="7">
        <v>0</v>
      </c>
      <c r="M5072" s="7">
        <v>0</v>
      </c>
      <c r="N5072" s="7">
        <v>0</v>
      </c>
      <c r="O5072" s="7">
        <v>0</v>
      </c>
      <c r="P5072" s="7">
        <f>SUM(dane3[[#This Row],[RoomService]:[VRDeck]])</f>
        <v>0</v>
      </c>
      <c r="Q5072" t="s">
        <v>12248</v>
      </c>
      <c r="R5072" t="b">
        <v>1</v>
      </c>
    </row>
    <row r="5073" spans="1:18" x14ac:dyDescent="0.3">
      <c r="A5073" t="s">
        <v>12258</v>
      </c>
      <c r="B5073">
        <f>MID(dane3[[#This Row],[PassengerId]],1,4)+0</f>
        <v>4780</v>
      </c>
      <c r="C5073" t="s">
        <v>53</v>
      </c>
      <c r="D5073" t="b">
        <v>0</v>
      </c>
      <c r="E5073" t="s">
        <v>12259</v>
      </c>
      <c r="F5073" t="str">
        <f>MID($E5073,1,1)</f>
        <v>E</v>
      </c>
      <c r="G5073" t="str">
        <f>IFERROR(MID($E5073,SEARCH("/",$E5073,SEARCH("/",$E5073)+1)+1,1),"")</f>
        <v>S</v>
      </c>
      <c r="H5073" t="s">
        <v>16</v>
      </c>
      <c r="I5073">
        <v>20</v>
      </c>
      <c r="J5073" t="b">
        <v>0</v>
      </c>
      <c r="K5073" s="7">
        <v>845</v>
      </c>
      <c r="L5073" s="7">
        <v>0</v>
      </c>
      <c r="M5073" s="7">
        <v>46</v>
      </c>
      <c r="N5073" s="7">
        <v>123</v>
      </c>
      <c r="O5073" s="7">
        <v>0</v>
      </c>
      <c r="P5073" s="7">
        <f>SUM(dane3[[#This Row],[RoomService]:[VRDeck]])</f>
        <v>1014</v>
      </c>
      <c r="Q5073" t="s">
        <v>12260</v>
      </c>
      <c r="R5073" t="b">
        <v>0</v>
      </c>
    </row>
    <row r="5074" spans="1:18" x14ac:dyDescent="0.3">
      <c r="A5074" t="s">
        <v>12261</v>
      </c>
      <c r="B5074">
        <f>MID(dane3[[#This Row],[PassengerId]],1,4)+0</f>
        <v>4780</v>
      </c>
      <c r="C5074" t="s">
        <v>53</v>
      </c>
      <c r="D5074" t="b">
        <v>1</v>
      </c>
      <c r="E5074" t="s">
        <v>12259</v>
      </c>
      <c r="F5074" t="str">
        <f>MID($E5074,1,1)</f>
        <v>E</v>
      </c>
      <c r="G5074" t="str">
        <f>IFERROR(MID($E5074,SEARCH("/",$E5074,SEARCH("/",$E5074)+1)+1,1),"")</f>
        <v>S</v>
      </c>
      <c r="H5074" t="s">
        <v>16</v>
      </c>
      <c r="I5074">
        <v>25</v>
      </c>
      <c r="J5074" t="b">
        <v>0</v>
      </c>
      <c r="K5074" s="7">
        <v>0</v>
      </c>
      <c r="L5074" s="7">
        <v>0</v>
      </c>
      <c r="M5074" s="7">
        <v>0</v>
      </c>
      <c r="N5074" s="7">
        <v>0</v>
      </c>
      <c r="O5074" s="7">
        <v>0</v>
      </c>
      <c r="P5074" s="7">
        <f>SUM(dane3[[#This Row],[RoomService]:[VRDeck]])</f>
        <v>0</v>
      </c>
      <c r="Q5074" t="s">
        <v>12262</v>
      </c>
      <c r="R5074" t="b">
        <v>1</v>
      </c>
    </row>
    <row r="5075" spans="1:18" x14ac:dyDescent="0.3">
      <c r="A5075" t="s">
        <v>13858</v>
      </c>
      <c r="B5075">
        <f>MID(dane3[[#This Row],[PassengerId]],1,4)+0</f>
        <v>5420</v>
      </c>
      <c r="C5075" t="s">
        <v>19</v>
      </c>
      <c r="D5075" t="b">
        <v>0</v>
      </c>
      <c r="E5075" t="s">
        <v>13859</v>
      </c>
      <c r="F5075" t="str">
        <f>MID($E5075,1,1)</f>
        <v>F</v>
      </c>
      <c r="G5075" t="str">
        <f>IFERROR(MID($E5075,SEARCH("/",$E5075,SEARCH("/",$E5075)+1)+1,1),"")</f>
        <v>S</v>
      </c>
      <c r="H5075" t="s">
        <v>16</v>
      </c>
      <c r="I5075">
        <v>39</v>
      </c>
      <c r="J5075" t="b">
        <v>0</v>
      </c>
      <c r="K5075" s="7">
        <v>0</v>
      </c>
      <c r="L5075" s="7">
        <v>829</v>
      </c>
      <c r="M5075" s="7">
        <v>0</v>
      </c>
      <c r="N5075" s="7">
        <v>1</v>
      </c>
      <c r="O5075" s="7">
        <v>0</v>
      </c>
      <c r="P5075" s="7">
        <f>SUM(dane3[[#This Row],[RoomService]:[VRDeck]])</f>
        <v>830</v>
      </c>
      <c r="Q5075" t="s">
        <v>13860</v>
      </c>
      <c r="R5075" t="b">
        <v>1</v>
      </c>
    </row>
    <row r="5076" spans="1:18" x14ac:dyDescent="0.3">
      <c r="A5076" t="s">
        <v>13861</v>
      </c>
      <c r="B5076">
        <f>MID(dane3[[#This Row],[PassengerId]],1,4)+0</f>
        <v>5421</v>
      </c>
      <c r="C5076" t="s">
        <v>19</v>
      </c>
      <c r="D5076" t="b">
        <v>0</v>
      </c>
      <c r="E5076" t="s">
        <v>13862</v>
      </c>
      <c r="F5076" t="str">
        <f>MID($E5076,1,1)</f>
        <v>G</v>
      </c>
      <c r="G5076" t="str">
        <f>IFERROR(MID($E5076,SEARCH("/",$E5076,SEARCH("/",$E5076)+1)+1,1),"")</f>
        <v>S</v>
      </c>
      <c r="H5076" t="s">
        <v>16</v>
      </c>
      <c r="I5076">
        <v>37</v>
      </c>
      <c r="J5076" t="b">
        <v>0</v>
      </c>
      <c r="K5076" s="7">
        <v>389</v>
      </c>
      <c r="L5076" s="7">
        <v>0</v>
      </c>
      <c r="M5076" s="7">
        <v>1</v>
      </c>
      <c r="N5076" s="7">
        <v>3369</v>
      </c>
      <c r="O5076" s="7">
        <v>3</v>
      </c>
      <c r="P5076" s="7">
        <f>SUM(dane3[[#This Row],[RoomService]:[VRDeck]])</f>
        <v>3762</v>
      </c>
      <c r="Q5076" t="s">
        <v>13863</v>
      </c>
      <c r="R5076" t="b">
        <v>0</v>
      </c>
    </row>
    <row r="5077" spans="1:18" x14ac:dyDescent="0.3">
      <c r="A5077" t="s">
        <v>13864</v>
      </c>
      <c r="B5077">
        <f>MID(dane3[[#This Row],[PassengerId]],1,4)+0</f>
        <v>5422</v>
      </c>
      <c r="C5077" t="s">
        <v>14</v>
      </c>
      <c r="D5077" t="b">
        <v>1</v>
      </c>
      <c r="E5077" t="s">
        <v>13865</v>
      </c>
      <c r="F5077" t="str">
        <f>MID($E5077,1,1)</f>
        <v>D</v>
      </c>
      <c r="G5077" t="str">
        <f>IFERROR(MID($E5077,SEARCH("/",$E5077,SEARCH("/",$E5077)+1)+1,1),"")</f>
        <v>S</v>
      </c>
      <c r="H5077" t="s">
        <v>46</v>
      </c>
      <c r="I5077">
        <v>26</v>
      </c>
      <c r="J5077" t="b">
        <v>0</v>
      </c>
      <c r="K5077" s="7">
        <v>0</v>
      </c>
      <c r="L5077" s="7">
        <v>0</v>
      </c>
      <c r="M5077" s="7">
        <v>0</v>
      </c>
      <c r="N5077" s="7">
        <v>0</v>
      </c>
      <c r="O5077" s="7">
        <v>0</v>
      </c>
      <c r="P5077" s="7">
        <f>SUM(dane3[[#This Row],[RoomService]:[VRDeck]])</f>
        <v>0</v>
      </c>
      <c r="Q5077" t="s">
        <v>13866</v>
      </c>
      <c r="R5077" t="b">
        <v>1</v>
      </c>
    </row>
    <row r="5078" spans="1:18" x14ac:dyDescent="0.3">
      <c r="A5078" t="s">
        <v>12277</v>
      </c>
      <c r="B5078">
        <f>MID(dane3[[#This Row],[PassengerId]],1,4)+0</f>
        <v>4784</v>
      </c>
      <c r="C5078" t="s">
        <v>53</v>
      </c>
      <c r="D5078" t="b">
        <v>1</v>
      </c>
      <c r="E5078" t="s">
        <v>12278</v>
      </c>
      <c r="F5078" t="str">
        <f>MID($E5078,1,1)</f>
        <v>F</v>
      </c>
      <c r="G5078" t="str">
        <f>IFERROR(MID($E5078,SEARCH("/",$E5078,SEARCH("/",$E5078)+1)+1,1),"")</f>
        <v>S</v>
      </c>
      <c r="H5078" t="s">
        <v>16</v>
      </c>
      <c r="I5078">
        <v>21</v>
      </c>
      <c r="J5078" t="b">
        <v>0</v>
      </c>
      <c r="K5078" s="7">
        <v>0</v>
      </c>
      <c r="L5078" s="7">
        <v>0</v>
      </c>
      <c r="M5078" s="7">
        <v>0</v>
      </c>
      <c r="N5078" s="7">
        <v>0</v>
      </c>
      <c r="O5078" s="7">
        <v>0</v>
      </c>
      <c r="P5078" s="7">
        <f>SUM(dane3[[#This Row],[RoomService]:[VRDeck]])</f>
        <v>0</v>
      </c>
      <c r="Q5078" t="s">
        <v>12279</v>
      </c>
      <c r="R5078" t="b">
        <v>1</v>
      </c>
    </row>
    <row r="5079" spans="1:18" x14ac:dyDescent="0.3">
      <c r="A5079" t="s">
        <v>12311</v>
      </c>
      <c r="B5079">
        <f>MID(dane3[[#This Row],[PassengerId]],1,4)+0</f>
        <v>4796</v>
      </c>
      <c r="C5079" t="s">
        <v>53</v>
      </c>
      <c r="D5079" t="b">
        <v>0</v>
      </c>
      <c r="E5079" t="s">
        <v>39</v>
      </c>
      <c r="F5079" t="s">
        <v>23761</v>
      </c>
      <c r="G5079" t="str">
        <f>IFERROR(MID($E5079,SEARCH("/",$E5079,SEARCH("/",$E5079)+1)+1,1),"")</f>
        <v/>
      </c>
      <c r="H5079" t="s">
        <v>16</v>
      </c>
      <c r="I5079">
        <v>13</v>
      </c>
      <c r="J5079" t="b">
        <v>0</v>
      </c>
      <c r="K5079" s="7">
        <v>21</v>
      </c>
      <c r="L5079" s="7">
        <v>0</v>
      </c>
      <c r="M5079" s="7">
        <v>1564</v>
      </c>
      <c r="N5079" s="7">
        <v>0</v>
      </c>
      <c r="O5079" s="7">
        <v>1</v>
      </c>
      <c r="P5079" s="7">
        <f>SUM(dane3[[#This Row],[RoomService]:[VRDeck]])</f>
        <v>1586</v>
      </c>
      <c r="Q5079" t="s">
        <v>12312</v>
      </c>
      <c r="R5079" t="b">
        <v>1</v>
      </c>
    </row>
    <row r="5080" spans="1:18" x14ac:dyDescent="0.3">
      <c r="A5080" t="s">
        <v>12313</v>
      </c>
      <c r="B5080">
        <f>MID(dane3[[#This Row],[PassengerId]],1,4)+0</f>
        <v>4796</v>
      </c>
      <c r="C5080" t="s">
        <v>53</v>
      </c>
      <c r="D5080" t="b">
        <v>1</v>
      </c>
      <c r="E5080" t="s">
        <v>12314</v>
      </c>
      <c r="F5080" t="str">
        <f>MID($E5080,1,1)</f>
        <v>E</v>
      </c>
      <c r="G5080" t="str">
        <f>IFERROR(MID($E5080,SEARCH("/",$E5080,SEARCH("/",$E5080)+1)+1,1),"")</f>
        <v>S</v>
      </c>
      <c r="H5080" t="s">
        <v>16</v>
      </c>
      <c r="I5080">
        <v>43</v>
      </c>
      <c r="J5080" t="b">
        <v>0</v>
      </c>
      <c r="K5080" s="7">
        <v>0</v>
      </c>
      <c r="L5080" s="7">
        <v>0</v>
      </c>
      <c r="M5080" s="7">
        <v>0</v>
      </c>
      <c r="N5080" s="7">
        <v>0</v>
      </c>
      <c r="O5080" s="7">
        <v>0</v>
      </c>
      <c r="P5080" s="7">
        <f>SUM(dane3[[#This Row],[RoomService]:[VRDeck]])</f>
        <v>0</v>
      </c>
      <c r="Q5080" t="s">
        <v>12315</v>
      </c>
      <c r="R5080" t="b">
        <v>1</v>
      </c>
    </row>
    <row r="5081" spans="1:18" x14ac:dyDescent="0.3">
      <c r="A5081" t="s">
        <v>12319</v>
      </c>
      <c r="B5081">
        <f>MID(dane3[[#This Row],[PassengerId]],1,4)+0</f>
        <v>4798</v>
      </c>
      <c r="C5081" t="s">
        <v>53</v>
      </c>
      <c r="D5081" t="b">
        <v>1</v>
      </c>
      <c r="E5081" t="s">
        <v>12320</v>
      </c>
      <c r="F5081" t="str">
        <f>MID($E5081,1,1)</f>
        <v>F</v>
      </c>
      <c r="G5081" t="str">
        <f>IFERROR(MID($E5081,SEARCH("/",$E5081,SEARCH("/",$E5081)+1)+1,1),"")</f>
        <v>P</v>
      </c>
      <c r="H5081" t="s">
        <v>16</v>
      </c>
      <c r="I5081">
        <v>31</v>
      </c>
      <c r="J5081" t="b">
        <v>0</v>
      </c>
      <c r="K5081" s="7">
        <v>0</v>
      </c>
      <c r="L5081" s="7">
        <v>0</v>
      </c>
      <c r="M5081" s="7">
        <v>0</v>
      </c>
      <c r="N5081" s="7">
        <v>0</v>
      </c>
      <c r="O5081" s="7">
        <v>0</v>
      </c>
      <c r="P5081" s="7">
        <f>SUM(dane3[[#This Row],[RoomService]:[VRDeck]])</f>
        <v>0</v>
      </c>
      <c r="Q5081" t="s">
        <v>12321</v>
      </c>
      <c r="R5081" t="b">
        <v>1</v>
      </c>
    </row>
    <row r="5082" spans="1:18" x14ac:dyDescent="0.3">
      <c r="A5082" t="s">
        <v>13879</v>
      </c>
      <c r="B5082">
        <f>MID(dane3[[#This Row],[PassengerId]],1,4)+0</f>
        <v>5425</v>
      </c>
      <c r="C5082" t="s">
        <v>19</v>
      </c>
      <c r="D5082" t="b">
        <v>0</v>
      </c>
      <c r="E5082" t="s">
        <v>13880</v>
      </c>
      <c r="F5082" t="str">
        <f>MID($E5082,1,1)</f>
        <v>F</v>
      </c>
      <c r="G5082" t="str">
        <f>IFERROR(MID($E5082,SEARCH("/",$E5082,SEARCH("/",$E5082)+1)+1,1),"")</f>
        <v>S</v>
      </c>
      <c r="H5082" t="s">
        <v>32</v>
      </c>
      <c r="I5082">
        <v>24</v>
      </c>
      <c r="J5082" t="b">
        <v>0</v>
      </c>
      <c r="K5082" s="7">
        <v>1</v>
      </c>
      <c r="L5082" s="7">
        <v>0</v>
      </c>
      <c r="M5082" s="7">
        <v>11</v>
      </c>
      <c r="N5082" s="7">
        <v>0</v>
      </c>
      <c r="O5082" s="7">
        <v>734</v>
      </c>
      <c r="P5082" s="7">
        <f>SUM(dane3[[#This Row],[RoomService]:[VRDeck]])</f>
        <v>746</v>
      </c>
      <c r="Q5082" t="s">
        <v>23799</v>
      </c>
      <c r="R5082" t="b">
        <v>0</v>
      </c>
    </row>
    <row r="5083" spans="1:18" x14ac:dyDescent="0.3">
      <c r="A5083" t="s">
        <v>13922</v>
      </c>
      <c r="B5083">
        <f>MID(dane3[[#This Row],[PassengerId]],1,4)+0</f>
        <v>5445</v>
      </c>
      <c r="C5083" t="s">
        <v>53</v>
      </c>
      <c r="D5083" t="b">
        <v>0</v>
      </c>
      <c r="E5083" t="s">
        <v>13923</v>
      </c>
      <c r="F5083" t="str">
        <f>MID($E5083,1,1)</f>
        <v>F</v>
      </c>
      <c r="G5083" t="str">
        <f>IFERROR(MID($E5083,SEARCH("/",$E5083,SEARCH("/",$E5083)+1)+1,1),"")</f>
        <v>P</v>
      </c>
      <c r="H5083" t="s">
        <v>16</v>
      </c>
      <c r="I5083">
        <v>61</v>
      </c>
      <c r="J5083" t="b">
        <v>0</v>
      </c>
      <c r="K5083" s="7">
        <v>0</v>
      </c>
      <c r="L5083" s="7">
        <v>53</v>
      </c>
      <c r="M5083" s="7">
        <v>813</v>
      </c>
      <c r="N5083" s="7">
        <v>3</v>
      </c>
      <c r="O5083" s="7">
        <v>0</v>
      </c>
      <c r="P5083" s="7">
        <f>SUM(dane3[[#This Row],[RoomService]:[VRDeck]])</f>
        <v>869</v>
      </c>
      <c r="Q5083" t="s">
        <v>13924</v>
      </c>
      <c r="R5083" t="b">
        <v>0</v>
      </c>
    </row>
    <row r="5084" spans="1:18" x14ac:dyDescent="0.3">
      <c r="A5084" t="s">
        <v>12322</v>
      </c>
      <c r="B5084">
        <f>MID(dane3[[#This Row],[PassengerId]],1,4)+0</f>
        <v>4798</v>
      </c>
      <c r="C5084" t="s">
        <v>53</v>
      </c>
      <c r="D5084" t="b">
        <v>1</v>
      </c>
      <c r="E5084" t="s">
        <v>12320</v>
      </c>
      <c r="F5084" t="str">
        <f>MID($E5084,1,1)</f>
        <v>F</v>
      </c>
      <c r="G5084" t="str">
        <f>IFERROR(MID($E5084,SEARCH("/",$E5084,SEARCH("/",$E5084)+1)+1,1),"")</f>
        <v>P</v>
      </c>
      <c r="H5084" t="s">
        <v>16</v>
      </c>
      <c r="I5084">
        <v>0</v>
      </c>
      <c r="J5084" t="b">
        <v>0</v>
      </c>
      <c r="K5084" s="7">
        <v>0</v>
      </c>
      <c r="L5084" s="7">
        <v>0</v>
      </c>
      <c r="M5084" s="7">
        <v>0</v>
      </c>
      <c r="N5084" s="7">
        <v>0</v>
      </c>
      <c r="O5084" s="7">
        <v>0</v>
      </c>
      <c r="P5084" s="7">
        <f>SUM(dane3[[#This Row],[RoomService]:[VRDeck]])</f>
        <v>0</v>
      </c>
      <c r="Q5084" t="s">
        <v>12323</v>
      </c>
      <c r="R5084" t="b">
        <v>1</v>
      </c>
    </row>
    <row r="5085" spans="1:18" x14ac:dyDescent="0.3">
      <c r="A5085" t="s">
        <v>12324</v>
      </c>
      <c r="B5085">
        <f>MID(dane3[[#This Row],[PassengerId]],1,4)+0</f>
        <v>4798</v>
      </c>
      <c r="C5085" t="s">
        <v>53</v>
      </c>
      <c r="D5085" t="b">
        <v>1</v>
      </c>
      <c r="E5085" t="s">
        <v>12320</v>
      </c>
      <c r="F5085" t="str">
        <f>MID($E5085,1,1)</f>
        <v>F</v>
      </c>
      <c r="G5085" t="str">
        <f>IFERROR(MID($E5085,SEARCH("/",$E5085,SEARCH("/",$E5085)+1)+1,1),"")</f>
        <v>P</v>
      </c>
      <c r="H5085" t="s">
        <v>16</v>
      </c>
      <c r="I5085">
        <v>10</v>
      </c>
      <c r="J5085" t="b">
        <v>0</v>
      </c>
      <c r="K5085" s="7">
        <v>0</v>
      </c>
      <c r="L5085" s="7">
        <v>0</v>
      </c>
      <c r="M5085" s="7">
        <v>0</v>
      </c>
      <c r="N5085" s="7">
        <v>0</v>
      </c>
      <c r="O5085" s="7">
        <v>0</v>
      </c>
      <c r="P5085" s="7">
        <f>SUM(dane3[[#This Row],[RoomService]:[VRDeck]])</f>
        <v>0</v>
      </c>
      <c r="Q5085" t="s">
        <v>12325</v>
      </c>
      <c r="R5085" t="b">
        <v>1</v>
      </c>
    </row>
    <row r="5086" spans="1:18" x14ac:dyDescent="0.3">
      <c r="A5086" t="s">
        <v>13888</v>
      </c>
      <c r="B5086">
        <f>MID(dane3[[#This Row],[PassengerId]],1,4)+0</f>
        <v>5430</v>
      </c>
      <c r="C5086" t="s">
        <v>19</v>
      </c>
      <c r="D5086" t="b">
        <v>1</v>
      </c>
      <c r="E5086" t="s">
        <v>13889</v>
      </c>
      <c r="F5086" t="str">
        <f>MID($E5086,1,1)</f>
        <v>G</v>
      </c>
      <c r="G5086" t="str">
        <f>IFERROR(MID($E5086,SEARCH("/",$E5086,SEARCH("/",$E5086)+1)+1,1),"")</f>
        <v>P</v>
      </c>
      <c r="H5086" t="s">
        <v>16</v>
      </c>
      <c r="I5086">
        <v>19</v>
      </c>
      <c r="J5086" t="b">
        <v>0</v>
      </c>
      <c r="K5086" s="7">
        <v>0</v>
      </c>
      <c r="L5086" s="7">
        <v>0</v>
      </c>
      <c r="M5086" s="7">
        <v>0</v>
      </c>
      <c r="N5086" s="7">
        <v>0</v>
      </c>
      <c r="O5086" s="7">
        <v>0</v>
      </c>
      <c r="P5086" s="7">
        <f>SUM(dane3[[#This Row],[RoomService]:[VRDeck]])</f>
        <v>0</v>
      </c>
      <c r="Q5086" t="s">
        <v>13890</v>
      </c>
      <c r="R5086" t="b">
        <v>0</v>
      </c>
    </row>
    <row r="5087" spans="1:18" x14ac:dyDescent="0.3">
      <c r="A5087" t="s">
        <v>13891</v>
      </c>
      <c r="B5087">
        <f>MID(dane3[[#This Row],[PassengerId]],1,4)+0</f>
        <v>5431</v>
      </c>
      <c r="C5087" t="s">
        <v>19</v>
      </c>
      <c r="D5087" t="b">
        <v>0</v>
      </c>
      <c r="E5087" t="s">
        <v>13892</v>
      </c>
      <c r="F5087" t="str">
        <f>MID($E5087,1,1)</f>
        <v>E</v>
      </c>
      <c r="G5087" t="str">
        <f>IFERROR(MID($E5087,SEARCH("/",$E5087,SEARCH("/",$E5087)+1)+1,1),"")</f>
        <v>S</v>
      </c>
      <c r="H5087" t="s">
        <v>46</v>
      </c>
      <c r="I5087">
        <v>33</v>
      </c>
      <c r="J5087" t="b">
        <v>0</v>
      </c>
      <c r="K5087" s="7">
        <v>2</v>
      </c>
      <c r="L5087" s="7">
        <v>0</v>
      </c>
      <c r="M5087" s="7">
        <v>0</v>
      </c>
      <c r="N5087" s="7">
        <v>0</v>
      </c>
      <c r="O5087" s="7">
        <v>720</v>
      </c>
      <c r="P5087" s="7">
        <f>SUM(dane3[[#This Row],[RoomService]:[VRDeck]])</f>
        <v>722</v>
      </c>
      <c r="Q5087" t="s">
        <v>13893</v>
      </c>
      <c r="R5087" t="b">
        <v>1</v>
      </c>
    </row>
    <row r="5088" spans="1:18" x14ac:dyDescent="0.3">
      <c r="A5088" t="s">
        <v>13894</v>
      </c>
      <c r="B5088">
        <f>MID(dane3[[#This Row],[PassengerId]],1,4)+0</f>
        <v>5434</v>
      </c>
      <c r="C5088" t="s">
        <v>19</v>
      </c>
      <c r="D5088" t="b">
        <v>1</v>
      </c>
      <c r="E5088" t="s">
        <v>13895</v>
      </c>
      <c r="F5088" t="str">
        <f>MID($E5088,1,1)</f>
        <v>G</v>
      </c>
      <c r="G5088" t="str">
        <f>IFERROR(MID($E5088,SEARCH("/",$E5088,SEARCH("/",$E5088)+1)+1,1),"")</f>
        <v>P</v>
      </c>
      <c r="H5088" t="s">
        <v>16</v>
      </c>
      <c r="I5088">
        <v>24</v>
      </c>
      <c r="J5088" t="b">
        <v>0</v>
      </c>
      <c r="K5088" s="7">
        <v>0</v>
      </c>
      <c r="L5088" s="7">
        <v>0</v>
      </c>
      <c r="M5088" s="7">
        <v>0</v>
      </c>
      <c r="N5088" s="7">
        <v>0</v>
      </c>
      <c r="O5088" s="7">
        <v>0</v>
      </c>
      <c r="P5088" s="7">
        <f>SUM(dane3[[#This Row],[RoomService]:[VRDeck]])</f>
        <v>0</v>
      </c>
      <c r="Q5088" t="s">
        <v>13896</v>
      </c>
      <c r="R5088" t="b">
        <v>1</v>
      </c>
    </row>
    <row r="5089" spans="1:18" x14ac:dyDescent="0.3">
      <c r="A5089" t="s">
        <v>12357</v>
      </c>
      <c r="B5089">
        <f>MID(dane3[[#This Row],[PassengerId]],1,4)+0</f>
        <v>4817</v>
      </c>
      <c r="C5089" t="s">
        <v>53</v>
      </c>
      <c r="D5089" t="b">
        <v>0</v>
      </c>
      <c r="E5089" t="s">
        <v>12358</v>
      </c>
      <c r="F5089" t="str">
        <f>MID($E5089,1,1)</f>
        <v>F</v>
      </c>
      <c r="G5089" t="str">
        <f>IFERROR(MID($E5089,SEARCH("/",$E5089,SEARCH("/",$E5089)+1)+1,1),"")</f>
        <v>P</v>
      </c>
      <c r="H5089" t="s">
        <v>16</v>
      </c>
      <c r="I5089">
        <v>26</v>
      </c>
      <c r="J5089" t="b">
        <v>0</v>
      </c>
      <c r="K5089" s="7">
        <v>17</v>
      </c>
      <c r="L5089" s="7">
        <v>0</v>
      </c>
      <c r="M5089" s="7">
        <v>746</v>
      </c>
      <c r="N5089" s="7">
        <v>394</v>
      </c>
      <c r="O5089" s="7">
        <v>0</v>
      </c>
      <c r="P5089" s="7">
        <f>SUM(dane3[[#This Row],[RoomService]:[VRDeck]])</f>
        <v>1157</v>
      </c>
      <c r="Q5089" t="s">
        <v>12359</v>
      </c>
      <c r="R5089" t="b">
        <v>0</v>
      </c>
    </row>
    <row r="5090" spans="1:18" x14ac:dyDescent="0.3">
      <c r="A5090" t="s">
        <v>13900</v>
      </c>
      <c r="B5090">
        <f>MID(dane3[[#This Row],[PassengerId]],1,4)+0</f>
        <v>5436</v>
      </c>
      <c r="C5090" t="s">
        <v>19</v>
      </c>
      <c r="D5090" t="b">
        <v>0</v>
      </c>
      <c r="E5090" t="s">
        <v>39</v>
      </c>
      <c r="F5090" t="s">
        <v>23763</v>
      </c>
      <c r="G5090" t="str">
        <f>IFERROR(MID($E5090,SEARCH("/",$E5090,SEARCH("/",$E5090)+1)+1,1),"")</f>
        <v/>
      </c>
      <c r="H5090" t="s">
        <v>16</v>
      </c>
      <c r="I5090">
        <v>30</v>
      </c>
      <c r="J5090" t="b">
        <v>0</v>
      </c>
      <c r="K5090" s="7">
        <v>0</v>
      </c>
      <c r="L5090" s="7">
        <v>0</v>
      </c>
      <c r="M5090" s="7">
        <v>0</v>
      </c>
      <c r="N5090" s="7">
        <v>2</v>
      </c>
      <c r="O5090" s="7">
        <v>827</v>
      </c>
      <c r="P5090" s="7">
        <f>SUM(dane3[[#This Row],[RoomService]:[VRDeck]])</f>
        <v>829</v>
      </c>
      <c r="Q5090" t="s">
        <v>13901</v>
      </c>
      <c r="R5090" t="b">
        <v>0</v>
      </c>
    </row>
    <row r="5091" spans="1:18" x14ac:dyDescent="0.3">
      <c r="A5091" t="s">
        <v>12363</v>
      </c>
      <c r="B5091">
        <f>MID(dane3[[#This Row],[PassengerId]],1,4)+0</f>
        <v>4819</v>
      </c>
      <c r="C5091" t="s">
        <v>53</v>
      </c>
      <c r="D5091" t="b">
        <v>1</v>
      </c>
      <c r="E5091" t="s">
        <v>12364</v>
      </c>
      <c r="F5091" t="str">
        <f>MID($E5091,1,1)</f>
        <v>F</v>
      </c>
      <c r="G5091" t="str">
        <f>IFERROR(MID($E5091,SEARCH("/",$E5091,SEARCH("/",$E5091)+1)+1,1),"")</f>
        <v>P</v>
      </c>
      <c r="H5091" t="s">
        <v>16</v>
      </c>
      <c r="I5091">
        <v>20</v>
      </c>
      <c r="J5091" t="b">
        <v>0</v>
      </c>
      <c r="K5091" s="7">
        <v>0</v>
      </c>
      <c r="L5091" s="7">
        <v>0</v>
      </c>
      <c r="M5091" s="7">
        <v>0</v>
      </c>
      <c r="N5091" s="7">
        <v>0</v>
      </c>
      <c r="O5091" s="7">
        <v>0</v>
      </c>
      <c r="P5091" s="7">
        <f>SUM(dane3[[#This Row],[RoomService]:[VRDeck]])</f>
        <v>0</v>
      </c>
      <c r="Q5091" t="s">
        <v>12365</v>
      </c>
      <c r="R5091" t="b">
        <v>1</v>
      </c>
    </row>
    <row r="5092" spans="1:18" x14ac:dyDescent="0.3">
      <c r="A5092" t="s">
        <v>13905</v>
      </c>
      <c r="B5092">
        <f>MID(dane3[[#This Row],[PassengerId]],1,4)+0</f>
        <v>5438</v>
      </c>
      <c r="C5092" t="s">
        <v>19</v>
      </c>
      <c r="D5092" t="b">
        <v>1</v>
      </c>
      <c r="E5092" t="s">
        <v>13906</v>
      </c>
      <c r="F5092" t="str">
        <f>MID($E5092,1,1)</f>
        <v>G</v>
      </c>
      <c r="G5092" t="str">
        <f>IFERROR(MID($E5092,SEARCH("/",$E5092,SEARCH("/",$E5092)+1)+1,1),"")</f>
        <v>P</v>
      </c>
      <c r="H5092" t="s">
        <v>32</v>
      </c>
      <c r="I5092">
        <v>52</v>
      </c>
      <c r="J5092" t="b">
        <v>0</v>
      </c>
      <c r="K5092" s="7">
        <v>0</v>
      </c>
      <c r="L5092" s="7">
        <v>0</v>
      </c>
      <c r="M5092" s="7">
        <v>0</v>
      </c>
      <c r="N5092" s="7">
        <v>0</v>
      </c>
      <c r="O5092" s="7">
        <v>0</v>
      </c>
      <c r="P5092" s="7">
        <f>SUM(dane3[[#This Row],[RoomService]:[VRDeck]])</f>
        <v>0</v>
      </c>
      <c r="Q5092" t="s">
        <v>13907</v>
      </c>
      <c r="R5092" t="b">
        <v>0</v>
      </c>
    </row>
    <row r="5093" spans="1:18" x14ac:dyDescent="0.3">
      <c r="A5093" t="s">
        <v>13908</v>
      </c>
      <c r="B5093">
        <f>MID(dane3[[#This Row],[PassengerId]],1,4)+0</f>
        <v>5440</v>
      </c>
      <c r="C5093" t="s">
        <v>19</v>
      </c>
      <c r="D5093" t="b">
        <v>1</v>
      </c>
      <c r="E5093" t="s">
        <v>13909</v>
      </c>
      <c r="F5093" t="str">
        <f>MID($E5093,1,1)</f>
        <v>G</v>
      </c>
      <c r="G5093" t="str">
        <f>IFERROR(MID($E5093,SEARCH("/",$E5093,SEARCH("/",$E5093)+1)+1,1),"")</f>
        <v>S</v>
      </c>
      <c r="H5093" t="s">
        <v>16</v>
      </c>
      <c r="I5093">
        <v>7</v>
      </c>
      <c r="J5093" t="b">
        <v>0</v>
      </c>
      <c r="K5093" s="7">
        <v>0</v>
      </c>
      <c r="L5093" s="7">
        <v>0</v>
      </c>
      <c r="M5093" s="7">
        <v>0</v>
      </c>
      <c r="N5093" s="7">
        <v>0</v>
      </c>
      <c r="O5093" s="7">
        <v>0</v>
      </c>
      <c r="P5093" s="7">
        <f>SUM(dane3[[#This Row],[RoomService]:[VRDeck]])</f>
        <v>0</v>
      </c>
      <c r="Q5093" t="s">
        <v>13910</v>
      </c>
      <c r="R5093" t="b">
        <v>1</v>
      </c>
    </row>
    <row r="5094" spans="1:18" x14ac:dyDescent="0.3">
      <c r="A5094" t="s">
        <v>13911</v>
      </c>
      <c r="B5094">
        <f>MID(dane3[[#This Row],[PassengerId]],1,4)+0</f>
        <v>5440</v>
      </c>
      <c r="C5094" t="s">
        <v>19</v>
      </c>
      <c r="D5094" t="b">
        <v>0</v>
      </c>
      <c r="E5094" t="s">
        <v>13912</v>
      </c>
      <c r="F5094" t="str">
        <f>MID($E5094,1,1)</f>
        <v>F</v>
      </c>
      <c r="G5094" t="str">
        <f>IFERROR(MID($E5094,SEARCH("/",$E5094,SEARCH("/",$E5094)+1)+1,1),"")</f>
        <v>S</v>
      </c>
      <c r="H5094" t="s">
        <v>46</v>
      </c>
      <c r="I5094">
        <v>30</v>
      </c>
      <c r="J5094" t="b">
        <v>0</v>
      </c>
      <c r="K5094" s="7">
        <v>0</v>
      </c>
      <c r="L5094" s="7">
        <v>59</v>
      </c>
      <c r="M5094" s="7">
        <v>18</v>
      </c>
      <c r="N5094" s="7">
        <v>639</v>
      </c>
      <c r="O5094" s="7">
        <v>0</v>
      </c>
      <c r="P5094" s="7">
        <f>SUM(dane3[[#This Row],[RoomService]:[VRDeck]])</f>
        <v>716</v>
      </c>
      <c r="Q5094" t="s">
        <v>13913</v>
      </c>
      <c r="R5094" t="b">
        <v>0</v>
      </c>
    </row>
    <row r="5095" spans="1:18" x14ac:dyDescent="0.3">
      <c r="A5095" t="s">
        <v>13914</v>
      </c>
      <c r="B5095">
        <f>MID(dane3[[#This Row],[PassengerId]],1,4)+0</f>
        <v>5440</v>
      </c>
      <c r="C5095" t="s">
        <v>19</v>
      </c>
      <c r="D5095" t="b">
        <v>0</v>
      </c>
      <c r="E5095" t="s">
        <v>13912</v>
      </c>
      <c r="F5095" t="str">
        <f>MID($E5095,1,1)</f>
        <v>F</v>
      </c>
      <c r="G5095" t="str">
        <f>IFERROR(MID($E5095,SEARCH("/",$E5095,SEARCH("/",$E5095)+1)+1,1),"")</f>
        <v>S</v>
      </c>
      <c r="H5095" t="s">
        <v>16</v>
      </c>
      <c r="I5095">
        <v>27</v>
      </c>
      <c r="J5095" t="b">
        <v>0</v>
      </c>
      <c r="K5095" s="7">
        <v>1109</v>
      </c>
      <c r="L5095" s="7">
        <v>0</v>
      </c>
      <c r="M5095" s="7">
        <v>0</v>
      </c>
      <c r="N5095" s="7">
        <v>0</v>
      </c>
      <c r="O5095" s="7">
        <v>0</v>
      </c>
      <c r="P5095" s="7">
        <f>SUM(dane3[[#This Row],[RoomService]:[VRDeck]])</f>
        <v>1109</v>
      </c>
      <c r="Q5095" t="s">
        <v>13915</v>
      </c>
      <c r="R5095" t="b">
        <v>0</v>
      </c>
    </row>
    <row r="5096" spans="1:18" x14ac:dyDescent="0.3">
      <c r="A5096" t="s">
        <v>13916</v>
      </c>
      <c r="B5096">
        <f>MID(dane3[[#This Row],[PassengerId]],1,4)+0</f>
        <v>5441</v>
      </c>
      <c r="C5096" t="s">
        <v>14</v>
      </c>
      <c r="D5096" t="b">
        <v>1</v>
      </c>
      <c r="E5096" t="s">
        <v>13917</v>
      </c>
      <c r="F5096" t="str">
        <f>MID($E5096,1,1)</f>
        <v>B</v>
      </c>
      <c r="G5096" t="str">
        <f>IFERROR(MID($E5096,SEARCH("/",$E5096,SEARCH("/",$E5096)+1)+1,1),"")</f>
        <v>S</v>
      </c>
      <c r="H5096" t="s">
        <v>46</v>
      </c>
      <c r="I5096">
        <v>24</v>
      </c>
      <c r="J5096" t="b">
        <v>0</v>
      </c>
      <c r="K5096" s="7">
        <v>0</v>
      </c>
      <c r="L5096" s="7">
        <v>0</v>
      </c>
      <c r="M5096" s="7">
        <v>0</v>
      </c>
      <c r="N5096" s="7">
        <v>0</v>
      </c>
      <c r="O5096" s="7">
        <v>0</v>
      </c>
      <c r="P5096" s="7">
        <f>SUM(dane3[[#This Row],[RoomService]:[VRDeck]])</f>
        <v>0</v>
      </c>
      <c r="Q5096" t="s">
        <v>13918</v>
      </c>
      <c r="R5096" t="b">
        <v>1</v>
      </c>
    </row>
    <row r="5097" spans="1:18" x14ac:dyDescent="0.3">
      <c r="A5097" t="s">
        <v>13919</v>
      </c>
      <c r="B5097">
        <f>MID(dane3[[#This Row],[PassengerId]],1,4)+0</f>
        <v>5443</v>
      </c>
      <c r="C5097" t="s">
        <v>19</v>
      </c>
      <c r="D5097" t="b">
        <v>0</v>
      </c>
      <c r="E5097" t="s">
        <v>13920</v>
      </c>
      <c r="F5097" t="str">
        <f>MID($E5097,1,1)</f>
        <v>F</v>
      </c>
      <c r="G5097" t="str">
        <f>IFERROR(MID($E5097,SEARCH("/",$E5097,SEARCH("/",$E5097)+1)+1,1),"")</f>
        <v>P</v>
      </c>
      <c r="H5097" t="s">
        <v>46</v>
      </c>
      <c r="I5097">
        <v>13</v>
      </c>
      <c r="J5097" t="b">
        <v>0</v>
      </c>
      <c r="K5097" s="7">
        <v>4</v>
      </c>
      <c r="L5097" s="7">
        <v>99</v>
      </c>
      <c r="M5097" s="7">
        <v>1</v>
      </c>
      <c r="N5097" s="7">
        <v>0</v>
      </c>
      <c r="O5097" s="7">
        <v>595</v>
      </c>
      <c r="P5097" s="7">
        <f>SUM(dane3[[#This Row],[RoomService]:[VRDeck]])</f>
        <v>699</v>
      </c>
      <c r="Q5097" t="s">
        <v>13921</v>
      </c>
      <c r="R5097" t="b">
        <v>0</v>
      </c>
    </row>
    <row r="5098" spans="1:18" x14ac:dyDescent="0.3">
      <c r="A5098" t="s">
        <v>20087</v>
      </c>
      <c r="B5098">
        <f>MID(dane3[[#This Row],[PassengerId]],1,4)+0</f>
        <v>7859</v>
      </c>
      <c r="C5098" t="s">
        <v>53</v>
      </c>
      <c r="D5098" t="b">
        <v>0</v>
      </c>
      <c r="E5098" t="s">
        <v>20088</v>
      </c>
      <c r="F5098" t="str">
        <f>MID($E5098,1,1)</f>
        <v>F</v>
      </c>
      <c r="G5098" t="str">
        <f>IFERROR(MID($E5098,SEARCH("/",$E5098,SEARCH("/",$E5098)+1)+1,1),"")</f>
        <v>S</v>
      </c>
      <c r="H5098" t="s">
        <v>16</v>
      </c>
      <c r="I5098">
        <v>23</v>
      </c>
      <c r="J5098" t="b">
        <v>0</v>
      </c>
      <c r="K5098" s="7">
        <v>550</v>
      </c>
      <c r="L5098" s="7">
        <v>0</v>
      </c>
      <c r="M5098" s="7">
        <v>738</v>
      </c>
      <c r="N5098" s="7">
        <v>0</v>
      </c>
      <c r="O5098" s="7">
        <v>0</v>
      </c>
      <c r="P5098" s="7">
        <f>SUM(dane3[[#This Row],[RoomService]:[VRDeck]])</f>
        <v>1288</v>
      </c>
      <c r="Q5098" t="s">
        <v>20089</v>
      </c>
      <c r="R5098" t="b">
        <v>1</v>
      </c>
    </row>
    <row r="5099" spans="1:18" x14ac:dyDescent="0.3">
      <c r="A5099" t="s">
        <v>13925</v>
      </c>
      <c r="B5099">
        <f>MID(dane3[[#This Row],[PassengerId]],1,4)+0</f>
        <v>5446</v>
      </c>
      <c r="C5099" t="s">
        <v>19</v>
      </c>
      <c r="D5099" t="b">
        <v>1</v>
      </c>
      <c r="E5099" t="s">
        <v>13926</v>
      </c>
      <c r="F5099" t="str">
        <f>MID($E5099,1,1)</f>
        <v>G</v>
      </c>
      <c r="G5099" t="str">
        <f>IFERROR(MID($E5099,SEARCH("/",$E5099,SEARCH("/",$E5099)+1)+1,1),"")</f>
        <v>P</v>
      </c>
      <c r="H5099" t="s">
        <v>16</v>
      </c>
      <c r="I5099">
        <v>32</v>
      </c>
      <c r="J5099" t="b">
        <v>0</v>
      </c>
      <c r="K5099" s="7">
        <v>0</v>
      </c>
      <c r="L5099" s="7">
        <v>0</v>
      </c>
      <c r="M5099" s="7">
        <v>0</v>
      </c>
      <c r="N5099" s="7">
        <v>0</v>
      </c>
      <c r="O5099" s="7">
        <v>0</v>
      </c>
      <c r="P5099" s="7">
        <f>SUM(dane3[[#This Row],[RoomService]:[VRDeck]])</f>
        <v>0</v>
      </c>
      <c r="Q5099" t="s">
        <v>13927</v>
      </c>
      <c r="R5099" t="b">
        <v>1</v>
      </c>
    </row>
    <row r="5100" spans="1:18" x14ac:dyDescent="0.3">
      <c r="A5100" t="s">
        <v>12366</v>
      </c>
      <c r="B5100">
        <f>MID(dane3[[#This Row],[PassengerId]],1,4)+0</f>
        <v>4822</v>
      </c>
      <c r="C5100" t="s">
        <v>53</v>
      </c>
      <c r="D5100" t="b">
        <v>1</v>
      </c>
      <c r="E5100" t="s">
        <v>12367</v>
      </c>
      <c r="F5100" t="str">
        <f>MID($E5100,1,1)</f>
        <v>F</v>
      </c>
      <c r="G5100" t="str">
        <f>IFERROR(MID($E5100,SEARCH("/",$E5100,SEARCH("/",$E5100)+1)+1,1),"")</f>
        <v>P</v>
      </c>
      <c r="H5100" t="s">
        <v>46</v>
      </c>
      <c r="I5100">
        <v>0</v>
      </c>
      <c r="J5100" t="b">
        <v>0</v>
      </c>
      <c r="K5100" s="7">
        <v>0</v>
      </c>
      <c r="L5100" s="7">
        <v>0</v>
      </c>
      <c r="M5100" s="7">
        <v>0</v>
      </c>
      <c r="N5100" s="7">
        <v>0</v>
      </c>
      <c r="O5100" s="7">
        <v>0</v>
      </c>
      <c r="P5100" s="7">
        <f>SUM(dane3[[#This Row],[RoomService]:[VRDeck]])</f>
        <v>0</v>
      </c>
      <c r="Q5100" t="s">
        <v>12368</v>
      </c>
      <c r="R5100" t="b">
        <v>1</v>
      </c>
    </row>
    <row r="5101" spans="1:18" x14ac:dyDescent="0.3">
      <c r="A5101" t="s">
        <v>12369</v>
      </c>
      <c r="B5101">
        <f>MID(dane3[[#This Row],[PassengerId]],1,4)+0</f>
        <v>4822</v>
      </c>
      <c r="C5101" t="s">
        <v>53</v>
      </c>
      <c r="D5101" t="b">
        <v>1</v>
      </c>
      <c r="E5101" t="s">
        <v>12367</v>
      </c>
      <c r="F5101" t="str">
        <f>MID($E5101,1,1)</f>
        <v>F</v>
      </c>
      <c r="G5101" t="str">
        <f>IFERROR(MID($E5101,SEARCH("/",$E5101,SEARCH("/",$E5101)+1)+1,1),"")</f>
        <v>P</v>
      </c>
      <c r="H5101" t="s">
        <v>16</v>
      </c>
      <c r="I5101">
        <v>16</v>
      </c>
      <c r="J5101" t="b">
        <v>0</v>
      </c>
      <c r="K5101" s="7">
        <v>0</v>
      </c>
      <c r="L5101" s="7">
        <v>0</v>
      </c>
      <c r="M5101" s="7">
        <v>0</v>
      </c>
      <c r="N5101" s="7">
        <v>0</v>
      </c>
      <c r="O5101" s="7">
        <v>0</v>
      </c>
      <c r="P5101" s="7">
        <f>SUM(dane3[[#This Row],[RoomService]:[VRDeck]])</f>
        <v>0</v>
      </c>
      <c r="Q5101" t="s">
        <v>12370</v>
      </c>
      <c r="R5101" t="b">
        <v>1</v>
      </c>
    </row>
    <row r="5102" spans="1:18" x14ac:dyDescent="0.3">
      <c r="A5102" t="s">
        <v>13933</v>
      </c>
      <c r="B5102">
        <f>MID(dane3[[#This Row],[PassengerId]],1,4)+0</f>
        <v>5450</v>
      </c>
      <c r="C5102" t="s">
        <v>19</v>
      </c>
      <c r="D5102" t="b">
        <v>1</v>
      </c>
      <c r="E5102" t="s">
        <v>13934</v>
      </c>
      <c r="F5102" t="str">
        <f>MID($E5102,1,1)</f>
        <v>G</v>
      </c>
      <c r="G5102" t="str">
        <f>IFERROR(MID($E5102,SEARCH("/",$E5102,SEARCH("/",$E5102)+1)+1,1),"")</f>
        <v>P</v>
      </c>
      <c r="H5102" t="s">
        <v>32</v>
      </c>
      <c r="I5102">
        <v>16</v>
      </c>
      <c r="J5102" t="b">
        <v>0</v>
      </c>
      <c r="K5102" s="7">
        <v>0</v>
      </c>
      <c r="L5102" s="7">
        <v>0</v>
      </c>
      <c r="M5102" s="7">
        <v>0</v>
      </c>
      <c r="N5102" s="7">
        <v>0</v>
      </c>
      <c r="O5102" s="7">
        <v>0</v>
      </c>
      <c r="P5102" s="7">
        <f>SUM(dane3[[#This Row],[RoomService]:[VRDeck]])</f>
        <v>0</v>
      </c>
      <c r="Q5102" t="s">
        <v>13935</v>
      </c>
      <c r="R5102" t="b">
        <v>1</v>
      </c>
    </row>
    <row r="5103" spans="1:18" x14ac:dyDescent="0.3">
      <c r="A5103" t="s">
        <v>634</v>
      </c>
      <c r="B5103">
        <f>MID(dane3[[#This Row],[PassengerId]],1,4)+0</f>
        <v>242</v>
      </c>
      <c r="C5103" t="s">
        <v>53</v>
      </c>
      <c r="D5103" t="b">
        <v>0</v>
      </c>
      <c r="E5103" t="s">
        <v>635</v>
      </c>
      <c r="F5103" t="str">
        <f>MID($E5103,1,1)</f>
        <v>F</v>
      </c>
      <c r="G5103" t="str">
        <f>IFERROR(MID($E5103,SEARCH("/",$E5103,SEARCH("/",$E5103)+1)+1,1),"")</f>
        <v>S</v>
      </c>
      <c r="H5103" t="s">
        <v>16</v>
      </c>
      <c r="I5103">
        <v>18</v>
      </c>
      <c r="J5103" t="b">
        <v>0</v>
      </c>
      <c r="K5103" s="7">
        <v>313</v>
      </c>
      <c r="L5103" s="7">
        <v>1</v>
      </c>
      <c r="M5103" s="7">
        <v>691</v>
      </c>
      <c r="N5103" s="7">
        <v>283</v>
      </c>
      <c r="O5103" s="7">
        <v>0</v>
      </c>
      <c r="P5103" s="7">
        <f>SUM(dane3[[#This Row],[RoomService]:[VRDeck]])</f>
        <v>1288</v>
      </c>
      <c r="Q5103" t="s">
        <v>636</v>
      </c>
      <c r="R5103" t="b">
        <v>0</v>
      </c>
    </row>
    <row r="5104" spans="1:18" x14ac:dyDescent="0.3">
      <c r="A5104" t="s">
        <v>10526</v>
      </c>
      <c r="B5104">
        <f>MID(dane3[[#This Row],[PassengerId]],1,4)+0</f>
        <v>4127</v>
      </c>
      <c r="C5104" t="s">
        <v>14</v>
      </c>
      <c r="D5104" t="b">
        <v>1</v>
      </c>
      <c r="E5104" t="s">
        <v>10527</v>
      </c>
      <c r="F5104" t="str">
        <f>MID($E5104,1,1)</f>
        <v>B</v>
      </c>
      <c r="G5104" t="str">
        <f>IFERROR(MID($E5104,SEARCH("/",$E5104,SEARCH("/",$E5104)+1)+1,1),"")</f>
        <v>P</v>
      </c>
      <c r="H5104" t="s">
        <v>16</v>
      </c>
      <c r="I5104">
        <v>23</v>
      </c>
      <c r="J5104" t="b">
        <v>0</v>
      </c>
      <c r="K5104" s="7">
        <v>0</v>
      </c>
      <c r="L5104" s="7">
        <v>0</v>
      </c>
      <c r="M5104" s="7">
        <v>0</v>
      </c>
      <c r="N5104" s="7">
        <v>0</v>
      </c>
      <c r="O5104" s="7">
        <v>0</v>
      </c>
      <c r="P5104" s="7">
        <f>SUM(dane3[[#This Row],[RoomService]:[VRDeck]])</f>
        <v>0</v>
      </c>
      <c r="Q5104" t="s">
        <v>10528</v>
      </c>
      <c r="R5104" t="b">
        <v>1</v>
      </c>
    </row>
    <row r="5105" spans="1:18" x14ac:dyDescent="0.3">
      <c r="A5105" t="s">
        <v>13942</v>
      </c>
      <c r="B5105">
        <f>MID(dane3[[#This Row],[PassengerId]],1,4)+0</f>
        <v>5453</v>
      </c>
      <c r="C5105" t="s">
        <v>19</v>
      </c>
      <c r="D5105" t="b">
        <v>0</v>
      </c>
      <c r="E5105" t="s">
        <v>13943</v>
      </c>
      <c r="F5105" t="str">
        <f>MID($E5105,1,1)</f>
        <v>F</v>
      </c>
      <c r="G5105" t="str">
        <f>IFERROR(MID($E5105,SEARCH("/",$E5105,SEARCH("/",$E5105)+1)+1,1),"")</f>
        <v>S</v>
      </c>
      <c r="H5105" t="s">
        <v>46</v>
      </c>
      <c r="I5105">
        <v>28</v>
      </c>
      <c r="J5105" t="b">
        <v>0</v>
      </c>
      <c r="K5105" s="7">
        <v>0</v>
      </c>
      <c r="L5105" s="7">
        <v>9</v>
      </c>
      <c r="M5105" s="7">
        <v>0</v>
      </c>
      <c r="N5105" s="7">
        <v>1114</v>
      </c>
      <c r="O5105" s="7">
        <v>5</v>
      </c>
      <c r="P5105" s="7">
        <f>SUM(dane3[[#This Row],[RoomService]:[VRDeck]])</f>
        <v>1128</v>
      </c>
      <c r="Q5105" t="s">
        <v>13944</v>
      </c>
      <c r="R5105" t="b">
        <v>0</v>
      </c>
    </row>
    <row r="5106" spans="1:18" x14ac:dyDescent="0.3">
      <c r="A5106" t="s">
        <v>12373</v>
      </c>
      <c r="B5106">
        <f>MID(dane3[[#This Row],[PassengerId]],1,4)+0</f>
        <v>4822</v>
      </c>
      <c r="C5106" t="s">
        <v>53</v>
      </c>
      <c r="D5106" t="b">
        <v>0</v>
      </c>
      <c r="E5106" t="s">
        <v>12367</v>
      </c>
      <c r="F5106" t="str">
        <f>MID($E5106,1,1)</f>
        <v>F</v>
      </c>
      <c r="G5106" t="str">
        <f>IFERROR(MID($E5106,SEARCH("/",$E5106,SEARCH("/",$E5106)+1)+1,1),"")</f>
        <v>P</v>
      </c>
      <c r="H5106" t="s">
        <v>16</v>
      </c>
      <c r="I5106">
        <v>0</v>
      </c>
      <c r="J5106" t="b">
        <v>0</v>
      </c>
      <c r="K5106" s="7">
        <v>0</v>
      </c>
      <c r="L5106" s="7">
        <v>0</v>
      </c>
      <c r="M5106" s="7">
        <v>0</v>
      </c>
      <c r="N5106" s="7">
        <v>0</v>
      </c>
      <c r="O5106" s="7">
        <v>0</v>
      </c>
      <c r="P5106" s="7">
        <f>SUM(dane3[[#This Row],[RoomService]:[VRDeck]])</f>
        <v>0</v>
      </c>
      <c r="Q5106" t="s">
        <v>23799</v>
      </c>
      <c r="R5106" t="b">
        <v>1</v>
      </c>
    </row>
    <row r="5107" spans="1:18" x14ac:dyDescent="0.3">
      <c r="A5107" t="s">
        <v>12388</v>
      </c>
      <c r="B5107">
        <f>MID(dane3[[#This Row],[PassengerId]],1,4)+0</f>
        <v>4831</v>
      </c>
      <c r="C5107" t="s">
        <v>53</v>
      </c>
      <c r="D5107" t="b">
        <v>1</v>
      </c>
      <c r="E5107" t="s">
        <v>12389</v>
      </c>
      <c r="F5107" t="str">
        <f>MID($E5107,1,1)</f>
        <v>F</v>
      </c>
      <c r="G5107" t="str">
        <f>IFERROR(MID($E5107,SEARCH("/",$E5107,SEARCH("/",$E5107)+1)+1,1),"")</f>
        <v>P</v>
      </c>
      <c r="H5107" t="s">
        <v>16</v>
      </c>
      <c r="I5107">
        <v>21</v>
      </c>
      <c r="J5107" t="b">
        <v>0</v>
      </c>
      <c r="K5107" s="7">
        <v>0</v>
      </c>
      <c r="L5107" s="7">
        <v>0</v>
      </c>
      <c r="M5107" s="7">
        <v>0</v>
      </c>
      <c r="N5107" s="7">
        <v>0</v>
      </c>
      <c r="O5107" s="7">
        <v>0</v>
      </c>
      <c r="P5107" s="7">
        <f>SUM(dane3[[#This Row],[RoomService]:[VRDeck]])</f>
        <v>0</v>
      </c>
      <c r="Q5107" t="s">
        <v>12390</v>
      </c>
      <c r="R5107" t="b">
        <v>1</v>
      </c>
    </row>
    <row r="5108" spans="1:18" x14ac:dyDescent="0.3">
      <c r="A5108" t="s">
        <v>13951</v>
      </c>
      <c r="B5108">
        <f>MID(dane3[[#This Row],[PassengerId]],1,4)+0</f>
        <v>5457</v>
      </c>
      <c r="C5108" t="s">
        <v>19</v>
      </c>
      <c r="D5108" t="b">
        <v>0</v>
      </c>
      <c r="E5108" t="s">
        <v>13952</v>
      </c>
      <c r="F5108" t="str">
        <f>MID($E5108,1,1)</f>
        <v>F</v>
      </c>
      <c r="G5108" t="str">
        <f>IFERROR(MID($E5108,SEARCH("/",$E5108,SEARCH("/",$E5108)+1)+1,1),"")</f>
        <v>P</v>
      </c>
      <c r="H5108" t="s">
        <v>16</v>
      </c>
      <c r="I5108">
        <v>39</v>
      </c>
      <c r="J5108" t="b">
        <v>0</v>
      </c>
      <c r="K5108" s="7">
        <v>0</v>
      </c>
      <c r="L5108" s="7">
        <v>1</v>
      </c>
      <c r="M5108" s="7">
        <v>0</v>
      </c>
      <c r="N5108" s="7">
        <v>739</v>
      </c>
      <c r="O5108" s="7">
        <v>0</v>
      </c>
      <c r="P5108" s="7">
        <f>SUM(dane3[[#This Row],[RoomService]:[VRDeck]])</f>
        <v>740</v>
      </c>
      <c r="Q5108" t="s">
        <v>13953</v>
      </c>
      <c r="R5108" t="b">
        <v>0</v>
      </c>
    </row>
    <row r="5109" spans="1:18" x14ac:dyDescent="0.3">
      <c r="A5109" t="s">
        <v>13954</v>
      </c>
      <c r="B5109">
        <f>MID(dane3[[#This Row],[PassengerId]],1,4)+0</f>
        <v>5458</v>
      </c>
      <c r="C5109" t="s">
        <v>19</v>
      </c>
      <c r="D5109" t="b">
        <v>0</v>
      </c>
      <c r="E5109" t="s">
        <v>13955</v>
      </c>
      <c r="F5109" t="str">
        <f>MID($E5109,1,1)</f>
        <v>E</v>
      </c>
      <c r="G5109" t="str">
        <f>IFERROR(MID($E5109,SEARCH("/",$E5109,SEARCH("/",$E5109)+1)+1,1),"")</f>
        <v>S</v>
      </c>
      <c r="H5109" t="s">
        <v>16</v>
      </c>
      <c r="I5109">
        <v>24</v>
      </c>
      <c r="J5109" t="b">
        <v>0</v>
      </c>
      <c r="K5109" s="7">
        <v>0</v>
      </c>
      <c r="L5109" s="7">
        <v>0</v>
      </c>
      <c r="M5109" s="7">
        <v>980</v>
      </c>
      <c r="N5109" s="7">
        <v>7</v>
      </c>
      <c r="O5109" s="7">
        <v>0</v>
      </c>
      <c r="P5109" s="7">
        <f>SUM(dane3[[#This Row],[RoomService]:[VRDeck]])</f>
        <v>987</v>
      </c>
      <c r="Q5109" t="s">
        <v>13956</v>
      </c>
      <c r="R5109" t="b">
        <v>0</v>
      </c>
    </row>
    <row r="5110" spans="1:18" x14ac:dyDescent="0.3">
      <c r="A5110" t="s">
        <v>13957</v>
      </c>
      <c r="B5110">
        <f>MID(dane3[[#This Row],[PassengerId]],1,4)+0</f>
        <v>5459</v>
      </c>
      <c r="C5110" t="s">
        <v>14</v>
      </c>
      <c r="D5110" t="b">
        <v>0</v>
      </c>
      <c r="E5110" t="s">
        <v>13958</v>
      </c>
      <c r="F5110" t="str">
        <f>MID($E5110,1,1)</f>
        <v>C</v>
      </c>
      <c r="G5110" t="str">
        <f>IFERROR(MID($E5110,SEARCH("/",$E5110,SEARCH("/",$E5110)+1)+1,1),"")</f>
        <v>S</v>
      </c>
      <c r="H5110" t="s">
        <v>16</v>
      </c>
      <c r="I5110">
        <v>38</v>
      </c>
      <c r="J5110" t="b">
        <v>0</v>
      </c>
      <c r="K5110" s="7">
        <v>0</v>
      </c>
      <c r="L5110" s="7">
        <v>347</v>
      </c>
      <c r="M5110" s="7">
        <v>0</v>
      </c>
      <c r="N5110" s="7">
        <v>1545</v>
      </c>
      <c r="O5110" s="7">
        <v>2187</v>
      </c>
      <c r="P5110" s="7">
        <f>SUM(dane3[[#This Row],[RoomService]:[VRDeck]])</f>
        <v>4079</v>
      </c>
      <c r="Q5110" t="s">
        <v>13959</v>
      </c>
      <c r="R5110" t="b">
        <v>0</v>
      </c>
    </row>
    <row r="5111" spans="1:18" x14ac:dyDescent="0.3">
      <c r="A5111" t="s">
        <v>12394</v>
      </c>
      <c r="B5111">
        <f>MID(dane3[[#This Row],[PassengerId]],1,4)+0</f>
        <v>4836</v>
      </c>
      <c r="C5111" t="s">
        <v>53</v>
      </c>
      <c r="D5111" t="b">
        <v>1</v>
      </c>
      <c r="E5111" t="s">
        <v>39</v>
      </c>
      <c r="F5111" t="s">
        <v>23763</v>
      </c>
      <c r="G5111" t="str">
        <f>IFERROR(MID($E5111,SEARCH("/",$E5111,SEARCH("/",$E5111)+1)+1,1),"")</f>
        <v/>
      </c>
      <c r="H5111" t="s">
        <v>16</v>
      </c>
      <c r="I5111">
        <v>29</v>
      </c>
      <c r="J5111" t="b">
        <v>0</v>
      </c>
      <c r="K5111" s="7">
        <v>0</v>
      </c>
      <c r="L5111" s="7">
        <v>0</v>
      </c>
      <c r="M5111" s="7">
        <v>0</v>
      </c>
      <c r="N5111" s="7">
        <v>0</v>
      </c>
      <c r="O5111" s="7">
        <v>0</v>
      </c>
      <c r="P5111" s="7">
        <f>SUM(dane3[[#This Row],[RoomService]:[VRDeck]])</f>
        <v>0</v>
      </c>
      <c r="Q5111" t="s">
        <v>12395</v>
      </c>
      <c r="R5111" t="b">
        <v>1</v>
      </c>
    </row>
    <row r="5112" spans="1:18" x14ac:dyDescent="0.3">
      <c r="A5112" t="s">
        <v>13963</v>
      </c>
      <c r="B5112">
        <f>MID(dane3[[#This Row],[PassengerId]],1,4)+0</f>
        <v>5463</v>
      </c>
      <c r="C5112" t="s">
        <v>19</v>
      </c>
      <c r="D5112" t="b">
        <v>0</v>
      </c>
      <c r="E5112" t="s">
        <v>13964</v>
      </c>
      <c r="F5112" t="str">
        <f>MID($E5112,1,1)</f>
        <v>F</v>
      </c>
      <c r="G5112" t="str">
        <f>IFERROR(MID($E5112,SEARCH("/",$E5112,SEARCH("/",$E5112)+1)+1,1),"")</f>
        <v>S</v>
      </c>
      <c r="H5112" t="s">
        <v>16</v>
      </c>
      <c r="I5112">
        <v>21</v>
      </c>
      <c r="J5112" t="b">
        <v>0</v>
      </c>
      <c r="K5112" s="7">
        <v>724</v>
      </c>
      <c r="L5112" s="7">
        <v>0</v>
      </c>
      <c r="M5112" s="7">
        <v>0</v>
      </c>
      <c r="N5112" s="7">
        <v>0</v>
      </c>
      <c r="O5112" s="7">
        <v>0</v>
      </c>
      <c r="P5112" s="7">
        <f>SUM(dane3[[#This Row],[RoomService]:[VRDeck]])</f>
        <v>724</v>
      </c>
      <c r="Q5112" t="s">
        <v>13965</v>
      </c>
      <c r="R5112" t="b">
        <v>1</v>
      </c>
    </row>
    <row r="5113" spans="1:18" x14ac:dyDescent="0.3">
      <c r="A5113" t="s">
        <v>12396</v>
      </c>
      <c r="B5113">
        <f>MID(dane3[[#This Row],[PassengerId]],1,4)+0</f>
        <v>4836</v>
      </c>
      <c r="C5113" t="s">
        <v>53</v>
      </c>
      <c r="D5113" t="b">
        <v>0</v>
      </c>
      <c r="E5113" t="s">
        <v>12397</v>
      </c>
      <c r="F5113" t="str">
        <f>MID($E5113,1,1)</f>
        <v>F</v>
      </c>
      <c r="G5113" t="str">
        <f>IFERROR(MID($E5113,SEARCH("/",$E5113,SEARCH("/",$E5113)+1)+1,1),"")</f>
        <v>S</v>
      </c>
      <c r="H5113" t="s">
        <v>16</v>
      </c>
      <c r="I5113">
        <v>29</v>
      </c>
      <c r="J5113" t="b">
        <v>1</v>
      </c>
      <c r="K5113" s="7">
        <v>20</v>
      </c>
      <c r="L5113" s="7">
        <v>0</v>
      </c>
      <c r="M5113" s="7">
        <v>1902</v>
      </c>
      <c r="N5113" s="7">
        <v>0</v>
      </c>
      <c r="O5113" s="7">
        <v>3</v>
      </c>
      <c r="P5113" s="7">
        <f>SUM(dane3[[#This Row],[RoomService]:[VRDeck]])</f>
        <v>1925</v>
      </c>
      <c r="Q5113" t="s">
        <v>12398</v>
      </c>
      <c r="R5113" t="b">
        <v>1</v>
      </c>
    </row>
    <row r="5114" spans="1:18" x14ac:dyDescent="0.3">
      <c r="A5114" t="s">
        <v>7596</v>
      </c>
      <c r="B5114">
        <f>MID(dane3[[#This Row],[PassengerId]],1,4)+0</f>
        <v>2992</v>
      </c>
      <c r="C5114" t="s">
        <v>19</v>
      </c>
      <c r="D5114" t="b">
        <v>0</v>
      </c>
      <c r="E5114" t="s">
        <v>7597</v>
      </c>
      <c r="F5114" t="str">
        <f>MID($E5114,1,1)</f>
        <v>F</v>
      </c>
      <c r="G5114" t="str">
        <f>IFERROR(MID($E5114,SEARCH("/",$E5114,SEARCH("/",$E5114)+1)+1,1),"")</f>
        <v>S</v>
      </c>
      <c r="H5114" t="s">
        <v>32</v>
      </c>
      <c r="I5114">
        <v>49</v>
      </c>
      <c r="J5114" t="b">
        <v>0</v>
      </c>
      <c r="K5114" s="7">
        <v>0</v>
      </c>
      <c r="L5114" s="7">
        <v>0</v>
      </c>
      <c r="M5114" s="7">
        <v>0</v>
      </c>
      <c r="N5114" s="7">
        <v>160</v>
      </c>
      <c r="O5114" s="7">
        <v>528</v>
      </c>
      <c r="P5114" s="7">
        <f>SUM(dane3[[#This Row],[RoomService]:[VRDeck]])</f>
        <v>688</v>
      </c>
      <c r="Q5114" t="s">
        <v>7598</v>
      </c>
      <c r="R5114" t="b">
        <v>0</v>
      </c>
    </row>
    <row r="5115" spans="1:18" x14ac:dyDescent="0.3">
      <c r="A5115" t="s">
        <v>12414</v>
      </c>
      <c r="B5115">
        <f>MID(dane3[[#This Row],[PassengerId]],1,4)+0</f>
        <v>4842</v>
      </c>
      <c r="C5115" t="s">
        <v>53</v>
      </c>
      <c r="D5115" t="b">
        <v>0</v>
      </c>
      <c r="E5115" t="s">
        <v>12415</v>
      </c>
      <c r="F5115" t="str">
        <f>MID($E5115,1,1)</f>
        <v>D</v>
      </c>
      <c r="G5115" t="str">
        <f>IFERROR(MID($E5115,SEARCH("/",$E5115,SEARCH("/",$E5115)+1)+1,1),"")</f>
        <v>S</v>
      </c>
      <c r="H5115" t="s">
        <v>16</v>
      </c>
      <c r="I5115">
        <v>23</v>
      </c>
      <c r="J5115" t="b">
        <v>0</v>
      </c>
      <c r="K5115" s="7">
        <v>2260</v>
      </c>
      <c r="L5115" s="7">
        <v>0</v>
      </c>
      <c r="M5115" s="7">
        <v>152</v>
      </c>
      <c r="N5115" s="7">
        <v>106</v>
      </c>
      <c r="O5115" s="7">
        <v>60</v>
      </c>
      <c r="P5115" s="7">
        <f>SUM(dane3[[#This Row],[RoomService]:[VRDeck]])</f>
        <v>2578</v>
      </c>
      <c r="Q5115" t="s">
        <v>12416</v>
      </c>
      <c r="R5115" t="b">
        <v>0</v>
      </c>
    </row>
    <row r="5116" spans="1:18" x14ac:dyDescent="0.3">
      <c r="A5116" t="s">
        <v>13973</v>
      </c>
      <c r="B5116">
        <f>MID(dane3[[#This Row],[PassengerId]],1,4)+0</f>
        <v>5466</v>
      </c>
      <c r="C5116" t="s">
        <v>14</v>
      </c>
      <c r="D5116" t="b">
        <v>1</v>
      </c>
      <c r="E5116" t="s">
        <v>13974</v>
      </c>
      <c r="F5116" t="str">
        <f>MID($E5116,1,1)</f>
        <v>B</v>
      </c>
      <c r="G5116" t="str">
        <f>IFERROR(MID($E5116,SEARCH("/",$E5116,SEARCH("/",$E5116)+1)+1,1),"")</f>
        <v>P</v>
      </c>
      <c r="H5116" t="s">
        <v>46</v>
      </c>
      <c r="I5116">
        <v>41</v>
      </c>
      <c r="J5116" t="b">
        <v>0</v>
      </c>
      <c r="K5116" s="7">
        <v>0</v>
      </c>
      <c r="L5116" s="7">
        <v>0</v>
      </c>
      <c r="M5116" s="7">
        <v>0</v>
      </c>
      <c r="N5116" s="7">
        <v>0</v>
      </c>
      <c r="O5116" s="7">
        <v>0</v>
      </c>
      <c r="P5116" s="7">
        <f>SUM(dane3[[#This Row],[RoomService]:[VRDeck]])</f>
        <v>0</v>
      </c>
      <c r="Q5116" t="s">
        <v>13975</v>
      </c>
      <c r="R5116" t="b">
        <v>1</v>
      </c>
    </row>
    <row r="5117" spans="1:18" x14ac:dyDescent="0.3">
      <c r="A5117" t="s">
        <v>13976</v>
      </c>
      <c r="B5117">
        <f>MID(dane3[[#This Row],[PassengerId]],1,4)+0</f>
        <v>5466</v>
      </c>
      <c r="C5117" t="s">
        <v>14</v>
      </c>
      <c r="D5117" t="b">
        <v>0</v>
      </c>
      <c r="E5117" t="s">
        <v>13974</v>
      </c>
      <c r="F5117" t="str">
        <f>MID($E5117,1,1)</f>
        <v>B</v>
      </c>
      <c r="G5117" t="str">
        <f>IFERROR(MID($E5117,SEARCH("/",$E5117,SEARCH("/",$E5117)+1)+1,1),"")</f>
        <v>P</v>
      </c>
      <c r="H5117" t="s">
        <v>46</v>
      </c>
      <c r="I5117">
        <v>33</v>
      </c>
      <c r="J5117" t="b">
        <v>1</v>
      </c>
      <c r="K5117" s="7">
        <v>0</v>
      </c>
      <c r="L5117" s="7">
        <v>1473</v>
      </c>
      <c r="M5117" s="7">
        <v>1089</v>
      </c>
      <c r="N5117" s="7">
        <v>5700</v>
      </c>
      <c r="O5117" s="7">
        <v>1466</v>
      </c>
      <c r="P5117" s="7">
        <f>SUM(dane3[[#This Row],[RoomService]:[VRDeck]])</f>
        <v>9728</v>
      </c>
      <c r="Q5117" t="s">
        <v>13977</v>
      </c>
      <c r="R5117" t="b">
        <v>0</v>
      </c>
    </row>
    <row r="5118" spans="1:18" x14ac:dyDescent="0.3">
      <c r="A5118" t="s">
        <v>13978</v>
      </c>
      <c r="B5118">
        <f>MID(dane3[[#This Row],[PassengerId]],1,4)+0</f>
        <v>5466</v>
      </c>
      <c r="C5118" t="s">
        <v>14</v>
      </c>
      <c r="D5118" t="b">
        <v>0</v>
      </c>
      <c r="E5118" t="s">
        <v>13974</v>
      </c>
      <c r="F5118" t="str">
        <f>MID($E5118,1,1)</f>
        <v>B</v>
      </c>
      <c r="G5118" t="str">
        <f>IFERROR(MID($E5118,SEARCH("/",$E5118,SEARCH("/",$E5118)+1)+1,1),"")</f>
        <v>P</v>
      </c>
      <c r="H5118" t="s">
        <v>16</v>
      </c>
      <c r="I5118">
        <v>6</v>
      </c>
      <c r="J5118" t="b">
        <v>0</v>
      </c>
      <c r="K5118" s="7">
        <v>0</v>
      </c>
      <c r="L5118" s="7">
        <v>0</v>
      </c>
      <c r="M5118" s="7">
        <v>0</v>
      </c>
      <c r="N5118" s="7">
        <v>0</v>
      </c>
      <c r="O5118" s="7">
        <v>0</v>
      </c>
      <c r="P5118" s="7">
        <f>SUM(dane3[[#This Row],[RoomService]:[VRDeck]])</f>
        <v>0</v>
      </c>
      <c r="Q5118" t="s">
        <v>13979</v>
      </c>
      <c r="R5118" t="b">
        <v>1</v>
      </c>
    </row>
    <row r="5119" spans="1:18" x14ac:dyDescent="0.3">
      <c r="A5119" t="s">
        <v>13980</v>
      </c>
      <c r="B5119">
        <f>MID(dane3[[#This Row],[PassengerId]],1,4)+0</f>
        <v>5466</v>
      </c>
      <c r="C5119" t="s">
        <v>14</v>
      </c>
      <c r="D5119" t="b">
        <v>0</v>
      </c>
      <c r="E5119" t="s">
        <v>13974</v>
      </c>
      <c r="F5119" t="str">
        <f>MID($E5119,1,1)</f>
        <v>B</v>
      </c>
      <c r="G5119" t="str">
        <f>IFERROR(MID($E5119,SEARCH("/",$E5119,SEARCH("/",$E5119)+1)+1,1),"")</f>
        <v>P</v>
      </c>
      <c r="H5119" t="s">
        <v>46</v>
      </c>
      <c r="I5119">
        <v>35</v>
      </c>
      <c r="J5119" t="b">
        <v>0</v>
      </c>
      <c r="K5119" s="7">
        <v>0</v>
      </c>
      <c r="L5119" s="7">
        <v>4618</v>
      </c>
      <c r="M5119" s="7">
        <v>0</v>
      </c>
      <c r="N5119" s="7">
        <v>324</v>
      </c>
      <c r="O5119" s="7">
        <v>12061</v>
      </c>
      <c r="P5119" s="7">
        <f>SUM(dane3[[#This Row],[RoomService]:[VRDeck]])</f>
        <v>17003</v>
      </c>
      <c r="Q5119" t="s">
        <v>13981</v>
      </c>
      <c r="R5119" t="b">
        <v>0</v>
      </c>
    </row>
    <row r="5120" spans="1:18" x14ac:dyDescent="0.3">
      <c r="A5120" t="s">
        <v>13982</v>
      </c>
      <c r="B5120">
        <f>MID(dane3[[#This Row],[PassengerId]],1,4)+0</f>
        <v>5466</v>
      </c>
      <c r="C5120" t="s">
        <v>14</v>
      </c>
      <c r="D5120" t="b">
        <v>0</v>
      </c>
      <c r="E5120" t="s">
        <v>13974</v>
      </c>
      <c r="F5120" t="str">
        <f>MID($E5120,1,1)</f>
        <v>B</v>
      </c>
      <c r="G5120" t="str">
        <f>IFERROR(MID($E5120,SEARCH("/",$E5120,SEARCH("/",$E5120)+1)+1,1),"")</f>
        <v>P</v>
      </c>
      <c r="H5120" t="s">
        <v>16</v>
      </c>
      <c r="I5120">
        <v>46</v>
      </c>
      <c r="J5120" t="b">
        <v>0</v>
      </c>
      <c r="K5120" s="7">
        <v>0</v>
      </c>
      <c r="L5120" s="7">
        <v>4524</v>
      </c>
      <c r="M5120" s="7">
        <v>0</v>
      </c>
      <c r="N5120" s="7">
        <v>243</v>
      </c>
      <c r="O5120" s="7">
        <v>7730</v>
      </c>
      <c r="P5120" s="7">
        <f>SUM(dane3[[#This Row],[RoomService]:[VRDeck]])</f>
        <v>12497</v>
      </c>
      <c r="Q5120" t="s">
        <v>13983</v>
      </c>
      <c r="R5120" t="b">
        <v>0</v>
      </c>
    </row>
    <row r="5121" spans="1:18" x14ac:dyDescent="0.3">
      <c r="A5121" t="s">
        <v>13984</v>
      </c>
      <c r="B5121">
        <f>MID(dane3[[#This Row],[PassengerId]],1,4)+0</f>
        <v>5467</v>
      </c>
      <c r="C5121" t="s">
        <v>19</v>
      </c>
      <c r="D5121" t="b">
        <v>0</v>
      </c>
      <c r="E5121" t="s">
        <v>13985</v>
      </c>
      <c r="F5121" t="str">
        <f>MID($E5121,1,1)</f>
        <v>F</v>
      </c>
      <c r="G5121" t="str">
        <f>IFERROR(MID($E5121,SEARCH("/",$E5121,SEARCH("/",$E5121)+1)+1,1),"")</f>
        <v>S</v>
      </c>
      <c r="H5121" t="s">
        <v>16</v>
      </c>
      <c r="I5121">
        <v>31</v>
      </c>
      <c r="J5121" t="b">
        <v>0</v>
      </c>
      <c r="K5121" s="7">
        <v>2703</v>
      </c>
      <c r="L5121" s="7">
        <v>21</v>
      </c>
      <c r="M5121" s="7">
        <v>0</v>
      </c>
      <c r="N5121" s="7">
        <v>0</v>
      </c>
      <c r="O5121" s="7">
        <v>1</v>
      </c>
      <c r="P5121" s="7">
        <f>SUM(dane3[[#This Row],[RoomService]:[VRDeck]])</f>
        <v>2725</v>
      </c>
      <c r="Q5121" t="s">
        <v>13986</v>
      </c>
      <c r="R5121" t="b">
        <v>0</v>
      </c>
    </row>
    <row r="5122" spans="1:18" x14ac:dyDescent="0.3">
      <c r="A5122" t="s">
        <v>13987</v>
      </c>
      <c r="B5122">
        <f>MID(dane3[[#This Row],[PassengerId]],1,4)+0</f>
        <v>5468</v>
      </c>
      <c r="C5122" t="s">
        <v>14</v>
      </c>
      <c r="D5122" t="b">
        <v>1</v>
      </c>
      <c r="E5122" t="s">
        <v>13988</v>
      </c>
      <c r="F5122" t="str">
        <f>MID($E5122,1,1)</f>
        <v>B</v>
      </c>
      <c r="G5122" t="str">
        <f>IFERROR(MID($E5122,SEARCH("/",$E5122,SEARCH("/",$E5122)+1)+1,1),"")</f>
        <v>S</v>
      </c>
      <c r="H5122" t="s">
        <v>16</v>
      </c>
      <c r="I5122">
        <v>32</v>
      </c>
      <c r="J5122" t="b">
        <v>0</v>
      </c>
      <c r="K5122" s="7">
        <v>0</v>
      </c>
      <c r="L5122" s="7">
        <v>0</v>
      </c>
      <c r="M5122" s="7">
        <v>0</v>
      </c>
      <c r="N5122" s="7">
        <v>0</v>
      </c>
      <c r="O5122" s="7">
        <v>0</v>
      </c>
      <c r="P5122" s="7">
        <f>SUM(dane3[[#This Row],[RoomService]:[VRDeck]])</f>
        <v>0</v>
      </c>
      <c r="Q5122" t="s">
        <v>13989</v>
      </c>
      <c r="R5122" t="b">
        <v>1</v>
      </c>
    </row>
    <row r="5123" spans="1:18" x14ac:dyDescent="0.3">
      <c r="A5123" t="s">
        <v>13990</v>
      </c>
      <c r="B5123">
        <f>MID(dane3[[#This Row],[PassengerId]],1,4)+0</f>
        <v>5469</v>
      </c>
      <c r="C5123" t="s">
        <v>14</v>
      </c>
      <c r="D5123" t="b">
        <v>1</v>
      </c>
      <c r="E5123" t="s">
        <v>13991</v>
      </c>
      <c r="F5123" t="str">
        <f>MID($E5123,1,1)</f>
        <v>A</v>
      </c>
      <c r="G5123" t="str">
        <f>IFERROR(MID($E5123,SEARCH("/",$E5123,SEARCH("/",$E5123)+1)+1,1),"")</f>
        <v>P</v>
      </c>
      <c r="H5123" t="s">
        <v>46</v>
      </c>
      <c r="I5123">
        <v>31</v>
      </c>
      <c r="J5123" t="b">
        <v>0</v>
      </c>
      <c r="K5123" s="7">
        <v>0</v>
      </c>
      <c r="L5123" s="7">
        <v>0</v>
      </c>
      <c r="M5123" s="7">
        <v>0</v>
      </c>
      <c r="N5123" s="7">
        <v>0</v>
      </c>
      <c r="O5123" s="7">
        <v>0</v>
      </c>
      <c r="P5123" s="7">
        <f>SUM(dane3[[#This Row],[RoomService]:[VRDeck]])</f>
        <v>0</v>
      </c>
      <c r="Q5123" t="s">
        <v>13992</v>
      </c>
      <c r="R5123" t="b">
        <v>1</v>
      </c>
    </row>
    <row r="5124" spans="1:18" x14ac:dyDescent="0.3">
      <c r="A5124" t="s">
        <v>13993</v>
      </c>
      <c r="B5124">
        <f>MID(dane3[[#This Row],[PassengerId]],1,4)+0</f>
        <v>5470</v>
      </c>
      <c r="C5124" t="s">
        <v>19</v>
      </c>
      <c r="D5124" t="b">
        <v>1</v>
      </c>
      <c r="E5124" t="s">
        <v>13994</v>
      </c>
      <c r="F5124" t="str">
        <f>MID($E5124,1,1)</f>
        <v>G</v>
      </c>
      <c r="G5124" t="str">
        <f>IFERROR(MID($E5124,SEARCH("/",$E5124,SEARCH("/",$E5124)+1)+1,1),"")</f>
        <v>P</v>
      </c>
      <c r="H5124" t="s">
        <v>16</v>
      </c>
      <c r="I5124">
        <v>20</v>
      </c>
      <c r="J5124" t="b">
        <v>0</v>
      </c>
      <c r="K5124" s="7">
        <v>0</v>
      </c>
      <c r="L5124" s="7">
        <v>0</v>
      </c>
      <c r="M5124" s="7">
        <v>0</v>
      </c>
      <c r="N5124" s="7">
        <v>0</v>
      </c>
      <c r="O5124" s="7">
        <v>0</v>
      </c>
      <c r="P5124" s="7">
        <f>SUM(dane3[[#This Row],[RoomService]:[VRDeck]])</f>
        <v>0</v>
      </c>
      <c r="Q5124" t="s">
        <v>13995</v>
      </c>
      <c r="R5124" t="b">
        <v>0</v>
      </c>
    </row>
    <row r="5125" spans="1:18" x14ac:dyDescent="0.3">
      <c r="A5125" t="s">
        <v>13996</v>
      </c>
      <c r="B5125">
        <f>MID(dane3[[#This Row],[PassengerId]],1,4)+0</f>
        <v>5471</v>
      </c>
      <c r="C5125" t="s">
        <v>19</v>
      </c>
      <c r="D5125" t="b">
        <v>0</v>
      </c>
      <c r="E5125" t="s">
        <v>13997</v>
      </c>
      <c r="F5125" t="str">
        <f>MID($E5125,1,1)</f>
        <v>G</v>
      </c>
      <c r="G5125" t="str">
        <f>IFERROR(MID($E5125,SEARCH("/",$E5125,SEARCH("/",$E5125)+1)+1,1),"")</f>
        <v>S</v>
      </c>
      <c r="H5125" t="s">
        <v>16</v>
      </c>
      <c r="I5125">
        <v>57</v>
      </c>
      <c r="J5125" t="b">
        <v>0</v>
      </c>
      <c r="K5125" s="7">
        <v>685</v>
      </c>
      <c r="L5125" s="7">
        <v>0</v>
      </c>
      <c r="M5125" s="7">
        <v>0</v>
      </c>
      <c r="N5125" s="7">
        <v>0</v>
      </c>
      <c r="O5125" s="7">
        <v>0</v>
      </c>
      <c r="P5125" s="7">
        <f>SUM(dane3[[#This Row],[RoomService]:[VRDeck]])</f>
        <v>685</v>
      </c>
      <c r="Q5125" t="s">
        <v>13998</v>
      </c>
      <c r="R5125" t="b">
        <v>0</v>
      </c>
    </row>
    <row r="5126" spans="1:18" x14ac:dyDescent="0.3">
      <c r="A5126" t="s">
        <v>13999</v>
      </c>
      <c r="B5126">
        <f>MID(dane3[[#This Row],[PassengerId]],1,4)+0</f>
        <v>5472</v>
      </c>
      <c r="C5126" t="s">
        <v>19</v>
      </c>
      <c r="D5126" t="b">
        <v>0</v>
      </c>
      <c r="E5126" t="s">
        <v>14000</v>
      </c>
      <c r="F5126" t="str">
        <f>MID($E5126,1,1)</f>
        <v>F</v>
      </c>
      <c r="G5126" t="str">
        <f>IFERROR(MID($E5126,SEARCH("/",$E5126,SEARCH("/",$E5126)+1)+1,1),"")</f>
        <v>S</v>
      </c>
      <c r="H5126" t="s">
        <v>32</v>
      </c>
      <c r="I5126">
        <v>37</v>
      </c>
      <c r="J5126" t="b">
        <v>0</v>
      </c>
      <c r="K5126" s="7">
        <v>0</v>
      </c>
      <c r="L5126" s="7">
        <v>0</v>
      </c>
      <c r="M5126" s="7">
        <v>559</v>
      </c>
      <c r="N5126" s="7">
        <v>11</v>
      </c>
      <c r="O5126" s="7">
        <v>0</v>
      </c>
      <c r="P5126" s="7">
        <f>SUM(dane3[[#This Row],[RoomService]:[VRDeck]])</f>
        <v>570</v>
      </c>
      <c r="Q5126" t="s">
        <v>14001</v>
      </c>
      <c r="R5126" t="b">
        <v>1</v>
      </c>
    </row>
    <row r="5127" spans="1:18" x14ac:dyDescent="0.3">
      <c r="A5127" t="s">
        <v>14002</v>
      </c>
      <c r="B5127">
        <f>MID(dane3[[#This Row],[PassengerId]],1,4)+0</f>
        <v>5474</v>
      </c>
      <c r="C5127" t="s">
        <v>19</v>
      </c>
      <c r="D5127" t="b">
        <v>1</v>
      </c>
      <c r="E5127" t="s">
        <v>39</v>
      </c>
      <c r="F5127" t="s">
        <v>23764</v>
      </c>
      <c r="G5127" t="str">
        <f>IFERROR(MID($E5127,SEARCH("/",$E5127,SEARCH("/",$E5127)+1)+1,1),"")</f>
        <v/>
      </c>
      <c r="H5127" t="s">
        <v>16</v>
      </c>
      <c r="I5127">
        <v>21</v>
      </c>
      <c r="J5127" t="b">
        <v>0</v>
      </c>
      <c r="K5127" s="7">
        <v>0</v>
      </c>
      <c r="L5127" s="7">
        <v>0</v>
      </c>
      <c r="M5127" s="7">
        <v>0</v>
      </c>
      <c r="N5127" s="7">
        <v>0</v>
      </c>
      <c r="O5127" s="7">
        <v>0</v>
      </c>
      <c r="P5127" s="7">
        <f>SUM(dane3[[#This Row],[RoomService]:[VRDeck]])</f>
        <v>0</v>
      </c>
      <c r="Q5127" t="s">
        <v>14003</v>
      </c>
      <c r="R5127" t="b">
        <v>1</v>
      </c>
    </row>
    <row r="5128" spans="1:18" x14ac:dyDescent="0.3">
      <c r="A5128" t="s">
        <v>14004</v>
      </c>
      <c r="B5128">
        <f>MID(dane3[[#This Row],[PassengerId]],1,4)+0</f>
        <v>5475</v>
      </c>
      <c r="C5128" t="s">
        <v>19</v>
      </c>
      <c r="D5128" t="b">
        <v>0</v>
      </c>
      <c r="E5128" t="s">
        <v>14005</v>
      </c>
      <c r="F5128" t="str">
        <f>MID($E5128,1,1)</f>
        <v>F</v>
      </c>
      <c r="G5128" t="str">
        <f>IFERROR(MID($E5128,SEARCH("/",$E5128,SEARCH("/",$E5128)+1)+1,1),"")</f>
        <v>P</v>
      </c>
      <c r="H5128" t="s">
        <v>16</v>
      </c>
      <c r="I5128">
        <v>43</v>
      </c>
      <c r="J5128" t="b">
        <v>0</v>
      </c>
      <c r="K5128" s="7">
        <v>0</v>
      </c>
      <c r="L5128" s="7">
        <v>0</v>
      </c>
      <c r="M5128" s="7">
        <v>1</v>
      </c>
      <c r="N5128" s="7">
        <v>0</v>
      </c>
      <c r="O5128" s="7">
        <v>0</v>
      </c>
      <c r="P5128" s="7">
        <f>SUM(dane3[[#This Row],[RoomService]:[VRDeck]])</f>
        <v>1</v>
      </c>
      <c r="Q5128" t="s">
        <v>14006</v>
      </c>
      <c r="R5128" t="b">
        <v>0</v>
      </c>
    </row>
    <row r="5129" spans="1:18" x14ac:dyDescent="0.3">
      <c r="A5129" t="s">
        <v>14007</v>
      </c>
      <c r="B5129">
        <f>MID(dane3[[#This Row],[PassengerId]],1,4)+0</f>
        <v>5476</v>
      </c>
      <c r="C5129" t="s">
        <v>19</v>
      </c>
      <c r="D5129" t="b">
        <v>0</v>
      </c>
      <c r="E5129" t="s">
        <v>14008</v>
      </c>
      <c r="F5129" t="str">
        <f>MID($E5129,1,1)</f>
        <v>G</v>
      </c>
      <c r="G5129" t="str">
        <f>IFERROR(MID($E5129,SEARCH("/",$E5129,SEARCH("/",$E5129)+1)+1,1),"")</f>
        <v>S</v>
      </c>
      <c r="H5129" t="s">
        <v>16</v>
      </c>
      <c r="I5129">
        <v>49</v>
      </c>
      <c r="J5129" t="b">
        <v>0</v>
      </c>
      <c r="K5129" s="7">
        <v>1020</v>
      </c>
      <c r="L5129" s="7">
        <v>0</v>
      </c>
      <c r="M5129" s="7">
        <v>2</v>
      </c>
      <c r="N5129" s="7">
        <v>2</v>
      </c>
      <c r="O5129" s="7">
        <v>0</v>
      </c>
      <c r="P5129" s="7">
        <f>SUM(dane3[[#This Row],[RoomService]:[VRDeck]])</f>
        <v>1024</v>
      </c>
      <c r="Q5129" t="s">
        <v>14009</v>
      </c>
      <c r="R5129" t="b">
        <v>1</v>
      </c>
    </row>
    <row r="5130" spans="1:18" x14ac:dyDescent="0.3">
      <c r="A5130" t="s">
        <v>14010</v>
      </c>
      <c r="B5130">
        <f>MID(dane3[[#This Row],[PassengerId]],1,4)+0</f>
        <v>5477</v>
      </c>
      <c r="C5130" t="s">
        <v>19</v>
      </c>
      <c r="D5130" t="b">
        <v>0</v>
      </c>
      <c r="E5130" t="s">
        <v>14011</v>
      </c>
      <c r="F5130" t="str">
        <f>MID($E5130,1,1)</f>
        <v>G</v>
      </c>
      <c r="G5130" t="str">
        <f>IFERROR(MID($E5130,SEARCH("/",$E5130,SEARCH("/",$E5130)+1)+1,1),"")</f>
        <v>S</v>
      </c>
      <c r="H5130" t="s">
        <v>16</v>
      </c>
      <c r="I5130">
        <v>17</v>
      </c>
      <c r="J5130" t="b">
        <v>0</v>
      </c>
      <c r="K5130" s="7">
        <v>0</v>
      </c>
      <c r="L5130" s="7">
        <v>150</v>
      </c>
      <c r="M5130" s="7">
        <v>166</v>
      </c>
      <c r="N5130" s="7">
        <v>570</v>
      </c>
      <c r="O5130" s="7">
        <v>0</v>
      </c>
      <c r="P5130" s="7">
        <f>SUM(dane3[[#This Row],[RoomService]:[VRDeck]])</f>
        <v>886</v>
      </c>
      <c r="Q5130" t="s">
        <v>14012</v>
      </c>
      <c r="R5130" t="b">
        <v>1</v>
      </c>
    </row>
    <row r="5131" spans="1:18" x14ac:dyDescent="0.3">
      <c r="A5131" t="s">
        <v>12472</v>
      </c>
      <c r="B5131">
        <f>MID(dane3[[#This Row],[PassengerId]],1,4)+0</f>
        <v>4874</v>
      </c>
      <c r="C5131" t="s">
        <v>53</v>
      </c>
      <c r="D5131" t="b">
        <v>0</v>
      </c>
      <c r="E5131" t="s">
        <v>12473</v>
      </c>
      <c r="F5131" t="str">
        <f>MID($E5131,1,1)</f>
        <v>F</v>
      </c>
      <c r="G5131" t="str">
        <f>IFERROR(MID($E5131,SEARCH("/",$E5131,SEARCH("/",$E5131)+1)+1,1),"")</f>
        <v>S</v>
      </c>
      <c r="H5131" t="s">
        <v>16</v>
      </c>
      <c r="I5131">
        <v>32</v>
      </c>
      <c r="J5131" t="b">
        <v>0</v>
      </c>
      <c r="K5131" s="7">
        <v>654</v>
      </c>
      <c r="L5131" s="7">
        <v>0</v>
      </c>
      <c r="M5131" s="7">
        <v>655</v>
      </c>
      <c r="N5131" s="7">
        <v>0</v>
      </c>
      <c r="O5131" s="7">
        <v>0</v>
      </c>
      <c r="P5131" s="7">
        <f>SUM(dane3[[#This Row],[RoomService]:[VRDeck]])</f>
        <v>1309</v>
      </c>
      <c r="Q5131" t="s">
        <v>12474</v>
      </c>
      <c r="R5131" t="b">
        <v>1</v>
      </c>
    </row>
    <row r="5132" spans="1:18" x14ac:dyDescent="0.3">
      <c r="A5132" t="s">
        <v>14016</v>
      </c>
      <c r="B5132">
        <f>MID(dane3[[#This Row],[PassengerId]],1,4)+0</f>
        <v>5479</v>
      </c>
      <c r="C5132" t="s">
        <v>19</v>
      </c>
      <c r="D5132" t="b">
        <v>1</v>
      </c>
      <c r="E5132" t="s">
        <v>14017</v>
      </c>
      <c r="F5132" t="str">
        <f>MID($E5132,1,1)</f>
        <v>G</v>
      </c>
      <c r="G5132" t="str">
        <f>IFERROR(MID($E5132,SEARCH("/",$E5132,SEARCH("/",$E5132)+1)+1,1),"")</f>
        <v>S</v>
      </c>
      <c r="H5132" t="s">
        <v>46</v>
      </c>
      <c r="I5132">
        <v>36</v>
      </c>
      <c r="J5132" t="b">
        <v>0</v>
      </c>
      <c r="K5132" s="7">
        <v>0</v>
      </c>
      <c r="L5132" s="7">
        <v>0</v>
      </c>
      <c r="M5132" s="7">
        <v>0</v>
      </c>
      <c r="N5132" s="7">
        <v>0</v>
      </c>
      <c r="O5132" s="7">
        <v>0</v>
      </c>
      <c r="P5132" s="7">
        <f>SUM(dane3[[#This Row],[RoomService]:[VRDeck]])</f>
        <v>0</v>
      </c>
      <c r="Q5132" t="s">
        <v>14018</v>
      </c>
      <c r="R5132" t="b">
        <v>1</v>
      </c>
    </row>
    <row r="5133" spans="1:18" x14ac:dyDescent="0.3">
      <c r="A5133" t="s">
        <v>10126</v>
      </c>
      <c r="B5133">
        <f>MID(dane3[[#This Row],[PassengerId]],1,4)+0</f>
        <v>3976</v>
      </c>
      <c r="C5133" t="s">
        <v>14</v>
      </c>
      <c r="D5133" t="b">
        <v>0</v>
      </c>
      <c r="E5133" t="s">
        <v>39</v>
      </c>
      <c r="F5133" t="s">
        <v>23760</v>
      </c>
      <c r="G5133" t="str">
        <f>IFERROR(MID($E5133,SEARCH("/",$E5133,SEARCH("/",$E5133)+1)+1,1),"")</f>
        <v/>
      </c>
      <c r="H5133" t="s">
        <v>16</v>
      </c>
      <c r="I5133">
        <v>29</v>
      </c>
      <c r="J5133" t="b">
        <v>0</v>
      </c>
      <c r="K5133" s="7">
        <v>0</v>
      </c>
      <c r="L5133" s="7">
        <v>7164</v>
      </c>
      <c r="M5133" s="7">
        <v>0</v>
      </c>
      <c r="N5133" s="7">
        <v>58</v>
      </c>
      <c r="O5133" s="7">
        <v>1</v>
      </c>
      <c r="P5133" s="7">
        <f>SUM(dane3[[#This Row],[RoomService]:[VRDeck]])</f>
        <v>7223</v>
      </c>
      <c r="Q5133" t="s">
        <v>10127</v>
      </c>
      <c r="R5133" t="b">
        <v>1</v>
      </c>
    </row>
    <row r="5134" spans="1:18" x14ac:dyDescent="0.3">
      <c r="A5134" t="s">
        <v>14021</v>
      </c>
      <c r="B5134">
        <f>MID(dane3[[#This Row],[PassengerId]],1,4)+0</f>
        <v>5483</v>
      </c>
      <c r="C5134" t="s">
        <v>19</v>
      </c>
      <c r="D5134" t="b">
        <v>0</v>
      </c>
      <c r="E5134" t="s">
        <v>14022</v>
      </c>
      <c r="F5134" t="str">
        <f>MID($E5134,1,1)</f>
        <v>F</v>
      </c>
      <c r="G5134" t="str">
        <f>IFERROR(MID($E5134,SEARCH("/",$E5134,SEARCH("/",$E5134)+1)+1,1),"")</f>
        <v>P</v>
      </c>
      <c r="H5134" t="s">
        <v>32</v>
      </c>
      <c r="I5134">
        <v>17</v>
      </c>
      <c r="J5134" t="b">
        <v>0</v>
      </c>
      <c r="K5134" s="7">
        <v>2</v>
      </c>
      <c r="L5134" s="7">
        <v>0</v>
      </c>
      <c r="M5134" s="7">
        <v>0</v>
      </c>
      <c r="N5134" s="7">
        <v>0</v>
      </c>
      <c r="O5134" s="7">
        <v>681</v>
      </c>
      <c r="P5134" s="7">
        <f>SUM(dane3[[#This Row],[RoomService]:[VRDeck]])</f>
        <v>683</v>
      </c>
      <c r="Q5134" t="s">
        <v>14023</v>
      </c>
      <c r="R5134" t="b">
        <v>0</v>
      </c>
    </row>
    <row r="5135" spans="1:18" x14ac:dyDescent="0.3">
      <c r="A5135" t="s">
        <v>12475</v>
      </c>
      <c r="B5135">
        <f>MID(dane3[[#This Row],[PassengerId]],1,4)+0</f>
        <v>4874</v>
      </c>
      <c r="C5135" t="s">
        <v>53</v>
      </c>
      <c r="D5135" t="b">
        <v>1</v>
      </c>
      <c r="E5135" t="s">
        <v>12473</v>
      </c>
      <c r="F5135" t="str">
        <f>MID($E5135,1,1)</f>
        <v>F</v>
      </c>
      <c r="G5135" t="str">
        <f>IFERROR(MID($E5135,SEARCH("/",$E5135,SEARCH("/",$E5135)+1)+1,1),"")</f>
        <v>S</v>
      </c>
      <c r="H5135" t="s">
        <v>16</v>
      </c>
      <c r="I5135">
        <v>18</v>
      </c>
      <c r="J5135" t="b">
        <v>0</v>
      </c>
      <c r="K5135" s="7">
        <v>0</v>
      </c>
      <c r="L5135" s="7">
        <v>0</v>
      </c>
      <c r="M5135" s="7">
        <v>0</v>
      </c>
      <c r="N5135" s="7">
        <v>0</v>
      </c>
      <c r="O5135" s="7">
        <v>0</v>
      </c>
      <c r="P5135" s="7">
        <f>SUM(dane3[[#This Row],[RoomService]:[VRDeck]])</f>
        <v>0</v>
      </c>
      <c r="Q5135" t="s">
        <v>12476</v>
      </c>
      <c r="R5135" t="b">
        <v>1</v>
      </c>
    </row>
    <row r="5136" spans="1:18" x14ac:dyDescent="0.3">
      <c r="A5136" t="s">
        <v>14027</v>
      </c>
      <c r="B5136">
        <f>MID(dane3[[#This Row],[PassengerId]],1,4)+0</f>
        <v>5485</v>
      </c>
      <c r="C5136" t="s">
        <v>19</v>
      </c>
      <c r="D5136" t="b">
        <v>0</v>
      </c>
      <c r="E5136" t="s">
        <v>14028</v>
      </c>
      <c r="F5136" t="str">
        <f>MID($E5136,1,1)</f>
        <v>G</v>
      </c>
      <c r="G5136" t="str">
        <f>IFERROR(MID($E5136,SEARCH("/",$E5136,SEARCH("/",$E5136)+1)+1,1),"")</f>
        <v>P</v>
      </c>
      <c r="H5136" t="s">
        <v>16</v>
      </c>
      <c r="I5136">
        <v>20</v>
      </c>
      <c r="J5136" t="b">
        <v>0</v>
      </c>
      <c r="K5136" s="7">
        <v>0</v>
      </c>
      <c r="L5136" s="7">
        <v>9</v>
      </c>
      <c r="M5136" s="7">
        <v>82</v>
      </c>
      <c r="N5136" s="7">
        <v>14</v>
      </c>
      <c r="O5136" s="7">
        <v>704</v>
      </c>
      <c r="P5136" s="7">
        <f>SUM(dane3[[#This Row],[RoomService]:[VRDeck]])</f>
        <v>809</v>
      </c>
      <c r="Q5136" t="s">
        <v>14029</v>
      </c>
      <c r="R5136" t="b">
        <v>0</v>
      </c>
    </row>
    <row r="5137" spans="1:18" x14ac:dyDescent="0.3">
      <c r="A5137" t="s">
        <v>12480</v>
      </c>
      <c r="B5137">
        <f>MID(dane3[[#This Row],[PassengerId]],1,4)+0</f>
        <v>4876</v>
      </c>
      <c r="C5137" t="s">
        <v>53</v>
      </c>
      <c r="D5137" t="b">
        <v>0</v>
      </c>
      <c r="E5137" t="s">
        <v>12481</v>
      </c>
      <c r="F5137" t="str">
        <f>MID($E5137,1,1)</f>
        <v>F</v>
      </c>
      <c r="G5137" t="str">
        <f>IFERROR(MID($E5137,SEARCH("/",$E5137,SEARCH("/",$E5137)+1)+1,1),"")</f>
        <v>S</v>
      </c>
      <c r="H5137" t="s">
        <v>16</v>
      </c>
      <c r="I5137">
        <v>25</v>
      </c>
      <c r="J5137" t="b">
        <v>0</v>
      </c>
      <c r="K5137" s="7">
        <v>750</v>
      </c>
      <c r="L5137" s="7">
        <v>0</v>
      </c>
      <c r="M5137" s="7">
        <v>109</v>
      </c>
      <c r="N5137" s="7">
        <v>368</v>
      </c>
      <c r="O5137" s="7">
        <v>0</v>
      </c>
      <c r="P5137" s="7">
        <f>SUM(dane3[[#This Row],[RoomService]:[VRDeck]])</f>
        <v>1227</v>
      </c>
      <c r="Q5137" t="s">
        <v>12482</v>
      </c>
      <c r="R5137" t="b">
        <v>0</v>
      </c>
    </row>
    <row r="5138" spans="1:18" x14ac:dyDescent="0.3">
      <c r="A5138" t="s">
        <v>14033</v>
      </c>
      <c r="B5138">
        <f>MID(dane3[[#This Row],[PassengerId]],1,4)+0</f>
        <v>5488</v>
      </c>
      <c r="C5138" t="s">
        <v>14</v>
      </c>
      <c r="D5138" t="b">
        <v>1</v>
      </c>
      <c r="E5138" t="s">
        <v>14034</v>
      </c>
      <c r="F5138" t="str">
        <f>MID($E5138,1,1)</f>
        <v>B</v>
      </c>
      <c r="G5138" t="str">
        <f>IFERROR(MID($E5138,SEARCH("/",$E5138,SEARCH("/",$E5138)+1)+1,1),"")</f>
        <v>P</v>
      </c>
      <c r="H5138" t="s">
        <v>16</v>
      </c>
      <c r="I5138">
        <v>28</v>
      </c>
      <c r="J5138" t="b">
        <v>0</v>
      </c>
      <c r="K5138" s="7">
        <v>0</v>
      </c>
      <c r="L5138" s="7">
        <v>0</v>
      </c>
      <c r="M5138" s="7">
        <v>0</v>
      </c>
      <c r="N5138" s="7">
        <v>0</v>
      </c>
      <c r="O5138" s="7">
        <v>0</v>
      </c>
      <c r="P5138" s="7">
        <f>SUM(dane3[[#This Row],[RoomService]:[VRDeck]])</f>
        <v>0</v>
      </c>
      <c r="Q5138" t="s">
        <v>14035</v>
      </c>
      <c r="R5138" t="b">
        <v>1</v>
      </c>
    </row>
    <row r="5139" spans="1:18" x14ac:dyDescent="0.3">
      <c r="A5139" t="s">
        <v>14036</v>
      </c>
      <c r="B5139">
        <f>MID(dane3[[#This Row],[PassengerId]],1,4)+0</f>
        <v>5488</v>
      </c>
      <c r="C5139" t="s">
        <v>14</v>
      </c>
      <c r="D5139" t="b">
        <v>0</v>
      </c>
      <c r="E5139" t="s">
        <v>14034</v>
      </c>
      <c r="F5139" t="str">
        <f>MID($E5139,1,1)</f>
        <v>B</v>
      </c>
      <c r="G5139" t="str">
        <f>IFERROR(MID($E5139,SEARCH("/",$E5139,SEARCH("/",$E5139)+1)+1,1),"")</f>
        <v>P</v>
      </c>
      <c r="H5139" t="s">
        <v>16</v>
      </c>
      <c r="I5139">
        <v>15</v>
      </c>
      <c r="J5139" t="b">
        <v>0</v>
      </c>
      <c r="K5139" s="7">
        <v>0</v>
      </c>
      <c r="L5139" s="7">
        <v>22</v>
      </c>
      <c r="M5139" s="7">
        <v>6805</v>
      </c>
      <c r="N5139" s="7">
        <v>0</v>
      </c>
      <c r="O5139" s="7">
        <v>531</v>
      </c>
      <c r="P5139" s="7">
        <f>SUM(dane3[[#This Row],[RoomService]:[VRDeck]])</f>
        <v>7358</v>
      </c>
      <c r="Q5139" t="s">
        <v>14037</v>
      </c>
      <c r="R5139" t="b">
        <v>1</v>
      </c>
    </row>
    <row r="5140" spans="1:18" x14ac:dyDescent="0.3">
      <c r="A5140" t="s">
        <v>14038</v>
      </c>
      <c r="B5140">
        <f>MID(dane3[[#This Row],[PassengerId]],1,4)+0</f>
        <v>5488</v>
      </c>
      <c r="C5140" t="s">
        <v>14</v>
      </c>
      <c r="D5140" t="b">
        <v>0</v>
      </c>
      <c r="E5140" t="s">
        <v>14034</v>
      </c>
      <c r="F5140" t="str">
        <f>MID($E5140,1,1)</f>
        <v>B</v>
      </c>
      <c r="G5140" t="str">
        <f>IFERROR(MID($E5140,SEARCH("/",$E5140,SEARCH("/",$E5140)+1)+1,1),"")</f>
        <v>P</v>
      </c>
      <c r="H5140" t="s">
        <v>16</v>
      </c>
      <c r="I5140">
        <v>53</v>
      </c>
      <c r="J5140" t="b">
        <v>0</v>
      </c>
      <c r="K5140" s="7">
        <v>0</v>
      </c>
      <c r="L5140" s="7">
        <v>6634</v>
      </c>
      <c r="M5140" s="7">
        <v>0</v>
      </c>
      <c r="N5140" s="7">
        <v>5047</v>
      </c>
      <c r="O5140" s="7">
        <v>108</v>
      </c>
      <c r="P5140" s="7">
        <f>SUM(dane3[[#This Row],[RoomService]:[VRDeck]])</f>
        <v>11789</v>
      </c>
      <c r="Q5140" t="s">
        <v>14039</v>
      </c>
      <c r="R5140" t="b">
        <v>0</v>
      </c>
    </row>
    <row r="5141" spans="1:18" x14ac:dyDescent="0.3">
      <c r="A5141" t="s">
        <v>14040</v>
      </c>
      <c r="B5141">
        <f>MID(dane3[[#This Row],[PassengerId]],1,4)+0</f>
        <v>5488</v>
      </c>
      <c r="C5141" t="s">
        <v>14</v>
      </c>
      <c r="D5141" t="b">
        <v>1</v>
      </c>
      <c r="E5141" t="s">
        <v>14034</v>
      </c>
      <c r="F5141" t="str">
        <f>MID($E5141,1,1)</f>
        <v>B</v>
      </c>
      <c r="G5141" t="str">
        <f>IFERROR(MID($E5141,SEARCH("/",$E5141,SEARCH("/",$E5141)+1)+1,1),"")</f>
        <v>P</v>
      </c>
      <c r="H5141" t="s">
        <v>16</v>
      </c>
      <c r="I5141">
        <v>51</v>
      </c>
      <c r="J5141" t="b">
        <v>0</v>
      </c>
      <c r="K5141" s="7">
        <v>0</v>
      </c>
      <c r="L5141" s="7">
        <v>0</v>
      </c>
      <c r="M5141" s="7">
        <v>0</v>
      </c>
      <c r="N5141" s="7">
        <v>0</v>
      </c>
      <c r="O5141" s="7">
        <v>0</v>
      </c>
      <c r="P5141" s="7">
        <f>SUM(dane3[[#This Row],[RoomService]:[VRDeck]])</f>
        <v>0</v>
      </c>
      <c r="Q5141" t="s">
        <v>14041</v>
      </c>
      <c r="R5141" t="b">
        <v>1</v>
      </c>
    </row>
    <row r="5142" spans="1:18" x14ac:dyDescent="0.3">
      <c r="A5142" t="s">
        <v>14042</v>
      </c>
      <c r="B5142">
        <f>MID(dane3[[#This Row],[PassengerId]],1,4)+0</f>
        <v>5489</v>
      </c>
      <c r="C5142" t="s">
        <v>19</v>
      </c>
      <c r="D5142" t="b">
        <v>1</v>
      </c>
      <c r="E5142" t="s">
        <v>14043</v>
      </c>
      <c r="F5142" t="str">
        <f>MID($E5142,1,1)</f>
        <v>G</v>
      </c>
      <c r="G5142" t="str">
        <f>IFERROR(MID($E5142,SEARCH("/",$E5142,SEARCH("/",$E5142)+1)+1,1),"")</f>
        <v>P</v>
      </c>
      <c r="H5142" t="s">
        <v>16</v>
      </c>
      <c r="I5142">
        <v>14</v>
      </c>
      <c r="J5142" t="b">
        <v>0</v>
      </c>
      <c r="K5142" s="7">
        <v>0</v>
      </c>
      <c r="L5142" s="7">
        <v>0</v>
      </c>
      <c r="M5142" s="7">
        <v>0</v>
      </c>
      <c r="N5142" s="7">
        <v>0</v>
      </c>
      <c r="O5142" s="7">
        <v>0</v>
      </c>
      <c r="P5142" s="7">
        <f>SUM(dane3[[#This Row],[RoomService]:[VRDeck]])</f>
        <v>0</v>
      </c>
      <c r="Q5142" t="s">
        <v>14044</v>
      </c>
      <c r="R5142" t="b">
        <v>1</v>
      </c>
    </row>
    <row r="5143" spans="1:18" x14ac:dyDescent="0.3">
      <c r="A5143" t="s">
        <v>14045</v>
      </c>
      <c r="B5143">
        <f>MID(dane3[[#This Row],[PassengerId]],1,4)+0</f>
        <v>5489</v>
      </c>
      <c r="C5143" t="s">
        <v>19</v>
      </c>
      <c r="D5143" t="b">
        <v>1</v>
      </c>
      <c r="E5143" t="s">
        <v>14043</v>
      </c>
      <c r="F5143" t="str">
        <f>MID($E5143,1,1)</f>
        <v>G</v>
      </c>
      <c r="G5143" t="str">
        <f>IFERROR(MID($E5143,SEARCH("/",$E5143,SEARCH("/",$E5143)+1)+1,1),"")</f>
        <v>P</v>
      </c>
      <c r="H5143" t="s">
        <v>16</v>
      </c>
      <c r="I5143">
        <v>1</v>
      </c>
      <c r="J5143" t="b">
        <v>0</v>
      </c>
      <c r="K5143" s="7">
        <v>0</v>
      </c>
      <c r="L5143" s="7">
        <v>0</v>
      </c>
      <c r="M5143" s="7">
        <v>0</v>
      </c>
      <c r="N5143" s="7">
        <v>0</v>
      </c>
      <c r="O5143" s="7">
        <v>0</v>
      </c>
      <c r="P5143" s="7">
        <f>SUM(dane3[[#This Row],[RoomService]:[VRDeck]])</f>
        <v>0</v>
      </c>
      <c r="Q5143" t="s">
        <v>14046</v>
      </c>
      <c r="R5143" t="b">
        <v>0</v>
      </c>
    </row>
    <row r="5144" spans="1:18" x14ac:dyDescent="0.3">
      <c r="A5144" t="s">
        <v>12483</v>
      </c>
      <c r="B5144">
        <f>MID(dane3[[#This Row],[PassengerId]],1,4)+0</f>
        <v>4878</v>
      </c>
      <c r="C5144" t="s">
        <v>53</v>
      </c>
      <c r="D5144" t="b">
        <v>0</v>
      </c>
      <c r="E5144" t="s">
        <v>12484</v>
      </c>
      <c r="F5144" t="str">
        <f>MID($E5144,1,1)</f>
        <v>F</v>
      </c>
      <c r="G5144" t="str">
        <f>IFERROR(MID($E5144,SEARCH("/",$E5144,SEARCH("/",$E5144)+1)+1,1),"")</f>
        <v>S</v>
      </c>
      <c r="H5144" t="s">
        <v>16</v>
      </c>
      <c r="I5144">
        <v>36</v>
      </c>
      <c r="J5144" t="b">
        <v>0</v>
      </c>
      <c r="K5144" s="7">
        <v>108</v>
      </c>
      <c r="L5144" s="7">
        <v>0</v>
      </c>
      <c r="M5144" s="7">
        <v>941</v>
      </c>
      <c r="N5144" s="7">
        <v>861</v>
      </c>
      <c r="O5144" s="7">
        <v>0</v>
      </c>
      <c r="P5144" s="7">
        <f>SUM(dane3[[#This Row],[RoomService]:[VRDeck]])</f>
        <v>1910</v>
      </c>
      <c r="Q5144" t="s">
        <v>12485</v>
      </c>
      <c r="R5144" t="b">
        <v>0</v>
      </c>
    </row>
    <row r="5145" spans="1:18" x14ac:dyDescent="0.3">
      <c r="A5145" t="s">
        <v>14050</v>
      </c>
      <c r="B5145">
        <f>MID(dane3[[#This Row],[PassengerId]],1,4)+0</f>
        <v>5491</v>
      </c>
      <c r="C5145" t="s">
        <v>19</v>
      </c>
      <c r="D5145" t="b">
        <v>0</v>
      </c>
      <c r="E5145" t="s">
        <v>14051</v>
      </c>
      <c r="F5145" t="str">
        <f>MID($E5145,1,1)</f>
        <v>G</v>
      </c>
      <c r="G5145" t="str">
        <f>IFERROR(MID($E5145,SEARCH("/",$E5145,SEARCH("/",$E5145)+1)+1,1),"")</f>
        <v>S</v>
      </c>
      <c r="H5145" t="s">
        <v>16</v>
      </c>
      <c r="I5145">
        <v>20</v>
      </c>
      <c r="J5145" t="b">
        <v>0</v>
      </c>
      <c r="K5145" s="7">
        <v>0</v>
      </c>
      <c r="L5145" s="7">
        <v>0</v>
      </c>
      <c r="M5145" s="7">
        <v>499</v>
      </c>
      <c r="N5145" s="7">
        <v>285</v>
      </c>
      <c r="O5145" s="7">
        <v>103</v>
      </c>
      <c r="P5145" s="7">
        <f>SUM(dane3[[#This Row],[RoomService]:[VRDeck]])</f>
        <v>887</v>
      </c>
      <c r="Q5145" t="s">
        <v>14052</v>
      </c>
      <c r="R5145" t="b">
        <v>0</v>
      </c>
    </row>
    <row r="5146" spans="1:18" x14ac:dyDescent="0.3">
      <c r="A5146" t="s">
        <v>14053</v>
      </c>
      <c r="B5146">
        <f>MID(dane3[[#This Row],[PassengerId]],1,4)+0</f>
        <v>5492</v>
      </c>
      <c r="C5146" t="s">
        <v>19</v>
      </c>
      <c r="D5146" t="b">
        <v>0</v>
      </c>
      <c r="E5146" t="s">
        <v>14054</v>
      </c>
      <c r="F5146" t="str">
        <f>MID($E5146,1,1)</f>
        <v>F</v>
      </c>
      <c r="G5146" t="str">
        <f>IFERROR(MID($E5146,SEARCH("/",$E5146,SEARCH("/",$E5146)+1)+1,1),"")</f>
        <v>S</v>
      </c>
      <c r="H5146" t="s">
        <v>16</v>
      </c>
      <c r="I5146">
        <v>23</v>
      </c>
      <c r="J5146" t="b">
        <v>0</v>
      </c>
      <c r="K5146" s="7">
        <v>0</v>
      </c>
      <c r="L5146" s="7">
        <v>551</v>
      </c>
      <c r="M5146" s="7">
        <v>59</v>
      </c>
      <c r="N5146" s="7">
        <v>720</v>
      </c>
      <c r="O5146" s="7">
        <v>14</v>
      </c>
      <c r="P5146" s="7">
        <f>SUM(dane3[[#This Row],[RoomService]:[VRDeck]])</f>
        <v>1344</v>
      </c>
      <c r="Q5146" t="s">
        <v>14055</v>
      </c>
      <c r="R5146" t="b">
        <v>0</v>
      </c>
    </row>
    <row r="5147" spans="1:18" x14ac:dyDescent="0.3">
      <c r="A5147" t="s">
        <v>14056</v>
      </c>
      <c r="B5147">
        <f>MID(dane3[[#This Row],[PassengerId]],1,4)+0</f>
        <v>5494</v>
      </c>
      <c r="C5147" t="s">
        <v>19</v>
      </c>
      <c r="D5147" t="b">
        <v>0</v>
      </c>
      <c r="E5147" t="s">
        <v>14057</v>
      </c>
      <c r="F5147" t="str">
        <f>MID($E5147,1,1)</f>
        <v>F</v>
      </c>
      <c r="G5147" t="str">
        <f>IFERROR(MID($E5147,SEARCH("/",$E5147,SEARCH("/",$E5147)+1)+1,1),"")</f>
        <v>S</v>
      </c>
      <c r="H5147" t="s">
        <v>16</v>
      </c>
      <c r="I5147">
        <v>22</v>
      </c>
      <c r="J5147" t="b">
        <v>0</v>
      </c>
      <c r="K5147" s="7">
        <v>658</v>
      </c>
      <c r="L5147" s="7">
        <v>0</v>
      </c>
      <c r="M5147" s="7">
        <v>0</v>
      </c>
      <c r="N5147" s="7">
        <v>161</v>
      </c>
      <c r="O5147" s="7">
        <v>3</v>
      </c>
      <c r="P5147" s="7">
        <f>SUM(dane3[[#This Row],[RoomService]:[VRDeck]])</f>
        <v>822</v>
      </c>
      <c r="Q5147" t="s">
        <v>14058</v>
      </c>
      <c r="R5147" t="b">
        <v>1</v>
      </c>
    </row>
    <row r="5148" spans="1:18" x14ac:dyDescent="0.3">
      <c r="A5148" t="s">
        <v>14059</v>
      </c>
      <c r="B5148">
        <f>MID(dane3[[#This Row],[PassengerId]],1,4)+0</f>
        <v>5496</v>
      </c>
      <c r="C5148" t="s">
        <v>19</v>
      </c>
      <c r="D5148" t="b">
        <v>1</v>
      </c>
      <c r="E5148" t="s">
        <v>14060</v>
      </c>
      <c r="F5148" t="str">
        <f>MID($E5148,1,1)</f>
        <v>G</v>
      </c>
      <c r="G5148" t="str">
        <f>IFERROR(MID($E5148,SEARCH("/",$E5148,SEARCH("/",$E5148)+1)+1,1),"")</f>
        <v>P</v>
      </c>
      <c r="H5148" t="s">
        <v>46</v>
      </c>
      <c r="I5148">
        <v>22</v>
      </c>
      <c r="J5148" t="b">
        <v>0</v>
      </c>
      <c r="K5148" s="7">
        <v>0</v>
      </c>
      <c r="L5148" s="7">
        <v>0</v>
      </c>
      <c r="M5148" s="7">
        <v>0</v>
      </c>
      <c r="N5148" s="7">
        <v>0</v>
      </c>
      <c r="O5148" s="7">
        <v>0</v>
      </c>
      <c r="P5148" s="7">
        <f>SUM(dane3[[#This Row],[RoomService]:[VRDeck]])</f>
        <v>0</v>
      </c>
      <c r="Q5148" t="s">
        <v>14061</v>
      </c>
      <c r="R5148" t="b">
        <v>1</v>
      </c>
    </row>
    <row r="5149" spans="1:18" x14ac:dyDescent="0.3">
      <c r="A5149" t="s">
        <v>14062</v>
      </c>
      <c r="B5149">
        <f>MID(dane3[[#This Row],[PassengerId]],1,4)+0</f>
        <v>5497</v>
      </c>
      <c r="C5149" t="s">
        <v>14</v>
      </c>
      <c r="D5149" t="b">
        <v>1</v>
      </c>
      <c r="E5149" t="s">
        <v>14063</v>
      </c>
      <c r="F5149" t="str">
        <f>MID($E5149,1,1)</f>
        <v>B</v>
      </c>
      <c r="G5149" t="str">
        <f>IFERROR(MID($E5149,SEARCH("/",$E5149,SEARCH("/",$E5149)+1)+1,1),"")</f>
        <v>S</v>
      </c>
      <c r="H5149" t="s">
        <v>16</v>
      </c>
      <c r="I5149">
        <v>13</v>
      </c>
      <c r="J5149" t="b">
        <v>0</v>
      </c>
      <c r="K5149" s="7">
        <v>0</v>
      </c>
      <c r="L5149" s="7">
        <v>0</v>
      </c>
      <c r="M5149" s="7">
        <v>0</v>
      </c>
      <c r="N5149" s="7">
        <v>0</v>
      </c>
      <c r="O5149" s="7">
        <v>0</v>
      </c>
      <c r="P5149" s="7">
        <f>SUM(dane3[[#This Row],[RoomService]:[VRDeck]])</f>
        <v>0</v>
      </c>
      <c r="Q5149" t="s">
        <v>14064</v>
      </c>
      <c r="R5149" t="b">
        <v>1</v>
      </c>
    </row>
    <row r="5150" spans="1:18" x14ac:dyDescent="0.3">
      <c r="A5150" t="s">
        <v>14065</v>
      </c>
      <c r="B5150">
        <f>MID(dane3[[#This Row],[PassengerId]],1,4)+0</f>
        <v>5497</v>
      </c>
      <c r="C5150" t="s">
        <v>14</v>
      </c>
      <c r="D5150" t="b">
        <v>0</v>
      </c>
      <c r="E5150" t="s">
        <v>14063</v>
      </c>
      <c r="F5150" t="str">
        <f>MID($E5150,1,1)</f>
        <v>B</v>
      </c>
      <c r="G5150" t="str">
        <f>IFERROR(MID($E5150,SEARCH("/",$E5150,SEARCH("/",$E5150)+1)+1,1),"")</f>
        <v>S</v>
      </c>
      <c r="H5150" t="s">
        <v>16</v>
      </c>
      <c r="I5150">
        <v>28</v>
      </c>
      <c r="J5150" t="b">
        <v>0</v>
      </c>
      <c r="K5150" s="7">
        <v>0</v>
      </c>
      <c r="L5150" s="7">
        <v>0</v>
      </c>
      <c r="M5150" s="7">
        <v>0</v>
      </c>
      <c r="N5150" s="7">
        <v>0</v>
      </c>
      <c r="O5150" s="7">
        <v>0</v>
      </c>
      <c r="P5150" s="7">
        <f>SUM(dane3[[#This Row],[RoomService]:[VRDeck]])</f>
        <v>0</v>
      </c>
      <c r="Q5150" t="s">
        <v>14066</v>
      </c>
      <c r="R5150" t="b">
        <v>1</v>
      </c>
    </row>
    <row r="5151" spans="1:18" x14ac:dyDescent="0.3">
      <c r="A5151" t="s">
        <v>14067</v>
      </c>
      <c r="B5151">
        <f>MID(dane3[[#This Row],[PassengerId]],1,4)+0</f>
        <v>5499</v>
      </c>
      <c r="C5151" t="s">
        <v>19</v>
      </c>
      <c r="D5151" t="b">
        <v>1</v>
      </c>
      <c r="E5151" t="s">
        <v>14068</v>
      </c>
      <c r="F5151" t="str">
        <f>MID($E5151,1,1)</f>
        <v>G</v>
      </c>
      <c r="G5151" t="str">
        <f>IFERROR(MID($E5151,SEARCH("/",$E5151,SEARCH("/",$E5151)+1)+1,1),"")</f>
        <v>S</v>
      </c>
      <c r="H5151" t="s">
        <v>16</v>
      </c>
      <c r="I5151">
        <v>40</v>
      </c>
      <c r="J5151" t="b">
        <v>0</v>
      </c>
      <c r="K5151" s="7">
        <v>0</v>
      </c>
      <c r="L5151" s="7">
        <v>0</v>
      </c>
      <c r="M5151" s="7">
        <v>0</v>
      </c>
      <c r="N5151" s="7">
        <v>0</v>
      </c>
      <c r="O5151" s="7">
        <v>0</v>
      </c>
      <c r="P5151" s="7">
        <f>SUM(dane3[[#This Row],[RoomService]:[VRDeck]])</f>
        <v>0</v>
      </c>
      <c r="Q5151" t="s">
        <v>14069</v>
      </c>
      <c r="R5151" t="b">
        <v>1</v>
      </c>
    </row>
    <row r="5152" spans="1:18" x14ac:dyDescent="0.3">
      <c r="A5152" t="s">
        <v>12492</v>
      </c>
      <c r="B5152">
        <f>MID(dane3[[#This Row],[PassengerId]],1,4)+0</f>
        <v>4881</v>
      </c>
      <c r="C5152" t="s">
        <v>53</v>
      </c>
      <c r="D5152" t="b">
        <v>1</v>
      </c>
      <c r="E5152" t="s">
        <v>12493</v>
      </c>
      <c r="F5152" t="str">
        <f>MID($E5152,1,1)</f>
        <v>E</v>
      </c>
      <c r="G5152" t="str">
        <f>IFERROR(MID($E5152,SEARCH("/",$E5152,SEARCH("/",$E5152)+1)+1,1),"")</f>
        <v>S</v>
      </c>
      <c r="H5152" t="s">
        <v>16</v>
      </c>
      <c r="I5152">
        <v>27</v>
      </c>
      <c r="J5152" t="b">
        <v>0</v>
      </c>
      <c r="K5152" s="7">
        <v>0</v>
      </c>
      <c r="L5152" s="7">
        <v>0</v>
      </c>
      <c r="M5152" s="7">
        <v>0</v>
      </c>
      <c r="N5152" s="7">
        <v>0</v>
      </c>
      <c r="O5152" s="7">
        <v>0</v>
      </c>
      <c r="P5152" s="7">
        <f>SUM(dane3[[#This Row],[RoomService]:[VRDeck]])</f>
        <v>0</v>
      </c>
      <c r="Q5152" t="s">
        <v>12494</v>
      </c>
      <c r="R5152" t="b">
        <v>1</v>
      </c>
    </row>
    <row r="5153" spans="1:18" x14ac:dyDescent="0.3">
      <c r="A5153" t="s">
        <v>14073</v>
      </c>
      <c r="B5153">
        <f>MID(dane3[[#This Row],[PassengerId]],1,4)+0</f>
        <v>5501</v>
      </c>
      <c r="C5153" t="s">
        <v>19</v>
      </c>
      <c r="D5153" t="b">
        <v>0</v>
      </c>
      <c r="E5153" t="s">
        <v>14074</v>
      </c>
      <c r="F5153" t="str">
        <f>MID($E5153,1,1)</f>
        <v>G</v>
      </c>
      <c r="G5153" t="str">
        <f>IFERROR(MID($E5153,SEARCH("/",$E5153,SEARCH("/",$E5153)+1)+1,1),"")</f>
        <v>S</v>
      </c>
      <c r="H5153" t="s">
        <v>16</v>
      </c>
      <c r="I5153">
        <v>35</v>
      </c>
      <c r="J5153" t="b">
        <v>0</v>
      </c>
      <c r="K5153" s="7">
        <v>702</v>
      </c>
      <c r="L5153" s="7">
        <v>104</v>
      </c>
      <c r="M5153" s="7">
        <v>5</v>
      </c>
      <c r="N5153" s="7">
        <v>76</v>
      </c>
      <c r="O5153" s="7">
        <v>0</v>
      </c>
      <c r="P5153" s="7">
        <f>SUM(dane3[[#This Row],[RoomService]:[VRDeck]])</f>
        <v>887</v>
      </c>
      <c r="Q5153" t="s">
        <v>14075</v>
      </c>
      <c r="R5153" t="b">
        <v>1</v>
      </c>
    </row>
    <row r="5154" spans="1:18" x14ac:dyDescent="0.3">
      <c r="A5154" t="s">
        <v>14076</v>
      </c>
      <c r="B5154">
        <f>MID(dane3[[#This Row],[PassengerId]],1,4)+0</f>
        <v>5504</v>
      </c>
      <c r="C5154" t="s">
        <v>19</v>
      </c>
      <c r="D5154" t="b">
        <v>0</v>
      </c>
      <c r="E5154" t="s">
        <v>14077</v>
      </c>
      <c r="F5154" t="str">
        <f>MID($E5154,1,1)</f>
        <v>F</v>
      </c>
      <c r="G5154" t="str">
        <f>IFERROR(MID($E5154,SEARCH("/",$E5154,SEARCH("/",$E5154)+1)+1,1),"")</f>
        <v>P</v>
      </c>
      <c r="H5154" t="s">
        <v>16</v>
      </c>
      <c r="I5154">
        <v>22</v>
      </c>
      <c r="J5154" t="b">
        <v>0</v>
      </c>
      <c r="K5154" s="7">
        <v>142</v>
      </c>
      <c r="L5154" s="7">
        <v>1307</v>
      </c>
      <c r="M5154" s="7">
        <v>0</v>
      </c>
      <c r="N5154" s="7">
        <v>0</v>
      </c>
      <c r="O5154" s="7">
        <v>0</v>
      </c>
      <c r="P5154" s="7">
        <f>SUM(dane3[[#This Row],[RoomService]:[VRDeck]])</f>
        <v>1449</v>
      </c>
      <c r="Q5154" t="s">
        <v>14078</v>
      </c>
      <c r="R5154" t="b">
        <v>0</v>
      </c>
    </row>
    <row r="5155" spans="1:18" x14ac:dyDescent="0.3">
      <c r="A5155" t="s">
        <v>14079</v>
      </c>
      <c r="B5155">
        <f>MID(dane3[[#This Row],[PassengerId]],1,4)+0</f>
        <v>5506</v>
      </c>
      <c r="C5155" t="s">
        <v>14</v>
      </c>
      <c r="D5155" t="b">
        <v>1</v>
      </c>
      <c r="E5155" t="s">
        <v>14080</v>
      </c>
      <c r="F5155" t="str">
        <f>MID($E5155,1,1)</f>
        <v>D</v>
      </c>
      <c r="G5155" t="str">
        <f>IFERROR(MID($E5155,SEARCH("/",$E5155,SEARCH("/",$E5155)+1)+1,1),"")</f>
        <v>S</v>
      </c>
      <c r="H5155" t="s">
        <v>16</v>
      </c>
      <c r="I5155">
        <v>37</v>
      </c>
      <c r="J5155" t="b">
        <v>0</v>
      </c>
      <c r="K5155" s="7">
        <v>0</v>
      </c>
      <c r="L5155" s="7">
        <v>0</v>
      </c>
      <c r="M5155" s="7">
        <v>0</v>
      </c>
      <c r="N5155" s="7">
        <v>0</v>
      </c>
      <c r="O5155" s="7">
        <v>0</v>
      </c>
      <c r="P5155" s="7">
        <f>SUM(dane3[[#This Row],[RoomService]:[VRDeck]])</f>
        <v>0</v>
      </c>
      <c r="Q5155" t="s">
        <v>14081</v>
      </c>
      <c r="R5155" t="b">
        <v>1</v>
      </c>
    </row>
    <row r="5156" spans="1:18" x14ac:dyDescent="0.3">
      <c r="A5156" t="s">
        <v>12501</v>
      </c>
      <c r="B5156">
        <f>MID(dane3[[#This Row],[PassengerId]],1,4)+0</f>
        <v>4884</v>
      </c>
      <c r="C5156" t="s">
        <v>53</v>
      </c>
      <c r="D5156" t="b">
        <v>1</v>
      </c>
      <c r="E5156" t="s">
        <v>12502</v>
      </c>
      <c r="F5156" t="str">
        <f>MID($E5156,1,1)</f>
        <v>E</v>
      </c>
      <c r="G5156" t="str">
        <f>IFERROR(MID($E5156,SEARCH("/",$E5156,SEARCH("/",$E5156)+1)+1,1),"")</f>
        <v>S</v>
      </c>
      <c r="H5156" t="s">
        <v>16</v>
      </c>
      <c r="I5156">
        <v>23</v>
      </c>
      <c r="J5156" t="b">
        <v>0</v>
      </c>
      <c r="K5156" s="7">
        <v>0</v>
      </c>
      <c r="L5156" s="7">
        <v>0</v>
      </c>
      <c r="M5156" s="7">
        <v>0</v>
      </c>
      <c r="N5156" s="7">
        <v>0</v>
      </c>
      <c r="O5156" s="7">
        <v>0</v>
      </c>
      <c r="P5156" s="7">
        <f>SUM(dane3[[#This Row],[RoomService]:[VRDeck]])</f>
        <v>0</v>
      </c>
      <c r="Q5156" t="s">
        <v>12503</v>
      </c>
      <c r="R5156" t="b">
        <v>0</v>
      </c>
    </row>
    <row r="5157" spans="1:18" x14ac:dyDescent="0.3">
      <c r="A5157" t="s">
        <v>14085</v>
      </c>
      <c r="B5157">
        <f>MID(dane3[[#This Row],[PassengerId]],1,4)+0</f>
        <v>5508</v>
      </c>
      <c r="C5157" t="s">
        <v>19</v>
      </c>
      <c r="D5157" t="b">
        <v>0</v>
      </c>
      <c r="E5157" t="s">
        <v>39</v>
      </c>
      <c r="F5157" t="s">
        <v>23762</v>
      </c>
      <c r="G5157" t="str">
        <f>IFERROR(MID($E5157,SEARCH("/",$E5157,SEARCH("/",$E5157)+1)+1,1),"")</f>
        <v/>
      </c>
      <c r="H5157" t="s">
        <v>16</v>
      </c>
      <c r="I5157">
        <v>50</v>
      </c>
      <c r="J5157" t="b">
        <v>0</v>
      </c>
      <c r="K5157" s="7">
        <v>0</v>
      </c>
      <c r="L5157" s="7">
        <v>358</v>
      </c>
      <c r="M5157" s="7">
        <v>0</v>
      </c>
      <c r="N5157" s="7">
        <v>620</v>
      </c>
      <c r="O5157" s="7">
        <v>4</v>
      </c>
      <c r="P5157" s="7">
        <f>SUM(dane3[[#This Row],[RoomService]:[VRDeck]])</f>
        <v>982</v>
      </c>
      <c r="Q5157" t="s">
        <v>14086</v>
      </c>
      <c r="R5157" t="b">
        <v>0</v>
      </c>
    </row>
    <row r="5158" spans="1:18" x14ac:dyDescent="0.3">
      <c r="A5158" t="s">
        <v>14087</v>
      </c>
      <c r="B5158">
        <f>MID(dane3[[#This Row],[PassengerId]],1,4)+0</f>
        <v>5509</v>
      </c>
      <c r="C5158" t="s">
        <v>19</v>
      </c>
      <c r="D5158" t="b">
        <v>0</v>
      </c>
      <c r="E5158" t="s">
        <v>14088</v>
      </c>
      <c r="F5158" t="str">
        <f>MID($E5158,1,1)</f>
        <v>F</v>
      </c>
      <c r="G5158" t="str">
        <f>IFERROR(MID($E5158,SEARCH("/",$E5158,SEARCH("/",$E5158)+1)+1,1),"")</f>
        <v>S</v>
      </c>
      <c r="H5158" t="s">
        <v>16</v>
      </c>
      <c r="I5158">
        <v>27</v>
      </c>
      <c r="J5158" t="b">
        <v>0</v>
      </c>
      <c r="K5158" s="7">
        <v>0</v>
      </c>
      <c r="L5158" s="7">
        <v>0</v>
      </c>
      <c r="M5158" s="7">
        <v>800</v>
      </c>
      <c r="N5158" s="7">
        <v>0</v>
      </c>
      <c r="O5158" s="7">
        <v>0</v>
      </c>
      <c r="P5158" s="7">
        <f>SUM(dane3[[#This Row],[RoomService]:[VRDeck]])</f>
        <v>800</v>
      </c>
      <c r="Q5158" t="s">
        <v>14089</v>
      </c>
      <c r="R5158" t="b">
        <v>1</v>
      </c>
    </row>
    <row r="5159" spans="1:18" x14ac:dyDescent="0.3">
      <c r="A5159" t="s">
        <v>14090</v>
      </c>
      <c r="B5159">
        <f>MID(dane3[[#This Row],[PassengerId]],1,4)+0</f>
        <v>5510</v>
      </c>
      <c r="C5159" t="s">
        <v>19</v>
      </c>
      <c r="D5159" t="b">
        <v>1</v>
      </c>
      <c r="E5159" t="s">
        <v>14091</v>
      </c>
      <c r="F5159" t="str">
        <f>MID($E5159,1,1)</f>
        <v>G</v>
      </c>
      <c r="G5159" t="str">
        <f>IFERROR(MID($E5159,SEARCH("/",$E5159,SEARCH("/",$E5159)+1)+1,1),"")</f>
        <v>S</v>
      </c>
      <c r="H5159" t="s">
        <v>16</v>
      </c>
      <c r="I5159">
        <v>20</v>
      </c>
      <c r="J5159" t="b">
        <v>0</v>
      </c>
      <c r="K5159" s="7">
        <v>0</v>
      </c>
      <c r="L5159" s="7">
        <v>0</v>
      </c>
      <c r="M5159" s="7">
        <v>0</v>
      </c>
      <c r="N5159" s="7">
        <v>0</v>
      </c>
      <c r="O5159" s="7">
        <v>0</v>
      </c>
      <c r="P5159" s="7">
        <f>SUM(dane3[[#This Row],[RoomService]:[VRDeck]])</f>
        <v>0</v>
      </c>
      <c r="Q5159" t="s">
        <v>14092</v>
      </c>
      <c r="R5159" t="b">
        <v>1</v>
      </c>
    </row>
    <row r="5160" spans="1:18" x14ac:dyDescent="0.3">
      <c r="A5160" t="s">
        <v>14093</v>
      </c>
      <c r="B5160">
        <f>MID(dane3[[#This Row],[PassengerId]],1,4)+0</f>
        <v>5511</v>
      </c>
      <c r="C5160" t="s">
        <v>19</v>
      </c>
      <c r="D5160" t="b">
        <v>1</v>
      </c>
      <c r="E5160" t="s">
        <v>14094</v>
      </c>
      <c r="F5160" t="str">
        <f>MID($E5160,1,1)</f>
        <v>G</v>
      </c>
      <c r="G5160" t="str">
        <f>IFERROR(MID($E5160,SEARCH("/",$E5160,SEARCH("/",$E5160)+1)+1,1),"")</f>
        <v>P</v>
      </c>
      <c r="H5160" t="s">
        <v>16</v>
      </c>
      <c r="I5160">
        <v>15</v>
      </c>
      <c r="J5160" t="b">
        <v>0</v>
      </c>
      <c r="K5160" s="7">
        <v>0</v>
      </c>
      <c r="L5160" s="7">
        <v>0</v>
      </c>
      <c r="M5160" s="7">
        <v>0</v>
      </c>
      <c r="N5160" s="7">
        <v>0</v>
      </c>
      <c r="O5160" s="7">
        <v>0</v>
      </c>
      <c r="P5160" s="7">
        <f>SUM(dane3[[#This Row],[RoomService]:[VRDeck]])</f>
        <v>0</v>
      </c>
      <c r="Q5160" t="s">
        <v>14095</v>
      </c>
      <c r="R5160" t="b">
        <v>1</v>
      </c>
    </row>
    <row r="5161" spans="1:18" x14ac:dyDescent="0.3">
      <c r="A5161" t="s">
        <v>14096</v>
      </c>
      <c r="B5161">
        <f>MID(dane3[[#This Row],[PassengerId]],1,4)+0</f>
        <v>5511</v>
      </c>
      <c r="C5161" t="s">
        <v>19</v>
      </c>
      <c r="D5161" t="b">
        <v>0</v>
      </c>
      <c r="E5161" t="s">
        <v>14097</v>
      </c>
      <c r="F5161" t="str">
        <f>MID($E5161,1,1)</f>
        <v>E</v>
      </c>
      <c r="G5161" t="str">
        <f>IFERROR(MID($E5161,SEARCH("/",$E5161,SEARCH("/",$E5161)+1)+1,1),"")</f>
        <v>P</v>
      </c>
      <c r="H5161" t="s">
        <v>32</v>
      </c>
      <c r="I5161">
        <v>25</v>
      </c>
      <c r="J5161" t="b">
        <v>0</v>
      </c>
      <c r="K5161" s="7">
        <v>39</v>
      </c>
      <c r="L5161" s="7">
        <v>0</v>
      </c>
      <c r="M5161" s="7">
        <v>169</v>
      </c>
      <c r="N5161" s="7">
        <v>20</v>
      </c>
      <c r="O5161" s="7">
        <v>1403</v>
      </c>
      <c r="P5161" s="7">
        <f>SUM(dane3[[#This Row],[RoomService]:[VRDeck]])</f>
        <v>1631</v>
      </c>
      <c r="Q5161" t="s">
        <v>14098</v>
      </c>
      <c r="R5161" t="b">
        <v>0</v>
      </c>
    </row>
    <row r="5162" spans="1:18" x14ac:dyDescent="0.3">
      <c r="A5162" t="s">
        <v>14099</v>
      </c>
      <c r="B5162">
        <f>MID(dane3[[#This Row],[PassengerId]],1,4)+0</f>
        <v>5512</v>
      </c>
      <c r="C5162" t="s">
        <v>14</v>
      </c>
      <c r="D5162" t="b">
        <v>0</v>
      </c>
      <c r="E5162" t="s">
        <v>14100</v>
      </c>
      <c r="F5162" t="str">
        <f>MID($E5162,1,1)</f>
        <v>A</v>
      </c>
      <c r="G5162" t="str">
        <f>IFERROR(MID($E5162,SEARCH("/",$E5162,SEARCH("/",$E5162)+1)+1,1),"")</f>
        <v>S</v>
      </c>
      <c r="H5162" t="s">
        <v>46</v>
      </c>
      <c r="I5162">
        <v>31</v>
      </c>
      <c r="J5162" t="b">
        <v>0</v>
      </c>
      <c r="K5162" s="7">
        <v>0</v>
      </c>
      <c r="L5162" s="7">
        <v>225</v>
      </c>
      <c r="M5162" s="7">
        <v>0</v>
      </c>
      <c r="N5162" s="7">
        <v>301</v>
      </c>
      <c r="O5162" s="7">
        <v>4090</v>
      </c>
      <c r="P5162" s="7">
        <f>SUM(dane3[[#This Row],[RoomService]:[VRDeck]])</f>
        <v>4616</v>
      </c>
      <c r="Q5162" t="s">
        <v>14101</v>
      </c>
      <c r="R5162" t="b">
        <v>0</v>
      </c>
    </row>
    <row r="5163" spans="1:18" x14ac:dyDescent="0.3">
      <c r="A5163" t="s">
        <v>14102</v>
      </c>
      <c r="B5163">
        <f>MID(dane3[[#This Row],[PassengerId]],1,4)+0</f>
        <v>5512</v>
      </c>
      <c r="C5163" t="s">
        <v>14</v>
      </c>
      <c r="D5163" t="b">
        <v>0</v>
      </c>
      <c r="E5163" t="s">
        <v>14103</v>
      </c>
      <c r="F5163" t="str">
        <f>MID($E5163,1,1)</f>
        <v>B</v>
      </c>
      <c r="G5163" t="str">
        <f>IFERROR(MID($E5163,SEARCH("/",$E5163,SEARCH("/",$E5163)+1)+1,1),"")</f>
        <v>S</v>
      </c>
      <c r="H5163" t="s">
        <v>46</v>
      </c>
      <c r="I5163">
        <v>34</v>
      </c>
      <c r="J5163" t="b">
        <v>0</v>
      </c>
      <c r="K5163" s="7">
        <v>0</v>
      </c>
      <c r="L5163" s="7">
        <v>8162</v>
      </c>
      <c r="M5163" s="7">
        <v>1044</v>
      </c>
      <c r="N5163" s="7">
        <v>699</v>
      </c>
      <c r="O5163" s="7">
        <v>46</v>
      </c>
      <c r="P5163" s="7">
        <f>SUM(dane3[[#This Row],[RoomService]:[VRDeck]])</f>
        <v>9951</v>
      </c>
      <c r="Q5163" t="s">
        <v>14104</v>
      </c>
      <c r="R5163" t="b">
        <v>1</v>
      </c>
    </row>
    <row r="5164" spans="1:18" x14ac:dyDescent="0.3">
      <c r="A5164" t="s">
        <v>14105</v>
      </c>
      <c r="B5164">
        <f>MID(dane3[[#This Row],[PassengerId]],1,4)+0</f>
        <v>5514</v>
      </c>
      <c r="C5164" t="s">
        <v>19</v>
      </c>
      <c r="D5164" t="b">
        <v>1</v>
      </c>
      <c r="E5164" t="s">
        <v>14106</v>
      </c>
      <c r="F5164" t="str">
        <f>MID($E5164,1,1)</f>
        <v>G</v>
      </c>
      <c r="G5164" t="str">
        <f>IFERROR(MID($E5164,SEARCH("/",$E5164,SEARCH("/",$E5164)+1)+1,1),"")</f>
        <v>S</v>
      </c>
      <c r="H5164" t="s">
        <v>16</v>
      </c>
      <c r="I5164">
        <v>18</v>
      </c>
      <c r="J5164" t="b">
        <v>0</v>
      </c>
      <c r="K5164" s="7">
        <v>0</v>
      </c>
      <c r="L5164" s="7">
        <v>0</v>
      </c>
      <c r="M5164" s="7">
        <v>0</v>
      </c>
      <c r="N5164" s="7">
        <v>0</v>
      </c>
      <c r="O5164" s="7">
        <v>0</v>
      </c>
      <c r="P5164" s="7">
        <f>SUM(dane3[[#This Row],[RoomService]:[VRDeck]])</f>
        <v>0</v>
      </c>
      <c r="Q5164" t="s">
        <v>14107</v>
      </c>
      <c r="R5164" t="b">
        <v>1</v>
      </c>
    </row>
    <row r="5165" spans="1:18" x14ac:dyDescent="0.3">
      <c r="A5165" t="s">
        <v>14108</v>
      </c>
      <c r="B5165">
        <f>MID(dane3[[#This Row],[PassengerId]],1,4)+0</f>
        <v>5514</v>
      </c>
      <c r="C5165" t="s">
        <v>19</v>
      </c>
      <c r="D5165" t="b">
        <v>1</v>
      </c>
      <c r="E5165" t="s">
        <v>14106</v>
      </c>
      <c r="F5165" t="str">
        <f>MID($E5165,1,1)</f>
        <v>G</v>
      </c>
      <c r="G5165" t="str">
        <f>IFERROR(MID($E5165,SEARCH("/",$E5165,SEARCH("/",$E5165)+1)+1,1),"")</f>
        <v>S</v>
      </c>
      <c r="H5165" t="s">
        <v>32</v>
      </c>
      <c r="I5165">
        <v>2</v>
      </c>
      <c r="J5165" t="b">
        <v>0</v>
      </c>
      <c r="K5165" s="7">
        <v>0</v>
      </c>
      <c r="L5165" s="7">
        <v>0</v>
      </c>
      <c r="M5165" s="7">
        <v>0</v>
      </c>
      <c r="N5165" s="7">
        <v>0</v>
      </c>
      <c r="O5165" s="7">
        <v>0</v>
      </c>
      <c r="P5165" s="7">
        <f>SUM(dane3[[#This Row],[RoomService]:[VRDeck]])</f>
        <v>0</v>
      </c>
      <c r="Q5165" t="s">
        <v>14109</v>
      </c>
      <c r="R5165" t="b">
        <v>1</v>
      </c>
    </row>
    <row r="5166" spans="1:18" x14ac:dyDescent="0.3">
      <c r="A5166" t="s">
        <v>14110</v>
      </c>
      <c r="B5166">
        <f>MID(dane3[[#This Row],[PassengerId]],1,4)+0</f>
        <v>5514</v>
      </c>
      <c r="C5166" t="s">
        <v>19</v>
      </c>
      <c r="D5166" t="b">
        <v>0</v>
      </c>
      <c r="E5166" t="s">
        <v>14106</v>
      </c>
      <c r="F5166" t="str">
        <f>MID($E5166,1,1)</f>
        <v>G</v>
      </c>
      <c r="G5166" t="str">
        <f>IFERROR(MID($E5166,SEARCH("/",$E5166,SEARCH("/",$E5166)+1)+1,1),"")</f>
        <v>S</v>
      </c>
      <c r="H5166" t="s">
        <v>16</v>
      </c>
      <c r="I5166">
        <v>27</v>
      </c>
      <c r="J5166" t="b">
        <v>0</v>
      </c>
      <c r="K5166" s="7">
        <v>0</v>
      </c>
      <c r="L5166" s="7">
        <v>6</v>
      </c>
      <c r="M5166" s="7">
        <v>0</v>
      </c>
      <c r="N5166" s="7">
        <v>814</v>
      </c>
      <c r="O5166" s="7">
        <v>107</v>
      </c>
      <c r="P5166" s="7">
        <f>SUM(dane3[[#This Row],[RoomService]:[VRDeck]])</f>
        <v>927</v>
      </c>
      <c r="Q5166" t="s">
        <v>14111</v>
      </c>
      <c r="R5166" t="b">
        <v>1</v>
      </c>
    </row>
    <row r="5167" spans="1:18" x14ac:dyDescent="0.3">
      <c r="A5167" t="s">
        <v>14112</v>
      </c>
      <c r="B5167">
        <f>MID(dane3[[#This Row],[PassengerId]],1,4)+0</f>
        <v>5514</v>
      </c>
      <c r="C5167" t="s">
        <v>19</v>
      </c>
      <c r="D5167" t="b">
        <v>0</v>
      </c>
      <c r="E5167" t="s">
        <v>14106</v>
      </c>
      <c r="F5167" t="str">
        <f>MID($E5167,1,1)</f>
        <v>G</v>
      </c>
      <c r="G5167" t="str">
        <f>IFERROR(MID($E5167,SEARCH("/",$E5167,SEARCH("/",$E5167)+1)+1,1),"")</f>
        <v>S</v>
      </c>
      <c r="H5167" t="s">
        <v>16</v>
      </c>
      <c r="I5167">
        <v>0</v>
      </c>
      <c r="J5167" t="b">
        <v>0</v>
      </c>
      <c r="K5167" s="7">
        <v>0</v>
      </c>
      <c r="L5167" s="7">
        <v>0</v>
      </c>
      <c r="M5167" s="7">
        <v>0</v>
      </c>
      <c r="N5167" s="7">
        <v>0</v>
      </c>
      <c r="O5167" s="7">
        <v>0</v>
      </c>
      <c r="P5167" s="7">
        <f>SUM(dane3[[#This Row],[RoomService]:[VRDeck]])</f>
        <v>0</v>
      </c>
      <c r="Q5167" t="s">
        <v>14113</v>
      </c>
      <c r="R5167" t="b">
        <v>1</v>
      </c>
    </row>
    <row r="5168" spans="1:18" x14ac:dyDescent="0.3">
      <c r="A5168" t="s">
        <v>14114</v>
      </c>
      <c r="B5168">
        <f>MID(dane3[[#This Row],[PassengerId]],1,4)+0</f>
        <v>5515</v>
      </c>
      <c r="C5168" t="s">
        <v>19</v>
      </c>
      <c r="D5168" t="b">
        <v>0</v>
      </c>
      <c r="E5168" t="s">
        <v>14115</v>
      </c>
      <c r="F5168" t="str">
        <f>MID($E5168,1,1)</f>
        <v>F</v>
      </c>
      <c r="G5168" t="str">
        <f>IFERROR(MID($E5168,SEARCH("/",$E5168,SEARCH("/",$E5168)+1)+1,1),"")</f>
        <v>P</v>
      </c>
      <c r="H5168" t="s">
        <v>16</v>
      </c>
      <c r="I5168">
        <v>22</v>
      </c>
      <c r="J5168" t="b">
        <v>0</v>
      </c>
      <c r="K5168" s="7">
        <v>758</v>
      </c>
      <c r="L5168" s="7">
        <v>0</v>
      </c>
      <c r="M5168" s="7">
        <v>46</v>
      </c>
      <c r="N5168" s="7">
        <v>0</v>
      </c>
      <c r="O5168" s="7">
        <v>0</v>
      </c>
      <c r="P5168" s="7">
        <f>SUM(dane3[[#This Row],[RoomService]:[VRDeck]])</f>
        <v>804</v>
      </c>
      <c r="Q5168" t="s">
        <v>14116</v>
      </c>
      <c r="R5168" t="b">
        <v>0</v>
      </c>
    </row>
    <row r="5169" spans="1:18" x14ac:dyDescent="0.3">
      <c r="A5169" t="s">
        <v>12504</v>
      </c>
      <c r="B5169">
        <f>MID(dane3[[#This Row],[PassengerId]],1,4)+0</f>
        <v>4885</v>
      </c>
      <c r="C5169" t="s">
        <v>53</v>
      </c>
      <c r="D5169" t="b">
        <v>0</v>
      </c>
      <c r="E5169" t="s">
        <v>12505</v>
      </c>
      <c r="F5169" t="str">
        <f>MID($E5169,1,1)</f>
        <v>F</v>
      </c>
      <c r="G5169" t="str">
        <f>IFERROR(MID($E5169,SEARCH("/",$E5169,SEARCH("/",$E5169)+1)+1,1),"")</f>
        <v>S</v>
      </c>
      <c r="H5169" t="s">
        <v>16</v>
      </c>
      <c r="I5169">
        <v>21</v>
      </c>
      <c r="J5169" t="b">
        <v>0</v>
      </c>
      <c r="K5169" s="7">
        <v>74</v>
      </c>
      <c r="L5169" s="7">
        <v>0</v>
      </c>
      <c r="M5169" s="7">
        <v>713</v>
      </c>
      <c r="N5169" s="7">
        <v>0</v>
      </c>
      <c r="O5169" s="7">
        <v>502</v>
      </c>
      <c r="P5169" s="7">
        <f>SUM(dane3[[#This Row],[RoomService]:[VRDeck]])</f>
        <v>1289</v>
      </c>
      <c r="Q5169" t="s">
        <v>12506</v>
      </c>
      <c r="R5169" t="b">
        <v>1</v>
      </c>
    </row>
    <row r="5170" spans="1:18" x14ac:dyDescent="0.3">
      <c r="A5170" t="s">
        <v>14120</v>
      </c>
      <c r="B5170">
        <f>MID(dane3[[#This Row],[PassengerId]],1,4)+0</f>
        <v>5520</v>
      </c>
      <c r="C5170" t="s">
        <v>19</v>
      </c>
      <c r="D5170" t="b">
        <v>0</v>
      </c>
      <c r="E5170" t="s">
        <v>14121</v>
      </c>
      <c r="F5170" t="str">
        <f>MID($E5170,1,1)</f>
        <v>G</v>
      </c>
      <c r="G5170" t="str">
        <f>IFERROR(MID($E5170,SEARCH("/",$E5170,SEARCH("/",$E5170)+1)+1,1),"")</f>
        <v>S</v>
      </c>
      <c r="H5170" t="s">
        <v>16</v>
      </c>
      <c r="I5170">
        <v>56</v>
      </c>
      <c r="J5170" t="b">
        <v>0</v>
      </c>
      <c r="K5170" s="7">
        <v>0</v>
      </c>
      <c r="L5170" s="7">
        <v>4</v>
      </c>
      <c r="M5170" s="7">
        <v>778</v>
      </c>
      <c r="N5170" s="7">
        <v>0</v>
      </c>
      <c r="O5170" s="7">
        <v>0</v>
      </c>
      <c r="P5170" s="7">
        <f>SUM(dane3[[#This Row],[RoomService]:[VRDeck]])</f>
        <v>782</v>
      </c>
      <c r="Q5170" t="s">
        <v>14122</v>
      </c>
      <c r="R5170" t="b">
        <v>1</v>
      </c>
    </row>
    <row r="5171" spans="1:18" x14ac:dyDescent="0.3">
      <c r="A5171" t="s">
        <v>14123</v>
      </c>
      <c r="B5171">
        <f>MID(dane3[[#This Row],[PassengerId]],1,4)+0</f>
        <v>5521</v>
      </c>
      <c r="C5171" t="s">
        <v>19</v>
      </c>
      <c r="D5171" t="b">
        <v>0</v>
      </c>
      <c r="E5171" t="s">
        <v>14124</v>
      </c>
      <c r="F5171" t="str">
        <f>MID($E5171,1,1)</f>
        <v>F</v>
      </c>
      <c r="G5171" t="str">
        <f>IFERROR(MID($E5171,SEARCH("/",$E5171,SEARCH("/",$E5171)+1)+1,1),"")</f>
        <v>S</v>
      </c>
      <c r="H5171" t="s">
        <v>16</v>
      </c>
      <c r="I5171">
        <v>28</v>
      </c>
      <c r="J5171" t="b">
        <v>0</v>
      </c>
      <c r="K5171" s="7">
        <v>0</v>
      </c>
      <c r="L5171" s="7">
        <v>0</v>
      </c>
      <c r="M5171" s="7">
        <v>0</v>
      </c>
      <c r="N5171" s="7">
        <v>676</v>
      </c>
      <c r="O5171" s="7">
        <v>124</v>
      </c>
      <c r="P5171" s="7">
        <f>SUM(dane3[[#This Row],[RoomService]:[VRDeck]])</f>
        <v>800</v>
      </c>
      <c r="Q5171" t="s">
        <v>14125</v>
      </c>
      <c r="R5171" t="b">
        <v>0</v>
      </c>
    </row>
    <row r="5172" spans="1:18" x14ac:dyDescent="0.3">
      <c r="A5172" t="s">
        <v>14126</v>
      </c>
      <c r="B5172">
        <f>MID(dane3[[#This Row],[PassengerId]],1,4)+0</f>
        <v>5522</v>
      </c>
      <c r="C5172" t="s">
        <v>19</v>
      </c>
      <c r="D5172" t="b">
        <v>0</v>
      </c>
      <c r="E5172" t="s">
        <v>14127</v>
      </c>
      <c r="F5172" t="str">
        <f>MID($E5172,1,1)</f>
        <v>E</v>
      </c>
      <c r="G5172" t="str">
        <f>IFERROR(MID($E5172,SEARCH("/",$E5172,SEARCH("/",$E5172)+1)+1,1),"")</f>
        <v>S</v>
      </c>
      <c r="H5172" t="s">
        <v>46</v>
      </c>
      <c r="I5172">
        <v>42</v>
      </c>
      <c r="J5172" t="b">
        <v>0</v>
      </c>
      <c r="K5172" s="7">
        <v>31</v>
      </c>
      <c r="L5172" s="7">
        <v>0</v>
      </c>
      <c r="M5172" s="7">
        <v>0</v>
      </c>
      <c r="N5172" s="7">
        <v>635</v>
      </c>
      <c r="O5172" s="7">
        <v>0</v>
      </c>
      <c r="P5172" s="7">
        <f>SUM(dane3[[#This Row],[RoomService]:[VRDeck]])</f>
        <v>666</v>
      </c>
      <c r="Q5172" t="s">
        <v>14128</v>
      </c>
      <c r="R5172" t="b">
        <v>1</v>
      </c>
    </row>
    <row r="5173" spans="1:18" x14ac:dyDescent="0.3">
      <c r="A5173" t="s">
        <v>14129</v>
      </c>
      <c r="B5173">
        <f>MID(dane3[[#This Row],[PassengerId]],1,4)+0</f>
        <v>5522</v>
      </c>
      <c r="C5173" t="s">
        <v>19</v>
      </c>
      <c r="D5173" t="b">
        <v>0</v>
      </c>
      <c r="E5173" t="s">
        <v>14130</v>
      </c>
      <c r="F5173" t="str">
        <f>MID($E5173,1,1)</f>
        <v>F</v>
      </c>
      <c r="G5173" t="str">
        <f>IFERROR(MID($E5173,SEARCH("/",$E5173,SEARCH("/",$E5173)+1)+1,1),"")</f>
        <v>S</v>
      </c>
      <c r="H5173" t="s">
        <v>16</v>
      </c>
      <c r="I5173">
        <v>20</v>
      </c>
      <c r="J5173" t="b">
        <v>0</v>
      </c>
      <c r="K5173" s="7">
        <v>0</v>
      </c>
      <c r="L5173" s="7">
        <v>0</v>
      </c>
      <c r="M5173" s="7">
        <v>0</v>
      </c>
      <c r="N5173" s="7">
        <v>703</v>
      </c>
      <c r="O5173" s="7">
        <v>0</v>
      </c>
      <c r="P5173" s="7">
        <f>SUM(dane3[[#This Row],[RoomService]:[VRDeck]])</f>
        <v>703</v>
      </c>
      <c r="Q5173" t="s">
        <v>14131</v>
      </c>
      <c r="R5173" t="b">
        <v>1</v>
      </c>
    </row>
    <row r="5174" spans="1:18" x14ac:dyDescent="0.3">
      <c r="A5174" t="s">
        <v>14132</v>
      </c>
      <c r="B5174">
        <f>MID(dane3[[#This Row],[PassengerId]],1,4)+0</f>
        <v>5522</v>
      </c>
      <c r="C5174" t="s">
        <v>19</v>
      </c>
      <c r="D5174" t="b">
        <v>0</v>
      </c>
      <c r="E5174" t="s">
        <v>14130</v>
      </c>
      <c r="F5174" t="str">
        <f>MID($E5174,1,1)</f>
        <v>F</v>
      </c>
      <c r="G5174" t="str">
        <f>IFERROR(MID($E5174,SEARCH("/",$E5174,SEARCH("/",$E5174)+1)+1,1),"")</f>
        <v>S</v>
      </c>
      <c r="H5174" t="s">
        <v>16</v>
      </c>
      <c r="I5174">
        <v>27</v>
      </c>
      <c r="J5174" t="b">
        <v>0</v>
      </c>
      <c r="K5174" s="7">
        <v>508</v>
      </c>
      <c r="L5174" s="7">
        <v>585</v>
      </c>
      <c r="M5174" s="7">
        <v>9</v>
      </c>
      <c r="N5174" s="7">
        <v>0</v>
      </c>
      <c r="O5174" s="7">
        <v>0</v>
      </c>
      <c r="P5174" s="7">
        <f>SUM(dane3[[#This Row],[RoomService]:[VRDeck]])</f>
        <v>1102</v>
      </c>
      <c r="Q5174" t="s">
        <v>14133</v>
      </c>
      <c r="R5174" t="b">
        <v>1</v>
      </c>
    </row>
    <row r="5175" spans="1:18" x14ac:dyDescent="0.3">
      <c r="A5175" t="s">
        <v>14134</v>
      </c>
      <c r="B5175">
        <f>MID(dane3[[#This Row],[PassengerId]],1,4)+0</f>
        <v>5523</v>
      </c>
      <c r="C5175" t="s">
        <v>19</v>
      </c>
      <c r="D5175" t="b">
        <v>0</v>
      </c>
      <c r="E5175" t="s">
        <v>14135</v>
      </c>
      <c r="F5175" t="str">
        <f>MID($E5175,1,1)</f>
        <v>G</v>
      </c>
      <c r="G5175" t="str">
        <f>IFERROR(MID($E5175,SEARCH("/",$E5175,SEARCH("/",$E5175)+1)+1,1),"")</f>
        <v>P</v>
      </c>
      <c r="H5175" t="s">
        <v>32</v>
      </c>
      <c r="I5175">
        <v>29</v>
      </c>
      <c r="J5175" t="b">
        <v>0</v>
      </c>
      <c r="K5175" s="7">
        <v>0</v>
      </c>
      <c r="L5175" s="7">
        <v>0</v>
      </c>
      <c r="M5175" s="7">
        <v>20</v>
      </c>
      <c r="N5175" s="7">
        <v>0</v>
      </c>
      <c r="O5175" s="7">
        <v>402</v>
      </c>
      <c r="P5175" s="7">
        <f>SUM(dane3[[#This Row],[RoomService]:[VRDeck]])</f>
        <v>422</v>
      </c>
      <c r="Q5175" t="s">
        <v>14136</v>
      </c>
      <c r="R5175" t="b">
        <v>0</v>
      </c>
    </row>
    <row r="5176" spans="1:18" x14ac:dyDescent="0.3">
      <c r="A5176" t="s">
        <v>14137</v>
      </c>
      <c r="B5176">
        <f>MID(dane3[[#This Row],[PassengerId]],1,4)+0</f>
        <v>5524</v>
      </c>
      <c r="C5176" t="s">
        <v>19</v>
      </c>
      <c r="D5176" t="b">
        <v>0</v>
      </c>
      <c r="E5176" t="s">
        <v>14138</v>
      </c>
      <c r="F5176" t="str">
        <f>MID($E5176,1,1)</f>
        <v>F</v>
      </c>
      <c r="G5176" t="str">
        <f>IFERROR(MID($E5176,SEARCH("/",$E5176,SEARCH("/",$E5176)+1)+1,1),"")</f>
        <v>S</v>
      </c>
      <c r="H5176" t="s">
        <v>46</v>
      </c>
      <c r="I5176">
        <v>36</v>
      </c>
      <c r="J5176" t="b">
        <v>0</v>
      </c>
      <c r="K5176" s="7">
        <v>85</v>
      </c>
      <c r="L5176" s="7">
        <v>0</v>
      </c>
      <c r="M5176" s="7">
        <v>545</v>
      </c>
      <c r="N5176" s="7">
        <v>15</v>
      </c>
      <c r="O5176" s="7">
        <v>0</v>
      </c>
      <c r="P5176" s="7">
        <f>SUM(dane3[[#This Row],[RoomService]:[VRDeck]])</f>
        <v>645</v>
      </c>
      <c r="Q5176" t="s">
        <v>14139</v>
      </c>
      <c r="R5176" t="b">
        <v>1</v>
      </c>
    </row>
    <row r="5177" spans="1:18" x14ac:dyDescent="0.3">
      <c r="A5177" t="s">
        <v>14140</v>
      </c>
      <c r="B5177">
        <f>MID(dane3[[#This Row],[PassengerId]],1,4)+0</f>
        <v>5526</v>
      </c>
      <c r="C5177" t="s">
        <v>19</v>
      </c>
      <c r="D5177" t="b">
        <v>0</v>
      </c>
      <c r="E5177" t="s">
        <v>14141</v>
      </c>
      <c r="F5177" t="str">
        <f>MID($E5177,1,1)</f>
        <v>F</v>
      </c>
      <c r="G5177" t="str">
        <f>IFERROR(MID($E5177,SEARCH("/",$E5177,SEARCH("/",$E5177)+1)+1,1),"")</f>
        <v>S</v>
      </c>
      <c r="H5177" t="s">
        <v>16</v>
      </c>
      <c r="I5177">
        <v>23</v>
      </c>
      <c r="J5177" t="b">
        <v>0</v>
      </c>
      <c r="K5177" s="7">
        <v>0</v>
      </c>
      <c r="L5177" s="7">
        <v>0</v>
      </c>
      <c r="M5177" s="7">
        <v>4</v>
      </c>
      <c r="N5177" s="7">
        <v>145</v>
      </c>
      <c r="O5177" s="7">
        <v>0</v>
      </c>
      <c r="P5177" s="7">
        <f>SUM(dane3[[#This Row],[RoomService]:[VRDeck]])</f>
        <v>149</v>
      </c>
      <c r="Q5177" t="s">
        <v>14142</v>
      </c>
      <c r="R5177" t="b">
        <v>0</v>
      </c>
    </row>
    <row r="5178" spans="1:18" x14ac:dyDescent="0.3">
      <c r="A5178" t="s">
        <v>14143</v>
      </c>
      <c r="B5178">
        <f>MID(dane3[[#This Row],[PassengerId]],1,4)+0</f>
        <v>5526</v>
      </c>
      <c r="C5178" t="s">
        <v>19</v>
      </c>
      <c r="D5178" t="b">
        <v>1</v>
      </c>
      <c r="E5178" t="s">
        <v>14144</v>
      </c>
      <c r="F5178" t="str">
        <f>MID($E5178,1,1)</f>
        <v>G</v>
      </c>
      <c r="G5178" t="str">
        <f>IFERROR(MID($E5178,SEARCH("/",$E5178,SEARCH("/",$E5178)+1)+1,1),"")</f>
        <v>S</v>
      </c>
      <c r="H5178" t="s">
        <v>16</v>
      </c>
      <c r="I5178">
        <v>64</v>
      </c>
      <c r="J5178" t="b">
        <v>0</v>
      </c>
      <c r="K5178" s="7">
        <v>0</v>
      </c>
      <c r="L5178" s="7">
        <v>0</v>
      </c>
      <c r="M5178" s="7">
        <v>0</v>
      </c>
      <c r="N5178" s="7">
        <v>0</v>
      </c>
      <c r="O5178" s="7">
        <v>0</v>
      </c>
      <c r="P5178" s="7">
        <f>SUM(dane3[[#This Row],[RoomService]:[VRDeck]])</f>
        <v>0</v>
      </c>
      <c r="Q5178" t="s">
        <v>14145</v>
      </c>
      <c r="R5178" t="b">
        <v>1</v>
      </c>
    </row>
    <row r="5179" spans="1:18" x14ac:dyDescent="0.3">
      <c r="A5179" t="s">
        <v>14146</v>
      </c>
      <c r="B5179">
        <f>MID(dane3[[#This Row],[PassengerId]],1,4)+0</f>
        <v>5527</v>
      </c>
      <c r="C5179" t="s">
        <v>19</v>
      </c>
      <c r="D5179" t="b">
        <v>0</v>
      </c>
      <c r="E5179" t="s">
        <v>14147</v>
      </c>
      <c r="F5179" t="str">
        <f>MID($E5179,1,1)</f>
        <v>G</v>
      </c>
      <c r="G5179" t="str">
        <f>IFERROR(MID($E5179,SEARCH("/",$E5179,SEARCH("/",$E5179)+1)+1,1),"")</f>
        <v>P</v>
      </c>
      <c r="H5179" t="s">
        <v>16</v>
      </c>
      <c r="I5179">
        <v>19</v>
      </c>
      <c r="J5179" t="b">
        <v>0</v>
      </c>
      <c r="K5179" s="7">
        <v>1</v>
      </c>
      <c r="L5179" s="7">
        <v>1</v>
      </c>
      <c r="M5179" s="7">
        <v>0</v>
      </c>
      <c r="N5179" s="7">
        <v>0</v>
      </c>
      <c r="O5179" s="7">
        <v>1755</v>
      </c>
      <c r="P5179" s="7">
        <f>SUM(dane3[[#This Row],[RoomService]:[VRDeck]])</f>
        <v>1757</v>
      </c>
      <c r="Q5179" t="s">
        <v>14148</v>
      </c>
      <c r="R5179" t="b">
        <v>0</v>
      </c>
    </row>
    <row r="5180" spans="1:18" x14ac:dyDescent="0.3">
      <c r="A5180" t="s">
        <v>14149</v>
      </c>
      <c r="B5180">
        <f>MID(dane3[[#This Row],[PassengerId]],1,4)+0</f>
        <v>5527</v>
      </c>
      <c r="C5180" t="s">
        <v>19</v>
      </c>
      <c r="D5180" t="b">
        <v>1</v>
      </c>
      <c r="E5180" t="s">
        <v>14147</v>
      </c>
      <c r="F5180" t="str">
        <f>MID($E5180,1,1)</f>
        <v>G</v>
      </c>
      <c r="G5180" t="str">
        <f>IFERROR(MID($E5180,SEARCH("/",$E5180,SEARCH("/",$E5180)+1)+1,1),"")</f>
        <v>P</v>
      </c>
      <c r="H5180" t="s">
        <v>46</v>
      </c>
      <c r="I5180">
        <v>1</v>
      </c>
      <c r="J5180" t="b">
        <v>0</v>
      </c>
      <c r="K5180" s="7">
        <v>0</v>
      </c>
      <c r="L5180" s="7">
        <v>0</v>
      </c>
      <c r="M5180" s="7">
        <v>0</v>
      </c>
      <c r="N5180" s="7">
        <v>0</v>
      </c>
      <c r="O5180" s="7">
        <v>0</v>
      </c>
      <c r="P5180" s="7">
        <f>SUM(dane3[[#This Row],[RoomService]:[VRDeck]])</f>
        <v>0</v>
      </c>
      <c r="Q5180" t="s">
        <v>14150</v>
      </c>
      <c r="R5180" t="b">
        <v>0</v>
      </c>
    </row>
    <row r="5181" spans="1:18" x14ac:dyDescent="0.3">
      <c r="A5181" t="s">
        <v>14151</v>
      </c>
      <c r="B5181">
        <f>MID(dane3[[#This Row],[PassengerId]],1,4)+0</f>
        <v>5527</v>
      </c>
      <c r="C5181" t="s">
        <v>19</v>
      </c>
      <c r="D5181" t="b">
        <v>1</v>
      </c>
      <c r="E5181" t="s">
        <v>14147</v>
      </c>
      <c r="F5181" t="str">
        <f>MID($E5181,1,1)</f>
        <v>G</v>
      </c>
      <c r="G5181" t="str">
        <f>IFERROR(MID($E5181,SEARCH("/",$E5181,SEARCH("/",$E5181)+1)+1,1),"")</f>
        <v>P</v>
      </c>
      <c r="H5181" t="s">
        <v>16</v>
      </c>
      <c r="I5181">
        <v>49</v>
      </c>
      <c r="J5181" t="b">
        <v>0</v>
      </c>
      <c r="K5181" s="7">
        <v>0</v>
      </c>
      <c r="L5181" s="7">
        <v>0</v>
      </c>
      <c r="M5181" s="7">
        <v>0</v>
      </c>
      <c r="N5181" s="7">
        <v>0</v>
      </c>
      <c r="O5181" s="7">
        <v>0</v>
      </c>
      <c r="P5181" s="7">
        <f>SUM(dane3[[#This Row],[RoomService]:[VRDeck]])</f>
        <v>0</v>
      </c>
      <c r="Q5181" t="s">
        <v>23799</v>
      </c>
      <c r="R5181" t="b">
        <v>0</v>
      </c>
    </row>
    <row r="5182" spans="1:18" x14ac:dyDescent="0.3">
      <c r="A5182" t="s">
        <v>14152</v>
      </c>
      <c r="B5182">
        <f>MID(dane3[[#This Row],[PassengerId]],1,4)+0</f>
        <v>5527</v>
      </c>
      <c r="C5182" t="s">
        <v>19</v>
      </c>
      <c r="D5182" t="b">
        <v>1</v>
      </c>
      <c r="E5182" t="s">
        <v>14147</v>
      </c>
      <c r="F5182" t="str">
        <f>MID($E5182,1,1)</f>
        <v>G</v>
      </c>
      <c r="G5182" t="str">
        <f>IFERROR(MID($E5182,SEARCH("/",$E5182,SEARCH("/",$E5182)+1)+1,1),"")</f>
        <v>P</v>
      </c>
      <c r="H5182" t="s">
        <v>46</v>
      </c>
      <c r="I5182">
        <v>0</v>
      </c>
      <c r="J5182" t="b">
        <v>0</v>
      </c>
      <c r="K5182" s="7">
        <v>0</v>
      </c>
      <c r="L5182" s="7">
        <v>0</v>
      </c>
      <c r="M5182" s="7">
        <v>0</v>
      </c>
      <c r="N5182" s="7">
        <v>0</v>
      </c>
      <c r="O5182" s="7">
        <v>0</v>
      </c>
      <c r="P5182" s="7">
        <f>SUM(dane3[[#This Row],[RoomService]:[VRDeck]])</f>
        <v>0</v>
      </c>
      <c r="Q5182" t="s">
        <v>14153</v>
      </c>
      <c r="R5182" t="b">
        <v>1</v>
      </c>
    </row>
    <row r="5183" spans="1:18" x14ac:dyDescent="0.3">
      <c r="A5183" t="s">
        <v>14154</v>
      </c>
      <c r="B5183">
        <f>MID(dane3[[#This Row],[PassengerId]],1,4)+0</f>
        <v>5528</v>
      </c>
      <c r="C5183" t="s">
        <v>19</v>
      </c>
      <c r="D5183" t="b">
        <v>0</v>
      </c>
      <c r="E5183" t="s">
        <v>14155</v>
      </c>
      <c r="F5183" t="str">
        <f>MID($E5183,1,1)</f>
        <v>F</v>
      </c>
      <c r="G5183" t="str">
        <f>IFERROR(MID($E5183,SEARCH("/",$E5183,SEARCH("/",$E5183)+1)+1,1),"")</f>
        <v>P</v>
      </c>
      <c r="H5183" t="s">
        <v>16</v>
      </c>
      <c r="I5183">
        <v>18</v>
      </c>
      <c r="J5183" t="b">
        <v>0</v>
      </c>
      <c r="K5183" s="7">
        <v>0</v>
      </c>
      <c r="L5183" s="7">
        <v>288</v>
      </c>
      <c r="M5183" s="7">
        <v>35</v>
      </c>
      <c r="N5183" s="7">
        <v>0</v>
      </c>
      <c r="O5183" s="7">
        <v>435</v>
      </c>
      <c r="P5183" s="7">
        <f>SUM(dane3[[#This Row],[RoomService]:[VRDeck]])</f>
        <v>758</v>
      </c>
      <c r="Q5183" t="s">
        <v>14156</v>
      </c>
      <c r="R5183" t="b">
        <v>0</v>
      </c>
    </row>
    <row r="5184" spans="1:18" x14ac:dyDescent="0.3">
      <c r="A5184" t="s">
        <v>14157</v>
      </c>
      <c r="B5184">
        <f>MID(dane3[[#This Row],[PassengerId]],1,4)+0</f>
        <v>5529</v>
      </c>
      <c r="C5184" t="s">
        <v>14</v>
      </c>
      <c r="D5184" t="b">
        <v>0</v>
      </c>
      <c r="E5184" t="s">
        <v>14158</v>
      </c>
      <c r="F5184" t="str">
        <f>MID($E5184,1,1)</f>
        <v>C</v>
      </c>
      <c r="G5184" t="str">
        <f>IFERROR(MID($E5184,SEARCH("/",$E5184,SEARCH("/",$E5184)+1)+1,1),"")</f>
        <v>P</v>
      </c>
      <c r="H5184" t="s">
        <v>46</v>
      </c>
      <c r="I5184">
        <v>39</v>
      </c>
      <c r="J5184" t="b">
        <v>0</v>
      </c>
      <c r="K5184" s="7">
        <v>5645</v>
      </c>
      <c r="L5184" s="7">
        <v>132</v>
      </c>
      <c r="M5184" s="7">
        <v>0</v>
      </c>
      <c r="N5184" s="7">
        <v>1</v>
      </c>
      <c r="O5184" s="7">
        <v>1814</v>
      </c>
      <c r="P5184" s="7">
        <f>SUM(dane3[[#This Row],[RoomService]:[VRDeck]])</f>
        <v>7592</v>
      </c>
      <c r="Q5184" t="s">
        <v>14159</v>
      </c>
      <c r="R5184" t="b">
        <v>0</v>
      </c>
    </row>
    <row r="5185" spans="1:18" x14ac:dyDescent="0.3">
      <c r="A5185" t="s">
        <v>12583</v>
      </c>
      <c r="B5185">
        <f>MID(dane3[[#This Row],[PassengerId]],1,4)+0</f>
        <v>4912</v>
      </c>
      <c r="C5185" t="s">
        <v>53</v>
      </c>
      <c r="D5185" t="b">
        <v>1</v>
      </c>
      <c r="E5185" t="s">
        <v>12584</v>
      </c>
      <c r="F5185" t="str">
        <f>MID($E5185,1,1)</f>
        <v>F</v>
      </c>
      <c r="G5185" t="str">
        <f>IFERROR(MID($E5185,SEARCH("/",$E5185,SEARCH("/",$E5185)+1)+1,1),"")</f>
        <v>P</v>
      </c>
      <c r="H5185" t="s">
        <v>16</v>
      </c>
      <c r="I5185">
        <v>15</v>
      </c>
      <c r="J5185" t="b">
        <v>0</v>
      </c>
      <c r="K5185" s="7">
        <v>0</v>
      </c>
      <c r="L5185" s="7">
        <v>0</v>
      </c>
      <c r="M5185" s="7">
        <v>0</v>
      </c>
      <c r="N5185" s="7">
        <v>0</v>
      </c>
      <c r="O5185" s="7">
        <v>0</v>
      </c>
      <c r="P5185" s="7">
        <f>SUM(dane3[[#This Row],[RoomService]:[VRDeck]])</f>
        <v>0</v>
      </c>
      <c r="Q5185" t="s">
        <v>12585</v>
      </c>
      <c r="R5185" t="b">
        <v>1</v>
      </c>
    </row>
    <row r="5186" spans="1:18" x14ac:dyDescent="0.3">
      <c r="A5186" t="s">
        <v>12586</v>
      </c>
      <c r="B5186">
        <f>MID(dane3[[#This Row],[PassengerId]],1,4)+0</f>
        <v>4913</v>
      </c>
      <c r="C5186" t="s">
        <v>53</v>
      </c>
      <c r="D5186" t="b">
        <v>0</v>
      </c>
      <c r="E5186" t="s">
        <v>12587</v>
      </c>
      <c r="F5186" t="str">
        <f>MID($E5186,1,1)</f>
        <v>F</v>
      </c>
      <c r="G5186" t="str">
        <f>IFERROR(MID($E5186,SEARCH("/",$E5186,SEARCH("/",$E5186)+1)+1,1),"")</f>
        <v>P</v>
      </c>
      <c r="H5186" t="s">
        <v>16</v>
      </c>
      <c r="I5186">
        <v>19</v>
      </c>
      <c r="J5186" t="b">
        <v>0</v>
      </c>
      <c r="K5186" s="7">
        <v>1301</v>
      </c>
      <c r="L5186" s="7">
        <v>0</v>
      </c>
      <c r="M5186" s="7">
        <v>31</v>
      </c>
      <c r="N5186" s="7">
        <v>1</v>
      </c>
      <c r="O5186" s="7">
        <v>0</v>
      </c>
      <c r="P5186" s="7">
        <f>SUM(dane3[[#This Row],[RoomService]:[VRDeck]])</f>
        <v>1333</v>
      </c>
      <c r="Q5186" t="s">
        <v>12588</v>
      </c>
      <c r="R5186" t="b">
        <v>1</v>
      </c>
    </row>
    <row r="5187" spans="1:18" x14ac:dyDescent="0.3">
      <c r="A5187" t="s">
        <v>12592</v>
      </c>
      <c r="B5187">
        <f>MID(dane3[[#This Row],[PassengerId]],1,4)+0</f>
        <v>4916</v>
      </c>
      <c r="C5187" t="s">
        <v>53</v>
      </c>
      <c r="D5187" t="b">
        <v>1</v>
      </c>
      <c r="E5187" t="s">
        <v>12593</v>
      </c>
      <c r="F5187" t="str">
        <f>MID($E5187,1,1)</f>
        <v>F</v>
      </c>
      <c r="G5187" t="str">
        <f>IFERROR(MID($E5187,SEARCH("/",$E5187,SEARCH("/",$E5187)+1)+1,1),"")</f>
        <v>P</v>
      </c>
      <c r="H5187" t="s">
        <v>16</v>
      </c>
      <c r="I5187">
        <v>19</v>
      </c>
      <c r="J5187" t="b">
        <v>0</v>
      </c>
      <c r="K5187" s="7">
        <v>0</v>
      </c>
      <c r="L5187" s="7">
        <v>0</v>
      </c>
      <c r="M5187" s="7">
        <v>0</v>
      </c>
      <c r="N5187" s="7">
        <v>0</v>
      </c>
      <c r="O5187" s="7">
        <v>0</v>
      </c>
      <c r="P5187" s="7">
        <f>SUM(dane3[[#This Row],[RoomService]:[VRDeck]])</f>
        <v>0</v>
      </c>
      <c r="Q5187" t="s">
        <v>12594</v>
      </c>
      <c r="R5187" t="b">
        <v>1</v>
      </c>
    </row>
    <row r="5188" spans="1:18" x14ac:dyDescent="0.3">
      <c r="A5188" t="s">
        <v>12604</v>
      </c>
      <c r="B5188">
        <f>MID(dane3[[#This Row],[PassengerId]],1,4)+0</f>
        <v>4923</v>
      </c>
      <c r="C5188" t="s">
        <v>53</v>
      </c>
      <c r="D5188" t="b">
        <v>1</v>
      </c>
      <c r="E5188" t="s">
        <v>12605</v>
      </c>
      <c r="F5188" t="str">
        <f>MID($E5188,1,1)</f>
        <v>F</v>
      </c>
      <c r="G5188" t="str">
        <f>IFERROR(MID($E5188,SEARCH("/",$E5188,SEARCH("/",$E5188)+1)+1,1),"")</f>
        <v>S</v>
      </c>
      <c r="H5188" t="s">
        <v>16</v>
      </c>
      <c r="I5188">
        <v>4</v>
      </c>
      <c r="J5188" t="b">
        <v>0</v>
      </c>
      <c r="K5188" s="7">
        <v>0</v>
      </c>
      <c r="L5188" s="7">
        <v>0</v>
      </c>
      <c r="M5188" s="7">
        <v>0</v>
      </c>
      <c r="N5188" s="7">
        <v>0</v>
      </c>
      <c r="O5188" s="7">
        <v>0</v>
      </c>
      <c r="P5188" s="7">
        <f>SUM(dane3[[#This Row],[RoomService]:[VRDeck]])</f>
        <v>0</v>
      </c>
      <c r="Q5188" t="s">
        <v>12606</v>
      </c>
      <c r="R5188" t="b">
        <v>1</v>
      </c>
    </row>
    <row r="5189" spans="1:18" x14ac:dyDescent="0.3">
      <c r="A5189" t="s">
        <v>14171</v>
      </c>
      <c r="B5189">
        <f>MID(dane3[[#This Row],[PassengerId]],1,4)+0</f>
        <v>5535</v>
      </c>
      <c r="C5189" t="s">
        <v>19</v>
      </c>
      <c r="D5189" t="b">
        <v>0</v>
      </c>
      <c r="E5189" t="s">
        <v>14172</v>
      </c>
      <c r="F5189" t="str">
        <f>MID($E5189,1,1)</f>
        <v>G</v>
      </c>
      <c r="G5189" t="str">
        <f>IFERROR(MID($E5189,SEARCH("/",$E5189,SEARCH("/",$E5189)+1)+1,1),"")</f>
        <v>S</v>
      </c>
      <c r="H5189" t="s">
        <v>16</v>
      </c>
      <c r="I5189">
        <v>20</v>
      </c>
      <c r="J5189" t="b">
        <v>0</v>
      </c>
      <c r="K5189" s="7">
        <v>41</v>
      </c>
      <c r="L5189" s="7">
        <v>222</v>
      </c>
      <c r="M5189" s="7">
        <v>0</v>
      </c>
      <c r="N5189" s="7">
        <v>43</v>
      </c>
      <c r="O5189" s="7">
        <v>601</v>
      </c>
      <c r="P5189" s="7">
        <f>SUM(dane3[[#This Row],[RoomService]:[VRDeck]])</f>
        <v>907</v>
      </c>
      <c r="Q5189" t="s">
        <v>14173</v>
      </c>
      <c r="R5189" t="b">
        <v>1</v>
      </c>
    </row>
    <row r="5190" spans="1:18" x14ac:dyDescent="0.3">
      <c r="A5190" t="s">
        <v>14174</v>
      </c>
      <c r="B5190">
        <f>MID(dane3[[#This Row],[PassengerId]],1,4)+0</f>
        <v>5535</v>
      </c>
      <c r="C5190" t="s">
        <v>19</v>
      </c>
      <c r="D5190" t="b">
        <v>0</v>
      </c>
      <c r="E5190" t="s">
        <v>14172</v>
      </c>
      <c r="F5190" t="str">
        <f>MID($E5190,1,1)</f>
        <v>G</v>
      </c>
      <c r="G5190" t="str">
        <f>IFERROR(MID($E5190,SEARCH("/",$E5190,SEARCH("/",$E5190)+1)+1,1),"")</f>
        <v>S</v>
      </c>
      <c r="H5190" t="s">
        <v>16</v>
      </c>
      <c r="I5190">
        <v>0</v>
      </c>
      <c r="J5190" t="b">
        <v>0</v>
      </c>
      <c r="K5190" s="7">
        <v>0</v>
      </c>
      <c r="L5190" s="7">
        <v>0</v>
      </c>
      <c r="M5190" s="7">
        <v>0</v>
      </c>
      <c r="N5190" s="7">
        <v>0</v>
      </c>
      <c r="O5190" s="7">
        <v>0</v>
      </c>
      <c r="P5190" s="7">
        <f>SUM(dane3[[#This Row],[RoomService]:[VRDeck]])</f>
        <v>0</v>
      </c>
      <c r="Q5190" t="s">
        <v>14175</v>
      </c>
      <c r="R5190" t="b">
        <v>1</v>
      </c>
    </row>
    <row r="5191" spans="1:18" x14ac:dyDescent="0.3">
      <c r="A5191" t="s">
        <v>14176</v>
      </c>
      <c r="B5191">
        <f>MID(dane3[[#This Row],[PassengerId]],1,4)+0</f>
        <v>5535</v>
      </c>
      <c r="C5191" t="s">
        <v>19</v>
      </c>
      <c r="D5191" t="b">
        <v>0</v>
      </c>
      <c r="E5191" t="s">
        <v>14172</v>
      </c>
      <c r="F5191" t="str">
        <f>MID($E5191,1,1)</f>
        <v>G</v>
      </c>
      <c r="G5191" t="str">
        <f>IFERROR(MID($E5191,SEARCH("/",$E5191,SEARCH("/",$E5191)+1)+1,1),"")</f>
        <v>S</v>
      </c>
      <c r="H5191" t="s">
        <v>46</v>
      </c>
      <c r="I5191">
        <v>4</v>
      </c>
      <c r="J5191" t="b">
        <v>0</v>
      </c>
      <c r="K5191" s="7">
        <v>0</v>
      </c>
      <c r="L5191" s="7">
        <v>0</v>
      </c>
      <c r="M5191" s="7">
        <v>0</v>
      </c>
      <c r="N5191" s="7">
        <v>0</v>
      </c>
      <c r="O5191" s="7">
        <v>0</v>
      </c>
      <c r="P5191" s="7">
        <f>SUM(dane3[[#This Row],[RoomService]:[VRDeck]])</f>
        <v>0</v>
      </c>
      <c r="Q5191" t="s">
        <v>14177</v>
      </c>
      <c r="R5191" t="b">
        <v>1</v>
      </c>
    </row>
    <row r="5192" spans="1:18" x14ac:dyDescent="0.3">
      <c r="A5192" t="s">
        <v>12607</v>
      </c>
      <c r="B5192">
        <f>MID(dane3[[#This Row],[PassengerId]],1,4)+0</f>
        <v>4923</v>
      </c>
      <c r="C5192" t="s">
        <v>53</v>
      </c>
      <c r="D5192" t="b">
        <v>1</v>
      </c>
      <c r="E5192" t="s">
        <v>12605</v>
      </c>
      <c r="F5192" t="str">
        <f>MID($E5192,1,1)</f>
        <v>F</v>
      </c>
      <c r="G5192" t="str">
        <f>IFERROR(MID($E5192,SEARCH("/",$E5192,SEARCH("/",$E5192)+1)+1,1),"")</f>
        <v>S</v>
      </c>
      <c r="H5192" t="s">
        <v>16</v>
      </c>
      <c r="I5192">
        <v>20</v>
      </c>
      <c r="J5192" t="b">
        <v>0</v>
      </c>
      <c r="K5192" s="7">
        <v>0</v>
      </c>
      <c r="L5192" s="7">
        <v>0</v>
      </c>
      <c r="M5192" s="7">
        <v>0</v>
      </c>
      <c r="N5192" s="7">
        <v>0</v>
      </c>
      <c r="O5192" s="7">
        <v>0</v>
      </c>
      <c r="P5192" s="7">
        <f>SUM(dane3[[#This Row],[RoomService]:[VRDeck]])</f>
        <v>0</v>
      </c>
      <c r="Q5192" t="s">
        <v>12608</v>
      </c>
      <c r="R5192" t="b">
        <v>1</v>
      </c>
    </row>
    <row r="5193" spans="1:18" x14ac:dyDescent="0.3">
      <c r="A5193" t="s">
        <v>12609</v>
      </c>
      <c r="B5193">
        <f>MID(dane3[[#This Row],[PassengerId]],1,4)+0</f>
        <v>4923</v>
      </c>
      <c r="C5193" t="s">
        <v>53</v>
      </c>
      <c r="D5193" t="b">
        <v>0</v>
      </c>
      <c r="E5193" t="s">
        <v>12605</v>
      </c>
      <c r="F5193" t="str">
        <f>MID($E5193,1,1)</f>
        <v>F</v>
      </c>
      <c r="G5193" t="str">
        <f>IFERROR(MID($E5193,SEARCH("/",$E5193,SEARCH("/",$E5193)+1)+1,1),"")</f>
        <v>S</v>
      </c>
      <c r="H5193" t="s">
        <v>16</v>
      </c>
      <c r="I5193">
        <v>24</v>
      </c>
      <c r="J5193" t="b">
        <v>0</v>
      </c>
      <c r="K5193" s="7">
        <v>261</v>
      </c>
      <c r="L5193" s="7">
        <v>0</v>
      </c>
      <c r="M5193" s="7">
        <v>780</v>
      </c>
      <c r="N5193" s="7">
        <v>0</v>
      </c>
      <c r="O5193" s="7">
        <v>0</v>
      </c>
      <c r="P5193" s="7">
        <f>SUM(dane3[[#This Row],[RoomService]:[VRDeck]])</f>
        <v>1041</v>
      </c>
      <c r="Q5193" t="s">
        <v>12610</v>
      </c>
      <c r="R5193" t="b">
        <v>1</v>
      </c>
    </row>
    <row r="5194" spans="1:18" x14ac:dyDescent="0.3">
      <c r="A5194" t="s">
        <v>12611</v>
      </c>
      <c r="B5194">
        <f>MID(dane3[[#This Row],[PassengerId]],1,4)+0</f>
        <v>4924</v>
      </c>
      <c r="C5194" t="s">
        <v>53</v>
      </c>
      <c r="D5194" t="b">
        <v>0</v>
      </c>
      <c r="E5194" t="s">
        <v>12612</v>
      </c>
      <c r="F5194" t="str">
        <f>MID($E5194,1,1)</f>
        <v>F</v>
      </c>
      <c r="G5194" t="str">
        <f>IFERROR(MID($E5194,SEARCH("/",$E5194,SEARCH("/",$E5194)+1)+1,1),"")</f>
        <v>P</v>
      </c>
      <c r="H5194" t="s">
        <v>46</v>
      </c>
      <c r="I5194">
        <v>31</v>
      </c>
      <c r="J5194" t="b">
        <v>0</v>
      </c>
      <c r="K5194" s="7">
        <v>725</v>
      </c>
      <c r="L5194" s="7">
        <v>0</v>
      </c>
      <c r="M5194" s="7">
        <v>747</v>
      </c>
      <c r="N5194" s="7">
        <v>0</v>
      </c>
      <c r="O5194" s="7">
        <v>0</v>
      </c>
      <c r="P5194" s="7">
        <f>SUM(dane3[[#This Row],[RoomService]:[VRDeck]])</f>
        <v>1472</v>
      </c>
      <c r="Q5194" t="s">
        <v>12613</v>
      </c>
      <c r="R5194" t="b">
        <v>0</v>
      </c>
    </row>
    <row r="5195" spans="1:18" x14ac:dyDescent="0.3">
      <c r="A5195" t="s">
        <v>12617</v>
      </c>
      <c r="B5195">
        <f>MID(dane3[[#This Row],[PassengerId]],1,4)+0</f>
        <v>4927</v>
      </c>
      <c r="C5195" t="s">
        <v>53</v>
      </c>
      <c r="D5195" t="b">
        <v>0</v>
      </c>
      <c r="E5195" t="s">
        <v>12618</v>
      </c>
      <c r="F5195" t="str">
        <f>MID($E5195,1,1)</f>
        <v>F</v>
      </c>
      <c r="G5195" t="str">
        <f>IFERROR(MID($E5195,SEARCH("/",$E5195,SEARCH("/",$E5195)+1)+1,1),"")</f>
        <v>S</v>
      </c>
      <c r="H5195" t="s">
        <v>16</v>
      </c>
      <c r="I5195">
        <v>3</v>
      </c>
      <c r="J5195" t="b">
        <v>0</v>
      </c>
      <c r="K5195" s="7">
        <v>0</v>
      </c>
      <c r="L5195" s="7">
        <v>0</v>
      </c>
      <c r="M5195" s="7">
        <v>0</v>
      </c>
      <c r="N5195" s="7">
        <v>0</v>
      </c>
      <c r="O5195" s="7">
        <v>0</v>
      </c>
      <c r="P5195" s="7">
        <f>SUM(dane3[[#This Row],[RoomService]:[VRDeck]])</f>
        <v>0</v>
      </c>
      <c r="Q5195" t="s">
        <v>12619</v>
      </c>
      <c r="R5195" t="b">
        <v>1</v>
      </c>
    </row>
    <row r="5196" spans="1:18" x14ac:dyDescent="0.3">
      <c r="A5196" t="s">
        <v>14189</v>
      </c>
      <c r="B5196">
        <f>MID(dane3[[#This Row],[PassengerId]],1,4)+0</f>
        <v>5539</v>
      </c>
      <c r="C5196" t="s">
        <v>14</v>
      </c>
      <c r="D5196" t="b">
        <v>0</v>
      </c>
      <c r="E5196" t="s">
        <v>14190</v>
      </c>
      <c r="F5196" t="str">
        <f>MID($E5196,1,1)</f>
        <v>B</v>
      </c>
      <c r="G5196" t="str">
        <f>IFERROR(MID($E5196,SEARCH("/",$E5196,SEARCH("/",$E5196)+1)+1,1),"")</f>
        <v>P</v>
      </c>
      <c r="H5196" t="s">
        <v>16</v>
      </c>
      <c r="I5196">
        <v>26</v>
      </c>
      <c r="J5196" t="b">
        <v>0</v>
      </c>
      <c r="K5196" s="7">
        <v>0</v>
      </c>
      <c r="L5196" s="7">
        <v>1583</v>
      </c>
      <c r="M5196" s="7">
        <v>0</v>
      </c>
      <c r="N5196" s="7">
        <v>232</v>
      </c>
      <c r="O5196" s="7">
        <v>8040</v>
      </c>
      <c r="P5196" s="7">
        <f>SUM(dane3[[#This Row],[RoomService]:[VRDeck]])</f>
        <v>9855</v>
      </c>
      <c r="Q5196" t="s">
        <v>14191</v>
      </c>
      <c r="R5196" t="b">
        <v>0</v>
      </c>
    </row>
    <row r="5197" spans="1:18" x14ac:dyDescent="0.3">
      <c r="A5197" t="s">
        <v>14192</v>
      </c>
      <c r="B5197">
        <f>MID(dane3[[#This Row],[PassengerId]],1,4)+0</f>
        <v>5540</v>
      </c>
      <c r="C5197" t="s">
        <v>19</v>
      </c>
      <c r="D5197" t="b">
        <v>0</v>
      </c>
      <c r="E5197" t="s">
        <v>14193</v>
      </c>
      <c r="F5197" t="str">
        <f>MID($E5197,1,1)</f>
        <v>E</v>
      </c>
      <c r="G5197" t="str">
        <f>IFERROR(MID($E5197,SEARCH("/",$E5197,SEARCH("/",$E5197)+1)+1,1),"")</f>
        <v>S</v>
      </c>
      <c r="H5197" t="s">
        <v>16</v>
      </c>
      <c r="I5197">
        <v>21</v>
      </c>
      <c r="J5197" t="b">
        <v>0</v>
      </c>
      <c r="K5197" s="7">
        <v>39</v>
      </c>
      <c r="L5197" s="7">
        <v>360</v>
      </c>
      <c r="M5197" s="7">
        <v>0</v>
      </c>
      <c r="N5197" s="7">
        <v>0</v>
      </c>
      <c r="O5197" s="7">
        <v>0</v>
      </c>
      <c r="P5197" s="7">
        <f>SUM(dane3[[#This Row],[RoomService]:[VRDeck]])</f>
        <v>399</v>
      </c>
      <c r="Q5197" t="s">
        <v>14194</v>
      </c>
      <c r="R5197" t="b">
        <v>1</v>
      </c>
    </row>
    <row r="5198" spans="1:18" x14ac:dyDescent="0.3">
      <c r="A5198" t="s">
        <v>12620</v>
      </c>
      <c r="B5198">
        <f>MID(dane3[[#This Row],[PassengerId]],1,4)+0</f>
        <v>4927</v>
      </c>
      <c r="C5198" t="s">
        <v>53</v>
      </c>
      <c r="D5198" t="b">
        <v>1</v>
      </c>
      <c r="E5198" t="s">
        <v>12618</v>
      </c>
      <c r="F5198" t="str">
        <f>MID($E5198,1,1)</f>
        <v>F</v>
      </c>
      <c r="G5198" t="str">
        <f>IFERROR(MID($E5198,SEARCH("/",$E5198,SEARCH("/",$E5198)+1)+1,1),"")</f>
        <v>S</v>
      </c>
      <c r="H5198" t="s">
        <v>16</v>
      </c>
      <c r="I5198">
        <v>22</v>
      </c>
      <c r="J5198" t="b">
        <v>0</v>
      </c>
      <c r="K5198" s="7">
        <v>0</v>
      </c>
      <c r="L5198" s="7">
        <v>0</v>
      </c>
      <c r="M5198" s="7">
        <v>0</v>
      </c>
      <c r="N5198" s="7">
        <v>0</v>
      </c>
      <c r="O5198" s="7">
        <v>0</v>
      </c>
      <c r="P5198" s="7">
        <f>SUM(dane3[[#This Row],[RoomService]:[VRDeck]])</f>
        <v>0</v>
      </c>
      <c r="Q5198" t="s">
        <v>12621</v>
      </c>
      <c r="R5198" t="b">
        <v>1</v>
      </c>
    </row>
    <row r="5199" spans="1:18" x14ac:dyDescent="0.3">
      <c r="A5199" t="s">
        <v>14198</v>
      </c>
      <c r="B5199">
        <f>MID(dane3[[#This Row],[PassengerId]],1,4)+0</f>
        <v>5543</v>
      </c>
      <c r="C5199" t="s">
        <v>14</v>
      </c>
      <c r="D5199" t="b">
        <v>1</v>
      </c>
      <c r="E5199" t="s">
        <v>14199</v>
      </c>
      <c r="F5199" t="str">
        <f>MID($E5199,1,1)</f>
        <v>C</v>
      </c>
      <c r="G5199" t="str">
        <f>IFERROR(MID($E5199,SEARCH("/",$E5199,SEARCH("/",$E5199)+1)+1,1),"")</f>
        <v>P</v>
      </c>
      <c r="H5199" t="s">
        <v>16</v>
      </c>
      <c r="I5199">
        <v>26</v>
      </c>
      <c r="J5199" t="b">
        <v>0</v>
      </c>
      <c r="K5199" s="7">
        <v>0</v>
      </c>
      <c r="L5199" s="7">
        <v>0</v>
      </c>
      <c r="M5199" s="7">
        <v>0</v>
      </c>
      <c r="N5199" s="7">
        <v>0</v>
      </c>
      <c r="O5199" s="7">
        <v>0</v>
      </c>
      <c r="P5199" s="7">
        <f>SUM(dane3[[#This Row],[RoomService]:[VRDeck]])</f>
        <v>0</v>
      </c>
      <c r="Q5199" t="s">
        <v>14200</v>
      </c>
      <c r="R5199" t="b">
        <v>1</v>
      </c>
    </row>
    <row r="5200" spans="1:18" x14ac:dyDescent="0.3">
      <c r="A5200" t="s">
        <v>12622</v>
      </c>
      <c r="B5200">
        <f>MID(dane3[[#This Row],[PassengerId]],1,4)+0</f>
        <v>4927</v>
      </c>
      <c r="C5200" t="s">
        <v>53</v>
      </c>
      <c r="D5200" t="b">
        <v>0</v>
      </c>
      <c r="E5200" t="s">
        <v>12618</v>
      </c>
      <c r="F5200" t="str">
        <f>MID($E5200,1,1)</f>
        <v>F</v>
      </c>
      <c r="G5200" t="str">
        <f>IFERROR(MID($E5200,SEARCH("/",$E5200,SEARCH("/",$E5200)+1)+1,1),"")</f>
        <v>S</v>
      </c>
      <c r="H5200" t="s">
        <v>16</v>
      </c>
      <c r="I5200">
        <v>20</v>
      </c>
      <c r="J5200" t="b">
        <v>0</v>
      </c>
      <c r="K5200" s="7">
        <v>0</v>
      </c>
      <c r="L5200" s="7">
        <v>0</v>
      </c>
      <c r="M5200" s="7">
        <v>0</v>
      </c>
      <c r="N5200" s="7">
        <v>0</v>
      </c>
      <c r="O5200" s="7">
        <v>0</v>
      </c>
      <c r="P5200" s="7">
        <f>SUM(dane3[[#This Row],[RoomService]:[VRDeck]])</f>
        <v>0</v>
      </c>
      <c r="Q5200" t="s">
        <v>12623</v>
      </c>
      <c r="R5200" t="b">
        <v>1</v>
      </c>
    </row>
    <row r="5201" spans="1:18" x14ac:dyDescent="0.3">
      <c r="A5201" t="s">
        <v>14204</v>
      </c>
      <c r="B5201">
        <f>MID(dane3[[#This Row],[PassengerId]],1,4)+0</f>
        <v>5545</v>
      </c>
      <c r="C5201" t="s">
        <v>19</v>
      </c>
      <c r="D5201" t="b">
        <v>0</v>
      </c>
      <c r="E5201" t="s">
        <v>14205</v>
      </c>
      <c r="F5201" t="str">
        <f>MID($E5201,1,1)</f>
        <v>G</v>
      </c>
      <c r="G5201" t="str">
        <f>IFERROR(MID($E5201,SEARCH("/",$E5201,SEARCH("/",$E5201)+1)+1,1),"")</f>
        <v>S</v>
      </c>
      <c r="H5201" t="s">
        <v>32</v>
      </c>
      <c r="I5201">
        <v>34</v>
      </c>
      <c r="J5201" t="b">
        <v>0</v>
      </c>
      <c r="K5201" s="7">
        <v>0</v>
      </c>
      <c r="L5201" s="7">
        <v>0</v>
      </c>
      <c r="M5201" s="7">
        <v>693</v>
      </c>
      <c r="N5201" s="7">
        <v>3</v>
      </c>
      <c r="O5201" s="7">
        <v>77</v>
      </c>
      <c r="P5201" s="7">
        <f>SUM(dane3[[#This Row],[RoomService]:[VRDeck]])</f>
        <v>773</v>
      </c>
      <c r="Q5201" t="s">
        <v>14206</v>
      </c>
      <c r="R5201" t="b">
        <v>1</v>
      </c>
    </row>
    <row r="5202" spans="1:18" x14ac:dyDescent="0.3">
      <c r="A5202" t="s">
        <v>14207</v>
      </c>
      <c r="B5202">
        <f>MID(dane3[[#This Row],[PassengerId]],1,4)+0</f>
        <v>5545</v>
      </c>
      <c r="C5202" t="s">
        <v>19</v>
      </c>
      <c r="D5202" t="b">
        <v>1</v>
      </c>
      <c r="E5202" t="s">
        <v>14205</v>
      </c>
      <c r="F5202" t="str">
        <f>MID($E5202,1,1)</f>
        <v>G</v>
      </c>
      <c r="G5202" t="str">
        <f>IFERROR(MID($E5202,SEARCH("/",$E5202,SEARCH("/",$E5202)+1)+1,1),"")</f>
        <v>S</v>
      </c>
      <c r="H5202" t="s">
        <v>16</v>
      </c>
      <c r="I5202">
        <v>11</v>
      </c>
      <c r="J5202" t="b">
        <v>0</v>
      </c>
      <c r="K5202" s="7">
        <v>0</v>
      </c>
      <c r="L5202" s="7">
        <v>0</v>
      </c>
      <c r="M5202" s="7">
        <v>0</v>
      </c>
      <c r="N5202" s="7">
        <v>0</v>
      </c>
      <c r="O5202" s="7">
        <v>0</v>
      </c>
      <c r="P5202" s="7">
        <f>SUM(dane3[[#This Row],[RoomService]:[VRDeck]])</f>
        <v>0</v>
      </c>
      <c r="Q5202" t="s">
        <v>14208</v>
      </c>
      <c r="R5202" t="b">
        <v>1</v>
      </c>
    </row>
    <row r="5203" spans="1:18" x14ac:dyDescent="0.3">
      <c r="A5203" t="s">
        <v>14209</v>
      </c>
      <c r="B5203">
        <f>MID(dane3[[#This Row],[PassengerId]],1,4)+0</f>
        <v>5545</v>
      </c>
      <c r="C5203" t="s">
        <v>19</v>
      </c>
      <c r="D5203" t="b">
        <v>1</v>
      </c>
      <c r="E5203" t="s">
        <v>14205</v>
      </c>
      <c r="F5203" t="str">
        <f>MID($E5203,1,1)</f>
        <v>G</v>
      </c>
      <c r="G5203" t="str">
        <f>IFERROR(MID($E5203,SEARCH("/",$E5203,SEARCH("/",$E5203)+1)+1,1),"")</f>
        <v>S</v>
      </c>
      <c r="H5203" t="s">
        <v>16</v>
      </c>
      <c r="I5203">
        <v>0</v>
      </c>
      <c r="J5203" t="b">
        <v>0</v>
      </c>
      <c r="K5203" s="7">
        <v>0</v>
      </c>
      <c r="L5203" s="7">
        <v>0</v>
      </c>
      <c r="M5203" s="7">
        <v>0</v>
      </c>
      <c r="N5203" s="7">
        <v>0</v>
      </c>
      <c r="O5203" s="7">
        <v>0</v>
      </c>
      <c r="P5203" s="7">
        <f>SUM(dane3[[#This Row],[RoomService]:[VRDeck]])</f>
        <v>0</v>
      </c>
      <c r="Q5203" t="s">
        <v>14210</v>
      </c>
      <c r="R5203" t="b">
        <v>1</v>
      </c>
    </row>
    <row r="5204" spans="1:18" x14ac:dyDescent="0.3">
      <c r="A5204" t="s">
        <v>14211</v>
      </c>
      <c r="B5204">
        <f>MID(dane3[[#This Row],[PassengerId]],1,4)+0</f>
        <v>5546</v>
      </c>
      <c r="C5204" t="s">
        <v>14</v>
      </c>
      <c r="D5204" t="b">
        <v>0</v>
      </c>
      <c r="E5204" t="s">
        <v>14212</v>
      </c>
      <c r="F5204" t="str">
        <f>MID($E5204,1,1)</f>
        <v>D</v>
      </c>
      <c r="G5204" t="str">
        <f>IFERROR(MID($E5204,SEARCH("/",$E5204,SEARCH("/",$E5204)+1)+1,1),"")</f>
        <v>P</v>
      </c>
      <c r="H5204" t="s">
        <v>46</v>
      </c>
      <c r="I5204">
        <v>28</v>
      </c>
      <c r="J5204" t="b">
        <v>0</v>
      </c>
      <c r="K5204" s="7">
        <v>550</v>
      </c>
      <c r="L5204" s="7">
        <v>5203</v>
      </c>
      <c r="M5204" s="7">
        <v>0</v>
      </c>
      <c r="N5204" s="7">
        <v>2244</v>
      </c>
      <c r="O5204" s="7">
        <v>1624</v>
      </c>
      <c r="P5204" s="7">
        <f>SUM(dane3[[#This Row],[RoomService]:[VRDeck]])</f>
        <v>9621</v>
      </c>
      <c r="Q5204" t="s">
        <v>14213</v>
      </c>
      <c r="R5204" t="b">
        <v>0</v>
      </c>
    </row>
    <row r="5205" spans="1:18" x14ac:dyDescent="0.3">
      <c r="A5205" t="s">
        <v>14214</v>
      </c>
      <c r="B5205">
        <f>MID(dane3[[#This Row],[PassengerId]],1,4)+0</f>
        <v>5550</v>
      </c>
      <c r="C5205" t="s">
        <v>19</v>
      </c>
      <c r="D5205" t="b">
        <v>0</v>
      </c>
      <c r="E5205" t="s">
        <v>14215</v>
      </c>
      <c r="F5205" t="str">
        <f>MID($E5205,1,1)</f>
        <v>G</v>
      </c>
      <c r="G5205" t="str">
        <f>IFERROR(MID($E5205,SEARCH("/",$E5205,SEARCH("/",$E5205)+1)+1,1),"")</f>
        <v>S</v>
      </c>
      <c r="H5205" t="s">
        <v>16</v>
      </c>
      <c r="I5205">
        <v>33</v>
      </c>
      <c r="J5205" t="b">
        <v>0</v>
      </c>
      <c r="K5205" s="7">
        <v>127</v>
      </c>
      <c r="L5205" s="7">
        <v>745</v>
      </c>
      <c r="M5205" s="7">
        <v>9</v>
      </c>
      <c r="N5205" s="7">
        <v>0</v>
      </c>
      <c r="O5205" s="7">
        <v>0</v>
      </c>
      <c r="P5205" s="7">
        <f>SUM(dane3[[#This Row],[RoomService]:[VRDeck]])</f>
        <v>881</v>
      </c>
      <c r="Q5205" t="s">
        <v>14216</v>
      </c>
      <c r="R5205" t="b">
        <v>1</v>
      </c>
    </row>
    <row r="5206" spans="1:18" x14ac:dyDescent="0.3">
      <c r="A5206" t="s">
        <v>14217</v>
      </c>
      <c r="B5206">
        <f>MID(dane3[[#This Row],[PassengerId]],1,4)+0</f>
        <v>5551</v>
      </c>
      <c r="C5206" t="s">
        <v>19</v>
      </c>
      <c r="D5206" t="b">
        <v>1</v>
      </c>
      <c r="E5206" t="s">
        <v>14218</v>
      </c>
      <c r="F5206" t="str">
        <f>MID($E5206,1,1)</f>
        <v>G</v>
      </c>
      <c r="G5206" t="str">
        <f>IFERROR(MID($E5206,SEARCH("/",$E5206,SEARCH("/",$E5206)+1)+1,1),"")</f>
        <v>P</v>
      </c>
      <c r="H5206" t="s">
        <v>16</v>
      </c>
      <c r="I5206">
        <v>22</v>
      </c>
      <c r="J5206" t="b">
        <v>0</v>
      </c>
      <c r="K5206" s="7">
        <v>0</v>
      </c>
      <c r="L5206" s="7">
        <v>0</v>
      </c>
      <c r="M5206" s="7">
        <v>0</v>
      </c>
      <c r="N5206" s="7">
        <v>0</v>
      </c>
      <c r="O5206" s="7">
        <v>0</v>
      </c>
      <c r="P5206" s="7">
        <f>SUM(dane3[[#This Row],[RoomService]:[VRDeck]])</f>
        <v>0</v>
      </c>
      <c r="Q5206" t="s">
        <v>14219</v>
      </c>
      <c r="R5206" t="b">
        <v>1</v>
      </c>
    </row>
    <row r="5207" spans="1:18" x14ac:dyDescent="0.3">
      <c r="A5207" t="s">
        <v>12624</v>
      </c>
      <c r="B5207">
        <f>MID(dane3[[#This Row],[PassengerId]],1,4)+0</f>
        <v>4927</v>
      </c>
      <c r="C5207" t="s">
        <v>53</v>
      </c>
      <c r="D5207" t="b">
        <v>0</v>
      </c>
      <c r="E5207" t="s">
        <v>12618</v>
      </c>
      <c r="F5207" t="str">
        <f>MID($E5207,1,1)</f>
        <v>F</v>
      </c>
      <c r="G5207" t="str">
        <f>IFERROR(MID($E5207,SEARCH("/",$E5207,SEARCH("/",$E5207)+1)+1,1),"")</f>
        <v>S</v>
      </c>
      <c r="H5207" t="s">
        <v>16</v>
      </c>
      <c r="I5207">
        <v>0</v>
      </c>
      <c r="J5207" t="b">
        <v>0</v>
      </c>
      <c r="K5207" s="7">
        <v>0</v>
      </c>
      <c r="L5207" s="7">
        <v>0</v>
      </c>
      <c r="M5207" s="7">
        <v>0</v>
      </c>
      <c r="N5207" s="7">
        <v>0</v>
      </c>
      <c r="O5207" s="7">
        <v>0</v>
      </c>
      <c r="P5207" s="7">
        <f>SUM(dane3[[#This Row],[RoomService]:[VRDeck]])</f>
        <v>0</v>
      </c>
      <c r="Q5207" t="s">
        <v>12625</v>
      </c>
      <c r="R5207" t="b">
        <v>1</v>
      </c>
    </row>
    <row r="5208" spans="1:18" x14ac:dyDescent="0.3">
      <c r="A5208" t="s">
        <v>12626</v>
      </c>
      <c r="B5208">
        <f>MID(dane3[[#This Row],[PassengerId]],1,4)+0</f>
        <v>4929</v>
      </c>
      <c r="C5208" t="s">
        <v>53</v>
      </c>
      <c r="D5208" t="b">
        <v>1</v>
      </c>
      <c r="E5208" t="s">
        <v>12627</v>
      </c>
      <c r="F5208" t="str">
        <f>MID($E5208,1,1)</f>
        <v>F</v>
      </c>
      <c r="G5208" t="str">
        <f>IFERROR(MID($E5208,SEARCH("/",$E5208,SEARCH("/",$E5208)+1)+1,1),"")</f>
        <v>P</v>
      </c>
      <c r="H5208" t="s">
        <v>46</v>
      </c>
      <c r="I5208">
        <v>13</v>
      </c>
      <c r="J5208" t="b">
        <v>0</v>
      </c>
      <c r="K5208" s="7">
        <v>0</v>
      </c>
      <c r="L5208" s="7">
        <v>0</v>
      </c>
      <c r="M5208" s="7">
        <v>0</v>
      </c>
      <c r="N5208" s="7">
        <v>0</v>
      </c>
      <c r="O5208" s="7">
        <v>0</v>
      </c>
      <c r="P5208" s="7">
        <f>SUM(dane3[[#This Row],[RoomService]:[VRDeck]])</f>
        <v>0</v>
      </c>
      <c r="Q5208" t="s">
        <v>12628</v>
      </c>
      <c r="R5208" t="b">
        <v>1</v>
      </c>
    </row>
    <row r="5209" spans="1:18" x14ac:dyDescent="0.3">
      <c r="A5209" t="s">
        <v>12634</v>
      </c>
      <c r="B5209">
        <f>MID(dane3[[#This Row],[PassengerId]],1,4)+0</f>
        <v>4932</v>
      </c>
      <c r="C5209" t="s">
        <v>53</v>
      </c>
      <c r="D5209" t="b">
        <v>0</v>
      </c>
      <c r="E5209" t="s">
        <v>12635</v>
      </c>
      <c r="F5209" t="str">
        <f>MID($E5209,1,1)</f>
        <v>D</v>
      </c>
      <c r="G5209" t="str">
        <f>IFERROR(MID($E5209,SEARCH("/",$E5209,SEARCH("/",$E5209)+1)+1,1),"")</f>
        <v>P</v>
      </c>
      <c r="H5209" t="s">
        <v>16</v>
      </c>
      <c r="I5209">
        <v>22</v>
      </c>
      <c r="J5209" t="b">
        <v>0</v>
      </c>
      <c r="K5209" s="7">
        <v>223</v>
      </c>
      <c r="L5209" s="7">
        <v>0</v>
      </c>
      <c r="M5209" s="7">
        <v>630</v>
      </c>
      <c r="N5209" s="7">
        <v>14</v>
      </c>
      <c r="O5209" s="7">
        <v>0</v>
      </c>
      <c r="P5209" s="7">
        <f>SUM(dane3[[#This Row],[RoomService]:[VRDeck]])</f>
        <v>867</v>
      </c>
      <c r="Q5209" t="s">
        <v>12636</v>
      </c>
      <c r="R5209" t="b">
        <v>1</v>
      </c>
    </row>
    <row r="5210" spans="1:18" x14ac:dyDescent="0.3">
      <c r="A5210" t="s">
        <v>2407</v>
      </c>
      <c r="B5210">
        <f>MID(dane3[[#This Row],[PassengerId]],1,4)+0</f>
        <v>939</v>
      </c>
      <c r="C5210" t="s">
        <v>19</v>
      </c>
      <c r="D5210" t="b">
        <v>1</v>
      </c>
      <c r="E5210" t="s">
        <v>2408</v>
      </c>
      <c r="F5210" t="str">
        <f>MID($E5210,1,1)</f>
        <v>G</v>
      </c>
      <c r="G5210" t="str">
        <f>IFERROR(MID($E5210,SEARCH("/",$E5210,SEARCH("/",$E5210)+1)+1,1),"")</f>
        <v>P</v>
      </c>
      <c r="H5210" t="s">
        <v>16</v>
      </c>
      <c r="I5210">
        <v>15</v>
      </c>
      <c r="J5210" t="b">
        <v>0</v>
      </c>
      <c r="K5210" s="7">
        <v>0</v>
      </c>
      <c r="L5210" s="7">
        <v>0</v>
      </c>
      <c r="M5210" s="7">
        <v>0</v>
      </c>
      <c r="N5210" s="7">
        <v>0</v>
      </c>
      <c r="O5210" s="7">
        <v>0</v>
      </c>
      <c r="P5210" s="7">
        <f>SUM(dane3[[#This Row],[RoomService]:[VRDeck]])</f>
        <v>0</v>
      </c>
      <c r="Q5210" t="s">
        <v>2409</v>
      </c>
      <c r="R5210" t="b">
        <v>1</v>
      </c>
    </row>
    <row r="5211" spans="1:18" x14ac:dyDescent="0.3">
      <c r="A5211" t="s">
        <v>14230</v>
      </c>
      <c r="B5211">
        <f>MID(dane3[[#This Row],[PassengerId]],1,4)+0</f>
        <v>5556</v>
      </c>
      <c r="C5211" t="s">
        <v>19</v>
      </c>
      <c r="D5211" t="b">
        <v>0</v>
      </c>
      <c r="E5211" t="s">
        <v>14231</v>
      </c>
      <c r="F5211" t="str">
        <f>MID($E5211,1,1)</f>
        <v>E</v>
      </c>
      <c r="G5211" t="str">
        <f>IFERROR(MID($E5211,SEARCH("/",$E5211,SEARCH("/",$E5211)+1)+1,1),"")</f>
        <v>S</v>
      </c>
      <c r="H5211" t="s">
        <v>16</v>
      </c>
      <c r="I5211">
        <v>27</v>
      </c>
      <c r="J5211" t="b">
        <v>0</v>
      </c>
      <c r="K5211" s="7">
        <v>0</v>
      </c>
      <c r="L5211" s="7">
        <v>1</v>
      </c>
      <c r="M5211" s="7">
        <v>667</v>
      </c>
      <c r="N5211" s="7">
        <v>897</v>
      </c>
      <c r="O5211" s="7">
        <v>43</v>
      </c>
      <c r="P5211" s="7">
        <f>SUM(dane3[[#This Row],[RoomService]:[VRDeck]])</f>
        <v>1608</v>
      </c>
      <c r="Q5211" t="s">
        <v>14232</v>
      </c>
      <c r="R5211" t="b">
        <v>0</v>
      </c>
    </row>
    <row r="5212" spans="1:18" x14ac:dyDescent="0.3">
      <c r="A5212" t="s">
        <v>14233</v>
      </c>
      <c r="B5212">
        <f>MID(dane3[[#This Row],[PassengerId]],1,4)+0</f>
        <v>5557</v>
      </c>
      <c r="C5212" t="s">
        <v>19</v>
      </c>
      <c r="D5212" t="b">
        <v>1</v>
      </c>
      <c r="E5212" t="s">
        <v>14234</v>
      </c>
      <c r="F5212" t="str">
        <f>MID($E5212,1,1)</f>
        <v>G</v>
      </c>
      <c r="G5212" t="str">
        <f>IFERROR(MID($E5212,SEARCH("/",$E5212,SEARCH("/",$E5212)+1)+1,1),"")</f>
        <v>P</v>
      </c>
      <c r="H5212" t="s">
        <v>16</v>
      </c>
      <c r="I5212">
        <v>37</v>
      </c>
      <c r="J5212" t="b">
        <v>0</v>
      </c>
      <c r="K5212" s="7">
        <v>0</v>
      </c>
      <c r="L5212" s="7">
        <v>0</v>
      </c>
      <c r="M5212" s="7">
        <v>0</v>
      </c>
      <c r="N5212" s="7">
        <v>0</v>
      </c>
      <c r="O5212" s="7">
        <v>0</v>
      </c>
      <c r="P5212" s="7">
        <f>SUM(dane3[[#This Row],[RoomService]:[VRDeck]])</f>
        <v>0</v>
      </c>
      <c r="Q5212" t="s">
        <v>14235</v>
      </c>
      <c r="R5212" t="b">
        <v>1</v>
      </c>
    </row>
    <row r="5213" spans="1:18" x14ac:dyDescent="0.3">
      <c r="A5213" t="s">
        <v>14236</v>
      </c>
      <c r="B5213">
        <f>MID(dane3[[#This Row],[PassengerId]],1,4)+0</f>
        <v>5559</v>
      </c>
      <c r="C5213" t="s">
        <v>19</v>
      </c>
      <c r="D5213" t="b">
        <v>1</v>
      </c>
      <c r="E5213" t="s">
        <v>14237</v>
      </c>
      <c r="F5213" t="str">
        <f>MID($E5213,1,1)</f>
        <v>G</v>
      </c>
      <c r="G5213" t="str">
        <f>IFERROR(MID($E5213,SEARCH("/",$E5213,SEARCH("/",$E5213)+1)+1,1),"")</f>
        <v>S</v>
      </c>
      <c r="H5213" t="s">
        <v>46</v>
      </c>
      <c r="I5213">
        <v>23</v>
      </c>
      <c r="J5213" t="b">
        <v>0</v>
      </c>
      <c r="K5213" s="7">
        <v>0</v>
      </c>
      <c r="L5213" s="7">
        <v>0</v>
      </c>
      <c r="M5213" s="7">
        <v>0</v>
      </c>
      <c r="N5213" s="7">
        <v>0</v>
      </c>
      <c r="O5213" s="7">
        <v>0</v>
      </c>
      <c r="P5213" s="7">
        <f>SUM(dane3[[#This Row],[RoomService]:[VRDeck]])</f>
        <v>0</v>
      </c>
      <c r="Q5213" t="s">
        <v>23799</v>
      </c>
      <c r="R5213" t="b">
        <v>1</v>
      </c>
    </row>
    <row r="5214" spans="1:18" x14ac:dyDescent="0.3">
      <c r="A5214" t="s">
        <v>12637</v>
      </c>
      <c r="B5214">
        <f>MID(dane3[[#This Row],[PassengerId]],1,4)+0</f>
        <v>4932</v>
      </c>
      <c r="C5214" t="s">
        <v>53</v>
      </c>
      <c r="D5214" t="b">
        <v>1</v>
      </c>
      <c r="E5214" t="s">
        <v>12638</v>
      </c>
      <c r="F5214" t="str">
        <f>MID($E5214,1,1)</f>
        <v>F</v>
      </c>
      <c r="G5214" t="str">
        <f>IFERROR(MID($E5214,SEARCH("/",$E5214,SEARCH("/",$E5214)+1)+1,1),"")</f>
        <v>P</v>
      </c>
      <c r="H5214" t="s">
        <v>46</v>
      </c>
      <c r="I5214">
        <v>3</v>
      </c>
      <c r="J5214" t="b">
        <v>0</v>
      </c>
      <c r="K5214" s="7">
        <v>0</v>
      </c>
      <c r="L5214" s="7">
        <v>0</v>
      </c>
      <c r="M5214" s="7">
        <v>0</v>
      </c>
      <c r="N5214" s="7">
        <v>0</v>
      </c>
      <c r="O5214" s="7">
        <v>0</v>
      </c>
      <c r="P5214" s="7">
        <f>SUM(dane3[[#This Row],[RoomService]:[VRDeck]])</f>
        <v>0</v>
      </c>
      <c r="Q5214" t="s">
        <v>12639</v>
      </c>
      <c r="R5214" t="b">
        <v>1</v>
      </c>
    </row>
    <row r="5215" spans="1:18" x14ac:dyDescent="0.3">
      <c r="A5215" t="s">
        <v>14241</v>
      </c>
      <c r="B5215">
        <f>MID(dane3[[#This Row],[PassengerId]],1,4)+0</f>
        <v>5561</v>
      </c>
      <c r="C5215" t="s">
        <v>14</v>
      </c>
      <c r="D5215" t="b">
        <v>1</v>
      </c>
      <c r="E5215" t="s">
        <v>14242</v>
      </c>
      <c r="F5215" t="str">
        <f>MID($E5215,1,1)</f>
        <v>A</v>
      </c>
      <c r="G5215" t="str">
        <f>IFERROR(MID($E5215,SEARCH("/",$E5215,SEARCH("/",$E5215)+1)+1,1),"")</f>
        <v>P</v>
      </c>
      <c r="H5215" t="s">
        <v>16</v>
      </c>
      <c r="I5215">
        <v>29</v>
      </c>
      <c r="J5215" t="b">
        <v>0</v>
      </c>
      <c r="K5215" s="7">
        <v>0</v>
      </c>
      <c r="L5215" s="7">
        <v>0</v>
      </c>
      <c r="M5215" s="7">
        <v>0</v>
      </c>
      <c r="N5215" s="7">
        <v>0</v>
      </c>
      <c r="O5215" s="7">
        <v>0</v>
      </c>
      <c r="P5215" s="7">
        <f>SUM(dane3[[#This Row],[RoomService]:[VRDeck]])</f>
        <v>0</v>
      </c>
      <c r="Q5215" t="s">
        <v>14243</v>
      </c>
      <c r="R5215" t="b">
        <v>1</v>
      </c>
    </row>
    <row r="5216" spans="1:18" x14ac:dyDescent="0.3">
      <c r="A5216" t="s">
        <v>14244</v>
      </c>
      <c r="B5216">
        <f>MID(dane3[[#This Row],[PassengerId]],1,4)+0</f>
        <v>5561</v>
      </c>
      <c r="C5216" t="s">
        <v>14</v>
      </c>
      <c r="D5216" t="b">
        <v>0</v>
      </c>
      <c r="E5216" t="s">
        <v>14242</v>
      </c>
      <c r="F5216" t="str">
        <f>MID($E5216,1,1)</f>
        <v>A</v>
      </c>
      <c r="G5216" t="str">
        <f>IFERROR(MID($E5216,SEARCH("/",$E5216,SEARCH("/",$E5216)+1)+1,1),"")</f>
        <v>P</v>
      </c>
      <c r="H5216" t="s">
        <v>16</v>
      </c>
      <c r="I5216">
        <v>28</v>
      </c>
      <c r="J5216" t="b">
        <v>0</v>
      </c>
      <c r="K5216" s="7">
        <v>0</v>
      </c>
      <c r="L5216" s="7">
        <v>175</v>
      </c>
      <c r="M5216" s="7">
        <v>0</v>
      </c>
      <c r="N5216" s="7">
        <v>214</v>
      </c>
      <c r="O5216" s="7">
        <v>7461</v>
      </c>
      <c r="P5216" s="7">
        <f>SUM(dane3[[#This Row],[RoomService]:[VRDeck]])</f>
        <v>7850</v>
      </c>
      <c r="Q5216" t="s">
        <v>14245</v>
      </c>
      <c r="R5216" t="b">
        <v>0</v>
      </c>
    </row>
    <row r="5217" spans="1:18" x14ac:dyDescent="0.3">
      <c r="A5217" t="s">
        <v>14246</v>
      </c>
      <c r="B5217">
        <f>MID(dane3[[#This Row],[PassengerId]],1,4)+0</f>
        <v>5561</v>
      </c>
      <c r="C5217" t="s">
        <v>14</v>
      </c>
      <c r="D5217" t="b">
        <v>0</v>
      </c>
      <c r="E5217" t="s">
        <v>14242</v>
      </c>
      <c r="F5217" t="str">
        <f>MID($E5217,1,1)</f>
        <v>A</v>
      </c>
      <c r="G5217" t="str">
        <f>IFERROR(MID($E5217,SEARCH("/",$E5217,SEARCH("/",$E5217)+1)+1,1),"")</f>
        <v>P</v>
      </c>
      <c r="H5217" t="s">
        <v>16</v>
      </c>
      <c r="I5217">
        <v>42</v>
      </c>
      <c r="J5217" t="b">
        <v>0</v>
      </c>
      <c r="K5217" s="7">
        <v>0</v>
      </c>
      <c r="L5217" s="7">
        <v>890</v>
      </c>
      <c r="M5217" s="7">
        <v>2929</v>
      </c>
      <c r="N5217" s="7">
        <v>352</v>
      </c>
      <c r="O5217" s="7">
        <v>4898</v>
      </c>
      <c r="P5217" s="7">
        <f>SUM(dane3[[#This Row],[RoomService]:[VRDeck]])</f>
        <v>9069</v>
      </c>
      <c r="Q5217" t="s">
        <v>14247</v>
      </c>
      <c r="R5217" t="b">
        <v>0</v>
      </c>
    </row>
    <row r="5218" spans="1:18" x14ac:dyDescent="0.3">
      <c r="A5218" t="s">
        <v>14248</v>
      </c>
      <c r="B5218">
        <f>MID(dane3[[#This Row],[PassengerId]],1,4)+0</f>
        <v>5561</v>
      </c>
      <c r="C5218" t="s">
        <v>14</v>
      </c>
      <c r="D5218" t="b">
        <v>0</v>
      </c>
      <c r="E5218" t="s">
        <v>14242</v>
      </c>
      <c r="F5218" t="str">
        <f>MID($E5218,1,1)</f>
        <v>A</v>
      </c>
      <c r="G5218" t="str">
        <f>IFERROR(MID($E5218,SEARCH("/",$E5218,SEARCH("/",$E5218)+1)+1,1),"")</f>
        <v>P</v>
      </c>
      <c r="H5218" t="s">
        <v>16</v>
      </c>
      <c r="I5218">
        <v>43</v>
      </c>
      <c r="J5218" t="b">
        <v>0</v>
      </c>
      <c r="K5218" s="7">
        <v>7</v>
      </c>
      <c r="L5218" s="7">
        <v>494</v>
      </c>
      <c r="M5218" s="7">
        <v>2473</v>
      </c>
      <c r="N5218" s="7">
        <v>443</v>
      </c>
      <c r="O5218" s="7">
        <v>71</v>
      </c>
      <c r="P5218" s="7">
        <f>SUM(dane3[[#This Row],[RoomService]:[VRDeck]])</f>
        <v>3488</v>
      </c>
      <c r="Q5218" t="s">
        <v>14249</v>
      </c>
      <c r="R5218" t="b">
        <v>0</v>
      </c>
    </row>
    <row r="5219" spans="1:18" x14ac:dyDescent="0.3">
      <c r="A5219" t="s">
        <v>14250</v>
      </c>
      <c r="B5219">
        <f>MID(dane3[[#This Row],[PassengerId]],1,4)+0</f>
        <v>5563</v>
      </c>
      <c r="C5219" t="s">
        <v>14</v>
      </c>
      <c r="D5219" t="b">
        <v>1</v>
      </c>
      <c r="E5219" t="s">
        <v>14251</v>
      </c>
      <c r="F5219" t="str">
        <f>MID($E5219,1,1)</f>
        <v>C</v>
      </c>
      <c r="G5219" t="str">
        <f>IFERROR(MID($E5219,SEARCH("/",$E5219,SEARCH("/",$E5219)+1)+1,1),"")</f>
        <v>P</v>
      </c>
      <c r="H5219" t="s">
        <v>16</v>
      </c>
      <c r="I5219">
        <v>26</v>
      </c>
      <c r="J5219" t="b">
        <v>0</v>
      </c>
      <c r="K5219" s="7">
        <v>0</v>
      </c>
      <c r="L5219" s="7">
        <v>0</v>
      </c>
      <c r="M5219" s="7">
        <v>0</v>
      </c>
      <c r="N5219" s="7">
        <v>0</v>
      </c>
      <c r="O5219" s="7">
        <v>0</v>
      </c>
      <c r="P5219" s="7">
        <f>SUM(dane3[[#This Row],[RoomService]:[VRDeck]])</f>
        <v>0</v>
      </c>
      <c r="Q5219" t="s">
        <v>14252</v>
      </c>
      <c r="R5219" t="b">
        <v>1</v>
      </c>
    </row>
    <row r="5220" spans="1:18" x14ac:dyDescent="0.3">
      <c r="A5220" t="s">
        <v>14253</v>
      </c>
      <c r="B5220">
        <f>MID(dane3[[#This Row],[PassengerId]],1,4)+0</f>
        <v>5566</v>
      </c>
      <c r="C5220" t="s">
        <v>14</v>
      </c>
      <c r="D5220" t="b">
        <v>0</v>
      </c>
      <c r="E5220" t="s">
        <v>14254</v>
      </c>
      <c r="F5220" t="str">
        <f>MID($E5220,1,1)</f>
        <v>E</v>
      </c>
      <c r="G5220" t="str">
        <f>IFERROR(MID($E5220,SEARCH("/",$E5220,SEARCH("/",$E5220)+1)+1,1),"")</f>
        <v>P</v>
      </c>
      <c r="H5220" t="s">
        <v>46</v>
      </c>
      <c r="I5220">
        <v>72</v>
      </c>
      <c r="J5220" t="b">
        <v>0</v>
      </c>
      <c r="K5220" s="7">
        <v>2445</v>
      </c>
      <c r="L5220" s="7">
        <v>3023</v>
      </c>
      <c r="M5220" s="7">
        <v>0</v>
      </c>
      <c r="N5220" s="7">
        <v>704</v>
      </c>
      <c r="O5220" s="7">
        <v>20</v>
      </c>
      <c r="P5220" s="7">
        <f>SUM(dane3[[#This Row],[RoomService]:[VRDeck]])</f>
        <v>6192</v>
      </c>
      <c r="Q5220" t="s">
        <v>14255</v>
      </c>
      <c r="R5220" t="b">
        <v>0</v>
      </c>
    </row>
    <row r="5221" spans="1:18" x14ac:dyDescent="0.3">
      <c r="A5221" t="s">
        <v>14256</v>
      </c>
      <c r="B5221">
        <f>MID(dane3[[#This Row],[PassengerId]],1,4)+0</f>
        <v>5568</v>
      </c>
      <c r="C5221" t="s">
        <v>14</v>
      </c>
      <c r="D5221" t="b">
        <v>0</v>
      </c>
      <c r="E5221" t="s">
        <v>14257</v>
      </c>
      <c r="F5221" t="str">
        <f>MID($E5221,1,1)</f>
        <v>B</v>
      </c>
      <c r="G5221" t="str">
        <f>IFERROR(MID($E5221,SEARCH("/",$E5221,SEARCH("/",$E5221)+1)+1,1),"")</f>
        <v>P</v>
      </c>
      <c r="H5221" t="s">
        <v>16</v>
      </c>
      <c r="I5221">
        <v>49</v>
      </c>
      <c r="J5221" t="b">
        <v>0</v>
      </c>
      <c r="K5221" s="7">
        <v>0</v>
      </c>
      <c r="L5221" s="7">
        <v>3991</v>
      </c>
      <c r="M5221" s="7">
        <v>298</v>
      </c>
      <c r="N5221" s="7">
        <v>289</v>
      </c>
      <c r="O5221" s="7">
        <v>2740</v>
      </c>
      <c r="P5221" s="7">
        <f>SUM(dane3[[#This Row],[RoomService]:[VRDeck]])</f>
        <v>7318</v>
      </c>
      <c r="Q5221" t="s">
        <v>14258</v>
      </c>
      <c r="R5221" t="b">
        <v>0</v>
      </c>
    </row>
    <row r="5222" spans="1:18" x14ac:dyDescent="0.3">
      <c r="A5222" t="s">
        <v>14259</v>
      </c>
      <c r="B5222">
        <f>MID(dane3[[#This Row],[PassengerId]],1,4)+0</f>
        <v>5568</v>
      </c>
      <c r="C5222" t="s">
        <v>14</v>
      </c>
      <c r="D5222" t="b">
        <v>1</v>
      </c>
      <c r="E5222" t="s">
        <v>14257</v>
      </c>
      <c r="F5222" t="str">
        <f>MID($E5222,1,1)</f>
        <v>B</v>
      </c>
      <c r="G5222" t="str">
        <f>IFERROR(MID($E5222,SEARCH("/",$E5222,SEARCH("/",$E5222)+1)+1,1),"")</f>
        <v>P</v>
      </c>
      <c r="H5222" t="s">
        <v>46</v>
      </c>
      <c r="I5222">
        <v>29</v>
      </c>
      <c r="J5222" t="b">
        <v>1</v>
      </c>
      <c r="K5222" s="7">
        <v>0</v>
      </c>
      <c r="L5222" s="7">
        <v>0</v>
      </c>
      <c r="M5222" s="7">
        <v>0</v>
      </c>
      <c r="N5222" s="7">
        <v>0</v>
      </c>
      <c r="O5222" s="7">
        <v>0</v>
      </c>
      <c r="P5222" s="7">
        <f>SUM(dane3[[#This Row],[RoomService]:[VRDeck]])</f>
        <v>0</v>
      </c>
      <c r="Q5222" t="s">
        <v>14260</v>
      </c>
      <c r="R5222" t="b">
        <v>1</v>
      </c>
    </row>
    <row r="5223" spans="1:18" x14ac:dyDescent="0.3">
      <c r="A5223" t="s">
        <v>14261</v>
      </c>
      <c r="B5223">
        <f>MID(dane3[[#This Row],[PassengerId]],1,4)+0</f>
        <v>5569</v>
      </c>
      <c r="C5223" t="s">
        <v>19</v>
      </c>
      <c r="D5223" t="b">
        <v>1</v>
      </c>
      <c r="E5223" t="s">
        <v>14262</v>
      </c>
      <c r="F5223" t="str">
        <f>MID($E5223,1,1)</f>
        <v>G</v>
      </c>
      <c r="G5223" t="str">
        <f>IFERROR(MID($E5223,SEARCH("/",$E5223,SEARCH("/",$E5223)+1)+1,1),"")</f>
        <v>P</v>
      </c>
      <c r="H5223" t="s">
        <v>16</v>
      </c>
      <c r="I5223">
        <v>18</v>
      </c>
      <c r="J5223" t="b">
        <v>0</v>
      </c>
      <c r="K5223" s="7">
        <v>0</v>
      </c>
      <c r="L5223" s="7">
        <v>0</v>
      </c>
      <c r="M5223" s="7">
        <v>0</v>
      </c>
      <c r="N5223" s="7">
        <v>0</v>
      </c>
      <c r="O5223" s="7">
        <v>0</v>
      </c>
      <c r="P5223" s="7">
        <f>SUM(dane3[[#This Row],[RoomService]:[VRDeck]])</f>
        <v>0</v>
      </c>
      <c r="Q5223" t="s">
        <v>14263</v>
      </c>
      <c r="R5223" t="b">
        <v>0</v>
      </c>
    </row>
    <row r="5224" spans="1:18" x14ac:dyDescent="0.3">
      <c r="A5224" t="s">
        <v>14264</v>
      </c>
      <c r="B5224">
        <f>MID(dane3[[#This Row],[PassengerId]],1,4)+0</f>
        <v>5571</v>
      </c>
      <c r="C5224" t="s">
        <v>19</v>
      </c>
      <c r="D5224" t="b">
        <v>0</v>
      </c>
      <c r="E5224" t="s">
        <v>14265</v>
      </c>
      <c r="F5224" t="str">
        <f>MID($E5224,1,1)</f>
        <v>G</v>
      </c>
      <c r="G5224" t="str">
        <f>IFERROR(MID($E5224,SEARCH("/",$E5224,SEARCH("/",$E5224)+1)+1,1),"")</f>
        <v>S</v>
      </c>
      <c r="H5224" t="s">
        <v>46</v>
      </c>
      <c r="I5224">
        <v>26</v>
      </c>
      <c r="J5224" t="b">
        <v>0</v>
      </c>
      <c r="K5224" s="7">
        <v>0</v>
      </c>
      <c r="L5224" s="7">
        <v>406</v>
      </c>
      <c r="M5224" s="7">
        <v>0</v>
      </c>
      <c r="N5224" s="7">
        <v>0</v>
      </c>
      <c r="O5224" s="7">
        <v>503</v>
      </c>
      <c r="P5224" s="7">
        <f>SUM(dane3[[#This Row],[RoomService]:[VRDeck]])</f>
        <v>909</v>
      </c>
      <c r="Q5224" t="s">
        <v>14266</v>
      </c>
      <c r="R5224" t="b">
        <v>1</v>
      </c>
    </row>
    <row r="5225" spans="1:18" x14ac:dyDescent="0.3">
      <c r="A5225" t="s">
        <v>12640</v>
      </c>
      <c r="B5225">
        <f>MID(dane3[[#This Row],[PassengerId]],1,4)+0</f>
        <v>4933</v>
      </c>
      <c r="C5225" t="s">
        <v>53</v>
      </c>
      <c r="D5225" t="b">
        <v>0</v>
      </c>
      <c r="E5225" t="s">
        <v>12641</v>
      </c>
      <c r="F5225" t="str">
        <f>MID($E5225,1,1)</f>
        <v>F</v>
      </c>
      <c r="G5225" t="str">
        <f>IFERROR(MID($E5225,SEARCH("/",$E5225,SEARCH("/",$E5225)+1)+1,1),"")</f>
        <v>S</v>
      </c>
      <c r="H5225" t="s">
        <v>16</v>
      </c>
      <c r="I5225">
        <v>4</v>
      </c>
      <c r="J5225" t="b">
        <v>0</v>
      </c>
      <c r="K5225" s="7">
        <v>0</v>
      </c>
      <c r="L5225" s="7">
        <v>0</v>
      </c>
      <c r="M5225" s="7">
        <v>0</v>
      </c>
      <c r="N5225" s="7">
        <v>0</v>
      </c>
      <c r="O5225" s="7">
        <v>0</v>
      </c>
      <c r="P5225" s="7">
        <f>SUM(dane3[[#This Row],[RoomService]:[VRDeck]])</f>
        <v>0</v>
      </c>
      <c r="Q5225" t="s">
        <v>12642</v>
      </c>
      <c r="R5225" t="b">
        <v>1</v>
      </c>
    </row>
    <row r="5226" spans="1:18" x14ac:dyDescent="0.3">
      <c r="A5226" t="s">
        <v>14270</v>
      </c>
      <c r="B5226">
        <f>MID(dane3[[#This Row],[PassengerId]],1,4)+0</f>
        <v>5573</v>
      </c>
      <c r="C5226" t="s">
        <v>19</v>
      </c>
      <c r="D5226" t="b">
        <v>0</v>
      </c>
      <c r="E5226" t="s">
        <v>14271</v>
      </c>
      <c r="F5226" t="str">
        <f>MID($E5226,1,1)</f>
        <v>F</v>
      </c>
      <c r="G5226" t="str">
        <f>IFERROR(MID($E5226,SEARCH("/",$E5226,SEARCH("/",$E5226)+1)+1,1),"")</f>
        <v>P</v>
      </c>
      <c r="H5226" t="s">
        <v>46</v>
      </c>
      <c r="I5226">
        <v>18</v>
      </c>
      <c r="J5226" t="b">
        <v>0</v>
      </c>
      <c r="K5226" s="7">
        <v>749</v>
      </c>
      <c r="L5226" s="7">
        <v>0</v>
      </c>
      <c r="M5226" s="7">
        <v>74</v>
      </c>
      <c r="N5226" s="7">
        <v>0</v>
      </c>
      <c r="O5226" s="7">
        <v>0</v>
      </c>
      <c r="P5226" s="7">
        <f>SUM(dane3[[#This Row],[RoomService]:[VRDeck]])</f>
        <v>823</v>
      </c>
      <c r="Q5226" t="s">
        <v>14272</v>
      </c>
      <c r="R5226" t="b">
        <v>0</v>
      </c>
    </row>
    <row r="5227" spans="1:18" x14ac:dyDescent="0.3">
      <c r="A5227" t="s">
        <v>14273</v>
      </c>
      <c r="B5227">
        <f>MID(dane3[[#This Row],[PassengerId]],1,4)+0</f>
        <v>5574</v>
      </c>
      <c r="C5227" t="s">
        <v>19</v>
      </c>
      <c r="D5227" t="b">
        <v>0</v>
      </c>
      <c r="E5227" t="s">
        <v>14274</v>
      </c>
      <c r="F5227" t="str">
        <f>MID($E5227,1,1)</f>
        <v>F</v>
      </c>
      <c r="G5227" t="str">
        <f>IFERROR(MID($E5227,SEARCH("/",$E5227,SEARCH("/",$E5227)+1)+1,1),"")</f>
        <v>P</v>
      </c>
      <c r="H5227" t="s">
        <v>46</v>
      </c>
      <c r="I5227">
        <v>14</v>
      </c>
      <c r="J5227" t="b">
        <v>0</v>
      </c>
      <c r="K5227" s="7">
        <v>714</v>
      </c>
      <c r="L5227" s="7">
        <v>237</v>
      </c>
      <c r="M5227" s="7">
        <v>0</v>
      </c>
      <c r="N5227" s="7">
        <v>587</v>
      </c>
      <c r="O5227" s="7">
        <v>1</v>
      </c>
      <c r="P5227" s="7">
        <f>SUM(dane3[[#This Row],[RoomService]:[VRDeck]])</f>
        <v>1539</v>
      </c>
      <c r="Q5227" t="s">
        <v>14275</v>
      </c>
      <c r="R5227" t="b">
        <v>0</v>
      </c>
    </row>
    <row r="5228" spans="1:18" x14ac:dyDescent="0.3">
      <c r="A5228" t="s">
        <v>12645</v>
      </c>
      <c r="B5228">
        <f>MID(dane3[[#This Row],[PassengerId]],1,4)+0</f>
        <v>4933</v>
      </c>
      <c r="C5228" t="s">
        <v>53</v>
      </c>
      <c r="D5228" t="b">
        <v>0</v>
      </c>
      <c r="E5228" t="s">
        <v>12641</v>
      </c>
      <c r="F5228" t="str">
        <f>MID($E5228,1,1)</f>
        <v>F</v>
      </c>
      <c r="G5228" t="str">
        <f>IFERROR(MID($E5228,SEARCH("/",$E5228,SEARCH("/",$E5228)+1)+1,1),"")</f>
        <v>S</v>
      </c>
      <c r="H5228" t="s">
        <v>16</v>
      </c>
      <c r="I5228">
        <v>24</v>
      </c>
      <c r="J5228" t="b">
        <v>0</v>
      </c>
      <c r="K5228" s="7">
        <v>623</v>
      </c>
      <c r="L5228" s="7">
        <v>0</v>
      </c>
      <c r="M5228" s="7">
        <v>501</v>
      </c>
      <c r="N5228" s="7">
        <v>304</v>
      </c>
      <c r="O5228" s="7">
        <v>776</v>
      </c>
      <c r="P5228" s="7">
        <f>SUM(dane3[[#This Row],[RoomService]:[VRDeck]])</f>
        <v>2204</v>
      </c>
      <c r="Q5228" t="s">
        <v>12646</v>
      </c>
      <c r="R5228" t="b">
        <v>0</v>
      </c>
    </row>
    <row r="5229" spans="1:18" x14ac:dyDescent="0.3">
      <c r="A5229" t="s">
        <v>12647</v>
      </c>
      <c r="B5229">
        <f>MID(dane3[[#This Row],[PassengerId]],1,4)+0</f>
        <v>4933</v>
      </c>
      <c r="C5229" t="s">
        <v>53</v>
      </c>
      <c r="D5229" t="b">
        <v>1</v>
      </c>
      <c r="E5229" t="s">
        <v>12641</v>
      </c>
      <c r="F5229" t="str">
        <f>MID($E5229,1,1)</f>
        <v>F</v>
      </c>
      <c r="G5229" t="str">
        <f>IFERROR(MID($E5229,SEARCH("/",$E5229,SEARCH("/",$E5229)+1)+1,1),"")</f>
        <v>S</v>
      </c>
      <c r="H5229" t="s">
        <v>16</v>
      </c>
      <c r="I5229">
        <v>1</v>
      </c>
      <c r="J5229" t="b">
        <v>0</v>
      </c>
      <c r="K5229" s="7">
        <v>0</v>
      </c>
      <c r="L5229" s="7">
        <v>0</v>
      </c>
      <c r="M5229" s="7">
        <v>0</v>
      </c>
      <c r="N5229" s="7">
        <v>0</v>
      </c>
      <c r="O5229" s="7">
        <v>0</v>
      </c>
      <c r="P5229" s="7">
        <f>SUM(dane3[[#This Row],[RoomService]:[VRDeck]])</f>
        <v>0</v>
      </c>
      <c r="Q5229" t="s">
        <v>12648</v>
      </c>
      <c r="R5229" t="b">
        <v>1</v>
      </c>
    </row>
    <row r="5230" spans="1:18" x14ac:dyDescent="0.3">
      <c r="A5230" t="s">
        <v>14281</v>
      </c>
      <c r="B5230">
        <f>MID(dane3[[#This Row],[PassengerId]],1,4)+0</f>
        <v>5578</v>
      </c>
      <c r="C5230" t="s">
        <v>19</v>
      </c>
      <c r="D5230" t="b">
        <v>1</v>
      </c>
      <c r="E5230" t="s">
        <v>14282</v>
      </c>
      <c r="F5230" t="str">
        <f>MID($E5230,1,1)</f>
        <v>G</v>
      </c>
      <c r="G5230" t="str">
        <f>IFERROR(MID($E5230,SEARCH("/",$E5230,SEARCH("/",$E5230)+1)+1,1),"")</f>
        <v>P</v>
      </c>
      <c r="H5230" t="s">
        <v>46</v>
      </c>
      <c r="I5230">
        <v>18</v>
      </c>
      <c r="J5230" t="b">
        <v>0</v>
      </c>
      <c r="K5230" s="7">
        <v>0</v>
      </c>
      <c r="L5230" s="7">
        <v>0</v>
      </c>
      <c r="M5230" s="7">
        <v>0</v>
      </c>
      <c r="N5230" s="7">
        <v>0</v>
      </c>
      <c r="O5230" s="7">
        <v>0</v>
      </c>
      <c r="P5230" s="7">
        <f>SUM(dane3[[#This Row],[RoomService]:[VRDeck]])</f>
        <v>0</v>
      </c>
      <c r="Q5230" t="s">
        <v>14283</v>
      </c>
      <c r="R5230" t="b">
        <v>1</v>
      </c>
    </row>
    <row r="5231" spans="1:18" x14ac:dyDescent="0.3">
      <c r="A5231" t="s">
        <v>14284</v>
      </c>
      <c r="B5231">
        <f>MID(dane3[[#This Row],[PassengerId]],1,4)+0</f>
        <v>5580</v>
      </c>
      <c r="C5231" t="s">
        <v>19</v>
      </c>
      <c r="D5231" t="b">
        <v>1</v>
      </c>
      <c r="E5231" t="s">
        <v>14285</v>
      </c>
      <c r="F5231" t="str">
        <f>MID($E5231,1,1)</f>
        <v>G</v>
      </c>
      <c r="G5231" t="str">
        <f>IFERROR(MID($E5231,SEARCH("/",$E5231,SEARCH("/",$E5231)+1)+1,1),"")</f>
        <v>S</v>
      </c>
      <c r="H5231" t="s">
        <v>32</v>
      </c>
      <c r="I5231">
        <v>36</v>
      </c>
      <c r="J5231" t="b">
        <v>0</v>
      </c>
      <c r="K5231" s="7">
        <v>0</v>
      </c>
      <c r="L5231" s="7">
        <v>0</v>
      </c>
      <c r="M5231" s="7">
        <v>0</v>
      </c>
      <c r="N5231" s="7">
        <v>0</v>
      </c>
      <c r="O5231" s="7">
        <v>0</v>
      </c>
      <c r="P5231" s="7">
        <f>SUM(dane3[[#This Row],[RoomService]:[VRDeck]])</f>
        <v>0</v>
      </c>
      <c r="Q5231" t="s">
        <v>14286</v>
      </c>
      <c r="R5231" t="b">
        <v>1</v>
      </c>
    </row>
    <row r="5232" spans="1:18" x14ac:dyDescent="0.3">
      <c r="A5232" t="s">
        <v>14287</v>
      </c>
      <c r="B5232">
        <f>MID(dane3[[#This Row],[PassengerId]],1,4)+0</f>
        <v>5581</v>
      </c>
      <c r="C5232" t="s">
        <v>14</v>
      </c>
      <c r="D5232" t="b">
        <v>1</v>
      </c>
      <c r="E5232" t="s">
        <v>14288</v>
      </c>
      <c r="F5232" t="str">
        <f>MID($E5232,1,1)</f>
        <v>B</v>
      </c>
      <c r="G5232" t="str">
        <f>IFERROR(MID($E5232,SEARCH("/",$E5232,SEARCH("/",$E5232)+1)+1,1),"")</f>
        <v>S</v>
      </c>
      <c r="H5232" t="s">
        <v>46</v>
      </c>
      <c r="I5232">
        <v>27</v>
      </c>
      <c r="J5232" t="b">
        <v>0</v>
      </c>
      <c r="K5232" s="7">
        <v>0</v>
      </c>
      <c r="L5232" s="7">
        <v>0</v>
      </c>
      <c r="M5232" s="7">
        <v>0</v>
      </c>
      <c r="N5232" s="7">
        <v>0</v>
      </c>
      <c r="O5232" s="7">
        <v>0</v>
      </c>
      <c r="P5232" s="7">
        <f>SUM(dane3[[#This Row],[RoomService]:[VRDeck]])</f>
        <v>0</v>
      </c>
      <c r="Q5232" t="s">
        <v>14289</v>
      </c>
      <c r="R5232" t="b">
        <v>1</v>
      </c>
    </row>
    <row r="5233" spans="1:18" x14ac:dyDescent="0.3">
      <c r="A5233" t="s">
        <v>14290</v>
      </c>
      <c r="B5233">
        <f>MID(dane3[[#This Row],[PassengerId]],1,4)+0</f>
        <v>5582</v>
      </c>
      <c r="C5233" t="s">
        <v>19</v>
      </c>
      <c r="D5233" t="b">
        <v>0</v>
      </c>
      <c r="E5233" t="s">
        <v>14291</v>
      </c>
      <c r="F5233" t="str">
        <f>MID($E5233,1,1)</f>
        <v>G</v>
      </c>
      <c r="G5233" t="str">
        <f>IFERROR(MID($E5233,SEARCH("/",$E5233,SEARCH("/",$E5233)+1)+1,1),"")</f>
        <v>P</v>
      </c>
      <c r="H5233" t="s">
        <v>16</v>
      </c>
      <c r="I5233">
        <v>35</v>
      </c>
      <c r="J5233" t="b">
        <v>0</v>
      </c>
      <c r="K5233" s="7">
        <v>753</v>
      </c>
      <c r="L5233" s="7">
        <v>335</v>
      </c>
      <c r="M5233" s="7">
        <v>1</v>
      </c>
      <c r="N5233" s="7">
        <v>348</v>
      </c>
      <c r="O5233" s="7">
        <v>0</v>
      </c>
      <c r="P5233" s="7">
        <f>SUM(dane3[[#This Row],[RoomService]:[VRDeck]])</f>
        <v>1437</v>
      </c>
      <c r="Q5233" t="s">
        <v>14292</v>
      </c>
      <c r="R5233" t="b">
        <v>0</v>
      </c>
    </row>
    <row r="5234" spans="1:18" x14ac:dyDescent="0.3">
      <c r="A5234" t="s">
        <v>14293</v>
      </c>
      <c r="B5234">
        <f>MID(dane3[[#This Row],[PassengerId]],1,4)+0</f>
        <v>5583</v>
      </c>
      <c r="C5234" t="s">
        <v>14</v>
      </c>
      <c r="D5234" t="b">
        <v>0</v>
      </c>
      <c r="E5234" t="s">
        <v>14294</v>
      </c>
      <c r="F5234" t="str">
        <f>MID($E5234,1,1)</f>
        <v>D</v>
      </c>
      <c r="G5234" t="str">
        <f>IFERROR(MID($E5234,SEARCH("/",$E5234,SEARCH("/",$E5234)+1)+1,1),"")</f>
        <v>S</v>
      </c>
      <c r="H5234" t="s">
        <v>16</v>
      </c>
      <c r="I5234">
        <v>52</v>
      </c>
      <c r="J5234" t="b">
        <v>0</v>
      </c>
      <c r="K5234" s="7">
        <v>5</v>
      </c>
      <c r="L5234" s="7">
        <v>3514</v>
      </c>
      <c r="M5234" s="7">
        <v>31</v>
      </c>
      <c r="N5234" s="7">
        <v>601</v>
      </c>
      <c r="O5234" s="7">
        <v>13</v>
      </c>
      <c r="P5234" s="7">
        <f>SUM(dane3[[#This Row],[RoomService]:[VRDeck]])</f>
        <v>4164</v>
      </c>
      <c r="Q5234" t="s">
        <v>14295</v>
      </c>
      <c r="R5234" t="b">
        <v>1</v>
      </c>
    </row>
    <row r="5235" spans="1:18" x14ac:dyDescent="0.3">
      <c r="A5235" t="s">
        <v>14296</v>
      </c>
      <c r="B5235">
        <f>MID(dane3[[#This Row],[PassengerId]],1,4)+0</f>
        <v>5585</v>
      </c>
      <c r="C5235" t="s">
        <v>19</v>
      </c>
      <c r="D5235" t="b">
        <v>0</v>
      </c>
      <c r="E5235" t="s">
        <v>14297</v>
      </c>
      <c r="F5235" t="str">
        <f>MID($E5235,1,1)</f>
        <v>G</v>
      </c>
      <c r="G5235" t="str">
        <f>IFERROR(MID($E5235,SEARCH("/",$E5235,SEARCH("/",$E5235)+1)+1,1),"")</f>
        <v>P</v>
      </c>
      <c r="H5235" t="s">
        <v>32</v>
      </c>
      <c r="I5235">
        <v>22</v>
      </c>
      <c r="J5235" t="b">
        <v>0</v>
      </c>
      <c r="K5235" s="7">
        <v>688</v>
      </c>
      <c r="L5235" s="7">
        <v>5</v>
      </c>
      <c r="M5235" s="7">
        <v>80</v>
      </c>
      <c r="N5235" s="7">
        <v>0</v>
      </c>
      <c r="O5235" s="7">
        <v>0</v>
      </c>
      <c r="P5235" s="7">
        <f>SUM(dane3[[#This Row],[RoomService]:[VRDeck]])</f>
        <v>773</v>
      </c>
      <c r="Q5235" t="s">
        <v>14298</v>
      </c>
      <c r="R5235" t="b">
        <v>0</v>
      </c>
    </row>
    <row r="5236" spans="1:18" x14ac:dyDescent="0.3">
      <c r="A5236" t="s">
        <v>14299</v>
      </c>
      <c r="B5236">
        <f>MID(dane3[[#This Row],[PassengerId]],1,4)+0</f>
        <v>5585</v>
      </c>
      <c r="C5236" t="s">
        <v>19</v>
      </c>
      <c r="D5236" t="b">
        <v>0</v>
      </c>
      <c r="E5236" t="s">
        <v>14300</v>
      </c>
      <c r="F5236" t="str">
        <f>MID($E5236,1,1)</f>
        <v>F</v>
      </c>
      <c r="G5236" t="str">
        <f>IFERROR(MID($E5236,SEARCH("/",$E5236,SEARCH("/",$E5236)+1)+1,1),"")</f>
        <v>P</v>
      </c>
      <c r="H5236" t="s">
        <v>16</v>
      </c>
      <c r="I5236">
        <v>34</v>
      </c>
      <c r="J5236" t="b">
        <v>0</v>
      </c>
      <c r="K5236" s="7">
        <v>245</v>
      </c>
      <c r="L5236" s="7">
        <v>0</v>
      </c>
      <c r="M5236" s="7">
        <v>542</v>
      </c>
      <c r="N5236" s="7">
        <v>0</v>
      </c>
      <c r="O5236" s="7">
        <v>19</v>
      </c>
      <c r="P5236" s="7">
        <f>SUM(dane3[[#This Row],[RoomService]:[VRDeck]])</f>
        <v>806</v>
      </c>
      <c r="Q5236" t="s">
        <v>14301</v>
      </c>
      <c r="R5236" t="b">
        <v>1</v>
      </c>
    </row>
    <row r="5237" spans="1:18" x14ac:dyDescent="0.3">
      <c r="A5237" t="s">
        <v>14302</v>
      </c>
      <c r="B5237">
        <f>MID(dane3[[#This Row],[PassengerId]],1,4)+0</f>
        <v>5586</v>
      </c>
      <c r="C5237" t="s">
        <v>19</v>
      </c>
      <c r="D5237" t="b">
        <v>0</v>
      </c>
      <c r="E5237" t="s">
        <v>14303</v>
      </c>
      <c r="F5237" t="str">
        <f>MID($E5237,1,1)</f>
        <v>G</v>
      </c>
      <c r="G5237" t="str">
        <f>IFERROR(MID($E5237,SEARCH("/",$E5237,SEARCH("/",$E5237)+1)+1,1),"")</f>
        <v>P</v>
      </c>
      <c r="H5237" t="s">
        <v>32</v>
      </c>
      <c r="I5237">
        <v>37</v>
      </c>
      <c r="J5237" t="b">
        <v>0</v>
      </c>
      <c r="K5237" s="7">
        <v>0</v>
      </c>
      <c r="L5237" s="7">
        <v>0</v>
      </c>
      <c r="M5237" s="7">
        <v>6</v>
      </c>
      <c r="N5237" s="7">
        <v>746</v>
      </c>
      <c r="O5237" s="7">
        <v>1</v>
      </c>
      <c r="P5237" s="7">
        <f>SUM(dane3[[#This Row],[RoomService]:[VRDeck]])</f>
        <v>753</v>
      </c>
      <c r="Q5237" t="s">
        <v>14304</v>
      </c>
      <c r="R5237" t="b">
        <v>0</v>
      </c>
    </row>
    <row r="5238" spans="1:18" x14ac:dyDescent="0.3">
      <c r="A5238" t="s">
        <v>14305</v>
      </c>
      <c r="B5238">
        <f>MID(dane3[[#This Row],[PassengerId]],1,4)+0</f>
        <v>5587</v>
      </c>
      <c r="C5238" t="s">
        <v>19</v>
      </c>
      <c r="D5238" t="b">
        <v>0</v>
      </c>
      <c r="E5238" t="s">
        <v>14306</v>
      </c>
      <c r="F5238" t="str">
        <f>MID($E5238,1,1)</f>
        <v>F</v>
      </c>
      <c r="G5238" t="str">
        <f>IFERROR(MID($E5238,SEARCH("/",$E5238,SEARCH("/",$E5238)+1)+1,1),"")</f>
        <v>P</v>
      </c>
      <c r="H5238" t="s">
        <v>46</v>
      </c>
      <c r="I5238">
        <v>22</v>
      </c>
      <c r="J5238" t="b">
        <v>0</v>
      </c>
      <c r="K5238" s="7">
        <v>654</v>
      </c>
      <c r="L5238" s="7">
        <v>2</v>
      </c>
      <c r="M5238" s="7">
        <v>83</v>
      </c>
      <c r="N5238" s="7">
        <v>0</v>
      </c>
      <c r="O5238" s="7">
        <v>0</v>
      </c>
      <c r="P5238" s="7">
        <f>SUM(dane3[[#This Row],[RoomService]:[VRDeck]])</f>
        <v>739</v>
      </c>
      <c r="Q5238" t="s">
        <v>14307</v>
      </c>
      <c r="R5238" t="b">
        <v>0</v>
      </c>
    </row>
    <row r="5239" spans="1:18" x14ac:dyDescent="0.3">
      <c r="A5239" t="s">
        <v>14308</v>
      </c>
      <c r="B5239">
        <f>MID(dane3[[#This Row],[PassengerId]],1,4)+0</f>
        <v>5589</v>
      </c>
      <c r="C5239" t="s">
        <v>19</v>
      </c>
      <c r="D5239" t="b">
        <v>0</v>
      </c>
      <c r="E5239" t="s">
        <v>14309</v>
      </c>
      <c r="F5239" t="str">
        <f>MID($E5239,1,1)</f>
        <v>F</v>
      </c>
      <c r="G5239" t="str">
        <f>IFERROR(MID($E5239,SEARCH("/",$E5239,SEARCH("/",$E5239)+1)+1,1),"")</f>
        <v>P</v>
      </c>
      <c r="H5239" t="s">
        <v>16</v>
      </c>
      <c r="I5239">
        <v>26</v>
      </c>
      <c r="J5239" t="b">
        <v>0</v>
      </c>
      <c r="K5239" s="7">
        <v>0</v>
      </c>
      <c r="L5239" s="7">
        <v>786</v>
      </c>
      <c r="M5239" s="7">
        <v>0</v>
      </c>
      <c r="N5239" s="7">
        <v>11</v>
      </c>
      <c r="O5239" s="7">
        <v>83</v>
      </c>
      <c r="P5239" s="7">
        <f>SUM(dane3[[#This Row],[RoomService]:[VRDeck]])</f>
        <v>880</v>
      </c>
      <c r="Q5239" t="s">
        <v>14310</v>
      </c>
      <c r="R5239" t="b">
        <v>1</v>
      </c>
    </row>
    <row r="5240" spans="1:18" x14ac:dyDescent="0.3">
      <c r="A5240" t="s">
        <v>14311</v>
      </c>
      <c r="B5240">
        <f>MID(dane3[[#This Row],[PassengerId]],1,4)+0</f>
        <v>5591</v>
      </c>
      <c r="C5240" t="s">
        <v>19</v>
      </c>
      <c r="D5240" t="b">
        <v>0</v>
      </c>
      <c r="E5240" t="s">
        <v>14312</v>
      </c>
      <c r="F5240" t="str">
        <f>MID($E5240,1,1)</f>
        <v>E</v>
      </c>
      <c r="G5240" t="str">
        <f>IFERROR(MID($E5240,SEARCH("/",$E5240,SEARCH("/",$E5240)+1)+1,1),"")</f>
        <v>S</v>
      </c>
      <c r="H5240" t="s">
        <v>46</v>
      </c>
      <c r="I5240">
        <v>14</v>
      </c>
      <c r="J5240" t="b">
        <v>0</v>
      </c>
      <c r="K5240" s="7">
        <v>590</v>
      </c>
      <c r="L5240" s="7">
        <v>9</v>
      </c>
      <c r="M5240" s="7">
        <v>0</v>
      </c>
      <c r="N5240" s="7">
        <v>0</v>
      </c>
      <c r="O5240" s="7">
        <v>192</v>
      </c>
      <c r="P5240" s="7">
        <f>SUM(dane3[[#This Row],[RoomService]:[VRDeck]])</f>
        <v>791</v>
      </c>
      <c r="Q5240" t="s">
        <v>14313</v>
      </c>
      <c r="R5240" t="b">
        <v>0</v>
      </c>
    </row>
    <row r="5241" spans="1:18" x14ac:dyDescent="0.3">
      <c r="A5241" t="s">
        <v>12664</v>
      </c>
      <c r="B5241">
        <f>MID(dane3[[#This Row],[PassengerId]],1,4)+0</f>
        <v>4941</v>
      </c>
      <c r="C5241" t="s">
        <v>53</v>
      </c>
      <c r="D5241" t="b">
        <v>0</v>
      </c>
      <c r="E5241" t="s">
        <v>12665</v>
      </c>
      <c r="F5241" t="str">
        <f>MID($E5241,1,1)</f>
        <v>F</v>
      </c>
      <c r="G5241" t="str">
        <f>IFERROR(MID($E5241,SEARCH("/",$E5241,SEARCH("/",$E5241)+1)+1,1),"")</f>
        <v>P</v>
      </c>
      <c r="H5241" t="s">
        <v>16</v>
      </c>
      <c r="I5241">
        <v>35</v>
      </c>
      <c r="J5241" t="b">
        <v>0</v>
      </c>
      <c r="K5241" s="7">
        <v>988</v>
      </c>
      <c r="L5241" s="7">
        <v>0</v>
      </c>
      <c r="M5241" s="7">
        <v>830</v>
      </c>
      <c r="N5241" s="7">
        <v>2</v>
      </c>
      <c r="O5241" s="7">
        <v>0</v>
      </c>
      <c r="P5241" s="7">
        <f>SUM(dane3[[#This Row],[RoomService]:[VRDeck]])</f>
        <v>1820</v>
      </c>
      <c r="Q5241" t="s">
        <v>12666</v>
      </c>
      <c r="R5241" t="b">
        <v>0</v>
      </c>
    </row>
    <row r="5242" spans="1:18" x14ac:dyDescent="0.3">
      <c r="A5242" t="s">
        <v>14317</v>
      </c>
      <c r="B5242">
        <f>MID(dane3[[#This Row],[PassengerId]],1,4)+0</f>
        <v>5594</v>
      </c>
      <c r="C5242" t="s">
        <v>19</v>
      </c>
      <c r="D5242" t="b">
        <v>0</v>
      </c>
      <c r="E5242" t="s">
        <v>14318</v>
      </c>
      <c r="F5242" t="str">
        <f>MID($E5242,1,1)</f>
        <v>F</v>
      </c>
      <c r="G5242" t="str">
        <f>IFERROR(MID($E5242,SEARCH("/",$E5242,SEARCH("/",$E5242)+1)+1,1),"")</f>
        <v>P</v>
      </c>
      <c r="H5242" t="s">
        <v>16</v>
      </c>
      <c r="I5242">
        <v>17</v>
      </c>
      <c r="J5242" t="b">
        <v>0</v>
      </c>
      <c r="K5242" s="7">
        <v>0</v>
      </c>
      <c r="L5242" s="7">
        <v>823</v>
      </c>
      <c r="M5242" s="7">
        <v>0</v>
      </c>
      <c r="N5242" s="7">
        <v>1168</v>
      </c>
      <c r="O5242" s="7">
        <v>14</v>
      </c>
      <c r="P5242" s="7">
        <f>SUM(dane3[[#This Row],[RoomService]:[VRDeck]])</f>
        <v>2005</v>
      </c>
      <c r="Q5242" t="s">
        <v>14319</v>
      </c>
      <c r="R5242" t="b">
        <v>0</v>
      </c>
    </row>
    <row r="5243" spans="1:18" x14ac:dyDescent="0.3">
      <c r="A5243" t="s">
        <v>14320</v>
      </c>
      <c r="B5243">
        <f>MID(dane3[[#This Row],[PassengerId]],1,4)+0</f>
        <v>5595</v>
      </c>
      <c r="C5243" t="s">
        <v>19</v>
      </c>
      <c r="D5243" t="b">
        <v>0</v>
      </c>
      <c r="E5243" t="s">
        <v>14321</v>
      </c>
      <c r="F5243" t="str">
        <f>MID($E5243,1,1)</f>
        <v>F</v>
      </c>
      <c r="G5243" t="str">
        <f>IFERROR(MID($E5243,SEARCH("/",$E5243,SEARCH("/",$E5243)+1)+1,1),"")</f>
        <v>S</v>
      </c>
      <c r="H5243" t="s">
        <v>16</v>
      </c>
      <c r="I5243">
        <v>30</v>
      </c>
      <c r="J5243" t="b">
        <v>0</v>
      </c>
      <c r="K5243" s="7">
        <v>0</v>
      </c>
      <c r="L5243" s="7">
        <v>1</v>
      </c>
      <c r="M5243" s="7">
        <v>0</v>
      </c>
      <c r="N5243" s="7">
        <v>870</v>
      </c>
      <c r="O5243" s="7">
        <v>0</v>
      </c>
      <c r="P5243" s="7">
        <f>SUM(dane3[[#This Row],[RoomService]:[VRDeck]])</f>
        <v>871</v>
      </c>
      <c r="Q5243" t="s">
        <v>14322</v>
      </c>
      <c r="R5243" t="b">
        <v>0</v>
      </c>
    </row>
    <row r="5244" spans="1:18" x14ac:dyDescent="0.3">
      <c r="A5244" t="s">
        <v>14323</v>
      </c>
      <c r="B5244">
        <f>MID(dane3[[#This Row],[PassengerId]],1,4)+0</f>
        <v>5596</v>
      </c>
      <c r="C5244" t="s">
        <v>14</v>
      </c>
      <c r="D5244" t="b">
        <v>0</v>
      </c>
      <c r="E5244" t="s">
        <v>14324</v>
      </c>
      <c r="F5244" t="str">
        <f>MID($E5244,1,1)</f>
        <v>D</v>
      </c>
      <c r="G5244" t="str">
        <f>IFERROR(MID($E5244,SEARCH("/",$E5244,SEARCH("/",$E5244)+1)+1,1),"")</f>
        <v>P</v>
      </c>
      <c r="H5244" t="s">
        <v>16</v>
      </c>
      <c r="I5244">
        <v>65</v>
      </c>
      <c r="J5244" t="b">
        <v>0</v>
      </c>
      <c r="K5244" s="7">
        <v>0</v>
      </c>
      <c r="L5244" s="7">
        <v>722</v>
      </c>
      <c r="M5244" s="7">
        <v>302</v>
      </c>
      <c r="N5244" s="7">
        <v>103</v>
      </c>
      <c r="O5244" s="7">
        <v>2659</v>
      </c>
      <c r="P5244" s="7">
        <f>SUM(dane3[[#This Row],[RoomService]:[VRDeck]])</f>
        <v>3786</v>
      </c>
      <c r="Q5244" t="s">
        <v>14325</v>
      </c>
      <c r="R5244" t="b">
        <v>0</v>
      </c>
    </row>
    <row r="5245" spans="1:18" x14ac:dyDescent="0.3">
      <c r="A5245" t="s">
        <v>7226</v>
      </c>
      <c r="B5245">
        <f>MID(dane3[[#This Row],[PassengerId]],1,4)+0</f>
        <v>2822</v>
      </c>
      <c r="C5245" t="s">
        <v>19</v>
      </c>
      <c r="D5245" t="b">
        <v>1</v>
      </c>
      <c r="E5245" t="s">
        <v>7220</v>
      </c>
      <c r="F5245" t="str">
        <f>MID($E5245,1,1)</f>
        <v>G</v>
      </c>
      <c r="G5245" t="str">
        <f>IFERROR(MID($E5245,SEARCH("/",$E5245,SEARCH("/",$E5245)+1)+1,1),"")</f>
        <v>S</v>
      </c>
      <c r="H5245" t="s">
        <v>16</v>
      </c>
      <c r="I5245">
        <v>18</v>
      </c>
      <c r="J5245" t="b">
        <v>0</v>
      </c>
      <c r="K5245" s="7">
        <v>0</v>
      </c>
      <c r="L5245" s="7">
        <v>0</v>
      </c>
      <c r="M5245" s="7">
        <v>0</v>
      </c>
      <c r="N5245" s="7">
        <v>0</v>
      </c>
      <c r="O5245" s="7">
        <v>0</v>
      </c>
      <c r="P5245" s="7">
        <f>SUM(dane3[[#This Row],[RoomService]:[VRDeck]])</f>
        <v>0</v>
      </c>
      <c r="Q5245" t="s">
        <v>7227</v>
      </c>
      <c r="R5245" t="b">
        <v>1</v>
      </c>
    </row>
    <row r="5246" spans="1:18" x14ac:dyDescent="0.3">
      <c r="A5246" t="s">
        <v>17744</v>
      </c>
      <c r="B5246">
        <f>MID(dane3[[#This Row],[PassengerId]],1,4)+0</f>
        <v>6865</v>
      </c>
      <c r="C5246" t="s">
        <v>14</v>
      </c>
      <c r="D5246" t="b">
        <v>0</v>
      </c>
      <c r="E5246" t="s">
        <v>17745</v>
      </c>
      <c r="F5246" t="str">
        <f>MID($E5246,1,1)</f>
        <v>D</v>
      </c>
      <c r="G5246" t="str">
        <f>IFERROR(MID($E5246,SEARCH("/",$E5246,SEARCH("/",$E5246)+1)+1,1),"")</f>
        <v>S</v>
      </c>
      <c r="H5246" t="s">
        <v>16</v>
      </c>
      <c r="I5246">
        <v>27</v>
      </c>
      <c r="J5246" t="b">
        <v>0</v>
      </c>
      <c r="K5246" s="7">
        <v>69</v>
      </c>
      <c r="L5246" s="7">
        <v>2878</v>
      </c>
      <c r="M5246" s="7">
        <v>0</v>
      </c>
      <c r="N5246" s="7">
        <v>4232</v>
      </c>
      <c r="O5246" s="7">
        <v>3798</v>
      </c>
      <c r="P5246" s="7">
        <f>SUM(dane3[[#This Row],[RoomService]:[VRDeck]])</f>
        <v>10977</v>
      </c>
      <c r="Q5246" t="s">
        <v>17746</v>
      </c>
      <c r="R5246" t="b">
        <v>0</v>
      </c>
    </row>
    <row r="5247" spans="1:18" x14ac:dyDescent="0.3">
      <c r="A5247" t="s">
        <v>14332</v>
      </c>
      <c r="B5247">
        <f>MID(dane3[[#This Row],[PassengerId]],1,4)+0</f>
        <v>5601</v>
      </c>
      <c r="C5247" t="s">
        <v>19</v>
      </c>
      <c r="D5247" t="b">
        <v>1</v>
      </c>
      <c r="E5247" t="s">
        <v>14333</v>
      </c>
      <c r="F5247" t="str">
        <f>MID($E5247,1,1)</f>
        <v>G</v>
      </c>
      <c r="G5247" t="str">
        <f>IFERROR(MID($E5247,SEARCH("/",$E5247,SEARCH("/",$E5247)+1)+1,1),"")</f>
        <v>S</v>
      </c>
      <c r="H5247" t="s">
        <v>16</v>
      </c>
      <c r="I5247">
        <v>3</v>
      </c>
      <c r="J5247" t="b">
        <v>0</v>
      </c>
      <c r="K5247" s="7">
        <v>0</v>
      </c>
      <c r="L5247" s="7">
        <v>0</v>
      </c>
      <c r="M5247" s="7">
        <v>0</v>
      </c>
      <c r="N5247" s="7">
        <v>0</v>
      </c>
      <c r="O5247" s="7">
        <v>0</v>
      </c>
      <c r="P5247" s="7">
        <f>SUM(dane3[[#This Row],[RoomService]:[VRDeck]])</f>
        <v>0</v>
      </c>
      <c r="Q5247" t="s">
        <v>14334</v>
      </c>
      <c r="R5247" t="b">
        <v>1</v>
      </c>
    </row>
    <row r="5248" spans="1:18" x14ac:dyDescent="0.3">
      <c r="A5248" t="s">
        <v>14335</v>
      </c>
      <c r="B5248">
        <f>MID(dane3[[#This Row],[PassengerId]],1,4)+0</f>
        <v>5601</v>
      </c>
      <c r="C5248" t="s">
        <v>19</v>
      </c>
      <c r="D5248" t="b">
        <v>0</v>
      </c>
      <c r="E5248" t="s">
        <v>14333</v>
      </c>
      <c r="F5248" t="str">
        <f>MID($E5248,1,1)</f>
        <v>G</v>
      </c>
      <c r="G5248" t="str">
        <f>IFERROR(MID($E5248,SEARCH("/",$E5248,SEARCH("/",$E5248)+1)+1,1),"")</f>
        <v>S</v>
      </c>
      <c r="H5248" t="s">
        <v>16</v>
      </c>
      <c r="I5248">
        <v>6</v>
      </c>
      <c r="J5248" t="b">
        <v>0</v>
      </c>
      <c r="K5248" s="7">
        <v>0</v>
      </c>
      <c r="L5248" s="7">
        <v>0</v>
      </c>
      <c r="M5248" s="7">
        <v>0</v>
      </c>
      <c r="N5248" s="7">
        <v>0</v>
      </c>
      <c r="O5248" s="7">
        <v>0</v>
      </c>
      <c r="P5248" s="7">
        <f>SUM(dane3[[#This Row],[RoomService]:[VRDeck]])</f>
        <v>0</v>
      </c>
      <c r="Q5248" t="s">
        <v>14336</v>
      </c>
      <c r="R5248" t="b">
        <v>1</v>
      </c>
    </row>
    <row r="5249" spans="1:18" x14ac:dyDescent="0.3">
      <c r="A5249" t="s">
        <v>14337</v>
      </c>
      <c r="B5249">
        <f>MID(dane3[[#This Row],[PassengerId]],1,4)+0</f>
        <v>5601</v>
      </c>
      <c r="C5249" t="s">
        <v>19</v>
      </c>
      <c r="D5249" t="b">
        <v>0</v>
      </c>
      <c r="E5249" t="s">
        <v>39</v>
      </c>
      <c r="F5249" t="s">
        <v>23763</v>
      </c>
      <c r="G5249" t="str">
        <f>IFERROR(MID($E5249,SEARCH("/",$E5249,SEARCH("/",$E5249)+1)+1,1),"")</f>
        <v/>
      </c>
      <c r="H5249" t="s">
        <v>46</v>
      </c>
      <c r="I5249">
        <v>4</v>
      </c>
      <c r="J5249" t="b">
        <v>0</v>
      </c>
      <c r="K5249" s="7">
        <v>0</v>
      </c>
      <c r="L5249" s="7">
        <v>0</v>
      </c>
      <c r="M5249" s="7">
        <v>0</v>
      </c>
      <c r="N5249" s="7">
        <v>0</v>
      </c>
      <c r="O5249" s="7">
        <v>0</v>
      </c>
      <c r="P5249" s="7">
        <f>SUM(dane3[[#This Row],[RoomService]:[VRDeck]])</f>
        <v>0</v>
      </c>
      <c r="Q5249" t="s">
        <v>14338</v>
      </c>
      <c r="R5249" t="b">
        <v>1</v>
      </c>
    </row>
    <row r="5250" spans="1:18" x14ac:dyDescent="0.3">
      <c r="A5250" t="s">
        <v>14339</v>
      </c>
      <c r="B5250">
        <f>MID(dane3[[#This Row],[PassengerId]],1,4)+0</f>
        <v>5601</v>
      </c>
      <c r="C5250" t="s">
        <v>19</v>
      </c>
      <c r="D5250" t="b">
        <v>0</v>
      </c>
      <c r="E5250" t="s">
        <v>14340</v>
      </c>
      <c r="F5250" t="str">
        <f>MID($E5250,1,1)</f>
        <v>F</v>
      </c>
      <c r="G5250" t="str">
        <f>IFERROR(MID($E5250,SEARCH("/",$E5250,SEARCH("/",$E5250)+1)+1,1),"")</f>
        <v>S</v>
      </c>
      <c r="H5250" t="s">
        <v>16</v>
      </c>
      <c r="I5250">
        <v>21</v>
      </c>
      <c r="J5250" t="b">
        <v>0</v>
      </c>
      <c r="K5250" s="7">
        <v>958</v>
      </c>
      <c r="L5250" s="7">
        <v>1668</v>
      </c>
      <c r="M5250" s="7">
        <v>82</v>
      </c>
      <c r="N5250" s="7">
        <v>0</v>
      </c>
      <c r="O5250" s="7">
        <v>78</v>
      </c>
      <c r="P5250" s="7">
        <f>SUM(dane3[[#This Row],[RoomService]:[VRDeck]])</f>
        <v>2786</v>
      </c>
      <c r="Q5250" t="s">
        <v>14341</v>
      </c>
      <c r="R5250" t="b">
        <v>1</v>
      </c>
    </row>
    <row r="5251" spans="1:18" x14ac:dyDescent="0.3">
      <c r="A5251" t="s">
        <v>14342</v>
      </c>
      <c r="B5251">
        <f>MID(dane3[[#This Row],[PassengerId]],1,4)+0</f>
        <v>5601</v>
      </c>
      <c r="C5251" t="s">
        <v>19</v>
      </c>
      <c r="D5251" t="b">
        <v>1</v>
      </c>
      <c r="E5251" t="s">
        <v>14333</v>
      </c>
      <c r="F5251" t="str">
        <f>MID($E5251,1,1)</f>
        <v>G</v>
      </c>
      <c r="G5251" t="str">
        <f>IFERROR(MID($E5251,SEARCH("/",$E5251,SEARCH("/",$E5251)+1)+1,1),"")</f>
        <v>S</v>
      </c>
      <c r="H5251" t="s">
        <v>46</v>
      </c>
      <c r="I5251">
        <v>8</v>
      </c>
      <c r="J5251" t="b">
        <v>0</v>
      </c>
      <c r="K5251" s="7">
        <v>0</v>
      </c>
      <c r="L5251" s="7">
        <v>0</v>
      </c>
      <c r="M5251" s="7">
        <v>0</v>
      </c>
      <c r="N5251" s="7">
        <v>0</v>
      </c>
      <c r="O5251" s="7">
        <v>0</v>
      </c>
      <c r="P5251" s="7">
        <f>SUM(dane3[[#This Row],[RoomService]:[VRDeck]])</f>
        <v>0</v>
      </c>
      <c r="Q5251" t="s">
        <v>14343</v>
      </c>
      <c r="R5251" t="b">
        <v>1</v>
      </c>
    </row>
    <row r="5252" spans="1:18" x14ac:dyDescent="0.3">
      <c r="A5252" t="s">
        <v>14344</v>
      </c>
      <c r="B5252">
        <f>MID(dane3[[#This Row],[PassengerId]],1,4)+0</f>
        <v>5602</v>
      </c>
      <c r="C5252" t="s">
        <v>14</v>
      </c>
      <c r="D5252" t="b">
        <v>1</v>
      </c>
      <c r="E5252" t="s">
        <v>14345</v>
      </c>
      <c r="F5252" t="str">
        <f>MID($E5252,1,1)</f>
        <v>B</v>
      </c>
      <c r="G5252" t="str">
        <f>IFERROR(MID($E5252,SEARCH("/",$E5252,SEARCH("/",$E5252)+1)+1,1),"")</f>
        <v>P</v>
      </c>
      <c r="H5252" t="s">
        <v>16</v>
      </c>
      <c r="I5252">
        <v>35</v>
      </c>
      <c r="J5252" t="b">
        <v>0</v>
      </c>
      <c r="K5252" s="7">
        <v>0</v>
      </c>
      <c r="L5252" s="7">
        <v>0</v>
      </c>
      <c r="M5252" s="7">
        <v>0</v>
      </c>
      <c r="N5252" s="7">
        <v>0</v>
      </c>
      <c r="O5252" s="7">
        <v>0</v>
      </c>
      <c r="P5252" s="7">
        <f>SUM(dane3[[#This Row],[RoomService]:[VRDeck]])</f>
        <v>0</v>
      </c>
      <c r="Q5252" t="s">
        <v>14346</v>
      </c>
      <c r="R5252" t="b">
        <v>1</v>
      </c>
    </row>
    <row r="5253" spans="1:18" x14ac:dyDescent="0.3">
      <c r="A5253" t="s">
        <v>14347</v>
      </c>
      <c r="B5253">
        <f>MID(dane3[[#This Row],[PassengerId]],1,4)+0</f>
        <v>5602</v>
      </c>
      <c r="C5253" t="s">
        <v>14</v>
      </c>
      <c r="D5253" t="b">
        <v>0</v>
      </c>
      <c r="E5253" t="s">
        <v>14345</v>
      </c>
      <c r="F5253" t="str">
        <f>MID($E5253,1,1)</f>
        <v>B</v>
      </c>
      <c r="G5253" t="str">
        <f>IFERROR(MID($E5253,SEARCH("/",$E5253,SEARCH("/",$E5253)+1)+1,1),"")</f>
        <v>P</v>
      </c>
      <c r="H5253" t="s">
        <v>46</v>
      </c>
      <c r="I5253">
        <v>18</v>
      </c>
      <c r="J5253" t="b">
        <v>0</v>
      </c>
      <c r="K5253" s="7">
        <v>0</v>
      </c>
      <c r="L5253" s="7">
        <v>3268</v>
      </c>
      <c r="M5253" s="7">
        <v>0</v>
      </c>
      <c r="N5253" s="7">
        <v>436</v>
      </c>
      <c r="O5253" s="7">
        <v>342</v>
      </c>
      <c r="P5253" s="7">
        <f>SUM(dane3[[#This Row],[RoomService]:[VRDeck]])</f>
        <v>4046</v>
      </c>
      <c r="Q5253" t="s">
        <v>14348</v>
      </c>
      <c r="R5253" t="b">
        <v>1</v>
      </c>
    </row>
    <row r="5254" spans="1:18" x14ac:dyDescent="0.3">
      <c r="A5254" t="s">
        <v>14349</v>
      </c>
      <c r="B5254">
        <f>MID(dane3[[#This Row],[PassengerId]],1,4)+0</f>
        <v>5603</v>
      </c>
      <c r="C5254" t="s">
        <v>14</v>
      </c>
      <c r="D5254" t="b">
        <v>0</v>
      </c>
      <c r="E5254" t="s">
        <v>14350</v>
      </c>
      <c r="F5254" t="str">
        <f>MID($E5254,1,1)</f>
        <v>E</v>
      </c>
      <c r="G5254" t="str">
        <f>IFERROR(MID($E5254,SEARCH("/",$E5254,SEARCH("/",$E5254)+1)+1,1),"")</f>
        <v>S</v>
      </c>
      <c r="H5254" t="s">
        <v>16</v>
      </c>
      <c r="I5254">
        <v>34</v>
      </c>
      <c r="J5254" t="b">
        <v>0</v>
      </c>
      <c r="K5254" s="7">
        <v>170</v>
      </c>
      <c r="L5254" s="7">
        <v>1256</v>
      </c>
      <c r="M5254" s="7">
        <v>0</v>
      </c>
      <c r="N5254" s="7">
        <v>3926</v>
      </c>
      <c r="O5254" s="7">
        <v>7121</v>
      </c>
      <c r="P5254" s="7">
        <f>SUM(dane3[[#This Row],[RoomService]:[VRDeck]])</f>
        <v>12473</v>
      </c>
      <c r="Q5254" t="s">
        <v>14351</v>
      </c>
      <c r="R5254" t="b">
        <v>0</v>
      </c>
    </row>
    <row r="5255" spans="1:18" x14ac:dyDescent="0.3">
      <c r="A5255" t="s">
        <v>14352</v>
      </c>
      <c r="B5255">
        <f>MID(dane3[[#This Row],[PassengerId]],1,4)+0</f>
        <v>5606</v>
      </c>
      <c r="C5255" t="s">
        <v>14</v>
      </c>
      <c r="D5255" t="b">
        <v>1</v>
      </c>
      <c r="E5255" t="s">
        <v>14353</v>
      </c>
      <c r="F5255" t="str">
        <f>MID($E5255,1,1)</f>
        <v>B</v>
      </c>
      <c r="G5255" t="str">
        <f>IFERROR(MID($E5255,SEARCH("/",$E5255,SEARCH("/",$E5255)+1)+1,1),"")</f>
        <v>S</v>
      </c>
      <c r="H5255" t="s">
        <v>46</v>
      </c>
      <c r="I5255">
        <v>45</v>
      </c>
      <c r="J5255" t="b">
        <v>0</v>
      </c>
      <c r="K5255" s="7">
        <v>0</v>
      </c>
      <c r="L5255" s="7">
        <v>0</v>
      </c>
      <c r="M5255" s="7">
        <v>0</v>
      </c>
      <c r="N5255" s="7">
        <v>0</v>
      </c>
      <c r="O5255" s="7">
        <v>0</v>
      </c>
      <c r="P5255" s="7">
        <f>SUM(dane3[[#This Row],[RoomService]:[VRDeck]])</f>
        <v>0</v>
      </c>
      <c r="Q5255" t="s">
        <v>14354</v>
      </c>
      <c r="R5255" t="b">
        <v>1</v>
      </c>
    </row>
    <row r="5256" spans="1:18" x14ac:dyDescent="0.3">
      <c r="A5256" t="s">
        <v>14355</v>
      </c>
      <c r="B5256">
        <f>MID(dane3[[#This Row],[PassengerId]],1,4)+0</f>
        <v>5606</v>
      </c>
      <c r="C5256" t="s">
        <v>14</v>
      </c>
      <c r="D5256" t="b">
        <v>0</v>
      </c>
      <c r="E5256" t="s">
        <v>14353</v>
      </c>
      <c r="F5256" t="str">
        <f>MID($E5256,1,1)</f>
        <v>B</v>
      </c>
      <c r="G5256" t="str">
        <f>IFERROR(MID($E5256,SEARCH("/",$E5256,SEARCH("/",$E5256)+1)+1,1),"")</f>
        <v>S</v>
      </c>
      <c r="H5256" t="s">
        <v>16</v>
      </c>
      <c r="I5256">
        <v>31</v>
      </c>
      <c r="J5256" t="b">
        <v>0</v>
      </c>
      <c r="K5256" s="7">
        <v>0</v>
      </c>
      <c r="L5256" s="7">
        <v>1219</v>
      </c>
      <c r="M5256" s="7">
        <v>7</v>
      </c>
      <c r="N5256" s="7">
        <v>104</v>
      </c>
      <c r="O5256" s="7">
        <v>1082</v>
      </c>
      <c r="P5256" s="7">
        <f>SUM(dane3[[#This Row],[RoomService]:[VRDeck]])</f>
        <v>2412</v>
      </c>
      <c r="Q5256" t="s">
        <v>14356</v>
      </c>
      <c r="R5256" t="b">
        <v>1</v>
      </c>
    </row>
    <row r="5257" spans="1:18" x14ac:dyDescent="0.3">
      <c r="A5257" t="s">
        <v>14357</v>
      </c>
      <c r="B5257">
        <f>MID(dane3[[#This Row],[PassengerId]],1,4)+0</f>
        <v>5608</v>
      </c>
      <c r="C5257" t="s">
        <v>19</v>
      </c>
      <c r="D5257" t="b">
        <v>0</v>
      </c>
      <c r="E5257" t="s">
        <v>14358</v>
      </c>
      <c r="F5257" t="str">
        <f>MID($E5257,1,1)</f>
        <v>F</v>
      </c>
      <c r="G5257" t="str">
        <f>IFERROR(MID($E5257,SEARCH("/",$E5257,SEARCH("/",$E5257)+1)+1,1),"")</f>
        <v>P</v>
      </c>
      <c r="H5257" t="s">
        <v>16</v>
      </c>
      <c r="I5257">
        <v>14</v>
      </c>
      <c r="J5257" t="b">
        <v>0</v>
      </c>
      <c r="K5257" s="7">
        <v>30</v>
      </c>
      <c r="L5257" s="7">
        <v>757</v>
      </c>
      <c r="M5257" s="7">
        <v>115</v>
      </c>
      <c r="N5257" s="7">
        <v>0</v>
      </c>
      <c r="O5257" s="7">
        <v>0</v>
      </c>
      <c r="P5257" s="7">
        <f>SUM(dane3[[#This Row],[RoomService]:[VRDeck]])</f>
        <v>902</v>
      </c>
      <c r="Q5257" t="s">
        <v>14359</v>
      </c>
      <c r="R5257" t="b">
        <v>1</v>
      </c>
    </row>
    <row r="5258" spans="1:18" x14ac:dyDescent="0.3">
      <c r="A5258" t="s">
        <v>14360</v>
      </c>
      <c r="B5258">
        <f>MID(dane3[[#This Row],[PassengerId]],1,4)+0</f>
        <v>5609</v>
      </c>
      <c r="C5258" t="s">
        <v>19</v>
      </c>
      <c r="D5258" t="b">
        <v>0</v>
      </c>
      <c r="E5258" t="s">
        <v>14361</v>
      </c>
      <c r="F5258" t="str">
        <f>MID($E5258,1,1)</f>
        <v>G</v>
      </c>
      <c r="G5258" t="str">
        <f>IFERROR(MID($E5258,SEARCH("/",$E5258,SEARCH("/",$E5258)+1)+1,1),"")</f>
        <v>P</v>
      </c>
      <c r="H5258" t="s">
        <v>16</v>
      </c>
      <c r="I5258">
        <v>23</v>
      </c>
      <c r="J5258" t="b">
        <v>0</v>
      </c>
      <c r="K5258" s="7">
        <v>765</v>
      </c>
      <c r="L5258" s="7">
        <v>5</v>
      </c>
      <c r="M5258" s="7">
        <v>0</v>
      </c>
      <c r="N5258" s="7">
        <v>0</v>
      </c>
      <c r="O5258" s="7">
        <v>0</v>
      </c>
      <c r="P5258" s="7">
        <f>SUM(dane3[[#This Row],[RoomService]:[VRDeck]])</f>
        <v>770</v>
      </c>
      <c r="Q5258" t="s">
        <v>14362</v>
      </c>
      <c r="R5258" t="b">
        <v>0</v>
      </c>
    </row>
    <row r="5259" spans="1:18" x14ac:dyDescent="0.3">
      <c r="A5259" t="s">
        <v>14363</v>
      </c>
      <c r="B5259">
        <f>MID(dane3[[#This Row],[PassengerId]],1,4)+0</f>
        <v>5610</v>
      </c>
      <c r="C5259" t="s">
        <v>14</v>
      </c>
      <c r="D5259" t="b">
        <v>1</v>
      </c>
      <c r="E5259" t="s">
        <v>14364</v>
      </c>
      <c r="F5259" t="str">
        <f>MID($E5259,1,1)</f>
        <v>B</v>
      </c>
      <c r="G5259" t="str">
        <f>IFERROR(MID($E5259,SEARCH("/",$E5259,SEARCH("/",$E5259)+1)+1,1),"")</f>
        <v>S</v>
      </c>
      <c r="H5259" t="s">
        <v>16</v>
      </c>
      <c r="I5259">
        <v>61</v>
      </c>
      <c r="J5259" t="b">
        <v>0</v>
      </c>
      <c r="K5259" s="7">
        <v>0</v>
      </c>
      <c r="L5259" s="7">
        <v>0</v>
      </c>
      <c r="M5259" s="7">
        <v>0</v>
      </c>
      <c r="N5259" s="7">
        <v>0</v>
      </c>
      <c r="O5259" s="7">
        <v>0</v>
      </c>
      <c r="P5259" s="7">
        <f>SUM(dane3[[#This Row],[RoomService]:[VRDeck]])</f>
        <v>0</v>
      </c>
      <c r="Q5259" t="s">
        <v>14365</v>
      </c>
      <c r="R5259" t="b">
        <v>1</v>
      </c>
    </row>
    <row r="5260" spans="1:18" x14ac:dyDescent="0.3">
      <c r="A5260" t="s">
        <v>14366</v>
      </c>
      <c r="B5260">
        <f>MID(dane3[[#This Row],[PassengerId]],1,4)+0</f>
        <v>5610</v>
      </c>
      <c r="C5260" t="s">
        <v>14</v>
      </c>
      <c r="D5260" t="b">
        <v>0</v>
      </c>
      <c r="E5260" t="s">
        <v>14364</v>
      </c>
      <c r="F5260" t="str">
        <f>MID($E5260,1,1)</f>
        <v>B</v>
      </c>
      <c r="G5260" t="str">
        <f>IFERROR(MID($E5260,SEARCH("/",$E5260,SEARCH("/",$E5260)+1)+1,1),"")</f>
        <v>S</v>
      </c>
      <c r="H5260" t="s">
        <v>46</v>
      </c>
      <c r="I5260">
        <v>54</v>
      </c>
      <c r="J5260" t="b">
        <v>1</v>
      </c>
      <c r="K5260" s="7">
        <v>0</v>
      </c>
      <c r="L5260" s="7">
        <v>7996</v>
      </c>
      <c r="M5260" s="7">
        <v>0</v>
      </c>
      <c r="N5260" s="7">
        <v>4549</v>
      </c>
      <c r="O5260" s="7">
        <v>10206</v>
      </c>
      <c r="P5260" s="7">
        <f>SUM(dane3[[#This Row],[RoomService]:[VRDeck]])</f>
        <v>22751</v>
      </c>
      <c r="Q5260" t="s">
        <v>14367</v>
      </c>
      <c r="R5260" t="b">
        <v>0</v>
      </c>
    </row>
    <row r="5261" spans="1:18" x14ac:dyDescent="0.3">
      <c r="A5261" t="s">
        <v>14368</v>
      </c>
      <c r="B5261">
        <f>MID(dane3[[#This Row],[PassengerId]],1,4)+0</f>
        <v>5611</v>
      </c>
      <c r="C5261" t="s">
        <v>14</v>
      </c>
      <c r="D5261" t="b">
        <v>1</v>
      </c>
      <c r="E5261" t="s">
        <v>14369</v>
      </c>
      <c r="F5261" t="str">
        <f>MID($E5261,1,1)</f>
        <v>D</v>
      </c>
      <c r="G5261" t="str">
        <f>IFERROR(MID($E5261,SEARCH("/",$E5261,SEARCH("/",$E5261)+1)+1,1),"")</f>
        <v>S</v>
      </c>
      <c r="H5261" t="s">
        <v>16</v>
      </c>
      <c r="I5261">
        <v>28</v>
      </c>
      <c r="J5261" t="b">
        <v>0</v>
      </c>
      <c r="K5261" s="7">
        <v>0</v>
      </c>
      <c r="L5261" s="7">
        <v>0</v>
      </c>
      <c r="M5261" s="7">
        <v>0</v>
      </c>
      <c r="N5261" s="7">
        <v>0</v>
      </c>
      <c r="O5261" s="7">
        <v>0</v>
      </c>
      <c r="P5261" s="7">
        <f>SUM(dane3[[#This Row],[RoomService]:[VRDeck]])</f>
        <v>0</v>
      </c>
      <c r="Q5261" t="s">
        <v>14370</v>
      </c>
      <c r="R5261" t="b">
        <v>1</v>
      </c>
    </row>
    <row r="5262" spans="1:18" x14ac:dyDescent="0.3">
      <c r="A5262" t="s">
        <v>14371</v>
      </c>
      <c r="B5262">
        <f>MID(dane3[[#This Row],[PassengerId]],1,4)+0</f>
        <v>5611</v>
      </c>
      <c r="C5262" t="s">
        <v>14</v>
      </c>
      <c r="D5262" t="b">
        <v>0</v>
      </c>
      <c r="E5262" t="s">
        <v>14369</v>
      </c>
      <c r="F5262" t="str">
        <f>MID($E5262,1,1)</f>
        <v>D</v>
      </c>
      <c r="G5262" t="str">
        <f>IFERROR(MID($E5262,SEARCH("/",$E5262,SEARCH("/",$E5262)+1)+1,1),"")</f>
        <v>S</v>
      </c>
      <c r="H5262" t="s">
        <v>16</v>
      </c>
      <c r="I5262">
        <v>46</v>
      </c>
      <c r="J5262" t="b">
        <v>0</v>
      </c>
      <c r="K5262" s="7">
        <v>0</v>
      </c>
      <c r="L5262" s="7">
        <v>3477</v>
      </c>
      <c r="M5262" s="7">
        <v>0</v>
      </c>
      <c r="N5262" s="7">
        <v>1</v>
      </c>
      <c r="O5262" s="7">
        <v>5543</v>
      </c>
      <c r="P5262" s="7">
        <f>SUM(dane3[[#This Row],[RoomService]:[VRDeck]])</f>
        <v>9021</v>
      </c>
      <c r="Q5262" t="s">
        <v>14372</v>
      </c>
      <c r="R5262" t="b">
        <v>0</v>
      </c>
    </row>
    <row r="5263" spans="1:18" x14ac:dyDescent="0.3">
      <c r="A5263" t="s">
        <v>14373</v>
      </c>
      <c r="B5263">
        <f>MID(dane3[[#This Row],[PassengerId]],1,4)+0</f>
        <v>5613</v>
      </c>
      <c r="C5263" t="s">
        <v>19</v>
      </c>
      <c r="D5263" t="b">
        <v>0</v>
      </c>
      <c r="E5263" t="s">
        <v>14374</v>
      </c>
      <c r="F5263" t="str">
        <f>MID($E5263,1,1)</f>
        <v>F</v>
      </c>
      <c r="G5263" t="str">
        <f>IFERROR(MID($E5263,SEARCH("/",$E5263,SEARCH("/",$E5263)+1)+1,1),"")</f>
        <v>S</v>
      </c>
      <c r="H5263" t="s">
        <v>16</v>
      </c>
      <c r="I5263">
        <v>32</v>
      </c>
      <c r="J5263" t="b">
        <v>0</v>
      </c>
      <c r="K5263" s="7">
        <v>125</v>
      </c>
      <c r="L5263" s="7">
        <v>874</v>
      </c>
      <c r="M5263" s="7">
        <v>0</v>
      </c>
      <c r="N5263" s="7">
        <v>180</v>
      </c>
      <c r="O5263" s="7">
        <v>1</v>
      </c>
      <c r="P5263" s="7">
        <f>SUM(dane3[[#This Row],[RoomService]:[VRDeck]])</f>
        <v>1180</v>
      </c>
      <c r="Q5263" t="s">
        <v>14375</v>
      </c>
      <c r="R5263" t="b">
        <v>1</v>
      </c>
    </row>
    <row r="5264" spans="1:18" x14ac:dyDescent="0.3">
      <c r="A5264" t="s">
        <v>14376</v>
      </c>
      <c r="B5264">
        <f>MID(dane3[[#This Row],[PassengerId]],1,4)+0</f>
        <v>5614</v>
      </c>
      <c r="C5264" t="s">
        <v>19</v>
      </c>
      <c r="D5264" t="b">
        <v>1</v>
      </c>
      <c r="E5264" t="s">
        <v>14377</v>
      </c>
      <c r="F5264" t="str">
        <f>MID($E5264,1,1)</f>
        <v>G</v>
      </c>
      <c r="G5264" t="str">
        <f>IFERROR(MID($E5264,SEARCH("/",$E5264,SEARCH("/",$E5264)+1)+1,1),"")</f>
        <v>S</v>
      </c>
      <c r="H5264" t="s">
        <v>46</v>
      </c>
      <c r="I5264">
        <v>49</v>
      </c>
      <c r="J5264" t="b">
        <v>0</v>
      </c>
      <c r="K5264" s="7">
        <v>0</v>
      </c>
      <c r="L5264" s="7">
        <v>0</v>
      </c>
      <c r="M5264" s="7">
        <v>0</v>
      </c>
      <c r="N5264" s="7">
        <v>0</v>
      </c>
      <c r="O5264" s="7">
        <v>0</v>
      </c>
      <c r="P5264" s="7">
        <f>SUM(dane3[[#This Row],[RoomService]:[VRDeck]])</f>
        <v>0</v>
      </c>
      <c r="Q5264" t="s">
        <v>14378</v>
      </c>
      <c r="R5264" t="b">
        <v>1</v>
      </c>
    </row>
    <row r="5265" spans="1:18" x14ac:dyDescent="0.3">
      <c r="A5265" t="s">
        <v>14379</v>
      </c>
      <c r="B5265">
        <f>MID(dane3[[#This Row],[PassengerId]],1,4)+0</f>
        <v>5615</v>
      </c>
      <c r="C5265" t="s">
        <v>19</v>
      </c>
      <c r="D5265" t="b">
        <v>1</v>
      </c>
      <c r="E5265" t="s">
        <v>14380</v>
      </c>
      <c r="F5265" t="str">
        <f>MID($E5265,1,1)</f>
        <v>G</v>
      </c>
      <c r="G5265" t="str">
        <f>IFERROR(MID($E5265,SEARCH("/",$E5265,SEARCH("/",$E5265)+1)+1,1),"")</f>
        <v>S</v>
      </c>
      <c r="H5265" t="s">
        <v>46</v>
      </c>
      <c r="I5265">
        <v>20</v>
      </c>
      <c r="J5265" t="b">
        <v>0</v>
      </c>
      <c r="K5265" s="7">
        <v>0</v>
      </c>
      <c r="L5265" s="7">
        <v>0</v>
      </c>
      <c r="M5265" s="7">
        <v>0</v>
      </c>
      <c r="N5265" s="7">
        <v>0</v>
      </c>
      <c r="O5265" s="7">
        <v>0</v>
      </c>
      <c r="P5265" s="7">
        <f>SUM(dane3[[#This Row],[RoomService]:[VRDeck]])</f>
        <v>0</v>
      </c>
      <c r="Q5265" t="s">
        <v>14381</v>
      </c>
      <c r="R5265" t="b">
        <v>1</v>
      </c>
    </row>
    <row r="5266" spans="1:18" x14ac:dyDescent="0.3">
      <c r="A5266" t="s">
        <v>14382</v>
      </c>
      <c r="B5266">
        <f>MID(dane3[[#This Row],[PassengerId]],1,4)+0</f>
        <v>5616</v>
      </c>
      <c r="C5266" t="s">
        <v>19</v>
      </c>
      <c r="D5266" t="b">
        <v>0</v>
      </c>
      <c r="E5266" t="s">
        <v>14383</v>
      </c>
      <c r="F5266" t="str">
        <f>MID($E5266,1,1)</f>
        <v>F</v>
      </c>
      <c r="G5266" t="str">
        <f>IFERROR(MID($E5266,SEARCH("/",$E5266,SEARCH("/",$E5266)+1)+1,1),"")</f>
        <v>S</v>
      </c>
      <c r="H5266" t="s">
        <v>32</v>
      </c>
      <c r="I5266">
        <v>25</v>
      </c>
      <c r="J5266" t="b">
        <v>0</v>
      </c>
      <c r="K5266" s="7">
        <v>458</v>
      </c>
      <c r="L5266" s="7">
        <v>240</v>
      </c>
      <c r="M5266" s="7">
        <v>0</v>
      </c>
      <c r="N5266" s="7">
        <v>239</v>
      </c>
      <c r="O5266" s="7">
        <v>0</v>
      </c>
      <c r="P5266" s="7">
        <f>SUM(dane3[[#This Row],[RoomService]:[VRDeck]])</f>
        <v>937</v>
      </c>
      <c r="Q5266" t="s">
        <v>14384</v>
      </c>
      <c r="R5266" t="b">
        <v>1</v>
      </c>
    </row>
    <row r="5267" spans="1:18" x14ac:dyDescent="0.3">
      <c r="A5267" t="s">
        <v>14385</v>
      </c>
      <c r="B5267">
        <f>MID(dane3[[#This Row],[PassengerId]],1,4)+0</f>
        <v>5618</v>
      </c>
      <c r="C5267" t="s">
        <v>19</v>
      </c>
      <c r="D5267" t="b">
        <v>0</v>
      </c>
      <c r="E5267" t="s">
        <v>14386</v>
      </c>
      <c r="F5267" t="str">
        <f>MID($E5267,1,1)</f>
        <v>F</v>
      </c>
      <c r="G5267" t="str">
        <f>IFERROR(MID($E5267,SEARCH("/",$E5267,SEARCH("/",$E5267)+1)+1,1),"")</f>
        <v>S</v>
      </c>
      <c r="H5267" t="s">
        <v>16</v>
      </c>
      <c r="I5267">
        <v>19</v>
      </c>
      <c r="J5267" t="b">
        <v>0</v>
      </c>
      <c r="K5267" s="7">
        <v>0</v>
      </c>
      <c r="L5267" s="7">
        <v>785</v>
      </c>
      <c r="M5267" s="7">
        <v>0</v>
      </c>
      <c r="N5267" s="7">
        <v>0</v>
      </c>
      <c r="O5267" s="7">
        <v>19</v>
      </c>
      <c r="P5267" s="7">
        <f>SUM(dane3[[#This Row],[RoomService]:[VRDeck]])</f>
        <v>804</v>
      </c>
      <c r="Q5267" t="s">
        <v>14387</v>
      </c>
      <c r="R5267" t="b">
        <v>1</v>
      </c>
    </row>
    <row r="5268" spans="1:18" x14ac:dyDescent="0.3">
      <c r="A5268" t="s">
        <v>14388</v>
      </c>
      <c r="B5268">
        <f>MID(dane3[[#This Row],[PassengerId]],1,4)+0</f>
        <v>5619</v>
      </c>
      <c r="C5268" t="s">
        <v>19</v>
      </c>
      <c r="D5268" t="b">
        <v>1</v>
      </c>
      <c r="E5268" t="s">
        <v>14389</v>
      </c>
      <c r="F5268" t="str">
        <f>MID($E5268,1,1)</f>
        <v>G</v>
      </c>
      <c r="G5268" t="str">
        <f>IFERROR(MID($E5268,SEARCH("/",$E5268,SEARCH("/",$E5268)+1)+1,1),"")</f>
        <v>S</v>
      </c>
      <c r="H5268" t="s">
        <v>46</v>
      </c>
      <c r="I5268">
        <v>28</v>
      </c>
      <c r="J5268" t="b">
        <v>0</v>
      </c>
      <c r="K5268" s="7">
        <v>0</v>
      </c>
      <c r="L5268" s="7">
        <v>0</v>
      </c>
      <c r="M5268" s="7">
        <v>0</v>
      </c>
      <c r="N5268" s="7">
        <v>0</v>
      </c>
      <c r="O5268" s="7">
        <v>0</v>
      </c>
      <c r="P5268" s="7">
        <f>SUM(dane3[[#This Row],[RoomService]:[VRDeck]])</f>
        <v>0</v>
      </c>
      <c r="Q5268" t="s">
        <v>14390</v>
      </c>
      <c r="R5268" t="b">
        <v>1</v>
      </c>
    </row>
    <row r="5269" spans="1:18" x14ac:dyDescent="0.3">
      <c r="A5269" t="s">
        <v>14391</v>
      </c>
      <c r="B5269">
        <f>MID(dane3[[#This Row],[PassengerId]],1,4)+0</f>
        <v>5622</v>
      </c>
      <c r="C5269" t="s">
        <v>19</v>
      </c>
      <c r="D5269" t="b">
        <v>0</v>
      </c>
      <c r="E5269" t="s">
        <v>14392</v>
      </c>
      <c r="F5269" t="str">
        <f>MID($E5269,1,1)</f>
        <v>F</v>
      </c>
      <c r="G5269" t="str">
        <f>IFERROR(MID($E5269,SEARCH("/",$E5269,SEARCH("/",$E5269)+1)+1,1),"")</f>
        <v>S</v>
      </c>
      <c r="H5269" t="s">
        <v>16</v>
      </c>
      <c r="I5269">
        <v>68</v>
      </c>
      <c r="J5269" t="b">
        <v>0</v>
      </c>
      <c r="K5269" s="7">
        <v>0</v>
      </c>
      <c r="L5269" s="7">
        <v>0</v>
      </c>
      <c r="M5269" s="7">
        <v>970</v>
      </c>
      <c r="N5269" s="7">
        <v>0</v>
      </c>
      <c r="O5269" s="7">
        <v>0</v>
      </c>
      <c r="P5269" s="7">
        <f>SUM(dane3[[#This Row],[RoomService]:[VRDeck]])</f>
        <v>970</v>
      </c>
      <c r="Q5269" t="s">
        <v>14393</v>
      </c>
      <c r="R5269" t="b">
        <v>1</v>
      </c>
    </row>
    <row r="5270" spans="1:18" x14ac:dyDescent="0.3">
      <c r="A5270" t="s">
        <v>14394</v>
      </c>
      <c r="B5270">
        <f>MID(dane3[[#This Row],[PassengerId]],1,4)+0</f>
        <v>5623</v>
      </c>
      <c r="C5270" t="s">
        <v>19</v>
      </c>
      <c r="D5270" t="b">
        <v>1</v>
      </c>
      <c r="E5270" t="s">
        <v>14395</v>
      </c>
      <c r="F5270" t="str">
        <f>MID($E5270,1,1)</f>
        <v>G</v>
      </c>
      <c r="G5270" t="str">
        <f>IFERROR(MID($E5270,SEARCH("/",$E5270,SEARCH("/",$E5270)+1)+1,1),"")</f>
        <v>P</v>
      </c>
      <c r="H5270" t="s">
        <v>16</v>
      </c>
      <c r="I5270">
        <v>16</v>
      </c>
      <c r="J5270" t="b">
        <v>0</v>
      </c>
      <c r="K5270" s="7">
        <v>0</v>
      </c>
      <c r="L5270" s="7">
        <v>0</v>
      </c>
      <c r="M5270" s="7">
        <v>0</v>
      </c>
      <c r="N5270" s="7">
        <v>0</v>
      </c>
      <c r="O5270" s="7">
        <v>0</v>
      </c>
      <c r="P5270" s="7">
        <f>SUM(dane3[[#This Row],[RoomService]:[VRDeck]])</f>
        <v>0</v>
      </c>
      <c r="Q5270" t="s">
        <v>14396</v>
      </c>
      <c r="R5270" t="b">
        <v>1</v>
      </c>
    </row>
    <row r="5271" spans="1:18" x14ac:dyDescent="0.3">
      <c r="A5271" t="s">
        <v>12672</v>
      </c>
      <c r="B5271">
        <f>MID(dane3[[#This Row],[PassengerId]],1,4)+0</f>
        <v>4943</v>
      </c>
      <c r="C5271" t="s">
        <v>53</v>
      </c>
      <c r="D5271" t="b">
        <v>1</v>
      </c>
      <c r="E5271" t="s">
        <v>12673</v>
      </c>
      <c r="F5271" t="str">
        <f>MID($E5271,1,1)</f>
        <v>F</v>
      </c>
      <c r="G5271" t="str">
        <f>IFERROR(MID($E5271,SEARCH("/",$E5271,SEARCH("/",$E5271)+1)+1,1),"")</f>
        <v>P</v>
      </c>
      <c r="H5271" t="s">
        <v>16</v>
      </c>
      <c r="I5271">
        <v>20</v>
      </c>
      <c r="J5271" t="b">
        <v>0</v>
      </c>
      <c r="K5271" s="7">
        <v>0</v>
      </c>
      <c r="L5271" s="7">
        <v>0</v>
      </c>
      <c r="M5271" s="7">
        <v>0</v>
      </c>
      <c r="N5271" s="7">
        <v>0</v>
      </c>
      <c r="O5271" s="7">
        <v>0</v>
      </c>
      <c r="P5271" s="7">
        <f>SUM(dane3[[#This Row],[RoomService]:[VRDeck]])</f>
        <v>0</v>
      </c>
      <c r="Q5271" t="s">
        <v>12674</v>
      </c>
      <c r="R5271" t="b">
        <v>1</v>
      </c>
    </row>
    <row r="5272" spans="1:18" x14ac:dyDescent="0.3">
      <c r="A5272" t="s">
        <v>12691</v>
      </c>
      <c r="B5272">
        <f>MID(dane3[[#This Row],[PassengerId]],1,4)+0</f>
        <v>4951</v>
      </c>
      <c r="C5272" t="s">
        <v>53</v>
      </c>
      <c r="D5272" t="b">
        <v>0</v>
      </c>
      <c r="E5272" t="s">
        <v>12692</v>
      </c>
      <c r="F5272" t="str">
        <f>MID($E5272,1,1)</f>
        <v>F</v>
      </c>
      <c r="G5272" t="str">
        <f>IFERROR(MID($E5272,SEARCH("/",$E5272,SEARCH("/",$E5272)+1)+1,1),"")</f>
        <v>P</v>
      </c>
      <c r="H5272" t="s">
        <v>16</v>
      </c>
      <c r="I5272">
        <v>43</v>
      </c>
      <c r="J5272" t="b">
        <v>0</v>
      </c>
      <c r="K5272" s="7">
        <v>11</v>
      </c>
      <c r="L5272" s="7">
        <v>0</v>
      </c>
      <c r="M5272" s="7">
        <v>1297</v>
      </c>
      <c r="N5272" s="7">
        <v>38</v>
      </c>
      <c r="O5272" s="7">
        <v>0</v>
      </c>
      <c r="P5272" s="7">
        <f>SUM(dane3[[#This Row],[RoomService]:[VRDeck]])</f>
        <v>1346</v>
      </c>
      <c r="Q5272" t="s">
        <v>12693</v>
      </c>
      <c r="R5272" t="b">
        <v>1</v>
      </c>
    </row>
    <row r="5273" spans="1:18" x14ac:dyDescent="0.3">
      <c r="A5273" t="s">
        <v>12694</v>
      </c>
      <c r="B5273">
        <f>MID(dane3[[#This Row],[PassengerId]],1,4)+0</f>
        <v>4952</v>
      </c>
      <c r="C5273" t="s">
        <v>53</v>
      </c>
      <c r="D5273" t="b">
        <v>1</v>
      </c>
      <c r="E5273" t="s">
        <v>12695</v>
      </c>
      <c r="F5273" t="str">
        <f>MID($E5273,1,1)</f>
        <v>F</v>
      </c>
      <c r="G5273" t="str">
        <f>IFERROR(MID($E5273,SEARCH("/",$E5273,SEARCH("/",$E5273)+1)+1,1),"")</f>
        <v>S</v>
      </c>
      <c r="H5273" t="s">
        <v>16</v>
      </c>
      <c r="I5273">
        <v>42</v>
      </c>
      <c r="J5273" t="b">
        <v>0</v>
      </c>
      <c r="K5273" s="7">
        <v>0</v>
      </c>
      <c r="L5273" s="7">
        <v>0</v>
      </c>
      <c r="M5273" s="7">
        <v>0</v>
      </c>
      <c r="N5273" s="7">
        <v>0</v>
      </c>
      <c r="O5273" s="7">
        <v>0</v>
      </c>
      <c r="P5273" s="7">
        <f>SUM(dane3[[#This Row],[RoomService]:[VRDeck]])</f>
        <v>0</v>
      </c>
      <c r="Q5273" t="s">
        <v>12696</v>
      </c>
      <c r="R5273" t="b">
        <v>1</v>
      </c>
    </row>
    <row r="5274" spans="1:18" x14ac:dyDescent="0.3">
      <c r="A5274" t="s">
        <v>12706</v>
      </c>
      <c r="B5274">
        <f>MID(dane3[[#This Row],[PassengerId]],1,4)+0</f>
        <v>4961</v>
      </c>
      <c r="C5274" t="s">
        <v>53</v>
      </c>
      <c r="D5274" t="b">
        <v>0</v>
      </c>
      <c r="E5274" t="s">
        <v>12707</v>
      </c>
      <c r="F5274" t="str">
        <f>MID($E5274,1,1)</f>
        <v>F</v>
      </c>
      <c r="G5274" t="str">
        <f>IFERROR(MID($E5274,SEARCH("/",$E5274,SEARCH("/",$E5274)+1)+1,1),"")</f>
        <v>S</v>
      </c>
      <c r="H5274" t="s">
        <v>16</v>
      </c>
      <c r="I5274">
        <v>32</v>
      </c>
      <c r="J5274" t="b">
        <v>0</v>
      </c>
      <c r="K5274" s="7">
        <v>1016</v>
      </c>
      <c r="L5274" s="7">
        <v>0</v>
      </c>
      <c r="M5274" s="7">
        <v>307</v>
      </c>
      <c r="N5274" s="7">
        <v>5</v>
      </c>
      <c r="O5274" s="7">
        <v>0</v>
      </c>
      <c r="P5274" s="7">
        <f>SUM(dane3[[#This Row],[RoomService]:[VRDeck]])</f>
        <v>1328</v>
      </c>
      <c r="Q5274" t="s">
        <v>12708</v>
      </c>
      <c r="R5274" t="b">
        <v>1</v>
      </c>
    </row>
    <row r="5275" spans="1:18" x14ac:dyDescent="0.3">
      <c r="A5275" t="s">
        <v>12712</v>
      </c>
      <c r="B5275">
        <f>MID(dane3[[#This Row],[PassengerId]],1,4)+0</f>
        <v>4964</v>
      </c>
      <c r="C5275" t="s">
        <v>53</v>
      </c>
      <c r="D5275" t="b">
        <v>0</v>
      </c>
      <c r="E5275" t="s">
        <v>12713</v>
      </c>
      <c r="F5275" t="str">
        <f>MID($E5275,1,1)</f>
        <v>D</v>
      </c>
      <c r="G5275" t="str">
        <f>IFERROR(MID($E5275,SEARCH("/",$E5275,SEARCH("/",$E5275)+1)+1,1),"")</f>
        <v>S</v>
      </c>
      <c r="H5275" t="s">
        <v>16</v>
      </c>
      <c r="I5275">
        <v>64</v>
      </c>
      <c r="J5275" t="b">
        <v>0</v>
      </c>
      <c r="K5275" s="7">
        <v>2147</v>
      </c>
      <c r="L5275" s="7">
        <v>0</v>
      </c>
      <c r="M5275" s="7">
        <v>191</v>
      </c>
      <c r="N5275" s="7">
        <v>59</v>
      </c>
      <c r="O5275" s="7">
        <v>0</v>
      </c>
      <c r="P5275" s="7">
        <f>SUM(dane3[[#This Row],[RoomService]:[VRDeck]])</f>
        <v>2397</v>
      </c>
      <c r="Q5275" t="s">
        <v>12714</v>
      </c>
      <c r="R5275" t="b">
        <v>0</v>
      </c>
    </row>
    <row r="5276" spans="1:18" x14ac:dyDescent="0.3">
      <c r="A5276" t="s">
        <v>14407</v>
      </c>
      <c r="B5276">
        <f>MID(dane3[[#This Row],[PassengerId]],1,4)+0</f>
        <v>5626</v>
      </c>
      <c r="C5276" t="s">
        <v>19</v>
      </c>
      <c r="D5276" t="b">
        <v>1</v>
      </c>
      <c r="E5276" t="s">
        <v>14408</v>
      </c>
      <c r="F5276" t="str">
        <f>MID($E5276,1,1)</f>
        <v>G</v>
      </c>
      <c r="G5276" t="str">
        <f>IFERROR(MID($E5276,SEARCH("/",$E5276,SEARCH("/",$E5276)+1)+1,1),"")</f>
        <v>S</v>
      </c>
      <c r="H5276" t="s">
        <v>32</v>
      </c>
      <c r="I5276">
        <v>23</v>
      </c>
      <c r="J5276" t="b">
        <v>0</v>
      </c>
      <c r="K5276" s="7">
        <v>0</v>
      </c>
      <c r="L5276" s="7">
        <v>0</v>
      </c>
      <c r="M5276" s="7">
        <v>0</v>
      </c>
      <c r="N5276" s="7">
        <v>0</v>
      </c>
      <c r="O5276" s="7">
        <v>0</v>
      </c>
      <c r="P5276" s="7">
        <f>SUM(dane3[[#This Row],[RoomService]:[VRDeck]])</f>
        <v>0</v>
      </c>
      <c r="Q5276" t="s">
        <v>14409</v>
      </c>
      <c r="R5276" t="b">
        <v>1</v>
      </c>
    </row>
    <row r="5277" spans="1:18" x14ac:dyDescent="0.3">
      <c r="A5277" t="s">
        <v>14410</v>
      </c>
      <c r="B5277">
        <f>MID(dane3[[#This Row],[PassengerId]],1,4)+0</f>
        <v>5627</v>
      </c>
      <c r="C5277" t="s">
        <v>19</v>
      </c>
      <c r="D5277" t="b">
        <v>0</v>
      </c>
      <c r="E5277" t="s">
        <v>14411</v>
      </c>
      <c r="F5277" t="str">
        <f>MID($E5277,1,1)</f>
        <v>G</v>
      </c>
      <c r="G5277" t="str">
        <f>IFERROR(MID($E5277,SEARCH("/",$E5277,SEARCH("/",$E5277)+1)+1,1),"")</f>
        <v>P</v>
      </c>
      <c r="H5277" t="s">
        <v>16</v>
      </c>
      <c r="I5277">
        <v>31</v>
      </c>
      <c r="J5277" t="b">
        <v>0</v>
      </c>
      <c r="K5277" s="7">
        <v>0</v>
      </c>
      <c r="L5277" s="7">
        <v>0</v>
      </c>
      <c r="M5277" s="7">
        <v>0</v>
      </c>
      <c r="N5277" s="7">
        <v>0</v>
      </c>
      <c r="O5277" s="7">
        <v>0</v>
      </c>
      <c r="P5277" s="7">
        <f>SUM(dane3[[#This Row],[RoomService]:[VRDeck]])</f>
        <v>0</v>
      </c>
      <c r="Q5277" t="s">
        <v>14412</v>
      </c>
      <c r="R5277" t="b">
        <v>0</v>
      </c>
    </row>
    <row r="5278" spans="1:18" x14ac:dyDescent="0.3">
      <c r="A5278" t="s">
        <v>14413</v>
      </c>
      <c r="B5278">
        <f>MID(dane3[[#This Row],[PassengerId]],1,4)+0</f>
        <v>5628</v>
      </c>
      <c r="C5278" t="s">
        <v>19</v>
      </c>
      <c r="D5278" t="b">
        <v>1</v>
      </c>
      <c r="E5278" t="s">
        <v>14414</v>
      </c>
      <c r="F5278" t="str">
        <f>MID($E5278,1,1)</f>
        <v>G</v>
      </c>
      <c r="G5278" t="str">
        <f>IFERROR(MID($E5278,SEARCH("/",$E5278,SEARCH("/",$E5278)+1)+1,1),"")</f>
        <v>P</v>
      </c>
      <c r="H5278" t="s">
        <v>16</v>
      </c>
      <c r="I5278">
        <v>27</v>
      </c>
      <c r="J5278" t="b">
        <v>0</v>
      </c>
      <c r="K5278" s="7">
        <v>0</v>
      </c>
      <c r="L5278" s="7">
        <v>0</v>
      </c>
      <c r="M5278" s="7">
        <v>0</v>
      </c>
      <c r="N5278" s="7">
        <v>0</v>
      </c>
      <c r="O5278" s="7">
        <v>0</v>
      </c>
      <c r="P5278" s="7">
        <f>SUM(dane3[[#This Row],[RoomService]:[VRDeck]])</f>
        <v>0</v>
      </c>
      <c r="Q5278" t="s">
        <v>14415</v>
      </c>
      <c r="R5278" t="b">
        <v>0</v>
      </c>
    </row>
    <row r="5279" spans="1:18" x14ac:dyDescent="0.3">
      <c r="A5279" t="s">
        <v>14416</v>
      </c>
      <c r="B5279">
        <f>MID(dane3[[#This Row],[PassengerId]],1,4)+0</f>
        <v>5629</v>
      </c>
      <c r="C5279" t="s">
        <v>19</v>
      </c>
      <c r="D5279" t="b">
        <v>1</v>
      </c>
      <c r="E5279" t="s">
        <v>14417</v>
      </c>
      <c r="F5279" t="str">
        <f>MID($E5279,1,1)</f>
        <v>G</v>
      </c>
      <c r="G5279" t="str">
        <f>IFERROR(MID($E5279,SEARCH("/",$E5279,SEARCH("/",$E5279)+1)+1,1),"")</f>
        <v>P</v>
      </c>
      <c r="H5279" t="s">
        <v>16</v>
      </c>
      <c r="I5279">
        <v>28</v>
      </c>
      <c r="J5279" t="b">
        <v>0</v>
      </c>
      <c r="K5279" s="7">
        <v>0</v>
      </c>
      <c r="L5279" s="7">
        <v>0</v>
      </c>
      <c r="M5279" s="7">
        <v>0</v>
      </c>
      <c r="N5279" s="7">
        <v>0</v>
      </c>
      <c r="O5279" s="7">
        <v>0</v>
      </c>
      <c r="P5279" s="7">
        <f>SUM(dane3[[#This Row],[RoomService]:[VRDeck]])</f>
        <v>0</v>
      </c>
      <c r="Q5279" t="s">
        <v>14418</v>
      </c>
      <c r="R5279" t="b">
        <v>1</v>
      </c>
    </row>
    <row r="5280" spans="1:18" x14ac:dyDescent="0.3">
      <c r="A5280" t="s">
        <v>14419</v>
      </c>
      <c r="B5280">
        <f>MID(dane3[[#This Row],[PassengerId]],1,4)+0</f>
        <v>5631</v>
      </c>
      <c r="C5280" t="s">
        <v>19</v>
      </c>
      <c r="D5280" t="b">
        <v>0</v>
      </c>
      <c r="E5280" t="s">
        <v>14420</v>
      </c>
      <c r="F5280" t="str">
        <f>MID($E5280,1,1)</f>
        <v>F</v>
      </c>
      <c r="G5280" t="str">
        <f>IFERROR(MID($E5280,SEARCH("/",$E5280,SEARCH("/",$E5280)+1)+1,1),"")</f>
        <v>P</v>
      </c>
      <c r="H5280" t="s">
        <v>16</v>
      </c>
      <c r="I5280">
        <v>20</v>
      </c>
      <c r="J5280" t="b">
        <v>0</v>
      </c>
      <c r="K5280" s="7">
        <v>47</v>
      </c>
      <c r="L5280" s="7">
        <v>0</v>
      </c>
      <c r="M5280" s="7">
        <v>0</v>
      </c>
      <c r="N5280" s="7">
        <v>0</v>
      </c>
      <c r="O5280" s="7">
        <v>2711</v>
      </c>
      <c r="P5280" s="7">
        <f>SUM(dane3[[#This Row],[RoomService]:[VRDeck]])</f>
        <v>2758</v>
      </c>
      <c r="Q5280" t="s">
        <v>14421</v>
      </c>
      <c r="R5280" t="b">
        <v>0</v>
      </c>
    </row>
    <row r="5281" spans="1:18" x14ac:dyDescent="0.3">
      <c r="A5281" t="s">
        <v>14422</v>
      </c>
      <c r="B5281">
        <f>MID(dane3[[#This Row],[PassengerId]],1,4)+0</f>
        <v>5637</v>
      </c>
      <c r="C5281" t="s">
        <v>19</v>
      </c>
      <c r="D5281" t="b">
        <v>0</v>
      </c>
      <c r="E5281" t="s">
        <v>14423</v>
      </c>
      <c r="F5281" t="str">
        <f>MID($E5281,1,1)</f>
        <v>F</v>
      </c>
      <c r="G5281" t="str">
        <f>IFERROR(MID($E5281,SEARCH("/",$E5281,SEARCH("/",$E5281)+1)+1,1),"")</f>
        <v>P</v>
      </c>
      <c r="H5281" t="s">
        <v>16</v>
      </c>
      <c r="I5281">
        <v>43</v>
      </c>
      <c r="J5281" t="b">
        <v>0</v>
      </c>
      <c r="K5281" s="7">
        <v>1</v>
      </c>
      <c r="L5281" s="7">
        <v>8</v>
      </c>
      <c r="M5281" s="7">
        <v>0</v>
      </c>
      <c r="N5281" s="7">
        <v>0</v>
      </c>
      <c r="O5281" s="7">
        <v>715</v>
      </c>
      <c r="P5281" s="7">
        <f>SUM(dane3[[#This Row],[RoomService]:[VRDeck]])</f>
        <v>724</v>
      </c>
      <c r="Q5281" t="s">
        <v>14424</v>
      </c>
      <c r="R5281" t="b">
        <v>0</v>
      </c>
    </row>
    <row r="5282" spans="1:18" x14ac:dyDescent="0.3">
      <c r="A5282" t="s">
        <v>14425</v>
      </c>
      <c r="B5282">
        <f>MID(dane3[[#This Row],[PassengerId]],1,4)+0</f>
        <v>5639</v>
      </c>
      <c r="C5282" t="s">
        <v>19</v>
      </c>
      <c r="D5282" t="b">
        <v>0</v>
      </c>
      <c r="E5282" t="s">
        <v>14426</v>
      </c>
      <c r="F5282" t="str">
        <f>MID($E5282,1,1)</f>
        <v>G</v>
      </c>
      <c r="G5282" t="str">
        <f>IFERROR(MID($E5282,SEARCH("/",$E5282,SEARCH("/",$E5282)+1)+1,1),"")</f>
        <v>S</v>
      </c>
      <c r="H5282" t="s">
        <v>16</v>
      </c>
      <c r="I5282">
        <v>22</v>
      </c>
      <c r="J5282" t="b">
        <v>0</v>
      </c>
      <c r="K5282" s="7">
        <v>19</v>
      </c>
      <c r="L5282" s="7">
        <v>9</v>
      </c>
      <c r="M5282" s="7">
        <v>0</v>
      </c>
      <c r="N5282" s="7">
        <v>0</v>
      </c>
      <c r="O5282" s="7">
        <v>594</v>
      </c>
      <c r="P5282" s="7">
        <f>SUM(dane3[[#This Row],[RoomService]:[VRDeck]])</f>
        <v>622</v>
      </c>
      <c r="Q5282" t="s">
        <v>14427</v>
      </c>
      <c r="R5282" t="b">
        <v>1</v>
      </c>
    </row>
    <row r="5283" spans="1:18" x14ac:dyDescent="0.3">
      <c r="A5283" t="s">
        <v>14428</v>
      </c>
      <c r="B5283">
        <f>MID(dane3[[#This Row],[PassengerId]],1,4)+0</f>
        <v>5640</v>
      </c>
      <c r="C5283" t="s">
        <v>14</v>
      </c>
      <c r="D5283" t="b">
        <v>1</v>
      </c>
      <c r="E5283" t="s">
        <v>14429</v>
      </c>
      <c r="F5283" t="str">
        <f>MID($E5283,1,1)</f>
        <v>E</v>
      </c>
      <c r="G5283" t="str">
        <f>IFERROR(MID($E5283,SEARCH("/",$E5283,SEARCH("/",$E5283)+1)+1,1),"")</f>
        <v>S</v>
      </c>
      <c r="H5283" t="s">
        <v>16</v>
      </c>
      <c r="I5283">
        <v>27</v>
      </c>
      <c r="J5283" t="b">
        <v>0</v>
      </c>
      <c r="K5283" s="7">
        <v>0</v>
      </c>
      <c r="L5283" s="7">
        <v>0</v>
      </c>
      <c r="M5283" s="7">
        <v>0</v>
      </c>
      <c r="N5283" s="7">
        <v>0</v>
      </c>
      <c r="O5283" s="7">
        <v>0</v>
      </c>
      <c r="P5283" s="7">
        <f>SUM(dane3[[#This Row],[RoomService]:[VRDeck]])</f>
        <v>0</v>
      </c>
      <c r="Q5283" t="s">
        <v>14430</v>
      </c>
      <c r="R5283" t="b">
        <v>1</v>
      </c>
    </row>
    <row r="5284" spans="1:18" x14ac:dyDescent="0.3">
      <c r="A5284" t="s">
        <v>1462</v>
      </c>
      <c r="B5284">
        <f>MID(dane3[[#This Row],[PassengerId]],1,4)+0</f>
        <v>564</v>
      </c>
      <c r="C5284" t="s">
        <v>14</v>
      </c>
      <c r="D5284" t="b">
        <v>0</v>
      </c>
      <c r="E5284" t="s">
        <v>1458</v>
      </c>
      <c r="F5284" t="str">
        <f>MID($E5284,1,1)</f>
        <v>B</v>
      </c>
      <c r="G5284" t="str">
        <f>IFERROR(MID($E5284,SEARCH("/",$E5284,SEARCH("/",$E5284)+1)+1,1),"")</f>
        <v>P</v>
      </c>
      <c r="H5284" t="s">
        <v>16</v>
      </c>
      <c r="I5284">
        <v>28</v>
      </c>
      <c r="J5284" t="b">
        <v>0</v>
      </c>
      <c r="K5284" s="7">
        <v>0</v>
      </c>
      <c r="L5284" s="7">
        <v>410</v>
      </c>
      <c r="M5284" s="7">
        <v>2</v>
      </c>
      <c r="N5284" s="7">
        <v>1354</v>
      </c>
      <c r="O5284" s="7">
        <v>3695</v>
      </c>
      <c r="P5284" s="7">
        <f>SUM(dane3[[#This Row],[RoomService]:[VRDeck]])</f>
        <v>5461</v>
      </c>
      <c r="Q5284" t="s">
        <v>1463</v>
      </c>
      <c r="R5284" t="b">
        <v>0</v>
      </c>
    </row>
    <row r="5285" spans="1:18" x14ac:dyDescent="0.3">
      <c r="A5285" t="s">
        <v>14434</v>
      </c>
      <c r="B5285">
        <f>MID(dane3[[#This Row],[PassengerId]],1,4)+0</f>
        <v>5642</v>
      </c>
      <c r="C5285" t="s">
        <v>14</v>
      </c>
      <c r="D5285" t="b">
        <v>1</v>
      </c>
      <c r="E5285" t="s">
        <v>39</v>
      </c>
      <c r="F5285" t="s">
        <v>23760</v>
      </c>
      <c r="G5285" t="str">
        <f>IFERROR(MID($E5285,SEARCH("/",$E5285,SEARCH("/",$E5285)+1)+1,1),"")</f>
        <v/>
      </c>
      <c r="H5285" t="s">
        <v>46</v>
      </c>
      <c r="I5285">
        <v>37</v>
      </c>
      <c r="J5285" t="b">
        <v>0</v>
      </c>
      <c r="K5285" s="7">
        <v>0</v>
      </c>
      <c r="L5285" s="7">
        <v>0</v>
      </c>
      <c r="M5285" s="7">
        <v>0</v>
      </c>
      <c r="N5285" s="7">
        <v>0</v>
      </c>
      <c r="O5285" s="7">
        <v>0</v>
      </c>
      <c r="P5285" s="7">
        <f>SUM(dane3[[#This Row],[RoomService]:[VRDeck]])</f>
        <v>0</v>
      </c>
      <c r="Q5285" t="s">
        <v>14435</v>
      </c>
      <c r="R5285" t="b">
        <v>1</v>
      </c>
    </row>
    <row r="5286" spans="1:18" x14ac:dyDescent="0.3">
      <c r="A5286" t="s">
        <v>12788</v>
      </c>
      <c r="B5286">
        <f>MID(dane3[[#This Row],[PassengerId]],1,4)+0</f>
        <v>4996</v>
      </c>
      <c r="C5286" t="s">
        <v>53</v>
      </c>
      <c r="D5286" t="b">
        <v>1</v>
      </c>
      <c r="E5286" t="s">
        <v>12789</v>
      </c>
      <c r="F5286" t="str">
        <f>MID($E5286,1,1)</f>
        <v>F</v>
      </c>
      <c r="G5286" t="str">
        <f>IFERROR(MID($E5286,SEARCH("/",$E5286,SEARCH("/",$E5286)+1)+1,1),"")</f>
        <v>S</v>
      </c>
      <c r="H5286" t="s">
        <v>16</v>
      </c>
      <c r="I5286">
        <v>34</v>
      </c>
      <c r="J5286" t="b">
        <v>0</v>
      </c>
      <c r="K5286" s="7">
        <v>0</v>
      </c>
      <c r="L5286" s="7">
        <v>0</v>
      </c>
      <c r="M5286" s="7">
        <v>0</v>
      </c>
      <c r="N5286" s="7">
        <v>0</v>
      </c>
      <c r="O5286" s="7">
        <v>0</v>
      </c>
      <c r="P5286" s="7">
        <f>SUM(dane3[[#This Row],[RoomService]:[VRDeck]])</f>
        <v>0</v>
      </c>
      <c r="Q5286" t="s">
        <v>12790</v>
      </c>
      <c r="R5286" t="b">
        <v>1</v>
      </c>
    </row>
    <row r="5287" spans="1:18" x14ac:dyDescent="0.3">
      <c r="A5287" t="s">
        <v>12822</v>
      </c>
      <c r="B5287">
        <f>MID(dane3[[#This Row],[PassengerId]],1,4)+0</f>
        <v>5008</v>
      </c>
      <c r="C5287" t="s">
        <v>53</v>
      </c>
      <c r="D5287" t="b">
        <v>1</v>
      </c>
      <c r="E5287" t="s">
        <v>12823</v>
      </c>
      <c r="F5287" t="str">
        <f>MID($E5287,1,1)</f>
        <v>F</v>
      </c>
      <c r="G5287" t="str">
        <f>IFERROR(MID($E5287,SEARCH("/",$E5287,SEARCH("/",$E5287)+1)+1,1),"")</f>
        <v>S</v>
      </c>
      <c r="H5287" t="s">
        <v>16</v>
      </c>
      <c r="I5287">
        <v>19</v>
      </c>
      <c r="J5287" t="b">
        <v>0</v>
      </c>
      <c r="K5287" s="7">
        <v>0</v>
      </c>
      <c r="L5287" s="7">
        <v>0</v>
      </c>
      <c r="M5287" s="7">
        <v>0</v>
      </c>
      <c r="N5287" s="7">
        <v>0</v>
      </c>
      <c r="O5287" s="7">
        <v>0</v>
      </c>
      <c r="P5287" s="7">
        <f>SUM(dane3[[#This Row],[RoomService]:[VRDeck]])</f>
        <v>0</v>
      </c>
      <c r="Q5287" t="s">
        <v>12824</v>
      </c>
      <c r="R5287" t="b">
        <v>1</v>
      </c>
    </row>
    <row r="5288" spans="1:18" x14ac:dyDescent="0.3">
      <c r="A5288" t="s">
        <v>12825</v>
      </c>
      <c r="B5288">
        <f>MID(dane3[[#This Row],[PassengerId]],1,4)+0</f>
        <v>5009</v>
      </c>
      <c r="C5288" t="s">
        <v>53</v>
      </c>
      <c r="D5288" t="b">
        <v>1</v>
      </c>
      <c r="E5288" t="s">
        <v>12826</v>
      </c>
      <c r="F5288" t="str">
        <f>MID($E5288,1,1)</f>
        <v>F</v>
      </c>
      <c r="G5288" t="str">
        <f>IFERROR(MID($E5288,SEARCH("/",$E5288,SEARCH("/",$E5288)+1)+1,1),"")</f>
        <v>P</v>
      </c>
      <c r="H5288" t="s">
        <v>16</v>
      </c>
      <c r="I5288">
        <v>47</v>
      </c>
      <c r="J5288" t="b">
        <v>0</v>
      </c>
      <c r="K5288" s="7">
        <v>0</v>
      </c>
      <c r="L5288" s="7">
        <v>0</v>
      </c>
      <c r="M5288" s="7">
        <v>0</v>
      </c>
      <c r="N5288" s="7">
        <v>0</v>
      </c>
      <c r="O5288" s="7">
        <v>0</v>
      </c>
      <c r="P5288" s="7">
        <f>SUM(dane3[[#This Row],[RoomService]:[VRDeck]])</f>
        <v>0</v>
      </c>
      <c r="Q5288" t="s">
        <v>23799</v>
      </c>
      <c r="R5288" t="b">
        <v>1</v>
      </c>
    </row>
    <row r="5289" spans="1:18" x14ac:dyDescent="0.3">
      <c r="A5289" t="s">
        <v>12839</v>
      </c>
      <c r="B5289">
        <f>MID(dane3[[#This Row],[PassengerId]],1,4)+0</f>
        <v>5014</v>
      </c>
      <c r="C5289" t="s">
        <v>53</v>
      </c>
      <c r="D5289" t="b">
        <v>1</v>
      </c>
      <c r="E5289" t="s">
        <v>12840</v>
      </c>
      <c r="F5289" t="str">
        <f>MID($E5289,1,1)</f>
        <v>F</v>
      </c>
      <c r="G5289" t="str">
        <f>IFERROR(MID($E5289,SEARCH("/",$E5289,SEARCH("/",$E5289)+1)+1,1),"")</f>
        <v>P</v>
      </c>
      <c r="H5289" t="s">
        <v>16</v>
      </c>
      <c r="I5289">
        <v>5</v>
      </c>
      <c r="J5289" t="b">
        <v>0</v>
      </c>
      <c r="K5289" s="7">
        <v>0</v>
      </c>
      <c r="L5289" s="7">
        <v>0</v>
      </c>
      <c r="M5289" s="7">
        <v>0</v>
      </c>
      <c r="N5289" s="7">
        <v>0</v>
      </c>
      <c r="O5289" s="7">
        <v>0</v>
      </c>
      <c r="P5289" s="7">
        <f>SUM(dane3[[#This Row],[RoomService]:[VRDeck]])</f>
        <v>0</v>
      </c>
      <c r="Q5289" t="s">
        <v>12841</v>
      </c>
      <c r="R5289" t="b">
        <v>1</v>
      </c>
    </row>
    <row r="5290" spans="1:18" x14ac:dyDescent="0.3">
      <c r="A5290" t="s">
        <v>14445</v>
      </c>
      <c r="B5290">
        <f>MID(dane3[[#This Row],[PassengerId]],1,4)+0</f>
        <v>5645</v>
      </c>
      <c r="C5290" t="s">
        <v>19</v>
      </c>
      <c r="D5290" t="b">
        <v>0</v>
      </c>
      <c r="E5290" t="s">
        <v>14446</v>
      </c>
      <c r="F5290" t="str">
        <f>MID($E5290,1,1)</f>
        <v>F</v>
      </c>
      <c r="G5290" t="str">
        <f>IFERROR(MID($E5290,SEARCH("/",$E5290,SEARCH("/",$E5290)+1)+1,1),"")</f>
        <v>S</v>
      </c>
      <c r="H5290" t="s">
        <v>16</v>
      </c>
      <c r="I5290">
        <v>24</v>
      </c>
      <c r="J5290" t="b">
        <v>0</v>
      </c>
      <c r="K5290" s="7">
        <v>0</v>
      </c>
      <c r="L5290" s="7">
        <v>117</v>
      </c>
      <c r="M5290" s="7">
        <v>2134</v>
      </c>
      <c r="N5290" s="7">
        <v>0</v>
      </c>
      <c r="O5290" s="7">
        <v>0</v>
      </c>
      <c r="P5290" s="7">
        <f>SUM(dane3[[#This Row],[RoomService]:[VRDeck]])</f>
        <v>2251</v>
      </c>
      <c r="Q5290" t="s">
        <v>14447</v>
      </c>
      <c r="R5290" t="b">
        <v>1</v>
      </c>
    </row>
    <row r="5291" spans="1:18" x14ac:dyDescent="0.3">
      <c r="A5291" t="s">
        <v>12848</v>
      </c>
      <c r="B5291">
        <f>MID(dane3[[#This Row],[PassengerId]],1,4)+0</f>
        <v>5017</v>
      </c>
      <c r="C5291" t="s">
        <v>53</v>
      </c>
      <c r="D5291" t="b">
        <v>1</v>
      </c>
      <c r="E5291" t="s">
        <v>12849</v>
      </c>
      <c r="F5291" t="str">
        <f>MID($E5291,1,1)</f>
        <v>F</v>
      </c>
      <c r="G5291" t="str">
        <f>IFERROR(MID($E5291,SEARCH("/",$E5291,SEARCH("/",$E5291)+1)+1,1),"")</f>
        <v>S</v>
      </c>
      <c r="H5291" t="s">
        <v>16</v>
      </c>
      <c r="I5291">
        <v>32</v>
      </c>
      <c r="J5291" t="b">
        <v>0</v>
      </c>
      <c r="K5291" s="7">
        <v>0</v>
      </c>
      <c r="L5291" s="7">
        <v>0</v>
      </c>
      <c r="M5291" s="7">
        <v>0</v>
      </c>
      <c r="N5291" s="7">
        <v>0</v>
      </c>
      <c r="O5291" s="7">
        <v>0</v>
      </c>
      <c r="P5291" s="7">
        <f>SUM(dane3[[#This Row],[RoomService]:[VRDeck]])</f>
        <v>0</v>
      </c>
      <c r="Q5291" t="s">
        <v>12850</v>
      </c>
      <c r="R5291" t="b">
        <v>1</v>
      </c>
    </row>
    <row r="5292" spans="1:18" x14ac:dyDescent="0.3">
      <c r="A5292" t="s">
        <v>14450</v>
      </c>
      <c r="B5292">
        <f>MID(dane3[[#This Row],[PassengerId]],1,4)+0</f>
        <v>5647</v>
      </c>
      <c r="C5292" t="s">
        <v>14</v>
      </c>
      <c r="D5292" t="b">
        <v>1</v>
      </c>
      <c r="E5292" t="s">
        <v>14451</v>
      </c>
      <c r="F5292" t="str">
        <f>MID($E5292,1,1)</f>
        <v>C</v>
      </c>
      <c r="G5292" t="str">
        <f>IFERROR(MID($E5292,SEARCH("/",$E5292,SEARCH("/",$E5292)+1)+1,1),"")</f>
        <v>P</v>
      </c>
      <c r="H5292" t="s">
        <v>16</v>
      </c>
      <c r="I5292">
        <v>35</v>
      </c>
      <c r="J5292" t="b">
        <v>0</v>
      </c>
      <c r="K5292" s="7">
        <v>0</v>
      </c>
      <c r="L5292" s="7">
        <v>0</v>
      </c>
      <c r="M5292" s="7">
        <v>0</v>
      </c>
      <c r="N5292" s="7">
        <v>0</v>
      </c>
      <c r="O5292" s="7">
        <v>0</v>
      </c>
      <c r="P5292" s="7">
        <f>SUM(dane3[[#This Row],[RoomService]:[VRDeck]])</f>
        <v>0</v>
      </c>
      <c r="Q5292" t="s">
        <v>14452</v>
      </c>
      <c r="R5292" t="b">
        <v>1</v>
      </c>
    </row>
    <row r="5293" spans="1:18" x14ac:dyDescent="0.3">
      <c r="A5293" t="s">
        <v>14453</v>
      </c>
      <c r="B5293">
        <f>MID(dane3[[#This Row],[PassengerId]],1,4)+0</f>
        <v>5647</v>
      </c>
      <c r="C5293" t="s">
        <v>14</v>
      </c>
      <c r="D5293" t="b">
        <v>0</v>
      </c>
      <c r="E5293" t="s">
        <v>14451</v>
      </c>
      <c r="F5293" t="str">
        <f>MID($E5293,1,1)</f>
        <v>C</v>
      </c>
      <c r="G5293" t="str">
        <f>IFERROR(MID($E5293,SEARCH("/",$E5293,SEARCH("/",$E5293)+1)+1,1),"")</f>
        <v>P</v>
      </c>
      <c r="H5293" t="s">
        <v>46</v>
      </c>
      <c r="I5293">
        <v>52</v>
      </c>
      <c r="J5293" t="b">
        <v>0</v>
      </c>
      <c r="K5293" s="7">
        <v>0</v>
      </c>
      <c r="L5293" s="7">
        <v>1425</v>
      </c>
      <c r="M5293" s="7">
        <v>31</v>
      </c>
      <c r="N5293" s="7">
        <v>0</v>
      </c>
      <c r="O5293" s="7">
        <v>1320</v>
      </c>
      <c r="P5293" s="7">
        <f>SUM(dane3[[#This Row],[RoomService]:[VRDeck]])</f>
        <v>2776</v>
      </c>
      <c r="Q5293" t="s">
        <v>14454</v>
      </c>
      <c r="R5293" t="b">
        <v>1</v>
      </c>
    </row>
    <row r="5294" spans="1:18" x14ac:dyDescent="0.3">
      <c r="A5294" t="s">
        <v>14455</v>
      </c>
      <c r="B5294">
        <f>MID(dane3[[#This Row],[PassengerId]],1,4)+0</f>
        <v>5647</v>
      </c>
      <c r="C5294" t="s">
        <v>14</v>
      </c>
      <c r="D5294" t="b">
        <v>0</v>
      </c>
      <c r="E5294" t="s">
        <v>14451</v>
      </c>
      <c r="F5294" t="str">
        <f>MID($E5294,1,1)</f>
        <v>C</v>
      </c>
      <c r="G5294" t="str">
        <f>IFERROR(MID($E5294,SEARCH("/",$E5294,SEARCH("/",$E5294)+1)+1,1),"")</f>
        <v>P</v>
      </c>
      <c r="H5294" t="s">
        <v>16</v>
      </c>
      <c r="I5294">
        <v>48</v>
      </c>
      <c r="J5294" t="b">
        <v>0</v>
      </c>
      <c r="K5294" s="7">
        <v>0</v>
      </c>
      <c r="L5294" s="7">
        <v>0</v>
      </c>
      <c r="M5294" s="7">
        <v>0</v>
      </c>
      <c r="N5294" s="7">
        <v>2851</v>
      </c>
      <c r="O5294" s="7">
        <v>1478</v>
      </c>
      <c r="P5294" s="7">
        <f>SUM(dane3[[#This Row],[RoomService]:[VRDeck]])</f>
        <v>4329</v>
      </c>
      <c r="Q5294" t="s">
        <v>14456</v>
      </c>
      <c r="R5294" t="b">
        <v>0</v>
      </c>
    </row>
    <row r="5295" spans="1:18" x14ac:dyDescent="0.3">
      <c r="A5295" t="s">
        <v>14457</v>
      </c>
      <c r="B5295">
        <f>MID(dane3[[#This Row],[PassengerId]],1,4)+0</f>
        <v>5648</v>
      </c>
      <c r="C5295" t="s">
        <v>14</v>
      </c>
      <c r="D5295" t="b">
        <v>0</v>
      </c>
      <c r="E5295" t="s">
        <v>14458</v>
      </c>
      <c r="F5295" t="str">
        <f>MID($E5295,1,1)</f>
        <v>C</v>
      </c>
      <c r="G5295" t="str">
        <f>IFERROR(MID($E5295,SEARCH("/",$E5295,SEARCH("/",$E5295)+1)+1,1),"")</f>
        <v>P</v>
      </c>
      <c r="H5295" t="s">
        <v>46</v>
      </c>
      <c r="I5295">
        <v>27</v>
      </c>
      <c r="J5295" t="b">
        <v>0</v>
      </c>
      <c r="K5295" s="7">
        <v>332</v>
      </c>
      <c r="L5295" s="7">
        <v>918</v>
      </c>
      <c r="M5295" s="7">
        <v>0</v>
      </c>
      <c r="N5295" s="7">
        <v>5</v>
      </c>
      <c r="O5295" s="7">
        <v>4817</v>
      </c>
      <c r="P5295" s="7">
        <f>SUM(dane3[[#This Row],[RoomService]:[VRDeck]])</f>
        <v>6072</v>
      </c>
      <c r="Q5295" t="s">
        <v>14459</v>
      </c>
      <c r="R5295" t="b">
        <v>0</v>
      </c>
    </row>
    <row r="5296" spans="1:18" x14ac:dyDescent="0.3">
      <c r="A5296" t="s">
        <v>14460</v>
      </c>
      <c r="B5296">
        <f>MID(dane3[[#This Row],[PassengerId]],1,4)+0</f>
        <v>5648</v>
      </c>
      <c r="C5296" t="s">
        <v>14</v>
      </c>
      <c r="D5296" t="b">
        <v>0</v>
      </c>
      <c r="E5296" t="s">
        <v>14458</v>
      </c>
      <c r="F5296" t="str">
        <f>MID($E5296,1,1)</f>
        <v>C</v>
      </c>
      <c r="G5296" t="str">
        <f>IFERROR(MID($E5296,SEARCH("/",$E5296,SEARCH("/",$E5296)+1)+1,1),"")</f>
        <v>P</v>
      </c>
      <c r="H5296" t="s">
        <v>46</v>
      </c>
      <c r="I5296">
        <v>50</v>
      </c>
      <c r="J5296" t="b">
        <v>0</v>
      </c>
      <c r="K5296" s="7">
        <v>0</v>
      </c>
      <c r="L5296" s="7">
        <v>103</v>
      </c>
      <c r="M5296" s="7">
        <v>0</v>
      </c>
      <c r="N5296" s="7">
        <v>240</v>
      </c>
      <c r="O5296" s="7">
        <v>8221</v>
      </c>
      <c r="P5296" s="7">
        <f>SUM(dane3[[#This Row],[RoomService]:[VRDeck]])</f>
        <v>8564</v>
      </c>
      <c r="Q5296" t="s">
        <v>14461</v>
      </c>
      <c r="R5296" t="b">
        <v>0</v>
      </c>
    </row>
    <row r="5297" spans="1:18" x14ac:dyDescent="0.3">
      <c r="A5297" t="s">
        <v>14462</v>
      </c>
      <c r="B5297">
        <f>MID(dane3[[#This Row],[PassengerId]],1,4)+0</f>
        <v>5650</v>
      </c>
      <c r="C5297" t="s">
        <v>19</v>
      </c>
      <c r="D5297" t="b">
        <v>0</v>
      </c>
      <c r="E5297" t="s">
        <v>14463</v>
      </c>
      <c r="F5297" t="str">
        <f>MID($E5297,1,1)</f>
        <v>G</v>
      </c>
      <c r="G5297" t="str">
        <f>IFERROR(MID($E5297,SEARCH("/",$E5297,SEARCH("/",$E5297)+1)+1,1),"")</f>
        <v>P</v>
      </c>
      <c r="H5297" t="s">
        <v>16</v>
      </c>
      <c r="I5297">
        <v>24</v>
      </c>
      <c r="J5297" t="b">
        <v>0</v>
      </c>
      <c r="K5297" s="7">
        <v>56</v>
      </c>
      <c r="L5297" s="7">
        <v>22</v>
      </c>
      <c r="M5297" s="7">
        <v>285</v>
      </c>
      <c r="N5297" s="7">
        <v>1453</v>
      </c>
      <c r="O5297" s="7">
        <v>0</v>
      </c>
      <c r="P5297" s="7">
        <f>SUM(dane3[[#This Row],[RoomService]:[VRDeck]])</f>
        <v>1816</v>
      </c>
      <c r="Q5297" t="s">
        <v>14464</v>
      </c>
      <c r="R5297" t="b">
        <v>0</v>
      </c>
    </row>
    <row r="5298" spans="1:18" x14ac:dyDescent="0.3">
      <c r="A5298" t="s">
        <v>14465</v>
      </c>
      <c r="B5298">
        <f>MID(dane3[[#This Row],[PassengerId]],1,4)+0</f>
        <v>5651</v>
      </c>
      <c r="C5298" t="s">
        <v>19</v>
      </c>
      <c r="D5298" t="b">
        <v>0</v>
      </c>
      <c r="E5298" t="s">
        <v>14466</v>
      </c>
      <c r="F5298" t="str">
        <f>MID($E5298,1,1)</f>
        <v>G</v>
      </c>
      <c r="G5298" t="str">
        <f>IFERROR(MID($E5298,SEARCH("/",$E5298,SEARCH("/",$E5298)+1)+1,1),"")</f>
        <v>S</v>
      </c>
      <c r="H5298" t="s">
        <v>32</v>
      </c>
      <c r="I5298">
        <v>26</v>
      </c>
      <c r="J5298" t="b">
        <v>0</v>
      </c>
      <c r="K5298" s="7">
        <v>807</v>
      </c>
      <c r="L5298" s="7">
        <v>0</v>
      </c>
      <c r="M5298" s="7">
        <v>0</v>
      </c>
      <c r="N5298" s="7">
        <v>0</v>
      </c>
      <c r="O5298" s="7">
        <v>40</v>
      </c>
      <c r="P5298" s="7">
        <f>SUM(dane3[[#This Row],[RoomService]:[VRDeck]])</f>
        <v>847</v>
      </c>
      <c r="Q5298" t="s">
        <v>14467</v>
      </c>
      <c r="R5298" t="b">
        <v>1</v>
      </c>
    </row>
    <row r="5299" spans="1:18" x14ac:dyDescent="0.3">
      <c r="A5299" t="s">
        <v>14468</v>
      </c>
      <c r="B5299">
        <f>MID(dane3[[#This Row],[PassengerId]],1,4)+0</f>
        <v>5652</v>
      </c>
      <c r="C5299" t="s">
        <v>19</v>
      </c>
      <c r="D5299" t="b">
        <v>0</v>
      </c>
      <c r="E5299" t="s">
        <v>14469</v>
      </c>
      <c r="F5299" t="str">
        <f>MID($E5299,1,1)</f>
        <v>F</v>
      </c>
      <c r="G5299" t="str">
        <f>IFERROR(MID($E5299,SEARCH("/",$E5299,SEARCH("/",$E5299)+1)+1,1),"")</f>
        <v>P</v>
      </c>
      <c r="H5299" t="s">
        <v>16</v>
      </c>
      <c r="I5299">
        <v>24</v>
      </c>
      <c r="J5299" t="b">
        <v>0</v>
      </c>
      <c r="K5299" s="7">
        <v>215</v>
      </c>
      <c r="L5299" s="7">
        <v>0</v>
      </c>
      <c r="M5299" s="7">
        <v>0</v>
      </c>
      <c r="N5299" s="7">
        <v>0</v>
      </c>
      <c r="O5299" s="7">
        <v>350</v>
      </c>
      <c r="P5299" s="7">
        <f>SUM(dane3[[#This Row],[RoomService]:[VRDeck]])</f>
        <v>565</v>
      </c>
      <c r="Q5299" t="s">
        <v>14470</v>
      </c>
      <c r="R5299" t="b">
        <v>0</v>
      </c>
    </row>
    <row r="5300" spans="1:18" x14ac:dyDescent="0.3">
      <c r="A5300" t="s">
        <v>14471</v>
      </c>
      <c r="B5300">
        <f>MID(dane3[[#This Row],[PassengerId]],1,4)+0</f>
        <v>5653</v>
      </c>
      <c r="C5300" t="s">
        <v>19</v>
      </c>
      <c r="D5300" t="b">
        <v>1</v>
      </c>
      <c r="E5300" t="s">
        <v>14472</v>
      </c>
      <c r="F5300" t="str">
        <f>MID($E5300,1,1)</f>
        <v>G</v>
      </c>
      <c r="G5300" t="str">
        <f>IFERROR(MID($E5300,SEARCH("/",$E5300,SEARCH("/",$E5300)+1)+1,1),"")</f>
        <v>P</v>
      </c>
      <c r="H5300" t="s">
        <v>16</v>
      </c>
      <c r="I5300">
        <v>15</v>
      </c>
      <c r="J5300" t="b">
        <v>0</v>
      </c>
      <c r="K5300" s="7">
        <v>0</v>
      </c>
      <c r="L5300" s="7">
        <v>0</v>
      </c>
      <c r="M5300" s="7">
        <v>0</v>
      </c>
      <c r="N5300" s="7">
        <v>0</v>
      </c>
      <c r="O5300" s="7">
        <v>0</v>
      </c>
      <c r="P5300" s="7">
        <f>SUM(dane3[[#This Row],[RoomService]:[VRDeck]])</f>
        <v>0</v>
      </c>
      <c r="Q5300" t="s">
        <v>14473</v>
      </c>
      <c r="R5300" t="b">
        <v>0</v>
      </c>
    </row>
    <row r="5301" spans="1:18" x14ac:dyDescent="0.3">
      <c r="A5301" t="s">
        <v>14474</v>
      </c>
      <c r="B5301">
        <f>MID(dane3[[#This Row],[PassengerId]],1,4)+0</f>
        <v>5655</v>
      </c>
      <c r="C5301" t="s">
        <v>19</v>
      </c>
      <c r="D5301" t="b">
        <v>0</v>
      </c>
      <c r="E5301" t="s">
        <v>14475</v>
      </c>
      <c r="F5301" t="str">
        <f>MID($E5301,1,1)</f>
        <v>F</v>
      </c>
      <c r="G5301" t="str">
        <f>IFERROR(MID($E5301,SEARCH("/",$E5301,SEARCH("/",$E5301)+1)+1,1),"")</f>
        <v>P</v>
      </c>
      <c r="H5301" t="s">
        <v>32</v>
      </c>
      <c r="I5301">
        <v>42</v>
      </c>
      <c r="J5301" t="b">
        <v>0</v>
      </c>
      <c r="K5301" s="7">
        <v>1188</v>
      </c>
      <c r="L5301" s="7">
        <v>39</v>
      </c>
      <c r="M5301" s="7">
        <v>3</v>
      </c>
      <c r="N5301" s="7">
        <v>3</v>
      </c>
      <c r="O5301" s="7">
        <v>0</v>
      </c>
      <c r="P5301" s="7">
        <f>SUM(dane3[[#This Row],[RoomService]:[VRDeck]])</f>
        <v>1233</v>
      </c>
      <c r="Q5301" t="s">
        <v>14476</v>
      </c>
      <c r="R5301" t="b">
        <v>0</v>
      </c>
    </row>
    <row r="5302" spans="1:18" x14ac:dyDescent="0.3">
      <c r="A5302" t="s">
        <v>14477</v>
      </c>
      <c r="B5302">
        <f>MID(dane3[[#This Row],[PassengerId]],1,4)+0</f>
        <v>5659</v>
      </c>
      <c r="C5302" t="s">
        <v>19</v>
      </c>
      <c r="D5302" t="b">
        <v>0</v>
      </c>
      <c r="E5302" t="s">
        <v>14478</v>
      </c>
      <c r="F5302" t="str">
        <f>MID($E5302,1,1)</f>
        <v>F</v>
      </c>
      <c r="G5302" t="str">
        <f>IFERROR(MID($E5302,SEARCH("/",$E5302,SEARCH("/",$E5302)+1)+1,1),"")</f>
        <v>P</v>
      </c>
      <c r="H5302" t="s">
        <v>16</v>
      </c>
      <c r="I5302">
        <v>51</v>
      </c>
      <c r="J5302" t="b">
        <v>0</v>
      </c>
      <c r="K5302" s="7">
        <v>0</v>
      </c>
      <c r="L5302" s="7">
        <v>0</v>
      </c>
      <c r="M5302" s="7">
        <v>0</v>
      </c>
      <c r="N5302" s="7">
        <v>0</v>
      </c>
      <c r="O5302" s="7">
        <v>880</v>
      </c>
      <c r="P5302" s="7">
        <f>SUM(dane3[[#This Row],[RoomService]:[VRDeck]])</f>
        <v>880</v>
      </c>
      <c r="Q5302" t="s">
        <v>14479</v>
      </c>
      <c r="R5302" t="b">
        <v>0</v>
      </c>
    </row>
    <row r="5303" spans="1:18" x14ac:dyDescent="0.3">
      <c r="A5303" t="s">
        <v>14480</v>
      </c>
      <c r="B5303">
        <f>MID(dane3[[#This Row],[PassengerId]],1,4)+0</f>
        <v>5661</v>
      </c>
      <c r="C5303" t="s">
        <v>19</v>
      </c>
      <c r="D5303" t="b">
        <v>0</v>
      </c>
      <c r="E5303" t="s">
        <v>14481</v>
      </c>
      <c r="F5303" t="str">
        <f>MID($E5303,1,1)</f>
        <v>E</v>
      </c>
      <c r="G5303" t="str">
        <f>IFERROR(MID($E5303,SEARCH("/",$E5303,SEARCH("/",$E5303)+1)+1,1),"")</f>
        <v>P</v>
      </c>
      <c r="H5303" t="s">
        <v>32</v>
      </c>
      <c r="I5303">
        <v>43</v>
      </c>
      <c r="J5303" t="b">
        <v>0</v>
      </c>
      <c r="K5303" s="7">
        <v>635</v>
      </c>
      <c r="L5303" s="7">
        <v>53</v>
      </c>
      <c r="M5303" s="7">
        <v>0</v>
      </c>
      <c r="N5303" s="7">
        <v>3</v>
      </c>
      <c r="O5303" s="7">
        <v>0</v>
      </c>
      <c r="P5303" s="7">
        <f>SUM(dane3[[#This Row],[RoomService]:[VRDeck]])</f>
        <v>691</v>
      </c>
      <c r="Q5303" t="s">
        <v>14482</v>
      </c>
      <c r="R5303" t="b">
        <v>1</v>
      </c>
    </row>
    <row r="5304" spans="1:18" x14ac:dyDescent="0.3">
      <c r="A5304" t="s">
        <v>14483</v>
      </c>
      <c r="B5304">
        <f>MID(dane3[[#This Row],[PassengerId]],1,4)+0</f>
        <v>5661</v>
      </c>
      <c r="C5304" t="s">
        <v>19</v>
      </c>
      <c r="D5304" t="b">
        <v>1</v>
      </c>
      <c r="E5304" t="s">
        <v>14484</v>
      </c>
      <c r="F5304" t="str">
        <f>MID($E5304,1,1)</f>
        <v>G</v>
      </c>
      <c r="G5304" t="str">
        <f>IFERROR(MID($E5304,SEARCH("/",$E5304,SEARCH("/",$E5304)+1)+1,1),"")</f>
        <v>P</v>
      </c>
      <c r="H5304" t="s">
        <v>46</v>
      </c>
      <c r="I5304">
        <v>31</v>
      </c>
      <c r="J5304" t="b">
        <v>0</v>
      </c>
      <c r="K5304" s="7">
        <v>0</v>
      </c>
      <c r="L5304" s="7">
        <v>0</v>
      </c>
      <c r="M5304" s="7">
        <v>0</v>
      </c>
      <c r="N5304" s="7">
        <v>0</v>
      </c>
      <c r="O5304" s="7">
        <v>0</v>
      </c>
      <c r="P5304" s="7">
        <f>SUM(dane3[[#This Row],[RoomService]:[VRDeck]])</f>
        <v>0</v>
      </c>
      <c r="Q5304" t="s">
        <v>14485</v>
      </c>
      <c r="R5304" t="b">
        <v>0</v>
      </c>
    </row>
    <row r="5305" spans="1:18" x14ac:dyDescent="0.3">
      <c r="A5305" t="s">
        <v>14486</v>
      </c>
      <c r="B5305">
        <f>MID(dane3[[#This Row],[PassengerId]],1,4)+0</f>
        <v>5662</v>
      </c>
      <c r="C5305" t="s">
        <v>19</v>
      </c>
      <c r="D5305" t="b">
        <v>1</v>
      </c>
      <c r="E5305" t="s">
        <v>14487</v>
      </c>
      <c r="F5305" t="str">
        <f>MID($E5305,1,1)</f>
        <v>G</v>
      </c>
      <c r="G5305" t="str">
        <f>IFERROR(MID($E5305,SEARCH("/",$E5305,SEARCH("/",$E5305)+1)+1,1),"")</f>
        <v>S</v>
      </c>
      <c r="H5305" t="s">
        <v>16</v>
      </c>
      <c r="I5305">
        <v>14</v>
      </c>
      <c r="J5305" t="b">
        <v>0</v>
      </c>
      <c r="K5305" s="7">
        <v>0</v>
      </c>
      <c r="L5305" s="7">
        <v>0</v>
      </c>
      <c r="M5305" s="7">
        <v>0</v>
      </c>
      <c r="N5305" s="7">
        <v>0</v>
      </c>
      <c r="O5305" s="7">
        <v>0</v>
      </c>
      <c r="P5305" s="7">
        <f>SUM(dane3[[#This Row],[RoomService]:[VRDeck]])</f>
        <v>0</v>
      </c>
      <c r="Q5305" t="s">
        <v>14488</v>
      </c>
      <c r="R5305" t="b">
        <v>1</v>
      </c>
    </row>
    <row r="5306" spans="1:18" x14ac:dyDescent="0.3">
      <c r="A5306" t="s">
        <v>14489</v>
      </c>
      <c r="B5306">
        <f>MID(dane3[[#This Row],[PassengerId]],1,4)+0</f>
        <v>5662</v>
      </c>
      <c r="C5306" t="s">
        <v>19</v>
      </c>
      <c r="D5306" t="b">
        <v>0</v>
      </c>
      <c r="E5306" t="s">
        <v>14490</v>
      </c>
      <c r="F5306" t="str">
        <f>MID($E5306,1,1)</f>
        <v>F</v>
      </c>
      <c r="G5306" t="str">
        <f>IFERROR(MID($E5306,SEARCH("/",$E5306,SEARCH("/",$E5306)+1)+1,1),"")</f>
        <v>S</v>
      </c>
      <c r="H5306" t="s">
        <v>16</v>
      </c>
      <c r="I5306">
        <v>31</v>
      </c>
      <c r="J5306" t="b">
        <v>0</v>
      </c>
      <c r="K5306" s="7">
        <v>13</v>
      </c>
      <c r="L5306" s="7">
        <v>0</v>
      </c>
      <c r="M5306" s="7">
        <v>0</v>
      </c>
      <c r="N5306" s="7">
        <v>679</v>
      </c>
      <c r="O5306" s="7">
        <v>0</v>
      </c>
      <c r="P5306" s="7">
        <f>SUM(dane3[[#This Row],[RoomService]:[VRDeck]])</f>
        <v>692</v>
      </c>
      <c r="Q5306" t="s">
        <v>14491</v>
      </c>
      <c r="R5306" t="b">
        <v>0</v>
      </c>
    </row>
    <row r="5307" spans="1:18" x14ac:dyDescent="0.3">
      <c r="A5307" t="s">
        <v>14492</v>
      </c>
      <c r="B5307">
        <f>MID(dane3[[#This Row],[PassengerId]],1,4)+0</f>
        <v>5663</v>
      </c>
      <c r="C5307" t="s">
        <v>14</v>
      </c>
      <c r="D5307" t="b">
        <v>0</v>
      </c>
      <c r="E5307" t="s">
        <v>14493</v>
      </c>
      <c r="F5307" t="str">
        <f>MID($E5307,1,1)</f>
        <v>A</v>
      </c>
      <c r="G5307" t="str">
        <f>IFERROR(MID($E5307,SEARCH("/",$E5307,SEARCH("/",$E5307)+1)+1,1),"")</f>
        <v>S</v>
      </c>
      <c r="H5307" t="s">
        <v>16</v>
      </c>
      <c r="I5307">
        <v>33</v>
      </c>
      <c r="J5307" t="b">
        <v>0</v>
      </c>
      <c r="K5307" s="7">
        <v>0</v>
      </c>
      <c r="L5307" s="7">
        <v>1513</v>
      </c>
      <c r="M5307" s="7">
        <v>5</v>
      </c>
      <c r="N5307" s="7">
        <v>63</v>
      </c>
      <c r="O5307" s="7">
        <v>144</v>
      </c>
      <c r="P5307" s="7">
        <f>SUM(dane3[[#This Row],[RoomService]:[VRDeck]])</f>
        <v>1725</v>
      </c>
      <c r="Q5307" t="s">
        <v>14494</v>
      </c>
      <c r="R5307" t="b">
        <v>1</v>
      </c>
    </row>
    <row r="5308" spans="1:18" x14ac:dyDescent="0.3">
      <c r="A5308" t="s">
        <v>14495</v>
      </c>
      <c r="B5308">
        <f>MID(dane3[[#This Row],[PassengerId]],1,4)+0</f>
        <v>5667</v>
      </c>
      <c r="C5308" t="s">
        <v>19</v>
      </c>
      <c r="D5308" t="b">
        <v>0</v>
      </c>
      <c r="E5308" t="s">
        <v>14496</v>
      </c>
      <c r="F5308" t="str">
        <f>MID($E5308,1,1)</f>
        <v>G</v>
      </c>
      <c r="G5308" t="str">
        <f>IFERROR(MID($E5308,SEARCH("/",$E5308,SEARCH("/",$E5308)+1)+1,1),"")</f>
        <v>P</v>
      </c>
      <c r="H5308" t="s">
        <v>46</v>
      </c>
      <c r="I5308">
        <v>21</v>
      </c>
      <c r="J5308" t="b">
        <v>0</v>
      </c>
      <c r="K5308" s="7">
        <v>0</v>
      </c>
      <c r="L5308" s="7">
        <v>496</v>
      </c>
      <c r="M5308" s="7">
        <v>0</v>
      </c>
      <c r="N5308" s="7">
        <v>3867</v>
      </c>
      <c r="O5308" s="7">
        <v>30</v>
      </c>
      <c r="P5308" s="7">
        <f>SUM(dane3[[#This Row],[RoomService]:[VRDeck]])</f>
        <v>4393</v>
      </c>
      <c r="Q5308" t="s">
        <v>14497</v>
      </c>
      <c r="R5308" t="b">
        <v>0</v>
      </c>
    </row>
    <row r="5309" spans="1:18" x14ac:dyDescent="0.3">
      <c r="A5309" t="s">
        <v>14498</v>
      </c>
      <c r="B5309">
        <f>MID(dane3[[#This Row],[PassengerId]],1,4)+0</f>
        <v>5671</v>
      </c>
      <c r="C5309" t="s">
        <v>19</v>
      </c>
      <c r="D5309" t="b">
        <v>0</v>
      </c>
      <c r="E5309" t="s">
        <v>14499</v>
      </c>
      <c r="F5309" t="str">
        <f>MID($E5309,1,1)</f>
        <v>G</v>
      </c>
      <c r="G5309" t="str">
        <f>IFERROR(MID($E5309,SEARCH("/",$E5309,SEARCH("/",$E5309)+1)+1,1),"")</f>
        <v>P</v>
      </c>
      <c r="H5309" t="s">
        <v>16</v>
      </c>
      <c r="I5309">
        <v>13</v>
      </c>
      <c r="J5309" t="b">
        <v>0</v>
      </c>
      <c r="K5309" s="7">
        <v>56</v>
      </c>
      <c r="L5309" s="7">
        <v>1706</v>
      </c>
      <c r="M5309" s="7">
        <v>15</v>
      </c>
      <c r="N5309" s="7">
        <v>0</v>
      </c>
      <c r="O5309" s="7">
        <v>23</v>
      </c>
      <c r="P5309" s="7">
        <f>SUM(dane3[[#This Row],[RoomService]:[VRDeck]])</f>
        <v>1800</v>
      </c>
      <c r="Q5309" t="s">
        <v>14500</v>
      </c>
      <c r="R5309" t="b">
        <v>0</v>
      </c>
    </row>
    <row r="5310" spans="1:18" x14ac:dyDescent="0.3">
      <c r="A5310" t="s">
        <v>14501</v>
      </c>
      <c r="B5310">
        <f>MID(dane3[[#This Row],[PassengerId]],1,4)+0</f>
        <v>5673</v>
      </c>
      <c r="C5310" t="s">
        <v>19</v>
      </c>
      <c r="D5310" t="b">
        <v>0</v>
      </c>
      <c r="E5310" t="s">
        <v>14502</v>
      </c>
      <c r="F5310" t="str">
        <f>MID($E5310,1,1)</f>
        <v>F</v>
      </c>
      <c r="G5310" t="str">
        <f>IFERROR(MID($E5310,SEARCH("/",$E5310,SEARCH("/",$E5310)+1)+1,1),"")</f>
        <v>S</v>
      </c>
      <c r="H5310" t="s">
        <v>16</v>
      </c>
      <c r="I5310">
        <v>29</v>
      </c>
      <c r="J5310" t="b">
        <v>0</v>
      </c>
      <c r="K5310" s="7">
        <v>286</v>
      </c>
      <c r="L5310" s="7">
        <v>545</v>
      </c>
      <c r="M5310" s="7">
        <v>0</v>
      </c>
      <c r="N5310" s="7">
        <v>0</v>
      </c>
      <c r="O5310" s="7">
        <v>0</v>
      </c>
      <c r="P5310" s="7">
        <f>SUM(dane3[[#This Row],[RoomService]:[VRDeck]])</f>
        <v>831</v>
      </c>
      <c r="Q5310" t="s">
        <v>14503</v>
      </c>
      <c r="R5310" t="b">
        <v>1</v>
      </c>
    </row>
    <row r="5311" spans="1:18" x14ac:dyDescent="0.3">
      <c r="A5311" t="s">
        <v>14504</v>
      </c>
      <c r="B5311">
        <f>MID(dane3[[#This Row],[PassengerId]],1,4)+0</f>
        <v>5674</v>
      </c>
      <c r="C5311" t="s">
        <v>14</v>
      </c>
      <c r="D5311" t="b">
        <v>0</v>
      </c>
      <c r="E5311" t="s">
        <v>14505</v>
      </c>
      <c r="F5311" t="str">
        <f>MID($E5311,1,1)</f>
        <v>B</v>
      </c>
      <c r="G5311" t="str">
        <f>IFERROR(MID($E5311,SEARCH("/",$E5311,SEARCH("/",$E5311)+1)+1,1),"")</f>
        <v>S</v>
      </c>
      <c r="H5311" t="s">
        <v>16</v>
      </c>
      <c r="I5311">
        <v>22</v>
      </c>
      <c r="J5311" t="b">
        <v>0</v>
      </c>
      <c r="K5311" s="7">
        <v>0</v>
      </c>
      <c r="L5311" s="7">
        <v>11594</v>
      </c>
      <c r="M5311" s="7">
        <v>0</v>
      </c>
      <c r="N5311" s="7">
        <v>10247</v>
      </c>
      <c r="O5311" s="7">
        <v>1</v>
      </c>
      <c r="P5311" s="7">
        <f>SUM(dane3[[#This Row],[RoomService]:[VRDeck]])</f>
        <v>21842</v>
      </c>
      <c r="Q5311" t="s">
        <v>14506</v>
      </c>
      <c r="R5311" t="b">
        <v>0</v>
      </c>
    </row>
    <row r="5312" spans="1:18" x14ac:dyDescent="0.3">
      <c r="A5312" t="s">
        <v>12889</v>
      </c>
      <c r="B5312">
        <f>MID(dane3[[#This Row],[PassengerId]],1,4)+0</f>
        <v>5039</v>
      </c>
      <c r="C5312" t="s">
        <v>53</v>
      </c>
      <c r="D5312" t="b">
        <v>0</v>
      </c>
      <c r="E5312" t="s">
        <v>12890</v>
      </c>
      <c r="F5312" t="str">
        <f>MID($E5312,1,1)</f>
        <v>F</v>
      </c>
      <c r="G5312" t="str">
        <f>IFERROR(MID($E5312,SEARCH("/",$E5312,SEARCH("/",$E5312)+1)+1,1),"")</f>
        <v>S</v>
      </c>
      <c r="H5312" t="s">
        <v>16</v>
      </c>
      <c r="I5312">
        <v>16</v>
      </c>
      <c r="J5312" t="b">
        <v>0</v>
      </c>
      <c r="K5312" s="7">
        <v>1285</v>
      </c>
      <c r="L5312" s="7">
        <v>0</v>
      </c>
      <c r="M5312" s="7">
        <v>14</v>
      </c>
      <c r="N5312" s="7">
        <v>1386</v>
      </c>
      <c r="O5312" s="7">
        <v>0</v>
      </c>
      <c r="P5312" s="7">
        <f>SUM(dane3[[#This Row],[RoomService]:[VRDeck]])</f>
        <v>2685</v>
      </c>
      <c r="Q5312" t="s">
        <v>12891</v>
      </c>
      <c r="R5312" t="b">
        <v>0</v>
      </c>
    </row>
    <row r="5313" spans="1:18" x14ac:dyDescent="0.3">
      <c r="A5313" t="s">
        <v>14510</v>
      </c>
      <c r="B5313">
        <f>MID(dane3[[#This Row],[PassengerId]],1,4)+0</f>
        <v>5679</v>
      </c>
      <c r="C5313" t="s">
        <v>19</v>
      </c>
      <c r="D5313" t="b">
        <v>1</v>
      </c>
      <c r="E5313" t="s">
        <v>14511</v>
      </c>
      <c r="F5313" t="str">
        <f>MID($E5313,1,1)</f>
        <v>G</v>
      </c>
      <c r="G5313" t="str">
        <f>IFERROR(MID($E5313,SEARCH("/",$E5313,SEARCH("/",$E5313)+1)+1,1),"")</f>
        <v>S</v>
      </c>
      <c r="H5313" t="s">
        <v>32</v>
      </c>
      <c r="I5313">
        <v>18</v>
      </c>
      <c r="J5313" t="b">
        <v>0</v>
      </c>
      <c r="K5313" s="7">
        <v>0</v>
      </c>
      <c r="L5313" s="7">
        <v>0</v>
      </c>
      <c r="M5313" s="7">
        <v>0</v>
      </c>
      <c r="N5313" s="7">
        <v>0</v>
      </c>
      <c r="O5313" s="7">
        <v>0</v>
      </c>
      <c r="P5313" s="7">
        <f>SUM(dane3[[#This Row],[RoomService]:[VRDeck]])</f>
        <v>0</v>
      </c>
      <c r="Q5313" t="s">
        <v>14512</v>
      </c>
      <c r="R5313" t="b">
        <v>1</v>
      </c>
    </row>
    <row r="5314" spans="1:18" x14ac:dyDescent="0.3">
      <c r="A5314" t="s">
        <v>14513</v>
      </c>
      <c r="B5314">
        <f>MID(dane3[[#This Row],[PassengerId]],1,4)+0</f>
        <v>5679</v>
      </c>
      <c r="C5314" t="s">
        <v>19</v>
      </c>
      <c r="D5314" t="b">
        <v>1</v>
      </c>
      <c r="E5314" t="s">
        <v>14511</v>
      </c>
      <c r="F5314" t="str">
        <f>MID($E5314,1,1)</f>
        <v>G</v>
      </c>
      <c r="G5314" t="str">
        <f>IFERROR(MID($E5314,SEARCH("/",$E5314,SEARCH("/",$E5314)+1)+1,1),"")</f>
        <v>S</v>
      </c>
      <c r="H5314" t="s">
        <v>46</v>
      </c>
      <c r="I5314">
        <v>35</v>
      </c>
      <c r="J5314" t="b">
        <v>0</v>
      </c>
      <c r="K5314" s="7">
        <v>0</v>
      </c>
      <c r="L5314" s="7">
        <v>0</v>
      </c>
      <c r="M5314" s="7">
        <v>0</v>
      </c>
      <c r="N5314" s="7">
        <v>0</v>
      </c>
      <c r="O5314" s="7">
        <v>0</v>
      </c>
      <c r="P5314" s="7">
        <f>SUM(dane3[[#This Row],[RoomService]:[VRDeck]])</f>
        <v>0</v>
      </c>
      <c r="Q5314" t="s">
        <v>14514</v>
      </c>
      <c r="R5314" t="b">
        <v>1</v>
      </c>
    </row>
    <row r="5315" spans="1:18" x14ac:dyDescent="0.3">
      <c r="A5315" t="s">
        <v>14515</v>
      </c>
      <c r="B5315">
        <f>MID(dane3[[#This Row],[PassengerId]],1,4)+0</f>
        <v>5679</v>
      </c>
      <c r="C5315" t="s">
        <v>19</v>
      </c>
      <c r="D5315" t="b">
        <v>1</v>
      </c>
      <c r="E5315" t="s">
        <v>14511</v>
      </c>
      <c r="F5315" t="str">
        <f>MID($E5315,1,1)</f>
        <v>G</v>
      </c>
      <c r="G5315" t="str">
        <f>IFERROR(MID($E5315,SEARCH("/",$E5315,SEARCH("/",$E5315)+1)+1,1),"")</f>
        <v>S</v>
      </c>
      <c r="H5315" t="s">
        <v>16</v>
      </c>
      <c r="I5315">
        <v>20</v>
      </c>
      <c r="J5315" t="b">
        <v>0</v>
      </c>
      <c r="K5315" s="7">
        <v>0</v>
      </c>
      <c r="L5315" s="7">
        <v>0</v>
      </c>
      <c r="M5315" s="7">
        <v>0</v>
      </c>
      <c r="N5315" s="7">
        <v>0</v>
      </c>
      <c r="O5315" s="7">
        <v>0</v>
      </c>
      <c r="P5315" s="7">
        <f>SUM(dane3[[#This Row],[RoomService]:[VRDeck]])</f>
        <v>0</v>
      </c>
      <c r="Q5315" t="s">
        <v>14516</v>
      </c>
      <c r="R5315" t="b">
        <v>1</v>
      </c>
    </row>
    <row r="5316" spans="1:18" x14ac:dyDescent="0.3">
      <c r="A5316" t="s">
        <v>14517</v>
      </c>
      <c r="B5316">
        <f>MID(dane3[[#This Row],[PassengerId]],1,4)+0</f>
        <v>5680</v>
      </c>
      <c r="C5316" t="s">
        <v>19</v>
      </c>
      <c r="D5316" t="b">
        <v>0</v>
      </c>
      <c r="E5316" t="s">
        <v>14518</v>
      </c>
      <c r="F5316" t="str">
        <f>MID($E5316,1,1)</f>
        <v>E</v>
      </c>
      <c r="G5316" t="str">
        <f>IFERROR(MID($E5316,SEARCH("/",$E5316,SEARCH("/",$E5316)+1)+1,1),"")</f>
        <v>P</v>
      </c>
      <c r="H5316" t="s">
        <v>16</v>
      </c>
      <c r="I5316">
        <v>18</v>
      </c>
      <c r="J5316" t="b">
        <v>0</v>
      </c>
      <c r="K5316" s="7">
        <v>0</v>
      </c>
      <c r="L5316" s="7">
        <v>0</v>
      </c>
      <c r="M5316" s="7">
        <v>1609</v>
      </c>
      <c r="N5316" s="7">
        <v>0</v>
      </c>
      <c r="O5316" s="7">
        <v>0</v>
      </c>
      <c r="P5316" s="7">
        <f>SUM(dane3[[#This Row],[RoomService]:[VRDeck]])</f>
        <v>1609</v>
      </c>
      <c r="Q5316" t="s">
        <v>14519</v>
      </c>
      <c r="R5316" t="b">
        <v>1</v>
      </c>
    </row>
    <row r="5317" spans="1:18" x14ac:dyDescent="0.3">
      <c r="A5317" t="s">
        <v>14520</v>
      </c>
      <c r="B5317">
        <f>MID(dane3[[#This Row],[PassengerId]],1,4)+0</f>
        <v>5681</v>
      </c>
      <c r="C5317" t="s">
        <v>19</v>
      </c>
      <c r="D5317" t="b">
        <v>1</v>
      </c>
      <c r="E5317" t="s">
        <v>14521</v>
      </c>
      <c r="F5317" t="str">
        <f>MID($E5317,1,1)</f>
        <v>G</v>
      </c>
      <c r="G5317" t="str">
        <f>IFERROR(MID($E5317,SEARCH("/",$E5317,SEARCH("/",$E5317)+1)+1,1),"")</f>
        <v>S</v>
      </c>
      <c r="H5317" t="s">
        <v>16</v>
      </c>
      <c r="I5317">
        <v>66</v>
      </c>
      <c r="J5317" t="b">
        <v>0</v>
      </c>
      <c r="K5317" s="7">
        <v>0</v>
      </c>
      <c r="L5317" s="7">
        <v>0</v>
      </c>
      <c r="M5317" s="7">
        <v>0</v>
      </c>
      <c r="N5317" s="7">
        <v>0</v>
      </c>
      <c r="O5317" s="7">
        <v>0</v>
      </c>
      <c r="P5317" s="7">
        <f>SUM(dane3[[#This Row],[RoomService]:[VRDeck]])</f>
        <v>0</v>
      </c>
      <c r="Q5317" t="s">
        <v>14522</v>
      </c>
      <c r="R5317" t="b">
        <v>1</v>
      </c>
    </row>
    <row r="5318" spans="1:18" x14ac:dyDescent="0.3">
      <c r="A5318" t="s">
        <v>14523</v>
      </c>
      <c r="B5318">
        <f>MID(dane3[[#This Row],[PassengerId]],1,4)+0</f>
        <v>5684</v>
      </c>
      <c r="C5318" t="s">
        <v>14</v>
      </c>
      <c r="D5318" t="b">
        <v>1</v>
      </c>
      <c r="E5318" t="s">
        <v>14524</v>
      </c>
      <c r="F5318" t="str">
        <f>MID($E5318,1,1)</f>
        <v>B</v>
      </c>
      <c r="G5318" t="str">
        <f>IFERROR(MID($E5318,SEARCH("/",$E5318,SEARCH("/",$E5318)+1)+1,1),"")</f>
        <v>S</v>
      </c>
      <c r="H5318" t="s">
        <v>16</v>
      </c>
      <c r="I5318">
        <v>33</v>
      </c>
      <c r="J5318" t="b">
        <v>0</v>
      </c>
      <c r="K5318" s="7">
        <v>0</v>
      </c>
      <c r="L5318" s="7">
        <v>0</v>
      </c>
      <c r="M5318" s="7">
        <v>0</v>
      </c>
      <c r="N5318" s="7">
        <v>0</v>
      </c>
      <c r="O5318" s="7">
        <v>0</v>
      </c>
      <c r="P5318" s="7">
        <f>SUM(dane3[[#This Row],[RoomService]:[VRDeck]])</f>
        <v>0</v>
      </c>
      <c r="Q5318" t="s">
        <v>14525</v>
      </c>
      <c r="R5318" t="b">
        <v>1</v>
      </c>
    </row>
    <row r="5319" spans="1:18" x14ac:dyDescent="0.3">
      <c r="A5319" t="s">
        <v>14526</v>
      </c>
      <c r="B5319">
        <f>MID(dane3[[#This Row],[PassengerId]],1,4)+0</f>
        <v>5684</v>
      </c>
      <c r="C5319" t="s">
        <v>14</v>
      </c>
      <c r="D5319" t="b">
        <v>1</v>
      </c>
      <c r="E5319" t="s">
        <v>14524</v>
      </c>
      <c r="F5319" t="str">
        <f>MID($E5319,1,1)</f>
        <v>B</v>
      </c>
      <c r="G5319" t="str">
        <f>IFERROR(MID($E5319,SEARCH("/",$E5319,SEARCH("/",$E5319)+1)+1,1),"")</f>
        <v>S</v>
      </c>
      <c r="H5319" t="s">
        <v>46</v>
      </c>
      <c r="I5319">
        <v>48</v>
      </c>
      <c r="J5319" t="b">
        <v>0</v>
      </c>
      <c r="K5319" s="7">
        <v>0</v>
      </c>
      <c r="L5319" s="7">
        <v>0</v>
      </c>
      <c r="M5319" s="7">
        <v>0</v>
      </c>
      <c r="N5319" s="7">
        <v>0</v>
      </c>
      <c r="O5319" s="7">
        <v>0</v>
      </c>
      <c r="P5319" s="7">
        <f>SUM(dane3[[#This Row],[RoomService]:[VRDeck]])</f>
        <v>0</v>
      </c>
      <c r="Q5319" t="s">
        <v>14527</v>
      </c>
      <c r="R5319" t="b">
        <v>1</v>
      </c>
    </row>
    <row r="5320" spans="1:18" x14ac:dyDescent="0.3">
      <c r="A5320" t="s">
        <v>14528</v>
      </c>
      <c r="B5320">
        <f>MID(dane3[[#This Row],[PassengerId]],1,4)+0</f>
        <v>5684</v>
      </c>
      <c r="C5320" t="s">
        <v>14</v>
      </c>
      <c r="D5320" t="b">
        <v>0</v>
      </c>
      <c r="E5320" t="s">
        <v>14524</v>
      </c>
      <c r="F5320" t="str">
        <f>MID($E5320,1,1)</f>
        <v>B</v>
      </c>
      <c r="G5320" t="str">
        <f>IFERROR(MID($E5320,SEARCH("/",$E5320,SEARCH("/",$E5320)+1)+1,1),"")</f>
        <v>S</v>
      </c>
      <c r="H5320" t="s">
        <v>46</v>
      </c>
      <c r="I5320">
        <v>38</v>
      </c>
      <c r="J5320" t="b">
        <v>0</v>
      </c>
      <c r="K5320" s="7">
        <v>0</v>
      </c>
      <c r="L5320" s="7">
        <v>1198</v>
      </c>
      <c r="M5320" s="7">
        <v>48</v>
      </c>
      <c r="N5320" s="7">
        <v>278</v>
      </c>
      <c r="O5320" s="7">
        <v>1244</v>
      </c>
      <c r="P5320" s="7">
        <f>SUM(dane3[[#This Row],[RoomService]:[VRDeck]])</f>
        <v>2768</v>
      </c>
      <c r="Q5320" t="s">
        <v>14529</v>
      </c>
      <c r="R5320" t="b">
        <v>0</v>
      </c>
    </row>
    <row r="5321" spans="1:18" x14ac:dyDescent="0.3">
      <c r="A5321" t="s">
        <v>14530</v>
      </c>
      <c r="B5321">
        <f>MID(dane3[[#This Row],[PassengerId]],1,4)+0</f>
        <v>5684</v>
      </c>
      <c r="C5321" t="s">
        <v>14</v>
      </c>
      <c r="D5321" t="b">
        <v>1</v>
      </c>
      <c r="E5321" t="s">
        <v>14524</v>
      </c>
      <c r="F5321" t="str">
        <f>MID($E5321,1,1)</f>
        <v>B</v>
      </c>
      <c r="G5321" t="str">
        <f>IFERROR(MID($E5321,SEARCH("/",$E5321,SEARCH("/",$E5321)+1)+1,1),"")</f>
        <v>S</v>
      </c>
      <c r="H5321" t="s">
        <v>16</v>
      </c>
      <c r="I5321">
        <v>62</v>
      </c>
      <c r="J5321" t="b">
        <v>0</v>
      </c>
      <c r="K5321" s="7">
        <v>0</v>
      </c>
      <c r="L5321" s="7">
        <v>0</v>
      </c>
      <c r="M5321" s="7">
        <v>0</v>
      </c>
      <c r="N5321" s="7">
        <v>0</v>
      </c>
      <c r="O5321" s="7">
        <v>0</v>
      </c>
      <c r="P5321" s="7">
        <f>SUM(dane3[[#This Row],[RoomService]:[VRDeck]])</f>
        <v>0</v>
      </c>
      <c r="Q5321" t="s">
        <v>14531</v>
      </c>
      <c r="R5321" t="b">
        <v>1</v>
      </c>
    </row>
    <row r="5322" spans="1:18" x14ac:dyDescent="0.3">
      <c r="A5322" t="s">
        <v>14532</v>
      </c>
      <c r="B5322">
        <f>MID(dane3[[#This Row],[PassengerId]],1,4)+0</f>
        <v>5685</v>
      </c>
      <c r="C5322" t="s">
        <v>19</v>
      </c>
      <c r="D5322" t="b">
        <v>1</v>
      </c>
      <c r="E5322" t="s">
        <v>14533</v>
      </c>
      <c r="F5322" t="str">
        <f>MID($E5322,1,1)</f>
        <v>G</v>
      </c>
      <c r="G5322" t="str">
        <f>IFERROR(MID($E5322,SEARCH("/",$E5322,SEARCH("/",$E5322)+1)+1,1),"")</f>
        <v>P</v>
      </c>
      <c r="H5322" t="s">
        <v>16</v>
      </c>
      <c r="I5322">
        <v>19</v>
      </c>
      <c r="J5322" t="b">
        <v>0</v>
      </c>
      <c r="K5322" s="7">
        <v>0</v>
      </c>
      <c r="L5322" s="7">
        <v>0</v>
      </c>
      <c r="M5322" s="7">
        <v>0</v>
      </c>
      <c r="N5322" s="7">
        <v>0</v>
      </c>
      <c r="O5322" s="7">
        <v>0</v>
      </c>
      <c r="P5322" s="7">
        <f>SUM(dane3[[#This Row],[RoomService]:[VRDeck]])</f>
        <v>0</v>
      </c>
      <c r="Q5322" t="s">
        <v>14534</v>
      </c>
      <c r="R5322" t="b">
        <v>0</v>
      </c>
    </row>
    <row r="5323" spans="1:18" x14ac:dyDescent="0.3">
      <c r="A5323" t="s">
        <v>12892</v>
      </c>
      <c r="B5323">
        <f>MID(dane3[[#This Row],[PassengerId]],1,4)+0</f>
        <v>5039</v>
      </c>
      <c r="C5323" t="s">
        <v>53</v>
      </c>
      <c r="D5323" t="b">
        <v>1</v>
      </c>
      <c r="E5323" t="s">
        <v>12890</v>
      </c>
      <c r="F5323" t="str">
        <f>MID($E5323,1,1)</f>
        <v>F</v>
      </c>
      <c r="G5323" t="str">
        <f>IFERROR(MID($E5323,SEARCH("/",$E5323,SEARCH("/",$E5323)+1)+1,1),"")</f>
        <v>S</v>
      </c>
      <c r="H5323" t="s">
        <v>16</v>
      </c>
      <c r="I5323">
        <v>12</v>
      </c>
      <c r="J5323" t="b">
        <v>0</v>
      </c>
      <c r="K5323" s="7">
        <v>0</v>
      </c>
      <c r="L5323" s="7">
        <v>0</v>
      </c>
      <c r="M5323" s="7">
        <v>0</v>
      </c>
      <c r="N5323" s="7">
        <v>0</v>
      </c>
      <c r="O5323" s="7">
        <v>0</v>
      </c>
      <c r="P5323" s="7">
        <f>SUM(dane3[[#This Row],[RoomService]:[VRDeck]])</f>
        <v>0</v>
      </c>
      <c r="Q5323" t="s">
        <v>12893</v>
      </c>
      <c r="R5323" t="b">
        <v>1</v>
      </c>
    </row>
    <row r="5324" spans="1:18" x14ac:dyDescent="0.3">
      <c r="A5324" t="s">
        <v>12894</v>
      </c>
      <c r="B5324">
        <f>MID(dane3[[#This Row],[PassengerId]],1,4)+0</f>
        <v>5039</v>
      </c>
      <c r="C5324" t="s">
        <v>53</v>
      </c>
      <c r="D5324" t="b">
        <v>0</v>
      </c>
      <c r="E5324" t="s">
        <v>12890</v>
      </c>
      <c r="F5324" t="str">
        <f>MID($E5324,1,1)</f>
        <v>F</v>
      </c>
      <c r="G5324" t="str">
        <f>IFERROR(MID($E5324,SEARCH("/",$E5324,SEARCH("/",$E5324)+1)+1,1),"")</f>
        <v>S</v>
      </c>
      <c r="H5324" t="s">
        <v>16</v>
      </c>
      <c r="I5324">
        <v>24</v>
      </c>
      <c r="J5324" t="b">
        <v>0</v>
      </c>
      <c r="K5324" s="7">
        <v>1157</v>
      </c>
      <c r="L5324" s="7">
        <v>0</v>
      </c>
      <c r="M5324" s="7">
        <v>0</v>
      </c>
      <c r="N5324" s="7">
        <v>131</v>
      </c>
      <c r="O5324" s="7">
        <v>0</v>
      </c>
      <c r="P5324" s="7">
        <f>SUM(dane3[[#This Row],[RoomService]:[VRDeck]])</f>
        <v>1288</v>
      </c>
      <c r="Q5324" t="s">
        <v>12895</v>
      </c>
      <c r="R5324" t="b">
        <v>1</v>
      </c>
    </row>
    <row r="5325" spans="1:18" x14ac:dyDescent="0.3">
      <c r="A5325" t="s">
        <v>14540</v>
      </c>
      <c r="B5325">
        <f>MID(dane3[[#This Row],[PassengerId]],1,4)+0</f>
        <v>5687</v>
      </c>
      <c r="C5325" t="s">
        <v>19</v>
      </c>
      <c r="D5325" t="b">
        <v>0</v>
      </c>
      <c r="E5325" t="s">
        <v>14541</v>
      </c>
      <c r="F5325" t="str">
        <f>MID($E5325,1,1)</f>
        <v>F</v>
      </c>
      <c r="G5325" t="str">
        <f>IFERROR(MID($E5325,SEARCH("/",$E5325,SEARCH("/",$E5325)+1)+1,1),"")</f>
        <v>P</v>
      </c>
      <c r="H5325" t="s">
        <v>16</v>
      </c>
      <c r="I5325">
        <v>15</v>
      </c>
      <c r="J5325" t="b">
        <v>0</v>
      </c>
      <c r="K5325" s="7">
        <v>348</v>
      </c>
      <c r="L5325" s="7">
        <v>1627</v>
      </c>
      <c r="M5325" s="7">
        <v>0</v>
      </c>
      <c r="N5325" s="7">
        <v>0</v>
      </c>
      <c r="O5325" s="7">
        <v>0</v>
      </c>
      <c r="P5325" s="7">
        <f>SUM(dane3[[#This Row],[RoomService]:[VRDeck]])</f>
        <v>1975</v>
      </c>
      <c r="Q5325" t="s">
        <v>14542</v>
      </c>
      <c r="R5325" t="b">
        <v>0</v>
      </c>
    </row>
    <row r="5326" spans="1:18" x14ac:dyDescent="0.3">
      <c r="A5326" t="s">
        <v>14543</v>
      </c>
      <c r="B5326">
        <f>MID(dane3[[#This Row],[PassengerId]],1,4)+0</f>
        <v>5688</v>
      </c>
      <c r="C5326" t="s">
        <v>19</v>
      </c>
      <c r="D5326" t="b">
        <v>0</v>
      </c>
      <c r="E5326" t="s">
        <v>14544</v>
      </c>
      <c r="F5326" t="str">
        <f>MID($E5326,1,1)</f>
        <v>F</v>
      </c>
      <c r="G5326" t="str">
        <f>IFERROR(MID($E5326,SEARCH("/",$E5326,SEARCH("/",$E5326)+1)+1,1),"")</f>
        <v>S</v>
      </c>
      <c r="H5326" t="s">
        <v>16</v>
      </c>
      <c r="I5326">
        <v>20</v>
      </c>
      <c r="J5326" t="b">
        <v>0</v>
      </c>
      <c r="K5326" s="7">
        <v>12</v>
      </c>
      <c r="L5326" s="7">
        <v>177</v>
      </c>
      <c r="M5326" s="7">
        <v>1110</v>
      </c>
      <c r="N5326" s="7">
        <v>0</v>
      </c>
      <c r="O5326" s="7">
        <v>0</v>
      </c>
      <c r="P5326" s="7">
        <f>SUM(dane3[[#This Row],[RoomService]:[VRDeck]])</f>
        <v>1299</v>
      </c>
      <c r="Q5326" t="s">
        <v>14545</v>
      </c>
      <c r="R5326" t="b">
        <v>1</v>
      </c>
    </row>
    <row r="5327" spans="1:18" x14ac:dyDescent="0.3">
      <c r="A5327" t="s">
        <v>14546</v>
      </c>
      <c r="B5327">
        <f>MID(dane3[[#This Row],[PassengerId]],1,4)+0</f>
        <v>5689</v>
      </c>
      <c r="C5327" t="s">
        <v>19</v>
      </c>
      <c r="D5327" t="b">
        <v>0</v>
      </c>
      <c r="E5327" t="s">
        <v>14547</v>
      </c>
      <c r="F5327" t="str">
        <f>MID($E5327,1,1)</f>
        <v>F</v>
      </c>
      <c r="G5327" t="str">
        <f>IFERROR(MID($E5327,SEARCH("/",$E5327,SEARCH("/",$E5327)+1)+1,1),"")</f>
        <v>P</v>
      </c>
      <c r="H5327" t="s">
        <v>16</v>
      </c>
      <c r="I5327">
        <v>34</v>
      </c>
      <c r="J5327" t="b">
        <v>0</v>
      </c>
      <c r="K5327" s="7">
        <v>233</v>
      </c>
      <c r="L5327" s="7">
        <v>0</v>
      </c>
      <c r="M5327" s="7">
        <v>0</v>
      </c>
      <c r="N5327" s="7">
        <v>1054</v>
      </c>
      <c r="O5327" s="7">
        <v>156</v>
      </c>
      <c r="P5327" s="7">
        <f>SUM(dane3[[#This Row],[RoomService]:[VRDeck]])</f>
        <v>1443</v>
      </c>
      <c r="Q5327" t="s">
        <v>14548</v>
      </c>
      <c r="R5327" t="b">
        <v>0</v>
      </c>
    </row>
    <row r="5328" spans="1:18" x14ac:dyDescent="0.3">
      <c r="A5328" t="s">
        <v>12896</v>
      </c>
      <c r="B5328">
        <f>MID(dane3[[#This Row],[PassengerId]],1,4)+0</f>
        <v>5039</v>
      </c>
      <c r="C5328" t="s">
        <v>53</v>
      </c>
      <c r="D5328" t="b">
        <v>0</v>
      </c>
      <c r="E5328" t="s">
        <v>12890</v>
      </c>
      <c r="F5328" t="str">
        <f>MID($E5328,1,1)</f>
        <v>F</v>
      </c>
      <c r="G5328" t="str">
        <f>IFERROR(MID($E5328,SEARCH("/",$E5328,SEARCH("/",$E5328)+1)+1,1),"")</f>
        <v>S</v>
      </c>
      <c r="H5328" t="s">
        <v>16</v>
      </c>
      <c r="I5328">
        <v>35</v>
      </c>
      <c r="J5328" t="b">
        <v>0</v>
      </c>
      <c r="K5328" s="7">
        <v>1307</v>
      </c>
      <c r="L5328" s="7">
        <v>0</v>
      </c>
      <c r="M5328" s="7">
        <v>0</v>
      </c>
      <c r="N5328" s="7">
        <v>2</v>
      </c>
      <c r="O5328" s="7">
        <v>0</v>
      </c>
      <c r="P5328" s="7">
        <f>SUM(dane3[[#This Row],[RoomService]:[VRDeck]])</f>
        <v>1309</v>
      </c>
      <c r="Q5328" t="s">
        <v>12897</v>
      </c>
      <c r="R5328" t="b">
        <v>0</v>
      </c>
    </row>
    <row r="5329" spans="1:18" x14ac:dyDescent="0.3">
      <c r="A5329" t="s">
        <v>14552</v>
      </c>
      <c r="B5329">
        <f>MID(dane3[[#This Row],[PassengerId]],1,4)+0</f>
        <v>5693</v>
      </c>
      <c r="C5329" t="s">
        <v>19</v>
      </c>
      <c r="D5329" t="b">
        <v>0</v>
      </c>
      <c r="E5329" t="s">
        <v>14553</v>
      </c>
      <c r="F5329" t="str">
        <f>MID($E5329,1,1)</f>
        <v>F</v>
      </c>
      <c r="G5329" t="str">
        <f>IFERROR(MID($E5329,SEARCH("/",$E5329,SEARCH("/",$E5329)+1)+1,1),"")</f>
        <v>S</v>
      </c>
      <c r="H5329" t="s">
        <v>16</v>
      </c>
      <c r="I5329">
        <v>45</v>
      </c>
      <c r="J5329" t="b">
        <v>0</v>
      </c>
      <c r="K5329" s="7">
        <v>0</v>
      </c>
      <c r="L5329" s="7">
        <v>0</v>
      </c>
      <c r="M5329" s="7">
        <v>2332</v>
      </c>
      <c r="N5329" s="7">
        <v>84</v>
      </c>
      <c r="O5329" s="7">
        <v>0</v>
      </c>
      <c r="P5329" s="7">
        <f>SUM(dane3[[#This Row],[RoomService]:[VRDeck]])</f>
        <v>2416</v>
      </c>
      <c r="Q5329" t="s">
        <v>14554</v>
      </c>
      <c r="R5329" t="b">
        <v>1</v>
      </c>
    </row>
    <row r="5330" spans="1:18" x14ac:dyDescent="0.3">
      <c r="A5330" t="s">
        <v>14555</v>
      </c>
      <c r="B5330">
        <f>MID(dane3[[#This Row],[PassengerId]],1,4)+0</f>
        <v>5695</v>
      </c>
      <c r="C5330" t="s">
        <v>19</v>
      </c>
      <c r="D5330" t="b">
        <v>1</v>
      </c>
      <c r="E5330" t="s">
        <v>14556</v>
      </c>
      <c r="F5330" t="str">
        <f>MID($E5330,1,1)</f>
        <v>G</v>
      </c>
      <c r="G5330" t="str">
        <f>IFERROR(MID($E5330,SEARCH("/",$E5330,SEARCH("/",$E5330)+1)+1,1),"")</f>
        <v>S</v>
      </c>
      <c r="H5330" t="s">
        <v>16</v>
      </c>
      <c r="I5330">
        <v>39</v>
      </c>
      <c r="J5330" t="b">
        <v>0</v>
      </c>
      <c r="K5330" s="7">
        <v>0</v>
      </c>
      <c r="L5330" s="7">
        <v>0</v>
      </c>
      <c r="M5330" s="7">
        <v>0</v>
      </c>
      <c r="N5330" s="7">
        <v>0</v>
      </c>
      <c r="O5330" s="7">
        <v>0</v>
      </c>
      <c r="P5330" s="7">
        <f>SUM(dane3[[#This Row],[RoomService]:[VRDeck]])</f>
        <v>0</v>
      </c>
      <c r="Q5330" t="s">
        <v>14557</v>
      </c>
      <c r="R5330" t="b">
        <v>1</v>
      </c>
    </row>
    <row r="5331" spans="1:18" x14ac:dyDescent="0.3">
      <c r="A5331" t="s">
        <v>14558</v>
      </c>
      <c r="B5331">
        <f>MID(dane3[[#This Row],[PassengerId]],1,4)+0</f>
        <v>5696</v>
      </c>
      <c r="C5331" t="s">
        <v>19</v>
      </c>
      <c r="D5331" t="b">
        <v>1</v>
      </c>
      <c r="E5331" t="s">
        <v>14559</v>
      </c>
      <c r="F5331" t="str">
        <f>MID($E5331,1,1)</f>
        <v>G</v>
      </c>
      <c r="G5331" t="str">
        <f>IFERROR(MID($E5331,SEARCH("/",$E5331,SEARCH("/",$E5331)+1)+1,1),"")</f>
        <v>P</v>
      </c>
      <c r="H5331" t="s">
        <v>32</v>
      </c>
      <c r="I5331">
        <v>33</v>
      </c>
      <c r="J5331" t="b">
        <v>0</v>
      </c>
      <c r="K5331" s="7">
        <v>0</v>
      </c>
      <c r="L5331" s="7">
        <v>0</v>
      </c>
      <c r="M5331" s="7">
        <v>0</v>
      </c>
      <c r="N5331" s="7">
        <v>0</v>
      </c>
      <c r="O5331" s="7">
        <v>0</v>
      </c>
      <c r="P5331" s="7">
        <f>SUM(dane3[[#This Row],[RoomService]:[VRDeck]])</f>
        <v>0</v>
      </c>
      <c r="Q5331" t="s">
        <v>14560</v>
      </c>
      <c r="R5331" t="b">
        <v>1</v>
      </c>
    </row>
    <row r="5332" spans="1:18" x14ac:dyDescent="0.3">
      <c r="A5332" t="s">
        <v>14561</v>
      </c>
      <c r="B5332">
        <f>MID(dane3[[#This Row],[PassengerId]],1,4)+0</f>
        <v>5698</v>
      </c>
      <c r="C5332" t="s">
        <v>19</v>
      </c>
      <c r="D5332" t="b">
        <v>0</v>
      </c>
      <c r="E5332" t="s">
        <v>14562</v>
      </c>
      <c r="F5332" t="str">
        <f>MID($E5332,1,1)</f>
        <v>F</v>
      </c>
      <c r="G5332" t="str">
        <f>IFERROR(MID($E5332,SEARCH("/",$E5332,SEARCH("/",$E5332)+1)+1,1),"")</f>
        <v>S</v>
      </c>
      <c r="H5332" t="s">
        <v>16</v>
      </c>
      <c r="I5332">
        <v>14</v>
      </c>
      <c r="J5332" t="b">
        <v>0</v>
      </c>
      <c r="K5332" s="7">
        <v>0</v>
      </c>
      <c r="L5332" s="7">
        <v>0</v>
      </c>
      <c r="M5332" s="7">
        <v>325</v>
      </c>
      <c r="N5332" s="7">
        <v>247</v>
      </c>
      <c r="O5332" s="7">
        <v>305</v>
      </c>
      <c r="P5332" s="7">
        <f>SUM(dane3[[#This Row],[RoomService]:[VRDeck]])</f>
        <v>877</v>
      </c>
      <c r="Q5332" t="s">
        <v>14563</v>
      </c>
      <c r="R5332" t="b">
        <v>0</v>
      </c>
    </row>
    <row r="5333" spans="1:18" x14ac:dyDescent="0.3">
      <c r="A5333" t="s">
        <v>14564</v>
      </c>
      <c r="B5333">
        <f>MID(dane3[[#This Row],[PassengerId]],1,4)+0</f>
        <v>5698</v>
      </c>
      <c r="C5333" t="s">
        <v>19</v>
      </c>
      <c r="D5333" t="b">
        <v>0</v>
      </c>
      <c r="E5333" t="s">
        <v>14565</v>
      </c>
      <c r="F5333" t="str">
        <f>MID($E5333,1,1)</f>
        <v>G</v>
      </c>
      <c r="G5333" t="str">
        <f>IFERROR(MID($E5333,SEARCH("/",$E5333,SEARCH("/",$E5333)+1)+1,1),"")</f>
        <v>S</v>
      </c>
      <c r="H5333" t="s">
        <v>16</v>
      </c>
      <c r="I5333">
        <v>26</v>
      </c>
      <c r="J5333" t="b">
        <v>0</v>
      </c>
      <c r="K5333" s="7">
        <v>178</v>
      </c>
      <c r="L5333" s="7">
        <v>0</v>
      </c>
      <c r="M5333" s="7">
        <v>3</v>
      </c>
      <c r="N5333" s="7">
        <v>0</v>
      </c>
      <c r="O5333" s="7">
        <v>704</v>
      </c>
      <c r="P5333" s="7">
        <f>SUM(dane3[[#This Row],[RoomService]:[VRDeck]])</f>
        <v>885</v>
      </c>
      <c r="Q5333" t="s">
        <v>23799</v>
      </c>
      <c r="R5333" t="b">
        <v>1</v>
      </c>
    </row>
    <row r="5334" spans="1:18" x14ac:dyDescent="0.3">
      <c r="A5334" t="s">
        <v>14566</v>
      </c>
      <c r="B5334">
        <f>MID(dane3[[#This Row],[PassengerId]],1,4)+0</f>
        <v>5700</v>
      </c>
      <c r="C5334" t="s">
        <v>19</v>
      </c>
      <c r="D5334" t="b">
        <v>1</v>
      </c>
      <c r="E5334" t="s">
        <v>14567</v>
      </c>
      <c r="F5334" t="str">
        <f>MID($E5334,1,1)</f>
        <v>G</v>
      </c>
      <c r="G5334" t="str">
        <f>IFERROR(MID($E5334,SEARCH("/",$E5334,SEARCH("/",$E5334)+1)+1,1),"")</f>
        <v>S</v>
      </c>
      <c r="H5334" t="s">
        <v>16</v>
      </c>
      <c r="I5334">
        <v>47</v>
      </c>
      <c r="J5334" t="b">
        <v>0</v>
      </c>
      <c r="K5334" s="7">
        <v>0</v>
      </c>
      <c r="L5334" s="7">
        <v>0</v>
      </c>
      <c r="M5334" s="7">
        <v>0</v>
      </c>
      <c r="N5334" s="7">
        <v>0</v>
      </c>
      <c r="O5334" s="7">
        <v>0</v>
      </c>
      <c r="P5334" s="7">
        <f>SUM(dane3[[#This Row],[RoomService]:[VRDeck]])</f>
        <v>0</v>
      </c>
      <c r="Q5334" t="s">
        <v>14568</v>
      </c>
      <c r="R5334" t="b">
        <v>1</v>
      </c>
    </row>
    <row r="5335" spans="1:18" x14ac:dyDescent="0.3">
      <c r="A5335" t="s">
        <v>12915</v>
      </c>
      <c r="B5335">
        <f>MID(dane3[[#This Row],[PassengerId]],1,4)+0</f>
        <v>5051</v>
      </c>
      <c r="C5335" t="s">
        <v>53</v>
      </c>
      <c r="D5335" t="b">
        <v>0</v>
      </c>
      <c r="E5335" t="s">
        <v>12916</v>
      </c>
      <c r="F5335" t="str">
        <f>MID($E5335,1,1)</f>
        <v>E</v>
      </c>
      <c r="G5335" t="str">
        <f>IFERROR(MID($E5335,SEARCH("/",$E5335,SEARCH("/",$E5335)+1)+1,1),"")</f>
        <v>S</v>
      </c>
      <c r="H5335" t="s">
        <v>16</v>
      </c>
      <c r="I5335">
        <v>49</v>
      </c>
      <c r="J5335" t="b">
        <v>0</v>
      </c>
      <c r="K5335" s="7">
        <v>1176</v>
      </c>
      <c r="L5335" s="7">
        <v>0</v>
      </c>
      <c r="M5335" s="7">
        <v>20</v>
      </c>
      <c r="N5335" s="7">
        <v>103</v>
      </c>
      <c r="O5335" s="7">
        <v>0</v>
      </c>
      <c r="P5335" s="7">
        <f>SUM(dane3[[#This Row],[RoomService]:[VRDeck]])</f>
        <v>1299</v>
      </c>
      <c r="Q5335" t="s">
        <v>12917</v>
      </c>
      <c r="R5335" t="b">
        <v>0</v>
      </c>
    </row>
    <row r="5336" spans="1:18" x14ac:dyDescent="0.3">
      <c r="A5336" t="s">
        <v>14572</v>
      </c>
      <c r="B5336">
        <f>MID(dane3[[#This Row],[PassengerId]],1,4)+0</f>
        <v>5702</v>
      </c>
      <c r="C5336" t="s">
        <v>19</v>
      </c>
      <c r="D5336" t="b">
        <v>1</v>
      </c>
      <c r="E5336" t="s">
        <v>14573</v>
      </c>
      <c r="F5336" t="str">
        <f>MID($E5336,1,1)</f>
        <v>G</v>
      </c>
      <c r="G5336" t="str">
        <f>IFERROR(MID($E5336,SEARCH("/",$E5336,SEARCH("/",$E5336)+1)+1,1),"")</f>
        <v>P</v>
      </c>
      <c r="H5336" t="s">
        <v>46</v>
      </c>
      <c r="I5336">
        <v>28</v>
      </c>
      <c r="J5336" t="b">
        <v>0</v>
      </c>
      <c r="K5336" s="7">
        <v>0</v>
      </c>
      <c r="L5336" s="7">
        <v>0</v>
      </c>
      <c r="M5336" s="7">
        <v>0</v>
      </c>
      <c r="N5336" s="7">
        <v>0</v>
      </c>
      <c r="O5336" s="7">
        <v>0</v>
      </c>
      <c r="P5336" s="7">
        <f>SUM(dane3[[#This Row],[RoomService]:[VRDeck]])</f>
        <v>0</v>
      </c>
      <c r="Q5336" t="s">
        <v>14574</v>
      </c>
      <c r="R5336" t="b">
        <v>1</v>
      </c>
    </row>
    <row r="5337" spans="1:18" x14ac:dyDescent="0.3">
      <c r="A5337" t="s">
        <v>14575</v>
      </c>
      <c r="B5337">
        <f>MID(dane3[[#This Row],[PassengerId]],1,4)+0</f>
        <v>5704</v>
      </c>
      <c r="C5337" t="s">
        <v>19</v>
      </c>
      <c r="D5337" t="b">
        <v>1</v>
      </c>
      <c r="E5337" t="s">
        <v>14576</v>
      </c>
      <c r="F5337" t="str">
        <f>MID($E5337,1,1)</f>
        <v>G</v>
      </c>
      <c r="G5337" t="str">
        <f>IFERROR(MID($E5337,SEARCH("/",$E5337,SEARCH("/",$E5337)+1)+1,1),"")</f>
        <v>P</v>
      </c>
      <c r="H5337" t="s">
        <v>16</v>
      </c>
      <c r="I5337">
        <v>22</v>
      </c>
      <c r="J5337" t="b">
        <v>0</v>
      </c>
      <c r="K5337" s="7">
        <v>0</v>
      </c>
      <c r="L5337" s="7">
        <v>0</v>
      </c>
      <c r="M5337" s="7">
        <v>0</v>
      </c>
      <c r="N5337" s="7">
        <v>0</v>
      </c>
      <c r="O5337" s="7">
        <v>0</v>
      </c>
      <c r="P5337" s="7">
        <f>SUM(dane3[[#This Row],[RoomService]:[VRDeck]])</f>
        <v>0</v>
      </c>
      <c r="Q5337" t="s">
        <v>14577</v>
      </c>
      <c r="R5337" t="b">
        <v>1</v>
      </c>
    </row>
    <row r="5338" spans="1:18" x14ac:dyDescent="0.3">
      <c r="A5338" t="s">
        <v>14578</v>
      </c>
      <c r="B5338">
        <f>MID(dane3[[#This Row],[PassengerId]],1,4)+0</f>
        <v>5705</v>
      </c>
      <c r="C5338" t="s">
        <v>19</v>
      </c>
      <c r="D5338" t="b">
        <v>1</v>
      </c>
      <c r="E5338" t="s">
        <v>14579</v>
      </c>
      <c r="F5338" t="str">
        <f>MID($E5338,1,1)</f>
        <v>G</v>
      </c>
      <c r="G5338" t="str">
        <f>IFERROR(MID($E5338,SEARCH("/",$E5338,SEARCH("/",$E5338)+1)+1,1),"")</f>
        <v>S</v>
      </c>
      <c r="H5338" t="s">
        <v>16</v>
      </c>
      <c r="I5338">
        <v>17</v>
      </c>
      <c r="J5338" t="b">
        <v>0</v>
      </c>
      <c r="K5338" s="7">
        <v>0</v>
      </c>
      <c r="L5338" s="7">
        <v>0</v>
      </c>
      <c r="M5338" s="7">
        <v>0</v>
      </c>
      <c r="N5338" s="7">
        <v>0</v>
      </c>
      <c r="O5338" s="7">
        <v>0</v>
      </c>
      <c r="P5338" s="7">
        <f>SUM(dane3[[#This Row],[RoomService]:[VRDeck]])</f>
        <v>0</v>
      </c>
      <c r="Q5338" t="s">
        <v>14580</v>
      </c>
      <c r="R5338" t="b">
        <v>1</v>
      </c>
    </row>
    <row r="5339" spans="1:18" x14ac:dyDescent="0.3">
      <c r="A5339" t="s">
        <v>14581</v>
      </c>
      <c r="B5339">
        <f>MID(dane3[[#This Row],[PassengerId]],1,4)+0</f>
        <v>5706</v>
      </c>
      <c r="C5339" t="s">
        <v>19</v>
      </c>
      <c r="D5339" t="b">
        <v>0</v>
      </c>
      <c r="E5339" t="s">
        <v>14582</v>
      </c>
      <c r="F5339" t="str">
        <f>MID($E5339,1,1)</f>
        <v>F</v>
      </c>
      <c r="G5339" t="str">
        <f>IFERROR(MID($E5339,SEARCH("/",$E5339,SEARCH("/",$E5339)+1)+1,1),"")</f>
        <v>S</v>
      </c>
      <c r="H5339" t="s">
        <v>16</v>
      </c>
      <c r="I5339">
        <v>16</v>
      </c>
      <c r="J5339" t="b">
        <v>0</v>
      </c>
      <c r="K5339" s="7">
        <v>0</v>
      </c>
      <c r="L5339" s="7">
        <v>458</v>
      </c>
      <c r="M5339" s="7">
        <v>725</v>
      </c>
      <c r="N5339" s="7">
        <v>0</v>
      </c>
      <c r="O5339" s="7">
        <v>0</v>
      </c>
      <c r="P5339" s="7">
        <f>SUM(dane3[[#This Row],[RoomService]:[VRDeck]])</f>
        <v>1183</v>
      </c>
      <c r="Q5339" t="s">
        <v>14583</v>
      </c>
      <c r="R5339" t="b">
        <v>1</v>
      </c>
    </row>
    <row r="5340" spans="1:18" x14ac:dyDescent="0.3">
      <c r="A5340" t="s">
        <v>14584</v>
      </c>
      <c r="B5340">
        <f>MID(dane3[[#This Row],[PassengerId]],1,4)+0</f>
        <v>5706</v>
      </c>
      <c r="C5340" t="s">
        <v>19</v>
      </c>
      <c r="D5340" t="b">
        <v>0</v>
      </c>
      <c r="E5340" t="s">
        <v>14585</v>
      </c>
      <c r="F5340" t="str">
        <f>MID($E5340,1,1)</f>
        <v>G</v>
      </c>
      <c r="G5340" t="str">
        <f>IFERROR(MID($E5340,SEARCH("/",$E5340,SEARCH("/",$E5340)+1)+1,1),"")</f>
        <v>S</v>
      </c>
      <c r="H5340" t="s">
        <v>16</v>
      </c>
      <c r="I5340">
        <v>9</v>
      </c>
      <c r="J5340" t="b">
        <v>0</v>
      </c>
      <c r="K5340" s="7">
        <v>0</v>
      </c>
      <c r="L5340" s="7">
        <v>0</v>
      </c>
      <c r="M5340" s="7">
        <v>0</v>
      </c>
      <c r="N5340" s="7">
        <v>0</v>
      </c>
      <c r="O5340" s="7">
        <v>0</v>
      </c>
      <c r="P5340" s="7">
        <f>SUM(dane3[[#This Row],[RoomService]:[VRDeck]])</f>
        <v>0</v>
      </c>
      <c r="Q5340" t="s">
        <v>14586</v>
      </c>
      <c r="R5340" t="b">
        <v>1</v>
      </c>
    </row>
    <row r="5341" spans="1:18" x14ac:dyDescent="0.3">
      <c r="A5341" t="s">
        <v>14587</v>
      </c>
      <c r="B5341">
        <f>MID(dane3[[#This Row],[PassengerId]],1,4)+0</f>
        <v>5707</v>
      </c>
      <c r="C5341" t="s">
        <v>19</v>
      </c>
      <c r="D5341" t="b">
        <v>0</v>
      </c>
      <c r="E5341" t="s">
        <v>14588</v>
      </c>
      <c r="F5341" t="str">
        <f>MID($E5341,1,1)</f>
        <v>F</v>
      </c>
      <c r="G5341" t="str">
        <f>IFERROR(MID($E5341,SEARCH("/",$E5341,SEARCH("/",$E5341)+1)+1,1),"")</f>
        <v>S</v>
      </c>
      <c r="H5341" t="s">
        <v>16</v>
      </c>
      <c r="I5341">
        <v>15</v>
      </c>
      <c r="J5341" t="b">
        <v>0</v>
      </c>
      <c r="K5341" s="7">
        <v>0</v>
      </c>
      <c r="L5341" s="7">
        <v>0</v>
      </c>
      <c r="M5341" s="7">
        <v>973</v>
      </c>
      <c r="N5341" s="7">
        <v>29</v>
      </c>
      <c r="O5341" s="7">
        <v>0</v>
      </c>
      <c r="P5341" s="7">
        <f>SUM(dane3[[#This Row],[RoomService]:[VRDeck]])</f>
        <v>1002</v>
      </c>
      <c r="Q5341" t="s">
        <v>14589</v>
      </c>
      <c r="R5341" t="b">
        <v>1</v>
      </c>
    </row>
    <row r="5342" spans="1:18" x14ac:dyDescent="0.3">
      <c r="A5342" t="s">
        <v>14590</v>
      </c>
      <c r="B5342">
        <f>MID(dane3[[#This Row],[PassengerId]],1,4)+0</f>
        <v>5709</v>
      </c>
      <c r="C5342" t="s">
        <v>14</v>
      </c>
      <c r="D5342" t="b">
        <v>0</v>
      </c>
      <c r="E5342" t="s">
        <v>14591</v>
      </c>
      <c r="F5342" t="str">
        <f>MID($E5342,1,1)</f>
        <v>C</v>
      </c>
      <c r="G5342" t="str">
        <f>IFERROR(MID($E5342,SEARCH("/",$E5342,SEARCH("/",$E5342)+1)+1,1),"")</f>
        <v>S</v>
      </c>
      <c r="H5342" t="s">
        <v>16</v>
      </c>
      <c r="I5342">
        <v>33</v>
      </c>
      <c r="J5342" t="b">
        <v>0</v>
      </c>
      <c r="K5342" s="7">
        <v>0</v>
      </c>
      <c r="L5342" s="7">
        <v>4372</v>
      </c>
      <c r="M5342" s="7">
        <v>0</v>
      </c>
      <c r="N5342" s="7">
        <v>4103</v>
      </c>
      <c r="O5342" s="7">
        <v>0</v>
      </c>
      <c r="P5342" s="7">
        <f>SUM(dane3[[#This Row],[RoomService]:[VRDeck]])</f>
        <v>8475</v>
      </c>
      <c r="Q5342" t="s">
        <v>14592</v>
      </c>
      <c r="R5342" t="b">
        <v>1</v>
      </c>
    </row>
    <row r="5343" spans="1:18" x14ac:dyDescent="0.3">
      <c r="A5343" t="s">
        <v>14593</v>
      </c>
      <c r="B5343">
        <f>MID(dane3[[#This Row],[PassengerId]],1,4)+0</f>
        <v>5710</v>
      </c>
      <c r="C5343" t="s">
        <v>19</v>
      </c>
      <c r="D5343" t="b">
        <v>0</v>
      </c>
      <c r="E5343" t="s">
        <v>14594</v>
      </c>
      <c r="F5343" t="str">
        <f>MID($E5343,1,1)</f>
        <v>F</v>
      </c>
      <c r="G5343" t="str">
        <f>IFERROR(MID($E5343,SEARCH("/",$E5343,SEARCH("/",$E5343)+1)+1,1),"")</f>
        <v>S</v>
      </c>
      <c r="H5343" t="s">
        <v>16</v>
      </c>
      <c r="I5343">
        <v>61</v>
      </c>
      <c r="J5343" t="b">
        <v>0</v>
      </c>
      <c r="K5343" s="7">
        <v>0</v>
      </c>
      <c r="L5343" s="7">
        <v>166</v>
      </c>
      <c r="M5343" s="7">
        <v>1080</v>
      </c>
      <c r="N5343" s="7">
        <v>0</v>
      </c>
      <c r="O5343" s="7">
        <v>16</v>
      </c>
      <c r="P5343" s="7">
        <f>SUM(dane3[[#This Row],[RoomService]:[VRDeck]])</f>
        <v>1262</v>
      </c>
      <c r="Q5343" t="s">
        <v>14595</v>
      </c>
      <c r="R5343" t="b">
        <v>1</v>
      </c>
    </row>
    <row r="5344" spans="1:18" x14ac:dyDescent="0.3">
      <c r="A5344" t="s">
        <v>14596</v>
      </c>
      <c r="B5344">
        <f>MID(dane3[[#This Row],[PassengerId]],1,4)+0</f>
        <v>5711</v>
      </c>
      <c r="C5344" t="s">
        <v>19</v>
      </c>
      <c r="D5344" t="b">
        <v>0</v>
      </c>
      <c r="E5344" t="s">
        <v>14597</v>
      </c>
      <c r="F5344" t="str">
        <f>MID($E5344,1,1)</f>
        <v>F</v>
      </c>
      <c r="G5344" t="str">
        <f>IFERROR(MID($E5344,SEARCH("/",$E5344,SEARCH("/",$E5344)+1)+1,1),"")</f>
        <v>P</v>
      </c>
      <c r="H5344" t="s">
        <v>16</v>
      </c>
      <c r="I5344">
        <v>19</v>
      </c>
      <c r="J5344" t="b">
        <v>0</v>
      </c>
      <c r="K5344" s="7">
        <v>0</v>
      </c>
      <c r="L5344" s="7">
        <v>0</v>
      </c>
      <c r="M5344" s="7">
        <v>0</v>
      </c>
      <c r="N5344" s="7">
        <v>692</v>
      </c>
      <c r="O5344" s="7">
        <v>164</v>
      </c>
      <c r="P5344" s="7">
        <f>SUM(dane3[[#This Row],[RoomService]:[VRDeck]])</f>
        <v>856</v>
      </c>
      <c r="Q5344" t="s">
        <v>14598</v>
      </c>
      <c r="R5344" t="b">
        <v>0</v>
      </c>
    </row>
    <row r="5345" spans="1:18" x14ac:dyDescent="0.3">
      <c r="A5345" t="s">
        <v>14599</v>
      </c>
      <c r="B5345">
        <f>MID(dane3[[#This Row],[PassengerId]],1,4)+0</f>
        <v>5712</v>
      </c>
      <c r="C5345" t="s">
        <v>14</v>
      </c>
      <c r="D5345" t="b">
        <v>1</v>
      </c>
      <c r="E5345" t="s">
        <v>14600</v>
      </c>
      <c r="F5345" t="str">
        <f>MID($E5345,1,1)</f>
        <v>E</v>
      </c>
      <c r="G5345" t="str">
        <f>IFERROR(MID($E5345,SEARCH("/",$E5345,SEARCH("/",$E5345)+1)+1,1),"")</f>
        <v>S</v>
      </c>
      <c r="H5345" t="s">
        <v>16</v>
      </c>
      <c r="I5345">
        <v>61</v>
      </c>
      <c r="J5345" t="b">
        <v>0</v>
      </c>
      <c r="K5345" s="7">
        <v>0</v>
      </c>
      <c r="L5345" s="7">
        <v>0</v>
      </c>
      <c r="M5345" s="7">
        <v>0</v>
      </c>
      <c r="N5345" s="7">
        <v>0</v>
      </c>
      <c r="O5345" s="7">
        <v>0</v>
      </c>
      <c r="P5345" s="7">
        <f>SUM(dane3[[#This Row],[RoomService]:[VRDeck]])</f>
        <v>0</v>
      </c>
      <c r="Q5345" t="s">
        <v>14601</v>
      </c>
      <c r="R5345" t="b">
        <v>1</v>
      </c>
    </row>
    <row r="5346" spans="1:18" x14ac:dyDescent="0.3">
      <c r="A5346" t="s">
        <v>14602</v>
      </c>
      <c r="B5346">
        <f>MID(dane3[[#This Row],[PassengerId]],1,4)+0</f>
        <v>5713</v>
      </c>
      <c r="C5346" t="s">
        <v>19</v>
      </c>
      <c r="D5346" t="b">
        <v>0</v>
      </c>
      <c r="E5346" t="s">
        <v>14603</v>
      </c>
      <c r="F5346" t="str">
        <f>MID($E5346,1,1)</f>
        <v>G</v>
      </c>
      <c r="G5346" t="str">
        <f>IFERROR(MID($E5346,SEARCH("/",$E5346,SEARCH("/",$E5346)+1)+1,1),"")</f>
        <v>P</v>
      </c>
      <c r="H5346" t="s">
        <v>16</v>
      </c>
      <c r="I5346">
        <v>42</v>
      </c>
      <c r="J5346" t="b">
        <v>0</v>
      </c>
      <c r="K5346" s="7">
        <v>0</v>
      </c>
      <c r="L5346" s="7">
        <v>29</v>
      </c>
      <c r="M5346" s="7">
        <v>317</v>
      </c>
      <c r="N5346" s="7">
        <v>434</v>
      </c>
      <c r="O5346" s="7">
        <v>45</v>
      </c>
      <c r="P5346" s="7">
        <f>SUM(dane3[[#This Row],[RoomService]:[VRDeck]])</f>
        <v>825</v>
      </c>
      <c r="Q5346" t="s">
        <v>14604</v>
      </c>
      <c r="R5346" t="b">
        <v>1</v>
      </c>
    </row>
    <row r="5347" spans="1:18" x14ac:dyDescent="0.3">
      <c r="A5347" t="s">
        <v>14605</v>
      </c>
      <c r="B5347">
        <f>MID(dane3[[#This Row],[PassengerId]],1,4)+0</f>
        <v>5714</v>
      </c>
      <c r="C5347" t="s">
        <v>19</v>
      </c>
      <c r="D5347" t="b">
        <v>0</v>
      </c>
      <c r="E5347" t="s">
        <v>14606</v>
      </c>
      <c r="F5347" t="str">
        <f>MID($E5347,1,1)</f>
        <v>G</v>
      </c>
      <c r="G5347" t="str">
        <f>IFERROR(MID($E5347,SEARCH("/",$E5347,SEARCH("/",$E5347)+1)+1,1),"")</f>
        <v>P</v>
      </c>
      <c r="H5347" t="s">
        <v>16</v>
      </c>
      <c r="I5347">
        <v>4</v>
      </c>
      <c r="J5347" t="b">
        <v>0</v>
      </c>
      <c r="K5347" s="7">
        <v>0</v>
      </c>
      <c r="L5347" s="7">
        <v>0</v>
      </c>
      <c r="M5347" s="7">
        <v>0</v>
      </c>
      <c r="N5347" s="7">
        <v>0</v>
      </c>
      <c r="O5347" s="7">
        <v>0</v>
      </c>
      <c r="P5347" s="7">
        <f>SUM(dane3[[#This Row],[RoomService]:[VRDeck]])</f>
        <v>0</v>
      </c>
      <c r="Q5347" t="s">
        <v>14607</v>
      </c>
      <c r="R5347" t="b">
        <v>0</v>
      </c>
    </row>
    <row r="5348" spans="1:18" x14ac:dyDescent="0.3">
      <c r="A5348" t="s">
        <v>14608</v>
      </c>
      <c r="B5348">
        <f>MID(dane3[[#This Row],[PassengerId]],1,4)+0</f>
        <v>5714</v>
      </c>
      <c r="C5348" t="s">
        <v>19</v>
      </c>
      <c r="D5348" t="b">
        <v>0</v>
      </c>
      <c r="E5348" t="s">
        <v>14606</v>
      </c>
      <c r="F5348" t="str">
        <f>MID($E5348,1,1)</f>
        <v>G</v>
      </c>
      <c r="G5348" t="str">
        <f>IFERROR(MID($E5348,SEARCH("/",$E5348,SEARCH("/",$E5348)+1)+1,1),"")</f>
        <v>P</v>
      </c>
      <c r="H5348" t="s">
        <v>16</v>
      </c>
      <c r="I5348">
        <v>12</v>
      </c>
      <c r="J5348" t="b">
        <v>0</v>
      </c>
      <c r="K5348" s="7">
        <v>0</v>
      </c>
      <c r="L5348" s="7">
        <v>0</v>
      </c>
      <c r="M5348" s="7">
        <v>0</v>
      </c>
      <c r="N5348" s="7">
        <v>0</v>
      </c>
      <c r="O5348" s="7">
        <v>0</v>
      </c>
      <c r="P5348" s="7">
        <f>SUM(dane3[[#This Row],[RoomService]:[VRDeck]])</f>
        <v>0</v>
      </c>
      <c r="Q5348" t="s">
        <v>14609</v>
      </c>
      <c r="R5348" t="b">
        <v>1</v>
      </c>
    </row>
    <row r="5349" spans="1:18" x14ac:dyDescent="0.3">
      <c r="A5349" t="s">
        <v>14610</v>
      </c>
      <c r="B5349">
        <f>MID(dane3[[#This Row],[PassengerId]],1,4)+0</f>
        <v>5714</v>
      </c>
      <c r="C5349" t="s">
        <v>19</v>
      </c>
      <c r="D5349" t="b">
        <v>0</v>
      </c>
      <c r="E5349" t="s">
        <v>14606</v>
      </c>
      <c r="F5349" t="str">
        <f>MID($E5349,1,1)</f>
        <v>G</v>
      </c>
      <c r="G5349" t="str">
        <f>IFERROR(MID($E5349,SEARCH("/",$E5349,SEARCH("/",$E5349)+1)+1,1),"")</f>
        <v>P</v>
      </c>
      <c r="H5349" t="s">
        <v>16</v>
      </c>
      <c r="I5349">
        <v>0</v>
      </c>
      <c r="J5349" t="b">
        <v>0</v>
      </c>
      <c r="K5349" s="7">
        <v>0</v>
      </c>
      <c r="L5349" s="7">
        <v>0</v>
      </c>
      <c r="M5349" s="7">
        <v>0</v>
      </c>
      <c r="N5349" s="7">
        <v>0</v>
      </c>
      <c r="O5349" s="7">
        <v>0</v>
      </c>
      <c r="P5349" s="7">
        <f>SUM(dane3[[#This Row],[RoomService]:[VRDeck]])</f>
        <v>0</v>
      </c>
      <c r="Q5349" t="s">
        <v>14611</v>
      </c>
      <c r="R5349" t="b">
        <v>1</v>
      </c>
    </row>
    <row r="5350" spans="1:18" x14ac:dyDescent="0.3">
      <c r="A5350" t="s">
        <v>14612</v>
      </c>
      <c r="B5350">
        <f>MID(dane3[[#This Row],[PassengerId]],1,4)+0</f>
        <v>5714</v>
      </c>
      <c r="C5350" t="s">
        <v>19</v>
      </c>
      <c r="D5350" t="b">
        <v>1</v>
      </c>
      <c r="E5350" t="s">
        <v>14606</v>
      </c>
      <c r="F5350" t="str">
        <f>MID($E5350,1,1)</f>
        <v>G</v>
      </c>
      <c r="G5350" t="str">
        <f>IFERROR(MID($E5350,SEARCH("/",$E5350,SEARCH("/",$E5350)+1)+1,1),"")</f>
        <v>P</v>
      </c>
      <c r="H5350" t="s">
        <v>16</v>
      </c>
      <c r="I5350">
        <v>19</v>
      </c>
      <c r="J5350" t="b">
        <v>0</v>
      </c>
      <c r="K5350" s="7">
        <v>0</v>
      </c>
      <c r="L5350" s="7">
        <v>0</v>
      </c>
      <c r="M5350" s="7">
        <v>0</v>
      </c>
      <c r="N5350" s="7">
        <v>0</v>
      </c>
      <c r="O5350" s="7">
        <v>0</v>
      </c>
      <c r="P5350" s="7">
        <f>SUM(dane3[[#This Row],[RoomService]:[VRDeck]])</f>
        <v>0</v>
      </c>
      <c r="Q5350" t="s">
        <v>14613</v>
      </c>
      <c r="R5350" t="b">
        <v>1</v>
      </c>
    </row>
    <row r="5351" spans="1:18" x14ac:dyDescent="0.3">
      <c r="A5351" t="s">
        <v>14614</v>
      </c>
      <c r="B5351">
        <f>MID(dane3[[#This Row],[PassengerId]],1,4)+0</f>
        <v>5714</v>
      </c>
      <c r="C5351" t="s">
        <v>19</v>
      </c>
      <c r="D5351" t="b">
        <v>1</v>
      </c>
      <c r="E5351" t="s">
        <v>14606</v>
      </c>
      <c r="F5351" t="str">
        <f>MID($E5351,1,1)</f>
        <v>G</v>
      </c>
      <c r="G5351" t="str">
        <f>IFERROR(MID($E5351,SEARCH("/",$E5351,SEARCH("/",$E5351)+1)+1,1),"")</f>
        <v>P</v>
      </c>
      <c r="H5351" t="s">
        <v>16</v>
      </c>
      <c r="I5351">
        <v>24</v>
      </c>
      <c r="J5351" t="b">
        <v>0</v>
      </c>
      <c r="K5351" s="7">
        <v>0</v>
      </c>
      <c r="L5351" s="7">
        <v>0</v>
      </c>
      <c r="M5351" s="7">
        <v>0</v>
      </c>
      <c r="N5351" s="7">
        <v>0</v>
      </c>
      <c r="O5351" s="7">
        <v>0</v>
      </c>
      <c r="P5351" s="7">
        <f>SUM(dane3[[#This Row],[RoomService]:[VRDeck]])</f>
        <v>0</v>
      </c>
      <c r="Q5351" t="s">
        <v>14615</v>
      </c>
      <c r="R5351" t="b">
        <v>1</v>
      </c>
    </row>
    <row r="5352" spans="1:18" x14ac:dyDescent="0.3">
      <c r="A5352" t="s">
        <v>14616</v>
      </c>
      <c r="B5352">
        <f>MID(dane3[[#This Row],[PassengerId]],1,4)+0</f>
        <v>5716</v>
      </c>
      <c r="C5352" t="s">
        <v>19</v>
      </c>
      <c r="D5352" t="b">
        <v>0</v>
      </c>
      <c r="E5352" t="s">
        <v>14617</v>
      </c>
      <c r="F5352" t="str">
        <f>MID($E5352,1,1)</f>
        <v>F</v>
      </c>
      <c r="G5352" t="str">
        <f>IFERROR(MID($E5352,SEARCH("/",$E5352,SEARCH("/",$E5352)+1)+1,1),"")</f>
        <v>S</v>
      </c>
      <c r="H5352" t="s">
        <v>32</v>
      </c>
      <c r="I5352">
        <v>29</v>
      </c>
      <c r="J5352" t="b">
        <v>0</v>
      </c>
      <c r="K5352" s="7">
        <v>0</v>
      </c>
      <c r="L5352" s="7">
        <v>173</v>
      </c>
      <c r="M5352" s="7">
        <v>0</v>
      </c>
      <c r="N5352" s="7">
        <v>0</v>
      </c>
      <c r="O5352" s="7">
        <v>1155</v>
      </c>
      <c r="P5352" s="7">
        <f>SUM(dane3[[#This Row],[RoomService]:[VRDeck]])</f>
        <v>1328</v>
      </c>
      <c r="Q5352" t="s">
        <v>14618</v>
      </c>
      <c r="R5352" t="b">
        <v>1</v>
      </c>
    </row>
    <row r="5353" spans="1:18" x14ac:dyDescent="0.3">
      <c r="A5353" t="s">
        <v>14619</v>
      </c>
      <c r="B5353">
        <f>MID(dane3[[#This Row],[PassengerId]],1,4)+0</f>
        <v>5717</v>
      </c>
      <c r="C5353" t="s">
        <v>19</v>
      </c>
      <c r="D5353" t="b">
        <v>0</v>
      </c>
      <c r="E5353" t="s">
        <v>14620</v>
      </c>
      <c r="F5353" t="str">
        <f>MID($E5353,1,1)</f>
        <v>G</v>
      </c>
      <c r="G5353" t="str">
        <f>IFERROR(MID($E5353,SEARCH("/",$E5353,SEARCH("/",$E5353)+1)+1,1),"")</f>
        <v>P</v>
      </c>
      <c r="H5353" t="s">
        <v>16</v>
      </c>
      <c r="I5353">
        <v>59</v>
      </c>
      <c r="J5353" t="b">
        <v>0</v>
      </c>
      <c r="K5353" s="7">
        <v>0</v>
      </c>
      <c r="L5353" s="7">
        <v>664</v>
      </c>
      <c r="M5353" s="7">
        <v>0</v>
      </c>
      <c r="N5353" s="7">
        <v>144</v>
      </c>
      <c r="O5353" s="7">
        <v>141</v>
      </c>
      <c r="P5353" s="7">
        <f>SUM(dane3[[#This Row],[RoomService]:[VRDeck]])</f>
        <v>949</v>
      </c>
      <c r="Q5353" t="s">
        <v>14621</v>
      </c>
      <c r="R5353" t="b">
        <v>1</v>
      </c>
    </row>
    <row r="5354" spans="1:18" x14ac:dyDescent="0.3">
      <c r="A5354" t="s">
        <v>14622</v>
      </c>
      <c r="B5354">
        <f>MID(dane3[[#This Row],[PassengerId]],1,4)+0</f>
        <v>5718</v>
      </c>
      <c r="C5354" t="s">
        <v>19</v>
      </c>
      <c r="D5354" t="b">
        <v>1</v>
      </c>
      <c r="E5354" t="s">
        <v>14623</v>
      </c>
      <c r="F5354" t="str">
        <f>MID($E5354,1,1)</f>
        <v>G</v>
      </c>
      <c r="G5354" t="str">
        <f>IFERROR(MID($E5354,SEARCH("/",$E5354,SEARCH("/",$E5354)+1)+1,1),"")</f>
        <v>S</v>
      </c>
      <c r="H5354" t="s">
        <v>16</v>
      </c>
      <c r="I5354">
        <v>20</v>
      </c>
      <c r="J5354" t="b">
        <v>0</v>
      </c>
      <c r="K5354" s="7">
        <v>0</v>
      </c>
      <c r="L5354" s="7">
        <v>0</v>
      </c>
      <c r="M5354" s="7">
        <v>0</v>
      </c>
      <c r="N5354" s="7">
        <v>0</v>
      </c>
      <c r="O5354" s="7">
        <v>0</v>
      </c>
      <c r="P5354" s="7">
        <f>SUM(dane3[[#This Row],[RoomService]:[VRDeck]])</f>
        <v>0</v>
      </c>
      <c r="Q5354" t="s">
        <v>14624</v>
      </c>
      <c r="R5354" t="b">
        <v>1</v>
      </c>
    </row>
    <row r="5355" spans="1:18" x14ac:dyDescent="0.3">
      <c r="A5355" t="s">
        <v>14625</v>
      </c>
      <c r="B5355">
        <f>MID(dane3[[#This Row],[PassengerId]],1,4)+0</f>
        <v>5719</v>
      </c>
      <c r="C5355" t="s">
        <v>19</v>
      </c>
      <c r="D5355" t="b">
        <v>0</v>
      </c>
      <c r="E5355" t="s">
        <v>14626</v>
      </c>
      <c r="F5355" t="str">
        <f>MID($E5355,1,1)</f>
        <v>G</v>
      </c>
      <c r="G5355" t="str">
        <f>IFERROR(MID($E5355,SEARCH("/",$E5355,SEARCH("/",$E5355)+1)+1,1),"")</f>
        <v>P</v>
      </c>
      <c r="H5355" t="s">
        <v>16</v>
      </c>
      <c r="I5355">
        <v>70</v>
      </c>
      <c r="J5355" t="b">
        <v>0</v>
      </c>
      <c r="K5355" s="7">
        <v>390</v>
      </c>
      <c r="L5355" s="7">
        <v>0</v>
      </c>
      <c r="M5355" s="7">
        <v>0</v>
      </c>
      <c r="N5355" s="7">
        <v>0</v>
      </c>
      <c r="O5355" s="7">
        <v>518</v>
      </c>
      <c r="P5355" s="7">
        <f>SUM(dane3[[#This Row],[RoomService]:[VRDeck]])</f>
        <v>908</v>
      </c>
      <c r="Q5355" t="s">
        <v>14627</v>
      </c>
      <c r="R5355" t="b">
        <v>1</v>
      </c>
    </row>
    <row r="5356" spans="1:18" x14ac:dyDescent="0.3">
      <c r="A5356" t="s">
        <v>14628</v>
      </c>
      <c r="B5356">
        <f>MID(dane3[[#This Row],[PassengerId]],1,4)+0</f>
        <v>5719</v>
      </c>
      <c r="C5356" t="s">
        <v>19</v>
      </c>
      <c r="D5356" t="b">
        <v>1</v>
      </c>
      <c r="E5356" t="s">
        <v>14626</v>
      </c>
      <c r="F5356" t="str">
        <f>MID($E5356,1,1)</f>
        <v>G</v>
      </c>
      <c r="G5356" t="str">
        <f>IFERROR(MID($E5356,SEARCH("/",$E5356,SEARCH("/",$E5356)+1)+1,1),"")</f>
        <v>P</v>
      </c>
      <c r="H5356" t="s">
        <v>16</v>
      </c>
      <c r="I5356">
        <v>3</v>
      </c>
      <c r="J5356" t="b">
        <v>0</v>
      </c>
      <c r="K5356" s="7">
        <v>0</v>
      </c>
      <c r="L5356" s="7">
        <v>0</v>
      </c>
      <c r="M5356" s="7">
        <v>0</v>
      </c>
      <c r="N5356" s="7">
        <v>0</v>
      </c>
      <c r="O5356" s="7">
        <v>0</v>
      </c>
      <c r="P5356" s="7">
        <f>SUM(dane3[[#This Row],[RoomService]:[VRDeck]])</f>
        <v>0</v>
      </c>
      <c r="Q5356" t="s">
        <v>14629</v>
      </c>
      <c r="R5356" t="b">
        <v>0</v>
      </c>
    </row>
    <row r="5357" spans="1:18" x14ac:dyDescent="0.3">
      <c r="A5357" t="s">
        <v>14630</v>
      </c>
      <c r="B5357">
        <f>MID(dane3[[#This Row],[PassengerId]],1,4)+0</f>
        <v>5721</v>
      </c>
      <c r="C5357" t="s">
        <v>14</v>
      </c>
      <c r="D5357" t="b">
        <v>1</v>
      </c>
      <c r="E5357" t="s">
        <v>14631</v>
      </c>
      <c r="F5357" t="str">
        <f>MID($E5357,1,1)</f>
        <v>B</v>
      </c>
      <c r="G5357" t="str">
        <f>IFERROR(MID($E5357,SEARCH("/",$E5357,SEARCH("/",$E5357)+1)+1,1),"")</f>
        <v>S</v>
      </c>
      <c r="H5357" t="s">
        <v>16</v>
      </c>
      <c r="I5357">
        <v>37</v>
      </c>
      <c r="J5357" t="b">
        <v>0</v>
      </c>
      <c r="K5357" s="7">
        <v>0</v>
      </c>
      <c r="L5357" s="7">
        <v>0</v>
      </c>
      <c r="M5357" s="7">
        <v>0</v>
      </c>
      <c r="N5357" s="7">
        <v>0</v>
      </c>
      <c r="O5357" s="7">
        <v>0</v>
      </c>
      <c r="P5357" s="7">
        <f>SUM(dane3[[#This Row],[RoomService]:[VRDeck]])</f>
        <v>0</v>
      </c>
      <c r="Q5357" t="s">
        <v>14632</v>
      </c>
      <c r="R5357" t="b">
        <v>1</v>
      </c>
    </row>
    <row r="5358" spans="1:18" x14ac:dyDescent="0.3">
      <c r="A5358" t="s">
        <v>14633</v>
      </c>
      <c r="B5358">
        <f>MID(dane3[[#This Row],[PassengerId]],1,4)+0</f>
        <v>5721</v>
      </c>
      <c r="C5358" t="s">
        <v>14</v>
      </c>
      <c r="D5358" t="b">
        <v>0</v>
      </c>
      <c r="E5358" t="s">
        <v>14631</v>
      </c>
      <c r="F5358" t="str">
        <f>MID($E5358,1,1)</f>
        <v>B</v>
      </c>
      <c r="G5358" t="str">
        <f>IFERROR(MID($E5358,SEARCH("/",$E5358,SEARCH("/",$E5358)+1)+1,1),"")</f>
        <v>S</v>
      </c>
      <c r="H5358" t="s">
        <v>16</v>
      </c>
      <c r="I5358">
        <v>58</v>
      </c>
      <c r="J5358" t="b">
        <v>0</v>
      </c>
      <c r="K5358" s="7">
        <v>0</v>
      </c>
      <c r="L5358" s="7">
        <v>1975</v>
      </c>
      <c r="M5358" s="7">
        <v>598</v>
      </c>
      <c r="N5358" s="7">
        <v>7</v>
      </c>
      <c r="O5358" s="7">
        <v>3726</v>
      </c>
      <c r="P5358" s="7">
        <f>SUM(dane3[[#This Row],[RoomService]:[VRDeck]])</f>
        <v>6306</v>
      </c>
      <c r="Q5358" t="s">
        <v>14634</v>
      </c>
      <c r="R5358" t="b">
        <v>0</v>
      </c>
    </row>
    <row r="5359" spans="1:18" x14ac:dyDescent="0.3">
      <c r="A5359" t="s">
        <v>14635</v>
      </c>
      <c r="B5359">
        <f>MID(dane3[[#This Row],[PassengerId]],1,4)+0</f>
        <v>5722</v>
      </c>
      <c r="C5359" t="s">
        <v>19</v>
      </c>
      <c r="D5359" t="b">
        <v>0</v>
      </c>
      <c r="E5359" t="s">
        <v>14636</v>
      </c>
      <c r="F5359" t="str">
        <f>MID($E5359,1,1)</f>
        <v>G</v>
      </c>
      <c r="G5359" t="str">
        <f>IFERROR(MID($E5359,SEARCH("/",$E5359,SEARCH("/",$E5359)+1)+1,1),"")</f>
        <v>S</v>
      </c>
      <c r="H5359" t="s">
        <v>16</v>
      </c>
      <c r="I5359">
        <v>44</v>
      </c>
      <c r="J5359" t="b">
        <v>0</v>
      </c>
      <c r="K5359" s="7">
        <v>69</v>
      </c>
      <c r="L5359" s="7">
        <v>0</v>
      </c>
      <c r="M5359" s="7">
        <v>17</v>
      </c>
      <c r="N5359" s="7">
        <v>176</v>
      </c>
      <c r="O5359" s="7">
        <v>2105</v>
      </c>
      <c r="P5359" s="7">
        <f>SUM(dane3[[#This Row],[RoomService]:[VRDeck]])</f>
        <v>2367</v>
      </c>
      <c r="Q5359" t="s">
        <v>14637</v>
      </c>
      <c r="R5359" t="b">
        <v>0</v>
      </c>
    </row>
    <row r="5360" spans="1:18" x14ac:dyDescent="0.3">
      <c r="A5360" t="s">
        <v>12918</v>
      </c>
      <c r="B5360">
        <f>MID(dane3[[#This Row],[PassengerId]],1,4)+0</f>
        <v>5052</v>
      </c>
      <c r="C5360" t="s">
        <v>53</v>
      </c>
      <c r="D5360" t="b">
        <v>1</v>
      </c>
      <c r="E5360" t="s">
        <v>12919</v>
      </c>
      <c r="F5360" t="str">
        <f>MID($E5360,1,1)</f>
        <v>F</v>
      </c>
      <c r="G5360" t="str">
        <f>IFERROR(MID($E5360,SEARCH("/",$E5360,SEARCH("/",$E5360)+1)+1,1),"")</f>
        <v>S</v>
      </c>
      <c r="H5360" t="s">
        <v>16</v>
      </c>
      <c r="I5360">
        <v>17</v>
      </c>
      <c r="J5360" t="b">
        <v>0</v>
      </c>
      <c r="K5360" s="7">
        <v>0</v>
      </c>
      <c r="L5360" s="7">
        <v>0</v>
      </c>
      <c r="M5360" s="7">
        <v>0</v>
      </c>
      <c r="N5360" s="7">
        <v>0</v>
      </c>
      <c r="O5360" s="7">
        <v>0</v>
      </c>
      <c r="P5360" s="7">
        <f>SUM(dane3[[#This Row],[RoomService]:[VRDeck]])</f>
        <v>0</v>
      </c>
      <c r="Q5360" t="s">
        <v>12920</v>
      </c>
      <c r="R5360" t="b">
        <v>1</v>
      </c>
    </row>
    <row r="5361" spans="1:18" x14ac:dyDescent="0.3">
      <c r="A5361" t="s">
        <v>14641</v>
      </c>
      <c r="B5361">
        <f>MID(dane3[[#This Row],[PassengerId]],1,4)+0</f>
        <v>5724</v>
      </c>
      <c r="C5361" t="s">
        <v>19</v>
      </c>
      <c r="D5361" t="b">
        <v>1</v>
      </c>
      <c r="E5361" t="s">
        <v>14642</v>
      </c>
      <c r="F5361" t="str">
        <f>MID($E5361,1,1)</f>
        <v>G</v>
      </c>
      <c r="G5361" t="str">
        <f>IFERROR(MID($E5361,SEARCH("/",$E5361,SEARCH("/",$E5361)+1)+1,1),"")</f>
        <v>P</v>
      </c>
      <c r="H5361" t="s">
        <v>32</v>
      </c>
      <c r="I5361">
        <v>20</v>
      </c>
      <c r="J5361" t="b">
        <v>0</v>
      </c>
      <c r="K5361" s="7">
        <v>0</v>
      </c>
      <c r="L5361" s="7">
        <v>0</v>
      </c>
      <c r="M5361" s="7">
        <v>0</v>
      </c>
      <c r="N5361" s="7">
        <v>0</v>
      </c>
      <c r="O5361" s="7">
        <v>0</v>
      </c>
      <c r="P5361" s="7">
        <f>SUM(dane3[[#This Row],[RoomService]:[VRDeck]])</f>
        <v>0</v>
      </c>
      <c r="Q5361" t="s">
        <v>14643</v>
      </c>
      <c r="R5361" t="b">
        <v>1</v>
      </c>
    </row>
    <row r="5362" spans="1:18" x14ac:dyDescent="0.3">
      <c r="A5362" t="s">
        <v>14644</v>
      </c>
      <c r="B5362">
        <f>MID(dane3[[#This Row],[PassengerId]],1,4)+0</f>
        <v>5725</v>
      </c>
      <c r="C5362" t="s">
        <v>19</v>
      </c>
      <c r="D5362" t="b">
        <v>0</v>
      </c>
      <c r="E5362" t="s">
        <v>14645</v>
      </c>
      <c r="F5362" t="str">
        <f>MID($E5362,1,1)</f>
        <v>F</v>
      </c>
      <c r="G5362" t="str">
        <f>IFERROR(MID($E5362,SEARCH("/",$E5362,SEARCH("/",$E5362)+1)+1,1),"")</f>
        <v>S</v>
      </c>
      <c r="H5362" t="s">
        <v>16</v>
      </c>
      <c r="I5362">
        <v>24</v>
      </c>
      <c r="J5362" t="b">
        <v>0</v>
      </c>
      <c r="K5362" s="7">
        <v>156</v>
      </c>
      <c r="L5362" s="7">
        <v>0</v>
      </c>
      <c r="M5362" s="7">
        <v>364</v>
      </c>
      <c r="N5362" s="7">
        <v>489</v>
      </c>
      <c r="O5362" s="7">
        <v>383</v>
      </c>
      <c r="P5362" s="7">
        <f>SUM(dane3[[#This Row],[RoomService]:[VRDeck]])</f>
        <v>1392</v>
      </c>
      <c r="Q5362" t="s">
        <v>14646</v>
      </c>
      <c r="R5362" t="b">
        <v>1</v>
      </c>
    </row>
    <row r="5363" spans="1:18" x14ac:dyDescent="0.3">
      <c r="A5363" t="s">
        <v>14647</v>
      </c>
      <c r="B5363">
        <f>MID(dane3[[#This Row],[PassengerId]],1,4)+0</f>
        <v>5726</v>
      </c>
      <c r="C5363" t="s">
        <v>14</v>
      </c>
      <c r="D5363" t="b">
        <v>1</v>
      </c>
      <c r="E5363" t="s">
        <v>14648</v>
      </c>
      <c r="F5363" t="str">
        <f>MID($E5363,1,1)</f>
        <v>B</v>
      </c>
      <c r="G5363" t="str">
        <f>IFERROR(MID($E5363,SEARCH("/",$E5363,SEARCH("/",$E5363)+1)+1,1),"")</f>
        <v>P</v>
      </c>
      <c r="H5363" t="s">
        <v>46</v>
      </c>
      <c r="I5363">
        <v>27</v>
      </c>
      <c r="J5363" t="b">
        <v>0</v>
      </c>
      <c r="K5363" s="7">
        <v>0</v>
      </c>
      <c r="L5363" s="7">
        <v>0</v>
      </c>
      <c r="M5363" s="7">
        <v>0</v>
      </c>
      <c r="N5363" s="7">
        <v>0</v>
      </c>
      <c r="O5363" s="7">
        <v>0</v>
      </c>
      <c r="P5363" s="7">
        <f>SUM(dane3[[#This Row],[RoomService]:[VRDeck]])</f>
        <v>0</v>
      </c>
      <c r="Q5363" t="s">
        <v>14649</v>
      </c>
      <c r="R5363" t="b">
        <v>1</v>
      </c>
    </row>
    <row r="5364" spans="1:18" x14ac:dyDescent="0.3">
      <c r="A5364" t="s">
        <v>14650</v>
      </c>
      <c r="B5364">
        <f>MID(dane3[[#This Row],[PassengerId]],1,4)+0</f>
        <v>5727</v>
      </c>
      <c r="C5364" t="s">
        <v>19</v>
      </c>
      <c r="D5364" t="b">
        <v>0</v>
      </c>
      <c r="E5364" t="s">
        <v>14651</v>
      </c>
      <c r="F5364" t="str">
        <f>MID($E5364,1,1)</f>
        <v>G</v>
      </c>
      <c r="G5364" t="str">
        <f>IFERROR(MID($E5364,SEARCH("/",$E5364,SEARCH("/",$E5364)+1)+1,1),"")</f>
        <v>P</v>
      </c>
      <c r="H5364" t="s">
        <v>46</v>
      </c>
      <c r="I5364">
        <v>28</v>
      </c>
      <c r="J5364" t="b">
        <v>0</v>
      </c>
      <c r="K5364" s="7">
        <v>0</v>
      </c>
      <c r="L5364" s="7">
        <v>0</v>
      </c>
      <c r="M5364" s="7">
        <v>0</v>
      </c>
      <c r="N5364" s="7">
        <v>711</v>
      </c>
      <c r="O5364" s="7">
        <v>0</v>
      </c>
      <c r="P5364" s="7">
        <f>SUM(dane3[[#This Row],[RoomService]:[VRDeck]])</f>
        <v>711</v>
      </c>
      <c r="Q5364" t="s">
        <v>14652</v>
      </c>
      <c r="R5364" t="b">
        <v>0</v>
      </c>
    </row>
    <row r="5365" spans="1:18" x14ac:dyDescent="0.3">
      <c r="A5365" t="s">
        <v>14653</v>
      </c>
      <c r="B5365">
        <f>MID(dane3[[#This Row],[PassengerId]],1,4)+0</f>
        <v>5728</v>
      </c>
      <c r="C5365" t="s">
        <v>19</v>
      </c>
      <c r="D5365" t="b">
        <v>0</v>
      </c>
      <c r="E5365" t="s">
        <v>14654</v>
      </c>
      <c r="F5365" t="str">
        <f>MID($E5365,1,1)</f>
        <v>F</v>
      </c>
      <c r="G5365" t="str">
        <f>IFERROR(MID($E5365,SEARCH("/",$E5365,SEARCH("/",$E5365)+1)+1,1),"")</f>
        <v>P</v>
      </c>
      <c r="H5365" t="s">
        <v>16</v>
      </c>
      <c r="I5365">
        <v>24</v>
      </c>
      <c r="J5365" t="b">
        <v>0</v>
      </c>
      <c r="K5365" s="7">
        <v>0</v>
      </c>
      <c r="L5365" s="7">
        <v>217</v>
      </c>
      <c r="M5365" s="7">
        <v>0</v>
      </c>
      <c r="N5365" s="7">
        <v>77</v>
      </c>
      <c r="O5365" s="7">
        <v>510</v>
      </c>
      <c r="P5365" s="7">
        <f>SUM(dane3[[#This Row],[RoomService]:[VRDeck]])</f>
        <v>804</v>
      </c>
      <c r="Q5365" t="s">
        <v>14655</v>
      </c>
      <c r="R5365" t="b">
        <v>0</v>
      </c>
    </row>
    <row r="5366" spans="1:18" x14ac:dyDescent="0.3">
      <c r="A5366" t="s">
        <v>12925</v>
      </c>
      <c r="B5366">
        <f>MID(dane3[[#This Row],[PassengerId]],1,4)+0</f>
        <v>5058</v>
      </c>
      <c r="C5366" t="s">
        <v>53</v>
      </c>
      <c r="D5366" t="b">
        <v>1</v>
      </c>
      <c r="E5366" t="s">
        <v>12926</v>
      </c>
      <c r="F5366" t="str">
        <f>MID($E5366,1,1)</f>
        <v>F</v>
      </c>
      <c r="G5366" t="str">
        <f>IFERROR(MID($E5366,SEARCH("/",$E5366,SEARCH("/",$E5366)+1)+1,1),"")</f>
        <v>S</v>
      </c>
      <c r="H5366" t="s">
        <v>16</v>
      </c>
      <c r="I5366">
        <v>11</v>
      </c>
      <c r="J5366" t="b">
        <v>0</v>
      </c>
      <c r="K5366" s="7">
        <v>0</v>
      </c>
      <c r="L5366" s="7">
        <v>0</v>
      </c>
      <c r="M5366" s="7">
        <v>0</v>
      </c>
      <c r="N5366" s="7">
        <v>0</v>
      </c>
      <c r="O5366" s="7">
        <v>0</v>
      </c>
      <c r="P5366" s="7">
        <f>SUM(dane3[[#This Row],[RoomService]:[VRDeck]])</f>
        <v>0</v>
      </c>
      <c r="Q5366" t="s">
        <v>12927</v>
      </c>
      <c r="R5366" t="b">
        <v>1</v>
      </c>
    </row>
    <row r="5367" spans="1:18" x14ac:dyDescent="0.3">
      <c r="A5367" t="s">
        <v>14659</v>
      </c>
      <c r="B5367">
        <f>MID(dane3[[#This Row],[PassengerId]],1,4)+0</f>
        <v>5730</v>
      </c>
      <c r="C5367" t="s">
        <v>19</v>
      </c>
      <c r="D5367" t="b">
        <v>0</v>
      </c>
      <c r="E5367" t="s">
        <v>14660</v>
      </c>
      <c r="F5367" t="str">
        <f>MID($E5367,1,1)</f>
        <v>F</v>
      </c>
      <c r="G5367" t="str">
        <f>IFERROR(MID($E5367,SEARCH("/",$E5367,SEARCH("/",$E5367)+1)+1,1),"")</f>
        <v>P</v>
      </c>
      <c r="H5367" t="s">
        <v>16</v>
      </c>
      <c r="I5367">
        <v>25</v>
      </c>
      <c r="J5367" t="b">
        <v>0</v>
      </c>
      <c r="K5367" s="7">
        <v>2029</v>
      </c>
      <c r="L5367" s="7">
        <v>1</v>
      </c>
      <c r="M5367" s="7">
        <v>0</v>
      </c>
      <c r="N5367" s="7">
        <v>0</v>
      </c>
      <c r="O5367" s="7">
        <v>121</v>
      </c>
      <c r="P5367" s="7">
        <f>SUM(dane3[[#This Row],[RoomService]:[VRDeck]])</f>
        <v>2151</v>
      </c>
      <c r="Q5367" t="s">
        <v>14661</v>
      </c>
      <c r="R5367" t="b">
        <v>0</v>
      </c>
    </row>
    <row r="5368" spans="1:18" x14ac:dyDescent="0.3">
      <c r="A5368" t="s">
        <v>14662</v>
      </c>
      <c r="B5368">
        <f>MID(dane3[[#This Row],[PassengerId]],1,4)+0</f>
        <v>5732</v>
      </c>
      <c r="C5368" t="s">
        <v>19</v>
      </c>
      <c r="D5368" t="b">
        <v>0</v>
      </c>
      <c r="E5368" t="s">
        <v>14663</v>
      </c>
      <c r="F5368" t="str">
        <f>MID($E5368,1,1)</f>
        <v>G</v>
      </c>
      <c r="G5368" t="str">
        <f>IFERROR(MID($E5368,SEARCH("/",$E5368,SEARCH("/",$E5368)+1)+1,1),"")</f>
        <v>P</v>
      </c>
      <c r="H5368" t="s">
        <v>16</v>
      </c>
      <c r="I5368">
        <v>20</v>
      </c>
      <c r="J5368" t="b">
        <v>0</v>
      </c>
      <c r="K5368" s="7">
        <v>0</v>
      </c>
      <c r="L5368" s="7">
        <v>0</v>
      </c>
      <c r="M5368" s="7">
        <v>53</v>
      </c>
      <c r="N5368" s="7">
        <v>2</v>
      </c>
      <c r="O5368" s="7">
        <v>754</v>
      </c>
      <c r="P5368" s="7">
        <f>SUM(dane3[[#This Row],[RoomService]:[VRDeck]])</f>
        <v>809</v>
      </c>
      <c r="Q5368" t="s">
        <v>14664</v>
      </c>
      <c r="R5368" t="b">
        <v>0</v>
      </c>
    </row>
    <row r="5369" spans="1:18" x14ac:dyDescent="0.3">
      <c r="A5369" t="s">
        <v>14665</v>
      </c>
      <c r="B5369">
        <f>MID(dane3[[#This Row],[PassengerId]],1,4)+0</f>
        <v>5733</v>
      </c>
      <c r="C5369" t="s">
        <v>19</v>
      </c>
      <c r="D5369" t="b">
        <v>0</v>
      </c>
      <c r="E5369" t="s">
        <v>14666</v>
      </c>
      <c r="F5369" t="str">
        <f>MID($E5369,1,1)</f>
        <v>G</v>
      </c>
      <c r="G5369" t="str">
        <f>IFERROR(MID($E5369,SEARCH("/",$E5369,SEARCH("/",$E5369)+1)+1,1),"")</f>
        <v>P</v>
      </c>
      <c r="H5369" t="s">
        <v>46</v>
      </c>
      <c r="I5369">
        <v>34</v>
      </c>
      <c r="J5369" t="b">
        <v>0</v>
      </c>
      <c r="K5369" s="7">
        <v>0</v>
      </c>
      <c r="L5369" s="7">
        <v>1745</v>
      </c>
      <c r="M5369" s="7">
        <v>6</v>
      </c>
      <c r="N5369" s="7">
        <v>5</v>
      </c>
      <c r="O5369" s="7">
        <v>37</v>
      </c>
      <c r="P5369" s="7">
        <f>SUM(dane3[[#This Row],[RoomService]:[VRDeck]])</f>
        <v>1793</v>
      </c>
      <c r="Q5369" t="s">
        <v>14667</v>
      </c>
      <c r="R5369" t="b">
        <v>1</v>
      </c>
    </row>
    <row r="5370" spans="1:18" x14ac:dyDescent="0.3">
      <c r="A5370" t="s">
        <v>7429</v>
      </c>
      <c r="B5370">
        <f>MID(dane3[[#This Row],[PassengerId]],1,4)+0</f>
        <v>2908</v>
      </c>
      <c r="C5370" t="s">
        <v>19</v>
      </c>
      <c r="D5370" t="b">
        <v>0</v>
      </c>
      <c r="E5370" t="s">
        <v>7430</v>
      </c>
      <c r="F5370" t="str">
        <f>MID($E5370,1,1)</f>
        <v>G</v>
      </c>
      <c r="G5370" t="str">
        <f>IFERROR(MID($E5370,SEARCH("/",$E5370,SEARCH("/",$E5370)+1)+1,1),"")</f>
        <v>S</v>
      </c>
      <c r="H5370" t="s">
        <v>32</v>
      </c>
      <c r="I5370">
        <v>0</v>
      </c>
      <c r="J5370" t="b">
        <v>0</v>
      </c>
      <c r="K5370" s="7">
        <v>0</v>
      </c>
      <c r="L5370" s="7">
        <v>0</v>
      </c>
      <c r="M5370" s="7">
        <v>0</v>
      </c>
      <c r="N5370" s="7">
        <v>0</v>
      </c>
      <c r="O5370" s="7">
        <v>0</v>
      </c>
      <c r="P5370" s="7">
        <f>SUM(dane3[[#This Row],[RoomService]:[VRDeck]])</f>
        <v>0</v>
      </c>
      <c r="Q5370" t="s">
        <v>7431</v>
      </c>
      <c r="R5370" t="b">
        <v>0</v>
      </c>
    </row>
    <row r="5371" spans="1:18" x14ac:dyDescent="0.3">
      <c r="A5371" t="s">
        <v>14671</v>
      </c>
      <c r="B5371">
        <f>MID(dane3[[#This Row],[PassengerId]],1,4)+0</f>
        <v>5735</v>
      </c>
      <c r="C5371" t="s">
        <v>19</v>
      </c>
      <c r="D5371" t="b">
        <v>1</v>
      </c>
      <c r="E5371" t="s">
        <v>14672</v>
      </c>
      <c r="F5371" t="str">
        <f>MID($E5371,1,1)</f>
        <v>E</v>
      </c>
      <c r="G5371" t="str">
        <f>IFERROR(MID($E5371,SEARCH("/",$E5371,SEARCH("/",$E5371)+1)+1,1),"")</f>
        <v>P</v>
      </c>
      <c r="H5371" t="s">
        <v>16</v>
      </c>
      <c r="I5371">
        <v>29</v>
      </c>
      <c r="J5371" t="b">
        <v>0</v>
      </c>
      <c r="K5371" s="7">
        <v>0</v>
      </c>
      <c r="L5371" s="7">
        <v>0</v>
      </c>
      <c r="M5371" s="7">
        <v>0</v>
      </c>
      <c r="N5371" s="7">
        <v>0</v>
      </c>
      <c r="O5371" s="7">
        <v>0</v>
      </c>
      <c r="P5371" s="7">
        <f>SUM(dane3[[#This Row],[RoomService]:[VRDeck]])</f>
        <v>0</v>
      </c>
      <c r="Q5371" t="s">
        <v>14673</v>
      </c>
      <c r="R5371" t="b">
        <v>1</v>
      </c>
    </row>
    <row r="5372" spans="1:18" x14ac:dyDescent="0.3">
      <c r="A5372" t="s">
        <v>14674</v>
      </c>
      <c r="B5372">
        <f>MID(dane3[[#This Row],[PassengerId]],1,4)+0</f>
        <v>5736</v>
      </c>
      <c r="C5372" t="s">
        <v>19</v>
      </c>
      <c r="D5372" t="b">
        <v>0</v>
      </c>
      <c r="E5372" t="s">
        <v>14675</v>
      </c>
      <c r="F5372" t="str">
        <f>MID($E5372,1,1)</f>
        <v>F</v>
      </c>
      <c r="G5372" t="str">
        <f>IFERROR(MID($E5372,SEARCH("/",$E5372,SEARCH("/",$E5372)+1)+1,1),"")</f>
        <v>P</v>
      </c>
      <c r="H5372" t="s">
        <v>16</v>
      </c>
      <c r="I5372">
        <v>23</v>
      </c>
      <c r="J5372" t="b">
        <v>0</v>
      </c>
      <c r="K5372" s="7">
        <v>1</v>
      </c>
      <c r="L5372" s="7">
        <v>0</v>
      </c>
      <c r="M5372" s="7">
        <v>1</v>
      </c>
      <c r="N5372" s="7">
        <v>0</v>
      </c>
      <c r="O5372" s="7">
        <v>618</v>
      </c>
      <c r="P5372" s="7">
        <f>SUM(dane3[[#This Row],[RoomService]:[VRDeck]])</f>
        <v>620</v>
      </c>
      <c r="Q5372" t="s">
        <v>14676</v>
      </c>
      <c r="R5372" t="b">
        <v>0</v>
      </c>
    </row>
    <row r="5373" spans="1:18" x14ac:dyDescent="0.3">
      <c r="A5373" t="s">
        <v>14677</v>
      </c>
      <c r="B5373">
        <f>MID(dane3[[#This Row],[PassengerId]],1,4)+0</f>
        <v>5737</v>
      </c>
      <c r="C5373" t="s">
        <v>14</v>
      </c>
      <c r="D5373" t="b">
        <v>0</v>
      </c>
      <c r="E5373" t="s">
        <v>14678</v>
      </c>
      <c r="F5373" t="str">
        <f>MID($E5373,1,1)</f>
        <v>C</v>
      </c>
      <c r="G5373" t="str">
        <f>IFERROR(MID($E5373,SEARCH("/",$E5373,SEARCH("/",$E5373)+1)+1,1),"")</f>
        <v>S</v>
      </c>
      <c r="H5373" t="s">
        <v>16</v>
      </c>
      <c r="I5373">
        <v>39</v>
      </c>
      <c r="J5373" t="b">
        <v>0</v>
      </c>
      <c r="K5373" s="7">
        <v>0</v>
      </c>
      <c r="L5373" s="7">
        <v>11856</v>
      </c>
      <c r="M5373" s="7">
        <v>13</v>
      </c>
      <c r="N5373" s="7">
        <v>39</v>
      </c>
      <c r="O5373" s="7">
        <v>3</v>
      </c>
      <c r="P5373" s="7">
        <f>SUM(dane3[[#This Row],[RoomService]:[VRDeck]])</f>
        <v>11911</v>
      </c>
      <c r="Q5373" t="s">
        <v>14679</v>
      </c>
      <c r="R5373" t="b">
        <v>1</v>
      </c>
    </row>
    <row r="5374" spans="1:18" x14ac:dyDescent="0.3">
      <c r="A5374" t="s">
        <v>14680</v>
      </c>
      <c r="B5374">
        <f>MID(dane3[[#This Row],[PassengerId]],1,4)+0</f>
        <v>5737</v>
      </c>
      <c r="C5374" t="s">
        <v>14</v>
      </c>
      <c r="D5374" t="b">
        <v>0</v>
      </c>
      <c r="E5374" t="s">
        <v>14678</v>
      </c>
      <c r="F5374" t="str">
        <f>MID($E5374,1,1)</f>
        <v>C</v>
      </c>
      <c r="G5374" t="str">
        <f>IFERROR(MID($E5374,SEARCH("/",$E5374,SEARCH("/",$E5374)+1)+1,1),"")</f>
        <v>S</v>
      </c>
      <c r="H5374" t="s">
        <v>16</v>
      </c>
      <c r="I5374">
        <v>35</v>
      </c>
      <c r="J5374" t="b">
        <v>0</v>
      </c>
      <c r="K5374" s="7">
        <v>0</v>
      </c>
      <c r="L5374" s="7">
        <v>7636</v>
      </c>
      <c r="M5374" s="7">
        <v>0</v>
      </c>
      <c r="N5374" s="7">
        <v>353</v>
      </c>
      <c r="O5374" s="7">
        <v>705</v>
      </c>
      <c r="P5374" s="7">
        <f>SUM(dane3[[#This Row],[RoomService]:[VRDeck]])</f>
        <v>8694</v>
      </c>
      <c r="Q5374" t="s">
        <v>14681</v>
      </c>
      <c r="R5374" t="b">
        <v>1</v>
      </c>
    </row>
    <row r="5375" spans="1:18" x14ac:dyDescent="0.3">
      <c r="A5375" t="s">
        <v>14682</v>
      </c>
      <c r="B5375">
        <f>MID(dane3[[#This Row],[PassengerId]],1,4)+0</f>
        <v>5738</v>
      </c>
      <c r="C5375" t="s">
        <v>19</v>
      </c>
      <c r="D5375" t="b">
        <v>1</v>
      </c>
      <c r="E5375" t="s">
        <v>14683</v>
      </c>
      <c r="F5375" t="str">
        <f>MID($E5375,1,1)</f>
        <v>G</v>
      </c>
      <c r="G5375" t="str">
        <f>IFERROR(MID($E5375,SEARCH("/",$E5375,SEARCH("/",$E5375)+1)+1,1),"")</f>
        <v>S</v>
      </c>
      <c r="H5375" t="s">
        <v>16</v>
      </c>
      <c r="I5375">
        <v>18</v>
      </c>
      <c r="J5375" t="b">
        <v>0</v>
      </c>
      <c r="K5375" s="7">
        <v>0</v>
      </c>
      <c r="L5375" s="7">
        <v>0</v>
      </c>
      <c r="M5375" s="7">
        <v>0</v>
      </c>
      <c r="N5375" s="7">
        <v>0</v>
      </c>
      <c r="O5375" s="7">
        <v>0</v>
      </c>
      <c r="P5375" s="7">
        <f>SUM(dane3[[#This Row],[RoomService]:[VRDeck]])</f>
        <v>0</v>
      </c>
      <c r="Q5375" t="s">
        <v>14684</v>
      </c>
      <c r="R5375" t="b">
        <v>1</v>
      </c>
    </row>
    <row r="5376" spans="1:18" x14ac:dyDescent="0.3">
      <c r="A5376" t="s">
        <v>14685</v>
      </c>
      <c r="B5376">
        <f>MID(dane3[[#This Row],[PassengerId]],1,4)+0</f>
        <v>5739</v>
      </c>
      <c r="C5376" t="s">
        <v>19</v>
      </c>
      <c r="D5376" t="b">
        <v>1</v>
      </c>
      <c r="E5376" t="s">
        <v>14686</v>
      </c>
      <c r="F5376" t="str">
        <f>MID($E5376,1,1)</f>
        <v>G</v>
      </c>
      <c r="G5376" t="str">
        <f>IFERROR(MID($E5376,SEARCH("/",$E5376,SEARCH("/",$E5376)+1)+1,1),"")</f>
        <v>S</v>
      </c>
      <c r="H5376" t="s">
        <v>16</v>
      </c>
      <c r="I5376">
        <v>20</v>
      </c>
      <c r="J5376" t="b">
        <v>0</v>
      </c>
      <c r="K5376" s="7">
        <v>0</v>
      </c>
      <c r="L5376" s="7">
        <v>0</v>
      </c>
      <c r="M5376" s="7">
        <v>0</v>
      </c>
      <c r="N5376" s="7">
        <v>0</v>
      </c>
      <c r="O5376" s="7">
        <v>0</v>
      </c>
      <c r="P5376" s="7">
        <f>SUM(dane3[[#This Row],[RoomService]:[VRDeck]])</f>
        <v>0</v>
      </c>
      <c r="Q5376" t="s">
        <v>14687</v>
      </c>
      <c r="R5376" t="b">
        <v>1</v>
      </c>
    </row>
    <row r="5377" spans="1:18" x14ac:dyDescent="0.3">
      <c r="A5377" t="s">
        <v>14688</v>
      </c>
      <c r="B5377">
        <f>MID(dane3[[#This Row],[PassengerId]],1,4)+0</f>
        <v>5740</v>
      </c>
      <c r="C5377" t="s">
        <v>14</v>
      </c>
      <c r="D5377" t="b">
        <v>0</v>
      </c>
      <c r="E5377" t="s">
        <v>14689</v>
      </c>
      <c r="F5377" t="str">
        <f>MID($E5377,1,1)</f>
        <v>A</v>
      </c>
      <c r="G5377" t="str">
        <f>IFERROR(MID($E5377,SEARCH("/",$E5377,SEARCH("/",$E5377)+1)+1,1),"")</f>
        <v>P</v>
      </c>
      <c r="H5377" t="s">
        <v>16</v>
      </c>
      <c r="I5377">
        <v>42</v>
      </c>
      <c r="J5377" t="b">
        <v>0</v>
      </c>
      <c r="K5377" s="7">
        <v>0</v>
      </c>
      <c r="L5377" s="7">
        <v>16</v>
      </c>
      <c r="M5377" s="7">
        <v>0</v>
      </c>
      <c r="N5377" s="7">
        <v>144</v>
      </c>
      <c r="O5377" s="7">
        <v>7492</v>
      </c>
      <c r="P5377" s="7">
        <f>SUM(dane3[[#This Row],[RoomService]:[VRDeck]])</f>
        <v>7652</v>
      </c>
      <c r="Q5377" t="s">
        <v>14690</v>
      </c>
      <c r="R5377" t="b">
        <v>0</v>
      </c>
    </row>
    <row r="5378" spans="1:18" x14ac:dyDescent="0.3">
      <c r="A5378" t="s">
        <v>14691</v>
      </c>
      <c r="B5378">
        <f>MID(dane3[[#This Row],[PassengerId]],1,4)+0</f>
        <v>5740</v>
      </c>
      <c r="C5378" t="s">
        <v>14</v>
      </c>
      <c r="D5378" t="b">
        <v>0</v>
      </c>
      <c r="E5378" t="s">
        <v>14689</v>
      </c>
      <c r="F5378" t="str">
        <f>MID($E5378,1,1)</f>
        <v>A</v>
      </c>
      <c r="G5378" t="str">
        <f>IFERROR(MID($E5378,SEARCH("/",$E5378,SEARCH("/",$E5378)+1)+1,1),"")</f>
        <v>P</v>
      </c>
      <c r="H5378" t="s">
        <v>46</v>
      </c>
      <c r="I5378">
        <v>32</v>
      </c>
      <c r="J5378" t="b">
        <v>0</v>
      </c>
      <c r="K5378" s="7">
        <v>70</v>
      </c>
      <c r="L5378" s="7">
        <v>764</v>
      </c>
      <c r="M5378" s="7">
        <v>724</v>
      </c>
      <c r="N5378" s="7">
        <v>547</v>
      </c>
      <c r="O5378" s="7">
        <v>1297</v>
      </c>
      <c r="P5378" s="7">
        <f>SUM(dane3[[#This Row],[RoomService]:[VRDeck]])</f>
        <v>3402</v>
      </c>
      <c r="Q5378" t="s">
        <v>14692</v>
      </c>
      <c r="R5378" t="b">
        <v>0</v>
      </c>
    </row>
    <row r="5379" spans="1:18" x14ac:dyDescent="0.3">
      <c r="A5379" t="s">
        <v>14693</v>
      </c>
      <c r="B5379">
        <f>MID(dane3[[#This Row],[PassengerId]],1,4)+0</f>
        <v>5742</v>
      </c>
      <c r="C5379" t="s">
        <v>19</v>
      </c>
      <c r="D5379" t="b">
        <v>0</v>
      </c>
      <c r="E5379" t="s">
        <v>14694</v>
      </c>
      <c r="F5379" t="str">
        <f>MID($E5379,1,1)</f>
        <v>F</v>
      </c>
      <c r="G5379" t="str">
        <f>IFERROR(MID($E5379,SEARCH("/",$E5379,SEARCH("/",$E5379)+1)+1,1),"")</f>
        <v>S</v>
      </c>
      <c r="H5379" t="s">
        <v>46</v>
      </c>
      <c r="I5379">
        <v>50</v>
      </c>
      <c r="J5379" t="b">
        <v>0</v>
      </c>
      <c r="K5379" s="7">
        <v>57</v>
      </c>
      <c r="L5379" s="7">
        <v>29</v>
      </c>
      <c r="M5379" s="7">
        <v>0</v>
      </c>
      <c r="N5379" s="7">
        <v>0</v>
      </c>
      <c r="O5379" s="7">
        <v>643</v>
      </c>
      <c r="P5379" s="7">
        <f>SUM(dane3[[#This Row],[RoomService]:[VRDeck]])</f>
        <v>729</v>
      </c>
      <c r="Q5379" t="s">
        <v>14695</v>
      </c>
      <c r="R5379" t="b">
        <v>0</v>
      </c>
    </row>
    <row r="5380" spans="1:18" x14ac:dyDescent="0.3">
      <c r="A5380" t="s">
        <v>14696</v>
      </c>
      <c r="B5380">
        <f>MID(dane3[[#This Row],[PassengerId]],1,4)+0</f>
        <v>5744</v>
      </c>
      <c r="C5380" t="s">
        <v>19</v>
      </c>
      <c r="D5380" t="b">
        <v>0</v>
      </c>
      <c r="E5380" t="s">
        <v>14697</v>
      </c>
      <c r="F5380" t="str">
        <f>MID($E5380,1,1)</f>
        <v>G</v>
      </c>
      <c r="G5380" t="str">
        <f>IFERROR(MID($E5380,SEARCH("/",$E5380,SEARCH("/",$E5380)+1)+1,1),"")</f>
        <v>S</v>
      </c>
      <c r="H5380" t="s">
        <v>16</v>
      </c>
      <c r="I5380">
        <v>23</v>
      </c>
      <c r="J5380" t="b">
        <v>0</v>
      </c>
      <c r="K5380" s="7">
        <v>0</v>
      </c>
      <c r="L5380" s="7">
        <v>37</v>
      </c>
      <c r="M5380" s="7">
        <v>859</v>
      </c>
      <c r="N5380" s="7">
        <v>9</v>
      </c>
      <c r="O5380" s="7">
        <v>1</v>
      </c>
      <c r="P5380" s="7">
        <f>SUM(dane3[[#This Row],[RoomService]:[VRDeck]])</f>
        <v>906</v>
      </c>
      <c r="Q5380" t="s">
        <v>14698</v>
      </c>
      <c r="R5380" t="b">
        <v>1</v>
      </c>
    </row>
    <row r="5381" spans="1:18" x14ac:dyDescent="0.3">
      <c r="A5381" t="s">
        <v>14699</v>
      </c>
      <c r="B5381">
        <f>MID(dane3[[#This Row],[PassengerId]],1,4)+0</f>
        <v>5746</v>
      </c>
      <c r="C5381" t="s">
        <v>19</v>
      </c>
      <c r="D5381" t="b">
        <v>0</v>
      </c>
      <c r="E5381" t="s">
        <v>14700</v>
      </c>
      <c r="F5381" t="str">
        <f>MID($E5381,1,1)</f>
        <v>G</v>
      </c>
      <c r="G5381" t="str">
        <f>IFERROR(MID($E5381,SEARCH("/",$E5381,SEARCH("/",$E5381)+1)+1,1),"")</f>
        <v>S</v>
      </c>
      <c r="H5381" t="s">
        <v>16</v>
      </c>
      <c r="I5381">
        <v>19</v>
      </c>
      <c r="J5381" t="b">
        <v>0</v>
      </c>
      <c r="K5381" s="7">
        <v>0</v>
      </c>
      <c r="L5381" s="7">
        <v>0</v>
      </c>
      <c r="M5381" s="7">
        <v>0</v>
      </c>
      <c r="N5381" s="7">
        <v>5381</v>
      </c>
      <c r="O5381" s="7">
        <v>139</v>
      </c>
      <c r="P5381" s="7">
        <f>SUM(dane3[[#This Row],[RoomService]:[VRDeck]])</f>
        <v>5520</v>
      </c>
      <c r="Q5381" t="s">
        <v>14701</v>
      </c>
      <c r="R5381" t="b">
        <v>0</v>
      </c>
    </row>
    <row r="5382" spans="1:18" x14ac:dyDescent="0.3">
      <c r="A5382" t="s">
        <v>14702</v>
      </c>
      <c r="B5382">
        <f>MID(dane3[[#This Row],[PassengerId]],1,4)+0</f>
        <v>5747</v>
      </c>
      <c r="C5382" t="s">
        <v>19</v>
      </c>
      <c r="D5382" t="b">
        <v>0</v>
      </c>
      <c r="E5382" t="s">
        <v>14703</v>
      </c>
      <c r="F5382" t="str">
        <f>MID($E5382,1,1)</f>
        <v>F</v>
      </c>
      <c r="G5382" t="str">
        <f>IFERROR(MID($E5382,SEARCH("/",$E5382,SEARCH("/",$E5382)+1)+1,1),"")</f>
        <v>P</v>
      </c>
      <c r="H5382" t="s">
        <v>16</v>
      </c>
      <c r="I5382">
        <v>29</v>
      </c>
      <c r="J5382" t="b">
        <v>0</v>
      </c>
      <c r="K5382" s="7">
        <v>715</v>
      </c>
      <c r="L5382" s="7">
        <v>47</v>
      </c>
      <c r="M5382" s="7">
        <v>0</v>
      </c>
      <c r="N5382" s="7">
        <v>0</v>
      </c>
      <c r="O5382" s="7">
        <v>0</v>
      </c>
      <c r="P5382" s="7">
        <f>SUM(dane3[[#This Row],[RoomService]:[VRDeck]])</f>
        <v>762</v>
      </c>
      <c r="Q5382" t="s">
        <v>14704</v>
      </c>
      <c r="R5382" t="b">
        <v>0</v>
      </c>
    </row>
    <row r="5383" spans="1:18" x14ac:dyDescent="0.3">
      <c r="A5383" t="s">
        <v>14705</v>
      </c>
      <c r="B5383">
        <f>MID(dane3[[#This Row],[PassengerId]],1,4)+0</f>
        <v>5748</v>
      </c>
      <c r="C5383" t="s">
        <v>14</v>
      </c>
      <c r="D5383" t="b">
        <v>0</v>
      </c>
      <c r="E5383" t="s">
        <v>14706</v>
      </c>
      <c r="F5383" t="str">
        <f>MID($E5383,1,1)</f>
        <v>A</v>
      </c>
      <c r="G5383" t="str">
        <f>IFERROR(MID($E5383,SEARCH("/",$E5383,SEARCH("/",$E5383)+1)+1,1),"")</f>
        <v>P</v>
      </c>
      <c r="H5383" t="s">
        <v>16</v>
      </c>
      <c r="I5383">
        <v>35</v>
      </c>
      <c r="J5383" t="b">
        <v>1</v>
      </c>
      <c r="K5383" s="7">
        <v>247</v>
      </c>
      <c r="L5383" s="7">
        <v>436</v>
      </c>
      <c r="M5383" s="7">
        <v>459</v>
      </c>
      <c r="N5383" s="7">
        <v>1</v>
      </c>
      <c r="O5383" s="7">
        <v>1984</v>
      </c>
      <c r="P5383" s="7">
        <f>SUM(dane3[[#This Row],[RoomService]:[VRDeck]])</f>
        <v>3127</v>
      </c>
      <c r="Q5383" t="s">
        <v>14707</v>
      </c>
      <c r="R5383" t="b">
        <v>0</v>
      </c>
    </row>
    <row r="5384" spans="1:18" x14ac:dyDescent="0.3">
      <c r="A5384" t="s">
        <v>14708</v>
      </c>
      <c r="B5384">
        <f>MID(dane3[[#This Row],[PassengerId]],1,4)+0</f>
        <v>5750</v>
      </c>
      <c r="C5384" t="s">
        <v>19</v>
      </c>
      <c r="D5384" t="b">
        <v>0</v>
      </c>
      <c r="E5384" t="s">
        <v>14709</v>
      </c>
      <c r="F5384" t="str">
        <f>MID($E5384,1,1)</f>
        <v>E</v>
      </c>
      <c r="G5384" t="str">
        <f>IFERROR(MID($E5384,SEARCH("/",$E5384,SEARCH("/",$E5384)+1)+1,1),"")</f>
        <v>P</v>
      </c>
      <c r="H5384" t="s">
        <v>16</v>
      </c>
      <c r="I5384">
        <v>18</v>
      </c>
      <c r="J5384" t="b">
        <v>0</v>
      </c>
      <c r="K5384" s="7">
        <v>0</v>
      </c>
      <c r="L5384" s="7">
        <v>625</v>
      </c>
      <c r="M5384" s="7">
        <v>0</v>
      </c>
      <c r="N5384" s="7">
        <v>0</v>
      </c>
      <c r="O5384" s="7">
        <v>356</v>
      </c>
      <c r="P5384" s="7">
        <f>SUM(dane3[[#This Row],[RoomService]:[VRDeck]])</f>
        <v>981</v>
      </c>
      <c r="Q5384" t="s">
        <v>14710</v>
      </c>
      <c r="R5384" t="b">
        <v>0</v>
      </c>
    </row>
    <row r="5385" spans="1:18" x14ac:dyDescent="0.3">
      <c r="A5385" t="s">
        <v>14711</v>
      </c>
      <c r="B5385">
        <f>MID(dane3[[#This Row],[PassengerId]],1,4)+0</f>
        <v>5751</v>
      </c>
      <c r="C5385" t="s">
        <v>19</v>
      </c>
      <c r="D5385" t="b">
        <v>0</v>
      </c>
      <c r="E5385" t="s">
        <v>14712</v>
      </c>
      <c r="F5385" t="str">
        <f>MID($E5385,1,1)</f>
        <v>G</v>
      </c>
      <c r="G5385" t="str">
        <f>IFERROR(MID($E5385,SEARCH("/",$E5385,SEARCH("/",$E5385)+1)+1,1),"")</f>
        <v>P</v>
      </c>
      <c r="H5385" t="s">
        <v>32</v>
      </c>
      <c r="I5385">
        <v>24</v>
      </c>
      <c r="J5385" t="b">
        <v>0</v>
      </c>
      <c r="K5385" s="7">
        <v>160</v>
      </c>
      <c r="L5385" s="7">
        <v>20</v>
      </c>
      <c r="M5385" s="7">
        <v>39</v>
      </c>
      <c r="N5385" s="7">
        <v>552</v>
      </c>
      <c r="O5385" s="7">
        <v>1</v>
      </c>
      <c r="P5385" s="7">
        <f>SUM(dane3[[#This Row],[RoomService]:[VRDeck]])</f>
        <v>772</v>
      </c>
      <c r="Q5385" t="s">
        <v>23799</v>
      </c>
      <c r="R5385" t="b">
        <v>0</v>
      </c>
    </row>
    <row r="5386" spans="1:18" x14ac:dyDescent="0.3">
      <c r="A5386" t="s">
        <v>14713</v>
      </c>
      <c r="B5386">
        <f>MID(dane3[[#This Row],[PassengerId]],1,4)+0</f>
        <v>5755</v>
      </c>
      <c r="C5386" t="s">
        <v>19</v>
      </c>
      <c r="D5386" t="b">
        <v>0</v>
      </c>
      <c r="E5386" t="s">
        <v>14714</v>
      </c>
      <c r="F5386" t="str">
        <f>MID($E5386,1,1)</f>
        <v>G</v>
      </c>
      <c r="G5386" t="str">
        <f>IFERROR(MID($E5386,SEARCH("/",$E5386,SEARCH("/",$E5386)+1)+1,1),"")</f>
        <v>S</v>
      </c>
      <c r="H5386" t="s">
        <v>16</v>
      </c>
      <c r="I5386">
        <v>23</v>
      </c>
      <c r="J5386" t="b">
        <v>0</v>
      </c>
      <c r="K5386" s="7">
        <v>88</v>
      </c>
      <c r="L5386" s="7">
        <v>0</v>
      </c>
      <c r="M5386" s="7">
        <v>586</v>
      </c>
      <c r="N5386" s="7">
        <v>0</v>
      </c>
      <c r="O5386" s="7">
        <v>0</v>
      </c>
      <c r="P5386" s="7">
        <f>SUM(dane3[[#This Row],[RoomService]:[VRDeck]])</f>
        <v>674</v>
      </c>
      <c r="Q5386" t="s">
        <v>14715</v>
      </c>
      <c r="R5386" t="b">
        <v>1</v>
      </c>
    </row>
    <row r="5387" spans="1:18" x14ac:dyDescent="0.3">
      <c r="A5387" t="s">
        <v>14716</v>
      </c>
      <c r="B5387">
        <f>MID(dane3[[#This Row],[PassengerId]],1,4)+0</f>
        <v>5756</v>
      </c>
      <c r="C5387" t="s">
        <v>19</v>
      </c>
      <c r="D5387" t="b">
        <v>0</v>
      </c>
      <c r="E5387" t="s">
        <v>14717</v>
      </c>
      <c r="F5387" t="str">
        <f>MID($E5387,1,1)</f>
        <v>F</v>
      </c>
      <c r="G5387" t="str">
        <f>IFERROR(MID($E5387,SEARCH("/",$E5387,SEARCH("/",$E5387)+1)+1,1),"")</f>
        <v>P</v>
      </c>
      <c r="H5387" t="s">
        <v>16</v>
      </c>
      <c r="I5387">
        <v>51</v>
      </c>
      <c r="J5387" t="b">
        <v>0</v>
      </c>
      <c r="K5387" s="7">
        <v>542</v>
      </c>
      <c r="L5387" s="7">
        <v>0</v>
      </c>
      <c r="M5387" s="7">
        <v>360</v>
      </c>
      <c r="N5387" s="7">
        <v>0</v>
      </c>
      <c r="O5387" s="7">
        <v>0</v>
      </c>
      <c r="P5387" s="7">
        <f>SUM(dane3[[#This Row],[RoomService]:[VRDeck]])</f>
        <v>902</v>
      </c>
      <c r="Q5387" t="s">
        <v>14718</v>
      </c>
      <c r="R5387" t="b">
        <v>0</v>
      </c>
    </row>
    <row r="5388" spans="1:18" x14ac:dyDescent="0.3">
      <c r="A5388" t="s">
        <v>14719</v>
      </c>
      <c r="B5388">
        <f>MID(dane3[[#This Row],[PassengerId]],1,4)+0</f>
        <v>5756</v>
      </c>
      <c r="C5388" t="s">
        <v>19</v>
      </c>
      <c r="D5388" t="b">
        <v>0</v>
      </c>
      <c r="E5388" t="s">
        <v>14717</v>
      </c>
      <c r="F5388" t="str">
        <f>MID($E5388,1,1)</f>
        <v>F</v>
      </c>
      <c r="G5388" t="str">
        <f>IFERROR(MID($E5388,SEARCH("/",$E5388,SEARCH("/",$E5388)+1)+1,1),"")</f>
        <v>P</v>
      </c>
      <c r="H5388" t="s">
        <v>16</v>
      </c>
      <c r="I5388">
        <v>42</v>
      </c>
      <c r="J5388" t="b">
        <v>0</v>
      </c>
      <c r="K5388" s="7">
        <v>439</v>
      </c>
      <c r="L5388" s="7">
        <v>0</v>
      </c>
      <c r="M5388" s="7">
        <v>0</v>
      </c>
      <c r="N5388" s="7">
        <v>0</v>
      </c>
      <c r="O5388" s="7">
        <v>254</v>
      </c>
      <c r="P5388" s="7">
        <f>SUM(dane3[[#This Row],[RoomService]:[VRDeck]])</f>
        <v>693</v>
      </c>
      <c r="Q5388" t="s">
        <v>14720</v>
      </c>
      <c r="R5388" t="b">
        <v>0</v>
      </c>
    </row>
    <row r="5389" spans="1:18" x14ac:dyDescent="0.3">
      <c r="A5389" t="s">
        <v>14721</v>
      </c>
      <c r="B5389">
        <f>MID(dane3[[#This Row],[PassengerId]],1,4)+0</f>
        <v>5756</v>
      </c>
      <c r="C5389" t="s">
        <v>19</v>
      </c>
      <c r="D5389" t="b">
        <v>0</v>
      </c>
      <c r="E5389" t="s">
        <v>14717</v>
      </c>
      <c r="F5389" t="str">
        <f>MID($E5389,1,1)</f>
        <v>F</v>
      </c>
      <c r="G5389" t="str">
        <f>IFERROR(MID($E5389,SEARCH("/",$E5389,SEARCH("/",$E5389)+1)+1,1),"")</f>
        <v>P</v>
      </c>
      <c r="H5389" t="s">
        <v>32</v>
      </c>
      <c r="I5389">
        <v>19</v>
      </c>
      <c r="J5389" t="b">
        <v>0</v>
      </c>
      <c r="K5389" s="7">
        <v>5</v>
      </c>
      <c r="L5389" s="7">
        <v>0</v>
      </c>
      <c r="M5389" s="7">
        <v>0</v>
      </c>
      <c r="N5389" s="7">
        <v>716</v>
      </c>
      <c r="O5389" s="7">
        <v>0</v>
      </c>
      <c r="P5389" s="7">
        <f>SUM(dane3[[#This Row],[RoomService]:[VRDeck]])</f>
        <v>721</v>
      </c>
      <c r="Q5389" t="s">
        <v>14722</v>
      </c>
      <c r="R5389" t="b">
        <v>0</v>
      </c>
    </row>
    <row r="5390" spans="1:18" x14ac:dyDescent="0.3">
      <c r="A5390" t="s">
        <v>14723</v>
      </c>
      <c r="B5390">
        <f>MID(dane3[[#This Row],[PassengerId]],1,4)+0</f>
        <v>5756</v>
      </c>
      <c r="C5390" t="s">
        <v>19</v>
      </c>
      <c r="D5390" t="b">
        <v>1</v>
      </c>
      <c r="E5390" t="s">
        <v>14717</v>
      </c>
      <c r="F5390" t="str">
        <f>MID($E5390,1,1)</f>
        <v>F</v>
      </c>
      <c r="G5390" t="str">
        <f>IFERROR(MID($E5390,SEARCH("/",$E5390,SEARCH("/",$E5390)+1)+1,1),"")</f>
        <v>P</v>
      </c>
      <c r="H5390" t="s">
        <v>16</v>
      </c>
      <c r="I5390">
        <v>23</v>
      </c>
      <c r="J5390" t="b">
        <v>0</v>
      </c>
      <c r="K5390" s="7">
        <v>0</v>
      </c>
      <c r="L5390" s="7">
        <v>0</v>
      </c>
      <c r="M5390" s="7">
        <v>0</v>
      </c>
      <c r="N5390" s="7">
        <v>0</v>
      </c>
      <c r="O5390" s="7">
        <v>0</v>
      </c>
      <c r="P5390" s="7">
        <f>SUM(dane3[[#This Row],[RoomService]:[VRDeck]])</f>
        <v>0</v>
      </c>
      <c r="Q5390" t="s">
        <v>23799</v>
      </c>
      <c r="R5390" t="b">
        <v>0</v>
      </c>
    </row>
    <row r="5391" spans="1:18" x14ac:dyDescent="0.3">
      <c r="A5391" t="s">
        <v>14724</v>
      </c>
      <c r="B5391">
        <f>MID(dane3[[#This Row],[PassengerId]],1,4)+0</f>
        <v>5756</v>
      </c>
      <c r="C5391" t="s">
        <v>19</v>
      </c>
      <c r="D5391" t="b">
        <v>1</v>
      </c>
      <c r="E5391" t="s">
        <v>14717</v>
      </c>
      <c r="F5391" t="str">
        <f>MID($E5391,1,1)</f>
        <v>F</v>
      </c>
      <c r="G5391" t="str">
        <f>IFERROR(MID($E5391,SEARCH("/",$E5391,SEARCH("/",$E5391)+1)+1,1),"")</f>
        <v>P</v>
      </c>
      <c r="H5391" t="s">
        <v>16</v>
      </c>
      <c r="I5391">
        <v>19</v>
      </c>
      <c r="J5391" t="b">
        <v>0</v>
      </c>
      <c r="K5391" s="7">
        <v>0</v>
      </c>
      <c r="L5391" s="7">
        <v>0</v>
      </c>
      <c r="M5391" s="7">
        <v>0</v>
      </c>
      <c r="N5391" s="7">
        <v>0</v>
      </c>
      <c r="O5391" s="7">
        <v>0</v>
      </c>
      <c r="P5391" s="7">
        <f>SUM(dane3[[#This Row],[RoomService]:[VRDeck]])</f>
        <v>0</v>
      </c>
      <c r="Q5391" t="s">
        <v>14725</v>
      </c>
      <c r="R5391" t="b">
        <v>1</v>
      </c>
    </row>
    <row r="5392" spans="1:18" x14ac:dyDescent="0.3">
      <c r="A5392" t="s">
        <v>14726</v>
      </c>
      <c r="B5392">
        <f>MID(dane3[[#This Row],[PassengerId]],1,4)+0</f>
        <v>5756</v>
      </c>
      <c r="C5392" t="s">
        <v>19</v>
      </c>
      <c r="D5392" t="b">
        <v>0</v>
      </c>
      <c r="E5392" t="s">
        <v>14717</v>
      </c>
      <c r="F5392" t="str">
        <f>MID($E5392,1,1)</f>
        <v>F</v>
      </c>
      <c r="G5392" t="str">
        <f>IFERROR(MID($E5392,SEARCH("/",$E5392,SEARCH("/",$E5392)+1)+1,1),"")</f>
        <v>P</v>
      </c>
      <c r="H5392" t="s">
        <v>32</v>
      </c>
      <c r="I5392">
        <v>22</v>
      </c>
      <c r="J5392" t="b">
        <v>0</v>
      </c>
      <c r="K5392" s="7">
        <v>158</v>
      </c>
      <c r="L5392" s="7">
        <v>0</v>
      </c>
      <c r="M5392" s="7">
        <v>476</v>
      </c>
      <c r="N5392" s="7">
        <v>0</v>
      </c>
      <c r="O5392" s="7">
        <v>26</v>
      </c>
      <c r="P5392" s="7">
        <f>SUM(dane3[[#This Row],[RoomService]:[VRDeck]])</f>
        <v>660</v>
      </c>
      <c r="Q5392" t="s">
        <v>14727</v>
      </c>
      <c r="R5392" t="b">
        <v>0</v>
      </c>
    </row>
    <row r="5393" spans="1:18" x14ac:dyDescent="0.3">
      <c r="A5393" t="s">
        <v>14728</v>
      </c>
      <c r="B5393">
        <f>MID(dane3[[#This Row],[PassengerId]],1,4)+0</f>
        <v>5756</v>
      </c>
      <c r="C5393" t="s">
        <v>19</v>
      </c>
      <c r="D5393" t="b">
        <v>0</v>
      </c>
      <c r="E5393" t="s">
        <v>39</v>
      </c>
      <c r="F5393" t="s">
        <v>23762</v>
      </c>
      <c r="G5393" t="str">
        <f>IFERROR(MID($E5393,SEARCH("/",$E5393,SEARCH("/",$E5393)+1)+1,1),"")</f>
        <v/>
      </c>
      <c r="H5393" t="s">
        <v>16</v>
      </c>
      <c r="I5393">
        <v>25</v>
      </c>
      <c r="J5393" t="b">
        <v>0</v>
      </c>
      <c r="K5393" s="7">
        <v>12</v>
      </c>
      <c r="L5393" s="7">
        <v>6</v>
      </c>
      <c r="M5393" s="7">
        <v>2817</v>
      </c>
      <c r="N5393" s="7">
        <v>342</v>
      </c>
      <c r="O5393" s="7">
        <v>0</v>
      </c>
      <c r="P5393" s="7">
        <f>SUM(dane3[[#This Row],[RoomService]:[VRDeck]])</f>
        <v>3177</v>
      </c>
      <c r="Q5393" t="s">
        <v>14729</v>
      </c>
      <c r="R5393" t="b">
        <v>0</v>
      </c>
    </row>
    <row r="5394" spans="1:18" x14ac:dyDescent="0.3">
      <c r="A5394" t="s">
        <v>14730</v>
      </c>
      <c r="B5394">
        <f>MID(dane3[[#This Row],[PassengerId]],1,4)+0</f>
        <v>5756</v>
      </c>
      <c r="C5394" t="s">
        <v>19</v>
      </c>
      <c r="D5394" t="b">
        <v>0</v>
      </c>
      <c r="E5394" t="s">
        <v>14717</v>
      </c>
      <c r="F5394" t="str">
        <f>MID($E5394,1,1)</f>
        <v>F</v>
      </c>
      <c r="G5394" t="str">
        <f>IFERROR(MID($E5394,SEARCH("/",$E5394,SEARCH("/",$E5394)+1)+1,1),"")</f>
        <v>P</v>
      </c>
      <c r="H5394" t="s">
        <v>32</v>
      </c>
      <c r="I5394">
        <v>31</v>
      </c>
      <c r="J5394" t="b">
        <v>0</v>
      </c>
      <c r="K5394" s="7">
        <v>11</v>
      </c>
      <c r="L5394" s="7">
        <v>0</v>
      </c>
      <c r="M5394" s="7">
        <v>0</v>
      </c>
      <c r="N5394" s="7">
        <v>1912</v>
      </c>
      <c r="O5394" s="7">
        <v>1120</v>
      </c>
      <c r="P5394" s="7">
        <f>SUM(dane3[[#This Row],[RoomService]:[VRDeck]])</f>
        <v>3043</v>
      </c>
      <c r="Q5394" t="s">
        <v>14731</v>
      </c>
      <c r="R5394" t="b">
        <v>0</v>
      </c>
    </row>
    <row r="5395" spans="1:18" x14ac:dyDescent="0.3">
      <c r="A5395" t="s">
        <v>14732</v>
      </c>
      <c r="B5395">
        <f>MID(dane3[[#This Row],[PassengerId]],1,4)+0</f>
        <v>5757</v>
      </c>
      <c r="C5395" t="s">
        <v>19</v>
      </c>
      <c r="D5395" t="b">
        <v>0</v>
      </c>
      <c r="E5395" t="s">
        <v>14733</v>
      </c>
      <c r="F5395" t="str">
        <f>MID($E5395,1,1)</f>
        <v>F</v>
      </c>
      <c r="G5395" t="str">
        <f>IFERROR(MID($E5395,SEARCH("/",$E5395,SEARCH("/",$E5395)+1)+1,1),"")</f>
        <v>P</v>
      </c>
      <c r="H5395" t="s">
        <v>16</v>
      </c>
      <c r="I5395">
        <v>23</v>
      </c>
      <c r="J5395" t="b">
        <v>0</v>
      </c>
      <c r="K5395" s="7">
        <v>0</v>
      </c>
      <c r="L5395" s="7">
        <v>0</v>
      </c>
      <c r="M5395" s="7">
        <v>0</v>
      </c>
      <c r="N5395" s="7">
        <v>558</v>
      </c>
      <c r="O5395" s="7">
        <v>1</v>
      </c>
      <c r="P5395" s="7">
        <f>SUM(dane3[[#This Row],[RoomService]:[VRDeck]])</f>
        <v>559</v>
      </c>
      <c r="Q5395" t="s">
        <v>14734</v>
      </c>
      <c r="R5395" t="b">
        <v>0</v>
      </c>
    </row>
    <row r="5396" spans="1:18" x14ac:dyDescent="0.3">
      <c r="A5396" t="s">
        <v>14735</v>
      </c>
      <c r="B5396">
        <f>MID(dane3[[#This Row],[PassengerId]],1,4)+0</f>
        <v>5758</v>
      </c>
      <c r="C5396" t="s">
        <v>19</v>
      </c>
      <c r="D5396" t="b">
        <v>1</v>
      </c>
      <c r="E5396" t="s">
        <v>14736</v>
      </c>
      <c r="F5396" t="str">
        <f>MID($E5396,1,1)</f>
        <v>G</v>
      </c>
      <c r="G5396" t="str">
        <f>IFERROR(MID($E5396,SEARCH("/",$E5396,SEARCH("/",$E5396)+1)+1,1),"")</f>
        <v>S</v>
      </c>
      <c r="H5396" t="s">
        <v>16</v>
      </c>
      <c r="I5396">
        <v>22</v>
      </c>
      <c r="J5396" t="b">
        <v>0</v>
      </c>
      <c r="K5396" s="7">
        <v>0</v>
      </c>
      <c r="L5396" s="7">
        <v>0</v>
      </c>
      <c r="M5396" s="7">
        <v>0</v>
      </c>
      <c r="N5396" s="7">
        <v>0</v>
      </c>
      <c r="O5396" s="7">
        <v>0</v>
      </c>
      <c r="P5396" s="7">
        <f>SUM(dane3[[#This Row],[RoomService]:[VRDeck]])</f>
        <v>0</v>
      </c>
      <c r="Q5396" t="s">
        <v>14737</v>
      </c>
      <c r="R5396" t="b">
        <v>1</v>
      </c>
    </row>
    <row r="5397" spans="1:18" x14ac:dyDescent="0.3">
      <c r="A5397" t="s">
        <v>14738</v>
      </c>
      <c r="B5397">
        <f>MID(dane3[[#This Row],[PassengerId]],1,4)+0</f>
        <v>5761</v>
      </c>
      <c r="C5397" t="s">
        <v>14</v>
      </c>
      <c r="D5397" t="b">
        <v>1</v>
      </c>
      <c r="E5397" t="s">
        <v>14739</v>
      </c>
      <c r="F5397" t="str">
        <f>MID($E5397,1,1)</f>
        <v>B</v>
      </c>
      <c r="G5397" t="str">
        <f>IFERROR(MID($E5397,SEARCH("/",$E5397,SEARCH("/",$E5397)+1)+1,1),"")</f>
        <v>S</v>
      </c>
      <c r="H5397" t="s">
        <v>16</v>
      </c>
      <c r="I5397">
        <v>55</v>
      </c>
      <c r="J5397" t="b">
        <v>0</v>
      </c>
      <c r="K5397" s="7">
        <v>0</v>
      </c>
      <c r="L5397" s="7">
        <v>0</v>
      </c>
      <c r="M5397" s="7">
        <v>0</v>
      </c>
      <c r="N5397" s="7">
        <v>0</v>
      </c>
      <c r="O5397" s="7">
        <v>0</v>
      </c>
      <c r="P5397" s="7">
        <f>SUM(dane3[[#This Row],[RoomService]:[VRDeck]])</f>
        <v>0</v>
      </c>
      <c r="Q5397" t="s">
        <v>14740</v>
      </c>
      <c r="R5397" t="b">
        <v>1</v>
      </c>
    </row>
    <row r="5398" spans="1:18" x14ac:dyDescent="0.3">
      <c r="A5398" t="s">
        <v>14741</v>
      </c>
      <c r="B5398">
        <f>MID(dane3[[#This Row],[PassengerId]],1,4)+0</f>
        <v>5763</v>
      </c>
      <c r="C5398" t="s">
        <v>19</v>
      </c>
      <c r="D5398" t="b">
        <v>0</v>
      </c>
      <c r="E5398" t="s">
        <v>14742</v>
      </c>
      <c r="F5398" t="str">
        <f>MID($E5398,1,1)</f>
        <v>F</v>
      </c>
      <c r="G5398" t="str">
        <f>IFERROR(MID($E5398,SEARCH("/",$E5398,SEARCH("/",$E5398)+1)+1,1),"")</f>
        <v>S</v>
      </c>
      <c r="H5398" t="s">
        <v>16</v>
      </c>
      <c r="I5398">
        <v>40</v>
      </c>
      <c r="J5398" t="b">
        <v>0</v>
      </c>
      <c r="K5398" s="7">
        <v>0</v>
      </c>
      <c r="L5398" s="7">
        <v>0</v>
      </c>
      <c r="M5398" s="7">
        <v>56</v>
      </c>
      <c r="N5398" s="7">
        <v>1</v>
      </c>
      <c r="O5398" s="7">
        <v>642</v>
      </c>
      <c r="P5398" s="7">
        <f>SUM(dane3[[#This Row],[RoomService]:[VRDeck]])</f>
        <v>699</v>
      </c>
      <c r="Q5398" t="s">
        <v>14743</v>
      </c>
      <c r="R5398" t="b">
        <v>0</v>
      </c>
    </row>
    <row r="5399" spans="1:18" x14ac:dyDescent="0.3">
      <c r="A5399" t="s">
        <v>14744</v>
      </c>
      <c r="B5399">
        <f>MID(dane3[[#This Row],[PassengerId]],1,4)+0</f>
        <v>5763</v>
      </c>
      <c r="C5399" t="s">
        <v>19</v>
      </c>
      <c r="D5399" t="b">
        <v>0</v>
      </c>
      <c r="E5399" t="s">
        <v>14742</v>
      </c>
      <c r="F5399" t="str">
        <f>MID($E5399,1,1)</f>
        <v>F</v>
      </c>
      <c r="G5399" t="str">
        <f>IFERROR(MID($E5399,SEARCH("/",$E5399,SEARCH("/",$E5399)+1)+1,1),"")</f>
        <v>S</v>
      </c>
      <c r="H5399" t="s">
        <v>16</v>
      </c>
      <c r="I5399">
        <v>24</v>
      </c>
      <c r="J5399" t="b">
        <v>0</v>
      </c>
      <c r="K5399" s="7">
        <v>0</v>
      </c>
      <c r="L5399" s="7">
        <v>0</v>
      </c>
      <c r="M5399" s="7">
        <v>0</v>
      </c>
      <c r="N5399" s="7">
        <v>838</v>
      </c>
      <c r="O5399" s="7">
        <v>193</v>
      </c>
      <c r="P5399" s="7">
        <f>SUM(dane3[[#This Row],[RoomService]:[VRDeck]])</f>
        <v>1031</v>
      </c>
      <c r="Q5399" t="s">
        <v>14745</v>
      </c>
      <c r="R5399" t="b">
        <v>0</v>
      </c>
    </row>
    <row r="5400" spans="1:18" x14ac:dyDescent="0.3">
      <c r="A5400" t="s">
        <v>14746</v>
      </c>
      <c r="B5400">
        <f>MID(dane3[[#This Row],[PassengerId]],1,4)+0</f>
        <v>5764</v>
      </c>
      <c r="C5400" t="s">
        <v>19</v>
      </c>
      <c r="D5400" t="b">
        <v>0</v>
      </c>
      <c r="E5400" t="s">
        <v>14747</v>
      </c>
      <c r="F5400" t="str">
        <f>MID($E5400,1,1)</f>
        <v>F</v>
      </c>
      <c r="G5400" t="str">
        <f>IFERROR(MID($E5400,SEARCH("/",$E5400,SEARCH("/",$E5400)+1)+1,1),"")</f>
        <v>S</v>
      </c>
      <c r="H5400" t="s">
        <v>16</v>
      </c>
      <c r="I5400">
        <v>25</v>
      </c>
      <c r="J5400" t="b">
        <v>0</v>
      </c>
      <c r="K5400" s="7">
        <v>0</v>
      </c>
      <c r="L5400" s="7">
        <v>0</v>
      </c>
      <c r="M5400" s="7">
        <v>1037</v>
      </c>
      <c r="N5400" s="7">
        <v>8</v>
      </c>
      <c r="O5400" s="7">
        <v>1</v>
      </c>
      <c r="P5400" s="7">
        <f>SUM(dane3[[#This Row],[RoomService]:[VRDeck]])</f>
        <v>1046</v>
      </c>
      <c r="Q5400" t="s">
        <v>14748</v>
      </c>
      <c r="R5400" t="b">
        <v>1</v>
      </c>
    </row>
    <row r="5401" spans="1:18" x14ac:dyDescent="0.3">
      <c r="A5401" t="s">
        <v>14749</v>
      </c>
      <c r="B5401">
        <f>MID(dane3[[#This Row],[PassengerId]],1,4)+0</f>
        <v>5765</v>
      </c>
      <c r="C5401" t="s">
        <v>14</v>
      </c>
      <c r="D5401" t="b">
        <v>0</v>
      </c>
      <c r="E5401" t="s">
        <v>14750</v>
      </c>
      <c r="F5401" t="str">
        <f>MID($E5401,1,1)</f>
        <v>C</v>
      </c>
      <c r="G5401" t="str">
        <f>IFERROR(MID($E5401,SEARCH("/",$E5401,SEARCH("/",$E5401)+1)+1,1),"")</f>
        <v>P</v>
      </c>
      <c r="H5401" t="s">
        <v>16</v>
      </c>
      <c r="I5401">
        <v>42</v>
      </c>
      <c r="J5401" t="b">
        <v>0</v>
      </c>
      <c r="K5401" s="7">
        <v>0</v>
      </c>
      <c r="L5401" s="7">
        <v>1871</v>
      </c>
      <c r="M5401" s="7">
        <v>0</v>
      </c>
      <c r="N5401" s="7">
        <v>570</v>
      </c>
      <c r="O5401" s="7">
        <v>199</v>
      </c>
      <c r="P5401" s="7">
        <f>SUM(dane3[[#This Row],[RoomService]:[VRDeck]])</f>
        <v>2640</v>
      </c>
      <c r="Q5401" t="s">
        <v>14751</v>
      </c>
      <c r="R5401" t="b">
        <v>0</v>
      </c>
    </row>
    <row r="5402" spans="1:18" x14ac:dyDescent="0.3">
      <c r="A5402" t="s">
        <v>14752</v>
      </c>
      <c r="B5402">
        <f>MID(dane3[[#This Row],[PassengerId]],1,4)+0</f>
        <v>5767</v>
      </c>
      <c r="C5402" t="s">
        <v>19</v>
      </c>
      <c r="D5402" t="b">
        <v>1</v>
      </c>
      <c r="E5402" t="s">
        <v>14753</v>
      </c>
      <c r="F5402" t="str">
        <f>MID($E5402,1,1)</f>
        <v>G</v>
      </c>
      <c r="G5402" t="str">
        <f>IFERROR(MID($E5402,SEARCH("/",$E5402,SEARCH("/",$E5402)+1)+1,1),"")</f>
        <v>S</v>
      </c>
      <c r="H5402" t="s">
        <v>32</v>
      </c>
      <c r="I5402">
        <v>33</v>
      </c>
      <c r="J5402" t="b">
        <v>0</v>
      </c>
      <c r="K5402" s="7">
        <v>0</v>
      </c>
      <c r="L5402" s="7">
        <v>0</v>
      </c>
      <c r="M5402" s="7">
        <v>0</v>
      </c>
      <c r="N5402" s="7">
        <v>0</v>
      </c>
      <c r="O5402" s="7">
        <v>0</v>
      </c>
      <c r="P5402" s="7">
        <f>SUM(dane3[[#This Row],[RoomService]:[VRDeck]])</f>
        <v>0</v>
      </c>
      <c r="Q5402" t="s">
        <v>14754</v>
      </c>
      <c r="R5402" t="b">
        <v>1</v>
      </c>
    </row>
    <row r="5403" spans="1:18" x14ac:dyDescent="0.3">
      <c r="A5403" t="s">
        <v>14755</v>
      </c>
      <c r="B5403">
        <f>MID(dane3[[#This Row],[PassengerId]],1,4)+0</f>
        <v>5768</v>
      </c>
      <c r="C5403" t="s">
        <v>14</v>
      </c>
      <c r="D5403" t="b">
        <v>1</v>
      </c>
      <c r="E5403" t="s">
        <v>14756</v>
      </c>
      <c r="F5403" t="str">
        <f>MID($E5403,1,1)</f>
        <v>B</v>
      </c>
      <c r="G5403" t="str">
        <f>IFERROR(MID($E5403,SEARCH("/",$E5403,SEARCH("/",$E5403)+1)+1,1),"")</f>
        <v>P</v>
      </c>
      <c r="H5403" t="s">
        <v>16</v>
      </c>
      <c r="I5403">
        <v>54</v>
      </c>
      <c r="J5403" t="b">
        <v>0</v>
      </c>
      <c r="K5403" s="7">
        <v>0</v>
      </c>
      <c r="L5403" s="7">
        <v>0</v>
      </c>
      <c r="M5403" s="7">
        <v>0</v>
      </c>
      <c r="N5403" s="7">
        <v>0</v>
      </c>
      <c r="O5403" s="7">
        <v>0</v>
      </c>
      <c r="P5403" s="7">
        <f>SUM(dane3[[#This Row],[RoomService]:[VRDeck]])</f>
        <v>0</v>
      </c>
      <c r="Q5403" t="s">
        <v>14757</v>
      </c>
      <c r="R5403" t="b">
        <v>1</v>
      </c>
    </row>
    <row r="5404" spans="1:18" x14ac:dyDescent="0.3">
      <c r="A5404" t="s">
        <v>14758</v>
      </c>
      <c r="B5404">
        <f>MID(dane3[[#This Row],[PassengerId]],1,4)+0</f>
        <v>5768</v>
      </c>
      <c r="C5404" t="s">
        <v>14</v>
      </c>
      <c r="D5404" t="b">
        <v>1</v>
      </c>
      <c r="E5404" t="s">
        <v>14756</v>
      </c>
      <c r="F5404" t="str">
        <f>MID($E5404,1,1)</f>
        <v>B</v>
      </c>
      <c r="G5404" t="str">
        <f>IFERROR(MID($E5404,SEARCH("/",$E5404,SEARCH("/",$E5404)+1)+1,1),"")</f>
        <v>P</v>
      </c>
      <c r="H5404" t="s">
        <v>46</v>
      </c>
      <c r="I5404">
        <v>22</v>
      </c>
      <c r="J5404" t="b">
        <v>0</v>
      </c>
      <c r="K5404" s="7">
        <v>0</v>
      </c>
      <c r="L5404" s="7">
        <v>0</v>
      </c>
      <c r="M5404" s="7">
        <v>0</v>
      </c>
      <c r="N5404" s="7">
        <v>0</v>
      </c>
      <c r="O5404" s="7">
        <v>0</v>
      </c>
      <c r="P5404" s="7">
        <f>SUM(dane3[[#This Row],[RoomService]:[VRDeck]])</f>
        <v>0</v>
      </c>
      <c r="Q5404" t="s">
        <v>14759</v>
      </c>
      <c r="R5404" t="b">
        <v>1</v>
      </c>
    </row>
    <row r="5405" spans="1:18" x14ac:dyDescent="0.3">
      <c r="A5405" t="s">
        <v>14760</v>
      </c>
      <c r="B5405">
        <f>MID(dane3[[#This Row],[PassengerId]],1,4)+0</f>
        <v>5769</v>
      </c>
      <c r="C5405" t="s">
        <v>14</v>
      </c>
      <c r="D5405" t="b">
        <v>1</v>
      </c>
      <c r="E5405" t="s">
        <v>14761</v>
      </c>
      <c r="F5405" t="str">
        <f>MID($E5405,1,1)</f>
        <v>B</v>
      </c>
      <c r="G5405" t="str">
        <f>IFERROR(MID($E5405,SEARCH("/",$E5405,SEARCH("/",$E5405)+1)+1,1),"")</f>
        <v>P</v>
      </c>
      <c r="H5405" t="s">
        <v>16</v>
      </c>
      <c r="I5405">
        <v>22</v>
      </c>
      <c r="J5405" t="b">
        <v>0</v>
      </c>
      <c r="K5405" s="7">
        <v>0</v>
      </c>
      <c r="L5405" s="7">
        <v>0</v>
      </c>
      <c r="M5405" s="7">
        <v>0</v>
      </c>
      <c r="N5405" s="7">
        <v>0</v>
      </c>
      <c r="O5405" s="7">
        <v>0</v>
      </c>
      <c r="P5405" s="7">
        <f>SUM(dane3[[#This Row],[RoomService]:[VRDeck]])</f>
        <v>0</v>
      </c>
      <c r="Q5405" t="s">
        <v>14762</v>
      </c>
      <c r="R5405" t="b">
        <v>1</v>
      </c>
    </row>
    <row r="5406" spans="1:18" x14ac:dyDescent="0.3">
      <c r="A5406" t="s">
        <v>14763</v>
      </c>
      <c r="B5406">
        <f>MID(dane3[[#This Row],[PassengerId]],1,4)+0</f>
        <v>5769</v>
      </c>
      <c r="C5406" t="s">
        <v>14</v>
      </c>
      <c r="D5406" t="b">
        <v>1</v>
      </c>
      <c r="E5406" t="s">
        <v>14761</v>
      </c>
      <c r="F5406" t="str">
        <f>MID($E5406,1,1)</f>
        <v>B</v>
      </c>
      <c r="G5406" t="str">
        <f>IFERROR(MID($E5406,SEARCH("/",$E5406,SEARCH("/",$E5406)+1)+1,1),"")</f>
        <v>P</v>
      </c>
      <c r="H5406" t="s">
        <v>46</v>
      </c>
      <c r="I5406">
        <v>19</v>
      </c>
      <c r="J5406" t="b">
        <v>0</v>
      </c>
      <c r="K5406" s="7">
        <v>0</v>
      </c>
      <c r="L5406" s="7">
        <v>0</v>
      </c>
      <c r="M5406" s="7">
        <v>0</v>
      </c>
      <c r="N5406" s="7">
        <v>0</v>
      </c>
      <c r="O5406" s="7">
        <v>0</v>
      </c>
      <c r="P5406" s="7">
        <f>SUM(dane3[[#This Row],[RoomService]:[VRDeck]])</f>
        <v>0</v>
      </c>
      <c r="Q5406" t="s">
        <v>14764</v>
      </c>
      <c r="R5406" t="b">
        <v>1</v>
      </c>
    </row>
    <row r="5407" spans="1:18" x14ac:dyDescent="0.3">
      <c r="A5407" t="s">
        <v>14765</v>
      </c>
      <c r="B5407">
        <f>MID(dane3[[#This Row],[PassengerId]],1,4)+0</f>
        <v>5771</v>
      </c>
      <c r="C5407" t="s">
        <v>19</v>
      </c>
      <c r="D5407" t="b">
        <v>0</v>
      </c>
      <c r="E5407" t="s">
        <v>14766</v>
      </c>
      <c r="F5407" t="str">
        <f>MID($E5407,1,1)</f>
        <v>G</v>
      </c>
      <c r="G5407" t="str">
        <f>IFERROR(MID($E5407,SEARCH("/",$E5407,SEARCH("/",$E5407)+1)+1,1),"")</f>
        <v>S</v>
      </c>
      <c r="H5407" t="s">
        <v>16</v>
      </c>
      <c r="I5407">
        <v>47</v>
      </c>
      <c r="J5407" t="b">
        <v>0</v>
      </c>
      <c r="K5407" s="7">
        <v>0</v>
      </c>
      <c r="L5407" s="7">
        <v>868</v>
      </c>
      <c r="M5407" s="7">
        <v>0</v>
      </c>
      <c r="N5407" s="7">
        <v>4</v>
      </c>
      <c r="O5407" s="7">
        <v>0</v>
      </c>
      <c r="P5407" s="7">
        <f>SUM(dane3[[#This Row],[RoomService]:[VRDeck]])</f>
        <v>872</v>
      </c>
      <c r="Q5407" t="s">
        <v>14767</v>
      </c>
      <c r="R5407" t="b">
        <v>1</v>
      </c>
    </row>
    <row r="5408" spans="1:18" x14ac:dyDescent="0.3">
      <c r="A5408" t="s">
        <v>12930</v>
      </c>
      <c r="B5408">
        <f>MID(dane3[[#This Row],[PassengerId]],1,4)+0</f>
        <v>5058</v>
      </c>
      <c r="C5408" t="s">
        <v>53</v>
      </c>
      <c r="D5408" t="b">
        <v>1</v>
      </c>
      <c r="E5408" t="s">
        <v>12926</v>
      </c>
      <c r="F5408" t="str">
        <f>MID($E5408,1,1)</f>
        <v>F</v>
      </c>
      <c r="G5408" t="str">
        <f>IFERROR(MID($E5408,SEARCH("/",$E5408,SEARCH("/",$E5408)+1)+1,1),"")</f>
        <v>S</v>
      </c>
      <c r="H5408" t="s">
        <v>16</v>
      </c>
      <c r="I5408">
        <v>42</v>
      </c>
      <c r="J5408" t="b">
        <v>0</v>
      </c>
      <c r="K5408" s="7">
        <v>0</v>
      </c>
      <c r="L5408" s="7">
        <v>0</v>
      </c>
      <c r="M5408" s="7">
        <v>0</v>
      </c>
      <c r="N5408" s="7">
        <v>0</v>
      </c>
      <c r="O5408" s="7">
        <v>0</v>
      </c>
      <c r="P5408" s="7">
        <f>SUM(dane3[[#This Row],[RoomService]:[VRDeck]])</f>
        <v>0</v>
      </c>
      <c r="Q5408" t="s">
        <v>12931</v>
      </c>
      <c r="R5408" t="b">
        <v>1</v>
      </c>
    </row>
    <row r="5409" spans="1:18" x14ac:dyDescent="0.3">
      <c r="A5409" t="s">
        <v>14771</v>
      </c>
      <c r="B5409">
        <f>MID(dane3[[#This Row],[PassengerId]],1,4)+0</f>
        <v>5773</v>
      </c>
      <c r="C5409" t="s">
        <v>14</v>
      </c>
      <c r="D5409" t="b">
        <v>1</v>
      </c>
      <c r="E5409" t="s">
        <v>14772</v>
      </c>
      <c r="F5409" t="str">
        <f>MID($E5409,1,1)</f>
        <v>C</v>
      </c>
      <c r="G5409" t="str">
        <f>IFERROR(MID($E5409,SEARCH("/",$E5409,SEARCH("/",$E5409)+1)+1,1),"")</f>
        <v>S</v>
      </c>
      <c r="H5409" t="s">
        <v>46</v>
      </c>
      <c r="I5409">
        <v>61</v>
      </c>
      <c r="J5409" t="b">
        <v>0</v>
      </c>
      <c r="K5409" s="7">
        <v>0</v>
      </c>
      <c r="L5409" s="7">
        <v>0</v>
      </c>
      <c r="M5409" s="7">
        <v>0</v>
      </c>
      <c r="N5409" s="7">
        <v>0</v>
      </c>
      <c r="O5409" s="7">
        <v>0</v>
      </c>
      <c r="P5409" s="7">
        <f>SUM(dane3[[#This Row],[RoomService]:[VRDeck]])</f>
        <v>0</v>
      </c>
      <c r="Q5409" t="s">
        <v>14773</v>
      </c>
      <c r="R5409" t="b">
        <v>1</v>
      </c>
    </row>
    <row r="5410" spans="1:18" x14ac:dyDescent="0.3">
      <c r="A5410" t="s">
        <v>14774</v>
      </c>
      <c r="B5410">
        <f>MID(dane3[[#This Row],[PassengerId]],1,4)+0</f>
        <v>5776</v>
      </c>
      <c r="C5410" t="s">
        <v>19</v>
      </c>
      <c r="D5410" t="b">
        <v>0</v>
      </c>
      <c r="E5410" t="s">
        <v>14775</v>
      </c>
      <c r="F5410" t="str">
        <f>MID($E5410,1,1)</f>
        <v>F</v>
      </c>
      <c r="G5410" t="str">
        <f>IFERROR(MID($E5410,SEARCH("/",$E5410,SEARCH("/",$E5410)+1)+1,1),"")</f>
        <v>S</v>
      </c>
      <c r="H5410" t="s">
        <v>16</v>
      </c>
      <c r="I5410">
        <v>21</v>
      </c>
      <c r="J5410" t="b">
        <v>0</v>
      </c>
      <c r="K5410" s="7">
        <v>0</v>
      </c>
      <c r="L5410" s="7">
        <v>128</v>
      </c>
      <c r="M5410" s="7">
        <v>209</v>
      </c>
      <c r="N5410" s="7">
        <v>4</v>
      </c>
      <c r="O5410" s="7">
        <v>383</v>
      </c>
      <c r="P5410" s="7">
        <f>SUM(dane3[[#This Row],[RoomService]:[VRDeck]])</f>
        <v>724</v>
      </c>
      <c r="Q5410" t="s">
        <v>14776</v>
      </c>
      <c r="R5410" t="b">
        <v>0</v>
      </c>
    </row>
    <row r="5411" spans="1:18" x14ac:dyDescent="0.3">
      <c r="A5411" t="s">
        <v>14777</v>
      </c>
      <c r="B5411">
        <f>MID(dane3[[#This Row],[PassengerId]],1,4)+0</f>
        <v>5777</v>
      </c>
      <c r="C5411" t="s">
        <v>19</v>
      </c>
      <c r="D5411" t="b">
        <v>0</v>
      </c>
      <c r="E5411" t="s">
        <v>14778</v>
      </c>
      <c r="F5411" t="str">
        <f>MID($E5411,1,1)</f>
        <v>F</v>
      </c>
      <c r="G5411" t="str">
        <f>IFERROR(MID($E5411,SEARCH("/",$E5411,SEARCH("/",$E5411)+1)+1,1),"")</f>
        <v>P</v>
      </c>
      <c r="H5411" t="s">
        <v>32</v>
      </c>
      <c r="I5411">
        <v>46</v>
      </c>
      <c r="J5411" t="b">
        <v>0</v>
      </c>
      <c r="K5411" s="7">
        <v>559</v>
      </c>
      <c r="L5411" s="7">
        <v>25</v>
      </c>
      <c r="M5411" s="7">
        <v>0</v>
      </c>
      <c r="N5411" s="7">
        <v>22</v>
      </c>
      <c r="O5411" s="7">
        <v>765</v>
      </c>
      <c r="P5411" s="7">
        <f>SUM(dane3[[#This Row],[RoomService]:[VRDeck]])</f>
        <v>1371</v>
      </c>
      <c r="Q5411" t="s">
        <v>14779</v>
      </c>
      <c r="R5411" t="b">
        <v>0</v>
      </c>
    </row>
    <row r="5412" spans="1:18" x14ac:dyDescent="0.3">
      <c r="A5412" t="s">
        <v>14780</v>
      </c>
      <c r="B5412">
        <f>MID(dane3[[#This Row],[PassengerId]],1,4)+0</f>
        <v>5778</v>
      </c>
      <c r="C5412" t="s">
        <v>19</v>
      </c>
      <c r="D5412" t="b">
        <v>0</v>
      </c>
      <c r="E5412" t="s">
        <v>14781</v>
      </c>
      <c r="F5412" t="str">
        <f>MID($E5412,1,1)</f>
        <v>G</v>
      </c>
      <c r="G5412" t="str">
        <f>IFERROR(MID($E5412,SEARCH("/",$E5412,SEARCH("/",$E5412)+1)+1,1),"")</f>
        <v>P</v>
      </c>
      <c r="H5412" t="s">
        <v>16</v>
      </c>
      <c r="I5412">
        <v>36</v>
      </c>
      <c r="J5412" t="b">
        <v>0</v>
      </c>
      <c r="K5412" s="7">
        <v>0</v>
      </c>
      <c r="L5412" s="7">
        <v>0</v>
      </c>
      <c r="M5412" s="7">
        <v>0</v>
      </c>
      <c r="N5412" s="7">
        <v>0</v>
      </c>
      <c r="O5412" s="7">
        <v>907</v>
      </c>
      <c r="P5412" s="7">
        <f>SUM(dane3[[#This Row],[RoomService]:[VRDeck]])</f>
        <v>907</v>
      </c>
      <c r="Q5412" t="s">
        <v>14782</v>
      </c>
      <c r="R5412" t="b">
        <v>0</v>
      </c>
    </row>
    <row r="5413" spans="1:18" x14ac:dyDescent="0.3">
      <c r="A5413" t="s">
        <v>14783</v>
      </c>
      <c r="B5413">
        <f>MID(dane3[[#This Row],[PassengerId]],1,4)+0</f>
        <v>5779</v>
      </c>
      <c r="C5413" t="s">
        <v>19</v>
      </c>
      <c r="D5413" t="b">
        <v>0</v>
      </c>
      <c r="E5413" t="s">
        <v>14784</v>
      </c>
      <c r="F5413" t="str">
        <f>MID($E5413,1,1)</f>
        <v>G</v>
      </c>
      <c r="G5413" t="str">
        <f>IFERROR(MID($E5413,SEARCH("/",$E5413,SEARCH("/",$E5413)+1)+1,1),"")</f>
        <v>S</v>
      </c>
      <c r="H5413" t="s">
        <v>16</v>
      </c>
      <c r="I5413">
        <v>15</v>
      </c>
      <c r="J5413" t="b">
        <v>0</v>
      </c>
      <c r="K5413" s="7">
        <v>0</v>
      </c>
      <c r="L5413" s="7">
        <v>706</v>
      </c>
      <c r="M5413" s="7">
        <v>0</v>
      </c>
      <c r="N5413" s="7">
        <v>0</v>
      </c>
      <c r="O5413" s="7">
        <v>0</v>
      </c>
      <c r="P5413" s="7">
        <f>SUM(dane3[[#This Row],[RoomService]:[VRDeck]])</f>
        <v>706</v>
      </c>
      <c r="Q5413" t="s">
        <v>14785</v>
      </c>
      <c r="R5413" t="b">
        <v>1</v>
      </c>
    </row>
    <row r="5414" spans="1:18" x14ac:dyDescent="0.3">
      <c r="A5414" t="s">
        <v>14786</v>
      </c>
      <c r="B5414">
        <f>MID(dane3[[#This Row],[PassengerId]],1,4)+0</f>
        <v>5780</v>
      </c>
      <c r="C5414" t="s">
        <v>14</v>
      </c>
      <c r="D5414" t="b">
        <v>0</v>
      </c>
      <c r="E5414" t="s">
        <v>14787</v>
      </c>
      <c r="F5414" t="str">
        <f>MID($E5414,1,1)</f>
        <v>B</v>
      </c>
      <c r="G5414" t="str">
        <f>IFERROR(MID($E5414,SEARCH("/",$E5414,SEARCH("/",$E5414)+1)+1,1),"")</f>
        <v>P</v>
      </c>
      <c r="H5414" t="s">
        <v>16</v>
      </c>
      <c r="I5414">
        <v>33</v>
      </c>
      <c r="J5414" t="b">
        <v>0</v>
      </c>
      <c r="K5414" s="7">
        <v>2233</v>
      </c>
      <c r="L5414" s="7">
        <v>6408</v>
      </c>
      <c r="M5414" s="7">
        <v>0</v>
      </c>
      <c r="N5414" s="7">
        <v>23</v>
      </c>
      <c r="O5414" s="7">
        <v>273</v>
      </c>
      <c r="P5414" s="7">
        <f>SUM(dane3[[#This Row],[RoomService]:[VRDeck]])</f>
        <v>8937</v>
      </c>
      <c r="Q5414" t="s">
        <v>14788</v>
      </c>
      <c r="R5414" t="b">
        <v>1</v>
      </c>
    </row>
    <row r="5415" spans="1:18" x14ac:dyDescent="0.3">
      <c r="A5415" t="s">
        <v>14789</v>
      </c>
      <c r="B5415">
        <f>MID(dane3[[#This Row],[PassengerId]],1,4)+0</f>
        <v>5780</v>
      </c>
      <c r="C5415" t="s">
        <v>14</v>
      </c>
      <c r="D5415" t="b">
        <v>1</v>
      </c>
      <c r="E5415" t="s">
        <v>14787</v>
      </c>
      <c r="F5415" t="str">
        <f>MID($E5415,1,1)</f>
        <v>B</v>
      </c>
      <c r="G5415" t="str">
        <f>IFERROR(MID($E5415,SEARCH("/",$E5415,SEARCH("/",$E5415)+1)+1,1),"")</f>
        <v>P</v>
      </c>
      <c r="H5415" t="s">
        <v>16</v>
      </c>
      <c r="I5415">
        <v>35</v>
      </c>
      <c r="J5415" t="b">
        <v>0</v>
      </c>
      <c r="K5415" s="7">
        <v>0</v>
      </c>
      <c r="L5415" s="7">
        <v>0</v>
      </c>
      <c r="M5415" s="7">
        <v>0</v>
      </c>
      <c r="N5415" s="7">
        <v>0</v>
      </c>
      <c r="O5415" s="7">
        <v>0</v>
      </c>
      <c r="P5415" s="7">
        <f>SUM(dane3[[#This Row],[RoomService]:[VRDeck]])</f>
        <v>0</v>
      </c>
      <c r="Q5415" t="s">
        <v>14790</v>
      </c>
      <c r="R5415" t="b">
        <v>1</v>
      </c>
    </row>
    <row r="5416" spans="1:18" x14ac:dyDescent="0.3">
      <c r="A5416" t="s">
        <v>14791</v>
      </c>
      <c r="B5416">
        <f>MID(dane3[[#This Row],[PassengerId]],1,4)+0</f>
        <v>5780</v>
      </c>
      <c r="C5416" t="s">
        <v>14</v>
      </c>
      <c r="D5416" t="b">
        <v>1</v>
      </c>
      <c r="E5416" t="s">
        <v>14787</v>
      </c>
      <c r="F5416" t="str">
        <f>MID($E5416,1,1)</f>
        <v>B</v>
      </c>
      <c r="G5416" t="str">
        <f>IFERROR(MID($E5416,SEARCH("/",$E5416,SEARCH("/",$E5416)+1)+1,1),"")</f>
        <v>P</v>
      </c>
      <c r="H5416" t="s">
        <v>46</v>
      </c>
      <c r="I5416">
        <v>21</v>
      </c>
      <c r="J5416" t="b">
        <v>0</v>
      </c>
      <c r="K5416" s="7">
        <v>0</v>
      </c>
      <c r="L5416" s="7">
        <v>0</v>
      </c>
      <c r="M5416" s="7">
        <v>0</v>
      </c>
      <c r="N5416" s="7">
        <v>0</v>
      </c>
      <c r="O5416" s="7">
        <v>0</v>
      </c>
      <c r="P5416" s="7">
        <f>SUM(dane3[[#This Row],[RoomService]:[VRDeck]])</f>
        <v>0</v>
      </c>
      <c r="Q5416" t="s">
        <v>14792</v>
      </c>
      <c r="R5416" t="b">
        <v>1</v>
      </c>
    </row>
    <row r="5417" spans="1:18" x14ac:dyDescent="0.3">
      <c r="A5417" t="s">
        <v>14793</v>
      </c>
      <c r="B5417">
        <f>MID(dane3[[#This Row],[PassengerId]],1,4)+0</f>
        <v>5781</v>
      </c>
      <c r="C5417" t="s">
        <v>19</v>
      </c>
      <c r="D5417" t="b">
        <v>0</v>
      </c>
      <c r="E5417" t="s">
        <v>14794</v>
      </c>
      <c r="F5417" t="str">
        <f>MID($E5417,1,1)</f>
        <v>F</v>
      </c>
      <c r="G5417" t="str">
        <f>IFERROR(MID($E5417,SEARCH("/",$E5417,SEARCH("/",$E5417)+1)+1,1),"")</f>
        <v>P</v>
      </c>
      <c r="H5417" t="s">
        <v>46</v>
      </c>
      <c r="I5417">
        <v>21</v>
      </c>
      <c r="J5417" t="b">
        <v>0</v>
      </c>
      <c r="K5417" s="7">
        <v>0</v>
      </c>
      <c r="L5417" s="7">
        <v>0</v>
      </c>
      <c r="M5417" s="7">
        <v>0</v>
      </c>
      <c r="N5417" s="7">
        <v>1</v>
      </c>
      <c r="O5417" s="7">
        <v>594</v>
      </c>
      <c r="P5417" s="7">
        <f>SUM(dane3[[#This Row],[RoomService]:[VRDeck]])</f>
        <v>595</v>
      </c>
      <c r="Q5417" t="s">
        <v>14795</v>
      </c>
      <c r="R5417" t="b">
        <v>0</v>
      </c>
    </row>
    <row r="5418" spans="1:18" x14ac:dyDescent="0.3">
      <c r="A5418" t="s">
        <v>14796</v>
      </c>
      <c r="B5418">
        <f>MID(dane3[[#This Row],[PassengerId]],1,4)+0</f>
        <v>5783</v>
      </c>
      <c r="C5418" t="s">
        <v>19</v>
      </c>
      <c r="D5418" t="b">
        <v>0</v>
      </c>
      <c r="E5418" t="s">
        <v>14797</v>
      </c>
      <c r="F5418" t="str">
        <f>MID($E5418,1,1)</f>
        <v>F</v>
      </c>
      <c r="G5418" t="str">
        <f>IFERROR(MID($E5418,SEARCH("/",$E5418,SEARCH("/",$E5418)+1)+1,1),"")</f>
        <v>P</v>
      </c>
      <c r="H5418" t="s">
        <v>46</v>
      </c>
      <c r="I5418">
        <v>43</v>
      </c>
      <c r="J5418" t="b">
        <v>0</v>
      </c>
      <c r="K5418" s="7">
        <v>0</v>
      </c>
      <c r="L5418" s="7">
        <v>1197</v>
      </c>
      <c r="M5418" s="7">
        <v>0</v>
      </c>
      <c r="N5418" s="7">
        <v>223</v>
      </c>
      <c r="O5418" s="7">
        <v>1</v>
      </c>
      <c r="P5418" s="7">
        <f>SUM(dane3[[#This Row],[RoomService]:[VRDeck]])</f>
        <v>1421</v>
      </c>
      <c r="Q5418" t="s">
        <v>14798</v>
      </c>
      <c r="R5418" t="b">
        <v>1</v>
      </c>
    </row>
    <row r="5419" spans="1:18" x14ac:dyDescent="0.3">
      <c r="A5419" t="s">
        <v>14799</v>
      </c>
      <c r="B5419">
        <f>MID(dane3[[#This Row],[PassengerId]],1,4)+0</f>
        <v>5785</v>
      </c>
      <c r="C5419" t="s">
        <v>19</v>
      </c>
      <c r="D5419" t="b">
        <v>0</v>
      </c>
      <c r="E5419" t="s">
        <v>14800</v>
      </c>
      <c r="F5419" t="str">
        <f>MID($E5419,1,1)</f>
        <v>F</v>
      </c>
      <c r="G5419" t="str">
        <f>IFERROR(MID($E5419,SEARCH("/",$E5419,SEARCH("/",$E5419)+1)+1,1),"")</f>
        <v>S</v>
      </c>
      <c r="H5419" t="s">
        <v>32</v>
      </c>
      <c r="I5419">
        <v>34</v>
      </c>
      <c r="J5419" t="b">
        <v>0</v>
      </c>
      <c r="K5419" s="7">
        <v>571</v>
      </c>
      <c r="L5419" s="7">
        <v>0</v>
      </c>
      <c r="M5419" s="7">
        <v>0</v>
      </c>
      <c r="N5419" s="7">
        <v>0</v>
      </c>
      <c r="O5419" s="7">
        <v>0</v>
      </c>
      <c r="P5419" s="7">
        <f>SUM(dane3[[#This Row],[RoomService]:[VRDeck]])</f>
        <v>571</v>
      </c>
      <c r="Q5419" t="s">
        <v>14801</v>
      </c>
      <c r="R5419" t="b">
        <v>0</v>
      </c>
    </row>
    <row r="5420" spans="1:18" x14ac:dyDescent="0.3">
      <c r="A5420" t="s">
        <v>14802</v>
      </c>
      <c r="B5420">
        <f>MID(dane3[[#This Row],[PassengerId]],1,4)+0</f>
        <v>5786</v>
      </c>
      <c r="C5420" t="s">
        <v>19</v>
      </c>
      <c r="D5420" t="b">
        <v>0</v>
      </c>
      <c r="E5420" t="s">
        <v>14803</v>
      </c>
      <c r="F5420" t="str">
        <f>MID($E5420,1,1)</f>
        <v>G</v>
      </c>
      <c r="G5420" t="str">
        <f>IFERROR(MID($E5420,SEARCH("/",$E5420,SEARCH("/",$E5420)+1)+1,1),"")</f>
        <v>P</v>
      </c>
      <c r="H5420" t="s">
        <v>32</v>
      </c>
      <c r="I5420">
        <v>47</v>
      </c>
      <c r="J5420" t="b">
        <v>0</v>
      </c>
      <c r="K5420" s="7">
        <v>14</v>
      </c>
      <c r="L5420" s="7">
        <v>3</v>
      </c>
      <c r="M5420" s="7">
        <v>0</v>
      </c>
      <c r="N5420" s="7">
        <v>1720</v>
      </c>
      <c r="O5420" s="7">
        <v>0</v>
      </c>
      <c r="P5420" s="7">
        <f>SUM(dane3[[#This Row],[RoomService]:[VRDeck]])</f>
        <v>1737</v>
      </c>
      <c r="Q5420" t="s">
        <v>14804</v>
      </c>
      <c r="R5420" t="b">
        <v>0</v>
      </c>
    </row>
    <row r="5421" spans="1:18" x14ac:dyDescent="0.3">
      <c r="A5421" t="s">
        <v>12979</v>
      </c>
      <c r="B5421">
        <f>MID(dane3[[#This Row],[PassengerId]],1,4)+0</f>
        <v>5073</v>
      </c>
      <c r="C5421" t="s">
        <v>53</v>
      </c>
      <c r="D5421" t="b">
        <v>1</v>
      </c>
      <c r="E5421" t="s">
        <v>12980</v>
      </c>
      <c r="F5421" t="str">
        <f>MID($E5421,1,1)</f>
        <v>F</v>
      </c>
      <c r="G5421" t="str">
        <f>IFERROR(MID($E5421,SEARCH("/",$E5421,SEARCH("/",$E5421)+1)+1,1),"")</f>
        <v>P</v>
      </c>
      <c r="H5421" t="s">
        <v>46</v>
      </c>
      <c r="I5421">
        <v>27</v>
      </c>
      <c r="J5421" t="b">
        <v>0</v>
      </c>
      <c r="K5421" s="7">
        <v>0</v>
      </c>
      <c r="L5421" s="7">
        <v>0</v>
      </c>
      <c r="M5421" s="7">
        <v>0</v>
      </c>
      <c r="N5421" s="7">
        <v>0</v>
      </c>
      <c r="O5421" s="7">
        <v>0</v>
      </c>
      <c r="P5421" s="7">
        <f>SUM(dane3[[#This Row],[RoomService]:[VRDeck]])</f>
        <v>0</v>
      </c>
      <c r="Q5421" t="s">
        <v>12981</v>
      </c>
      <c r="R5421" t="b">
        <v>1</v>
      </c>
    </row>
    <row r="5422" spans="1:18" x14ac:dyDescent="0.3">
      <c r="A5422" t="s">
        <v>14808</v>
      </c>
      <c r="B5422">
        <f>MID(dane3[[#This Row],[PassengerId]],1,4)+0</f>
        <v>5790</v>
      </c>
      <c r="C5422" t="s">
        <v>14</v>
      </c>
      <c r="D5422" t="b">
        <v>0</v>
      </c>
      <c r="E5422" t="s">
        <v>14809</v>
      </c>
      <c r="F5422" t="str">
        <f>MID($E5422,1,1)</f>
        <v>C</v>
      </c>
      <c r="G5422" t="str">
        <f>IFERROR(MID($E5422,SEARCH("/",$E5422,SEARCH("/",$E5422)+1)+1,1),"")</f>
        <v>S</v>
      </c>
      <c r="H5422" t="s">
        <v>16</v>
      </c>
      <c r="I5422">
        <v>46</v>
      </c>
      <c r="J5422" t="b">
        <v>0</v>
      </c>
      <c r="K5422" s="7">
        <v>0</v>
      </c>
      <c r="L5422" s="7">
        <v>1068</v>
      </c>
      <c r="M5422" s="7">
        <v>945</v>
      </c>
      <c r="N5422" s="7">
        <v>2587</v>
      </c>
      <c r="O5422" s="7">
        <v>811</v>
      </c>
      <c r="P5422" s="7">
        <f>SUM(dane3[[#This Row],[RoomService]:[VRDeck]])</f>
        <v>5411</v>
      </c>
      <c r="Q5422" t="s">
        <v>14810</v>
      </c>
      <c r="R5422" t="b">
        <v>0</v>
      </c>
    </row>
    <row r="5423" spans="1:18" x14ac:dyDescent="0.3">
      <c r="A5423" t="s">
        <v>7918</v>
      </c>
      <c r="B5423">
        <f>MID(dane3[[#This Row],[PassengerId]],1,4)+0</f>
        <v>3123</v>
      </c>
      <c r="C5423" t="s">
        <v>19</v>
      </c>
      <c r="D5423" t="b">
        <v>1</v>
      </c>
      <c r="E5423" t="s">
        <v>7919</v>
      </c>
      <c r="F5423" t="str">
        <f>MID($E5423,1,1)</f>
        <v>G</v>
      </c>
      <c r="G5423" t="str">
        <f>IFERROR(MID($E5423,SEARCH("/",$E5423,SEARCH("/",$E5423)+1)+1,1),"")</f>
        <v>P</v>
      </c>
      <c r="H5423" t="s">
        <v>16</v>
      </c>
      <c r="I5423">
        <v>17</v>
      </c>
      <c r="J5423" t="b">
        <v>0</v>
      </c>
      <c r="K5423" s="7">
        <v>0</v>
      </c>
      <c r="L5423" s="7">
        <v>0</v>
      </c>
      <c r="M5423" s="7">
        <v>0</v>
      </c>
      <c r="N5423" s="7">
        <v>0</v>
      </c>
      <c r="O5423" s="7">
        <v>0</v>
      </c>
      <c r="P5423" s="7">
        <f>SUM(dane3[[#This Row],[RoomService]:[VRDeck]])</f>
        <v>0</v>
      </c>
      <c r="Q5423" t="s">
        <v>7920</v>
      </c>
      <c r="R5423" t="b">
        <v>1</v>
      </c>
    </row>
    <row r="5424" spans="1:18" x14ac:dyDescent="0.3">
      <c r="A5424" t="s">
        <v>14814</v>
      </c>
      <c r="B5424">
        <f>MID(dane3[[#This Row],[PassengerId]],1,4)+0</f>
        <v>5792</v>
      </c>
      <c r="C5424" t="s">
        <v>14</v>
      </c>
      <c r="D5424" t="b">
        <v>0</v>
      </c>
      <c r="E5424" t="s">
        <v>14815</v>
      </c>
      <c r="F5424" t="str">
        <f>MID($E5424,1,1)</f>
        <v>B</v>
      </c>
      <c r="G5424" t="str">
        <f>IFERROR(MID($E5424,SEARCH("/",$E5424,SEARCH("/",$E5424)+1)+1,1),"")</f>
        <v>P</v>
      </c>
      <c r="H5424" t="s">
        <v>46</v>
      </c>
      <c r="I5424">
        <v>40</v>
      </c>
      <c r="J5424" t="b">
        <v>0</v>
      </c>
      <c r="K5424" s="7">
        <v>0</v>
      </c>
      <c r="L5424" s="7">
        <v>3338</v>
      </c>
      <c r="M5424" s="7">
        <v>0</v>
      </c>
      <c r="N5424" s="7">
        <v>6344</v>
      </c>
      <c r="O5424" s="7">
        <v>199</v>
      </c>
      <c r="P5424" s="7">
        <f>SUM(dane3[[#This Row],[RoomService]:[VRDeck]])</f>
        <v>9881</v>
      </c>
      <c r="Q5424" t="s">
        <v>14816</v>
      </c>
      <c r="R5424" t="b">
        <v>0</v>
      </c>
    </row>
    <row r="5425" spans="1:18" x14ac:dyDescent="0.3">
      <c r="A5425" t="s">
        <v>14817</v>
      </c>
      <c r="B5425">
        <f>MID(dane3[[#This Row],[PassengerId]],1,4)+0</f>
        <v>5793</v>
      </c>
      <c r="C5425" t="s">
        <v>14</v>
      </c>
      <c r="D5425" t="b">
        <v>1</v>
      </c>
      <c r="E5425" t="s">
        <v>14818</v>
      </c>
      <c r="F5425" t="str">
        <f>MID($E5425,1,1)</f>
        <v>E</v>
      </c>
      <c r="G5425" t="str">
        <f>IFERROR(MID($E5425,SEARCH("/",$E5425,SEARCH("/",$E5425)+1)+1,1),"")</f>
        <v>S</v>
      </c>
      <c r="H5425" t="s">
        <v>46</v>
      </c>
      <c r="I5425">
        <v>59</v>
      </c>
      <c r="J5425" t="b">
        <v>0</v>
      </c>
      <c r="K5425" s="7">
        <v>0</v>
      </c>
      <c r="L5425" s="7">
        <v>0</v>
      </c>
      <c r="M5425" s="7">
        <v>0</v>
      </c>
      <c r="N5425" s="7">
        <v>0</v>
      </c>
      <c r="O5425" s="7">
        <v>0</v>
      </c>
      <c r="P5425" s="7">
        <f>SUM(dane3[[#This Row],[RoomService]:[VRDeck]])</f>
        <v>0</v>
      </c>
      <c r="Q5425" t="s">
        <v>14819</v>
      </c>
      <c r="R5425" t="b">
        <v>1</v>
      </c>
    </row>
    <row r="5426" spans="1:18" x14ac:dyDescent="0.3">
      <c r="A5426" t="s">
        <v>14820</v>
      </c>
      <c r="B5426">
        <f>MID(dane3[[#This Row],[PassengerId]],1,4)+0</f>
        <v>5794</v>
      </c>
      <c r="C5426" t="s">
        <v>14</v>
      </c>
      <c r="D5426" t="b">
        <v>0</v>
      </c>
      <c r="E5426" t="s">
        <v>14821</v>
      </c>
      <c r="F5426" t="str">
        <f>MID($E5426,1,1)</f>
        <v>D</v>
      </c>
      <c r="G5426" t="str">
        <f>IFERROR(MID($E5426,SEARCH("/",$E5426,SEARCH("/",$E5426)+1)+1,1),"")</f>
        <v>P</v>
      </c>
      <c r="H5426" t="s">
        <v>16</v>
      </c>
      <c r="I5426">
        <v>45</v>
      </c>
      <c r="J5426" t="b">
        <v>0</v>
      </c>
      <c r="K5426" s="7">
        <v>0</v>
      </c>
      <c r="L5426" s="7">
        <v>1202</v>
      </c>
      <c r="M5426" s="7">
        <v>149</v>
      </c>
      <c r="N5426" s="7">
        <v>1472</v>
      </c>
      <c r="O5426" s="7">
        <v>3379</v>
      </c>
      <c r="P5426" s="7">
        <f>SUM(dane3[[#This Row],[RoomService]:[VRDeck]])</f>
        <v>6202</v>
      </c>
      <c r="Q5426" t="s">
        <v>14822</v>
      </c>
      <c r="R5426" t="b">
        <v>0</v>
      </c>
    </row>
    <row r="5427" spans="1:18" x14ac:dyDescent="0.3">
      <c r="A5427" t="s">
        <v>14823</v>
      </c>
      <c r="B5427">
        <f>MID(dane3[[#This Row],[PassengerId]],1,4)+0</f>
        <v>5795</v>
      </c>
      <c r="C5427" t="s">
        <v>19</v>
      </c>
      <c r="D5427" t="b">
        <v>0</v>
      </c>
      <c r="E5427" t="s">
        <v>14824</v>
      </c>
      <c r="F5427" t="str">
        <f>MID($E5427,1,1)</f>
        <v>F</v>
      </c>
      <c r="G5427" t="str">
        <f>IFERROR(MID($E5427,SEARCH("/",$E5427,SEARCH("/",$E5427)+1)+1,1),"")</f>
        <v>S</v>
      </c>
      <c r="H5427" t="s">
        <v>32</v>
      </c>
      <c r="I5427">
        <v>19</v>
      </c>
      <c r="J5427" t="b">
        <v>0</v>
      </c>
      <c r="K5427" s="7">
        <v>0</v>
      </c>
      <c r="L5427" s="7">
        <v>95</v>
      </c>
      <c r="M5427" s="7">
        <v>595</v>
      </c>
      <c r="N5427" s="7">
        <v>0</v>
      </c>
      <c r="O5427" s="7">
        <v>0</v>
      </c>
      <c r="P5427" s="7">
        <f>SUM(dane3[[#This Row],[RoomService]:[VRDeck]])</f>
        <v>690</v>
      </c>
      <c r="Q5427" t="s">
        <v>14825</v>
      </c>
      <c r="R5427" t="b">
        <v>1</v>
      </c>
    </row>
    <row r="5428" spans="1:18" x14ac:dyDescent="0.3">
      <c r="A5428" t="s">
        <v>12982</v>
      </c>
      <c r="B5428">
        <f>MID(dane3[[#This Row],[PassengerId]],1,4)+0</f>
        <v>5074</v>
      </c>
      <c r="C5428" t="s">
        <v>53</v>
      </c>
      <c r="D5428" t="b">
        <v>0</v>
      </c>
      <c r="E5428" t="s">
        <v>12983</v>
      </c>
      <c r="F5428" t="str">
        <f>MID($E5428,1,1)</f>
        <v>F</v>
      </c>
      <c r="G5428" t="str">
        <f>IFERROR(MID($E5428,SEARCH("/",$E5428,SEARCH("/",$E5428)+1)+1,1),"")</f>
        <v>S</v>
      </c>
      <c r="H5428" t="s">
        <v>16</v>
      </c>
      <c r="I5428">
        <v>35</v>
      </c>
      <c r="J5428" t="b">
        <v>0</v>
      </c>
      <c r="K5428" s="7">
        <v>4608</v>
      </c>
      <c r="L5428" s="7">
        <v>0</v>
      </c>
      <c r="M5428" s="7">
        <v>926</v>
      </c>
      <c r="N5428" s="7">
        <v>382</v>
      </c>
      <c r="O5428" s="7">
        <v>0</v>
      </c>
      <c r="P5428" s="7">
        <f>SUM(dane3[[#This Row],[RoomService]:[VRDeck]])</f>
        <v>5916</v>
      </c>
      <c r="Q5428" t="s">
        <v>12984</v>
      </c>
      <c r="R5428" t="b">
        <v>0</v>
      </c>
    </row>
    <row r="5429" spans="1:18" x14ac:dyDescent="0.3">
      <c r="A5429" t="s">
        <v>2328</v>
      </c>
      <c r="B5429">
        <f>MID(dane3[[#This Row],[PassengerId]],1,4)+0</f>
        <v>911</v>
      </c>
      <c r="C5429" t="s">
        <v>53</v>
      </c>
      <c r="D5429" t="b">
        <v>0</v>
      </c>
      <c r="E5429" t="s">
        <v>2326</v>
      </c>
      <c r="F5429" t="str">
        <f>MID($E5429,1,1)</f>
        <v>F</v>
      </c>
      <c r="G5429" t="str">
        <f>IFERROR(MID($E5429,SEARCH("/",$E5429,SEARCH("/",$E5429)+1)+1,1),"")</f>
        <v>P</v>
      </c>
      <c r="H5429" t="s">
        <v>16</v>
      </c>
      <c r="I5429">
        <v>74</v>
      </c>
      <c r="J5429" t="b">
        <v>0</v>
      </c>
      <c r="K5429" s="7">
        <v>853</v>
      </c>
      <c r="L5429" s="7">
        <v>0</v>
      </c>
      <c r="M5429" s="7">
        <v>543</v>
      </c>
      <c r="N5429" s="7">
        <v>31</v>
      </c>
      <c r="O5429" s="7">
        <v>0</v>
      </c>
      <c r="P5429" s="7">
        <f>SUM(dane3[[#This Row],[RoomService]:[VRDeck]])</f>
        <v>1427</v>
      </c>
      <c r="Q5429" t="s">
        <v>2329</v>
      </c>
      <c r="R5429" t="b">
        <v>1</v>
      </c>
    </row>
    <row r="5430" spans="1:18" x14ac:dyDescent="0.3">
      <c r="A5430" t="s">
        <v>15569</v>
      </c>
      <c r="B5430">
        <f>MID(dane3[[#This Row],[PassengerId]],1,4)+0</f>
        <v>6039</v>
      </c>
      <c r="C5430" t="s">
        <v>19</v>
      </c>
      <c r="D5430" t="b">
        <v>0</v>
      </c>
      <c r="E5430" t="s">
        <v>15570</v>
      </c>
      <c r="F5430" t="str">
        <f>MID($E5430,1,1)</f>
        <v>F</v>
      </c>
      <c r="G5430" t="str">
        <f>IFERROR(MID($E5430,SEARCH("/",$E5430,SEARCH("/",$E5430)+1)+1,1),"")</f>
        <v>S</v>
      </c>
      <c r="H5430" t="s">
        <v>16</v>
      </c>
      <c r="I5430">
        <v>32</v>
      </c>
      <c r="J5430" t="b">
        <v>0</v>
      </c>
      <c r="K5430" s="7">
        <v>3</v>
      </c>
      <c r="L5430" s="7">
        <v>0</v>
      </c>
      <c r="M5430" s="7">
        <v>0</v>
      </c>
      <c r="N5430" s="7">
        <v>0</v>
      </c>
      <c r="O5430" s="7">
        <v>757</v>
      </c>
      <c r="P5430" s="7">
        <f>SUM(dane3[[#This Row],[RoomService]:[VRDeck]])</f>
        <v>760</v>
      </c>
      <c r="Q5430" t="s">
        <v>15571</v>
      </c>
      <c r="R5430" t="b">
        <v>0</v>
      </c>
    </row>
    <row r="5431" spans="1:18" x14ac:dyDescent="0.3">
      <c r="A5431" t="s">
        <v>13031</v>
      </c>
      <c r="B5431">
        <f>MID(dane3[[#This Row],[PassengerId]],1,4)+0</f>
        <v>5095</v>
      </c>
      <c r="C5431" t="s">
        <v>53</v>
      </c>
      <c r="D5431" t="b">
        <v>1</v>
      </c>
      <c r="E5431" t="s">
        <v>13032</v>
      </c>
      <c r="F5431" t="str">
        <f>MID($E5431,1,1)</f>
        <v>F</v>
      </c>
      <c r="G5431" t="str">
        <f>IFERROR(MID($E5431,SEARCH("/",$E5431,SEARCH("/",$E5431)+1)+1,1),"")</f>
        <v>P</v>
      </c>
      <c r="H5431" t="s">
        <v>16</v>
      </c>
      <c r="I5431">
        <v>61</v>
      </c>
      <c r="J5431" t="b">
        <v>0</v>
      </c>
      <c r="K5431" s="7">
        <v>0</v>
      </c>
      <c r="L5431" s="7">
        <v>0</v>
      </c>
      <c r="M5431" s="7">
        <v>0</v>
      </c>
      <c r="N5431" s="7">
        <v>0</v>
      </c>
      <c r="O5431" s="7">
        <v>0</v>
      </c>
      <c r="P5431" s="7">
        <f>SUM(dane3[[#This Row],[RoomService]:[VRDeck]])</f>
        <v>0</v>
      </c>
      <c r="Q5431" t="s">
        <v>13033</v>
      </c>
      <c r="R5431" t="b">
        <v>1</v>
      </c>
    </row>
    <row r="5432" spans="1:18" x14ac:dyDescent="0.3">
      <c r="A5432" t="s">
        <v>14838</v>
      </c>
      <c r="B5432">
        <f>MID(dane3[[#This Row],[PassengerId]],1,4)+0</f>
        <v>5804</v>
      </c>
      <c r="C5432" t="s">
        <v>19</v>
      </c>
      <c r="D5432" t="b">
        <v>1</v>
      </c>
      <c r="E5432" t="s">
        <v>14839</v>
      </c>
      <c r="F5432" t="str">
        <f>MID($E5432,1,1)</f>
        <v>G</v>
      </c>
      <c r="G5432" t="str">
        <f>IFERROR(MID($E5432,SEARCH("/",$E5432,SEARCH("/",$E5432)+1)+1,1),"")</f>
        <v>P</v>
      </c>
      <c r="H5432" t="s">
        <v>16</v>
      </c>
      <c r="I5432">
        <v>26</v>
      </c>
      <c r="J5432" t="b">
        <v>0</v>
      </c>
      <c r="K5432" s="7">
        <v>0</v>
      </c>
      <c r="L5432" s="7">
        <v>0</v>
      </c>
      <c r="M5432" s="7">
        <v>0</v>
      </c>
      <c r="N5432" s="7">
        <v>0</v>
      </c>
      <c r="O5432" s="7">
        <v>0</v>
      </c>
      <c r="P5432" s="7">
        <f>SUM(dane3[[#This Row],[RoomService]:[VRDeck]])</f>
        <v>0</v>
      </c>
      <c r="Q5432" t="s">
        <v>14840</v>
      </c>
      <c r="R5432" t="b">
        <v>0</v>
      </c>
    </row>
    <row r="5433" spans="1:18" x14ac:dyDescent="0.3">
      <c r="A5433" t="s">
        <v>14841</v>
      </c>
      <c r="B5433">
        <f>MID(dane3[[#This Row],[PassengerId]],1,4)+0</f>
        <v>5806</v>
      </c>
      <c r="C5433" t="s">
        <v>19</v>
      </c>
      <c r="D5433" t="b">
        <v>0</v>
      </c>
      <c r="E5433" t="s">
        <v>14842</v>
      </c>
      <c r="F5433" t="str">
        <f>MID($E5433,1,1)</f>
        <v>F</v>
      </c>
      <c r="G5433" t="str">
        <f>IFERROR(MID($E5433,SEARCH("/",$E5433,SEARCH("/",$E5433)+1)+1,1),"")</f>
        <v>S</v>
      </c>
      <c r="H5433" t="s">
        <v>16</v>
      </c>
      <c r="I5433">
        <v>22</v>
      </c>
      <c r="J5433" t="b">
        <v>0</v>
      </c>
      <c r="K5433" s="7">
        <v>514</v>
      </c>
      <c r="L5433" s="7">
        <v>0</v>
      </c>
      <c r="M5433" s="7">
        <v>2</v>
      </c>
      <c r="N5433" s="7">
        <v>129</v>
      </c>
      <c r="O5433" s="7">
        <v>583</v>
      </c>
      <c r="P5433" s="7">
        <f>SUM(dane3[[#This Row],[RoomService]:[VRDeck]])</f>
        <v>1228</v>
      </c>
      <c r="Q5433" t="s">
        <v>14843</v>
      </c>
      <c r="R5433" t="b">
        <v>0</v>
      </c>
    </row>
    <row r="5434" spans="1:18" x14ac:dyDescent="0.3">
      <c r="A5434" t="s">
        <v>14844</v>
      </c>
      <c r="B5434">
        <f>MID(dane3[[#This Row],[PassengerId]],1,4)+0</f>
        <v>5808</v>
      </c>
      <c r="C5434" t="s">
        <v>19</v>
      </c>
      <c r="D5434" t="b">
        <v>0</v>
      </c>
      <c r="E5434" t="s">
        <v>14845</v>
      </c>
      <c r="F5434" t="str">
        <f>MID($E5434,1,1)</f>
        <v>G</v>
      </c>
      <c r="G5434" t="str">
        <f>IFERROR(MID($E5434,SEARCH("/",$E5434,SEARCH("/",$E5434)+1)+1,1),"")</f>
        <v>P</v>
      </c>
      <c r="H5434" t="s">
        <v>16</v>
      </c>
      <c r="I5434">
        <v>2</v>
      </c>
      <c r="J5434" t="b">
        <v>0</v>
      </c>
      <c r="K5434" s="7">
        <v>0</v>
      </c>
      <c r="L5434" s="7">
        <v>0</v>
      </c>
      <c r="M5434" s="7">
        <v>0</v>
      </c>
      <c r="N5434" s="7">
        <v>0</v>
      </c>
      <c r="O5434" s="7">
        <v>0</v>
      </c>
      <c r="P5434" s="7">
        <f>SUM(dane3[[#This Row],[RoomService]:[VRDeck]])</f>
        <v>0</v>
      </c>
      <c r="Q5434" t="s">
        <v>622</v>
      </c>
      <c r="R5434" t="b">
        <v>0</v>
      </c>
    </row>
    <row r="5435" spans="1:18" x14ac:dyDescent="0.3">
      <c r="A5435" t="s">
        <v>14846</v>
      </c>
      <c r="B5435">
        <f>MID(dane3[[#This Row],[PassengerId]],1,4)+0</f>
        <v>5808</v>
      </c>
      <c r="C5435" t="s">
        <v>19</v>
      </c>
      <c r="D5435" t="b">
        <v>0</v>
      </c>
      <c r="E5435" t="s">
        <v>14847</v>
      </c>
      <c r="F5435" t="str">
        <f>MID($E5435,1,1)</f>
        <v>F</v>
      </c>
      <c r="G5435" t="str">
        <f>IFERROR(MID($E5435,SEARCH("/",$E5435,SEARCH("/",$E5435)+1)+1,1),"")</f>
        <v>P</v>
      </c>
      <c r="H5435" t="s">
        <v>16</v>
      </c>
      <c r="I5435">
        <v>18</v>
      </c>
      <c r="J5435" t="b">
        <v>0</v>
      </c>
      <c r="K5435" s="7">
        <v>0</v>
      </c>
      <c r="L5435" s="7">
        <v>3</v>
      </c>
      <c r="M5435" s="7">
        <v>41</v>
      </c>
      <c r="N5435" s="7">
        <v>359</v>
      </c>
      <c r="O5435" s="7">
        <v>393</v>
      </c>
      <c r="P5435" s="7">
        <f>SUM(dane3[[#This Row],[RoomService]:[VRDeck]])</f>
        <v>796</v>
      </c>
      <c r="Q5435" t="s">
        <v>14848</v>
      </c>
      <c r="R5435" t="b">
        <v>0</v>
      </c>
    </row>
    <row r="5436" spans="1:18" x14ac:dyDescent="0.3">
      <c r="A5436" t="s">
        <v>14849</v>
      </c>
      <c r="B5436">
        <f>MID(dane3[[#This Row],[PassengerId]],1,4)+0</f>
        <v>5808</v>
      </c>
      <c r="C5436" t="s">
        <v>19</v>
      </c>
      <c r="D5436" t="b">
        <v>0</v>
      </c>
      <c r="E5436" t="s">
        <v>14847</v>
      </c>
      <c r="F5436" t="str">
        <f>MID($E5436,1,1)</f>
        <v>F</v>
      </c>
      <c r="G5436" t="str">
        <f>IFERROR(MID($E5436,SEARCH("/",$E5436,SEARCH("/",$E5436)+1)+1,1),"")</f>
        <v>P</v>
      </c>
      <c r="H5436" t="s">
        <v>16</v>
      </c>
      <c r="I5436">
        <v>53</v>
      </c>
      <c r="J5436" t="b">
        <v>0</v>
      </c>
      <c r="K5436" s="7">
        <v>751</v>
      </c>
      <c r="L5436" s="7">
        <v>0</v>
      </c>
      <c r="M5436" s="7">
        <v>0</v>
      </c>
      <c r="N5436" s="7">
        <v>7</v>
      </c>
      <c r="O5436" s="7">
        <v>0</v>
      </c>
      <c r="P5436" s="7">
        <f>SUM(dane3[[#This Row],[RoomService]:[VRDeck]])</f>
        <v>758</v>
      </c>
      <c r="Q5436" t="s">
        <v>14850</v>
      </c>
      <c r="R5436" t="b">
        <v>0</v>
      </c>
    </row>
    <row r="5437" spans="1:18" x14ac:dyDescent="0.3">
      <c r="A5437" t="s">
        <v>14851</v>
      </c>
      <c r="B5437">
        <f>MID(dane3[[#This Row],[PassengerId]],1,4)+0</f>
        <v>5809</v>
      </c>
      <c r="C5437" t="s">
        <v>19</v>
      </c>
      <c r="D5437" t="b">
        <v>0</v>
      </c>
      <c r="E5437" t="s">
        <v>14852</v>
      </c>
      <c r="F5437" t="str">
        <f>MID($E5437,1,1)</f>
        <v>F</v>
      </c>
      <c r="G5437" t="str">
        <f>IFERROR(MID($E5437,SEARCH("/",$E5437,SEARCH("/",$E5437)+1)+1,1),"")</f>
        <v>P</v>
      </c>
      <c r="H5437" t="s">
        <v>16</v>
      </c>
      <c r="I5437">
        <v>22</v>
      </c>
      <c r="J5437" t="b">
        <v>0</v>
      </c>
      <c r="K5437" s="7">
        <v>104</v>
      </c>
      <c r="L5437" s="7">
        <v>511</v>
      </c>
      <c r="M5437" s="7">
        <v>254</v>
      </c>
      <c r="N5437" s="7">
        <v>425</v>
      </c>
      <c r="O5437" s="7">
        <v>4</v>
      </c>
      <c r="P5437" s="7">
        <f>SUM(dane3[[#This Row],[RoomService]:[VRDeck]])</f>
        <v>1298</v>
      </c>
      <c r="Q5437" t="s">
        <v>14853</v>
      </c>
      <c r="R5437" t="b">
        <v>0</v>
      </c>
    </row>
    <row r="5438" spans="1:18" x14ac:dyDescent="0.3">
      <c r="A5438" t="s">
        <v>14854</v>
      </c>
      <c r="B5438">
        <f>MID(dane3[[#This Row],[PassengerId]],1,4)+0</f>
        <v>5809</v>
      </c>
      <c r="C5438" t="s">
        <v>19</v>
      </c>
      <c r="D5438" t="b">
        <v>0</v>
      </c>
      <c r="E5438" t="s">
        <v>14852</v>
      </c>
      <c r="F5438" t="str">
        <f>MID($E5438,1,1)</f>
        <v>F</v>
      </c>
      <c r="G5438" t="str">
        <f>IFERROR(MID($E5438,SEARCH("/",$E5438,SEARCH("/",$E5438)+1)+1,1),"")</f>
        <v>P</v>
      </c>
      <c r="H5438" t="s">
        <v>16</v>
      </c>
      <c r="I5438">
        <v>46</v>
      </c>
      <c r="J5438" t="b">
        <v>0</v>
      </c>
      <c r="K5438" s="7">
        <v>0</v>
      </c>
      <c r="L5438" s="7">
        <v>98</v>
      </c>
      <c r="M5438" s="7">
        <v>2077</v>
      </c>
      <c r="N5438" s="7">
        <v>0</v>
      </c>
      <c r="O5438" s="7">
        <v>0</v>
      </c>
      <c r="P5438" s="7">
        <f>SUM(dane3[[#This Row],[RoomService]:[VRDeck]])</f>
        <v>2175</v>
      </c>
      <c r="Q5438" t="s">
        <v>14855</v>
      </c>
      <c r="R5438" t="b">
        <v>1</v>
      </c>
    </row>
    <row r="5439" spans="1:18" x14ac:dyDescent="0.3">
      <c r="A5439" t="s">
        <v>14856</v>
      </c>
      <c r="B5439">
        <f>MID(dane3[[#This Row],[PassengerId]],1,4)+0</f>
        <v>5810</v>
      </c>
      <c r="C5439" t="s">
        <v>19</v>
      </c>
      <c r="D5439" t="b">
        <v>1</v>
      </c>
      <c r="E5439" t="s">
        <v>14857</v>
      </c>
      <c r="F5439" t="str">
        <f>MID($E5439,1,1)</f>
        <v>G</v>
      </c>
      <c r="G5439" t="str">
        <f>IFERROR(MID($E5439,SEARCH("/",$E5439,SEARCH("/",$E5439)+1)+1,1),"")</f>
        <v>P</v>
      </c>
      <c r="H5439" t="s">
        <v>16</v>
      </c>
      <c r="I5439">
        <v>28</v>
      </c>
      <c r="J5439" t="b">
        <v>0</v>
      </c>
      <c r="K5439" s="7">
        <v>0</v>
      </c>
      <c r="L5439" s="7">
        <v>0</v>
      </c>
      <c r="M5439" s="7">
        <v>0</v>
      </c>
      <c r="N5439" s="7">
        <v>0</v>
      </c>
      <c r="O5439" s="7">
        <v>0</v>
      </c>
      <c r="P5439" s="7">
        <f>SUM(dane3[[#This Row],[RoomService]:[VRDeck]])</f>
        <v>0</v>
      </c>
      <c r="Q5439" t="s">
        <v>14858</v>
      </c>
      <c r="R5439" t="b">
        <v>1</v>
      </c>
    </row>
    <row r="5440" spans="1:18" x14ac:dyDescent="0.3">
      <c r="A5440" t="s">
        <v>14859</v>
      </c>
      <c r="B5440">
        <f>MID(dane3[[#This Row],[PassengerId]],1,4)+0</f>
        <v>5810</v>
      </c>
      <c r="C5440" t="s">
        <v>14</v>
      </c>
      <c r="D5440" t="b">
        <v>0</v>
      </c>
      <c r="E5440" t="s">
        <v>14860</v>
      </c>
      <c r="F5440" t="str">
        <f>MID($E5440,1,1)</f>
        <v>E</v>
      </c>
      <c r="G5440" t="str">
        <f>IFERROR(MID($E5440,SEARCH("/",$E5440,SEARCH("/",$E5440)+1)+1,1),"")</f>
        <v>P</v>
      </c>
      <c r="H5440" t="s">
        <v>16</v>
      </c>
      <c r="I5440">
        <v>31</v>
      </c>
      <c r="J5440" t="b">
        <v>0</v>
      </c>
      <c r="K5440" s="7">
        <v>0</v>
      </c>
      <c r="L5440" s="7">
        <v>1489</v>
      </c>
      <c r="M5440" s="7">
        <v>68</v>
      </c>
      <c r="N5440" s="7">
        <v>6</v>
      </c>
      <c r="O5440" s="7">
        <v>0</v>
      </c>
      <c r="P5440" s="7">
        <f>SUM(dane3[[#This Row],[RoomService]:[VRDeck]])</f>
        <v>1563</v>
      </c>
      <c r="Q5440" t="s">
        <v>14861</v>
      </c>
      <c r="R5440" t="b">
        <v>1</v>
      </c>
    </row>
    <row r="5441" spans="1:18" x14ac:dyDescent="0.3">
      <c r="A5441" t="s">
        <v>14862</v>
      </c>
      <c r="B5441">
        <f>MID(dane3[[#This Row],[PassengerId]],1,4)+0</f>
        <v>5811</v>
      </c>
      <c r="C5441" t="s">
        <v>14</v>
      </c>
      <c r="D5441" t="b">
        <v>0</v>
      </c>
      <c r="E5441" t="s">
        <v>14863</v>
      </c>
      <c r="F5441" t="str">
        <f>MID($E5441,1,1)</f>
        <v>A</v>
      </c>
      <c r="G5441" t="str">
        <f>IFERROR(MID($E5441,SEARCH("/",$E5441,SEARCH("/",$E5441)+1)+1,1),"")</f>
        <v>P</v>
      </c>
      <c r="H5441" t="s">
        <v>46</v>
      </c>
      <c r="I5441">
        <v>36</v>
      </c>
      <c r="J5441" t="b">
        <v>0</v>
      </c>
      <c r="K5441" s="7">
        <v>1</v>
      </c>
      <c r="L5441" s="7">
        <v>4058</v>
      </c>
      <c r="M5441" s="7">
        <v>95</v>
      </c>
      <c r="N5441" s="7">
        <v>0</v>
      </c>
      <c r="O5441" s="7">
        <v>2109</v>
      </c>
      <c r="P5441" s="7">
        <f>SUM(dane3[[#This Row],[RoomService]:[VRDeck]])</f>
        <v>6263</v>
      </c>
      <c r="Q5441" t="s">
        <v>14864</v>
      </c>
      <c r="R5441" t="b">
        <v>0</v>
      </c>
    </row>
    <row r="5442" spans="1:18" x14ac:dyDescent="0.3">
      <c r="A5442" t="s">
        <v>14865</v>
      </c>
      <c r="B5442">
        <f>MID(dane3[[#This Row],[PassengerId]],1,4)+0</f>
        <v>5811</v>
      </c>
      <c r="C5442" t="s">
        <v>14</v>
      </c>
      <c r="D5442" t="b">
        <v>0</v>
      </c>
      <c r="E5442" t="s">
        <v>14863</v>
      </c>
      <c r="F5442" t="str">
        <f>MID($E5442,1,1)</f>
        <v>A</v>
      </c>
      <c r="G5442" t="str">
        <f>IFERROR(MID($E5442,SEARCH("/",$E5442,SEARCH("/",$E5442)+1)+1,1),"")</f>
        <v>P</v>
      </c>
      <c r="H5442" t="s">
        <v>46</v>
      </c>
      <c r="I5442">
        <v>46</v>
      </c>
      <c r="J5442" t="b">
        <v>0</v>
      </c>
      <c r="K5442" s="7">
        <v>35</v>
      </c>
      <c r="L5442" s="7">
        <v>3953</v>
      </c>
      <c r="M5442" s="7">
        <v>0</v>
      </c>
      <c r="N5442" s="7">
        <v>2108</v>
      </c>
      <c r="O5442" s="7">
        <v>0</v>
      </c>
      <c r="P5442" s="7">
        <f>SUM(dane3[[#This Row],[RoomService]:[VRDeck]])</f>
        <v>6096</v>
      </c>
      <c r="Q5442" t="s">
        <v>14866</v>
      </c>
      <c r="R5442" t="b">
        <v>1</v>
      </c>
    </row>
    <row r="5443" spans="1:18" x14ac:dyDescent="0.3">
      <c r="A5443" t="s">
        <v>14867</v>
      </c>
      <c r="B5443">
        <f>MID(dane3[[#This Row],[PassengerId]],1,4)+0</f>
        <v>5812</v>
      </c>
      <c r="C5443" t="s">
        <v>19</v>
      </c>
      <c r="D5443" t="b">
        <v>1</v>
      </c>
      <c r="E5443" t="s">
        <v>14868</v>
      </c>
      <c r="F5443" t="str">
        <f>MID($E5443,1,1)</f>
        <v>G</v>
      </c>
      <c r="G5443" t="str">
        <f>IFERROR(MID($E5443,SEARCH("/",$E5443,SEARCH("/",$E5443)+1)+1,1),"")</f>
        <v>S</v>
      </c>
      <c r="H5443" t="s">
        <v>16</v>
      </c>
      <c r="I5443">
        <v>0</v>
      </c>
      <c r="J5443" t="b">
        <v>0</v>
      </c>
      <c r="K5443" s="7">
        <v>0</v>
      </c>
      <c r="L5443" s="7">
        <v>0</v>
      </c>
      <c r="M5443" s="7">
        <v>0</v>
      </c>
      <c r="N5443" s="7">
        <v>0</v>
      </c>
      <c r="O5443" s="7">
        <v>0</v>
      </c>
      <c r="P5443" s="7">
        <f>SUM(dane3[[#This Row],[RoomService]:[VRDeck]])</f>
        <v>0</v>
      </c>
      <c r="Q5443" t="s">
        <v>14869</v>
      </c>
      <c r="R5443" t="b">
        <v>1</v>
      </c>
    </row>
    <row r="5444" spans="1:18" x14ac:dyDescent="0.3">
      <c r="A5444" t="s">
        <v>14870</v>
      </c>
      <c r="B5444">
        <f>MID(dane3[[#This Row],[PassengerId]],1,4)+0</f>
        <v>5812</v>
      </c>
      <c r="C5444" t="s">
        <v>19</v>
      </c>
      <c r="D5444" t="b">
        <v>0</v>
      </c>
      <c r="E5444" t="s">
        <v>14868</v>
      </c>
      <c r="F5444" t="str">
        <f>MID($E5444,1,1)</f>
        <v>G</v>
      </c>
      <c r="G5444" t="str">
        <f>IFERROR(MID($E5444,SEARCH("/",$E5444,SEARCH("/",$E5444)+1)+1,1),"")</f>
        <v>S</v>
      </c>
      <c r="H5444" t="s">
        <v>16</v>
      </c>
      <c r="I5444">
        <v>3</v>
      </c>
      <c r="J5444" t="b">
        <v>0</v>
      </c>
      <c r="K5444" s="7">
        <v>0</v>
      </c>
      <c r="L5444" s="7">
        <v>0</v>
      </c>
      <c r="M5444" s="7">
        <v>0</v>
      </c>
      <c r="N5444" s="7">
        <v>0</v>
      </c>
      <c r="O5444" s="7">
        <v>0</v>
      </c>
      <c r="P5444" s="7">
        <f>SUM(dane3[[#This Row],[RoomService]:[VRDeck]])</f>
        <v>0</v>
      </c>
      <c r="Q5444" t="s">
        <v>14871</v>
      </c>
      <c r="R5444" t="b">
        <v>1</v>
      </c>
    </row>
    <row r="5445" spans="1:18" x14ac:dyDescent="0.3">
      <c r="A5445" t="s">
        <v>14872</v>
      </c>
      <c r="B5445">
        <f>MID(dane3[[#This Row],[PassengerId]],1,4)+0</f>
        <v>5812</v>
      </c>
      <c r="C5445" t="s">
        <v>19</v>
      </c>
      <c r="D5445" t="b">
        <v>1</v>
      </c>
      <c r="E5445" t="s">
        <v>14868</v>
      </c>
      <c r="F5445" t="str">
        <f>MID($E5445,1,1)</f>
        <v>G</v>
      </c>
      <c r="G5445" t="str">
        <f>IFERROR(MID($E5445,SEARCH("/",$E5445,SEARCH("/",$E5445)+1)+1,1),"")</f>
        <v>S</v>
      </c>
      <c r="H5445" t="s">
        <v>16</v>
      </c>
      <c r="I5445">
        <v>12</v>
      </c>
      <c r="J5445" t="b">
        <v>0</v>
      </c>
      <c r="K5445" s="7">
        <v>0</v>
      </c>
      <c r="L5445" s="7">
        <v>0</v>
      </c>
      <c r="M5445" s="7">
        <v>0</v>
      </c>
      <c r="N5445" s="7">
        <v>0</v>
      </c>
      <c r="O5445" s="7">
        <v>0</v>
      </c>
      <c r="P5445" s="7">
        <f>SUM(dane3[[#This Row],[RoomService]:[VRDeck]])</f>
        <v>0</v>
      </c>
      <c r="Q5445" t="s">
        <v>14873</v>
      </c>
      <c r="R5445" t="b">
        <v>1</v>
      </c>
    </row>
    <row r="5446" spans="1:18" x14ac:dyDescent="0.3">
      <c r="A5446" t="s">
        <v>14874</v>
      </c>
      <c r="B5446">
        <f>MID(dane3[[#This Row],[PassengerId]],1,4)+0</f>
        <v>5812</v>
      </c>
      <c r="C5446" t="s">
        <v>19</v>
      </c>
      <c r="D5446" t="b">
        <v>1</v>
      </c>
      <c r="E5446" t="s">
        <v>14868</v>
      </c>
      <c r="F5446" t="str">
        <f>MID($E5446,1,1)</f>
        <v>G</v>
      </c>
      <c r="G5446" t="str">
        <f>IFERROR(MID($E5446,SEARCH("/",$E5446,SEARCH("/",$E5446)+1)+1,1),"")</f>
        <v>S</v>
      </c>
      <c r="H5446" t="s">
        <v>16</v>
      </c>
      <c r="I5446">
        <v>2</v>
      </c>
      <c r="J5446" t="b">
        <v>0</v>
      </c>
      <c r="K5446" s="7">
        <v>0</v>
      </c>
      <c r="L5446" s="7">
        <v>0</v>
      </c>
      <c r="M5446" s="7">
        <v>0</v>
      </c>
      <c r="N5446" s="7">
        <v>0</v>
      </c>
      <c r="O5446" s="7">
        <v>0</v>
      </c>
      <c r="P5446" s="7">
        <f>SUM(dane3[[#This Row],[RoomService]:[VRDeck]])</f>
        <v>0</v>
      </c>
      <c r="Q5446" t="s">
        <v>14875</v>
      </c>
      <c r="R5446" t="b">
        <v>1</v>
      </c>
    </row>
    <row r="5447" spans="1:18" x14ac:dyDescent="0.3">
      <c r="A5447" t="s">
        <v>14876</v>
      </c>
      <c r="B5447">
        <f>MID(dane3[[#This Row],[PassengerId]],1,4)+0</f>
        <v>5812</v>
      </c>
      <c r="C5447" t="s">
        <v>19</v>
      </c>
      <c r="D5447" t="b">
        <v>1</v>
      </c>
      <c r="E5447" t="s">
        <v>14868</v>
      </c>
      <c r="F5447" t="str">
        <f>MID($E5447,1,1)</f>
        <v>G</v>
      </c>
      <c r="G5447" t="str">
        <f>IFERROR(MID($E5447,SEARCH("/",$E5447,SEARCH("/",$E5447)+1)+1,1),"")</f>
        <v>S</v>
      </c>
      <c r="H5447" t="s">
        <v>16</v>
      </c>
      <c r="I5447">
        <v>41</v>
      </c>
      <c r="J5447" t="b">
        <v>0</v>
      </c>
      <c r="K5447" s="7">
        <v>0</v>
      </c>
      <c r="L5447" s="7">
        <v>0</v>
      </c>
      <c r="M5447" s="7">
        <v>0</v>
      </c>
      <c r="N5447" s="7">
        <v>0</v>
      </c>
      <c r="O5447" s="7">
        <v>0</v>
      </c>
      <c r="P5447" s="7">
        <f>SUM(dane3[[#This Row],[RoomService]:[VRDeck]])</f>
        <v>0</v>
      </c>
      <c r="Q5447" t="s">
        <v>14877</v>
      </c>
      <c r="R5447" t="b">
        <v>1</v>
      </c>
    </row>
    <row r="5448" spans="1:18" x14ac:dyDescent="0.3">
      <c r="A5448" t="s">
        <v>14878</v>
      </c>
      <c r="B5448">
        <f>MID(dane3[[#This Row],[PassengerId]],1,4)+0</f>
        <v>5812</v>
      </c>
      <c r="C5448" t="s">
        <v>19</v>
      </c>
      <c r="D5448" t="b">
        <v>1</v>
      </c>
      <c r="E5448" t="s">
        <v>14868</v>
      </c>
      <c r="F5448" t="str">
        <f>MID($E5448,1,1)</f>
        <v>G</v>
      </c>
      <c r="G5448" t="str">
        <f>IFERROR(MID($E5448,SEARCH("/",$E5448,SEARCH("/",$E5448)+1)+1,1),"")</f>
        <v>S</v>
      </c>
      <c r="H5448" t="s">
        <v>46</v>
      </c>
      <c r="I5448">
        <v>11</v>
      </c>
      <c r="J5448" t="b">
        <v>0</v>
      </c>
      <c r="K5448" s="7">
        <v>0</v>
      </c>
      <c r="L5448" s="7">
        <v>0</v>
      </c>
      <c r="M5448" s="7">
        <v>0</v>
      </c>
      <c r="N5448" s="7">
        <v>0</v>
      </c>
      <c r="O5448" s="7">
        <v>0</v>
      </c>
      <c r="P5448" s="7">
        <f>SUM(dane3[[#This Row],[RoomService]:[VRDeck]])</f>
        <v>0</v>
      </c>
      <c r="Q5448" t="s">
        <v>14879</v>
      </c>
      <c r="R5448" t="b">
        <v>1</v>
      </c>
    </row>
    <row r="5449" spans="1:18" x14ac:dyDescent="0.3">
      <c r="A5449" t="s">
        <v>14880</v>
      </c>
      <c r="B5449">
        <f>MID(dane3[[#This Row],[PassengerId]],1,4)+0</f>
        <v>5813</v>
      </c>
      <c r="C5449" t="s">
        <v>19</v>
      </c>
      <c r="D5449" t="b">
        <v>1</v>
      </c>
      <c r="E5449" t="s">
        <v>14881</v>
      </c>
      <c r="F5449" t="str">
        <f>MID($E5449,1,1)</f>
        <v>G</v>
      </c>
      <c r="G5449" t="str">
        <f>IFERROR(MID($E5449,SEARCH("/",$E5449,SEARCH("/",$E5449)+1)+1,1),"")</f>
        <v>P</v>
      </c>
      <c r="H5449" t="s">
        <v>16</v>
      </c>
      <c r="I5449">
        <v>41</v>
      </c>
      <c r="J5449" t="b">
        <v>0</v>
      </c>
      <c r="K5449" s="7">
        <v>0</v>
      </c>
      <c r="L5449" s="7">
        <v>0</v>
      </c>
      <c r="M5449" s="7">
        <v>0</v>
      </c>
      <c r="N5449" s="7">
        <v>0</v>
      </c>
      <c r="O5449" s="7">
        <v>0</v>
      </c>
      <c r="P5449" s="7">
        <f>SUM(dane3[[#This Row],[RoomService]:[VRDeck]])</f>
        <v>0</v>
      </c>
      <c r="Q5449" t="s">
        <v>14882</v>
      </c>
      <c r="R5449" t="b">
        <v>1</v>
      </c>
    </row>
    <row r="5450" spans="1:18" x14ac:dyDescent="0.3">
      <c r="A5450" t="s">
        <v>13078</v>
      </c>
      <c r="B5450">
        <f>MID(dane3[[#This Row],[PassengerId]],1,4)+0</f>
        <v>5116</v>
      </c>
      <c r="C5450" t="s">
        <v>53</v>
      </c>
      <c r="D5450" t="b">
        <v>1</v>
      </c>
      <c r="E5450" t="s">
        <v>13079</v>
      </c>
      <c r="F5450" t="str">
        <f>MID($E5450,1,1)</f>
        <v>F</v>
      </c>
      <c r="G5450" t="str">
        <f>IFERROR(MID($E5450,SEARCH("/",$E5450,SEARCH("/",$E5450)+1)+1,1),"")</f>
        <v>S</v>
      </c>
      <c r="H5450" t="s">
        <v>16</v>
      </c>
      <c r="I5450">
        <v>25</v>
      </c>
      <c r="J5450" t="b">
        <v>0</v>
      </c>
      <c r="K5450" s="7">
        <v>0</v>
      </c>
      <c r="L5450" s="7">
        <v>0</v>
      </c>
      <c r="M5450" s="7">
        <v>0</v>
      </c>
      <c r="N5450" s="7">
        <v>0</v>
      </c>
      <c r="O5450" s="7">
        <v>0</v>
      </c>
      <c r="P5450" s="7">
        <f>SUM(dane3[[#This Row],[RoomService]:[VRDeck]])</f>
        <v>0</v>
      </c>
      <c r="Q5450" t="s">
        <v>13080</v>
      </c>
      <c r="R5450" t="b">
        <v>1</v>
      </c>
    </row>
    <row r="5451" spans="1:18" x14ac:dyDescent="0.3">
      <c r="A5451" t="s">
        <v>13081</v>
      </c>
      <c r="B5451">
        <f>MID(dane3[[#This Row],[PassengerId]],1,4)+0</f>
        <v>5116</v>
      </c>
      <c r="C5451" t="s">
        <v>53</v>
      </c>
      <c r="D5451" t="b">
        <v>1</v>
      </c>
      <c r="E5451" t="s">
        <v>13079</v>
      </c>
      <c r="F5451" t="str">
        <f>MID($E5451,1,1)</f>
        <v>F</v>
      </c>
      <c r="G5451" t="str">
        <f>IFERROR(MID($E5451,SEARCH("/",$E5451,SEARCH("/",$E5451)+1)+1,1),"")</f>
        <v>S</v>
      </c>
      <c r="H5451" t="s">
        <v>16</v>
      </c>
      <c r="I5451">
        <v>11</v>
      </c>
      <c r="J5451" t="b">
        <v>0</v>
      </c>
      <c r="K5451" s="7">
        <v>0</v>
      </c>
      <c r="L5451" s="7">
        <v>0</v>
      </c>
      <c r="M5451" s="7">
        <v>0</v>
      </c>
      <c r="N5451" s="7">
        <v>0</v>
      </c>
      <c r="O5451" s="7">
        <v>0</v>
      </c>
      <c r="P5451" s="7">
        <f>SUM(dane3[[#This Row],[RoomService]:[VRDeck]])</f>
        <v>0</v>
      </c>
      <c r="Q5451" t="s">
        <v>13082</v>
      </c>
      <c r="R5451" t="b">
        <v>1</v>
      </c>
    </row>
    <row r="5452" spans="1:18" x14ac:dyDescent="0.3">
      <c r="A5452" t="s">
        <v>13083</v>
      </c>
      <c r="B5452">
        <f>MID(dane3[[#This Row],[PassengerId]],1,4)+0</f>
        <v>5120</v>
      </c>
      <c r="C5452" t="s">
        <v>53</v>
      </c>
      <c r="D5452" t="b">
        <v>0</v>
      </c>
      <c r="E5452" t="s">
        <v>13084</v>
      </c>
      <c r="F5452" t="str">
        <f>MID($E5452,1,1)</f>
        <v>E</v>
      </c>
      <c r="G5452" t="str">
        <f>IFERROR(MID($E5452,SEARCH("/",$E5452,SEARCH("/",$E5452)+1)+1,1),"")</f>
        <v>P</v>
      </c>
      <c r="H5452" t="s">
        <v>16</v>
      </c>
      <c r="I5452">
        <v>20</v>
      </c>
      <c r="J5452" t="b">
        <v>0</v>
      </c>
      <c r="K5452" s="7">
        <v>0</v>
      </c>
      <c r="L5452" s="7">
        <v>0</v>
      </c>
      <c r="M5452" s="7">
        <v>0</v>
      </c>
      <c r="N5452" s="7">
        <v>0</v>
      </c>
      <c r="O5452" s="7">
        <v>0</v>
      </c>
      <c r="P5452" s="7">
        <f>SUM(dane3[[#This Row],[RoomService]:[VRDeck]])</f>
        <v>0</v>
      </c>
      <c r="Q5452" t="s">
        <v>13085</v>
      </c>
      <c r="R5452" t="b">
        <v>0</v>
      </c>
    </row>
    <row r="5453" spans="1:18" x14ac:dyDescent="0.3">
      <c r="A5453" t="s">
        <v>13104</v>
      </c>
      <c r="B5453">
        <f>MID(dane3[[#This Row],[PassengerId]],1,4)+0</f>
        <v>5128</v>
      </c>
      <c r="C5453" t="s">
        <v>53</v>
      </c>
      <c r="D5453" t="b">
        <v>0</v>
      </c>
      <c r="E5453" t="s">
        <v>13105</v>
      </c>
      <c r="F5453" t="str">
        <f>MID($E5453,1,1)</f>
        <v>F</v>
      </c>
      <c r="G5453" t="str">
        <f>IFERROR(MID($E5453,SEARCH("/",$E5453,SEARCH("/",$E5453)+1)+1,1),"")</f>
        <v>P</v>
      </c>
      <c r="H5453" t="s">
        <v>16</v>
      </c>
      <c r="I5453">
        <v>65</v>
      </c>
      <c r="J5453" t="b">
        <v>0</v>
      </c>
      <c r="K5453" s="7">
        <v>56</v>
      </c>
      <c r="L5453" s="7">
        <v>0</v>
      </c>
      <c r="M5453" s="7">
        <v>1081</v>
      </c>
      <c r="N5453" s="7">
        <v>21</v>
      </c>
      <c r="O5453" s="7">
        <v>0</v>
      </c>
      <c r="P5453" s="7">
        <f>SUM(dane3[[#This Row],[RoomService]:[VRDeck]])</f>
        <v>1158</v>
      </c>
      <c r="Q5453" t="s">
        <v>13106</v>
      </c>
      <c r="R5453" t="b">
        <v>0</v>
      </c>
    </row>
    <row r="5454" spans="1:18" x14ac:dyDescent="0.3">
      <c r="A5454" t="s">
        <v>13147</v>
      </c>
      <c r="B5454">
        <f>MID(dane3[[#This Row],[PassengerId]],1,4)+0</f>
        <v>5142</v>
      </c>
      <c r="C5454" t="s">
        <v>53</v>
      </c>
      <c r="D5454" t="b">
        <v>0</v>
      </c>
      <c r="E5454" t="s">
        <v>13148</v>
      </c>
      <c r="F5454" t="str">
        <f>MID($E5454,1,1)</f>
        <v>F</v>
      </c>
      <c r="G5454" t="str">
        <f>IFERROR(MID($E5454,SEARCH("/",$E5454,SEARCH("/",$E5454)+1)+1,1),"")</f>
        <v>P</v>
      </c>
      <c r="H5454" t="s">
        <v>16</v>
      </c>
      <c r="I5454">
        <v>4</v>
      </c>
      <c r="J5454" t="b">
        <v>0</v>
      </c>
      <c r="K5454" s="7">
        <v>0</v>
      </c>
      <c r="L5454" s="7">
        <v>0</v>
      </c>
      <c r="M5454" s="7">
        <v>0</v>
      </c>
      <c r="N5454" s="7">
        <v>0</v>
      </c>
      <c r="O5454" s="7">
        <v>0</v>
      </c>
      <c r="P5454" s="7">
        <f>SUM(dane3[[#This Row],[RoomService]:[VRDeck]])</f>
        <v>0</v>
      </c>
      <c r="Q5454" t="s">
        <v>13149</v>
      </c>
      <c r="R5454" t="b">
        <v>1</v>
      </c>
    </row>
    <row r="5455" spans="1:18" x14ac:dyDescent="0.3">
      <c r="A5455" t="s">
        <v>13152</v>
      </c>
      <c r="B5455">
        <f>MID(dane3[[#This Row],[PassengerId]],1,4)+0</f>
        <v>5142</v>
      </c>
      <c r="C5455" t="s">
        <v>53</v>
      </c>
      <c r="D5455" t="b">
        <v>1</v>
      </c>
      <c r="E5455" t="s">
        <v>13148</v>
      </c>
      <c r="F5455" t="str">
        <f>MID($E5455,1,1)</f>
        <v>F</v>
      </c>
      <c r="G5455" t="str">
        <f>IFERROR(MID($E5455,SEARCH("/",$E5455,SEARCH("/",$E5455)+1)+1,1),"")</f>
        <v>P</v>
      </c>
      <c r="H5455" t="s">
        <v>16</v>
      </c>
      <c r="I5455">
        <v>21</v>
      </c>
      <c r="J5455" t="b">
        <v>0</v>
      </c>
      <c r="K5455" s="7">
        <v>0</v>
      </c>
      <c r="L5455" s="7">
        <v>0</v>
      </c>
      <c r="M5455" s="7">
        <v>0</v>
      </c>
      <c r="N5455" s="7">
        <v>0</v>
      </c>
      <c r="O5455" s="7">
        <v>0</v>
      </c>
      <c r="P5455" s="7">
        <f>SUM(dane3[[#This Row],[RoomService]:[VRDeck]])</f>
        <v>0</v>
      </c>
      <c r="Q5455" t="s">
        <v>13153</v>
      </c>
      <c r="R5455" t="b">
        <v>1</v>
      </c>
    </row>
    <row r="5456" spans="1:18" x14ac:dyDescent="0.3">
      <c r="A5456" t="s">
        <v>13154</v>
      </c>
      <c r="B5456">
        <f>MID(dane3[[#This Row],[PassengerId]],1,4)+0</f>
        <v>5142</v>
      </c>
      <c r="C5456" t="s">
        <v>53</v>
      </c>
      <c r="D5456" t="b">
        <v>0</v>
      </c>
      <c r="E5456" t="s">
        <v>13148</v>
      </c>
      <c r="F5456" t="str">
        <f>MID($E5456,1,1)</f>
        <v>F</v>
      </c>
      <c r="G5456" t="str">
        <f>IFERROR(MID($E5456,SEARCH("/",$E5456,SEARCH("/",$E5456)+1)+1,1),"")</f>
        <v>P</v>
      </c>
      <c r="H5456" t="s">
        <v>16</v>
      </c>
      <c r="I5456">
        <v>4</v>
      </c>
      <c r="J5456" t="b">
        <v>0</v>
      </c>
      <c r="K5456" s="7">
        <v>0</v>
      </c>
      <c r="L5456" s="7">
        <v>0</v>
      </c>
      <c r="M5456" s="7">
        <v>0</v>
      </c>
      <c r="N5456" s="7">
        <v>0</v>
      </c>
      <c r="O5456" s="7">
        <v>0</v>
      </c>
      <c r="P5456" s="7">
        <f>SUM(dane3[[#This Row],[RoomService]:[VRDeck]])</f>
        <v>0</v>
      </c>
      <c r="Q5456" t="s">
        <v>13155</v>
      </c>
      <c r="R5456" t="b">
        <v>1</v>
      </c>
    </row>
    <row r="5457" spans="1:18" x14ac:dyDescent="0.3">
      <c r="A5457" t="s">
        <v>14898</v>
      </c>
      <c r="B5457">
        <f>MID(dane3[[#This Row],[PassengerId]],1,4)+0</f>
        <v>5816</v>
      </c>
      <c r="C5457" t="s">
        <v>19</v>
      </c>
      <c r="D5457" t="b">
        <v>0</v>
      </c>
      <c r="E5457" t="s">
        <v>14899</v>
      </c>
      <c r="F5457" t="str">
        <f>MID($E5457,1,1)</f>
        <v>G</v>
      </c>
      <c r="G5457" t="str">
        <f>IFERROR(MID($E5457,SEARCH("/",$E5457,SEARCH("/",$E5457)+1)+1,1),"")</f>
        <v>P</v>
      </c>
      <c r="H5457" t="s">
        <v>16</v>
      </c>
      <c r="I5457">
        <v>31</v>
      </c>
      <c r="J5457" t="b">
        <v>0</v>
      </c>
      <c r="K5457" s="7">
        <v>1</v>
      </c>
      <c r="L5457" s="7">
        <v>0</v>
      </c>
      <c r="M5457" s="7">
        <v>7</v>
      </c>
      <c r="N5457" s="7">
        <v>0</v>
      </c>
      <c r="O5457" s="7">
        <v>387</v>
      </c>
      <c r="P5457" s="7">
        <f>SUM(dane3[[#This Row],[RoomService]:[VRDeck]])</f>
        <v>395</v>
      </c>
      <c r="Q5457" t="s">
        <v>14900</v>
      </c>
      <c r="R5457" t="b">
        <v>1</v>
      </c>
    </row>
    <row r="5458" spans="1:18" x14ac:dyDescent="0.3">
      <c r="A5458" t="s">
        <v>13170</v>
      </c>
      <c r="B5458">
        <f>MID(dane3[[#This Row],[PassengerId]],1,4)+0</f>
        <v>5151</v>
      </c>
      <c r="C5458" t="s">
        <v>53</v>
      </c>
      <c r="D5458" t="b">
        <v>1</v>
      </c>
      <c r="E5458" t="s">
        <v>13171</v>
      </c>
      <c r="F5458" t="str">
        <f>MID($E5458,1,1)</f>
        <v>F</v>
      </c>
      <c r="G5458" t="str">
        <f>IFERROR(MID($E5458,SEARCH("/",$E5458,SEARCH("/",$E5458)+1)+1,1),"")</f>
        <v>P</v>
      </c>
      <c r="H5458" t="s">
        <v>16</v>
      </c>
      <c r="I5458">
        <v>14</v>
      </c>
      <c r="J5458" t="b">
        <v>0</v>
      </c>
      <c r="K5458" s="7">
        <v>0</v>
      </c>
      <c r="L5458" s="7">
        <v>0</v>
      </c>
      <c r="M5458" s="7">
        <v>0</v>
      </c>
      <c r="N5458" s="7">
        <v>0</v>
      </c>
      <c r="O5458" s="7">
        <v>0</v>
      </c>
      <c r="P5458" s="7">
        <f>SUM(dane3[[#This Row],[RoomService]:[VRDeck]])</f>
        <v>0</v>
      </c>
      <c r="Q5458" t="s">
        <v>13172</v>
      </c>
      <c r="R5458" t="b">
        <v>1</v>
      </c>
    </row>
    <row r="5459" spans="1:18" x14ac:dyDescent="0.3">
      <c r="A5459" t="s">
        <v>11066</v>
      </c>
      <c r="B5459">
        <f>MID(dane3[[#This Row],[PassengerId]],1,4)+0</f>
        <v>4329</v>
      </c>
      <c r="C5459" t="s">
        <v>19</v>
      </c>
      <c r="D5459" t="b">
        <v>0</v>
      </c>
      <c r="E5459" t="s">
        <v>11067</v>
      </c>
      <c r="F5459" t="str">
        <f>MID($E5459,1,1)</f>
        <v>F</v>
      </c>
      <c r="G5459" t="str">
        <f>IFERROR(MID($E5459,SEARCH("/",$E5459,SEARCH("/",$E5459)+1)+1,1),"")</f>
        <v>S</v>
      </c>
      <c r="H5459" t="s">
        <v>16</v>
      </c>
      <c r="I5459">
        <v>22</v>
      </c>
      <c r="J5459" t="b">
        <v>0</v>
      </c>
      <c r="K5459" s="7">
        <v>39</v>
      </c>
      <c r="L5459" s="7">
        <v>0</v>
      </c>
      <c r="M5459" s="7">
        <v>63</v>
      </c>
      <c r="N5459" s="7">
        <v>3</v>
      </c>
      <c r="O5459" s="7">
        <v>654</v>
      </c>
      <c r="P5459" s="7">
        <f>SUM(dane3[[#This Row],[RoomService]:[VRDeck]])</f>
        <v>759</v>
      </c>
      <c r="Q5459" t="s">
        <v>11068</v>
      </c>
      <c r="R5459" t="b">
        <v>0</v>
      </c>
    </row>
    <row r="5460" spans="1:18" x14ac:dyDescent="0.3">
      <c r="A5460" t="s">
        <v>14907</v>
      </c>
      <c r="B5460">
        <f>MID(dane3[[#This Row],[PassengerId]],1,4)+0</f>
        <v>5819</v>
      </c>
      <c r="C5460" t="s">
        <v>14</v>
      </c>
      <c r="D5460" t="b">
        <v>1</v>
      </c>
      <c r="E5460" t="s">
        <v>14908</v>
      </c>
      <c r="F5460" t="str">
        <f>MID($E5460,1,1)</f>
        <v>B</v>
      </c>
      <c r="G5460" t="str">
        <f>IFERROR(MID($E5460,SEARCH("/",$E5460,SEARCH("/",$E5460)+1)+1,1),"")</f>
        <v>S</v>
      </c>
      <c r="H5460" t="s">
        <v>16</v>
      </c>
      <c r="I5460">
        <v>29</v>
      </c>
      <c r="J5460" t="b">
        <v>0</v>
      </c>
      <c r="K5460" s="7">
        <v>0</v>
      </c>
      <c r="L5460" s="7">
        <v>0</v>
      </c>
      <c r="M5460" s="7">
        <v>0</v>
      </c>
      <c r="N5460" s="7">
        <v>0</v>
      </c>
      <c r="O5460" s="7">
        <v>0</v>
      </c>
      <c r="P5460" s="7">
        <f>SUM(dane3[[#This Row],[RoomService]:[VRDeck]])</f>
        <v>0</v>
      </c>
      <c r="Q5460" t="s">
        <v>14909</v>
      </c>
      <c r="R5460" t="b">
        <v>1</v>
      </c>
    </row>
    <row r="5461" spans="1:18" x14ac:dyDescent="0.3">
      <c r="A5461" t="s">
        <v>14910</v>
      </c>
      <c r="B5461">
        <f>MID(dane3[[#This Row],[PassengerId]],1,4)+0</f>
        <v>5820</v>
      </c>
      <c r="C5461" t="s">
        <v>19</v>
      </c>
      <c r="D5461" t="b">
        <v>0</v>
      </c>
      <c r="E5461" t="s">
        <v>14911</v>
      </c>
      <c r="F5461" t="str">
        <f>MID($E5461,1,1)</f>
        <v>F</v>
      </c>
      <c r="G5461" t="str">
        <f>IFERROR(MID($E5461,SEARCH("/",$E5461,SEARCH("/",$E5461)+1)+1,1),"")</f>
        <v>S</v>
      </c>
      <c r="H5461" t="s">
        <v>16</v>
      </c>
      <c r="I5461">
        <v>45</v>
      </c>
      <c r="J5461" t="b">
        <v>0</v>
      </c>
      <c r="K5461" s="7">
        <v>112</v>
      </c>
      <c r="L5461" s="7">
        <v>406</v>
      </c>
      <c r="M5461" s="7">
        <v>198</v>
      </c>
      <c r="N5461" s="7">
        <v>0</v>
      </c>
      <c r="O5461" s="7">
        <v>0</v>
      </c>
      <c r="P5461" s="7">
        <f>SUM(dane3[[#This Row],[RoomService]:[VRDeck]])</f>
        <v>716</v>
      </c>
      <c r="Q5461" t="s">
        <v>14912</v>
      </c>
      <c r="R5461" t="b">
        <v>1</v>
      </c>
    </row>
    <row r="5462" spans="1:18" x14ac:dyDescent="0.3">
      <c r="A5462" t="s">
        <v>14913</v>
      </c>
      <c r="B5462">
        <f>MID(dane3[[#This Row],[PassengerId]],1,4)+0</f>
        <v>5821</v>
      </c>
      <c r="C5462" t="s">
        <v>14</v>
      </c>
      <c r="D5462" t="b">
        <v>0</v>
      </c>
      <c r="E5462" t="s">
        <v>14914</v>
      </c>
      <c r="F5462" t="str">
        <f>MID($E5462,1,1)</f>
        <v>C</v>
      </c>
      <c r="G5462" t="str">
        <f>IFERROR(MID($E5462,SEARCH("/",$E5462,SEARCH("/",$E5462)+1)+1,1),"")</f>
        <v>P</v>
      </c>
      <c r="H5462" t="s">
        <v>46</v>
      </c>
      <c r="I5462">
        <v>44</v>
      </c>
      <c r="J5462" t="b">
        <v>0</v>
      </c>
      <c r="K5462" s="7">
        <v>0</v>
      </c>
      <c r="L5462" s="7">
        <v>496</v>
      </c>
      <c r="M5462" s="7">
        <v>99</v>
      </c>
      <c r="N5462" s="7">
        <v>317</v>
      </c>
      <c r="O5462" s="7">
        <v>5615</v>
      </c>
      <c r="P5462" s="7">
        <f>SUM(dane3[[#This Row],[RoomService]:[VRDeck]])</f>
        <v>6527</v>
      </c>
      <c r="Q5462" t="s">
        <v>14915</v>
      </c>
      <c r="R5462" t="b">
        <v>0</v>
      </c>
    </row>
    <row r="5463" spans="1:18" x14ac:dyDescent="0.3">
      <c r="A5463" t="s">
        <v>14916</v>
      </c>
      <c r="B5463">
        <f>MID(dane3[[#This Row],[PassengerId]],1,4)+0</f>
        <v>5822</v>
      </c>
      <c r="C5463" t="s">
        <v>19</v>
      </c>
      <c r="D5463" t="b">
        <v>1</v>
      </c>
      <c r="E5463" t="s">
        <v>14917</v>
      </c>
      <c r="F5463" t="str">
        <f>MID($E5463,1,1)</f>
        <v>G</v>
      </c>
      <c r="G5463" t="str">
        <f>IFERROR(MID($E5463,SEARCH("/",$E5463,SEARCH("/",$E5463)+1)+1,1),"")</f>
        <v>P</v>
      </c>
      <c r="H5463" t="s">
        <v>16</v>
      </c>
      <c r="I5463">
        <v>12</v>
      </c>
      <c r="J5463" t="b">
        <v>0</v>
      </c>
      <c r="K5463" s="7">
        <v>0</v>
      </c>
      <c r="L5463" s="7">
        <v>0</v>
      </c>
      <c r="M5463" s="7">
        <v>0</v>
      </c>
      <c r="N5463" s="7">
        <v>0</v>
      </c>
      <c r="O5463" s="7">
        <v>0</v>
      </c>
      <c r="P5463" s="7">
        <f>SUM(dane3[[#This Row],[RoomService]:[VRDeck]])</f>
        <v>0</v>
      </c>
      <c r="Q5463" t="s">
        <v>14918</v>
      </c>
      <c r="R5463" t="b">
        <v>1</v>
      </c>
    </row>
    <row r="5464" spans="1:18" x14ac:dyDescent="0.3">
      <c r="A5464" t="s">
        <v>14919</v>
      </c>
      <c r="B5464">
        <f>MID(dane3[[#This Row],[PassengerId]],1,4)+0</f>
        <v>5823</v>
      </c>
      <c r="C5464" t="s">
        <v>19</v>
      </c>
      <c r="D5464" t="b">
        <v>1</v>
      </c>
      <c r="E5464" t="s">
        <v>14920</v>
      </c>
      <c r="F5464" t="str">
        <f>MID($E5464,1,1)</f>
        <v>G</v>
      </c>
      <c r="G5464" t="str">
        <f>IFERROR(MID($E5464,SEARCH("/",$E5464,SEARCH("/",$E5464)+1)+1,1),"")</f>
        <v>S</v>
      </c>
      <c r="H5464" t="s">
        <v>46</v>
      </c>
      <c r="I5464">
        <v>18</v>
      </c>
      <c r="J5464" t="b">
        <v>0</v>
      </c>
      <c r="K5464" s="7">
        <v>0</v>
      </c>
      <c r="L5464" s="7">
        <v>0</v>
      </c>
      <c r="M5464" s="7">
        <v>0</v>
      </c>
      <c r="N5464" s="7">
        <v>0</v>
      </c>
      <c r="O5464" s="7">
        <v>0</v>
      </c>
      <c r="P5464" s="7">
        <f>SUM(dane3[[#This Row],[RoomService]:[VRDeck]])</f>
        <v>0</v>
      </c>
      <c r="Q5464" t="s">
        <v>14921</v>
      </c>
      <c r="R5464" t="b">
        <v>1</v>
      </c>
    </row>
    <row r="5465" spans="1:18" x14ac:dyDescent="0.3">
      <c r="A5465" t="s">
        <v>14922</v>
      </c>
      <c r="B5465">
        <f>MID(dane3[[#This Row],[PassengerId]],1,4)+0</f>
        <v>5824</v>
      </c>
      <c r="C5465" t="s">
        <v>19</v>
      </c>
      <c r="D5465" t="b">
        <v>1</v>
      </c>
      <c r="E5465" t="s">
        <v>14923</v>
      </c>
      <c r="F5465" t="str">
        <f>MID($E5465,1,1)</f>
        <v>G</v>
      </c>
      <c r="G5465" t="str">
        <f>IFERROR(MID($E5465,SEARCH("/",$E5465,SEARCH("/",$E5465)+1)+1,1),"")</f>
        <v>P</v>
      </c>
      <c r="H5465" t="s">
        <v>46</v>
      </c>
      <c r="I5465">
        <v>20</v>
      </c>
      <c r="J5465" t="b">
        <v>0</v>
      </c>
      <c r="K5465" s="7">
        <v>0</v>
      </c>
      <c r="L5465" s="7">
        <v>0</v>
      </c>
      <c r="M5465" s="7">
        <v>0</v>
      </c>
      <c r="N5465" s="7">
        <v>0</v>
      </c>
      <c r="O5465" s="7">
        <v>0</v>
      </c>
      <c r="P5465" s="7">
        <f>SUM(dane3[[#This Row],[RoomService]:[VRDeck]])</f>
        <v>0</v>
      </c>
      <c r="Q5465" t="s">
        <v>14924</v>
      </c>
      <c r="R5465" t="b">
        <v>1</v>
      </c>
    </row>
    <row r="5466" spans="1:18" x14ac:dyDescent="0.3">
      <c r="A5466" t="s">
        <v>14925</v>
      </c>
      <c r="B5466">
        <f>MID(dane3[[#This Row],[PassengerId]],1,4)+0</f>
        <v>5825</v>
      </c>
      <c r="C5466" t="s">
        <v>14</v>
      </c>
      <c r="D5466" t="b">
        <v>0</v>
      </c>
      <c r="E5466" t="s">
        <v>14926</v>
      </c>
      <c r="F5466" t="str">
        <f>MID($E5466,1,1)</f>
        <v>B</v>
      </c>
      <c r="G5466" t="str">
        <f>IFERROR(MID($E5466,SEARCH("/",$E5466,SEARCH("/",$E5466)+1)+1,1),"")</f>
        <v>P</v>
      </c>
      <c r="H5466" t="s">
        <v>16</v>
      </c>
      <c r="I5466">
        <v>43</v>
      </c>
      <c r="J5466" t="b">
        <v>0</v>
      </c>
      <c r="K5466" s="7">
        <v>0</v>
      </c>
      <c r="L5466" s="7">
        <v>8808</v>
      </c>
      <c r="M5466" s="7">
        <v>0</v>
      </c>
      <c r="N5466" s="7">
        <v>580</v>
      </c>
      <c r="O5466" s="7">
        <v>0</v>
      </c>
      <c r="P5466" s="7">
        <f>SUM(dane3[[#This Row],[RoomService]:[VRDeck]])</f>
        <v>9388</v>
      </c>
      <c r="Q5466" t="s">
        <v>14927</v>
      </c>
      <c r="R5466" t="b">
        <v>1</v>
      </c>
    </row>
    <row r="5467" spans="1:18" x14ac:dyDescent="0.3">
      <c r="A5467" t="s">
        <v>14928</v>
      </c>
      <c r="B5467">
        <f>MID(dane3[[#This Row],[PassengerId]],1,4)+0</f>
        <v>5826</v>
      </c>
      <c r="C5467" t="s">
        <v>14</v>
      </c>
      <c r="D5467" t="b">
        <v>1</v>
      </c>
      <c r="E5467" t="s">
        <v>14929</v>
      </c>
      <c r="F5467" t="str">
        <f>MID($E5467,1,1)</f>
        <v>E</v>
      </c>
      <c r="G5467" t="str">
        <f>IFERROR(MID($E5467,SEARCH("/",$E5467,SEARCH("/",$E5467)+1)+1,1),"")</f>
        <v>P</v>
      </c>
      <c r="H5467" t="s">
        <v>46</v>
      </c>
      <c r="I5467">
        <v>46</v>
      </c>
      <c r="J5467" t="b">
        <v>0</v>
      </c>
      <c r="K5467" s="7">
        <v>0</v>
      </c>
      <c r="L5467" s="7">
        <v>0</v>
      </c>
      <c r="M5467" s="7">
        <v>0</v>
      </c>
      <c r="N5467" s="7">
        <v>0</v>
      </c>
      <c r="O5467" s="7">
        <v>0</v>
      </c>
      <c r="P5467" s="7">
        <f>SUM(dane3[[#This Row],[RoomService]:[VRDeck]])</f>
        <v>0</v>
      </c>
      <c r="Q5467" t="s">
        <v>14930</v>
      </c>
      <c r="R5467" t="b">
        <v>1</v>
      </c>
    </row>
    <row r="5468" spans="1:18" x14ac:dyDescent="0.3">
      <c r="A5468" t="s">
        <v>14931</v>
      </c>
      <c r="B5468">
        <f>MID(dane3[[#This Row],[PassengerId]],1,4)+0</f>
        <v>5827</v>
      </c>
      <c r="C5468" t="s">
        <v>19</v>
      </c>
      <c r="D5468" t="b">
        <v>0</v>
      </c>
      <c r="E5468" t="s">
        <v>14932</v>
      </c>
      <c r="F5468" t="str">
        <f>MID($E5468,1,1)</f>
        <v>G</v>
      </c>
      <c r="G5468" t="str">
        <f>IFERROR(MID($E5468,SEARCH("/",$E5468,SEARCH("/",$E5468)+1)+1,1),"")</f>
        <v>S</v>
      </c>
      <c r="H5468" t="s">
        <v>16</v>
      </c>
      <c r="I5468">
        <v>53</v>
      </c>
      <c r="J5468" t="b">
        <v>0</v>
      </c>
      <c r="K5468" s="7">
        <v>0</v>
      </c>
      <c r="L5468" s="7">
        <v>68</v>
      </c>
      <c r="M5468" s="7">
        <v>0</v>
      </c>
      <c r="N5468" s="7">
        <v>920</v>
      </c>
      <c r="O5468" s="7">
        <v>4</v>
      </c>
      <c r="P5468" s="7">
        <f>SUM(dane3[[#This Row],[RoomService]:[VRDeck]])</f>
        <v>992</v>
      </c>
      <c r="Q5468" t="s">
        <v>14933</v>
      </c>
      <c r="R5468" t="b">
        <v>1</v>
      </c>
    </row>
    <row r="5469" spans="1:18" x14ac:dyDescent="0.3">
      <c r="A5469" t="s">
        <v>14934</v>
      </c>
      <c r="B5469">
        <f>MID(dane3[[#This Row],[PassengerId]],1,4)+0</f>
        <v>5828</v>
      </c>
      <c r="C5469" t="s">
        <v>19</v>
      </c>
      <c r="D5469" t="b">
        <v>0</v>
      </c>
      <c r="E5469" t="s">
        <v>14935</v>
      </c>
      <c r="F5469" t="str">
        <f>MID($E5469,1,1)</f>
        <v>G</v>
      </c>
      <c r="G5469" t="str">
        <f>IFERROR(MID($E5469,SEARCH("/",$E5469,SEARCH("/",$E5469)+1)+1,1),"")</f>
        <v>P</v>
      </c>
      <c r="H5469" t="s">
        <v>16</v>
      </c>
      <c r="I5469">
        <v>21</v>
      </c>
      <c r="J5469" t="b">
        <v>0</v>
      </c>
      <c r="K5469" s="7">
        <v>621</v>
      </c>
      <c r="L5469" s="7">
        <v>0</v>
      </c>
      <c r="M5469" s="7">
        <v>0</v>
      </c>
      <c r="N5469" s="7">
        <v>0</v>
      </c>
      <c r="O5469" s="7">
        <v>0</v>
      </c>
      <c r="P5469" s="7">
        <f>SUM(dane3[[#This Row],[RoomService]:[VRDeck]])</f>
        <v>621</v>
      </c>
      <c r="Q5469" t="s">
        <v>14936</v>
      </c>
      <c r="R5469" t="b">
        <v>0</v>
      </c>
    </row>
    <row r="5470" spans="1:18" x14ac:dyDescent="0.3">
      <c r="A5470" t="s">
        <v>14937</v>
      </c>
      <c r="B5470">
        <f>MID(dane3[[#This Row],[PassengerId]],1,4)+0</f>
        <v>5829</v>
      </c>
      <c r="C5470" t="s">
        <v>19</v>
      </c>
      <c r="D5470" t="b">
        <v>0</v>
      </c>
      <c r="E5470" t="s">
        <v>14938</v>
      </c>
      <c r="F5470" t="str">
        <f>MID($E5470,1,1)</f>
        <v>F</v>
      </c>
      <c r="G5470" t="str">
        <f>IFERROR(MID($E5470,SEARCH("/",$E5470,SEARCH("/",$E5470)+1)+1,1),"")</f>
        <v>S</v>
      </c>
      <c r="H5470" t="s">
        <v>16</v>
      </c>
      <c r="I5470">
        <v>23</v>
      </c>
      <c r="J5470" t="b">
        <v>0</v>
      </c>
      <c r="K5470" s="7">
        <v>0</v>
      </c>
      <c r="L5470" s="7">
        <v>21</v>
      </c>
      <c r="M5470" s="7">
        <v>0</v>
      </c>
      <c r="N5470" s="7">
        <v>0</v>
      </c>
      <c r="O5470" s="7">
        <v>716</v>
      </c>
      <c r="P5470" s="7">
        <f>SUM(dane3[[#This Row],[RoomService]:[VRDeck]])</f>
        <v>737</v>
      </c>
      <c r="Q5470" t="s">
        <v>14939</v>
      </c>
      <c r="R5470" t="b">
        <v>0</v>
      </c>
    </row>
    <row r="5471" spans="1:18" x14ac:dyDescent="0.3">
      <c r="A5471" t="s">
        <v>14940</v>
      </c>
      <c r="B5471">
        <f>MID(dane3[[#This Row],[PassengerId]],1,4)+0</f>
        <v>5831</v>
      </c>
      <c r="C5471" t="s">
        <v>19</v>
      </c>
      <c r="D5471" t="b">
        <v>0</v>
      </c>
      <c r="E5471" t="s">
        <v>39</v>
      </c>
      <c r="F5471" t="s">
        <v>23763</v>
      </c>
      <c r="G5471" t="str">
        <f>IFERROR(MID($E5471,SEARCH("/",$E5471,SEARCH("/",$E5471)+1)+1,1),"")</f>
        <v/>
      </c>
      <c r="H5471" t="s">
        <v>46</v>
      </c>
      <c r="I5471">
        <v>9</v>
      </c>
      <c r="J5471" t="b">
        <v>0</v>
      </c>
      <c r="K5471" s="7">
        <v>0</v>
      </c>
      <c r="L5471" s="7">
        <v>0</v>
      </c>
      <c r="M5471" s="7">
        <v>0</v>
      </c>
      <c r="N5471" s="7">
        <v>0</v>
      </c>
      <c r="O5471" s="7">
        <v>0</v>
      </c>
      <c r="P5471" s="7">
        <f>SUM(dane3[[#This Row],[RoomService]:[VRDeck]])</f>
        <v>0</v>
      </c>
      <c r="Q5471" t="s">
        <v>14941</v>
      </c>
      <c r="R5471" t="b">
        <v>0</v>
      </c>
    </row>
    <row r="5472" spans="1:18" x14ac:dyDescent="0.3">
      <c r="A5472" t="s">
        <v>18593</v>
      </c>
      <c r="B5472">
        <f>MID(dane3[[#This Row],[PassengerId]],1,4)+0</f>
        <v>7194</v>
      </c>
      <c r="C5472" t="s">
        <v>19</v>
      </c>
      <c r="D5472" t="b">
        <v>0</v>
      </c>
      <c r="E5472" t="s">
        <v>18594</v>
      </c>
      <c r="F5472" t="str">
        <f>MID($E5472,1,1)</f>
        <v>F</v>
      </c>
      <c r="G5472" t="str">
        <f>IFERROR(MID($E5472,SEARCH("/",$E5472,SEARCH("/",$E5472)+1)+1,1),"")</f>
        <v>S</v>
      </c>
      <c r="H5472" t="s">
        <v>16</v>
      </c>
      <c r="I5472">
        <v>36</v>
      </c>
      <c r="J5472" t="b">
        <v>0</v>
      </c>
      <c r="K5472" s="7">
        <v>0</v>
      </c>
      <c r="L5472" s="7">
        <v>129</v>
      </c>
      <c r="M5472" s="7">
        <v>0</v>
      </c>
      <c r="N5472" s="7">
        <v>177</v>
      </c>
      <c r="O5472" s="7">
        <v>444</v>
      </c>
      <c r="P5472" s="7">
        <f>SUM(dane3[[#This Row],[RoomService]:[VRDeck]])</f>
        <v>750</v>
      </c>
      <c r="Q5472" t="s">
        <v>18595</v>
      </c>
      <c r="R5472" t="b">
        <v>0</v>
      </c>
    </row>
    <row r="5473" spans="1:18" x14ac:dyDescent="0.3">
      <c r="A5473" t="s">
        <v>14945</v>
      </c>
      <c r="B5473">
        <f>MID(dane3[[#This Row],[PassengerId]],1,4)+0</f>
        <v>5835</v>
      </c>
      <c r="C5473" t="s">
        <v>19</v>
      </c>
      <c r="D5473" t="b">
        <v>1</v>
      </c>
      <c r="E5473" t="s">
        <v>14946</v>
      </c>
      <c r="F5473" t="str">
        <f>MID($E5473,1,1)</f>
        <v>G</v>
      </c>
      <c r="G5473" t="str">
        <f>IFERROR(MID($E5473,SEARCH("/",$E5473,SEARCH("/",$E5473)+1)+1,1),"")</f>
        <v>S</v>
      </c>
      <c r="H5473" t="s">
        <v>32</v>
      </c>
      <c r="I5473">
        <v>52</v>
      </c>
      <c r="J5473" t="b">
        <v>0</v>
      </c>
      <c r="K5473" s="7">
        <v>0</v>
      </c>
      <c r="L5473" s="7">
        <v>0</v>
      </c>
      <c r="M5473" s="7">
        <v>0</v>
      </c>
      <c r="N5473" s="7">
        <v>0</v>
      </c>
      <c r="O5473" s="7">
        <v>0</v>
      </c>
      <c r="P5473" s="7">
        <f>SUM(dane3[[#This Row],[RoomService]:[VRDeck]])</f>
        <v>0</v>
      </c>
      <c r="Q5473" t="s">
        <v>14947</v>
      </c>
      <c r="R5473" t="b">
        <v>1</v>
      </c>
    </row>
    <row r="5474" spans="1:18" x14ac:dyDescent="0.3">
      <c r="A5474" t="s">
        <v>14948</v>
      </c>
      <c r="B5474">
        <f>MID(dane3[[#This Row],[PassengerId]],1,4)+0</f>
        <v>5836</v>
      </c>
      <c r="C5474" t="s">
        <v>14</v>
      </c>
      <c r="D5474" t="b">
        <v>1</v>
      </c>
      <c r="E5474" t="s">
        <v>14949</v>
      </c>
      <c r="F5474" t="str">
        <f>MID($E5474,1,1)</f>
        <v>B</v>
      </c>
      <c r="G5474" t="str">
        <f>IFERROR(MID($E5474,SEARCH("/",$E5474,SEARCH("/",$E5474)+1)+1,1),"")</f>
        <v>S</v>
      </c>
      <c r="H5474" t="s">
        <v>46</v>
      </c>
      <c r="I5474">
        <v>31</v>
      </c>
      <c r="J5474" t="b">
        <v>0</v>
      </c>
      <c r="K5474" s="7">
        <v>0</v>
      </c>
      <c r="L5474" s="7">
        <v>0</v>
      </c>
      <c r="M5474" s="7">
        <v>0</v>
      </c>
      <c r="N5474" s="7">
        <v>0</v>
      </c>
      <c r="O5474" s="7">
        <v>0</v>
      </c>
      <c r="P5474" s="7">
        <f>SUM(dane3[[#This Row],[RoomService]:[VRDeck]])</f>
        <v>0</v>
      </c>
      <c r="Q5474" t="s">
        <v>14950</v>
      </c>
      <c r="R5474" t="b">
        <v>1</v>
      </c>
    </row>
    <row r="5475" spans="1:18" x14ac:dyDescent="0.3">
      <c r="A5475" t="s">
        <v>14951</v>
      </c>
      <c r="B5475">
        <f>MID(dane3[[#This Row],[PassengerId]],1,4)+0</f>
        <v>5837</v>
      </c>
      <c r="C5475" t="s">
        <v>19</v>
      </c>
      <c r="D5475" t="b">
        <v>0</v>
      </c>
      <c r="E5475" t="s">
        <v>14952</v>
      </c>
      <c r="F5475" t="str">
        <f>MID($E5475,1,1)</f>
        <v>F</v>
      </c>
      <c r="G5475" t="str">
        <f>IFERROR(MID($E5475,SEARCH("/",$E5475,SEARCH("/",$E5475)+1)+1,1),"")</f>
        <v>S</v>
      </c>
      <c r="H5475" t="s">
        <v>16</v>
      </c>
      <c r="I5475">
        <v>62</v>
      </c>
      <c r="J5475" t="b">
        <v>0</v>
      </c>
      <c r="K5475" s="7">
        <v>761</v>
      </c>
      <c r="L5475" s="7">
        <v>15</v>
      </c>
      <c r="M5475" s="7">
        <v>0</v>
      </c>
      <c r="N5475" s="7">
        <v>0</v>
      </c>
      <c r="O5475" s="7">
        <v>0</v>
      </c>
      <c r="P5475" s="7">
        <f>SUM(dane3[[#This Row],[RoomService]:[VRDeck]])</f>
        <v>776</v>
      </c>
      <c r="Q5475" t="s">
        <v>14953</v>
      </c>
      <c r="R5475" t="b">
        <v>0</v>
      </c>
    </row>
    <row r="5476" spans="1:18" x14ac:dyDescent="0.3">
      <c r="A5476" t="s">
        <v>14954</v>
      </c>
      <c r="B5476">
        <f>MID(dane3[[#This Row],[PassengerId]],1,4)+0</f>
        <v>5839</v>
      </c>
      <c r="C5476" t="s">
        <v>14</v>
      </c>
      <c r="D5476" t="b">
        <v>1</v>
      </c>
      <c r="E5476" t="s">
        <v>14955</v>
      </c>
      <c r="F5476" t="str">
        <f>MID($E5476,1,1)</f>
        <v>C</v>
      </c>
      <c r="G5476" t="str">
        <f>IFERROR(MID($E5476,SEARCH("/",$E5476,SEARCH("/",$E5476)+1)+1,1),"")</f>
        <v>S</v>
      </c>
      <c r="H5476" t="s">
        <v>16</v>
      </c>
      <c r="I5476">
        <v>27</v>
      </c>
      <c r="J5476" t="b">
        <v>0</v>
      </c>
      <c r="K5476" s="7">
        <v>0</v>
      </c>
      <c r="L5476" s="7">
        <v>0</v>
      </c>
      <c r="M5476" s="7">
        <v>0</v>
      </c>
      <c r="N5476" s="7">
        <v>0</v>
      </c>
      <c r="O5476" s="7">
        <v>0</v>
      </c>
      <c r="P5476" s="7">
        <f>SUM(dane3[[#This Row],[RoomService]:[VRDeck]])</f>
        <v>0</v>
      </c>
      <c r="Q5476" t="s">
        <v>14956</v>
      </c>
      <c r="R5476" t="b">
        <v>1</v>
      </c>
    </row>
    <row r="5477" spans="1:18" x14ac:dyDescent="0.3">
      <c r="A5477" t="s">
        <v>14957</v>
      </c>
      <c r="B5477">
        <f>MID(dane3[[#This Row],[PassengerId]],1,4)+0</f>
        <v>5840</v>
      </c>
      <c r="C5477" t="s">
        <v>19</v>
      </c>
      <c r="D5477" t="b">
        <v>1</v>
      </c>
      <c r="E5477" t="s">
        <v>14958</v>
      </c>
      <c r="F5477" t="str">
        <f>MID($E5477,1,1)</f>
        <v>G</v>
      </c>
      <c r="G5477" t="str">
        <f>IFERROR(MID($E5477,SEARCH("/",$E5477,SEARCH("/",$E5477)+1)+1,1),"")</f>
        <v>P</v>
      </c>
      <c r="H5477" t="s">
        <v>16</v>
      </c>
      <c r="I5477">
        <v>23</v>
      </c>
      <c r="J5477" t="b">
        <v>0</v>
      </c>
      <c r="K5477" s="7">
        <v>0</v>
      </c>
      <c r="L5477" s="7">
        <v>0</v>
      </c>
      <c r="M5477" s="7">
        <v>0</v>
      </c>
      <c r="N5477" s="7">
        <v>0</v>
      </c>
      <c r="O5477" s="7">
        <v>0</v>
      </c>
      <c r="P5477" s="7">
        <f>SUM(dane3[[#This Row],[RoomService]:[VRDeck]])</f>
        <v>0</v>
      </c>
      <c r="Q5477" t="s">
        <v>14959</v>
      </c>
      <c r="R5477" t="b">
        <v>0</v>
      </c>
    </row>
    <row r="5478" spans="1:18" x14ac:dyDescent="0.3">
      <c r="A5478" t="s">
        <v>14960</v>
      </c>
      <c r="B5478">
        <f>MID(dane3[[#This Row],[PassengerId]],1,4)+0</f>
        <v>5842</v>
      </c>
      <c r="C5478" t="s">
        <v>14</v>
      </c>
      <c r="D5478" t="b">
        <v>1</v>
      </c>
      <c r="E5478" t="s">
        <v>14961</v>
      </c>
      <c r="F5478" t="str">
        <f>MID($E5478,1,1)</f>
        <v>C</v>
      </c>
      <c r="G5478" t="str">
        <f>IFERROR(MID($E5478,SEARCH("/",$E5478,SEARCH("/",$E5478)+1)+1,1),"")</f>
        <v>S</v>
      </c>
      <c r="H5478" t="s">
        <v>46</v>
      </c>
      <c r="I5478">
        <v>28</v>
      </c>
      <c r="J5478" t="b">
        <v>0</v>
      </c>
      <c r="K5478" s="7">
        <v>0</v>
      </c>
      <c r="L5478" s="7">
        <v>0</v>
      </c>
      <c r="M5478" s="7">
        <v>0</v>
      </c>
      <c r="N5478" s="7">
        <v>0</v>
      </c>
      <c r="O5478" s="7">
        <v>0</v>
      </c>
      <c r="P5478" s="7">
        <f>SUM(dane3[[#This Row],[RoomService]:[VRDeck]])</f>
        <v>0</v>
      </c>
      <c r="Q5478" t="s">
        <v>14962</v>
      </c>
      <c r="R5478" t="b">
        <v>1</v>
      </c>
    </row>
    <row r="5479" spans="1:18" x14ac:dyDescent="0.3">
      <c r="A5479" t="s">
        <v>14963</v>
      </c>
      <c r="B5479">
        <f>MID(dane3[[#This Row],[PassengerId]],1,4)+0</f>
        <v>5842</v>
      </c>
      <c r="C5479" t="s">
        <v>14</v>
      </c>
      <c r="D5479" t="b">
        <v>1</v>
      </c>
      <c r="E5479" t="s">
        <v>14961</v>
      </c>
      <c r="F5479" t="str">
        <f>MID($E5479,1,1)</f>
        <v>C</v>
      </c>
      <c r="G5479" t="str">
        <f>IFERROR(MID($E5479,SEARCH("/",$E5479,SEARCH("/",$E5479)+1)+1,1),"")</f>
        <v>S</v>
      </c>
      <c r="H5479" t="s">
        <v>46</v>
      </c>
      <c r="I5479">
        <v>27</v>
      </c>
      <c r="J5479" t="b">
        <v>0</v>
      </c>
      <c r="K5479" s="7">
        <v>0</v>
      </c>
      <c r="L5479" s="7">
        <v>0</v>
      </c>
      <c r="M5479" s="7">
        <v>0</v>
      </c>
      <c r="N5479" s="7">
        <v>0</v>
      </c>
      <c r="O5479" s="7">
        <v>0</v>
      </c>
      <c r="P5479" s="7">
        <f>SUM(dane3[[#This Row],[RoomService]:[VRDeck]])</f>
        <v>0</v>
      </c>
      <c r="Q5479" t="s">
        <v>14964</v>
      </c>
      <c r="R5479" t="b">
        <v>1</v>
      </c>
    </row>
    <row r="5480" spans="1:18" x14ac:dyDescent="0.3">
      <c r="A5480" t="s">
        <v>14965</v>
      </c>
      <c r="B5480">
        <f>MID(dane3[[#This Row],[PassengerId]],1,4)+0</f>
        <v>5843</v>
      </c>
      <c r="C5480" t="s">
        <v>19</v>
      </c>
      <c r="D5480" t="b">
        <v>1</v>
      </c>
      <c r="E5480" t="s">
        <v>14966</v>
      </c>
      <c r="F5480" t="str">
        <f>MID($E5480,1,1)</f>
        <v>G</v>
      </c>
      <c r="G5480" t="str">
        <f>IFERROR(MID($E5480,SEARCH("/",$E5480,SEARCH("/",$E5480)+1)+1,1),"")</f>
        <v>S</v>
      </c>
      <c r="H5480" t="s">
        <v>16</v>
      </c>
      <c r="I5480">
        <v>58</v>
      </c>
      <c r="J5480" t="b">
        <v>0</v>
      </c>
      <c r="K5480" s="7">
        <v>0</v>
      </c>
      <c r="L5480" s="7">
        <v>0</v>
      </c>
      <c r="M5480" s="7">
        <v>0</v>
      </c>
      <c r="N5480" s="7">
        <v>0</v>
      </c>
      <c r="O5480" s="7">
        <v>0</v>
      </c>
      <c r="P5480" s="7">
        <f>SUM(dane3[[#This Row],[RoomService]:[VRDeck]])</f>
        <v>0</v>
      </c>
      <c r="Q5480" t="s">
        <v>14967</v>
      </c>
      <c r="R5480" t="b">
        <v>1</v>
      </c>
    </row>
    <row r="5481" spans="1:18" x14ac:dyDescent="0.3">
      <c r="A5481" t="s">
        <v>14968</v>
      </c>
      <c r="B5481">
        <f>MID(dane3[[#This Row],[PassengerId]],1,4)+0</f>
        <v>5844</v>
      </c>
      <c r="C5481" t="s">
        <v>19</v>
      </c>
      <c r="D5481" t="b">
        <v>0</v>
      </c>
      <c r="E5481" t="s">
        <v>14969</v>
      </c>
      <c r="F5481" t="str">
        <f>MID($E5481,1,1)</f>
        <v>E</v>
      </c>
      <c r="G5481" t="str">
        <f>IFERROR(MID($E5481,SEARCH("/",$E5481,SEARCH("/",$E5481)+1)+1,1),"")</f>
        <v>P</v>
      </c>
      <c r="H5481" t="s">
        <v>46</v>
      </c>
      <c r="I5481">
        <v>24</v>
      </c>
      <c r="J5481" t="b">
        <v>0</v>
      </c>
      <c r="K5481" s="7">
        <v>0</v>
      </c>
      <c r="L5481" s="7">
        <v>30</v>
      </c>
      <c r="M5481" s="7">
        <v>835</v>
      </c>
      <c r="N5481" s="7">
        <v>0</v>
      </c>
      <c r="O5481" s="7">
        <v>0</v>
      </c>
      <c r="P5481" s="7">
        <f>SUM(dane3[[#This Row],[RoomService]:[VRDeck]])</f>
        <v>865</v>
      </c>
      <c r="Q5481" t="s">
        <v>14970</v>
      </c>
      <c r="R5481" t="b">
        <v>1</v>
      </c>
    </row>
    <row r="5482" spans="1:18" x14ac:dyDescent="0.3">
      <c r="A5482" t="s">
        <v>13176</v>
      </c>
      <c r="B5482">
        <f>MID(dane3[[#This Row],[PassengerId]],1,4)+0</f>
        <v>5154</v>
      </c>
      <c r="C5482" t="s">
        <v>53</v>
      </c>
      <c r="D5482" t="b">
        <v>0</v>
      </c>
      <c r="E5482" t="s">
        <v>13177</v>
      </c>
      <c r="F5482" t="str">
        <f>MID($E5482,1,1)</f>
        <v>E</v>
      </c>
      <c r="G5482" t="str">
        <f>IFERROR(MID($E5482,SEARCH("/",$E5482,SEARCH("/",$E5482)+1)+1,1),"")</f>
        <v>P</v>
      </c>
      <c r="H5482" t="s">
        <v>16</v>
      </c>
      <c r="I5482">
        <v>34</v>
      </c>
      <c r="J5482" t="b">
        <v>1</v>
      </c>
      <c r="K5482" s="7">
        <v>38</v>
      </c>
      <c r="L5482" s="7">
        <v>0</v>
      </c>
      <c r="M5482" s="7">
        <v>606</v>
      </c>
      <c r="N5482" s="7">
        <v>0</v>
      </c>
      <c r="O5482" s="7">
        <v>404</v>
      </c>
      <c r="P5482" s="7">
        <f>SUM(dane3[[#This Row],[RoomService]:[VRDeck]])</f>
        <v>1048</v>
      </c>
      <c r="Q5482" t="s">
        <v>13178</v>
      </c>
      <c r="R5482" t="b">
        <v>0</v>
      </c>
    </row>
    <row r="5483" spans="1:18" x14ac:dyDescent="0.3">
      <c r="A5483" t="s">
        <v>14974</v>
      </c>
      <c r="B5483">
        <f>MID(dane3[[#This Row],[PassengerId]],1,4)+0</f>
        <v>5847</v>
      </c>
      <c r="C5483" t="s">
        <v>19</v>
      </c>
      <c r="D5483" t="b">
        <v>0</v>
      </c>
      <c r="E5483" t="s">
        <v>14975</v>
      </c>
      <c r="F5483" t="str">
        <f>MID($E5483,1,1)</f>
        <v>F</v>
      </c>
      <c r="G5483" t="str">
        <f>IFERROR(MID($E5483,SEARCH("/",$E5483,SEARCH("/",$E5483)+1)+1,1),"")</f>
        <v>S</v>
      </c>
      <c r="H5483" t="s">
        <v>16</v>
      </c>
      <c r="I5483">
        <v>33</v>
      </c>
      <c r="J5483" t="b">
        <v>0</v>
      </c>
      <c r="K5483" s="7">
        <v>36</v>
      </c>
      <c r="L5483" s="7">
        <v>0</v>
      </c>
      <c r="M5483" s="7">
        <v>0</v>
      </c>
      <c r="N5483" s="7">
        <v>1415</v>
      </c>
      <c r="O5483" s="7">
        <v>0</v>
      </c>
      <c r="P5483" s="7">
        <f>SUM(dane3[[#This Row],[RoomService]:[VRDeck]])</f>
        <v>1451</v>
      </c>
      <c r="Q5483" t="s">
        <v>14976</v>
      </c>
      <c r="R5483" t="b">
        <v>0</v>
      </c>
    </row>
    <row r="5484" spans="1:18" x14ac:dyDescent="0.3">
      <c r="A5484" t="s">
        <v>9191</v>
      </c>
      <c r="B5484">
        <f>MID(dane3[[#This Row],[PassengerId]],1,4)+0</f>
        <v>3610</v>
      </c>
      <c r="C5484" t="s">
        <v>19</v>
      </c>
      <c r="D5484" t="b">
        <v>1</v>
      </c>
      <c r="E5484" t="s">
        <v>9192</v>
      </c>
      <c r="F5484" t="str">
        <f>MID($E5484,1,1)</f>
        <v>G</v>
      </c>
      <c r="G5484" t="str">
        <f>IFERROR(MID($E5484,SEARCH("/",$E5484,SEARCH("/",$E5484)+1)+1,1),"")</f>
        <v>S</v>
      </c>
      <c r="H5484" t="s">
        <v>16</v>
      </c>
      <c r="I5484">
        <v>17</v>
      </c>
      <c r="J5484" t="b">
        <v>0</v>
      </c>
      <c r="K5484" s="7">
        <v>0</v>
      </c>
      <c r="L5484" s="7">
        <v>0</v>
      </c>
      <c r="M5484" s="7">
        <v>0</v>
      </c>
      <c r="N5484" s="7">
        <v>0</v>
      </c>
      <c r="O5484" s="7">
        <v>0</v>
      </c>
      <c r="P5484" s="7">
        <f>SUM(dane3[[#This Row],[RoomService]:[VRDeck]])</f>
        <v>0</v>
      </c>
      <c r="Q5484" t="s">
        <v>9193</v>
      </c>
      <c r="R5484" t="b">
        <v>1</v>
      </c>
    </row>
    <row r="5485" spans="1:18" x14ac:dyDescent="0.3">
      <c r="A5485" t="s">
        <v>14980</v>
      </c>
      <c r="B5485">
        <f>MID(dane3[[#This Row],[PassengerId]],1,4)+0</f>
        <v>5849</v>
      </c>
      <c r="C5485" t="s">
        <v>19</v>
      </c>
      <c r="D5485" t="b">
        <v>0</v>
      </c>
      <c r="E5485" t="s">
        <v>14981</v>
      </c>
      <c r="F5485" t="str">
        <f>MID($E5485,1,1)</f>
        <v>F</v>
      </c>
      <c r="G5485" t="str">
        <f>IFERROR(MID($E5485,SEARCH("/",$E5485,SEARCH("/",$E5485)+1)+1,1),"")</f>
        <v>P</v>
      </c>
      <c r="H5485" t="s">
        <v>16</v>
      </c>
      <c r="I5485">
        <v>39</v>
      </c>
      <c r="J5485" t="b">
        <v>0</v>
      </c>
      <c r="K5485" s="7">
        <v>0</v>
      </c>
      <c r="L5485" s="7">
        <v>0</v>
      </c>
      <c r="M5485" s="7">
        <v>0</v>
      </c>
      <c r="N5485" s="7">
        <v>0</v>
      </c>
      <c r="O5485" s="7">
        <v>1104</v>
      </c>
      <c r="P5485" s="7">
        <f>SUM(dane3[[#This Row],[RoomService]:[VRDeck]])</f>
        <v>1104</v>
      </c>
      <c r="Q5485" t="s">
        <v>14982</v>
      </c>
      <c r="R5485" t="b">
        <v>0</v>
      </c>
    </row>
    <row r="5486" spans="1:18" x14ac:dyDescent="0.3">
      <c r="A5486" t="s">
        <v>14983</v>
      </c>
      <c r="B5486">
        <f>MID(dane3[[#This Row],[PassengerId]],1,4)+0</f>
        <v>5852</v>
      </c>
      <c r="C5486" t="s">
        <v>19</v>
      </c>
      <c r="D5486" t="b">
        <v>0</v>
      </c>
      <c r="E5486" t="s">
        <v>14984</v>
      </c>
      <c r="F5486" t="str">
        <f>MID($E5486,1,1)</f>
        <v>E</v>
      </c>
      <c r="G5486" t="str">
        <f>IFERROR(MID($E5486,SEARCH("/",$E5486,SEARCH("/",$E5486)+1)+1,1),"")</f>
        <v>P</v>
      </c>
      <c r="H5486" t="s">
        <v>16</v>
      </c>
      <c r="I5486">
        <v>27</v>
      </c>
      <c r="J5486" t="b">
        <v>0</v>
      </c>
      <c r="K5486" s="7">
        <v>0</v>
      </c>
      <c r="L5486" s="7">
        <v>0</v>
      </c>
      <c r="M5486" s="7">
        <v>0</v>
      </c>
      <c r="N5486" s="7">
        <v>727</v>
      </c>
      <c r="O5486" s="7">
        <v>260</v>
      </c>
      <c r="P5486" s="7">
        <f>SUM(dane3[[#This Row],[RoomService]:[VRDeck]])</f>
        <v>987</v>
      </c>
      <c r="Q5486" t="s">
        <v>14985</v>
      </c>
      <c r="R5486" t="b">
        <v>0</v>
      </c>
    </row>
    <row r="5487" spans="1:18" x14ac:dyDescent="0.3">
      <c r="A5487" t="s">
        <v>14986</v>
      </c>
      <c r="B5487">
        <f>MID(dane3[[#This Row],[PassengerId]],1,4)+0</f>
        <v>5854</v>
      </c>
      <c r="C5487" t="s">
        <v>19</v>
      </c>
      <c r="D5487" t="b">
        <v>0</v>
      </c>
      <c r="E5487" t="s">
        <v>14987</v>
      </c>
      <c r="F5487" t="str">
        <f>MID($E5487,1,1)</f>
        <v>F</v>
      </c>
      <c r="G5487" t="str">
        <f>IFERROR(MID($E5487,SEARCH("/",$E5487,SEARCH("/",$E5487)+1)+1,1),"")</f>
        <v>S</v>
      </c>
      <c r="H5487" t="s">
        <v>16</v>
      </c>
      <c r="I5487">
        <v>36</v>
      </c>
      <c r="J5487" t="b">
        <v>0</v>
      </c>
      <c r="K5487" s="7">
        <v>0</v>
      </c>
      <c r="L5487" s="7">
        <v>75</v>
      </c>
      <c r="M5487" s="7">
        <v>106</v>
      </c>
      <c r="N5487" s="7">
        <v>0</v>
      </c>
      <c r="O5487" s="7">
        <v>1903</v>
      </c>
      <c r="P5487" s="7">
        <f>SUM(dane3[[#This Row],[RoomService]:[VRDeck]])</f>
        <v>2084</v>
      </c>
      <c r="Q5487" t="s">
        <v>14988</v>
      </c>
      <c r="R5487" t="b">
        <v>1</v>
      </c>
    </row>
    <row r="5488" spans="1:18" x14ac:dyDescent="0.3">
      <c r="A5488" t="s">
        <v>14989</v>
      </c>
      <c r="B5488">
        <f>MID(dane3[[#This Row],[PassengerId]],1,4)+0</f>
        <v>5855</v>
      </c>
      <c r="C5488" t="s">
        <v>19</v>
      </c>
      <c r="D5488" t="b">
        <v>0</v>
      </c>
      <c r="E5488" t="s">
        <v>14990</v>
      </c>
      <c r="F5488" t="str">
        <f>MID($E5488,1,1)</f>
        <v>F</v>
      </c>
      <c r="G5488" t="str">
        <f>IFERROR(MID($E5488,SEARCH("/",$E5488,SEARCH("/",$E5488)+1)+1,1),"")</f>
        <v>P</v>
      </c>
      <c r="H5488" t="s">
        <v>16</v>
      </c>
      <c r="I5488">
        <v>64</v>
      </c>
      <c r="J5488" t="b">
        <v>0</v>
      </c>
      <c r="K5488" s="7">
        <v>0</v>
      </c>
      <c r="L5488" s="7">
        <v>623</v>
      </c>
      <c r="M5488" s="7">
        <v>1827</v>
      </c>
      <c r="N5488" s="7">
        <v>0</v>
      </c>
      <c r="O5488" s="7">
        <v>0</v>
      </c>
      <c r="P5488" s="7">
        <f>SUM(dane3[[#This Row],[RoomService]:[VRDeck]])</f>
        <v>2450</v>
      </c>
      <c r="Q5488" t="s">
        <v>14991</v>
      </c>
      <c r="R5488" t="b">
        <v>1</v>
      </c>
    </row>
    <row r="5489" spans="1:18" x14ac:dyDescent="0.3">
      <c r="A5489" t="s">
        <v>14992</v>
      </c>
      <c r="B5489">
        <f>MID(dane3[[#This Row],[PassengerId]],1,4)+0</f>
        <v>5855</v>
      </c>
      <c r="C5489" t="s">
        <v>19</v>
      </c>
      <c r="D5489" t="b">
        <v>0</v>
      </c>
      <c r="E5489" t="s">
        <v>14993</v>
      </c>
      <c r="F5489" t="str">
        <f>MID($E5489,1,1)</f>
        <v>G</v>
      </c>
      <c r="G5489" t="str">
        <f>IFERROR(MID($E5489,SEARCH("/",$E5489,SEARCH("/",$E5489)+1)+1,1),"")</f>
        <v>P</v>
      </c>
      <c r="H5489" t="s">
        <v>32</v>
      </c>
      <c r="I5489">
        <v>41</v>
      </c>
      <c r="J5489" t="b">
        <v>0</v>
      </c>
      <c r="K5489" s="7">
        <v>0</v>
      </c>
      <c r="L5489" s="7">
        <v>0</v>
      </c>
      <c r="M5489" s="7">
        <v>687</v>
      </c>
      <c r="N5489" s="7">
        <v>0</v>
      </c>
      <c r="O5489" s="7">
        <v>65</v>
      </c>
      <c r="P5489" s="7">
        <f>SUM(dane3[[#This Row],[RoomService]:[VRDeck]])</f>
        <v>752</v>
      </c>
      <c r="Q5489" t="s">
        <v>14994</v>
      </c>
      <c r="R5489" t="b">
        <v>1</v>
      </c>
    </row>
    <row r="5490" spans="1:18" x14ac:dyDescent="0.3">
      <c r="A5490" t="s">
        <v>14995</v>
      </c>
      <c r="B5490">
        <f>MID(dane3[[#This Row],[PassengerId]],1,4)+0</f>
        <v>5856</v>
      </c>
      <c r="C5490" t="s">
        <v>14</v>
      </c>
      <c r="D5490" t="b">
        <v>1</v>
      </c>
      <c r="E5490" t="s">
        <v>14996</v>
      </c>
      <c r="F5490" t="str">
        <f>MID($E5490,1,1)</f>
        <v>B</v>
      </c>
      <c r="G5490" t="str">
        <f>IFERROR(MID($E5490,SEARCH("/",$E5490,SEARCH("/",$E5490)+1)+1,1),"")</f>
        <v>P</v>
      </c>
      <c r="H5490" t="s">
        <v>46</v>
      </c>
      <c r="I5490">
        <v>34</v>
      </c>
      <c r="J5490" t="b">
        <v>0</v>
      </c>
      <c r="K5490" s="7">
        <v>0</v>
      </c>
      <c r="L5490" s="7">
        <v>0</v>
      </c>
      <c r="M5490" s="7">
        <v>0</v>
      </c>
      <c r="N5490" s="7">
        <v>0</v>
      </c>
      <c r="O5490" s="7">
        <v>0</v>
      </c>
      <c r="P5490" s="7">
        <f>SUM(dane3[[#This Row],[RoomService]:[VRDeck]])</f>
        <v>0</v>
      </c>
      <c r="Q5490" t="s">
        <v>14997</v>
      </c>
      <c r="R5490" t="b">
        <v>1</v>
      </c>
    </row>
    <row r="5491" spans="1:18" x14ac:dyDescent="0.3">
      <c r="A5491" t="s">
        <v>14998</v>
      </c>
      <c r="B5491">
        <f>MID(dane3[[#This Row],[PassengerId]],1,4)+0</f>
        <v>5856</v>
      </c>
      <c r="C5491" t="s">
        <v>14</v>
      </c>
      <c r="D5491" t="b">
        <v>1</v>
      </c>
      <c r="E5491" t="s">
        <v>14996</v>
      </c>
      <c r="F5491" t="str">
        <f>MID($E5491,1,1)</f>
        <v>B</v>
      </c>
      <c r="G5491" t="str">
        <f>IFERROR(MID($E5491,SEARCH("/",$E5491,SEARCH("/",$E5491)+1)+1,1),"")</f>
        <v>P</v>
      </c>
      <c r="H5491" t="s">
        <v>16</v>
      </c>
      <c r="I5491">
        <v>27</v>
      </c>
      <c r="J5491" t="b">
        <v>0</v>
      </c>
      <c r="K5491" s="7">
        <v>0</v>
      </c>
      <c r="L5491" s="7">
        <v>0</v>
      </c>
      <c r="M5491" s="7">
        <v>0</v>
      </c>
      <c r="N5491" s="7">
        <v>0</v>
      </c>
      <c r="O5491" s="7">
        <v>0</v>
      </c>
      <c r="P5491" s="7">
        <f>SUM(dane3[[#This Row],[RoomService]:[VRDeck]])</f>
        <v>0</v>
      </c>
      <c r="Q5491" t="s">
        <v>14999</v>
      </c>
      <c r="R5491" t="b">
        <v>1</v>
      </c>
    </row>
    <row r="5492" spans="1:18" x14ac:dyDescent="0.3">
      <c r="A5492" t="s">
        <v>15000</v>
      </c>
      <c r="B5492">
        <f>MID(dane3[[#This Row],[PassengerId]],1,4)+0</f>
        <v>5857</v>
      </c>
      <c r="C5492" t="s">
        <v>14</v>
      </c>
      <c r="D5492" t="b">
        <v>0</v>
      </c>
      <c r="E5492" t="s">
        <v>15001</v>
      </c>
      <c r="F5492" t="str">
        <f>MID($E5492,1,1)</f>
        <v>E</v>
      </c>
      <c r="G5492" t="str">
        <f>IFERROR(MID($E5492,SEARCH("/",$E5492,SEARCH("/",$E5492)+1)+1,1),"")</f>
        <v>S</v>
      </c>
      <c r="H5492" t="s">
        <v>16</v>
      </c>
      <c r="I5492">
        <v>34</v>
      </c>
      <c r="J5492" t="b">
        <v>0</v>
      </c>
      <c r="K5492" s="7">
        <v>0</v>
      </c>
      <c r="L5492" s="7">
        <v>2</v>
      </c>
      <c r="M5492" s="7">
        <v>64</v>
      </c>
      <c r="N5492" s="7">
        <v>139</v>
      </c>
      <c r="O5492" s="7">
        <v>3831</v>
      </c>
      <c r="P5492" s="7">
        <f>SUM(dane3[[#This Row],[RoomService]:[VRDeck]])</f>
        <v>4036</v>
      </c>
      <c r="Q5492" t="s">
        <v>15002</v>
      </c>
      <c r="R5492" t="b">
        <v>0</v>
      </c>
    </row>
    <row r="5493" spans="1:18" x14ac:dyDescent="0.3">
      <c r="A5493" t="s">
        <v>15003</v>
      </c>
      <c r="B5493">
        <f>MID(dane3[[#This Row],[PassengerId]],1,4)+0</f>
        <v>5858</v>
      </c>
      <c r="C5493" t="s">
        <v>19</v>
      </c>
      <c r="D5493" t="b">
        <v>0</v>
      </c>
      <c r="E5493" t="s">
        <v>15004</v>
      </c>
      <c r="F5493" t="str">
        <f>MID($E5493,1,1)</f>
        <v>G</v>
      </c>
      <c r="G5493" t="str">
        <f>IFERROR(MID($E5493,SEARCH("/",$E5493,SEARCH("/",$E5493)+1)+1,1),"")</f>
        <v>S</v>
      </c>
      <c r="H5493" t="s">
        <v>46</v>
      </c>
      <c r="I5493">
        <v>22</v>
      </c>
      <c r="J5493" t="b">
        <v>0</v>
      </c>
      <c r="K5493" s="7">
        <v>483</v>
      </c>
      <c r="L5493" s="7">
        <v>0</v>
      </c>
      <c r="M5493" s="7">
        <v>0</v>
      </c>
      <c r="N5493" s="7">
        <v>304</v>
      </c>
      <c r="O5493" s="7">
        <v>21</v>
      </c>
      <c r="P5493" s="7">
        <f>SUM(dane3[[#This Row],[RoomService]:[VRDeck]])</f>
        <v>808</v>
      </c>
      <c r="Q5493" t="s">
        <v>15005</v>
      </c>
      <c r="R5493" t="b">
        <v>1</v>
      </c>
    </row>
    <row r="5494" spans="1:18" x14ac:dyDescent="0.3">
      <c r="A5494" t="s">
        <v>9846</v>
      </c>
      <c r="B5494">
        <f>MID(dane3[[#This Row],[PassengerId]],1,4)+0</f>
        <v>3868</v>
      </c>
      <c r="C5494" t="s">
        <v>19</v>
      </c>
      <c r="D5494" t="b">
        <v>0</v>
      </c>
      <c r="E5494" t="s">
        <v>9844</v>
      </c>
      <c r="F5494" t="str">
        <f>MID($E5494,1,1)</f>
        <v>G</v>
      </c>
      <c r="G5494" t="str">
        <f>IFERROR(MID($E5494,SEARCH("/",$E5494,SEARCH("/",$E5494)+1)+1,1),"")</f>
        <v>S</v>
      </c>
      <c r="H5494" t="s">
        <v>32</v>
      </c>
      <c r="I5494">
        <v>9</v>
      </c>
      <c r="J5494" t="b">
        <v>0</v>
      </c>
      <c r="K5494" s="7">
        <v>0</v>
      </c>
      <c r="L5494" s="7">
        <v>0</v>
      </c>
      <c r="M5494" s="7">
        <v>0</v>
      </c>
      <c r="N5494" s="7">
        <v>0</v>
      </c>
      <c r="O5494" s="7">
        <v>0</v>
      </c>
      <c r="P5494" s="7">
        <f>SUM(dane3[[#This Row],[RoomService]:[VRDeck]])</f>
        <v>0</v>
      </c>
      <c r="Q5494" t="s">
        <v>9847</v>
      </c>
      <c r="R5494" t="b">
        <v>0</v>
      </c>
    </row>
    <row r="5495" spans="1:18" x14ac:dyDescent="0.3">
      <c r="A5495" t="s">
        <v>13193</v>
      </c>
      <c r="B5495">
        <f>MID(dane3[[#This Row],[PassengerId]],1,4)+0</f>
        <v>5161</v>
      </c>
      <c r="C5495" t="s">
        <v>53</v>
      </c>
      <c r="D5495" t="b">
        <v>1</v>
      </c>
      <c r="E5495" t="s">
        <v>13194</v>
      </c>
      <c r="F5495" t="str">
        <f>MID($E5495,1,1)</f>
        <v>D</v>
      </c>
      <c r="G5495" t="str">
        <f>IFERROR(MID($E5495,SEARCH("/",$E5495,SEARCH("/",$E5495)+1)+1,1),"")</f>
        <v>S</v>
      </c>
      <c r="H5495" t="s">
        <v>46</v>
      </c>
      <c r="I5495">
        <v>41</v>
      </c>
      <c r="J5495" t="b">
        <v>0</v>
      </c>
      <c r="K5495" s="7">
        <v>0</v>
      </c>
      <c r="L5495" s="7">
        <v>0</v>
      </c>
      <c r="M5495" s="7">
        <v>0</v>
      </c>
      <c r="N5495" s="7">
        <v>0</v>
      </c>
      <c r="O5495" s="7">
        <v>0</v>
      </c>
      <c r="P5495" s="7">
        <f>SUM(dane3[[#This Row],[RoomService]:[VRDeck]])</f>
        <v>0</v>
      </c>
      <c r="Q5495" t="s">
        <v>13195</v>
      </c>
      <c r="R5495" t="b">
        <v>1</v>
      </c>
    </row>
    <row r="5496" spans="1:18" x14ac:dyDescent="0.3">
      <c r="A5496" t="s">
        <v>13196</v>
      </c>
      <c r="B5496">
        <f>MID(dane3[[#This Row],[PassengerId]],1,4)+0</f>
        <v>5162</v>
      </c>
      <c r="C5496" t="s">
        <v>53</v>
      </c>
      <c r="D5496" t="b">
        <v>1</v>
      </c>
      <c r="E5496" t="s">
        <v>13197</v>
      </c>
      <c r="F5496" t="str">
        <f>MID($E5496,1,1)</f>
        <v>F</v>
      </c>
      <c r="G5496" t="str">
        <f>IFERROR(MID($E5496,SEARCH("/",$E5496,SEARCH("/",$E5496)+1)+1,1),"")</f>
        <v>S</v>
      </c>
      <c r="H5496" t="s">
        <v>46</v>
      </c>
      <c r="I5496">
        <v>16</v>
      </c>
      <c r="J5496" t="b">
        <v>0</v>
      </c>
      <c r="K5496" s="7">
        <v>0</v>
      </c>
      <c r="L5496" s="7">
        <v>0</v>
      </c>
      <c r="M5496" s="7">
        <v>0</v>
      </c>
      <c r="N5496" s="7">
        <v>0</v>
      </c>
      <c r="O5496" s="7">
        <v>0</v>
      </c>
      <c r="P5496" s="7">
        <f>SUM(dane3[[#This Row],[RoomService]:[VRDeck]])</f>
        <v>0</v>
      </c>
      <c r="Q5496" t="s">
        <v>13198</v>
      </c>
      <c r="R5496" t="b">
        <v>1</v>
      </c>
    </row>
    <row r="5497" spans="1:18" x14ac:dyDescent="0.3">
      <c r="A5497" t="s">
        <v>13199</v>
      </c>
      <c r="B5497">
        <f>MID(dane3[[#This Row],[PassengerId]],1,4)+0</f>
        <v>5162</v>
      </c>
      <c r="C5497" t="s">
        <v>53</v>
      </c>
      <c r="D5497" t="b">
        <v>0</v>
      </c>
      <c r="E5497" t="s">
        <v>13197</v>
      </c>
      <c r="F5497" t="str">
        <f>MID($E5497,1,1)</f>
        <v>F</v>
      </c>
      <c r="G5497" t="str">
        <f>IFERROR(MID($E5497,SEARCH("/",$E5497,SEARCH("/",$E5497)+1)+1,1),"")</f>
        <v>S</v>
      </c>
      <c r="H5497" t="s">
        <v>46</v>
      </c>
      <c r="I5497">
        <v>39</v>
      </c>
      <c r="J5497" t="b">
        <v>0</v>
      </c>
      <c r="K5497" s="7">
        <v>98</v>
      </c>
      <c r="L5497" s="7">
        <v>0</v>
      </c>
      <c r="M5497" s="7">
        <v>125</v>
      </c>
      <c r="N5497" s="7">
        <v>0</v>
      </c>
      <c r="O5497" s="7">
        <v>1082</v>
      </c>
      <c r="P5497" s="7">
        <f>SUM(dane3[[#This Row],[RoomService]:[VRDeck]])</f>
        <v>1305</v>
      </c>
      <c r="Q5497" t="s">
        <v>13200</v>
      </c>
      <c r="R5497" t="b">
        <v>0</v>
      </c>
    </row>
    <row r="5498" spans="1:18" x14ac:dyDescent="0.3">
      <c r="A5498" t="s">
        <v>15016</v>
      </c>
      <c r="B5498">
        <f>MID(dane3[[#This Row],[PassengerId]],1,4)+0</f>
        <v>5861</v>
      </c>
      <c r="C5498" t="s">
        <v>19</v>
      </c>
      <c r="D5498" t="b">
        <v>0</v>
      </c>
      <c r="E5498" t="s">
        <v>15017</v>
      </c>
      <c r="F5498" t="str">
        <f>MID($E5498,1,1)</f>
        <v>G</v>
      </c>
      <c r="G5498" t="str">
        <f>IFERROR(MID($E5498,SEARCH("/",$E5498,SEARCH("/",$E5498)+1)+1,1),"")</f>
        <v>S</v>
      </c>
      <c r="H5498" t="s">
        <v>16</v>
      </c>
      <c r="I5498">
        <v>27</v>
      </c>
      <c r="J5498" t="b">
        <v>0</v>
      </c>
      <c r="K5498" s="7">
        <v>0</v>
      </c>
      <c r="L5498" s="7">
        <v>1774</v>
      </c>
      <c r="M5498" s="7">
        <v>0</v>
      </c>
      <c r="N5498" s="7">
        <v>17</v>
      </c>
      <c r="O5498" s="7">
        <v>13</v>
      </c>
      <c r="P5498" s="7">
        <f>SUM(dane3[[#This Row],[RoomService]:[VRDeck]])</f>
        <v>1804</v>
      </c>
      <c r="Q5498" t="s">
        <v>15018</v>
      </c>
      <c r="R5498" t="b">
        <v>1</v>
      </c>
    </row>
    <row r="5499" spans="1:18" x14ac:dyDescent="0.3">
      <c r="A5499" t="s">
        <v>15019</v>
      </c>
      <c r="B5499">
        <f>MID(dane3[[#This Row],[PassengerId]],1,4)+0</f>
        <v>5863</v>
      </c>
      <c r="C5499" t="s">
        <v>19</v>
      </c>
      <c r="D5499" t="b">
        <v>0</v>
      </c>
      <c r="E5499" t="s">
        <v>15020</v>
      </c>
      <c r="F5499" t="str">
        <f>MID($E5499,1,1)</f>
        <v>G</v>
      </c>
      <c r="G5499" t="str">
        <f>IFERROR(MID($E5499,SEARCH("/",$E5499,SEARCH("/",$E5499)+1)+1,1),"")</f>
        <v>P</v>
      </c>
      <c r="H5499" t="s">
        <v>46</v>
      </c>
      <c r="I5499">
        <v>0</v>
      </c>
      <c r="J5499" t="b">
        <v>0</v>
      </c>
      <c r="K5499" s="7">
        <v>0</v>
      </c>
      <c r="L5499" s="7">
        <v>0</v>
      </c>
      <c r="M5499" s="7">
        <v>0</v>
      </c>
      <c r="N5499" s="7">
        <v>0</v>
      </c>
      <c r="O5499" s="7">
        <v>0</v>
      </c>
      <c r="P5499" s="7">
        <f>SUM(dane3[[#This Row],[RoomService]:[VRDeck]])</f>
        <v>0</v>
      </c>
      <c r="Q5499" t="s">
        <v>15021</v>
      </c>
      <c r="R5499" t="b">
        <v>1</v>
      </c>
    </row>
    <row r="5500" spans="1:18" x14ac:dyDescent="0.3">
      <c r="A5500" t="s">
        <v>15022</v>
      </c>
      <c r="B5500">
        <f>MID(dane3[[#This Row],[PassengerId]],1,4)+0</f>
        <v>5863</v>
      </c>
      <c r="C5500" t="s">
        <v>19</v>
      </c>
      <c r="D5500" t="b">
        <v>0</v>
      </c>
      <c r="E5500" t="s">
        <v>15023</v>
      </c>
      <c r="F5500" t="str">
        <f>MID($E5500,1,1)</f>
        <v>F</v>
      </c>
      <c r="G5500" t="str">
        <f>IFERROR(MID($E5500,SEARCH("/",$E5500,SEARCH("/",$E5500)+1)+1,1),"")</f>
        <v>P</v>
      </c>
      <c r="H5500" t="s">
        <v>16</v>
      </c>
      <c r="I5500">
        <v>17</v>
      </c>
      <c r="J5500" t="b">
        <v>0</v>
      </c>
      <c r="K5500" s="7">
        <v>0</v>
      </c>
      <c r="L5500" s="7">
        <v>566</v>
      </c>
      <c r="M5500" s="7">
        <v>18</v>
      </c>
      <c r="N5500" s="7">
        <v>318</v>
      </c>
      <c r="O5500" s="7">
        <v>0</v>
      </c>
      <c r="P5500" s="7">
        <f>SUM(dane3[[#This Row],[RoomService]:[VRDeck]])</f>
        <v>902</v>
      </c>
      <c r="Q5500" t="s">
        <v>15024</v>
      </c>
      <c r="R5500" t="b">
        <v>0</v>
      </c>
    </row>
    <row r="5501" spans="1:18" x14ac:dyDescent="0.3">
      <c r="A5501" t="s">
        <v>15025</v>
      </c>
      <c r="B5501">
        <f>MID(dane3[[#This Row],[PassengerId]],1,4)+0</f>
        <v>5867</v>
      </c>
      <c r="C5501" t="s">
        <v>19</v>
      </c>
      <c r="D5501" t="b">
        <v>0</v>
      </c>
      <c r="E5501" t="s">
        <v>15026</v>
      </c>
      <c r="F5501" t="str">
        <f>MID($E5501,1,1)</f>
        <v>F</v>
      </c>
      <c r="G5501" t="str">
        <f>IFERROR(MID($E5501,SEARCH("/",$E5501,SEARCH("/",$E5501)+1)+1,1),"")</f>
        <v>P</v>
      </c>
      <c r="H5501" t="s">
        <v>16</v>
      </c>
      <c r="I5501">
        <v>45</v>
      </c>
      <c r="J5501" t="b">
        <v>0</v>
      </c>
      <c r="K5501" s="7">
        <v>0</v>
      </c>
      <c r="L5501" s="7">
        <v>0</v>
      </c>
      <c r="M5501" s="7">
        <v>0</v>
      </c>
      <c r="N5501" s="7">
        <v>1501</v>
      </c>
      <c r="O5501" s="7">
        <v>24</v>
      </c>
      <c r="P5501" s="7">
        <f>SUM(dane3[[#This Row],[RoomService]:[VRDeck]])</f>
        <v>1525</v>
      </c>
      <c r="Q5501" t="s">
        <v>15027</v>
      </c>
      <c r="R5501" t="b">
        <v>0</v>
      </c>
    </row>
    <row r="5502" spans="1:18" x14ac:dyDescent="0.3">
      <c r="A5502" t="s">
        <v>15028</v>
      </c>
      <c r="B5502">
        <f>MID(dane3[[#This Row],[PassengerId]],1,4)+0</f>
        <v>5868</v>
      </c>
      <c r="C5502" t="s">
        <v>19</v>
      </c>
      <c r="D5502" t="b">
        <v>0</v>
      </c>
      <c r="E5502" t="s">
        <v>15029</v>
      </c>
      <c r="F5502" t="str">
        <f>MID($E5502,1,1)</f>
        <v>E</v>
      </c>
      <c r="G5502" t="str">
        <f>IFERROR(MID($E5502,SEARCH("/",$E5502,SEARCH("/",$E5502)+1)+1,1),"")</f>
        <v>S</v>
      </c>
      <c r="H5502" t="s">
        <v>16</v>
      </c>
      <c r="I5502">
        <v>62</v>
      </c>
      <c r="J5502" t="b">
        <v>0</v>
      </c>
      <c r="K5502" s="7">
        <v>104</v>
      </c>
      <c r="L5502" s="7">
        <v>53</v>
      </c>
      <c r="M5502" s="7">
        <v>194</v>
      </c>
      <c r="N5502" s="7">
        <v>436</v>
      </c>
      <c r="O5502" s="7">
        <v>0</v>
      </c>
      <c r="P5502" s="7">
        <f>SUM(dane3[[#This Row],[RoomService]:[VRDeck]])</f>
        <v>787</v>
      </c>
      <c r="Q5502" t="s">
        <v>15030</v>
      </c>
      <c r="R5502" t="b">
        <v>0</v>
      </c>
    </row>
    <row r="5503" spans="1:18" x14ac:dyDescent="0.3">
      <c r="A5503" t="s">
        <v>15031</v>
      </c>
      <c r="B5503">
        <f>MID(dane3[[#This Row],[PassengerId]],1,4)+0</f>
        <v>5869</v>
      </c>
      <c r="C5503" t="s">
        <v>19</v>
      </c>
      <c r="D5503" t="b">
        <v>1</v>
      </c>
      <c r="E5503" t="s">
        <v>15032</v>
      </c>
      <c r="F5503" t="str">
        <f>MID($E5503,1,1)</f>
        <v>G</v>
      </c>
      <c r="G5503" t="str">
        <f>IFERROR(MID($E5503,SEARCH("/",$E5503,SEARCH("/",$E5503)+1)+1,1),"")</f>
        <v>S</v>
      </c>
      <c r="H5503" t="s">
        <v>46</v>
      </c>
      <c r="I5503">
        <v>14</v>
      </c>
      <c r="J5503" t="b">
        <v>0</v>
      </c>
      <c r="K5503" s="7">
        <v>0</v>
      </c>
      <c r="L5503" s="7">
        <v>0</v>
      </c>
      <c r="M5503" s="7">
        <v>0</v>
      </c>
      <c r="N5503" s="7">
        <v>0</v>
      </c>
      <c r="O5503" s="7">
        <v>0</v>
      </c>
      <c r="P5503" s="7">
        <f>SUM(dane3[[#This Row],[RoomService]:[VRDeck]])</f>
        <v>0</v>
      </c>
      <c r="Q5503" t="s">
        <v>15033</v>
      </c>
      <c r="R5503" t="b">
        <v>1</v>
      </c>
    </row>
    <row r="5504" spans="1:18" x14ac:dyDescent="0.3">
      <c r="A5504" t="s">
        <v>15034</v>
      </c>
      <c r="B5504">
        <f>MID(dane3[[#This Row],[PassengerId]],1,4)+0</f>
        <v>5871</v>
      </c>
      <c r="C5504" t="s">
        <v>19</v>
      </c>
      <c r="D5504" t="b">
        <v>0</v>
      </c>
      <c r="E5504" t="s">
        <v>15035</v>
      </c>
      <c r="F5504" t="str">
        <f>MID($E5504,1,1)</f>
        <v>F</v>
      </c>
      <c r="G5504" t="str">
        <f>IFERROR(MID($E5504,SEARCH("/",$E5504,SEARCH("/",$E5504)+1)+1,1),"")</f>
        <v>S</v>
      </c>
      <c r="H5504" t="s">
        <v>46</v>
      </c>
      <c r="I5504">
        <v>24</v>
      </c>
      <c r="J5504" t="b">
        <v>0</v>
      </c>
      <c r="K5504" s="7">
        <v>0</v>
      </c>
      <c r="L5504" s="7">
        <v>1369</v>
      </c>
      <c r="M5504" s="7">
        <v>848</v>
      </c>
      <c r="N5504" s="7">
        <v>0</v>
      </c>
      <c r="O5504" s="7">
        <v>0</v>
      </c>
      <c r="P5504" s="7">
        <f>SUM(dane3[[#This Row],[RoomService]:[VRDeck]])</f>
        <v>2217</v>
      </c>
      <c r="Q5504" t="s">
        <v>15036</v>
      </c>
      <c r="R5504" t="b">
        <v>1</v>
      </c>
    </row>
    <row r="5505" spans="1:18" x14ac:dyDescent="0.3">
      <c r="A5505" t="s">
        <v>15037</v>
      </c>
      <c r="B5505">
        <f>MID(dane3[[#This Row],[PassengerId]],1,4)+0</f>
        <v>5874</v>
      </c>
      <c r="C5505" t="s">
        <v>19</v>
      </c>
      <c r="D5505" t="b">
        <v>1</v>
      </c>
      <c r="E5505" t="s">
        <v>15038</v>
      </c>
      <c r="F5505" t="str">
        <f>MID($E5505,1,1)</f>
        <v>G</v>
      </c>
      <c r="G5505" t="str">
        <f>IFERROR(MID($E5505,SEARCH("/",$E5505,SEARCH("/",$E5505)+1)+1,1),"")</f>
        <v>S</v>
      </c>
      <c r="H5505" t="s">
        <v>32</v>
      </c>
      <c r="I5505">
        <v>51</v>
      </c>
      <c r="J5505" t="b">
        <v>0</v>
      </c>
      <c r="K5505" s="7">
        <v>0</v>
      </c>
      <c r="L5505" s="7">
        <v>0</v>
      </c>
      <c r="M5505" s="7">
        <v>0</v>
      </c>
      <c r="N5505" s="7">
        <v>0</v>
      </c>
      <c r="O5505" s="7">
        <v>0</v>
      </c>
      <c r="P5505" s="7">
        <f>SUM(dane3[[#This Row],[RoomService]:[VRDeck]])</f>
        <v>0</v>
      </c>
      <c r="Q5505" t="s">
        <v>15039</v>
      </c>
      <c r="R5505" t="b">
        <v>1</v>
      </c>
    </row>
    <row r="5506" spans="1:18" x14ac:dyDescent="0.3">
      <c r="A5506" t="s">
        <v>15040</v>
      </c>
      <c r="B5506">
        <f>MID(dane3[[#This Row],[PassengerId]],1,4)+0</f>
        <v>5875</v>
      </c>
      <c r="C5506" t="s">
        <v>19</v>
      </c>
      <c r="D5506" t="b">
        <v>0</v>
      </c>
      <c r="E5506" t="s">
        <v>15041</v>
      </c>
      <c r="F5506" t="str">
        <f>MID($E5506,1,1)</f>
        <v>E</v>
      </c>
      <c r="G5506" t="str">
        <f>IFERROR(MID($E5506,SEARCH("/",$E5506,SEARCH("/",$E5506)+1)+1,1),"")</f>
        <v>S</v>
      </c>
      <c r="H5506" t="s">
        <v>16</v>
      </c>
      <c r="I5506">
        <v>49</v>
      </c>
      <c r="J5506" t="b">
        <v>0</v>
      </c>
      <c r="K5506" s="7">
        <v>20</v>
      </c>
      <c r="L5506" s="7">
        <v>0</v>
      </c>
      <c r="M5506" s="7">
        <v>0</v>
      </c>
      <c r="N5506" s="7">
        <v>769</v>
      </c>
      <c r="O5506" s="7">
        <v>0</v>
      </c>
      <c r="P5506" s="7">
        <f>SUM(dane3[[#This Row],[RoomService]:[VRDeck]])</f>
        <v>789</v>
      </c>
      <c r="Q5506" t="s">
        <v>15042</v>
      </c>
      <c r="R5506" t="b">
        <v>0</v>
      </c>
    </row>
    <row r="5507" spans="1:18" x14ac:dyDescent="0.3">
      <c r="A5507" t="s">
        <v>13209</v>
      </c>
      <c r="B5507">
        <f>MID(dane3[[#This Row],[PassengerId]],1,4)+0</f>
        <v>5166</v>
      </c>
      <c r="C5507" t="s">
        <v>53</v>
      </c>
      <c r="D5507" t="b">
        <v>0</v>
      </c>
      <c r="E5507" t="s">
        <v>13210</v>
      </c>
      <c r="F5507" t="str">
        <f>MID($E5507,1,1)</f>
        <v>D</v>
      </c>
      <c r="G5507" t="str">
        <f>IFERROR(MID($E5507,SEARCH("/",$E5507,SEARCH("/",$E5507)+1)+1,1),"")</f>
        <v>P</v>
      </c>
      <c r="H5507" t="s">
        <v>16</v>
      </c>
      <c r="I5507">
        <v>32</v>
      </c>
      <c r="J5507" t="b">
        <v>0</v>
      </c>
      <c r="K5507" s="7">
        <v>382</v>
      </c>
      <c r="L5507" s="7">
        <v>0</v>
      </c>
      <c r="M5507" s="7">
        <v>477</v>
      </c>
      <c r="N5507" s="7">
        <v>22</v>
      </c>
      <c r="O5507" s="7">
        <v>2</v>
      </c>
      <c r="P5507" s="7">
        <f>SUM(dane3[[#This Row],[RoomService]:[VRDeck]])</f>
        <v>883</v>
      </c>
      <c r="Q5507" t="s">
        <v>13211</v>
      </c>
      <c r="R5507" t="b">
        <v>1</v>
      </c>
    </row>
    <row r="5508" spans="1:18" x14ac:dyDescent="0.3">
      <c r="A5508" t="s">
        <v>13221</v>
      </c>
      <c r="B5508">
        <f>MID(dane3[[#This Row],[PassengerId]],1,4)+0</f>
        <v>5173</v>
      </c>
      <c r="C5508" t="s">
        <v>53</v>
      </c>
      <c r="D5508" t="b">
        <v>1</v>
      </c>
      <c r="E5508" t="s">
        <v>13222</v>
      </c>
      <c r="F5508" t="str">
        <f>MID($E5508,1,1)</f>
        <v>F</v>
      </c>
      <c r="G5508" t="str">
        <f>IFERROR(MID($E5508,SEARCH("/",$E5508,SEARCH("/",$E5508)+1)+1,1),"")</f>
        <v>P</v>
      </c>
      <c r="H5508" t="s">
        <v>16</v>
      </c>
      <c r="I5508">
        <v>19</v>
      </c>
      <c r="J5508" t="b">
        <v>0</v>
      </c>
      <c r="K5508" s="7">
        <v>0</v>
      </c>
      <c r="L5508" s="7">
        <v>0</v>
      </c>
      <c r="M5508" s="7">
        <v>0</v>
      </c>
      <c r="N5508" s="7">
        <v>0</v>
      </c>
      <c r="O5508" s="7">
        <v>0</v>
      </c>
      <c r="P5508" s="7">
        <f>SUM(dane3[[#This Row],[RoomService]:[VRDeck]])</f>
        <v>0</v>
      </c>
      <c r="Q5508" t="s">
        <v>13223</v>
      </c>
      <c r="R5508" t="b">
        <v>1</v>
      </c>
    </row>
    <row r="5509" spans="1:18" x14ac:dyDescent="0.3">
      <c r="A5509" t="s">
        <v>13255</v>
      </c>
      <c r="B5509">
        <f>MID(dane3[[#This Row],[PassengerId]],1,4)+0</f>
        <v>5185</v>
      </c>
      <c r="C5509" t="s">
        <v>53</v>
      </c>
      <c r="D5509" t="b">
        <v>0</v>
      </c>
      <c r="E5509" t="s">
        <v>13256</v>
      </c>
      <c r="F5509" t="str">
        <f>MID($E5509,1,1)</f>
        <v>E</v>
      </c>
      <c r="G5509" t="str">
        <f>IFERROR(MID($E5509,SEARCH("/",$E5509,SEARCH("/",$E5509)+1)+1,1),"")</f>
        <v>S</v>
      </c>
      <c r="H5509" t="s">
        <v>16</v>
      </c>
      <c r="I5509">
        <v>29</v>
      </c>
      <c r="J5509" t="b">
        <v>0</v>
      </c>
      <c r="K5509" s="7">
        <v>523</v>
      </c>
      <c r="L5509" s="7">
        <v>0</v>
      </c>
      <c r="M5509" s="7">
        <v>21</v>
      </c>
      <c r="N5509" s="7">
        <v>4</v>
      </c>
      <c r="O5509" s="7">
        <v>811</v>
      </c>
      <c r="P5509" s="7">
        <f>SUM(dane3[[#This Row],[RoomService]:[VRDeck]])</f>
        <v>1359</v>
      </c>
      <c r="Q5509" t="s">
        <v>13257</v>
      </c>
      <c r="R5509" t="b">
        <v>0</v>
      </c>
    </row>
    <row r="5510" spans="1:18" x14ac:dyDescent="0.3">
      <c r="A5510" t="s">
        <v>15051</v>
      </c>
      <c r="B5510">
        <f>MID(dane3[[#This Row],[PassengerId]],1,4)+0</f>
        <v>5877</v>
      </c>
      <c r="C5510" t="s">
        <v>19</v>
      </c>
      <c r="D5510" t="b">
        <v>0</v>
      </c>
      <c r="E5510" t="s">
        <v>15052</v>
      </c>
      <c r="F5510" t="str">
        <f>MID($E5510,1,1)</f>
        <v>F</v>
      </c>
      <c r="G5510" t="str">
        <f>IFERROR(MID($E5510,SEARCH("/",$E5510,SEARCH("/",$E5510)+1)+1,1),"")</f>
        <v>S</v>
      </c>
      <c r="H5510" t="s">
        <v>16</v>
      </c>
      <c r="I5510">
        <v>17</v>
      </c>
      <c r="J5510" t="b">
        <v>0</v>
      </c>
      <c r="K5510" s="7">
        <v>0</v>
      </c>
      <c r="L5510" s="7">
        <v>0</v>
      </c>
      <c r="M5510" s="7">
        <v>1552</v>
      </c>
      <c r="N5510" s="7">
        <v>0</v>
      </c>
      <c r="O5510" s="7">
        <v>0</v>
      </c>
      <c r="P5510" s="7">
        <f>SUM(dane3[[#This Row],[RoomService]:[VRDeck]])</f>
        <v>1552</v>
      </c>
      <c r="Q5510" t="s">
        <v>15053</v>
      </c>
      <c r="R5510" t="b">
        <v>0</v>
      </c>
    </row>
    <row r="5511" spans="1:18" x14ac:dyDescent="0.3">
      <c r="A5511" t="s">
        <v>15054</v>
      </c>
      <c r="B5511">
        <f>MID(dane3[[#This Row],[PassengerId]],1,4)+0</f>
        <v>5878</v>
      </c>
      <c r="C5511" t="s">
        <v>14</v>
      </c>
      <c r="D5511" t="b">
        <v>1</v>
      </c>
      <c r="E5511" t="s">
        <v>15055</v>
      </c>
      <c r="F5511" t="str">
        <f>MID($E5511,1,1)</f>
        <v>B</v>
      </c>
      <c r="G5511" t="str">
        <f>IFERROR(MID($E5511,SEARCH("/",$E5511,SEARCH("/",$E5511)+1)+1,1),"")</f>
        <v>S</v>
      </c>
      <c r="H5511" t="s">
        <v>46</v>
      </c>
      <c r="I5511">
        <v>47</v>
      </c>
      <c r="J5511" t="b">
        <v>0</v>
      </c>
      <c r="K5511" s="7">
        <v>0</v>
      </c>
      <c r="L5511" s="7">
        <v>0</v>
      </c>
      <c r="M5511" s="7">
        <v>0</v>
      </c>
      <c r="N5511" s="7">
        <v>0</v>
      </c>
      <c r="O5511" s="7">
        <v>0</v>
      </c>
      <c r="P5511" s="7">
        <f>SUM(dane3[[#This Row],[RoomService]:[VRDeck]])</f>
        <v>0</v>
      </c>
      <c r="Q5511" t="s">
        <v>15056</v>
      </c>
      <c r="R5511" t="b">
        <v>1</v>
      </c>
    </row>
    <row r="5512" spans="1:18" x14ac:dyDescent="0.3">
      <c r="A5512" t="s">
        <v>13261</v>
      </c>
      <c r="B5512">
        <f>MID(dane3[[#This Row],[PassengerId]],1,4)+0</f>
        <v>5187</v>
      </c>
      <c r="C5512" t="s">
        <v>53</v>
      </c>
      <c r="D5512" t="b">
        <v>0</v>
      </c>
      <c r="E5512" t="s">
        <v>13262</v>
      </c>
      <c r="F5512" t="str">
        <f>MID($E5512,1,1)</f>
        <v>E</v>
      </c>
      <c r="G5512" t="str">
        <f>IFERROR(MID($E5512,SEARCH("/",$E5512,SEARCH("/",$E5512)+1)+1,1),"")</f>
        <v>P</v>
      </c>
      <c r="H5512" t="s">
        <v>16</v>
      </c>
      <c r="I5512">
        <v>20</v>
      </c>
      <c r="J5512" t="b">
        <v>0</v>
      </c>
      <c r="K5512" s="7">
        <v>949</v>
      </c>
      <c r="L5512" s="7">
        <v>0</v>
      </c>
      <c r="M5512" s="7">
        <v>0</v>
      </c>
      <c r="N5512" s="7">
        <v>5</v>
      </c>
      <c r="O5512" s="7">
        <v>0</v>
      </c>
      <c r="P5512" s="7">
        <f>SUM(dane3[[#This Row],[RoomService]:[VRDeck]])</f>
        <v>954</v>
      </c>
      <c r="Q5512" t="s">
        <v>13263</v>
      </c>
      <c r="R5512" t="b">
        <v>0</v>
      </c>
    </row>
    <row r="5513" spans="1:18" x14ac:dyDescent="0.3">
      <c r="A5513" t="s">
        <v>15060</v>
      </c>
      <c r="B5513">
        <f>MID(dane3[[#This Row],[PassengerId]],1,4)+0</f>
        <v>5880</v>
      </c>
      <c r="C5513" t="s">
        <v>19</v>
      </c>
      <c r="D5513" t="b">
        <v>1</v>
      </c>
      <c r="E5513" t="s">
        <v>15061</v>
      </c>
      <c r="F5513" t="str">
        <f>MID($E5513,1,1)</f>
        <v>G</v>
      </c>
      <c r="G5513" t="str">
        <f>IFERROR(MID($E5513,SEARCH("/",$E5513,SEARCH("/",$E5513)+1)+1,1),"")</f>
        <v>P</v>
      </c>
      <c r="H5513" t="s">
        <v>16</v>
      </c>
      <c r="I5513">
        <v>11</v>
      </c>
      <c r="J5513" t="b">
        <v>0</v>
      </c>
      <c r="K5513" s="7">
        <v>0</v>
      </c>
      <c r="L5513" s="7">
        <v>0</v>
      </c>
      <c r="M5513" s="7">
        <v>0</v>
      </c>
      <c r="N5513" s="7">
        <v>0</v>
      </c>
      <c r="O5513" s="7">
        <v>0</v>
      </c>
      <c r="P5513" s="7">
        <f>SUM(dane3[[#This Row],[RoomService]:[VRDeck]])</f>
        <v>0</v>
      </c>
      <c r="Q5513" t="s">
        <v>15062</v>
      </c>
      <c r="R5513" t="b">
        <v>1</v>
      </c>
    </row>
    <row r="5514" spans="1:18" x14ac:dyDescent="0.3">
      <c r="A5514" t="s">
        <v>15063</v>
      </c>
      <c r="B5514">
        <f>MID(dane3[[#This Row],[PassengerId]],1,4)+0</f>
        <v>5882</v>
      </c>
      <c r="C5514" t="s">
        <v>19</v>
      </c>
      <c r="D5514" t="b">
        <v>0</v>
      </c>
      <c r="E5514" t="s">
        <v>15064</v>
      </c>
      <c r="F5514" t="str">
        <f>MID($E5514,1,1)</f>
        <v>F</v>
      </c>
      <c r="G5514" t="str">
        <f>IFERROR(MID($E5514,SEARCH("/",$E5514,SEARCH("/",$E5514)+1)+1,1),"")</f>
        <v>P</v>
      </c>
      <c r="H5514" t="s">
        <v>16</v>
      </c>
      <c r="I5514">
        <v>17</v>
      </c>
      <c r="J5514" t="b">
        <v>0</v>
      </c>
      <c r="K5514" s="7">
        <v>18</v>
      </c>
      <c r="L5514" s="7">
        <v>10</v>
      </c>
      <c r="M5514" s="7">
        <v>73</v>
      </c>
      <c r="N5514" s="7">
        <v>0</v>
      </c>
      <c r="O5514" s="7">
        <v>1049</v>
      </c>
      <c r="P5514" s="7">
        <f>SUM(dane3[[#This Row],[RoomService]:[VRDeck]])</f>
        <v>1150</v>
      </c>
      <c r="Q5514" t="s">
        <v>15065</v>
      </c>
      <c r="R5514" t="b">
        <v>0</v>
      </c>
    </row>
    <row r="5515" spans="1:18" x14ac:dyDescent="0.3">
      <c r="A5515" t="s">
        <v>15066</v>
      </c>
      <c r="B5515">
        <f>MID(dane3[[#This Row],[PassengerId]],1,4)+0</f>
        <v>5885</v>
      </c>
      <c r="C5515" t="s">
        <v>19</v>
      </c>
      <c r="D5515" t="b">
        <v>0</v>
      </c>
      <c r="E5515" t="s">
        <v>15067</v>
      </c>
      <c r="F5515" t="str">
        <f>MID($E5515,1,1)</f>
        <v>F</v>
      </c>
      <c r="G5515" t="str">
        <f>IFERROR(MID($E5515,SEARCH("/",$E5515,SEARCH("/",$E5515)+1)+1,1),"")</f>
        <v>S</v>
      </c>
      <c r="H5515" t="s">
        <v>16</v>
      </c>
      <c r="I5515">
        <v>41</v>
      </c>
      <c r="J5515" t="b">
        <v>0</v>
      </c>
      <c r="K5515" s="7">
        <v>8</v>
      </c>
      <c r="L5515" s="7">
        <v>532</v>
      </c>
      <c r="M5515" s="7">
        <v>0</v>
      </c>
      <c r="N5515" s="7">
        <v>0</v>
      </c>
      <c r="O5515" s="7">
        <v>100</v>
      </c>
      <c r="P5515" s="7">
        <f>SUM(dane3[[#This Row],[RoomService]:[VRDeck]])</f>
        <v>640</v>
      </c>
      <c r="Q5515" t="s">
        <v>15068</v>
      </c>
      <c r="R5515" t="b">
        <v>1</v>
      </c>
    </row>
    <row r="5516" spans="1:18" x14ac:dyDescent="0.3">
      <c r="A5516" t="s">
        <v>15069</v>
      </c>
      <c r="B5516">
        <f>MID(dane3[[#This Row],[PassengerId]],1,4)+0</f>
        <v>5885</v>
      </c>
      <c r="C5516" t="s">
        <v>19</v>
      </c>
      <c r="D5516" t="b">
        <v>0</v>
      </c>
      <c r="E5516" t="s">
        <v>15067</v>
      </c>
      <c r="F5516" t="str">
        <f>MID($E5516,1,1)</f>
        <v>F</v>
      </c>
      <c r="G5516" t="str">
        <f>IFERROR(MID($E5516,SEARCH("/",$E5516,SEARCH("/",$E5516)+1)+1,1),"")</f>
        <v>S</v>
      </c>
      <c r="H5516" t="s">
        <v>16</v>
      </c>
      <c r="I5516">
        <v>55</v>
      </c>
      <c r="J5516" t="b">
        <v>0</v>
      </c>
      <c r="K5516" s="7">
        <v>0</v>
      </c>
      <c r="L5516" s="7">
        <v>0</v>
      </c>
      <c r="M5516" s="7">
        <v>0</v>
      </c>
      <c r="N5516" s="7">
        <v>507</v>
      </c>
      <c r="O5516" s="7">
        <v>909</v>
      </c>
      <c r="P5516" s="7">
        <f>SUM(dane3[[#This Row],[RoomService]:[VRDeck]])</f>
        <v>1416</v>
      </c>
      <c r="Q5516" t="s">
        <v>15070</v>
      </c>
      <c r="R5516" t="b">
        <v>1</v>
      </c>
    </row>
    <row r="5517" spans="1:18" x14ac:dyDescent="0.3">
      <c r="A5517" t="s">
        <v>15071</v>
      </c>
      <c r="B5517">
        <f>MID(dane3[[#This Row],[PassengerId]],1,4)+0</f>
        <v>5885</v>
      </c>
      <c r="C5517" t="s">
        <v>19</v>
      </c>
      <c r="D5517" t="b">
        <v>0</v>
      </c>
      <c r="E5517" t="s">
        <v>15067</v>
      </c>
      <c r="F5517" t="str">
        <f>MID($E5517,1,1)</f>
        <v>F</v>
      </c>
      <c r="G5517" t="str">
        <f>IFERROR(MID($E5517,SEARCH("/",$E5517,SEARCH("/",$E5517)+1)+1,1),"")</f>
        <v>S</v>
      </c>
      <c r="H5517" t="s">
        <v>16</v>
      </c>
      <c r="I5517">
        <v>29</v>
      </c>
      <c r="J5517" t="b">
        <v>0</v>
      </c>
      <c r="K5517" s="7">
        <v>0</v>
      </c>
      <c r="L5517" s="7">
        <v>2395</v>
      </c>
      <c r="M5517" s="7">
        <v>7</v>
      </c>
      <c r="N5517" s="7">
        <v>20</v>
      </c>
      <c r="O5517" s="7">
        <v>6</v>
      </c>
      <c r="P5517" s="7">
        <f>SUM(dane3[[#This Row],[RoomService]:[VRDeck]])</f>
        <v>2428</v>
      </c>
      <c r="Q5517" t="s">
        <v>15072</v>
      </c>
      <c r="R5517" t="b">
        <v>1</v>
      </c>
    </row>
    <row r="5518" spans="1:18" x14ac:dyDescent="0.3">
      <c r="A5518" t="s">
        <v>15073</v>
      </c>
      <c r="B5518">
        <f>MID(dane3[[#This Row],[PassengerId]],1,4)+0</f>
        <v>5885</v>
      </c>
      <c r="C5518" t="s">
        <v>19</v>
      </c>
      <c r="D5518" t="b">
        <v>0</v>
      </c>
      <c r="E5518" t="s">
        <v>15074</v>
      </c>
      <c r="F5518" t="str">
        <f>MID($E5518,1,1)</f>
        <v>G</v>
      </c>
      <c r="G5518" t="str">
        <f>IFERROR(MID($E5518,SEARCH("/",$E5518,SEARCH("/",$E5518)+1)+1,1),"")</f>
        <v>S</v>
      </c>
      <c r="H5518" t="s">
        <v>16</v>
      </c>
      <c r="I5518">
        <v>19</v>
      </c>
      <c r="J5518" t="b">
        <v>0</v>
      </c>
      <c r="K5518" s="7">
        <v>0</v>
      </c>
      <c r="L5518" s="7">
        <v>0</v>
      </c>
      <c r="M5518" s="7">
        <v>0</v>
      </c>
      <c r="N5518" s="7">
        <v>888</v>
      </c>
      <c r="O5518" s="7">
        <v>0</v>
      </c>
      <c r="P5518" s="7">
        <f>SUM(dane3[[#This Row],[RoomService]:[VRDeck]])</f>
        <v>888</v>
      </c>
      <c r="Q5518" t="s">
        <v>15075</v>
      </c>
      <c r="R5518" t="b">
        <v>0</v>
      </c>
    </row>
    <row r="5519" spans="1:18" x14ac:dyDescent="0.3">
      <c r="A5519" t="s">
        <v>15076</v>
      </c>
      <c r="B5519">
        <f>MID(dane3[[#This Row],[PassengerId]],1,4)+0</f>
        <v>5885</v>
      </c>
      <c r="C5519" t="s">
        <v>19</v>
      </c>
      <c r="D5519" t="b">
        <v>1</v>
      </c>
      <c r="E5519" t="s">
        <v>15074</v>
      </c>
      <c r="F5519" t="str">
        <f>MID($E5519,1,1)</f>
        <v>G</v>
      </c>
      <c r="G5519" t="str">
        <f>IFERROR(MID($E5519,SEARCH("/",$E5519,SEARCH("/",$E5519)+1)+1,1),"")</f>
        <v>S</v>
      </c>
      <c r="H5519" t="s">
        <v>46</v>
      </c>
      <c r="I5519">
        <v>23</v>
      </c>
      <c r="J5519" t="b">
        <v>0</v>
      </c>
      <c r="K5519" s="7">
        <v>0</v>
      </c>
      <c r="L5519" s="7">
        <v>0</v>
      </c>
      <c r="M5519" s="7">
        <v>0</v>
      </c>
      <c r="N5519" s="7">
        <v>0</v>
      </c>
      <c r="O5519" s="7">
        <v>0</v>
      </c>
      <c r="P5519" s="7">
        <f>SUM(dane3[[#This Row],[RoomService]:[VRDeck]])</f>
        <v>0</v>
      </c>
      <c r="Q5519" t="s">
        <v>15077</v>
      </c>
      <c r="R5519" t="b">
        <v>1</v>
      </c>
    </row>
    <row r="5520" spans="1:18" x14ac:dyDescent="0.3">
      <c r="A5520" t="s">
        <v>15078</v>
      </c>
      <c r="B5520">
        <f>MID(dane3[[#This Row],[PassengerId]],1,4)+0</f>
        <v>5885</v>
      </c>
      <c r="C5520" t="s">
        <v>19</v>
      </c>
      <c r="D5520" t="b">
        <v>0</v>
      </c>
      <c r="E5520" t="s">
        <v>15074</v>
      </c>
      <c r="F5520" t="str">
        <f>MID($E5520,1,1)</f>
        <v>G</v>
      </c>
      <c r="G5520" t="str">
        <f>IFERROR(MID($E5520,SEARCH("/",$E5520,SEARCH("/",$E5520)+1)+1,1),"")</f>
        <v>S</v>
      </c>
      <c r="H5520" t="s">
        <v>16</v>
      </c>
      <c r="I5520">
        <v>32</v>
      </c>
      <c r="J5520" t="b">
        <v>0</v>
      </c>
      <c r="K5520" s="7">
        <v>4518</v>
      </c>
      <c r="L5520" s="7">
        <v>914</v>
      </c>
      <c r="M5520" s="7">
        <v>0</v>
      </c>
      <c r="N5520" s="7">
        <v>93</v>
      </c>
      <c r="O5520" s="7">
        <v>0</v>
      </c>
      <c r="P5520" s="7">
        <f>SUM(dane3[[#This Row],[RoomService]:[VRDeck]])</f>
        <v>5525</v>
      </c>
      <c r="Q5520" t="s">
        <v>15079</v>
      </c>
      <c r="R5520" t="b">
        <v>0</v>
      </c>
    </row>
    <row r="5521" spans="1:18" x14ac:dyDescent="0.3">
      <c r="A5521" t="s">
        <v>15080</v>
      </c>
      <c r="B5521">
        <f>MID(dane3[[#This Row],[PassengerId]],1,4)+0</f>
        <v>5885</v>
      </c>
      <c r="C5521" t="s">
        <v>19</v>
      </c>
      <c r="D5521" t="b">
        <v>0</v>
      </c>
      <c r="E5521" t="s">
        <v>15074</v>
      </c>
      <c r="F5521" t="str">
        <f>MID($E5521,1,1)</f>
        <v>G</v>
      </c>
      <c r="G5521" t="str">
        <f>IFERROR(MID($E5521,SEARCH("/",$E5521,SEARCH("/",$E5521)+1)+1,1),"")</f>
        <v>S</v>
      </c>
      <c r="H5521" t="s">
        <v>16</v>
      </c>
      <c r="I5521">
        <v>27</v>
      </c>
      <c r="J5521" t="b">
        <v>0</v>
      </c>
      <c r="K5521" s="7">
        <v>0</v>
      </c>
      <c r="L5521" s="7">
        <v>0</v>
      </c>
      <c r="M5521" s="7">
        <v>0</v>
      </c>
      <c r="N5521" s="7">
        <v>0</v>
      </c>
      <c r="O5521" s="7">
        <v>1818</v>
      </c>
      <c r="P5521" s="7">
        <f>SUM(dane3[[#This Row],[RoomService]:[VRDeck]])</f>
        <v>1818</v>
      </c>
      <c r="Q5521" t="s">
        <v>15081</v>
      </c>
      <c r="R5521" t="b">
        <v>0</v>
      </c>
    </row>
    <row r="5522" spans="1:18" x14ac:dyDescent="0.3">
      <c r="A5522" t="s">
        <v>15082</v>
      </c>
      <c r="B5522">
        <f>MID(dane3[[#This Row],[PassengerId]],1,4)+0</f>
        <v>5885</v>
      </c>
      <c r="C5522" t="s">
        <v>19</v>
      </c>
      <c r="D5522" t="b">
        <v>0</v>
      </c>
      <c r="E5522" t="s">
        <v>15074</v>
      </c>
      <c r="F5522" t="str">
        <f>MID($E5522,1,1)</f>
        <v>G</v>
      </c>
      <c r="G5522" t="str">
        <f>IFERROR(MID($E5522,SEARCH("/",$E5522,SEARCH("/",$E5522)+1)+1,1),"")</f>
        <v>S</v>
      </c>
      <c r="H5522" t="s">
        <v>16</v>
      </c>
      <c r="I5522">
        <v>25</v>
      </c>
      <c r="J5522" t="b">
        <v>0</v>
      </c>
      <c r="K5522" s="7">
        <v>0</v>
      </c>
      <c r="L5522" s="7">
        <v>0</v>
      </c>
      <c r="M5522" s="7">
        <v>892</v>
      </c>
      <c r="N5522" s="7">
        <v>0</v>
      </c>
      <c r="O5522" s="7">
        <v>0</v>
      </c>
      <c r="P5522" s="7">
        <f>SUM(dane3[[#This Row],[RoomService]:[VRDeck]])</f>
        <v>892</v>
      </c>
      <c r="Q5522" t="s">
        <v>15083</v>
      </c>
      <c r="R5522" t="b">
        <v>1</v>
      </c>
    </row>
    <row r="5523" spans="1:18" x14ac:dyDescent="0.3">
      <c r="A5523" t="s">
        <v>13274</v>
      </c>
      <c r="B5523">
        <f>MID(dane3[[#This Row],[PassengerId]],1,4)+0</f>
        <v>5192</v>
      </c>
      <c r="C5523" t="s">
        <v>53</v>
      </c>
      <c r="D5523" t="b">
        <v>1</v>
      </c>
      <c r="E5523" t="s">
        <v>13275</v>
      </c>
      <c r="F5523" t="str">
        <f>MID($E5523,1,1)</f>
        <v>F</v>
      </c>
      <c r="G5523" t="str">
        <f>IFERROR(MID($E5523,SEARCH("/",$E5523,SEARCH("/",$E5523)+1)+1,1),"")</f>
        <v>S</v>
      </c>
      <c r="H5523" t="s">
        <v>16</v>
      </c>
      <c r="I5523">
        <v>27</v>
      </c>
      <c r="J5523" t="b">
        <v>0</v>
      </c>
      <c r="K5523" s="7">
        <v>0</v>
      </c>
      <c r="L5523" s="7">
        <v>0</v>
      </c>
      <c r="M5523" s="7">
        <v>0</v>
      </c>
      <c r="N5523" s="7">
        <v>0</v>
      </c>
      <c r="O5523" s="7">
        <v>0</v>
      </c>
      <c r="P5523" s="7">
        <f>SUM(dane3[[#This Row],[RoomService]:[VRDeck]])</f>
        <v>0</v>
      </c>
      <c r="Q5523" t="s">
        <v>13276</v>
      </c>
      <c r="R5523" t="b">
        <v>1</v>
      </c>
    </row>
    <row r="5524" spans="1:18" x14ac:dyDescent="0.3">
      <c r="A5524" t="s">
        <v>13293</v>
      </c>
      <c r="B5524">
        <f>MID(dane3[[#This Row],[PassengerId]],1,4)+0</f>
        <v>5198</v>
      </c>
      <c r="C5524" t="s">
        <v>53</v>
      </c>
      <c r="D5524" t="b">
        <v>0</v>
      </c>
      <c r="E5524" t="s">
        <v>13294</v>
      </c>
      <c r="F5524" t="str">
        <f>MID($E5524,1,1)</f>
        <v>F</v>
      </c>
      <c r="G5524" t="str">
        <f>IFERROR(MID($E5524,SEARCH("/",$E5524,SEARCH("/",$E5524)+1)+1,1),"")</f>
        <v>P</v>
      </c>
      <c r="H5524" t="s">
        <v>16</v>
      </c>
      <c r="I5524">
        <v>45</v>
      </c>
      <c r="J5524" t="b">
        <v>0</v>
      </c>
      <c r="K5524" s="7">
        <v>878</v>
      </c>
      <c r="L5524" s="7">
        <v>0</v>
      </c>
      <c r="M5524" s="7">
        <v>430</v>
      </c>
      <c r="N5524" s="7">
        <v>0</v>
      </c>
      <c r="O5524" s="7">
        <v>0</v>
      </c>
      <c r="P5524" s="7">
        <f>SUM(dane3[[#This Row],[RoomService]:[VRDeck]])</f>
        <v>1308</v>
      </c>
      <c r="Q5524" t="s">
        <v>13295</v>
      </c>
      <c r="R5524" t="b">
        <v>0</v>
      </c>
    </row>
    <row r="5525" spans="1:18" x14ac:dyDescent="0.3">
      <c r="A5525" t="s">
        <v>15090</v>
      </c>
      <c r="B5525">
        <f>MID(dane3[[#This Row],[PassengerId]],1,4)+0</f>
        <v>5887</v>
      </c>
      <c r="C5525" t="s">
        <v>19</v>
      </c>
      <c r="D5525" t="b">
        <v>0</v>
      </c>
      <c r="E5525" t="s">
        <v>15091</v>
      </c>
      <c r="F5525" t="str">
        <f>MID($E5525,1,1)</f>
        <v>E</v>
      </c>
      <c r="G5525" t="str">
        <f>IFERROR(MID($E5525,SEARCH("/",$E5525,SEARCH("/",$E5525)+1)+1,1),"")</f>
        <v>P</v>
      </c>
      <c r="H5525" t="s">
        <v>32</v>
      </c>
      <c r="I5525">
        <v>50</v>
      </c>
      <c r="J5525" t="b">
        <v>0</v>
      </c>
      <c r="K5525" s="7">
        <v>781</v>
      </c>
      <c r="L5525" s="7">
        <v>2</v>
      </c>
      <c r="M5525" s="7">
        <v>0</v>
      </c>
      <c r="N5525" s="7">
        <v>61</v>
      </c>
      <c r="O5525" s="7">
        <v>0</v>
      </c>
      <c r="P5525" s="7">
        <f>SUM(dane3[[#This Row],[RoomService]:[VRDeck]])</f>
        <v>844</v>
      </c>
      <c r="Q5525" t="s">
        <v>15092</v>
      </c>
      <c r="R5525" t="b">
        <v>1</v>
      </c>
    </row>
    <row r="5526" spans="1:18" x14ac:dyDescent="0.3">
      <c r="A5526" t="s">
        <v>9890</v>
      </c>
      <c r="B5526">
        <f>MID(dane3[[#This Row],[PassengerId]],1,4)+0</f>
        <v>3888</v>
      </c>
      <c r="C5526" t="s">
        <v>19</v>
      </c>
      <c r="D5526" t="b">
        <v>0</v>
      </c>
      <c r="E5526" t="s">
        <v>9891</v>
      </c>
      <c r="F5526" t="str">
        <f>MID($E5526,1,1)</f>
        <v>G</v>
      </c>
      <c r="G5526" t="str">
        <f>IFERROR(MID($E5526,SEARCH("/",$E5526,SEARCH("/",$E5526)+1)+1,1),"")</f>
        <v>S</v>
      </c>
      <c r="H5526" t="s">
        <v>32</v>
      </c>
      <c r="I5526">
        <v>0</v>
      </c>
      <c r="J5526" t="b">
        <v>0</v>
      </c>
      <c r="K5526" s="7">
        <v>0</v>
      </c>
      <c r="L5526" s="7">
        <v>0</v>
      </c>
      <c r="M5526" s="7">
        <v>0</v>
      </c>
      <c r="N5526" s="7">
        <v>0</v>
      </c>
      <c r="O5526" s="7">
        <v>0</v>
      </c>
      <c r="P5526" s="7">
        <f>SUM(dane3[[#This Row],[RoomService]:[VRDeck]])</f>
        <v>0</v>
      </c>
      <c r="Q5526" t="s">
        <v>23799</v>
      </c>
      <c r="R5526" t="b">
        <v>1</v>
      </c>
    </row>
    <row r="5527" spans="1:18" x14ac:dyDescent="0.3">
      <c r="A5527" t="s">
        <v>13360</v>
      </c>
      <c r="B5527">
        <f>MID(dane3[[#This Row],[PassengerId]],1,4)+0</f>
        <v>5220</v>
      </c>
      <c r="C5527" t="s">
        <v>53</v>
      </c>
      <c r="D5527" t="b">
        <v>0</v>
      </c>
      <c r="E5527" t="s">
        <v>13361</v>
      </c>
      <c r="F5527" t="str">
        <f>MID($E5527,1,1)</f>
        <v>D</v>
      </c>
      <c r="G5527" t="str">
        <f>IFERROR(MID($E5527,SEARCH("/",$E5527,SEARCH("/",$E5527)+1)+1,1),"")</f>
        <v>P</v>
      </c>
      <c r="H5527" t="s">
        <v>16</v>
      </c>
      <c r="I5527">
        <v>21</v>
      </c>
      <c r="J5527" t="b">
        <v>0</v>
      </c>
      <c r="K5527" s="7">
        <v>2206</v>
      </c>
      <c r="L5527" s="7">
        <v>0</v>
      </c>
      <c r="M5527" s="7">
        <v>353</v>
      </c>
      <c r="N5527" s="7">
        <v>0</v>
      </c>
      <c r="O5527" s="7">
        <v>19</v>
      </c>
      <c r="P5527" s="7">
        <f>SUM(dane3[[#This Row],[RoomService]:[VRDeck]])</f>
        <v>2578</v>
      </c>
      <c r="Q5527" t="s">
        <v>13362</v>
      </c>
      <c r="R5527" t="b">
        <v>0</v>
      </c>
    </row>
    <row r="5528" spans="1:18" x14ac:dyDescent="0.3">
      <c r="A5528" t="s">
        <v>13366</v>
      </c>
      <c r="B5528">
        <f>MID(dane3[[#This Row],[PassengerId]],1,4)+0</f>
        <v>5223</v>
      </c>
      <c r="C5528" t="s">
        <v>53</v>
      </c>
      <c r="D5528" t="b">
        <v>0</v>
      </c>
      <c r="E5528" t="s">
        <v>13367</v>
      </c>
      <c r="F5528" t="str">
        <f>MID($E5528,1,1)</f>
        <v>F</v>
      </c>
      <c r="G5528" t="str">
        <f>IFERROR(MID($E5528,SEARCH("/",$E5528,SEARCH("/",$E5528)+1)+1,1),"")</f>
        <v>S</v>
      </c>
      <c r="H5528" t="s">
        <v>46</v>
      </c>
      <c r="I5528">
        <v>47</v>
      </c>
      <c r="J5528" t="b">
        <v>0</v>
      </c>
      <c r="K5528" s="7">
        <v>275</v>
      </c>
      <c r="L5528" s="7">
        <v>0</v>
      </c>
      <c r="M5528" s="7">
        <v>0</v>
      </c>
      <c r="N5528" s="7">
        <v>24</v>
      </c>
      <c r="O5528" s="7">
        <v>0</v>
      </c>
      <c r="P5528" s="7">
        <f>SUM(dane3[[#This Row],[RoomService]:[VRDeck]])</f>
        <v>299</v>
      </c>
      <c r="Q5528" t="s">
        <v>13368</v>
      </c>
      <c r="R5528" t="b">
        <v>1</v>
      </c>
    </row>
    <row r="5529" spans="1:18" x14ac:dyDescent="0.3">
      <c r="A5529" t="s">
        <v>15101</v>
      </c>
      <c r="B5529">
        <f>MID(dane3[[#This Row],[PassengerId]],1,4)+0</f>
        <v>5889</v>
      </c>
      <c r="C5529" t="s">
        <v>19</v>
      </c>
      <c r="D5529" t="b">
        <v>0</v>
      </c>
      <c r="E5529" t="s">
        <v>15102</v>
      </c>
      <c r="F5529" t="str">
        <f>MID($E5529,1,1)</f>
        <v>G</v>
      </c>
      <c r="G5529" t="str">
        <f>IFERROR(MID($E5529,SEARCH("/",$E5529,SEARCH("/",$E5529)+1)+1,1),"")</f>
        <v>P</v>
      </c>
      <c r="H5529" t="s">
        <v>16</v>
      </c>
      <c r="I5529">
        <v>48</v>
      </c>
      <c r="J5529" t="b">
        <v>0</v>
      </c>
      <c r="K5529" s="7">
        <v>0</v>
      </c>
      <c r="L5529" s="7">
        <v>0</v>
      </c>
      <c r="M5529" s="7">
        <v>790</v>
      </c>
      <c r="N5529" s="7">
        <v>2368</v>
      </c>
      <c r="O5529" s="7">
        <v>1292</v>
      </c>
      <c r="P5529" s="7">
        <f>SUM(dane3[[#This Row],[RoomService]:[VRDeck]])</f>
        <v>4450</v>
      </c>
      <c r="Q5529" t="s">
        <v>15103</v>
      </c>
      <c r="R5529" t="b">
        <v>0</v>
      </c>
    </row>
    <row r="5530" spans="1:18" x14ac:dyDescent="0.3">
      <c r="A5530" t="s">
        <v>15104</v>
      </c>
      <c r="B5530">
        <f>MID(dane3[[#This Row],[PassengerId]],1,4)+0</f>
        <v>5890</v>
      </c>
      <c r="C5530" t="s">
        <v>19</v>
      </c>
      <c r="D5530" t="b">
        <v>1</v>
      </c>
      <c r="E5530" t="s">
        <v>15105</v>
      </c>
      <c r="F5530" t="str">
        <f>MID($E5530,1,1)</f>
        <v>G</v>
      </c>
      <c r="G5530" t="str">
        <f>IFERROR(MID($E5530,SEARCH("/",$E5530,SEARCH("/",$E5530)+1)+1,1),"")</f>
        <v>S</v>
      </c>
      <c r="H5530" t="s">
        <v>16</v>
      </c>
      <c r="I5530">
        <v>27</v>
      </c>
      <c r="J5530" t="b">
        <v>0</v>
      </c>
      <c r="K5530" s="7">
        <v>0</v>
      </c>
      <c r="L5530" s="7">
        <v>0</v>
      </c>
      <c r="M5530" s="7">
        <v>0</v>
      </c>
      <c r="N5530" s="7">
        <v>0</v>
      </c>
      <c r="O5530" s="7">
        <v>0</v>
      </c>
      <c r="P5530" s="7">
        <f>SUM(dane3[[#This Row],[RoomService]:[VRDeck]])</f>
        <v>0</v>
      </c>
      <c r="Q5530" t="s">
        <v>15106</v>
      </c>
      <c r="R5530" t="b">
        <v>1</v>
      </c>
    </row>
    <row r="5531" spans="1:18" x14ac:dyDescent="0.3">
      <c r="A5531" t="s">
        <v>15107</v>
      </c>
      <c r="B5531">
        <f>MID(dane3[[#This Row],[PassengerId]],1,4)+0</f>
        <v>5891</v>
      </c>
      <c r="C5531" t="s">
        <v>19</v>
      </c>
      <c r="D5531" t="b">
        <v>1</v>
      </c>
      <c r="E5531" t="s">
        <v>15108</v>
      </c>
      <c r="F5531" t="str">
        <f>MID($E5531,1,1)</f>
        <v>G</v>
      </c>
      <c r="G5531" t="str">
        <f>IFERROR(MID($E5531,SEARCH("/",$E5531,SEARCH("/",$E5531)+1)+1,1),"")</f>
        <v>P</v>
      </c>
      <c r="H5531" t="s">
        <v>32</v>
      </c>
      <c r="I5531">
        <v>19</v>
      </c>
      <c r="J5531" t="b">
        <v>0</v>
      </c>
      <c r="K5531" s="7">
        <v>0</v>
      </c>
      <c r="L5531" s="7">
        <v>0</v>
      </c>
      <c r="M5531" s="7">
        <v>0</v>
      </c>
      <c r="N5531" s="7">
        <v>0</v>
      </c>
      <c r="O5531" s="7">
        <v>0</v>
      </c>
      <c r="P5531" s="7">
        <f>SUM(dane3[[#This Row],[RoomService]:[VRDeck]])</f>
        <v>0</v>
      </c>
      <c r="Q5531" t="s">
        <v>15109</v>
      </c>
      <c r="R5531" t="b">
        <v>1</v>
      </c>
    </row>
    <row r="5532" spans="1:18" x14ac:dyDescent="0.3">
      <c r="A5532" t="s">
        <v>15110</v>
      </c>
      <c r="B5532">
        <f>MID(dane3[[#This Row],[PassengerId]],1,4)+0</f>
        <v>5894</v>
      </c>
      <c r="C5532" t="s">
        <v>19</v>
      </c>
      <c r="D5532" t="b">
        <v>1</v>
      </c>
      <c r="E5532" t="s">
        <v>15111</v>
      </c>
      <c r="F5532" t="str">
        <f>MID($E5532,1,1)</f>
        <v>G</v>
      </c>
      <c r="G5532" t="str">
        <f>IFERROR(MID($E5532,SEARCH("/",$E5532,SEARCH("/",$E5532)+1)+1,1),"")</f>
        <v>S</v>
      </c>
      <c r="H5532" t="s">
        <v>32</v>
      </c>
      <c r="I5532">
        <v>18</v>
      </c>
      <c r="J5532" t="b">
        <v>0</v>
      </c>
      <c r="K5532" s="7">
        <v>0</v>
      </c>
      <c r="L5532" s="7">
        <v>0</v>
      </c>
      <c r="M5532" s="7">
        <v>0</v>
      </c>
      <c r="N5532" s="7">
        <v>0</v>
      </c>
      <c r="O5532" s="7">
        <v>0</v>
      </c>
      <c r="P5532" s="7">
        <f>SUM(dane3[[#This Row],[RoomService]:[VRDeck]])</f>
        <v>0</v>
      </c>
      <c r="Q5532" t="s">
        <v>15112</v>
      </c>
      <c r="R5532" t="b">
        <v>1</v>
      </c>
    </row>
    <row r="5533" spans="1:18" x14ac:dyDescent="0.3">
      <c r="A5533" t="s">
        <v>13939</v>
      </c>
      <c r="B5533">
        <f>MID(dane3[[#This Row],[PassengerId]],1,4)+0</f>
        <v>5452</v>
      </c>
      <c r="C5533" t="s">
        <v>14</v>
      </c>
      <c r="D5533" t="b">
        <v>1</v>
      </c>
      <c r="E5533" t="s">
        <v>13940</v>
      </c>
      <c r="F5533" t="str">
        <f>MID($E5533,1,1)</f>
        <v>C</v>
      </c>
      <c r="G5533" t="str">
        <f>IFERROR(MID($E5533,SEARCH("/",$E5533,SEARCH("/",$E5533)+1)+1,1),"")</f>
        <v>S</v>
      </c>
      <c r="H5533" t="s">
        <v>16</v>
      </c>
      <c r="I5533">
        <v>24</v>
      </c>
      <c r="J5533" t="b">
        <v>0</v>
      </c>
      <c r="K5533" s="7">
        <v>0</v>
      </c>
      <c r="L5533" s="7">
        <v>0</v>
      </c>
      <c r="M5533" s="7">
        <v>0</v>
      </c>
      <c r="N5533" s="7">
        <v>0</v>
      </c>
      <c r="O5533" s="7">
        <v>0</v>
      </c>
      <c r="P5533" s="7">
        <f>SUM(dane3[[#This Row],[RoomService]:[VRDeck]])</f>
        <v>0</v>
      </c>
      <c r="Q5533" t="s">
        <v>13941</v>
      </c>
      <c r="R5533" t="b">
        <v>1</v>
      </c>
    </row>
    <row r="5534" spans="1:18" x14ac:dyDescent="0.3">
      <c r="A5534" t="s">
        <v>15115</v>
      </c>
      <c r="B5534">
        <f>MID(dane3[[#This Row],[PassengerId]],1,4)+0</f>
        <v>5898</v>
      </c>
      <c r="C5534" t="s">
        <v>19</v>
      </c>
      <c r="D5534" t="b">
        <v>1</v>
      </c>
      <c r="E5534" t="s">
        <v>15116</v>
      </c>
      <c r="F5534" t="str">
        <f>MID($E5534,1,1)</f>
        <v>G</v>
      </c>
      <c r="G5534" t="str">
        <f>IFERROR(MID($E5534,SEARCH("/",$E5534,SEARCH("/",$E5534)+1)+1,1),"")</f>
        <v>S</v>
      </c>
      <c r="H5534" t="s">
        <v>46</v>
      </c>
      <c r="I5534">
        <v>41</v>
      </c>
      <c r="J5534" t="b">
        <v>0</v>
      </c>
      <c r="K5534" s="7">
        <v>0</v>
      </c>
      <c r="L5534" s="7">
        <v>0</v>
      </c>
      <c r="M5534" s="7">
        <v>0</v>
      </c>
      <c r="N5534" s="7">
        <v>0</v>
      </c>
      <c r="O5534" s="7">
        <v>0</v>
      </c>
      <c r="P5534" s="7">
        <f>SUM(dane3[[#This Row],[RoomService]:[VRDeck]])</f>
        <v>0</v>
      </c>
      <c r="Q5534" t="s">
        <v>15117</v>
      </c>
      <c r="R5534" t="b">
        <v>1</v>
      </c>
    </row>
    <row r="5535" spans="1:18" x14ac:dyDescent="0.3">
      <c r="A5535" t="s">
        <v>13369</v>
      </c>
      <c r="B5535">
        <f>MID(dane3[[#This Row],[PassengerId]],1,4)+0</f>
        <v>5223</v>
      </c>
      <c r="C5535" t="s">
        <v>53</v>
      </c>
      <c r="D5535" t="b">
        <v>1</v>
      </c>
      <c r="E5535" t="s">
        <v>13367</v>
      </c>
      <c r="F5535" t="str">
        <f>MID($E5535,1,1)</f>
        <v>F</v>
      </c>
      <c r="G5535" t="str">
        <f>IFERROR(MID($E5535,SEARCH("/",$E5535,SEARCH("/",$E5535)+1)+1,1),"")</f>
        <v>S</v>
      </c>
      <c r="H5535" t="s">
        <v>32</v>
      </c>
      <c r="I5535">
        <v>28</v>
      </c>
      <c r="J5535" t="b">
        <v>0</v>
      </c>
      <c r="K5535" s="7">
        <v>0</v>
      </c>
      <c r="L5535" s="7">
        <v>0</v>
      </c>
      <c r="M5535" s="7">
        <v>0</v>
      </c>
      <c r="N5535" s="7">
        <v>0</v>
      </c>
      <c r="O5535" s="7">
        <v>0</v>
      </c>
      <c r="P5535" s="7">
        <f>SUM(dane3[[#This Row],[RoomService]:[VRDeck]])</f>
        <v>0</v>
      </c>
      <c r="Q5535" t="s">
        <v>13370</v>
      </c>
      <c r="R5535" t="b">
        <v>1</v>
      </c>
    </row>
    <row r="5536" spans="1:18" x14ac:dyDescent="0.3">
      <c r="A5536" t="s">
        <v>13371</v>
      </c>
      <c r="B5536">
        <f>MID(dane3[[#This Row],[PassengerId]],1,4)+0</f>
        <v>5223</v>
      </c>
      <c r="C5536" t="s">
        <v>53</v>
      </c>
      <c r="D5536" t="b">
        <v>1</v>
      </c>
      <c r="E5536" t="s">
        <v>13367</v>
      </c>
      <c r="F5536" t="str">
        <f>MID($E5536,1,1)</f>
        <v>F</v>
      </c>
      <c r="G5536" t="str">
        <f>IFERROR(MID($E5536,SEARCH("/",$E5536,SEARCH("/",$E5536)+1)+1,1),"")</f>
        <v>S</v>
      </c>
      <c r="H5536" t="s">
        <v>16</v>
      </c>
      <c r="I5536">
        <v>8</v>
      </c>
      <c r="J5536" t="b">
        <v>0</v>
      </c>
      <c r="K5536" s="7">
        <v>0</v>
      </c>
      <c r="L5536" s="7">
        <v>0</v>
      </c>
      <c r="M5536" s="7">
        <v>0</v>
      </c>
      <c r="N5536" s="7">
        <v>0</v>
      </c>
      <c r="O5536" s="7">
        <v>0</v>
      </c>
      <c r="P5536" s="7">
        <f>SUM(dane3[[#This Row],[RoomService]:[VRDeck]])</f>
        <v>0</v>
      </c>
      <c r="Q5536" t="s">
        <v>13372</v>
      </c>
      <c r="R5536" t="b">
        <v>1</v>
      </c>
    </row>
    <row r="5537" spans="1:18" x14ac:dyDescent="0.3">
      <c r="A5537" t="s">
        <v>13376</v>
      </c>
      <c r="B5537">
        <f>MID(dane3[[#This Row],[PassengerId]],1,4)+0</f>
        <v>5225</v>
      </c>
      <c r="C5537" t="s">
        <v>53</v>
      </c>
      <c r="D5537" t="b">
        <v>1</v>
      </c>
      <c r="E5537" t="s">
        <v>13377</v>
      </c>
      <c r="F5537" t="str">
        <f>MID($E5537,1,1)</f>
        <v>E</v>
      </c>
      <c r="G5537" t="str">
        <f>IFERROR(MID($E5537,SEARCH("/",$E5537,SEARCH("/",$E5537)+1)+1,1),"")</f>
        <v>S</v>
      </c>
      <c r="H5537" t="s">
        <v>16</v>
      </c>
      <c r="I5537">
        <v>30</v>
      </c>
      <c r="J5537" t="b">
        <v>0</v>
      </c>
      <c r="K5537" s="7">
        <v>0</v>
      </c>
      <c r="L5537" s="7">
        <v>0</v>
      </c>
      <c r="M5537" s="7">
        <v>0</v>
      </c>
      <c r="N5537" s="7">
        <v>0</v>
      </c>
      <c r="O5537" s="7">
        <v>0</v>
      </c>
      <c r="P5537" s="7">
        <f>SUM(dane3[[#This Row],[RoomService]:[VRDeck]])</f>
        <v>0</v>
      </c>
      <c r="Q5537" t="s">
        <v>13378</v>
      </c>
      <c r="R5537" t="b">
        <v>1</v>
      </c>
    </row>
    <row r="5538" spans="1:18" x14ac:dyDescent="0.3">
      <c r="A5538" t="s">
        <v>15125</v>
      </c>
      <c r="B5538">
        <f>MID(dane3[[#This Row],[PassengerId]],1,4)+0</f>
        <v>5901</v>
      </c>
      <c r="C5538" t="s">
        <v>19</v>
      </c>
      <c r="D5538" t="b">
        <v>0</v>
      </c>
      <c r="E5538" t="s">
        <v>15126</v>
      </c>
      <c r="F5538" t="str">
        <f>MID($E5538,1,1)</f>
        <v>F</v>
      </c>
      <c r="G5538" t="str">
        <f>IFERROR(MID($E5538,SEARCH("/",$E5538,SEARCH("/",$E5538)+1)+1,1),"")</f>
        <v>P</v>
      </c>
      <c r="H5538" t="s">
        <v>46</v>
      </c>
      <c r="I5538">
        <v>15</v>
      </c>
      <c r="J5538" t="b">
        <v>0</v>
      </c>
      <c r="K5538" s="7">
        <v>0</v>
      </c>
      <c r="L5538" s="7">
        <v>40</v>
      </c>
      <c r="M5538" s="7">
        <v>0</v>
      </c>
      <c r="N5538" s="7">
        <v>0</v>
      </c>
      <c r="O5538" s="7">
        <v>839</v>
      </c>
      <c r="P5538" s="7">
        <f>SUM(dane3[[#This Row],[RoomService]:[VRDeck]])</f>
        <v>879</v>
      </c>
      <c r="Q5538" t="s">
        <v>15127</v>
      </c>
      <c r="R5538" t="b">
        <v>0</v>
      </c>
    </row>
    <row r="5539" spans="1:18" x14ac:dyDescent="0.3">
      <c r="A5539" t="s">
        <v>13388</v>
      </c>
      <c r="B5539">
        <f>MID(dane3[[#This Row],[PassengerId]],1,4)+0</f>
        <v>5230</v>
      </c>
      <c r="C5539" t="s">
        <v>53</v>
      </c>
      <c r="D5539" t="b">
        <v>0</v>
      </c>
      <c r="E5539" t="s">
        <v>13389</v>
      </c>
      <c r="F5539" t="str">
        <f>MID($E5539,1,1)</f>
        <v>F</v>
      </c>
      <c r="G5539" t="str">
        <f>IFERROR(MID($E5539,SEARCH("/",$E5539,SEARCH("/",$E5539)+1)+1,1),"")</f>
        <v>S</v>
      </c>
      <c r="H5539" t="s">
        <v>16</v>
      </c>
      <c r="I5539">
        <v>23</v>
      </c>
      <c r="J5539" t="b">
        <v>0</v>
      </c>
      <c r="K5539" s="7">
        <v>263</v>
      </c>
      <c r="L5539" s="7">
        <v>0</v>
      </c>
      <c r="M5539" s="7">
        <v>1548</v>
      </c>
      <c r="N5539" s="7">
        <v>44</v>
      </c>
      <c r="O5539" s="7">
        <v>0</v>
      </c>
      <c r="P5539" s="7">
        <f>SUM(dane3[[#This Row],[RoomService]:[VRDeck]])</f>
        <v>1855</v>
      </c>
      <c r="Q5539" t="s">
        <v>13390</v>
      </c>
      <c r="R5539" t="b">
        <v>1</v>
      </c>
    </row>
    <row r="5540" spans="1:18" x14ac:dyDescent="0.3">
      <c r="A5540" t="s">
        <v>15131</v>
      </c>
      <c r="B5540">
        <f>MID(dane3[[#This Row],[PassengerId]],1,4)+0</f>
        <v>5903</v>
      </c>
      <c r="C5540" t="s">
        <v>19</v>
      </c>
      <c r="D5540" t="b">
        <v>0</v>
      </c>
      <c r="E5540" t="s">
        <v>15132</v>
      </c>
      <c r="F5540" t="str">
        <f>MID($E5540,1,1)</f>
        <v>E</v>
      </c>
      <c r="G5540" t="str">
        <f>IFERROR(MID($E5540,SEARCH("/",$E5540,SEARCH("/",$E5540)+1)+1,1),"")</f>
        <v>P</v>
      </c>
      <c r="H5540" t="s">
        <v>16</v>
      </c>
      <c r="I5540">
        <v>34</v>
      </c>
      <c r="J5540" t="b">
        <v>0</v>
      </c>
      <c r="K5540" s="7">
        <v>223</v>
      </c>
      <c r="L5540" s="7">
        <v>0</v>
      </c>
      <c r="M5540" s="7">
        <v>13</v>
      </c>
      <c r="N5540" s="7">
        <v>514</v>
      </c>
      <c r="O5540" s="7">
        <v>41</v>
      </c>
      <c r="P5540" s="7">
        <f>SUM(dane3[[#This Row],[RoomService]:[VRDeck]])</f>
        <v>791</v>
      </c>
      <c r="Q5540" t="s">
        <v>15133</v>
      </c>
      <c r="R5540" t="b">
        <v>0</v>
      </c>
    </row>
    <row r="5541" spans="1:18" x14ac:dyDescent="0.3">
      <c r="A5541" t="s">
        <v>15134</v>
      </c>
      <c r="B5541">
        <f>MID(dane3[[#This Row],[PassengerId]],1,4)+0</f>
        <v>5905</v>
      </c>
      <c r="C5541" t="s">
        <v>19</v>
      </c>
      <c r="D5541" t="b">
        <v>0</v>
      </c>
      <c r="E5541" t="s">
        <v>15135</v>
      </c>
      <c r="F5541" t="str">
        <f>MID($E5541,1,1)</f>
        <v>G</v>
      </c>
      <c r="G5541" t="str">
        <f>IFERROR(MID($E5541,SEARCH("/",$E5541,SEARCH("/",$E5541)+1)+1,1),"")</f>
        <v>S</v>
      </c>
      <c r="H5541" t="s">
        <v>16</v>
      </c>
      <c r="I5541">
        <v>23</v>
      </c>
      <c r="J5541" t="b">
        <v>0</v>
      </c>
      <c r="K5541" s="7">
        <v>16</v>
      </c>
      <c r="L5541" s="7">
        <v>687</v>
      </c>
      <c r="M5541" s="7">
        <v>1</v>
      </c>
      <c r="N5541" s="7">
        <v>1</v>
      </c>
      <c r="O5541" s="7">
        <v>0</v>
      </c>
      <c r="P5541" s="7">
        <f>SUM(dane3[[#This Row],[RoomService]:[VRDeck]])</f>
        <v>705</v>
      </c>
      <c r="Q5541" t="s">
        <v>15136</v>
      </c>
      <c r="R5541" t="b">
        <v>1</v>
      </c>
    </row>
    <row r="5542" spans="1:18" x14ac:dyDescent="0.3">
      <c r="A5542" t="s">
        <v>12661</v>
      </c>
      <c r="B5542">
        <f>MID(dane3[[#This Row],[PassengerId]],1,4)+0</f>
        <v>4940</v>
      </c>
      <c r="C5542" t="s">
        <v>19</v>
      </c>
      <c r="D5542" t="b">
        <v>1</v>
      </c>
      <c r="E5542" t="s">
        <v>12662</v>
      </c>
      <c r="F5542" t="str">
        <f>MID($E5542,1,1)</f>
        <v>G</v>
      </c>
      <c r="G5542" t="str">
        <f>IFERROR(MID($E5542,SEARCH("/",$E5542,SEARCH("/",$E5542)+1)+1,1),"")</f>
        <v>S</v>
      </c>
      <c r="H5542" t="s">
        <v>16</v>
      </c>
      <c r="I5542">
        <v>19</v>
      </c>
      <c r="J5542" t="b">
        <v>0</v>
      </c>
      <c r="K5542" s="7">
        <v>0</v>
      </c>
      <c r="L5542" s="7">
        <v>0</v>
      </c>
      <c r="M5542" s="7">
        <v>0</v>
      </c>
      <c r="N5542" s="7">
        <v>0</v>
      </c>
      <c r="O5542" s="7">
        <v>0</v>
      </c>
      <c r="P5542" s="7">
        <f>SUM(dane3[[#This Row],[RoomService]:[VRDeck]])</f>
        <v>0</v>
      </c>
      <c r="Q5542" t="s">
        <v>12663</v>
      </c>
      <c r="R5542" t="b">
        <v>1</v>
      </c>
    </row>
    <row r="5543" spans="1:18" x14ac:dyDescent="0.3">
      <c r="A5543" t="s">
        <v>15140</v>
      </c>
      <c r="B5543">
        <f>MID(dane3[[#This Row],[PassengerId]],1,4)+0</f>
        <v>5907</v>
      </c>
      <c r="C5543" t="s">
        <v>19</v>
      </c>
      <c r="D5543" t="b">
        <v>1</v>
      </c>
      <c r="E5543" t="s">
        <v>15141</v>
      </c>
      <c r="F5543" t="str">
        <f>MID($E5543,1,1)</f>
        <v>G</v>
      </c>
      <c r="G5543" t="str">
        <f>IFERROR(MID($E5543,SEARCH("/",$E5543,SEARCH("/",$E5543)+1)+1,1),"")</f>
        <v>S</v>
      </c>
      <c r="H5543" t="s">
        <v>32</v>
      </c>
      <c r="I5543">
        <v>63</v>
      </c>
      <c r="J5543" t="b">
        <v>0</v>
      </c>
      <c r="K5543" s="7">
        <v>0</v>
      </c>
      <c r="L5543" s="7">
        <v>0</v>
      </c>
      <c r="M5543" s="7">
        <v>0</v>
      </c>
      <c r="N5543" s="7">
        <v>0</v>
      </c>
      <c r="O5543" s="7">
        <v>0</v>
      </c>
      <c r="P5543" s="7">
        <f>SUM(dane3[[#This Row],[RoomService]:[VRDeck]])</f>
        <v>0</v>
      </c>
      <c r="Q5543" t="s">
        <v>15142</v>
      </c>
      <c r="R5543" t="b">
        <v>1</v>
      </c>
    </row>
    <row r="5544" spans="1:18" x14ac:dyDescent="0.3">
      <c r="A5544" t="s">
        <v>15143</v>
      </c>
      <c r="B5544">
        <f>MID(dane3[[#This Row],[PassengerId]],1,4)+0</f>
        <v>5908</v>
      </c>
      <c r="C5544" t="s">
        <v>19</v>
      </c>
      <c r="D5544" t="b">
        <v>0</v>
      </c>
      <c r="E5544" t="s">
        <v>15144</v>
      </c>
      <c r="F5544" t="str">
        <f>MID($E5544,1,1)</f>
        <v>F</v>
      </c>
      <c r="G5544" t="str">
        <f>IFERROR(MID($E5544,SEARCH("/",$E5544,SEARCH("/",$E5544)+1)+1,1),"")</f>
        <v>S</v>
      </c>
      <c r="H5544" t="s">
        <v>16</v>
      </c>
      <c r="I5544">
        <v>42</v>
      </c>
      <c r="J5544" t="b">
        <v>0</v>
      </c>
      <c r="K5544" s="7">
        <v>84</v>
      </c>
      <c r="L5544" s="7">
        <v>392</v>
      </c>
      <c r="M5544" s="7">
        <v>300</v>
      </c>
      <c r="N5544" s="7">
        <v>0</v>
      </c>
      <c r="O5544" s="7">
        <v>0</v>
      </c>
      <c r="P5544" s="7">
        <f>SUM(dane3[[#This Row],[RoomService]:[VRDeck]])</f>
        <v>776</v>
      </c>
      <c r="Q5544" t="s">
        <v>15145</v>
      </c>
      <c r="R5544" t="b">
        <v>1</v>
      </c>
    </row>
    <row r="5545" spans="1:18" x14ac:dyDescent="0.3">
      <c r="A5545" t="s">
        <v>15146</v>
      </c>
      <c r="B5545">
        <f>MID(dane3[[#This Row],[PassengerId]],1,4)+0</f>
        <v>5909</v>
      </c>
      <c r="C5545" t="s">
        <v>19</v>
      </c>
      <c r="D5545" t="b">
        <v>0</v>
      </c>
      <c r="E5545" t="s">
        <v>15147</v>
      </c>
      <c r="F5545" t="str">
        <f>MID($E5545,1,1)</f>
        <v>F</v>
      </c>
      <c r="G5545" t="str">
        <f>IFERROR(MID($E5545,SEARCH("/",$E5545,SEARCH("/",$E5545)+1)+1,1),"")</f>
        <v>S</v>
      </c>
      <c r="H5545" t="s">
        <v>46</v>
      </c>
      <c r="I5545">
        <v>19</v>
      </c>
      <c r="J5545" t="b">
        <v>0</v>
      </c>
      <c r="K5545" s="7">
        <v>0</v>
      </c>
      <c r="L5545" s="7">
        <v>716</v>
      </c>
      <c r="M5545" s="7">
        <v>0</v>
      </c>
      <c r="N5545" s="7">
        <v>0</v>
      </c>
      <c r="O5545" s="7">
        <v>0</v>
      </c>
      <c r="P5545" s="7">
        <f>SUM(dane3[[#This Row],[RoomService]:[VRDeck]])</f>
        <v>716</v>
      </c>
      <c r="Q5545" t="s">
        <v>15148</v>
      </c>
      <c r="R5545" t="b">
        <v>1</v>
      </c>
    </row>
    <row r="5546" spans="1:18" x14ac:dyDescent="0.3">
      <c r="A5546" t="s">
        <v>15149</v>
      </c>
      <c r="B5546">
        <f>MID(dane3[[#This Row],[PassengerId]],1,4)+0</f>
        <v>5909</v>
      </c>
      <c r="C5546" t="s">
        <v>19</v>
      </c>
      <c r="D5546" t="b">
        <v>1</v>
      </c>
      <c r="E5546" t="s">
        <v>15150</v>
      </c>
      <c r="F5546" t="str">
        <f>MID($E5546,1,1)</f>
        <v>G</v>
      </c>
      <c r="G5546" t="str">
        <f>IFERROR(MID($E5546,SEARCH("/",$E5546,SEARCH("/",$E5546)+1)+1,1),"")</f>
        <v>S</v>
      </c>
      <c r="H5546" t="s">
        <v>16</v>
      </c>
      <c r="I5546">
        <v>5</v>
      </c>
      <c r="J5546" t="b">
        <v>0</v>
      </c>
      <c r="K5546" s="7">
        <v>0</v>
      </c>
      <c r="L5546" s="7">
        <v>0</v>
      </c>
      <c r="M5546" s="7">
        <v>0</v>
      </c>
      <c r="N5546" s="7">
        <v>0</v>
      </c>
      <c r="O5546" s="7">
        <v>0</v>
      </c>
      <c r="P5546" s="7">
        <f>SUM(dane3[[#This Row],[RoomService]:[VRDeck]])</f>
        <v>0</v>
      </c>
      <c r="Q5546" t="s">
        <v>15151</v>
      </c>
      <c r="R5546" t="b">
        <v>1</v>
      </c>
    </row>
    <row r="5547" spans="1:18" x14ac:dyDescent="0.3">
      <c r="A5547" t="s">
        <v>15152</v>
      </c>
      <c r="B5547">
        <f>MID(dane3[[#This Row],[PassengerId]],1,4)+0</f>
        <v>5909</v>
      </c>
      <c r="C5547" t="s">
        <v>19</v>
      </c>
      <c r="D5547" t="b">
        <v>1</v>
      </c>
      <c r="E5547" t="s">
        <v>15150</v>
      </c>
      <c r="F5547" t="str">
        <f>MID($E5547,1,1)</f>
        <v>G</v>
      </c>
      <c r="G5547" t="str">
        <f>IFERROR(MID($E5547,SEARCH("/",$E5547,SEARCH("/",$E5547)+1)+1,1),"")</f>
        <v>S</v>
      </c>
      <c r="H5547" t="s">
        <v>46</v>
      </c>
      <c r="I5547">
        <v>2</v>
      </c>
      <c r="J5547" t="b">
        <v>0</v>
      </c>
      <c r="K5547" s="7">
        <v>0</v>
      </c>
      <c r="L5547" s="7">
        <v>0</v>
      </c>
      <c r="M5547" s="7">
        <v>0</v>
      </c>
      <c r="N5547" s="7">
        <v>0</v>
      </c>
      <c r="O5547" s="7">
        <v>0</v>
      </c>
      <c r="P5547" s="7">
        <f>SUM(dane3[[#This Row],[RoomService]:[VRDeck]])</f>
        <v>0</v>
      </c>
      <c r="Q5547" t="s">
        <v>15153</v>
      </c>
      <c r="R5547" t="b">
        <v>1</v>
      </c>
    </row>
    <row r="5548" spans="1:18" x14ac:dyDescent="0.3">
      <c r="A5548" t="s">
        <v>15154</v>
      </c>
      <c r="B5548">
        <f>MID(dane3[[#This Row],[PassengerId]],1,4)+0</f>
        <v>5912</v>
      </c>
      <c r="C5548" t="s">
        <v>19</v>
      </c>
      <c r="D5548" t="b">
        <v>1</v>
      </c>
      <c r="E5548" t="s">
        <v>15155</v>
      </c>
      <c r="F5548" t="str">
        <f>MID($E5548,1,1)</f>
        <v>G</v>
      </c>
      <c r="G5548" t="str">
        <f>IFERROR(MID($E5548,SEARCH("/",$E5548,SEARCH("/",$E5548)+1)+1,1),"")</f>
        <v>S</v>
      </c>
      <c r="H5548" t="s">
        <v>16</v>
      </c>
      <c r="I5548">
        <v>15</v>
      </c>
      <c r="J5548" t="b">
        <v>0</v>
      </c>
      <c r="K5548" s="7">
        <v>0</v>
      </c>
      <c r="L5548" s="7">
        <v>0</v>
      </c>
      <c r="M5548" s="7">
        <v>0</v>
      </c>
      <c r="N5548" s="7">
        <v>0</v>
      </c>
      <c r="O5548" s="7">
        <v>0</v>
      </c>
      <c r="P5548" s="7">
        <f>SUM(dane3[[#This Row],[RoomService]:[VRDeck]])</f>
        <v>0</v>
      </c>
      <c r="Q5548" t="s">
        <v>15156</v>
      </c>
      <c r="R5548" t="b">
        <v>1</v>
      </c>
    </row>
    <row r="5549" spans="1:18" x14ac:dyDescent="0.3">
      <c r="A5549" t="s">
        <v>15157</v>
      </c>
      <c r="B5549">
        <f>MID(dane3[[#This Row],[PassengerId]],1,4)+0</f>
        <v>5913</v>
      </c>
      <c r="C5549" t="s">
        <v>14</v>
      </c>
      <c r="D5549" t="b">
        <v>0</v>
      </c>
      <c r="E5549" t="s">
        <v>15158</v>
      </c>
      <c r="F5549" t="str">
        <f>MID($E5549,1,1)</f>
        <v>D</v>
      </c>
      <c r="G5549" t="str">
        <f>IFERROR(MID($E5549,SEARCH("/",$E5549,SEARCH("/",$E5549)+1)+1,1),"")</f>
        <v>P</v>
      </c>
      <c r="H5549" t="s">
        <v>16</v>
      </c>
      <c r="I5549">
        <v>36</v>
      </c>
      <c r="J5549" t="b">
        <v>0</v>
      </c>
      <c r="K5549" s="7">
        <v>0</v>
      </c>
      <c r="L5549" s="7">
        <v>6</v>
      </c>
      <c r="M5549" s="7">
        <v>0</v>
      </c>
      <c r="N5549" s="7">
        <v>1</v>
      </c>
      <c r="O5549" s="7">
        <v>1407</v>
      </c>
      <c r="P5549" s="7">
        <f>SUM(dane3[[#This Row],[RoomService]:[VRDeck]])</f>
        <v>1414</v>
      </c>
      <c r="Q5549" t="s">
        <v>15159</v>
      </c>
      <c r="R5549" t="b">
        <v>0</v>
      </c>
    </row>
    <row r="5550" spans="1:18" x14ac:dyDescent="0.3">
      <c r="A5550" t="s">
        <v>15160</v>
      </c>
      <c r="B5550">
        <f>MID(dane3[[#This Row],[PassengerId]],1,4)+0</f>
        <v>5915</v>
      </c>
      <c r="C5550" t="s">
        <v>19</v>
      </c>
      <c r="D5550" t="b">
        <v>0</v>
      </c>
      <c r="E5550" t="s">
        <v>15161</v>
      </c>
      <c r="F5550" t="str">
        <f>MID($E5550,1,1)</f>
        <v>E</v>
      </c>
      <c r="G5550" t="str">
        <f>IFERROR(MID($E5550,SEARCH("/",$E5550,SEARCH("/",$E5550)+1)+1,1),"")</f>
        <v>S</v>
      </c>
      <c r="H5550" t="s">
        <v>16</v>
      </c>
      <c r="I5550">
        <v>32</v>
      </c>
      <c r="J5550" t="b">
        <v>0</v>
      </c>
      <c r="K5550" s="7">
        <v>0</v>
      </c>
      <c r="L5550" s="7">
        <v>0</v>
      </c>
      <c r="M5550" s="7">
        <v>39</v>
      </c>
      <c r="N5550" s="7">
        <v>0</v>
      </c>
      <c r="O5550" s="7">
        <v>749</v>
      </c>
      <c r="P5550" s="7">
        <f>SUM(dane3[[#This Row],[RoomService]:[VRDeck]])</f>
        <v>788</v>
      </c>
      <c r="Q5550" t="s">
        <v>15162</v>
      </c>
      <c r="R5550" t="b">
        <v>0</v>
      </c>
    </row>
    <row r="5551" spans="1:18" x14ac:dyDescent="0.3">
      <c r="A5551" t="s">
        <v>12756</v>
      </c>
      <c r="B5551">
        <f>MID(dane3[[#This Row],[PassengerId]],1,4)+0</f>
        <v>4980</v>
      </c>
      <c r="C5551" t="s">
        <v>19</v>
      </c>
      <c r="D5551" t="b">
        <v>0</v>
      </c>
      <c r="E5551" t="s">
        <v>12754</v>
      </c>
      <c r="F5551" t="str">
        <f>MID($E5551,1,1)</f>
        <v>G</v>
      </c>
      <c r="G5551" t="str">
        <f>IFERROR(MID($E5551,SEARCH("/",$E5551,SEARCH("/",$E5551)+1)+1,1),"")</f>
        <v>P</v>
      </c>
      <c r="H5551" t="s">
        <v>32</v>
      </c>
      <c r="I5551">
        <v>12</v>
      </c>
      <c r="J5551" t="b">
        <v>0</v>
      </c>
      <c r="K5551" s="7">
        <v>0</v>
      </c>
      <c r="L5551" s="7">
        <v>0</v>
      </c>
      <c r="M5551" s="7">
        <v>0</v>
      </c>
      <c r="N5551" s="7">
        <v>0</v>
      </c>
      <c r="O5551" s="7">
        <v>0</v>
      </c>
      <c r="P5551" s="7">
        <f>SUM(dane3[[#This Row],[RoomService]:[VRDeck]])</f>
        <v>0</v>
      </c>
      <c r="Q5551" t="s">
        <v>12757</v>
      </c>
      <c r="R5551" t="b">
        <v>0</v>
      </c>
    </row>
    <row r="5552" spans="1:18" x14ac:dyDescent="0.3">
      <c r="A5552" t="s">
        <v>15166</v>
      </c>
      <c r="B5552">
        <f>MID(dane3[[#This Row],[PassengerId]],1,4)+0</f>
        <v>5919</v>
      </c>
      <c r="C5552" t="s">
        <v>14</v>
      </c>
      <c r="D5552" t="b">
        <v>0</v>
      </c>
      <c r="E5552" t="s">
        <v>15167</v>
      </c>
      <c r="F5552" t="str">
        <f>MID($E5552,1,1)</f>
        <v>A</v>
      </c>
      <c r="G5552" t="str">
        <f>IFERROR(MID($E5552,SEARCH("/",$E5552,SEARCH("/",$E5552)+1)+1,1),"")</f>
        <v>P</v>
      </c>
      <c r="H5552" t="s">
        <v>46</v>
      </c>
      <c r="I5552">
        <v>26</v>
      </c>
      <c r="J5552" t="b">
        <v>0</v>
      </c>
      <c r="K5552" s="7">
        <v>0</v>
      </c>
      <c r="L5552" s="7">
        <v>2427</v>
      </c>
      <c r="M5552" s="7">
        <v>15</v>
      </c>
      <c r="N5552" s="7">
        <v>5</v>
      </c>
      <c r="O5552" s="7">
        <v>0</v>
      </c>
      <c r="P5552" s="7">
        <f>SUM(dane3[[#This Row],[RoomService]:[VRDeck]])</f>
        <v>2447</v>
      </c>
      <c r="Q5552" t="s">
        <v>15168</v>
      </c>
      <c r="R5552" t="b">
        <v>1</v>
      </c>
    </row>
    <row r="5553" spans="1:18" x14ac:dyDescent="0.3">
      <c r="A5553" t="s">
        <v>15169</v>
      </c>
      <c r="B5553">
        <f>MID(dane3[[#This Row],[PassengerId]],1,4)+0</f>
        <v>5920</v>
      </c>
      <c r="C5553" t="s">
        <v>19</v>
      </c>
      <c r="D5553" t="b">
        <v>0</v>
      </c>
      <c r="E5553" t="s">
        <v>15170</v>
      </c>
      <c r="F5553" t="str">
        <f>MID($E5553,1,1)</f>
        <v>F</v>
      </c>
      <c r="G5553" t="str">
        <f>IFERROR(MID($E5553,SEARCH("/",$E5553,SEARCH("/",$E5553)+1)+1,1),"")</f>
        <v>P</v>
      </c>
      <c r="H5553" t="s">
        <v>16</v>
      </c>
      <c r="I5553">
        <v>33</v>
      </c>
      <c r="J5553" t="b">
        <v>0</v>
      </c>
      <c r="K5553" s="7">
        <v>48</v>
      </c>
      <c r="L5553" s="7">
        <v>94</v>
      </c>
      <c r="M5553" s="7">
        <v>756</v>
      </c>
      <c r="N5553" s="7">
        <v>308</v>
      </c>
      <c r="O5553" s="7">
        <v>0</v>
      </c>
      <c r="P5553" s="7">
        <f>SUM(dane3[[#This Row],[RoomService]:[VRDeck]])</f>
        <v>1206</v>
      </c>
      <c r="Q5553" t="s">
        <v>15171</v>
      </c>
      <c r="R5553" t="b">
        <v>0</v>
      </c>
    </row>
    <row r="5554" spans="1:18" x14ac:dyDescent="0.3">
      <c r="A5554" t="s">
        <v>15172</v>
      </c>
      <c r="B5554">
        <f>MID(dane3[[#This Row],[PassengerId]],1,4)+0</f>
        <v>5921</v>
      </c>
      <c r="C5554" t="s">
        <v>19</v>
      </c>
      <c r="D5554" t="b">
        <v>1</v>
      </c>
      <c r="E5554" t="s">
        <v>15173</v>
      </c>
      <c r="F5554" t="str">
        <f>MID($E5554,1,1)</f>
        <v>G</v>
      </c>
      <c r="G5554" t="str">
        <f>IFERROR(MID($E5554,SEARCH("/",$E5554,SEARCH("/",$E5554)+1)+1,1),"")</f>
        <v>P</v>
      </c>
      <c r="H5554" t="s">
        <v>16</v>
      </c>
      <c r="I5554">
        <v>38</v>
      </c>
      <c r="J5554" t="b">
        <v>0</v>
      </c>
      <c r="K5554" s="7">
        <v>0</v>
      </c>
      <c r="L5554" s="7">
        <v>0</v>
      </c>
      <c r="M5554" s="7">
        <v>0</v>
      </c>
      <c r="N5554" s="7">
        <v>0</v>
      </c>
      <c r="O5554" s="7">
        <v>0</v>
      </c>
      <c r="P5554" s="7">
        <f>SUM(dane3[[#This Row],[RoomService]:[VRDeck]])</f>
        <v>0</v>
      </c>
      <c r="Q5554" t="s">
        <v>15174</v>
      </c>
      <c r="R5554" t="b">
        <v>1</v>
      </c>
    </row>
    <row r="5555" spans="1:18" x14ac:dyDescent="0.3">
      <c r="A5555" t="s">
        <v>15175</v>
      </c>
      <c r="B5555">
        <f>MID(dane3[[#This Row],[PassengerId]],1,4)+0</f>
        <v>5921</v>
      </c>
      <c r="C5555" t="s">
        <v>19</v>
      </c>
      <c r="D5555" t="b">
        <v>0</v>
      </c>
      <c r="E5555" t="s">
        <v>15176</v>
      </c>
      <c r="F5555" t="str">
        <f>MID($E5555,1,1)</f>
        <v>F</v>
      </c>
      <c r="G5555" t="str">
        <f>IFERROR(MID($E5555,SEARCH("/",$E5555,SEARCH("/",$E5555)+1)+1,1),"")</f>
        <v>P</v>
      </c>
      <c r="H5555" t="s">
        <v>16</v>
      </c>
      <c r="I5555">
        <v>22</v>
      </c>
      <c r="J5555" t="b">
        <v>0</v>
      </c>
      <c r="K5555" s="7">
        <v>0</v>
      </c>
      <c r="L5555" s="7">
        <v>0</v>
      </c>
      <c r="M5555" s="7">
        <v>859</v>
      </c>
      <c r="N5555" s="7">
        <v>62</v>
      </c>
      <c r="O5555" s="7">
        <v>0</v>
      </c>
      <c r="P5555" s="7">
        <f>SUM(dane3[[#This Row],[RoomService]:[VRDeck]])</f>
        <v>921</v>
      </c>
      <c r="Q5555" t="s">
        <v>15177</v>
      </c>
      <c r="R5555" t="b">
        <v>0</v>
      </c>
    </row>
    <row r="5556" spans="1:18" x14ac:dyDescent="0.3">
      <c r="A5556" t="s">
        <v>15178</v>
      </c>
      <c r="B5556">
        <f>MID(dane3[[#This Row],[PassengerId]],1,4)+0</f>
        <v>5922</v>
      </c>
      <c r="C5556" t="s">
        <v>19</v>
      </c>
      <c r="D5556" t="b">
        <v>0</v>
      </c>
      <c r="E5556" t="s">
        <v>15179</v>
      </c>
      <c r="F5556" t="str">
        <f>MID($E5556,1,1)</f>
        <v>G</v>
      </c>
      <c r="G5556" t="str">
        <f>IFERROR(MID($E5556,SEARCH("/",$E5556,SEARCH("/",$E5556)+1)+1,1),"")</f>
        <v>P</v>
      </c>
      <c r="H5556" t="s">
        <v>16</v>
      </c>
      <c r="I5556">
        <v>32</v>
      </c>
      <c r="J5556" t="b">
        <v>0</v>
      </c>
      <c r="K5556" s="7">
        <v>0</v>
      </c>
      <c r="L5556" s="7">
        <v>0</v>
      </c>
      <c r="M5556" s="7">
        <v>0</v>
      </c>
      <c r="N5556" s="7">
        <v>0</v>
      </c>
      <c r="O5556" s="7">
        <v>0</v>
      </c>
      <c r="P5556" s="7">
        <f>SUM(dane3[[#This Row],[RoomService]:[VRDeck]])</f>
        <v>0</v>
      </c>
      <c r="Q5556" t="s">
        <v>15180</v>
      </c>
      <c r="R5556" t="b">
        <v>0</v>
      </c>
    </row>
    <row r="5557" spans="1:18" x14ac:dyDescent="0.3">
      <c r="A5557" t="s">
        <v>13391</v>
      </c>
      <c r="B5557">
        <f>MID(dane3[[#This Row],[PassengerId]],1,4)+0</f>
        <v>5234</v>
      </c>
      <c r="C5557" t="s">
        <v>53</v>
      </c>
      <c r="D5557" t="b">
        <v>0</v>
      </c>
      <c r="E5557" t="s">
        <v>13392</v>
      </c>
      <c r="F5557" t="str">
        <f>MID($E5557,1,1)</f>
        <v>F</v>
      </c>
      <c r="G5557" t="str">
        <f>IFERROR(MID($E5557,SEARCH("/",$E5557,SEARCH("/",$E5557)+1)+1,1),"")</f>
        <v>P</v>
      </c>
      <c r="H5557" t="s">
        <v>16</v>
      </c>
      <c r="I5557">
        <v>16</v>
      </c>
      <c r="J5557" t="b">
        <v>0</v>
      </c>
      <c r="K5557" s="7">
        <v>271</v>
      </c>
      <c r="L5557" s="7">
        <v>0</v>
      </c>
      <c r="M5557" s="7">
        <v>2251</v>
      </c>
      <c r="N5557" s="7">
        <v>117</v>
      </c>
      <c r="O5557" s="7">
        <v>0</v>
      </c>
      <c r="P5557" s="7">
        <f>SUM(dane3[[#This Row],[RoomService]:[VRDeck]])</f>
        <v>2639</v>
      </c>
      <c r="Q5557" t="s">
        <v>13393</v>
      </c>
      <c r="R5557" t="b">
        <v>1</v>
      </c>
    </row>
    <row r="5558" spans="1:18" x14ac:dyDescent="0.3">
      <c r="A5558" t="s">
        <v>15184</v>
      </c>
      <c r="B5558">
        <f>MID(dane3[[#This Row],[PassengerId]],1,4)+0</f>
        <v>5924</v>
      </c>
      <c r="C5558" t="s">
        <v>19</v>
      </c>
      <c r="D5558" t="b">
        <v>0</v>
      </c>
      <c r="E5558" t="s">
        <v>15185</v>
      </c>
      <c r="F5558" t="str">
        <f>MID($E5558,1,1)</f>
        <v>F</v>
      </c>
      <c r="G5558" t="str">
        <f>IFERROR(MID($E5558,SEARCH("/",$E5558,SEARCH("/",$E5558)+1)+1,1),"")</f>
        <v>P</v>
      </c>
      <c r="H5558" t="s">
        <v>16</v>
      </c>
      <c r="I5558">
        <v>51</v>
      </c>
      <c r="J5558" t="b">
        <v>0</v>
      </c>
      <c r="K5558" s="7">
        <v>152</v>
      </c>
      <c r="L5558" s="7">
        <v>55</v>
      </c>
      <c r="M5558" s="7">
        <v>25</v>
      </c>
      <c r="N5558" s="7">
        <v>74</v>
      </c>
      <c r="O5558" s="7">
        <v>289</v>
      </c>
      <c r="P5558" s="7">
        <f>SUM(dane3[[#This Row],[RoomService]:[VRDeck]])</f>
        <v>595</v>
      </c>
      <c r="Q5558" t="s">
        <v>15186</v>
      </c>
      <c r="R5558" t="b">
        <v>0</v>
      </c>
    </row>
    <row r="5559" spans="1:18" x14ac:dyDescent="0.3">
      <c r="A5559" t="s">
        <v>15187</v>
      </c>
      <c r="B5559">
        <f>MID(dane3[[#This Row],[PassengerId]],1,4)+0</f>
        <v>5925</v>
      </c>
      <c r="C5559" t="s">
        <v>14</v>
      </c>
      <c r="D5559" t="b">
        <v>0</v>
      </c>
      <c r="E5559" t="s">
        <v>15188</v>
      </c>
      <c r="F5559" t="str">
        <f>MID($E5559,1,1)</f>
        <v>B</v>
      </c>
      <c r="G5559" t="str">
        <f>IFERROR(MID($E5559,SEARCH("/",$E5559,SEARCH("/",$E5559)+1)+1,1),"")</f>
        <v>S</v>
      </c>
      <c r="H5559" t="s">
        <v>16</v>
      </c>
      <c r="I5559">
        <v>29</v>
      </c>
      <c r="J5559" t="b">
        <v>0</v>
      </c>
      <c r="K5559" s="7">
        <v>0</v>
      </c>
      <c r="L5559" s="7">
        <v>1644</v>
      </c>
      <c r="M5559" s="7">
        <v>0</v>
      </c>
      <c r="N5559" s="7">
        <v>0</v>
      </c>
      <c r="O5559" s="7">
        <v>3780</v>
      </c>
      <c r="P5559" s="7">
        <f>SUM(dane3[[#This Row],[RoomService]:[VRDeck]])</f>
        <v>5424</v>
      </c>
      <c r="Q5559" t="s">
        <v>15189</v>
      </c>
      <c r="R5559" t="b">
        <v>0</v>
      </c>
    </row>
    <row r="5560" spans="1:18" x14ac:dyDescent="0.3">
      <c r="A5560" t="s">
        <v>15190</v>
      </c>
      <c r="B5560">
        <f>MID(dane3[[#This Row],[PassengerId]],1,4)+0</f>
        <v>5925</v>
      </c>
      <c r="C5560" t="s">
        <v>14</v>
      </c>
      <c r="D5560" t="b">
        <v>0</v>
      </c>
      <c r="E5560" t="s">
        <v>15188</v>
      </c>
      <c r="F5560" t="str">
        <f>MID($E5560,1,1)</f>
        <v>B</v>
      </c>
      <c r="G5560" t="str">
        <f>IFERROR(MID($E5560,SEARCH("/",$E5560,SEARCH("/",$E5560)+1)+1,1),"")</f>
        <v>S</v>
      </c>
      <c r="H5560" t="s">
        <v>16</v>
      </c>
      <c r="I5560">
        <v>16</v>
      </c>
      <c r="J5560" t="b">
        <v>0</v>
      </c>
      <c r="K5560" s="7">
        <v>0</v>
      </c>
      <c r="L5560" s="7">
        <v>2002</v>
      </c>
      <c r="M5560" s="7">
        <v>0</v>
      </c>
      <c r="N5560" s="7">
        <v>96</v>
      </c>
      <c r="O5560" s="7">
        <v>69</v>
      </c>
      <c r="P5560" s="7">
        <f>SUM(dane3[[#This Row],[RoomService]:[VRDeck]])</f>
        <v>2167</v>
      </c>
      <c r="Q5560" t="s">
        <v>15191</v>
      </c>
      <c r="R5560" t="b">
        <v>1</v>
      </c>
    </row>
    <row r="5561" spans="1:18" x14ac:dyDescent="0.3">
      <c r="A5561" t="s">
        <v>15192</v>
      </c>
      <c r="B5561">
        <f>MID(dane3[[#This Row],[PassengerId]],1,4)+0</f>
        <v>5925</v>
      </c>
      <c r="C5561" t="s">
        <v>14</v>
      </c>
      <c r="D5561" t="b">
        <v>0</v>
      </c>
      <c r="E5561" t="s">
        <v>15188</v>
      </c>
      <c r="F5561" t="str">
        <f>MID($E5561,1,1)</f>
        <v>B</v>
      </c>
      <c r="G5561" t="str">
        <f>IFERROR(MID($E5561,SEARCH("/",$E5561,SEARCH("/",$E5561)+1)+1,1),"")</f>
        <v>S</v>
      </c>
      <c r="H5561" t="s">
        <v>16</v>
      </c>
      <c r="I5561">
        <v>32</v>
      </c>
      <c r="J5561" t="b">
        <v>0</v>
      </c>
      <c r="K5561" s="7">
        <v>0</v>
      </c>
      <c r="L5561" s="7">
        <v>0</v>
      </c>
      <c r="M5561" s="7">
        <v>0</v>
      </c>
      <c r="N5561" s="7">
        <v>241</v>
      </c>
      <c r="O5561" s="7">
        <v>4757</v>
      </c>
      <c r="P5561" s="7">
        <f>SUM(dane3[[#This Row],[RoomService]:[VRDeck]])</f>
        <v>4998</v>
      </c>
      <c r="Q5561" t="s">
        <v>15193</v>
      </c>
      <c r="R5561" t="b">
        <v>0</v>
      </c>
    </row>
    <row r="5562" spans="1:18" x14ac:dyDescent="0.3">
      <c r="A5562" t="s">
        <v>15194</v>
      </c>
      <c r="B5562">
        <f>MID(dane3[[#This Row],[PassengerId]],1,4)+0</f>
        <v>5927</v>
      </c>
      <c r="C5562" t="s">
        <v>14</v>
      </c>
      <c r="D5562" t="b">
        <v>0</v>
      </c>
      <c r="E5562" t="s">
        <v>15195</v>
      </c>
      <c r="F5562" t="str">
        <f>MID($E5562,1,1)</f>
        <v>B</v>
      </c>
      <c r="G5562" t="str">
        <f>IFERROR(MID($E5562,SEARCH("/",$E5562,SEARCH("/",$E5562)+1)+1,1),"")</f>
        <v>P</v>
      </c>
      <c r="H5562" t="s">
        <v>46</v>
      </c>
      <c r="I5562">
        <v>24</v>
      </c>
      <c r="J5562" t="b">
        <v>0</v>
      </c>
      <c r="K5562" s="7">
        <v>0</v>
      </c>
      <c r="L5562" s="7">
        <v>2421</v>
      </c>
      <c r="M5562" s="7">
        <v>0</v>
      </c>
      <c r="N5562" s="7">
        <v>725</v>
      </c>
      <c r="O5562" s="7">
        <v>2300</v>
      </c>
      <c r="P5562" s="7">
        <f>SUM(dane3[[#This Row],[RoomService]:[VRDeck]])</f>
        <v>5446</v>
      </c>
      <c r="Q5562" t="s">
        <v>15196</v>
      </c>
      <c r="R5562" t="b">
        <v>0</v>
      </c>
    </row>
    <row r="5563" spans="1:18" x14ac:dyDescent="0.3">
      <c r="A5563" t="s">
        <v>1491</v>
      </c>
      <c r="B5563">
        <f>MID(dane3[[#This Row],[PassengerId]],1,4)+0</f>
        <v>571</v>
      </c>
      <c r="C5563" t="s">
        <v>14</v>
      </c>
      <c r="D5563" t="b">
        <v>1</v>
      </c>
      <c r="E5563" t="s">
        <v>1485</v>
      </c>
      <c r="F5563" t="str">
        <f>MID($E5563,1,1)</f>
        <v>C</v>
      </c>
      <c r="G5563" t="str">
        <f>IFERROR(MID($E5563,SEARCH("/",$E5563,SEARCH("/",$E5563)+1)+1,1),"")</f>
        <v>P</v>
      </c>
      <c r="H5563" t="s">
        <v>32</v>
      </c>
      <c r="I5563">
        <v>30</v>
      </c>
      <c r="J5563" t="b">
        <v>0</v>
      </c>
      <c r="K5563" s="7">
        <v>0</v>
      </c>
      <c r="L5563" s="7">
        <v>0</v>
      </c>
      <c r="M5563" s="7">
        <v>0</v>
      </c>
      <c r="N5563" s="7">
        <v>0</v>
      </c>
      <c r="O5563" s="7">
        <v>0</v>
      </c>
      <c r="P5563" s="7">
        <f>SUM(dane3[[#This Row],[RoomService]:[VRDeck]])</f>
        <v>0</v>
      </c>
      <c r="Q5563" t="s">
        <v>1492</v>
      </c>
      <c r="R5563" t="b">
        <v>1</v>
      </c>
    </row>
    <row r="5564" spans="1:18" x14ac:dyDescent="0.3">
      <c r="A5564" t="s">
        <v>15199</v>
      </c>
      <c r="B5564">
        <f>MID(dane3[[#This Row],[PassengerId]],1,4)+0</f>
        <v>5927</v>
      </c>
      <c r="C5564" t="s">
        <v>14</v>
      </c>
      <c r="D5564" t="b">
        <v>1</v>
      </c>
      <c r="E5564" t="s">
        <v>15195</v>
      </c>
      <c r="F5564" t="str">
        <f>MID($E5564,1,1)</f>
        <v>B</v>
      </c>
      <c r="G5564" t="str">
        <f>IFERROR(MID($E5564,SEARCH("/",$E5564,SEARCH("/",$E5564)+1)+1,1),"")</f>
        <v>P</v>
      </c>
      <c r="H5564" t="s">
        <v>46</v>
      </c>
      <c r="I5564">
        <v>46</v>
      </c>
      <c r="J5564" t="b">
        <v>0</v>
      </c>
      <c r="K5564" s="7">
        <v>0</v>
      </c>
      <c r="L5564" s="7">
        <v>0</v>
      </c>
      <c r="M5564" s="7">
        <v>0</v>
      </c>
      <c r="N5564" s="7">
        <v>0</v>
      </c>
      <c r="O5564" s="7">
        <v>0</v>
      </c>
      <c r="P5564" s="7">
        <f>SUM(dane3[[#This Row],[RoomService]:[VRDeck]])</f>
        <v>0</v>
      </c>
      <c r="Q5564" t="s">
        <v>15200</v>
      </c>
      <c r="R5564" t="b">
        <v>1</v>
      </c>
    </row>
    <row r="5565" spans="1:18" x14ac:dyDescent="0.3">
      <c r="A5565" t="s">
        <v>15201</v>
      </c>
      <c r="B5565">
        <f>MID(dane3[[#This Row],[PassengerId]],1,4)+0</f>
        <v>5927</v>
      </c>
      <c r="C5565" t="s">
        <v>14</v>
      </c>
      <c r="D5565" t="b">
        <v>0</v>
      </c>
      <c r="E5565" t="s">
        <v>15195</v>
      </c>
      <c r="F5565" t="str">
        <f>MID($E5565,1,1)</f>
        <v>B</v>
      </c>
      <c r="G5565" t="str">
        <f>IFERROR(MID($E5565,SEARCH("/",$E5565,SEARCH("/",$E5565)+1)+1,1),"")</f>
        <v>P</v>
      </c>
      <c r="H5565" t="s">
        <v>46</v>
      </c>
      <c r="I5565">
        <v>49</v>
      </c>
      <c r="J5565" t="b">
        <v>0</v>
      </c>
      <c r="K5565" s="7">
        <v>0</v>
      </c>
      <c r="L5565" s="7">
        <v>1264</v>
      </c>
      <c r="M5565" s="7">
        <v>0</v>
      </c>
      <c r="N5565" s="7">
        <v>5474</v>
      </c>
      <c r="O5565" s="7">
        <v>104</v>
      </c>
      <c r="P5565" s="7">
        <f>SUM(dane3[[#This Row],[RoomService]:[VRDeck]])</f>
        <v>6842</v>
      </c>
      <c r="Q5565" t="s">
        <v>15202</v>
      </c>
      <c r="R5565" t="b">
        <v>0</v>
      </c>
    </row>
    <row r="5566" spans="1:18" x14ac:dyDescent="0.3">
      <c r="A5566" t="s">
        <v>15203</v>
      </c>
      <c r="B5566">
        <f>MID(dane3[[#This Row],[PassengerId]],1,4)+0</f>
        <v>5927</v>
      </c>
      <c r="C5566" t="s">
        <v>14</v>
      </c>
      <c r="D5566" t="b">
        <v>1</v>
      </c>
      <c r="E5566" t="s">
        <v>15195</v>
      </c>
      <c r="F5566" t="str">
        <f>MID($E5566,1,1)</f>
        <v>B</v>
      </c>
      <c r="G5566" t="str">
        <f>IFERROR(MID($E5566,SEARCH("/",$E5566,SEARCH("/",$E5566)+1)+1,1),"")</f>
        <v>P</v>
      </c>
      <c r="H5566" t="s">
        <v>16</v>
      </c>
      <c r="I5566">
        <v>17</v>
      </c>
      <c r="J5566" t="b">
        <v>0</v>
      </c>
      <c r="K5566" s="7">
        <v>0</v>
      </c>
      <c r="L5566" s="7">
        <v>0</v>
      </c>
      <c r="M5566" s="7">
        <v>0</v>
      </c>
      <c r="N5566" s="7">
        <v>0</v>
      </c>
      <c r="O5566" s="7">
        <v>0</v>
      </c>
      <c r="P5566" s="7">
        <f>SUM(dane3[[#This Row],[RoomService]:[VRDeck]])</f>
        <v>0</v>
      </c>
      <c r="Q5566" t="s">
        <v>15204</v>
      </c>
      <c r="R5566" t="b">
        <v>1</v>
      </c>
    </row>
    <row r="5567" spans="1:18" x14ac:dyDescent="0.3">
      <c r="A5567" t="s">
        <v>15205</v>
      </c>
      <c r="B5567">
        <f>MID(dane3[[#This Row],[PassengerId]],1,4)+0</f>
        <v>5927</v>
      </c>
      <c r="C5567" t="s">
        <v>14</v>
      </c>
      <c r="D5567" t="b">
        <v>0</v>
      </c>
      <c r="E5567" t="s">
        <v>15195</v>
      </c>
      <c r="F5567" t="str">
        <f>MID($E5567,1,1)</f>
        <v>B</v>
      </c>
      <c r="G5567" t="str">
        <f>IFERROR(MID($E5567,SEARCH("/",$E5567,SEARCH("/",$E5567)+1)+1,1),"")</f>
        <v>P</v>
      </c>
      <c r="H5567" t="s">
        <v>46</v>
      </c>
      <c r="I5567">
        <v>35</v>
      </c>
      <c r="J5567" t="b">
        <v>0</v>
      </c>
      <c r="K5567" s="7">
        <v>4</v>
      </c>
      <c r="L5567" s="7">
        <v>3857</v>
      </c>
      <c r="M5567" s="7">
        <v>324</v>
      </c>
      <c r="N5567" s="7">
        <v>899</v>
      </c>
      <c r="O5567" s="7">
        <v>375</v>
      </c>
      <c r="P5567" s="7">
        <f>SUM(dane3[[#This Row],[RoomService]:[VRDeck]])</f>
        <v>5459</v>
      </c>
      <c r="Q5567" t="s">
        <v>15206</v>
      </c>
      <c r="R5567" t="b">
        <v>0</v>
      </c>
    </row>
    <row r="5568" spans="1:18" x14ac:dyDescent="0.3">
      <c r="A5568" t="s">
        <v>15207</v>
      </c>
      <c r="B5568">
        <f>MID(dane3[[#This Row],[PassengerId]],1,4)+0</f>
        <v>5927</v>
      </c>
      <c r="C5568" t="s">
        <v>14</v>
      </c>
      <c r="D5568" t="b">
        <v>0</v>
      </c>
      <c r="E5568" t="s">
        <v>15195</v>
      </c>
      <c r="F5568" t="str">
        <f>MID($E5568,1,1)</f>
        <v>B</v>
      </c>
      <c r="G5568" t="str">
        <f>IFERROR(MID($E5568,SEARCH("/",$E5568,SEARCH("/",$E5568)+1)+1,1),"")</f>
        <v>P</v>
      </c>
      <c r="H5568" t="s">
        <v>46</v>
      </c>
      <c r="I5568">
        <v>43</v>
      </c>
      <c r="J5568" t="b">
        <v>0</v>
      </c>
      <c r="K5568" s="7">
        <v>0</v>
      </c>
      <c r="L5568" s="7">
        <v>1706</v>
      </c>
      <c r="M5568" s="7">
        <v>0</v>
      </c>
      <c r="N5568" s="7">
        <v>274</v>
      </c>
      <c r="O5568" s="7">
        <v>2056</v>
      </c>
      <c r="P5568" s="7">
        <f>SUM(dane3[[#This Row],[RoomService]:[VRDeck]])</f>
        <v>4036</v>
      </c>
      <c r="Q5568" t="s">
        <v>15208</v>
      </c>
      <c r="R5568" t="b">
        <v>0</v>
      </c>
    </row>
    <row r="5569" spans="1:18" x14ac:dyDescent="0.3">
      <c r="A5569" t="s">
        <v>15209</v>
      </c>
      <c r="B5569">
        <f>MID(dane3[[#This Row],[PassengerId]],1,4)+0</f>
        <v>5928</v>
      </c>
      <c r="C5569" t="s">
        <v>19</v>
      </c>
      <c r="D5569" t="b">
        <v>0</v>
      </c>
      <c r="E5569" t="s">
        <v>15210</v>
      </c>
      <c r="F5569" t="str">
        <f>MID($E5569,1,1)</f>
        <v>E</v>
      </c>
      <c r="G5569" t="str">
        <f>IFERROR(MID($E5569,SEARCH("/",$E5569,SEARCH("/",$E5569)+1)+1,1),"")</f>
        <v>P</v>
      </c>
      <c r="H5569" t="s">
        <v>16</v>
      </c>
      <c r="I5569">
        <v>20</v>
      </c>
      <c r="J5569" t="b">
        <v>0</v>
      </c>
      <c r="K5569" s="7">
        <v>149</v>
      </c>
      <c r="L5569" s="7">
        <v>25</v>
      </c>
      <c r="M5569" s="7">
        <v>559</v>
      </c>
      <c r="N5569" s="7">
        <v>21</v>
      </c>
      <c r="O5569" s="7">
        <v>33</v>
      </c>
      <c r="P5569" s="7">
        <f>SUM(dane3[[#This Row],[RoomService]:[VRDeck]])</f>
        <v>787</v>
      </c>
      <c r="Q5569" t="s">
        <v>15211</v>
      </c>
      <c r="R5569" t="b">
        <v>1</v>
      </c>
    </row>
    <row r="5570" spans="1:18" x14ac:dyDescent="0.3">
      <c r="A5570" t="s">
        <v>15212</v>
      </c>
      <c r="B5570">
        <f>MID(dane3[[#This Row],[PassengerId]],1,4)+0</f>
        <v>5930</v>
      </c>
      <c r="C5570" t="s">
        <v>14</v>
      </c>
      <c r="D5570" t="b">
        <v>1</v>
      </c>
      <c r="E5570" t="s">
        <v>15213</v>
      </c>
      <c r="F5570" t="str">
        <f>MID($E5570,1,1)</f>
        <v>B</v>
      </c>
      <c r="G5570" t="str">
        <f>IFERROR(MID($E5570,SEARCH("/",$E5570,SEARCH("/",$E5570)+1)+1,1),"")</f>
        <v>S</v>
      </c>
      <c r="H5570" t="s">
        <v>46</v>
      </c>
      <c r="I5570">
        <v>24</v>
      </c>
      <c r="J5570" t="b">
        <v>0</v>
      </c>
      <c r="K5570" s="7">
        <v>0</v>
      </c>
      <c r="L5570" s="7">
        <v>0</v>
      </c>
      <c r="M5570" s="7">
        <v>0</v>
      </c>
      <c r="N5570" s="7">
        <v>0</v>
      </c>
      <c r="O5570" s="7">
        <v>0</v>
      </c>
      <c r="P5570" s="7">
        <f>SUM(dane3[[#This Row],[RoomService]:[VRDeck]])</f>
        <v>0</v>
      </c>
      <c r="Q5570" t="s">
        <v>15214</v>
      </c>
      <c r="R5570" t="b">
        <v>1</v>
      </c>
    </row>
    <row r="5571" spans="1:18" x14ac:dyDescent="0.3">
      <c r="A5571" t="s">
        <v>15215</v>
      </c>
      <c r="B5571">
        <f>MID(dane3[[#This Row],[PassengerId]],1,4)+0</f>
        <v>5930</v>
      </c>
      <c r="C5571" t="s">
        <v>14</v>
      </c>
      <c r="D5571" t="b">
        <v>0</v>
      </c>
      <c r="E5571" t="s">
        <v>15213</v>
      </c>
      <c r="F5571" t="str">
        <f>MID($E5571,1,1)</f>
        <v>B</v>
      </c>
      <c r="G5571" t="str">
        <f>IFERROR(MID($E5571,SEARCH("/",$E5571,SEARCH("/",$E5571)+1)+1,1),"")</f>
        <v>S</v>
      </c>
      <c r="H5571" t="s">
        <v>16</v>
      </c>
      <c r="I5571">
        <v>28</v>
      </c>
      <c r="J5571" t="b">
        <v>0</v>
      </c>
      <c r="K5571" s="7">
        <v>0</v>
      </c>
      <c r="L5571" s="7">
        <v>1014</v>
      </c>
      <c r="M5571" s="7">
        <v>0</v>
      </c>
      <c r="N5571" s="7">
        <v>2463</v>
      </c>
      <c r="O5571" s="7">
        <v>517</v>
      </c>
      <c r="P5571" s="7">
        <f>SUM(dane3[[#This Row],[RoomService]:[VRDeck]])</f>
        <v>3994</v>
      </c>
      <c r="Q5571" t="s">
        <v>15216</v>
      </c>
      <c r="R5571" t="b">
        <v>0</v>
      </c>
    </row>
    <row r="5572" spans="1:18" x14ac:dyDescent="0.3">
      <c r="A5572" t="s">
        <v>15217</v>
      </c>
      <c r="B5572">
        <f>MID(dane3[[#This Row],[PassengerId]],1,4)+0</f>
        <v>5930</v>
      </c>
      <c r="C5572" t="s">
        <v>14</v>
      </c>
      <c r="D5572" t="b">
        <v>1</v>
      </c>
      <c r="E5572" t="s">
        <v>15213</v>
      </c>
      <c r="F5572" t="str">
        <f>MID($E5572,1,1)</f>
        <v>B</v>
      </c>
      <c r="G5572" t="str">
        <f>IFERROR(MID($E5572,SEARCH("/",$E5572,SEARCH("/",$E5572)+1)+1,1),"")</f>
        <v>S</v>
      </c>
      <c r="H5572" t="s">
        <v>46</v>
      </c>
      <c r="I5572">
        <v>19</v>
      </c>
      <c r="J5572" t="b">
        <v>0</v>
      </c>
      <c r="K5572" s="7">
        <v>0</v>
      </c>
      <c r="L5572" s="7">
        <v>0</v>
      </c>
      <c r="M5572" s="7">
        <v>0</v>
      </c>
      <c r="N5572" s="7">
        <v>0</v>
      </c>
      <c r="O5572" s="7">
        <v>0</v>
      </c>
      <c r="P5572" s="7">
        <f>SUM(dane3[[#This Row],[RoomService]:[VRDeck]])</f>
        <v>0</v>
      </c>
      <c r="Q5572" t="s">
        <v>15218</v>
      </c>
      <c r="R5572" t="b">
        <v>1</v>
      </c>
    </row>
    <row r="5573" spans="1:18" x14ac:dyDescent="0.3">
      <c r="A5573" t="s">
        <v>15219</v>
      </c>
      <c r="B5573">
        <f>MID(dane3[[#This Row],[PassengerId]],1,4)+0</f>
        <v>5931</v>
      </c>
      <c r="C5573" t="s">
        <v>14</v>
      </c>
      <c r="D5573" t="b">
        <v>0</v>
      </c>
      <c r="E5573" t="s">
        <v>15220</v>
      </c>
      <c r="F5573" t="str">
        <f>MID($E5573,1,1)</f>
        <v>A</v>
      </c>
      <c r="G5573" t="str">
        <f>IFERROR(MID($E5573,SEARCH("/",$E5573,SEARCH("/",$E5573)+1)+1,1),"")</f>
        <v>P</v>
      </c>
      <c r="H5573" t="s">
        <v>46</v>
      </c>
      <c r="I5573">
        <v>39</v>
      </c>
      <c r="J5573" t="b">
        <v>0</v>
      </c>
      <c r="K5573" s="7">
        <v>0</v>
      </c>
      <c r="L5573" s="7">
        <v>0</v>
      </c>
      <c r="M5573" s="7">
        <v>0</v>
      </c>
      <c r="N5573" s="7">
        <v>1854</v>
      </c>
      <c r="O5573" s="7">
        <v>171</v>
      </c>
      <c r="P5573" s="7">
        <f>SUM(dane3[[#This Row],[RoomService]:[VRDeck]])</f>
        <v>2025</v>
      </c>
      <c r="Q5573" t="s">
        <v>15221</v>
      </c>
      <c r="R5573" t="b">
        <v>0</v>
      </c>
    </row>
    <row r="5574" spans="1:18" x14ac:dyDescent="0.3">
      <c r="A5574" t="s">
        <v>13418</v>
      </c>
      <c r="B5574">
        <f>MID(dane3[[#This Row],[PassengerId]],1,4)+0</f>
        <v>5244</v>
      </c>
      <c r="C5574" t="s">
        <v>53</v>
      </c>
      <c r="D5574" t="b">
        <v>0</v>
      </c>
      <c r="E5574" t="s">
        <v>13419</v>
      </c>
      <c r="F5574" t="str">
        <f>MID($E5574,1,1)</f>
        <v>F</v>
      </c>
      <c r="G5574" t="str">
        <f>IFERROR(MID($E5574,SEARCH("/",$E5574,SEARCH("/",$E5574)+1)+1,1),"")</f>
        <v>S</v>
      </c>
      <c r="H5574" t="s">
        <v>16</v>
      </c>
      <c r="I5574">
        <v>38</v>
      </c>
      <c r="J5574" t="b">
        <v>0</v>
      </c>
      <c r="K5574" s="7">
        <v>218</v>
      </c>
      <c r="L5574" s="7">
        <v>0</v>
      </c>
      <c r="M5574" s="7">
        <v>586</v>
      </c>
      <c r="N5574" s="7">
        <v>770</v>
      </c>
      <c r="O5574" s="7">
        <v>0</v>
      </c>
      <c r="P5574" s="7">
        <f>SUM(dane3[[#This Row],[RoomService]:[VRDeck]])</f>
        <v>1574</v>
      </c>
      <c r="Q5574" t="s">
        <v>13420</v>
      </c>
      <c r="R5574" t="b">
        <v>0</v>
      </c>
    </row>
    <row r="5575" spans="1:18" x14ac:dyDescent="0.3">
      <c r="A5575" t="s">
        <v>15225</v>
      </c>
      <c r="B5575">
        <f>MID(dane3[[#This Row],[PassengerId]],1,4)+0</f>
        <v>5934</v>
      </c>
      <c r="C5575" t="s">
        <v>19</v>
      </c>
      <c r="D5575" t="b">
        <v>0</v>
      </c>
      <c r="E5575" t="s">
        <v>15226</v>
      </c>
      <c r="F5575" t="str">
        <f>MID($E5575,1,1)</f>
        <v>G</v>
      </c>
      <c r="G5575" t="str">
        <f>IFERROR(MID($E5575,SEARCH("/",$E5575,SEARCH("/",$E5575)+1)+1,1),"")</f>
        <v>P</v>
      </c>
      <c r="H5575" t="s">
        <v>16</v>
      </c>
      <c r="I5575">
        <v>29</v>
      </c>
      <c r="J5575" t="b">
        <v>0</v>
      </c>
      <c r="K5575" s="7">
        <v>89</v>
      </c>
      <c r="L5575" s="7">
        <v>1725</v>
      </c>
      <c r="M5575" s="7">
        <v>0</v>
      </c>
      <c r="N5575" s="7">
        <v>0</v>
      </c>
      <c r="O5575" s="7">
        <v>3</v>
      </c>
      <c r="P5575" s="7">
        <f>SUM(dane3[[#This Row],[RoomService]:[VRDeck]])</f>
        <v>1817</v>
      </c>
      <c r="Q5575" t="s">
        <v>15227</v>
      </c>
      <c r="R5575" t="b">
        <v>1</v>
      </c>
    </row>
    <row r="5576" spans="1:18" x14ac:dyDescent="0.3">
      <c r="A5576" t="s">
        <v>15228</v>
      </c>
      <c r="B5576">
        <f>MID(dane3[[#This Row],[PassengerId]],1,4)+0</f>
        <v>5938</v>
      </c>
      <c r="C5576" t="s">
        <v>19</v>
      </c>
      <c r="D5576" t="b">
        <v>0</v>
      </c>
      <c r="E5576" t="s">
        <v>15229</v>
      </c>
      <c r="F5576" t="str">
        <f>MID($E5576,1,1)</f>
        <v>E</v>
      </c>
      <c r="G5576" t="str">
        <f>IFERROR(MID($E5576,SEARCH("/",$E5576,SEARCH("/",$E5576)+1)+1,1),"")</f>
        <v>S</v>
      </c>
      <c r="H5576" t="s">
        <v>46</v>
      </c>
      <c r="I5576">
        <v>14</v>
      </c>
      <c r="J5576" t="b">
        <v>0</v>
      </c>
      <c r="K5576" s="7">
        <v>0</v>
      </c>
      <c r="L5576" s="7">
        <v>0</v>
      </c>
      <c r="M5576" s="7">
        <v>52</v>
      </c>
      <c r="N5576" s="7">
        <v>0</v>
      </c>
      <c r="O5576" s="7">
        <v>0</v>
      </c>
      <c r="P5576" s="7">
        <f>SUM(dane3[[#This Row],[RoomService]:[VRDeck]])</f>
        <v>52</v>
      </c>
      <c r="Q5576" t="s">
        <v>15230</v>
      </c>
      <c r="R5576" t="b">
        <v>1</v>
      </c>
    </row>
    <row r="5577" spans="1:18" x14ac:dyDescent="0.3">
      <c r="A5577" t="s">
        <v>15231</v>
      </c>
      <c r="B5577">
        <f>MID(dane3[[#This Row],[PassengerId]],1,4)+0</f>
        <v>5938</v>
      </c>
      <c r="C5577" t="s">
        <v>19</v>
      </c>
      <c r="D5577" t="b">
        <v>1</v>
      </c>
      <c r="E5577" t="s">
        <v>15232</v>
      </c>
      <c r="F5577" t="str">
        <f>MID($E5577,1,1)</f>
        <v>G</v>
      </c>
      <c r="G5577" t="str">
        <f>IFERROR(MID($E5577,SEARCH("/",$E5577,SEARCH("/",$E5577)+1)+1,1),"")</f>
        <v>S</v>
      </c>
      <c r="H5577" t="s">
        <v>16</v>
      </c>
      <c r="I5577">
        <v>24</v>
      </c>
      <c r="J5577" t="b">
        <v>0</v>
      </c>
      <c r="K5577" s="7">
        <v>0</v>
      </c>
      <c r="L5577" s="7">
        <v>0</v>
      </c>
      <c r="M5577" s="7">
        <v>0</v>
      </c>
      <c r="N5577" s="7">
        <v>0</v>
      </c>
      <c r="O5577" s="7">
        <v>0</v>
      </c>
      <c r="P5577" s="7">
        <f>SUM(dane3[[#This Row],[RoomService]:[VRDeck]])</f>
        <v>0</v>
      </c>
      <c r="Q5577" t="s">
        <v>15233</v>
      </c>
      <c r="R5577" t="b">
        <v>1</v>
      </c>
    </row>
    <row r="5578" spans="1:18" x14ac:dyDescent="0.3">
      <c r="A5578" t="s">
        <v>13433</v>
      </c>
      <c r="B5578">
        <f>MID(dane3[[#This Row],[PassengerId]],1,4)+0</f>
        <v>5249</v>
      </c>
      <c r="C5578" t="s">
        <v>53</v>
      </c>
      <c r="D5578" t="b">
        <v>0</v>
      </c>
      <c r="E5578" t="s">
        <v>13434</v>
      </c>
      <c r="F5578" t="str">
        <f>MID($E5578,1,1)</f>
        <v>E</v>
      </c>
      <c r="G5578" t="str">
        <f>IFERROR(MID($E5578,SEARCH("/",$E5578,SEARCH("/",$E5578)+1)+1,1),"")</f>
        <v>P</v>
      </c>
      <c r="H5578" t="s">
        <v>16</v>
      </c>
      <c r="I5578">
        <v>25</v>
      </c>
      <c r="J5578" t="b">
        <v>0</v>
      </c>
      <c r="K5578" s="7">
        <v>922</v>
      </c>
      <c r="L5578" s="7">
        <v>0</v>
      </c>
      <c r="M5578" s="7">
        <v>1</v>
      </c>
      <c r="N5578" s="7">
        <v>91</v>
      </c>
      <c r="O5578" s="7">
        <v>0</v>
      </c>
      <c r="P5578" s="7">
        <f>SUM(dane3[[#This Row],[RoomService]:[VRDeck]])</f>
        <v>1014</v>
      </c>
      <c r="Q5578" t="s">
        <v>13435</v>
      </c>
      <c r="R5578" t="b">
        <v>0</v>
      </c>
    </row>
    <row r="5579" spans="1:18" x14ac:dyDescent="0.3">
      <c r="A5579" t="s">
        <v>15237</v>
      </c>
      <c r="B5579">
        <f>MID(dane3[[#This Row],[PassengerId]],1,4)+0</f>
        <v>5941</v>
      </c>
      <c r="C5579" t="s">
        <v>19</v>
      </c>
      <c r="D5579" t="b">
        <v>0</v>
      </c>
      <c r="E5579" t="s">
        <v>15238</v>
      </c>
      <c r="F5579" t="str">
        <f>MID($E5579,1,1)</f>
        <v>E</v>
      </c>
      <c r="G5579" t="str">
        <f>IFERROR(MID($E5579,SEARCH("/",$E5579,SEARCH("/",$E5579)+1)+1,1),"")</f>
        <v>S</v>
      </c>
      <c r="H5579" t="s">
        <v>16</v>
      </c>
      <c r="I5579">
        <v>29</v>
      </c>
      <c r="J5579" t="b">
        <v>0</v>
      </c>
      <c r="K5579" s="7">
        <v>72</v>
      </c>
      <c r="L5579" s="7">
        <v>914</v>
      </c>
      <c r="M5579" s="7">
        <v>0</v>
      </c>
      <c r="N5579" s="7">
        <v>0</v>
      </c>
      <c r="O5579" s="7">
        <v>7</v>
      </c>
      <c r="P5579" s="7">
        <f>SUM(dane3[[#This Row],[RoomService]:[VRDeck]])</f>
        <v>993</v>
      </c>
      <c r="Q5579" t="s">
        <v>23799</v>
      </c>
      <c r="R5579" t="b">
        <v>1</v>
      </c>
    </row>
    <row r="5580" spans="1:18" x14ac:dyDescent="0.3">
      <c r="A5580" t="s">
        <v>15239</v>
      </c>
      <c r="B5580">
        <f>MID(dane3[[#This Row],[PassengerId]],1,4)+0</f>
        <v>5944</v>
      </c>
      <c r="C5580" t="s">
        <v>19</v>
      </c>
      <c r="D5580" t="b">
        <v>1</v>
      </c>
      <c r="E5580" t="s">
        <v>15240</v>
      </c>
      <c r="F5580" t="str">
        <f>MID($E5580,1,1)</f>
        <v>G</v>
      </c>
      <c r="G5580" t="str">
        <f>IFERROR(MID($E5580,SEARCH("/",$E5580,SEARCH("/",$E5580)+1)+1,1),"")</f>
        <v>S</v>
      </c>
      <c r="H5580" t="s">
        <v>32</v>
      </c>
      <c r="I5580">
        <v>32</v>
      </c>
      <c r="J5580" t="b">
        <v>0</v>
      </c>
      <c r="K5580" s="7">
        <v>0</v>
      </c>
      <c r="L5580" s="7">
        <v>0</v>
      </c>
      <c r="M5580" s="7">
        <v>0</v>
      </c>
      <c r="N5580" s="7">
        <v>0</v>
      </c>
      <c r="O5580" s="7">
        <v>0</v>
      </c>
      <c r="P5580" s="7">
        <f>SUM(dane3[[#This Row],[RoomService]:[VRDeck]])</f>
        <v>0</v>
      </c>
      <c r="Q5580" t="s">
        <v>15241</v>
      </c>
      <c r="R5580" t="b">
        <v>1</v>
      </c>
    </row>
    <row r="5581" spans="1:18" x14ac:dyDescent="0.3">
      <c r="A5581" t="s">
        <v>15242</v>
      </c>
      <c r="B5581">
        <f>MID(dane3[[#This Row],[PassengerId]],1,4)+0</f>
        <v>5945</v>
      </c>
      <c r="C5581" t="s">
        <v>19</v>
      </c>
      <c r="D5581" t="b">
        <v>1</v>
      </c>
      <c r="E5581" t="s">
        <v>15243</v>
      </c>
      <c r="F5581" t="str">
        <f>MID($E5581,1,1)</f>
        <v>G</v>
      </c>
      <c r="G5581" t="str">
        <f>IFERROR(MID($E5581,SEARCH("/",$E5581,SEARCH("/",$E5581)+1)+1,1),"")</f>
        <v>S</v>
      </c>
      <c r="H5581" t="s">
        <v>16</v>
      </c>
      <c r="I5581">
        <v>7</v>
      </c>
      <c r="J5581" t="b">
        <v>0</v>
      </c>
      <c r="K5581" s="7">
        <v>0</v>
      </c>
      <c r="L5581" s="7">
        <v>0</v>
      </c>
      <c r="M5581" s="7">
        <v>0</v>
      </c>
      <c r="N5581" s="7">
        <v>0</v>
      </c>
      <c r="O5581" s="7">
        <v>0</v>
      </c>
      <c r="P5581" s="7">
        <f>SUM(dane3[[#This Row],[RoomService]:[VRDeck]])</f>
        <v>0</v>
      </c>
      <c r="Q5581" t="s">
        <v>15244</v>
      </c>
      <c r="R5581" t="b">
        <v>1</v>
      </c>
    </row>
    <row r="5582" spans="1:18" x14ac:dyDescent="0.3">
      <c r="A5582" t="s">
        <v>15245</v>
      </c>
      <c r="B5582">
        <f>MID(dane3[[#This Row],[PassengerId]],1,4)+0</f>
        <v>5945</v>
      </c>
      <c r="C5582" t="s">
        <v>19</v>
      </c>
      <c r="D5582" t="b">
        <v>1</v>
      </c>
      <c r="E5582" t="s">
        <v>15243</v>
      </c>
      <c r="F5582" t="str">
        <f>MID($E5582,1,1)</f>
        <v>G</v>
      </c>
      <c r="G5582" t="str">
        <f>IFERROR(MID($E5582,SEARCH("/",$E5582,SEARCH("/",$E5582)+1)+1,1),"")</f>
        <v>S</v>
      </c>
      <c r="H5582" t="s">
        <v>46</v>
      </c>
      <c r="I5582">
        <v>34</v>
      </c>
      <c r="J5582" t="b">
        <v>0</v>
      </c>
      <c r="K5582" s="7">
        <v>0</v>
      </c>
      <c r="L5582" s="7">
        <v>0</v>
      </c>
      <c r="M5582" s="7">
        <v>0</v>
      </c>
      <c r="N5582" s="7">
        <v>0</v>
      </c>
      <c r="O5582" s="7">
        <v>0</v>
      </c>
      <c r="P5582" s="7">
        <f>SUM(dane3[[#This Row],[RoomService]:[VRDeck]])</f>
        <v>0</v>
      </c>
      <c r="Q5582" t="s">
        <v>15246</v>
      </c>
      <c r="R5582" t="b">
        <v>1</v>
      </c>
    </row>
    <row r="5583" spans="1:18" x14ac:dyDescent="0.3">
      <c r="A5583" t="s">
        <v>15247</v>
      </c>
      <c r="B5583">
        <f>MID(dane3[[#This Row],[PassengerId]],1,4)+0</f>
        <v>5945</v>
      </c>
      <c r="C5583" t="s">
        <v>19</v>
      </c>
      <c r="D5583" t="b">
        <v>0</v>
      </c>
      <c r="E5583" t="s">
        <v>15243</v>
      </c>
      <c r="F5583" t="str">
        <f>MID($E5583,1,1)</f>
        <v>G</v>
      </c>
      <c r="G5583" t="str">
        <f>IFERROR(MID($E5583,SEARCH("/",$E5583,SEARCH("/",$E5583)+1)+1,1),"")</f>
        <v>S</v>
      </c>
      <c r="H5583" t="s">
        <v>32</v>
      </c>
      <c r="I5583">
        <v>47</v>
      </c>
      <c r="J5583" t="b">
        <v>0</v>
      </c>
      <c r="K5583" s="7">
        <v>163</v>
      </c>
      <c r="L5583" s="7">
        <v>2</v>
      </c>
      <c r="M5583" s="7">
        <v>11</v>
      </c>
      <c r="N5583" s="7">
        <v>593</v>
      </c>
      <c r="O5583" s="7">
        <v>0</v>
      </c>
      <c r="P5583" s="7">
        <f>SUM(dane3[[#This Row],[RoomService]:[VRDeck]])</f>
        <v>769</v>
      </c>
      <c r="Q5583" t="s">
        <v>15248</v>
      </c>
      <c r="R5583" t="b">
        <v>1</v>
      </c>
    </row>
    <row r="5584" spans="1:18" x14ac:dyDescent="0.3">
      <c r="A5584" t="s">
        <v>13436</v>
      </c>
      <c r="B5584">
        <f>MID(dane3[[#This Row],[PassengerId]],1,4)+0</f>
        <v>5250</v>
      </c>
      <c r="C5584" t="s">
        <v>53</v>
      </c>
      <c r="D5584" t="b">
        <v>1</v>
      </c>
      <c r="E5584" t="s">
        <v>13437</v>
      </c>
      <c r="F5584" t="str">
        <f>MID($E5584,1,1)</f>
        <v>F</v>
      </c>
      <c r="G5584" t="str">
        <f>IFERROR(MID($E5584,SEARCH("/",$E5584,SEARCH("/",$E5584)+1)+1,1),"")</f>
        <v>S</v>
      </c>
      <c r="H5584" t="s">
        <v>16</v>
      </c>
      <c r="I5584">
        <v>22</v>
      </c>
      <c r="J5584" t="b">
        <v>0</v>
      </c>
      <c r="K5584" s="7">
        <v>0</v>
      </c>
      <c r="L5584" s="7">
        <v>0</v>
      </c>
      <c r="M5584" s="7">
        <v>0</v>
      </c>
      <c r="N5584" s="7">
        <v>0</v>
      </c>
      <c r="O5584" s="7">
        <v>0</v>
      </c>
      <c r="P5584" s="7">
        <f>SUM(dane3[[#This Row],[RoomService]:[VRDeck]])</f>
        <v>0</v>
      </c>
      <c r="Q5584" t="s">
        <v>13438</v>
      </c>
      <c r="R5584" t="b">
        <v>1</v>
      </c>
    </row>
    <row r="5585" spans="1:18" x14ac:dyDescent="0.3">
      <c r="A5585" t="s">
        <v>15252</v>
      </c>
      <c r="B5585">
        <f>MID(dane3[[#This Row],[PassengerId]],1,4)+0</f>
        <v>5947</v>
      </c>
      <c r="C5585" t="s">
        <v>14</v>
      </c>
      <c r="D5585" t="b">
        <v>1</v>
      </c>
      <c r="E5585" t="s">
        <v>15253</v>
      </c>
      <c r="F5585" t="str">
        <f>MID($E5585,1,1)</f>
        <v>E</v>
      </c>
      <c r="G5585" t="str">
        <f>IFERROR(MID($E5585,SEARCH("/",$E5585,SEARCH("/",$E5585)+1)+1,1),"")</f>
        <v>S</v>
      </c>
      <c r="H5585" t="s">
        <v>16</v>
      </c>
      <c r="I5585">
        <v>52</v>
      </c>
      <c r="J5585" t="b">
        <v>0</v>
      </c>
      <c r="K5585" s="7">
        <v>0</v>
      </c>
      <c r="L5585" s="7">
        <v>0</v>
      </c>
      <c r="M5585" s="7">
        <v>0</v>
      </c>
      <c r="N5585" s="7">
        <v>0</v>
      </c>
      <c r="O5585" s="7">
        <v>0</v>
      </c>
      <c r="P5585" s="7">
        <f>SUM(dane3[[#This Row],[RoomService]:[VRDeck]])</f>
        <v>0</v>
      </c>
      <c r="Q5585" t="s">
        <v>15254</v>
      </c>
      <c r="R5585" t="b">
        <v>1</v>
      </c>
    </row>
    <row r="5586" spans="1:18" x14ac:dyDescent="0.3">
      <c r="A5586" t="s">
        <v>13439</v>
      </c>
      <c r="B5586">
        <f>MID(dane3[[#This Row],[PassengerId]],1,4)+0</f>
        <v>5251</v>
      </c>
      <c r="C5586" t="s">
        <v>53</v>
      </c>
      <c r="D5586" t="b">
        <v>0</v>
      </c>
      <c r="E5586" t="s">
        <v>13440</v>
      </c>
      <c r="F5586" t="str">
        <f>MID($E5586,1,1)</f>
        <v>F</v>
      </c>
      <c r="G5586" t="str">
        <f>IFERROR(MID($E5586,SEARCH("/",$E5586,SEARCH("/",$E5586)+1)+1,1),"")</f>
        <v>P</v>
      </c>
      <c r="H5586" t="s">
        <v>16</v>
      </c>
      <c r="I5586">
        <v>33</v>
      </c>
      <c r="J5586" t="b">
        <v>0</v>
      </c>
      <c r="K5586" s="7">
        <v>705</v>
      </c>
      <c r="L5586" s="7">
        <v>0</v>
      </c>
      <c r="M5586" s="7">
        <v>1905</v>
      </c>
      <c r="N5586" s="7">
        <v>13</v>
      </c>
      <c r="O5586" s="7">
        <v>0</v>
      </c>
      <c r="P5586" s="7">
        <f>SUM(dane3[[#This Row],[RoomService]:[VRDeck]])</f>
        <v>2623</v>
      </c>
      <c r="Q5586" t="s">
        <v>13441</v>
      </c>
      <c r="R5586" t="b">
        <v>1</v>
      </c>
    </row>
    <row r="5587" spans="1:18" x14ac:dyDescent="0.3">
      <c r="A5587" t="s">
        <v>13457</v>
      </c>
      <c r="B5587">
        <f>MID(dane3[[#This Row],[PassengerId]],1,4)+0</f>
        <v>5255</v>
      </c>
      <c r="C5587" t="s">
        <v>53</v>
      </c>
      <c r="D5587" t="b">
        <v>1</v>
      </c>
      <c r="E5587" t="s">
        <v>13458</v>
      </c>
      <c r="F5587" t="str">
        <f>MID($E5587,1,1)</f>
        <v>F</v>
      </c>
      <c r="G5587" t="str">
        <f>IFERROR(MID($E5587,SEARCH("/",$E5587,SEARCH("/",$E5587)+1)+1,1),"")</f>
        <v>S</v>
      </c>
      <c r="H5587" t="s">
        <v>16</v>
      </c>
      <c r="I5587">
        <v>20</v>
      </c>
      <c r="J5587" t="b">
        <v>0</v>
      </c>
      <c r="K5587" s="7">
        <v>0</v>
      </c>
      <c r="L5587" s="7">
        <v>0</v>
      </c>
      <c r="M5587" s="7">
        <v>0</v>
      </c>
      <c r="N5587" s="7">
        <v>0</v>
      </c>
      <c r="O5587" s="7">
        <v>0</v>
      </c>
      <c r="P5587" s="7">
        <f>SUM(dane3[[#This Row],[RoomService]:[VRDeck]])</f>
        <v>0</v>
      </c>
      <c r="Q5587" t="s">
        <v>13459</v>
      </c>
      <c r="R5587" t="b">
        <v>1</v>
      </c>
    </row>
    <row r="5588" spans="1:18" x14ac:dyDescent="0.3">
      <c r="A5588" t="s">
        <v>15261</v>
      </c>
      <c r="B5588">
        <f>MID(dane3[[#This Row],[PassengerId]],1,4)+0</f>
        <v>5950</v>
      </c>
      <c r="C5588" t="s">
        <v>19</v>
      </c>
      <c r="D5588" t="b">
        <v>0</v>
      </c>
      <c r="E5588" t="s">
        <v>15262</v>
      </c>
      <c r="F5588" t="str">
        <f>MID($E5588,1,1)</f>
        <v>E</v>
      </c>
      <c r="G5588" t="str">
        <f>IFERROR(MID($E5588,SEARCH("/",$E5588,SEARCH("/",$E5588)+1)+1,1),"")</f>
        <v>P</v>
      </c>
      <c r="H5588" t="s">
        <v>16</v>
      </c>
      <c r="I5588">
        <v>32</v>
      </c>
      <c r="J5588" t="b">
        <v>0</v>
      </c>
      <c r="K5588" s="7">
        <v>0</v>
      </c>
      <c r="L5588" s="7">
        <v>5</v>
      </c>
      <c r="M5588" s="7">
        <v>0</v>
      </c>
      <c r="N5588" s="7">
        <v>64</v>
      </c>
      <c r="O5588" s="7">
        <v>0</v>
      </c>
      <c r="P5588" s="7">
        <f>SUM(dane3[[#This Row],[RoomService]:[VRDeck]])</f>
        <v>69</v>
      </c>
      <c r="Q5588" t="s">
        <v>15263</v>
      </c>
      <c r="R5588" t="b">
        <v>0</v>
      </c>
    </row>
    <row r="5589" spans="1:18" x14ac:dyDescent="0.3">
      <c r="A5589" t="s">
        <v>15264</v>
      </c>
      <c r="B5589">
        <f>MID(dane3[[#This Row],[PassengerId]],1,4)+0</f>
        <v>5951</v>
      </c>
      <c r="C5589" t="s">
        <v>19</v>
      </c>
      <c r="D5589" t="b">
        <v>0</v>
      </c>
      <c r="E5589" t="s">
        <v>15265</v>
      </c>
      <c r="F5589" t="str">
        <f>MID($E5589,1,1)</f>
        <v>F</v>
      </c>
      <c r="G5589" t="str">
        <f>IFERROR(MID($E5589,SEARCH("/",$E5589,SEARCH("/",$E5589)+1)+1,1),"")</f>
        <v>S</v>
      </c>
      <c r="H5589" t="s">
        <v>46</v>
      </c>
      <c r="I5589">
        <v>21</v>
      </c>
      <c r="J5589" t="b">
        <v>0</v>
      </c>
      <c r="K5589" s="7">
        <v>423</v>
      </c>
      <c r="L5589" s="7">
        <v>0</v>
      </c>
      <c r="M5589" s="7">
        <v>172</v>
      </c>
      <c r="N5589" s="7">
        <v>0</v>
      </c>
      <c r="O5589" s="7">
        <v>0</v>
      </c>
      <c r="P5589" s="7">
        <f>SUM(dane3[[#This Row],[RoomService]:[VRDeck]])</f>
        <v>595</v>
      </c>
      <c r="Q5589" t="s">
        <v>15266</v>
      </c>
      <c r="R5589" t="b">
        <v>0</v>
      </c>
    </row>
    <row r="5590" spans="1:18" x14ac:dyDescent="0.3">
      <c r="A5590" t="s">
        <v>13460</v>
      </c>
      <c r="B5590">
        <f>MID(dane3[[#This Row],[PassengerId]],1,4)+0</f>
        <v>5256</v>
      </c>
      <c r="C5590" t="s">
        <v>53</v>
      </c>
      <c r="D5590" t="b">
        <v>0</v>
      </c>
      <c r="E5590" t="s">
        <v>13461</v>
      </c>
      <c r="F5590" t="str">
        <f>MID($E5590,1,1)</f>
        <v>D</v>
      </c>
      <c r="G5590" t="str">
        <f>IFERROR(MID($E5590,SEARCH("/",$E5590,SEARCH("/",$E5590)+1)+1,1),"")</f>
        <v>S</v>
      </c>
      <c r="H5590" t="s">
        <v>16</v>
      </c>
      <c r="I5590">
        <v>26</v>
      </c>
      <c r="J5590" t="b">
        <v>0</v>
      </c>
      <c r="K5590" s="7">
        <v>41</v>
      </c>
      <c r="L5590" s="7">
        <v>0</v>
      </c>
      <c r="M5590" s="7">
        <v>444</v>
      </c>
      <c r="N5590" s="7">
        <v>572</v>
      </c>
      <c r="O5590" s="7">
        <v>0</v>
      </c>
      <c r="P5590" s="7">
        <f>SUM(dane3[[#This Row],[RoomService]:[VRDeck]])</f>
        <v>1057</v>
      </c>
      <c r="Q5590" t="s">
        <v>13462</v>
      </c>
      <c r="R5590" t="b">
        <v>0</v>
      </c>
    </row>
    <row r="5591" spans="1:18" x14ac:dyDescent="0.3">
      <c r="A5591" t="s">
        <v>13499</v>
      </c>
      <c r="B5591">
        <f>MID(dane3[[#This Row],[PassengerId]],1,4)+0</f>
        <v>5272</v>
      </c>
      <c r="C5591" t="s">
        <v>53</v>
      </c>
      <c r="D5591" t="b">
        <v>1</v>
      </c>
      <c r="E5591" t="s">
        <v>13500</v>
      </c>
      <c r="F5591" t="str">
        <f>MID($E5591,1,1)</f>
        <v>F</v>
      </c>
      <c r="G5591" t="str">
        <f>IFERROR(MID($E5591,SEARCH("/",$E5591,SEARCH("/",$E5591)+1)+1,1),"")</f>
        <v>P</v>
      </c>
      <c r="H5591" t="s">
        <v>16</v>
      </c>
      <c r="I5591">
        <v>20</v>
      </c>
      <c r="J5591" t="b">
        <v>0</v>
      </c>
      <c r="K5591" s="7">
        <v>0</v>
      </c>
      <c r="L5591" s="7">
        <v>0</v>
      </c>
      <c r="M5591" s="7">
        <v>0</v>
      </c>
      <c r="N5591" s="7">
        <v>0</v>
      </c>
      <c r="O5591" s="7">
        <v>0</v>
      </c>
      <c r="P5591" s="7">
        <f>SUM(dane3[[#This Row],[RoomService]:[VRDeck]])</f>
        <v>0</v>
      </c>
      <c r="Q5591" t="s">
        <v>13501</v>
      </c>
      <c r="R5591" t="b">
        <v>1</v>
      </c>
    </row>
    <row r="5592" spans="1:18" x14ac:dyDescent="0.3">
      <c r="A5592" t="s">
        <v>13581</v>
      </c>
      <c r="B5592">
        <f>MID(dane3[[#This Row],[PassengerId]],1,4)+0</f>
        <v>5304</v>
      </c>
      <c r="C5592" t="s">
        <v>53</v>
      </c>
      <c r="D5592" t="b">
        <v>0</v>
      </c>
      <c r="E5592" t="s">
        <v>13582</v>
      </c>
      <c r="F5592" t="str">
        <f>MID($E5592,1,1)</f>
        <v>F</v>
      </c>
      <c r="G5592" t="str">
        <f>IFERROR(MID($E5592,SEARCH("/",$E5592,SEARCH("/",$E5592)+1)+1,1),"")</f>
        <v>S</v>
      </c>
      <c r="H5592" t="s">
        <v>16</v>
      </c>
      <c r="I5592">
        <v>18</v>
      </c>
      <c r="J5592" t="b">
        <v>0</v>
      </c>
      <c r="K5592" s="7">
        <v>1744</v>
      </c>
      <c r="L5592" s="7">
        <v>0</v>
      </c>
      <c r="M5592" s="7">
        <v>8</v>
      </c>
      <c r="N5592" s="7">
        <v>8</v>
      </c>
      <c r="O5592" s="7">
        <v>0</v>
      </c>
      <c r="P5592" s="7">
        <f>SUM(dane3[[#This Row],[RoomService]:[VRDeck]])</f>
        <v>1760</v>
      </c>
      <c r="Q5592" t="s">
        <v>13583</v>
      </c>
      <c r="R5592" t="b">
        <v>0</v>
      </c>
    </row>
    <row r="5593" spans="1:18" x14ac:dyDescent="0.3">
      <c r="A5593" t="s">
        <v>13584</v>
      </c>
      <c r="B5593">
        <f>MID(dane3[[#This Row],[PassengerId]],1,4)+0</f>
        <v>5304</v>
      </c>
      <c r="C5593" t="s">
        <v>53</v>
      </c>
      <c r="D5593" t="b">
        <v>1</v>
      </c>
      <c r="E5593" t="s">
        <v>13582</v>
      </c>
      <c r="F5593" t="str">
        <f>MID($E5593,1,1)</f>
        <v>F</v>
      </c>
      <c r="G5593" t="str">
        <f>IFERROR(MID($E5593,SEARCH("/",$E5593,SEARCH("/",$E5593)+1)+1,1),"")</f>
        <v>S</v>
      </c>
      <c r="H5593" t="s">
        <v>16</v>
      </c>
      <c r="I5593">
        <v>33</v>
      </c>
      <c r="J5593" t="b">
        <v>0</v>
      </c>
      <c r="K5593" s="7">
        <v>0</v>
      </c>
      <c r="L5593" s="7">
        <v>0</v>
      </c>
      <c r="M5593" s="7">
        <v>0</v>
      </c>
      <c r="N5593" s="7">
        <v>0</v>
      </c>
      <c r="O5593" s="7">
        <v>0</v>
      </c>
      <c r="P5593" s="7">
        <f>SUM(dane3[[#This Row],[RoomService]:[VRDeck]])</f>
        <v>0</v>
      </c>
      <c r="Q5593" t="s">
        <v>13585</v>
      </c>
      <c r="R5593" t="b">
        <v>1</v>
      </c>
    </row>
    <row r="5594" spans="1:18" x14ac:dyDescent="0.3">
      <c r="A5594" t="s">
        <v>13592</v>
      </c>
      <c r="B5594">
        <f>MID(dane3[[#This Row],[PassengerId]],1,4)+0</f>
        <v>5310</v>
      </c>
      <c r="C5594" t="s">
        <v>53</v>
      </c>
      <c r="D5594" t="b">
        <v>0</v>
      </c>
      <c r="E5594" t="s">
        <v>13593</v>
      </c>
      <c r="F5594" t="str">
        <f>MID($E5594,1,1)</f>
        <v>F</v>
      </c>
      <c r="G5594" t="str">
        <f>IFERROR(MID($E5594,SEARCH("/",$E5594,SEARCH("/",$E5594)+1)+1,1),"")</f>
        <v>S</v>
      </c>
      <c r="H5594" t="s">
        <v>16</v>
      </c>
      <c r="I5594">
        <v>32</v>
      </c>
      <c r="J5594" t="b">
        <v>0</v>
      </c>
      <c r="K5594" s="7">
        <v>4702</v>
      </c>
      <c r="L5594" s="7">
        <v>0</v>
      </c>
      <c r="M5594" s="7">
        <v>449</v>
      </c>
      <c r="N5594" s="7">
        <v>190</v>
      </c>
      <c r="O5594" s="7">
        <v>0</v>
      </c>
      <c r="P5594" s="7">
        <f>SUM(dane3[[#This Row],[RoomService]:[VRDeck]])</f>
        <v>5341</v>
      </c>
      <c r="Q5594" t="s">
        <v>13594</v>
      </c>
      <c r="R5594" t="b">
        <v>0</v>
      </c>
    </row>
    <row r="5595" spans="1:18" x14ac:dyDescent="0.3">
      <c r="A5595" t="s">
        <v>15282</v>
      </c>
      <c r="B5595">
        <f>MID(dane3[[#This Row],[PassengerId]],1,4)+0</f>
        <v>5956</v>
      </c>
      <c r="C5595" t="s">
        <v>19</v>
      </c>
      <c r="D5595" t="b">
        <v>0</v>
      </c>
      <c r="E5595" t="s">
        <v>15283</v>
      </c>
      <c r="F5595" t="str">
        <f>MID($E5595,1,1)</f>
        <v>E</v>
      </c>
      <c r="G5595" t="str">
        <f>IFERROR(MID($E5595,SEARCH("/",$E5595,SEARCH("/",$E5595)+1)+1,1),"")</f>
        <v>P</v>
      </c>
      <c r="H5595" t="s">
        <v>16</v>
      </c>
      <c r="I5595">
        <v>21</v>
      </c>
      <c r="J5595" t="b">
        <v>0</v>
      </c>
      <c r="K5595" s="7">
        <v>12</v>
      </c>
      <c r="L5595" s="7">
        <v>0</v>
      </c>
      <c r="M5595" s="7">
        <v>0</v>
      </c>
      <c r="N5595" s="7">
        <v>1658</v>
      </c>
      <c r="O5595" s="7">
        <v>0</v>
      </c>
      <c r="P5595" s="7">
        <f>SUM(dane3[[#This Row],[RoomService]:[VRDeck]])</f>
        <v>1670</v>
      </c>
      <c r="Q5595" t="s">
        <v>15284</v>
      </c>
      <c r="R5595" t="b">
        <v>0</v>
      </c>
    </row>
    <row r="5596" spans="1:18" x14ac:dyDescent="0.3">
      <c r="A5596" t="s">
        <v>15285</v>
      </c>
      <c r="B5596">
        <f>MID(dane3[[#This Row],[PassengerId]],1,4)+0</f>
        <v>5957</v>
      </c>
      <c r="C5596" t="s">
        <v>14</v>
      </c>
      <c r="D5596" t="b">
        <v>1</v>
      </c>
      <c r="E5596" t="s">
        <v>15286</v>
      </c>
      <c r="F5596" t="str">
        <f>MID($E5596,1,1)</f>
        <v>B</v>
      </c>
      <c r="G5596" t="str">
        <f>IFERROR(MID($E5596,SEARCH("/",$E5596,SEARCH("/",$E5596)+1)+1,1),"")</f>
        <v>P</v>
      </c>
      <c r="H5596" t="s">
        <v>46</v>
      </c>
      <c r="I5596">
        <v>17</v>
      </c>
      <c r="J5596" t="b">
        <v>0</v>
      </c>
      <c r="K5596" s="7">
        <v>0</v>
      </c>
      <c r="L5596" s="7">
        <v>0</v>
      </c>
      <c r="M5596" s="7">
        <v>0</v>
      </c>
      <c r="N5596" s="7">
        <v>0</v>
      </c>
      <c r="O5596" s="7">
        <v>0</v>
      </c>
      <c r="P5596" s="7">
        <f>SUM(dane3[[#This Row],[RoomService]:[VRDeck]])</f>
        <v>0</v>
      </c>
      <c r="Q5596" t="s">
        <v>15287</v>
      </c>
      <c r="R5596" t="b">
        <v>1</v>
      </c>
    </row>
    <row r="5597" spans="1:18" x14ac:dyDescent="0.3">
      <c r="A5597" t="s">
        <v>15288</v>
      </c>
      <c r="B5597">
        <f>MID(dane3[[#This Row],[PassengerId]],1,4)+0</f>
        <v>5957</v>
      </c>
      <c r="C5597" t="s">
        <v>14</v>
      </c>
      <c r="D5597" t="b">
        <v>1</v>
      </c>
      <c r="E5597" t="s">
        <v>15286</v>
      </c>
      <c r="F5597" t="str">
        <f>MID($E5597,1,1)</f>
        <v>B</v>
      </c>
      <c r="G5597" t="str">
        <f>IFERROR(MID($E5597,SEARCH("/",$E5597,SEARCH("/",$E5597)+1)+1,1),"")</f>
        <v>P</v>
      </c>
      <c r="H5597" t="s">
        <v>46</v>
      </c>
      <c r="I5597">
        <v>15</v>
      </c>
      <c r="J5597" t="b">
        <v>0</v>
      </c>
      <c r="K5597" s="7">
        <v>0</v>
      </c>
      <c r="L5597" s="7">
        <v>0</v>
      </c>
      <c r="M5597" s="7">
        <v>0</v>
      </c>
      <c r="N5597" s="7">
        <v>0</v>
      </c>
      <c r="O5597" s="7">
        <v>0</v>
      </c>
      <c r="P5597" s="7">
        <f>SUM(dane3[[#This Row],[RoomService]:[VRDeck]])</f>
        <v>0</v>
      </c>
      <c r="Q5597" t="s">
        <v>15289</v>
      </c>
      <c r="R5597" t="b">
        <v>1</v>
      </c>
    </row>
    <row r="5598" spans="1:18" x14ac:dyDescent="0.3">
      <c r="A5598" t="s">
        <v>15290</v>
      </c>
      <c r="B5598">
        <f>MID(dane3[[#This Row],[PassengerId]],1,4)+0</f>
        <v>5957</v>
      </c>
      <c r="C5598" t="s">
        <v>14</v>
      </c>
      <c r="D5598" t="b">
        <v>0</v>
      </c>
      <c r="E5598" t="s">
        <v>15286</v>
      </c>
      <c r="F5598" t="str">
        <f>MID($E5598,1,1)</f>
        <v>B</v>
      </c>
      <c r="G5598" t="str">
        <f>IFERROR(MID($E5598,SEARCH("/",$E5598,SEARCH("/",$E5598)+1)+1,1),"")</f>
        <v>P</v>
      </c>
      <c r="H5598" t="s">
        <v>46</v>
      </c>
      <c r="I5598">
        <v>58</v>
      </c>
      <c r="J5598" t="b">
        <v>1</v>
      </c>
      <c r="K5598" s="7">
        <v>2</v>
      </c>
      <c r="L5598" s="7">
        <v>3862</v>
      </c>
      <c r="M5598" s="7">
        <v>0</v>
      </c>
      <c r="N5598" s="7">
        <v>1482</v>
      </c>
      <c r="O5598" s="7">
        <v>73</v>
      </c>
      <c r="P5598" s="7">
        <f>SUM(dane3[[#This Row],[RoomService]:[VRDeck]])</f>
        <v>5419</v>
      </c>
      <c r="Q5598" t="s">
        <v>15291</v>
      </c>
      <c r="R5598" t="b">
        <v>0</v>
      </c>
    </row>
    <row r="5599" spans="1:18" x14ac:dyDescent="0.3">
      <c r="A5599" t="s">
        <v>15292</v>
      </c>
      <c r="B5599">
        <f>MID(dane3[[#This Row],[PassengerId]],1,4)+0</f>
        <v>5959</v>
      </c>
      <c r="C5599" t="s">
        <v>14</v>
      </c>
      <c r="D5599" t="b">
        <v>0</v>
      </c>
      <c r="E5599" t="s">
        <v>15293</v>
      </c>
      <c r="F5599" t="str">
        <f>MID($E5599,1,1)</f>
        <v>D</v>
      </c>
      <c r="G5599" t="str">
        <f>IFERROR(MID($E5599,SEARCH("/",$E5599,SEARCH("/",$E5599)+1)+1,1),"")</f>
        <v>S</v>
      </c>
      <c r="H5599" t="s">
        <v>16</v>
      </c>
      <c r="I5599">
        <v>29</v>
      </c>
      <c r="J5599" t="b">
        <v>0</v>
      </c>
      <c r="K5599" s="7">
        <v>1</v>
      </c>
      <c r="L5599" s="7">
        <v>2809</v>
      </c>
      <c r="M5599" s="7">
        <v>97</v>
      </c>
      <c r="N5599" s="7">
        <v>61</v>
      </c>
      <c r="O5599" s="7">
        <v>1227</v>
      </c>
      <c r="P5599" s="7">
        <f>SUM(dane3[[#This Row],[RoomService]:[VRDeck]])</f>
        <v>4195</v>
      </c>
      <c r="Q5599" t="s">
        <v>15294</v>
      </c>
      <c r="R5599" t="b">
        <v>0</v>
      </c>
    </row>
    <row r="5600" spans="1:18" x14ac:dyDescent="0.3">
      <c r="A5600" t="s">
        <v>15295</v>
      </c>
      <c r="B5600">
        <f>MID(dane3[[#This Row],[PassengerId]],1,4)+0</f>
        <v>5959</v>
      </c>
      <c r="C5600" t="s">
        <v>14</v>
      </c>
      <c r="D5600" t="b">
        <v>1</v>
      </c>
      <c r="E5600" t="s">
        <v>15293</v>
      </c>
      <c r="F5600" t="str">
        <f>MID($E5600,1,1)</f>
        <v>D</v>
      </c>
      <c r="G5600" t="str">
        <f>IFERROR(MID($E5600,SEARCH("/",$E5600,SEARCH("/",$E5600)+1)+1,1),"")</f>
        <v>S</v>
      </c>
      <c r="H5600" t="s">
        <v>16</v>
      </c>
      <c r="I5600">
        <v>34</v>
      </c>
      <c r="J5600" t="b">
        <v>0</v>
      </c>
      <c r="K5600" s="7">
        <v>0</v>
      </c>
      <c r="L5600" s="7">
        <v>0</v>
      </c>
      <c r="M5600" s="7">
        <v>0</v>
      </c>
      <c r="N5600" s="7">
        <v>0</v>
      </c>
      <c r="O5600" s="7">
        <v>0</v>
      </c>
      <c r="P5600" s="7">
        <f>SUM(dane3[[#This Row],[RoomService]:[VRDeck]])</f>
        <v>0</v>
      </c>
      <c r="Q5600" t="s">
        <v>15296</v>
      </c>
      <c r="R5600" t="b">
        <v>1</v>
      </c>
    </row>
    <row r="5601" spans="1:18" x14ac:dyDescent="0.3">
      <c r="A5601" t="s">
        <v>15297</v>
      </c>
      <c r="B5601">
        <f>MID(dane3[[#This Row],[PassengerId]],1,4)+0</f>
        <v>5960</v>
      </c>
      <c r="C5601" t="s">
        <v>14</v>
      </c>
      <c r="D5601" t="b">
        <v>0</v>
      </c>
      <c r="E5601" t="s">
        <v>15298</v>
      </c>
      <c r="F5601" t="str">
        <f>MID($E5601,1,1)</f>
        <v>C</v>
      </c>
      <c r="G5601" t="str">
        <f>IFERROR(MID($E5601,SEARCH("/",$E5601,SEARCH("/",$E5601)+1)+1,1),"")</f>
        <v>S</v>
      </c>
      <c r="H5601" t="s">
        <v>16</v>
      </c>
      <c r="I5601">
        <v>28</v>
      </c>
      <c r="J5601" t="b">
        <v>0</v>
      </c>
      <c r="K5601" s="7">
        <v>0</v>
      </c>
      <c r="L5601" s="7">
        <v>4780</v>
      </c>
      <c r="M5601" s="7">
        <v>1761</v>
      </c>
      <c r="N5601" s="7">
        <v>1</v>
      </c>
      <c r="O5601" s="7">
        <v>247</v>
      </c>
      <c r="P5601" s="7">
        <f>SUM(dane3[[#This Row],[RoomService]:[VRDeck]])</f>
        <v>6789</v>
      </c>
      <c r="Q5601" t="s">
        <v>15299</v>
      </c>
      <c r="R5601" t="b">
        <v>1</v>
      </c>
    </row>
    <row r="5602" spans="1:18" x14ac:dyDescent="0.3">
      <c r="A5602" t="s">
        <v>15300</v>
      </c>
      <c r="B5602">
        <f>MID(dane3[[#This Row],[PassengerId]],1,4)+0</f>
        <v>5960</v>
      </c>
      <c r="C5602" t="s">
        <v>14</v>
      </c>
      <c r="D5602" t="b">
        <v>0</v>
      </c>
      <c r="E5602" t="s">
        <v>15298</v>
      </c>
      <c r="F5602" t="str">
        <f>MID($E5602,1,1)</f>
        <v>C</v>
      </c>
      <c r="G5602" t="str">
        <f>IFERROR(MID($E5602,SEARCH("/",$E5602,SEARCH("/",$E5602)+1)+1,1),"")</f>
        <v>S</v>
      </c>
      <c r="H5602" t="s">
        <v>16</v>
      </c>
      <c r="I5602">
        <v>29</v>
      </c>
      <c r="J5602" t="b">
        <v>0</v>
      </c>
      <c r="K5602" s="7">
        <v>3215</v>
      </c>
      <c r="L5602" s="7">
        <v>1211</v>
      </c>
      <c r="M5602" s="7">
        <v>4</v>
      </c>
      <c r="N5602" s="7">
        <v>7</v>
      </c>
      <c r="O5602" s="7">
        <v>417</v>
      </c>
      <c r="P5602" s="7">
        <f>SUM(dane3[[#This Row],[RoomService]:[VRDeck]])</f>
        <v>4854</v>
      </c>
      <c r="Q5602" t="s">
        <v>15301</v>
      </c>
      <c r="R5602" t="b">
        <v>1</v>
      </c>
    </row>
    <row r="5603" spans="1:18" x14ac:dyDescent="0.3">
      <c r="A5603" t="s">
        <v>15302</v>
      </c>
      <c r="B5603">
        <f>MID(dane3[[#This Row],[PassengerId]],1,4)+0</f>
        <v>5960</v>
      </c>
      <c r="C5603" t="s">
        <v>14</v>
      </c>
      <c r="D5603" t="b">
        <v>1</v>
      </c>
      <c r="E5603" t="s">
        <v>15298</v>
      </c>
      <c r="F5603" t="str">
        <f>MID($E5603,1,1)</f>
        <v>C</v>
      </c>
      <c r="G5603" t="str">
        <f>IFERROR(MID($E5603,SEARCH("/",$E5603,SEARCH("/",$E5603)+1)+1,1),"")</f>
        <v>S</v>
      </c>
      <c r="H5603" t="s">
        <v>46</v>
      </c>
      <c r="I5603">
        <v>25</v>
      </c>
      <c r="J5603" t="b">
        <v>0</v>
      </c>
      <c r="K5603" s="7">
        <v>0</v>
      </c>
      <c r="L5603" s="7">
        <v>0</v>
      </c>
      <c r="M5603" s="7">
        <v>0</v>
      </c>
      <c r="N5603" s="7">
        <v>0</v>
      </c>
      <c r="O5603" s="7">
        <v>0</v>
      </c>
      <c r="P5603" s="7">
        <f>SUM(dane3[[#This Row],[RoomService]:[VRDeck]])</f>
        <v>0</v>
      </c>
      <c r="Q5603" t="s">
        <v>15303</v>
      </c>
      <c r="R5603" t="b">
        <v>1</v>
      </c>
    </row>
    <row r="5604" spans="1:18" x14ac:dyDescent="0.3">
      <c r="A5604" t="s">
        <v>13607</v>
      </c>
      <c r="B5604">
        <f>MID(dane3[[#This Row],[PassengerId]],1,4)+0</f>
        <v>5316</v>
      </c>
      <c r="C5604" t="s">
        <v>53</v>
      </c>
      <c r="D5604" t="b">
        <v>1</v>
      </c>
      <c r="E5604" t="s">
        <v>13608</v>
      </c>
      <c r="F5604" t="str">
        <f>MID($E5604,1,1)</f>
        <v>F</v>
      </c>
      <c r="G5604" t="str">
        <f>IFERROR(MID($E5604,SEARCH("/",$E5604,SEARCH("/",$E5604)+1)+1,1),"")</f>
        <v>P</v>
      </c>
      <c r="H5604" t="s">
        <v>46</v>
      </c>
      <c r="I5604">
        <v>23</v>
      </c>
      <c r="J5604" t="b">
        <v>0</v>
      </c>
      <c r="K5604" s="7">
        <v>0</v>
      </c>
      <c r="L5604" s="7">
        <v>0</v>
      </c>
      <c r="M5604" s="7">
        <v>0</v>
      </c>
      <c r="N5604" s="7">
        <v>0</v>
      </c>
      <c r="O5604" s="7">
        <v>0</v>
      </c>
      <c r="P5604" s="7">
        <f>SUM(dane3[[#This Row],[RoomService]:[VRDeck]])</f>
        <v>0</v>
      </c>
      <c r="Q5604" t="s">
        <v>13609</v>
      </c>
      <c r="R5604" t="b">
        <v>1</v>
      </c>
    </row>
    <row r="5605" spans="1:18" x14ac:dyDescent="0.3">
      <c r="A5605" t="s">
        <v>15307</v>
      </c>
      <c r="B5605">
        <f>MID(dane3[[#This Row],[PassengerId]],1,4)+0</f>
        <v>5965</v>
      </c>
      <c r="C5605" t="s">
        <v>19</v>
      </c>
      <c r="D5605" t="b">
        <v>0</v>
      </c>
      <c r="E5605" t="s">
        <v>15308</v>
      </c>
      <c r="F5605" t="str">
        <f>MID($E5605,1,1)</f>
        <v>G</v>
      </c>
      <c r="G5605" t="str">
        <f>IFERROR(MID($E5605,SEARCH("/",$E5605,SEARCH("/",$E5605)+1)+1,1),"")</f>
        <v>P</v>
      </c>
      <c r="H5605" t="s">
        <v>16</v>
      </c>
      <c r="I5605">
        <v>22</v>
      </c>
      <c r="J5605" t="b">
        <v>0</v>
      </c>
      <c r="K5605" s="7">
        <v>0</v>
      </c>
      <c r="L5605" s="7">
        <v>40</v>
      </c>
      <c r="M5605" s="7">
        <v>689</v>
      </c>
      <c r="N5605" s="7">
        <v>0</v>
      </c>
      <c r="O5605" s="7">
        <v>79</v>
      </c>
      <c r="P5605" s="7">
        <f>SUM(dane3[[#This Row],[RoomService]:[VRDeck]])</f>
        <v>808</v>
      </c>
      <c r="Q5605" t="s">
        <v>15309</v>
      </c>
      <c r="R5605" t="b">
        <v>1</v>
      </c>
    </row>
    <row r="5606" spans="1:18" x14ac:dyDescent="0.3">
      <c r="A5606" t="s">
        <v>15310</v>
      </c>
      <c r="B5606">
        <f>MID(dane3[[#This Row],[PassengerId]],1,4)+0</f>
        <v>5967</v>
      </c>
      <c r="C5606" t="s">
        <v>19</v>
      </c>
      <c r="D5606" t="b">
        <v>1</v>
      </c>
      <c r="E5606" t="s">
        <v>15311</v>
      </c>
      <c r="F5606" t="str">
        <f>MID($E5606,1,1)</f>
        <v>G</v>
      </c>
      <c r="G5606" t="str">
        <f>IFERROR(MID($E5606,SEARCH("/",$E5606,SEARCH("/",$E5606)+1)+1,1),"")</f>
        <v>P</v>
      </c>
      <c r="H5606" t="s">
        <v>46</v>
      </c>
      <c r="I5606">
        <v>38</v>
      </c>
      <c r="J5606" t="b">
        <v>0</v>
      </c>
      <c r="K5606" s="7">
        <v>0</v>
      </c>
      <c r="L5606" s="7">
        <v>0</v>
      </c>
      <c r="M5606" s="7">
        <v>0</v>
      </c>
      <c r="N5606" s="7">
        <v>0</v>
      </c>
      <c r="O5606" s="7">
        <v>0</v>
      </c>
      <c r="P5606" s="7">
        <f>SUM(dane3[[#This Row],[RoomService]:[VRDeck]])</f>
        <v>0</v>
      </c>
      <c r="Q5606" t="s">
        <v>15312</v>
      </c>
      <c r="R5606" t="b">
        <v>1</v>
      </c>
    </row>
    <row r="5607" spans="1:18" x14ac:dyDescent="0.3">
      <c r="A5607" t="s">
        <v>15313</v>
      </c>
      <c r="B5607">
        <f>MID(dane3[[#This Row],[PassengerId]],1,4)+0</f>
        <v>5967</v>
      </c>
      <c r="C5607" t="s">
        <v>19</v>
      </c>
      <c r="D5607" t="b">
        <v>0</v>
      </c>
      <c r="E5607" t="s">
        <v>15311</v>
      </c>
      <c r="F5607" t="str">
        <f>MID($E5607,1,1)</f>
        <v>G</v>
      </c>
      <c r="G5607" t="str">
        <f>IFERROR(MID($E5607,SEARCH("/",$E5607,SEARCH("/",$E5607)+1)+1,1),"")</f>
        <v>P</v>
      </c>
      <c r="H5607" t="s">
        <v>16</v>
      </c>
      <c r="I5607">
        <v>38</v>
      </c>
      <c r="J5607" t="b">
        <v>0</v>
      </c>
      <c r="K5607" s="7">
        <v>0</v>
      </c>
      <c r="L5607" s="7">
        <v>784</v>
      </c>
      <c r="M5607" s="7">
        <v>0</v>
      </c>
      <c r="N5607" s="7">
        <v>0</v>
      </c>
      <c r="O5607" s="7">
        <v>0</v>
      </c>
      <c r="P5607" s="7">
        <f>SUM(dane3[[#This Row],[RoomService]:[VRDeck]])</f>
        <v>784</v>
      </c>
      <c r="Q5607" t="s">
        <v>15314</v>
      </c>
      <c r="R5607" t="b">
        <v>1</v>
      </c>
    </row>
    <row r="5608" spans="1:18" x14ac:dyDescent="0.3">
      <c r="A5608" t="s">
        <v>15315</v>
      </c>
      <c r="B5608">
        <f>MID(dane3[[#This Row],[PassengerId]],1,4)+0</f>
        <v>5967</v>
      </c>
      <c r="C5608" t="s">
        <v>19</v>
      </c>
      <c r="D5608" t="b">
        <v>0</v>
      </c>
      <c r="E5608" t="s">
        <v>15311</v>
      </c>
      <c r="F5608" t="str">
        <f>MID($E5608,1,1)</f>
        <v>G</v>
      </c>
      <c r="G5608" t="str">
        <f>IFERROR(MID($E5608,SEARCH("/",$E5608,SEARCH("/",$E5608)+1)+1,1),"")</f>
        <v>P</v>
      </c>
      <c r="H5608" t="s">
        <v>16</v>
      </c>
      <c r="I5608">
        <v>0</v>
      </c>
      <c r="J5608" t="b">
        <v>0</v>
      </c>
      <c r="K5608" s="7">
        <v>0</v>
      </c>
      <c r="L5608" s="7">
        <v>0</v>
      </c>
      <c r="M5608" s="7">
        <v>0</v>
      </c>
      <c r="N5608" s="7">
        <v>0</v>
      </c>
      <c r="O5608" s="7">
        <v>0</v>
      </c>
      <c r="P5608" s="7">
        <f>SUM(dane3[[#This Row],[RoomService]:[VRDeck]])</f>
        <v>0</v>
      </c>
      <c r="Q5608" t="s">
        <v>15316</v>
      </c>
      <c r="R5608" t="b">
        <v>0</v>
      </c>
    </row>
    <row r="5609" spans="1:18" x14ac:dyDescent="0.3">
      <c r="A5609" t="s">
        <v>15317</v>
      </c>
      <c r="B5609">
        <f>MID(dane3[[#This Row],[PassengerId]],1,4)+0</f>
        <v>5968</v>
      </c>
      <c r="C5609" t="s">
        <v>19</v>
      </c>
      <c r="D5609" t="b">
        <v>0</v>
      </c>
      <c r="E5609" t="s">
        <v>15318</v>
      </c>
      <c r="F5609" t="str">
        <f>MID($E5609,1,1)</f>
        <v>F</v>
      </c>
      <c r="G5609" t="str">
        <f>IFERROR(MID($E5609,SEARCH("/",$E5609,SEARCH("/",$E5609)+1)+1,1),"")</f>
        <v>P</v>
      </c>
      <c r="H5609" t="s">
        <v>16</v>
      </c>
      <c r="I5609">
        <v>29</v>
      </c>
      <c r="J5609" t="b">
        <v>0</v>
      </c>
      <c r="K5609" s="7">
        <v>17</v>
      </c>
      <c r="L5609" s="7">
        <v>0</v>
      </c>
      <c r="M5609" s="7">
        <v>0</v>
      </c>
      <c r="N5609" s="7">
        <v>49</v>
      </c>
      <c r="O5609" s="7">
        <v>867</v>
      </c>
      <c r="P5609" s="7">
        <f>SUM(dane3[[#This Row],[RoomService]:[VRDeck]])</f>
        <v>933</v>
      </c>
      <c r="Q5609" t="s">
        <v>15319</v>
      </c>
      <c r="R5609" t="b">
        <v>0</v>
      </c>
    </row>
    <row r="5610" spans="1:18" x14ac:dyDescent="0.3">
      <c r="A5610" t="s">
        <v>15320</v>
      </c>
      <c r="B5610">
        <f>MID(dane3[[#This Row],[PassengerId]],1,4)+0</f>
        <v>5969</v>
      </c>
      <c r="C5610" t="s">
        <v>19</v>
      </c>
      <c r="D5610" t="b">
        <v>1</v>
      </c>
      <c r="E5610" t="s">
        <v>15321</v>
      </c>
      <c r="F5610" t="str">
        <f>MID($E5610,1,1)</f>
        <v>G</v>
      </c>
      <c r="G5610" t="str">
        <f>IFERROR(MID($E5610,SEARCH("/",$E5610,SEARCH("/",$E5610)+1)+1,1),"")</f>
        <v>S</v>
      </c>
      <c r="H5610" t="s">
        <v>16</v>
      </c>
      <c r="I5610">
        <v>0</v>
      </c>
      <c r="J5610" t="b">
        <v>0</v>
      </c>
      <c r="K5610" s="7">
        <v>0</v>
      </c>
      <c r="L5610" s="7">
        <v>0</v>
      </c>
      <c r="M5610" s="7">
        <v>0</v>
      </c>
      <c r="N5610" s="7">
        <v>0</v>
      </c>
      <c r="O5610" s="7">
        <v>0</v>
      </c>
      <c r="P5610" s="7">
        <f>SUM(dane3[[#This Row],[RoomService]:[VRDeck]])</f>
        <v>0</v>
      </c>
      <c r="Q5610" t="s">
        <v>15322</v>
      </c>
      <c r="R5610" t="b">
        <v>1</v>
      </c>
    </row>
    <row r="5611" spans="1:18" x14ac:dyDescent="0.3">
      <c r="A5611" t="s">
        <v>15323</v>
      </c>
      <c r="B5611">
        <f>MID(dane3[[#This Row],[PassengerId]],1,4)+0</f>
        <v>5969</v>
      </c>
      <c r="C5611" t="s">
        <v>19</v>
      </c>
      <c r="D5611" t="b">
        <v>0</v>
      </c>
      <c r="E5611" t="s">
        <v>15324</v>
      </c>
      <c r="F5611" t="str">
        <f>MID($E5611,1,1)</f>
        <v>F</v>
      </c>
      <c r="G5611" t="str">
        <f>IFERROR(MID($E5611,SEARCH("/",$E5611,SEARCH("/",$E5611)+1)+1,1),"")</f>
        <v>S</v>
      </c>
      <c r="H5611" t="s">
        <v>46</v>
      </c>
      <c r="I5611">
        <v>37</v>
      </c>
      <c r="J5611" t="b">
        <v>0</v>
      </c>
      <c r="K5611" s="7">
        <v>0</v>
      </c>
      <c r="L5611" s="7">
        <v>698</v>
      </c>
      <c r="M5611" s="7">
        <v>0</v>
      </c>
      <c r="N5611" s="7">
        <v>0</v>
      </c>
      <c r="O5611" s="7">
        <v>6</v>
      </c>
      <c r="P5611" s="7">
        <f>SUM(dane3[[#This Row],[RoomService]:[VRDeck]])</f>
        <v>704</v>
      </c>
      <c r="Q5611" t="s">
        <v>15325</v>
      </c>
      <c r="R5611" t="b">
        <v>0</v>
      </c>
    </row>
    <row r="5612" spans="1:18" x14ac:dyDescent="0.3">
      <c r="A5612" t="s">
        <v>15326</v>
      </c>
      <c r="B5612">
        <f>MID(dane3[[#This Row],[PassengerId]],1,4)+0</f>
        <v>5969</v>
      </c>
      <c r="C5612" t="s">
        <v>19</v>
      </c>
      <c r="D5612" t="b">
        <v>0</v>
      </c>
      <c r="E5612" t="s">
        <v>15321</v>
      </c>
      <c r="F5612" t="str">
        <f>MID($E5612,1,1)</f>
        <v>G</v>
      </c>
      <c r="G5612" t="str">
        <f>IFERROR(MID($E5612,SEARCH("/",$E5612,SEARCH("/",$E5612)+1)+1,1),"")</f>
        <v>S</v>
      </c>
      <c r="H5612" t="s">
        <v>16</v>
      </c>
      <c r="I5612">
        <v>2</v>
      </c>
      <c r="J5612" t="b">
        <v>0</v>
      </c>
      <c r="K5612" s="7">
        <v>0</v>
      </c>
      <c r="L5612" s="7">
        <v>0</v>
      </c>
      <c r="M5612" s="7">
        <v>0</v>
      </c>
      <c r="N5612" s="7">
        <v>0</v>
      </c>
      <c r="O5612" s="7">
        <v>0</v>
      </c>
      <c r="P5612" s="7">
        <f>SUM(dane3[[#This Row],[RoomService]:[VRDeck]])</f>
        <v>0</v>
      </c>
      <c r="Q5612" t="s">
        <v>15327</v>
      </c>
      <c r="R5612" t="b">
        <v>1</v>
      </c>
    </row>
    <row r="5613" spans="1:18" x14ac:dyDescent="0.3">
      <c r="A5613" t="s">
        <v>15328</v>
      </c>
      <c r="B5613">
        <f>MID(dane3[[#This Row],[PassengerId]],1,4)+0</f>
        <v>5970</v>
      </c>
      <c r="C5613" t="s">
        <v>14</v>
      </c>
      <c r="D5613" t="b">
        <v>1</v>
      </c>
      <c r="E5613" t="s">
        <v>15329</v>
      </c>
      <c r="F5613" t="str">
        <f>MID($E5613,1,1)</f>
        <v>B</v>
      </c>
      <c r="G5613" t="str">
        <f>IFERROR(MID($E5613,SEARCH("/",$E5613,SEARCH("/",$E5613)+1)+1,1),"")</f>
        <v>S</v>
      </c>
      <c r="H5613" t="s">
        <v>46</v>
      </c>
      <c r="I5613">
        <v>40</v>
      </c>
      <c r="J5613" t="b">
        <v>0</v>
      </c>
      <c r="K5613" s="7">
        <v>0</v>
      </c>
      <c r="L5613" s="7">
        <v>0</v>
      </c>
      <c r="M5613" s="7">
        <v>0</v>
      </c>
      <c r="N5613" s="7">
        <v>0</v>
      </c>
      <c r="O5613" s="7">
        <v>0</v>
      </c>
      <c r="P5613" s="7">
        <f>SUM(dane3[[#This Row],[RoomService]:[VRDeck]])</f>
        <v>0</v>
      </c>
      <c r="Q5613" t="s">
        <v>23799</v>
      </c>
      <c r="R5613" t="b">
        <v>1</v>
      </c>
    </row>
    <row r="5614" spans="1:18" x14ac:dyDescent="0.3">
      <c r="A5614" t="s">
        <v>13615</v>
      </c>
      <c r="B5614">
        <f>MID(dane3[[#This Row],[PassengerId]],1,4)+0</f>
        <v>5322</v>
      </c>
      <c r="C5614" t="s">
        <v>53</v>
      </c>
      <c r="D5614" t="b">
        <v>1</v>
      </c>
      <c r="E5614" t="s">
        <v>13616</v>
      </c>
      <c r="F5614" t="str">
        <f>MID($E5614,1,1)</f>
        <v>F</v>
      </c>
      <c r="G5614" t="str">
        <f>IFERROR(MID($E5614,SEARCH("/",$E5614,SEARCH("/",$E5614)+1)+1,1),"")</f>
        <v>P</v>
      </c>
      <c r="H5614" t="s">
        <v>16</v>
      </c>
      <c r="I5614">
        <v>22</v>
      </c>
      <c r="J5614" t="b">
        <v>0</v>
      </c>
      <c r="K5614" s="7">
        <v>0</v>
      </c>
      <c r="L5614" s="7">
        <v>0</v>
      </c>
      <c r="M5614" s="7">
        <v>0</v>
      </c>
      <c r="N5614" s="7">
        <v>0</v>
      </c>
      <c r="O5614" s="7">
        <v>0</v>
      </c>
      <c r="P5614" s="7">
        <f>SUM(dane3[[#This Row],[RoomService]:[VRDeck]])</f>
        <v>0</v>
      </c>
      <c r="Q5614" t="s">
        <v>13617</v>
      </c>
      <c r="R5614" t="b">
        <v>1</v>
      </c>
    </row>
    <row r="5615" spans="1:18" x14ac:dyDescent="0.3">
      <c r="A5615" t="s">
        <v>15333</v>
      </c>
      <c r="B5615">
        <f>MID(dane3[[#This Row],[PassengerId]],1,4)+0</f>
        <v>5972</v>
      </c>
      <c r="C5615" t="s">
        <v>19</v>
      </c>
      <c r="D5615" t="b">
        <v>0</v>
      </c>
      <c r="E5615" t="s">
        <v>15334</v>
      </c>
      <c r="F5615" t="str">
        <f>MID($E5615,1,1)</f>
        <v>F</v>
      </c>
      <c r="G5615" t="str">
        <f>IFERROR(MID($E5615,SEARCH("/",$E5615,SEARCH("/",$E5615)+1)+1,1),"")</f>
        <v>S</v>
      </c>
      <c r="H5615" t="s">
        <v>16</v>
      </c>
      <c r="I5615">
        <v>34</v>
      </c>
      <c r="J5615" t="b">
        <v>0</v>
      </c>
      <c r="K5615" s="7">
        <v>0</v>
      </c>
      <c r="L5615" s="7">
        <v>11</v>
      </c>
      <c r="M5615" s="7">
        <v>610</v>
      </c>
      <c r="N5615" s="7">
        <v>591</v>
      </c>
      <c r="O5615" s="7">
        <v>769</v>
      </c>
      <c r="P5615" s="7">
        <f>SUM(dane3[[#This Row],[RoomService]:[VRDeck]])</f>
        <v>1981</v>
      </c>
      <c r="Q5615" t="s">
        <v>15335</v>
      </c>
      <c r="R5615" t="b">
        <v>1</v>
      </c>
    </row>
    <row r="5616" spans="1:18" x14ac:dyDescent="0.3">
      <c r="A5616" t="s">
        <v>13618</v>
      </c>
      <c r="B5616">
        <f>MID(dane3[[#This Row],[PassengerId]],1,4)+0</f>
        <v>5323</v>
      </c>
      <c r="C5616" t="s">
        <v>53</v>
      </c>
      <c r="D5616" t="b">
        <v>1</v>
      </c>
      <c r="E5616" t="s">
        <v>13619</v>
      </c>
      <c r="F5616" t="str">
        <f>MID($E5616,1,1)</f>
        <v>F</v>
      </c>
      <c r="G5616" t="str">
        <f>IFERROR(MID($E5616,SEARCH("/",$E5616,SEARCH("/",$E5616)+1)+1,1),"")</f>
        <v>P</v>
      </c>
      <c r="H5616" t="s">
        <v>16</v>
      </c>
      <c r="I5616">
        <v>38</v>
      </c>
      <c r="J5616" t="b">
        <v>0</v>
      </c>
      <c r="K5616" s="7">
        <v>0</v>
      </c>
      <c r="L5616" s="7">
        <v>0</v>
      </c>
      <c r="M5616" s="7">
        <v>0</v>
      </c>
      <c r="N5616" s="7">
        <v>0</v>
      </c>
      <c r="O5616" s="7">
        <v>0</v>
      </c>
      <c r="P5616" s="7">
        <f>SUM(dane3[[#This Row],[RoomService]:[VRDeck]])</f>
        <v>0</v>
      </c>
      <c r="Q5616" t="s">
        <v>13620</v>
      </c>
      <c r="R5616" t="b">
        <v>1</v>
      </c>
    </row>
    <row r="5617" spans="1:18" x14ac:dyDescent="0.3">
      <c r="A5617" t="s">
        <v>13624</v>
      </c>
      <c r="B5617">
        <f>MID(dane3[[#This Row],[PassengerId]],1,4)+0</f>
        <v>5326</v>
      </c>
      <c r="C5617" t="s">
        <v>53</v>
      </c>
      <c r="D5617" t="b">
        <v>1</v>
      </c>
      <c r="E5617" t="s">
        <v>13625</v>
      </c>
      <c r="F5617" t="str">
        <f>MID($E5617,1,1)</f>
        <v>F</v>
      </c>
      <c r="G5617" t="str">
        <f>IFERROR(MID($E5617,SEARCH("/",$E5617,SEARCH("/",$E5617)+1)+1,1),"")</f>
        <v>P</v>
      </c>
      <c r="H5617" t="s">
        <v>16</v>
      </c>
      <c r="I5617">
        <v>28</v>
      </c>
      <c r="J5617" t="b">
        <v>0</v>
      </c>
      <c r="K5617" s="7">
        <v>0</v>
      </c>
      <c r="L5617" s="7">
        <v>0</v>
      </c>
      <c r="M5617" s="7">
        <v>0</v>
      </c>
      <c r="N5617" s="7">
        <v>0</v>
      </c>
      <c r="O5617" s="7">
        <v>0</v>
      </c>
      <c r="P5617" s="7">
        <f>SUM(dane3[[#This Row],[RoomService]:[VRDeck]])</f>
        <v>0</v>
      </c>
      <c r="Q5617" t="s">
        <v>13626</v>
      </c>
      <c r="R5617" t="b">
        <v>1</v>
      </c>
    </row>
    <row r="5618" spans="1:18" x14ac:dyDescent="0.3">
      <c r="A5618" t="s">
        <v>15341</v>
      </c>
      <c r="B5618">
        <f>MID(dane3[[#This Row],[PassengerId]],1,4)+0</f>
        <v>5975</v>
      </c>
      <c r="C5618" t="s">
        <v>14</v>
      </c>
      <c r="D5618" t="b">
        <v>1</v>
      </c>
      <c r="E5618" t="s">
        <v>15342</v>
      </c>
      <c r="F5618" t="str">
        <f>MID($E5618,1,1)</f>
        <v>E</v>
      </c>
      <c r="G5618" t="str">
        <f>IFERROR(MID($E5618,SEARCH("/",$E5618,SEARCH("/",$E5618)+1)+1,1),"")</f>
        <v>P</v>
      </c>
      <c r="H5618" t="s">
        <v>46</v>
      </c>
      <c r="I5618">
        <v>43</v>
      </c>
      <c r="J5618" t="b">
        <v>0</v>
      </c>
      <c r="K5618" s="7">
        <v>0</v>
      </c>
      <c r="L5618" s="7">
        <v>0</v>
      </c>
      <c r="M5618" s="7">
        <v>0</v>
      </c>
      <c r="N5618" s="7">
        <v>0</v>
      </c>
      <c r="O5618" s="7">
        <v>0</v>
      </c>
      <c r="P5618" s="7">
        <f>SUM(dane3[[#This Row],[RoomService]:[VRDeck]])</f>
        <v>0</v>
      </c>
      <c r="Q5618" t="s">
        <v>15343</v>
      </c>
      <c r="R5618" t="b">
        <v>1</v>
      </c>
    </row>
    <row r="5619" spans="1:18" x14ac:dyDescent="0.3">
      <c r="A5619" t="s">
        <v>13644</v>
      </c>
      <c r="B5619">
        <f>MID(dane3[[#This Row],[PassengerId]],1,4)+0</f>
        <v>5337</v>
      </c>
      <c r="C5619" t="s">
        <v>53</v>
      </c>
      <c r="D5619" t="b">
        <v>0</v>
      </c>
      <c r="E5619" t="s">
        <v>13645</v>
      </c>
      <c r="F5619" t="str">
        <f>MID($E5619,1,1)</f>
        <v>F</v>
      </c>
      <c r="G5619" t="str">
        <f>IFERROR(MID($E5619,SEARCH("/",$E5619,SEARCH("/",$E5619)+1)+1,1),"")</f>
        <v>S</v>
      </c>
      <c r="H5619" t="s">
        <v>16</v>
      </c>
      <c r="I5619">
        <v>40</v>
      </c>
      <c r="J5619" t="b">
        <v>0</v>
      </c>
      <c r="K5619" s="7">
        <v>286</v>
      </c>
      <c r="L5619" s="7">
        <v>0</v>
      </c>
      <c r="M5619" s="7">
        <v>2299</v>
      </c>
      <c r="N5619" s="7">
        <v>12</v>
      </c>
      <c r="O5619" s="7">
        <v>0</v>
      </c>
      <c r="P5619" s="7">
        <f>SUM(dane3[[#This Row],[RoomService]:[VRDeck]])</f>
        <v>2597</v>
      </c>
      <c r="Q5619" t="s">
        <v>13646</v>
      </c>
      <c r="R5619" t="b">
        <v>1</v>
      </c>
    </row>
    <row r="5620" spans="1:18" x14ac:dyDescent="0.3">
      <c r="A5620" t="s">
        <v>15347</v>
      </c>
      <c r="B5620">
        <f>MID(dane3[[#This Row],[PassengerId]],1,4)+0</f>
        <v>5977</v>
      </c>
      <c r="C5620" t="s">
        <v>14</v>
      </c>
      <c r="D5620" t="b">
        <v>0</v>
      </c>
      <c r="E5620" t="s">
        <v>15348</v>
      </c>
      <c r="F5620" t="str">
        <f>MID($E5620,1,1)</f>
        <v>B</v>
      </c>
      <c r="G5620" t="str">
        <f>IFERROR(MID($E5620,SEARCH("/",$E5620,SEARCH("/",$E5620)+1)+1,1),"")</f>
        <v>S</v>
      </c>
      <c r="H5620" t="s">
        <v>16</v>
      </c>
      <c r="I5620">
        <v>28</v>
      </c>
      <c r="J5620" t="b">
        <v>0</v>
      </c>
      <c r="K5620" s="7">
        <v>0</v>
      </c>
      <c r="L5620" s="7">
        <v>0</v>
      </c>
      <c r="M5620" s="7">
        <v>0</v>
      </c>
      <c r="N5620" s="7">
        <v>0</v>
      </c>
      <c r="O5620" s="7">
        <v>0</v>
      </c>
      <c r="P5620" s="7">
        <f>SUM(dane3[[#This Row],[RoomService]:[VRDeck]])</f>
        <v>0</v>
      </c>
      <c r="Q5620" t="s">
        <v>15349</v>
      </c>
      <c r="R5620" t="b">
        <v>1</v>
      </c>
    </row>
    <row r="5621" spans="1:18" x14ac:dyDescent="0.3">
      <c r="A5621" t="s">
        <v>15350</v>
      </c>
      <c r="B5621">
        <f>MID(dane3[[#This Row],[PassengerId]],1,4)+0</f>
        <v>5977</v>
      </c>
      <c r="C5621" t="s">
        <v>14</v>
      </c>
      <c r="D5621" t="b">
        <v>0</v>
      </c>
      <c r="E5621" t="s">
        <v>15348</v>
      </c>
      <c r="F5621" t="str">
        <f>MID($E5621,1,1)</f>
        <v>B</v>
      </c>
      <c r="G5621" t="str">
        <f>IFERROR(MID($E5621,SEARCH("/",$E5621,SEARCH("/",$E5621)+1)+1,1),"")</f>
        <v>S</v>
      </c>
      <c r="H5621" t="s">
        <v>46</v>
      </c>
      <c r="I5621">
        <v>57</v>
      </c>
      <c r="J5621" t="b">
        <v>0</v>
      </c>
      <c r="K5621" s="7">
        <v>200</v>
      </c>
      <c r="L5621" s="7">
        <v>9</v>
      </c>
      <c r="M5621" s="7">
        <v>0</v>
      </c>
      <c r="N5621" s="7">
        <v>0</v>
      </c>
      <c r="O5621" s="7">
        <v>24133</v>
      </c>
      <c r="P5621" s="7">
        <f>SUM(dane3[[#This Row],[RoomService]:[VRDeck]])</f>
        <v>24342</v>
      </c>
      <c r="Q5621" t="s">
        <v>23799</v>
      </c>
      <c r="R5621" t="b">
        <v>0</v>
      </c>
    </row>
    <row r="5622" spans="1:18" x14ac:dyDescent="0.3">
      <c r="A5622" t="s">
        <v>15351</v>
      </c>
      <c r="B5622">
        <f>MID(dane3[[#This Row],[PassengerId]],1,4)+0</f>
        <v>5977</v>
      </c>
      <c r="C5622" t="s">
        <v>14</v>
      </c>
      <c r="D5622" t="b">
        <v>0</v>
      </c>
      <c r="E5622" t="s">
        <v>15348</v>
      </c>
      <c r="F5622" t="str">
        <f>MID($E5622,1,1)</f>
        <v>B</v>
      </c>
      <c r="G5622" t="str">
        <f>IFERROR(MID($E5622,SEARCH("/",$E5622,SEARCH("/",$E5622)+1)+1,1),"")</f>
        <v>S</v>
      </c>
      <c r="H5622" t="s">
        <v>16</v>
      </c>
      <c r="I5622">
        <v>34</v>
      </c>
      <c r="J5622" t="b">
        <v>0</v>
      </c>
      <c r="K5622" s="7">
        <v>0</v>
      </c>
      <c r="L5622" s="7">
        <v>0</v>
      </c>
      <c r="M5622" s="7">
        <v>0</v>
      </c>
      <c r="N5622" s="7">
        <v>0</v>
      </c>
      <c r="O5622" s="7">
        <v>0</v>
      </c>
      <c r="P5622" s="7">
        <f>SUM(dane3[[#This Row],[RoomService]:[VRDeck]])</f>
        <v>0</v>
      </c>
      <c r="Q5622" t="s">
        <v>15352</v>
      </c>
      <c r="R5622" t="b">
        <v>1</v>
      </c>
    </row>
    <row r="5623" spans="1:18" x14ac:dyDescent="0.3">
      <c r="A5623" t="s">
        <v>15353</v>
      </c>
      <c r="B5623">
        <f>MID(dane3[[#This Row],[PassengerId]],1,4)+0</f>
        <v>5977</v>
      </c>
      <c r="C5623" t="s">
        <v>14</v>
      </c>
      <c r="D5623" t="b">
        <v>0</v>
      </c>
      <c r="E5623" t="s">
        <v>15348</v>
      </c>
      <c r="F5623" t="str">
        <f>MID($E5623,1,1)</f>
        <v>B</v>
      </c>
      <c r="G5623" t="str">
        <f>IFERROR(MID($E5623,SEARCH("/",$E5623,SEARCH("/",$E5623)+1)+1,1),"")</f>
        <v>S</v>
      </c>
      <c r="H5623" t="s">
        <v>16</v>
      </c>
      <c r="I5623">
        <v>46</v>
      </c>
      <c r="J5623" t="b">
        <v>0</v>
      </c>
      <c r="K5623" s="7">
        <v>0</v>
      </c>
      <c r="L5623" s="7">
        <v>3259</v>
      </c>
      <c r="M5623" s="7">
        <v>761</v>
      </c>
      <c r="N5623" s="7">
        <v>4423</v>
      </c>
      <c r="O5623" s="7">
        <v>0</v>
      </c>
      <c r="P5623" s="7">
        <f>SUM(dane3[[#This Row],[RoomService]:[VRDeck]])</f>
        <v>8443</v>
      </c>
      <c r="Q5623" t="s">
        <v>15354</v>
      </c>
      <c r="R5623" t="b">
        <v>0</v>
      </c>
    </row>
    <row r="5624" spans="1:18" x14ac:dyDescent="0.3">
      <c r="A5624" t="s">
        <v>15355</v>
      </c>
      <c r="B5624">
        <f>MID(dane3[[#This Row],[PassengerId]],1,4)+0</f>
        <v>5980</v>
      </c>
      <c r="C5624" t="s">
        <v>14</v>
      </c>
      <c r="D5624" t="b">
        <v>0</v>
      </c>
      <c r="E5624" t="s">
        <v>15356</v>
      </c>
      <c r="F5624" t="str">
        <f>MID($E5624,1,1)</f>
        <v>C</v>
      </c>
      <c r="G5624" t="str">
        <f>IFERROR(MID($E5624,SEARCH("/",$E5624,SEARCH("/",$E5624)+1)+1,1),"")</f>
        <v>S</v>
      </c>
      <c r="H5624" t="s">
        <v>46</v>
      </c>
      <c r="I5624">
        <v>19</v>
      </c>
      <c r="J5624" t="b">
        <v>0</v>
      </c>
      <c r="K5624" s="7">
        <v>0</v>
      </c>
      <c r="L5624" s="7">
        <v>0</v>
      </c>
      <c r="M5624" s="7">
        <v>0</v>
      </c>
      <c r="N5624" s="7">
        <v>2</v>
      </c>
      <c r="O5624" s="7">
        <v>9</v>
      </c>
      <c r="P5624" s="7">
        <f>SUM(dane3[[#This Row],[RoomService]:[VRDeck]])</f>
        <v>11</v>
      </c>
      <c r="Q5624" t="s">
        <v>15357</v>
      </c>
      <c r="R5624" t="b">
        <v>1</v>
      </c>
    </row>
    <row r="5625" spans="1:18" x14ac:dyDescent="0.3">
      <c r="A5625" t="s">
        <v>13653</v>
      </c>
      <c r="B5625">
        <f>MID(dane3[[#This Row],[PassengerId]],1,4)+0</f>
        <v>5343</v>
      </c>
      <c r="C5625" t="s">
        <v>53</v>
      </c>
      <c r="D5625" t="b">
        <v>0</v>
      </c>
      <c r="E5625" t="s">
        <v>13654</v>
      </c>
      <c r="F5625" t="str">
        <f>MID($E5625,1,1)</f>
        <v>E</v>
      </c>
      <c r="G5625" t="str">
        <f>IFERROR(MID($E5625,SEARCH("/",$E5625,SEARCH("/",$E5625)+1)+1,1),"")</f>
        <v>P</v>
      </c>
      <c r="H5625" t="s">
        <v>16</v>
      </c>
      <c r="I5625">
        <v>17</v>
      </c>
      <c r="J5625" t="b">
        <v>0</v>
      </c>
      <c r="K5625" s="7">
        <v>13</v>
      </c>
      <c r="L5625" s="7">
        <v>0</v>
      </c>
      <c r="M5625" s="7">
        <v>565</v>
      </c>
      <c r="N5625" s="7">
        <v>367</v>
      </c>
      <c r="O5625" s="7">
        <v>1</v>
      </c>
      <c r="P5625" s="7">
        <f>SUM(dane3[[#This Row],[RoomService]:[VRDeck]])</f>
        <v>946</v>
      </c>
      <c r="Q5625" t="s">
        <v>13655</v>
      </c>
      <c r="R5625" t="b">
        <v>0</v>
      </c>
    </row>
    <row r="5626" spans="1:18" x14ac:dyDescent="0.3">
      <c r="A5626" t="s">
        <v>11924</v>
      </c>
      <c r="B5626">
        <f>MID(dane3[[#This Row],[PassengerId]],1,4)+0</f>
        <v>4648</v>
      </c>
      <c r="C5626" t="s">
        <v>53</v>
      </c>
      <c r="D5626" t="b">
        <v>0</v>
      </c>
      <c r="E5626" t="s">
        <v>11925</v>
      </c>
      <c r="F5626" t="str">
        <f>MID($E5626,1,1)</f>
        <v>F</v>
      </c>
      <c r="G5626" t="str">
        <f>IFERROR(MID($E5626,SEARCH("/",$E5626,SEARCH("/",$E5626)+1)+1,1),"")</f>
        <v>S</v>
      </c>
      <c r="H5626" t="s">
        <v>16</v>
      </c>
      <c r="I5626">
        <v>39</v>
      </c>
      <c r="J5626" t="b">
        <v>0</v>
      </c>
      <c r="K5626" s="7">
        <v>290</v>
      </c>
      <c r="L5626" s="7">
        <v>0</v>
      </c>
      <c r="M5626" s="7">
        <v>84</v>
      </c>
      <c r="N5626" s="7">
        <v>266</v>
      </c>
      <c r="O5626" s="7">
        <v>0</v>
      </c>
      <c r="P5626" s="7">
        <f>SUM(dane3[[#This Row],[RoomService]:[VRDeck]])</f>
        <v>640</v>
      </c>
      <c r="Q5626" t="s">
        <v>11926</v>
      </c>
      <c r="R5626" t="b">
        <v>1</v>
      </c>
    </row>
    <row r="5627" spans="1:18" x14ac:dyDescent="0.3">
      <c r="A5627" t="s">
        <v>20537</v>
      </c>
      <c r="B5627">
        <f>MID(dane3[[#This Row],[PassengerId]],1,4)+0</f>
        <v>8034</v>
      </c>
      <c r="C5627" t="s">
        <v>53</v>
      </c>
      <c r="D5627" t="b">
        <v>0</v>
      </c>
      <c r="E5627" t="s">
        <v>20535</v>
      </c>
      <c r="F5627" t="str">
        <f>MID($E5627,1,1)</f>
        <v>E</v>
      </c>
      <c r="G5627" t="str">
        <f>IFERROR(MID($E5627,SEARCH("/",$E5627,SEARCH("/",$E5627)+1)+1,1),"")</f>
        <v>S</v>
      </c>
      <c r="H5627" t="s">
        <v>16</v>
      </c>
      <c r="I5627">
        <v>52</v>
      </c>
      <c r="J5627" t="b">
        <v>0</v>
      </c>
      <c r="K5627" s="7">
        <v>1222</v>
      </c>
      <c r="L5627" s="7">
        <v>2</v>
      </c>
      <c r="M5627" s="7">
        <v>74</v>
      </c>
      <c r="N5627" s="7">
        <v>0</v>
      </c>
      <c r="O5627" s="7">
        <v>0</v>
      </c>
      <c r="P5627" s="7">
        <f>SUM(dane3[[#This Row],[RoomService]:[VRDeck]])</f>
        <v>1298</v>
      </c>
      <c r="Q5627" t="s">
        <v>20538</v>
      </c>
      <c r="R5627" t="b">
        <v>0</v>
      </c>
    </row>
    <row r="5628" spans="1:18" x14ac:dyDescent="0.3">
      <c r="A5628" t="s">
        <v>13664</v>
      </c>
      <c r="B5628">
        <f>MID(dane3[[#This Row],[PassengerId]],1,4)+0</f>
        <v>5345</v>
      </c>
      <c r="C5628" t="s">
        <v>53</v>
      </c>
      <c r="D5628" t="b">
        <v>0</v>
      </c>
      <c r="E5628" t="s">
        <v>13665</v>
      </c>
      <c r="F5628" t="str">
        <f>MID($E5628,1,1)</f>
        <v>E</v>
      </c>
      <c r="G5628" t="str">
        <f>IFERROR(MID($E5628,SEARCH("/",$E5628,SEARCH("/",$E5628)+1)+1,1),"")</f>
        <v>P</v>
      </c>
      <c r="H5628" t="s">
        <v>16</v>
      </c>
      <c r="I5628">
        <v>30</v>
      </c>
      <c r="J5628" t="b">
        <v>0</v>
      </c>
      <c r="K5628" s="7">
        <v>134</v>
      </c>
      <c r="L5628" s="7">
        <v>0</v>
      </c>
      <c r="M5628" s="7">
        <v>6</v>
      </c>
      <c r="N5628" s="7">
        <v>1450</v>
      </c>
      <c r="O5628" s="7">
        <v>0</v>
      </c>
      <c r="P5628" s="7">
        <f>SUM(dane3[[#This Row],[RoomService]:[VRDeck]])</f>
        <v>1590</v>
      </c>
      <c r="Q5628" t="s">
        <v>13666</v>
      </c>
      <c r="R5628" t="b">
        <v>0</v>
      </c>
    </row>
    <row r="5629" spans="1:18" x14ac:dyDescent="0.3">
      <c r="A5629" t="s">
        <v>13673</v>
      </c>
      <c r="B5629">
        <f>MID(dane3[[#This Row],[PassengerId]],1,4)+0</f>
        <v>5348</v>
      </c>
      <c r="C5629" t="s">
        <v>53</v>
      </c>
      <c r="D5629" t="b">
        <v>0</v>
      </c>
      <c r="E5629" t="s">
        <v>13674</v>
      </c>
      <c r="F5629" t="str">
        <f>MID($E5629,1,1)</f>
        <v>D</v>
      </c>
      <c r="G5629" t="str">
        <f>IFERROR(MID($E5629,SEARCH("/",$E5629,SEARCH("/",$E5629)+1)+1,1),"")</f>
        <v>P</v>
      </c>
      <c r="H5629" t="s">
        <v>16</v>
      </c>
      <c r="I5629">
        <v>26</v>
      </c>
      <c r="J5629" t="b">
        <v>0</v>
      </c>
      <c r="K5629" s="7">
        <v>164</v>
      </c>
      <c r="L5629" s="7">
        <v>0</v>
      </c>
      <c r="M5629" s="7">
        <v>853</v>
      </c>
      <c r="N5629" s="7">
        <v>0</v>
      </c>
      <c r="O5629" s="7">
        <v>39</v>
      </c>
      <c r="P5629" s="7">
        <f>SUM(dane3[[#This Row],[RoomService]:[VRDeck]])</f>
        <v>1056</v>
      </c>
      <c r="Q5629" t="s">
        <v>13675</v>
      </c>
      <c r="R5629" t="b">
        <v>1</v>
      </c>
    </row>
    <row r="5630" spans="1:18" x14ac:dyDescent="0.3">
      <c r="A5630" t="s">
        <v>13687</v>
      </c>
      <c r="B5630">
        <f>MID(dane3[[#This Row],[PassengerId]],1,4)+0</f>
        <v>5354</v>
      </c>
      <c r="C5630" t="s">
        <v>53</v>
      </c>
      <c r="D5630" t="b">
        <v>0</v>
      </c>
      <c r="E5630" t="s">
        <v>13688</v>
      </c>
      <c r="F5630" t="str">
        <f>MID($E5630,1,1)</f>
        <v>D</v>
      </c>
      <c r="G5630" t="str">
        <f>IFERROR(MID($E5630,SEARCH("/",$E5630,SEARCH("/",$E5630)+1)+1,1),"")</f>
        <v>S</v>
      </c>
      <c r="H5630" t="s">
        <v>32</v>
      </c>
      <c r="I5630">
        <v>49</v>
      </c>
      <c r="J5630" t="b">
        <v>0</v>
      </c>
      <c r="K5630" s="7">
        <v>1690</v>
      </c>
      <c r="L5630" s="7">
        <v>0</v>
      </c>
      <c r="M5630" s="7">
        <v>85</v>
      </c>
      <c r="N5630" s="7">
        <v>0</v>
      </c>
      <c r="O5630" s="7">
        <v>0</v>
      </c>
      <c r="P5630" s="7">
        <f>SUM(dane3[[#This Row],[RoomService]:[VRDeck]])</f>
        <v>1775</v>
      </c>
      <c r="Q5630" t="s">
        <v>13689</v>
      </c>
      <c r="R5630" t="b">
        <v>0</v>
      </c>
    </row>
    <row r="5631" spans="1:18" x14ac:dyDescent="0.3">
      <c r="A5631" t="s">
        <v>13690</v>
      </c>
      <c r="B5631">
        <f>MID(dane3[[#This Row],[PassengerId]],1,4)+0</f>
        <v>5354</v>
      </c>
      <c r="C5631" t="s">
        <v>53</v>
      </c>
      <c r="D5631" t="b">
        <v>0</v>
      </c>
      <c r="E5631" t="s">
        <v>13691</v>
      </c>
      <c r="F5631" t="str">
        <f>MID($E5631,1,1)</f>
        <v>E</v>
      </c>
      <c r="G5631" t="str">
        <f>IFERROR(MID($E5631,SEARCH("/",$E5631,SEARCH("/",$E5631)+1)+1,1),"")</f>
        <v>S</v>
      </c>
      <c r="H5631" t="s">
        <v>16</v>
      </c>
      <c r="I5631">
        <v>28</v>
      </c>
      <c r="J5631" t="b">
        <v>0</v>
      </c>
      <c r="K5631" s="7">
        <v>0</v>
      </c>
      <c r="L5631" s="7">
        <v>0</v>
      </c>
      <c r="M5631" s="7">
        <v>0</v>
      </c>
      <c r="N5631" s="7">
        <v>0</v>
      </c>
      <c r="O5631" s="7">
        <v>0</v>
      </c>
      <c r="P5631" s="7">
        <f>SUM(dane3[[#This Row],[RoomService]:[VRDeck]])</f>
        <v>0</v>
      </c>
      <c r="Q5631" t="s">
        <v>13692</v>
      </c>
      <c r="R5631" t="b">
        <v>0</v>
      </c>
    </row>
    <row r="5632" spans="1:18" x14ac:dyDescent="0.3">
      <c r="A5632" t="s">
        <v>15376</v>
      </c>
      <c r="B5632">
        <f>MID(dane3[[#This Row],[PassengerId]],1,4)+0</f>
        <v>5985</v>
      </c>
      <c r="C5632" t="s">
        <v>19</v>
      </c>
      <c r="D5632" t="b">
        <v>0</v>
      </c>
      <c r="E5632" t="s">
        <v>15377</v>
      </c>
      <c r="F5632" t="str">
        <f>MID($E5632,1,1)</f>
        <v>F</v>
      </c>
      <c r="G5632" t="str">
        <f>IFERROR(MID($E5632,SEARCH("/",$E5632,SEARCH("/",$E5632)+1)+1,1),"")</f>
        <v>P</v>
      </c>
      <c r="H5632" t="s">
        <v>16</v>
      </c>
      <c r="I5632">
        <v>24</v>
      </c>
      <c r="J5632" t="b">
        <v>0</v>
      </c>
      <c r="K5632" s="7">
        <v>276</v>
      </c>
      <c r="L5632" s="7">
        <v>0</v>
      </c>
      <c r="M5632" s="7">
        <v>0</v>
      </c>
      <c r="N5632" s="7">
        <v>0</v>
      </c>
      <c r="O5632" s="7">
        <v>489</v>
      </c>
      <c r="P5632" s="7">
        <f>SUM(dane3[[#This Row],[RoomService]:[VRDeck]])</f>
        <v>765</v>
      </c>
      <c r="Q5632" t="s">
        <v>15378</v>
      </c>
      <c r="R5632" t="b">
        <v>1</v>
      </c>
    </row>
    <row r="5633" spans="1:18" x14ac:dyDescent="0.3">
      <c r="A5633" t="s">
        <v>17824</v>
      </c>
      <c r="B5633">
        <f>MID(dane3[[#This Row],[PassengerId]],1,4)+0</f>
        <v>6899</v>
      </c>
      <c r="C5633" t="s">
        <v>14</v>
      </c>
      <c r="D5633" t="b">
        <v>1</v>
      </c>
      <c r="E5633" t="s">
        <v>17822</v>
      </c>
      <c r="F5633" t="str">
        <f>MID($E5633,1,1)</f>
        <v>A</v>
      </c>
      <c r="G5633" t="str">
        <f>IFERROR(MID($E5633,SEARCH("/",$E5633,SEARCH("/",$E5633)+1)+1,1),"")</f>
        <v>P</v>
      </c>
      <c r="H5633" t="s">
        <v>16</v>
      </c>
      <c r="I5633">
        <v>24</v>
      </c>
      <c r="J5633" t="b">
        <v>0</v>
      </c>
      <c r="K5633" s="7">
        <v>0</v>
      </c>
      <c r="L5633" s="7">
        <v>0</v>
      </c>
      <c r="M5633" s="7">
        <v>0</v>
      </c>
      <c r="N5633" s="7">
        <v>0</v>
      </c>
      <c r="O5633" s="7">
        <v>0</v>
      </c>
      <c r="P5633" s="7">
        <f>SUM(dane3[[#This Row],[RoomService]:[VRDeck]])</f>
        <v>0</v>
      </c>
      <c r="Q5633" t="s">
        <v>17825</v>
      </c>
      <c r="R5633" t="b">
        <v>0</v>
      </c>
    </row>
    <row r="5634" spans="1:18" x14ac:dyDescent="0.3">
      <c r="A5634" t="s">
        <v>15382</v>
      </c>
      <c r="B5634">
        <f>MID(dane3[[#This Row],[PassengerId]],1,4)+0</f>
        <v>5987</v>
      </c>
      <c r="C5634" t="s">
        <v>19</v>
      </c>
      <c r="D5634" t="b">
        <v>0</v>
      </c>
      <c r="E5634" t="s">
        <v>15383</v>
      </c>
      <c r="F5634" t="str">
        <f>MID($E5634,1,1)</f>
        <v>G</v>
      </c>
      <c r="G5634" t="str">
        <f>IFERROR(MID($E5634,SEARCH("/",$E5634,SEARCH("/",$E5634)+1)+1,1),"")</f>
        <v>S</v>
      </c>
      <c r="H5634" t="s">
        <v>16</v>
      </c>
      <c r="I5634">
        <v>29</v>
      </c>
      <c r="J5634" t="b">
        <v>0</v>
      </c>
      <c r="K5634" s="7">
        <v>0</v>
      </c>
      <c r="L5634" s="7">
        <v>5</v>
      </c>
      <c r="M5634" s="7">
        <v>6</v>
      </c>
      <c r="N5634" s="7">
        <v>0</v>
      </c>
      <c r="O5634" s="7">
        <v>0</v>
      </c>
      <c r="P5634" s="7">
        <f>SUM(dane3[[#This Row],[RoomService]:[VRDeck]])</f>
        <v>11</v>
      </c>
      <c r="Q5634" t="s">
        <v>15384</v>
      </c>
      <c r="R5634" t="b">
        <v>1</v>
      </c>
    </row>
    <row r="5635" spans="1:18" x14ac:dyDescent="0.3">
      <c r="A5635" t="s">
        <v>13705</v>
      </c>
      <c r="B5635">
        <f>MID(dane3[[#This Row],[PassengerId]],1,4)+0</f>
        <v>5360</v>
      </c>
      <c r="C5635" t="s">
        <v>53</v>
      </c>
      <c r="D5635" t="b">
        <v>1</v>
      </c>
      <c r="E5635" t="s">
        <v>13706</v>
      </c>
      <c r="F5635" t="str">
        <f>MID($E5635,1,1)</f>
        <v>F</v>
      </c>
      <c r="G5635" t="str">
        <f>IFERROR(MID($E5635,SEARCH("/",$E5635,SEARCH("/",$E5635)+1)+1,1),"")</f>
        <v>P</v>
      </c>
      <c r="H5635" t="s">
        <v>16</v>
      </c>
      <c r="I5635">
        <v>38</v>
      </c>
      <c r="J5635" t="b">
        <v>0</v>
      </c>
      <c r="K5635" s="7">
        <v>0</v>
      </c>
      <c r="L5635" s="7">
        <v>0</v>
      </c>
      <c r="M5635" s="7">
        <v>0</v>
      </c>
      <c r="N5635" s="7">
        <v>0</v>
      </c>
      <c r="O5635" s="7">
        <v>0</v>
      </c>
      <c r="P5635" s="7">
        <f>SUM(dane3[[#This Row],[RoomService]:[VRDeck]])</f>
        <v>0</v>
      </c>
      <c r="Q5635" t="s">
        <v>13707</v>
      </c>
      <c r="R5635" t="b">
        <v>1</v>
      </c>
    </row>
    <row r="5636" spans="1:18" x14ac:dyDescent="0.3">
      <c r="A5636" t="s">
        <v>18046</v>
      </c>
      <c r="B5636">
        <f>MID(dane3[[#This Row],[PassengerId]],1,4)+0</f>
        <v>6980</v>
      </c>
      <c r="C5636" t="s">
        <v>19</v>
      </c>
      <c r="D5636" t="b">
        <v>0</v>
      </c>
      <c r="E5636" t="s">
        <v>18047</v>
      </c>
      <c r="F5636" t="str">
        <f>MID($E5636,1,1)</f>
        <v>F</v>
      </c>
      <c r="G5636" t="str">
        <f>IFERROR(MID($E5636,SEARCH("/",$E5636,SEARCH("/",$E5636)+1)+1,1),"")</f>
        <v>S</v>
      </c>
      <c r="H5636" t="s">
        <v>16</v>
      </c>
      <c r="I5636">
        <v>44</v>
      </c>
      <c r="J5636" t="b">
        <v>0</v>
      </c>
      <c r="K5636" s="7">
        <v>3</v>
      </c>
      <c r="L5636" s="7">
        <v>0</v>
      </c>
      <c r="M5636" s="7">
        <v>33</v>
      </c>
      <c r="N5636" s="7">
        <v>769</v>
      </c>
      <c r="O5636" s="7">
        <v>0</v>
      </c>
      <c r="P5636" s="7">
        <f>SUM(dane3[[#This Row],[RoomService]:[VRDeck]])</f>
        <v>805</v>
      </c>
      <c r="Q5636" t="s">
        <v>18048</v>
      </c>
      <c r="R5636" t="b">
        <v>1</v>
      </c>
    </row>
    <row r="5637" spans="1:18" x14ac:dyDescent="0.3">
      <c r="A5637" t="s">
        <v>15391</v>
      </c>
      <c r="B5637">
        <f>MID(dane3[[#This Row],[PassengerId]],1,4)+0</f>
        <v>5990</v>
      </c>
      <c r="C5637" t="s">
        <v>19</v>
      </c>
      <c r="D5637" t="b">
        <v>1</v>
      </c>
      <c r="E5637" t="s">
        <v>15392</v>
      </c>
      <c r="F5637" t="str">
        <f>MID($E5637,1,1)</f>
        <v>G</v>
      </c>
      <c r="G5637" t="str">
        <f>IFERROR(MID($E5637,SEARCH("/",$E5637,SEARCH("/",$E5637)+1)+1,1),"")</f>
        <v>S</v>
      </c>
      <c r="H5637" t="s">
        <v>16</v>
      </c>
      <c r="I5637">
        <v>23</v>
      </c>
      <c r="J5637" t="b">
        <v>0</v>
      </c>
      <c r="K5637" s="7">
        <v>0</v>
      </c>
      <c r="L5637" s="7">
        <v>0</v>
      </c>
      <c r="M5637" s="7">
        <v>0</v>
      </c>
      <c r="N5637" s="7">
        <v>0</v>
      </c>
      <c r="O5637" s="7">
        <v>0</v>
      </c>
      <c r="P5637" s="7">
        <f>SUM(dane3[[#This Row],[RoomService]:[VRDeck]])</f>
        <v>0</v>
      </c>
      <c r="Q5637" t="s">
        <v>15393</v>
      </c>
      <c r="R5637" t="b">
        <v>1</v>
      </c>
    </row>
    <row r="5638" spans="1:18" x14ac:dyDescent="0.3">
      <c r="A5638" t="s">
        <v>15394</v>
      </c>
      <c r="B5638">
        <f>MID(dane3[[#This Row],[PassengerId]],1,4)+0</f>
        <v>5991</v>
      </c>
      <c r="C5638" t="s">
        <v>14</v>
      </c>
      <c r="D5638" t="b">
        <v>0</v>
      </c>
      <c r="E5638" t="s">
        <v>15395</v>
      </c>
      <c r="F5638" t="str">
        <f>MID($E5638,1,1)</f>
        <v>C</v>
      </c>
      <c r="G5638" t="str">
        <f>IFERROR(MID($E5638,SEARCH("/",$E5638,SEARCH("/",$E5638)+1)+1,1),"")</f>
        <v>S</v>
      </c>
      <c r="H5638" t="s">
        <v>46</v>
      </c>
      <c r="I5638">
        <v>26</v>
      </c>
      <c r="J5638" t="b">
        <v>0</v>
      </c>
      <c r="K5638" s="7">
        <v>0</v>
      </c>
      <c r="L5638" s="7">
        <v>9641</v>
      </c>
      <c r="M5638" s="7">
        <v>51</v>
      </c>
      <c r="N5638" s="7">
        <v>224</v>
      </c>
      <c r="O5638" s="7">
        <v>2428</v>
      </c>
      <c r="P5638" s="7">
        <f>SUM(dane3[[#This Row],[RoomService]:[VRDeck]])</f>
        <v>12344</v>
      </c>
      <c r="Q5638" t="s">
        <v>15396</v>
      </c>
      <c r="R5638" t="b">
        <v>1</v>
      </c>
    </row>
    <row r="5639" spans="1:18" x14ac:dyDescent="0.3">
      <c r="A5639" t="s">
        <v>15397</v>
      </c>
      <c r="B5639">
        <f>MID(dane3[[#This Row],[PassengerId]],1,4)+0</f>
        <v>5992</v>
      </c>
      <c r="C5639" t="s">
        <v>19</v>
      </c>
      <c r="D5639" t="b">
        <v>1</v>
      </c>
      <c r="E5639" t="s">
        <v>15398</v>
      </c>
      <c r="F5639" t="str">
        <f>MID($E5639,1,1)</f>
        <v>G</v>
      </c>
      <c r="G5639" t="str">
        <f>IFERROR(MID($E5639,SEARCH("/",$E5639,SEARCH("/",$E5639)+1)+1,1),"")</f>
        <v>S</v>
      </c>
      <c r="H5639" t="s">
        <v>32</v>
      </c>
      <c r="I5639">
        <v>20</v>
      </c>
      <c r="J5639" t="b">
        <v>0</v>
      </c>
      <c r="K5639" s="7">
        <v>0</v>
      </c>
      <c r="L5639" s="7">
        <v>0</v>
      </c>
      <c r="M5639" s="7">
        <v>0</v>
      </c>
      <c r="N5639" s="7">
        <v>0</v>
      </c>
      <c r="O5639" s="7">
        <v>0</v>
      </c>
      <c r="P5639" s="7">
        <f>SUM(dane3[[#This Row],[RoomService]:[VRDeck]])</f>
        <v>0</v>
      </c>
      <c r="Q5639" t="s">
        <v>15399</v>
      </c>
      <c r="R5639" t="b">
        <v>1</v>
      </c>
    </row>
    <row r="5640" spans="1:18" x14ac:dyDescent="0.3">
      <c r="A5640" t="s">
        <v>13714</v>
      </c>
      <c r="B5640">
        <f>MID(dane3[[#This Row],[PassengerId]],1,4)+0</f>
        <v>5363</v>
      </c>
      <c r="C5640" t="s">
        <v>53</v>
      </c>
      <c r="D5640" t="b">
        <v>1</v>
      </c>
      <c r="E5640" t="s">
        <v>13715</v>
      </c>
      <c r="F5640" t="str">
        <f>MID($E5640,1,1)</f>
        <v>F</v>
      </c>
      <c r="G5640" t="str">
        <f>IFERROR(MID($E5640,SEARCH("/",$E5640,SEARCH("/",$E5640)+1)+1,1),"")</f>
        <v>P</v>
      </c>
      <c r="H5640" t="s">
        <v>16</v>
      </c>
      <c r="I5640">
        <v>37</v>
      </c>
      <c r="J5640" t="b">
        <v>0</v>
      </c>
      <c r="K5640" s="7">
        <v>0</v>
      </c>
      <c r="L5640" s="7">
        <v>0</v>
      </c>
      <c r="M5640" s="7">
        <v>0</v>
      </c>
      <c r="N5640" s="7">
        <v>0</v>
      </c>
      <c r="O5640" s="7">
        <v>0</v>
      </c>
      <c r="P5640" s="7">
        <f>SUM(dane3[[#This Row],[RoomService]:[VRDeck]])</f>
        <v>0</v>
      </c>
      <c r="Q5640" t="s">
        <v>13716</v>
      </c>
      <c r="R5640" t="b">
        <v>1</v>
      </c>
    </row>
    <row r="5641" spans="1:18" x14ac:dyDescent="0.3">
      <c r="A5641" t="s">
        <v>15403</v>
      </c>
      <c r="B5641">
        <f>MID(dane3[[#This Row],[PassengerId]],1,4)+0</f>
        <v>5994</v>
      </c>
      <c r="C5641" t="s">
        <v>19</v>
      </c>
      <c r="D5641" t="b">
        <v>0</v>
      </c>
      <c r="E5641" t="s">
        <v>15404</v>
      </c>
      <c r="F5641" t="str">
        <f>MID($E5641,1,1)</f>
        <v>F</v>
      </c>
      <c r="G5641" t="str">
        <f>IFERROR(MID($E5641,SEARCH("/",$E5641,SEARCH("/",$E5641)+1)+1,1),"")</f>
        <v>P</v>
      </c>
      <c r="H5641" t="s">
        <v>46</v>
      </c>
      <c r="I5641">
        <v>23</v>
      </c>
      <c r="J5641" t="b">
        <v>0</v>
      </c>
      <c r="K5641" s="7">
        <v>94</v>
      </c>
      <c r="L5641" s="7">
        <v>132</v>
      </c>
      <c r="M5641" s="7">
        <v>0</v>
      </c>
      <c r="N5641" s="7">
        <v>967</v>
      </c>
      <c r="O5641" s="7">
        <v>5</v>
      </c>
      <c r="P5641" s="7">
        <f>SUM(dane3[[#This Row],[RoomService]:[VRDeck]])</f>
        <v>1198</v>
      </c>
      <c r="Q5641" t="s">
        <v>15405</v>
      </c>
      <c r="R5641" t="b">
        <v>0</v>
      </c>
    </row>
    <row r="5642" spans="1:18" x14ac:dyDescent="0.3">
      <c r="A5642" t="s">
        <v>15406</v>
      </c>
      <c r="B5642">
        <f>MID(dane3[[#This Row],[PassengerId]],1,4)+0</f>
        <v>5995</v>
      </c>
      <c r="C5642" t="s">
        <v>19</v>
      </c>
      <c r="D5642" t="b">
        <v>1</v>
      </c>
      <c r="E5642" t="s">
        <v>15407</v>
      </c>
      <c r="F5642" t="str">
        <f>MID($E5642,1,1)</f>
        <v>G</v>
      </c>
      <c r="G5642" t="str">
        <f>IFERROR(MID($E5642,SEARCH("/",$E5642,SEARCH("/",$E5642)+1)+1,1),"")</f>
        <v>P</v>
      </c>
      <c r="H5642" t="s">
        <v>32</v>
      </c>
      <c r="I5642">
        <v>33</v>
      </c>
      <c r="J5642" t="b">
        <v>0</v>
      </c>
      <c r="K5642" s="7">
        <v>0</v>
      </c>
      <c r="L5642" s="7">
        <v>0</v>
      </c>
      <c r="M5642" s="7">
        <v>0</v>
      </c>
      <c r="N5642" s="7">
        <v>0</v>
      </c>
      <c r="O5642" s="7">
        <v>0</v>
      </c>
      <c r="P5642" s="7">
        <f>SUM(dane3[[#This Row],[RoomService]:[VRDeck]])</f>
        <v>0</v>
      </c>
      <c r="Q5642" t="s">
        <v>15408</v>
      </c>
      <c r="R5642" t="b">
        <v>1</v>
      </c>
    </row>
    <row r="5643" spans="1:18" x14ac:dyDescent="0.3">
      <c r="A5643" t="s">
        <v>15409</v>
      </c>
      <c r="B5643">
        <f>MID(dane3[[#This Row],[PassengerId]],1,4)+0</f>
        <v>5998</v>
      </c>
      <c r="C5643" t="s">
        <v>19</v>
      </c>
      <c r="D5643" t="b">
        <v>0</v>
      </c>
      <c r="E5643" t="s">
        <v>15410</v>
      </c>
      <c r="F5643" t="str">
        <f>MID($E5643,1,1)</f>
        <v>G</v>
      </c>
      <c r="G5643" t="str">
        <f>IFERROR(MID($E5643,SEARCH("/",$E5643,SEARCH("/",$E5643)+1)+1,1),"")</f>
        <v>S</v>
      </c>
      <c r="H5643" t="s">
        <v>16</v>
      </c>
      <c r="I5643">
        <v>30</v>
      </c>
      <c r="J5643" t="b">
        <v>0</v>
      </c>
      <c r="K5643" s="7">
        <v>477</v>
      </c>
      <c r="L5643" s="7">
        <v>0</v>
      </c>
      <c r="M5643" s="7">
        <v>8</v>
      </c>
      <c r="N5643" s="7">
        <v>0</v>
      </c>
      <c r="O5643" s="7">
        <v>323</v>
      </c>
      <c r="P5643" s="7">
        <f>SUM(dane3[[#This Row],[RoomService]:[VRDeck]])</f>
        <v>808</v>
      </c>
      <c r="Q5643" t="s">
        <v>15411</v>
      </c>
      <c r="R5643" t="b">
        <v>1</v>
      </c>
    </row>
    <row r="5644" spans="1:18" x14ac:dyDescent="0.3">
      <c r="A5644" t="s">
        <v>15412</v>
      </c>
      <c r="B5644">
        <f>MID(dane3[[#This Row],[PassengerId]],1,4)+0</f>
        <v>5999</v>
      </c>
      <c r="C5644" t="s">
        <v>19</v>
      </c>
      <c r="D5644" t="b">
        <v>0</v>
      </c>
      <c r="E5644" t="s">
        <v>15413</v>
      </c>
      <c r="F5644" t="str">
        <f>MID($E5644,1,1)</f>
        <v>G</v>
      </c>
      <c r="G5644" t="str">
        <f>IFERROR(MID($E5644,SEARCH("/",$E5644,SEARCH("/",$E5644)+1)+1,1),"")</f>
        <v>P</v>
      </c>
      <c r="H5644" t="s">
        <v>16</v>
      </c>
      <c r="I5644">
        <v>32</v>
      </c>
      <c r="J5644" t="b">
        <v>0</v>
      </c>
      <c r="K5644" s="7">
        <v>0</v>
      </c>
      <c r="L5644" s="7">
        <v>104</v>
      </c>
      <c r="M5644" s="7">
        <v>2</v>
      </c>
      <c r="N5644" s="7">
        <v>0</v>
      </c>
      <c r="O5644" s="7">
        <v>801</v>
      </c>
      <c r="P5644" s="7">
        <f>SUM(dane3[[#This Row],[RoomService]:[VRDeck]])</f>
        <v>907</v>
      </c>
      <c r="Q5644" t="s">
        <v>15414</v>
      </c>
      <c r="R5644" t="b">
        <v>1</v>
      </c>
    </row>
    <row r="5645" spans="1:18" x14ac:dyDescent="0.3">
      <c r="A5645" t="s">
        <v>13732</v>
      </c>
      <c r="B5645">
        <f>MID(dane3[[#This Row],[PassengerId]],1,4)+0</f>
        <v>5372</v>
      </c>
      <c r="C5645" t="s">
        <v>53</v>
      </c>
      <c r="D5645" t="b">
        <v>0</v>
      </c>
      <c r="E5645" t="s">
        <v>13733</v>
      </c>
      <c r="F5645" t="str">
        <f>MID($E5645,1,1)</f>
        <v>E</v>
      </c>
      <c r="G5645" t="str">
        <f>IFERROR(MID($E5645,SEARCH("/",$E5645,SEARCH("/",$E5645)+1)+1,1),"")</f>
        <v>S</v>
      </c>
      <c r="H5645" t="s">
        <v>16</v>
      </c>
      <c r="I5645">
        <v>38</v>
      </c>
      <c r="J5645" t="b">
        <v>0</v>
      </c>
      <c r="K5645" s="7">
        <v>0</v>
      </c>
      <c r="L5645" s="7">
        <v>0</v>
      </c>
      <c r="M5645" s="7">
        <v>363</v>
      </c>
      <c r="N5645" s="7">
        <v>7</v>
      </c>
      <c r="O5645" s="7">
        <v>3</v>
      </c>
      <c r="P5645" s="7">
        <f>SUM(dane3[[#This Row],[RoomService]:[VRDeck]])</f>
        <v>373</v>
      </c>
      <c r="Q5645" t="s">
        <v>13734</v>
      </c>
      <c r="R5645" t="b">
        <v>0</v>
      </c>
    </row>
    <row r="5646" spans="1:18" x14ac:dyDescent="0.3">
      <c r="A5646" t="s">
        <v>13749</v>
      </c>
      <c r="B5646">
        <f>MID(dane3[[#This Row],[PassengerId]],1,4)+0</f>
        <v>5380</v>
      </c>
      <c r="C5646" t="s">
        <v>53</v>
      </c>
      <c r="D5646" t="b">
        <v>0</v>
      </c>
      <c r="E5646" t="s">
        <v>13750</v>
      </c>
      <c r="F5646" t="str">
        <f>MID($E5646,1,1)</f>
        <v>F</v>
      </c>
      <c r="G5646" t="str">
        <f>IFERROR(MID($E5646,SEARCH("/",$E5646,SEARCH("/",$E5646)+1)+1,1),"")</f>
        <v>P</v>
      </c>
      <c r="H5646" t="s">
        <v>16</v>
      </c>
      <c r="I5646">
        <v>36</v>
      </c>
      <c r="J5646" t="b">
        <v>0</v>
      </c>
      <c r="K5646" s="7">
        <v>386</v>
      </c>
      <c r="L5646" s="7">
        <v>0</v>
      </c>
      <c r="M5646" s="7">
        <v>756</v>
      </c>
      <c r="N5646" s="7">
        <v>6</v>
      </c>
      <c r="O5646" s="7">
        <v>0</v>
      </c>
      <c r="P5646" s="7">
        <f>SUM(dane3[[#This Row],[RoomService]:[VRDeck]])</f>
        <v>1148</v>
      </c>
      <c r="Q5646" t="s">
        <v>13751</v>
      </c>
      <c r="R5646" t="b">
        <v>0</v>
      </c>
    </row>
    <row r="5647" spans="1:18" x14ac:dyDescent="0.3">
      <c r="A5647" t="s">
        <v>15420</v>
      </c>
      <c r="B5647">
        <f>MID(dane3[[#This Row],[PassengerId]],1,4)+0</f>
        <v>6001</v>
      </c>
      <c r="C5647" t="s">
        <v>19</v>
      </c>
      <c r="D5647" t="b">
        <v>1</v>
      </c>
      <c r="E5647" t="s">
        <v>15421</v>
      </c>
      <c r="F5647" t="str">
        <f>MID($E5647,1,1)</f>
        <v>G</v>
      </c>
      <c r="G5647" t="str">
        <f>IFERROR(MID($E5647,SEARCH("/",$E5647,SEARCH("/",$E5647)+1)+1,1),"")</f>
        <v>P</v>
      </c>
      <c r="H5647" t="s">
        <v>16</v>
      </c>
      <c r="I5647">
        <v>50</v>
      </c>
      <c r="J5647" t="b">
        <v>0</v>
      </c>
      <c r="K5647" s="7">
        <v>0</v>
      </c>
      <c r="L5647" s="7">
        <v>0</v>
      </c>
      <c r="M5647" s="7">
        <v>0</v>
      </c>
      <c r="N5647" s="7">
        <v>0</v>
      </c>
      <c r="O5647" s="7">
        <v>0</v>
      </c>
      <c r="P5647" s="7">
        <f>SUM(dane3[[#This Row],[RoomService]:[VRDeck]])</f>
        <v>0</v>
      </c>
      <c r="Q5647" t="s">
        <v>15422</v>
      </c>
      <c r="R5647" t="b">
        <v>0</v>
      </c>
    </row>
    <row r="5648" spans="1:18" x14ac:dyDescent="0.3">
      <c r="A5648" t="s">
        <v>15423</v>
      </c>
      <c r="B5648">
        <f>MID(dane3[[#This Row],[PassengerId]],1,4)+0</f>
        <v>6003</v>
      </c>
      <c r="C5648" t="s">
        <v>19</v>
      </c>
      <c r="D5648" t="b">
        <v>0</v>
      </c>
      <c r="E5648" t="s">
        <v>15424</v>
      </c>
      <c r="F5648" t="str">
        <f>MID($E5648,1,1)</f>
        <v>G</v>
      </c>
      <c r="G5648" t="str">
        <f>IFERROR(MID($E5648,SEARCH("/",$E5648,SEARCH("/",$E5648)+1)+1,1),"")</f>
        <v>P</v>
      </c>
      <c r="H5648" t="s">
        <v>16</v>
      </c>
      <c r="I5648">
        <v>36</v>
      </c>
      <c r="J5648" t="b">
        <v>0</v>
      </c>
      <c r="K5648" s="7">
        <v>9</v>
      </c>
      <c r="L5648" s="7">
        <v>247</v>
      </c>
      <c r="M5648" s="7">
        <v>0</v>
      </c>
      <c r="N5648" s="7">
        <v>482</v>
      </c>
      <c r="O5648" s="7">
        <v>16</v>
      </c>
      <c r="P5648" s="7">
        <f>SUM(dane3[[#This Row],[RoomService]:[VRDeck]])</f>
        <v>754</v>
      </c>
      <c r="Q5648" t="s">
        <v>15425</v>
      </c>
      <c r="R5648" t="b">
        <v>0</v>
      </c>
    </row>
    <row r="5649" spans="1:18" x14ac:dyDescent="0.3">
      <c r="A5649" t="s">
        <v>13760</v>
      </c>
      <c r="B5649">
        <f>MID(dane3[[#This Row],[PassengerId]],1,4)+0</f>
        <v>5385</v>
      </c>
      <c r="C5649" t="s">
        <v>53</v>
      </c>
      <c r="D5649" t="b">
        <v>0</v>
      </c>
      <c r="E5649" t="s">
        <v>13761</v>
      </c>
      <c r="F5649" t="str">
        <f>MID($E5649,1,1)</f>
        <v>D</v>
      </c>
      <c r="G5649" t="str">
        <f>IFERROR(MID($E5649,SEARCH("/",$E5649,SEARCH("/",$E5649)+1)+1,1),"")</f>
        <v>P</v>
      </c>
      <c r="H5649" t="s">
        <v>16</v>
      </c>
      <c r="I5649">
        <v>31</v>
      </c>
      <c r="J5649" t="b">
        <v>0</v>
      </c>
      <c r="K5649" s="7">
        <v>2048</v>
      </c>
      <c r="L5649" s="7">
        <v>0</v>
      </c>
      <c r="M5649" s="7">
        <v>1040</v>
      </c>
      <c r="N5649" s="7">
        <v>136</v>
      </c>
      <c r="O5649" s="7">
        <v>0</v>
      </c>
      <c r="P5649" s="7">
        <f>SUM(dane3[[#This Row],[RoomService]:[VRDeck]])</f>
        <v>3224</v>
      </c>
      <c r="Q5649" t="s">
        <v>13762</v>
      </c>
      <c r="R5649" t="b">
        <v>0</v>
      </c>
    </row>
    <row r="5650" spans="1:18" x14ac:dyDescent="0.3">
      <c r="A5650" t="s">
        <v>15429</v>
      </c>
      <c r="B5650">
        <f>MID(dane3[[#This Row],[PassengerId]],1,4)+0</f>
        <v>6006</v>
      </c>
      <c r="C5650" t="s">
        <v>14</v>
      </c>
      <c r="D5650" t="b">
        <v>0</v>
      </c>
      <c r="E5650" t="s">
        <v>15430</v>
      </c>
      <c r="F5650" t="str">
        <f>MID($E5650,1,1)</f>
        <v>D</v>
      </c>
      <c r="G5650" t="str">
        <f>IFERROR(MID($E5650,SEARCH("/",$E5650,SEARCH("/",$E5650)+1)+1,1),"")</f>
        <v>P</v>
      </c>
      <c r="H5650" t="s">
        <v>46</v>
      </c>
      <c r="I5650">
        <v>45</v>
      </c>
      <c r="J5650" t="b">
        <v>1</v>
      </c>
      <c r="K5650" s="7">
        <v>1017</v>
      </c>
      <c r="L5650" s="7">
        <v>3863</v>
      </c>
      <c r="M5650" s="7">
        <v>0</v>
      </c>
      <c r="N5650" s="7">
        <v>601</v>
      </c>
      <c r="O5650" s="7">
        <v>3999</v>
      </c>
      <c r="P5650" s="7">
        <f>SUM(dane3[[#This Row],[RoomService]:[VRDeck]])</f>
        <v>9480</v>
      </c>
      <c r="Q5650" t="s">
        <v>15431</v>
      </c>
      <c r="R5650" t="b">
        <v>0</v>
      </c>
    </row>
    <row r="5651" spans="1:18" x14ac:dyDescent="0.3">
      <c r="A5651" t="s">
        <v>15432</v>
      </c>
      <c r="B5651">
        <f>MID(dane3[[#This Row],[PassengerId]],1,4)+0</f>
        <v>6006</v>
      </c>
      <c r="C5651" t="s">
        <v>14</v>
      </c>
      <c r="D5651" t="b">
        <v>1</v>
      </c>
      <c r="E5651" t="s">
        <v>15430</v>
      </c>
      <c r="F5651" t="str">
        <f>MID($E5651,1,1)</f>
        <v>D</v>
      </c>
      <c r="G5651" t="str">
        <f>IFERROR(MID($E5651,SEARCH("/",$E5651,SEARCH("/",$E5651)+1)+1,1),"")</f>
        <v>P</v>
      </c>
      <c r="H5651" t="s">
        <v>46</v>
      </c>
      <c r="I5651">
        <v>26</v>
      </c>
      <c r="J5651" t="b">
        <v>0</v>
      </c>
      <c r="K5651" s="7">
        <v>0</v>
      </c>
      <c r="L5651" s="7">
        <v>0</v>
      </c>
      <c r="M5651" s="7">
        <v>0</v>
      </c>
      <c r="N5651" s="7">
        <v>0</v>
      </c>
      <c r="O5651" s="7">
        <v>0</v>
      </c>
      <c r="P5651" s="7">
        <f>SUM(dane3[[#This Row],[RoomService]:[VRDeck]])</f>
        <v>0</v>
      </c>
      <c r="Q5651" t="s">
        <v>15433</v>
      </c>
      <c r="R5651" t="b">
        <v>1</v>
      </c>
    </row>
    <row r="5652" spans="1:18" x14ac:dyDescent="0.3">
      <c r="A5652" t="s">
        <v>1508</v>
      </c>
      <c r="B5652">
        <f>MID(dane3[[#This Row],[PassengerId]],1,4)+0</f>
        <v>576</v>
      </c>
      <c r="C5652" t="s">
        <v>19</v>
      </c>
      <c r="D5652" t="b">
        <v>0</v>
      </c>
      <c r="E5652" t="s">
        <v>1509</v>
      </c>
      <c r="F5652" t="str">
        <f>MID($E5652,1,1)</f>
        <v>F</v>
      </c>
      <c r="G5652" t="str">
        <f>IFERROR(MID($E5652,SEARCH("/",$E5652,SEARCH("/",$E5652)+1)+1,1),"")</f>
        <v>S</v>
      </c>
      <c r="H5652" t="s">
        <v>16</v>
      </c>
      <c r="I5652">
        <v>21</v>
      </c>
      <c r="J5652" t="b">
        <v>0</v>
      </c>
      <c r="K5652" s="7">
        <v>0</v>
      </c>
      <c r="L5652" s="7">
        <v>0</v>
      </c>
      <c r="M5652" s="7">
        <v>625</v>
      </c>
      <c r="N5652" s="7">
        <v>110</v>
      </c>
      <c r="O5652" s="7">
        <v>0</v>
      </c>
      <c r="P5652" s="7">
        <f>SUM(dane3[[#This Row],[RoomService]:[VRDeck]])</f>
        <v>735</v>
      </c>
      <c r="Q5652" t="s">
        <v>1510</v>
      </c>
      <c r="R5652" t="b">
        <v>0</v>
      </c>
    </row>
    <row r="5653" spans="1:18" x14ac:dyDescent="0.3">
      <c r="A5653" t="s">
        <v>15437</v>
      </c>
      <c r="B5653">
        <f>MID(dane3[[#This Row],[PassengerId]],1,4)+0</f>
        <v>6008</v>
      </c>
      <c r="C5653" t="s">
        <v>19</v>
      </c>
      <c r="D5653" t="b">
        <v>0</v>
      </c>
      <c r="E5653" t="s">
        <v>15438</v>
      </c>
      <c r="F5653" t="str">
        <f>MID($E5653,1,1)</f>
        <v>F</v>
      </c>
      <c r="G5653" t="str">
        <f>IFERROR(MID($E5653,SEARCH("/",$E5653,SEARCH("/",$E5653)+1)+1,1),"")</f>
        <v>P</v>
      </c>
      <c r="H5653" t="s">
        <v>32</v>
      </c>
      <c r="I5653">
        <v>24</v>
      </c>
      <c r="J5653" t="b">
        <v>0</v>
      </c>
      <c r="K5653" s="7">
        <v>0</v>
      </c>
      <c r="L5653" s="7">
        <v>73</v>
      </c>
      <c r="M5653" s="7">
        <v>617</v>
      </c>
      <c r="N5653" s="7">
        <v>0</v>
      </c>
      <c r="O5653" s="7">
        <v>0</v>
      </c>
      <c r="P5653" s="7">
        <f>SUM(dane3[[#This Row],[RoomService]:[VRDeck]])</f>
        <v>690</v>
      </c>
      <c r="Q5653" t="s">
        <v>15439</v>
      </c>
      <c r="R5653" t="b">
        <v>1</v>
      </c>
    </row>
    <row r="5654" spans="1:18" x14ac:dyDescent="0.3">
      <c r="A5654" t="s">
        <v>15440</v>
      </c>
      <c r="B5654">
        <f>MID(dane3[[#This Row],[PassengerId]],1,4)+0</f>
        <v>6010</v>
      </c>
      <c r="C5654" t="s">
        <v>19</v>
      </c>
      <c r="D5654" t="b">
        <v>1</v>
      </c>
      <c r="E5654" t="s">
        <v>15441</v>
      </c>
      <c r="F5654" t="str">
        <f>MID($E5654,1,1)</f>
        <v>G</v>
      </c>
      <c r="G5654" t="str">
        <f>IFERROR(MID($E5654,SEARCH("/",$E5654,SEARCH("/",$E5654)+1)+1,1),"")</f>
        <v>S</v>
      </c>
      <c r="H5654" t="s">
        <v>46</v>
      </c>
      <c r="I5654">
        <v>15</v>
      </c>
      <c r="J5654" t="b">
        <v>0</v>
      </c>
      <c r="K5654" s="7">
        <v>0</v>
      </c>
      <c r="L5654" s="7">
        <v>0</v>
      </c>
      <c r="M5654" s="7">
        <v>0</v>
      </c>
      <c r="N5654" s="7">
        <v>0</v>
      </c>
      <c r="O5654" s="7">
        <v>0</v>
      </c>
      <c r="P5654" s="7">
        <f>SUM(dane3[[#This Row],[RoomService]:[VRDeck]])</f>
        <v>0</v>
      </c>
      <c r="Q5654" t="s">
        <v>15442</v>
      </c>
      <c r="R5654" t="b">
        <v>1</v>
      </c>
    </row>
    <row r="5655" spans="1:18" x14ac:dyDescent="0.3">
      <c r="A5655" t="s">
        <v>15443</v>
      </c>
      <c r="B5655">
        <f>MID(dane3[[#This Row],[PassengerId]],1,4)+0</f>
        <v>6011</v>
      </c>
      <c r="C5655" t="s">
        <v>19</v>
      </c>
      <c r="D5655" t="b">
        <v>0</v>
      </c>
      <c r="E5655" t="s">
        <v>15444</v>
      </c>
      <c r="F5655" t="str">
        <f>MID($E5655,1,1)</f>
        <v>F</v>
      </c>
      <c r="G5655" t="str">
        <f>IFERROR(MID($E5655,SEARCH("/",$E5655,SEARCH("/",$E5655)+1)+1,1),"")</f>
        <v>P</v>
      </c>
      <c r="H5655" t="s">
        <v>16</v>
      </c>
      <c r="I5655">
        <v>58</v>
      </c>
      <c r="J5655" t="b">
        <v>0</v>
      </c>
      <c r="K5655" s="7">
        <v>0</v>
      </c>
      <c r="L5655" s="7">
        <v>0</v>
      </c>
      <c r="M5655" s="7">
        <v>0</v>
      </c>
      <c r="N5655" s="7">
        <v>1989</v>
      </c>
      <c r="O5655" s="7">
        <v>18</v>
      </c>
      <c r="P5655" s="7">
        <f>SUM(dane3[[#This Row],[RoomService]:[VRDeck]])</f>
        <v>2007</v>
      </c>
      <c r="Q5655" t="s">
        <v>15445</v>
      </c>
      <c r="R5655" t="b">
        <v>0</v>
      </c>
    </row>
    <row r="5656" spans="1:18" x14ac:dyDescent="0.3">
      <c r="A5656" t="s">
        <v>15446</v>
      </c>
      <c r="B5656">
        <f>MID(dane3[[#This Row],[PassengerId]],1,4)+0</f>
        <v>6014</v>
      </c>
      <c r="C5656" t="s">
        <v>19</v>
      </c>
      <c r="D5656" t="b">
        <v>0</v>
      </c>
      <c r="E5656" t="s">
        <v>15447</v>
      </c>
      <c r="F5656" t="str">
        <f>MID($E5656,1,1)</f>
        <v>E</v>
      </c>
      <c r="G5656" t="str">
        <f>IFERROR(MID($E5656,SEARCH("/",$E5656,SEARCH("/",$E5656)+1)+1,1),"")</f>
        <v>S</v>
      </c>
      <c r="H5656" t="s">
        <v>16</v>
      </c>
      <c r="I5656">
        <v>13</v>
      </c>
      <c r="J5656" t="b">
        <v>0</v>
      </c>
      <c r="K5656" s="7">
        <v>28</v>
      </c>
      <c r="L5656" s="7">
        <v>396</v>
      </c>
      <c r="M5656" s="7">
        <v>367</v>
      </c>
      <c r="N5656" s="7">
        <v>0</v>
      </c>
      <c r="O5656" s="7">
        <v>0</v>
      </c>
      <c r="P5656" s="7">
        <f>SUM(dane3[[#This Row],[RoomService]:[VRDeck]])</f>
        <v>791</v>
      </c>
      <c r="Q5656" t="s">
        <v>15448</v>
      </c>
      <c r="R5656" t="b">
        <v>0</v>
      </c>
    </row>
    <row r="5657" spans="1:18" x14ac:dyDescent="0.3">
      <c r="A5657" t="s">
        <v>15449</v>
      </c>
      <c r="B5657">
        <f>MID(dane3[[#This Row],[PassengerId]],1,4)+0</f>
        <v>6015</v>
      </c>
      <c r="C5657" t="s">
        <v>14</v>
      </c>
      <c r="D5657" t="b">
        <v>1</v>
      </c>
      <c r="E5657" t="s">
        <v>15450</v>
      </c>
      <c r="F5657" t="str">
        <f>MID($E5657,1,1)</f>
        <v>B</v>
      </c>
      <c r="G5657" t="str">
        <f>IFERROR(MID($E5657,SEARCH("/",$E5657,SEARCH("/",$E5657)+1)+1,1),"")</f>
        <v>S</v>
      </c>
      <c r="H5657" t="s">
        <v>16</v>
      </c>
      <c r="I5657">
        <v>19</v>
      </c>
      <c r="J5657" t="b">
        <v>0</v>
      </c>
      <c r="K5657" s="7">
        <v>0</v>
      </c>
      <c r="L5657" s="7">
        <v>0</v>
      </c>
      <c r="M5657" s="7">
        <v>0</v>
      </c>
      <c r="N5657" s="7">
        <v>0</v>
      </c>
      <c r="O5657" s="7">
        <v>0</v>
      </c>
      <c r="P5657" s="7">
        <f>SUM(dane3[[#This Row],[RoomService]:[VRDeck]])</f>
        <v>0</v>
      </c>
      <c r="Q5657" t="s">
        <v>15451</v>
      </c>
      <c r="R5657" t="b">
        <v>1</v>
      </c>
    </row>
    <row r="5658" spans="1:18" x14ac:dyDescent="0.3">
      <c r="A5658" t="s">
        <v>15452</v>
      </c>
      <c r="B5658">
        <f>MID(dane3[[#This Row],[PassengerId]],1,4)+0</f>
        <v>6015</v>
      </c>
      <c r="C5658" t="s">
        <v>14</v>
      </c>
      <c r="D5658" t="b">
        <v>0</v>
      </c>
      <c r="E5658" t="s">
        <v>15450</v>
      </c>
      <c r="F5658" t="str">
        <f>MID($E5658,1,1)</f>
        <v>B</v>
      </c>
      <c r="G5658" t="str">
        <f>IFERROR(MID($E5658,SEARCH("/",$E5658,SEARCH("/",$E5658)+1)+1,1),"")</f>
        <v>S</v>
      </c>
      <c r="H5658" t="s">
        <v>46</v>
      </c>
      <c r="I5658">
        <v>25</v>
      </c>
      <c r="J5658" t="b">
        <v>0</v>
      </c>
      <c r="K5658" s="7">
        <v>140</v>
      </c>
      <c r="L5658" s="7">
        <v>4451</v>
      </c>
      <c r="M5658" s="7">
        <v>0</v>
      </c>
      <c r="N5658" s="7">
        <v>0</v>
      </c>
      <c r="O5658" s="7">
        <v>2050</v>
      </c>
      <c r="P5658" s="7">
        <f>SUM(dane3[[#This Row],[RoomService]:[VRDeck]])</f>
        <v>6641</v>
      </c>
      <c r="Q5658" t="s">
        <v>15453</v>
      </c>
      <c r="R5658" t="b">
        <v>1</v>
      </c>
    </row>
    <row r="5659" spans="1:18" x14ac:dyDescent="0.3">
      <c r="A5659" t="s">
        <v>15454</v>
      </c>
      <c r="B5659">
        <f>MID(dane3[[#This Row],[PassengerId]],1,4)+0</f>
        <v>6016</v>
      </c>
      <c r="C5659" t="s">
        <v>19</v>
      </c>
      <c r="D5659" t="b">
        <v>0</v>
      </c>
      <c r="E5659" t="s">
        <v>15455</v>
      </c>
      <c r="F5659" t="str">
        <f>MID($E5659,1,1)</f>
        <v>E</v>
      </c>
      <c r="G5659" t="str">
        <f>IFERROR(MID($E5659,SEARCH("/",$E5659,SEARCH("/",$E5659)+1)+1,1),"")</f>
        <v>P</v>
      </c>
      <c r="H5659" t="s">
        <v>16</v>
      </c>
      <c r="I5659">
        <v>24</v>
      </c>
      <c r="J5659" t="b">
        <v>0</v>
      </c>
      <c r="K5659" s="7">
        <v>718</v>
      </c>
      <c r="L5659" s="7">
        <v>0</v>
      </c>
      <c r="M5659" s="7">
        <v>265</v>
      </c>
      <c r="N5659" s="7">
        <v>302</v>
      </c>
      <c r="O5659" s="7">
        <v>384</v>
      </c>
      <c r="P5659" s="7">
        <f>SUM(dane3[[#This Row],[RoomService]:[VRDeck]])</f>
        <v>1669</v>
      </c>
      <c r="Q5659" t="s">
        <v>15456</v>
      </c>
      <c r="R5659" t="b">
        <v>0</v>
      </c>
    </row>
    <row r="5660" spans="1:18" x14ac:dyDescent="0.3">
      <c r="A5660" t="s">
        <v>15457</v>
      </c>
      <c r="B5660">
        <f>MID(dane3[[#This Row],[PassengerId]],1,4)+0</f>
        <v>6016</v>
      </c>
      <c r="C5660" t="s">
        <v>19</v>
      </c>
      <c r="D5660" t="b">
        <v>0</v>
      </c>
      <c r="E5660" t="s">
        <v>15458</v>
      </c>
      <c r="F5660" t="str">
        <f>MID($E5660,1,1)</f>
        <v>G</v>
      </c>
      <c r="G5660" t="str">
        <f>IFERROR(MID($E5660,SEARCH("/",$E5660,SEARCH("/",$E5660)+1)+1,1),"")</f>
        <v>P</v>
      </c>
      <c r="H5660" t="s">
        <v>16</v>
      </c>
      <c r="I5660">
        <v>20</v>
      </c>
      <c r="J5660" t="b">
        <v>0</v>
      </c>
      <c r="K5660" s="7">
        <v>3</v>
      </c>
      <c r="L5660" s="7">
        <v>0</v>
      </c>
      <c r="M5660" s="7">
        <v>0</v>
      </c>
      <c r="N5660" s="7">
        <v>806</v>
      </c>
      <c r="O5660" s="7">
        <v>0</v>
      </c>
      <c r="P5660" s="7">
        <f>SUM(dane3[[#This Row],[RoomService]:[VRDeck]])</f>
        <v>809</v>
      </c>
      <c r="Q5660" t="s">
        <v>15459</v>
      </c>
      <c r="R5660" t="b">
        <v>0</v>
      </c>
    </row>
    <row r="5661" spans="1:18" x14ac:dyDescent="0.3">
      <c r="A5661" t="s">
        <v>13769</v>
      </c>
      <c r="B5661">
        <f>MID(dane3[[#This Row],[PassengerId]],1,4)+0</f>
        <v>5389</v>
      </c>
      <c r="C5661" t="s">
        <v>53</v>
      </c>
      <c r="D5661" t="b">
        <v>0</v>
      </c>
      <c r="E5661" t="s">
        <v>13770</v>
      </c>
      <c r="F5661" t="str">
        <f>MID($E5661,1,1)</f>
        <v>F</v>
      </c>
      <c r="G5661" t="str">
        <f>IFERROR(MID($E5661,SEARCH("/",$E5661,SEARCH("/",$E5661)+1)+1,1),"")</f>
        <v>P</v>
      </c>
      <c r="H5661" t="s">
        <v>16</v>
      </c>
      <c r="I5661">
        <v>27</v>
      </c>
      <c r="J5661" t="b">
        <v>0</v>
      </c>
      <c r="K5661" s="7">
        <v>2</v>
      </c>
      <c r="L5661" s="7">
        <v>0</v>
      </c>
      <c r="M5661" s="7">
        <v>1320</v>
      </c>
      <c r="N5661" s="7">
        <v>0</v>
      </c>
      <c r="O5661" s="7">
        <v>26</v>
      </c>
      <c r="P5661" s="7">
        <f>SUM(dane3[[#This Row],[RoomService]:[VRDeck]])</f>
        <v>1348</v>
      </c>
      <c r="Q5661" t="s">
        <v>13771</v>
      </c>
      <c r="R5661" t="b">
        <v>1</v>
      </c>
    </row>
    <row r="5662" spans="1:18" x14ac:dyDescent="0.3">
      <c r="A5662" t="s">
        <v>13772</v>
      </c>
      <c r="B5662">
        <f>MID(dane3[[#This Row],[PassengerId]],1,4)+0</f>
        <v>5389</v>
      </c>
      <c r="C5662" t="s">
        <v>53</v>
      </c>
      <c r="D5662" t="b">
        <v>0</v>
      </c>
      <c r="E5662" t="s">
        <v>13770</v>
      </c>
      <c r="F5662" t="str">
        <f>MID($E5662,1,1)</f>
        <v>F</v>
      </c>
      <c r="G5662" t="str">
        <f>IFERROR(MID($E5662,SEARCH("/",$E5662,SEARCH("/",$E5662)+1)+1,1),"")</f>
        <v>P</v>
      </c>
      <c r="H5662" t="s">
        <v>16</v>
      </c>
      <c r="I5662">
        <v>32</v>
      </c>
      <c r="J5662" t="b">
        <v>0</v>
      </c>
      <c r="K5662" s="7">
        <v>2497</v>
      </c>
      <c r="L5662" s="7">
        <v>0</v>
      </c>
      <c r="M5662" s="7">
        <v>101</v>
      </c>
      <c r="N5662" s="7">
        <v>0</v>
      </c>
      <c r="O5662" s="7">
        <v>0</v>
      </c>
      <c r="P5662" s="7">
        <f>SUM(dane3[[#This Row],[RoomService]:[VRDeck]])</f>
        <v>2598</v>
      </c>
      <c r="Q5662" t="s">
        <v>13773</v>
      </c>
      <c r="R5662" t="b">
        <v>0</v>
      </c>
    </row>
    <row r="5663" spans="1:18" x14ac:dyDescent="0.3">
      <c r="A5663" t="s">
        <v>15465</v>
      </c>
      <c r="B5663">
        <f>MID(dane3[[#This Row],[PassengerId]],1,4)+0</f>
        <v>6019</v>
      </c>
      <c r="C5663" t="s">
        <v>19</v>
      </c>
      <c r="D5663" t="b">
        <v>0</v>
      </c>
      <c r="E5663" t="s">
        <v>15466</v>
      </c>
      <c r="F5663" t="str">
        <f>MID($E5663,1,1)</f>
        <v>F</v>
      </c>
      <c r="G5663" t="str">
        <f>IFERROR(MID($E5663,SEARCH("/",$E5663,SEARCH("/",$E5663)+1)+1,1),"")</f>
        <v>S</v>
      </c>
      <c r="H5663" t="s">
        <v>16</v>
      </c>
      <c r="I5663">
        <v>29</v>
      </c>
      <c r="J5663" t="b">
        <v>0</v>
      </c>
      <c r="K5663" s="7">
        <v>0</v>
      </c>
      <c r="L5663" s="7">
        <v>839</v>
      </c>
      <c r="M5663" s="7">
        <v>0</v>
      </c>
      <c r="N5663" s="7">
        <v>36</v>
      </c>
      <c r="O5663" s="7">
        <v>5</v>
      </c>
      <c r="P5663" s="7">
        <f>SUM(dane3[[#This Row],[RoomService]:[VRDeck]])</f>
        <v>880</v>
      </c>
      <c r="Q5663" t="s">
        <v>15467</v>
      </c>
      <c r="R5663" t="b">
        <v>1</v>
      </c>
    </row>
    <row r="5664" spans="1:18" x14ac:dyDescent="0.3">
      <c r="A5664" t="s">
        <v>15468</v>
      </c>
      <c r="B5664">
        <f>MID(dane3[[#This Row],[PassengerId]],1,4)+0</f>
        <v>6020</v>
      </c>
      <c r="C5664" t="s">
        <v>19</v>
      </c>
      <c r="D5664" t="b">
        <v>1</v>
      </c>
      <c r="E5664" t="s">
        <v>15469</v>
      </c>
      <c r="F5664" t="str">
        <f>MID($E5664,1,1)</f>
        <v>G</v>
      </c>
      <c r="G5664" t="str">
        <f>IFERROR(MID($E5664,SEARCH("/",$E5664,SEARCH("/",$E5664)+1)+1,1),"")</f>
        <v>P</v>
      </c>
      <c r="H5664" t="s">
        <v>46</v>
      </c>
      <c r="I5664">
        <v>39</v>
      </c>
      <c r="J5664" t="b">
        <v>0</v>
      </c>
      <c r="K5664" s="7">
        <v>0</v>
      </c>
      <c r="L5664" s="7">
        <v>0</v>
      </c>
      <c r="M5664" s="7">
        <v>0</v>
      </c>
      <c r="N5664" s="7">
        <v>0</v>
      </c>
      <c r="O5664" s="7">
        <v>0</v>
      </c>
      <c r="P5664" s="7">
        <f>SUM(dane3[[#This Row],[RoomService]:[VRDeck]])</f>
        <v>0</v>
      </c>
      <c r="Q5664" t="s">
        <v>15470</v>
      </c>
      <c r="R5664" t="b">
        <v>0</v>
      </c>
    </row>
    <row r="5665" spans="1:18" x14ac:dyDescent="0.3">
      <c r="A5665" t="s">
        <v>15471</v>
      </c>
      <c r="B5665">
        <f>MID(dane3[[#This Row],[PassengerId]],1,4)+0</f>
        <v>6020</v>
      </c>
      <c r="C5665" t="s">
        <v>19</v>
      </c>
      <c r="D5665" t="b">
        <v>1</v>
      </c>
      <c r="E5665" t="s">
        <v>15469</v>
      </c>
      <c r="F5665" t="str">
        <f>MID($E5665,1,1)</f>
        <v>G</v>
      </c>
      <c r="G5665" t="str">
        <f>IFERROR(MID($E5665,SEARCH("/",$E5665,SEARCH("/",$E5665)+1)+1,1),"")</f>
        <v>P</v>
      </c>
      <c r="H5665" t="s">
        <v>16</v>
      </c>
      <c r="I5665">
        <v>0</v>
      </c>
      <c r="J5665" t="b">
        <v>0</v>
      </c>
      <c r="K5665" s="7">
        <v>0</v>
      </c>
      <c r="L5665" s="7">
        <v>0</v>
      </c>
      <c r="M5665" s="7">
        <v>0</v>
      </c>
      <c r="N5665" s="7">
        <v>0</v>
      </c>
      <c r="O5665" s="7">
        <v>0</v>
      </c>
      <c r="P5665" s="7">
        <f>SUM(dane3[[#This Row],[RoomService]:[VRDeck]])</f>
        <v>0</v>
      </c>
      <c r="Q5665" t="s">
        <v>15472</v>
      </c>
      <c r="R5665" t="b">
        <v>0</v>
      </c>
    </row>
    <row r="5666" spans="1:18" x14ac:dyDescent="0.3">
      <c r="A5666" t="s">
        <v>15473</v>
      </c>
      <c r="B5666">
        <f>MID(dane3[[#This Row],[PassengerId]],1,4)+0</f>
        <v>6020</v>
      </c>
      <c r="C5666" t="s">
        <v>19</v>
      </c>
      <c r="D5666" t="b">
        <v>0</v>
      </c>
      <c r="E5666" t="s">
        <v>15469</v>
      </c>
      <c r="F5666" t="str">
        <f>MID($E5666,1,1)</f>
        <v>G</v>
      </c>
      <c r="G5666" t="str">
        <f>IFERROR(MID($E5666,SEARCH("/",$E5666,SEARCH("/",$E5666)+1)+1,1),"")</f>
        <v>P</v>
      </c>
      <c r="H5666" t="s">
        <v>16</v>
      </c>
      <c r="I5666">
        <v>10</v>
      </c>
      <c r="J5666" t="b">
        <v>0</v>
      </c>
      <c r="K5666" s="7">
        <v>0</v>
      </c>
      <c r="L5666" s="7">
        <v>0</v>
      </c>
      <c r="M5666" s="7">
        <v>0</v>
      </c>
      <c r="N5666" s="7">
        <v>0</v>
      </c>
      <c r="O5666" s="7">
        <v>0</v>
      </c>
      <c r="P5666" s="7">
        <f>SUM(dane3[[#This Row],[RoomService]:[VRDeck]])</f>
        <v>0</v>
      </c>
      <c r="Q5666" t="s">
        <v>15474</v>
      </c>
      <c r="R5666" t="b">
        <v>0</v>
      </c>
    </row>
    <row r="5667" spans="1:18" x14ac:dyDescent="0.3">
      <c r="A5667" t="s">
        <v>15475</v>
      </c>
      <c r="B5667">
        <f>MID(dane3[[#This Row],[PassengerId]],1,4)+0</f>
        <v>6020</v>
      </c>
      <c r="C5667" t="s">
        <v>19</v>
      </c>
      <c r="D5667" t="b">
        <v>1</v>
      </c>
      <c r="E5667" t="s">
        <v>15469</v>
      </c>
      <c r="F5667" t="str">
        <f>MID($E5667,1,1)</f>
        <v>G</v>
      </c>
      <c r="G5667" t="str">
        <f>IFERROR(MID($E5667,SEARCH("/",$E5667,SEARCH("/",$E5667)+1)+1,1),"")</f>
        <v>P</v>
      </c>
      <c r="H5667" t="s">
        <v>16</v>
      </c>
      <c r="I5667">
        <v>9</v>
      </c>
      <c r="J5667" t="b">
        <v>0</v>
      </c>
      <c r="K5667" s="7">
        <v>0</v>
      </c>
      <c r="L5667" s="7">
        <v>0</v>
      </c>
      <c r="M5667" s="7">
        <v>0</v>
      </c>
      <c r="N5667" s="7">
        <v>0</v>
      </c>
      <c r="O5667" s="7">
        <v>0</v>
      </c>
      <c r="P5667" s="7">
        <f>SUM(dane3[[#This Row],[RoomService]:[VRDeck]])</f>
        <v>0</v>
      </c>
      <c r="Q5667" t="s">
        <v>15476</v>
      </c>
      <c r="R5667" t="b">
        <v>0</v>
      </c>
    </row>
    <row r="5668" spans="1:18" x14ac:dyDescent="0.3">
      <c r="A5668" t="s">
        <v>15477</v>
      </c>
      <c r="B5668">
        <f>MID(dane3[[#This Row],[PassengerId]],1,4)+0</f>
        <v>6020</v>
      </c>
      <c r="C5668" t="s">
        <v>19</v>
      </c>
      <c r="D5668" t="b">
        <v>0</v>
      </c>
      <c r="E5668" t="s">
        <v>15478</v>
      </c>
      <c r="F5668" t="str">
        <f>MID($E5668,1,1)</f>
        <v>F</v>
      </c>
      <c r="G5668" t="str">
        <f>IFERROR(MID($E5668,SEARCH("/",$E5668,SEARCH("/",$E5668)+1)+1,1),"")</f>
        <v>P</v>
      </c>
      <c r="H5668" t="s">
        <v>46</v>
      </c>
      <c r="I5668">
        <v>34</v>
      </c>
      <c r="J5668" t="b">
        <v>0</v>
      </c>
      <c r="K5668" s="7">
        <v>0</v>
      </c>
      <c r="L5668" s="7">
        <v>968</v>
      </c>
      <c r="M5668" s="7">
        <v>273</v>
      </c>
      <c r="N5668" s="7">
        <v>0</v>
      </c>
      <c r="O5668" s="7">
        <v>283</v>
      </c>
      <c r="P5668" s="7">
        <f>SUM(dane3[[#This Row],[RoomService]:[VRDeck]])</f>
        <v>1524</v>
      </c>
      <c r="Q5668" t="s">
        <v>15479</v>
      </c>
      <c r="R5668" t="b">
        <v>0</v>
      </c>
    </row>
    <row r="5669" spans="1:18" x14ac:dyDescent="0.3">
      <c r="A5669" t="s">
        <v>15480</v>
      </c>
      <c r="B5669">
        <f>MID(dane3[[#This Row],[PassengerId]],1,4)+0</f>
        <v>6020</v>
      </c>
      <c r="C5669" t="s">
        <v>19</v>
      </c>
      <c r="D5669" t="b">
        <v>0</v>
      </c>
      <c r="E5669" t="s">
        <v>15469</v>
      </c>
      <c r="F5669" t="str">
        <f>MID($E5669,1,1)</f>
        <v>G</v>
      </c>
      <c r="G5669" t="str">
        <f>IFERROR(MID($E5669,SEARCH("/",$E5669,SEARCH("/",$E5669)+1)+1,1),"")</f>
        <v>P</v>
      </c>
      <c r="H5669" t="s">
        <v>16</v>
      </c>
      <c r="I5669">
        <v>11</v>
      </c>
      <c r="J5669" t="b">
        <v>0</v>
      </c>
      <c r="K5669" s="7">
        <v>0</v>
      </c>
      <c r="L5669" s="7">
        <v>0</v>
      </c>
      <c r="M5669" s="7">
        <v>0</v>
      </c>
      <c r="N5669" s="7">
        <v>0</v>
      </c>
      <c r="O5669" s="7">
        <v>0</v>
      </c>
      <c r="P5669" s="7">
        <f>SUM(dane3[[#This Row],[RoomService]:[VRDeck]])</f>
        <v>0</v>
      </c>
      <c r="Q5669" t="s">
        <v>15481</v>
      </c>
      <c r="R5669" t="b">
        <v>0</v>
      </c>
    </row>
    <row r="5670" spans="1:18" x14ac:dyDescent="0.3">
      <c r="A5670" t="s">
        <v>15482</v>
      </c>
      <c r="B5670">
        <f>MID(dane3[[#This Row],[PassengerId]],1,4)+0</f>
        <v>6020</v>
      </c>
      <c r="C5670" t="s">
        <v>19</v>
      </c>
      <c r="D5670" t="b">
        <v>1</v>
      </c>
      <c r="E5670" t="s">
        <v>15469</v>
      </c>
      <c r="F5670" t="str">
        <f>MID($E5670,1,1)</f>
        <v>G</v>
      </c>
      <c r="G5670" t="str">
        <f>IFERROR(MID($E5670,SEARCH("/",$E5670,SEARCH("/",$E5670)+1)+1,1),"")</f>
        <v>P</v>
      </c>
      <c r="H5670" t="s">
        <v>16</v>
      </c>
      <c r="I5670">
        <v>0</v>
      </c>
      <c r="J5670" t="b">
        <v>0</v>
      </c>
      <c r="K5670" s="7">
        <v>0</v>
      </c>
      <c r="L5670" s="7">
        <v>0</v>
      </c>
      <c r="M5670" s="7">
        <v>0</v>
      </c>
      <c r="N5670" s="7">
        <v>0</v>
      </c>
      <c r="O5670" s="7">
        <v>0</v>
      </c>
      <c r="P5670" s="7">
        <f>SUM(dane3[[#This Row],[RoomService]:[VRDeck]])</f>
        <v>0</v>
      </c>
      <c r="Q5670" t="s">
        <v>15483</v>
      </c>
      <c r="R5670" t="b">
        <v>0</v>
      </c>
    </row>
    <row r="5671" spans="1:18" x14ac:dyDescent="0.3">
      <c r="A5671" t="s">
        <v>15484</v>
      </c>
      <c r="B5671">
        <f>MID(dane3[[#This Row],[PassengerId]],1,4)+0</f>
        <v>6022</v>
      </c>
      <c r="C5671" t="s">
        <v>19</v>
      </c>
      <c r="D5671" t="b">
        <v>0</v>
      </c>
      <c r="E5671" t="s">
        <v>15485</v>
      </c>
      <c r="F5671" t="str">
        <f>MID($E5671,1,1)</f>
        <v>F</v>
      </c>
      <c r="G5671" t="str">
        <f>IFERROR(MID($E5671,SEARCH("/",$E5671,SEARCH("/",$E5671)+1)+1,1),"")</f>
        <v>P</v>
      </c>
      <c r="H5671" t="s">
        <v>16</v>
      </c>
      <c r="I5671">
        <v>24</v>
      </c>
      <c r="J5671" t="b">
        <v>0</v>
      </c>
      <c r="K5671" s="7">
        <v>0</v>
      </c>
      <c r="L5671" s="7">
        <v>0</v>
      </c>
      <c r="M5671" s="7">
        <v>0</v>
      </c>
      <c r="N5671" s="7">
        <v>14</v>
      </c>
      <c r="O5671" s="7">
        <v>631</v>
      </c>
      <c r="P5671" s="7">
        <f>SUM(dane3[[#This Row],[RoomService]:[VRDeck]])</f>
        <v>645</v>
      </c>
      <c r="Q5671" t="s">
        <v>23799</v>
      </c>
      <c r="R5671" t="b">
        <v>0</v>
      </c>
    </row>
    <row r="5672" spans="1:18" x14ac:dyDescent="0.3">
      <c r="A5672" t="s">
        <v>15486</v>
      </c>
      <c r="B5672">
        <f>MID(dane3[[#This Row],[PassengerId]],1,4)+0</f>
        <v>6024</v>
      </c>
      <c r="C5672" t="s">
        <v>19</v>
      </c>
      <c r="D5672" t="b">
        <v>1</v>
      </c>
      <c r="E5672" t="s">
        <v>15487</v>
      </c>
      <c r="F5672" t="str">
        <f>MID($E5672,1,1)</f>
        <v>G</v>
      </c>
      <c r="G5672" t="str">
        <f>IFERROR(MID($E5672,SEARCH("/",$E5672,SEARCH("/",$E5672)+1)+1,1),"")</f>
        <v>P</v>
      </c>
      <c r="H5672" t="s">
        <v>32</v>
      </c>
      <c r="I5672">
        <v>16</v>
      </c>
      <c r="J5672" t="b">
        <v>0</v>
      </c>
      <c r="K5672" s="7">
        <v>0</v>
      </c>
      <c r="L5672" s="7">
        <v>0</v>
      </c>
      <c r="M5672" s="7">
        <v>0</v>
      </c>
      <c r="N5672" s="7">
        <v>0</v>
      </c>
      <c r="O5672" s="7">
        <v>0</v>
      </c>
      <c r="P5672" s="7">
        <f>SUM(dane3[[#This Row],[RoomService]:[VRDeck]])</f>
        <v>0</v>
      </c>
      <c r="Q5672" t="s">
        <v>15488</v>
      </c>
      <c r="R5672" t="b">
        <v>1</v>
      </c>
    </row>
    <row r="5673" spans="1:18" x14ac:dyDescent="0.3">
      <c r="A5673" t="s">
        <v>15489</v>
      </c>
      <c r="B5673">
        <f>MID(dane3[[#This Row],[PassengerId]],1,4)+0</f>
        <v>6025</v>
      </c>
      <c r="C5673" t="s">
        <v>19</v>
      </c>
      <c r="D5673" t="b">
        <v>0</v>
      </c>
      <c r="E5673" t="s">
        <v>15490</v>
      </c>
      <c r="F5673" t="str">
        <f>MID($E5673,1,1)</f>
        <v>F</v>
      </c>
      <c r="G5673" t="str">
        <f>IFERROR(MID($E5673,SEARCH("/",$E5673,SEARCH("/",$E5673)+1)+1,1),"")</f>
        <v>P</v>
      </c>
      <c r="H5673" t="s">
        <v>16</v>
      </c>
      <c r="I5673">
        <v>42</v>
      </c>
      <c r="J5673" t="b">
        <v>0</v>
      </c>
      <c r="K5673" s="7">
        <v>0</v>
      </c>
      <c r="L5673" s="7">
        <v>420</v>
      </c>
      <c r="M5673" s="7">
        <v>0</v>
      </c>
      <c r="N5673" s="7">
        <v>1</v>
      </c>
      <c r="O5673" s="7">
        <v>175</v>
      </c>
      <c r="P5673" s="7">
        <f>SUM(dane3[[#This Row],[RoomService]:[VRDeck]])</f>
        <v>596</v>
      </c>
      <c r="Q5673" t="s">
        <v>15491</v>
      </c>
      <c r="R5673" t="b">
        <v>0</v>
      </c>
    </row>
    <row r="5674" spans="1:18" x14ac:dyDescent="0.3">
      <c r="A5674" t="s">
        <v>13785</v>
      </c>
      <c r="B5674">
        <f>MID(dane3[[#This Row],[PassengerId]],1,4)+0</f>
        <v>5394</v>
      </c>
      <c r="C5674" t="s">
        <v>53</v>
      </c>
      <c r="D5674" t="b">
        <v>0</v>
      </c>
      <c r="E5674" t="s">
        <v>13786</v>
      </c>
      <c r="F5674" t="str">
        <f>MID($E5674,1,1)</f>
        <v>D</v>
      </c>
      <c r="G5674" t="str">
        <f>IFERROR(MID($E5674,SEARCH("/",$E5674,SEARCH("/",$E5674)+1)+1,1),"")</f>
        <v>P</v>
      </c>
      <c r="H5674" t="s">
        <v>16</v>
      </c>
      <c r="I5674">
        <v>14</v>
      </c>
      <c r="J5674" t="b">
        <v>0</v>
      </c>
      <c r="K5674" s="7">
        <v>246</v>
      </c>
      <c r="L5674" s="7">
        <v>0</v>
      </c>
      <c r="M5674" s="7">
        <v>2153</v>
      </c>
      <c r="N5674" s="7">
        <v>0</v>
      </c>
      <c r="O5674" s="7">
        <v>0</v>
      </c>
      <c r="P5674" s="7">
        <f>SUM(dane3[[#This Row],[RoomService]:[VRDeck]])</f>
        <v>2399</v>
      </c>
      <c r="Q5674" t="s">
        <v>13787</v>
      </c>
      <c r="R5674" t="b">
        <v>1</v>
      </c>
    </row>
    <row r="5675" spans="1:18" x14ac:dyDescent="0.3">
      <c r="A5675" t="s">
        <v>15495</v>
      </c>
      <c r="B5675">
        <f>MID(dane3[[#This Row],[PassengerId]],1,4)+0</f>
        <v>6027</v>
      </c>
      <c r="C5675" t="s">
        <v>14</v>
      </c>
      <c r="D5675" t="b">
        <v>0</v>
      </c>
      <c r="E5675" t="s">
        <v>15496</v>
      </c>
      <c r="F5675" t="str">
        <f>MID($E5675,1,1)</f>
        <v>B</v>
      </c>
      <c r="G5675" t="str">
        <f>IFERROR(MID($E5675,SEARCH("/",$E5675,SEARCH("/",$E5675)+1)+1,1),"")</f>
        <v>S</v>
      </c>
      <c r="H5675" t="s">
        <v>16</v>
      </c>
      <c r="I5675">
        <v>36</v>
      </c>
      <c r="J5675" t="b">
        <v>0</v>
      </c>
      <c r="K5675" s="7">
        <v>0</v>
      </c>
      <c r="L5675" s="7">
        <v>1828</v>
      </c>
      <c r="M5675" s="7">
        <v>9058</v>
      </c>
      <c r="N5675" s="7">
        <v>1</v>
      </c>
      <c r="O5675" s="7">
        <v>2</v>
      </c>
      <c r="P5675" s="7">
        <f>SUM(dane3[[#This Row],[RoomService]:[VRDeck]])</f>
        <v>10889</v>
      </c>
      <c r="Q5675" t="s">
        <v>15497</v>
      </c>
      <c r="R5675" t="b">
        <v>1</v>
      </c>
    </row>
    <row r="5676" spans="1:18" x14ac:dyDescent="0.3">
      <c r="A5676" t="s">
        <v>15498</v>
      </c>
      <c r="B5676">
        <f>MID(dane3[[#This Row],[PassengerId]],1,4)+0</f>
        <v>6028</v>
      </c>
      <c r="C5676" t="s">
        <v>14</v>
      </c>
      <c r="D5676" t="b">
        <v>0</v>
      </c>
      <c r="E5676" t="s">
        <v>15499</v>
      </c>
      <c r="F5676" t="str">
        <f>MID($E5676,1,1)</f>
        <v>A</v>
      </c>
      <c r="G5676" t="str">
        <f>IFERROR(MID($E5676,SEARCH("/",$E5676,SEARCH("/",$E5676)+1)+1,1),"")</f>
        <v>P</v>
      </c>
      <c r="H5676" t="s">
        <v>46</v>
      </c>
      <c r="I5676">
        <v>27</v>
      </c>
      <c r="J5676" t="b">
        <v>0</v>
      </c>
      <c r="K5676" s="7">
        <v>0</v>
      </c>
      <c r="L5676" s="7">
        <v>1801</v>
      </c>
      <c r="M5676" s="7">
        <v>0</v>
      </c>
      <c r="N5676" s="7">
        <v>304</v>
      </c>
      <c r="O5676" s="7">
        <v>1393</v>
      </c>
      <c r="P5676" s="7">
        <f>SUM(dane3[[#This Row],[RoomService]:[VRDeck]])</f>
        <v>3498</v>
      </c>
      <c r="Q5676" t="s">
        <v>15500</v>
      </c>
      <c r="R5676" t="b">
        <v>0</v>
      </c>
    </row>
    <row r="5677" spans="1:18" x14ac:dyDescent="0.3">
      <c r="A5677" t="s">
        <v>15501</v>
      </c>
      <c r="B5677">
        <f>MID(dane3[[#This Row],[PassengerId]],1,4)+0</f>
        <v>6028</v>
      </c>
      <c r="C5677" t="s">
        <v>14</v>
      </c>
      <c r="D5677" t="b">
        <v>0</v>
      </c>
      <c r="E5677" t="s">
        <v>15499</v>
      </c>
      <c r="F5677" t="str">
        <f>MID($E5677,1,1)</f>
        <v>A</v>
      </c>
      <c r="G5677" t="str">
        <f>IFERROR(MID($E5677,SEARCH("/",$E5677,SEARCH("/",$E5677)+1)+1,1),"")</f>
        <v>P</v>
      </c>
      <c r="H5677" t="s">
        <v>16</v>
      </c>
      <c r="I5677">
        <v>32</v>
      </c>
      <c r="J5677" t="b">
        <v>1</v>
      </c>
      <c r="K5677" s="7">
        <v>0</v>
      </c>
      <c r="L5677" s="7">
        <v>792</v>
      </c>
      <c r="M5677" s="7">
        <v>0</v>
      </c>
      <c r="N5677" s="7">
        <v>1</v>
      </c>
      <c r="O5677" s="7">
        <v>1335</v>
      </c>
      <c r="P5677" s="7">
        <f>SUM(dane3[[#This Row],[RoomService]:[VRDeck]])</f>
        <v>2128</v>
      </c>
      <c r="Q5677" t="s">
        <v>15502</v>
      </c>
      <c r="R5677" t="b">
        <v>0</v>
      </c>
    </row>
    <row r="5678" spans="1:18" x14ac:dyDescent="0.3">
      <c r="A5678" t="s">
        <v>15503</v>
      </c>
      <c r="B5678">
        <f>MID(dane3[[#This Row],[PassengerId]],1,4)+0</f>
        <v>6028</v>
      </c>
      <c r="C5678" t="s">
        <v>14</v>
      </c>
      <c r="D5678" t="b">
        <v>0</v>
      </c>
      <c r="E5678" t="s">
        <v>15499</v>
      </c>
      <c r="F5678" t="str">
        <f>MID($E5678,1,1)</f>
        <v>A</v>
      </c>
      <c r="G5678" t="str">
        <f>IFERROR(MID($E5678,SEARCH("/",$E5678,SEARCH("/",$E5678)+1)+1,1),"")</f>
        <v>P</v>
      </c>
      <c r="H5678" t="s">
        <v>46</v>
      </c>
      <c r="I5678">
        <v>11</v>
      </c>
      <c r="J5678" t="b">
        <v>0</v>
      </c>
      <c r="K5678" s="7">
        <v>0</v>
      </c>
      <c r="L5678" s="7">
        <v>0</v>
      </c>
      <c r="M5678" s="7">
        <v>0</v>
      </c>
      <c r="N5678" s="7">
        <v>0</v>
      </c>
      <c r="O5678" s="7">
        <v>0</v>
      </c>
      <c r="P5678" s="7">
        <f>SUM(dane3[[#This Row],[RoomService]:[VRDeck]])</f>
        <v>0</v>
      </c>
      <c r="Q5678" t="s">
        <v>15504</v>
      </c>
      <c r="R5678" t="b">
        <v>1</v>
      </c>
    </row>
    <row r="5679" spans="1:18" x14ac:dyDescent="0.3">
      <c r="A5679" t="s">
        <v>15505</v>
      </c>
      <c r="B5679">
        <f>MID(dane3[[#This Row],[PassengerId]],1,4)+0</f>
        <v>6028</v>
      </c>
      <c r="C5679" t="s">
        <v>14</v>
      </c>
      <c r="D5679" t="b">
        <v>0</v>
      </c>
      <c r="E5679" t="s">
        <v>39</v>
      </c>
      <c r="F5679" t="s">
        <v>23760</v>
      </c>
      <c r="G5679" t="str">
        <f>IFERROR(MID($E5679,SEARCH("/",$E5679,SEARCH("/",$E5679)+1)+1,1),"")</f>
        <v/>
      </c>
      <c r="H5679" t="s">
        <v>16</v>
      </c>
      <c r="I5679">
        <v>26</v>
      </c>
      <c r="J5679" t="b">
        <v>1</v>
      </c>
      <c r="K5679" s="7">
        <v>0</v>
      </c>
      <c r="L5679" s="7">
        <v>3638</v>
      </c>
      <c r="M5679" s="7">
        <v>0</v>
      </c>
      <c r="N5679" s="7">
        <v>1043</v>
      </c>
      <c r="O5679" s="7">
        <v>0</v>
      </c>
      <c r="P5679" s="7">
        <f>SUM(dane3[[#This Row],[RoomService]:[VRDeck]])</f>
        <v>4681</v>
      </c>
      <c r="Q5679" t="s">
        <v>15506</v>
      </c>
      <c r="R5679" t="b">
        <v>1</v>
      </c>
    </row>
    <row r="5680" spans="1:18" x14ac:dyDescent="0.3">
      <c r="A5680" t="s">
        <v>15507</v>
      </c>
      <c r="B5680">
        <f>MID(dane3[[#This Row],[PassengerId]],1,4)+0</f>
        <v>6028</v>
      </c>
      <c r="C5680" t="s">
        <v>14</v>
      </c>
      <c r="D5680" t="b">
        <v>0</v>
      </c>
      <c r="E5680" t="s">
        <v>15499</v>
      </c>
      <c r="F5680" t="str">
        <f>MID($E5680,1,1)</f>
        <v>A</v>
      </c>
      <c r="G5680" t="str">
        <f>IFERROR(MID($E5680,SEARCH("/",$E5680,SEARCH("/",$E5680)+1)+1,1),"")</f>
        <v>P</v>
      </c>
      <c r="H5680" t="s">
        <v>16</v>
      </c>
      <c r="I5680">
        <v>28</v>
      </c>
      <c r="J5680" t="b">
        <v>0</v>
      </c>
      <c r="K5680" s="7">
        <v>0</v>
      </c>
      <c r="L5680" s="7">
        <v>6921</v>
      </c>
      <c r="M5680" s="7">
        <v>0</v>
      </c>
      <c r="N5680" s="7">
        <v>29</v>
      </c>
      <c r="O5680" s="7">
        <v>45</v>
      </c>
      <c r="P5680" s="7">
        <f>SUM(dane3[[#This Row],[RoomService]:[VRDeck]])</f>
        <v>6995</v>
      </c>
      <c r="Q5680" t="s">
        <v>15508</v>
      </c>
      <c r="R5680" t="b">
        <v>1</v>
      </c>
    </row>
    <row r="5681" spans="1:18" x14ac:dyDescent="0.3">
      <c r="A5681" t="s">
        <v>15509</v>
      </c>
      <c r="B5681">
        <f>MID(dane3[[#This Row],[PassengerId]],1,4)+0</f>
        <v>6029</v>
      </c>
      <c r="C5681" t="s">
        <v>19</v>
      </c>
      <c r="D5681" t="b">
        <v>0</v>
      </c>
      <c r="E5681" t="s">
        <v>15510</v>
      </c>
      <c r="F5681" t="str">
        <f>MID($E5681,1,1)</f>
        <v>E</v>
      </c>
      <c r="G5681" t="str">
        <f>IFERROR(MID($E5681,SEARCH("/",$E5681,SEARCH("/",$E5681)+1)+1,1),"")</f>
        <v>S</v>
      </c>
      <c r="H5681" t="s">
        <v>16</v>
      </c>
      <c r="I5681">
        <v>25</v>
      </c>
      <c r="J5681" t="b">
        <v>0</v>
      </c>
      <c r="K5681" s="7">
        <v>0</v>
      </c>
      <c r="L5681" s="7">
        <v>30</v>
      </c>
      <c r="M5681" s="7">
        <v>20</v>
      </c>
      <c r="N5681" s="7">
        <v>0</v>
      </c>
      <c r="O5681" s="7">
        <v>941</v>
      </c>
      <c r="P5681" s="7">
        <f>SUM(dane3[[#This Row],[RoomService]:[VRDeck]])</f>
        <v>991</v>
      </c>
      <c r="Q5681" t="s">
        <v>15511</v>
      </c>
      <c r="R5681" t="b">
        <v>0</v>
      </c>
    </row>
    <row r="5682" spans="1:18" x14ac:dyDescent="0.3">
      <c r="A5682" t="s">
        <v>15512</v>
      </c>
      <c r="B5682">
        <f>MID(dane3[[#This Row],[PassengerId]],1,4)+0</f>
        <v>6030</v>
      </c>
      <c r="C5682" t="s">
        <v>19</v>
      </c>
      <c r="D5682" t="b">
        <v>0</v>
      </c>
      <c r="E5682" t="s">
        <v>15513</v>
      </c>
      <c r="F5682" t="str">
        <f>MID($E5682,1,1)</f>
        <v>G</v>
      </c>
      <c r="G5682" t="str">
        <f>IFERROR(MID($E5682,SEARCH("/",$E5682,SEARCH("/",$E5682)+1)+1,1),"")</f>
        <v>S</v>
      </c>
      <c r="H5682" t="s">
        <v>16</v>
      </c>
      <c r="I5682">
        <v>5</v>
      </c>
      <c r="J5682" t="b">
        <v>0</v>
      </c>
      <c r="K5682" s="7">
        <v>0</v>
      </c>
      <c r="L5682" s="7">
        <v>0</v>
      </c>
      <c r="M5682" s="7">
        <v>0</v>
      </c>
      <c r="N5682" s="7">
        <v>0</v>
      </c>
      <c r="O5682" s="7">
        <v>0</v>
      </c>
      <c r="P5682" s="7">
        <f>SUM(dane3[[#This Row],[RoomService]:[VRDeck]])</f>
        <v>0</v>
      </c>
      <c r="Q5682" t="s">
        <v>15514</v>
      </c>
      <c r="R5682" t="b">
        <v>1</v>
      </c>
    </row>
    <row r="5683" spans="1:18" x14ac:dyDescent="0.3">
      <c r="A5683" t="s">
        <v>15515</v>
      </c>
      <c r="B5683">
        <f>MID(dane3[[#This Row],[PassengerId]],1,4)+0</f>
        <v>6030</v>
      </c>
      <c r="C5683" t="s">
        <v>19</v>
      </c>
      <c r="D5683" t="b">
        <v>1</v>
      </c>
      <c r="E5683" t="s">
        <v>15513</v>
      </c>
      <c r="F5683" t="str">
        <f>MID($E5683,1,1)</f>
        <v>G</v>
      </c>
      <c r="G5683" t="str">
        <f>IFERROR(MID($E5683,SEARCH("/",$E5683,SEARCH("/",$E5683)+1)+1,1),"")</f>
        <v>S</v>
      </c>
      <c r="H5683" t="s">
        <v>16</v>
      </c>
      <c r="I5683">
        <v>24</v>
      </c>
      <c r="J5683" t="b">
        <v>0</v>
      </c>
      <c r="K5683" s="7">
        <v>0</v>
      </c>
      <c r="L5683" s="7">
        <v>0</v>
      </c>
      <c r="M5683" s="7">
        <v>0</v>
      </c>
      <c r="N5683" s="7">
        <v>0</v>
      </c>
      <c r="O5683" s="7">
        <v>0</v>
      </c>
      <c r="P5683" s="7">
        <f>SUM(dane3[[#This Row],[RoomService]:[VRDeck]])</f>
        <v>0</v>
      </c>
      <c r="Q5683" t="s">
        <v>15516</v>
      </c>
      <c r="R5683" t="b">
        <v>1</v>
      </c>
    </row>
    <row r="5684" spans="1:18" x14ac:dyDescent="0.3">
      <c r="A5684" t="s">
        <v>15517</v>
      </c>
      <c r="B5684">
        <f>MID(dane3[[#This Row],[PassengerId]],1,4)+0</f>
        <v>6030</v>
      </c>
      <c r="C5684" t="s">
        <v>19</v>
      </c>
      <c r="D5684" t="b">
        <v>0</v>
      </c>
      <c r="E5684" t="s">
        <v>15513</v>
      </c>
      <c r="F5684" t="str">
        <f>MID($E5684,1,1)</f>
        <v>G</v>
      </c>
      <c r="G5684" t="str">
        <f>IFERROR(MID($E5684,SEARCH("/",$E5684,SEARCH("/",$E5684)+1)+1,1),"")</f>
        <v>S</v>
      </c>
      <c r="H5684" t="s">
        <v>16</v>
      </c>
      <c r="I5684">
        <v>13</v>
      </c>
      <c r="J5684" t="b">
        <v>0</v>
      </c>
      <c r="K5684" s="7">
        <v>852</v>
      </c>
      <c r="L5684" s="7">
        <v>147</v>
      </c>
      <c r="M5684" s="7">
        <v>7</v>
      </c>
      <c r="N5684" s="7">
        <v>0</v>
      </c>
      <c r="O5684" s="7">
        <v>1</v>
      </c>
      <c r="P5684" s="7">
        <f>SUM(dane3[[#This Row],[RoomService]:[VRDeck]])</f>
        <v>1007</v>
      </c>
      <c r="Q5684" t="s">
        <v>15518</v>
      </c>
      <c r="R5684" t="b">
        <v>1</v>
      </c>
    </row>
    <row r="5685" spans="1:18" x14ac:dyDescent="0.3">
      <c r="A5685" t="s">
        <v>15519</v>
      </c>
      <c r="B5685">
        <f>MID(dane3[[#This Row],[PassengerId]],1,4)+0</f>
        <v>6030</v>
      </c>
      <c r="C5685" t="s">
        <v>19</v>
      </c>
      <c r="D5685" t="b">
        <v>0</v>
      </c>
      <c r="E5685" t="s">
        <v>15513</v>
      </c>
      <c r="F5685" t="str">
        <f>MID($E5685,1,1)</f>
        <v>G</v>
      </c>
      <c r="G5685" t="str">
        <f>IFERROR(MID($E5685,SEARCH("/",$E5685,SEARCH("/",$E5685)+1)+1,1),"")</f>
        <v>S</v>
      </c>
      <c r="H5685" t="s">
        <v>16</v>
      </c>
      <c r="I5685">
        <v>30</v>
      </c>
      <c r="J5685" t="b">
        <v>0</v>
      </c>
      <c r="K5685" s="7">
        <v>0</v>
      </c>
      <c r="L5685" s="7">
        <v>0</v>
      </c>
      <c r="M5685" s="7">
        <v>47</v>
      </c>
      <c r="N5685" s="7">
        <v>703</v>
      </c>
      <c r="O5685" s="7">
        <v>4</v>
      </c>
      <c r="P5685" s="7">
        <f>SUM(dane3[[#This Row],[RoomService]:[VRDeck]])</f>
        <v>754</v>
      </c>
      <c r="Q5685" t="s">
        <v>15520</v>
      </c>
      <c r="R5685" t="b">
        <v>1</v>
      </c>
    </row>
    <row r="5686" spans="1:18" x14ac:dyDescent="0.3">
      <c r="A5686" t="s">
        <v>15521</v>
      </c>
      <c r="B5686">
        <f>MID(dane3[[#This Row],[PassengerId]],1,4)+0</f>
        <v>6030</v>
      </c>
      <c r="C5686" t="s">
        <v>19</v>
      </c>
      <c r="D5686" t="b">
        <v>1</v>
      </c>
      <c r="E5686" t="s">
        <v>15513</v>
      </c>
      <c r="F5686" t="str">
        <f>MID($E5686,1,1)</f>
        <v>G</v>
      </c>
      <c r="G5686" t="str">
        <f>IFERROR(MID($E5686,SEARCH("/",$E5686,SEARCH("/",$E5686)+1)+1,1),"")</f>
        <v>S</v>
      </c>
      <c r="H5686" t="s">
        <v>16</v>
      </c>
      <c r="I5686">
        <v>15</v>
      </c>
      <c r="J5686" t="b">
        <v>0</v>
      </c>
      <c r="K5686" s="7">
        <v>0</v>
      </c>
      <c r="L5686" s="7">
        <v>0</v>
      </c>
      <c r="M5686" s="7">
        <v>0</v>
      </c>
      <c r="N5686" s="7">
        <v>0</v>
      </c>
      <c r="O5686" s="7">
        <v>0</v>
      </c>
      <c r="P5686" s="7">
        <f>SUM(dane3[[#This Row],[RoomService]:[VRDeck]])</f>
        <v>0</v>
      </c>
      <c r="Q5686" t="s">
        <v>15522</v>
      </c>
      <c r="R5686" t="b">
        <v>1</v>
      </c>
    </row>
    <row r="5687" spans="1:18" x14ac:dyDescent="0.3">
      <c r="A5687" t="s">
        <v>15523</v>
      </c>
      <c r="B5687">
        <f>MID(dane3[[#This Row],[PassengerId]],1,4)+0</f>
        <v>6030</v>
      </c>
      <c r="C5687" t="s">
        <v>19</v>
      </c>
      <c r="D5687" t="b">
        <v>1</v>
      </c>
      <c r="E5687" t="s">
        <v>15513</v>
      </c>
      <c r="F5687" t="str">
        <f>MID($E5687,1,1)</f>
        <v>G</v>
      </c>
      <c r="G5687" t="str">
        <f>IFERROR(MID($E5687,SEARCH("/",$E5687,SEARCH("/",$E5687)+1)+1,1),"")</f>
        <v>S</v>
      </c>
      <c r="H5687" t="s">
        <v>16</v>
      </c>
      <c r="I5687">
        <v>0</v>
      </c>
      <c r="J5687" t="b">
        <v>0</v>
      </c>
      <c r="K5687" s="7">
        <v>0</v>
      </c>
      <c r="L5687" s="7">
        <v>0</v>
      </c>
      <c r="M5687" s="7">
        <v>0</v>
      </c>
      <c r="N5687" s="7">
        <v>0</v>
      </c>
      <c r="O5687" s="7">
        <v>0</v>
      </c>
      <c r="P5687" s="7">
        <f>SUM(dane3[[#This Row],[RoomService]:[VRDeck]])</f>
        <v>0</v>
      </c>
      <c r="Q5687" t="s">
        <v>15524</v>
      </c>
      <c r="R5687" t="b">
        <v>1</v>
      </c>
    </row>
    <row r="5688" spans="1:18" x14ac:dyDescent="0.3">
      <c r="A5688" t="s">
        <v>15525</v>
      </c>
      <c r="B5688">
        <f>MID(dane3[[#This Row],[PassengerId]],1,4)+0</f>
        <v>6030</v>
      </c>
      <c r="C5688" t="s">
        <v>19</v>
      </c>
      <c r="D5688" t="b">
        <v>0</v>
      </c>
      <c r="E5688" t="s">
        <v>15513</v>
      </c>
      <c r="F5688" t="str">
        <f>MID($E5688,1,1)</f>
        <v>G</v>
      </c>
      <c r="G5688" t="str">
        <f>IFERROR(MID($E5688,SEARCH("/",$E5688,SEARCH("/",$E5688)+1)+1,1),"")</f>
        <v>S</v>
      </c>
      <c r="H5688" t="s">
        <v>16</v>
      </c>
      <c r="I5688">
        <v>49</v>
      </c>
      <c r="J5688" t="b">
        <v>0</v>
      </c>
      <c r="K5688" s="7">
        <v>0</v>
      </c>
      <c r="L5688" s="7">
        <v>0</v>
      </c>
      <c r="M5688" s="7">
        <v>0</v>
      </c>
      <c r="N5688" s="7">
        <v>0</v>
      </c>
      <c r="O5688" s="7">
        <v>0</v>
      </c>
      <c r="P5688" s="7">
        <f>SUM(dane3[[#This Row],[RoomService]:[VRDeck]])</f>
        <v>0</v>
      </c>
      <c r="Q5688" t="s">
        <v>15526</v>
      </c>
      <c r="R5688" t="b">
        <v>1</v>
      </c>
    </row>
    <row r="5689" spans="1:18" x14ac:dyDescent="0.3">
      <c r="A5689" t="s">
        <v>9939</v>
      </c>
      <c r="B5689">
        <f>MID(dane3[[#This Row],[PassengerId]],1,4)+0</f>
        <v>3911</v>
      </c>
      <c r="C5689" t="s">
        <v>53</v>
      </c>
      <c r="D5689" t="b">
        <v>0</v>
      </c>
      <c r="E5689" t="s">
        <v>9940</v>
      </c>
      <c r="F5689" t="str">
        <f>MID($E5689,1,1)</f>
        <v>F</v>
      </c>
      <c r="G5689" t="str">
        <f>IFERROR(MID($E5689,SEARCH("/",$E5689,SEARCH("/",$E5689)+1)+1,1),"")</f>
        <v>S</v>
      </c>
      <c r="H5689" t="s">
        <v>16</v>
      </c>
      <c r="I5689">
        <v>41</v>
      </c>
      <c r="J5689" t="b">
        <v>0</v>
      </c>
      <c r="K5689" s="7">
        <v>6</v>
      </c>
      <c r="L5689" s="7">
        <v>1</v>
      </c>
      <c r="M5689" s="7">
        <v>11</v>
      </c>
      <c r="N5689" s="7">
        <v>1046</v>
      </c>
      <c r="O5689" s="7">
        <v>0</v>
      </c>
      <c r="P5689" s="7">
        <f>SUM(dane3[[#This Row],[RoomService]:[VRDeck]])</f>
        <v>1064</v>
      </c>
      <c r="Q5689" t="s">
        <v>9941</v>
      </c>
      <c r="R5689" t="b">
        <v>0</v>
      </c>
    </row>
    <row r="5690" spans="1:18" x14ac:dyDescent="0.3">
      <c r="A5690" t="s">
        <v>15530</v>
      </c>
      <c r="B5690">
        <f>MID(dane3[[#This Row],[PassengerId]],1,4)+0</f>
        <v>6032</v>
      </c>
      <c r="C5690" t="s">
        <v>19</v>
      </c>
      <c r="D5690" t="b">
        <v>1</v>
      </c>
      <c r="E5690" t="s">
        <v>15531</v>
      </c>
      <c r="F5690" t="str">
        <f>MID($E5690,1,1)</f>
        <v>G</v>
      </c>
      <c r="G5690" t="str">
        <f>IFERROR(MID($E5690,SEARCH("/",$E5690,SEARCH("/",$E5690)+1)+1,1),"")</f>
        <v>S</v>
      </c>
      <c r="H5690" t="s">
        <v>16</v>
      </c>
      <c r="I5690">
        <v>15</v>
      </c>
      <c r="J5690" t="b">
        <v>0</v>
      </c>
      <c r="K5690" s="7">
        <v>0</v>
      </c>
      <c r="L5690" s="7">
        <v>0</v>
      </c>
      <c r="M5690" s="7">
        <v>0</v>
      </c>
      <c r="N5690" s="7">
        <v>0</v>
      </c>
      <c r="O5690" s="7">
        <v>0</v>
      </c>
      <c r="P5690" s="7">
        <f>SUM(dane3[[#This Row],[RoomService]:[VRDeck]])</f>
        <v>0</v>
      </c>
      <c r="Q5690" t="s">
        <v>15532</v>
      </c>
      <c r="R5690" t="b">
        <v>1</v>
      </c>
    </row>
    <row r="5691" spans="1:18" x14ac:dyDescent="0.3">
      <c r="A5691" t="s">
        <v>13788</v>
      </c>
      <c r="B5691">
        <f>MID(dane3[[#This Row],[PassengerId]],1,4)+0</f>
        <v>5395</v>
      </c>
      <c r="C5691" t="s">
        <v>53</v>
      </c>
      <c r="D5691" t="b">
        <v>0</v>
      </c>
      <c r="E5691" t="s">
        <v>13789</v>
      </c>
      <c r="F5691" t="str">
        <f>MID($E5691,1,1)</f>
        <v>D</v>
      </c>
      <c r="G5691" t="str">
        <f>IFERROR(MID($E5691,SEARCH("/",$E5691,SEARCH("/",$E5691)+1)+1,1),"")</f>
        <v>P</v>
      </c>
      <c r="H5691" t="s">
        <v>16</v>
      </c>
      <c r="I5691">
        <v>28</v>
      </c>
      <c r="J5691" t="b">
        <v>0</v>
      </c>
      <c r="K5691" s="7">
        <v>4</v>
      </c>
      <c r="L5691" s="7">
        <v>0</v>
      </c>
      <c r="M5691" s="7">
        <v>2574</v>
      </c>
      <c r="N5691" s="7">
        <v>0</v>
      </c>
      <c r="O5691" s="7">
        <v>0</v>
      </c>
      <c r="P5691" s="7">
        <f>SUM(dane3[[#This Row],[RoomService]:[VRDeck]])</f>
        <v>2578</v>
      </c>
      <c r="Q5691" t="s">
        <v>13790</v>
      </c>
      <c r="R5691" t="b">
        <v>1</v>
      </c>
    </row>
    <row r="5692" spans="1:18" x14ac:dyDescent="0.3">
      <c r="A5692" t="s">
        <v>15536</v>
      </c>
      <c r="B5692">
        <f>MID(dane3[[#This Row],[PassengerId]],1,4)+0</f>
        <v>6032</v>
      </c>
      <c r="C5692" t="s">
        <v>19</v>
      </c>
      <c r="D5692" t="b">
        <v>1</v>
      </c>
      <c r="E5692" t="s">
        <v>15531</v>
      </c>
      <c r="F5692" t="str">
        <f>MID($E5692,1,1)</f>
        <v>G</v>
      </c>
      <c r="G5692" t="str">
        <f>IFERROR(MID($E5692,SEARCH("/",$E5692,SEARCH("/",$E5692)+1)+1,1),"")</f>
        <v>S</v>
      </c>
      <c r="H5692" t="s">
        <v>46</v>
      </c>
      <c r="I5692">
        <v>0</v>
      </c>
      <c r="J5692" t="b">
        <v>0</v>
      </c>
      <c r="K5692" s="7">
        <v>0</v>
      </c>
      <c r="L5692" s="7">
        <v>0</v>
      </c>
      <c r="M5692" s="7">
        <v>0</v>
      </c>
      <c r="N5692" s="7">
        <v>0</v>
      </c>
      <c r="O5692" s="7">
        <v>0</v>
      </c>
      <c r="P5692" s="7">
        <f>SUM(dane3[[#This Row],[RoomService]:[VRDeck]])</f>
        <v>0</v>
      </c>
      <c r="Q5692" t="s">
        <v>15537</v>
      </c>
      <c r="R5692" t="b">
        <v>1</v>
      </c>
    </row>
    <row r="5693" spans="1:18" x14ac:dyDescent="0.3">
      <c r="A5693" t="s">
        <v>13794</v>
      </c>
      <c r="B5693">
        <f>MID(dane3[[#This Row],[PassengerId]],1,4)+0</f>
        <v>5397</v>
      </c>
      <c r="C5693" t="s">
        <v>53</v>
      </c>
      <c r="D5693" t="b">
        <v>1</v>
      </c>
      <c r="E5693" t="s">
        <v>13795</v>
      </c>
      <c r="F5693" t="str">
        <f>MID($E5693,1,1)</f>
        <v>D</v>
      </c>
      <c r="G5693" t="str">
        <f>IFERROR(MID($E5693,SEARCH("/",$E5693,SEARCH("/",$E5693)+1)+1,1),"")</f>
        <v>S</v>
      </c>
      <c r="H5693" t="s">
        <v>16</v>
      </c>
      <c r="I5693">
        <v>42</v>
      </c>
      <c r="J5693" t="b">
        <v>0</v>
      </c>
      <c r="K5693" s="7">
        <v>0</v>
      </c>
      <c r="L5693" s="7">
        <v>0</v>
      </c>
      <c r="M5693" s="7">
        <v>0</v>
      </c>
      <c r="N5693" s="7">
        <v>0</v>
      </c>
      <c r="O5693" s="7">
        <v>0</v>
      </c>
      <c r="P5693" s="7">
        <f>SUM(dane3[[#This Row],[RoomService]:[VRDeck]])</f>
        <v>0</v>
      </c>
      <c r="Q5693" t="s">
        <v>13796</v>
      </c>
      <c r="R5693" t="b">
        <v>1</v>
      </c>
    </row>
    <row r="5694" spans="1:18" x14ac:dyDescent="0.3">
      <c r="A5694" t="s">
        <v>13797</v>
      </c>
      <c r="B5694">
        <f>MID(dane3[[#This Row],[PassengerId]],1,4)+0</f>
        <v>5397</v>
      </c>
      <c r="C5694" t="s">
        <v>53</v>
      </c>
      <c r="D5694" t="b">
        <v>1</v>
      </c>
      <c r="E5694" t="s">
        <v>13795</v>
      </c>
      <c r="F5694" t="str">
        <f>MID($E5694,1,1)</f>
        <v>D</v>
      </c>
      <c r="G5694" t="str">
        <f>IFERROR(MID($E5694,SEARCH("/",$E5694,SEARCH("/",$E5694)+1)+1,1),"")</f>
        <v>S</v>
      </c>
      <c r="H5694" t="s">
        <v>16</v>
      </c>
      <c r="I5694">
        <v>8</v>
      </c>
      <c r="J5694" t="b">
        <v>0</v>
      </c>
      <c r="K5694" s="7">
        <v>0</v>
      </c>
      <c r="L5694" s="7">
        <v>0</v>
      </c>
      <c r="M5694" s="7">
        <v>0</v>
      </c>
      <c r="N5694" s="7">
        <v>0</v>
      </c>
      <c r="O5694" s="7">
        <v>0</v>
      </c>
      <c r="P5694" s="7">
        <f>SUM(dane3[[#This Row],[RoomService]:[VRDeck]])</f>
        <v>0</v>
      </c>
      <c r="Q5694" t="s">
        <v>13798</v>
      </c>
      <c r="R5694" t="b">
        <v>1</v>
      </c>
    </row>
    <row r="5695" spans="1:18" x14ac:dyDescent="0.3">
      <c r="A5695" t="s">
        <v>13799</v>
      </c>
      <c r="B5695">
        <f>MID(dane3[[#This Row],[PassengerId]],1,4)+0</f>
        <v>5397</v>
      </c>
      <c r="C5695" t="s">
        <v>53</v>
      </c>
      <c r="D5695" t="b">
        <v>1</v>
      </c>
      <c r="E5695" t="s">
        <v>13795</v>
      </c>
      <c r="F5695" t="str">
        <f>MID($E5695,1,1)</f>
        <v>D</v>
      </c>
      <c r="G5695" t="str">
        <f>IFERROR(MID($E5695,SEARCH("/",$E5695,SEARCH("/",$E5695)+1)+1,1),"")</f>
        <v>S</v>
      </c>
      <c r="H5695" t="s">
        <v>46</v>
      </c>
      <c r="I5695">
        <v>30</v>
      </c>
      <c r="J5695" t="b">
        <v>0</v>
      </c>
      <c r="K5695" s="7">
        <v>0</v>
      </c>
      <c r="L5695" s="7">
        <v>0</v>
      </c>
      <c r="M5695" s="7">
        <v>0</v>
      </c>
      <c r="N5695" s="7">
        <v>0</v>
      </c>
      <c r="O5695" s="7">
        <v>0</v>
      </c>
      <c r="P5695" s="7">
        <f>SUM(dane3[[#This Row],[RoomService]:[VRDeck]])</f>
        <v>0</v>
      </c>
      <c r="Q5695" t="s">
        <v>13800</v>
      </c>
      <c r="R5695" t="b">
        <v>1</v>
      </c>
    </row>
    <row r="5696" spans="1:18" x14ac:dyDescent="0.3">
      <c r="A5696" t="s">
        <v>13804</v>
      </c>
      <c r="B5696">
        <f>MID(dane3[[#This Row],[PassengerId]],1,4)+0</f>
        <v>5402</v>
      </c>
      <c r="C5696" t="s">
        <v>53</v>
      </c>
      <c r="D5696" t="b">
        <v>0</v>
      </c>
      <c r="E5696" t="s">
        <v>13805</v>
      </c>
      <c r="F5696" t="str">
        <f>MID($E5696,1,1)</f>
        <v>F</v>
      </c>
      <c r="G5696" t="str">
        <f>IFERROR(MID($E5696,SEARCH("/",$E5696,SEARCH("/",$E5696)+1)+1,1),"")</f>
        <v>S</v>
      </c>
      <c r="H5696" t="s">
        <v>16</v>
      </c>
      <c r="I5696">
        <v>40</v>
      </c>
      <c r="J5696" t="b">
        <v>0</v>
      </c>
      <c r="K5696" s="7">
        <v>1269</v>
      </c>
      <c r="L5696" s="7">
        <v>0</v>
      </c>
      <c r="M5696" s="7">
        <v>75</v>
      </c>
      <c r="N5696" s="7">
        <v>0</v>
      </c>
      <c r="O5696" s="7">
        <v>4</v>
      </c>
      <c r="P5696" s="7">
        <f>SUM(dane3[[#This Row],[RoomService]:[VRDeck]])</f>
        <v>1348</v>
      </c>
      <c r="Q5696" t="s">
        <v>13806</v>
      </c>
      <c r="R5696" t="b">
        <v>0</v>
      </c>
    </row>
    <row r="5697" spans="1:18" x14ac:dyDescent="0.3">
      <c r="A5697" t="s">
        <v>13813</v>
      </c>
      <c r="B5697">
        <f>MID(dane3[[#This Row],[PassengerId]],1,4)+0</f>
        <v>5408</v>
      </c>
      <c r="C5697" t="s">
        <v>53</v>
      </c>
      <c r="D5697" t="b">
        <v>0</v>
      </c>
      <c r="E5697" t="s">
        <v>13814</v>
      </c>
      <c r="F5697" t="str">
        <f>MID($E5697,1,1)</f>
        <v>D</v>
      </c>
      <c r="G5697" t="str">
        <f>IFERROR(MID($E5697,SEARCH("/",$E5697,SEARCH("/",$E5697)+1)+1,1),"")</f>
        <v>P</v>
      </c>
      <c r="H5697" t="s">
        <v>16</v>
      </c>
      <c r="I5697">
        <v>32</v>
      </c>
      <c r="J5697" t="b">
        <v>0</v>
      </c>
      <c r="K5697" s="7">
        <v>1781</v>
      </c>
      <c r="L5697" s="7">
        <v>0</v>
      </c>
      <c r="M5697" s="7">
        <v>654</v>
      </c>
      <c r="N5697" s="7">
        <v>580</v>
      </c>
      <c r="O5697" s="7">
        <v>0</v>
      </c>
      <c r="P5697" s="7">
        <f>SUM(dane3[[#This Row],[RoomService]:[VRDeck]])</f>
        <v>3015</v>
      </c>
      <c r="Q5697" t="s">
        <v>13815</v>
      </c>
      <c r="R5697" t="b">
        <v>0</v>
      </c>
    </row>
    <row r="5698" spans="1:18" x14ac:dyDescent="0.3">
      <c r="A5698" t="s">
        <v>15551</v>
      </c>
      <c r="B5698">
        <f>MID(dane3[[#This Row],[PassengerId]],1,4)+0</f>
        <v>6035</v>
      </c>
      <c r="C5698" t="s">
        <v>19</v>
      </c>
      <c r="D5698" t="b">
        <v>0</v>
      </c>
      <c r="E5698" t="s">
        <v>15552</v>
      </c>
      <c r="F5698" t="str">
        <f>MID($E5698,1,1)</f>
        <v>E</v>
      </c>
      <c r="G5698" t="str">
        <f>IFERROR(MID($E5698,SEARCH("/",$E5698,SEARCH("/",$E5698)+1)+1,1),"")</f>
        <v>P</v>
      </c>
      <c r="H5698" t="s">
        <v>16</v>
      </c>
      <c r="I5698">
        <v>18</v>
      </c>
      <c r="J5698" t="b">
        <v>0</v>
      </c>
      <c r="K5698" s="7">
        <v>0</v>
      </c>
      <c r="L5698" s="7">
        <v>0</v>
      </c>
      <c r="M5698" s="7">
        <v>0</v>
      </c>
      <c r="N5698" s="7">
        <v>1</v>
      </c>
      <c r="O5698" s="7">
        <v>827</v>
      </c>
      <c r="P5698" s="7">
        <f>SUM(dane3[[#This Row],[RoomService]:[VRDeck]])</f>
        <v>828</v>
      </c>
      <c r="Q5698" t="s">
        <v>15553</v>
      </c>
      <c r="R5698" t="b">
        <v>1</v>
      </c>
    </row>
    <row r="5699" spans="1:18" x14ac:dyDescent="0.3">
      <c r="A5699" t="s">
        <v>15554</v>
      </c>
      <c r="B5699">
        <f>MID(dane3[[#This Row],[PassengerId]],1,4)+0</f>
        <v>6035</v>
      </c>
      <c r="C5699" t="s">
        <v>19</v>
      </c>
      <c r="D5699" t="b">
        <v>0</v>
      </c>
      <c r="E5699" t="s">
        <v>15555</v>
      </c>
      <c r="F5699" t="str">
        <f>MID($E5699,1,1)</f>
        <v>G</v>
      </c>
      <c r="G5699" t="str">
        <f>IFERROR(MID($E5699,SEARCH("/",$E5699,SEARCH("/",$E5699)+1)+1,1),"")</f>
        <v>P</v>
      </c>
      <c r="H5699" t="s">
        <v>16</v>
      </c>
      <c r="I5699">
        <v>3</v>
      </c>
      <c r="J5699" t="b">
        <v>0</v>
      </c>
      <c r="K5699" s="7">
        <v>0</v>
      </c>
      <c r="L5699" s="7">
        <v>0</v>
      </c>
      <c r="M5699" s="7">
        <v>0</v>
      </c>
      <c r="N5699" s="7">
        <v>0</v>
      </c>
      <c r="O5699" s="7">
        <v>0</v>
      </c>
      <c r="P5699" s="7">
        <f>SUM(dane3[[#This Row],[RoomService]:[VRDeck]])</f>
        <v>0</v>
      </c>
      <c r="Q5699" t="s">
        <v>15556</v>
      </c>
      <c r="R5699" t="b">
        <v>0</v>
      </c>
    </row>
    <row r="5700" spans="1:18" x14ac:dyDescent="0.3">
      <c r="A5700" t="s">
        <v>15557</v>
      </c>
      <c r="B5700">
        <f>MID(dane3[[#This Row],[PassengerId]],1,4)+0</f>
        <v>6036</v>
      </c>
      <c r="C5700" t="s">
        <v>14</v>
      </c>
      <c r="D5700" t="b">
        <v>0</v>
      </c>
      <c r="E5700" t="s">
        <v>15558</v>
      </c>
      <c r="F5700" t="str">
        <f>MID($E5700,1,1)</f>
        <v>C</v>
      </c>
      <c r="G5700" t="str">
        <f>IFERROR(MID($E5700,SEARCH("/",$E5700,SEARCH("/",$E5700)+1)+1,1),"")</f>
        <v>S</v>
      </c>
      <c r="H5700" t="s">
        <v>16</v>
      </c>
      <c r="I5700">
        <v>44</v>
      </c>
      <c r="J5700" t="b">
        <v>0</v>
      </c>
      <c r="K5700" s="7">
        <v>0</v>
      </c>
      <c r="L5700" s="7">
        <v>1289</v>
      </c>
      <c r="M5700" s="7">
        <v>1224</v>
      </c>
      <c r="N5700" s="7">
        <v>514</v>
      </c>
      <c r="O5700" s="7">
        <v>1674</v>
      </c>
      <c r="P5700" s="7">
        <f>SUM(dane3[[#This Row],[RoomService]:[VRDeck]])</f>
        <v>4701</v>
      </c>
      <c r="Q5700" t="s">
        <v>15559</v>
      </c>
      <c r="R5700" t="b">
        <v>1</v>
      </c>
    </row>
    <row r="5701" spans="1:18" x14ac:dyDescent="0.3">
      <c r="A5701" t="s">
        <v>15560</v>
      </c>
      <c r="B5701">
        <f>MID(dane3[[#This Row],[PassengerId]],1,4)+0</f>
        <v>6036</v>
      </c>
      <c r="C5701" t="s">
        <v>14</v>
      </c>
      <c r="D5701" t="b">
        <v>0</v>
      </c>
      <c r="E5701" t="s">
        <v>15558</v>
      </c>
      <c r="F5701" t="str">
        <f>MID($E5701,1,1)</f>
        <v>C</v>
      </c>
      <c r="G5701" t="str">
        <f>IFERROR(MID($E5701,SEARCH("/",$E5701,SEARCH("/",$E5701)+1)+1,1),"")</f>
        <v>S</v>
      </c>
      <c r="H5701" t="s">
        <v>16</v>
      </c>
      <c r="I5701">
        <v>15</v>
      </c>
      <c r="J5701" t="b">
        <v>0</v>
      </c>
      <c r="K5701" s="7">
        <v>0</v>
      </c>
      <c r="L5701" s="7">
        <v>677</v>
      </c>
      <c r="M5701" s="7">
        <v>0</v>
      </c>
      <c r="N5701" s="7">
        <v>179</v>
      </c>
      <c r="O5701" s="7">
        <v>3186</v>
      </c>
      <c r="P5701" s="7">
        <f>SUM(dane3[[#This Row],[RoomService]:[VRDeck]])</f>
        <v>4042</v>
      </c>
      <c r="Q5701" t="s">
        <v>15561</v>
      </c>
      <c r="R5701" t="b">
        <v>1</v>
      </c>
    </row>
    <row r="5702" spans="1:18" x14ac:dyDescent="0.3">
      <c r="A5702" t="s">
        <v>15562</v>
      </c>
      <c r="B5702">
        <f>MID(dane3[[#This Row],[PassengerId]],1,4)+0</f>
        <v>6036</v>
      </c>
      <c r="C5702" t="s">
        <v>14</v>
      </c>
      <c r="D5702" t="b">
        <v>0</v>
      </c>
      <c r="E5702" t="s">
        <v>15558</v>
      </c>
      <c r="F5702" t="str">
        <f>MID($E5702,1,1)</f>
        <v>C</v>
      </c>
      <c r="G5702" t="str">
        <f>IFERROR(MID($E5702,SEARCH("/",$E5702,SEARCH("/",$E5702)+1)+1,1),"")</f>
        <v>S</v>
      </c>
      <c r="H5702" t="s">
        <v>16</v>
      </c>
      <c r="I5702">
        <v>27</v>
      </c>
      <c r="J5702" t="b">
        <v>0</v>
      </c>
      <c r="K5702" s="7">
        <v>0</v>
      </c>
      <c r="L5702" s="7">
        <v>1857</v>
      </c>
      <c r="M5702" s="7">
        <v>0</v>
      </c>
      <c r="N5702" s="7">
        <v>778</v>
      </c>
      <c r="O5702" s="7">
        <v>587</v>
      </c>
      <c r="P5702" s="7">
        <f>SUM(dane3[[#This Row],[RoomService]:[VRDeck]])</f>
        <v>3222</v>
      </c>
      <c r="Q5702" t="s">
        <v>15563</v>
      </c>
      <c r="R5702" t="b">
        <v>1</v>
      </c>
    </row>
    <row r="5703" spans="1:18" x14ac:dyDescent="0.3">
      <c r="A5703" t="s">
        <v>13816</v>
      </c>
      <c r="B5703">
        <f>MID(dane3[[#This Row],[PassengerId]],1,4)+0</f>
        <v>5408</v>
      </c>
      <c r="C5703" t="s">
        <v>53</v>
      </c>
      <c r="D5703" t="b">
        <v>0</v>
      </c>
      <c r="E5703" t="s">
        <v>13814</v>
      </c>
      <c r="F5703" t="str">
        <f>MID($E5703,1,1)</f>
        <v>D</v>
      </c>
      <c r="G5703" t="str">
        <f>IFERROR(MID($E5703,SEARCH("/",$E5703,SEARCH("/",$E5703)+1)+1,1),"")</f>
        <v>P</v>
      </c>
      <c r="H5703" t="s">
        <v>16</v>
      </c>
      <c r="I5703">
        <v>16</v>
      </c>
      <c r="J5703" t="b">
        <v>0</v>
      </c>
      <c r="K5703" s="7">
        <v>2116</v>
      </c>
      <c r="L5703" s="7">
        <v>0</v>
      </c>
      <c r="M5703" s="7">
        <v>350</v>
      </c>
      <c r="N5703" s="7">
        <v>0</v>
      </c>
      <c r="O5703" s="7">
        <v>901</v>
      </c>
      <c r="P5703" s="7">
        <f>SUM(dane3[[#This Row],[RoomService]:[VRDeck]])</f>
        <v>3367</v>
      </c>
      <c r="Q5703" t="s">
        <v>13817</v>
      </c>
      <c r="R5703" t="b">
        <v>0</v>
      </c>
    </row>
    <row r="5704" spans="1:18" x14ac:dyDescent="0.3">
      <c r="A5704" t="s">
        <v>15567</v>
      </c>
      <c r="B5704">
        <f>MID(dane3[[#This Row],[PassengerId]],1,4)+0</f>
        <v>6039</v>
      </c>
      <c r="C5704" t="s">
        <v>19</v>
      </c>
      <c r="D5704" t="b">
        <v>1</v>
      </c>
      <c r="E5704" t="s">
        <v>15568</v>
      </c>
      <c r="F5704" t="str">
        <f>MID($E5704,1,1)</f>
        <v>G</v>
      </c>
      <c r="G5704" t="str">
        <f>IFERROR(MID($E5704,SEARCH("/",$E5704,SEARCH("/",$E5704)+1)+1,1),"")</f>
        <v>S</v>
      </c>
      <c r="H5704" t="s">
        <v>16</v>
      </c>
      <c r="I5704">
        <v>2</v>
      </c>
      <c r="J5704" t="b">
        <v>0</v>
      </c>
      <c r="K5704" s="7">
        <v>0</v>
      </c>
      <c r="L5704" s="7">
        <v>0</v>
      </c>
      <c r="M5704" s="7">
        <v>0</v>
      </c>
      <c r="N5704" s="7">
        <v>0</v>
      </c>
      <c r="O5704" s="7">
        <v>0</v>
      </c>
      <c r="P5704" s="7">
        <f>SUM(dane3[[#This Row],[RoomService]:[VRDeck]])</f>
        <v>0</v>
      </c>
      <c r="Q5704" t="s">
        <v>23799</v>
      </c>
      <c r="R5704" t="b">
        <v>1</v>
      </c>
    </row>
    <row r="5705" spans="1:18" x14ac:dyDescent="0.3">
      <c r="A5705" t="s">
        <v>12971</v>
      </c>
      <c r="B5705">
        <f>MID(dane3[[#This Row],[PassengerId]],1,4)+0</f>
        <v>5070</v>
      </c>
      <c r="C5705" t="s">
        <v>19</v>
      </c>
      <c r="D5705" t="b">
        <v>0</v>
      </c>
      <c r="E5705" t="s">
        <v>12972</v>
      </c>
      <c r="F5705" t="str">
        <f>MID($E5705,1,1)</f>
        <v>F</v>
      </c>
      <c r="G5705" t="str">
        <f>IFERROR(MID($E5705,SEARCH("/",$E5705,SEARCH("/",$E5705)+1)+1,1),"")</f>
        <v>S</v>
      </c>
      <c r="H5705" t="s">
        <v>16</v>
      </c>
      <c r="I5705">
        <v>20</v>
      </c>
      <c r="J5705" t="b">
        <v>0</v>
      </c>
      <c r="K5705" s="7">
        <v>542</v>
      </c>
      <c r="L5705" s="7">
        <v>175</v>
      </c>
      <c r="M5705" s="7">
        <v>0</v>
      </c>
      <c r="N5705" s="7">
        <v>5</v>
      </c>
      <c r="O5705" s="7">
        <v>0</v>
      </c>
      <c r="P5705" s="7">
        <f>SUM(dane3[[#This Row],[RoomService]:[VRDeck]])</f>
        <v>722</v>
      </c>
      <c r="Q5705" t="s">
        <v>12973</v>
      </c>
      <c r="R5705" t="b">
        <v>1</v>
      </c>
    </row>
    <row r="5706" spans="1:18" x14ac:dyDescent="0.3">
      <c r="A5706" t="s">
        <v>15572</v>
      </c>
      <c r="B5706">
        <f>MID(dane3[[#This Row],[PassengerId]],1,4)+0</f>
        <v>6040</v>
      </c>
      <c r="C5706" t="s">
        <v>19</v>
      </c>
      <c r="D5706" t="b">
        <v>0</v>
      </c>
      <c r="E5706" t="s">
        <v>15573</v>
      </c>
      <c r="F5706" t="str">
        <f>MID($E5706,1,1)</f>
        <v>G</v>
      </c>
      <c r="G5706" t="str">
        <f>IFERROR(MID($E5706,SEARCH("/",$E5706,SEARCH("/",$E5706)+1)+1,1),"")</f>
        <v>S</v>
      </c>
      <c r="H5706" t="s">
        <v>16</v>
      </c>
      <c r="I5706">
        <v>16</v>
      </c>
      <c r="J5706" t="b">
        <v>0</v>
      </c>
      <c r="K5706" s="7">
        <v>805</v>
      </c>
      <c r="L5706" s="7">
        <v>4</v>
      </c>
      <c r="M5706" s="7">
        <v>0</v>
      </c>
      <c r="N5706" s="7">
        <v>0</v>
      </c>
      <c r="O5706" s="7">
        <v>0</v>
      </c>
      <c r="P5706" s="7">
        <f>SUM(dane3[[#This Row],[RoomService]:[VRDeck]])</f>
        <v>809</v>
      </c>
      <c r="Q5706" t="s">
        <v>15574</v>
      </c>
      <c r="R5706" t="b">
        <v>1</v>
      </c>
    </row>
    <row r="5707" spans="1:18" x14ac:dyDescent="0.3">
      <c r="A5707" t="s">
        <v>13845</v>
      </c>
      <c r="B5707">
        <f>MID(dane3[[#This Row],[PassengerId]],1,4)+0</f>
        <v>5416</v>
      </c>
      <c r="C5707" t="s">
        <v>53</v>
      </c>
      <c r="D5707" t="b">
        <v>0</v>
      </c>
      <c r="E5707" t="s">
        <v>13846</v>
      </c>
      <c r="F5707" t="str">
        <f>MID($E5707,1,1)</f>
        <v>F</v>
      </c>
      <c r="G5707" t="str">
        <f>IFERROR(MID($E5707,SEARCH("/",$E5707,SEARCH("/",$E5707)+1)+1,1),"")</f>
        <v>P</v>
      </c>
      <c r="H5707" t="s">
        <v>16</v>
      </c>
      <c r="I5707">
        <v>0</v>
      </c>
      <c r="J5707" t="b">
        <v>0</v>
      </c>
      <c r="K5707" s="7">
        <v>0</v>
      </c>
      <c r="L5707" s="7">
        <v>0</v>
      </c>
      <c r="M5707" s="7">
        <v>0</v>
      </c>
      <c r="N5707" s="7">
        <v>0</v>
      </c>
      <c r="O5707" s="7">
        <v>0</v>
      </c>
      <c r="P5707" s="7">
        <f>SUM(dane3[[#This Row],[RoomService]:[VRDeck]])</f>
        <v>0</v>
      </c>
      <c r="Q5707" t="s">
        <v>13847</v>
      </c>
      <c r="R5707" t="b">
        <v>1</v>
      </c>
    </row>
    <row r="5708" spans="1:18" x14ac:dyDescent="0.3">
      <c r="A5708" t="s">
        <v>13848</v>
      </c>
      <c r="B5708">
        <f>MID(dane3[[#This Row],[PassengerId]],1,4)+0</f>
        <v>5416</v>
      </c>
      <c r="C5708" t="s">
        <v>53</v>
      </c>
      <c r="D5708" t="b">
        <v>0</v>
      </c>
      <c r="E5708" t="s">
        <v>13849</v>
      </c>
      <c r="F5708" t="str">
        <f>MID($E5708,1,1)</f>
        <v>E</v>
      </c>
      <c r="G5708" t="str">
        <f>IFERROR(MID($E5708,SEARCH("/",$E5708,SEARCH("/",$E5708)+1)+1,1),"")</f>
        <v>P</v>
      </c>
      <c r="H5708" t="s">
        <v>16</v>
      </c>
      <c r="I5708">
        <v>30</v>
      </c>
      <c r="J5708" t="b">
        <v>0</v>
      </c>
      <c r="K5708" s="7">
        <v>138</v>
      </c>
      <c r="L5708" s="7">
        <v>0</v>
      </c>
      <c r="M5708" s="7">
        <v>208</v>
      </c>
      <c r="N5708" s="7">
        <v>952</v>
      </c>
      <c r="O5708" s="7">
        <v>0</v>
      </c>
      <c r="P5708" s="7">
        <f>SUM(dane3[[#This Row],[RoomService]:[VRDeck]])</f>
        <v>1298</v>
      </c>
      <c r="Q5708" t="s">
        <v>13850</v>
      </c>
      <c r="R5708" t="b">
        <v>0</v>
      </c>
    </row>
    <row r="5709" spans="1:18" x14ac:dyDescent="0.3">
      <c r="A5709" t="s">
        <v>15581</v>
      </c>
      <c r="B5709">
        <f>MID(dane3[[#This Row],[PassengerId]],1,4)+0</f>
        <v>6043</v>
      </c>
      <c r="C5709" t="s">
        <v>19</v>
      </c>
      <c r="D5709" t="b">
        <v>0</v>
      </c>
      <c r="E5709" t="s">
        <v>15582</v>
      </c>
      <c r="F5709" t="str">
        <f>MID($E5709,1,1)</f>
        <v>G</v>
      </c>
      <c r="G5709" t="str">
        <f>IFERROR(MID($E5709,SEARCH("/",$E5709,SEARCH("/",$E5709)+1)+1,1),"")</f>
        <v>P</v>
      </c>
      <c r="H5709" t="s">
        <v>16</v>
      </c>
      <c r="I5709">
        <v>28</v>
      </c>
      <c r="J5709" t="b">
        <v>0</v>
      </c>
      <c r="K5709" s="7">
        <v>0</v>
      </c>
      <c r="L5709" s="7">
        <v>292</v>
      </c>
      <c r="M5709" s="7">
        <v>1039</v>
      </c>
      <c r="N5709" s="7">
        <v>1</v>
      </c>
      <c r="O5709" s="7">
        <v>489</v>
      </c>
      <c r="P5709" s="7">
        <f>SUM(dane3[[#This Row],[RoomService]:[VRDeck]])</f>
        <v>1821</v>
      </c>
      <c r="Q5709" t="s">
        <v>15583</v>
      </c>
      <c r="R5709" t="b">
        <v>0</v>
      </c>
    </row>
    <row r="5710" spans="1:18" x14ac:dyDescent="0.3">
      <c r="A5710" t="s">
        <v>15584</v>
      </c>
      <c r="B5710">
        <f>MID(dane3[[#This Row],[PassengerId]],1,4)+0</f>
        <v>6045</v>
      </c>
      <c r="C5710" t="s">
        <v>14</v>
      </c>
      <c r="D5710" t="b">
        <v>0</v>
      </c>
      <c r="E5710" t="s">
        <v>15585</v>
      </c>
      <c r="F5710" t="str">
        <f>MID($E5710,1,1)</f>
        <v>B</v>
      </c>
      <c r="G5710" t="str">
        <f>IFERROR(MID($E5710,SEARCH("/",$E5710,SEARCH("/",$E5710)+1)+1,1),"")</f>
        <v>S</v>
      </c>
      <c r="H5710" t="s">
        <v>16</v>
      </c>
      <c r="I5710">
        <v>27</v>
      </c>
      <c r="J5710" t="b">
        <v>0</v>
      </c>
      <c r="K5710" s="7">
        <v>0</v>
      </c>
      <c r="L5710" s="7">
        <v>21</v>
      </c>
      <c r="M5710" s="7">
        <v>0</v>
      </c>
      <c r="N5710" s="7">
        <v>8126</v>
      </c>
      <c r="O5710" s="7">
        <v>4</v>
      </c>
      <c r="P5710" s="7">
        <f>SUM(dane3[[#This Row],[RoomService]:[VRDeck]])</f>
        <v>8151</v>
      </c>
      <c r="Q5710" t="s">
        <v>15586</v>
      </c>
      <c r="R5710" t="b">
        <v>0</v>
      </c>
    </row>
    <row r="5711" spans="1:18" x14ac:dyDescent="0.3">
      <c r="A5711" t="s">
        <v>15587</v>
      </c>
      <c r="B5711">
        <f>MID(dane3[[#This Row],[PassengerId]],1,4)+0</f>
        <v>6047</v>
      </c>
      <c r="C5711" t="s">
        <v>19</v>
      </c>
      <c r="D5711" t="b">
        <v>0</v>
      </c>
      <c r="E5711" t="s">
        <v>15588</v>
      </c>
      <c r="F5711" t="str">
        <f>MID($E5711,1,1)</f>
        <v>G</v>
      </c>
      <c r="G5711" t="str">
        <f>IFERROR(MID($E5711,SEARCH("/",$E5711,SEARCH("/",$E5711)+1)+1,1),"")</f>
        <v>S</v>
      </c>
      <c r="H5711" t="s">
        <v>32</v>
      </c>
      <c r="I5711">
        <v>35</v>
      </c>
      <c r="J5711" t="b">
        <v>0</v>
      </c>
      <c r="K5711" s="7">
        <v>508</v>
      </c>
      <c r="L5711" s="7">
        <v>0</v>
      </c>
      <c r="M5711" s="7">
        <v>0</v>
      </c>
      <c r="N5711" s="7">
        <v>57</v>
      </c>
      <c r="O5711" s="7">
        <v>243</v>
      </c>
      <c r="P5711" s="7">
        <f>SUM(dane3[[#This Row],[RoomService]:[VRDeck]])</f>
        <v>808</v>
      </c>
      <c r="Q5711" t="s">
        <v>15589</v>
      </c>
      <c r="R5711" t="b">
        <v>1</v>
      </c>
    </row>
    <row r="5712" spans="1:18" x14ac:dyDescent="0.3">
      <c r="A5712" t="s">
        <v>13851</v>
      </c>
      <c r="B5712">
        <f>MID(dane3[[#This Row],[PassengerId]],1,4)+0</f>
        <v>5416</v>
      </c>
      <c r="C5712" t="s">
        <v>53</v>
      </c>
      <c r="D5712" t="b">
        <v>1</v>
      </c>
      <c r="E5712" t="s">
        <v>13846</v>
      </c>
      <c r="F5712" t="str">
        <f>MID($E5712,1,1)</f>
        <v>F</v>
      </c>
      <c r="G5712" t="str">
        <f>IFERROR(MID($E5712,SEARCH("/",$E5712,SEARCH("/",$E5712)+1)+1,1),"")</f>
        <v>P</v>
      </c>
      <c r="H5712" t="s">
        <v>16</v>
      </c>
      <c r="I5712">
        <v>18</v>
      </c>
      <c r="J5712" t="b">
        <v>0</v>
      </c>
      <c r="K5712" s="7">
        <v>0</v>
      </c>
      <c r="L5712" s="7">
        <v>0</v>
      </c>
      <c r="M5712" s="7">
        <v>0</v>
      </c>
      <c r="N5712" s="7">
        <v>0</v>
      </c>
      <c r="O5712" s="7">
        <v>0</v>
      </c>
      <c r="P5712" s="7">
        <f>SUM(dane3[[#This Row],[RoomService]:[VRDeck]])</f>
        <v>0</v>
      </c>
      <c r="Q5712" t="s">
        <v>13852</v>
      </c>
      <c r="R5712" t="b">
        <v>1</v>
      </c>
    </row>
    <row r="5713" spans="1:18" x14ac:dyDescent="0.3">
      <c r="A5713" t="s">
        <v>15592</v>
      </c>
      <c r="B5713">
        <f>MID(dane3[[#This Row],[PassengerId]],1,4)+0</f>
        <v>6049</v>
      </c>
      <c r="C5713" t="s">
        <v>19</v>
      </c>
      <c r="D5713" t="b">
        <v>0</v>
      </c>
      <c r="E5713" t="s">
        <v>15593</v>
      </c>
      <c r="F5713" t="str">
        <f>MID($E5713,1,1)</f>
        <v>G</v>
      </c>
      <c r="G5713" t="str">
        <f>IFERROR(MID($E5713,SEARCH("/",$E5713,SEARCH("/",$E5713)+1)+1,1),"")</f>
        <v>S</v>
      </c>
      <c r="H5713" t="s">
        <v>16</v>
      </c>
      <c r="I5713">
        <v>24</v>
      </c>
      <c r="J5713" t="b">
        <v>0</v>
      </c>
      <c r="K5713" s="7">
        <v>178</v>
      </c>
      <c r="L5713" s="7">
        <v>0</v>
      </c>
      <c r="M5713" s="7">
        <v>235</v>
      </c>
      <c r="N5713" s="7">
        <v>0</v>
      </c>
      <c r="O5713" s="7">
        <v>396</v>
      </c>
      <c r="P5713" s="7">
        <f>SUM(dane3[[#This Row],[RoomService]:[VRDeck]])</f>
        <v>809</v>
      </c>
      <c r="Q5713" t="s">
        <v>23799</v>
      </c>
      <c r="R5713" t="b">
        <v>1</v>
      </c>
    </row>
    <row r="5714" spans="1:18" x14ac:dyDescent="0.3">
      <c r="A5714" t="s">
        <v>15594</v>
      </c>
      <c r="B5714">
        <f>MID(dane3[[#This Row],[PassengerId]],1,4)+0</f>
        <v>6052</v>
      </c>
      <c r="C5714" t="s">
        <v>19</v>
      </c>
      <c r="D5714" t="b">
        <v>1</v>
      </c>
      <c r="E5714" t="s">
        <v>15595</v>
      </c>
      <c r="F5714" t="str">
        <f>MID($E5714,1,1)</f>
        <v>G</v>
      </c>
      <c r="G5714" t="str">
        <f>IFERROR(MID($E5714,SEARCH("/",$E5714,SEARCH("/",$E5714)+1)+1,1),"")</f>
        <v>P</v>
      </c>
      <c r="H5714" t="s">
        <v>16</v>
      </c>
      <c r="I5714">
        <v>61</v>
      </c>
      <c r="J5714" t="b">
        <v>0</v>
      </c>
      <c r="K5714" s="7">
        <v>0</v>
      </c>
      <c r="L5714" s="7">
        <v>0</v>
      </c>
      <c r="M5714" s="7">
        <v>0</v>
      </c>
      <c r="N5714" s="7">
        <v>0</v>
      </c>
      <c r="O5714" s="7">
        <v>0</v>
      </c>
      <c r="P5714" s="7">
        <f>SUM(dane3[[#This Row],[RoomService]:[VRDeck]])</f>
        <v>0</v>
      </c>
      <c r="Q5714" t="s">
        <v>15596</v>
      </c>
      <c r="R5714" t="b">
        <v>0</v>
      </c>
    </row>
    <row r="5715" spans="1:18" x14ac:dyDescent="0.3">
      <c r="A5715" t="s">
        <v>13853</v>
      </c>
      <c r="B5715">
        <f>MID(dane3[[#This Row],[PassengerId]],1,4)+0</f>
        <v>5416</v>
      </c>
      <c r="C5715" t="s">
        <v>53</v>
      </c>
      <c r="D5715" t="b">
        <v>0</v>
      </c>
      <c r="E5715" t="s">
        <v>13846</v>
      </c>
      <c r="F5715" t="str">
        <f>MID($E5715,1,1)</f>
        <v>F</v>
      </c>
      <c r="G5715" t="str">
        <f>IFERROR(MID($E5715,SEARCH("/",$E5715,SEARCH("/",$E5715)+1)+1,1),"")</f>
        <v>P</v>
      </c>
      <c r="H5715" t="s">
        <v>46</v>
      </c>
      <c r="I5715">
        <v>0</v>
      </c>
      <c r="J5715" t="b">
        <v>0</v>
      </c>
      <c r="K5715" s="7">
        <v>0</v>
      </c>
      <c r="L5715" s="7">
        <v>0</v>
      </c>
      <c r="M5715" s="7">
        <v>0</v>
      </c>
      <c r="N5715" s="7">
        <v>0</v>
      </c>
      <c r="O5715" s="7">
        <v>0</v>
      </c>
      <c r="P5715" s="7">
        <f>SUM(dane3[[#This Row],[RoomService]:[VRDeck]])</f>
        <v>0</v>
      </c>
      <c r="Q5715" t="s">
        <v>13854</v>
      </c>
      <c r="R5715" t="b">
        <v>1</v>
      </c>
    </row>
    <row r="5716" spans="1:18" x14ac:dyDescent="0.3">
      <c r="A5716" t="s">
        <v>15600</v>
      </c>
      <c r="B5716">
        <f>MID(dane3[[#This Row],[PassengerId]],1,4)+0</f>
        <v>6055</v>
      </c>
      <c r="C5716" t="s">
        <v>14</v>
      </c>
      <c r="D5716" t="b">
        <v>0</v>
      </c>
      <c r="E5716" t="s">
        <v>15601</v>
      </c>
      <c r="F5716" t="str">
        <f>MID($E5716,1,1)</f>
        <v>C</v>
      </c>
      <c r="G5716" t="str">
        <f>IFERROR(MID($E5716,SEARCH("/",$E5716,SEARCH("/",$E5716)+1)+1,1),"")</f>
        <v>P</v>
      </c>
      <c r="H5716" t="s">
        <v>32</v>
      </c>
      <c r="I5716">
        <v>29</v>
      </c>
      <c r="J5716" t="b">
        <v>1</v>
      </c>
      <c r="K5716" s="7">
        <v>3</v>
      </c>
      <c r="L5716" s="7">
        <v>1849</v>
      </c>
      <c r="M5716" s="7">
        <v>0</v>
      </c>
      <c r="N5716" s="7">
        <v>3104</v>
      </c>
      <c r="O5716" s="7">
        <v>1652</v>
      </c>
      <c r="P5716" s="7">
        <f>SUM(dane3[[#This Row],[RoomService]:[VRDeck]])</f>
        <v>6608</v>
      </c>
      <c r="Q5716" t="s">
        <v>15602</v>
      </c>
      <c r="R5716" t="b">
        <v>0</v>
      </c>
    </row>
    <row r="5717" spans="1:18" x14ac:dyDescent="0.3">
      <c r="A5717" t="s">
        <v>15603</v>
      </c>
      <c r="B5717">
        <f>MID(dane3[[#This Row],[PassengerId]],1,4)+0</f>
        <v>6055</v>
      </c>
      <c r="C5717" t="s">
        <v>14</v>
      </c>
      <c r="D5717" t="b">
        <v>1</v>
      </c>
      <c r="E5717" t="s">
        <v>15601</v>
      </c>
      <c r="F5717" t="str">
        <f>MID($E5717,1,1)</f>
        <v>C</v>
      </c>
      <c r="G5717" t="str">
        <f>IFERROR(MID($E5717,SEARCH("/",$E5717,SEARCH("/",$E5717)+1)+1,1),"")</f>
        <v>P</v>
      </c>
      <c r="H5717" t="s">
        <v>16</v>
      </c>
      <c r="I5717">
        <v>41</v>
      </c>
      <c r="J5717" t="b">
        <v>0</v>
      </c>
      <c r="K5717" s="7">
        <v>0</v>
      </c>
      <c r="L5717" s="7">
        <v>0</v>
      </c>
      <c r="M5717" s="7">
        <v>0</v>
      </c>
      <c r="N5717" s="7">
        <v>0</v>
      </c>
      <c r="O5717" s="7">
        <v>0</v>
      </c>
      <c r="P5717" s="7">
        <f>SUM(dane3[[#This Row],[RoomService]:[VRDeck]])</f>
        <v>0</v>
      </c>
      <c r="Q5717" t="s">
        <v>15604</v>
      </c>
      <c r="R5717" t="b">
        <v>1</v>
      </c>
    </row>
    <row r="5718" spans="1:18" x14ac:dyDescent="0.3">
      <c r="A5718" t="s">
        <v>15605</v>
      </c>
      <c r="B5718">
        <f>MID(dane3[[#This Row],[PassengerId]],1,4)+0</f>
        <v>6055</v>
      </c>
      <c r="C5718" t="s">
        <v>14</v>
      </c>
      <c r="D5718" t="b">
        <v>0</v>
      </c>
      <c r="E5718" t="s">
        <v>15601</v>
      </c>
      <c r="F5718" t="str">
        <f>MID($E5718,1,1)</f>
        <v>C</v>
      </c>
      <c r="G5718" t="str">
        <f>IFERROR(MID($E5718,SEARCH("/",$E5718,SEARCH("/",$E5718)+1)+1,1),"")</f>
        <v>P</v>
      </c>
      <c r="H5718" t="s">
        <v>16</v>
      </c>
      <c r="I5718">
        <v>20</v>
      </c>
      <c r="J5718" t="b">
        <v>0</v>
      </c>
      <c r="K5718" s="7">
        <v>1883</v>
      </c>
      <c r="L5718" s="7">
        <v>0</v>
      </c>
      <c r="M5718" s="7">
        <v>0</v>
      </c>
      <c r="N5718" s="7">
        <v>8810</v>
      </c>
      <c r="O5718" s="7">
        <v>0</v>
      </c>
      <c r="P5718" s="7">
        <f>SUM(dane3[[#This Row],[RoomService]:[VRDeck]])</f>
        <v>10693</v>
      </c>
      <c r="Q5718" t="s">
        <v>15606</v>
      </c>
      <c r="R5718" t="b">
        <v>0</v>
      </c>
    </row>
    <row r="5719" spans="1:18" x14ac:dyDescent="0.3">
      <c r="A5719" t="s">
        <v>13855</v>
      </c>
      <c r="B5719">
        <f>MID(dane3[[#This Row],[PassengerId]],1,4)+0</f>
        <v>5418</v>
      </c>
      <c r="C5719" t="s">
        <v>53</v>
      </c>
      <c r="D5719" t="b">
        <v>0</v>
      </c>
      <c r="E5719" t="s">
        <v>13856</v>
      </c>
      <c r="F5719" t="str">
        <f>MID($E5719,1,1)</f>
        <v>E</v>
      </c>
      <c r="G5719" t="str">
        <f>IFERROR(MID($E5719,SEARCH("/",$E5719,SEARCH("/",$E5719)+1)+1,1),"")</f>
        <v>S</v>
      </c>
      <c r="H5719" t="s">
        <v>16</v>
      </c>
      <c r="I5719">
        <v>41</v>
      </c>
      <c r="J5719" t="b">
        <v>0</v>
      </c>
      <c r="K5719" s="7">
        <v>164</v>
      </c>
      <c r="L5719" s="7">
        <v>0</v>
      </c>
      <c r="M5719" s="7">
        <v>1115</v>
      </c>
      <c r="N5719" s="7">
        <v>1</v>
      </c>
      <c r="O5719" s="7">
        <v>18</v>
      </c>
      <c r="P5719" s="7">
        <f>SUM(dane3[[#This Row],[RoomService]:[VRDeck]])</f>
        <v>1298</v>
      </c>
      <c r="Q5719" t="s">
        <v>13857</v>
      </c>
      <c r="R5719" t="b">
        <v>0</v>
      </c>
    </row>
    <row r="5720" spans="1:18" x14ac:dyDescent="0.3">
      <c r="A5720" t="s">
        <v>15610</v>
      </c>
      <c r="B5720">
        <f>MID(dane3[[#This Row],[PassengerId]],1,4)+0</f>
        <v>6059</v>
      </c>
      <c r="C5720" t="s">
        <v>19</v>
      </c>
      <c r="D5720" t="b">
        <v>0</v>
      </c>
      <c r="E5720" t="s">
        <v>15611</v>
      </c>
      <c r="F5720" t="str">
        <f>MID($E5720,1,1)</f>
        <v>G</v>
      </c>
      <c r="G5720" t="str">
        <f>IFERROR(MID($E5720,SEARCH("/",$E5720,SEARCH("/",$E5720)+1)+1,1),"")</f>
        <v>P</v>
      </c>
      <c r="H5720" t="s">
        <v>16</v>
      </c>
      <c r="I5720">
        <v>28</v>
      </c>
      <c r="J5720" t="b">
        <v>0</v>
      </c>
      <c r="K5720" s="7">
        <v>8</v>
      </c>
      <c r="L5720" s="7">
        <v>0</v>
      </c>
      <c r="M5720" s="7">
        <v>3949</v>
      </c>
      <c r="N5720" s="7">
        <v>0</v>
      </c>
      <c r="O5720" s="7">
        <v>9</v>
      </c>
      <c r="P5720" s="7">
        <f>SUM(dane3[[#This Row],[RoomService]:[VRDeck]])</f>
        <v>3966</v>
      </c>
      <c r="Q5720" t="s">
        <v>15612</v>
      </c>
      <c r="R5720" t="b">
        <v>1</v>
      </c>
    </row>
    <row r="5721" spans="1:18" x14ac:dyDescent="0.3">
      <c r="A5721" t="s">
        <v>15613</v>
      </c>
      <c r="B5721">
        <f>MID(dane3[[#This Row],[PassengerId]],1,4)+0</f>
        <v>6061</v>
      </c>
      <c r="C5721" t="s">
        <v>19</v>
      </c>
      <c r="D5721" t="b">
        <v>0</v>
      </c>
      <c r="E5721" t="s">
        <v>15614</v>
      </c>
      <c r="F5721" t="str">
        <f>MID($E5721,1,1)</f>
        <v>F</v>
      </c>
      <c r="G5721" t="str">
        <f>IFERROR(MID($E5721,SEARCH("/",$E5721,SEARCH("/",$E5721)+1)+1,1),"")</f>
        <v>S</v>
      </c>
      <c r="H5721" t="s">
        <v>16</v>
      </c>
      <c r="I5721">
        <v>18</v>
      </c>
      <c r="J5721" t="b">
        <v>0</v>
      </c>
      <c r="K5721" s="7">
        <v>33</v>
      </c>
      <c r="L5721" s="7">
        <v>0</v>
      </c>
      <c r="M5721" s="7">
        <v>455</v>
      </c>
      <c r="N5721" s="7">
        <v>167</v>
      </c>
      <c r="O5721" s="7">
        <v>48</v>
      </c>
      <c r="P5721" s="7">
        <f>SUM(dane3[[#This Row],[RoomService]:[VRDeck]])</f>
        <v>703</v>
      </c>
      <c r="Q5721" t="s">
        <v>15615</v>
      </c>
      <c r="R5721" t="b">
        <v>1</v>
      </c>
    </row>
    <row r="5722" spans="1:18" x14ac:dyDescent="0.3">
      <c r="A5722" t="s">
        <v>13867</v>
      </c>
      <c r="B5722">
        <f>MID(dane3[[#This Row],[PassengerId]],1,4)+0</f>
        <v>5423</v>
      </c>
      <c r="C5722" t="s">
        <v>53</v>
      </c>
      <c r="D5722" t="b">
        <v>0</v>
      </c>
      <c r="E5722" t="s">
        <v>13868</v>
      </c>
      <c r="F5722" t="str">
        <f>MID($E5722,1,1)</f>
        <v>F</v>
      </c>
      <c r="G5722" t="str">
        <f>IFERROR(MID($E5722,SEARCH("/",$E5722,SEARCH("/",$E5722)+1)+1,1),"")</f>
        <v>P</v>
      </c>
      <c r="H5722" t="s">
        <v>16</v>
      </c>
      <c r="I5722">
        <v>49</v>
      </c>
      <c r="J5722" t="b">
        <v>0</v>
      </c>
      <c r="K5722" s="7">
        <v>552</v>
      </c>
      <c r="L5722" s="7">
        <v>0</v>
      </c>
      <c r="M5722" s="7">
        <v>7</v>
      </c>
      <c r="N5722" s="7">
        <v>0</v>
      </c>
      <c r="O5722" s="7">
        <v>183</v>
      </c>
      <c r="P5722" s="7">
        <f>SUM(dane3[[#This Row],[RoomService]:[VRDeck]])</f>
        <v>742</v>
      </c>
      <c r="Q5722" t="s">
        <v>13869</v>
      </c>
      <c r="R5722" t="b">
        <v>0</v>
      </c>
    </row>
    <row r="5723" spans="1:18" x14ac:dyDescent="0.3">
      <c r="A5723" t="s">
        <v>13870</v>
      </c>
      <c r="B5723">
        <f>MID(dane3[[#This Row],[PassengerId]],1,4)+0</f>
        <v>5423</v>
      </c>
      <c r="C5723" t="s">
        <v>53</v>
      </c>
      <c r="D5723" t="b">
        <v>0</v>
      </c>
      <c r="E5723" t="s">
        <v>13871</v>
      </c>
      <c r="F5723" t="str">
        <f>MID($E5723,1,1)</f>
        <v>E</v>
      </c>
      <c r="G5723" t="str">
        <f>IFERROR(MID($E5723,SEARCH("/",$E5723,SEARCH("/",$E5723)+1)+1,1),"")</f>
        <v>P</v>
      </c>
      <c r="H5723" t="s">
        <v>16</v>
      </c>
      <c r="I5723">
        <v>28</v>
      </c>
      <c r="J5723" t="b">
        <v>0</v>
      </c>
      <c r="K5723" s="7">
        <v>142</v>
      </c>
      <c r="L5723" s="7">
        <v>0</v>
      </c>
      <c r="M5723" s="7">
        <v>1878</v>
      </c>
      <c r="N5723" s="7">
        <v>62</v>
      </c>
      <c r="O5723" s="7">
        <v>0</v>
      </c>
      <c r="P5723" s="7">
        <f>SUM(dane3[[#This Row],[RoomService]:[VRDeck]])</f>
        <v>2082</v>
      </c>
      <c r="Q5723" t="s">
        <v>13872</v>
      </c>
      <c r="R5723" t="b">
        <v>1</v>
      </c>
    </row>
    <row r="5724" spans="1:18" x14ac:dyDescent="0.3">
      <c r="A5724" t="s">
        <v>15622</v>
      </c>
      <c r="B5724">
        <f>MID(dane3[[#This Row],[PassengerId]],1,4)+0</f>
        <v>6064</v>
      </c>
      <c r="C5724" t="s">
        <v>14</v>
      </c>
      <c r="D5724" t="b">
        <v>0</v>
      </c>
      <c r="E5724" t="s">
        <v>15623</v>
      </c>
      <c r="F5724" t="str">
        <f>MID($E5724,1,1)</f>
        <v>C</v>
      </c>
      <c r="G5724" t="str">
        <f>IFERROR(MID($E5724,SEARCH("/",$E5724,SEARCH("/",$E5724)+1)+1,1),"")</f>
        <v>P</v>
      </c>
      <c r="H5724" t="s">
        <v>46</v>
      </c>
      <c r="I5724">
        <v>68</v>
      </c>
      <c r="J5724" t="b">
        <v>0</v>
      </c>
      <c r="K5724" s="7">
        <v>125</v>
      </c>
      <c r="L5724" s="7">
        <v>13437</v>
      </c>
      <c r="M5724" s="7">
        <v>0</v>
      </c>
      <c r="N5724" s="7">
        <v>22408</v>
      </c>
      <c r="O5724" s="7">
        <v>17</v>
      </c>
      <c r="P5724" s="7">
        <f>SUM(dane3[[#This Row],[RoomService]:[VRDeck]])</f>
        <v>35987</v>
      </c>
      <c r="Q5724" t="s">
        <v>15624</v>
      </c>
      <c r="R5724" t="b">
        <v>0</v>
      </c>
    </row>
    <row r="5725" spans="1:18" x14ac:dyDescent="0.3">
      <c r="A5725" t="s">
        <v>15625</v>
      </c>
      <c r="B5725">
        <f>MID(dane3[[#This Row],[PassengerId]],1,4)+0</f>
        <v>6065</v>
      </c>
      <c r="C5725" t="s">
        <v>14</v>
      </c>
      <c r="D5725" t="b">
        <v>0</v>
      </c>
      <c r="E5725" t="s">
        <v>15626</v>
      </c>
      <c r="F5725" t="str">
        <f>MID($E5725,1,1)</f>
        <v>E</v>
      </c>
      <c r="G5725" t="str">
        <f>IFERROR(MID($E5725,SEARCH("/",$E5725,SEARCH("/",$E5725)+1)+1,1),"")</f>
        <v>S</v>
      </c>
      <c r="H5725" t="s">
        <v>16</v>
      </c>
      <c r="I5725">
        <v>19</v>
      </c>
      <c r="J5725" t="b">
        <v>0</v>
      </c>
      <c r="K5725" s="7">
        <v>3</v>
      </c>
      <c r="L5725" s="7">
        <v>785</v>
      </c>
      <c r="M5725" s="7">
        <v>0</v>
      </c>
      <c r="N5725" s="7">
        <v>0</v>
      </c>
      <c r="O5725" s="7">
        <v>0</v>
      </c>
      <c r="P5725" s="7">
        <f>SUM(dane3[[#This Row],[RoomService]:[VRDeck]])</f>
        <v>788</v>
      </c>
      <c r="Q5725" t="s">
        <v>15627</v>
      </c>
      <c r="R5725" t="b">
        <v>1</v>
      </c>
    </row>
    <row r="5726" spans="1:18" x14ac:dyDescent="0.3">
      <c r="A5726" t="s">
        <v>15628</v>
      </c>
      <c r="B5726">
        <f>MID(dane3[[#This Row],[PassengerId]],1,4)+0</f>
        <v>6066</v>
      </c>
      <c r="C5726" t="s">
        <v>14</v>
      </c>
      <c r="D5726" t="b">
        <v>0</v>
      </c>
      <c r="E5726" t="s">
        <v>15629</v>
      </c>
      <c r="F5726" t="str">
        <f>MID($E5726,1,1)</f>
        <v>C</v>
      </c>
      <c r="G5726" t="str">
        <f>IFERROR(MID($E5726,SEARCH("/",$E5726,SEARCH("/",$E5726)+1)+1,1),"")</f>
        <v>S</v>
      </c>
      <c r="H5726" t="s">
        <v>16</v>
      </c>
      <c r="I5726">
        <v>33</v>
      </c>
      <c r="J5726" t="b">
        <v>0</v>
      </c>
      <c r="K5726" s="7">
        <v>0</v>
      </c>
      <c r="L5726" s="7">
        <v>357</v>
      </c>
      <c r="M5726" s="7">
        <v>2366</v>
      </c>
      <c r="N5726" s="7">
        <v>1612</v>
      </c>
      <c r="O5726" s="7">
        <v>2137</v>
      </c>
      <c r="P5726" s="7">
        <f>SUM(dane3[[#This Row],[RoomService]:[VRDeck]])</f>
        <v>6472</v>
      </c>
      <c r="Q5726" t="s">
        <v>15630</v>
      </c>
      <c r="R5726" t="b">
        <v>0</v>
      </c>
    </row>
    <row r="5727" spans="1:18" x14ac:dyDescent="0.3">
      <c r="A5727" t="s">
        <v>15631</v>
      </c>
      <c r="B5727">
        <f>MID(dane3[[#This Row],[PassengerId]],1,4)+0</f>
        <v>6066</v>
      </c>
      <c r="C5727" t="s">
        <v>14</v>
      </c>
      <c r="D5727" t="b">
        <v>0</v>
      </c>
      <c r="E5727" t="s">
        <v>15629</v>
      </c>
      <c r="F5727" t="str">
        <f>MID($E5727,1,1)</f>
        <v>C</v>
      </c>
      <c r="G5727" t="str">
        <f>IFERROR(MID($E5727,SEARCH("/",$E5727,SEARCH("/",$E5727)+1)+1,1),"")</f>
        <v>S</v>
      </c>
      <c r="H5727" t="s">
        <v>46</v>
      </c>
      <c r="I5727">
        <v>55</v>
      </c>
      <c r="J5727" t="b">
        <v>0</v>
      </c>
      <c r="K5727" s="7">
        <v>8142</v>
      </c>
      <c r="L5727" s="7">
        <v>8</v>
      </c>
      <c r="M5727" s="7">
        <v>0</v>
      </c>
      <c r="N5727" s="7">
        <v>1481</v>
      </c>
      <c r="O5727" s="7">
        <v>0</v>
      </c>
      <c r="P5727" s="7">
        <f>SUM(dane3[[#This Row],[RoomService]:[VRDeck]])</f>
        <v>9631</v>
      </c>
      <c r="Q5727" t="s">
        <v>15632</v>
      </c>
      <c r="R5727" t="b">
        <v>0</v>
      </c>
    </row>
    <row r="5728" spans="1:18" x14ac:dyDescent="0.3">
      <c r="A5728" t="s">
        <v>15113</v>
      </c>
      <c r="B5728">
        <f>MID(dane3[[#This Row],[PassengerId]],1,4)+0</f>
        <v>5897</v>
      </c>
      <c r="C5728" t="s">
        <v>14</v>
      </c>
      <c r="D5728" t="b">
        <v>1</v>
      </c>
      <c r="E5728" t="s">
        <v>15114</v>
      </c>
      <c r="F5728" t="str">
        <f>MID($E5728,1,1)</f>
        <v>C</v>
      </c>
      <c r="G5728" t="str">
        <f>IFERROR(MID($E5728,SEARCH("/",$E5728,SEARCH("/",$E5728)+1)+1,1),"")</f>
        <v>S</v>
      </c>
      <c r="H5728" t="s">
        <v>46</v>
      </c>
      <c r="I5728">
        <v>25</v>
      </c>
      <c r="J5728" t="b">
        <v>0</v>
      </c>
      <c r="K5728" s="7">
        <v>0</v>
      </c>
      <c r="L5728" s="7">
        <v>0</v>
      </c>
      <c r="M5728" s="7">
        <v>0</v>
      </c>
      <c r="N5728" s="7">
        <v>0</v>
      </c>
      <c r="O5728" s="7">
        <v>0</v>
      </c>
      <c r="P5728" s="7">
        <f>SUM(dane3[[#This Row],[RoomService]:[VRDeck]])</f>
        <v>0</v>
      </c>
      <c r="Q5728" t="s">
        <v>23799</v>
      </c>
      <c r="R5728" t="b">
        <v>1</v>
      </c>
    </row>
    <row r="5729" spans="1:18" x14ac:dyDescent="0.3">
      <c r="A5729" t="s">
        <v>15635</v>
      </c>
      <c r="B5729">
        <f>MID(dane3[[#This Row],[PassengerId]],1,4)+0</f>
        <v>6067</v>
      </c>
      <c r="C5729" t="s">
        <v>19</v>
      </c>
      <c r="D5729" t="b">
        <v>0</v>
      </c>
      <c r="E5729" t="s">
        <v>15636</v>
      </c>
      <c r="F5729" t="str">
        <f>MID($E5729,1,1)</f>
        <v>G</v>
      </c>
      <c r="G5729" t="str">
        <f>IFERROR(MID($E5729,SEARCH("/",$E5729,SEARCH("/",$E5729)+1)+1,1),"")</f>
        <v>P</v>
      </c>
      <c r="H5729" t="s">
        <v>16</v>
      </c>
      <c r="I5729">
        <v>23</v>
      </c>
      <c r="J5729" t="b">
        <v>0</v>
      </c>
      <c r="K5729" s="7">
        <v>0</v>
      </c>
      <c r="L5729" s="7">
        <v>0</v>
      </c>
      <c r="M5729" s="7">
        <v>0</v>
      </c>
      <c r="N5729" s="7">
        <v>44</v>
      </c>
      <c r="O5729" s="7">
        <v>1721</v>
      </c>
      <c r="P5729" s="7">
        <f>SUM(dane3[[#This Row],[RoomService]:[VRDeck]])</f>
        <v>1765</v>
      </c>
      <c r="Q5729" t="s">
        <v>15637</v>
      </c>
      <c r="R5729" t="b">
        <v>0</v>
      </c>
    </row>
    <row r="5730" spans="1:18" x14ac:dyDescent="0.3">
      <c r="A5730" t="s">
        <v>15638</v>
      </c>
      <c r="B5730">
        <f>MID(dane3[[#This Row],[PassengerId]],1,4)+0</f>
        <v>6068</v>
      </c>
      <c r="C5730" t="s">
        <v>19</v>
      </c>
      <c r="D5730" t="b">
        <v>0</v>
      </c>
      <c r="E5730" t="s">
        <v>15639</v>
      </c>
      <c r="F5730" t="str">
        <f>MID($E5730,1,1)</f>
        <v>F</v>
      </c>
      <c r="G5730" t="str">
        <f>IFERROR(MID($E5730,SEARCH("/",$E5730,SEARCH("/",$E5730)+1)+1,1),"")</f>
        <v>S</v>
      </c>
      <c r="H5730" t="s">
        <v>16</v>
      </c>
      <c r="I5730">
        <v>23</v>
      </c>
      <c r="J5730" t="b">
        <v>0</v>
      </c>
      <c r="K5730" s="7">
        <v>0</v>
      </c>
      <c r="L5730" s="7">
        <v>723</v>
      </c>
      <c r="M5730" s="7">
        <v>1</v>
      </c>
      <c r="N5730" s="7">
        <v>0</v>
      </c>
      <c r="O5730" s="7">
        <v>0</v>
      </c>
      <c r="P5730" s="7">
        <f>SUM(dane3[[#This Row],[RoomService]:[VRDeck]])</f>
        <v>724</v>
      </c>
      <c r="Q5730" t="s">
        <v>15640</v>
      </c>
      <c r="R5730" t="b">
        <v>1</v>
      </c>
    </row>
    <row r="5731" spans="1:18" x14ac:dyDescent="0.3">
      <c r="A5731" t="s">
        <v>13884</v>
      </c>
      <c r="B5731">
        <f>MID(dane3[[#This Row],[PassengerId]],1,4)+0</f>
        <v>5427</v>
      </c>
      <c r="C5731" t="s">
        <v>53</v>
      </c>
      <c r="D5731" t="b">
        <v>0</v>
      </c>
      <c r="E5731" t="s">
        <v>13882</v>
      </c>
      <c r="F5731" t="str">
        <f>MID($E5731,1,1)</f>
        <v>F</v>
      </c>
      <c r="G5731" t="str">
        <f>IFERROR(MID($E5731,SEARCH("/",$E5731,SEARCH("/",$E5731)+1)+1,1),"")</f>
        <v>P</v>
      </c>
      <c r="H5731" t="s">
        <v>16</v>
      </c>
      <c r="I5731">
        <v>18</v>
      </c>
      <c r="J5731" t="b">
        <v>0</v>
      </c>
      <c r="K5731" s="7">
        <v>3458</v>
      </c>
      <c r="L5731" s="7">
        <v>0</v>
      </c>
      <c r="M5731" s="7">
        <v>216</v>
      </c>
      <c r="N5731" s="7">
        <v>0</v>
      </c>
      <c r="O5731" s="7">
        <v>0</v>
      </c>
      <c r="P5731" s="7">
        <f>SUM(dane3[[#This Row],[RoomService]:[VRDeck]])</f>
        <v>3674</v>
      </c>
      <c r="Q5731" t="s">
        <v>13885</v>
      </c>
      <c r="R5731" t="b">
        <v>0</v>
      </c>
    </row>
    <row r="5732" spans="1:18" x14ac:dyDescent="0.3">
      <c r="A5732" t="s">
        <v>13886</v>
      </c>
      <c r="B5732">
        <f>MID(dane3[[#This Row],[PassengerId]],1,4)+0</f>
        <v>5427</v>
      </c>
      <c r="C5732" t="s">
        <v>53</v>
      </c>
      <c r="D5732" t="b">
        <v>0</v>
      </c>
      <c r="E5732" t="s">
        <v>13882</v>
      </c>
      <c r="F5732" t="str">
        <f>MID($E5732,1,1)</f>
        <v>F</v>
      </c>
      <c r="G5732" t="str">
        <f>IFERROR(MID($E5732,SEARCH("/",$E5732,SEARCH("/",$E5732)+1)+1,1),"")</f>
        <v>P</v>
      </c>
      <c r="H5732" t="s">
        <v>16</v>
      </c>
      <c r="I5732">
        <v>25</v>
      </c>
      <c r="J5732" t="b">
        <v>0</v>
      </c>
      <c r="K5732" s="7">
        <v>948</v>
      </c>
      <c r="L5732" s="7">
        <v>0</v>
      </c>
      <c r="M5732" s="7">
        <v>1</v>
      </c>
      <c r="N5732" s="7">
        <v>170</v>
      </c>
      <c r="O5732" s="7">
        <v>0</v>
      </c>
      <c r="P5732" s="7">
        <f>SUM(dane3[[#This Row],[RoomService]:[VRDeck]])</f>
        <v>1119</v>
      </c>
      <c r="Q5732" t="s">
        <v>13887</v>
      </c>
      <c r="R5732" t="b">
        <v>0</v>
      </c>
    </row>
    <row r="5733" spans="1:18" x14ac:dyDescent="0.3">
      <c r="A5733" t="s">
        <v>15647</v>
      </c>
      <c r="B5733">
        <f>MID(dane3[[#This Row],[PassengerId]],1,4)+0</f>
        <v>6071</v>
      </c>
      <c r="C5733" t="s">
        <v>19</v>
      </c>
      <c r="D5733" t="b">
        <v>0</v>
      </c>
      <c r="E5733" t="s">
        <v>15648</v>
      </c>
      <c r="F5733" t="str">
        <f>MID($E5733,1,1)</f>
        <v>G</v>
      </c>
      <c r="G5733" t="str">
        <f>IFERROR(MID($E5733,SEARCH("/",$E5733,SEARCH("/",$E5733)+1)+1,1),"")</f>
        <v>S</v>
      </c>
      <c r="H5733" t="s">
        <v>16</v>
      </c>
      <c r="I5733">
        <v>33</v>
      </c>
      <c r="J5733" t="b">
        <v>0</v>
      </c>
      <c r="K5733" s="7">
        <v>41</v>
      </c>
      <c r="L5733" s="7">
        <v>417</v>
      </c>
      <c r="M5733" s="7">
        <v>0</v>
      </c>
      <c r="N5733" s="7">
        <v>42</v>
      </c>
      <c r="O5733" s="7">
        <v>308</v>
      </c>
      <c r="P5733" s="7">
        <f>SUM(dane3[[#This Row],[RoomService]:[VRDeck]])</f>
        <v>808</v>
      </c>
      <c r="Q5733" t="s">
        <v>15649</v>
      </c>
      <c r="R5733" t="b">
        <v>1</v>
      </c>
    </row>
    <row r="5734" spans="1:18" x14ac:dyDescent="0.3">
      <c r="A5734" t="s">
        <v>13897</v>
      </c>
      <c r="B5734">
        <f>MID(dane3[[#This Row],[PassengerId]],1,4)+0</f>
        <v>5435</v>
      </c>
      <c r="C5734" t="s">
        <v>53</v>
      </c>
      <c r="D5734" t="b">
        <v>0</v>
      </c>
      <c r="E5734" t="s">
        <v>13898</v>
      </c>
      <c r="F5734" t="str">
        <f>MID($E5734,1,1)</f>
        <v>F</v>
      </c>
      <c r="G5734" t="str">
        <f>IFERROR(MID($E5734,SEARCH("/",$E5734,SEARCH("/",$E5734)+1)+1,1),"")</f>
        <v>P</v>
      </c>
      <c r="H5734" t="s">
        <v>16</v>
      </c>
      <c r="I5734">
        <v>50</v>
      </c>
      <c r="J5734" t="b">
        <v>0</v>
      </c>
      <c r="K5734" s="7">
        <v>846</v>
      </c>
      <c r="L5734" s="7">
        <v>0</v>
      </c>
      <c r="M5734" s="7">
        <v>280</v>
      </c>
      <c r="N5734" s="7">
        <v>280</v>
      </c>
      <c r="O5734" s="7">
        <v>0</v>
      </c>
      <c r="P5734" s="7">
        <f>SUM(dane3[[#This Row],[RoomService]:[VRDeck]])</f>
        <v>1406</v>
      </c>
      <c r="Q5734" t="s">
        <v>13899</v>
      </c>
      <c r="R5734" t="b">
        <v>0</v>
      </c>
    </row>
    <row r="5735" spans="1:18" x14ac:dyDescent="0.3">
      <c r="A5735" t="s">
        <v>15653</v>
      </c>
      <c r="B5735">
        <f>MID(dane3[[#This Row],[PassengerId]],1,4)+0</f>
        <v>6075</v>
      </c>
      <c r="C5735" t="s">
        <v>14</v>
      </c>
      <c r="D5735" t="b">
        <v>1</v>
      </c>
      <c r="E5735" t="s">
        <v>15654</v>
      </c>
      <c r="F5735" t="str">
        <f>MID($E5735,1,1)</f>
        <v>B</v>
      </c>
      <c r="G5735" t="str">
        <f>IFERROR(MID($E5735,SEARCH("/",$E5735,SEARCH("/",$E5735)+1)+1,1),"")</f>
        <v>P</v>
      </c>
      <c r="H5735" t="s">
        <v>16</v>
      </c>
      <c r="I5735">
        <v>26</v>
      </c>
      <c r="J5735" t="b">
        <v>0</v>
      </c>
      <c r="K5735" s="7">
        <v>0</v>
      </c>
      <c r="L5735" s="7">
        <v>0</v>
      </c>
      <c r="M5735" s="7">
        <v>0</v>
      </c>
      <c r="N5735" s="7">
        <v>0</v>
      </c>
      <c r="O5735" s="7">
        <v>0</v>
      </c>
      <c r="P5735" s="7">
        <f>SUM(dane3[[#This Row],[RoomService]:[VRDeck]])</f>
        <v>0</v>
      </c>
      <c r="Q5735" t="s">
        <v>15655</v>
      </c>
      <c r="R5735" t="b">
        <v>1</v>
      </c>
    </row>
    <row r="5736" spans="1:18" x14ac:dyDescent="0.3">
      <c r="A5736" t="s">
        <v>15656</v>
      </c>
      <c r="B5736">
        <f>MID(dane3[[#This Row],[PassengerId]],1,4)+0</f>
        <v>6076</v>
      </c>
      <c r="C5736" t="s">
        <v>19</v>
      </c>
      <c r="D5736" t="b">
        <v>0</v>
      </c>
      <c r="E5736" t="s">
        <v>15657</v>
      </c>
      <c r="F5736" t="str">
        <f>MID($E5736,1,1)</f>
        <v>G</v>
      </c>
      <c r="G5736" t="str">
        <f>IFERROR(MID($E5736,SEARCH("/",$E5736,SEARCH("/",$E5736)+1)+1,1),"")</f>
        <v>S</v>
      </c>
      <c r="H5736" t="s">
        <v>16</v>
      </c>
      <c r="I5736">
        <v>18</v>
      </c>
      <c r="J5736" t="b">
        <v>0</v>
      </c>
      <c r="K5736" s="7">
        <v>14</v>
      </c>
      <c r="L5736" s="7">
        <v>2</v>
      </c>
      <c r="M5736" s="7">
        <v>144</v>
      </c>
      <c r="N5736" s="7">
        <v>610</v>
      </c>
      <c r="O5736" s="7">
        <v>0</v>
      </c>
      <c r="P5736" s="7">
        <f>SUM(dane3[[#This Row],[RoomService]:[VRDeck]])</f>
        <v>770</v>
      </c>
      <c r="Q5736" t="s">
        <v>15658</v>
      </c>
      <c r="R5736" t="b">
        <v>1</v>
      </c>
    </row>
    <row r="5737" spans="1:18" x14ac:dyDescent="0.3">
      <c r="A5737" t="s">
        <v>15659</v>
      </c>
      <c r="B5737">
        <f>MID(dane3[[#This Row],[PassengerId]],1,4)+0</f>
        <v>6077</v>
      </c>
      <c r="C5737" t="s">
        <v>19</v>
      </c>
      <c r="D5737" t="b">
        <v>1</v>
      </c>
      <c r="E5737" t="s">
        <v>15660</v>
      </c>
      <c r="F5737" t="str">
        <f>MID($E5737,1,1)</f>
        <v>G</v>
      </c>
      <c r="G5737" t="str">
        <f>IFERROR(MID($E5737,SEARCH("/",$E5737,SEARCH("/",$E5737)+1)+1,1),"")</f>
        <v>P</v>
      </c>
      <c r="H5737" t="s">
        <v>16</v>
      </c>
      <c r="I5737">
        <v>17</v>
      </c>
      <c r="J5737" t="b">
        <v>0</v>
      </c>
      <c r="K5737" s="7">
        <v>0</v>
      </c>
      <c r="L5737" s="7">
        <v>0</v>
      </c>
      <c r="M5737" s="7">
        <v>0</v>
      </c>
      <c r="N5737" s="7">
        <v>0</v>
      </c>
      <c r="O5737" s="7">
        <v>0</v>
      </c>
      <c r="P5737" s="7">
        <f>SUM(dane3[[#This Row],[RoomService]:[VRDeck]])</f>
        <v>0</v>
      </c>
      <c r="Q5737" t="s">
        <v>15661</v>
      </c>
      <c r="R5737" t="b">
        <v>1</v>
      </c>
    </row>
    <row r="5738" spans="1:18" x14ac:dyDescent="0.3">
      <c r="A5738" t="s">
        <v>15662</v>
      </c>
      <c r="B5738">
        <f>MID(dane3[[#This Row],[PassengerId]],1,4)+0</f>
        <v>6080</v>
      </c>
      <c r="C5738" t="s">
        <v>19</v>
      </c>
      <c r="D5738" t="b">
        <v>0</v>
      </c>
      <c r="E5738" t="s">
        <v>15663</v>
      </c>
      <c r="F5738" t="str">
        <f>MID($E5738,1,1)</f>
        <v>G</v>
      </c>
      <c r="G5738" t="str">
        <f>IFERROR(MID($E5738,SEARCH("/",$E5738,SEARCH("/",$E5738)+1)+1,1),"")</f>
        <v>S</v>
      </c>
      <c r="H5738" t="s">
        <v>16</v>
      </c>
      <c r="I5738">
        <v>39</v>
      </c>
      <c r="J5738" t="b">
        <v>0</v>
      </c>
      <c r="K5738" s="7">
        <v>657</v>
      </c>
      <c r="L5738" s="7">
        <v>225</v>
      </c>
      <c r="M5738" s="7">
        <v>0</v>
      </c>
      <c r="N5738" s="7">
        <v>0</v>
      </c>
      <c r="O5738" s="7">
        <v>0</v>
      </c>
      <c r="P5738" s="7">
        <f>SUM(dane3[[#This Row],[RoomService]:[VRDeck]])</f>
        <v>882</v>
      </c>
      <c r="Q5738" t="s">
        <v>15664</v>
      </c>
      <c r="R5738" t="b">
        <v>1</v>
      </c>
    </row>
    <row r="5739" spans="1:18" x14ac:dyDescent="0.3">
      <c r="A5739" t="s">
        <v>15665</v>
      </c>
      <c r="B5739">
        <f>MID(dane3[[#This Row],[PassengerId]],1,4)+0</f>
        <v>6082</v>
      </c>
      <c r="C5739" t="s">
        <v>19</v>
      </c>
      <c r="D5739" t="b">
        <v>0</v>
      </c>
      <c r="E5739" t="s">
        <v>15666</v>
      </c>
      <c r="F5739" t="str">
        <f>MID($E5739,1,1)</f>
        <v>G</v>
      </c>
      <c r="G5739" t="str">
        <f>IFERROR(MID($E5739,SEARCH("/",$E5739,SEARCH("/",$E5739)+1)+1,1),"")</f>
        <v>P</v>
      </c>
      <c r="H5739" t="s">
        <v>16</v>
      </c>
      <c r="I5739">
        <v>8</v>
      </c>
      <c r="J5739" t="b">
        <v>0</v>
      </c>
      <c r="K5739" s="7">
        <v>0</v>
      </c>
      <c r="L5739" s="7">
        <v>0</v>
      </c>
      <c r="M5739" s="7">
        <v>0</v>
      </c>
      <c r="N5739" s="7">
        <v>0</v>
      </c>
      <c r="O5739" s="7">
        <v>0</v>
      </c>
      <c r="P5739" s="7">
        <f>SUM(dane3[[#This Row],[RoomService]:[VRDeck]])</f>
        <v>0</v>
      </c>
      <c r="Q5739" t="s">
        <v>15667</v>
      </c>
      <c r="R5739" t="b">
        <v>0</v>
      </c>
    </row>
    <row r="5740" spans="1:18" x14ac:dyDescent="0.3">
      <c r="A5740" t="s">
        <v>15668</v>
      </c>
      <c r="B5740">
        <f>MID(dane3[[#This Row],[PassengerId]],1,4)+0</f>
        <v>6085</v>
      </c>
      <c r="C5740" t="s">
        <v>19</v>
      </c>
      <c r="D5740" t="b">
        <v>0</v>
      </c>
      <c r="E5740" t="s">
        <v>15669</v>
      </c>
      <c r="F5740" t="str">
        <f>MID($E5740,1,1)</f>
        <v>F</v>
      </c>
      <c r="G5740" t="str">
        <f>IFERROR(MID($E5740,SEARCH("/",$E5740,SEARCH("/",$E5740)+1)+1,1),"")</f>
        <v>P</v>
      </c>
      <c r="H5740" t="s">
        <v>16</v>
      </c>
      <c r="I5740">
        <v>46</v>
      </c>
      <c r="J5740" t="b">
        <v>0</v>
      </c>
      <c r="K5740" s="7">
        <v>0</v>
      </c>
      <c r="L5740" s="7">
        <v>0</v>
      </c>
      <c r="M5740" s="7">
        <v>868</v>
      </c>
      <c r="N5740" s="7">
        <v>0</v>
      </c>
      <c r="O5740" s="7">
        <v>3</v>
      </c>
      <c r="P5740" s="7">
        <f>SUM(dane3[[#This Row],[RoomService]:[VRDeck]])</f>
        <v>871</v>
      </c>
      <c r="Q5740" t="s">
        <v>15670</v>
      </c>
      <c r="R5740" t="b">
        <v>1</v>
      </c>
    </row>
    <row r="5741" spans="1:18" x14ac:dyDescent="0.3">
      <c r="A5741" t="s">
        <v>15671</v>
      </c>
      <c r="B5741">
        <f>MID(dane3[[#This Row],[PassengerId]],1,4)+0</f>
        <v>6086</v>
      </c>
      <c r="C5741" t="s">
        <v>14</v>
      </c>
      <c r="D5741" t="b">
        <v>0</v>
      </c>
      <c r="E5741" t="s">
        <v>15672</v>
      </c>
      <c r="F5741" t="str">
        <f>MID($E5741,1,1)</f>
        <v>A</v>
      </c>
      <c r="G5741" t="str">
        <f>IFERROR(MID($E5741,SEARCH("/",$E5741,SEARCH("/",$E5741)+1)+1,1),"")</f>
        <v>S</v>
      </c>
      <c r="H5741" t="s">
        <v>46</v>
      </c>
      <c r="I5741">
        <v>32</v>
      </c>
      <c r="J5741" t="b">
        <v>0</v>
      </c>
      <c r="K5741" s="7">
        <v>0</v>
      </c>
      <c r="L5741" s="7">
        <v>4176</v>
      </c>
      <c r="M5741" s="7">
        <v>0</v>
      </c>
      <c r="N5741" s="7">
        <v>183</v>
      </c>
      <c r="O5741" s="7">
        <v>6</v>
      </c>
      <c r="P5741" s="7">
        <f>SUM(dane3[[#This Row],[RoomService]:[VRDeck]])</f>
        <v>4365</v>
      </c>
      <c r="Q5741" t="s">
        <v>15673</v>
      </c>
      <c r="R5741" t="b">
        <v>1</v>
      </c>
    </row>
    <row r="5742" spans="1:18" x14ac:dyDescent="0.3">
      <c r="A5742" t="s">
        <v>15674</v>
      </c>
      <c r="B5742">
        <f>MID(dane3[[#This Row],[PassengerId]],1,4)+0</f>
        <v>6087</v>
      </c>
      <c r="C5742" t="s">
        <v>19</v>
      </c>
      <c r="D5742" t="b">
        <v>0</v>
      </c>
      <c r="E5742" t="s">
        <v>15675</v>
      </c>
      <c r="F5742" t="str">
        <f>MID($E5742,1,1)</f>
        <v>F</v>
      </c>
      <c r="G5742" t="str">
        <f>IFERROR(MID($E5742,SEARCH("/",$E5742,SEARCH("/",$E5742)+1)+1,1),"")</f>
        <v>S</v>
      </c>
      <c r="H5742" t="s">
        <v>16</v>
      </c>
      <c r="I5742">
        <v>19</v>
      </c>
      <c r="J5742" t="b">
        <v>0</v>
      </c>
      <c r="K5742" s="7">
        <v>605</v>
      </c>
      <c r="L5742" s="7">
        <v>0</v>
      </c>
      <c r="M5742" s="7">
        <v>24</v>
      </c>
      <c r="N5742" s="7">
        <v>1</v>
      </c>
      <c r="O5742" s="7">
        <v>86</v>
      </c>
      <c r="P5742" s="7">
        <f>SUM(dane3[[#This Row],[RoomService]:[VRDeck]])</f>
        <v>716</v>
      </c>
      <c r="Q5742" t="s">
        <v>15676</v>
      </c>
      <c r="R5742" t="b">
        <v>0</v>
      </c>
    </row>
    <row r="5743" spans="1:18" x14ac:dyDescent="0.3">
      <c r="A5743" t="s">
        <v>13928</v>
      </c>
      <c r="B5743">
        <f>MID(dane3[[#This Row],[PassengerId]],1,4)+0</f>
        <v>5447</v>
      </c>
      <c r="C5743" t="s">
        <v>53</v>
      </c>
      <c r="D5743" t="b">
        <v>1</v>
      </c>
      <c r="E5743" t="s">
        <v>13929</v>
      </c>
      <c r="F5743" t="str">
        <f>MID($E5743,1,1)</f>
        <v>F</v>
      </c>
      <c r="G5743" t="str">
        <f>IFERROR(MID($E5743,SEARCH("/",$E5743,SEARCH("/",$E5743)+1)+1,1),"")</f>
        <v>P</v>
      </c>
      <c r="H5743" t="s">
        <v>46</v>
      </c>
      <c r="I5743">
        <v>17</v>
      </c>
      <c r="J5743" t="b">
        <v>0</v>
      </c>
      <c r="K5743" s="7">
        <v>0</v>
      </c>
      <c r="L5743" s="7">
        <v>0</v>
      </c>
      <c r="M5743" s="7">
        <v>0</v>
      </c>
      <c r="N5743" s="7">
        <v>0</v>
      </c>
      <c r="O5743" s="7">
        <v>0</v>
      </c>
      <c r="P5743" s="7">
        <f>SUM(dane3[[#This Row],[RoomService]:[VRDeck]])</f>
        <v>0</v>
      </c>
      <c r="Q5743" t="s">
        <v>13930</v>
      </c>
      <c r="R5743" t="b">
        <v>1</v>
      </c>
    </row>
    <row r="5744" spans="1:18" x14ac:dyDescent="0.3">
      <c r="A5744" t="s">
        <v>15680</v>
      </c>
      <c r="B5744">
        <f>MID(dane3[[#This Row],[PassengerId]],1,4)+0</f>
        <v>6091</v>
      </c>
      <c r="C5744" t="s">
        <v>19</v>
      </c>
      <c r="D5744" t="b">
        <v>1</v>
      </c>
      <c r="E5744" t="s">
        <v>15681</v>
      </c>
      <c r="F5744" t="str">
        <f>MID($E5744,1,1)</f>
        <v>G</v>
      </c>
      <c r="G5744" t="str">
        <f>IFERROR(MID($E5744,SEARCH("/",$E5744,SEARCH("/",$E5744)+1)+1,1),"")</f>
        <v>P</v>
      </c>
      <c r="H5744" t="s">
        <v>16</v>
      </c>
      <c r="I5744">
        <v>28</v>
      </c>
      <c r="J5744" t="b">
        <v>0</v>
      </c>
      <c r="K5744" s="7">
        <v>0</v>
      </c>
      <c r="L5744" s="7">
        <v>0</v>
      </c>
      <c r="M5744" s="7">
        <v>0</v>
      </c>
      <c r="N5744" s="7">
        <v>0</v>
      </c>
      <c r="O5744" s="7">
        <v>0</v>
      </c>
      <c r="P5744" s="7">
        <f>SUM(dane3[[#This Row],[RoomService]:[VRDeck]])</f>
        <v>0</v>
      </c>
      <c r="Q5744" t="s">
        <v>15682</v>
      </c>
      <c r="R5744" t="b">
        <v>1</v>
      </c>
    </row>
    <row r="5745" spans="1:18" x14ac:dyDescent="0.3">
      <c r="A5745" t="s">
        <v>15683</v>
      </c>
      <c r="B5745">
        <f>MID(dane3[[#This Row],[PassengerId]],1,4)+0</f>
        <v>6091</v>
      </c>
      <c r="C5745" t="s">
        <v>19</v>
      </c>
      <c r="D5745" t="b">
        <v>0</v>
      </c>
      <c r="E5745" t="s">
        <v>15684</v>
      </c>
      <c r="F5745" t="str">
        <f>MID($E5745,1,1)</f>
        <v>F</v>
      </c>
      <c r="G5745" t="str">
        <f>IFERROR(MID($E5745,SEARCH("/",$E5745,SEARCH("/",$E5745)+1)+1,1),"")</f>
        <v>P</v>
      </c>
      <c r="H5745" t="s">
        <v>16</v>
      </c>
      <c r="I5745">
        <v>39</v>
      </c>
      <c r="J5745" t="b">
        <v>0</v>
      </c>
      <c r="K5745" s="7">
        <v>0</v>
      </c>
      <c r="L5745" s="7">
        <v>29</v>
      </c>
      <c r="M5745" s="7">
        <v>291</v>
      </c>
      <c r="N5745" s="7">
        <v>13</v>
      </c>
      <c r="O5745" s="7">
        <v>527</v>
      </c>
      <c r="P5745" s="7">
        <f>SUM(dane3[[#This Row],[RoomService]:[VRDeck]])</f>
        <v>860</v>
      </c>
      <c r="Q5745" t="s">
        <v>15685</v>
      </c>
      <c r="R5745" t="b">
        <v>0</v>
      </c>
    </row>
    <row r="5746" spans="1:18" x14ac:dyDescent="0.3">
      <c r="A5746" t="s">
        <v>15686</v>
      </c>
      <c r="B5746">
        <f>MID(dane3[[#This Row],[PassengerId]],1,4)+0</f>
        <v>6092</v>
      </c>
      <c r="C5746" t="s">
        <v>19</v>
      </c>
      <c r="D5746" t="b">
        <v>0</v>
      </c>
      <c r="E5746" t="s">
        <v>15687</v>
      </c>
      <c r="F5746" t="str">
        <f>MID($E5746,1,1)</f>
        <v>F</v>
      </c>
      <c r="G5746" t="str">
        <f>IFERROR(MID($E5746,SEARCH("/",$E5746,SEARCH("/",$E5746)+1)+1,1),"")</f>
        <v>S</v>
      </c>
      <c r="H5746" t="s">
        <v>16</v>
      </c>
      <c r="I5746">
        <v>16</v>
      </c>
      <c r="J5746" t="b">
        <v>0</v>
      </c>
      <c r="K5746" s="7">
        <v>0</v>
      </c>
      <c r="L5746" s="7">
        <v>0</v>
      </c>
      <c r="M5746" s="7">
        <v>641</v>
      </c>
      <c r="N5746" s="7">
        <v>33</v>
      </c>
      <c r="O5746" s="7">
        <v>29</v>
      </c>
      <c r="P5746" s="7">
        <f>SUM(dane3[[#This Row],[RoomService]:[VRDeck]])</f>
        <v>703</v>
      </c>
      <c r="Q5746" t="s">
        <v>15688</v>
      </c>
      <c r="R5746" t="b">
        <v>1</v>
      </c>
    </row>
    <row r="5747" spans="1:18" x14ac:dyDescent="0.3">
      <c r="A5747" t="s">
        <v>15689</v>
      </c>
      <c r="B5747">
        <f>MID(dane3[[#This Row],[PassengerId]],1,4)+0</f>
        <v>6092</v>
      </c>
      <c r="C5747" t="s">
        <v>19</v>
      </c>
      <c r="D5747" t="b">
        <v>1</v>
      </c>
      <c r="E5747" t="s">
        <v>15690</v>
      </c>
      <c r="F5747" t="str">
        <f>MID($E5747,1,1)</f>
        <v>G</v>
      </c>
      <c r="G5747" t="str">
        <f>IFERROR(MID($E5747,SEARCH("/",$E5747,SEARCH("/",$E5747)+1)+1,1),"")</f>
        <v>S</v>
      </c>
      <c r="H5747" t="s">
        <v>32</v>
      </c>
      <c r="I5747">
        <v>7</v>
      </c>
      <c r="J5747" t="b">
        <v>0</v>
      </c>
      <c r="K5747" s="7">
        <v>0</v>
      </c>
      <c r="L5747" s="7">
        <v>0</v>
      </c>
      <c r="M5747" s="7">
        <v>0</v>
      </c>
      <c r="N5747" s="7">
        <v>0</v>
      </c>
      <c r="O5747" s="7">
        <v>0</v>
      </c>
      <c r="P5747" s="7">
        <f>SUM(dane3[[#This Row],[RoomService]:[VRDeck]])</f>
        <v>0</v>
      </c>
      <c r="Q5747" t="s">
        <v>15691</v>
      </c>
      <c r="R5747" t="b">
        <v>1</v>
      </c>
    </row>
    <row r="5748" spans="1:18" x14ac:dyDescent="0.3">
      <c r="A5748" t="s">
        <v>15692</v>
      </c>
      <c r="B5748">
        <f>MID(dane3[[#This Row],[PassengerId]],1,4)+0</f>
        <v>6092</v>
      </c>
      <c r="C5748" t="s">
        <v>19</v>
      </c>
      <c r="D5748" t="b">
        <v>0</v>
      </c>
      <c r="E5748" t="s">
        <v>15690</v>
      </c>
      <c r="F5748" t="str">
        <f>MID($E5748,1,1)</f>
        <v>G</v>
      </c>
      <c r="G5748" t="str">
        <f>IFERROR(MID($E5748,SEARCH("/",$E5748,SEARCH("/",$E5748)+1)+1,1),"")</f>
        <v>S</v>
      </c>
      <c r="H5748" t="s">
        <v>16</v>
      </c>
      <c r="I5748">
        <v>1</v>
      </c>
      <c r="J5748" t="b">
        <v>0</v>
      </c>
      <c r="K5748" s="7">
        <v>0</v>
      </c>
      <c r="L5748" s="7">
        <v>0</v>
      </c>
      <c r="M5748" s="7">
        <v>0</v>
      </c>
      <c r="N5748" s="7">
        <v>0</v>
      </c>
      <c r="O5748" s="7">
        <v>0</v>
      </c>
      <c r="P5748" s="7">
        <f>SUM(dane3[[#This Row],[RoomService]:[VRDeck]])</f>
        <v>0</v>
      </c>
      <c r="Q5748" t="s">
        <v>15693</v>
      </c>
      <c r="R5748" t="b">
        <v>1</v>
      </c>
    </row>
    <row r="5749" spans="1:18" x14ac:dyDescent="0.3">
      <c r="A5749" t="s">
        <v>15694</v>
      </c>
      <c r="B5749">
        <f>MID(dane3[[#This Row],[PassengerId]],1,4)+0</f>
        <v>6094</v>
      </c>
      <c r="C5749" t="s">
        <v>14</v>
      </c>
      <c r="D5749" t="b">
        <v>1</v>
      </c>
      <c r="E5749" t="s">
        <v>15695</v>
      </c>
      <c r="F5749" t="str">
        <f>MID($E5749,1,1)</f>
        <v>C</v>
      </c>
      <c r="G5749" t="str">
        <f>IFERROR(MID($E5749,SEARCH("/",$E5749,SEARCH("/",$E5749)+1)+1,1),"")</f>
        <v>S</v>
      </c>
      <c r="H5749" t="s">
        <v>46</v>
      </c>
      <c r="I5749">
        <v>30</v>
      </c>
      <c r="J5749" t="b">
        <v>0</v>
      </c>
      <c r="K5749" s="7">
        <v>0</v>
      </c>
      <c r="L5749" s="7">
        <v>0</v>
      </c>
      <c r="M5749" s="7">
        <v>0</v>
      </c>
      <c r="N5749" s="7">
        <v>0</v>
      </c>
      <c r="O5749" s="7">
        <v>0</v>
      </c>
      <c r="P5749" s="7">
        <f>SUM(dane3[[#This Row],[RoomService]:[VRDeck]])</f>
        <v>0</v>
      </c>
      <c r="Q5749" t="s">
        <v>15696</v>
      </c>
      <c r="R5749" t="b">
        <v>1</v>
      </c>
    </row>
    <row r="5750" spans="1:18" x14ac:dyDescent="0.3">
      <c r="A5750" t="s">
        <v>15697</v>
      </c>
      <c r="B5750">
        <f>MID(dane3[[#This Row],[PassengerId]],1,4)+0</f>
        <v>6094</v>
      </c>
      <c r="C5750" t="s">
        <v>14</v>
      </c>
      <c r="D5750" t="b">
        <v>1</v>
      </c>
      <c r="E5750" t="s">
        <v>15695</v>
      </c>
      <c r="F5750" t="str">
        <f>MID($E5750,1,1)</f>
        <v>C</v>
      </c>
      <c r="G5750" t="str">
        <f>IFERROR(MID($E5750,SEARCH("/",$E5750,SEARCH("/",$E5750)+1)+1,1),"")</f>
        <v>S</v>
      </c>
      <c r="H5750" t="s">
        <v>46</v>
      </c>
      <c r="I5750">
        <v>44</v>
      </c>
      <c r="J5750" t="b">
        <v>0</v>
      </c>
      <c r="K5750" s="7">
        <v>0</v>
      </c>
      <c r="L5750" s="7">
        <v>0</v>
      </c>
      <c r="M5750" s="7">
        <v>0</v>
      </c>
      <c r="N5750" s="7">
        <v>0</v>
      </c>
      <c r="O5750" s="7">
        <v>0</v>
      </c>
      <c r="P5750" s="7">
        <f>SUM(dane3[[#This Row],[RoomService]:[VRDeck]])</f>
        <v>0</v>
      </c>
      <c r="Q5750" t="s">
        <v>15698</v>
      </c>
      <c r="R5750" t="b">
        <v>1</v>
      </c>
    </row>
    <row r="5751" spans="1:18" x14ac:dyDescent="0.3">
      <c r="A5751" t="s">
        <v>15699</v>
      </c>
      <c r="B5751">
        <f>MID(dane3[[#This Row],[PassengerId]],1,4)+0</f>
        <v>6094</v>
      </c>
      <c r="C5751" t="s">
        <v>14</v>
      </c>
      <c r="D5751" t="b">
        <v>1</v>
      </c>
      <c r="E5751" t="s">
        <v>15695</v>
      </c>
      <c r="F5751" t="str">
        <f>MID($E5751,1,1)</f>
        <v>C</v>
      </c>
      <c r="G5751" t="str">
        <f>IFERROR(MID($E5751,SEARCH("/",$E5751,SEARCH("/",$E5751)+1)+1,1),"")</f>
        <v>S</v>
      </c>
      <c r="H5751" t="s">
        <v>46</v>
      </c>
      <c r="I5751">
        <v>28</v>
      </c>
      <c r="J5751" t="b">
        <v>0</v>
      </c>
      <c r="K5751" s="7">
        <v>0</v>
      </c>
      <c r="L5751" s="7">
        <v>0</v>
      </c>
      <c r="M5751" s="7">
        <v>0</v>
      </c>
      <c r="N5751" s="7">
        <v>0</v>
      </c>
      <c r="O5751" s="7">
        <v>0</v>
      </c>
      <c r="P5751" s="7">
        <f>SUM(dane3[[#This Row],[RoomService]:[VRDeck]])</f>
        <v>0</v>
      </c>
      <c r="Q5751" t="s">
        <v>15700</v>
      </c>
      <c r="R5751" t="b">
        <v>1</v>
      </c>
    </row>
    <row r="5752" spans="1:18" x14ac:dyDescent="0.3">
      <c r="A5752" t="s">
        <v>17168</v>
      </c>
      <c r="B5752">
        <f>MID(dane3[[#This Row],[PassengerId]],1,4)+0</f>
        <v>6659</v>
      </c>
      <c r="C5752" t="s">
        <v>53</v>
      </c>
      <c r="D5752" t="b">
        <v>1</v>
      </c>
      <c r="E5752" t="s">
        <v>17169</v>
      </c>
      <c r="F5752" t="str">
        <f>MID($E5752,1,1)</f>
        <v>F</v>
      </c>
      <c r="G5752" t="str">
        <f>IFERROR(MID($E5752,SEARCH("/",$E5752,SEARCH("/",$E5752)+1)+1,1),"")</f>
        <v>P</v>
      </c>
      <c r="H5752" t="s">
        <v>16</v>
      </c>
      <c r="I5752">
        <v>37</v>
      </c>
      <c r="J5752" t="b">
        <v>0</v>
      </c>
      <c r="K5752" s="7">
        <v>0</v>
      </c>
      <c r="L5752" s="7">
        <v>0</v>
      </c>
      <c r="M5752" s="7">
        <v>0</v>
      </c>
      <c r="N5752" s="7">
        <v>0</v>
      </c>
      <c r="O5752" s="7">
        <v>0</v>
      </c>
      <c r="P5752" s="7">
        <f>SUM(dane3[[#This Row],[RoomService]:[VRDeck]])</f>
        <v>0</v>
      </c>
      <c r="Q5752" t="s">
        <v>17170</v>
      </c>
      <c r="R5752" t="b">
        <v>1</v>
      </c>
    </row>
    <row r="5753" spans="1:18" x14ac:dyDescent="0.3">
      <c r="A5753" t="s">
        <v>13948</v>
      </c>
      <c r="B5753">
        <f>MID(dane3[[#This Row],[PassengerId]],1,4)+0</f>
        <v>5455</v>
      </c>
      <c r="C5753" t="s">
        <v>53</v>
      </c>
      <c r="D5753" t="b">
        <v>0</v>
      </c>
      <c r="E5753" t="s">
        <v>13949</v>
      </c>
      <c r="F5753" t="str">
        <f>MID($E5753,1,1)</f>
        <v>E</v>
      </c>
      <c r="G5753" t="str">
        <f>IFERROR(MID($E5753,SEARCH("/",$E5753,SEARCH("/",$E5753)+1)+1,1),"")</f>
        <v>P</v>
      </c>
      <c r="H5753" t="s">
        <v>46</v>
      </c>
      <c r="I5753">
        <v>13</v>
      </c>
      <c r="J5753" t="b">
        <v>0</v>
      </c>
      <c r="K5753" s="7">
        <v>9920</v>
      </c>
      <c r="L5753" s="7">
        <v>0</v>
      </c>
      <c r="M5753" s="7">
        <v>180</v>
      </c>
      <c r="N5753" s="7">
        <v>130</v>
      </c>
      <c r="O5753" s="7">
        <v>571</v>
      </c>
      <c r="P5753" s="7">
        <f>SUM(dane3[[#This Row],[RoomService]:[VRDeck]])</f>
        <v>10801</v>
      </c>
      <c r="Q5753" t="s">
        <v>13950</v>
      </c>
      <c r="R5753" t="b">
        <v>0</v>
      </c>
    </row>
    <row r="5754" spans="1:18" x14ac:dyDescent="0.3">
      <c r="A5754" t="s">
        <v>13971</v>
      </c>
      <c r="B5754">
        <f>MID(dane3[[#This Row],[PassengerId]],1,4)+0</f>
        <v>5465</v>
      </c>
      <c r="C5754" t="s">
        <v>53</v>
      </c>
      <c r="D5754" t="b">
        <v>1</v>
      </c>
      <c r="E5754" t="s">
        <v>13967</v>
      </c>
      <c r="F5754" t="str">
        <f>MID($E5754,1,1)</f>
        <v>F</v>
      </c>
      <c r="G5754" t="str">
        <f>IFERROR(MID($E5754,SEARCH("/",$E5754,SEARCH("/",$E5754)+1)+1,1),"")</f>
        <v>P</v>
      </c>
      <c r="H5754" t="s">
        <v>16</v>
      </c>
      <c r="I5754">
        <v>6</v>
      </c>
      <c r="J5754" t="b">
        <v>0</v>
      </c>
      <c r="K5754" s="7">
        <v>0</v>
      </c>
      <c r="L5754" s="7">
        <v>0</v>
      </c>
      <c r="M5754" s="7">
        <v>0</v>
      </c>
      <c r="N5754" s="7">
        <v>0</v>
      </c>
      <c r="O5754" s="7">
        <v>0</v>
      </c>
      <c r="P5754" s="7">
        <f>SUM(dane3[[#This Row],[RoomService]:[VRDeck]])</f>
        <v>0</v>
      </c>
      <c r="Q5754" t="s">
        <v>13972</v>
      </c>
      <c r="R5754" t="b">
        <v>1</v>
      </c>
    </row>
    <row r="5755" spans="1:18" x14ac:dyDescent="0.3">
      <c r="A5755" t="s">
        <v>14013</v>
      </c>
      <c r="B5755">
        <f>MID(dane3[[#This Row],[PassengerId]],1,4)+0</f>
        <v>5478</v>
      </c>
      <c r="C5755" t="s">
        <v>53</v>
      </c>
      <c r="D5755" t="b">
        <v>0</v>
      </c>
      <c r="E5755" t="s">
        <v>14014</v>
      </c>
      <c r="F5755" t="str">
        <f>MID($E5755,1,1)</f>
        <v>F</v>
      </c>
      <c r="G5755" t="str">
        <f>IFERROR(MID($E5755,SEARCH("/",$E5755,SEARCH("/",$E5755)+1)+1,1),"")</f>
        <v>S</v>
      </c>
      <c r="H5755" t="s">
        <v>16</v>
      </c>
      <c r="I5755">
        <v>29</v>
      </c>
      <c r="J5755" t="b">
        <v>0</v>
      </c>
      <c r="K5755" s="7">
        <v>518</v>
      </c>
      <c r="L5755" s="7">
        <v>0</v>
      </c>
      <c r="M5755" s="7">
        <v>10</v>
      </c>
      <c r="N5755" s="7">
        <v>1245</v>
      </c>
      <c r="O5755" s="7">
        <v>0</v>
      </c>
      <c r="P5755" s="7">
        <f>SUM(dane3[[#This Row],[RoomService]:[VRDeck]])</f>
        <v>1773</v>
      </c>
      <c r="Q5755" t="s">
        <v>14015</v>
      </c>
      <c r="R5755" t="b">
        <v>0</v>
      </c>
    </row>
    <row r="5756" spans="1:18" x14ac:dyDescent="0.3">
      <c r="A5756" t="s">
        <v>15711</v>
      </c>
      <c r="B5756">
        <f>MID(dane3[[#This Row],[PassengerId]],1,4)+0</f>
        <v>6098</v>
      </c>
      <c r="C5756" t="s">
        <v>19</v>
      </c>
      <c r="D5756" t="b">
        <v>0</v>
      </c>
      <c r="E5756" t="s">
        <v>15712</v>
      </c>
      <c r="F5756" t="str">
        <f>MID($E5756,1,1)</f>
        <v>F</v>
      </c>
      <c r="G5756" t="str">
        <f>IFERROR(MID($E5756,SEARCH("/",$E5756,SEARCH("/",$E5756)+1)+1,1),"")</f>
        <v>S</v>
      </c>
      <c r="H5756" t="s">
        <v>46</v>
      </c>
      <c r="I5756">
        <v>27</v>
      </c>
      <c r="J5756" t="b">
        <v>0</v>
      </c>
      <c r="K5756" s="7">
        <v>0</v>
      </c>
      <c r="L5756" s="7">
        <v>0</v>
      </c>
      <c r="M5756" s="7">
        <v>0</v>
      </c>
      <c r="N5756" s="7">
        <v>2725</v>
      </c>
      <c r="O5756" s="7">
        <v>73</v>
      </c>
      <c r="P5756" s="7">
        <f>SUM(dane3[[#This Row],[RoomService]:[VRDeck]])</f>
        <v>2798</v>
      </c>
      <c r="Q5756" t="s">
        <v>15713</v>
      </c>
      <c r="R5756" t="b">
        <v>0</v>
      </c>
    </row>
    <row r="5757" spans="1:18" x14ac:dyDescent="0.3">
      <c r="A5757" t="s">
        <v>15714</v>
      </c>
      <c r="B5757">
        <f>MID(dane3[[#This Row],[PassengerId]],1,4)+0</f>
        <v>6099</v>
      </c>
      <c r="C5757" t="s">
        <v>19</v>
      </c>
      <c r="D5757" t="b">
        <v>1</v>
      </c>
      <c r="E5757" t="s">
        <v>15715</v>
      </c>
      <c r="F5757" t="str">
        <f>MID($E5757,1,1)</f>
        <v>G</v>
      </c>
      <c r="G5757" t="str">
        <f>IFERROR(MID($E5757,SEARCH("/",$E5757,SEARCH("/",$E5757)+1)+1,1),"")</f>
        <v>S</v>
      </c>
      <c r="H5757" t="s">
        <v>16</v>
      </c>
      <c r="I5757">
        <v>26</v>
      </c>
      <c r="J5757" t="b">
        <v>0</v>
      </c>
      <c r="K5757" s="7">
        <v>0</v>
      </c>
      <c r="L5757" s="7">
        <v>0</v>
      </c>
      <c r="M5757" s="7">
        <v>0</v>
      </c>
      <c r="N5757" s="7">
        <v>0</v>
      </c>
      <c r="O5757" s="7">
        <v>0</v>
      </c>
      <c r="P5757" s="7">
        <f>SUM(dane3[[#This Row],[RoomService]:[VRDeck]])</f>
        <v>0</v>
      </c>
      <c r="Q5757" t="s">
        <v>15716</v>
      </c>
      <c r="R5757" t="b">
        <v>1</v>
      </c>
    </row>
    <row r="5758" spans="1:18" x14ac:dyDescent="0.3">
      <c r="A5758" t="s">
        <v>15717</v>
      </c>
      <c r="B5758">
        <f>MID(dane3[[#This Row],[PassengerId]],1,4)+0</f>
        <v>6101</v>
      </c>
      <c r="C5758" t="s">
        <v>19</v>
      </c>
      <c r="D5758" t="b">
        <v>0</v>
      </c>
      <c r="E5758" t="s">
        <v>15718</v>
      </c>
      <c r="F5758" t="str">
        <f>MID($E5758,1,1)</f>
        <v>F</v>
      </c>
      <c r="G5758" t="str">
        <f>IFERROR(MID($E5758,SEARCH("/",$E5758,SEARCH("/",$E5758)+1)+1,1),"")</f>
        <v>P</v>
      </c>
      <c r="H5758" t="s">
        <v>46</v>
      </c>
      <c r="I5758">
        <v>24</v>
      </c>
      <c r="J5758" t="b">
        <v>0</v>
      </c>
      <c r="K5758" s="7">
        <v>13</v>
      </c>
      <c r="L5758" s="7">
        <v>0</v>
      </c>
      <c r="M5758" s="7">
        <v>2</v>
      </c>
      <c r="N5758" s="7">
        <v>673</v>
      </c>
      <c r="O5758" s="7">
        <v>3</v>
      </c>
      <c r="P5758" s="7">
        <f>SUM(dane3[[#This Row],[RoomService]:[VRDeck]])</f>
        <v>691</v>
      </c>
      <c r="Q5758" t="s">
        <v>15719</v>
      </c>
      <c r="R5758" t="b">
        <v>0</v>
      </c>
    </row>
    <row r="5759" spans="1:18" x14ac:dyDescent="0.3">
      <c r="A5759" t="s">
        <v>15720</v>
      </c>
      <c r="B5759">
        <f>MID(dane3[[#This Row],[PassengerId]],1,4)+0</f>
        <v>6102</v>
      </c>
      <c r="C5759" t="s">
        <v>19</v>
      </c>
      <c r="D5759" t="b">
        <v>0</v>
      </c>
      <c r="E5759" t="s">
        <v>15721</v>
      </c>
      <c r="F5759" t="str">
        <f>MID($E5759,1,1)</f>
        <v>F</v>
      </c>
      <c r="G5759" t="str">
        <f>IFERROR(MID($E5759,SEARCH("/",$E5759,SEARCH("/",$E5759)+1)+1,1),"")</f>
        <v>S</v>
      </c>
      <c r="H5759" t="s">
        <v>32</v>
      </c>
      <c r="I5759">
        <v>26</v>
      </c>
      <c r="J5759" t="b">
        <v>0</v>
      </c>
      <c r="K5759" s="7">
        <v>104</v>
      </c>
      <c r="L5759" s="7">
        <v>0</v>
      </c>
      <c r="M5759" s="7">
        <v>0</v>
      </c>
      <c r="N5759" s="7">
        <v>280</v>
      </c>
      <c r="O5759" s="7">
        <v>216</v>
      </c>
      <c r="P5759" s="7">
        <f>SUM(dane3[[#This Row],[RoomService]:[VRDeck]])</f>
        <v>600</v>
      </c>
      <c r="Q5759" t="s">
        <v>15722</v>
      </c>
      <c r="R5759" t="b">
        <v>0</v>
      </c>
    </row>
    <row r="5760" spans="1:18" x14ac:dyDescent="0.3">
      <c r="A5760" t="s">
        <v>15723</v>
      </c>
      <c r="B5760">
        <f>MID(dane3[[#This Row],[PassengerId]],1,4)+0</f>
        <v>6103</v>
      </c>
      <c r="C5760" t="s">
        <v>19</v>
      </c>
      <c r="D5760" t="b">
        <v>1</v>
      </c>
      <c r="E5760" t="s">
        <v>15724</v>
      </c>
      <c r="F5760" t="str">
        <f>MID($E5760,1,1)</f>
        <v>G</v>
      </c>
      <c r="G5760" t="str">
        <f>IFERROR(MID($E5760,SEARCH("/",$E5760,SEARCH("/",$E5760)+1)+1,1),"")</f>
        <v>P</v>
      </c>
      <c r="H5760" t="s">
        <v>32</v>
      </c>
      <c r="I5760">
        <v>27</v>
      </c>
      <c r="J5760" t="b">
        <v>0</v>
      </c>
      <c r="K5760" s="7">
        <v>0</v>
      </c>
      <c r="L5760" s="7">
        <v>0</v>
      </c>
      <c r="M5760" s="7">
        <v>0</v>
      </c>
      <c r="N5760" s="7">
        <v>0</v>
      </c>
      <c r="O5760" s="7">
        <v>0</v>
      </c>
      <c r="P5760" s="7">
        <f>SUM(dane3[[#This Row],[RoomService]:[VRDeck]])</f>
        <v>0</v>
      </c>
      <c r="Q5760" t="s">
        <v>15725</v>
      </c>
      <c r="R5760" t="b">
        <v>1</v>
      </c>
    </row>
    <row r="5761" spans="1:18" x14ac:dyDescent="0.3">
      <c r="A5761" t="s">
        <v>20231</v>
      </c>
      <c r="B5761">
        <f>MID(dane3[[#This Row],[PassengerId]],1,4)+0</f>
        <v>7905</v>
      </c>
      <c r="C5761" t="s">
        <v>14</v>
      </c>
      <c r="D5761" t="b">
        <v>0</v>
      </c>
      <c r="E5761" t="s">
        <v>20227</v>
      </c>
      <c r="F5761" t="str">
        <f>MID($E5761,1,1)</f>
        <v>C</v>
      </c>
      <c r="G5761" t="str">
        <f>IFERROR(MID($E5761,SEARCH("/",$E5761,SEARCH("/",$E5761)+1)+1,1),"")</f>
        <v>S</v>
      </c>
      <c r="H5761" t="s">
        <v>46</v>
      </c>
      <c r="I5761">
        <v>26</v>
      </c>
      <c r="J5761" t="b">
        <v>0</v>
      </c>
      <c r="K5761" s="7">
        <v>1432</v>
      </c>
      <c r="L5761" s="7">
        <v>1283</v>
      </c>
      <c r="M5761" s="7">
        <v>0</v>
      </c>
      <c r="N5761" s="7">
        <v>178</v>
      </c>
      <c r="O5761" s="7">
        <v>5034</v>
      </c>
      <c r="P5761" s="7">
        <f>SUM(dane3[[#This Row],[RoomService]:[VRDeck]])</f>
        <v>7927</v>
      </c>
      <c r="Q5761" t="s">
        <v>20232</v>
      </c>
      <c r="R5761" t="b">
        <v>0</v>
      </c>
    </row>
    <row r="5762" spans="1:18" x14ac:dyDescent="0.3">
      <c r="A5762" t="s">
        <v>15729</v>
      </c>
      <c r="B5762">
        <f>MID(dane3[[#This Row],[PassengerId]],1,4)+0</f>
        <v>6106</v>
      </c>
      <c r="C5762" t="s">
        <v>14</v>
      </c>
      <c r="D5762" t="b">
        <v>1</v>
      </c>
      <c r="E5762" t="s">
        <v>15730</v>
      </c>
      <c r="F5762" t="str">
        <f>MID($E5762,1,1)</f>
        <v>C</v>
      </c>
      <c r="G5762" t="str">
        <f>IFERROR(MID($E5762,SEARCH("/",$E5762,SEARCH("/",$E5762)+1)+1,1),"")</f>
        <v>S</v>
      </c>
      <c r="H5762" t="s">
        <v>46</v>
      </c>
      <c r="I5762">
        <v>54</v>
      </c>
      <c r="J5762" t="b">
        <v>0</v>
      </c>
      <c r="K5762" s="7">
        <v>0</v>
      </c>
      <c r="L5762" s="7">
        <v>0</v>
      </c>
      <c r="M5762" s="7">
        <v>0</v>
      </c>
      <c r="N5762" s="7">
        <v>0</v>
      </c>
      <c r="O5762" s="7">
        <v>0</v>
      </c>
      <c r="P5762" s="7">
        <f>SUM(dane3[[#This Row],[RoomService]:[VRDeck]])</f>
        <v>0</v>
      </c>
      <c r="Q5762" t="s">
        <v>15731</v>
      </c>
      <c r="R5762" t="b">
        <v>1</v>
      </c>
    </row>
    <row r="5763" spans="1:18" x14ac:dyDescent="0.3">
      <c r="A5763" t="s">
        <v>15732</v>
      </c>
      <c r="B5763">
        <f>MID(dane3[[#This Row],[PassengerId]],1,4)+0</f>
        <v>6107</v>
      </c>
      <c r="C5763" t="s">
        <v>19</v>
      </c>
      <c r="D5763" t="b">
        <v>0</v>
      </c>
      <c r="E5763" t="s">
        <v>15733</v>
      </c>
      <c r="F5763" t="str">
        <f>MID($E5763,1,1)</f>
        <v>F</v>
      </c>
      <c r="G5763" t="str">
        <f>IFERROR(MID($E5763,SEARCH("/",$E5763,SEARCH("/",$E5763)+1)+1,1),"")</f>
        <v>P</v>
      </c>
      <c r="H5763" t="s">
        <v>46</v>
      </c>
      <c r="I5763">
        <v>18</v>
      </c>
      <c r="J5763" t="b">
        <v>0</v>
      </c>
      <c r="K5763" s="7">
        <v>0</v>
      </c>
      <c r="L5763" s="7">
        <v>0</v>
      </c>
      <c r="M5763" s="7">
        <v>0</v>
      </c>
      <c r="N5763" s="7">
        <v>63</v>
      </c>
      <c r="O5763" s="7">
        <v>525</v>
      </c>
      <c r="P5763" s="7">
        <f>SUM(dane3[[#This Row],[RoomService]:[VRDeck]])</f>
        <v>588</v>
      </c>
      <c r="Q5763" t="s">
        <v>15734</v>
      </c>
      <c r="R5763" t="b">
        <v>1</v>
      </c>
    </row>
    <row r="5764" spans="1:18" x14ac:dyDescent="0.3">
      <c r="A5764" t="s">
        <v>8678</v>
      </c>
      <c r="B5764">
        <f>MID(dane3[[#This Row],[PassengerId]],1,4)+0</f>
        <v>3417</v>
      </c>
      <c r="C5764" t="s">
        <v>53</v>
      </c>
      <c r="D5764" t="b">
        <v>0</v>
      </c>
      <c r="E5764" t="s">
        <v>8679</v>
      </c>
      <c r="F5764" t="str">
        <f>MID($E5764,1,1)</f>
        <v>F</v>
      </c>
      <c r="G5764" t="str">
        <f>IFERROR(MID($E5764,SEARCH("/",$E5764,SEARCH("/",$E5764)+1)+1,1),"")</f>
        <v>P</v>
      </c>
      <c r="H5764" t="s">
        <v>16</v>
      </c>
      <c r="I5764">
        <v>28</v>
      </c>
      <c r="J5764" t="b">
        <v>0</v>
      </c>
      <c r="K5764" s="7">
        <v>0</v>
      </c>
      <c r="L5764" s="7">
        <v>1376</v>
      </c>
      <c r="M5764" s="7">
        <v>4</v>
      </c>
      <c r="N5764" s="7">
        <v>0</v>
      </c>
      <c r="O5764" s="7">
        <v>0</v>
      </c>
      <c r="P5764" s="7">
        <f>SUM(dane3[[#This Row],[RoomService]:[VRDeck]])</f>
        <v>1380</v>
      </c>
      <c r="Q5764" t="s">
        <v>8680</v>
      </c>
      <c r="R5764" t="b">
        <v>1</v>
      </c>
    </row>
    <row r="5765" spans="1:18" x14ac:dyDescent="0.3">
      <c r="A5765" t="s">
        <v>15737</v>
      </c>
      <c r="B5765">
        <f>MID(dane3[[#This Row],[PassengerId]],1,4)+0</f>
        <v>6109</v>
      </c>
      <c r="C5765" t="s">
        <v>14</v>
      </c>
      <c r="D5765" t="b">
        <v>0</v>
      </c>
      <c r="E5765" t="s">
        <v>15738</v>
      </c>
      <c r="F5765" t="str">
        <f>MID($E5765,1,1)</f>
        <v>C</v>
      </c>
      <c r="G5765" t="str">
        <f>IFERROR(MID($E5765,SEARCH("/",$E5765,SEARCH("/",$E5765)+1)+1,1),"")</f>
        <v>P</v>
      </c>
      <c r="H5765" t="s">
        <v>16</v>
      </c>
      <c r="I5765">
        <v>13</v>
      </c>
      <c r="J5765" t="b">
        <v>0</v>
      </c>
      <c r="K5765" s="7">
        <v>0</v>
      </c>
      <c r="L5765" s="7">
        <v>9</v>
      </c>
      <c r="M5765" s="7">
        <v>0</v>
      </c>
      <c r="N5765" s="7">
        <v>0</v>
      </c>
      <c r="O5765" s="7">
        <v>5648</v>
      </c>
      <c r="P5765" s="7">
        <f>SUM(dane3[[#This Row],[RoomService]:[VRDeck]])</f>
        <v>5657</v>
      </c>
      <c r="Q5765" t="s">
        <v>15739</v>
      </c>
      <c r="R5765" t="b">
        <v>0</v>
      </c>
    </row>
    <row r="5766" spans="1:18" x14ac:dyDescent="0.3">
      <c r="A5766" t="s">
        <v>15740</v>
      </c>
      <c r="B5766">
        <f>MID(dane3[[#This Row],[PassengerId]],1,4)+0</f>
        <v>6109</v>
      </c>
      <c r="C5766" t="s">
        <v>14</v>
      </c>
      <c r="D5766" t="b">
        <v>1</v>
      </c>
      <c r="E5766" t="s">
        <v>15738</v>
      </c>
      <c r="F5766" t="str">
        <f>MID($E5766,1,1)</f>
        <v>C</v>
      </c>
      <c r="G5766" t="str">
        <f>IFERROR(MID($E5766,SEARCH("/",$E5766,SEARCH("/",$E5766)+1)+1,1),"")</f>
        <v>P</v>
      </c>
      <c r="H5766" t="s">
        <v>16</v>
      </c>
      <c r="I5766">
        <v>28</v>
      </c>
      <c r="J5766" t="b">
        <v>0</v>
      </c>
      <c r="K5766" s="7">
        <v>0</v>
      </c>
      <c r="L5766" s="7">
        <v>0</v>
      </c>
      <c r="M5766" s="7">
        <v>0</v>
      </c>
      <c r="N5766" s="7">
        <v>0</v>
      </c>
      <c r="O5766" s="7">
        <v>0</v>
      </c>
      <c r="P5766" s="7">
        <f>SUM(dane3[[#This Row],[RoomService]:[VRDeck]])</f>
        <v>0</v>
      </c>
      <c r="Q5766" t="s">
        <v>15741</v>
      </c>
      <c r="R5766" t="b">
        <v>1</v>
      </c>
    </row>
    <row r="5767" spans="1:18" x14ac:dyDescent="0.3">
      <c r="A5767" t="s">
        <v>15742</v>
      </c>
      <c r="B5767">
        <f>MID(dane3[[#This Row],[PassengerId]],1,4)+0</f>
        <v>6110</v>
      </c>
      <c r="C5767" t="s">
        <v>19</v>
      </c>
      <c r="D5767" t="b">
        <v>0</v>
      </c>
      <c r="E5767" t="s">
        <v>15743</v>
      </c>
      <c r="F5767" t="str">
        <f>MID($E5767,1,1)</f>
        <v>E</v>
      </c>
      <c r="G5767" t="str">
        <f>IFERROR(MID($E5767,SEARCH("/",$E5767,SEARCH("/",$E5767)+1)+1,1),"")</f>
        <v>P</v>
      </c>
      <c r="H5767" t="s">
        <v>46</v>
      </c>
      <c r="I5767">
        <v>57</v>
      </c>
      <c r="J5767" t="b">
        <v>0</v>
      </c>
      <c r="K5767" s="7">
        <v>0</v>
      </c>
      <c r="L5767" s="7">
        <v>0</v>
      </c>
      <c r="M5767" s="7">
        <v>0</v>
      </c>
      <c r="N5767" s="7">
        <v>0</v>
      </c>
      <c r="O5767" s="7">
        <v>642</v>
      </c>
      <c r="P5767" s="7">
        <f>SUM(dane3[[#This Row],[RoomService]:[VRDeck]])</f>
        <v>642</v>
      </c>
      <c r="Q5767" t="s">
        <v>15744</v>
      </c>
      <c r="R5767" t="b">
        <v>1</v>
      </c>
    </row>
    <row r="5768" spans="1:18" x14ac:dyDescent="0.3">
      <c r="A5768" t="s">
        <v>15745</v>
      </c>
      <c r="B5768">
        <f>MID(dane3[[#This Row],[PassengerId]],1,4)+0</f>
        <v>6111</v>
      </c>
      <c r="C5768" t="s">
        <v>14</v>
      </c>
      <c r="D5768" t="b">
        <v>1</v>
      </c>
      <c r="E5768" t="s">
        <v>15746</v>
      </c>
      <c r="F5768" t="str">
        <f>MID($E5768,1,1)</f>
        <v>A</v>
      </c>
      <c r="G5768" t="str">
        <f>IFERROR(MID($E5768,SEARCH("/",$E5768,SEARCH("/",$E5768)+1)+1,1),"")</f>
        <v>P</v>
      </c>
      <c r="H5768" t="s">
        <v>16</v>
      </c>
      <c r="I5768">
        <v>32</v>
      </c>
      <c r="J5768" t="b">
        <v>0</v>
      </c>
      <c r="K5768" s="7">
        <v>0</v>
      </c>
      <c r="L5768" s="7">
        <v>0</v>
      </c>
      <c r="M5768" s="7">
        <v>0</v>
      </c>
      <c r="N5768" s="7">
        <v>0</v>
      </c>
      <c r="O5768" s="7">
        <v>0</v>
      </c>
      <c r="P5768" s="7">
        <f>SUM(dane3[[#This Row],[RoomService]:[VRDeck]])</f>
        <v>0</v>
      </c>
      <c r="Q5768" t="s">
        <v>15747</v>
      </c>
      <c r="R5768" t="b">
        <v>1</v>
      </c>
    </row>
    <row r="5769" spans="1:18" x14ac:dyDescent="0.3">
      <c r="A5769" t="s">
        <v>15748</v>
      </c>
      <c r="B5769">
        <f>MID(dane3[[#This Row],[PassengerId]],1,4)+0</f>
        <v>6111</v>
      </c>
      <c r="C5769" t="s">
        <v>14</v>
      </c>
      <c r="D5769" t="b">
        <v>0</v>
      </c>
      <c r="E5769" t="s">
        <v>15746</v>
      </c>
      <c r="F5769" t="str">
        <f>MID($E5769,1,1)</f>
        <v>A</v>
      </c>
      <c r="G5769" t="str">
        <f>IFERROR(MID($E5769,SEARCH("/",$E5769,SEARCH("/",$E5769)+1)+1,1),"")</f>
        <v>P</v>
      </c>
      <c r="H5769" t="s">
        <v>16</v>
      </c>
      <c r="I5769">
        <v>32</v>
      </c>
      <c r="J5769" t="b">
        <v>0</v>
      </c>
      <c r="K5769" s="7">
        <v>0</v>
      </c>
      <c r="L5769" s="7">
        <v>0</v>
      </c>
      <c r="M5769" s="7">
        <v>0</v>
      </c>
      <c r="N5769" s="7">
        <v>4588</v>
      </c>
      <c r="O5769" s="7">
        <v>0</v>
      </c>
      <c r="P5769" s="7">
        <f>SUM(dane3[[#This Row],[RoomService]:[VRDeck]])</f>
        <v>4588</v>
      </c>
      <c r="Q5769" t="s">
        <v>15749</v>
      </c>
      <c r="R5769" t="b">
        <v>0</v>
      </c>
    </row>
    <row r="5770" spans="1:18" x14ac:dyDescent="0.3">
      <c r="A5770" t="s">
        <v>15750</v>
      </c>
      <c r="B5770">
        <f>MID(dane3[[#This Row],[PassengerId]],1,4)+0</f>
        <v>6111</v>
      </c>
      <c r="C5770" t="s">
        <v>14</v>
      </c>
      <c r="D5770" t="b">
        <v>1</v>
      </c>
      <c r="E5770" t="s">
        <v>39</v>
      </c>
      <c r="F5770" t="s">
        <v>23759</v>
      </c>
      <c r="G5770" t="str">
        <f>IFERROR(MID($E5770,SEARCH("/",$E5770,SEARCH("/",$E5770)+1)+1,1),"")</f>
        <v/>
      </c>
      <c r="H5770" t="s">
        <v>46</v>
      </c>
      <c r="I5770">
        <v>21</v>
      </c>
      <c r="J5770" t="b">
        <v>0</v>
      </c>
      <c r="K5770" s="7">
        <v>0</v>
      </c>
      <c r="L5770" s="7">
        <v>0</v>
      </c>
      <c r="M5770" s="7">
        <v>0</v>
      </c>
      <c r="N5770" s="7">
        <v>0</v>
      </c>
      <c r="O5770" s="7">
        <v>0</v>
      </c>
      <c r="P5770" s="7">
        <f>SUM(dane3[[#This Row],[RoomService]:[VRDeck]])</f>
        <v>0</v>
      </c>
      <c r="Q5770" t="s">
        <v>15751</v>
      </c>
      <c r="R5770" t="b">
        <v>1</v>
      </c>
    </row>
    <row r="5771" spans="1:18" x14ac:dyDescent="0.3">
      <c r="A5771" t="s">
        <v>15752</v>
      </c>
      <c r="B5771">
        <f>MID(dane3[[#This Row],[PassengerId]],1,4)+0</f>
        <v>6111</v>
      </c>
      <c r="C5771" t="s">
        <v>14</v>
      </c>
      <c r="D5771" t="b">
        <v>1</v>
      </c>
      <c r="E5771" t="s">
        <v>15746</v>
      </c>
      <c r="F5771" t="str">
        <f>MID($E5771,1,1)</f>
        <v>A</v>
      </c>
      <c r="G5771" t="str">
        <f>IFERROR(MID($E5771,SEARCH("/",$E5771,SEARCH("/",$E5771)+1)+1,1),"")</f>
        <v>P</v>
      </c>
      <c r="H5771" t="s">
        <v>46</v>
      </c>
      <c r="I5771">
        <v>34</v>
      </c>
      <c r="J5771" t="b">
        <v>0</v>
      </c>
      <c r="K5771" s="7">
        <v>0</v>
      </c>
      <c r="L5771" s="7">
        <v>0</v>
      </c>
      <c r="M5771" s="7">
        <v>0</v>
      </c>
      <c r="N5771" s="7">
        <v>0</v>
      </c>
      <c r="O5771" s="7">
        <v>0</v>
      </c>
      <c r="P5771" s="7">
        <f>SUM(dane3[[#This Row],[RoomService]:[VRDeck]])</f>
        <v>0</v>
      </c>
      <c r="Q5771" t="s">
        <v>15753</v>
      </c>
      <c r="R5771" t="b">
        <v>1</v>
      </c>
    </row>
    <row r="5772" spans="1:18" x14ac:dyDescent="0.3">
      <c r="A5772" t="s">
        <v>15754</v>
      </c>
      <c r="B5772">
        <f>MID(dane3[[#This Row],[PassengerId]],1,4)+0</f>
        <v>6111</v>
      </c>
      <c r="C5772" t="s">
        <v>14</v>
      </c>
      <c r="D5772" t="b">
        <v>0</v>
      </c>
      <c r="E5772" t="s">
        <v>15746</v>
      </c>
      <c r="F5772" t="str">
        <f>MID($E5772,1,1)</f>
        <v>A</v>
      </c>
      <c r="G5772" t="str">
        <f>IFERROR(MID($E5772,SEARCH("/",$E5772,SEARCH("/",$E5772)+1)+1,1),"")</f>
        <v>P</v>
      </c>
      <c r="H5772" t="s">
        <v>16</v>
      </c>
      <c r="I5772">
        <v>33</v>
      </c>
      <c r="J5772" t="b">
        <v>0</v>
      </c>
      <c r="K5772" s="7">
        <v>0</v>
      </c>
      <c r="L5772" s="7">
        <v>2110</v>
      </c>
      <c r="M5772" s="7">
        <v>0</v>
      </c>
      <c r="N5772" s="7">
        <v>773</v>
      </c>
      <c r="O5772" s="7">
        <v>10</v>
      </c>
      <c r="P5772" s="7">
        <f>SUM(dane3[[#This Row],[RoomService]:[VRDeck]])</f>
        <v>2893</v>
      </c>
      <c r="Q5772" t="s">
        <v>15755</v>
      </c>
      <c r="R5772" t="b">
        <v>1</v>
      </c>
    </row>
    <row r="5773" spans="1:18" x14ac:dyDescent="0.3">
      <c r="A5773" t="s">
        <v>14024</v>
      </c>
      <c r="B5773">
        <f>MID(dane3[[#This Row],[PassengerId]],1,4)+0</f>
        <v>5484</v>
      </c>
      <c r="C5773" t="s">
        <v>53</v>
      </c>
      <c r="D5773" t="b">
        <v>1</v>
      </c>
      <c r="E5773" t="s">
        <v>14025</v>
      </c>
      <c r="F5773" t="str">
        <f>MID($E5773,1,1)</f>
        <v>F</v>
      </c>
      <c r="G5773" t="str">
        <f>IFERROR(MID($E5773,SEARCH("/",$E5773,SEARCH("/",$E5773)+1)+1,1),"")</f>
        <v>S</v>
      </c>
      <c r="H5773" t="s">
        <v>46</v>
      </c>
      <c r="I5773">
        <v>45</v>
      </c>
      <c r="J5773" t="b">
        <v>0</v>
      </c>
      <c r="K5773" s="7">
        <v>0</v>
      </c>
      <c r="L5773" s="7">
        <v>0</v>
      </c>
      <c r="M5773" s="7">
        <v>0</v>
      </c>
      <c r="N5773" s="7">
        <v>0</v>
      </c>
      <c r="O5773" s="7">
        <v>0</v>
      </c>
      <c r="P5773" s="7">
        <f>SUM(dane3[[#This Row],[RoomService]:[VRDeck]])</f>
        <v>0</v>
      </c>
      <c r="Q5773" t="s">
        <v>14026</v>
      </c>
      <c r="R5773" t="b">
        <v>1</v>
      </c>
    </row>
    <row r="5774" spans="1:18" x14ac:dyDescent="0.3">
      <c r="A5774" t="s">
        <v>14030</v>
      </c>
      <c r="B5774">
        <f>MID(dane3[[#This Row],[PassengerId]],1,4)+0</f>
        <v>5487</v>
      </c>
      <c r="C5774" t="s">
        <v>53</v>
      </c>
      <c r="D5774" t="b">
        <v>1</v>
      </c>
      <c r="E5774" t="s">
        <v>14031</v>
      </c>
      <c r="F5774" t="str">
        <f>MID($E5774,1,1)</f>
        <v>F</v>
      </c>
      <c r="G5774" t="str">
        <f>IFERROR(MID($E5774,SEARCH("/",$E5774,SEARCH("/",$E5774)+1)+1,1),"")</f>
        <v>P</v>
      </c>
      <c r="H5774" t="s">
        <v>16</v>
      </c>
      <c r="I5774">
        <v>24</v>
      </c>
      <c r="J5774" t="b">
        <v>0</v>
      </c>
      <c r="K5774" s="7">
        <v>0</v>
      </c>
      <c r="L5774" s="7">
        <v>0</v>
      </c>
      <c r="M5774" s="7">
        <v>0</v>
      </c>
      <c r="N5774" s="7">
        <v>0</v>
      </c>
      <c r="O5774" s="7">
        <v>0</v>
      </c>
      <c r="P5774" s="7">
        <f>SUM(dane3[[#This Row],[RoomService]:[VRDeck]])</f>
        <v>0</v>
      </c>
      <c r="Q5774" t="s">
        <v>14032</v>
      </c>
      <c r="R5774" t="b">
        <v>1</v>
      </c>
    </row>
    <row r="5775" spans="1:18" x14ac:dyDescent="0.3">
      <c r="A5775" t="s">
        <v>14070</v>
      </c>
      <c r="B5775">
        <f>MID(dane3[[#This Row],[PassengerId]],1,4)+0</f>
        <v>5500</v>
      </c>
      <c r="C5775" t="s">
        <v>53</v>
      </c>
      <c r="D5775" t="b">
        <v>0</v>
      </c>
      <c r="E5775" t="s">
        <v>14071</v>
      </c>
      <c r="F5775" t="str">
        <f>MID($E5775,1,1)</f>
        <v>D</v>
      </c>
      <c r="G5775" t="str">
        <f>IFERROR(MID($E5775,SEARCH("/",$E5775,SEARCH("/",$E5775)+1)+1,1),"")</f>
        <v>P</v>
      </c>
      <c r="H5775" t="s">
        <v>46</v>
      </c>
      <c r="I5775">
        <v>21</v>
      </c>
      <c r="J5775" t="b">
        <v>0</v>
      </c>
      <c r="K5775" s="7">
        <v>4027</v>
      </c>
      <c r="L5775" s="7">
        <v>0</v>
      </c>
      <c r="M5775" s="7">
        <v>47</v>
      </c>
      <c r="N5775" s="7">
        <v>83</v>
      </c>
      <c r="O5775" s="7">
        <v>0</v>
      </c>
      <c r="P5775" s="7">
        <f>SUM(dane3[[#This Row],[RoomService]:[VRDeck]])</f>
        <v>4157</v>
      </c>
      <c r="Q5775" t="s">
        <v>14072</v>
      </c>
      <c r="R5775" t="b">
        <v>0</v>
      </c>
    </row>
    <row r="5776" spans="1:18" x14ac:dyDescent="0.3">
      <c r="A5776" t="s">
        <v>15765</v>
      </c>
      <c r="B5776">
        <f>MID(dane3[[#This Row],[PassengerId]],1,4)+0</f>
        <v>6117</v>
      </c>
      <c r="C5776" t="s">
        <v>14</v>
      </c>
      <c r="D5776" t="b">
        <v>0</v>
      </c>
      <c r="E5776" t="s">
        <v>15766</v>
      </c>
      <c r="F5776" t="str">
        <f>MID($E5776,1,1)</f>
        <v>B</v>
      </c>
      <c r="G5776" t="str">
        <f>IFERROR(MID($E5776,SEARCH("/",$E5776,SEARCH("/",$E5776)+1)+1,1),"")</f>
        <v>S</v>
      </c>
      <c r="H5776" t="s">
        <v>16</v>
      </c>
      <c r="I5776">
        <v>56</v>
      </c>
      <c r="J5776" t="b">
        <v>0</v>
      </c>
      <c r="K5776" s="7">
        <v>679</v>
      </c>
      <c r="L5776" s="7">
        <v>1126</v>
      </c>
      <c r="M5776" s="7">
        <v>0</v>
      </c>
      <c r="N5776" s="7">
        <v>33</v>
      </c>
      <c r="O5776" s="7">
        <v>3230</v>
      </c>
      <c r="P5776" s="7">
        <f>SUM(dane3[[#This Row],[RoomService]:[VRDeck]])</f>
        <v>5068</v>
      </c>
      <c r="Q5776" t="s">
        <v>15767</v>
      </c>
      <c r="R5776" t="b">
        <v>0</v>
      </c>
    </row>
    <row r="5777" spans="1:18" x14ac:dyDescent="0.3">
      <c r="A5777" t="s">
        <v>14082</v>
      </c>
      <c r="B5777">
        <f>MID(dane3[[#This Row],[PassengerId]],1,4)+0</f>
        <v>5507</v>
      </c>
      <c r="C5777" t="s">
        <v>53</v>
      </c>
      <c r="D5777" t="b">
        <v>0</v>
      </c>
      <c r="E5777" t="s">
        <v>14083</v>
      </c>
      <c r="F5777" t="str">
        <f>MID($E5777,1,1)</f>
        <v>E</v>
      </c>
      <c r="G5777" t="str">
        <f>IFERROR(MID($E5777,SEARCH("/",$E5777,SEARCH("/",$E5777)+1)+1,1),"")</f>
        <v>S</v>
      </c>
      <c r="H5777" t="s">
        <v>16</v>
      </c>
      <c r="I5777">
        <v>21</v>
      </c>
      <c r="J5777" t="b">
        <v>0</v>
      </c>
      <c r="K5777" s="7">
        <v>0</v>
      </c>
      <c r="L5777" s="7">
        <v>0</v>
      </c>
      <c r="M5777" s="7">
        <v>0</v>
      </c>
      <c r="N5777" s="7">
        <v>0</v>
      </c>
      <c r="O5777" s="7">
        <v>0</v>
      </c>
      <c r="P5777" s="7">
        <f>SUM(dane3[[#This Row],[RoomService]:[VRDeck]])</f>
        <v>0</v>
      </c>
      <c r="Q5777" t="s">
        <v>14084</v>
      </c>
      <c r="R5777" t="b">
        <v>0</v>
      </c>
    </row>
    <row r="5778" spans="1:18" x14ac:dyDescent="0.3">
      <c r="A5778" t="s">
        <v>14117</v>
      </c>
      <c r="B5778">
        <f>MID(dane3[[#This Row],[PassengerId]],1,4)+0</f>
        <v>5517</v>
      </c>
      <c r="C5778" t="s">
        <v>53</v>
      </c>
      <c r="D5778" t="b">
        <v>0</v>
      </c>
      <c r="E5778" t="s">
        <v>14118</v>
      </c>
      <c r="F5778" t="str">
        <f>MID($E5778,1,1)</f>
        <v>E</v>
      </c>
      <c r="G5778" t="str">
        <f>IFERROR(MID($E5778,SEARCH("/",$E5778,SEARCH("/",$E5778)+1)+1,1),"")</f>
        <v>S</v>
      </c>
      <c r="H5778" t="s">
        <v>16</v>
      </c>
      <c r="I5778">
        <v>30</v>
      </c>
      <c r="J5778" t="b">
        <v>0</v>
      </c>
      <c r="K5778" s="7">
        <v>0</v>
      </c>
      <c r="L5778" s="7">
        <v>0</v>
      </c>
      <c r="M5778" s="7">
        <v>0</v>
      </c>
      <c r="N5778" s="7">
        <v>0</v>
      </c>
      <c r="O5778" s="7">
        <v>0</v>
      </c>
      <c r="P5778" s="7">
        <f>SUM(dane3[[#This Row],[RoomService]:[VRDeck]])</f>
        <v>0</v>
      </c>
      <c r="Q5778" t="s">
        <v>14119</v>
      </c>
      <c r="R5778" t="b">
        <v>0</v>
      </c>
    </row>
    <row r="5779" spans="1:18" x14ac:dyDescent="0.3">
      <c r="A5779" t="s">
        <v>15774</v>
      </c>
      <c r="B5779">
        <f>MID(dane3[[#This Row],[PassengerId]],1,4)+0</f>
        <v>6120</v>
      </c>
      <c r="C5779" t="s">
        <v>19</v>
      </c>
      <c r="D5779" t="b">
        <v>0</v>
      </c>
      <c r="E5779" t="s">
        <v>15775</v>
      </c>
      <c r="F5779" t="str">
        <f>MID($E5779,1,1)</f>
        <v>F</v>
      </c>
      <c r="G5779" t="str">
        <f>IFERROR(MID($E5779,SEARCH("/",$E5779,SEARCH("/",$E5779)+1)+1,1),"")</f>
        <v>S</v>
      </c>
      <c r="H5779" t="s">
        <v>32</v>
      </c>
      <c r="I5779">
        <v>13</v>
      </c>
      <c r="J5779" t="b">
        <v>0</v>
      </c>
      <c r="K5779" s="7">
        <v>0</v>
      </c>
      <c r="L5779" s="7">
        <v>1180</v>
      </c>
      <c r="M5779" s="7">
        <v>0</v>
      </c>
      <c r="N5779" s="7">
        <v>0</v>
      </c>
      <c r="O5779" s="7">
        <v>0</v>
      </c>
      <c r="P5779" s="7">
        <f>SUM(dane3[[#This Row],[RoomService]:[VRDeck]])</f>
        <v>1180</v>
      </c>
      <c r="Q5779" t="s">
        <v>15776</v>
      </c>
      <c r="R5779" t="b">
        <v>1</v>
      </c>
    </row>
    <row r="5780" spans="1:18" x14ac:dyDescent="0.3">
      <c r="A5780" t="s">
        <v>2333</v>
      </c>
      <c r="B5780">
        <f>MID(dane3[[#This Row],[PassengerId]],1,4)+0</f>
        <v>913</v>
      </c>
      <c r="C5780" t="s">
        <v>14</v>
      </c>
      <c r="D5780" t="b">
        <v>0</v>
      </c>
      <c r="E5780" t="s">
        <v>2334</v>
      </c>
      <c r="F5780" t="str">
        <f>MID($E5780,1,1)</f>
        <v>E</v>
      </c>
      <c r="G5780" t="str">
        <f>IFERROR(MID($E5780,SEARCH("/",$E5780,SEARCH("/",$E5780)+1)+1,1),"")</f>
        <v>P</v>
      </c>
      <c r="H5780" t="s">
        <v>46</v>
      </c>
      <c r="I5780">
        <v>38</v>
      </c>
      <c r="J5780" t="b">
        <v>0</v>
      </c>
      <c r="K5780" s="7">
        <v>0</v>
      </c>
      <c r="L5780" s="7">
        <v>172</v>
      </c>
      <c r="M5780" s="7">
        <v>0</v>
      </c>
      <c r="N5780" s="7">
        <v>5907</v>
      </c>
      <c r="O5780" s="7">
        <v>34</v>
      </c>
      <c r="P5780" s="7">
        <f>SUM(dane3[[#This Row],[RoomService]:[VRDeck]])</f>
        <v>6113</v>
      </c>
      <c r="Q5780" t="s">
        <v>2335</v>
      </c>
      <c r="R5780" t="b">
        <v>0</v>
      </c>
    </row>
    <row r="5781" spans="1:18" x14ac:dyDescent="0.3">
      <c r="A5781" t="s">
        <v>22551</v>
      </c>
      <c r="B5781">
        <f>MID(dane3[[#This Row],[PassengerId]],1,4)+0</f>
        <v>8816</v>
      </c>
      <c r="C5781" t="s">
        <v>14</v>
      </c>
      <c r="D5781" t="b">
        <v>0</v>
      </c>
      <c r="E5781" t="s">
        <v>22543</v>
      </c>
      <c r="F5781" t="str">
        <f>MID($E5781,1,1)</f>
        <v>B</v>
      </c>
      <c r="G5781" t="str">
        <f>IFERROR(MID($E5781,SEARCH("/",$E5781,SEARCH("/",$E5781)+1)+1,1),"")</f>
        <v>S</v>
      </c>
      <c r="H5781" t="s">
        <v>16</v>
      </c>
      <c r="I5781">
        <v>64</v>
      </c>
      <c r="J5781" t="b">
        <v>0</v>
      </c>
      <c r="K5781" s="7">
        <v>0</v>
      </c>
      <c r="L5781" s="7">
        <v>1770</v>
      </c>
      <c r="M5781" s="7">
        <v>0</v>
      </c>
      <c r="N5781" s="7">
        <v>4111</v>
      </c>
      <c r="O5781" s="7">
        <v>180</v>
      </c>
      <c r="P5781" s="7">
        <f>SUM(dane3[[#This Row],[RoomService]:[VRDeck]])</f>
        <v>6061</v>
      </c>
      <c r="Q5781" t="s">
        <v>22552</v>
      </c>
      <c r="R5781" t="b">
        <v>0</v>
      </c>
    </row>
    <row r="5782" spans="1:18" x14ac:dyDescent="0.3">
      <c r="A5782" t="s">
        <v>15782</v>
      </c>
      <c r="B5782">
        <f>MID(dane3[[#This Row],[PassengerId]],1,4)+0</f>
        <v>6122</v>
      </c>
      <c r="C5782" t="s">
        <v>19</v>
      </c>
      <c r="D5782" t="b">
        <v>0</v>
      </c>
      <c r="E5782" t="s">
        <v>15783</v>
      </c>
      <c r="F5782" t="str">
        <f>MID($E5782,1,1)</f>
        <v>F</v>
      </c>
      <c r="G5782" t="str">
        <f>IFERROR(MID($E5782,SEARCH("/",$E5782,SEARCH("/",$E5782)+1)+1,1),"")</f>
        <v>P</v>
      </c>
      <c r="H5782" t="s">
        <v>46</v>
      </c>
      <c r="I5782">
        <v>36</v>
      </c>
      <c r="J5782" t="b">
        <v>0</v>
      </c>
      <c r="K5782" s="7">
        <v>0</v>
      </c>
      <c r="L5782" s="7">
        <v>0</v>
      </c>
      <c r="M5782" s="7">
        <v>700</v>
      </c>
      <c r="N5782" s="7">
        <v>0</v>
      </c>
      <c r="O5782" s="7">
        <v>0</v>
      </c>
      <c r="P5782" s="7">
        <f>SUM(dane3[[#This Row],[RoomService]:[VRDeck]])</f>
        <v>700</v>
      </c>
      <c r="Q5782" t="s">
        <v>15784</v>
      </c>
      <c r="R5782" t="b">
        <v>1</v>
      </c>
    </row>
    <row r="5783" spans="1:18" x14ac:dyDescent="0.3">
      <c r="A5783" t="s">
        <v>14163</v>
      </c>
      <c r="B5783">
        <f>MID(dane3[[#This Row],[PassengerId]],1,4)+0</f>
        <v>5530</v>
      </c>
      <c r="C5783" t="s">
        <v>53</v>
      </c>
      <c r="D5783" t="b">
        <v>1</v>
      </c>
      <c r="E5783" t="s">
        <v>14164</v>
      </c>
      <c r="F5783" t="str">
        <f>MID($E5783,1,1)</f>
        <v>F</v>
      </c>
      <c r="G5783" t="str">
        <f>IFERROR(MID($E5783,SEARCH("/",$E5783,SEARCH("/",$E5783)+1)+1,1),"")</f>
        <v>P</v>
      </c>
      <c r="H5783" t="s">
        <v>16</v>
      </c>
      <c r="I5783">
        <v>44</v>
      </c>
      <c r="J5783" t="b">
        <v>0</v>
      </c>
      <c r="K5783" s="7">
        <v>0</v>
      </c>
      <c r="L5783" s="7">
        <v>0</v>
      </c>
      <c r="M5783" s="7">
        <v>0</v>
      </c>
      <c r="N5783" s="7">
        <v>0</v>
      </c>
      <c r="O5783" s="7">
        <v>0</v>
      </c>
      <c r="P5783" s="7">
        <f>SUM(dane3[[#This Row],[RoomService]:[VRDeck]])</f>
        <v>0</v>
      </c>
      <c r="Q5783" t="s">
        <v>14165</v>
      </c>
      <c r="R5783" t="b">
        <v>1</v>
      </c>
    </row>
    <row r="5784" spans="1:18" x14ac:dyDescent="0.3">
      <c r="A5784" t="s">
        <v>15788</v>
      </c>
      <c r="B5784">
        <f>MID(dane3[[#This Row],[PassengerId]],1,4)+0</f>
        <v>6124</v>
      </c>
      <c r="C5784" t="s">
        <v>19</v>
      </c>
      <c r="D5784" t="b">
        <v>0</v>
      </c>
      <c r="E5784" t="s">
        <v>15789</v>
      </c>
      <c r="F5784" t="str">
        <f>MID($E5784,1,1)</f>
        <v>G</v>
      </c>
      <c r="G5784" t="str">
        <f>IFERROR(MID($E5784,SEARCH("/",$E5784,SEARCH("/",$E5784)+1)+1,1),"")</f>
        <v>P</v>
      </c>
      <c r="H5784" t="s">
        <v>32</v>
      </c>
      <c r="I5784">
        <v>37</v>
      </c>
      <c r="J5784" t="b">
        <v>0</v>
      </c>
      <c r="K5784" s="7">
        <v>0</v>
      </c>
      <c r="L5784" s="7">
        <v>0</v>
      </c>
      <c r="M5784" s="7">
        <v>834</v>
      </c>
      <c r="N5784" s="7">
        <v>0</v>
      </c>
      <c r="O5784" s="7">
        <v>8</v>
      </c>
      <c r="P5784" s="7">
        <f>SUM(dane3[[#This Row],[RoomService]:[VRDeck]])</f>
        <v>842</v>
      </c>
      <c r="Q5784" t="s">
        <v>15790</v>
      </c>
      <c r="R5784" t="b">
        <v>1</v>
      </c>
    </row>
    <row r="5785" spans="1:18" x14ac:dyDescent="0.3">
      <c r="A5785" t="s">
        <v>15791</v>
      </c>
      <c r="B5785">
        <f>MID(dane3[[#This Row],[PassengerId]],1,4)+0</f>
        <v>6126</v>
      </c>
      <c r="C5785" t="s">
        <v>14</v>
      </c>
      <c r="D5785" t="b">
        <v>1</v>
      </c>
      <c r="E5785" t="s">
        <v>15792</v>
      </c>
      <c r="F5785" t="str">
        <f>MID($E5785,1,1)</f>
        <v>C</v>
      </c>
      <c r="G5785" t="str">
        <f>IFERROR(MID($E5785,SEARCH("/",$E5785,SEARCH("/",$E5785)+1)+1,1),"")</f>
        <v>P</v>
      </c>
      <c r="H5785" t="s">
        <v>46</v>
      </c>
      <c r="I5785">
        <v>50</v>
      </c>
      <c r="J5785" t="b">
        <v>0</v>
      </c>
      <c r="K5785" s="7">
        <v>0</v>
      </c>
      <c r="L5785" s="7">
        <v>0</v>
      </c>
      <c r="M5785" s="7">
        <v>0</v>
      </c>
      <c r="N5785" s="7">
        <v>0</v>
      </c>
      <c r="O5785" s="7">
        <v>0</v>
      </c>
      <c r="P5785" s="7">
        <f>SUM(dane3[[#This Row],[RoomService]:[VRDeck]])</f>
        <v>0</v>
      </c>
      <c r="Q5785" t="s">
        <v>15793</v>
      </c>
      <c r="R5785" t="b">
        <v>1</v>
      </c>
    </row>
    <row r="5786" spans="1:18" x14ac:dyDescent="0.3">
      <c r="A5786" t="s">
        <v>15794</v>
      </c>
      <c r="B5786">
        <f>MID(dane3[[#This Row],[PassengerId]],1,4)+0</f>
        <v>6127</v>
      </c>
      <c r="C5786" t="s">
        <v>14</v>
      </c>
      <c r="D5786" t="b">
        <v>0</v>
      </c>
      <c r="E5786" t="s">
        <v>15795</v>
      </c>
      <c r="F5786" t="str">
        <f>MID($E5786,1,1)</f>
        <v>E</v>
      </c>
      <c r="G5786" t="str">
        <f>IFERROR(MID($E5786,SEARCH("/",$E5786,SEARCH("/",$E5786)+1)+1,1),"")</f>
        <v>S</v>
      </c>
      <c r="H5786" t="s">
        <v>16</v>
      </c>
      <c r="I5786">
        <v>27</v>
      </c>
      <c r="J5786" t="b">
        <v>0</v>
      </c>
      <c r="K5786" s="7">
        <v>551</v>
      </c>
      <c r="L5786" s="7">
        <v>1436</v>
      </c>
      <c r="M5786" s="7">
        <v>0</v>
      </c>
      <c r="N5786" s="7">
        <v>462</v>
      </c>
      <c r="O5786" s="7">
        <v>309</v>
      </c>
      <c r="P5786" s="7">
        <f>SUM(dane3[[#This Row],[RoomService]:[VRDeck]])</f>
        <v>2758</v>
      </c>
      <c r="Q5786" t="s">
        <v>15796</v>
      </c>
      <c r="R5786" t="b">
        <v>0</v>
      </c>
    </row>
    <row r="5787" spans="1:18" x14ac:dyDescent="0.3">
      <c r="A5787" t="s">
        <v>15797</v>
      </c>
      <c r="B5787">
        <f>MID(dane3[[#This Row],[PassengerId]],1,4)+0</f>
        <v>6128</v>
      </c>
      <c r="C5787" t="s">
        <v>19</v>
      </c>
      <c r="D5787" t="b">
        <v>1</v>
      </c>
      <c r="E5787" t="s">
        <v>15798</v>
      </c>
      <c r="F5787" t="str">
        <f>MID($E5787,1,1)</f>
        <v>G</v>
      </c>
      <c r="G5787" t="str">
        <f>IFERROR(MID($E5787,SEARCH("/",$E5787,SEARCH("/",$E5787)+1)+1,1),"")</f>
        <v>P</v>
      </c>
      <c r="H5787" t="s">
        <v>16</v>
      </c>
      <c r="I5787">
        <v>23</v>
      </c>
      <c r="J5787" t="b">
        <v>0</v>
      </c>
      <c r="K5787" s="7">
        <v>0</v>
      </c>
      <c r="L5787" s="7">
        <v>0</v>
      </c>
      <c r="M5787" s="7">
        <v>0</v>
      </c>
      <c r="N5787" s="7">
        <v>0</v>
      </c>
      <c r="O5787" s="7">
        <v>0</v>
      </c>
      <c r="P5787" s="7">
        <f>SUM(dane3[[#This Row],[RoomService]:[VRDeck]])</f>
        <v>0</v>
      </c>
      <c r="Q5787" t="s">
        <v>15799</v>
      </c>
      <c r="R5787" t="b">
        <v>0</v>
      </c>
    </row>
    <row r="5788" spans="1:18" x14ac:dyDescent="0.3">
      <c r="A5788" t="s">
        <v>15800</v>
      </c>
      <c r="B5788">
        <f>MID(dane3[[#This Row],[PassengerId]],1,4)+0</f>
        <v>6128</v>
      </c>
      <c r="C5788" t="s">
        <v>19</v>
      </c>
      <c r="D5788" t="b">
        <v>0</v>
      </c>
      <c r="E5788" t="s">
        <v>15801</v>
      </c>
      <c r="F5788" t="str">
        <f>MID($E5788,1,1)</f>
        <v>F</v>
      </c>
      <c r="G5788" t="str">
        <f>IFERROR(MID($E5788,SEARCH("/",$E5788,SEARCH("/",$E5788)+1)+1,1),"")</f>
        <v>P</v>
      </c>
      <c r="H5788" t="s">
        <v>16</v>
      </c>
      <c r="I5788">
        <v>16</v>
      </c>
      <c r="J5788" t="b">
        <v>0</v>
      </c>
      <c r="K5788" s="7">
        <v>7</v>
      </c>
      <c r="L5788" s="7">
        <v>0</v>
      </c>
      <c r="M5788" s="7">
        <v>311</v>
      </c>
      <c r="N5788" s="7">
        <v>0</v>
      </c>
      <c r="O5788" s="7">
        <v>683</v>
      </c>
      <c r="P5788" s="7">
        <f>SUM(dane3[[#This Row],[RoomService]:[VRDeck]])</f>
        <v>1001</v>
      </c>
      <c r="Q5788" t="s">
        <v>15802</v>
      </c>
      <c r="R5788" t="b">
        <v>0</v>
      </c>
    </row>
    <row r="5789" spans="1:18" x14ac:dyDescent="0.3">
      <c r="A5789" t="s">
        <v>15803</v>
      </c>
      <c r="B5789">
        <f>MID(dane3[[#This Row],[PassengerId]],1,4)+0</f>
        <v>6130</v>
      </c>
      <c r="C5789" t="s">
        <v>14</v>
      </c>
      <c r="D5789" t="b">
        <v>0</v>
      </c>
      <c r="E5789" t="s">
        <v>15804</v>
      </c>
      <c r="F5789" t="str">
        <f>MID($E5789,1,1)</f>
        <v>C</v>
      </c>
      <c r="G5789" t="str">
        <f>IFERROR(MID($E5789,SEARCH("/",$E5789,SEARCH("/",$E5789)+1)+1,1),"")</f>
        <v>P</v>
      </c>
      <c r="H5789" t="s">
        <v>46</v>
      </c>
      <c r="I5789">
        <v>33</v>
      </c>
      <c r="J5789" t="b">
        <v>1</v>
      </c>
      <c r="K5789" s="7">
        <v>0</v>
      </c>
      <c r="L5789" s="7">
        <v>3095</v>
      </c>
      <c r="M5789" s="7">
        <v>0</v>
      </c>
      <c r="N5789" s="7">
        <v>197</v>
      </c>
      <c r="O5789" s="7">
        <v>40</v>
      </c>
      <c r="P5789" s="7">
        <f>SUM(dane3[[#This Row],[RoomService]:[VRDeck]])</f>
        <v>3332</v>
      </c>
      <c r="Q5789" t="s">
        <v>15805</v>
      </c>
      <c r="R5789" t="b">
        <v>1</v>
      </c>
    </row>
    <row r="5790" spans="1:18" x14ac:dyDescent="0.3">
      <c r="A5790" t="s">
        <v>14166</v>
      </c>
      <c r="B5790">
        <f>MID(dane3[[#This Row],[PassengerId]],1,4)+0</f>
        <v>5531</v>
      </c>
      <c r="C5790" t="s">
        <v>53</v>
      </c>
      <c r="D5790" t="b">
        <v>0</v>
      </c>
      <c r="E5790" t="s">
        <v>14167</v>
      </c>
      <c r="F5790" t="str">
        <f>MID($E5790,1,1)</f>
        <v>F</v>
      </c>
      <c r="G5790" t="str">
        <f>IFERROR(MID($E5790,SEARCH("/",$E5790,SEARCH("/",$E5790)+1)+1,1),"")</f>
        <v>P</v>
      </c>
      <c r="H5790" t="s">
        <v>32</v>
      </c>
      <c r="I5790">
        <v>43</v>
      </c>
      <c r="J5790" t="b">
        <v>0</v>
      </c>
      <c r="K5790" s="7">
        <v>817</v>
      </c>
      <c r="L5790" s="7">
        <v>0</v>
      </c>
      <c r="M5790" s="7">
        <v>617</v>
      </c>
      <c r="N5790" s="7">
        <v>0</v>
      </c>
      <c r="O5790" s="7">
        <v>0</v>
      </c>
      <c r="P5790" s="7">
        <f>SUM(dane3[[#This Row],[RoomService]:[VRDeck]])</f>
        <v>1434</v>
      </c>
      <c r="Q5790" t="s">
        <v>14168</v>
      </c>
      <c r="R5790" t="b">
        <v>0</v>
      </c>
    </row>
    <row r="5791" spans="1:18" x14ac:dyDescent="0.3">
      <c r="A5791" t="s">
        <v>15809</v>
      </c>
      <c r="B5791">
        <f>MID(dane3[[#This Row],[PassengerId]],1,4)+0</f>
        <v>6133</v>
      </c>
      <c r="C5791" t="s">
        <v>19</v>
      </c>
      <c r="D5791" t="b">
        <v>1</v>
      </c>
      <c r="E5791" t="s">
        <v>15810</v>
      </c>
      <c r="F5791" t="str">
        <f>MID($E5791,1,1)</f>
        <v>G</v>
      </c>
      <c r="G5791" t="str">
        <f>IFERROR(MID($E5791,SEARCH("/",$E5791,SEARCH("/",$E5791)+1)+1,1),"")</f>
        <v>S</v>
      </c>
      <c r="H5791" t="s">
        <v>32</v>
      </c>
      <c r="I5791">
        <v>26</v>
      </c>
      <c r="J5791" t="b">
        <v>0</v>
      </c>
      <c r="K5791" s="7">
        <v>0</v>
      </c>
      <c r="L5791" s="7">
        <v>0</v>
      </c>
      <c r="M5791" s="7">
        <v>0</v>
      </c>
      <c r="N5791" s="7">
        <v>0</v>
      </c>
      <c r="O5791" s="7">
        <v>0</v>
      </c>
      <c r="P5791" s="7">
        <f>SUM(dane3[[#This Row],[RoomService]:[VRDeck]])</f>
        <v>0</v>
      </c>
      <c r="Q5791" t="s">
        <v>15811</v>
      </c>
      <c r="R5791" t="b">
        <v>1</v>
      </c>
    </row>
    <row r="5792" spans="1:18" x14ac:dyDescent="0.3">
      <c r="A5792" t="s">
        <v>15812</v>
      </c>
      <c r="B5792">
        <f>MID(dane3[[#This Row],[PassengerId]],1,4)+0</f>
        <v>6135</v>
      </c>
      <c r="C5792" t="s">
        <v>19</v>
      </c>
      <c r="D5792" t="b">
        <v>0</v>
      </c>
      <c r="E5792" t="s">
        <v>15813</v>
      </c>
      <c r="F5792" t="str">
        <f>MID($E5792,1,1)</f>
        <v>F</v>
      </c>
      <c r="G5792" t="str">
        <f>IFERROR(MID($E5792,SEARCH("/",$E5792,SEARCH("/",$E5792)+1)+1,1),"")</f>
        <v>P</v>
      </c>
      <c r="H5792" t="s">
        <v>16</v>
      </c>
      <c r="I5792">
        <v>24</v>
      </c>
      <c r="J5792" t="b">
        <v>0</v>
      </c>
      <c r="K5792" s="7">
        <v>270</v>
      </c>
      <c r="L5792" s="7">
        <v>0</v>
      </c>
      <c r="M5792" s="7">
        <v>534</v>
      </c>
      <c r="N5792" s="7">
        <v>0</v>
      </c>
      <c r="O5792" s="7">
        <v>0</v>
      </c>
      <c r="P5792" s="7">
        <f>SUM(dane3[[#This Row],[RoomService]:[VRDeck]])</f>
        <v>804</v>
      </c>
      <c r="Q5792" t="s">
        <v>15814</v>
      </c>
      <c r="R5792" t="b">
        <v>0</v>
      </c>
    </row>
    <row r="5793" spans="1:18" x14ac:dyDescent="0.3">
      <c r="A5793" t="s">
        <v>15815</v>
      </c>
      <c r="B5793">
        <f>MID(dane3[[#This Row],[PassengerId]],1,4)+0</f>
        <v>6136</v>
      </c>
      <c r="C5793" t="s">
        <v>19</v>
      </c>
      <c r="D5793" t="b">
        <v>0</v>
      </c>
      <c r="E5793" t="s">
        <v>15816</v>
      </c>
      <c r="F5793" t="str">
        <f>MID($E5793,1,1)</f>
        <v>F</v>
      </c>
      <c r="G5793" t="str">
        <f>IFERROR(MID($E5793,SEARCH("/",$E5793,SEARCH("/",$E5793)+1)+1,1),"")</f>
        <v>S</v>
      </c>
      <c r="H5793" t="s">
        <v>16</v>
      </c>
      <c r="I5793">
        <v>26</v>
      </c>
      <c r="J5793" t="b">
        <v>0</v>
      </c>
      <c r="K5793" s="7">
        <v>0</v>
      </c>
      <c r="L5793" s="7">
        <v>0</v>
      </c>
      <c r="M5793" s="7">
        <v>0</v>
      </c>
      <c r="N5793" s="7">
        <v>213</v>
      </c>
      <c r="O5793" s="7">
        <v>1078</v>
      </c>
      <c r="P5793" s="7">
        <f>SUM(dane3[[#This Row],[RoomService]:[VRDeck]])</f>
        <v>1291</v>
      </c>
      <c r="Q5793" t="s">
        <v>15817</v>
      </c>
      <c r="R5793" t="b">
        <v>0</v>
      </c>
    </row>
    <row r="5794" spans="1:18" x14ac:dyDescent="0.3">
      <c r="A5794" t="s">
        <v>15818</v>
      </c>
      <c r="B5794">
        <f>MID(dane3[[#This Row],[PassengerId]],1,4)+0</f>
        <v>6137</v>
      </c>
      <c r="C5794" t="s">
        <v>19</v>
      </c>
      <c r="D5794" t="b">
        <v>0</v>
      </c>
      <c r="E5794" t="s">
        <v>15819</v>
      </c>
      <c r="F5794" t="str">
        <f>MID($E5794,1,1)</f>
        <v>G</v>
      </c>
      <c r="G5794" t="str">
        <f>IFERROR(MID($E5794,SEARCH("/",$E5794,SEARCH("/",$E5794)+1)+1,1),"")</f>
        <v>S</v>
      </c>
      <c r="H5794" t="s">
        <v>16</v>
      </c>
      <c r="I5794">
        <v>2</v>
      </c>
      <c r="J5794" t="b">
        <v>0</v>
      </c>
      <c r="K5794" s="7">
        <v>0</v>
      </c>
      <c r="L5794" s="7">
        <v>0</v>
      </c>
      <c r="M5794" s="7">
        <v>0</v>
      </c>
      <c r="N5794" s="7">
        <v>0</v>
      </c>
      <c r="O5794" s="7">
        <v>0</v>
      </c>
      <c r="P5794" s="7">
        <f>SUM(dane3[[#This Row],[RoomService]:[VRDeck]])</f>
        <v>0</v>
      </c>
      <c r="Q5794" t="s">
        <v>15820</v>
      </c>
      <c r="R5794" t="b">
        <v>1</v>
      </c>
    </row>
    <row r="5795" spans="1:18" x14ac:dyDescent="0.3">
      <c r="A5795" t="s">
        <v>15821</v>
      </c>
      <c r="B5795">
        <f>MID(dane3[[#This Row],[PassengerId]],1,4)+0</f>
        <v>6137</v>
      </c>
      <c r="C5795" t="s">
        <v>19</v>
      </c>
      <c r="D5795" t="b">
        <v>0</v>
      </c>
      <c r="E5795" t="s">
        <v>15822</v>
      </c>
      <c r="F5795" t="str">
        <f>MID($E5795,1,1)</f>
        <v>F</v>
      </c>
      <c r="G5795" t="str">
        <f>IFERROR(MID($E5795,SEARCH("/",$E5795,SEARCH("/",$E5795)+1)+1,1),"")</f>
        <v>S</v>
      </c>
      <c r="H5795" t="s">
        <v>16</v>
      </c>
      <c r="I5795">
        <v>33</v>
      </c>
      <c r="J5795" t="b">
        <v>0</v>
      </c>
      <c r="K5795" s="7">
        <v>457</v>
      </c>
      <c r="L5795" s="7">
        <v>0</v>
      </c>
      <c r="M5795" s="7">
        <v>0</v>
      </c>
      <c r="N5795" s="7">
        <v>0</v>
      </c>
      <c r="O5795" s="7">
        <v>445</v>
      </c>
      <c r="P5795" s="7">
        <f>SUM(dane3[[#This Row],[RoomService]:[VRDeck]])</f>
        <v>902</v>
      </c>
      <c r="Q5795" t="s">
        <v>15823</v>
      </c>
      <c r="R5795" t="b">
        <v>0</v>
      </c>
    </row>
    <row r="5796" spans="1:18" x14ac:dyDescent="0.3">
      <c r="A5796" t="s">
        <v>15824</v>
      </c>
      <c r="B5796">
        <f>MID(dane3[[#This Row],[PassengerId]],1,4)+0</f>
        <v>6137</v>
      </c>
      <c r="C5796" t="s">
        <v>19</v>
      </c>
      <c r="D5796" t="b">
        <v>1</v>
      </c>
      <c r="E5796" t="s">
        <v>15819</v>
      </c>
      <c r="F5796" t="str">
        <f>MID($E5796,1,1)</f>
        <v>G</v>
      </c>
      <c r="G5796" t="str">
        <f>IFERROR(MID($E5796,SEARCH("/",$E5796,SEARCH("/",$E5796)+1)+1,1),"")</f>
        <v>S</v>
      </c>
      <c r="H5796" t="s">
        <v>16</v>
      </c>
      <c r="I5796">
        <v>32</v>
      </c>
      <c r="J5796" t="b">
        <v>0</v>
      </c>
      <c r="K5796" s="7">
        <v>0</v>
      </c>
      <c r="L5796" s="7">
        <v>0</v>
      </c>
      <c r="M5796" s="7">
        <v>0</v>
      </c>
      <c r="N5796" s="7">
        <v>0</v>
      </c>
      <c r="O5796" s="7">
        <v>0</v>
      </c>
      <c r="P5796" s="7">
        <f>SUM(dane3[[#This Row],[RoomService]:[VRDeck]])</f>
        <v>0</v>
      </c>
      <c r="Q5796" t="s">
        <v>15825</v>
      </c>
      <c r="R5796" t="b">
        <v>1</v>
      </c>
    </row>
    <row r="5797" spans="1:18" x14ac:dyDescent="0.3">
      <c r="A5797" t="s">
        <v>15826</v>
      </c>
      <c r="B5797">
        <f>MID(dane3[[#This Row],[PassengerId]],1,4)+0</f>
        <v>6137</v>
      </c>
      <c r="C5797" t="s">
        <v>19</v>
      </c>
      <c r="D5797" t="b">
        <v>1</v>
      </c>
      <c r="E5797" t="s">
        <v>15819</v>
      </c>
      <c r="F5797" t="str">
        <f>MID($E5797,1,1)</f>
        <v>G</v>
      </c>
      <c r="G5797" t="str">
        <f>IFERROR(MID($E5797,SEARCH("/",$E5797,SEARCH("/",$E5797)+1)+1,1),"")</f>
        <v>S</v>
      </c>
      <c r="H5797" t="s">
        <v>16</v>
      </c>
      <c r="I5797">
        <v>3</v>
      </c>
      <c r="J5797" t="b">
        <v>0</v>
      </c>
      <c r="K5797" s="7">
        <v>0</v>
      </c>
      <c r="L5797" s="7">
        <v>0</v>
      </c>
      <c r="M5797" s="7">
        <v>0</v>
      </c>
      <c r="N5797" s="7">
        <v>0</v>
      </c>
      <c r="O5797" s="7">
        <v>0</v>
      </c>
      <c r="P5797" s="7">
        <f>SUM(dane3[[#This Row],[RoomService]:[VRDeck]])</f>
        <v>0</v>
      </c>
      <c r="Q5797" t="s">
        <v>15827</v>
      </c>
      <c r="R5797" t="b">
        <v>1</v>
      </c>
    </row>
    <row r="5798" spans="1:18" x14ac:dyDescent="0.3">
      <c r="A5798" t="s">
        <v>15828</v>
      </c>
      <c r="B5798">
        <f>MID(dane3[[#This Row],[PassengerId]],1,4)+0</f>
        <v>6137</v>
      </c>
      <c r="C5798" t="s">
        <v>19</v>
      </c>
      <c r="D5798" t="b">
        <v>1</v>
      </c>
      <c r="E5798" t="s">
        <v>15819</v>
      </c>
      <c r="F5798" t="str">
        <f>MID($E5798,1,1)</f>
        <v>G</v>
      </c>
      <c r="G5798" t="str">
        <f>IFERROR(MID($E5798,SEARCH("/",$E5798,SEARCH("/",$E5798)+1)+1,1),"")</f>
        <v>S</v>
      </c>
      <c r="H5798" t="s">
        <v>16</v>
      </c>
      <c r="I5798">
        <v>2</v>
      </c>
      <c r="J5798" t="b">
        <v>0</v>
      </c>
      <c r="K5798" s="7">
        <v>0</v>
      </c>
      <c r="L5798" s="7">
        <v>0</v>
      </c>
      <c r="M5798" s="7">
        <v>0</v>
      </c>
      <c r="N5798" s="7">
        <v>0</v>
      </c>
      <c r="O5798" s="7">
        <v>0</v>
      </c>
      <c r="P5798" s="7">
        <f>SUM(dane3[[#This Row],[RoomService]:[VRDeck]])</f>
        <v>0</v>
      </c>
      <c r="Q5798" t="s">
        <v>15829</v>
      </c>
      <c r="R5798" t="b">
        <v>1</v>
      </c>
    </row>
    <row r="5799" spans="1:18" x14ac:dyDescent="0.3">
      <c r="A5799" t="s">
        <v>15830</v>
      </c>
      <c r="B5799">
        <f>MID(dane3[[#This Row],[PassengerId]],1,4)+0</f>
        <v>6137</v>
      </c>
      <c r="C5799" t="s">
        <v>19</v>
      </c>
      <c r="D5799" t="b">
        <v>0</v>
      </c>
      <c r="E5799" t="s">
        <v>15819</v>
      </c>
      <c r="F5799" t="str">
        <f>MID($E5799,1,1)</f>
        <v>G</v>
      </c>
      <c r="G5799" t="str">
        <f>IFERROR(MID($E5799,SEARCH("/",$E5799,SEARCH("/",$E5799)+1)+1,1),"")</f>
        <v>S</v>
      </c>
      <c r="H5799" t="s">
        <v>16</v>
      </c>
      <c r="I5799">
        <v>6</v>
      </c>
      <c r="J5799" t="b">
        <v>0</v>
      </c>
      <c r="K5799" s="7">
        <v>0</v>
      </c>
      <c r="L5799" s="7">
        <v>0</v>
      </c>
      <c r="M5799" s="7">
        <v>0</v>
      </c>
      <c r="N5799" s="7">
        <v>0</v>
      </c>
      <c r="O5799" s="7">
        <v>0</v>
      </c>
      <c r="P5799" s="7">
        <f>SUM(dane3[[#This Row],[RoomService]:[VRDeck]])</f>
        <v>0</v>
      </c>
      <c r="Q5799" t="s">
        <v>15831</v>
      </c>
      <c r="R5799" t="b">
        <v>1</v>
      </c>
    </row>
    <row r="5800" spans="1:18" x14ac:dyDescent="0.3">
      <c r="A5800" t="s">
        <v>14169</v>
      </c>
      <c r="B5800">
        <f>MID(dane3[[#This Row],[PassengerId]],1,4)+0</f>
        <v>5531</v>
      </c>
      <c r="C5800" t="s">
        <v>53</v>
      </c>
      <c r="D5800" t="b">
        <v>1</v>
      </c>
      <c r="E5800" t="s">
        <v>14167</v>
      </c>
      <c r="F5800" t="str">
        <f>MID($E5800,1,1)</f>
        <v>F</v>
      </c>
      <c r="G5800" t="str">
        <f>IFERROR(MID($E5800,SEARCH("/",$E5800,SEARCH("/",$E5800)+1)+1,1),"")</f>
        <v>P</v>
      </c>
      <c r="H5800" t="s">
        <v>16</v>
      </c>
      <c r="I5800">
        <v>33</v>
      </c>
      <c r="J5800" t="b">
        <v>0</v>
      </c>
      <c r="K5800" s="7">
        <v>0</v>
      </c>
      <c r="L5800" s="7">
        <v>0</v>
      </c>
      <c r="M5800" s="7">
        <v>0</v>
      </c>
      <c r="N5800" s="7">
        <v>0</v>
      </c>
      <c r="O5800" s="7">
        <v>0</v>
      </c>
      <c r="P5800" s="7">
        <f>SUM(dane3[[#This Row],[RoomService]:[VRDeck]])</f>
        <v>0</v>
      </c>
      <c r="Q5800" t="s">
        <v>14170</v>
      </c>
      <c r="R5800" t="b">
        <v>1</v>
      </c>
    </row>
    <row r="5801" spans="1:18" x14ac:dyDescent="0.3">
      <c r="A5801" t="s">
        <v>15379</v>
      </c>
      <c r="B5801">
        <f>MID(dane3[[#This Row],[PassengerId]],1,4)+0</f>
        <v>5986</v>
      </c>
      <c r="C5801" t="s">
        <v>14</v>
      </c>
      <c r="D5801" t="b">
        <v>1</v>
      </c>
      <c r="E5801" t="s">
        <v>15380</v>
      </c>
      <c r="F5801" t="str">
        <f>MID($E5801,1,1)</f>
        <v>D</v>
      </c>
      <c r="G5801" t="str">
        <f>IFERROR(MID($E5801,SEARCH("/",$E5801,SEARCH("/",$E5801)+1)+1,1),"")</f>
        <v>P</v>
      </c>
      <c r="H5801" t="s">
        <v>16</v>
      </c>
      <c r="I5801">
        <v>25</v>
      </c>
      <c r="J5801" t="b">
        <v>0</v>
      </c>
      <c r="K5801" s="7">
        <v>0</v>
      </c>
      <c r="L5801" s="7">
        <v>0</v>
      </c>
      <c r="M5801" s="7">
        <v>0</v>
      </c>
      <c r="N5801" s="7">
        <v>0</v>
      </c>
      <c r="O5801" s="7">
        <v>0</v>
      </c>
      <c r="P5801" s="7">
        <f>SUM(dane3[[#This Row],[RoomService]:[VRDeck]])</f>
        <v>0</v>
      </c>
      <c r="Q5801" t="s">
        <v>15381</v>
      </c>
      <c r="R5801" t="b">
        <v>1</v>
      </c>
    </row>
    <row r="5802" spans="1:18" x14ac:dyDescent="0.3">
      <c r="A5802" t="s">
        <v>15838</v>
      </c>
      <c r="B5802">
        <f>MID(dane3[[#This Row],[PassengerId]],1,4)+0</f>
        <v>6139</v>
      </c>
      <c r="C5802" t="s">
        <v>14</v>
      </c>
      <c r="D5802" t="b">
        <v>1</v>
      </c>
      <c r="E5802" t="s">
        <v>15836</v>
      </c>
      <c r="F5802" t="str">
        <f>MID($E5802,1,1)</f>
        <v>C</v>
      </c>
      <c r="G5802" t="str">
        <f>IFERROR(MID($E5802,SEARCH("/",$E5802,SEARCH("/",$E5802)+1)+1,1),"")</f>
        <v>S</v>
      </c>
      <c r="H5802" t="s">
        <v>16</v>
      </c>
      <c r="I5802">
        <v>4</v>
      </c>
      <c r="J5802" t="b">
        <v>0</v>
      </c>
      <c r="K5802" s="7">
        <v>0</v>
      </c>
      <c r="L5802" s="7">
        <v>0</v>
      </c>
      <c r="M5802" s="7">
        <v>0</v>
      </c>
      <c r="N5802" s="7">
        <v>0</v>
      </c>
      <c r="O5802" s="7">
        <v>0</v>
      </c>
      <c r="P5802" s="7">
        <f>SUM(dane3[[#This Row],[RoomService]:[VRDeck]])</f>
        <v>0</v>
      </c>
      <c r="Q5802" t="s">
        <v>15839</v>
      </c>
      <c r="R5802" t="b">
        <v>1</v>
      </c>
    </row>
    <row r="5803" spans="1:18" x14ac:dyDescent="0.3">
      <c r="A5803" t="s">
        <v>15840</v>
      </c>
      <c r="B5803">
        <f>MID(dane3[[#This Row],[PassengerId]],1,4)+0</f>
        <v>6139</v>
      </c>
      <c r="C5803" t="s">
        <v>14</v>
      </c>
      <c r="D5803" t="b">
        <v>0</v>
      </c>
      <c r="E5803" t="s">
        <v>15836</v>
      </c>
      <c r="F5803" t="str">
        <f>MID($E5803,1,1)</f>
        <v>C</v>
      </c>
      <c r="G5803" t="str">
        <f>IFERROR(MID($E5803,SEARCH("/",$E5803,SEARCH("/",$E5803)+1)+1,1),"")</f>
        <v>S</v>
      </c>
      <c r="H5803" t="s">
        <v>16</v>
      </c>
      <c r="I5803">
        <v>58</v>
      </c>
      <c r="J5803" t="b">
        <v>0</v>
      </c>
      <c r="K5803" s="7">
        <v>0</v>
      </c>
      <c r="L5803" s="7">
        <v>1073</v>
      </c>
      <c r="M5803" s="7">
        <v>0</v>
      </c>
      <c r="N5803" s="7">
        <v>803</v>
      </c>
      <c r="O5803" s="7">
        <v>988</v>
      </c>
      <c r="P5803" s="7">
        <f>SUM(dane3[[#This Row],[RoomService]:[VRDeck]])</f>
        <v>2864</v>
      </c>
      <c r="Q5803" t="s">
        <v>15841</v>
      </c>
      <c r="R5803" t="b">
        <v>1</v>
      </c>
    </row>
    <row r="5804" spans="1:18" x14ac:dyDescent="0.3">
      <c r="A5804" t="s">
        <v>15842</v>
      </c>
      <c r="B5804">
        <f>MID(dane3[[#This Row],[PassengerId]],1,4)+0</f>
        <v>6139</v>
      </c>
      <c r="C5804" t="s">
        <v>14</v>
      </c>
      <c r="D5804" t="b">
        <v>1</v>
      </c>
      <c r="E5804" t="s">
        <v>15836</v>
      </c>
      <c r="F5804" t="str">
        <f>MID($E5804,1,1)</f>
        <v>C</v>
      </c>
      <c r="G5804" t="str">
        <f>IFERROR(MID($E5804,SEARCH("/",$E5804,SEARCH("/",$E5804)+1)+1,1),"")</f>
        <v>S</v>
      </c>
      <c r="H5804" t="s">
        <v>16</v>
      </c>
      <c r="I5804">
        <v>22</v>
      </c>
      <c r="J5804" t="b">
        <v>0</v>
      </c>
      <c r="K5804" s="7">
        <v>0</v>
      </c>
      <c r="L5804" s="7">
        <v>0</v>
      </c>
      <c r="M5804" s="7">
        <v>0</v>
      </c>
      <c r="N5804" s="7">
        <v>0</v>
      </c>
      <c r="O5804" s="7">
        <v>0</v>
      </c>
      <c r="P5804" s="7">
        <f>SUM(dane3[[#This Row],[RoomService]:[VRDeck]])</f>
        <v>0</v>
      </c>
      <c r="Q5804" t="s">
        <v>15843</v>
      </c>
      <c r="R5804" t="b">
        <v>1</v>
      </c>
    </row>
    <row r="5805" spans="1:18" x14ac:dyDescent="0.3">
      <c r="A5805" t="s">
        <v>15844</v>
      </c>
      <c r="B5805">
        <f>MID(dane3[[#This Row],[PassengerId]],1,4)+0</f>
        <v>6139</v>
      </c>
      <c r="C5805" t="s">
        <v>14</v>
      </c>
      <c r="D5805" t="b">
        <v>1</v>
      </c>
      <c r="E5805" t="s">
        <v>15836</v>
      </c>
      <c r="F5805" t="str">
        <f>MID($E5805,1,1)</f>
        <v>C</v>
      </c>
      <c r="G5805" t="str">
        <f>IFERROR(MID($E5805,SEARCH("/",$E5805,SEARCH("/",$E5805)+1)+1,1),"")</f>
        <v>S</v>
      </c>
      <c r="H5805" t="s">
        <v>46</v>
      </c>
      <c r="I5805">
        <v>51</v>
      </c>
      <c r="J5805" t="b">
        <v>0</v>
      </c>
      <c r="K5805" s="7">
        <v>0</v>
      </c>
      <c r="L5805" s="7">
        <v>0</v>
      </c>
      <c r="M5805" s="7">
        <v>0</v>
      </c>
      <c r="N5805" s="7">
        <v>0</v>
      </c>
      <c r="O5805" s="7">
        <v>0</v>
      </c>
      <c r="P5805" s="7">
        <f>SUM(dane3[[#This Row],[RoomService]:[VRDeck]])</f>
        <v>0</v>
      </c>
      <c r="Q5805" t="s">
        <v>15845</v>
      </c>
      <c r="R5805" t="b">
        <v>1</v>
      </c>
    </row>
    <row r="5806" spans="1:18" x14ac:dyDescent="0.3">
      <c r="A5806" t="s">
        <v>15846</v>
      </c>
      <c r="B5806">
        <f>MID(dane3[[#This Row],[PassengerId]],1,4)+0</f>
        <v>6139</v>
      </c>
      <c r="C5806" t="s">
        <v>14</v>
      </c>
      <c r="D5806" t="b">
        <v>1</v>
      </c>
      <c r="E5806" t="s">
        <v>15836</v>
      </c>
      <c r="F5806" t="str">
        <f>MID($E5806,1,1)</f>
        <v>C</v>
      </c>
      <c r="G5806" t="str">
        <f>IFERROR(MID($E5806,SEARCH("/",$E5806,SEARCH("/",$E5806)+1)+1,1),"")</f>
        <v>S</v>
      </c>
      <c r="H5806" t="s">
        <v>46</v>
      </c>
      <c r="I5806">
        <v>37</v>
      </c>
      <c r="J5806" t="b">
        <v>0</v>
      </c>
      <c r="K5806" s="7">
        <v>0</v>
      </c>
      <c r="L5806" s="7">
        <v>0</v>
      </c>
      <c r="M5806" s="7">
        <v>0</v>
      </c>
      <c r="N5806" s="7">
        <v>0</v>
      </c>
      <c r="O5806" s="7">
        <v>0</v>
      </c>
      <c r="P5806" s="7">
        <f>SUM(dane3[[#This Row],[RoomService]:[VRDeck]])</f>
        <v>0</v>
      </c>
      <c r="Q5806" t="s">
        <v>15847</v>
      </c>
      <c r="R5806" t="b">
        <v>1</v>
      </c>
    </row>
    <row r="5807" spans="1:18" x14ac:dyDescent="0.3">
      <c r="A5807" t="s">
        <v>15848</v>
      </c>
      <c r="B5807">
        <f>MID(dane3[[#This Row],[PassengerId]],1,4)+0</f>
        <v>6141</v>
      </c>
      <c r="C5807" t="s">
        <v>19</v>
      </c>
      <c r="D5807" t="b">
        <v>0</v>
      </c>
      <c r="E5807" t="s">
        <v>15849</v>
      </c>
      <c r="F5807" t="str">
        <f>MID($E5807,1,1)</f>
        <v>F</v>
      </c>
      <c r="G5807" t="str">
        <f>IFERROR(MID($E5807,SEARCH("/",$E5807,SEARCH("/",$E5807)+1)+1,1),"")</f>
        <v>S</v>
      </c>
      <c r="H5807" t="s">
        <v>32</v>
      </c>
      <c r="I5807">
        <v>17</v>
      </c>
      <c r="J5807" t="b">
        <v>0</v>
      </c>
      <c r="K5807" s="7">
        <v>0</v>
      </c>
      <c r="L5807" s="7">
        <v>20</v>
      </c>
      <c r="M5807" s="7">
        <v>0</v>
      </c>
      <c r="N5807" s="7">
        <v>14</v>
      </c>
      <c r="O5807" s="7">
        <v>884</v>
      </c>
      <c r="P5807" s="7">
        <f>SUM(dane3[[#This Row],[RoomService]:[VRDeck]])</f>
        <v>918</v>
      </c>
      <c r="Q5807" t="s">
        <v>15850</v>
      </c>
      <c r="R5807" t="b">
        <v>0</v>
      </c>
    </row>
    <row r="5808" spans="1:18" x14ac:dyDescent="0.3">
      <c r="A5808" t="s">
        <v>13024</v>
      </c>
      <c r="B5808">
        <f>MID(dane3[[#This Row],[PassengerId]],1,4)+0</f>
        <v>5090</v>
      </c>
      <c r="C5808" t="s">
        <v>19</v>
      </c>
      <c r="D5808" t="b">
        <v>0</v>
      </c>
      <c r="E5808" t="s">
        <v>13014</v>
      </c>
      <c r="F5808" t="str">
        <f>MID($E5808,1,1)</f>
        <v>G</v>
      </c>
      <c r="G5808" t="str">
        <f>IFERROR(MID($E5808,SEARCH("/",$E5808,SEARCH("/",$E5808)+1)+1,1),"")</f>
        <v>P</v>
      </c>
      <c r="H5808" t="s">
        <v>32</v>
      </c>
      <c r="I5808">
        <v>11</v>
      </c>
      <c r="J5808" t="b">
        <v>0</v>
      </c>
      <c r="K5808" s="7">
        <v>0</v>
      </c>
      <c r="L5808" s="7">
        <v>0</v>
      </c>
      <c r="M5808" s="7">
        <v>0</v>
      </c>
      <c r="N5808" s="7">
        <v>0</v>
      </c>
      <c r="O5808" s="7">
        <v>0</v>
      </c>
      <c r="P5808" s="7">
        <f>SUM(dane3[[#This Row],[RoomService]:[VRDeck]])</f>
        <v>0</v>
      </c>
      <c r="Q5808" t="s">
        <v>13025</v>
      </c>
      <c r="R5808" t="b">
        <v>1</v>
      </c>
    </row>
    <row r="5809" spans="1:18" x14ac:dyDescent="0.3">
      <c r="A5809" t="s">
        <v>15852</v>
      </c>
      <c r="B5809">
        <f>MID(dane3[[#This Row],[PassengerId]],1,4)+0</f>
        <v>6143</v>
      </c>
      <c r="C5809" t="s">
        <v>19</v>
      </c>
      <c r="D5809" t="b">
        <v>0</v>
      </c>
      <c r="E5809" t="s">
        <v>15853</v>
      </c>
      <c r="F5809" t="str">
        <f>MID($E5809,1,1)</f>
        <v>F</v>
      </c>
      <c r="G5809" t="str">
        <f>IFERROR(MID($E5809,SEARCH("/",$E5809,SEARCH("/",$E5809)+1)+1,1),"")</f>
        <v>S</v>
      </c>
      <c r="H5809" t="s">
        <v>16</v>
      </c>
      <c r="I5809">
        <v>29</v>
      </c>
      <c r="J5809" t="b">
        <v>0</v>
      </c>
      <c r="K5809" s="7">
        <v>3</v>
      </c>
      <c r="L5809" s="7">
        <v>791</v>
      </c>
      <c r="M5809" s="7">
        <v>0</v>
      </c>
      <c r="N5809" s="7">
        <v>362</v>
      </c>
      <c r="O5809" s="7">
        <v>0</v>
      </c>
      <c r="P5809" s="7">
        <f>SUM(dane3[[#This Row],[RoomService]:[VRDeck]])</f>
        <v>1156</v>
      </c>
      <c r="Q5809" t="s">
        <v>15854</v>
      </c>
      <c r="R5809" t="b">
        <v>1</v>
      </c>
    </row>
    <row r="5810" spans="1:18" x14ac:dyDescent="0.3">
      <c r="A5810" t="s">
        <v>15855</v>
      </c>
      <c r="B5810">
        <f>MID(dane3[[#This Row],[PassengerId]],1,4)+0</f>
        <v>6145</v>
      </c>
      <c r="C5810" t="s">
        <v>14</v>
      </c>
      <c r="D5810" t="b">
        <v>0</v>
      </c>
      <c r="E5810" t="s">
        <v>15856</v>
      </c>
      <c r="F5810" t="str">
        <f>MID($E5810,1,1)</f>
        <v>C</v>
      </c>
      <c r="G5810" t="str">
        <f>IFERROR(MID($E5810,SEARCH("/",$E5810,SEARCH("/",$E5810)+1)+1,1),"")</f>
        <v>S</v>
      </c>
      <c r="H5810" t="s">
        <v>46</v>
      </c>
      <c r="I5810">
        <v>35</v>
      </c>
      <c r="J5810" t="b">
        <v>0</v>
      </c>
      <c r="K5810" s="7">
        <v>3478</v>
      </c>
      <c r="L5810" s="7">
        <v>10</v>
      </c>
      <c r="M5810" s="7">
        <v>0</v>
      </c>
      <c r="N5810" s="7">
        <v>105</v>
      </c>
      <c r="O5810" s="7">
        <v>2383</v>
      </c>
      <c r="P5810" s="7">
        <f>SUM(dane3[[#This Row],[RoomService]:[VRDeck]])</f>
        <v>5976</v>
      </c>
      <c r="Q5810" t="s">
        <v>15857</v>
      </c>
      <c r="R5810" t="b">
        <v>0</v>
      </c>
    </row>
    <row r="5811" spans="1:18" x14ac:dyDescent="0.3">
      <c r="A5811" t="s">
        <v>15858</v>
      </c>
      <c r="B5811">
        <f>MID(dane3[[#This Row],[PassengerId]],1,4)+0</f>
        <v>6146</v>
      </c>
      <c r="C5811" t="s">
        <v>14</v>
      </c>
      <c r="D5811" t="b">
        <v>0</v>
      </c>
      <c r="E5811" t="s">
        <v>15859</v>
      </c>
      <c r="F5811" t="str">
        <f>MID($E5811,1,1)</f>
        <v>B</v>
      </c>
      <c r="G5811" t="str">
        <f>IFERROR(MID($E5811,SEARCH("/",$E5811,SEARCH("/",$E5811)+1)+1,1),"")</f>
        <v>P</v>
      </c>
      <c r="H5811" t="s">
        <v>16</v>
      </c>
      <c r="I5811">
        <v>31</v>
      </c>
      <c r="J5811" t="b">
        <v>0</v>
      </c>
      <c r="K5811" s="7">
        <v>0</v>
      </c>
      <c r="L5811" s="7">
        <v>0</v>
      </c>
      <c r="M5811" s="7">
        <v>0</v>
      </c>
      <c r="N5811" s="7">
        <v>0</v>
      </c>
      <c r="O5811" s="7">
        <v>0</v>
      </c>
      <c r="P5811" s="7">
        <f>SUM(dane3[[#This Row],[RoomService]:[VRDeck]])</f>
        <v>0</v>
      </c>
      <c r="Q5811" t="s">
        <v>15860</v>
      </c>
      <c r="R5811" t="b">
        <v>0</v>
      </c>
    </row>
    <row r="5812" spans="1:18" x14ac:dyDescent="0.3">
      <c r="A5812" t="s">
        <v>14178</v>
      </c>
      <c r="B5812">
        <f>MID(dane3[[#This Row],[PassengerId]],1,4)+0</f>
        <v>5536</v>
      </c>
      <c r="C5812" t="s">
        <v>53</v>
      </c>
      <c r="D5812" t="b">
        <v>1</v>
      </c>
      <c r="E5812" t="s">
        <v>14179</v>
      </c>
      <c r="F5812" t="str">
        <f>MID($E5812,1,1)</f>
        <v>F</v>
      </c>
      <c r="G5812" t="str">
        <f>IFERROR(MID($E5812,SEARCH("/",$E5812,SEARCH("/",$E5812)+1)+1,1),"")</f>
        <v>S</v>
      </c>
      <c r="H5812" t="s">
        <v>16</v>
      </c>
      <c r="I5812">
        <v>20</v>
      </c>
      <c r="J5812" t="b">
        <v>0</v>
      </c>
      <c r="K5812" s="7">
        <v>0</v>
      </c>
      <c r="L5812" s="7">
        <v>0</v>
      </c>
      <c r="M5812" s="7">
        <v>0</v>
      </c>
      <c r="N5812" s="7">
        <v>0</v>
      </c>
      <c r="O5812" s="7">
        <v>0</v>
      </c>
      <c r="P5812" s="7">
        <f>SUM(dane3[[#This Row],[RoomService]:[VRDeck]])</f>
        <v>0</v>
      </c>
      <c r="Q5812" t="s">
        <v>14180</v>
      </c>
      <c r="R5812" t="b">
        <v>1</v>
      </c>
    </row>
    <row r="5813" spans="1:18" x14ac:dyDescent="0.3">
      <c r="A5813" t="s">
        <v>14181</v>
      </c>
      <c r="B5813">
        <f>MID(dane3[[#This Row],[PassengerId]],1,4)+0</f>
        <v>5537</v>
      </c>
      <c r="C5813" t="s">
        <v>53</v>
      </c>
      <c r="D5813" t="b">
        <v>0</v>
      </c>
      <c r="E5813" t="s">
        <v>14182</v>
      </c>
      <c r="F5813" t="str">
        <f>MID($E5813,1,1)</f>
        <v>F</v>
      </c>
      <c r="G5813" t="str">
        <f>IFERROR(MID($E5813,SEARCH("/",$E5813,SEARCH("/",$E5813)+1)+1,1),"")</f>
        <v>S</v>
      </c>
      <c r="H5813" t="s">
        <v>16</v>
      </c>
      <c r="I5813">
        <v>50</v>
      </c>
      <c r="J5813" t="b">
        <v>0</v>
      </c>
      <c r="K5813" s="7">
        <v>690</v>
      </c>
      <c r="L5813" s="7">
        <v>0</v>
      </c>
      <c r="M5813" s="7">
        <v>30</v>
      </c>
      <c r="N5813" s="7">
        <v>762</v>
      </c>
      <c r="O5813" s="7">
        <v>428</v>
      </c>
      <c r="P5813" s="7">
        <f>SUM(dane3[[#This Row],[RoomService]:[VRDeck]])</f>
        <v>1910</v>
      </c>
      <c r="Q5813" t="s">
        <v>14183</v>
      </c>
      <c r="R5813" t="b">
        <v>0</v>
      </c>
    </row>
    <row r="5814" spans="1:18" x14ac:dyDescent="0.3">
      <c r="A5814" t="s">
        <v>15866</v>
      </c>
      <c r="B5814">
        <f>MID(dane3[[#This Row],[PassengerId]],1,4)+0</f>
        <v>6149</v>
      </c>
      <c r="C5814" t="s">
        <v>19</v>
      </c>
      <c r="D5814" t="b">
        <v>0</v>
      </c>
      <c r="E5814" t="s">
        <v>15867</v>
      </c>
      <c r="F5814" t="str">
        <f>MID($E5814,1,1)</f>
        <v>G</v>
      </c>
      <c r="G5814" t="str">
        <f>IFERROR(MID($E5814,SEARCH("/",$E5814,SEARCH("/",$E5814)+1)+1,1),"")</f>
        <v>S</v>
      </c>
      <c r="H5814" t="s">
        <v>16</v>
      </c>
      <c r="I5814">
        <v>15</v>
      </c>
      <c r="J5814" t="b">
        <v>0</v>
      </c>
      <c r="K5814" s="7">
        <v>1682</v>
      </c>
      <c r="L5814" s="7">
        <v>103</v>
      </c>
      <c r="M5814" s="7">
        <v>0</v>
      </c>
      <c r="N5814" s="7">
        <v>0</v>
      </c>
      <c r="O5814" s="7">
        <v>3</v>
      </c>
      <c r="P5814" s="7">
        <f>SUM(dane3[[#This Row],[RoomService]:[VRDeck]])</f>
        <v>1788</v>
      </c>
      <c r="Q5814" t="s">
        <v>15868</v>
      </c>
      <c r="R5814" t="b">
        <v>1</v>
      </c>
    </row>
    <row r="5815" spans="1:18" x14ac:dyDescent="0.3">
      <c r="A5815" t="s">
        <v>15869</v>
      </c>
      <c r="B5815">
        <f>MID(dane3[[#This Row],[PassengerId]],1,4)+0</f>
        <v>6150</v>
      </c>
      <c r="C5815" t="s">
        <v>19</v>
      </c>
      <c r="D5815" t="b">
        <v>0</v>
      </c>
      <c r="E5815" t="s">
        <v>15870</v>
      </c>
      <c r="F5815" t="str">
        <f>MID($E5815,1,1)</f>
        <v>F</v>
      </c>
      <c r="G5815" t="str">
        <f>IFERROR(MID($E5815,SEARCH("/",$E5815,SEARCH("/",$E5815)+1)+1,1),"")</f>
        <v>S</v>
      </c>
      <c r="H5815" t="s">
        <v>16</v>
      </c>
      <c r="I5815">
        <v>18</v>
      </c>
      <c r="J5815" t="b">
        <v>0</v>
      </c>
      <c r="K5815" s="7">
        <v>0</v>
      </c>
      <c r="L5815" s="7">
        <v>784</v>
      </c>
      <c r="M5815" s="7">
        <v>8</v>
      </c>
      <c r="N5815" s="7">
        <v>11</v>
      </c>
      <c r="O5815" s="7">
        <v>0</v>
      </c>
      <c r="P5815" s="7">
        <f>SUM(dane3[[#This Row],[RoomService]:[VRDeck]])</f>
        <v>803</v>
      </c>
      <c r="Q5815" t="s">
        <v>15871</v>
      </c>
      <c r="R5815" t="b">
        <v>1</v>
      </c>
    </row>
    <row r="5816" spans="1:18" x14ac:dyDescent="0.3">
      <c r="A5816" t="s">
        <v>15872</v>
      </c>
      <c r="B5816">
        <f>MID(dane3[[#This Row],[PassengerId]],1,4)+0</f>
        <v>6152</v>
      </c>
      <c r="C5816" t="s">
        <v>14</v>
      </c>
      <c r="D5816" t="b">
        <v>1</v>
      </c>
      <c r="E5816" t="s">
        <v>15873</v>
      </c>
      <c r="F5816" t="str">
        <f>MID($E5816,1,1)</f>
        <v>B</v>
      </c>
      <c r="G5816" t="str">
        <f>IFERROR(MID($E5816,SEARCH("/",$E5816,SEARCH("/",$E5816)+1)+1,1),"")</f>
        <v>S</v>
      </c>
      <c r="H5816" t="s">
        <v>16</v>
      </c>
      <c r="I5816">
        <v>33</v>
      </c>
      <c r="J5816" t="b">
        <v>0</v>
      </c>
      <c r="K5816" s="7">
        <v>0</v>
      </c>
      <c r="L5816" s="7">
        <v>0</v>
      </c>
      <c r="M5816" s="7">
        <v>0</v>
      </c>
      <c r="N5816" s="7">
        <v>0</v>
      </c>
      <c r="O5816" s="7">
        <v>0</v>
      </c>
      <c r="P5816" s="7">
        <f>SUM(dane3[[#This Row],[RoomService]:[VRDeck]])</f>
        <v>0</v>
      </c>
      <c r="Q5816" t="s">
        <v>15874</v>
      </c>
      <c r="R5816" t="b">
        <v>1</v>
      </c>
    </row>
    <row r="5817" spans="1:18" x14ac:dyDescent="0.3">
      <c r="A5817" t="s">
        <v>15875</v>
      </c>
      <c r="B5817">
        <f>MID(dane3[[#This Row],[PassengerId]],1,4)+0</f>
        <v>6152</v>
      </c>
      <c r="C5817" t="s">
        <v>14</v>
      </c>
      <c r="D5817" t="b">
        <v>0</v>
      </c>
      <c r="E5817" t="s">
        <v>15873</v>
      </c>
      <c r="F5817" t="str">
        <f>MID($E5817,1,1)</f>
        <v>B</v>
      </c>
      <c r="G5817" t="str">
        <f>IFERROR(MID($E5817,SEARCH("/",$E5817,SEARCH("/",$E5817)+1)+1,1),"")</f>
        <v>S</v>
      </c>
      <c r="H5817" t="s">
        <v>16</v>
      </c>
      <c r="I5817">
        <v>31</v>
      </c>
      <c r="J5817" t="b">
        <v>0</v>
      </c>
      <c r="K5817" s="7">
        <v>0</v>
      </c>
      <c r="L5817" s="7">
        <v>53</v>
      </c>
      <c r="M5817" s="7">
        <v>0</v>
      </c>
      <c r="N5817" s="7">
        <v>2963</v>
      </c>
      <c r="O5817" s="7">
        <v>1017</v>
      </c>
      <c r="P5817" s="7">
        <f>SUM(dane3[[#This Row],[RoomService]:[VRDeck]])</f>
        <v>4033</v>
      </c>
      <c r="Q5817" t="s">
        <v>15876</v>
      </c>
      <c r="R5817" t="b">
        <v>0</v>
      </c>
    </row>
    <row r="5818" spans="1:18" x14ac:dyDescent="0.3">
      <c r="A5818" t="s">
        <v>15877</v>
      </c>
      <c r="B5818">
        <f>MID(dane3[[#This Row],[PassengerId]],1,4)+0</f>
        <v>6153</v>
      </c>
      <c r="C5818" t="s">
        <v>14</v>
      </c>
      <c r="D5818" t="b">
        <v>1</v>
      </c>
      <c r="E5818" t="s">
        <v>15878</v>
      </c>
      <c r="F5818" t="str">
        <f>MID($E5818,1,1)</f>
        <v>B</v>
      </c>
      <c r="G5818" t="str">
        <f>IFERROR(MID($E5818,SEARCH("/",$E5818,SEARCH("/",$E5818)+1)+1,1),"")</f>
        <v>S</v>
      </c>
      <c r="H5818" t="s">
        <v>46</v>
      </c>
      <c r="I5818">
        <v>41</v>
      </c>
      <c r="J5818" t="b">
        <v>0</v>
      </c>
      <c r="K5818" s="7">
        <v>0</v>
      </c>
      <c r="L5818" s="7">
        <v>0</v>
      </c>
      <c r="M5818" s="7">
        <v>0</v>
      </c>
      <c r="N5818" s="7">
        <v>0</v>
      </c>
      <c r="O5818" s="7">
        <v>0</v>
      </c>
      <c r="P5818" s="7">
        <f>SUM(dane3[[#This Row],[RoomService]:[VRDeck]])</f>
        <v>0</v>
      </c>
      <c r="Q5818" t="s">
        <v>15879</v>
      </c>
      <c r="R5818" t="b">
        <v>1</v>
      </c>
    </row>
    <row r="5819" spans="1:18" x14ac:dyDescent="0.3">
      <c r="A5819" t="s">
        <v>15880</v>
      </c>
      <c r="B5819">
        <f>MID(dane3[[#This Row],[PassengerId]],1,4)+0</f>
        <v>6155</v>
      </c>
      <c r="C5819" t="s">
        <v>19</v>
      </c>
      <c r="D5819" t="b">
        <v>0</v>
      </c>
      <c r="E5819" t="s">
        <v>15881</v>
      </c>
      <c r="F5819" t="str">
        <f>MID($E5819,1,1)</f>
        <v>F</v>
      </c>
      <c r="G5819" t="str">
        <f>IFERROR(MID($E5819,SEARCH("/",$E5819,SEARCH("/",$E5819)+1)+1,1),"")</f>
        <v>S</v>
      </c>
      <c r="H5819" t="s">
        <v>16</v>
      </c>
      <c r="I5819">
        <v>22</v>
      </c>
      <c r="J5819" t="b">
        <v>0</v>
      </c>
      <c r="K5819" s="7">
        <v>1</v>
      </c>
      <c r="L5819" s="7">
        <v>0</v>
      </c>
      <c r="M5819" s="7">
        <v>10</v>
      </c>
      <c r="N5819" s="7">
        <v>625</v>
      </c>
      <c r="O5819" s="7">
        <v>0</v>
      </c>
      <c r="P5819" s="7">
        <f>SUM(dane3[[#This Row],[RoomService]:[VRDeck]])</f>
        <v>636</v>
      </c>
      <c r="Q5819" t="s">
        <v>15882</v>
      </c>
      <c r="R5819" t="b">
        <v>0</v>
      </c>
    </row>
    <row r="5820" spans="1:18" x14ac:dyDescent="0.3">
      <c r="A5820" t="s">
        <v>15883</v>
      </c>
      <c r="B5820">
        <f>MID(dane3[[#This Row],[PassengerId]],1,4)+0</f>
        <v>6156</v>
      </c>
      <c r="C5820" t="s">
        <v>19</v>
      </c>
      <c r="D5820" t="b">
        <v>0</v>
      </c>
      <c r="E5820" t="s">
        <v>15884</v>
      </c>
      <c r="F5820" t="str">
        <f>MID($E5820,1,1)</f>
        <v>F</v>
      </c>
      <c r="G5820" t="str">
        <f>IFERROR(MID($E5820,SEARCH("/",$E5820,SEARCH("/",$E5820)+1)+1,1),"")</f>
        <v>S</v>
      </c>
      <c r="H5820" t="s">
        <v>16</v>
      </c>
      <c r="I5820">
        <v>40</v>
      </c>
      <c r="J5820" t="b">
        <v>0</v>
      </c>
      <c r="K5820" s="7">
        <v>0</v>
      </c>
      <c r="L5820" s="7">
        <v>1</v>
      </c>
      <c r="M5820" s="7">
        <v>0</v>
      </c>
      <c r="N5820" s="7">
        <v>888</v>
      </c>
      <c r="O5820" s="7">
        <v>80</v>
      </c>
      <c r="P5820" s="7">
        <f>SUM(dane3[[#This Row],[RoomService]:[VRDeck]])</f>
        <v>969</v>
      </c>
      <c r="Q5820" t="s">
        <v>15885</v>
      </c>
      <c r="R5820" t="b">
        <v>0</v>
      </c>
    </row>
    <row r="5821" spans="1:18" x14ac:dyDescent="0.3">
      <c r="A5821" t="s">
        <v>14184</v>
      </c>
      <c r="B5821">
        <f>MID(dane3[[#This Row],[PassengerId]],1,4)+0</f>
        <v>5538</v>
      </c>
      <c r="C5821" t="s">
        <v>53</v>
      </c>
      <c r="D5821" t="b">
        <v>1</v>
      </c>
      <c r="E5821" t="s">
        <v>14185</v>
      </c>
      <c r="F5821" t="str">
        <f>MID($E5821,1,1)</f>
        <v>F</v>
      </c>
      <c r="G5821" t="str">
        <f>IFERROR(MID($E5821,SEARCH("/",$E5821,SEARCH("/",$E5821)+1)+1,1),"")</f>
        <v>P</v>
      </c>
      <c r="H5821" t="s">
        <v>16</v>
      </c>
      <c r="I5821">
        <v>47</v>
      </c>
      <c r="J5821" t="b">
        <v>0</v>
      </c>
      <c r="K5821" s="7">
        <v>0</v>
      </c>
      <c r="L5821" s="7">
        <v>0</v>
      </c>
      <c r="M5821" s="7">
        <v>0</v>
      </c>
      <c r="N5821" s="7">
        <v>0</v>
      </c>
      <c r="O5821" s="7">
        <v>0</v>
      </c>
      <c r="P5821" s="7">
        <f>SUM(dane3[[#This Row],[RoomService]:[VRDeck]])</f>
        <v>0</v>
      </c>
      <c r="Q5821" t="s">
        <v>14186</v>
      </c>
      <c r="R5821" t="b">
        <v>1</v>
      </c>
    </row>
    <row r="5822" spans="1:18" x14ac:dyDescent="0.3">
      <c r="A5822" t="s">
        <v>15889</v>
      </c>
      <c r="B5822">
        <f>MID(dane3[[#This Row],[PassengerId]],1,4)+0</f>
        <v>6158</v>
      </c>
      <c r="C5822" t="s">
        <v>19</v>
      </c>
      <c r="D5822" t="b">
        <v>1</v>
      </c>
      <c r="E5822" t="s">
        <v>15890</v>
      </c>
      <c r="F5822" t="str">
        <f>MID($E5822,1,1)</f>
        <v>G</v>
      </c>
      <c r="G5822" t="str">
        <f>IFERROR(MID($E5822,SEARCH("/",$E5822,SEARCH("/",$E5822)+1)+1,1),"")</f>
        <v>S</v>
      </c>
      <c r="H5822" t="s">
        <v>32</v>
      </c>
      <c r="I5822">
        <v>14</v>
      </c>
      <c r="J5822" t="b">
        <v>0</v>
      </c>
      <c r="K5822" s="7">
        <v>0</v>
      </c>
      <c r="L5822" s="7">
        <v>0</v>
      </c>
      <c r="M5822" s="7">
        <v>0</v>
      </c>
      <c r="N5822" s="7">
        <v>0</v>
      </c>
      <c r="O5822" s="7">
        <v>0</v>
      </c>
      <c r="P5822" s="7">
        <f>SUM(dane3[[#This Row],[RoomService]:[VRDeck]])</f>
        <v>0</v>
      </c>
      <c r="Q5822" t="s">
        <v>15891</v>
      </c>
      <c r="R5822" t="b">
        <v>1</v>
      </c>
    </row>
    <row r="5823" spans="1:18" x14ac:dyDescent="0.3">
      <c r="A5823" t="s">
        <v>15892</v>
      </c>
      <c r="B5823">
        <f>MID(dane3[[#This Row],[PassengerId]],1,4)+0</f>
        <v>6162</v>
      </c>
      <c r="C5823" t="s">
        <v>19</v>
      </c>
      <c r="D5823" t="b">
        <v>0</v>
      </c>
      <c r="E5823" t="s">
        <v>15893</v>
      </c>
      <c r="F5823" t="str">
        <f>MID($E5823,1,1)</f>
        <v>F</v>
      </c>
      <c r="G5823" t="str">
        <f>IFERROR(MID($E5823,SEARCH("/",$E5823,SEARCH("/",$E5823)+1)+1,1),"")</f>
        <v>S</v>
      </c>
      <c r="H5823" t="s">
        <v>46</v>
      </c>
      <c r="I5823">
        <v>22</v>
      </c>
      <c r="J5823" t="b">
        <v>0</v>
      </c>
      <c r="K5823" s="7">
        <v>0</v>
      </c>
      <c r="L5823" s="7">
        <v>0</v>
      </c>
      <c r="M5823" s="7">
        <v>1</v>
      </c>
      <c r="N5823" s="7">
        <v>575</v>
      </c>
      <c r="O5823" s="7">
        <v>0</v>
      </c>
      <c r="P5823" s="7">
        <f>SUM(dane3[[#This Row],[RoomService]:[VRDeck]])</f>
        <v>576</v>
      </c>
      <c r="Q5823" t="s">
        <v>15894</v>
      </c>
      <c r="R5823" t="b">
        <v>0</v>
      </c>
    </row>
    <row r="5824" spans="1:18" x14ac:dyDescent="0.3">
      <c r="A5824" t="s">
        <v>15895</v>
      </c>
      <c r="B5824">
        <f>MID(dane3[[#This Row],[PassengerId]],1,4)+0</f>
        <v>6163</v>
      </c>
      <c r="C5824" t="s">
        <v>19</v>
      </c>
      <c r="D5824" t="b">
        <v>0</v>
      </c>
      <c r="E5824" t="s">
        <v>15896</v>
      </c>
      <c r="F5824" t="str">
        <f>MID($E5824,1,1)</f>
        <v>E</v>
      </c>
      <c r="G5824" t="str">
        <f>IFERROR(MID($E5824,SEARCH("/",$E5824,SEARCH("/",$E5824)+1)+1,1),"")</f>
        <v>S</v>
      </c>
      <c r="H5824" t="s">
        <v>16</v>
      </c>
      <c r="I5824">
        <v>22</v>
      </c>
      <c r="J5824" t="b">
        <v>0</v>
      </c>
      <c r="K5824" s="7">
        <v>0</v>
      </c>
      <c r="L5824" s="7">
        <v>32</v>
      </c>
      <c r="M5824" s="7">
        <v>33</v>
      </c>
      <c r="N5824" s="7">
        <v>429</v>
      </c>
      <c r="O5824" s="7">
        <v>1174</v>
      </c>
      <c r="P5824" s="7">
        <f>SUM(dane3[[#This Row],[RoomService]:[VRDeck]])</f>
        <v>1668</v>
      </c>
      <c r="Q5824" t="s">
        <v>15897</v>
      </c>
      <c r="R5824" t="b">
        <v>0</v>
      </c>
    </row>
    <row r="5825" spans="1:18" x14ac:dyDescent="0.3">
      <c r="A5825" t="s">
        <v>15898</v>
      </c>
      <c r="B5825">
        <f>MID(dane3[[#This Row],[PassengerId]],1,4)+0</f>
        <v>6166</v>
      </c>
      <c r="C5825" t="s">
        <v>19</v>
      </c>
      <c r="D5825" t="b">
        <v>0</v>
      </c>
      <c r="E5825" t="s">
        <v>15899</v>
      </c>
      <c r="F5825" t="str">
        <f>MID($E5825,1,1)</f>
        <v>E</v>
      </c>
      <c r="G5825" t="str">
        <f>IFERROR(MID($E5825,SEARCH("/",$E5825,SEARCH("/",$E5825)+1)+1,1),"")</f>
        <v>P</v>
      </c>
      <c r="H5825" t="s">
        <v>16</v>
      </c>
      <c r="I5825">
        <v>25</v>
      </c>
      <c r="J5825" t="b">
        <v>0</v>
      </c>
      <c r="K5825" s="7">
        <v>980</v>
      </c>
      <c r="L5825" s="7">
        <v>0</v>
      </c>
      <c r="M5825" s="7">
        <v>3</v>
      </c>
      <c r="N5825" s="7">
        <v>0</v>
      </c>
      <c r="O5825" s="7">
        <v>0</v>
      </c>
      <c r="P5825" s="7">
        <f>SUM(dane3[[#This Row],[RoomService]:[VRDeck]])</f>
        <v>983</v>
      </c>
      <c r="Q5825" t="s">
        <v>15900</v>
      </c>
      <c r="R5825" t="b">
        <v>0</v>
      </c>
    </row>
    <row r="5826" spans="1:18" x14ac:dyDescent="0.3">
      <c r="A5826" t="s">
        <v>15901</v>
      </c>
      <c r="B5826">
        <f>MID(dane3[[#This Row],[PassengerId]],1,4)+0</f>
        <v>6167</v>
      </c>
      <c r="C5826" t="s">
        <v>19</v>
      </c>
      <c r="D5826" t="b">
        <v>1</v>
      </c>
      <c r="E5826" t="s">
        <v>15902</v>
      </c>
      <c r="F5826" t="str">
        <f>MID($E5826,1,1)</f>
        <v>G</v>
      </c>
      <c r="G5826" t="str">
        <f>IFERROR(MID($E5826,SEARCH("/",$E5826,SEARCH("/",$E5826)+1)+1,1),"")</f>
        <v>S</v>
      </c>
      <c r="H5826" t="s">
        <v>32</v>
      </c>
      <c r="I5826">
        <v>42</v>
      </c>
      <c r="J5826" t="b">
        <v>0</v>
      </c>
      <c r="K5826" s="7">
        <v>0</v>
      </c>
      <c r="L5826" s="7">
        <v>0</v>
      </c>
      <c r="M5826" s="7">
        <v>0</v>
      </c>
      <c r="N5826" s="7">
        <v>0</v>
      </c>
      <c r="O5826" s="7">
        <v>0</v>
      </c>
      <c r="P5826" s="7">
        <f>SUM(dane3[[#This Row],[RoomService]:[VRDeck]])</f>
        <v>0</v>
      </c>
      <c r="Q5826" t="s">
        <v>15903</v>
      </c>
      <c r="R5826" t="b">
        <v>1</v>
      </c>
    </row>
    <row r="5827" spans="1:18" x14ac:dyDescent="0.3">
      <c r="A5827" t="s">
        <v>15904</v>
      </c>
      <c r="B5827">
        <f>MID(dane3[[#This Row],[PassengerId]],1,4)+0</f>
        <v>6168</v>
      </c>
      <c r="C5827" t="s">
        <v>19</v>
      </c>
      <c r="D5827" t="b">
        <v>1</v>
      </c>
      <c r="E5827" t="s">
        <v>15905</v>
      </c>
      <c r="F5827" t="str">
        <f>MID($E5827,1,1)</f>
        <v>G</v>
      </c>
      <c r="G5827" t="str">
        <f>IFERROR(MID($E5827,SEARCH("/",$E5827,SEARCH("/",$E5827)+1)+1,1),"")</f>
        <v>S</v>
      </c>
      <c r="H5827" t="s">
        <v>32</v>
      </c>
      <c r="I5827">
        <v>16</v>
      </c>
      <c r="J5827" t="b">
        <v>0</v>
      </c>
      <c r="K5827" s="7">
        <v>0</v>
      </c>
      <c r="L5827" s="7">
        <v>0</v>
      </c>
      <c r="M5827" s="7">
        <v>0</v>
      </c>
      <c r="N5827" s="7">
        <v>0</v>
      </c>
      <c r="O5827" s="7">
        <v>0</v>
      </c>
      <c r="P5827" s="7">
        <f>SUM(dane3[[#This Row],[RoomService]:[VRDeck]])</f>
        <v>0</v>
      </c>
      <c r="Q5827" t="s">
        <v>15906</v>
      </c>
      <c r="R5827" t="b">
        <v>1</v>
      </c>
    </row>
    <row r="5828" spans="1:18" x14ac:dyDescent="0.3">
      <c r="A5828" t="s">
        <v>15907</v>
      </c>
      <c r="B5828">
        <f>MID(dane3[[#This Row],[PassengerId]],1,4)+0</f>
        <v>6168</v>
      </c>
      <c r="C5828" t="s">
        <v>19</v>
      </c>
      <c r="D5828" t="b">
        <v>0</v>
      </c>
      <c r="E5828" t="s">
        <v>15905</v>
      </c>
      <c r="F5828" t="str">
        <f>MID($E5828,1,1)</f>
        <v>G</v>
      </c>
      <c r="G5828" t="str">
        <f>IFERROR(MID($E5828,SEARCH("/",$E5828,SEARCH("/",$E5828)+1)+1,1),"")</f>
        <v>S</v>
      </c>
      <c r="H5828" t="s">
        <v>46</v>
      </c>
      <c r="I5828">
        <v>12</v>
      </c>
      <c r="J5828" t="b">
        <v>0</v>
      </c>
      <c r="K5828" s="7">
        <v>0</v>
      </c>
      <c r="L5828" s="7">
        <v>0</v>
      </c>
      <c r="M5828" s="7">
        <v>0</v>
      </c>
      <c r="N5828" s="7">
        <v>0</v>
      </c>
      <c r="O5828" s="7">
        <v>0</v>
      </c>
      <c r="P5828" s="7">
        <f>SUM(dane3[[#This Row],[RoomService]:[VRDeck]])</f>
        <v>0</v>
      </c>
      <c r="Q5828" t="s">
        <v>15908</v>
      </c>
      <c r="R5828" t="b">
        <v>1</v>
      </c>
    </row>
    <row r="5829" spans="1:18" x14ac:dyDescent="0.3">
      <c r="A5829" t="s">
        <v>15909</v>
      </c>
      <c r="B5829">
        <f>MID(dane3[[#This Row],[PassengerId]],1,4)+0</f>
        <v>6169</v>
      </c>
      <c r="C5829" t="s">
        <v>19</v>
      </c>
      <c r="D5829" t="b">
        <v>0</v>
      </c>
      <c r="E5829" t="s">
        <v>15910</v>
      </c>
      <c r="F5829" t="str">
        <f>MID($E5829,1,1)</f>
        <v>G</v>
      </c>
      <c r="G5829" t="str">
        <f>IFERROR(MID($E5829,SEARCH("/",$E5829,SEARCH("/",$E5829)+1)+1,1),"")</f>
        <v>S</v>
      </c>
      <c r="H5829" t="s">
        <v>16</v>
      </c>
      <c r="I5829">
        <v>18</v>
      </c>
      <c r="J5829" t="b">
        <v>0</v>
      </c>
      <c r="K5829" s="7">
        <v>382</v>
      </c>
      <c r="L5829" s="7">
        <v>10</v>
      </c>
      <c r="M5829" s="7">
        <v>291</v>
      </c>
      <c r="N5829" s="7">
        <v>90</v>
      </c>
      <c r="O5829" s="7">
        <v>9</v>
      </c>
      <c r="P5829" s="7">
        <f>SUM(dane3[[#This Row],[RoomService]:[VRDeck]])</f>
        <v>782</v>
      </c>
      <c r="Q5829" t="s">
        <v>15911</v>
      </c>
      <c r="R5829" t="b">
        <v>1</v>
      </c>
    </row>
    <row r="5830" spans="1:18" x14ac:dyDescent="0.3">
      <c r="A5830" t="s">
        <v>13089</v>
      </c>
      <c r="B5830">
        <f>MID(dane3[[#This Row],[PassengerId]],1,4)+0</f>
        <v>5124</v>
      </c>
      <c r="C5830" t="s">
        <v>19</v>
      </c>
      <c r="D5830" t="b">
        <v>0</v>
      </c>
      <c r="E5830" t="s">
        <v>13090</v>
      </c>
      <c r="F5830" t="str">
        <f>MID($E5830,1,1)</f>
        <v>F</v>
      </c>
      <c r="G5830" t="str">
        <f>IFERROR(MID($E5830,SEARCH("/",$E5830,SEARCH("/",$E5830)+1)+1,1),"")</f>
        <v>P</v>
      </c>
      <c r="H5830" t="s">
        <v>16</v>
      </c>
      <c r="I5830">
        <v>41</v>
      </c>
      <c r="J5830" t="b">
        <v>0</v>
      </c>
      <c r="K5830" s="7">
        <v>256</v>
      </c>
      <c r="L5830" s="7">
        <v>109</v>
      </c>
      <c r="M5830" s="7">
        <v>0</v>
      </c>
      <c r="N5830" s="7">
        <v>340</v>
      </c>
      <c r="O5830" s="7">
        <v>0</v>
      </c>
      <c r="P5830" s="7">
        <f>SUM(dane3[[#This Row],[RoomService]:[VRDeck]])</f>
        <v>705</v>
      </c>
      <c r="Q5830" t="s">
        <v>13091</v>
      </c>
      <c r="R5830" t="b">
        <v>0</v>
      </c>
    </row>
    <row r="5831" spans="1:18" x14ac:dyDescent="0.3">
      <c r="A5831" t="s">
        <v>15915</v>
      </c>
      <c r="B5831">
        <f>MID(dane3[[#This Row],[PassengerId]],1,4)+0</f>
        <v>6171</v>
      </c>
      <c r="C5831" t="s">
        <v>19</v>
      </c>
      <c r="D5831" t="b">
        <v>0</v>
      </c>
      <c r="E5831" t="s">
        <v>15916</v>
      </c>
      <c r="F5831" t="str">
        <f>MID($E5831,1,1)</f>
        <v>E</v>
      </c>
      <c r="G5831" t="str">
        <f>IFERROR(MID($E5831,SEARCH("/",$E5831,SEARCH("/",$E5831)+1)+1,1),"")</f>
        <v>S</v>
      </c>
      <c r="H5831" t="s">
        <v>16</v>
      </c>
      <c r="I5831">
        <v>14</v>
      </c>
      <c r="J5831" t="b">
        <v>0</v>
      </c>
      <c r="K5831" s="7">
        <v>5</v>
      </c>
      <c r="L5831" s="7">
        <v>0</v>
      </c>
      <c r="M5831" s="7">
        <v>479</v>
      </c>
      <c r="N5831" s="7">
        <v>297</v>
      </c>
      <c r="O5831" s="7">
        <v>9</v>
      </c>
      <c r="P5831" s="7">
        <f>SUM(dane3[[#This Row],[RoomService]:[VRDeck]])</f>
        <v>790</v>
      </c>
      <c r="Q5831" t="s">
        <v>15917</v>
      </c>
      <c r="R5831" t="b">
        <v>0</v>
      </c>
    </row>
    <row r="5832" spans="1:18" x14ac:dyDescent="0.3">
      <c r="A5832" t="s">
        <v>15918</v>
      </c>
      <c r="B5832">
        <f>MID(dane3[[#This Row],[PassengerId]],1,4)+0</f>
        <v>6172</v>
      </c>
      <c r="C5832" t="s">
        <v>19</v>
      </c>
      <c r="D5832" t="b">
        <v>1</v>
      </c>
      <c r="E5832" t="s">
        <v>15919</v>
      </c>
      <c r="F5832" t="str">
        <f>MID($E5832,1,1)</f>
        <v>G</v>
      </c>
      <c r="G5832" t="str">
        <f>IFERROR(MID($E5832,SEARCH("/",$E5832,SEARCH("/",$E5832)+1)+1,1),"")</f>
        <v>S</v>
      </c>
      <c r="H5832" t="s">
        <v>16</v>
      </c>
      <c r="I5832">
        <v>36</v>
      </c>
      <c r="J5832" t="b">
        <v>0</v>
      </c>
      <c r="K5832" s="7">
        <v>0</v>
      </c>
      <c r="L5832" s="7">
        <v>0</v>
      </c>
      <c r="M5832" s="7">
        <v>0</v>
      </c>
      <c r="N5832" s="7">
        <v>0</v>
      </c>
      <c r="O5832" s="7">
        <v>0</v>
      </c>
      <c r="P5832" s="7">
        <f>SUM(dane3[[#This Row],[RoomService]:[VRDeck]])</f>
        <v>0</v>
      </c>
      <c r="Q5832" t="s">
        <v>15920</v>
      </c>
      <c r="R5832" t="b">
        <v>1</v>
      </c>
    </row>
    <row r="5833" spans="1:18" x14ac:dyDescent="0.3">
      <c r="A5833" t="s">
        <v>15921</v>
      </c>
      <c r="B5833">
        <f>MID(dane3[[#This Row],[PassengerId]],1,4)+0</f>
        <v>6173</v>
      </c>
      <c r="C5833" t="s">
        <v>14</v>
      </c>
      <c r="D5833" t="b">
        <v>1</v>
      </c>
      <c r="E5833" t="s">
        <v>15922</v>
      </c>
      <c r="F5833" t="str">
        <f>MID($E5833,1,1)</f>
        <v>B</v>
      </c>
      <c r="G5833" t="str">
        <f>IFERROR(MID($E5833,SEARCH("/",$E5833,SEARCH("/",$E5833)+1)+1,1),"")</f>
        <v>P</v>
      </c>
      <c r="H5833" t="s">
        <v>16</v>
      </c>
      <c r="I5833">
        <v>23</v>
      </c>
      <c r="J5833" t="b">
        <v>0</v>
      </c>
      <c r="K5833" s="7">
        <v>0</v>
      </c>
      <c r="L5833" s="7">
        <v>0</v>
      </c>
      <c r="M5833" s="7">
        <v>0</v>
      </c>
      <c r="N5833" s="7">
        <v>0</v>
      </c>
      <c r="O5833" s="7">
        <v>0</v>
      </c>
      <c r="P5833" s="7">
        <f>SUM(dane3[[#This Row],[RoomService]:[VRDeck]])</f>
        <v>0</v>
      </c>
      <c r="Q5833" t="s">
        <v>23799</v>
      </c>
      <c r="R5833" t="b">
        <v>1</v>
      </c>
    </row>
    <row r="5834" spans="1:18" x14ac:dyDescent="0.3">
      <c r="A5834" t="s">
        <v>15923</v>
      </c>
      <c r="B5834">
        <f>MID(dane3[[#This Row],[PassengerId]],1,4)+0</f>
        <v>6174</v>
      </c>
      <c r="C5834" t="s">
        <v>19</v>
      </c>
      <c r="D5834" t="b">
        <v>0</v>
      </c>
      <c r="E5834" t="s">
        <v>15924</v>
      </c>
      <c r="F5834" t="str">
        <f>MID($E5834,1,1)</f>
        <v>F</v>
      </c>
      <c r="G5834" t="str">
        <f>IFERROR(MID($E5834,SEARCH("/",$E5834,SEARCH("/",$E5834)+1)+1,1),"")</f>
        <v>P</v>
      </c>
      <c r="H5834" t="s">
        <v>46</v>
      </c>
      <c r="I5834">
        <v>24</v>
      </c>
      <c r="J5834" t="b">
        <v>0</v>
      </c>
      <c r="K5834" s="7">
        <v>0</v>
      </c>
      <c r="L5834" s="7">
        <v>479</v>
      </c>
      <c r="M5834" s="7">
        <v>116</v>
      </c>
      <c r="N5834" s="7">
        <v>1</v>
      </c>
      <c r="O5834" s="7">
        <v>37</v>
      </c>
      <c r="P5834" s="7">
        <f>SUM(dane3[[#This Row],[RoomService]:[VRDeck]])</f>
        <v>633</v>
      </c>
      <c r="Q5834" t="s">
        <v>15925</v>
      </c>
      <c r="R5834" t="b">
        <v>0</v>
      </c>
    </row>
    <row r="5835" spans="1:18" x14ac:dyDescent="0.3">
      <c r="A5835" t="s">
        <v>15926</v>
      </c>
      <c r="B5835">
        <f>MID(dane3[[#This Row],[PassengerId]],1,4)+0</f>
        <v>6174</v>
      </c>
      <c r="C5835" t="s">
        <v>19</v>
      </c>
      <c r="D5835" t="b">
        <v>1</v>
      </c>
      <c r="E5835" t="s">
        <v>15927</v>
      </c>
      <c r="F5835" t="str">
        <f>MID($E5835,1,1)</f>
        <v>G</v>
      </c>
      <c r="G5835" t="str">
        <f>IFERROR(MID($E5835,SEARCH("/",$E5835,SEARCH("/",$E5835)+1)+1,1),"")</f>
        <v>P</v>
      </c>
      <c r="H5835" t="s">
        <v>32</v>
      </c>
      <c r="I5835">
        <v>4</v>
      </c>
      <c r="J5835" t="b">
        <v>0</v>
      </c>
      <c r="K5835" s="7">
        <v>0</v>
      </c>
      <c r="L5835" s="7">
        <v>0</v>
      </c>
      <c r="M5835" s="7">
        <v>0</v>
      </c>
      <c r="N5835" s="7">
        <v>0</v>
      </c>
      <c r="O5835" s="7">
        <v>0</v>
      </c>
      <c r="P5835" s="7">
        <f>SUM(dane3[[#This Row],[RoomService]:[VRDeck]])</f>
        <v>0</v>
      </c>
      <c r="Q5835" t="s">
        <v>15928</v>
      </c>
      <c r="R5835" t="b">
        <v>1</v>
      </c>
    </row>
    <row r="5836" spans="1:18" x14ac:dyDescent="0.3">
      <c r="A5836" t="s">
        <v>15929</v>
      </c>
      <c r="B5836">
        <f>MID(dane3[[#This Row],[PassengerId]],1,4)+0</f>
        <v>6174</v>
      </c>
      <c r="C5836" t="s">
        <v>19</v>
      </c>
      <c r="D5836" t="b">
        <v>1</v>
      </c>
      <c r="E5836" t="s">
        <v>15927</v>
      </c>
      <c r="F5836" t="str">
        <f>MID($E5836,1,1)</f>
        <v>G</v>
      </c>
      <c r="G5836" t="str">
        <f>IFERROR(MID($E5836,SEARCH("/",$E5836,SEARCH("/",$E5836)+1)+1,1),"")</f>
        <v>P</v>
      </c>
      <c r="H5836" t="s">
        <v>16</v>
      </c>
      <c r="I5836">
        <v>24</v>
      </c>
      <c r="J5836" t="b">
        <v>0</v>
      </c>
      <c r="K5836" s="7">
        <v>0</v>
      </c>
      <c r="L5836" s="7">
        <v>0</v>
      </c>
      <c r="M5836" s="7">
        <v>0</v>
      </c>
      <c r="N5836" s="7">
        <v>0</v>
      </c>
      <c r="O5836" s="7">
        <v>0</v>
      </c>
      <c r="P5836" s="7">
        <f>SUM(dane3[[#This Row],[RoomService]:[VRDeck]])</f>
        <v>0</v>
      </c>
      <c r="Q5836" t="s">
        <v>15930</v>
      </c>
      <c r="R5836" t="b">
        <v>0</v>
      </c>
    </row>
    <row r="5837" spans="1:18" x14ac:dyDescent="0.3">
      <c r="A5837" t="s">
        <v>15931</v>
      </c>
      <c r="B5837">
        <f>MID(dane3[[#This Row],[PassengerId]],1,4)+0</f>
        <v>6175</v>
      </c>
      <c r="C5837" t="s">
        <v>19</v>
      </c>
      <c r="D5837" t="b">
        <v>0</v>
      </c>
      <c r="E5837" t="s">
        <v>15932</v>
      </c>
      <c r="F5837" t="str">
        <f>MID($E5837,1,1)</f>
        <v>G</v>
      </c>
      <c r="G5837" t="str">
        <f>IFERROR(MID($E5837,SEARCH("/",$E5837,SEARCH("/",$E5837)+1)+1,1),"")</f>
        <v>P</v>
      </c>
      <c r="H5837" t="s">
        <v>16</v>
      </c>
      <c r="I5837">
        <v>18</v>
      </c>
      <c r="J5837" t="b">
        <v>0</v>
      </c>
      <c r="K5837" s="7">
        <v>628</v>
      </c>
      <c r="L5837" s="7">
        <v>0</v>
      </c>
      <c r="M5837" s="7">
        <v>0</v>
      </c>
      <c r="N5837" s="7">
        <v>31</v>
      </c>
      <c r="O5837" s="7">
        <v>150</v>
      </c>
      <c r="P5837" s="7">
        <f>SUM(dane3[[#This Row],[RoomService]:[VRDeck]])</f>
        <v>809</v>
      </c>
      <c r="Q5837" t="s">
        <v>15933</v>
      </c>
      <c r="R5837" t="b">
        <v>0</v>
      </c>
    </row>
    <row r="5838" spans="1:18" x14ac:dyDescent="0.3">
      <c r="A5838" t="s">
        <v>15934</v>
      </c>
      <c r="B5838">
        <f>MID(dane3[[#This Row],[PassengerId]],1,4)+0</f>
        <v>6175</v>
      </c>
      <c r="C5838" t="s">
        <v>19</v>
      </c>
      <c r="D5838" t="b">
        <v>1</v>
      </c>
      <c r="E5838" t="s">
        <v>15932</v>
      </c>
      <c r="F5838" t="str">
        <f>MID($E5838,1,1)</f>
        <v>G</v>
      </c>
      <c r="G5838" t="str">
        <f>IFERROR(MID($E5838,SEARCH("/",$E5838,SEARCH("/",$E5838)+1)+1,1),"")</f>
        <v>P</v>
      </c>
      <c r="H5838" t="s">
        <v>16</v>
      </c>
      <c r="I5838">
        <v>21</v>
      </c>
      <c r="J5838" t="b">
        <v>0</v>
      </c>
      <c r="K5838" s="7">
        <v>0</v>
      </c>
      <c r="L5838" s="7">
        <v>0</v>
      </c>
      <c r="M5838" s="7">
        <v>0</v>
      </c>
      <c r="N5838" s="7">
        <v>0</v>
      </c>
      <c r="O5838" s="7">
        <v>0</v>
      </c>
      <c r="P5838" s="7">
        <f>SUM(dane3[[#This Row],[RoomService]:[VRDeck]])</f>
        <v>0</v>
      </c>
      <c r="Q5838" t="s">
        <v>15935</v>
      </c>
      <c r="R5838" t="b">
        <v>1</v>
      </c>
    </row>
    <row r="5839" spans="1:18" x14ac:dyDescent="0.3">
      <c r="A5839" t="s">
        <v>15936</v>
      </c>
      <c r="B5839">
        <f>MID(dane3[[#This Row],[PassengerId]],1,4)+0</f>
        <v>6175</v>
      </c>
      <c r="C5839" t="s">
        <v>19</v>
      </c>
      <c r="D5839" t="b">
        <v>0</v>
      </c>
      <c r="E5839" t="s">
        <v>15932</v>
      </c>
      <c r="F5839" t="str">
        <f>MID($E5839,1,1)</f>
        <v>G</v>
      </c>
      <c r="G5839" t="str">
        <f>IFERROR(MID($E5839,SEARCH("/",$E5839,SEARCH("/",$E5839)+1)+1,1),"")</f>
        <v>P</v>
      </c>
      <c r="H5839" t="s">
        <v>16</v>
      </c>
      <c r="I5839">
        <v>27</v>
      </c>
      <c r="J5839" t="b">
        <v>0</v>
      </c>
      <c r="K5839" s="7">
        <v>12</v>
      </c>
      <c r="L5839" s="7">
        <v>0</v>
      </c>
      <c r="M5839" s="7">
        <v>0</v>
      </c>
      <c r="N5839" s="7">
        <v>873</v>
      </c>
      <c r="O5839" s="7">
        <v>0</v>
      </c>
      <c r="P5839" s="7">
        <f>SUM(dane3[[#This Row],[RoomService]:[VRDeck]])</f>
        <v>885</v>
      </c>
      <c r="Q5839" t="s">
        <v>15937</v>
      </c>
      <c r="R5839" t="b">
        <v>0</v>
      </c>
    </row>
    <row r="5840" spans="1:18" x14ac:dyDescent="0.3">
      <c r="A5840" t="s">
        <v>14187</v>
      </c>
      <c r="B5840">
        <f>MID(dane3[[#This Row],[PassengerId]],1,4)+0</f>
        <v>5538</v>
      </c>
      <c r="C5840" t="s">
        <v>53</v>
      </c>
      <c r="D5840" t="b">
        <v>1</v>
      </c>
      <c r="E5840" t="s">
        <v>14185</v>
      </c>
      <c r="F5840" t="str">
        <f>MID($E5840,1,1)</f>
        <v>F</v>
      </c>
      <c r="G5840" t="str">
        <f>IFERROR(MID($E5840,SEARCH("/",$E5840,SEARCH("/",$E5840)+1)+1,1),"")</f>
        <v>P</v>
      </c>
      <c r="H5840" t="s">
        <v>16</v>
      </c>
      <c r="I5840">
        <v>17</v>
      </c>
      <c r="J5840" t="b">
        <v>0</v>
      </c>
      <c r="K5840" s="7">
        <v>0</v>
      </c>
      <c r="L5840" s="7">
        <v>0</v>
      </c>
      <c r="M5840" s="7">
        <v>0</v>
      </c>
      <c r="N5840" s="7">
        <v>0</v>
      </c>
      <c r="O5840" s="7">
        <v>0</v>
      </c>
      <c r="P5840" s="7">
        <f>SUM(dane3[[#This Row],[RoomService]:[VRDeck]])</f>
        <v>0</v>
      </c>
      <c r="Q5840" t="s">
        <v>14188</v>
      </c>
      <c r="R5840" t="b">
        <v>1</v>
      </c>
    </row>
    <row r="5841" spans="1:18" x14ac:dyDescent="0.3">
      <c r="A5841" t="s">
        <v>15941</v>
      </c>
      <c r="B5841">
        <f>MID(dane3[[#This Row],[PassengerId]],1,4)+0</f>
        <v>6178</v>
      </c>
      <c r="C5841" t="s">
        <v>19</v>
      </c>
      <c r="D5841" t="b">
        <v>1</v>
      </c>
      <c r="E5841" t="s">
        <v>15942</v>
      </c>
      <c r="F5841" t="str">
        <f>MID($E5841,1,1)</f>
        <v>G</v>
      </c>
      <c r="G5841" t="str">
        <f>IFERROR(MID($E5841,SEARCH("/",$E5841,SEARCH("/",$E5841)+1)+1,1),"")</f>
        <v>P</v>
      </c>
      <c r="H5841" t="s">
        <v>32</v>
      </c>
      <c r="I5841">
        <v>28</v>
      </c>
      <c r="J5841" t="b">
        <v>0</v>
      </c>
      <c r="K5841" s="7">
        <v>0</v>
      </c>
      <c r="L5841" s="7">
        <v>0</v>
      </c>
      <c r="M5841" s="7">
        <v>0</v>
      </c>
      <c r="N5841" s="7">
        <v>0</v>
      </c>
      <c r="O5841" s="7">
        <v>0</v>
      </c>
      <c r="P5841" s="7">
        <f>SUM(dane3[[#This Row],[RoomService]:[VRDeck]])</f>
        <v>0</v>
      </c>
      <c r="Q5841" t="s">
        <v>15943</v>
      </c>
      <c r="R5841" t="b">
        <v>0</v>
      </c>
    </row>
    <row r="5842" spans="1:18" x14ac:dyDescent="0.3">
      <c r="A5842" t="s">
        <v>15944</v>
      </c>
      <c r="B5842">
        <f>MID(dane3[[#This Row],[PassengerId]],1,4)+0</f>
        <v>6179</v>
      </c>
      <c r="C5842" t="s">
        <v>14</v>
      </c>
      <c r="D5842" t="b">
        <v>1</v>
      </c>
      <c r="E5842" t="s">
        <v>15945</v>
      </c>
      <c r="F5842" t="str">
        <f>MID($E5842,1,1)</f>
        <v>B</v>
      </c>
      <c r="G5842" t="str">
        <f>IFERROR(MID($E5842,SEARCH("/",$E5842,SEARCH("/",$E5842)+1)+1,1),"")</f>
        <v>P</v>
      </c>
      <c r="H5842" t="s">
        <v>16</v>
      </c>
      <c r="I5842">
        <v>35</v>
      </c>
      <c r="J5842" t="b">
        <v>0</v>
      </c>
      <c r="K5842" s="7">
        <v>0</v>
      </c>
      <c r="L5842" s="7">
        <v>0</v>
      </c>
      <c r="M5842" s="7">
        <v>0</v>
      </c>
      <c r="N5842" s="7">
        <v>0</v>
      </c>
      <c r="O5842" s="7">
        <v>0</v>
      </c>
      <c r="P5842" s="7">
        <f>SUM(dane3[[#This Row],[RoomService]:[VRDeck]])</f>
        <v>0</v>
      </c>
      <c r="Q5842" t="s">
        <v>15946</v>
      </c>
      <c r="R5842" t="b">
        <v>1</v>
      </c>
    </row>
    <row r="5843" spans="1:18" x14ac:dyDescent="0.3">
      <c r="A5843" t="s">
        <v>15947</v>
      </c>
      <c r="B5843">
        <f>MID(dane3[[#This Row],[PassengerId]],1,4)+0</f>
        <v>6180</v>
      </c>
      <c r="C5843" t="s">
        <v>19</v>
      </c>
      <c r="D5843" t="b">
        <v>1</v>
      </c>
      <c r="E5843" t="s">
        <v>15948</v>
      </c>
      <c r="F5843" t="str">
        <f>MID($E5843,1,1)</f>
        <v>G</v>
      </c>
      <c r="G5843" t="str">
        <f>IFERROR(MID($E5843,SEARCH("/",$E5843,SEARCH("/",$E5843)+1)+1,1),"")</f>
        <v>S</v>
      </c>
      <c r="H5843" t="s">
        <v>32</v>
      </c>
      <c r="I5843">
        <v>16</v>
      </c>
      <c r="J5843" t="b">
        <v>0</v>
      </c>
      <c r="K5843" s="7">
        <v>0</v>
      </c>
      <c r="L5843" s="7">
        <v>0</v>
      </c>
      <c r="M5843" s="7">
        <v>0</v>
      </c>
      <c r="N5843" s="7">
        <v>0</v>
      </c>
      <c r="O5843" s="7">
        <v>0</v>
      </c>
      <c r="P5843" s="7">
        <f>SUM(dane3[[#This Row],[RoomService]:[VRDeck]])</f>
        <v>0</v>
      </c>
      <c r="Q5843" t="s">
        <v>15949</v>
      </c>
      <c r="R5843" t="b">
        <v>1</v>
      </c>
    </row>
    <row r="5844" spans="1:18" x14ac:dyDescent="0.3">
      <c r="A5844" t="s">
        <v>15950</v>
      </c>
      <c r="B5844">
        <f>MID(dane3[[#This Row],[PassengerId]],1,4)+0</f>
        <v>6181</v>
      </c>
      <c r="C5844" t="s">
        <v>14</v>
      </c>
      <c r="D5844" t="b">
        <v>0</v>
      </c>
      <c r="E5844" t="s">
        <v>15951</v>
      </c>
      <c r="F5844" t="str">
        <f>MID($E5844,1,1)</f>
        <v>C</v>
      </c>
      <c r="G5844" t="str">
        <f>IFERROR(MID($E5844,SEARCH("/",$E5844,SEARCH("/",$E5844)+1)+1,1),"")</f>
        <v>P</v>
      </c>
      <c r="H5844" t="s">
        <v>16</v>
      </c>
      <c r="I5844">
        <v>36</v>
      </c>
      <c r="J5844" t="b">
        <v>0</v>
      </c>
      <c r="K5844" s="7">
        <v>0</v>
      </c>
      <c r="L5844" s="7">
        <v>2624</v>
      </c>
      <c r="M5844" s="7">
        <v>1657</v>
      </c>
      <c r="N5844" s="7">
        <v>2799</v>
      </c>
      <c r="O5844" s="7">
        <v>1</v>
      </c>
      <c r="P5844" s="7">
        <f>SUM(dane3[[#This Row],[RoomService]:[VRDeck]])</f>
        <v>7081</v>
      </c>
      <c r="Q5844" t="s">
        <v>15952</v>
      </c>
      <c r="R5844" t="b">
        <v>0</v>
      </c>
    </row>
    <row r="5845" spans="1:18" x14ac:dyDescent="0.3">
      <c r="A5845" t="s">
        <v>15953</v>
      </c>
      <c r="B5845">
        <f>MID(dane3[[#This Row],[PassengerId]],1,4)+0</f>
        <v>6182</v>
      </c>
      <c r="C5845" t="s">
        <v>19</v>
      </c>
      <c r="D5845" t="b">
        <v>1</v>
      </c>
      <c r="E5845" t="s">
        <v>15954</v>
      </c>
      <c r="F5845" t="str">
        <f>MID($E5845,1,1)</f>
        <v>G</v>
      </c>
      <c r="G5845" t="str">
        <f>IFERROR(MID($E5845,SEARCH("/",$E5845,SEARCH("/",$E5845)+1)+1,1),"")</f>
        <v>P</v>
      </c>
      <c r="H5845" t="s">
        <v>16</v>
      </c>
      <c r="I5845">
        <v>30</v>
      </c>
      <c r="J5845" t="b">
        <v>0</v>
      </c>
      <c r="K5845" s="7">
        <v>0</v>
      </c>
      <c r="L5845" s="7">
        <v>0</v>
      </c>
      <c r="M5845" s="7">
        <v>0</v>
      </c>
      <c r="N5845" s="7">
        <v>0</v>
      </c>
      <c r="O5845" s="7">
        <v>0</v>
      </c>
      <c r="P5845" s="7">
        <f>SUM(dane3[[#This Row],[RoomService]:[VRDeck]])</f>
        <v>0</v>
      </c>
      <c r="Q5845" t="s">
        <v>15955</v>
      </c>
      <c r="R5845" t="b">
        <v>0</v>
      </c>
    </row>
    <row r="5846" spans="1:18" x14ac:dyDescent="0.3">
      <c r="A5846" t="s">
        <v>15956</v>
      </c>
      <c r="B5846">
        <f>MID(dane3[[#This Row],[PassengerId]],1,4)+0</f>
        <v>6184</v>
      </c>
      <c r="C5846" t="s">
        <v>19</v>
      </c>
      <c r="D5846" t="b">
        <v>1</v>
      </c>
      <c r="E5846" t="s">
        <v>15957</v>
      </c>
      <c r="F5846" t="str">
        <f>MID($E5846,1,1)</f>
        <v>G</v>
      </c>
      <c r="G5846" t="str">
        <f>IFERROR(MID($E5846,SEARCH("/",$E5846,SEARCH("/",$E5846)+1)+1,1),"")</f>
        <v>S</v>
      </c>
      <c r="H5846" t="s">
        <v>32</v>
      </c>
      <c r="I5846">
        <v>4</v>
      </c>
      <c r="J5846" t="b">
        <v>0</v>
      </c>
      <c r="K5846" s="7">
        <v>0</v>
      </c>
      <c r="L5846" s="7">
        <v>0</v>
      </c>
      <c r="M5846" s="7">
        <v>0</v>
      </c>
      <c r="N5846" s="7">
        <v>0</v>
      </c>
      <c r="O5846" s="7">
        <v>0</v>
      </c>
      <c r="P5846" s="7">
        <f>SUM(dane3[[#This Row],[RoomService]:[VRDeck]])</f>
        <v>0</v>
      </c>
      <c r="Q5846" t="s">
        <v>15958</v>
      </c>
      <c r="R5846" t="b">
        <v>1</v>
      </c>
    </row>
    <row r="5847" spans="1:18" x14ac:dyDescent="0.3">
      <c r="A5847" t="s">
        <v>14195</v>
      </c>
      <c r="B5847">
        <f>MID(dane3[[#This Row],[PassengerId]],1,4)+0</f>
        <v>5541</v>
      </c>
      <c r="C5847" t="s">
        <v>53</v>
      </c>
      <c r="D5847" t="b">
        <v>1</v>
      </c>
      <c r="E5847" t="s">
        <v>14196</v>
      </c>
      <c r="F5847" t="str">
        <f>MID($E5847,1,1)</f>
        <v>F</v>
      </c>
      <c r="G5847" t="str">
        <f>IFERROR(MID($E5847,SEARCH("/",$E5847,SEARCH("/",$E5847)+1)+1,1),"")</f>
        <v>P</v>
      </c>
      <c r="H5847" t="s">
        <v>16</v>
      </c>
      <c r="I5847">
        <v>20</v>
      </c>
      <c r="J5847" t="b">
        <v>0</v>
      </c>
      <c r="K5847" s="7">
        <v>0</v>
      </c>
      <c r="L5847" s="7">
        <v>0</v>
      </c>
      <c r="M5847" s="7">
        <v>0</v>
      </c>
      <c r="N5847" s="7">
        <v>0</v>
      </c>
      <c r="O5847" s="7">
        <v>0</v>
      </c>
      <c r="P5847" s="7">
        <f>SUM(dane3[[#This Row],[RoomService]:[VRDeck]])</f>
        <v>0</v>
      </c>
      <c r="Q5847" t="s">
        <v>14197</v>
      </c>
      <c r="R5847" t="b">
        <v>1</v>
      </c>
    </row>
    <row r="5848" spans="1:18" x14ac:dyDescent="0.3">
      <c r="A5848" t="s">
        <v>15962</v>
      </c>
      <c r="B5848">
        <f>MID(dane3[[#This Row],[PassengerId]],1,4)+0</f>
        <v>6189</v>
      </c>
      <c r="C5848" t="s">
        <v>19</v>
      </c>
      <c r="D5848" t="b">
        <v>0</v>
      </c>
      <c r="E5848" t="s">
        <v>15963</v>
      </c>
      <c r="F5848" t="str">
        <f>MID($E5848,1,1)</f>
        <v>G</v>
      </c>
      <c r="G5848" t="str">
        <f>IFERROR(MID($E5848,SEARCH("/",$E5848,SEARCH("/",$E5848)+1)+1,1),"")</f>
        <v>P</v>
      </c>
      <c r="H5848" t="s">
        <v>16</v>
      </c>
      <c r="I5848">
        <v>3</v>
      </c>
      <c r="J5848" t="b">
        <v>0</v>
      </c>
      <c r="K5848" s="7">
        <v>0</v>
      </c>
      <c r="L5848" s="7">
        <v>0</v>
      </c>
      <c r="M5848" s="7">
        <v>0</v>
      </c>
      <c r="N5848" s="7">
        <v>0</v>
      </c>
      <c r="O5848" s="7">
        <v>0</v>
      </c>
      <c r="P5848" s="7">
        <f>SUM(dane3[[#This Row],[RoomService]:[VRDeck]])</f>
        <v>0</v>
      </c>
      <c r="Q5848" t="s">
        <v>15964</v>
      </c>
      <c r="R5848" t="b">
        <v>1</v>
      </c>
    </row>
    <row r="5849" spans="1:18" x14ac:dyDescent="0.3">
      <c r="A5849" t="s">
        <v>15965</v>
      </c>
      <c r="B5849">
        <f>MID(dane3[[#This Row],[PassengerId]],1,4)+0</f>
        <v>6191</v>
      </c>
      <c r="C5849" t="s">
        <v>14</v>
      </c>
      <c r="D5849" t="b">
        <v>1</v>
      </c>
      <c r="E5849" t="s">
        <v>15966</v>
      </c>
      <c r="F5849" t="str">
        <f>MID($E5849,1,1)</f>
        <v>A</v>
      </c>
      <c r="G5849" t="str">
        <f>IFERROR(MID($E5849,SEARCH("/",$E5849,SEARCH("/",$E5849)+1)+1,1),"")</f>
        <v>P</v>
      </c>
      <c r="H5849" t="s">
        <v>16</v>
      </c>
      <c r="I5849">
        <v>51</v>
      </c>
      <c r="J5849" t="b">
        <v>0</v>
      </c>
      <c r="K5849" s="7">
        <v>0</v>
      </c>
      <c r="L5849" s="7">
        <v>0</v>
      </c>
      <c r="M5849" s="7">
        <v>0</v>
      </c>
      <c r="N5849" s="7">
        <v>0</v>
      </c>
      <c r="O5849" s="7">
        <v>0</v>
      </c>
      <c r="P5849" s="7">
        <f>SUM(dane3[[#This Row],[RoomService]:[VRDeck]])</f>
        <v>0</v>
      </c>
      <c r="Q5849" t="s">
        <v>15967</v>
      </c>
      <c r="R5849" t="b">
        <v>1</v>
      </c>
    </row>
    <row r="5850" spans="1:18" x14ac:dyDescent="0.3">
      <c r="A5850" t="s">
        <v>15968</v>
      </c>
      <c r="B5850">
        <f>MID(dane3[[#This Row],[PassengerId]],1,4)+0</f>
        <v>6191</v>
      </c>
      <c r="C5850" t="s">
        <v>14</v>
      </c>
      <c r="D5850" t="b">
        <v>1</v>
      </c>
      <c r="E5850" t="s">
        <v>15966</v>
      </c>
      <c r="F5850" t="str">
        <f>MID($E5850,1,1)</f>
        <v>A</v>
      </c>
      <c r="G5850" t="str">
        <f>IFERROR(MID($E5850,SEARCH("/",$E5850,SEARCH("/",$E5850)+1)+1,1),"")</f>
        <v>P</v>
      </c>
      <c r="H5850" t="s">
        <v>16</v>
      </c>
      <c r="I5850">
        <v>35</v>
      </c>
      <c r="J5850" t="b">
        <v>0</v>
      </c>
      <c r="K5850" s="7">
        <v>0</v>
      </c>
      <c r="L5850" s="7">
        <v>0</v>
      </c>
      <c r="M5850" s="7">
        <v>0</v>
      </c>
      <c r="N5850" s="7">
        <v>0</v>
      </c>
      <c r="O5850" s="7">
        <v>0</v>
      </c>
      <c r="P5850" s="7">
        <f>SUM(dane3[[#This Row],[RoomService]:[VRDeck]])</f>
        <v>0</v>
      </c>
      <c r="Q5850" t="s">
        <v>15969</v>
      </c>
      <c r="R5850" t="b">
        <v>1</v>
      </c>
    </row>
    <row r="5851" spans="1:18" x14ac:dyDescent="0.3">
      <c r="A5851" t="s">
        <v>15970</v>
      </c>
      <c r="B5851">
        <f>MID(dane3[[#This Row],[PassengerId]],1,4)+0</f>
        <v>6191</v>
      </c>
      <c r="C5851" t="s">
        <v>14</v>
      </c>
      <c r="D5851" t="b">
        <v>1</v>
      </c>
      <c r="E5851" t="s">
        <v>15966</v>
      </c>
      <c r="F5851" t="str">
        <f>MID($E5851,1,1)</f>
        <v>A</v>
      </c>
      <c r="G5851" t="str">
        <f>IFERROR(MID($E5851,SEARCH("/",$E5851,SEARCH("/",$E5851)+1)+1,1),"")</f>
        <v>P</v>
      </c>
      <c r="H5851" t="s">
        <v>16</v>
      </c>
      <c r="I5851">
        <v>45</v>
      </c>
      <c r="J5851" t="b">
        <v>0</v>
      </c>
      <c r="K5851" s="7">
        <v>0</v>
      </c>
      <c r="L5851" s="7">
        <v>0</v>
      </c>
      <c r="M5851" s="7">
        <v>0</v>
      </c>
      <c r="N5851" s="7">
        <v>0</v>
      </c>
      <c r="O5851" s="7">
        <v>0</v>
      </c>
      <c r="P5851" s="7">
        <f>SUM(dane3[[#This Row],[RoomService]:[VRDeck]])</f>
        <v>0</v>
      </c>
      <c r="Q5851" t="s">
        <v>15971</v>
      </c>
      <c r="R5851" t="b">
        <v>1</v>
      </c>
    </row>
    <row r="5852" spans="1:18" x14ac:dyDescent="0.3">
      <c r="A5852" t="s">
        <v>15972</v>
      </c>
      <c r="B5852">
        <f>MID(dane3[[#This Row],[PassengerId]],1,4)+0</f>
        <v>6191</v>
      </c>
      <c r="C5852" t="s">
        <v>14</v>
      </c>
      <c r="D5852" t="b">
        <v>1</v>
      </c>
      <c r="E5852" t="s">
        <v>15966</v>
      </c>
      <c r="F5852" t="str">
        <f>MID($E5852,1,1)</f>
        <v>A</v>
      </c>
      <c r="G5852" t="str">
        <f>IFERROR(MID($E5852,SEARCH("/",$E5852,SEARCH("/",$E5852)+1)+1,1),"")</f>
        <v>P</v>
      </c>
      <c r="H5852" t="s">
        <v>16</v>
      </c>
      <c r="I5852">
        <v>18</v>
      </c>
      <c r="J5852" t="b">
        <v>0</v>
      </c>
      <c r="K5852" s="7">
        <v>0</v>
      </c>
      <c r="L5852" s="7">
        <v>0</v>
      </c>
      <c r="M5852" s="7">
        <v>0</v>
      </c>
      <c r="N5852" s="7">
        <v>0</v>
      </c>
      <c r="O5852" s="7">
        <v>0</v>
      </c>
      <c r="P5852" s="7">
        <f>SUM(dane3[[#This Row],[RoomService]:[VRDeck]])</f>
        <v>0</v>
      </c>
      <c r="Q5852" t="s">
        <v>15973</v>
      </c>
      <c r="R5852" t="b">
        <v>1</v>
      </c>
    </row>
    <row r="5853" spans="1:18" x14ac:dyDescent="0.3">
      <c r="A5853" t="s">
        <v>15974</v>
      </c>
      <c r="B5853">
        <f>MID(dane3[[#This Row],[PassengerId]],1,4)+0</f>
        <v>6192</v>
      </c>
      <c r="C5853" t="s">
        <v>19</v>
      </c>
      <c r="D5853" t="b">
        <v>0</v>
      </c>
      <c r="E5853" t="s">
        <v>15975</v>
      </c>
      <c r="F5853" t="str">
        <f>MID($E5853,1,1)</f>
        <v>F</v>
      </c>
      <c r="G5853" t="str">
        <f>IFERROR(MID($E5853,SEARCH("/",$E5853,SEARCH("/",$E5853)+1)+1,1),"")</f>
        <v>S</v>
      </c>
      <c r="H5853" t="s">
        <v>32</v>
      </c>
      <c r="I5853">
        <v>23</v>
      </c>
      <c r="J5853" t="b">
        <v>0</v>
      </c>
      <c r="K5853" s="7">
        <v>0</v>
      </c>
      <c r="L5853" s="7">
        <v>126</v>
      </c>
      <c r="M5853" s="7">
        <v>403</v>
      </c>
      <c r="N5853" s="7">
        <v>0</v>
      </c>
      <c r="O5853" s="7">
        <v>21</v>
      </c>
      <c r="P5853" s="7">
        <f>SUM(dane3[[#This Row],[RoomService]:[VRDeck]])</f>
        <v>550</v>
      </c>
      <c r="Q5853" t="s">
        <v>15976</v>
      </c>
      <c r="R5853" t="b">
        <v>1</v>
      </c>
    </row>
    <row r="5854" spans="1:18" x14ac:dyDescent="0.3">
      <c r="A5854" t="s">
        <v>15977</v>
      </c>
      <c r="B5854">
        <f>MID(dane3[[#This Row],[PassengerId]],1,4)+0</f>
        <v>6194</v>
      </c>
      <c r="C5854" t="s">
        <v>19</v>
      </c>
      <c r="D5854" t="b">
        <v>0</v>
      </c>
      <c r="E5854" t="s">
        <v>15978</v>
      </c>
      <c r="F5854" t="str">
        <f>MID($E5854,1,1)</f>
        <v>F</v>
      </c>
      <c r="G5854" t="str">
        <f>IFERROR(MID($E5854,SEARCH("/",$E5854,SEARCH("/",$E5854)+1)+1,1),"")</f>
        <v>S</v>
      </c>
      <c r="H5854" t="s">
        <v>16</v>
      </c>
      <c r="I5854">
        <v>15</v>
      </c>
      <c r="J5854" t="b">
        <v>0</v>
      </c>
      <c r="K5854" s="7">
        <v>1042</v>
      </c>
      <c r="L5854" s="7">
        <v>0</v>
      </c>
      <c r="M5854" s="7">
        <v>36</v>
      </c>
      <c r="N5854" s="7">
        <v>0</v>
      </c>
      <c r="O5854" s="7">
        <v>0</v>
      </c>
      <c r="P5854" s="7">
        <f>SUM(dane3[[#This Row],[RoomService]:[VRDeck]])</f>
        <v>1078</v>
      </c>
      <c r="Q5854" t="s">
        <v>23799</v>
      </c>
      <c r="R5854" t="b">
        <v>0</v>
      </c>
    </row>
    <row r="5855" spans="1:18" x14ac:dyDescent="0.3">
      <c r="A5855" t="s">
        <v>14201</v>
      </c>
      <c r="B5855">
        <f>MID(dane3[[#This Row],[PassengerId]],1,4)+0</f>
        <v>5544</v>
      </c>
      <c r="C5855" t="s">
        <v>53</v>
      </c>
      <c r="D5855" t="b">
        <v>0</v>
      </c>
      <c r="E5855" t="s">
        <v>14202</v>
      </c>
      <c r="F5855" t="str">
        <f>MID($E5855,1,1)</f>
        <v>F</v>
      </c>
      <c r="G5855" t="str">
        <f>IFERROR(MID($E5855,SEARCH("/",$E5855,SEARCH("/",$E5855)+1)+1,1),"")</f>
        <v>P</v>
      </c>
      <c r="H5855" t="s">
        <v>16</v>
      </c>
      <c r="I5855">
        <v>28</v>
      </c>
      <c r="J5855" t="b">
        <v>1</v>
      </c>
      <c r="K5855" s="7">
        <v>1565</v>
      </c>
      <c r="L5855" s="7">
        <v>0</v>
      </c>
      <c r="M5855" s="7">
        <v>0</v>
      </c>
      <c r="N5855" s="7">
        <v>0</v>
      </c>
      <c r="O5855" s="7">
        <v>145</v>
      </c>
      <c r="P5855" s="7">
        <f>SUM(dane3[[#This Row],[RoomService]:[VRDeck]])</f>
        <v>1710</v>
      </c>
      <c r="Q5855" t="s">
        <v>14203</v>
      </c>
      <c r="R5855" t="b">
        <v>0</v>
      </c>
    </row>
    <row r="5856" spans="1:18" x14ac:dyDescent="0.3">
      <c r="A5856" t="s">
        <v>1725</v>
      </c>
      <c r="B5856">
        <f>MID(dane3[[#This Row],[PassengerId]],1,4)+0</f>
        <v>653</v>
      </c>
      <c r="C5856" t="s">
        <v>53</v>
      </c>
      <c r="D5856" t="b">
        <v>0</v>
      </c>
      <c r="E5856" t="s">
        <v>1726</v>
      </c>
      <c r="F5856" t="str">
        <f>MID($E5856,1,1)</f>
        <v>E</v>
      </c>
      <c r="G5856" t="str">
        <f>IFERROR(MID($E5856,SEARCH("/",$E5856,SEARCH("/",$E5856)+1)+1,1),"")</f>
        <v>S</v>
      </c>
      <c r="H5856" t="s">
        <v>16</v>
      </c>
      <c r="I5856">
        <v>39</v>
      </c>
      <c r="J5856" t="b">
        <v>0</v>
      </c>
      <c r="K5856" s="7">
        <v>0</v>
      </c>
      <c r="L5856" s="7">
        <v>0</v>
      </c>
      <c r="M5856" s="7">
        <v>0</v>
      </c>
      <c r="N5856" s="7">
        <v>0</v>
      </c>
      <c r="O5856" s="7">
        <v>0</v>
      </c>
      <c r="P5856" s="7">
        <f>SUM(dane3[[#This Row],[RoomService]:[VRDeck]])</f>
        <v>0</v>
      </c>
      <c r="Q5856" t="s">
        <v>1727</v>
      </c>
      <c r="R5856" t="b">
        <v>1</v>
      </c>
    </row>
    <row r="5857" spans="1:18" x14ac:dyDescent="0.3">
      <c r="A5857" t="s">
        <v>15985</v>
      </c>
      <c r="B5857">
        <f>MID(dane3[[#This Row],[PassengerId]],1,4)+0</f>
        <v>6200</v>
      </c>
      <c r="C5857" t="s">
        <v>14</v>
      </c>
      <c r="D5857" t="b">
        <v>0</v>
      </c>
      <c r="E5857" t="s">
        <v>15986</v>
      </c>
      <c r="F5857" t="str">
        <f>MID($E5857,1,1)</f>
        <v>B</v>
      </c>
      <c r="G5857" t="str">
        <f>IFERROR(MID($E5857,SEARCH("/",$E5857,SEARCH("/",$E5857)+1)+1,1),"")</f>
        <v>S</v>
      </c>
      <c r="H5857" t="s">
        <v>16</v>
      </c>
      <c r="I5857">
        <v>27</v>
      </c>
      <c r="J5857" t="b">
        <v>0</v>
      </c>
      <c r="K5857" s="7">
        <v>3</v>
      </c>
      <c r="L5857" s="7">
        <v>4654</v>
      </c>
      <c r="M5857" s="7">
        <v>0</v>
      </c>
      <c r="N5857" s="7">
        <v>657</v>
      </c>
      <c r="O5857" s="7">
        <v>214</v>
      </c>
      <c r="P5857" s="7">
        <f>SUM(dane3[[#This Row],[RoomService]:[VRDeck]])</f>
        <v>5528</v>
      </c>
      <c r="Q5857" t="s">
        <v>15987</v>
      </c>
      <c r="R5857" t="b">
        <v>1</v>
      </c>
    </row>
    <row r="5858" spans="1:18" x14ac:dyDescent="0.3">
      <c r="A5858" t="s">
        <v>15988</v>
      </c>
      <c r="B5858">
        <f>MID(dane3[[#This Row],[PassengerId]],1,4)+0</f>
        <v>6200</v>
      </c>
      <c r="C5858" t="s">
        <v>14</v>
      </c>
      <c r="D5858" t="b">
        <v>0</v>
      </c>
      <c r="E5858" t="s">
        <v>15986</v>
      </c>
      <c r="F5858" t="str">
        <f>MID($E5858,1,1)</f>
        <v>B</v>
      </c>
      <c r="G5858" t="str">
        <f>IFERROR(MID($E5858,SEARCH("/",$E5858,SEARCH("/",$E5858)+1)+1,1),"")</f>
        <v>S</v>
      </c>
      <c r="H5858" t="s">
        <v>16</v>
      </c>
      <c r="I5858">
        <v>26</v>
      </c>
      <c r="J5858" t="b">
        <v>0</v>
      </c>
      <c r="K5858" s="7">
        <v>0</v>
      </c>
      <c r="L5858" s="7">
        <v>9</v>
      </c>
      <c r="M5858" s="7">
        <v>0</v>
      </c>
      <c r="N5858" s="7">
        <v>3</v>
      </c>
      <c r="O5858" s="7">
        <v>2047</v>
      </c>
      <c r="P5858" s="7">
        <f>SUM(dane3[[#This Row],[RoomService]:[VRDeck]])</f>
        <v>2059</v>
      </c>
      <c r="Q5858" t="s">
        <v>15989</v>
      </c>
      <c r="R5858" t="b">
        <v>0</v>
      </c>
    </row>
    <row r="5859" spans="1:18" x14ac:dyDescent="0.3">
      <c r="A5859" t="s">
        <v>15990</v>
      </c>
      <c r="B5859">
        <f>MID(dane3[[#This Row],[PassengerId]],1,4)+0</f>
        <v>6200</v>
      </c>
      <c r="C5859" t="s">
        <v>14</v>
      </c>
      <c r="D5859" t="b">
        <v>0</v>
      </c>
      <c r="E5859" t="s">
        <v>15986</v>
      </c>
      <c r="F5859" t="str">
        <f>MID($E5859,1,1)</f>
        <v>B</v>
      </c>
      <c r="G5859" t="str">
        <f>IFERROR(MID($E5859,SEARCH("/",$E5859,SEARCH("/",$E5859)+1)+1,1),"")</f>
        <v>S</v>
      </c>
      <c r="H5859" t="s">
        <v>46</v>
      </c>
      <c r="I5859">
        <v>25</v>
      </c>
      <c r="J5859" t="b">
        <v>0</v>
      </c>
      <c r="K5859" s="7">
        <v>2026</v>
      </c>
      <c r="L5859" s="7">
        <v>4929</v>
      </c>
      <c r="M5859" s="7">
        <v>0</v>
      </c>
      <c r="N5859" s="7">
        <v>1179</v>
      </c>
      <c r="O5859" s="7">
        <v>10270</v>
      </c>
      <c r="P5859" s="7">
        <f>SUM(dane3[[#This Row],[RoomService]:[VRDeck]])</f>
        <v>18404</v>
      </c>
      <c r="Q5859" t="s">
        <v>15991</v>
      </c>
      <c r="R5859" t="b">
        <v>0</v>
      </c>
    </row>
    <row r="5860" spans="1:18" x14ac:dyDescent="0.3">
      <c r="A5860" t="s">
        <v>15992</v>
      </c>
      <c r="B5860">
        <f>MID(dane3[[#This Row],[PassengerId]],1,4)+0</f>
        <v>6201</v>
      </c>
      <c r="C5860" t="s">
        <v>14</v>
      </c>
      <c r="D5860" t="b">
        <v>0</v>
      </c>
      <c r="E5860" t="s">
        <v>15993</v>
      </c>
      <c r="F5860" t="str">
        <f>MID($E5860,1,1)</f>
        <v>A</v>
      </c>
      <c r="G5860" t="str">
        <f>IFERROR(MID($E5860,SEARCH("/",$E5860,SEARCH("/",$E5860)+1)+1,1),"")</f>
        <v>P</v>
      </c>
      <c r="H5860" t="s">
        <v>46</v>
      </c>
      <c r="I5860">
        <v>34</v>
      </c>
      <c r="J5860" t="b">
        <v>1</v>
      </c>
      <c r="K5860" s="7">
        <v>0</v>
      </c>
      <c r="L5860" s="7">
        <v>1174</v>
      </c>
      <c r="M5860" s="7">
        <v>0</v>
      </c>
      <c r="N5860" s="7">
        <v>130</v>
      </c>
      <c r="O5860" s="7">
        <v>1141</v>
      </c>
      <c r="P5860" s="7">
        <f>SUM(dane3[[#This Row],[RoomService]:[VRDeck]])</f>
        <v>2445</v>
      </c>
      <c r="Q5860" t="s">
        <v>15994</v>
      </c>
      <c r="R5860" t="b">
        <v>0</v>
      </c>
    </row>
    <row r="5861" spans="1:18" x14ac:dyDescent="0.3">
      <c r="A5861" t="s">
        <v>14223</v>
      </c>
      <c r="B5861">
        <f>MID(dane3[[#This Row],[PassengerId]],1,4)+0</f>
        <v>5552</v>
      </c>
      <c r="C5861" t="s">
        <v>53</v>
      </c>
      <c r="D5861" t="b">
        <v>1</v>
      </c>
      <c r="E5861" t="s">
        <v>14221</v>
      </c>
      <c r="F5861" t="str">
        <f>MID($E5861,1,1)</f>
        <v>F</v>
      </c>
      <c r="G5861" t="str">
        <f>IFERROR(MID($E5861,SEARCH("/",$E5861,SEARCH("/",$E5861)+1)+1,1),"")</f>
        <v>P</v>
      </c>
      <c r="H5861" t="s">
        <v>16</v>
      </c>
      <c r="I5861">
        <v>11</v>
      </c>
      <c r="J5861" t="b">
        <v>0</v>
      </c>
      <c r="K5861" s="7">
        <v>0</v>
      </c>
      <c r="L5861" s="7">
        <v>0</v>
      </c>
      <c r="M5861" s="7">
        <v>0</v>
      </c>
      <c r="N5861" s="7">
        <v>0</v>
      </c>
      <c r="O5861" s="7">
        <v>0</v>
      </c>
      <c r="P5861" s="7">
        <f>SUM(dane3[[#This Row],[RoomService]:[VRDeck]])</f>
        <v>0</v>
      </c>
      <c r="Q5861" t="s">
        <v>14224</v>
      </c>
      <c r="R5861" t="b">
        <v>1</v>
      </c>
    </row>
    <row r="5862" spans="1:18" x14ac:dyDescent="0.3">
      <c r="A5862" t="s">
        <v>15998</v>
      </c>
      <c r="B5862">
        <f>MID(dane3[[#This Row],[PassengerId]],1,4)+0</f>
        <v>6206</v>
      </c>
      <c r="C5862" t="s">
        <v>19</v>
      </c>
      <c r="D5862" t="b">
        <v>0</v>
      </c>
      <c r="E5862" t="s">
        <v>15999</v>
      </c>
      <c r="F5862" t="str">
        <f>MID($E5862,1,1)</f>
        <v>F</v>
      </c>
      <c r="G5862" t="str">
        <f>IFERROR(MID($E5862,SEARCH("/",$E5862,SEARCH("/",$E5862)+1)+1,1),"")</f>
        <v>S</v>
      </c>
      <c r="H5862" t="s">
        <v>16</v>
      </c>
      <c r="I5862">
        <v>39</v>
      </c>
      <c r="J5862" t="b">
        <v>0</v>
      </c>
      <c r="K5862" s="7">
        <v>0</v>
      </c>
      <c r="L5862" s="7">
        <v>176</v>
      </c>
      <c r="M5862" s="7">
        <v>43</v>
      </c>
      <c r="N5862" s="7">
        <v>660</v>
      </c>
      <c r="O5862" s="7">
        <v>0</v>
      </c>
      <c r="P5862" s="7">
        <f>SUM(dane3[[#This Row],[RoomService]:[VRDeck]])</f>
        <v>879</v>
      </c>
      <c r="Q5862" t="s">
        <v>16000</v>
      </c>
      <c r="R5862" t="b">
        <v>0</v>
      </c>
    </row>
    <row r="5863" spans="1:18" x14ac:dyDescent="0.3">
      <c r="A5863" t="s">
        <v>14238</v>
      </c>
      <c r="B5863">
        <f>MID(dane3[[#This Row],[PassengerId]],1,4)+0</f>
        <v>5560</v>
      </c>
      <c r="C5863" t="s">
        <v>53</v>
      </c>
      <c r="D5863" t="b">
        <v>0</v>
      </c>
      <c r="E5863" t="s">
        <v>14239</v>
      </c>
      <c r="F5863" t="str">
        <f>MID($E5863,1,1)</f>
        <v>D</v>
      </c>
      <c r="G5863" t="str">
        <f>IFERROR(MID($E5863,SEARCH("/",$E5863,SEARCH("/",$E5863)+1)+1,1),"")</f>
        <v>S</v>
      </c>
      <c r="H5863" t="s">
        <v>16</v>
      </c>
      <c r="I5863">
        <v>57</v>
      </c>
      <c r="J5863" t="b">
        <v>0</v>
      </c>
      <c r="K5863" s="7">
        <v>1696</v>
      </c>
      <c r="L5863" s="7">
        <v>0</v>
      </c>
      <c r="M5863" s="7">
        <v>1006</v>
      </c>
      <c r="N5863" s="7">
        <v>0</v>
      </c>
      <c r="O5863" s="7">
        <v>27</v>
      </c>
      <c r="P5863" s="7">
        <f>SUM(dane3[[#This Row],[RoomService]:[VRDeck]])</f>
        <v>2729</v>
      </c>
      <c r="Q5863" t="s">
        <v>14240</v>
      </c>
      <c r="R5863" t="b">
        <v>0</v>
      </c>
    </row>
    <row r="5864" spans="1:18" x14ac:dyDescent="0.3">
      <c r="A5864" t="s">
        <v>14267</v>
      </c>
      <c r="B5864">
        <f>MID(dane3[[#This Row],[PassengerId]],1,4)+0</f>
        <v>5572</v>
      </c>
      <c r="C5864" t="s">
        <v>53</v>
      </c>
      <c r="D5864" t="b">
        <v>1</v>
      </c>
      <c r="E5864" t="s">
        <v>14268</v>
      </c>
      <c r="F5864" t="str">
        <f>MID($E5864,1,1)</f>
        <v>F</v>
      </c>
      <c r="G5864" t="str">
        <f>IFERROR(MID($E5864,SEARCH("/",$E5864,SEARCH("/",$E5864)+1)+1,1),"")</f>
        <v>P</v>
      </c>
      <c r="H5864" t="s">
        <v>46</v>
      </c>
      <c r="I5864">
        <v>19</v>
      </c>
      <c r="J5864" t="b">
        <v>0</v>
      </c>
      <c r="K5864" s="7">
        <v>0</v>
      </c>
      <c r="L5864" s="7">
        <v>0</v>
      </c>
      <c r="M5864" s="7">
        <v>0</v>
      </c>
      <c r="N5864" s="7">
        <v>0</v>
      </c>
      <c r="O5864" s="7">
        <v>0</v>
      </c>
      <c r="P5864" s="7">
        <f>SUM(dane3[[#This Row],[RoomService]:[VRDeck]])</f>
        <v>0</v>
      </c>
      <c r="Q5864" t="s">
        <v>14269</v>
      </c>
      <c r="R5864" t="b">
        <v>1</v>
      </c>
    </row>
    <row r="5865" spans="1:18" x14ac:dyDescent="0.3">
      <c r="A5865" t="s">
        <v>14276</v>
      </c>
      <c r="B5865">
        <f>MID(dane3[[#This Row],[PassengerId]],1,4)+0</f>
        <v>5575</v>
      </c>
      <c r="C5865" t="s">
        <v>53</v>
      </c>
      <c r="D5865" t="b">
        <v>0</v>
      </c>
      <c r="E5865" t="s">
        <v>14277</v>
      </c>
      <c r="F5865" t="str">
        <f>MID($E5865,1,1)</f>
        <v>F</v>
      </c>
      <c r="G5865" t="str">
        <f>IFERROR(MID($E5865,SEARCH("/",$E5865,SEARCH("/",$E5865)+1)+1,1),"")</f>
        <v>P</v>
      </c>
      <c r="H5865" t="s">
        <v>16</v>
      </c>
      <c r="I5865">
        <v>44</v>
      </c>
      <c r="J5865" t="b">
        <v>0</v>
      </c>
      <c r="K5865" s="7">
        <v>583</v>
      </c>
      <c r="L5865" s="7">
        <v>0</v>
      </c>
      <c r="M5865" s="7">
        <v>222</v>
      </c>
      <c r="N5865" s="7">
        <v>0</v>
      </c>
      <c r="O5865" s="7">
        <v>1560</v>
      </c>
      <c r="P5865" s="7">
        <f>SUM(dane3[[#This Row],[RoomService]:[VRDeck]])</f>
        <v>2365</v>
      </c>
      <c r="Q5865" t="s">
        <v>14278</v>
      </c>
      <c r="R5865" t="b">
        <v>0</v>
      </c>
    </row>
    <row r="5866" spans="1:18" x14ac:dyDescent="0.3">
      <c r="A5866" t="s">
        <v>14279</v>
      </c>
      <c r="B5866">
        <f>MID(dane3[[#This Row],[PassengerId]],1,4)+0</f>
        <v>5575</v>
      </c>
      <c r="C5866" t="s">
        <v>53</v>
      </c>
      <c r="D5866" t="b">
        <v>1</v>
      </c>
      <c r="E5866" t="s">
        <v>14277</v>
      </c>
      <c r="F5866" t="str">
        <f>MID($E5866,1,1)</f>
        <v>F</v>
      </c>
      <c r="G5866" t="str">
        <f>IFERROR(MID($E5866,SEARCH("/",$E5866,SEARCH("/",$E5866)+1)+1,1),"")</f>
        <v>P</v>
      </c>
      <c r="H5866" t="s">
        <v>16</v>
      </c>
      <c r="I5866">
        <v>34</v>
      </c>
      <c r="J5866" t="b">
        <v>0</v>
      </c>
      <c r="K5866" s="7">
        <v>0</v>
      </c>
      <c r="L5866" s="7">
        <v>0</v>
      </c>
      <c r="M5866" s="7">
        <v>0</v>
      </c>
      <c r="N5866" s="7">
        <v>0</v>
      </c>
      <c r="O5866" s="7">
        <v>0</v>
      </c>
      <c r="P5866" s="7">
        <f>SUM(dane3[[#This Row],[RoomService]:[VRDeck]])</f>
        <v>0</v>
      </c>
      <c r="Q5866" t="s">
        <v>14280</v>
      </c>
      <c r="R5866" t="b">
        <v>1</v>
      </c>
    </row>
    <row r="5867" spans="1:18" x14ac:dyDescent="0.3">
      <c r="A5867" t="s">
        <v>14314</v>
      </c>
      <c r="B5867">
        <f>MID(dane3[[#This Row],[PassengerId]],1,4)+0</f>
        <v>5592</v>
      </c>
      <c r="C5867" t="s">
        <v>53</v>
      </c>
      <c r="D5867" t="b">
        <v>1</v>
      </c>
      <c r="E5867" t="s">
        <v>14315</v>
      </c>
      <c r="F5867" t="str">
        <f>MID($E5867,1,1)</f>
        <v>F</v>
      </c>
      <c r="G5867" t="str">
        <f>IFERROR(MID($E5867,SEARCH("/",$E5867,SEARCH("/",$E5867)+1)+1,1),"")</f>
        <v>P</v>
      </c>
      <c r="H5867" t="s">
        <v>46</v>
      </c>
      <c r="I5867">
        <v>53</v>
      </c>
      <c r="J5867" t="b">
        <v>0</v>
      </c>
      <c r="K5867" s="7">
        <v>0</v>
      </c>
      <c r="L5867" s="7">
        <v>0</v>
      </c>
      <c r="M5867" s="7">
        <v>0</v>
      </c>
      <c r="N5867" s="7">
        <v>0</v>
      </c>
      <c r="O5867" s="7">
        <v>0</v>
      </c>
      <c r="P5867" s="7">
        <f>SUM(dane3[[#This Row],[RoomService]:[VRDeck]])</f>
        <v>0</v>
      </c>
      <c r="Q5867" t="s">
        <v>14316</v>
      </c>
      <c r="R5867" t="b">
        <v>1</v>
      </c>
    </row>
    <row r="5868" spans="1:18" x14ac:dyDescent="0.3">
      <c r="A5868" t="s">
        <v>16015</v>
      </c>
      <c r="B5868">
        <f>MID(dane3[[#This Row],[PassengerId]],1,4)+0</f>
        <v>6213</v>
      </c>
      <c r="C5868" t="s">
        <v>19</v>
      </c>
      <c r="D5868" t="b">
        <v>0</v>
      </c>
      <c r="E5868" t="s">
        <v>16016</v>
      </c>
      <c r="F5868" t="str">
        <f>MID($E5868,1,1)</f>
        <v>F</v>
      </c>
      <c r="G5868" t="str">
        <f>IFERROR(MID($E5868,SEARCH("/",$E5868,SEARCH("/",$E5868)+1)+1,1),"")</f>
        <v>P</v>
      </c>
      <c r="H5868" t="s">
        <v>46</v>
      </c>
      <c r="I5868">
        <v>25</v>
      </c>
      <c r="J5868" t="b">
        <v>0</v>
      </c>
      <c r="K5868" s="7">
        <v>258</v>
      </c>
      <c r="L5868" s="7">
        <v>0</v>
      </c>
      <c r="M5868" s="7">
        <v>306</v>
      </c>
      <c r="N5868" s="7">
        <v>311</v>
      </c>
      <c r="O5868" s="7">
        <v>24</v>
      </c>
      <c r="P5868" s="7">
        <f>SUM(dane3[[#This Row],[RoomService]:[VRDeck]])</f>
        <v>899</v>
      </c>
      <c r="Q5868" t="s">
        <v>16017</v>
      </c>
      <c r="R5868" t="b">
        <v>1</v>
      </c>
    </row>
    <row r="5869" spans="1:18" x14ac:dyDescent="0.3">
      <c r="A5869" t="s">
        <v>16018</v>
      </c>
      <c r="B5869">
        <f>MID(dane3[[#This Row],[PassengerId]],1,4)+0</f>
        <v>6215</v>
      </c>
      <c r="C5869" t="s">
        <v>14</v>
      </c>
      <c r="D5869" t="b">
        <v>0</v>
      </c>
      <c r="E5869" t="s">
        <v>16019</v>
      </c>
      <c r="F5869" t="str">
        <f>MID($E5869,1,1)</f>
        <v>B</v>
      </c>
      <c r="G5869" t="str">
        <f>IFERROR(MID($E5869,SEARCH("/",$E5869,SEARCH("/",$E5869)+1)+1,1),"")</f>
        <v>S</v>
      </c>
      <c r="H5869" t="s">
        <v>46</v>
      </c>
      <c r="I5869">
        <v>28</v>
      </c>
      <c r="J5869" t="b">
        <v>0</v>
      </c>
      <c r="K5869" s="7">
        <v>0</v>
      </c>
      <c r="L5869" s="7">
        <v>809</v>
      </c>
      <c r="M5869" s="7">
        <v>0</v>
      </c>
      <c r="N5869" s="7">
        <v>2043</v>
      </c>
      <c r="O5869" s="7">
        <v>72</v>
      </c>
      <c r="P5869" s="7">
        <f>SUM(dane3[[#This Row],[RoomService]:[VRDeck]])</f>
        <v>2924</v>
      </c>
      <c r="Q5869" t="s">
        <v>16020</v>
      </c>
      <c r="R5869" t="b">
        <v>1</v>
      </c>
    </row>
    <row r="5870" spans="1:18" x14ac:dyDescent="0.3">
      <c r="A5870" t="s">
        <v>16021</v>
      </c>
      <c r="B5870">
        <f>MID(dane3[[#This Row],[PassengerId]],1,4)+0</f>
        <v>6215</v>
      </c>
      <c r="C5870" t="s">
        <v>14</v>
      </c>
      <c r="D5870" t="b">
        <v>0</v>
      </c>
      <c r="E5870" t="s">
        <v>16019</v>
      </c>
      <c r="F5870" t="str">
        <f>MID($E5870,1,1)</f>
        <v>B</v>
      </c>
      <c r="G5870" t="str">
        <f>IFERROR(MID($E5870,SEARCH("/",$E5870,SEARCH("/",$E5870)+1)+1,1),"")</f>
        <v>S</v>
      </c>
      <c r="H5870" t="s">
        <v>46</v>
      </c>
      <c r="I5870">
        <v>37</v>
      </c>
      <c r="J5870" t="b">
        <v>0</v>
      </c>
      <c r="K5870" s="7">
        <v>0</v>
      </c>
      <c r="L5870" s="7">
        <v>90</v>
      </c>
      <c r="M5870" s="7">
        <v>0</v>
      </c>
      <c r="N5870" s="7">
        <v>3282</v>
      </c>
      <c r="O5870" s="7">
        <v>11</v>
      </c>
      <c r="P5870" s="7">
        <f>SUM(dane3[[#This Row],[RoomService]:[VRDeck]])</f>
        <v>3383</v>
      </c>
      <c r="Q5870" t="s">
        <v>16022</v>
      </c>
      <c r="R5870" t="b">
        <v>0</v>
      </c>
    </row>
    <row r="5871" spans="1:18" x14ac:dyDescent="0.3">
      <c r="A5871" t="s">
        <v>14397</v>
      </c>
      <c r="B5871">
        <f>MID(dane3[[#This Row],[PassengerId]],1,4)+0</f>
        <v>5625</v>
      </c>
      <c r="C5871" t="s">
        <v>53</v>
      </c>
      <c r="D5871" t="b">
        <v>1</v>
      </c>
      <c r="E5871" t="s">
        <v>14398</v>
      </c>
      <c r="F5871" t="str">
        <f>MID($E5871,1,1)</f>
        <v>E</v>
      </c>
      <c r="G5871" t="str">
        <f>IFERROR(MID($E5871,SEARCH("/",$E5871,SEARCH("/",$E5871)+1)+1,1),"")</f>
        <v>P</v>
      </c>
      <c r="H5871" t="s">
        <v>16</v>
      </c>
      <c r="I5871">
        <v>19</v>
      </c>
      <c r="J5871" t="b">
        <v>0</v>
      </c>
      <c r="K5871" s="7">
        <v>0</v>
      </c>
      <c r="L5871" s="7">
        <v>0</v>
      </c>
      <c r="M5871" s="7">
        <v>0</v>
      </c>
      <c r="N5871" s="7">
        <v>0</v>
      </c>
      <c r="O5871" s="7">
        <v>0</v>
      </c>
      <c r="P5871" s="7">
        <f>SUM(dane3[[#This Row],[RoomService]:[VRDeck]])</f>
        <v>0</v>
      </c>
      <c r="Q5871" t="s">
        <v>14399</v>
      </c>
      <c r="R5871" t="b">
        <v>0</v>
      </c>
    </row>
    <row r="5872" spans="1:18" x14ac:dyDescent="0.3">
      <c r="A5872" t="s">
        <v>16026</v>
      </c>
      <c r="B5872">
        <f>MID(dane3[[#This Row],[PassengerId]],1,4)+0</f>
        <v>6218</v>
      </c>
      <c r="C5872" t="s">
        <v>19</v>
      </c>
      <c r="D5872" t="b">
        <v>0</v>
      </c>
      <c r="E5872" t="s">
        <v>16027</v>
      </c>
      <c r="F5872" t="str">
        <f>MID($E5872,1,1)</f>
        <v>F</v>
      </c>
      <c r="G5872" t="str">
        <f>IFERROR(MID($E5872,SEARCH("/",$E5872,SEARCH("/",$E5872)+1)+1,1),"")</f>
        <v>S</v>
      </c>
      <c r="H5872" t="s">
        <v>46</v>
      </c>
      <c r="I5872">
        <v>18</v>
      </c>
      <c r="J5872" t="b">
        <v>0</v>
      </c>
      <c r="K5872" s="7">
        <v>425</v>
      </c>
      <c r="L5872" s="7">
        <v>779</v>
      </c>
      <c r="M5872" s="7">
        <v>0</v>
      </c>
      <c r="N5872" s="7">
        <v>0</v>
      </c>
      <c r="O5872" s="7">
        <v>74</v>
      </c>
      <c r="P5872" s="7">
        <f>SUM(dane3[[#This Row],[RoomService]:[VRDeck]])</f>
        <v>1278</v>
      </c>
      <c r="Q5872" t="s">
        <v>16028</v>
      </c>
      <c r="R5872" t="b">
        <v>0</v>
      </c>
    </row>
    <row r="5873" spans="1:18" x14ac:dyDescent="0.3">
      <c r="A5873" t="s">
        <v>16029</v>
      </c>
      <c r="B5873">
        <f>MID(dane3[[#This Row],[PassengerId]],1,4)+0</f>
        <v>6218</v>
      </c>
      <c r="C5873" t="s">
        <v>19</v>
      </c>
      <c r="D5873" t="b">
        <v>0</v>
      </c>
      <c r="E5873" t="s">
        <v>16030</v>
      </c>
      <c r="F5873" t="str">
        <f>MID($E5873,1,1)</f>
        <v>E</v>
      </c>
      <c r="G5873" t="str">
        <f>IFERROR(MID($E5873,SEARCH("/",$E5873,SEARCH("/",$E5873)+1)+1,1),"")</f>
        <v>S</v>
      </c>
      <c r="H5873" t="s">
        <v>16</v>
      </c>
      <c r="I5873">
        <v>36</v>
      </c>
      <c r="J5873" t="b">
        <v>0</v>
      </c>
      <c r="K5873" s="7">
        <v>1603</v>
      </c>
      <c r="L5873" s="7">
        <v>0</v>
      </c>
      <c r="M5873" s="7">
        <v>2</v>
      </c>
      <c r="N5873" s="7">
        <v>87</v>
      </c>
      <c r="O5873" s="7">
        <v>0</v>
      </c>
      <c r="P5873" s="7">
        <f>SUM(dane3[[#This Row],[RoomService]:[VRDeck]])</f>
        <v>1692</v>
      </c>
      <c r="Q5873" t="s">
        <v>16031</v>
      </c>
      <c r="R5873" t="b">
        <v>0</v>
      </c>
    </row>
    <row r="5874" spans="1:18" x14ac:dyDescent="0.3">
      <c r="A5874" t="s">
        <v>16032</v>
      </c>
      <c r="B5874">
        <f>MID(dane3[[#This Row],[PassengerId]],1,4)+0</f>
        <v>6219</v>
      </c>
      <c r="C5874" t="s">
        <v>19</v>
      </c>
      <c r="D5874" t="b">
        <v>0</v>
      </c>
      <c r="E5874" t="s">
        <v>16033</v>
      </c>
      <c r="F5874" t="str">
        <f>MID($E5874,1,1)</f>
        <v>F</v>
      </c>
      <c r="G5874" t="str">
        <f>IFERROR(MID($E5874,SEARCH("/",$E5874,SEARCH("/",$E5874)+1)+1,1),"")</f>
        <v>P</v>
      </c>
      <c r="H5874" t="s">
        <v>16</v>
      </c>
      <c r="I5874">
        <v>14</v>
      </c>
      <c r="J5874" t="b">
        <v>0</v>
      </c>
      <c r="K5874" s="7">
        <v>71</v>
      </c>
      <c r="L5874" s="7">
        <v>0</v>
      </c>
      <c r="M5874" s="7">
        <v>0</v>
      </c>
      <c r="N5874" s="7">
        <v>0</v>
      </c>
      <c r="O5874" s="7">
        <v>0</v>
      </c>
      <c r="P5874" s="7">
        <f>SUM(dane3[[#This Row],[RoomService]:[VRDeck]])</f>
        <v>71</v>
      </c>
      <c r="Q5874" t="s">
        <v>16034</v>
      </c>
      <c r="R5874" t="b">
        <v>0</v>
      </c>
    </row>
    <row r="5875" spans="1:18" x14ac:dyDescent="0.3">
      <c r="A5875" t="s">
        <v>16035</v>
      </c>
      <c r="B5875">
        <f>MID(dane3[[#This Row],[PassengerId]],1,4)+0</f>
        <v>6220</v>
      </c>
      <c r="C5875" t="s">
        <v>19</v>
      </c>
      <c r="D5875" t="b">
        <v>0</v>
      </c>
      <c r="E5875" t="s">
        <v>16036</v>
      </c>
      <c r="F5875" t="str">
        <f>MID($E5875,1,1)</f>
        <v>F</v>
      </c>
      <c r="G5875" t="str">
        <f>IFERROR(MID($E5875,SEARCH("/",$E5875,SEARCH("/",$E5875)+1)+1,1),"")</f>
        <v>P</v>
      </c>
      <c r="H5875" t="s">
        <v>32</v>
      </c>
      <c r="I5875">
        <v>42</v>
      </c>
      <c r="J5875" t="b">
        <v>0</v>
      </c>
      <c r="K5875" s="7">
        <v>0</v>
      </c>
      <c r="L5875" s="7">
        <v>168</v>
      </c>
      <c r="M5875" s="7">
        <v>0</v>
      </c>
      <c r="N5875" s="7">
        <v>113</v>
      </c>
      <c r="O5875" s="7">
        <v>461</v>
      </c>
      <c r="P5875" s="7">
        <f>SUM(dane3[[#This Row],[RoomService]:[VRDeck]])</f>
        <v>742</v>
      </c>
      <c r="Q5875" t="s">
        <v>16037</v>
      </c>
      <c r="R5875" t="b">
        <v>0</v>
      </c>
    </row>
    <row r="5876" spans="1:18" x14ac:dyDescent="0.3">
      <c r="A5876" t="s">
        <v>16038</v>
      </c>
      <c r="B5876">
        <f>MID(dane3[[#This Row],[PassengerId]],1,4)+0</f>
        <v>6222</v>
      </c>
      <c r="C5876" t="s">
        <v>19</v>
      </c>
      <c r="D5876" t="b">
        <v>0</v>
      </c>
      <c r="E5876" t="s">
        <v>16039</v>
      </c>
      <c r="F5876" t="str">
        <f>MID($E5876,1,1)</f>
        <v>F</v>
      </c>
      <c r="G5876" t="str">
        <f>IFERROR(MID($E5876,SEARCH("/",$E5876,SEARCH("/",$E5876)+1)+1,1),"")</f>
        <v>S</v>
      </c>
      <c r="H5876" t="s">
        <v>32</v>
      </c>
      <c r="I5876">
        <v>29</v>
      </c>
      <c r="J5876" t="b">
        <v>0</v>
      </c>
      <c r="K5876" s="7">
        <v>25</v>
      </c>
      <c r="L5876" s="7">
        <v>0</v>
      </c>
      <c r="M5876" s="7">
        <v>2</v>
      </c>
      <c r="N5876" s="7">
        <v>0</v>
      </c>
      <c r="O5876" s="7">
        <v>657</v>
      </c>
      <c r="P5876" s="7">
        <f>SUM(dane3[[#This Row],[RoomService]:[VRDeck]])</f>
        <v>684</v>
      </c>
      <c r="Q5876" t="s">
        <v>16040</v>
      </c>
      <c r="R5876" t="b">
        <v>0</v>
      </c>
    </row>
    <row r="5877" spans="1:18" x14ac:dyDescent="0.3">
      <c r="A5877" t="s">
        <v>1940</v>
      </c>
      <c r="B5877">
        <f>MID(dane3[[#This Row],[PassengerId]],1,4)+0</f>
        <v>738</v>
      </c>
      <c r="C5877" t="s">
        <v>53</v>
      </c>
      <c r="D5877" t="b">
        <v>1</v>
      </c>
      <c r="E5877" t="s">
        <v>1941</v>
      </c>
      <c r="F5877" t="str">
        <f>MID($E5877,1,1)</f>
        <v>F</v>
      </c>
      <c r="G5877" t="str">
        <f>IFERROR(MID($E5877,SEARCH("/",$E5877,SEARCH("/",$E5877)+1)+1,1),"")</f>
        <v>P</v>
      </c>
      <c r="H5877" t="s">
        <v>16</v>
      </c>
      <c r="I5877">
        <v>47</v>
      </c>
      <c r="J5877" t="b">
        <v>0</v>
      </c>
      <c r="K5877" s="7">
        <v>0</v>
      </c>
      <c r="L5877" s="7">
        <v>0</v>
      </c>
      <c r="M5877" s="7">
        <v>0</v>
      </c>
      <c r="N5877" s="7">
        <v>0</v>
      </c>
      <c r="O5877" s="7">
        <v>0</v>
      </c>
      <c r="P5877" s="7">
        <f>SUM(dane3[[#This Row],[RoomService]:[VRDeck]])</f>
        <v>0</v>
      </c>
      <c r="Q5877" t="s">
        <v>1942</v>
      </c>
      <c r="R5877" t="b">
        <v>1</v>
      </c>
    </row>
    <row r="5878" spans="1:18" x14ac:dyDescent="0.3">
      <c r="A5878" t="s">
        <v>16044</v>
      </c>
      <c r="B5878">
        <f>MID(dane3[[#This Row],[PassengerId]],1,4)+0</f>
        <v>6224</v>
      </c>
      <c r="C5878" t="s">
        <v>19</v>
      </c>
      <c r="D5878" t="b">
        <v>0</v>
      </c>
      <c r="E5878" t="s">
        <v>16045</v>
      </c>
      <c r="F5878" t="str">
        <f>MID($E5878,1,1)</f>
        <v>F</v>
      </c>
      <c r="G5878" t="str">
        <f>IFERROR(MID($E5878,SEARCH("/",$E5878,SEARCH("/",$E5878)+1)+1,1),"")</f>
        <v>S</v>
      </c>
      <c r="H5878" t="s">
        <v>16</v>
      </c>
      <c r="I5878">
        <v>16</v>
      </c>
      <c r="J5878" t="b">
        <v>0</v>
      </c>
      <c r="K5878" s="7">
        <v>0</v>
      </c>
      <c r="L5878" s="7">
        <v>0</v>
      </c>
      <c r="M5878" s="7">
        <v>60</v>
      </c>
      <c r="N5878" s="7">
        <v>0</v>
      </c>
      <c r="O5878" s="7">
        <v>1963</v>
      </c>
      <c r="P5878" s="7">
        <f>SUM(dane3[[#This Row],[RoomService]:[VRDeck]])</f>
        <v>2023</v>
      </c>
      <c r="Q5878" t="s">
        <v>16046</v>
      </c>
      <c r="R5878" t="b">
        <v>0</v>
      </c>
    </row>
    <row r="5879" spans="1:18" x14ac:dyDescent="0.3">
      <c r="A5879" t="s">
        <v>16047</v>
      </c>
      <c r="B5879">
        <f>MID(dane3[[#This Row],[PassengerId]],1,4)+0</f>
        <v>6224</v>
      </c>
      <c r="C5879" t="s">
        <v>19</v>
      </c>
      <c r="D5879" t="b">
        <v>0</v>
      </c>
      <c r="E5879" t="s">
        <v>16048</v>
      </c>
      <c r="F5879" t="str">
        <f>MID($E5879,1,1)</f>
        <v>G</v>
      </c>
      <c r="G5879" t="str">
        <f>IFERROR(MID($E5879,SEARCH("/",$E5879,SEARCH("/",$E5879)+1)+1,1),"")</f>
        <v>S</v>
      </c>
      <c r="H5879" t="s">
        <v>46</v>
      </c>
      <c r="I5879">
        <v>8</v>
      </c>
      <c r="J5879" t="b">
        <v>0</v>
      </c>
      <c r="K5879" s="7">
        <v>0</v>
      </c>
      <c r="L5879" s="7">
        <v>0</v>
      </c>
      <c r="M5879" s="7">
        <v>0</v>
      </c>
      <c r="N5879" s="7">
        <v>0</v>
      </c>
      <c r="O5879" s="7">
        <v>0</v>
      </c>
      <c r="P5879" s="7">
        <f>SUM(dane3[[#This Row],[RoomService]:[VRDeck]])</f>
        <v>0</v>
      </c>
      <c r="Q5879" t="s">
        <v>16049</v>
      </c>
      <c r="R5879" t="b">
        <v>1</v>
      </c>
    </row>
    <row r="5880" spans="1:18" x14ac:dyDescent="0.3">
      <c r="A5880" t="s">
        <v>16050</v>
      </c>
      <c r="B5880">
        <f>MID(dane3[[#This Row],[PassengerId]],1,4)+0</f>
        <v>6225</v>
      </c>
      <c r="C5880" t="s">
        <v>19</v>
      </c>
      <c r="D5880" t="b">
        <v>0</v>
      </c>
      <c r="E5880" t="s">
        <v>16051</v>
      </c>
      <c r="F5880" t="str">
        <f>MID($E5880,1,1)</f>
        <v>G</v>
      </c>
      <c r="G5880" t="str">
        <f>IFERROR(MID($E5880,SEARCH("/",$E5880,SEARCH("/",$E5880)+1)+1,1),"")</f>
        <v>P</v>
      </c>
      <c r="H5880" t="s">
        <v>16</v>
      </c>
      <c r="I5880">
        <v>20</v>
      </c>
      <c r="J5880" t="b">
        <v>0</v>
      </c>
      <c r="K5880" s="7">
        <v>1</v>
      </c>
      <c r="L5880" s="7">
        <v>0</v>
      </c>
      <c r="M5880" s="7">
        <v>0</v>
      </c>
      <c r="N5880" s="7">
        <v>32</v>
      </c>
      <c r="O5880" s="7">
        <v>875</v>
      </c>
      <c r="P5880" s="7">
        <f>SUM(dane3[[#This Row],[RoomService]:[VRDeck]])</f>
        <v>908</v>
      </c>
      <c r="Q5880" t="s">
        <v>16052</v>
      </c>
      <c r="R5880" t="b">
        <v>0</v>
      </c>
    </row>
    <row r="5881" spans="1:18" x14ac:dyDescent="0.3">
      <c r="A5881" t="s">
        <v>16053</v>
      </c>
      <c r="B5881">
        <f>MID(dane3[[#This Row],[PassengerId]],1,4)+0</f>
        <v>6227</v>
      </c>
      <c r="C5881" t="s">
        <v>19</v>
      </c>
      <c r="D5881" t="b">
        <v>0</v>
      </c>
      <c r="E5881" t="s">
        <v>16054</v>
      </c>
      <c r="F5881" t="str">
        <f>MID($E5881,1,1)</f>
        <v>F</v>
      </c>
      <c r="G5881" t="str">
        <f>IFERROR(MID($E5881,SEARCH("/",$E5881,SEARCH("/",$E5881)+1)+1,1),"")</f>
        <v>S</v>
      </c>
      <c r="H5881" t="s">
        <v>32</v>
      </c>
      <c r="I5881">
        <v>50</v>
      </c>
      <c r="J5881" t="b">
        <v>0</v>
      </c>
      <c r="K5881" s="7">
        <v>199</v>
      </c>
      <c r="L5881" s="7">
        <v>0</v>
      </c>
      <c r="M5881" s="7">
        <v>182</v>
      </c>
      <c r="N5881" s="7">
        <v>0</v>
      </c>
      <c r="O5881" s="7">
        <v>0</v>
      </c>
      <c r="P5881" s="7">
        <f>SUM(dane3[[#This Row],[RoomService]:[VRDeck]])</f>
        <v>381</v>
      </c>
      <c r="Q5881" t="s">
        <v>16055</v>
      </c>
      <c r="R5881" t="b">
        <v>0</v>
      </c>
    </row>
    <row r="5882" spans="1:18" x14ac:dyDescent="0.3">
      <c r="A5882" t="s">
        <v>16056</v>
      </c>
      <c r="B5882">
        <f>MID(dane3[[#This Row],[PassengerId]],1,4)+0</f>
        <v>6228</v>
      </c>
      <c r="C5882" t="s">
        <v>19</v>
      </c>
      <c r="D5882" t="b">
        <v>0</v>
      </c>
      <c r="E5882" t="s">
        <v>16057</v>
      </c>
      <c r="F5882" t="str">
        <f>MID($E5882,1,1)</f>
        <v>G</v>
      </c>
      <c r="G5882" t="str">
        <f>IFERROR(MID($E5882,SEARCH("/",$E5882,SEARCH("/",$E5882)+1)+1,1),"")</f>
        <v>S</v>
      </c>
      <c r="H5882" t="s">
        <v>16</v>
      </c>
      <c r="I5882">
        <v>38</v>
      </c>
      <c r="J5882" t="b">
        <v>0</v>
      </c>
      <c r="K5882" s="7">
        <v>0</v>
      </c>
      <c r="L5882" s="7">
        <v>709</v>
      </c>
      <c r="M5882" s="7">
        <v>39</v>
      </c>
      <c r="N5882" s="7">
        <v>62</v>
      </c>
      <c r="O5882" s="7">
        <v>0</v>
      </c>
      <c r="P5882" s="7">
        <f>SUM(dane3[[#This Row],[RoomService]:[VRDeck]])</f>
        <v>810</v>
      </c>
      <c r="Q5882" t="s">
        <v>16058</v>
      </c>
      <c r="R5882" t="b">
        <v>1</v>
      </c>
    </row>
    <row r="5883" spans="1:18" x14ac:dyDescent="0.3">
      <c r="A5883" t="s">
        <v>14404</v>
      </c>
      <c r="B5883">
        <f>MID(dane3[[#This Row],[PassengerId]],1,4)+0</f>
        <v>5625</v>
      </c>
      <c r="C5883" t="s">
        <v>53</v>
      </c>
      <c r="D5883" t="b">
        <v>1</v>
      </c>
      <c r="E5883" t="s">
        <v>14398</v>
      </c>
      <c r="F5883" t="str">
        <f>MID($E5883,1,1)</f>
        <v>E</v>
      </c>
      <c r="G5883" t="str">
        <f>IFERROR(MID($E5883,SEARCH("/",$E5883,SEARCH("/",$E5883)+1)+1,1),"")</f>
        <v>P</v>
      </c>
      <c r="H5883" t="s">
        <v>16</v>
      </c>
      <c r="I5883">
        <v>26</v>
      </c>
      <c r="J5883" t="b">
        <v>0</v>
      </c>
      <c r="K5883" s="7">
        <v>0</v>
      </c>
      <c r="L5883" s="7">
        <v>0</v>
      </c>
      <c r="M5883" s="7">
        <v>0</v>
      </c>
      <c r="N5883" s="7">
        <v>0</v>
      </c>
      <c r="O5883" s="7">
        <v>0</v>
      </c>
      <c r="P5883" s="7">
        <f>SUM(dane3[[#This Row],[RoomService]:[VRDeck]])</f>
        <v>0</v>
      </c>
      <c r="Q5883" t="s">
        <v>14405</v>
      </c>
      <c r="R5883" t="b">
        <v>1</v>
      </c>
    </row>
    <row r="5884" spans="1:18" x14ac:dyDescent="0.3">
      <c r="A5884" t="s">
        <v>14406</v>
      </c>
      <c r="B5884">
        <f>MID(dane3[[#This Row],[PassengerId]],1,4)+0</f>
        <v>5625</v>
      </c>
      <c r="C5884" t="s">
        <v>53</v>
      </c>
      <c r="D5884" t="b">
        <v>0</v>
      </c>
      <c r="E5884" t="s">
        <v>14398</v>
      </c>
      <c r="F5884" t="str">
        <f>MID($E5884,1,1)</f>
        <v>E</v>
      </c>
      <c r="G5884" t="str">
        <f>IFERROR(MID($E5884,SEARCH("/",$E5884,SEARCH("/",$E5884)+1)+1,1),"")</f>
        <v>P</v>
      </c>
      <c r="H5884" t="s">
        <v>16</v>
      </c>
      <c r="I5884">
        <v>22</v>
      </c>
      <c r="J5884" t="b">
        <v>0</v>
      </c>
      <c r="K5884" s="7">
        <v>804</v>
      </c>
      <c r="L5884" s="7">
        <v>0</v>
      </c>
      <c r="M5884" s="7">
        <v>378</v>
      </c>
      <c r="N5884" s="7">
        <v>0</v>
      </c>
      <c r="O5884" s="7">
        <v>0</v>
      </c>
      <c r="P5884" s="7">
        <f>SUM(dane3[[#This Row],[RoomService]:[VRDeck]])</f>
        <v>1182</v>
      </c>
      <c r="Q5884" t="s">
        <v>23799</v>
      </c>
      <c r="R5884" t="b">
        <v>0</v>
      </c>
    </row>
    <row r="5885" spans="1:18" x14ac:dyDescent="0.3">
      <c r="A5885" t="s">
        <v>16065</v>
      </c>
      <c r="B5885">
        <f>MID(dane3[[#This Row],[PassengerId]],1,4)+0</f>
        <v>6232</v>
      </c>
      <c r="C5885" t="s">
        <v>14</v>
      </c>
      <c r="D5885" t="b">
        <v>1</v>
      </c>
      <c r="E5885" t="s">
        <v>16066</v>
      </c>
      <c r="F5885" t="str">
        <f>MID($E5885,1,1)</f>
        <v>B</v>
      </c>
      <c r="G5885" t="str">
        <f>IFERROR(MID($E5885,SEARCH("/",$E5885,SEARCH("/",$E5885)+1)+1,1),"")</f>
        <v>S</v>
      </c>
      <c r="H5885" t="s">
        <v>46</v>
      </c>
      <c r="I5885">
        <v>30</v>
      </c>
      <c r="J5885" t="b">
        <v>0</v>
      </c>
      <c r="K5885" s="7">
        <v>0</v>
      </c>
      <c r="L5885" s="7">
        <v>0</v>
      </c>
      <c r="M5885" s="7">
        <v>0</v>
      </c>
      <c r="N5885" s="7">
        <v>0</v>
      </c>
      <c r="O5885" s="7">
        <v>0</v>
      </c>
      <c r="P5885" s="7">
        <f>SUM(dane3[[#This Row],[RoomService]:[VRDeck]])</f>
        <v>0</v>
      </c>
      <c r="Q5885" t="s">
        <v>16067</v>
      </c>
      <c r="R5885" t="b">
        <v>1</v>
      </c>
    </row>
    <row r="5886" spans="1:18" x14ac:dyDescent="0.3">
      <c r="A5886" t="s">
        <v>14436</v>
      </c>
      <c r="B5886">
        <f>MID(dane3[[#This Row],[PassengerId]],1,4)+0</f>
        <v>5643</v>
      </c>
      <c r="C5886" t="s">
        <v>53</v>
      </c>
      <c r="D5886" t="b">
        <v>0</v>
      </c>
      <c r="E5886" t="s">
        <v>14437</v>
      </c>
      <c r="F5886" t="str">
        <f>MID($E5886,1,1)</f>
        <v>F</v>
      </c>
      <c r="G5886" t="str">
        <f>IFERROR(MID($E5886,SEARCH("/",$E5886,SEARCH("/",$E5886)+1)+1,1),"")</f>
        <v>S</v>
      </c>
      <c r="H5886" t="s">
        <v>16</v>
      </c>
      <c r="I5886">
        <v>24</v>
      </c>
      <c r="J5886" t="b">
        <v>0</v>
      </c>
      <c r="K5886" s="7">
        <v>158</v>
      </c>
      <c r="L5886" s="7">
        <v>0</v>
      </c>
      <c r="M5886" s="7">
        <v>1594</v>
      </c>
      <c r="N5886" s="7">
        <v>1</v>
      </c>
      <c r="O5886" s="7">
        <v>0</v>
      </c>
      <c r="P5886" s="7">
        <f>SUM(dane3[[#This Row],[RoomService]:[VRDeck]])</f>
        <v>1753</v>
      </c>
      <c r="Q5886" t="s">
        <v>14438</v>
      </c>
      <c r="R5886" t="b">
        <v>1</v>
      </c>
    </row>
    <row r="5887" spans="1:18" x14ac:dyDescent="0.3">
      <c r="A5887" t="s">
        <v>16071</v>
      </c>
      <c r="B5887">
        <f>MID(dane3[[#This Row],[PassengerId]],1,4)+0</f>
        <v>6236</v>
      </c>
      <c r="C5887" t="s">
        <v>19</v>
      </c>
      <c r="D5887" t="b">
        <v>0</v>
      </c>
      <c r="E5887" t="s">
        <v>16072</v>
      </c>
      <c r="F5887" t="str">
        <f>MID($E5887,1,1)</f>
        <v>F</v>
      </c>
      <c r="G5887" t="str">
        <f>IFERROR(MID($E5887,SEARCH("/",$E5887,SEARCH("/",$E5887)+1)+1,1),"")</f>
        <v>S</v>
      </c>
      <c r="H5887" t="s">
        <v>16</v>
      </c>
      <c r="I5887">
        <v>22</v>
      </c>
      <c r="J5887" t="b">
        <v>0</v>
      </c>
      <c r="K5887" s="7">
        <v>395</v>
      </c>
      <c r="L5887" s="7">
        <v>0</v>
      </c>
      <c r="M5887" s="7">
        <v>0</v>
      </c>
      <c r="N5887" s="7">
        <v>300</v>
      </c>
      <c r="O5887" s="7">
        <v>125</v>
      </c>
      <c r="P5887" s="7">
        <f>SUM(dane3[[#This Row],[RoomService]:[VRDeck]])</f>
        <v>820</v>
      </c>
      <c r="Q5887" t="s">
        <v>16073</v>
      </c>
      <c r="R5887" t="b">
        <v>0</v>
      </c>
    </row>
    <row r="5888" spans="1:18" x14ac:dyDescent="0.3">
      <c r="A5888" t="s">
        <v>14439</v>
      </c>
      <c r="B5888">
        <f>MID(dane3[[#This Row],[PassengerId]],1,4)+0</f>
        <v>5643</v>
      </c>
      <c r="C5888" t="s">
        <v>53</v>
      </c>
      <c r="D5888" t="b">
        <v>0</v>
      </c>
      <c r="E5888" t="s">
        <v>14437</v>
      </c>
      <c r="F5888" t="str">
        <f>MID($E5888,1,1)</f>
        <v>F</v>
      </c>
      <c r="G5888" t="str">
        <f>IFERROR(MID($E5888,SEARCH("/",$E5888,SEARCH("/",$E5888)+1)+1,1),"")</f>
        <v>S</v>
      </c>
      <c r="H5888" t="s">
        <v>46</v>
      </c>
      <c r="I5888">
        <v>18</v>
      </c>
      <c r="J5888" t="b">
        <v>0</v>
      </c>
      <c r="K5888" s="7">
        <v>2803</v>
      </c>
      <c r="L5888" s="7">
        <v>0</v>
      </c>
      <c r="M5888" s="7">
        <v>17</v>
      </c>
      <c r="N5888" s="7">
        <v>0</v>
      </c>
      <c r="O5888" s="7">
        <v>0</v>
      </c>
      <c r="P5888" s="7">
        <f>SUM(dane3[[#This Row],[RoomService]:[VRDeck]])</f>
        <v>2820</v>
      </c>
      <c r="Q5888" t="s">
        <v>23799</v>
      </c>
      <c r="R5888" t="b">
        <v>0</v>
      </c>
    </row>
    <row r="5889" spans="1:18" x14ac:dyDescent="0.3">
      <c r="A5889" t="s">
        <v>14440</v>
      </c>
      <c r="B5889">
        <f>MID(dane3[[#This Row],[PassengerId]],1,4)+0</f>
        <v>5643</v>
      </c>
      <c r="C5889" t="s">
        <v>53</v>
      </c>
      <c r="D5889" t="b">
        <v>0</v>
      </c>
      <c r="E5889" t="s">
        <v>14437</v>
      </c>
      <c r="F5889" t="str">
        <f>MID($E5889,1,1)</f>
        <v>F</v>
      </c>
      <c r="G5889" t="str">
        <f>IFERROR(MID($E5889,SEARCH("/",$E5889,SEARCH("/",$E5889)+1)+1,1),"")</f>
        <v>S</v>
      </c>
      <c r="H5889" t="s">
        <v>16</v>
      </c>
      <c r="I5889">
        <v>15</v>
      </c>
      <c r="J5889" t="b">
        <v>0</v>
      </c>
      <c r="K5889" s="7">
        <v>643</v>
      </c>
      <c r="L5889" s="7">
        <v>0</v>
      </c>
      <c r="M5889" s="7">
        <v>45</v>
      </c>
      <c r="N5889" s="7">
        <v>0</v>
      </c>
      <c r="O5889" s="7">
        <v>10</v>
      </c>
      <c r="P5889" s="7">
        <f>SUM(dane3[[#This Row],[RoomService]:[VRDeck]])</f>
        <v>698</v>
      </c>
      <c r="Q5889" t="s">
        <v>14441</v>
      </c>
      <c r="R5889" t="b">
        <v>0</v>
      </c>
    </row>
    <row r="5890" spans="1:18" x14ac:dyDescent="0.3">
      <c r="A5890" t="s">
        <v>16080</v>
      </c>
      <c r="B5890">
        <f>MID(dane3[[#This Row],[PassengerId]],1,4)+0</f>
        <v>6239</v>
      </c>
      <c r="C5890" t="s">
        <v>19</v>
      </c>
      <c r="D5890" t="b">
        <v>0</v>
      </c>
      <c r="E5890" t="s">
        <v>16081</v>
      </c>
      <c r="F5890" t="str">
        <f>MID($E5890,1,1)</f>
        <v>F</v>
      </c>
      <c r="G5890" t="str">
        <f>IFERROR(MID($E5890,SEARCH("/",$E5890,SEARCH("/",$E5890)+1)+1,1),"")</f>
        <v>S</v>
      </c>
      <c r="H5890" t="s">
        <v>16</v>
      </c>
      <c r="I5890">
        <v>19</v>
      </c>
      <c r="J5890" t="b">
        <v>0</v>
      </c>
      <c r="K5890" s="7">
        <v>2044</v>
      </c>
      <c r="L5890" s="7">
        <v>0</v>
      </c>
      <c r="M5890" s="7">
        <v>13</v>
      </c>
      <c r="N5890" s="7">
        <v>1</v>
      </c>
      <c r="O5890" s="7">
        <v>0</v>
      </c>
      <c r="P5890" s="7">
        <f>SUM(dane3[[#This Row],[RoomService]:[VRDeck]])</f>
        <v>2058</v>
      </c>
      <c r="Q5890" t="s">
        <v>16082</v>
      </c>
      <c r="R5890" t="b">
        <v>0</v>
      </c>
    </row>
    <row r="5891" spans="1:18" x14ac:dyDescent="0.3">
      <c r="A5891" t="s">
        <v>12391</v>
      </c>
      <c r="B5891">
        <f>MID(dane3[[#This Row],[PassengerId]],1,4)+0</f>
        <v>4832</v>
      </c>
      <c r="C5891" t="s">
        <v>19</v>
      </c>
      <c r="D5891" t="b">
        <v>0</v>
      </c>
      <c r="E5891" t="s">
        <v>12392</v>
      </c>
      <c r="F5891" t="str">
        <f>MID($E5891,1,1)</f>
        <v>E</v>
      </c>
      <c r="G5891" t="str">
        <f>IFERROR(MID($E5891,SEARCH("/",$E5891,SEARCH("/",$E5891)+1)+1,1),"")</f>
        <v>P</v>
      </c>
      <c r="H5891" t="s">
        <v>16</v>
      </c>
      <c r="I5891">
        <v>37</v>
      </c>
      <c r="J5891" t="b">
        <v>0</v>
      </c>
      <c r="K5891" s="7">
        <v>542</v>
      </c>
      <c r="L5891" s="7">
        <v>440</v>
      </c>
      <c r="M5891" s="7">
        <v>1</v>
      </c>
      <c r="N5891" s="7">
        <v>0</v>
      </c>
      <c r="O5891" s="7">
        <v>0</v>
      </c>
      <c r="P5891" s="7">
        <f>SUM(dane3[[#This Row],[RoomService]:[VRDeck]])</f>
        <v>983</v>
      </c>
      <c r="Q5891" t="s">
        <v>12393</v>
      </c>
      <c r="R5891" t="b">
        <v>0</v>
      </c>
    </row>
    <row r="5892" spans="1:18" x14ac:dyDescent="0.3">
      <c r="A5892" t="s">
        <v>16086</v>
      </c>
      <c r="B5892">
        <f>MID(dane3[[#This Row],[PassengerId]],1,4)+0</f>
        <v>6243</v>
      </c>
      <c r="C5892" t="s">
        <v>19</v>
      </c>
      <c r="D5892" t="b">
        <v>1</v>
      </c>
      <c r="E5892" t="s">
        <v>16087</v>
      </c>
      <c r="F5892" t="str">
        <f>MID($E5892,1,1)</f>
        <v>G</v>
      </c>
      <c r="G5892" t="str">
        <f>IFERROR(MID($E5892,SEARCH("/",$E5892,SEARCH("/",$E5892)+1)+1,1),"")</f>
        <v>S</v>
      </c>
      <c r="H5892" t="s">
        <v>32</v>
      </c>
      <c r="I5892">
        <v>33</v>
      </c>
      <c r="J5892" t="b">
        <v>0</v>
      </c>
      <c r="K5892" s="7">
        <v>0</v>
      </c>
      <c r="L5892" s="7">
        <v>0</v>
      </c>
      <c r="M5892" s="7">
        <v>0</v>
      </c>
      <c r="N5892" s="7">
        <v>0</v>
      </c>
      <c r="O5892" s="7">
        <v>0</v>
      </c>
      <c r="P5892" s="7">
        <f>SUM(dane3[[#This Row],[RoomService]:[VRDeck]])</f>
        <v>0</v>
      </c>
      <c r="Q5892" t="s">
        <v>16088</v>
      </c>
      <c r="R5892" t="b">
        <v>1</v>
      </c>
    </row>
    <row r="5893" spans="1:18" x14ac:dyDescent="0.3">
      <c r="A5893" t="s">
        <v>16089</v>
      </c>
      <c r="B5893">
        <f>MID(dane3[[#This Row],[PassengerId]],1,4)+0</f>
        <v>6245</v>
      </c>
      <c r="C5893" t="s">
        <v>19</v>
      </c>
      <c r="D5893" t="b">
        <v>0</v>
      </c>
      <c r="E5893" t="s">
        <v>16090</v>
      </c>
      <c r="F5893" t="str">
        <f>MID($E5893,1,1)</f>
        <v>G</v>
      </c>
      <c r="G5893" t="str">
        <f>IFERROR(MID($E5893,SEARCH("/",$E5893,SEARCH("/",$E5893)+1)+1,1),"")</f>
        <v>S</v>
      </c>
      <c r="H5893" t="s">
        <v>16</v>
      </c>
      <c r="I5893">
        <v>20</v>
      </c>
      <c r="J5893" t="b">
        <v>0</v>
      </c>
      <c r="K5893" s="7">
        <v>0</v>
      </c>
      <c r="L5893" s="7">
        <v>0</v>
      </c>
      <c r="M5893" s="7">
        <v>841</v>
      </c>
      <c r="N5893" s="7">
        <v>5</v>
      </c>
      <c r="O5893" s="7">
        <v>0</v>
      </c>
      <c r="P5893" s="7">
        <f>SUM(dane3[[#This Row],[RoomService]:[VRDeck]])</f>
        <v>846</v>
      </c>
      <c r="Q5893" t="s">
        <v>16091</v>
      </c>
      <c r="R5893" t="b">
        <v>1</v>
      </c>
    </row>
    <row r="5894" spans="1:18" x14ac:dyDescent="0.3">
      <c r="A5894" t="s">
        <v>14442</v>
      </c>
      <c r="B5894">
        <f>MID(dane3[[#This Row],[PassengerId]],1,4)+0</f>
        <v>5644</v>
      </c>
      <c r="C5894" t="s">
        <v>53</v>
      </c>
      <c r="D5894" t="b">
        <v>0</v>
      </c>
      <c r="E5894" t="s">
        <v>14443</v>
      </c>
      <c r="F5894" t="str">
        <f>MID($E5894,1,1)</f>
        <v>F</v>
      </c>
      <c r="G5894" t="str">
        <f>IFERROR(MID($E5894,SEARCH("/",$E5894,SEARCH("/",$E5894)+1)+1,1),"")</f>
        <v>P</v>
      </c>
      <c r="H5894" t="s">
        <v>16</v>
      </c>
      <c r="I5894">
        <v>28</v>
      </c>
      <c r="J5894" t="b">
        <v>0</v>
      </c>
      <c r="K5894" s="7">
        <v>1909</v>
      </c>
      <c r="L5894" s="7">
        <v>0</v>
      </c>
      <c r="M5894" s="7">
        <v>0</v>
      </c>
      <c r="N5894" s="7">
        <v>0</v>
      </c>
      <c r="O5894" s="7">
        <v>6</v>
      </c>
      <c r="P5894" s="7">
        <f>SUM(dane3[[#This Row],[RoomService]:[VRDeck]])</f>
        <v>1915</v>
      </c>
      <c r="Q5894" t="s">
        <v>14444</v>
      </c>
      <c r="R5894" t="b">
        <v>0</v>
      </c>
    </row>
    <row r="5895" spans="1:18" x14ac:dyDescent="0.3">
      <c r="A5895" t="s">
        <v>16095</v>
      </c>
      <c r="B5895">
        <f>MID(dane3[[#This Row],[PassengerId]],1,4)+0</f>
        <v>6248</v>
      </c>
      <c r="C5895" t="s">
        <v>19</v>
      </c>
      <c r="D5895" t="b">
        <v>1</v>
      </c>
      <c r="E5895" t="s">
        <v>16096</v>
      </c>
      <c r="F5895" t="str">
        <f>MID($E5895,1,1)</f>
        <v>G</v>
      </c>
      <c r="G5895" t="str">
        <f>IFERROR(MID($E5895,SEARCH("/",$E5895,SEARCH("/",$E5895)+1)+1,1),"")</f>
        <v>S</v>
      </c>
      <c r="H5895" t="s">
        <v>46</v>
      </c>
      <c r="I5895">
        <v>10</v>
      </c>
      <c r="J5895" t="b">
        <v>0</v>
      </c>
      <c r="K5895" s="7">
        <v>0</v>
      </c>
      <c r="L5895" s="7">
        <v>0</v>
      </c>
      <c r="M5895" s="7">
        <v>0</v>
      </c>
      <c r="N5895" s="7">
        <v>0</v>
      </c>
      <c r="O5895" s="7">
        <v>0</v>
      </c>
      <c r="P5895" s="7">
        <f>SUM(dane3[[#This Row],[RoomService]:[VRDeck]])</f>
        <v>0</v>
      </c>
      <c r="Q5895" t="s">
        <v>16097</v>
      </c>
      <c r="R5895" t="b">
        <v>1</v>
      </c>
    </row>
    <row r="5896" spans="1:18" x14ac:dyDescent="0.3">
      <c r="A5896" t="s">
        <v>16098</v>
      </c>
      <c r="B5896">
        <f>MID(dane3[[#This Row],[PassengerId]],1,4)+0</f>
        <v>6249</v>
      </c>
      <c r="C5896" t="s">
        <v>19</v>
      </c>
      <c r="D5896" t="b">
        <v>0</v>
      </c>
      <c r="E5896" t="s">
        <v>16099</v>
      </c>
      <c r="F5896" t="str">
        <f>MID($E5896,1,1)</f>
        <v>G</v>
      </c>
      <c r="G5896" t="str">
        <f>IFERROR(MID($E5896,SEARCH("/",$E5896,SEARCH("/",$E5896)+1)+1,1),"")</f>
        <v>P</v>
      </c>
      <c r="H5896" t="s">
        <v>16</v>
      </c>
      <c r="I5896">
        <v>23</v>
      </c>
      <c r="J5896" t="b">
        <v>0</v>
      </c>
      <c r="K5896" s="7">
        <v>0</v>
      </c>
      <c r="L5896" s="7">
        <v>1</v>
      </c>
      <c r="M5896" s="7">
        <v>908</v>
      </c>
      <c r="N5896" s="7">
        <v>0</v>
      </c>
      <c r="O5896" s="7">
        <v>0</v>
      </c>
      <c r="P5896" s="7">
        <f>SUM(dane3[[#This Row],[RoomService]:[VRDeck]])</f>
        <v>909</v>
      </c>
      <c r="Q5896" t="s">
        <v>16100</v>
      </c>
      <c r="R5896" t="b">
        <v>1</v>
      </c>
    </row>
    <row r="5897" spans="1:18" x14ac:dyDescent="0.3">
      <c r="A5897" t="s">
        <v>16101</v>
      </c>
      <c r="B5897">
        <f>MID(dane3[[#This Row],[PassengerId]],1,4)+0</f>
        <v>6250</v>
      </c>
      <c r="C5897" t="s">
        <v>19</v>
      </c>
      <c r="D5897" t="b">
        <v>0</v>
      </c>
      <c r="E5897" t="s">
        <v>16102</v>
      </c>
      <c r="F5897" t="str">
        <f>MID($E5897,1,1)</f>
        <v>G</v>
      </c>
      <c r="G5897" t="str">
        <f>IFERROR(MID($E5897,SEARCH("/",$E5897,SEARCH("/",$E5897)+1)+1,1),"")</f>
        <v>S</v>
      </c>
      <c r="H5897" t="s">
        <v>16</v>
      </c>
      <c r="I5897">
        <v>28</v>
      </c>
      <c r="J5897" t="b">
        <v>0</v>
      </c>
      <c r="K5897" s="7">
        <v>0</v>
      </c>
      <c r="L5897" s="7">
        <v>0</v>
      </c>
      <c r="M5897" s="7">
        <v>887</v>
      </c>
      <c r="N5897" s="7">
        <v>0</v>
      </c>
      <c r="O5897" s="7">
        <v>0</v>
      </c>
      <c r="P5897" s="7">
        <f>SUM(dane3[[#This Row],[RoomService]:[VRDeck]])</f>
        <v>887</v>
      </c>
      <c r="Q5897" t="s">
        <v>16103</v>
      </c>
      <c r="R5897" t="b">
        <v>1</v>
      </c>
    </row>
    <row r="5898" spans="1:18" x14ac:dyDescent="0.3">
      <c r="A5898" t="s">
        <v>16104</v>
      </c>
      <c r="B5898">
        <f>MID(dane3[[#This Row],[PassengerId]],1,4)+0</f>
        <v>6251</v>
      </c>
      <c r="C5898" t="s">
        <v>19</v>
      </c>
      <c r="D5898" t="b">
        <v>0</v>
      </c>
      <c r="E5898" t="s">
        <v>16105</v>
      </c>
      <c r="F5898" t="str">
        <f>MID($E5898,1,1)</f>
        <v>F</v>
      </c>
      <c r="G5898" t="str">
        <f>IFERROR(MID($E5898,SEARCH("/",$E5898,SEARCH("/",$E5898)+1)+1,1),"")</f>
        <v>S</v>
      </c>
      <c r="H5898" t="s">
        <v>16</v>
      </c>
      <c r="I5898">
        <v>23</v>
      </c>
      <c r="J5898" t="b">
        <v>0</v>
      </c>
      <c r="K5898" s="7">
        <v>2189</v>
      </c>
      <c r="L5898" s="7">
        <v>0</v>
      </c>
      <c r="M5898" s="7">
        <v>0</v>
      </c>
      <c r="N5898" s="7">
        <v>0</v>
      </c>
      <c r="O5898" s="7">
        <v>0</v>
      </c>
      <c r="P5898" s="7">
        <f>SUM(dane3[[#This Row],[RoomService]:[VRDeck]])</f>
        <v>2189</v>
      </c>
      <c r="Q5898" t="s">
        <v>16106</v>
      </c>
      <c r="R5898" t="b">
        <v>1</v>
      </c>
    </row>
    <row r="5899" spans="1:18" x14ac:dyDescent="0.3">
      <c r="A5899" t="s">
        <v>14448</v>
      </c>
      <c r="B5899">
        <f>MID(dane3[[#This Row],[PassengerId]],1,4)+0</f>
        <v>5646</v>
      </c>
      <c r="C5899" t="s">
        <v>53</v>
      </c>
      <c r="D5899" t="b">
        <v>1</v>
      </c>
      <c r="E5899" t="s">
        <v>14449</v>
      </c>
      <c r="F5899" t="str">
        <f>MID($E5899,1,1)</f>
        <v>F</v>
      </c>
      <c r="G5899" t="str">
        <f>IFERROR(MID($E5899,SEARCH("/",$E5899,SEARCH("/",$E5899)+1)+1,1),"")</f>
        <v>S</v>
      </c>
      <c r="H5899" t="s">
        <v>46</v>
      </c>
      <c r="I5899">
        <v>39</v>
      </c>
      <c r="J5899" t="b">
        <v>0</v>
      </c>
      <c r="K5899" s="7">
        <v>0</v>
      </c>
      <c r="L5899" s="7">
        <v>0</v>
      </c>
      <c r="M5899" s="7">
        <v>0</v>
      </c>
      <c r="N5899" s="7">
        <v>0</v>
      </c>
      <c r="O5899" s="7">
        <v>0</v>
      </c>
      <c r="P5899" s="7">
        <f>SUM(dane3[[#This Row],[RoomService]:[VRDeck]])</f>
        <v>0</v>
      </c>
      <c r="Q5899" t="s">
        <v>23799</v>
      </c>
      <c r="R5899" t="b">
        <v>1</v>
      </c>
    </row>
    <row r="5900" spans="1:18" x14ac:dyDescent="0.3">
      <c r="A5900" t="s">
        <v>14507</v>
      </c>
      <c r="B5900">
        <f>MID(dane3[[#This Row],[PassengerId]],1,4)+0</f>
        <v>5677</v>
      </c>
      <c r="C5900" t="s">
        <v>53</v>
      </c>
      <c r="D5900" t="b">
        <v>0</v>
      </c>
      <c r="E5900" t="s">
        <v>14508</v>
      </c>
      <c r="F5900" t="str">
        <f>MID($E5900,1,1)</f>
        <v>E</v>
      </c>
      <c r="G5900" t="str">
        <f>IFERROR(MID($E5900,SEARCH("/",$E5900,SEARCH("/",$E5900)+1)+1,1),"")</f>
        <v>P</v>
      </c>
      <c r="H5900" t="s">
        <v>16</v>
      </c>
      <c r="I5900">
        <v>22</v>
      </c>
      <c r="J5900" t="b">
        <v>0</v>
      </c>
      <c r="K5900" s="7">
        <v>1035</v>
      </c>
      <c r="L5900" s="7">
        <v>0</v>
      </c>
      <c r="M5900" s="7">
        <v>264</v>
      </c>
      <c r="N5900" s="7">
        <v>0</v>
      </c>
      <c r="O5900" s="7">
        <v>0</v>
      </c>
      <c r="P5900" s="7">
        <f>SUM(dane3[[#This Row],[RoomService]:[VRDeck]])</f>
        <v>1299</v>
      </c>
      <c r="Q5900" t="s">
        <v>14509</v>
      </c>
      <c r="R5900" t="b">
        <v>0</v>
      </c>
    </row>
    <row r="5901" spans="1:18" x14ac:dyDescent="0.3">
      <c r="A5901" t="s">
        <v>14535</v>
      </c>
      <c r="B5901">
        <f>MID(dane3[[#This Row],[PassengerId]],1,4)+0</f>
        <v>5686</v>
      </c>
      <c r="C5901" t="s">
        <v>53</v>
      </c>
      <c r="D5901" t="b">
        <v>0</v>
      </c>
      <c r="E5901" t="s">
        <v>39</v>
      </c>
      <c r="F5901" t="s">
        <v>23763</v>
      </c>
      <c r="G5901" t="str">
        <f>IFERROR(MID($E5901,SEARCH("/",$E5901,SEARCH("/",$E5901)+1)+1,1),"")</f>
        <v/>
      </c>
      <c r="H5901" t="s">
        <v>46</v>
      </c>
      <c r="I5901">
        <v>44</v>
      </c>
      <c r="J5901" t="b">
        <v>0</v>
      </c>
      <c r="K5901" s="7">
        <v>2267</v>
      </c>
      <c r="L5901" s="7">
        <v>0</v>
      </c>
      <c r="M5901" s="7">
        <v>107</v>
      </c>
      <c r="N5901" s="7">
        <v>0</v>
      </c>
      <c r="O5901" s="7">
        <v>0</v>
      </c>
      <c r="P5901" s="7">
        <f>SUM(dane3[[#This Row],[RoomService]:[VRDeck]])</f>
        <v>2374</v>
      </c>
      <c r="Q5901" t="s">
        <v>14536</v>
      </c>
      <c r="R5901" t="b">
        <v>0</v>
      </c>
    </row>
    <row r="5902" spans="1:18" x14ac:dyDescent="0.3">
      <c r="A5902" t="s">
        <v>16115</v>
      </c>
      <c r="B5902">
        <f>MID(dane3[[#This Row],[PassengerId]],1,4)+0</f>
        <v>6254</v>
      </c>
      <c r="C5902" t="s">
        <v>14</v>
      </c>
      <c r="D5902" t="b">
        <v>1</v>
      </c>
      <c r="E5902" t="s">
        <v>16116</v>
      </c>
      <c r="F5902" t="str">
        <f>MID($E5902,1,1)</f>
        <v>B</v>
      </c>
      <c r="G5902" t="str">
        <f>IFERROR(MID($E5902,SEARCH("/",$E5902,SEARCH("/",$E5902)+1)+1,1),"")</f>
        <v>S</v>
      </c>
      <c r="H5902" t="s">
        <v>16</v>
      </c>
      <c r="I5902">
        <v>37</v>
      </c>
      <c r="J5902" t="b">
        <v>0</v>
      </c>
      <c r="K5902" s="7">
        <v>0</v>
      </c>
      <c r="L5902" s="7">
        <v>0</v>
      </c>
      <c r="M5902" s="7">
        <v>0</v>
      </c>
      <c r="N5902" s="7">
        <v>0</v>
      </c>
      <c r="O5902" s="7">
        <v>0</v>
      </c>
      <c r="P5902" s="7">
        <f>SUM(dane3[[#This Row],[RoomService]:[VRDeck]])</f>
        <v>0</v>
      </c>
      <c r="Q5902" t="s">
        <v>16117</v>
      </c>
      <c r="R5902" t="b">
        <v>1</v>
      </c>
    </row>
    <row r="5903" spans="1:18" x14ac:dyDescent="0.3">
      <c r="A5903" t="s">
        <v>16118</v>
      </c>
      <c r="B5903">
        <f>MID(dane3[[#This Row],[PassengerId]],1,4)+0</f>
        <v>6254</v>
      </c>
      <c r="C5903" t="s">
        <v>14</v>
      </c>
      <c r="D5903" t="b">
        <v>1</v>
      </c>
      <c r="E5903" t="s">
        <v>16116</v>
      </c>
      <c r="F5903" t="str">
        <f>MID($E5903,1,1)</f>
        <v>B</v>
      </c>
      <c r="G5903" t="str">
        <f>IFERROR(MID($E5903,SEARCH("/",$E5903,SEARCH("/",$E5903)+1)+1,1),"")</f>
        <v>S</v>
      </c>
      <c r="H5903" t="s">
        <v>16</v>
      </c>
      <c r="I5903">
        <v>59</v>
      </c>
      <c r="J5903" t="b">
        <v>0</v>
      </c>
      <c r="K5903" s="7">
        <v>0</v>
      </c>
      <c r="L5903" s="7">
        <v>0</v>
      </c>
      <c r="M5903" s="7">
        <v>0</v>
      </c>
      <c r="N5903" s="7">
        <v>0</v>
      </c>
      <c r="O5903" s="7">
        <v>0</v>
      </c>
      <c r="P5903" s="7">
        <f>SUM(dane3[[#This Row],[RoomService]:[VRDeck]])</f>
        <v>0</v>
      </c>
      <c r="Q5903" t="s">
        <v>16119</v>
      </c>
      <c r="R5903" t="b">
        <v>1</v>
      </c>
    </row>
    <row r="5904" spans="1:18" x14ac:dyDescent="0.3">
      <c r="A5904" t="s">
        <v>16120</v>
      </c>
      <c r="B5904">
        <f>MID(dane3[[#This Row],[PassengerId]],1,4)+0</f>
        <v>6256</v>
      </c>
      <c r="C5904" t="s">
        <v>19</v>
      </c>
      <c r="D5904" t="b">
        <v>1</v>
      </c>
      <c r="E5904" t="s">
        <v>16121</v>
      </c>
      <c r="F5904" t="str">
        <f>MID($E5904,1,1)</f>
        <v>G</v>
      </c>
      <c r="G5904" t="str">
        <f>IFERROR(MID($E5904,SEARCH("/",$E5904,SEARCH("/",$E5904)+1)+1,1),"")</f>
        <v>P</v>
      </c>
      <c r="H5904" t="s">
        <v>16</v>
      </c>
      <c r="I5904">
        <v>53</v>
      </c>
      <c r="J5904" t="b">
        <v>0</v>
      </c>
      <c r="K5904" s="7">
        <v>0</v>
      </c>
      <c r="L5904" s="7">
        <v>0</v>
      </c>
      <c r="M5904" s="7">
        <v>0</v>
      </c>
      <c r="N5904" s="7">
        <v>0</v>
      </c>
      <c r="O5904" s="7">
        <v>0</v>
      </c>
      <c r="P5904" s="7">
        <f>SUM(dane3[[#This Row],[RoomService]:[VRDeck]])</f>
        <v>0</v>
      </c>
      <c r="Q5904" t="s">
        <v>16122</v>
      </c>
      <c r="R5904" t="b">
        <v>1</v>
      </c>
    </row>
    <row r="5905" spans="1:18" x14ac:dyDescent="0.3">
      <c r="A5905" t="s">
        <v>14549</v>
      </c>
      <c r="B5905">
        <f>MID(dane3[[#This Row],[PassengerId]],1,4)+0</f>
        <v>5692</v>
      </c>
      <c r="C5905" t="s">
        <v>53</v>
      </c>
      <c r="D5905" t="b">
        <v>0</v>
      </c>
      <c r="E5905" t="s">
        <v>14550</v>
      </c>
      <c r="F5905" t="str">
        <f>MID($E5905,1,1)</f>
        <v>E</v>
      </c>
      <c r="G5905" t="str">
        <f>IFERROR(MID($E5905,SEARCH("/",$E5905,SEARCH("/",$E5905)+1)+1,1),"")</f>
        <v>P</v>
      </c>
      <c r="H5905" t="s">
        <v>16</v>
      </c>
      <c r="I5905">
        <v>23</v>
      </c>
      <c r="J5905" t="b">
        <v>0</v>
      </c>
      <c r="K5905" s="7">
        <v>821</v>
      </c>
      <c r="L5905" s="7">
        <v>0</v>
      </c>
      <c r="M5905" s="7">
        <v>863</v>
      </c>
      <c r="N5905" s="7">
        <v>664</v>
      </c>
      <c r="O5905" s="7">
        <v>0</v>
      </c>
      <c r="P5905" s="7">
        <f>SUM(dane3[[#This Row],[RoomService]:[VRDeck]])</f>
        <v>2348</v>
      </c>
      <c r="Q5905" t="s">
        <v>14551</v>
      </c>
      <c r="R5905" t="b">
        <v>0</v>
      </c>
    </row>
    <row r="5906" spans="1:18" x14ac:dyDescent="0.3">
      <c r="A5906" t="s">
        <v>16126</v>
      </c>
      <c r="B5906">
        <f>MID(dane3[[#This Row],[PassengerId]],1,4)+0</f>
        <v>6262</v>
      </c>
      <c r="C5906" t="s">
        <v>14</v>
      </c>
      <c r="D5906" t="b">
        <v>0</v>
      </c>
      <c r="E5906" t="s">
        <v>16127</v>
      </c>
      <c r="F5906" t="str">
        <f>MID($E5906,1,1)</f>
        <v>D</v>
      </c>
      <c r="G5906" t="str">
        <f>IFERROR(MID($E5906,SEARCH("/",$E5906,SEARCH("/",$E5906)+1)+1,1),"")</f>
        <v>P</v>
      </c>
      <c r="H5906" t="s">
        <v>16</v>
      </c>
      <c r="I5906">
        <v>18</v>
      </c>
      <c r="J5906" t="b">
        <v>0</v>
      </c>
      <c r="K5906" s="7">
        <v>102</v>
      </c>
      <c r="L5906" s="7">
        <v>3</v>
      </c>
      <c r="M5906" s="7">
        <v>186</v>
      </c>
      <c r="N5906" s="7">
        <v>2287</v>
      </c>
      <c r="O5906" s="7">
        <v>0</v>
      </c>
      <c r="P5906" s="7">
        <f>SUM(dane3[[#This Row],[RoomService]:[VRDeck]])</f>
        <v>2578</v>
      </c>
      <c r="Q5906" t="s">
        <v>16128</v>
      </c>
      <c r="R5906" t="b">
        <v>0</v>
      </c>
    </row>
    <row r="5907" spans="1:18" x14ac:dyDescent="0.3">
      <c r="A5907" t="s">
        <v>16129</v>
      </c>
      <c r="B5907">
        <f>MID(dane3[[#This Row],[PassengerId]],1,4)+0</f>
        <v>6263</v>
      </c>
      <c r="C5907" t="s">
        <v>14</v>
      </c>
      <c r="D5907" t="b">
        <v>1</v>
      </c>
      <c r="E5907" t="s">
        <v>16130</v>
      </c>
      <c r="F5907" t="str">
        <f>MID($E5907,1,1)</f>
        <v>B</v>
      </c>
      <c r="G5907" t="str">
        <f>IFERROR(MID($E5907,SEARCH("/",$E5907,SEARCH("/",$E5907)+1)+1,1),"")</f>
        <v>P</v>
      </c>
      <c r="H5907" t="s">
        <v>46</v>
      </c>
      <c r="I5907">
        <v>17</v>
      </c>
      <c r="J5907" t="b">
        <v>0</v>
      </c>
      <c r="K5907" s="7">
        <v>0</v>
      </c>
      <c r="L5907" s="7">
        <v>0</v>
      </c>
      <c r="M5907" s="7">
        <v>0</v>
      </c>
      <c r="N5907" s="7">
        <v>0</v>
      </c>
      <c r="O5907" s="7">
        <v>0</v>
      </c>
      <c r="P5907" s="7">
        <f>SUM(dane3[[#This Row],[RoomService]:[VRDeck]])</f>
        <v>0</v>
      </c>
      <c r="Q5907" t="s">
        <v>16131</v>
      </c>
      <c r="R5907" t="b">
        <v>1</v>
      </c>
    </row>
    <row r="5908" spans="1:18" x14ac:dyDescent="0.3">
      <c r="A5908" t="s">
        <v>16132</v>
      </c>
      <c r="B5908">
        <f>MID(dane3[[#This Row],[PassengerId]],1,4)+0</f>
        <v>6263</v>
      </c>
      <c r="C5908" t="s">
        <v>14</v>
      </c>
      <c r="D5908" t="b">
        <v>0</v>
      </c>
      <c r="E5908" t="s">
        <v>16130</v>
      </c>
      <c r="F5908" t="str">
        <f>MID($E5908,1,1)</f>
        <v>B</v>
      </c>
      <c r="G5908" t="str">
        <f>IFERROR(MID($E5908,SEARCH("/",$E5908,SEARCH("/",$E5908)+1)+1,1),"")</f>
        <v>P</v>
      </c>
      <c r="H5908" t="s">
        <v>46</v>
      </c>
      <c r="I5908">
        <v>25</v>
      </c>
      <c r="J5908" t="b">
        <v>0</v>
      </c>
      <c r="K5908" s="7">
        <v>0</v>
      </c>
      <c r="L5908" s="7">
        <v>1674</v>
      </c>
      <c r="M5908" s="7">
        <v>3</v>
      </c>
      <c r="N5908" s="7">
        <v>9</v>
      </c>
      <c r="O5908" s="7">
        <v>3554</v>
      </c>
      <c r="P5908" s="7">
        <f>SUM(dane3[[#This Row],[RoomService]:[VRDeck]])</f>
        <v>5240</v>
      </c>
      <c r="Q5908" t="s">
        <v>16133</v>
      </c>
      <c r="R5908" t="b">
        <v>0</v>
      </c>
    </row>
    <row r="5909" spans="1:18" x14ac:dyDescent="0.3">
      <c r="A5909" t="s">
        <v>16134</v>
      </c>
      <c r="B5909">
        <f>MID(dane3[[#This Row],[PassengerId]],1,4)+0</f>
        <v>6264</v>
      </c>
      <c r="C5909" t="s">
        <v>19</v>
      </c>
      <c r="D5909" t="b">
        <v>0</v>
      </c>
      <c r="E5909" t="s">
        <v>16135</v>
      </c>
      <c r="F5909" t="str">
        <f>MID($E5909,1,1)</f>
        <v>F</v>
      </c>
      <c r="G5909" t="str">
        <f>IFERROR(MID($E5909,SEARCH("/",$E5909,SEARCH("/",$E5909)+1)+1,1),"")</f>
        <v>P</v>
      </c>
      <c r="H5909" t="s">
        <v>16</v>
      </c>
      <c r="I5909">
        <v>18</v>
      </c>
      <c r="J5909" t="b">
        <v>0</v>
      </c>
      <c r="K5909" s="7">
        <v>108</v>
      </c>
      <c r="L5909" s="7">
        <v>2</v>
      </c>
      <c r="M5909" s="7">
        <v>11</v>
      </c>
      <c r="N5909" s="7">
        <v>0</v>
      </c>
      <c r="O5909" s="7">
        <v>680</v>
      </c>
      <c r="P5909" s="7">
        <f>SUM(dane3[[#This Row],[RoomService]:[VRDeck]])</f>
        <v>801</v>
      </c>
      <c r="Q5909" t="s">
        <v>16136</v>
      </c>
      <c r="R5909" t="b">
        <v>0</v>
      </c>
    </row>
    <row r="5910" spans="1:18" x14ac:dyDescent="0.3">
      <c r="A5910" t="s">
        <v>16137</v>
      </c>
      <c r="B5910">
        <f>MID(dane3[[#This Row],[PassengerId]],1,4)+0</f>
        <v>6265</v>
      </c>
      <c r="C5910" t="s">
        <v>19</v>
      </c>
      <c r="D5910" t="b">
        <v>0</v>
      </c>
      <c r="E5910" t="s">
        <v>39</v>
      </c>
      <c r="F5910" t="s">
        <v>23763</v>
      </c>
      <c r="G5910" t="str">
        <f>IFERROR(MID($E5910,SEARCH("/",$E5910,SEARCH("/",$E5910)+1)+1,1),"")</f>
        <v/>
      </c>
      <c r="H5910" t="s">
        <v>16</v>
      </c>
      <c r="I5910">
        <v>20</v>
      </c>
      <c r="J5910" t="b">
        <v>0</v>
      </c>
      <c r="K5910" s="7">
        <v>379</v>
      </c>
      <c r="L5910" s="7">
        <v>0</v>
      </c>
      <c r="M5910" s="7">
        <v>29</v>
      </c>
      <c r="N5910" s="7">
        <v>39</v>
      </c>
      <c r="O5910" s="7">
        <v>91</v>
      </c>
      <c r="P5910" s="7">
        <f>SUM(dane3[[#This Row],[RoomService]:[VRDeck]])</f>
        <v>538</v>
      </c>
      <c r="Q5910" t="s">
        <v>16138</v>
      </c>
      <c r="R5910" t="b">
        <v>0</v>
      </c>
    </row>
    <row r="5911" spans="1:18" x14ac:dyDescent="0.3">
      <c r="A5911" t="s">
        <v>16139</v>
      </c>
      <c r="B5911">
        <f>MID(dane3[[#This Row],[PassengerId]],1,4)+0</f>
        <v>6266</v>
      </c>
      <c r="C5911" t="s">
        <v>19</v>
      </c>
      <c r="D5911" t="b">
        <v>0</v>
      </c>
      <c r="E5911" t="s">
        <v>16140</v>
      </c>
      <c r="F5911" t="str">
        <f>MID($E5911,1,1)</f>
        <v>F</v>
      </c>
      <c r="G5911" t="str">
        <f>IFERROR(MID($E5911,SEARCH("/",$E5911,SEARCH("/",$E5911)+1)+1,1),"")</f>
        <v>P</v>
      </c>
      <c r="H5911" t="s">
        <v>16</v>
      </c>
      <c r="I5911">
        <v>24</v>
      </c>
      <c r="J5911" t="b">
        <v>0</v>
      </c>
      <c r="K5911" s="7">
        <v>0</v>
      </c>
      <c r="L5911" s="7">
        <v>2680</v>
      </c>
      <c r="M5911" s="7">
        <v>0</v>
      </c>
      <c r="N5911" s="7">
        <v>2</v>
      </c>
      <c r="O5911" s="7">
        <v>45</v>
      </c>
      <c r="P5911" s="7">
        <f>SUM(dane3[[#This Row],[RoomService]:[VRDeck]])</f>
        <v>2727</v>
      </c>
      <c r="Q5911" t="s">
        <v>16141</v>
      </c>
      <c r="R5911" t="b">
        <v>1</v>
      </c>
    </row>
    <row r="5912" spans="1:18" x14ac:dyDescent="0.3">
      <c r="A5912" t="s">
        <v>14569</v>
      </c>
      <c r="B5912">
        <f>MID(dane3[[#This Row],[PassengerId]],1,4)+0</f>
        <v>5701</v>
      </c>
      <c r="C5912" t="s">
        <v>53</v>
      </c>
      <c r="D5912" t="b">
        <v>1</v>
      </c>
      <c r="E5912" t="s">
        <v>14570</v>
      </c>
      <c r="F5912" t="str">
        <f>MID($E5912,1,1)</f>
        <v>D</v>
      </c>
      <c r="G5912" t="str">
        <f>IFERROR(MID($E5912,SEARCH("/",$E5912,SEARCH("/",$E5912)+1)+1,1),"")</f>
        <v>S</v>
      </c>
      <c r="H5912" t="s">
        <v>16</v>
      </c>
      <c r="I5912">
        <v>33</v>
      </c>
      <c r="J5912" t="b">
        <v>0</v>
      </c>
      <c r="K5912" s="7">
        <v>0</v>
      </c>
      <c r="L5912" s="7">
        <v>0</v>
      </c>
      <c r="M5912" s="7">
        <v>0</v>
      </c>
      <c r="N5912" s="7">
        <v>0</v>
      </c>
      <c r="O5912" s="7">
        <v>0</v>
      </c>
      <c r="P5912" s="7">
        <f>SUM(dane3[[#This Row],[RoomService]:[VRDeck]])</f>
        <v>0</v>
      </c>
      <c r="Q5912" t="s">
        <v>14571</v>
      </c>
      <c r="R5912" t="b">
        <v>1</v>
      </c>
    </row>
    <row r="5913" spans="1:18" x14ac:dyDescent="0.3">
      <c r="A5913" t="s">
        <v>16145</v>
      </c>
      <c r="B5913">
        <f>MID(dane3[[#This Row],[PassengerId]],1,4)+0</f>
        <v>6270</v>
      </c>
      <c r="C5913" t="s">
        <v>19</v>
      </c>
      <c r="D5913" t="b">
        <v>0</v>
      </c>
      <c r="E5913" t="s">
        <v>16146</v>
      </c>
      <c r="F5913" t="str">
        <f>MID($E5913,1,1)</f>
        <v>F</v>
      </c>
      <c r="G5913" t="str">
        <f>IFERROR(MID($E5913,SEARCH("/",$E5913,SEARCH("/",$E5913)+1)+1,1),"")</f>
        <v>P</v>
      </c>
      <c r="H5913" t="s">
        <v>16</v>
      </c>
      <c r="I5913">
        <v>34</v>
      </c>
      <c r="J5913" t="b">
        <v>0</v>
      </c>
      <c r="K5913" s="7">
        <v>124</v>
      </c>
      <c r="L5913" s="7">
        <v>0</v>
      </c>
      <c r="M5913" s="7">
        <v>0</v>
      </c>
      <c r="N5913" s="7">
        <v>679</v>
      </c>
      <c r="O5913" s="7">
        <v>0</v>
      </c>
      <c r="P5913" s="7">
        <f>SUM(dane3[[#This Row],[RoomService]:[VRDeck]])</f>
        <v>803</v>
      </c>
      <c r="Q5913" t="s">
        <v>16147</v>
      </c>
      <c r="R5913" t="b">
        <v>0</v>
      </c>
    </row>
    <row r="5914" spans="1:18" x14ac:dyDescent="0.3">
      <c r="A5914" t="s">
        <v>16148</v>
      </c>
      <c r="B5914">
        <f>MID(dane3[[#This Row],[PassengerId]],1,4)+0</f>
        <v>6270</v>
      </c>
      <c r="C5914" t="s">
        <v>19</v>
      </c>
      <c r="D5914" t="b">
        <v>0</v>
      </c>
      <c r="E5914" t="s">
        <v>16146</v>
      </c>
      <c r="F5914" t="str">
        <f>MID($E5914,1,1)</f>
        <v>F</v>
      </c>
      <c r="G5914" t="str">
        <f>IFERROR(MID($E5914,SEARCH("/",$E5914,SEARCH("/",$E5914)+1)+1,1),"")</f>
        <v>P</v>
      </c>
      <c r="H5914" t="s">
        <v>46</v>
      </c>
      <c r="I5914">
        <v>24</v>
      </c>
      <c r="J5914" t="b">
        <v>0</v>
      </c>
      <c r="K5914" s="7">
        <v>0</v>
      </c>
      <c r="L5914" s="7">
        <v>254</v>
      </c>
      <c r="M5914" s="7">
        <v>13</v>
      </c>
      <c r="N5914" s="7">
        <v>0</v>
      </c>
      <c r="O5914" s="7">
        <v>477</v>
      </c>
      <c r="P5914" s="7">
        <f>SUM(dane3[[#This Row],[RoomService]:[VRDeck]])</f>
        <v>744</v>
      </c>
      <c r="Q5914" t="s">
        <v>16149</v>
      </c>
      <c r="R5914" t="b">
        <v>0</v>
      </c>
    </row>
    <row r="5915" spans="1:18" x14ac:dyDescent="0.3">
      <c r="A5915" t="s">
        <v>16150</v>
      </c>
      <c r="B5915">
        <f>MID(dane3[[#This Row],[PassengerId]],1,4)+0</f>
        <v>6271</v>
      </c>
      <c r="C5915" t="s">
        <v>14</v>
      </c>
      <c r="D5915" t="b">
        <v>0</v>
      </c>
      <c r="E5915" t="s">
        <v>16151</v>
      </c>
      <c r="F5915" t="str">
        <f>MID($E5915,1,1)</f>
        <v>A</v>
      </c>
      <c r="G5915" t="str">
        <f>IFERROR(MID($E5915,SEARCH("/",$E5915,SEARCH("/",$E5915)+1)+1,1),"")</f>
        <v>P</v>
      </c>
      <c r="H5915" t="s">
        <v>16</v>
      </c>
      <c r="I5915">
        <v>37</v>
      </c>
      <c r="J5915" t="b">
        <v>0</v>
      </c>
      <c r="K5915" s="7">
        <v>0</v>
      </c>
      <c r="L5915" s="7">
        <v>0</v>
      </c>
      <c r="M5915" s="7">
        <v>0</v>
      </c>
      <c r="N5915" s="7">
        <v>0</v>
      </c>
      <c r="O5915" s="7">
        <v>0</v>
      </c>
      <c r="P5915" s="7">
        <f>SUM(dane3[[#This Row],[RoomService]:[VRDeck]])</f>
        <v>0</v>
      </c>
      <c r="Q5915" t="s">
        <v>16152</v>
      </c>
      <c r="R5915" t="b">
        <v>1</v>
      </c>
    </row>
    <row r="5916" spans="1:18" x14ac:dyDescent="0.3">
      <c r="A5916" t="s">
        <v>14638</v>
      </c>
      <c r="B5916">
        <f>MID(dane3[[#This Row],[PassengerId]],1,4)+0</f>
        <v>5723</v>
      </c>
      <c r="C5916" t="s">
        <v>53</v>
      </c>
      <c r="D5916" t="b">
        <v>1</v>
      </c>
      <c r="E5916" t="s">
        <v>14639</v>
      </c>
      <c r="F5916" t="str">
        <f>MID($E5916,1,1)</f>
        <v>E</v>
      </c>
      <c r="G5916" t="str">
        <f>IFERROR(MID($E5916,SEARCH("/",$E5916,SEARCH("/",$E5916)+1)+1,1),"")</f>
        <v>S</v>
      </c>
      <c r="H5916" t="s">
        <v>16</v>
      </c>
      <c r="I5916">
        <v>24</v>
      </c>
      <c r="J5916" t="b">
        <v>0</v>
      </c>
      <c r="K5916" s="7">
        <v>0</v>
      </c>
      <c r="L5916" s="7">
        <v>0</v>
      </c>
      <c r="M5916" s="7">
        <v>0</v>
      </c>
      <c r="N5916" s="7">
        <v>0</v>
      </c>
      <c r="O5916" s="7">
        <v>0</v>
      </c>
      <c r="P5916" s="7">
        <f>SUM(dane3[[#This Row],[RoomService]:[VRDeck]])</f>
        <v>0</v>
      </c>
      <c r="Q5916" t="s">
        <v>14640</v>
      </c>
      <c r="R5916" t="b">
        <v>0</v>
      </c>
    </row>
    <row r="5917" spans="1:18" x14ac:dyDescent="0.3">
      <c r="A5917" t="s">
        <v>14656</v>
      </c>
      <c r="B5917">
        <f>MID(dane3[[#This Row],[PassengerId]],1,4)+0</f>
        <v>5729</v>
      </c>
      <c r="C5917" t="s">
        <v>53</v>
      </c>
      <c r="D5917" t="b">
        <v>1</v>
      </c>
      <c r="E5917" t="s">
        <v>14657</v>
      </c>
      <c r="F5917" t="str">
        <f>MID($E5917,1,1)</f>
        <v>F</v>
      </c>
      <c r="G5917" t="str">
        <f>IFERROR(MID($E5917,SEARCH("/",$E5917,SEARCH("/",$E5917)+1)+1,1),"")</f>
        <v>P</v>
      </c>
      <c r="H5917" t="s">
        <v>16</v>
      </c>
      <c r="I5917">
        <v>29</v>
      </c>
      <c r="J5917" t="b">
        <v>0</v>
      </c>
      <c r="K5917" s="7">
        <v>0</v>
      </c>
      <c r="L5917" s="7">
        <v>0</v>
      </c>
      <c r="M5917" s="7">
        <v>0</v>
      </c>
      <c r="N5917" s="7">
        <v>0</v>
      </c>
      <c r="O5917" s="7">
        <v>0</v>
      </c>
      <c r="P5917" s="7">
        <f>SUM(dane3[[#This Row],[RoomService]:[VRDeck]])</f>
        <v>0</v>
      </c>
      <c r="Q5917" t="s">
        <v>14658</v>
      </c>
      <c r="R5917" t="b">
        <v>1</v>
      </c>
    </row>
    <row r="5918" spans="1:18" x14ac:dyDescent="0.3">
      <c r="A5918" t="s">
        <v>14805</v>
      </c>
      <c r="B5918">
        <f>MID(dane3[[#This Row],[PassengerId]],1,4)+0</f>
        <v>5788</v>
      </c>
      <c r="C5918" t="s">
        <v>53</v>
      </c>
      <c r="D5918" t="b">
        <v>0</v>
      </c>
      <c r="E5918" t="s">
        <v>14806</v>
      </c>
      <c r="F5918" t="str">
        <f>MID($E5918,1,1)</f>
        <v>F</v>
      </c>
      <c r="G5918" t="str">
        <f>IFERROR(MID($E5918,SEARCH("/",$E5918,SEARCH("/",$E5918)+1)+1,1),"")</f>
        <v>S</v>
      </c>
      <c r="H5918" t="s">
        <v>16</v>
      </c>
      <c r="I5918">
        <v>27</v>
      </c>
      <c r="J5918" t="b">
        <v>0</v>
      </c>
      <c r="K5918" s="7">
        <v>850</v>
      </c>
      <c r="L5918" s="7">
        <v>0</v>
      </c>
      <c r="M5918" s="7">
        <v>681</v>
      </c>
      <c r="N5918" s="7">
        <v>1</v>
      </c>
      <c r="O5918" s="7">
        <v>0</v>
      </c>
      <c r="P5918" s="7">
        <f>SUM(dane3[[#This Row],[RoomService]:[VRDeck]])</f>
        <v>1532</v>
      </c>
      <c r="Q5918" t="s">
        <v>14807</v>
      </c>
      <c r="R5918" t="b">
        <v>1</v>
      </c>
    </row>
    <row r="5919" spans="1:18" x14ac:dyDescent="0.3">
      <c r="A5919" t="s">
        <v>16161</v>
      </c>
      <c r="B5919">
        <f>MID(dane3[[#This Row],[PassengerId]],1,4)+0</f>
        <v>6276</v>
      </c>
      <c r="C5919" t="s">
        <v>19</v>
      </c>
      <c r="D5919" t="b">
        <v>1</v>
      </c>
      <c r="E5919" t="s">
        <v>16162</v>
      </c>
      <c r="F5919" t="str">
        <f>MID($E5919,1,1)</f>
        <v>G</v>
      </c>
      <c r="G5919" t="str">
        <f>IFERROR(MID($E5919,SEARCH("/",$E5919,SEARCH("/",$E5919)+1)+1,1),"")</f>
        <v>P</v>
      </c>
      <c r="H5919" t="s">
        <v>46</v>
      </c>
      <c r="I5919">
        <v>23</v>
      </c>
      <c r="J5919" t="b">
        <v>0</v>
      </c>
      <c r="K5919" s="7">
        <v>0</v>
      </c>
      <c r="L5919" s="7">
        <v>0</v>
      </c>
      <c r="M5919" s="7">
        <v>0</v>
      </c>
      <c r="N5919" s="7">
        <v>0</v>
      </c>
      <c r="O5919" s="7">
        <v>0</v>
      </c>
      <c r="P5919" s="7">
        <f>SUM(dane3[[#This Row],[RoomService]:[VRDeck]])</f>
        <v>0</v>
      </c>
      <c r="Q5919" t="s">
        <v>16163</v>
      </c>
      <c r="R5919" t="b">
        <v>1</v>
      </c>
    </row>
    <row r="5920" spans="1:18" x14ac:dyDescent="0.3">
      <c r="A5920" t="s">
        <v>16164</v>
      </c>
      <c r="B5920">
        <f>MID(dane3[[#This Row],[PassengerId]],1,4)+0</f>
        <v>6277</v>
      </c>
      <c r="C5920" t="s">
        <v>19</v>
      </c>
      <c r="D5920" t="b">
        <v>1</v>
      </c>
      <c r="E5920" t="s">
        <v>16165</v>
      </c>
      <c r="F5920" t="str">
        <f>MID($E5920,1,1)</f>
        <v>G</v>
      </c>
      <c r="G5920" t="str">
        <f>IFERROR(MID($E5920,SEARCH("/",$E5920,SEARCH("/",$E5920)+1)+1,1),"")</f>
        <v>S</v>
      </c>
      <c r="H5920" t="s">
        <v>16</v>
      </c>
      <c r="I5920">
        <v>23</v>
      </c>
      <c r="J5920" t="b">
        <v>0</v>
      </c>
      <c r="K5920" s="7">
        <v>0</v>
      </c>
      <c r="L5920" s="7">
        <v>0</v>
      </c>
      <c r="M5920" s="7">
        <v>0</v>
      </c>
      <c r="N5920" s="7">
        <v>0</v>
      </c>
      <c r="O5920" s="7">
        <v>0</v>
      </c>
      <c r="P5920" s="7">
        <f>SUM(dane3[[#This Row],[RoomService]:[VRDeck]])</f>
        <v>0</v>
      </c>
      <c r="Q5920" t="s">
        <v>16166</v>
      </c>
      <c r="R5920" t="b">
        <v>1</v>
      </c>
    </row>
    <row r="5921" spans="1:18" x14ac:dyDescent="0.3">
      <c r="A5921" t="s">
        <v>16167</v>
      </c>
      <c r="B5921">
        <f>MID(dane3[[#This Row],[PassengerId]],1,4)+0</f>
        <v>6279</v>
      </c>
      <c r="C5921" t="s">
        <v>14</v>
      </c>
      <c r="D5921" t="b">
        <v>0</v>
      </c>
      <c r="E5921" t="s">
        <v>16168</v>
      </c>
      <c r="F5921" t="str">
        <f>MID($E5921,1,1)</f>
        <v>A</v>
      </c>
      <c r="G5921" t="str">
        <f>IFERROR(MID($E5921,SEARCH("/",$E5921,SEARCH("/",$E5921)+1)+1,1),"")</f>
        <v>S</v>
      </c>
      <c r="H5921" t="s">
        <v>16</v>
      </c>
      <c r="I5921">
        <v>27</v>
      </c>
      <c r="J5921" t="b">
        <v>0</v>
      </c>
      <c r="K5921" s="7">
        <v>135</v>
      </c>
      <c r="L5921" s="7">
        <v>3103</v>
      </c>
      <c r="M5921" s="7">
        <v>9</v>
      </c>
      <c r="N5921" s="7">
        <v>424</v>
      </c>
      <c r="O5921" s="7">
        <v>629</v>
      </c>
      <c r="P5921" s="7">
        <f>SUM(dane3[[#This Row],[RoomService]:[VRDeck]])</f>
        <v>4300</v>
      </c>
      <c r="Q5921" t="s">
        <v>16169</v>
      </c>
      <c r="R5921" t="b">
        <v>0</v>
      </c>
    </row>
    <row r="5922" spans="1:18" x14ac:dyDescent="0.3">
      <c r="A5922" t="s">
        <v>16170</v>
      </c>
      <c r="B5922">
        <f>MID(dane3[[#This Row],[PassengerId]],1,4)+0</f>
        <v>6280</v>
      </c>
      <c r="C5922" t="s">
        <v>19</v>
      </c>
      <c r="D5922" t="b">
        <v>1</v>
      </c>
      <c r="E5922" t="s">
        <v>16171</v>
      </c>
      <c r="F5922" t="str">
        <f>MID($E5922,1,1)</f>
        <v>G</v>
      </c>
      <c r="G5922" t="str">
        <f>IFERROR(MID($E5922,SEARCH("/",$E5922,SEARCH("/",$E5922)+1)+1,1),"")</f>
        <v>P</v>
      </c>
      <c r="H5922" t="s">
        <v>16</v>
      </c>
      <c r="I5922">
        <v>47</v>
      </c>
      <c r="J5922" t="b">
        <v>0</v>
      </c>
      <c r="K5922" s="7">
        <v>0</v>
      </c>
      <c r="L5922" s="7">
        <v>0</v>
      </c>
      <c r="M5922" s="7">
        <v>0</v>
      </c>
      <c r="N5922" s="7">
        <v>0</v>
      </c>
      <c r="O5922" s="7">
        <v>0</v>
      </c>
      <c r="P5922" s="7">
        <f>SUM(dane3[[#This Row],[RoomService]:[VRDeck]])</f>
        <v>0</v>
      </c>
      <c r="Q5922" t="s">
        <v>16172</v>
      </c>
      <c r="R5922" t="b">
        <v>1</v>
      </c>
    </row>
    <row r="5923" spans="1:18" x14ac:dyDescent="0.3">
      <c r="A5923" t="s">
        <v>16173</v>
      </c>
      <c r="B5923">
        <f>MID(dane3[[#This Row],[PassengerId]],1,4)+0</f>
        <v>6281</v>
      </c>
      <c r="C5923" t="s">
        <v>19</v>
      </c>
      <c r="D5923" t="b">
        <v>0</v>
      </c>
      <c r="E5923" t="s">
        <v>16174</v>
      </c>
      <c r="F5923" t="str">
        <f>MID($E5923,1,1)</f>
        <v>G</v>
      </c>
      <c r="G5923" t="str">
        <f>IFERROR(MID($E5923,SEARCH("/",$E5923,SEARCH("/",$E5923)+1)+1,1),"")</f>
        <v>S</v>
      </c>
      <c r="H5923" t="s">
        <v>16</v>
      </c>
      <c r="I5923">
        <v>38</v>
      </c>
      <c r="J5923" t="b">
        <v>0</v>
      </c>
      <c r="K5923" s="7">
        <v>20</v>
      </c>
      <c r="L5923" s="7">
        <v>0</v>
      </c>
      <c r="M5923" s="7">
        <v>751</v>
      </c>
      <c r="N5923" s="7">
        <v>0</v>
      </c>
      <c r="O5923" s="7">
        <v>2</v>
      </c>
      <c r="P5923" s="7">
        <f>SUM(dane3[[#This Row],[RoomService]:[VRDeck]])</f>
        <v>773</v>
      </c>
      <c r="Q5923" t="s">
        <v>16175</v>
      </c>
      <c r="R5923" t="b">
        <v>1</v>
      </c>
    </row>
    <row r="5924" spans="1:18" x14ac:dyDescent="0.3">
      <c r="A5924" t="s">
        <v>14826</v>
      </c>
      <c r="B5924">
        <f>MID(dane3[[#This Row],[PassengerId]],1,4)+0</f>
        <v>5796</v>
      </c>
      <c r="C5924" t="s">
        <v>53</v>
      </c>
      <c r="D5924" t="b">
        <v>0</v>
      </c>
      <c r="E5924" t="s">
        <v>14827</v>
      </c>
      <c r="F5924" t="str">
        <f>MID($E5924,1,1)</f>
        <v>F</v>
      </c>
      <c r="G5924" t="str">
        <f>IFERROR(MID($E5924,SEARCH("/",$E5924,SEARCH("/",$E5924)+1)+1,1),"")</f>
        <v>S</v>
      </c>
      <c r="H5924" t="s">
        <v>16</v>
      </c>
      <c r="I5924">
        <v>32</v>
      </c>
      <c r="J5924" t="b">
        <v>0</v>
      </c>
      <c r="K5924" s="7">
        <v>6769</v>
      </c>
      <c r="L5924" s="7">
        <v>0</v>
      </c>
      <c r="M5924" s="7">
        <v>0</v>
      </c>
      <c r="N5924" s="7">
        <v>113</v>
      </c>
      <c r="O5924" s="7">
        <v>1</v>
      </c>
      <c r="P5924" s="7">
        <f>SUM(dane3[[#This Row],[RoomService]:[VRDeck]])</f>
        <v>6883</v>
      </c>
      <c r="Q5924" t="s">
        <v>14828</v>
      </c>
      <c r="R5924" t="b">
        <v>0</v>
      </c>
    </row>
    <row r="5925" spans="1:18" x14ac:dyDescent="0.3">
      <c r="A5925" t="s">
        <v>16179</v>
      </c>
      <c r="B5925">
        <f>MID(dane3[[#This Row],[PassengerId]],1,4)+0</f>
        <v>6283</v>
      </c>
      <c r="C5925" t="s">
        <v>19</v>
      </c>
      <c r="D5925" t="b">
        <v>0</v>
      </c>
      <c r="E5925" t="s">
        <v>16180</v>
      </c>
      <c r="F5925" t="str">
        <f>MID($E5925,1,1)</f>
        <v>F</v>
      </c>
      <c r="G5925" t="str">
        <f>IFERROR(MID($E5925,SEARCH("/",$E5925,SEARCH("/",$E5925)+1)+1,1),"")</f>
        <v>S</v>
      </c>
      <c r="H5925" t="s">
        <v>16</v>
      </c>
      <c r="I5925">
        <v>21</v>
      </c>
      <c r="J5925" t="b">
        <v>0</v>
      </c>
      <c r="K5925" s="7">
        <v>0</v>
      </c>
      <c r="L5925" s="7">
        <v>296</v>
      </c>
      <c r="M5925" s="7">
        <v>2</v>
      </c>
      <c r="N5925" s="7">
        <v>0</v>
      </c>
      <c r="O5925" s="7">
        <v>1543</v>
      </c>
      <c r="P5925" s="7">
        <f>SUM(dane3[[#This Row],[RoomService]:[VRDeck]])</f>
        <v>1841</v>
      </c>
      <c r="Q5925" t="s">
        <v>16181</v>
      </c>
      <c r="R5925" t="b">
        <v>0</v>
      </c>
    </row>
    <row r="5926" spans="1:18" x14ac:dyDescent="0.3">
      <c r="A5926" t="s">
        <v>16182</v>
      </c>
      <c r="B5926">
        <f>MID(dane3[[#This Row],[PassengerId]],1,4)+0</f>
        <v>6283</v>
      </c>
      <c r="C5926" t="s">
        <v>19</v>
      </c>
      <c r="D5926" t="b">
        <v>0</v>
      </c>
      <c r="E5926" t="s">
        <v>16180</v>
      </c>
      <c r="F5926" t="str">
        <f>MID($E5926,1,1)</f>
        <v>F</v>
      </c>
      <c r="G5926" t="str">
        <f>IFERROR(MID($E5926,SEARCH("/",$E5926,SEARCH("/",$E5926)+1)+1,1),"")</f>
        <v>S</v>
      </c>
      <c r="H5926" t="s">
        <v>16</v>
      </c>
      <c r="I5926">
        <v>29</v>
      </c>
      <c r="J5926" t="b">
        <v>0</v>
      </c>
      <c r="K5926" s="7">
        <v>2</v>
      </c>
      <c r="L5926" s="7">
        <v>3</v>
      </c>
      <c r="M5926" s="7">
        <v>93</v>
      </c>
      <c r="N5926" s="7">
        <v>6</v>
      </c>
      <c r="O5926" s="7">
        <v>540</v>
      </c>
      <c r="P5926" s="7">
        <f>SUM(dane3[[#This Row],[RoomService]:[VRDeck]])</f>
        <v>644</v>
      </c>
      <c r="Q5926" t="s">
        <v>16183</v>
      </c>
      <c r="R5926" t="b">
        <v>0</v>
      </c>
    </row>
    <row r="5927" spans="1:18" x14ac:dyDescent="0.3">
      <c r="A5927" t="s">
        <v>21195</v>
      </c>
      <c r="B5927">
        <f>MID(dane3[[#This Row],[PassengerId]],1,4)+0</f>
        <v>8276</v>
      </c>
      <c r="C5927" t="s">
        <v>14</v>
      </c>
      <c r="D5927" t="b">
        <v>0</v>
      </c>
      <c r="E5927" t="s">
        <v>21196</v>
      </c>
      <c r="F5927" t="str">
        <f>MID($E5927,1,1)</f>
        <v>C</v>
      </c>
      <c r="G5927" t="str">
        <f>IFERROR(MID($E5927,SEARCH("/",$E5927,SEARCH("/",$E5927)+1)+1,1),"")</f>
        <v>P</v>
      </c>
      <c r="H5927" t="s">
        <v>16</v>
      </c>
      <c r="I5927">
        <v>26</v>
      </c>
      <c r="J5927" t="b">
        <v>0</v>
      </c>
      <c r="K5927" s="7">
        <v>0</v>
      </c>
      <c r="L5927" s="7">
        <v>0</v>
      </c>
      <c r="M5927" s="7">
        <v>0</v>
      </c>
      <c r="N5927" s="7">
        <v>0</v>
      </c>
      <c r="O5927" s="7">
        <v>0</v>
      </c>
      <c r="P5927" s="7">
        <f>SUM(dane3[[#This Row],[RoomService]:[VRDeck]])</f>
        <v>0</v>
      </c>
      <c r="Q5927" t="s">
        <v>21197</v>
      </c>
      <c r="R5927" t="b">
        <v>1</v>
      </c>
    </row>
    <row r="5928" spans="1:18" x14ac:dyDescent="0.3">
      <c r="A5928" t="s">
        <v>16187</v>
      </c>
      <c r="B5928">
        <f>MID(dane3[[#This Row],[PassengerId]],1,4)+0</f>
        <v>6285</v>
      </c>
      <c r="C5928" t="s">
        <v>14</v>
      </c>
      <c r="D5928" t="b">
        <v>0</v>
      </c>
      <c r="E5928" t="s">
        <v>16185</v>
      </c>
      <c r="F5928" t="str">
        <f>MID($E5928,1,1)</f>
        <v>B</v>
      </c>
      <c r="G5928" t="str">
        <f>IFERROR(MID($E5928,SEARCH("/",$E5928,SEARCH("/",$E5928)+1)+1,1),"")</f>
        <v>S</v>
      </c>
      <c r="H5928" t="s">
        <v>16</v>
      </c>
      <c r="I5928">
        <v>43</v>
      </c>
      <c r="J5928" t="b">
        <v>0</v>
      </c>
      <c r="K5928" s="7">
        <v>2</v>
      </c>
      <c r="L5928" s="7">
        <v>5329</v>
      </c>
      <c r="M5928" s="7">
        <v>0</v>
      </c>
      <c r="N5928" s="7">
        <v>7</v>
      </c>
      <c r="O5928" s="7">
        <v>0</v>
      </c>
      <c r="P5928" s="7">
        <f>SUM(dane3[[#This Row],[RoomService]:[VRDeck]])</f>
        <v>5338</v>
      </c>
      <c r="Q5928" t="s">
        <v>16188</v>
      </c>
      <c r="R5928" t="b">
        <v>1</v>
      </c>
    </row>
    <row r="5929" spans="1:18" x14ac:dyDescent="0.3">
      <c r="A5929" t="s">
        <v>16189</v>
      </c>
      <c r="B5929">
        <f>MID(dane3[[#This Row],[PassengerId]],1,4)+0</f>
        <v>6289</v>
      </c>
      <c r="C5929" t="s">
        <v>19</v>
      </c>
      <c r="D5929" t="b">
        <v>0</v>
      </c>
      <c r="E5929" t="s">
        <v>16190</v>
      </c>
      <c r="F5929" t="str">
        <f>MID($E5929,1,1)</f>
        <v>G</v>
      </c>
      <c r="G5929" t="str">
        <f>IFERROR(MID($E5929,SEARCH("/",$E5929,SEARCH("/",$E5929)+1)+1,1),"")</f>
        <v>S</v>
      </c>
      <c r="H5929" t="s">
        <v>16</v>
      </c>
      <c r="I5929">
        <v>21</v>
      </c>
      <c r="J5929" t="b">
        <v>0</v>
      </c>
      <c r="K5929" s="7">
        <v>0</v>
      </c>
      <c r="L5929" s="7">
        <v>0</v>
      </c>
      <c r="M5929" s="7">
        <v>28</v>
      </c>
      <c r="N5929" s="7">
        <v>508</v>
      </c>
      <c r="O5929" s="7">
        <v>272</v>
      </c>
      <c r="P5929" s="7">
        <f>SUM(dane3[[#This Row],[RoomService]:[VRDeck]])</f>
        <v>808</v>
      </c>
      <c r="Q5929" t="s">
        <v>16191</v>
      </c>
      <c r="R5929" t="b">
        <v>1</v>
      </c>
    </row>
    <row r="5930" spans="1:18" x14ac:dyDescent="0.3">
      <c r="A5930" t="s">
        <v>16192</v>
      </c>
      <c r="B5930">
        <f>MID(dane3[[#This Row],[PassengerId]],1,4)+0</f>
        <v>6290</v>
      </c>
      <c r="C5930" t="s">
        <v>19</v>
      </c>
      <c r="D5930" t="b">
        <v>0</v>
      </c>
      <c r="E5930" t="s">
        <v>16193</v>
      </c>
      <c r="F5930" t="str">
        <f>MID($E5930,1,1)</f>
        <v>G</v>
      </c>
      <c r="G5930" t="str">
        <f>IFERROR(MID($E5930,SEARCH("/",$E5930,SEARCH("/",$E5930)+1)+1,1),"")</f>
        <v>P</v>
      </c>
      <c r="H5930" t="s">
        <v>16</v>
      </c>
      <c r="I5930">
        <v>36</v>
      </c>
      <c r="J5930" t="b">
        <v>0</v>
      </c>
      <c r="K5930" s="7">
        <v>78</v>
      </c>
      <c r="L5930" s="7">
        <v>9</v>
      </c>
      <c r="M5930" s="7">
        <v>0</v>
      </c>
      <c r="N5930" s="7">
        <v>0</v>
      </c>
      <c r="O5930" s="7">
        <v>841</v>
      </c>
      <c r="P5930" s="7">
        <f>SUM(dane3[[#This Row],[RoomService]:[VRDeck]])</f>
        <v>928</v>
      </c>
      <c r="Q5930" t="s">
        <v>16194</v>
      </c>
      <c r="R5930" t="b">
        <v>1</v>
      </c>
    </row>
    <row r="5931" spans="1:18" x14ac:dyDescent="0.3">
      <c r="A5931" t="s">
        <v>16195</v>
      </c>
      <c r="B5931">
        <f>MID(dane3[[#This Row],[PassengerId]],1,4)+0</f>
        <v>6292</v>
      </c>
      <c r="C5931" t="s">
        <v>19</v>
      </c>
      <c r="D5931" t="b">
        <v>0</v>
      </c>
      <c r="E5931" t="s">
        <v>16196</v>
      </c>
      <c r="F5931" t="str">
        <f>MID($E5931,1,1)</f>
        <v>G</v>
      </c>
      <c r="G5931" t="str">
        <f>IFERROR(MID($E5931,SEARCH("/",$E5931,SEARCH("/",$E5931)+1)+1,1),"")</f>
        <v>S</v>
      </c>
      <c r="H5931" t="s">
        <v>32</v>
      </c>
      <c r="I5931">
        <v>22</v>
      </c>
      <c r="J5931" t="b">
        <v>0</v>
      </c>
      <c r="K5931" s="7">
        <v>0</v>
      </c>
      <c r="L5931" s="7">
        <v>0</v>
      </c>
      <c r="M5931" s="7">
        <v>0</v>
      </c>
      <c r="N5931" s="7">
        <v>48</v>
      </c>
      <c r="O5931" s="7">
        <v>653</v>
      </c>
      <c r="P5931" s="7">
        <f>SUM(dane3[[#This Row],[RoomService]:[VRDeck]])</f>
        <v>701</v>
      </c>
      <c r="Q5931" t="s">
        <v>16197</v>
      </c>
      <c r="R5931" t="b">
        <v>1</v>
      </c>
    </row>
    <row r="5932" spans="1:18" x14ac:dyDescent="0.3">
      <c r="A5932" t="s">
        <v>16198</v>
      </c>
      <c r="B5932">
        <f>MID(dane3[[#This Row],[PassengerId]],1,4)+0</f>
        <v>6293</v>
      </c>
      <c r="C5932" t="s">
        <v>19</v>
      </c>
      <c r="D5932" t="b">
        <v>0</v>
      </c>
      <c r="E5932" t="s">
        <v>16199</v>
      </c>
      <c r="F5932" t="str">
        <f>MID($E5932,1,1)</f>
        <v>F</v>
      </c>
      <c r="G5932" t="str">
        <f>IFERROR(MID($E5932,SEARCH("/",$E5932,SEARCH("/",$E5932)+1)+1,1),"")</f>
        <v>P</v>
      </c>
      <c r="H5932" t="s">
        <v>16</v>
      </c>
      <c r="I5932">
        <v>24</v>
      </c>
      <c r="J5932" t="b">
        <v>0</v>
      </c>
      <c r="K5932" s="7">
        <v>0</v>
      </c>
      <c r="L5932" s="7">
        <v>1049</v>
      </c>
      <c r="M5932" s="7">
        <v>1</v>
      </c>
      <c r="N5932" s="7">
        <v>0</v>
      </c>
      <c r="O5932" s="7">
        <v>0</v>
      </c>
      <c r="P5932" s="7">
        <f>SUM(dane3[[#This Row],[RoomService]:[VRDeck]])</f>
        <v>1050</v>
      </c>
      <c r="Q5932" t="s">
        <v>16200</v>
      </c>
      <c r="R5932" t="b">
        <v>0</v>
      </c>
    </row>
    <row r="5933" spans="1:18" x14ac:dyDescent="0.3">
      <c r="A5933" t="s">
        <v>16201</v>
      </c>
      <c r="B5933">
        <f>MID(dane3[[#This Row],[PassengerId]],1,4)+0</f>
        <v>6296</v>
      </c>
      <c r="C5933" t="s">
        <v>14</v>
      </c>
      <c r="D5933" t="b">
        <v>1</v>
      </c>
      <c r="E5933" t="s">
        <v>16202</v>
      </c>
      <c r="F5933" t="str">
        <f>MID($E5933,1,1)</f>
        <v>B</v>
      </c>
      <c r="G5933" t="str">
        <f>IFERROR(MID($E5933,SEARCH("/",$E5933,SEARCH("/",$E5933)+1)+1,1),"")</f>
        <v>S</v>
      </c>
      <c r="H5933" t="s">
        <v>16</v>
      </c>
      <c r="I5933">
        <v>21</v>
      </c>
      <c r="J5933" t="b">
        <v>0</v>
      </c>
      <c r="K5933" s="7">
        <v>0</v>
      </c>
      <c r="L5933" s="7">
        <v>0</v>
      </c>
      <c r="M5933" s="7">
        <v>0</v>
      </c>
      <c r="N5933" s="7">
        <v>0</v>
      </c>
      <c r="O5933" s="7">
        <v>0</v>
      </c>
      <c r="P5933" s="7">
        <f>SUM(dane3[[#This Row],[RoomService]:[VRDeck]])</f>
        <v>0</v>
      </c>
      <c r="Q5933" t="s">
        <v>16203</v>
      </c>
      <c r="R5933" t="b">
        <v>1</v>
      </c>
    </row>
    <row r="5934" spans="1:18" x14ac:dyDescent="0.3">
      <c r="A5934" t="s">
        <v>16204</v>
      </c>
      <c r="B5934">
        <f>MID(dane3[[#This Row],[PassengerId]],1,4)+0</f>
        <v>6297</v>
      </c>
      <c r="C5934" t="s">
        <v>19</v>
      </c>
      <c r="D5934" t="b">
        <v>0</v>
      </c>
      <c r="E5934" t="s">
        <v>16205</v>
      </c>
      <c r="F5934" t="str">
        <f>MID($E5934,1,1)</f>
        <v>G</v>
      </c>
      <c r="G5934" t="str">
        <f>IFERROR(MID($E5934,SEARCH("/",$E5934,SEARCH("/",$E5934)+1)+1,1),"")</f>
        <v>P</v>
      </c>
      <c r="H5934" t="s">
        <v>16</v>
      </c>
      <c r="I5934">
        <v>57</v>
      </c>
      <c r="J5934" t="b">
        <v>0</v>
      </c>
      <c r="K5934" s="7">
        <v>0</v>
      </c>
      <c r="L5934" s="7">
        <v>1409</v>
      </c>
      <c r="M5934" s="7">
        <v>29</v>
      </c>
      <c r="N5934" s="7">
        <v>0</v>
      </c>
      <c r="O5934" s="7">
        <v>0</v>
      </c>
      <c r="P5934" s="7">
        <f>SUM(dane3[[#This Row],[RoomService]:[VRDeck]])</f>
        <v>1438</v>
      </c>
      <c r="Q5934" t="s">
        <v>16206</v>
      </c>
      <c r="R5934" t="b">
        <v>1</v>
      </c>
    </row>
    <row r="5935" spans="1:18" x14ac:dyDescent="0.3">
      <c r="A5935" t="s">
        <v>16207</v>
      </c>
      <c r="B5935">
        <f>MID(dane3[[#This Row],[PassengerId]],1,4)+0</f>
        <v>6299</v>
      </c>
      <c r="C5935" t="s">
        <v>14</v>
      </c>
      <c r="D5935" t="b">
        <v>0</v>
      </c>
      <c r="E5935" t="s">
        <v>16208</v>
      </c>
      <c r="F5935" t="str">
        <f>MID($E5935,1,1)</f>
        <v>C</v>
      </c>
      <c r="G5935" t="str">
        <f>IFERROR(MID($E5935,SEARCH("/",$E5935,SEARCH("/",$E5935)+1)+1,1),"")</f>
        <v>P</v>
      </c>
      <c r="H5935" t="s">
        <v>46</v>
      </c>
      <c r="I5935">
        <v>46</v>
      </c>
      <c r="J5935" t="b">
        <v>0</v>
      </c>
      <c r="K5935" s="7">
        <v>0</v>
      </c>
      <c r="L5935" s="7">
        <v>8943</v>
      </c>
      <c r="M5935" s="7">
        <v>0</v>
      </c>
      <c r="N5935" s="7">
        <v>0</v>
      </c>
      <c r="O5935" s="7">
        <v>159</v>
      </c>
      <c r="P5935" s="7">
        <f>SUM(dane3[[#This Row],[RoomService]:[VRDeck]])</f>
        <v>9102</v>
      </c>
      <c r="Q5935" t="s">
        <v>16209</v>
      </c>
      <c r="R5935" t="b">
        <v>1</v>
      </c>
    </row>
    <row r="5936" spans="1:18" x14ac:dyDescent="0.3">
      <c r="A5936" t="s">
        <v>14883</v>
      </c>
      <c r="B5936">
        <f>MID(dane3[[#This Row],[PassengerId]],1,4)+0</f>
        <v>5814</v>
      </c>
      <c r="C5936" t="s">
        <v>53</v>
      </c>
      <c r="D5936" t="b">
        <v>0</v>
      </c>
      <c r="E5936" t="s">
        <v>14884</v>
      </c>
      <c r="F5936" t="str">
        <f>MID($E5936,1,1)</f>
        <v>D</v>
      </c>
      <c r="G5936" t="str">
        <f>IFERROR(MID($E5936,SEARCH("/",$E5936,SEARCH("/",$E5936)+1)+1,1),"")</f>
        <v>S</v>
      </c>
      <c r="H5936" t="s">
        <v>16</v>
      </c>
      <c r="I5936">
        <v>17</v>
      </c>
      <c r="J5936" t="b">
        <v>0</v>
      </c>
      <c r="K5936" s="7">
        <v>513</v>
      </c>
      <c r="L5936" s="7">
        <v>0</v>
      </c>
      <c r="M5936" s="7">
        <v>669</v>
      </c>
      <c r="N5936" s="7">
        <v>0</v>
      </c>
      <c r="O5936" s="7">
        <v>0</v>
      </c>
      <c r="P5936" s="7">
        <f>SUM(dane3[[#This Row],[RoomService]:[VRDeck]])</f>
        <v>1182</v>
      </c>
      <c r="Q5936" t="s">
        <v>14885</v>
      </c>
      <c r="R5936" t="b">
        <v>0</v>
      </c>
    </row>
    <row r="5937" spans="1:18" x14ac:dyDescent="0.3">
      <c r="A5937" t="s">
        <v>16213</v>
      </c>
      <c r="B5937">
        <f>MID(dane3[[#This Row],[PassengerId]],1,4)+0</f>
        <v>6301</v>
      </c>
      <c r="C5937" t="s">
        <v>19</v>
      </c>
      <c r="D5937" t="b">
        <v>0</v>
      </c>
      <c r="E5937" t="s">
        <v>16214</v>
      </c>
      <c r="F5937" t="str">
        <f>MID($E5937,1,1)</f>
        <v>F</v>
      </c>
      <c r="G5937" t="str">
        <f>IFERROR(MID($E5937,SEARCH("/",$E5937,SEARCH("/",$E5937)+1)+1,1),"")</f>
        <v>P</v>
      </c>
      <c r="H5937" t="s">
        <v>16</v>
      </c>
      <c r="I5937">
        <v>16</v>
      </c>
      <c r="J5937" t="b">
        <v>0</v>
      </c>
      <c r="K5937" s="7">
        <v>17</v>
      </c>
      <c r="L5937" s="7">
        <v>0</v>
      </c>
      <c r="M5937" s="7">
        <v>0</v>
      </c>
      <c r="N5937" s="7">
        <v>537</v>
      </c>
      <c r="O5937" s="7">
        <v>173</v>
      </c>
      <c r="P5937" s="7">
        <f>SUM(dane3[[#This Row],[RoomService]:[VRDeck]])</f>
        <v>727</v>
      </c>
      <c r="Q5937" t="s">
        <v>16215</v>
      </c>
      <c r="R5937" t="b">
        <v>0</v>
      </c>
    </row>
    <row r="5938" spans="1:18" x14ac:dyDescent="0.3">
      <c r="A5938" t="s">
        <v>16216</v>
      </c>
      <c r="B5938">
        <f>MID(dane3[[#This Row],[PassengerId]],1,4)+0</f>
        <v>6302</v>
      </c>
      <c r="C5938" t="s">
        <v>19</v>
      </c>
      <c r="D5938" t="b">
        <v>0</v>
      </c>
      <c r="E5938" t="s">
        <v>16217</v>
      </c>
      <c r="F5938" t="str">
        <f>MID($E5938,1,1)</f>
        <v>F</v>
      </c>
      <c r="G5938" t="str">
        <f>IFERROR(MID($E5938,SEARCH("/",$E5938,SEARCH("/",$E5938)+1)+1,1),"")</f>
        <v>P</v>
      </c>
      <c r="H5938" t="s">
        <v>16</v>
      </c>
      <c r="I5938">
        <v>40</v>
      </c>
      <c r="J5938" t="b">
        <v>0</v>
      </c>
      <c r="K5938" s="7">
        <v>0</v>
      </c>
      <c r="L5938" s="7">
        <v>175</v>
      </c>
      <c r="M5938" s="7">
        <v>0</v>
      </c>
      <c r="N5938" s="7">
        <v>11</v>
      </c>
      <c r="O5938" s="7">
        <v>537</v>
      </c>
      <c r="P5938" s="7">
        <f>SUM(dane3[[#This Row],[RoomService]:[VRDeck]])</f>
        <v>723</v>
      </c>
      <c r="Q5938" t="s">
        <v>16218</v>
      </c>
      <c r="R5938" t="b">
        <v>0</v>
      </c>
    </row>
    <row r="5939" spans="1:18" x14ac:dyDescent="0.3">
      <c r="A5939" t="s">
        <v>16219</v>
      </c>
      <c r="B5939">
        <f>MID(dane3[[#This Row],[PassengerId]],1,4)+0</f>
        <v>6302</v>
      </c>
      <c r="C5939" t="s">
        <v>19</v>
      </c>
      <c r="D5939" t="b">
        <v>0</v>
      </c>
      <c r="E5939" t="s">
        <v>16220</v>
      </c>
      <c r="F5939" t="str">
        <f>MID($E5939,1,1)</f>
        <v>G</v>
      </c>
      <c r="G5939" t="str">
        <f>IFERROR(MID($E5939,SEARCH("/",$E5939,SEARCH("/",$E5939)+1)+1,1),"")</f>
        <v>P</v>
      </c>
      <c r="H5939" t="s">
        <v>16</v>
      </c>
      <c r="I5939">
        <v>3</v>
      </c>
      <c r="J5939" t="b">
        <v>0</v>
      </c>
      <c r="K5939" s="7">
        <v>0</v>
      </c>
      <c r="L5939" s="7">
        <v>0</v>
      </c>
      <c r="M5939" s="7">
        <v>0</v>
      </c>
      <c r="N5939" s="7">
        <v>0</v>
      </c>
      <c r="O5939" s="7">
        <v>0</v>
      </c>
      <c r="P5939" s="7">
        <f>SUM(dane3[[#This Row],[RoomService]:[VRDeck]])</f>
        <v>0</v>
      </c>
      <c r="Q5939" t="s">
        <v>16221</v>
      </c>
      <c r="R5939" t="b">
        <v>0</v>
      </c>
    </row>
    <row r="5940" spans="1:18" x14ac:dyDescent="0.3">
      <c r="A5940" t="s">
        <v>16222</v>
      </c>
      <c r="B5940">
        <f>MID(dane3[[#This Row],[PassengerId]],1,4)+0</f>
        <v>6302</v>
      </c>
      <c r="C5940" t="s">
        <v>19</v>
      </c>
      <c r="D5940" t="b">
        <v>0</v>
      </c>
      <c r="E5940" t="s">
        <v>16220</v>
      </c>
      <c r="F5940" t="str">
        <f>MID($E5940,1,1)</f>
        <v>G</v>
      </c>
      <c r="G5940" t="str">
        <f>IFERROR(MID($E5940,SEARCH("/",$E5940,SEARCH("/",$E5940)+1)+1,1),"")</f>
        <v>P</v>
      </c>
      <c r="H5940" t="s">
        <v>16</v>
      </c>
      <c r="I5940">
        <v>8</v>
      </c>
      <c r="J5940" t="b">
        <v>0</v>
      </c>
      <c r="K5940" s="7">
        <v>0</v>
      </c>
      <c r="L5940" s="7">
        <v>0</v>
      </c>
      <c r="M5940" s="7">
        <v>0</v>
      </c>
      <c r="N5940" s="7">
        <v>0</v>
      </c>
      <c r="O5940" s="7">
        <v>0</v>
      </c>
      <c r="P5940" s="7">
        <f>SUM(dane3[[#This Row],[RoomService]:[VRDeck]])</f>
        <v>0</v>
      </c>
      <c r="Q5940" t="s">
        <v>16223</v>
      </c>
      <c r="R5940" t="b">
        <v>1</v>
      </c>
    </row>
    <row r="5941" spans="1:18" x14ac:dyDescent="0.3">
      <c r="A5941" t="s">
        <v>16224</v>
      </c>
      <c r="B5941">
        <f>MID(dane3[[#This Row],[PassengerId]],1,4)+0</f>
        <v>6302</v>
      </c>
      <c r="C5941" t="s">
        <v>19</v>
      </c>
      <c r="D5941" t="b">
        <v>1</v>
      </c>
      <c r="E5941" t="s">
        <v>39</v>
      </c>
      <c r="F5941" t="s">
        <v>23764</v>
      </c>
      <c r="G5941" t="str">
        <f>IFERROR(MID($E5941,SEARCH("/",$E5941,SEARCH("/",$E5941)+1)+1,1),"")</f>
        <v/>
      </c>
      <c r="H5941" t="s">
        <v>32</v>
      </c>
      <c r="I5941">
        <v>3</v>
      </c>
      <c r="J5941" t="b">
        <v>0</v>
      </c>
      <c r="K5941" s="7">
        <v>0</v>
      </c>
      <c r="L5941" s="7">
        <v>0</v>
      </c>
      <c r="M5941" s="7">
        <v>0</v>
      </c>
      <c r="N5941" s="7">
        <v>0</v>
      </c>
      <c r="O5941" s="7">
        <v>0</v>
      </c>
      <c r="P5941" s="7">
        <f>SUM(dane3[[#This Row],[RoomService]:[VRDeck]])</f>
        <v>0</v>
      </c>
      <c r="Q5941" t="s">
        <v>16225</v>
      </c>
      <c r="R5941" t="b">
        <v>1</v>
      </c>
    </row>
    <row r="5942" spans="1:18" x14ac:dyDescent="0.3">
      <c r="A5942" t="s">
        <v>16226</v>
      </c>
      <c r="B5942">
        <f>MID(dane3[[#This Row],[PassengerId]],1,4)+0</f>
        <v>6302</v>
      </c>
      <c r="C5942" t="s">
        <v>19</v>
      </c>
      <c r="D5942" t="b">
        <v>0</v>
      </c>
      <c r="E5942" t="s">
        <v>16220</v>
      </c>
      <c r="F5942" t="str">
        <f>MID($E5942,1,1)</f>
        <v>G</v>
      </c>
      <c r="G5942" t="str">
        <f>IFERROR(MID($E5942,SEARCH("/",$E5942,SEARCH("/",$E5942)+1)+1,1),"")</f>
        <v>P</v>
      </c>
      <c r="H5942" t="s">
        <v>46</v>
      </c>
      <c r="I5942">
        <v>35</v>
      </c>
      <c r="J5942" t="b">
        <v>0</v>
      </c>
      <c r="K5942" s="7">
        <v>1669</v>
      </c>
      <c r="L5942" s="7">
        <v>0</v>
      </c>
      <c r="M5942" s="7">
        <v>7</v>
      </c>
      <c r="N5942" s="7">
        <v>0</v>
      </c>
      <c r="O5942" s="7">
        <v>90</v>
      </c>
      <c r="P5942" s="7">
        <f>SUM(dane3[[#This Row],[RoomService]:[VRDeck]])</f>
        <v>1766</v>
      </c>
      <c r="Q5942" t="s">
        <v>16227</v>
      </c>
      <c r="R5942" t="b">
        <v>0</v>
      </c>
    </row>
    <row r="5943" spans="1:18" x14ac:dyDescent="0.3">
      <c r="A5943" t="s">
        <v>16228</v>
      </c>
      <c r="B5943">
        <f>MID(dane3[[#This Row],[PassengerId]],1,4)+0</f>
        <v>6302</v>
      </c>
      <c r="C5943" t="s">
        <v>19</v>
      </c>
      <c r="D5943" t="b">
        <v>0</v>
      </c>
      <c r="E5943" t="s">
        <v>16220</v>
      </c>
      <c r="F5943" t="str">
        <f>MID($E5943,1,1)</f>
        <v>G</v>
      </c>
      <c r="G5943" t="str">
        <f>IFERROR(MID($E5943,SEARCH("/",$E5943,SEARCH("/",$E5943)+1)+1,1),"")</f>
        <v>P</v>
      </c>
      <c r="H5943" t="s">
        <v>46</v>
      </c>
      <c r="I5943">
        <v>12</v>
      </c>
      <c r="J5943" t="b">
        <v>0</v>
      </c>
      <c r="K5943" s="7">
        <v>0</v>
      </c>
      <c r="L5943" s="7">
        <v>0</v>
      </c>
      <c r="M5943" s="7">
        <v>0</v>
      </c>
      <c r="N5943" s="7">
        <v>0</v>
      </c>
      <c r="O5943" s="7">
        <v>0</v>
      </c>
      <c r="P5943" s="7">
        <f>SUM(dane3[[#This Row],[RoomService]:[VRDeck]])</f>
        <v>0</v>
      </c>
      <c r="Q5943" t="s">
        <v>16229</v>
      </c>
      <c r="R5943" t="b">
        <v>1</v>
      </c>
    </row>
    <row r="5944" spans="1:18" x14ac:dyDescent="0.3">
      <c r="A5944" t="s">
        <v>16230</v>
      </c>
      <c r="B5944">
        <f>MID(dane3[[#This Row],[PassengerId]],1,4)+0</f>
        <v>6302</v>
      </c>
      <c r="C5944" t="s">
        <v>19</v>
      </c>
      <c r="D5944" t="b">
        <v>1</v>
      </c>
      <c r="E5944" t="s">
        <v>16220</v>
      </c>
      <c r="F5944" t="str">
        <f>MID($E5944,1,1)</f>
        <v>G</v>
      </c>
      <c r="G5944" t="str">
        <f>IFERROR(MID($E5944,SEARCH("/",$E5944,SEARCH("/",$E5944)+1)+1,1),"")</f>
        <v>P</v>
      </c>
      <c r="H5944" t="s">
        <v>16</v>
      </c>
      <c r="I5944">
        <v>24</v>
      </c>
      <c r="J5944" t="b">
        <v>0</v>
      </c>
      <c r="K5944" s="7">
        <v>0</v>
      </c>
      <c r="L5944" s="7">
        <v>0</v>
      </c>
      <c r="M5944" s="7">
        <v>0</v>
      </c>
      <c r="N5944" s="7">
        <v>0</v>
      </c>
      <c r="O5944" s="7">
        <v>0</v>
      </c>
      <c r="P5944" s="7">
        <f>SUM(dane3[[#This Row],[RoomService]:[VRDeck]])</f>
        <v>0</v>
      </c>
      <c r="Q5944" t="s">
        <v>16231</v>
      </c>
      <c r="R5944" t="b">
        <v>1</v>
      </c>
    </row>
    <row r="5945" spans="1:18" x14ac:dyDescent="0.3">
      <c r="A5945" t="s">
        <v>16232</v>
      </c>
      <c r="B5945">
        <f>MID(dane3[[#This Row],[PassengerId]],1,4)+0</f>
        <v>6304</v>
      </c>
      <c r="C5945" t="s">
        <v>14</v>
      </c>
      <c r="D5945" t="b">
        <v>0</v>
      </c>
      <c r="E5945" t="s">
        <v>16233</v>
      </c>
      <c r="F5945" t="str">
        <f>MID($E5945,1,1)</f>
        <v>C</v>
      </c>
      <c r="G5945" t="str">
        <f>IFERROR(MID($E5945,SEARCH("/",$E5945,SEARCH("/",$E5945)+1)+1,1),"")</f>
        <v>P</v>
      </c>
      <c r="H5945" t="s">
        <v>46</v>
      </c>
      <c r="I5945">
        <v>47</v>
      </c>
      <c r="J5945" t="b">
        <v>1</v>
      </c>
      <c r="K5945" s="7">
        <v>0</v>
      </c>
      <c r="L5945" s="7">
        <v>2225</v>
      </c>
      <c r="M5945" s="7">
        <v>1573</v>
      </c>
      <c r="N5945" s="7">
        <v>201</v>
      </c>
      <c r="O5945" s="7">
        <v>23</v>
      </c>
      <c r="P5945" s="7">
        <f>SUM(dane3[[#This Row],[RoomService]:[VRDeck]])</f>
        <v>4022</v>
      </c>
      <c r="Q5945" t="s">
        <v>16234</v>
      </c>
      <c r="R5945" t="b">
        <v>1</v>
      </c>
    </row>
    <row r="5946" spans="1:18" x14ac:dyDescent="0.3">
      <c r="A5946" t="s">
        <v>16235</v>
      </c>
      <c r="B5946">
        <f>MID(dane3[[#This Row],[PassengerId]],1,4)+0</f>
        <v>6305</v>
      </c>
      <c r="C5946" t="s">
        <v>14</v>
      </c>
      <c r="D5946" t="b">
        <v>1</v>
      </c>
      <c r="E5946" t="s">
        <v>16236</v>
      </c>
      <c r="F5946" t="str">
        <f>MID($E5946,1,1)</f>
        <v>B</v>
      </c>
      <c r="G5946" t="str">
        <f>IFERROR(MID($E5946,SEARCH("/",$E5946,SEARCH("/",$E5946)+1)+1,1),"")</f>
        <v>S</v>
      </c>
      <c r="H5946" t="s">
        <v>46</v>
      </c>
      <c r="I5946">
        <v>19</v>
      </c>
      <c r="J5946" t="b">
        <v>0</v>
      </c>
      <c r="K5946" s="7">
        <v>0</v>
      </c>
      <c r="L5946" s="7">
        <v>0</v>
      </c>
      <c r="M5946" s="7">
        <v>0</v>
      </c>
      <c r="N5946" s="7">
        <v>0</v>
      </c>
      <c r="O5946" s="7">
        <v>0</v>
      </c>
      <c r="P5946" s="7">
        <f>SUM(dane3[[#This Row],[RoomService]:[VRDeck]])</f>
        <v>0</v>
      </c>
      <c r="Q5946" t="s">
        <v>16237</v>
      </c>
      <c r="R5946" t="b">
        <v>1</v>
      </c>
    </row>
    <row r="5947" spans="1:18" x14ac:dyDescent="0.3">
      <c r="A5947" t="s">
        <v>16238</v>
      </c>
      <c r="B5947">
        <f>MID(dane3[[#This Row],[PassengerId]],1,4)+0</f>
        <v>6305</v>
      </c>
      <c r="C5947" t="s">
        <v>14</v>
      </c>
      <c r="D5947" t="b">
        <v>0</v>
      </c>
      <c r="E5947" t="s">
        <v>16236</v>
      </c>
      <c r="F5947" t="str">
        <f>MID($E5947,1,1)</f>
        <v>B</v>
      </c>
      <c r="G5947" t="str">
        <f>IFERROR(MID($E5947,SEARCH("/",$E5947,SEARCH("/",$E5947)+1)+1,1),"")</f>
        <v>S</v>
      </c>
      <c r="H5947" t="s">
        <v>16</v>
      </c>
      <c r="I5947">
        <v>46</v>
      </c>
      <c r="J5947" t="b">
        <v>0</v>
      </c>
      <c r="K5947" s="7">
        <v>3616</v>
      </c>
      <c r="L5947" s="7">
        <v>564</v>
      </c>
      <c r="M5947" s="7">
        <v>0</v>
      </c>
      <c r="N5947" s="7">
        <v>15</v>
      </c>
      <c r="O5947" s="7">
        <v>3303</v>
      </c>
      <c r="P5947" s="7">
        <f>SUM(dane3[[#This Row],[RoomService]:[VRDeck]])</f>
        <v>7498</v>
      </c>
      <c r="Q5947" t="s">
        <v>16239</v>
      </c>
      <c r="R5947" t="b">
        <v>0</v>
      </c>
    </row>
    <row r="5948" spans="1:18" x14ac:dyDescent="0.3">
      <c r="A5948" t="s">
        <v>16240</v>
      </c>
      <c r="B5948">
        <f>MID(dane3[[#This Row],[PassengerId]],1,4)+0</f>
        <v>6308</v>
      </c>
      <c r="C5948" t="s">
        <v>19</v>
      </c>
      <c r="D5948" t="b">
        <v>0</v>
      </c>
      <c r="E5948" t="s">
        <v>16241</v>
      </c>
      <c r="F5948" t="str">
        <f>MID($E5948,1,1)</f>
        <v>G</v>
      </c>
      <c r="G5948" t="str">
        <f>IFERROR(MID($E5948,SEARCH("/",$E5948,SEARCH("/",$E5948)+1)+1,1),"")</f>
        <v>P</v>
      </c>
      <c r="H5948" t="s">
        <v>16</v>
      </c>
      <c r="I5948">
        <v>28</v>
      </c>
      <c r="J5948" t="b">
        <v>0</v>
      </c>
      <c r="K5948" s="7">
        <v>0</v>
      </c>
      <c r="L5948" s="7">
        <v>152</v>
      </c>
      <c r="M5948" s="7">
        <v>215</v>
      </c>
      <c r="N5948" s="7">
        <v>30</v>
      </c>
      <c r="O5948" s="7">
        <v>510</v>
      </c>
      <c r="P5948" s="7">
        <f>SUM(dane3[[#This Row],[RoomService]:[VRDeck]])</f>
        <v>907</v>
      </c>
      <c r="Q5948" t="s">
        <v>16242</v>
      </c>
      <c r="R5948" t="b">
        <v>0</v>
      </c>
    </row>
    <row r="5949" spans="1:18" x14ac:dyDescent="0.3">
      <c r="A5949" t="s">
        <v>16243</v>
      </c>
      <c r="B5949">
        <f>MID(dane3[[#This Row],[PassengerId]],1,4)+0</f>
        <v>6309</v>
      </c>
      <c r="C5949" t="s">
        <v>19</v>
      </c>
      <c r="D5949" t="b">
        <v>0</v>
      </c>
      <c r="E5949" t="s">
        <v>16244</v>
      </c>
      <c r="F5949" t="str">
        <f>MID($E5949,1,1)</f>
        <v>G</v>
      </c>
      <c r="G5949" t="str">
        <f>IFERROR(MID($E5949,SEARCH("/",$E5949,SEARCH("/",$E5949)+1)+1,1),"")</f>
        <v>S</v>
      </c>
      <c r="H5949" t="s">
        <v>16</v>
      </c>
      <c r="I5949">
        <v>5</v>
      </c>
      <c r="J5949" t="b">
        <v>0</v>
      </c>
      <c r="K5949" s="7">
        <v>0</v>
      </c>
      <c r="L5949" s="7">
        <v>0</v>
      </c>
      <c r="M5949" s="7">
        <v>0</v>
      </c>
      <c r="N5949" s="7">
        <v>0</v>
      </c>
      <c r="O5949" s="7">
        <v>0</v>
      </c>
      <c r="P5949" s="7">
        <f>SUM(dane3[[#This Row],[RoomService]:[VRDeck]])</f>
        <v>0</v>
      </c>
      <c r="Q5949" t="s">
        <v>16245</v>
      </c>
      <c r="R5949" t="b">
        <v>1</v>
      </c>
    </row>
    <row r="5950" spans="1:18" x14ac:dyDescent="0.3">
      <c r="A5950" t="s">
        <v>16246</v>
      </c>
      <c r="B5950">
        <f>MID(dane3[[#This Row],[PassengerId]],1,4)+0</f>
        <v>6309</v>
      </c>
      <c r="C5950" t="s">
        <v>19</v>
      </c>
      <c r="D5950" t="b">
        <v>1</v>
      </c>
      <c r="E5950" t="s">
        <v>16244</v>
      </c>
      <c r="F5950" t="str">
        <f>MID($E5950,1,1)</f>
        <v>G</v>
      </c>
      <c r="G5950" t="str">
        <f>IFERROR(MID($E5950,SEARCH("/",$E5950,SEARCH("/",$E5950)+1)+1,1),"")</f>
        <v>S</v>
      </c>
      <c r="H5950" t="s">
        <v>16</v>
      </c>
      <c r="I5950">
        <v>7</v>
      </c>
      <c r="J5950" t="b">
        <v>0</v>
      </c>
      <c r="K5950" s="7">
        <v>0</v>
      </c>
      <c r="L5950" s="7">
        <v>0</v>
      </c>
      <c r="M5950" s="7">
        <v>0</v>
      </c>
      <c r="N5950" s="7">
        <v>0</v>
      </c>
      <c r="O5950" s="7">
        <v>0</v>
      </c>
      <c r="P5950" s="7">
        <f>SUM(dane3[[#This Row],[RoomService]:[VRDeck]])</f>
        <v>0</v>
      </c>
      <c r="Q5950" t="s">
        <v>16247</v>
      </c>
      <c r="R5950" t="b">
        <v>1</v>
      </c>
    </row>
    <row r="5951" spans="1:18" x14ac:dyDescent="0.3">
      <c r="A5951" t="s">
        <v>16248</v>
      </c>
      <c r="B5951">
        <f>MID(dane3[[#This Row],[PassengerId]],1,4)+0</f>
        <v>6309</v>
      </c>
      <c r="C5951" t="s">
        <v>19</v>
      </c>
      <c r="D5951" t="b">
        <v>1</v>
      </c>
      <c r="E5951" t="s">
        <v>16244</v>
      </c>
      <c r="F5951" t="str">
        <f>MID($E5951,1,1)</f>
        <v>G</v>
      </c>
      <c r="G5951" t="str">
        <f>IFERROR(MID($E5951,SEARCH("/",$E5951,SEARCH("/",$E5951)+1)+1,1),"")</f>
        <v>S</v>
      </c>
      <c r="H5951" t="s">
        <v>16</v>
      </c>
      <c r="I5951">
        <v>3</v>
      </c>
      <c r="J5951" t="b">
        <v>0</v>
      </c>
      <c r="K5951" s="7">
        <v>0</v>
      </c>
      <c r="L5951" s="7">
        <v>0</v>
      </c>
      <c r="M5951" s="7">
        <v>0</v>
      </c>
      <c r="N5951" s="7">
        <v>0</v>
      </c>
      <c r="O5951" s="7">
        <v>0</v>
      </c>
      <c r="P5951" s="7">
        <f>SUM(dane3[[#This Row],[RoomService]:[VRDeck]])</f>
        <v>0</v>
      </c>
      <c r="Q5951" t="s">
        <v>16249</v>
      </c>
      <c r="R5951" t="b">
        <v>1</v>
      </c>
    </row>
    <row r="5952" spans="1:18" x14ac:dyDescent="0.3">
      <c r="A5952" t="s">
        <v>16250</v>
      </c>
      <c r="B5952">
        <f>MID(dane3[[#This Row],[PassengerId]],1,4)+0</f>
        <v>6309</v>
      </c>
      <c r="C5952" t="s">
        <v>19</v>
      </c>
      <c r="D5952" t="b">
        <v>0</v>
      </c>
      <c r="E5952" t="s">
        <v>16244</v>
      </c>
      <c r="F5952" t="str">
        <f>MID($E5952,1,1)</f>
        <v>G</v>
      </c>
      <c r="G5952" t="str">
        <f>IFERROR(MID($E5952,SEARCH("/",$E5952,SEARCH("/",$E5952)+1)+1,1),"")</f>
        <v>S</v>
      </c>
      <c r="H5952" t="s">
        <v>16</v>
      </c>
      <c r="I5952">
        <v>1</v>
      </c>
      <c r="J5952" t="b">
        <v>0</v>
      </c>
      <c r="K5952" s="7">
        <v>0</v>
      </c>
      <c r="L5952" s="7">
        <v>0</v>
      </c>
      <c r="M5952" s="7">
        <v>0</v>
      </c>
      <c r="N5952" s="7">
        <v>0</v>
      </c>
      <c r="O5952" s="7">
        <v>0</v>
      </c>
      <c r="P5952" s="7">
        <f>SUM(dane3[[#This Row],[RoomService]:[VRDeck]])</f>
        <v>0</v>
      </c>
      <c r="Q5952" t="s">
        <v>16251</v>
      </c>
      <c r="R5952" t="b">
        <v>1</v>
      </c>
    </row>
    <row r="5953" spans="1:18" x14ac:dyDescent="0.3">
      <c r="A5953" t="s">
        <v>16252</v>
      </c>
      <c r="B5953">
        <f>MID(dane3[[#This Row],[PassengerId]],1,4)+0</f>
        <v>6309</v>
      </c>
      <c r="C5953" t="s">
        <v>19</v>
      </c>
      <c r="D5953" t="b">
        <v>0</v>
      </c>
      <c r="E5953" t="s">
        <v>16244</v>
      </c>
      <c r="F5953" t="str">
        <f>MID($E5953,1,1)</f>
        <v>G</v>
      </c>
      <c r="G5953" t="str">
        <f>IFERROR(MID($E5953,SEARCH("/",$E5953,SEARCH("/",$E5953)+1)+1,1),"")</f>
        <v>S</v>
      </c>
      <c r="H5953" t="s">
        <v>46</v>
      </c>
      <c r="I5953">
        <v>7</v>
      </c>
      <c r="J5953" t="b">
        <v>0</v>
      </c>
      <c r="K5953" s="7">
        <v>0</v>
      </c>
      <c r="L5953" s="7">
        <v>0</v>
      </c>
      <c r="M5953" s="7">
        <v>0</v>
      </c>
      <c r="N5953" s="7">
        <v>0</v>
      </c>
      <c r="O5953" s="7">
        <v>0</v>
      </c>
      <c r="P5953" s="7">
        <f>SUM(dane3[[#This Row],[RoomService]:[VRDeck]])</f>
        <v>0</v>
      </c>
      <c r="Q5953" t="s">
        <v>16253</v>
      </c>
      <c r="R5953" t="b">
        <v>1</v>
      </c>
    </row>
    <row r="5954" spans="1:18" x14ac:dyDescent="0.3">
      <c r="A5954" t="s">
        <v>16254</v>
      </c>
      <c r="B5954">
        <f>MID(dane3[[#This Row],[PassengerId]],1,4)+0</f>
        <v>6313</v>
      </c>
      <c r="C5954" t="s">
        <v>14</v>
      </c>
      <c r="D5954" t="b">
        <v>0</v>
      </c>
      <c r="E5954" t="s">
        <v>16255</v>
      </c>
      <c r="F5954" t="str">
        <f>MID($E5954,1,1)</f>
        <v>D</v>
      </c>
      <c r="G5954" t="str">
        <f>IFERROR(MID($E5954,SEARCH("/",$E5954,SEARCH("/",$E5954)+1)+1,1),"")</f>
        <v>S</v>
      </c>
      <c r="H5954" t="s">
        <v>16</v>
      </c>
      <c r="I5954">
        <v>60</v>
      </c>
      <c r="J5954" t="b">
        <v>0</v>
      </c>
      <c r="K5954" s="7">
        <v>0</v>
      </c>
      <c r="L5954" s="7">
        <v>190</v>
      </c>
      <c r="M5954" s="7">
        <v>3</v>
      </c>
      <c r="N5954" s="7">
        <v>1964</v>
      </c>
      <c r="O5954" s="7">
        <v>30</v>
      </c>
      <c r="P5954" s="7">
        <f>SUM(dane3[[#This Row],[RoomService]:[VRDeck]])</f>
        <v>2187</v>
      </c>
      <c r="Q5954" t="s">
        <v>16256</v>
      </c>
      <c r="R5954" t="b">
        <v>0</v>
      </c>
    </row>
    <row r="5955" spans="1:18" x14ac:dyDescent="0.3">
      <c r="A5955" t="s">
        <v>16257</v>
      </c>
      <c r="B5955">
        <f>MID(dane3[[#This Row],[PassengerId]],1,4)+0</f>
        <v>6313</v>
      </c>
      <c r="C5955" t="s">
        <v>14</v>
      </c>
      <c r="D5955" t="b">
        <v>0</v>
      </c>
      <c r="E5955" t="s">
        <v>16255</v>
      </c>
      <c r="F5955" t="str">
        <f>MID($E5955,1,1)</f>
        <v>D</v>
      </c>
      <c r="G5955" t="str">
        <f>IFERROR(MID($E5955,SEARCH("/",$E5955,SEARCH("/",$E5955)+1)+1,1),"")</f>
        <v>S</v>
      </c>
      <c r="H5955" t="s">
        <v>16</v>
      </c>
      <c r="I5955">
        <v>34</v>
      </c>
      <c r="J5955" t="b">
        <v>0</v>
      </c>
      <c r="K5955" s="7">
        <v>6</v>
      </c>
      <c r="L5955" s="7">
        <v>878</v>
      </c>
      <c r="M5955" s="7">
        <v>0</v>
      </c>
      <c r="N5955" s="7">
        <v>10</v>
      </c>
      <c r="O5955" s="7">
        <v>2203</v>
      </c>
      <c r="P5955" s="7">
        <f>SUM(dane3[[#This Row],[RoomService]:[VRDeck]])</f>
        <v>3097</v>
      </c>
      <c r="Q5955" t="s">
        <v>16258</v>
      </c>
      <c r="R5955" t="b">
        <v>0</v>
      </c>
    </row>
    <row r="5956" spans="1:18" x14ac:dyDescent="0.3">
      <c r="A5956" t="s">
        <v>16259</v>
      </c>
      <c r="B5956">
        <f>MID(dane3[[#This Row],[PassengerId]],1,4)+0</f>
        <v>6315</v>
      </c>
      <c r="C5956" t="s">
        <v>14</v>
      </c>
      <c r="D5956" t="b">
        <v>0</v>
      </c>
      <c r="E5956" t="s">
        <v>16260</v>
      </c>
      <c r="F5956" t="str">
        <f>MID($E5956,1,1)</f>
        <v>C</v>
      </c>
      <c r="G5956" t="str">
        <f>IFERROR(MID($E5956,SEARCH("/",$E5956,SEARCH("/",$E5956)+1)+1,1),"")</f>
        <v>S</v>
      </c>
      <c r="H5956" t="s">
        <v>16</v>
      </c>
      <c r="I5956">
        <v>28</v>
      </c>
      <c r="J5956" t="b">
        <v>0</v>
      </c>
      <c r="K5956" s="7">
        <v>0</v>
      </c>
      <c r="L5956" s="7">
        <v>0</v>
      </c>
      <c r="M5956" s="7">
        <v>0</v>
      </c>
      <c r="N5956" s="7">
        <v>6</v>
      </c>
      <c r="O5956" s="7">
        <v>9837</v>
      </c>
      <c r="P5956" s="7">
        <f>SUM(dane3[[#This Row],[RoomService]:[VRDeck]])</f>
        <v>9843</v>
      </c>
      <c r="Q5956" t="s">
        <v>16261</v>
      </c>
      <c r="R5956" t="b">
        <v>0</v>
      </c>
    </row>
    <row r="5957" spans="1:18" x14ac:dyDescent="0.3">
      <c r="A5957" t="s">
        <v>16262</v>
      </c>
      <c r="B5957">
        <f>MID(dane3[[#This Row],[PassengerId]],1,4)+0</f>
        <v>6316</v>
      </c>
      <c r="C5957" t="s">
        <v>19</v>
      </c>
      <c r="D5957" t="b">
        <v>0</v>
      </c>
      <c r="E5957" t="s">
        <v>16263</v>
      </c>
      <c r="F5957" t="str">
        <f>MID($E5957,1,1)</f>
        <v>E</v>
      </c>
      <c r="G5957" t="str">
        <f>IFERROR(MID($E5957,SEARCH("/",$E5957,SEARCH("/",$E5957)+1)+1,1),"")</f>
        <v>P</v>
      </c>
      <c r="H5957" t="s">
        <v>46</v>
      </c>
      <c r="I5957">
        <v>64</v>
      </c>
      <c r="J5957" t="b">
        <v>0</v>
      </c>
      <c r="K5957" s="7">
        <v>0</v>
      </c>
      <c r="L5957" s="7">
        <v>316</v>
      </c>
      <c r="M5957" s="7">
        <v>2</v>
      </c>
      <c r="N5957" s="7">
        <v>673</v>
      </c>
      <c r="O5957" s="7">
        <v>0</v>
      </c>
      <c r="P5957" s="7">
        <f>SUM(dane3[[#This Row],[RoomService]:[VRDeck]])</f>
        <v>991</v>
      </c>
      <c r="Q5957" t="s">
        <v>16264</v>
      </c>
      <c r="R5957" t="b">
        <v>0</v>
      </c>
    </row>
    <row r="5958" spans="1:18" x14ac:dyDescent="0.3">
      <c r="A5958" t="s">
        <v>16265</v>
      </c>
      <c r="B5958">
        <f>MID(dane3[[#This Row],[PassengerId]],1,4)+0</f>
        <v>6317</v>
      </c>
      <c r="C5958" t="s">
        <v>19</v>
      </c>
      <c r="D5958" t="b">
        <v>0</v>
      </c>
      <c r="E5958" t="s">
        <v>16266</v>
      </c>
      <c r="F5958" t="str">
        <f>MID($E5958,1,1)</f>
        <v>F</v>
      </c>
      <c r="G5958" t="str">
        <f>IFERROR(MID($E5958,SEARCH("/",$E5958,SEARCH("/",$E5958)+1)+1,1),"")</f>
        <v>S</v>
      </c>
      <c r="H5958" t="s">
        <v>16</v>
      </c>
      <c r="I5958">
        <v>13</v>
      </c>
      <c r="J5958" t="b">
        <v>0</v>
      </c>
      <c r="K5958" s="7">
        <v>898</v>
      </c>
      <c r="L5958" s="7">
        <v>0</v>
      </c>
      <c r="M5958" s="7">
        <v>0</v>
      </c>
      <c r="N5958" s="7">
        <v>0</v>
      </c>
      <c r="O5958" s="7">
        <v>24</v>
      </c>
      <c r="P5958" s="7">
        <f>SUM(dane3[[#This Row],[RoomService]:[VRDeck]])</f>
        <v>922</v>
      </c>
      <c r="Q5958" t="s">
        <v>16267</v>
      </c>
      <c r="R5958" t="b">
        <v>0</v>
      </c>
    </row>
    <row r="5959" spans="1:18" x14ac:dyDescent="0.3">
      <c r="A5959" t="s">
        <v>16268</v>
      </c>
      <c r="B5959">
        <f>MID(dane3[[#This Row],[PassengerId]],1,4)+0</f>
        <v>6318</v>
      </c>
      <c r="C5959" t="s">
        <v>19</v>
      </c>
      <c r="D5959" t="b">
        <v>1</v>
      </c>
      <c r="E5959" t="s">
        <v>16269</v>
      </c>
      <c r="F5959" t="str">
        <f>MID($E5959,1,1)</f>
        <v>G</v>
      </c>
      <c r="G5959" t="str">
        <f>IFERROR(MID($E5959,SEARCH("/",$E5959,SEARCH("/",$E5959)+1)+1,1),"")</f>
        <v>P</v>
      </c>
      <c r="H5959" t="s">
        <v>16</v>
      </c>
      <c r="I5959">
        <v>15</v>
      </c>
      <c r="J5959" t="b">
        <v>0</v>
      </c>
      <c r="K5959" s="7">
        <v>0</v>
      </c>
      <c r="L5959" s="7">
        <v>0</v>
      </c>
      <c r="M5959" s="7">
        <v>0</v>
      </c>
      <c r="N5959" s="7">
        <v>0</v>
      </c>
      <c r="O5959" s="7">
        <v>0</v>
      </c>
      <c r="P5959" s="7">
        <f>SUM(dane3[[#This Row],[RoomService]:[VRDeck]])</f>
        <v>0</v>
      </c>
      <c r="Q5959" t="s">
        <v>16270</v>
      </c>
      <c r="R5959" t="b">
        <v>1</v>
      </c>
    </row>
    <row r="5960" spans="1:18" x14ac:dyDescent="0.3">
      <c r="A5960" t="s">
        <v>16271</v>
      </c>
      <c r="B5960">
        <f>MID(dane3[[#This Row],[PassengerId]],1,4)+0</f>
        <v>6319</v>
      </c>
      <c r="C5960" t="s">
        <v>19</v>
      </c>
      <c r="D5960" t="b">
        <v>0</v>
      </c>
      <c r="E5960" t="s">
        <v>16272</v>
      </c>
      <c r="F5960" t="str">
        <f>MID($E5960,1,1)</f>
        <v>G</v>
      </c>
      <c r="G5960" t="str">
        <f>IFERROR(MID($E5960,SEARCH("/",$E5960,SEARCH("/",$E5960)+1)+1,1),"")</f>
        <v>P</v>
      </c>
      <c r="H5960" t="s">
        <v>16</v>
      </c>
      <c r="I5960">
        <v>65</v>
      </c>
      <c r="J5960" t="b">
        <v>0</v>
      </c>
      <c r="K5960" s="7">
        <v>458</v>
      </c>
      <c r="L5960" s="7">
        <v>0</v>
      </c>
      <c r="M5960" s="7">
        <v>555</v>
      </c>
      <c r="N5960" s="7">
        <v>0</v>
      </c>
      <c r="O5960" s="7">
        <v>0</v>
      </c>
      <c r="P5960" s="7">
        <f>SUM(dane3[[#This Row],[RoomService]:[VRDeck]])</f>
        <v>1013</v>
      </c>
      <c r="Q5960" t="s">
        <v>16273</v>
      </c>
      <c r="R5960" t="b">
        <v>0</v>
      </c>
    </row>
    <row r="5961" spans="1:18" x14ac:dyDescent="0.3">
      <c r="A5961" t="s">
        <v>14886</v>
      </c>
      <c r="B5961">
        <f>MID(dane3[[#This Row],[PassengerId]],1,4)+0</f>
        <v>5814</v>
      </c>
      <c r="C5961" t="s">
        <v>53</v>
      </c>
      <c r="D5961" t="b">
        <v>1</v>
      </c>
      <c r="E5961" t="s">
        <v>14884</v>
      </c>
      <c r="F5961" t="str">
        <f>MID($E5961,1,1)</f>
        <v>D</v>
      </c>
      <c r="G5961" t="str">
        <f>IFERROR(MID($E5961,SEARCH("/",$E5961,SEARCH("/",$E5961)+1)+1,1),"")</f>
        <v>S</v>
      </c>
      <c r="H5961" t="s">
        <v>46</v>
      </c>
      <c r="I5961">
        <v>21</v>
      </c>
      <c r="J5961" t="b">
        <v>0</v>
      </c>
      <c r="K5961" s="7">
        <v>0</v>
      </c>
      <c r="L5961" s="7">
        <v>0</v>
      </c>
      <c r="M5961" s="7">
        <v>0</v>
      </c>
      <c r="N5961" s="7">
        <v>0</v>
      </c>
      <c r="O5961" s="7">
        <v>0</v>
      </c>
      <c r="P5961" s="7">
        <f>SUM(dane3[[#This Row],[RoomService]:[VRDeck]])</f>
        <v>0</v>
      </c>
      <c r="Q5961" t="s">
        <v>14887</v>
      </c>
      <c r="R5961" t="b">
        <v>1</v>
      </c>
    </row>
    <row r="5962" spans="1:18" x14ac:dyDescent="0.3">
      <c r="A5962" t="s">
        <v>16277</v>
      </c>
      <c r="B5962">
        <f>MID(dane3[[#This Row],[PassengerId]],1,4)+0</f>
        <v>6321</v>
      </c>
      <c r="C5962" t="s">
        <v>14</v>
      </c>
      <c r="D5962" t="b">
        <v>1</v>
      </c>
      <c r="E5962" t="s">
        <v>16278</v>
      </c>
      <c r="F5962" t="str">
        <f>MID($E5962,1,1)</f>
        <v>C</v>
      </c>
      <c r="G5962" t="str">
        <f>IFERROR(MID($E5962,SEARCH("/",$E5962,SEARCH("/",$E5962)+1)+1,1),"")</f>
        <v>P</v>
      </c>
      <c r="H5962" t="s">
        <v>46</v>
      </c>
      <c r="I5962">
        <v>58</v>
      </c>
      <c r="J5962" t="b">
        <v>0</v>
      </c>
      <c r="K5962" s="7">
        <v>0</v>
      </c>
      <c r="L5962" s="7">
        <v>0</v>
      </c>
      <c r="M5962" s="7">
        <v>0</v>
      </c>
      <c r="N5962" s="7">
        <v>0</v>
      </c>
      <c r="O5962" s="7">
        <v>0</v>
      </c>
      <c r="P5962" s="7">
        <f>SUM(dane3[[#This Row],[RoomService]:[VRDeck]])</f>
        <v>0</v>
      </c>
      <c r="Q5962" t="s">
        <v>16279</v>
      </c>
      <c r="R5962" t="b">
        <v>1</v>
      </c>
    </row>
    <row r="5963" spans="1:18" x14ac:dyDescent="0.3">
      <c r="A5963" t="s">
        <v>16280</v>
      </c>
      <c r="B5963">
        <f>MID(dane3[[#This Row],[PassengerId]],1,4)+0</f>
        <v>6321</v>
      </c>
      <c r="C5963" t="s">
        <v>14</v>
      </c>
      <c r="D5963" t="b">
        <v>0</v>
      </c>
      <c r="E5963" t="s">
        <v>16278</v>
      </c>
      <c r="F5963" t="str">
        <f>MID($E5963,1,1)</f>
        <v>C</v>
      </c>
      <c r="G5963" t="str">
        <f>IFERROR(MID($E5963,SEARCH("/",$E5963,SEARCH("/",$E5963)+1)+1,1),"")</f>
        <v>P</v>
      </c>
      <c r="H5963" t="s">
        <v>16</v>
      </c>
      <c r="I5963">
        <v>19</v>
      </c>
      <c r="J5963" t="b">
        <v>0</v>
      </c>
      <c r="K5963" s="7">
        <v>0</v>
      </c>
      <c r="L5963" s="7">
        <v>1234</v>
      </c>
      <c r="M5963" s="7">
        <v>0</v>
      </c>
      <c r="N5963" s="7">
        <v>1956</v>
      </c>
      <c r="O5963" s="7">
        <v>0</v>
      </c>
      <c r="P5963" s="7">
        <f>SUM(dane3[[#This Row],[RoomService]:[VRDeck]])</f>
        <v>3190</v>
      </c>
      <c r="Q5963" t="s">
        <v>16281</v>
      </c>
      <c r="R5963" t="b">
        <v>0</v>
      </c>
    </row>
    <row r="5964" spans="1:18" x14ac:dyDescent="0.3">
      <c r="A5964" t="s">
        <v>16282</v>
      </c>
      <c r="B5964">
        <f>MID(dane3[[#This Row],[PassengerId]],1,4)+0</f>
        <v>6321</v>
      </c>
      <c r="C5964" t="s">
        <v>14</v>
      </c>
      <c r="D5964" t="b">
        <v>1</v>
      </c>
      <c r="E5964" t="s">
        <v>16278</v>
      </c>
      <c r="F5964" t="str">
        <f>MID($E5964,1,1)</f>
        <v>C</v>
      </c>
      <c r="G5964" t="str">
        <f>IFERROR(MID($E5964,SEARCH("/",$E5964,SEARCH("/",$E5964)+1)+1,1),"")</f>
        <v>P</v>
      </c>
      <c r="H5964" t="s">
        <v>46</v>
      </c>
      <c r="I5964">
        <v>35</v>
      </c>
      <c r="J5964" t="b">
        <v>0</v>
      </c>
      <c r="K5964" s="7">
        <v>0</v>
      </c>
      <c r="L5964" s="7">
        <v>0</v>
      </c>
      <c r="M5964" s="7">
        <v>0</v>
      </c>
      <c r="N5964" s="7">
        <v>0</v>
      </c>
      <c r="O5964" s="7">
        <v>0</v>
      </c>
      <c r="P5964" s="7">
        <f>SUM(dane3[[#This Row],[RoomService]:[VRDeck]])</f>
        <v>0</v>
      </c>
      <c r="Q5964" t="s">
        <v>16283</v>
      </c>
      <c r="R5964" t="b">
        <v>1</v>
      </c>
    </row>
    <row r="5965" spans="1:18" x14ac:dyDescent="0.3">
      <c r="A5965" t="s">
        <v>16284</v>
      </c>
      <c r="B5965">
        <f>MID(dane3[[#This Row],[PassengerId]],1,4)+0</f>
        <v>6322</v>
      </c>
      <c r="C5965" t="s">
        <v>19</v>
      </c>
      <c r="D5965" t="b">
        <v>0</v>
      </c>
      <c r="E5965" t="s">
        <v>16285</v>
      </c>
      <c r="F5965" t="str">
        <f>MID($E5965,1,1)</f>
        <v>E</v>
      </c>
      <c r="G5965" t="str">
        <f>IFERROR(MID($E5965,SEARCH("/",$E5965,SEARCH("/",$E5965)+1)+1,1),"")</f>
        <v>S</v>
      </c>
      <c r="H5965" t="s">
        <v>16</v>
      </c>
      <c r="I5965">
        <v>16</v>
      </c>
      <c r="J5965" t="b">
        <v>0</v>
      </c>
      <c r="K5965" s="7">
        <v>0</v>
      </c>
      <c r="L5965" s="7">
        <v>68</v>
      </c>
      <c r="M5965" s="7">
        <v>1541</v>
      </c>
      <c r="N5965" s="7">
        <v>0</v>
      </c>
      <c r="O5965" s="7">
        <v>0</v>
      </c>
      <c r="P5965" s="7">
        <f>SUM(dane3[[#This Row],[RoomService]:[VRDeck]])</f>
        <v>1609</v>
      </c>
      <c r="Q5965" t="s">
        <v>16286</v>
      </c>
      <c r="R5965" t="b">
        <v>1</v>
      </c>
    </row>
    <row r="5966" spans="1:18" x14ac:dyDescent="0.3">
      <c r="A5966" t="s">
        <v>16287</v>
      </c>
      <c r="B5966">
        <f>MID(dane3[[#This Row],[PassengerId]],1,4)+0</f>
        <v>6323</v>
      </c>
      <c r="C5966" t="s">
        <v>14</v>
      </c>
      <c r="D5966" t="b">
        <v>0</v>
      </c>
      <c r="E5966" t="s">
        <v>16288</v>
      </c>
      <c r="F5966" t="str">
        <f>MID($E5966,1,1)</f>
        <v>C</v>
      </c>
      <c r="G5966" t="str">
        <f>IFERROR(MID($E5966,SEARCH("/",$E5966,SEARCH("/",$E5966)+1)+1,1),"")</f>
        <v>S</v>
      </c>
      <c r="H5966" t="s">
        <v>46</v>
      </c>
      <c r="I5966">
        <v>48</v>
      </c>
      <c r="J5966" t="b">
        <v>0</v>
      </c>
      <c r="K5966" s="7">
        <v>3</v>
      </c>
      <c r="L5966" s="7">
        <v>4089</v>
      </c>
      <c r="M5966" s="7">
        <v>0</v>
      </c>
      <c r="N5966" s="7">
        <v>4368</v>
      </c>
      <c r="O5966" s="7">
        <v>147</v>
      </c>
      <c r="P5966" s="7">
        <f>SUM(dane3[[#This Row],[RoomService]:[VRDeck]])</f>
        <v>8607</v>
      </c>
      <c r="Q5966" t="s">
        <v>16289</v>
      </c>
      <c r="R5966" t="b">
        <v>0</v>
      </c>
    </row>
    <row r="5967" spans="1:18" x14ac:dyDescent="0.3">
      <c r="A5967" t="s">
        <v>16290</v>
      </c>
      <c r="B5967">
        <f>MID(dane3[[#This Row],[PassengerId]],1,4)+0</f>
        <v>6323</v>
      </c>
      <c r="C5967" t="s">
        <v>14</v>
      </c>
      <c r="D5967" t="b">
        <v>0</v>
      </c>
      <c r="E5967" t="s">
        <v>16288</v>
      </c>
      <c r="F5967" t="str">
        <f>MID($E5967,1,1)</f>
        <v>C</v>
      </c>
      <c r="G5967" t="str">
        <f>IFERROR(MID($E5967,SEARCH("/",$E5967,SEARCH("/",$E5967)+1)+1,1),"")</f>
        <v>S</v>
      </c>
      <c r="H5967" t="s">
        <v>16</v>
      </c>
      <c r="I5967">
        <v>33</v>
      </c>
      <c r="J5967" t="b">
        <v>0</v>
      </c>
      <c r="K5967" s="7">
        <v>2</v>
      </c>
      <c r="L5967" s="7">
        <v>4742</v>
      </c>
      <c r="M5967" s="7">
        <v>0</v>
      </c>
      <c r="N5967" s="7">
        <v>34</v>
      </c>
      <c r="O5967" s="7">
        <v>0</v>
      </c>
      <c r="P5967" s="7">
        <f>SUM(dane3[[#This Row],[RoomService]:[VRDeck]])</f>
        <v>4778</v>
      </c>
      <c r="Q5967" t="s">
        <v>16291</v>
      </c>
      <c r="R5967" t="b">
        <v>1</v>
      </c>
    </row>
    <row r="5968" spans="1:18" x14ac:dyDescent="0.3">
      <c r="A5968" t="s">
        <v>13385</v>
      </c>
      <c r="B5968">
        <f>MID(dane3[[#This Row],[PassengerId]],1,4)+0</f>
        <v>5229</v>
      </c>
      <c r="C5968" t="s">
        <v>19</v>
      </c>
      <c r="D5968" t="b">
        <v>0</v>
      </c>
      <c r="E5968" t="s">
        <v>13386</v>
      </c>
      <c r="F5968" t="str">
        <f>MID($E5968,1,1)</f>
        <v>E</v>
      </c>
      <c r="G5968" t="str">
        <f>IFERROR(MID($E5968,SEARCH("/",$E5968,SEARCH("/",$E5968)+1)+1,1),"")</f>
        <v>S</v>
      </c>
      <c r="H5968" t="s">
        <v>16</v>
      </c>
      <c r="I5968">
        <v>16</v>
      </c>
      <c r="J5968" t="b">
        <v>0</v>
      </c>
      <c r="K5968" s="7">
        <v>0</v>
      </c>
      <c r="L5968" s="7">
        <v>0</v>
      </c>
      <c r="M5968" s="7">
        <v>19</v>
      </c>
      <c r="N5968" s="7">
        <v>971</v>
      </c>
      <c r="O5968" s="7">
        <v>0</v>
      </c>
      <c r="P5968" s="7">
        <f>SUM(dane3[[#This Row],[RoomService]:[VRDeck]])</f>
        <v>990</v>
      </c>
      <c r="Q5968" t="s">
        <v>13387</v>
      </c>
      <c r="R5968" t="b">
        <v>0</v>
      </c>
    </row>
    <row r="5969" spans="1:18" x14ac:dyDescent="0.3">
      <c r="A5969" t="s">
        <v>16295</v>
      </c>
      <c r="B5969">
        <f>MID(dane3[[#This Row],[PassengerId]],1,4)+0</f>
        <v>6324</v>
      </c>
      <c r="C5969" t="s">
        <v>19</v>
      </c>
      <c r="D5969" t="b">
        <v>1</v>
      </c>
      <c r="E5969" t="s">
        <v>16296</v>
      </c>
      <c r="F5969" t="str">
        <f>MID($E5969,1,1)</f>
        <v>G</v>
      </c>
      <c r="G5969" t="str">
        <f>IFERROR(MID($E5969,SEARCH("/",$E5969,SEARCH("/",$E5969)+1)+1,1),"")</f>
        <v>S</v>
      </c>
      <c r="H5969" t="s">
        <v>46</v>
      </c>
      <c r="I5969">
        <v>44</v>
      </c>
      <c r="J5969" t="b">
        <v>0</v>
      </c>
      <c r="K5969" s="7">
        <v>0</v>
      </c>
      <c r="L5969" s="7">
        <v>0</v>
      </c>
      <c r="M5969" s="7">
        <v>0</v>
      </c>
      <c r="N5969" s="7">
        <v>0</v>
      </c>
      <c r="O5969" s="7">
        <v>0</v>
      </c>
      <c r="P5969" s="7">
        <f>SUM(dane3[[#This Row],[RoomService]:[VRDeck]])</f>
        <v>0</v>
      </c>
      <c r="Q5969" t="s">
        <v>16297</v>
      </c>
      <c r="R5969" t="b">
        <v>1</v>
      </c>
    </row>
    <row r="5970" spans="1:18" x14ac:dyDescent="0.3">
      <c r="A5970" t="s">
        <v>16298</v>
      </c>
      <c r="B5970">
        <f>MID(dane3[[#This Row],[PassengerId]],1,4)+0</f>
        <v>6324</v>
      </c>
      <c r="C5970" t="s">
        <v>19</v>
      </c>
      <c r="D5970" t="b">
        <v>0</v>
      </c>
      <c r="E5970" t="s">
        <v>16296</v>
      </c>
      <c r="F5970" t="str">
        <f>MID($E5970,1,1)</f>
        <v>G</v>
      </c>
      <c r="G5970" t="str">
        <f>IFERROR(MID($E5970,SEARCH("/",$E5970,SEARCH("/",$E5970)+1)+1,1),"")</f>
        <v>S</v>
      </c>
      <c r="H5970" t="s">
        <v>16</v>
      </c>
      <c r="I5970">
        <v>40</v>
      </c>
      <c r="J5970" t="b">
        <v>0</v>
      </c>
      <c r="K5970" s="7">
        <v>1</v>
      </c>
      <c r="L5970" s="7">
        <v>0</v>
      </c>
      <c r="M5970" s="7">
        <v>895</v>
      </c>
      <c r="N5970" s="7">
        <v>10</v>
      </c>
      <c r="O5970" s="7">
        <v>0</v>
      </c>
      <c r="P5970" s="7">
        <f>SUM(dane3[[#This Row],[RoomService]:[VRDeck]])</f>
        <v>906</v>
      </c>
      <c r="Q5970" t="s">
        <v>16299</v>
      </c>
      <c r="R5970" t="b">
        <v>1</v>
      </c>
    </row>
    <row r="5971" spans="1:18" x14ac:dyDescent="0.3">
      <c r="A5971" t="s">
        <v>16300</v>
      </c>
      <c r="B5971">
        <f>MID(dane3[[#This Row],[PassengerId]],1,4)+0</f>
        <v>6325</v>
      </c>
      <c r="C5971" t="s">
        <v>19</v>
      </c>
      <c r="D5971" t="b">
        <v>1</v>
      </c>
      <c r="E5971" t="s">
        <v>16301</v>
      </c>
      <c r="F5971" t="str">
        <f>MID($E5971,1,1)</f>
        <v>G</v>
      </c>
      <c r="G5971" t="str">
        <f>IFERROR(MID($E5971,SEARCH("/",$E5971,SEARCH("/",$E5971)+1)+1,1),"")</f>
        <v>S</v>
      </c>
      <c r="H5971" t="s">
        <v>16</v>
      </c>
      <c r="I5971">
        <v>34</v>
      </c>
      <c r="J5971" t="b">
        <v>0</v>
      </c>
      <c r="K5971" s="7">
        <v>0</v>
      </c>
      <c r="L5971" s="7">
        <v>0</v>
      </c>
      <c r="M5971" s="7">
        <v>0</v>
      </c>
      <c r="N5971" s="7">
        <v>0</v>
      </c>
      <c r="O5971" s="7">
        <v>0</v>
      </c>
      <c r="P5971" s="7">
        <f>SUM(dane3[[#This Row],[RoomService]:[VRDeck]])</f>
        <v>0</v>
      </c>
      <c r="Q5971" t="s">
        <v>16302</v>
      </c>
      <c r="R5971" t="b">
        <v>1</v>
      </c>
    </row>
    <row r="5972" spans="1:18" x14ac:dyDescent="0.3">
      <c r="A5972" t="s">
        <v>16303</v>
      </c>
      <c r="B5972">
        <f>MID(dane3[[#This Row],[PassengerId]],1,4)+0</f>
        <v>6325</v>
      </c>
      <c r="C5972" t="s">
        <v>19</v>
      </c>
      <c r="D5972" t="b">
        <v>0</v>
      </c>
      <c r="E5972" t="s">
        <v>16304</v>
      </c>
      <c r="F5972" t="str">
        <f>MID($E5972,1,1)</f>
        <v>F</v>
      </c>
      <c r="G5972" t="str">
        <f>IFERROR(MID($E5972,SEARCH("/",$E5972,SEARCH("/",$E5972)+1)+1,1),"")</f>
        <v>S</v>
      </c>
      <c r="H5972" t="s">
        <v>16</v>
      </c>
      <c r="I5972">
        <v>21</v>
      </c>
      <c r="J5972" t="b">
        <v>0</v>
      </c>
      <c r="K5972" s="7">
        <v>0</v>
      </c>
      <c r="L5972" s="7">
        <v>541</v>
      </c>
      <c r="M5972" s="7">
        <v>0</v>
      </c>
      <c r="N5972" s="7">
        <v>143</v>
      </c>
      <c r="O5972" s="7">
        <v>0</v>
      </c>
      <c r="P5972" s="7">
        <f>SUM(dane3[[#This Row],[RoomService]:[VRDeck]])</f>
        <v>684</v>
      </c>
      <c r="Q5972" t="s">
        <v>16305</v>
      </c>
      <c r="R5972" t="b">
        <v>0</v>
      </c>
    </row>
    <row r="5973" spans="1:18" x14ac:dyDescent="0.3">
      <c r="A5973" t="s">
        <v>16306</v>
      </c>
      <c r="B5973">
        <f>MID(dane3[[#This Row],[PassengerId]],1,4)+0</f>
        <v>6326</v>
      </c>
      <c r="C5973" t="s">
        <v>19</v>
      </c>
      <c r="D5973" t="b">
        <v>0</v>
      </c>
      <c r="E5973" t="s">
        <v>16307</v>
      </c>
      <c r="F5973" t="str">
        <f>MID($E5973,1,1)</f>
        <v>F</v>
      </c>
      <c r="G5973" t="str">
        <f>IFERROR(MID($E5973,SEARCH("/",$E5973,SEARCH("/",$E5973)+1)+1,1),"")</f>
        <v>P</v>
      </c>
      <c r="H5973" t="s">
        <v>16</v>
      </c>
      <c r="I5973">
        <v>20</v>
      </c>
      <c r="J5973" t="b">
        <v>0</v>
      </c>
      <c r="K5973" s="7">
        <v>0</v>
      </c>
      <c r="L5973" s="7">
        <v>20</v>
      </c>
      <c r="M5973" s="7">
        <v>1</v>
      </c>
      <c r="N5973" s="7">
        <v>696</v>
      </c>
      <c r="O5973" s="7">
        <v>0</v>
      </c>
      <c r="P5973" s="7">
        <f>SUM(dane3[[#This Row],[RoomService]:[VRDeck]])</f>
        <v>717</v>
      </c>
      <c r="Q5973" t="s">
        <v>16308</v>
      </c>
      <c r="R5973" t="b">
        <v>0</v>
      </c>
    </row>
    <row r="5974" spans="1:18" x14ac:dyDescent="0.3">
      <c r="A5974" t="s">
        <v>14888</v>
      </c>
      <c r="B5974">
        <f>MID(dane3[[#This Row],[PassengerId]],1,4)+0</f>
        <v>5814</v>
      </c>
      <c r="C5974" t="s">
        <v>53</v>
      </c>
      <c r="D5974" t="b">
        <v>1</v>
      </c>
      <c r="E5974" t="s">
        <v>14884</v>
      </c>
      <c r="F5974" t="str">
        <f>MID($E5974,1,1)</f>
        <v>D</v>
      </c>
      <c r="G5974" t="str">
        <f>IFERROR(MID($E5974,SEARCH("/",$E5974,SEARCH("/",$E5974)+1)+1,1),"")</f>
        <v>S</v>
      </c>
      <c r="H5974" t="s">
        <v>46</v>
      </c>
      <c r="I5974">
        <v>21</v>
      </c>
      <c r="J5974" t="b">
        <v>0</v>
      </c>
      <c r="K5974" s="7">
        <v>0</v>
      </c>
      <c r="L5974" s="7">
        <v>0</v>
      </c>
      <c r="M5974" s="7">
        <v>0</v>
      </c>
      <c r="N5974" s="7">
        <v>0</v>
      </c>
      <c r="O5974" s="7">
        <v>0</v>
      </c>
      <c r="P5974" s="7">
        <f>SUM(dane3[[#This Row],[RoomService]:[VRDeck]])</f>
        <v>0</v>
      </c>
      <c r="Q5974" t="s">
        <v>14889</v>
      </c>
      <c r="R5974" t="b">
        <v>1</v>
      </c>
    </row>
    <row r="5975" spans="1:18" x14ac:dyDescent="0.3">
      <c r="A5975" t="s">
        <v>16312</v>
      </c>
      <c r="B5975">
        <f>MID(dane3[[#This Row],[PassengerId]],1,4)+0</f>
        <v>6328</v>
      </c>
      <c r="C5975" t="s">
        <v>19</v>
      </c>
      <c r="D5975" t="b">
        <v>1</v>
      </c>
      <c r="E5975" t="s">
        <v>16313</v>
      </c>
      <c r="F5975" t="str">
        <f>MID($E5975,1,1)</f>
        <v>G</v>
      </c>
      <c r="G5975" t="str">
        <f>IFERROR(MID($E5975,SEARCH("/",$E5975,SEARCH("/",$E5975)+1)+1,1),"")</f>
        <v>P</v>
      </c>
      <c r="H5975" t="s">
        <v>16</v>
      </c>
      <c r="I5975">
        <v>33</v>
      </c>
      <c r="J5975" t="b">
        <v>0</v>
      </c>
      <c r="K5975" s="7">
        <v>0</v>
      </c>
      <c r="L5975" s="7">
        <v>0</v>
      </c>
      <c r="M5975" s="7">
        <v>0</v>
      </c>
      <c r="N5975" s="7">
        <v>0</v>
      </c>
      <c r="O5975" s="7">
        <v>0</v>
      </c>
      <c r="P5975" s="7">
        <f>SUM(dane3[[#This Row],[RoomService]:[VRDeck]])</f>
        <v>0</v>
      </c>
      <c r="Q5975" t="s">
        <v>16314</v>
      </c>
      <c r="R5975" t="b">
        <v>0</v>
      </c>
    </row>
    <row r="5976" spans="1:18" x14ac:dyDescent="0.3">
      <c r="A5976" t="s">
        <v>16315</v>
      </c>
      <c r="B5976">
        <f>MID(dane3[[#This Row],[PassengerId]],1,4)+0</f>
        <v>6328</v>
      </c>
      <c r="C5976" t="s">
        <v>19</v>
      </c>
      <c r="D5976" t="b">
        <v>1</v>
      </c>
      <c r="E5976" t="s">
        <v>16313</v>
      </c>
      <c r="F5976" t="str">
        <f>MID($E5976,1,1)</f>
        <v>G</v>
      </c>
      <c r="G5976" t="str">
        <f>IFERROR(MID($E5976,SEARCH("/",$E5976,SEARCH("/",$E5976)+1)+1,1),"")</f>
        <v>P</v>
      </c>
      <c r="H5976" t="s">
        <v>32</v>
      </c>
      <c r="I5976">
        <v>2</v>
      </c>
      <c r="J5976" t="b">
        <v>0</v>
      </c>
      <c r="K5976" s="7">
        <v>0</v>
      </c>
      <c r="L5976" s="7">
        <v>0</v>
      </c>
      <c r="M5976" s="7">
        <v>0</v>
      </c>
      <c r="N5976" s="7">
        <v>0</v>
      </c>
      <c r="O5976" s="7">
        <v>0</v>
      </c>
      <c r="P5976" s="7">
        <f>SUM(dane3[[#This Row],[RoomService]:[VRDeck]])</f>
        <v>0</v>
      </c>
      <c r="Q5976" t="s">
        <v>16316</v>
      </c>
      <c r="R5976" t="b">
        <v>0</v>
      </c>
    </row>
    <row r="5977" spans="1:18" x14ac:dyDescent="0.3">
      <c r="A5977" t="s">
        <v>16317</v>
      </c>
      <c r="B5977">
        <f>MID(dane3[[#This Row],[PassengerId]],1,4)+0</f>
        <v>6328</v>
      </c>
      <c r="C5977" t="s">
        <v>19</v>
      </c>
      <c r="D5977" t="b">
        <v>0</v>
      </c>
      <c r="E5977" t="s">
        <v>16318</v>
      </c>
      <c r="F5977" t="str">
        <f>MID($E5977,1,1)</f>
        <v>F</v>
      </c>
      <c r="G5977" t="str">
        <f>IFERROR(MID($E5977,SEARCH("/",$E5977,SEARCH("/",$E5977)+1)+1,1),"")</f>
        <v>P</v>
      </c>
      <c r="H5977" t="s">
        <v>16</v>
      </c>
      <c r="I5977">
        <v>53</v>
      </c>
      <c r="J5977" t="b">
        <v>0</v>
      </c>
      <c r="K5977" s="7">
        <v>627</v>
      </c>
      <c r="L5977" s="7">
        <v>32</v>
      </c>
      <c r="M5977" s="7">
        <v>0</v>
      </c>
      <c r="N5977" s="7">
        <v>0</v>
      </c>
      <c r="O5977" s="7">
        <v>37</v>
      </c>
      <c r="P5977" s="7">
        <f>SUM(dane3[[#This Row],[RoomService]:[VRDeck]])</f>
        <v>696</v>
      </c>
      <c r="Q5977" t="s">
        <v>16319</v>
      </c>
      <c r="R5977" t="b">
        <v>0</v>
      </c>
    </row>
    <row r="5978" spans="1:18" x14ac:dyDescent="0.3">
      <c r="A5978" t="s">
        <v>16320</v>
      </c>
      <c r="B5978">
        <f>MID(dane3[[#This Row],[PassengerId]],1,4)+0</f>
        <v>6328</v>
      </c>
      <c r="C5978" t="s">
        <v>19</v>
      </c>
      <c r="D5978" t="b">
        <v>0</v>
      </c>
      <c r="E5978" t="s">
        <v>16313</v>
      </c>
      <c r="F5978" t="str">
        <f>MID($E5978,1,1)</f>
        <v>G</v>
      </c>
      <c r="G5978" t="str">
        <f>IFERROR(MID($E5978,SEARCH("/",$E5978,SEARCH("/",$E5978)+1)+1,1),"")</f>
        <v>P</v>
      </c>
      <c r="H5978" t="s">
        <v>46</v>
      </c>
      <c r="I5978">
        <v>0</v>
      </c>
      <c r="J5978" t="b">
        <v>0</v>
      </c>
      <c r="K5978" s="7">
        <v>0</v>
      </c>
      <c r="L5978" s="7">
        <v>0</v>
      </c>
      <c r="M5978" s="7">
        <v>0</v>
      </c>
      <c r="N5978" s="7">
        <v>0</v>
      </c>
      <c r="O5978" s="7">
        <v>0</v>
      </c>
      <c r="P5978" s="7">
        <f>SUM(dane3[[#This Row],[RoomService]:[VRDeck]])</f>
        <v>0</v>
      </c>
      <c r="Q5978" t="s">
        <v>16321</v>
      </c>
      <c r="R5978" t="b">
        <v>1</v>
      </c>
    </row>
    <row r="5979" spans="1:18" x14ac:dyDescent="0.3">
      <c r="A5979" t="s">
        <v>16322</v>
      </c>
      <c r="B5979">
        <f>MID(dane3[[#This Row],[PassengerId]],1,4)+0</f>
        <v>6330</v>
      </c>
      <c r="C5979" t="s">
        <v>19</v>
      </c>
      <c r="D5979" t="b">
        <v>1</v>
      </c>
      <c r="E5979" t="s">
        <v>16323</v>
      </c>
      <c r="F5979" t="str">
        <f>MID($E5979,1,1)</f>
        <v>G</v>
      </c>
      <c r="G5979" t="str">
        <f>IFERROR(MID($E5979,SEARCH("/",$E5979,SEARCH("/",$E5979)+1)+1,1),"")</f>
        <v>S</v>
      </c>
      <c r="H5979" t="s">
        <v>32</v>
      </c>
      <c r="I5979">
        <v>38</v>
      </c>
      <c r="J5979" t="b">
        <v>0</v>
      </c>
      <c r="K5979" s="7">
        <v>0</v>
      </c>
      <c r="L5979" s="7">
        <v>0</v>
      </c>
      <c r="M5979" s="7">
        <v>0</v>
      </c>
      <c r="N5979" s="7">
        <v>0</v>
      </c>
      <c r="O5979" s="7">
        <v>0</v>
      </c>
      <c r="P5979" s="7">
        <f>SUM(dane3[[#This Row],[RoomService]:[VRDeck]])</f>
        <v>0</v>
      </c>
      <c r="Q5979" t="s">
        <v>16324</v>
      </c>
      <c r="R5979" t="b">
        <v>1</v>
      </c>
    </row>
    <row r="5980" spans="1:18" x14ac:dyDescent="0.3">
      <c r="A5980" t="s">
        <v>16325</v>
      </c>
      <c r="B5980">
        <f>MID(dane3[[#This Row],[PassengerId]],1,4)+0</f>
        <v>6331</v>
      </c>
      <c r="C5980" t="s">
        <v>14</v>
      </c>
      <c r="D5980" t="b">
        <v>1</v>
      </c>
      <c r="E5980" t="s">
        <v>16326</v>
      </c>
      <c r="F5980" t="str">
        <f>MID($E5980,1,1)</f>
        <v>C</v>
      </c>
      <c r="G5980" t="str">
        <f>IFERROR(MID($E5980,SEARCH("/",$E5980,SEARCH("/",$E5980)+1)+1,1),"")</f>
        <v>S</v>
      </c>
      <c r="H5980" t="s">
        <v>46</v>
      </c>
      <c r="I5980">
        <v>21</v>
      </c>
      <c r="J5980" t="b">
        <v>0</v>
      </c>
      <c r="K5980" s="7">
        <v>0</v>
      </c>
      <c r="L5980" s="7">
        <v>0</v>
      </c>
      <c r="M5980" s="7">
        <v>0</v>
      </c>
      <c r="N5980" s="7">
        <v>0</v>
      </c>
      <c r="O5980" s="7">
        <v>0</v>
      </c>
      <c r="P5980" s="7">
        <f>SUM(dane3[[#This Row],[RoomService]:[VRDeck]])</f>
        <v>0</v>
      </c>
      <c r="Q5980" t="s">
        <v>16327</v>
      </c>
      <c r="R5980" t="b">
        <v>1</v>
      </c>
    </row>
    <row r="5981" spans="1:18" x14ac:dyDescent="0.3">
      <c r="A5981" t="s">
        <v>16328</v>
      </c>
      <c r="B5981">
        <f>MID(dane3[[#This Row],[PassengerId]],1,4)+0</f>
        <v>6334</v>
      </c>
      <c r="C5981" t="s">
        <v>19</v>
      </c>
      <c r="D5981" t="b">
        <v>1</v>
      </c>
      <c r="E5981" t="s">
        <v>16329</v>
      </c>
      <c r="F5981" t="str">
        <f>MID($E5981,1,1)</f>
        <v>G</v>
      </c>
      <c r="G5981" t="str">
        <f>IFERROR(MID($E5981,SEARCH("/",$E5981,SEARCH("/",$E5981)+1)+1,1),"")</f>
        <v>S</v>
      </c>
      <c r="H5981" t="s">
        <v>16</v>
      </c>
      <c r="I5981">
        <v>31</v>
      </c>
      <c r="J5981" t="b">
        <v>0</v>
      </c>
      <c r="K5981" s="7">
        <v>0</v>
      </c>
      <c r="L5981" s="7">
        <v>0</v>
      </c>
      <c r="M5981" s="7">
        <v>0</v>
      </c>
      <c r="N5981" s="7">
        <v>0</v>
      </c>
      <c r="O5981" s="7">
        <v>0</v>
      </c>
      <c r="P5981" s="7">
        <f>SUM(dane3[[#This Row],[RoomService]:[VRDeck]])</f>
        <v>0</v>
      </c>
      <c r="Q5981" t="s">
        <v>16330</v>
      </c>
      <c r="R5981" t="b">
        <v>1</v>
      </c>
    </row>
    <row r="5982" spans="1:18" x14ac:dyDescent="0.3">
      <c r="A5982" t="s">
        <v>16331</v>
      </c>
      <c r="B5982">
        <f>MID(dane3[[#This Row],[PassengerId]],1,4)+0</f>
        <v>6334</v>
      </c>
      <c r="C5982" t="s">
        <v>19</v>
      </c>
      <c r="D5982" t="b">
        <v>1</v>
      </c>
      <c r="E5982" t="s">
        <v>16329</v>
      </c>
      <c r="F5982" t="str">
        <f>MID($E5982,1,1)</f>
        <v>G</v>
      </c>
      <c r="G5982" t="str">
        <f>IFERROR(MID($E5982,SEARCH("/",$E5982,SEARCH("/",$E5982)+1)+1,1),"")</f>
        <v>S</v>
      </c>
      <c r="H5982" t="s">
        <v>32</v>
      </c>
      <c r="I5982">
        <v>7</v>
      </c>
      <c r="J5982" t="b">
        <v>0</v>
      </c>
      <c r="K5982" s="7">
        <v>0</v>
      </c>
      <c r="L5982" s="7">
        <v>0</v>
      </c>
      <c r="M5982" s="7">
        <v>0</v>
      </c>
      <c r="N5982" s="7">
        <v>0</v>
      </c>
      <c r="O5982" s="7">
        <v>0</v>
      </c>
      <c r="P5982" s="7">
        <f>SUM(dane3[[#This Row],[RoomService]:[VRDeck]])</f>
        <v>0</v>
      </c>
      <c r="Q5982" t="s">
        <v>16332</v>
      </c>
      <c r="R5982" t="b">
        <v>1</v>
      </c>
    </row>
    <row r="5983" spans="1:18" x14ac:dyDescent="0.3">
      <c r="A5983" t="s">
        <v>16333</v>
      </c>
      <c r="B5983">
        <f>MID(dane3[[#This Row],[PassengerId]],1,4)+0</f>
        <v>6334</v>
      </c>
      <c r="C5983" t="s">
        <v>19</v>
      </c>
      <c r="D5983" t="b">
        <v>0</v>
      </c>
      <c r="E5983" t="s">
        <v>16329</v>
      </c>
      <c r="F5983" t="str">
        <f>MID($E5983,1,1)</f>
        <v>G</v>
      </c>
      <c r="G5983" t="str">
        <f>IFERROR(MID($E5983,SEARCH("/",$E5983,SEARCH("/",$E5983)+1)+1,1),"")</f>
        <v>S</v>
      </c>
      <c r="H5983" t="s">
        <v>46</v>
      </c>
      <c r="I5983">
        <v>12</v>
      </c>
      <c r="J5983" t="b">
        <v>0</v>
      </c>
      <c r="K5983" s="7">
        <v>0</v>
      </c>
      <c r="L5983" s="7">
        <v>0</v>
      </c>
      <c r="M5983" s="7">
        <v>0</v>
      </c>
      <c r="N5983" s="7">
        <v>0</v>
      </c>
      <c r="O5983" s="7">
        <v>0</v>
      </c>
      <c r="P5983" s="7">
        <f>SUM(dane3[[#This Row],[RoomService]:[VRDeck]])</f>
        <v>0</v>
      </c>
      <c r="Q5983" t="s">
        <v>16334</v>
      </c>
      <c r="R5983" t="b">
        <v>1</v>
      </c>
    </row>
    <row r="5984" spans="1:18" x14ac:dyDescent="0.3">
      <c r="A5984" t="s">
        <v>16335</v>
      </c>
      <c r="B5984">
        <f>MID(dane3[[#This Row],[PassengerId]],1,4)+0</f>
        <v>6334</v>
      </c>
      <c r="C5984" t="s">
        <v>19</v>
      </c>
      <c r="D5984" t="b">
        <v>1</v>
      </c>
      <c r="E5984" t="s">
        <v>16329</v>
      </c>
      <c r="F5984" t="str">
        <f>MID($E5984,1,1)</f>
        <v>G</v>
      </c>
      <c r="G5984" t="str">
        <f>IFERROR(MID($E5984,SEARCH("/",$E5984,SEARCH("/",$E5984)+1)+1,1),"")</f>
        <v>S</v>
      </c>
      <c r="H5984" t="s">
        <v>32</v>
      </c>
      <c r="I5984">
        <v>0</v>
      </c>
      <c r="J5984" t="b">
        <v>0</v>
      </c>
      <c r="K5984" s="7">
        <v>0</v>
      </c>
      <c r="L5984" s="7">
        <v>0</v>
      </c>
      <c r="M5984" s="7">
        <v>0</v>
      </c>
      <c r="N5984" s="7">
        <v>0</v>
      </c>
      <c r="O5984" s="7">
        <v>0</v>
      </c>
      <c r="P5984" s="7">
        <f>SUM(dane3[[#This Row],[RoomService]:[VRDeck]])</f>
        <v>0</v>
      </c>
      <c r="Q5984" t="s">
        <v>16336</v>
      </c>
      <c r="R5984" t="b">
        <v>1</v>
      </c>
    </row>
    <row r="5985" spans="1:18" x14ac:dyDescent="0.3">
      <c r="A5985" t="s">
        <v>16337</v>
      </c>
      <c r="B5985">
        <f>MID(dane3[[#This Row],[PassengerId]],1,4)+0</f>
        <v>6334</v>
      </c>
      <c r="C5985" t="s">
        <v>19</v>
      </c>
      <c r="D5985" t="b">
        <v>0</v>
      </c>
      <c r="E5985" t="s">
        <v>16338</v>
      </c>
      <c r="F5985" t="str">
        <f>MID($E5985,1,1)</f>
        <v>E</v>
      </c>
      <c r="G5985" t="str">
        <f>IFERROR(MID($E5985,SEARCH("/",$E5985,SEARCH("/",$E5985)+1)+1,1),"")</f>
        <v>S</v>
      </c>
      <c r="H5985" t="s">
        <v>16</v>
      </c>
      <c r="I5985">
        <v>17</v>
      </c>
      <c r="J5985" t="b">
        <v>0</v>
      </c>
      <c r="K5985" s="7">
        <v>5</v>
      </c>
      <c r="L5985" s="7">
        <v>0</v>
      </c>
      <c r="M5985" s="7">
        <v>1317</v>
      </c>
      <c r="N5985" s="7">
        <v>287</v>
      </c>
      <c r="O5985" s="7">
        <v>0</v>
      </c>
      <c r="P5985" s="7">
        <f>SUM(dane3[[#This Row],[RoomService]:[VRDeck]])</f>
        <v>1609</v>
      </c>
      <c r="Q5985" t="s">
        <v>16339</v>
      </c>
      <c r="R5985" t="b">
        <v>1</v>
      </c>
    </row>
    <row r="5986" spans="1:18" x14ac:dyDescent="0.3">
      <c r="A5986" t="s">
        <v>16340</v>
      </c>
      <c r="B5986">
        <f>MID(dane3[[#This Row],[PassengerId]],1,4)+0</f>
        <v>6334</v>
      </c>
      <c r="C5986" t="s">
        <v>19</v>
      </c>
      <c r="D5986" t="b">
        <v>0</v>
      </c>
      <c r="E5986" t="s">
        <v>16341</v>
      </c>
      <c r="F5986" t="str">
        <f>MID($E5986,1,1)</f>
        <v>F</v>
      </c>
      <c r="G5986" t="str">
        <f>IFERROR(MID($E5986,SEARCH("/",$E5986,SEARCH("/",$E5986)+1)+1,1),"")</f>
        <v>S</v>
      </c>
      <c r="H5986" t="s">
        <v>16</v>
      </c>
      <c r="I5986">
        <v>55</v>
      </c>
      <c r="J5986" t="b">
        <v>0</v>
      </c>
      <c r="K5986" s="7">
        <v>0</v>
      </c>
      <c r="L5986" s="7">
        <v>242</v>
      </c>
      <c r="M5986" s="7">
        <v>0</v>
      </c>
      <c r="N5986" s="7">
        <v>479</v>
      </c>
      <c r="O5986" s="7">
        <v>3</v>
      </c>
      <c r="P5986" s="7">
        <f>SUM(dane3[[#This Row],[RoomService]:[VRDeck]])</f>
        <v>724</v>
      </c>
      <c r="Q5986" t="s">
        <v>16342</v>
      </c>
      <c r="R5986" t="b">
        <v>0</v>
      </c>
    </row>
    <row r="5987" spans="1:18" x14ac:dyDescent="0.3">
      <c r="A5987" t="s">
        <v>16343</v>
      </c>
      <c r="B5987">
        <f>MID(dane3[[#This Row],[PassengerId]],1,4)+0</f>
        <v>6334</v>
      </c>
      <c r="C5987" t="s">
        <v>19</v>
      </c>
      <c r="D5987" t="b">
        <v>0</v>
      </c>
      <c r="E5987" t="s">
        <v>16329</v>
      </c>
      <c r="F5987" t="str">
        <f>MID($E5987,1,1)</f>
        <v>G</v>
      </c>
      <c r="G5987" t="str">
        <f>IFERROR(MID($E5987,SEARCH("/",$E5987,SEARCH("/",$E5987)+1)+1,1),"")</f>
        <v>S</v>
      </c>
      <c r="H5987" t="s">
        <v>46</v>
      </c>
      <c r="I5987">
        <v>2</v>
      </c>
      <c r="J5987" t="b">
        <v>0</v>
      </c>
      <c r="K5987" s="7">
        <v>0</v>
      </c>
      <c r="L5987" s="7">
        <v>0</v>
      </c>
      <c r="M5987" s="7">
        <v>0</v>
      </c>
      <c r="N5987" s="7">
        <v>0</v>
      </c>
      <c r="O5987" s="7">
        <v>0</v>
      </c>
      <c r="P5987" s="7">
        <f>SUM(dane3[[#This Row],[RoomService]:[VRDeck]])</f>
        <v>0</v>
      </c>
      <c r="Q5987" t="s">
        <v>16344</v>
      </c>
      <c r="R5987" t="b">
        <v>1</v>
      </c>
    </row>
    <row r="5988" spans="1:18" x14ac:dyDescent="0.3">
      <c r="A5988" t="s">
        <v>16345</v>
      </c>
      <c r="B5988">
        <f>MID(dane3[[#This Row],[PassengerId]],1,4)+0</f>
        <v>6335</v>
      </c>
      <c r="C5988" t="s">
        <v>19</v>
      </c>
      <c r="D5988" t="b">
        <v>0</v>
      </c>
      <c r="E5988" t="s">
        <v>16346</v>
      </c>
      <c r="F5988" t="str">
        <f>MID($E5988,1,1)</f>
        <v>F</v>
      </c>
      <c r="G5988" t="str">
        <f>IFERROR(MID($E5988,SEARCH("/",$E5988,SEARCH("/",$E5988)+1)+1,1),"")</f>
        <v>P</v>
      </c>
      <c r="H5988" t="s">
        <v>16</v>
      </c>
      <c r="I5988">
        <v>32</v>
      </c>
      <c r="J5988" t="b">
        <v>0</v>
      </c>
      <c r="K5988" s="7">
        <v>18</v>
      </c>
      <c r="L5988" s="7">
        <v>0</v>
      </c>
      <c r="M5988" s="7">
        <v>0</v>
      </c>
      <c r="N5988" s="7">
        <v>1382</v>
      </c>
      <c r="O5988" s="7">
        <v>0</v>
      </c>
      <c r="P5988" s="7">
        <f>SUM(dane3[[#This Row],[RoomService]:[VRDeck]])</f>
        <v>1400</v>
      </c>
      <c r="Q5988" t="s">
        <v>16347</v>
      </c>
      <c r="R5988" t="b">
        <v>0</v>
      </c>
    </row>
    <row r="5989" spans="1:18" x14ac:dyDescent="0.3">
      <c r="A5989" t="s">
        <v>16348</v>
      </c>
      <c r="B5989">
        <f>MID(dane3[[#This Row],[PassengerId]],1,4)+0</f>
        <v>6338</v>
      </c>
      <c r="C5989" t="s">
        <v>19</v>
      </c>
      <c r="D5989" t="b">
        <v>0</v>
      </c>
      <c r="E5989" t="s">
        <v>16349</v>
      </c>
      <c r="F5989" t="str">
        <f>MID($E5989,1,1)</f>
        <v>F</v>
      </c>
      <c r="G5989" t="str">
        <f>IFERROR(MID($E5989,SEARCH("/",$E5989,SEARCH("/",$E5989)+1)+1,1),"")</f>
        <v>P</v>
      </c>
      <c r="H5989" t="s">
        <v>46</v>
      </c>
      <c r="I5989">
        <v>16</v>
      </c>
      <c r="J5989" t="b">
        <v>0</v>
      </c>
      <c r="K5989" s="7">
        <v>0</v>
      </c>
      <c r="L5989" s="7">
        <v>0</v>
      </c>
      <c r="M5989" s="7">
        <v>694</v>
      </c>
      <c r="N5989" s="7">
        <v>0</v>
      </c>
      <c r="O5989" s="7">
        <v>102</v>
      </c>
      <c r="P5989" s="7">
        <f>SUM(dane3[[#This Row],[RoomService]:[VRDeck]])</f>
        <v>796</v>
      </c>
      <c r="Q5989" t="s">
        <v>16350</v>
      </c>
      <c r="R5989" t="b">
        <v>0</v>
      </c>
    </row>
    <row r="5990" spans="1:18" x14ac:dyDescent="0.3">
      <c r="A5990" t="s">
        <v>16351</v>
      </c>
      <c r="B5990">
        <f>MID(dane3[[#This Row],[PassengerId]],1,4)+0</f>
        <v>6339</v>
      </c>
      <c r="C5990" t="s">
        <v>19</v>
      </c>
      <c r="D5990" t="b">
        <v>0</v>
      </c>
      <c r="E5990" t="s">
        <v>16352</v>
      </c>
      <c r="F5990" t="str">
        <f>MID($E5990,1,1)</f>
        <v>G</v>
      </c>
      <c r="G5990" t="str">
        <f>IFERROR(MID($E5990,SEARCH("/",$E5990,SEARCH("/",$E5990)+1)+1,1),"")</f>
        <v>P</v>
      </c>
      <c r="H5990" t="s">
        <v>16</v>
      </c>
      <c r="I5990">
        <v>0</v>
      </c>
      <c r="J5990" t="b">
        <v>0</v>
      </c>
      <c r="K5990" s="7">
        <v>0</v>
      </c>
      <c r="L5990" s="7">
        <v>0</v>
      </c>
      <c r="M5990" s="7">
        <v>0</v>
      </c>
      <c r="N5990" s="7">
        <v>0</v>
      </c>
      <c r="O5990" s="7">
        <v>0</v>
      </c>
      <c r="P5990" s="7">
        <f>SUM(dane3[[#This Row],[RoomService]:[VRDeck]])</f>
        <v>0</v>
      </c>
      <c r="Q5990" t="s">
        <v>16353</v>
      </c>
      <c r="R5990" t="b">
        <v>0</v>
      </c>
    </row>
    <row r="5991" spans="1:18" x14ac:dyDescent="0.3">
      <c r="A5991" t="s">
        <v>16354</v>
      </c>
      <c r="B5991">
        <f>MID(dane3[[#This Row],[PassengerId]],1,4)+0</f>
        <v>6340</v>
      </c>
      <c r="C5991" t="s">
        <v>14</v>
      </c>
      <c r="D5991" t="b">
        <v>0</v>
      </c>
      <c r="E5991" t="s">
        <v>16355</v>
      </c>
      <c r="F5991" t="str">
        <f>MID($E5991,1,1)</f>
        <v>C</v>
      </c>
      <c r="G5991" t="str">
        <f>IFERROR(MID($E5991,SEARCH("/",$E5991,SEARCH("/",$E5991)+1)+1,1),"")</f>
        <v>P</v>
      </c>
      <c r="H5991" t="s">
        <v>16</v>
      </c>
      <c r="I5991">
        <v>29</v>
      </c>
      <c r="J5991" t="b">
        <v>0</v>
      </c>
      <c r="K5991" s="7">
        <v>0</v>
      </c>
      <c r="L5991" s="7">
        <v>584</v>
      </c>
      <c r="M5991" s="7">
        <v>5468</v>
      </c>
      <c r="N5991" s="7">
        <v>7</v>
      </c>
      <c r="O5991" s="7">
        <v>661</v>
      </c>
      <c r="P5991" s="7">
        <f>SUM(dane3[[#This Row],[RoomService]:[VRDeck]])</f>
        <v>6720</v>
      </c>
      <c r="Q5991" t="s">
        <v>16356</v>
      </c>
      <c r="R5991" t="b">
        <v>1</v>
      </c>
    </row>
    <row r="5992" spans="1:18" x14ac:dyDescent="0.3">
      <c r="A5992" t="s">
        <v>16357</v>
      </c>
      <c r="B5992">
        <f>MID(dane3[[#This Row],[PassengerId]],1,4)+0</f>
        <v>6340</v>
      </c>
      <c r="C5992" t="s">
        <v>14</v>
      </c>
      <c r="D5992" t="b">
        <v>0</v>
      </c>
      <c r="E5992" t="s">
        <v>16355</v>
      </c>
      <c r="F5992" t="str">
        <f>MID($E5992,1,1)</f>
        <v>C</v>
      </c>
      <c r="G5992" t="str">
        <f>IFERROR(MID($E5992,SEARCH("/",$E5992,SEARCH("/",$E5992)+1)+1,1),"")</f>
        <v>P</v>
      </c>
      <c r="H5992" t="s">
        <v>46</v>
      </c>
      <c r="I5992">
        <v>25</v>
      </c>
      <c r="J5992" t="b">
        <v>0</v>
      </c>
      <c r="K5992" s="7">
        <v>484</v>
      </c>
      <c r="L5992" s="7">
        <v>11441</v>
      </c>
      <c r="M5992" s="7">
        <v>0</v>
      </c>
      <c r="N5992" s="7">
        <v>4</v>
      </c>
      <c r="O5992" s="7">
        <v>5477</v>
      </c>
      <c r="P5992" s="7">
        <f>SUM(dane3[[#This Row],[RoomService]:[VRDeck]])</f>
        <v>17406</v>
      </c>
      <c r="Q5992" t="s">
        <v>16358</v>
      </c>
      <c r="R5992" t="b">
        <v>0</v>
      </c>
    </row>
    <row r="5993" spans="1:18" x14ac:dyDescent="0.3">
      <c r="A5993" t="s">
        <v>14892</v>
      </c>
      <c r="B5993">
        <f>MID(dane3[[#This Row],[PassengerId]],1,4)+0</f>
        <v>5814</v>
      </c>
      <c r="C5993" t="s">
        <v>53</v>
      </c>
      <c r="D5993" t="b">
        <v>1</v>
      </c>
      <c r="E5993" t="s">
        <v>14884</v>
      </c>
      <c r="F5993" t="str">
        <f>MID($E5993,1,1)</f>
        <v>D</v>
      </c>
      <c r="G5993" t="str">
        <f>IFERROR(MID($E5993,SEARCH("/",$E5993,SEARCH("/",$E5993)+1)+1,1),"")</f>
        <v>S</v>
      </c>
      <c r="H5993" t="s">
        <v>16</v>
      </c>
      <c r="I5993">
        <v>54</v>
      </c>
      <c r="J5993" t="b">
        <v>0</v>
      </c>
      <c r="K5993" s="7">
        <v>0</v>
      </c>
      <c r="L5993" s="7">
        <v>0</v>
      </c>
      <c r="M5993" s="7">
        <v>0</v>
      </c>
      <c r="N5993" s="7">
        <v>0</v>
      </c>
      <c r="O5993" s="7">
        <v>0</v>
      </c>
      <c r="P5993" s="7">
        <f>SUM(dane3[[#This Row],[RoomService]:[VRDeck]])</f>
        <v>0</v>
      </c>
      <c r="Q5993" t="s">
        <v>14893</v>
      </c>
      <c r="R5993" t="b">
        <v>1</v>
      </c>
    </row>
    <row r="5994" spans="1:18" x14ac:dyDescent="0.3">
      <c r="A5994" t="s">
        <v>14894</v>
      </c>
      <c r="B5994">
        <f>MID(dane3[[#This Row],[PassengerId]],1,4)+0</f>
        <v>5814</v>
      </c>
      <c r="C5994" t="s">
        <v>53</v>
      </c>
      <c r="D5994" t="b">
        <v>0</v>
      </c>
      <c r="E5994" t="s">
        <v>14884</v>
      </c>
      <c r="F5994" t="str">
        <f>MID($E5994,1,1)</f>
        <v>D</v>
      </c>
      <c r="G5994" t="str">
        <f>IFERROR(MID($E5994,SEARCH("/",$E5994,SEARCH("/",$E5994)+1)+1,1),"")</f>
        <v>S</v>
      </c>
      <c r="H5994" t="s">
        <v>16</v>
      </c>
      <c r="I5994">
        <v>15</v>
      </c>
      <c r="J5994" t="b">
        <v>0</v>
      </c>
      <c r="K5994" s="7">
        <v>2309</v>
      </c>
      <c r="L5994" s="7">
        <v>0</v>
      </c>
      <c r="M5994" s="7">
        <v>1142</v>
      </c>
      <c r="N5994" s="7">
        <v>1</v>
      </c>
      <c r="O5994" s="7">
        <v>10</v>
      </c>
      <c r="P5994" s="7">
        <f>SUM(dane3[[#This Row],[RoomService]:[VRDeck]])</f>
        <v>3462</v>
      </c>
      <c r="Q5994" t="s">
        <v>14895</v>
      </c>
      <c r="R5994" t="b">
        <v>0</v>
      </c>
    </row>
    <row r="5995" spans="1:18" x14ac:dyDescent="0.3">
      <c r="A5995" t="s">
        <v>16365</v>
      </c>
      <c r="B5995">
        <f>MID(dane3[[#This Row],[PassengerId]],1,4)+0</f>
        <v>6344</v>
      </c>
      <c r="C5995" t="s">
        <v>19</v>
      </c>
      <c r="D5995" t="b">
        <v>0</v>
      </c>
      <c r="E5995" t="s">
        <v>16366</v>
      </c>
      <c r="F5995" t="str">
        <f>MID($E5995,1,1)</f>
        <v>G</v>
      </c>
      <c r="G5995" t="str">
        <f>IFERROR(MID($E5995,SEARCH("/",$E5995,SEARCH("/",$E5995)+1)+1,1),"")</f>
        <v>P</v>
      </c>
      <c r="H5995" t="s">
        <v>46</v>
      </c>
      <c r="I5995">
        <v>0</v>
      </c>
      <c r="J5995" t="b">
        <v>0</v>
      </c>
      <c r="K5995" s="7">
        <v>0</v>
      </c>
      <c r="L5995" s="7">
        <v>0</v>
      </c>
      <c r="M5995" s="7">
        <v>0</v>
      </c>
      <c r="N5995" s="7">
        <v>0</v>
      </c>
      <c r="O5995" s="7">
        <v>0</v>
      </c>
      <c r="P5995" s="7">
        <f>SUM(dane3[[#This Row],[RoomService]:[VRDeck]])</f>
        <v>0</v>
      </c>
      <c r="Q5995" t="s">
        <v>16367</v>
      </c>
      <c r="R5995" t="b">
        <v>1</v>
      </c>
    </row>
    <row r="5996" spans="1:18" x14ac:dyDescent="0.3">
      <c r="A5996" t="s">
        <v>16368</v>
      </c>
      <c r="B5996">
        <f>MID(dane3[[#This Row],[PassengerId]],1,4)+0</f>
        <v>6344</v>
      </c>
      <c r="C5996" t="s">
        <v>19</v>
      </c>
      <c r="D5996" t="b">
        <v>1</v>
      </c>
      <c r="E5996" t="s">
        <v>16366</v>
      </c>
      <c r="F5996" t="str">
        <f>MID($E5996,1,1)</f>
        <v>G</v>
      </c>
      <c r="G5996" t="str">
        <f>IFERROR(MID($E5996,SEARCH("/",$E5996,SEARCH("/",$E5996)+1)+1,1),"")</f>
        <v>P</v>
      </c>
      <c r="H5996" t="s">
        <v>16</v>
      </c>
      <c r="I5996">
        <v>14</v>
      </c>
      <c r="J5996" t="b">
        <v>0</v>
      </c>
      <c r="K5996" s="7">
        <v>0</v>
      </c>
      <c r="L5996" s="7">
        <v>0</v>
      </c>
      <c r="M5996" s="7">
        <v>0</v>
      </c>
      <c r="N5996" s="7">
        <v>0</v>
      </c>
      <c r="O5996" s="7">
        <v>0</v>
      </c>
      <c r="P5996" s="7">
        <f>SUM(dane3[[#This Row],[RoomService]:[VRDeck]])</f>
        <v>0</v>
      </c>
      <c r="Q5996" t="s">
        <v>16369</v>
      </c>
      <c r="R5996" t="b">
        <v>1</v>
      </c>
    </row>
    <row r="5997" spans="1:18" x14ac:dyDescent="0.3">
      <c r="A5997" t="s">
        <v>14896</v>
      </c>
      <c r="B5997">
        <f>MID(dane3[[#This Row],[PassengerId]],1,4)+0</f>
        <v>5814</v>
      </c>
      <c r="C5997" t="s">
        <v>53</v>
      </c>
      <c r="D5997" t="b">
        <v>1</v>
      </c>
      <c r="E5997" t="s">
        <v>14884</v>
      </c>
      <c r="F5997" t="str">
        <f>MID($E5997,1,1)</f>
        <v>D</v>
      </c>
      <c r="G5997" t="str">
        <f>IFERROR(MID($E5997,SEARCH("/",$E5997,SEARCH("/",$E5997)+1)+1,1),"")</f>
        <v>S</v>
      </c>
      <c r="H5997" t="s">
        <v>16</v>
      </c>
      <c r="I5997">
        <v>39</v>
      </c>
      <c r="J5997" t="b">
        <v>0</v>
      </c>
      <c r="K5997" s="7">
        <v>0</v>
      </c>
      <c r="L5997" s="7">
        <v>0</v>
      </c>
      <c r="M5997" s="7">
        <v>0</v>
      </c>
      <c r="N5997" s="7">
        <v>0</v>
      </c>
      <c r="O5997" s="7">
        <v>0</v>
      </c>
      <c r="P5997" s="7">
        <f>SUM(dane3[[#This Row],[RoomService]:[VRDeck]])</f>
        <v>0</v>
      </c>
      <c r="Q5997" t="s">
        <v>14897</v>
      </c>
      <c r="R5997" t="b">
        <v>1</v>
      </c>
    </row>
    <row r="5998" spans="1:18" x14ac:dyDescent="0.3">
      <c r="A5998" t="s">
        <v>14901</v>
      </c>
      <c r="B5998">
        <f>MID(dane3[[#This Row],[PassengerId]],1,4)+0</f>
        <v>5817</v>
      </c>
      <c r="C5998" t="s">
        <v>53</v>
      </c>
      <c r="D5998" t="b">
        <v>1</v>
      </c>
      <c r="E5998" t="s">
        <v>14902</v>
      </c>
      <c r="F5998" t="str">
        <f>MID($E5998,1,1)</f>
        <v>F</v>
      </c>
      <c r="G5998" t="str">
        <f>IFERROR(MID($E5998,SEARCH("/",$E5998,SEARCH("/",$E5998)+1)+1,1),"")</f>
        <v>S</v>
      </c>
      <c r="H5998" t="s">
        <v>16</v>
      </c>
      <c r="I5998">
        <v>28</v>
      </c>
      <c r="J5998" t="b">
        <v>0</v>
      </c>
      <c r="K5998" s="7">
        <v>0</v>
      </c>
      <c r="L5998" s="7">
        <v>0</v>
      </c>
      <c r="M5998" s="7">
        <v>0</v>
      </c>
      <c r="N5998" s="7">
        <v>0</v>
      </c>
      <c r="O5998" s="7">
        <v>0</v>
      </c>
      <c r="P5998" s="7">
        <f>SUM(dane3[[#This Row],[RoomService]:[VRDeck]])</f>
        <v>0</v>
      </c>
      <c r="Q5998" t="s">
        <v>14903</v>
      </c>
      <c r="R5998" t="b">
        <v>1</v>
      </c>
    </row>
    <row r="5999" spans="1:18" x14ac:dyDescent="0.3">
      <c r="A5999" t="s">
        <v>16375</v>
      </c>
      <c r="B5999">
        <f>MID(dane3[[#This Row],[PassengerId]],1,4)+0</f>
        <v>6347</v>
      </c>
      <c r="C5999" t="s">
        <v>19</v>
      </c>
      <c r="D5999" t="b">
        <v>1</v>
      </c>
      <c r="E5999" t="s">
        <v>16376</v>
      </c>
      <c r="F5999" t="str">
        <f>MID($E5999,1,1)</f>
        <v>G</v>
      </c>
      <c r="G5999" t="str">
        <f>IFERROR(MID($E5999,SEARCH("/",$E5999,SEARCH("/",$E5999)+1)+1,1),"")</f>
        <v>S</v>
      </c>
      <c r="H5999" t="s">
        <v>16</v>
      </c>
      <c r="I5999">
        <v>35</v>
      </c>
      <c r="J5999" t="b">
        <v>0</v>
      </c>
      <c r="K5999" s="7">
        <v>0</v>
      </c>
      <c r="L5999" s="7">
        <v>0</v>
      </c>
      <c r="M5999" s="7">
        <v>0</v>
      </c>
      <c r="N5999" s="7">
        <v>0</v>
      </c>
      <c r="O5999" s="7">
        <v>0</v>
      </c>
      <c r="P5999" s="7">
        <f>SUM(dane3[[#This Row],[RoomService]:[VRDeck]])</f>
        <v>0</v>
      </c>
      <c r="Q5999" t="s">
        <v>16377</v>
      </c>
      <c r="R5999" t="b">
        <v>1</v>
      </c>
    </row>
    <row r="6000" spans="1:18" x14ac:dyDescent="0.3">
      <c r="A6000" t="s">
        <v>16378</v>
      </c>
      <c r="B6000">
        <f>MID(dane3[[#This Row],[PassengerId]],1,4)+0</f>
        <v>6348</v>
      </c>
      <c r="C6000" t="s">
        <v>14</v>
      </c>
      <c r="D6000" t="b">
        <v>0</v>
      </c>
      <c r="E6000" t="s">
        <v>16379</v>
      </c>
      <c r="F6000" t="str">
        <f>MID($E6000,1,1)</f>
        <v>C</v>
      </c>
      <c r="G6000" t="str">
        <f>IFERROR(MID($E6000,SEARCH("/",$E6000,SEARCH("/",$E6000)+1)+1,1),"")</f>
        <v>S</v>
      </c>
      <c r="H6000" t="s">
        <v>46</v>
      </c>
      <c r="I6000">
        <v>35</v>
      </c>
      <c r="J6000" t="b">
        <v>0</v>
      </c>
      <c r="K6000" s="7">
        <v>49</v>
      </c>
      <c r="L6000" s="7">
        <v>13342</v>
      </c>
      <c r="M6000" s="7">
        <v>0</v>
      </c>
      <c r="N6000" s="7">
        <v>1885</v>
      </c>
      <c r="O6000" s="7">
        <v>6985</v>
      </c>
      <c r="P6000" s="7">
        <f>SUM(dane3[[#This Row],[RoomService]:[VRDeck]])</f>
        <v>22261</v>
      </c>
      <c r="Q6000" t="s">
        <v>16380</v>
      </c>
      <c r="R6000" t="b">
        <v>0</v>
      </c>
    </row>
    <row r="6001" spans="1:18" x14ac:dyDescent="0.3">
      <c r="A6001" t="s">
        <v>14971</v>
      </c>
      <c r="B6001">
        <f>MID(dane3[[#This Row],[PassengerId]],1,4)+0</f>
        <v>5846</v>
      </c>
      <c r="C6001" t="s">
        <v>53</v>
      </c>
      <c r="D6001" t="b">
        <v>0</v>
      </c>
      <c r="E6001" t="s">
        <v>14972</v>
      </c>
      <c r="F6001" t="str">
        <f>MID($E6001,1,1)</f>
        <v>E</v>
      </c>
      <c r="G6001" t="str">
        <f>IFERROR(MID($E6001,SEARCH("/",$E6001,SEARCH("/",$E6001)+1)+1,1),"")</f>
        <v>S</v>
      </c>
      <c r="H6001" t="s">
        <v>16</v>
      </c>
      <c r="I6001">
        <v>27</v>
      </c>
      <c r="J6001" t="b">
        <v>1</v>
      </c>
      <c r="K6001" s="7">
        <v>149</v>
      </c>
      <c r="L6001" s="7">
        <v>0</v>
      </c>
      <c r="M6001" s="7">
        <v>890</v>
      </c>
      <c r="N6001" s="7">
        <v>9</v>
      </c>
      <c r="O6001" s="7">
        <v>0</v>
      </c>
      <c r="P6001" s="7">
        <f>SUM(dane3[[#This Row],[RoomService]:[VRDeck]])</f>
        <v>1048</v>
      </c>
      <c r="Q6001" t="s">
        <v>14973</v>
      </c>
      <c r="R6001" t="b">
        <v>0</v>
      </c>
    </row>
    <row r="6002" spans="1:18" x14ac:dyDescent="0.3">
      <c r="A6002" t="s">
        <v>16384</v>
      </c>
      <c r="B6002">
        <f>MID(dane3[[#This Row],[PassengerId]],1,4)+0</f>
        <v>6351</v>
      </c>
      <c r="C6002" t="s">
        <v>19</v>
      </c>
      <c r="D6002" t="b">
        <v>0</v>
      </c>
      <c r="E6002" t="s">
        <v>16385</v>
      </c>
      <c r="F6002" t="str">
        <f>MID($E6002,1,1)</f>
        <v>E</v>
      </c>
      <c r="G6002" t="str">
        <f>IFERROR(MID($E6002,SEARCH("/",$E6002,SEARCH("/",$E6002)+1)+1,1),"")</f>
        <v>P</v>
      </c>
      <c r="H6002" t="s">
        <v>46</v>
      </c>
      <c r="I6002">
        <v>14</v>
      </c>
      <c r="J6002" t="b">
        <v>0</v>
      </c>
      <c r="K6002" s="7">
        <v>0</v>
      </c>
      <c r="L6002" s="7">
        <v>973</v>
      </c>
      <c r="M6002" s="7">
        <v>0</v>
      </c>
      <c r="N6002" s="7">
        <v>1</v>
      </c>
      <c r="O6002" s="7">
        <v>0</v>
      </c>
      <c r="P6002" s="7">
        <f>SUM(dane3[[#This Row],[RoomService]:[VRDeck]])</f>
        <v>974</v>
      </c>
      <c r="Q6002" t="s">
        <v>16386</v>
      </c>
      <c r="R6002" t="b">
        <v>1</v>
      </c>
    </row>
    <row r="6003" spans="1:18" x14ac:dyDescent="0.3">
      <c r="A6003" t="s">
        <v>16387</v>
      </c>
      <c r="B6003">
        <f>MID(dane3[[#This Row],[PassengerId]],1,4)+0</f>
        <v>6353</v>
      </c>
      <c r="C6003" t="s">
        <v>14</v>
      </c>
      <c r="D6003" t="b">
        <v>1</v>
      </c>
      <c r="E6003" t="s">
        <v>16388</v>
      </c>
      <c r="F6003" t="str">
        <f>MID($E6003,1,1)</f>
        <v>D</v>
      </c>
      <c r="G6003" t="str">
        <f>IFERROR(MID($E6003,SEARCH("/",$E6003,SEARCH("/",$E6003)+1)+1,1),"")</f>
        <v>P</v>
      </c>
      <c r="H6003" t="s">
        <v>16</v>
      </c>
      <c r="I6003">
        <v>53</v>
      </c>
      <c r="J6003" t="b">
        <v>0</v>
      </c>
      <c r="K6003" s="7">
        <v>0</v>
      </c>
      <c r="L6003" s="7">
        <v>0</v>
      </c>
      <c r="M6003" s="7">
        <v>0</v>
      </c>
      <c r="N6003" s="7">
        <v>0</v>
      </c>
      <c r="O6003" s="7">
        <v>0</v>
      </c>
      <c r="P6003" s="7">
        <f>SUM(dane3[[#This Row],[RoomService]:[VRDeck]])</f>
        <v>0</v>
      </c>
      <c r="Q6003" t="s">
        <v>23799</v>
      </c>
      <c r="R6003" t="b">
        <v>1</v>
      </c>
    </row>
    <row r="6004" spans="1:18" x14ac:dyDescent="0.3">
      <c r="A6004" t="s">
        <v>16389</v>
      </c>
      <c r="B6004">
        <f>MID(dane3[[#This Row],[PassengerId]],1,4)+0</f>
        <v>6354</v>
      </c>
      <c r="C6004" t="s">
        <v>19</v>
      </c>
      <c r="D6004" t="b">
        <v>0</v>
      </c>
      <c r="E6004" t="s">
        <v>16390</v>
      </c>
      <c r="F6004" t="str">
        <f>MID($E6004,1,1)</f>
        <v>F</v>
      </c>
      <c r="G6004" t="str">
        <f>IFERROR(MID($E6004,SEARCH("/",$E6004,SEARCH("/",$E6004)+1)+1,1),"")</f>
        <v>P</v>
      </c>
      <c r="H6004" t="s">
        <v>16</v>
      </c>
      <c r="I6004">
        <v>48</v>
      </c>
      <c r="J6004" t="b">
        <v>0</v>
      </c>
      <c r="K6004" s="7">
        <v>410</v>
      </c>
      <c r="L6004" s="7">
        <v>2108</v>
      </c>
      <c r="M6004" s="7">
        <v>0</v>
      </c>
      <c r="N6004" s="7">
        <v>0</v>
      </c>
      <c r="O6004" s="7">
        <v>0</v>
      </c>
      <c r="P6004" s="7">
        <f>SUM(dane3[[#This Row],[RoomService]:[VRDeck]])</f>
        <v>2518</v>
      </c>
      <c r="Q6004" t="s">
        <v>16391</v>
      </c>
      <c r="R6004" t="b">
        <v>1</v>
      </c>
    </row>
    <row r="6005" spans="1:18" x14ac:dyDescent="0.3">
      <c r="A6005" t="s">
        <v>16392</v>
      </c>
      <c r="B6005">
        <f>MID(dane3[[#This Row],[PassengerId]],1,4)+0</f>
        <v>6355</v>
      </c>
      <c r="C6005" t="s">
        <v>19</v>
      </c>
      <c r="D6005" t="b">
        <v>0</v>
      </c>
      <c r="E6005" t="s">
        <v>16393</v>
      </c>
      <c r="F6005" t="str">
        <f>MID($E6005,1,1)</f>
        <v>F</v>
      </c>
      <c r="G6005" t="str">
        <f>IFERROR(MID($E6005,SEARCH("/",$E6005,SEARCH("/",$E6005)+1)+1,1),"")</f>
        <v>S</v>
      </c>
      <c r="H6005" t="s">
        <v>46</v>
      </c>
      <c r="I6005">
        <v>21</v>
      </c>
      <c r="J6005" t="b">
        <v>0</v>
      </c>
      <c r="K6005" s="7">
        <v>0</v>
      </c>
      <c r="L6005" s="7">
        <v>641</v>
      </c>
      <c r="M6005" s="7">
        <v>0</v>
      </c>
      <c r="N6005" s="7">
        <v>0</v>
      </c>
      <c r="O6005" s="7">
        <v>0</v>
      </c>
      <c r="P6005" s="7">
        <f>SUM(dane3[[#This Row],[RoomService]:[VRDeck]])</f>
        <v>641</v>
      </c>
      <c r="Q6005" t="s">
        <v>16394</v>
      </c>
      <c r="R6005" t="b">
        <v>1</v>
      </c>
    </row>
    <row r="6006" spans="1:18" x14ac:dyDescent="0.3">
      <c r="A6006" t="s">
        <v>13969</v>
      </c>
      <c r="B6006">
        <f>MID(dane3[[#This Row],[PassengerId]],1,4)+0</f>
        <v>5465</v>
      </c>
      <c r="C6006" t="s">
        <v>19</v>
      </c>
      <c r="D6006" t="b">
        <v>0</v>
      </c>
      <c r="E6006" t="s">
        <v>13967</v>
      </c>
      <c r="F6006" t="str">
        <f>MID($E6006,1,1)</f>
        <v>F</v>
      </c>
      <c r="G6006" t="str">
        <f>IFERROR(MID($E6006,SEARCH("/",$E6006,SEARCH("/",$E6006)+1)+1,1),"")</f>
        <v>P</v>
      </c>
      <c r="H6006" t="s">
        <v>16</v>
      </c>
      <c r="I6006">
        <v>49</v>
      </c>
      <c r="J6006" t="b">
        <v>0</v>
      </c>
      <c r="K6006" s="7">
        <v>226</v>
      </c>
      <c r="L6006" s="7">
        <v>11</v>
      </c>
      <c r="M6006" s="7">
        <v>2</v>
      </c>
      <c r="N6006" s="7">
        <v>1580</v>
      </c>
      <c r="O6006" s="7">
        <v>0</v>
      </c>
      <c r="P6006" s="7">
        <f>SUM(dane3[[#This Row],[RoomService]:[VRDeck]])</f>
        <v>1819</v>
      </c>
      <c r="Q6006" t="s">
        <v>13970</v>
      </c>
      <c r="R6006" t="b">
        <v>0</v>
      </c>
    </row>
    <row r="6007" spans="1:18" x14ac:dyDescent="0.3">
      <c r="A6007" t="s">
        <v>16398</v>
      </c>
      <c r="B6007">
        <f>MID(dane3[[#This Row],[PassengerId]],1,4)+0</f>
        <v>6357</v>
      </c>
      <c r="C6007" t="s">
        <v>19</v>
      </c>
      <c r="D6007" t="b">
        <v>0</v>
      </c>
      <c r="E6007" t="s">
        <v>16399</v>
      </c>
      <c r="F6007" t="str">
        <f>MID($E6007,1,1)</f>
        <v>F</v>
      </c>
      <c r="G6007" t="str">
        <f>IFERROR(MID($E6007,SEARCH("/",$E6007,SEARCH("/",$E6007)+1)+1,1),"")</f>
        <v>S</v>
      </c>
      <c r="H6007" t="s">
        <v>16</v>
      </c>
      <c r="I6007">
        <v>25</v>
      </c>
      <c r="J6007" t="b">
        <v>0</v>
      </c>
      <c r="K6007" s="7">
        <v>106</v>
      </c>
      <c r="L6007" s="7">
        <v>0</v>
      </c>
      <c r="M6007" s="7">
        <v>0</v>
      </c>
      <c r="N6007" s="7">
        <v>0</v>
      </c>
      <c r="O6007" s="7">
        <v>925</v>
      </c>
      <c r="P6007" s="7">
        <f>SUM(dane3[[#This Row],[RoomService]:[VRDeck]])</f>
        <v>1031</v>
      </c>
      <c r="Q6007" t="s">
        <v>16400</v>
      </c>
      <c r="R6007" t="b">
        <v>0</v>
      </c>
    </row>
    <row r="6008" spans="1:18" x14ac:dyDescent="0.3">
      <c r="A6008" t="s">
        <v>18382</v>
      </c>
      <c r="B6008">
        <f>MID(dane3[[#This Row],[PassengerId]],1,4)+0</f>
        <v>7104</v>
      </c>
      <c r="C6008" t="s">
        <v>14</v>
      </c>
      <c r="D6008" t="b">
        <v>0</v>
      </c>
      <c r="E6008" t="s">
        <v>18380</v>
      </c>
      <c r="F6008" t="str">
        <f>MID($E6008,1,1)</f>
        <v>C</v>
      </c>
      <c r="G6008" t="str">
        <f>IFERROR(MID($E6008,SEARCH("/",$E6008,SEARCH("/",$E6008)+1)+1,1),"")</f>
        <v>P</v>
      </c>
      <c r="H6008" t="s">
        <v>16</v>
      </c>
      <c r="I6008">
        <v>42</v>
      </c>
      <c r="J6008" t="b">
        <v>0</v>
      </c>
      <c r="K6008" s="7">
        <v>159</v>
      </c>
      <c r="L6008" s="7">
        <v>4387</v>
      </c>
      <c r="M6008" s="7">
        <v>2</v>
      </c>
      <c r="N6008" s="7">
        <v>3</v>
      </c>
      <c r="O6008" s="7">
        <v>485</v>
      </c>
      <c r="P6008" s="7">
        <f>SUM(dane3[[#This Row],[RoomService]:[VRDeck]])</f>
        <v>5036</v>
      </c>
      <c r="Q6008" t="s">
        <v>18383</v>
      </c>
      <c r="R6008" t="b">
        <v>1</v>
      </c>
    </row>
    <row r="6009" spans="1:18" x14ac:dyDescent="0.3">
      <c r="A6009" t="s">
        <v>16404</v>
      </c>
      <c r="B6009">
        <f>MID(dane3[[#This Row],[PassengerId]],1,4)+0</f>
        <v>6360</v>
      </c>
      <c r="C6009" t="s">
        <v>14</v>
      </c>
      <c r="D6009" t="b">
        <v>1</v>
      </c>
      <c r="E6009" t="s">
        <v>16402</v>
      </c>
      <c r="F6009" t="str">
        <f>MID($E6009,1,1)</f>
        <v>A</v>
      </c>
      <c r="G6009" t="str">
        <f>IFERROR(MID($E6009,SEARCH("/",$E6009,SEARCH("/",$E6009)+1)+1,1),"")</f>
        <v>S</v>
      </c>
      <c r="H6009" t="s">
        <v>16</v>
      </c>
      <c r="I6009">
        <v>27</v>
      </c>
      <c r="J6009" t="b">
        <v>0</v>
      </c>
      <c r="K6009" s="7">
        <v>0</v>
      </c>
      <c r="L6009" s="7">
        <v>0</v>
      </c>
      <c r="M6009" s="7">
        <v>0</v>
      </c>
      <c r="N6009" s="7">
        <v>0</v>
      </c>
      <c r="O6009" s="7">
        <v>0</v>
      </c>
      <c r="P6009" s="7">
        <f>SUM(dane3[[#This Row],[RoomService]:[VRDeck]])</f>
        <v>0</v>
      </c>
      <c r="Q6009" t="s">
        <v>16405</v>
      </c>
      <c r="R6009" t="b">
        <v>1</v>
      </c>
    </row>
    <row r="6010" spans="1:18" x14ac:dyDescent="0.3">
      <c r="A6010" t="s">
        <v>16406</v>
      </c>
      <c r="B6010">
        <f>MID(dane3[[#This Row],[PassengerId]],1,4)+0</f>
        <v>6360</v>
      </c>
      <c r="C6010" t="s">
        <v>14</v>
      </c>
      <c r="D6010" t="b">
        <v>1</v>
      </c>
      <c r="E6010" t="s">
        <v>16402</v>
      </c>
      <c r="F6010" t="str">
        <f>MID($E6010,1,1)</f>
        <v>A</v>
      </c>
      <c r="G6010" t="str">
        <f>IFERROR(MID($E6010,SEARCH("/",$E6010,SEARCH("/",$E6010)+1)+1,1),"")</f>
        <v>S</v>
      </c>
      <c r="H6010" t="s">
        <v>16</v>
      </c>
      <c r="I6010">
        <v>40</v>
      </c>
      <c r="J6010" t="b">
        <v>0</v>
      </c>
      <c r="K6010" s="7">
        <v>0</v>
      </c>
      <c r="L6010" s="7">
        <v>0</v>
      </c>
      <c r="M6010" s="7">
        <v>0</v>
      </c>
      <c r="N6010" s="7">
        <v>0</v>
      </c>
      <c r="O6010" s="7">
        <v>0</v>
      </c>
      <c r="P6010" s="7">
        <f>SUM(dane3[[#This Row],[RoomService]:[VRDeck]])</f>
        <v>0</v>
      </c>
      <c r="Q6010" t="s">
        <v>16407</v>
      </c>
      <c r="R6010" t="b">
        <v>1</v>
      </c>
    </row>
    <row r="6011" spans="1:18" x14ac:dyDescent="0.3">
      <c r="A6011" t="s">
        <v>16408</v>
      </c>
      <c r="B6011">
        <f>MID(dane3[[#This Row],[PassengerId]],1,4)+0</f>
        <v>6361</v>
      </c>
      <c r="C6011" t="s">
        <v>19</v>
      </c>
      <c r="D6011" t="b">
        <v>0</v>
      </c>
      <c r="E6011" t="s">
        <v>16409</v>
      </c>
      <c r="F6011" t="str">
        <f>MID($E6011,1,1)</f>
        <v>G</v>
      </c>
      <c r="G6011" t="str">
        <f>IFERROR(MID($E6011,SEARCH("/",$E6011,SEARCH("/",$E6011)+1)+1,1),"")</f>
        <v>S</v>
      </c>
      <c r="H6011" t="s">
        <v>16</v>
      </c>
      <c r="I6011">
        <v>44</v>
      </c>
      <c r="J6011" t="b">
        <v>0</v>
      </c>
      <c r="K6011" s="7">
        <v>0</v>
      </c>
      <c r="L6011" s="7">
        <v>509</v>
      </c>
      <c r="M6011" s="7">
        <v>129</v>
      </c>
      <c r="N6011" s="7">
        <v>246</v>
      </c>
      <c r="O6011" s="7">
        <v>0</v>
      </c>
      <c r="P6011" s="7">
        <f>SUM(dane3[[#This Row],[RoomService]:[VRDeck]])</f>
        <v>884</v>
      </c>
      <c r="Q6011" t="s">
        <v>16410</v>
      </c>
      <c r="R6011" t="b">
        <v>1</v>
      </c>
    </row>
    <row r="6012" spans="1:18" x14ac:dyDescent="0.3">
      <c r="A6012" t="s">
        <v>16411</v>
      </c>
      <c r="B6012">
        <f>MID(dane3[[#This Row],[PassengerId]],1,4)+0</f>
        <v>6363</v>
      </c>
      <c r="C6012" t="s">
        <v>19</v>
      </c>
      <c r="D6012" t="b">
        <v>1</v>
      </c>
      <c r="E6012" t="s">
        <v>39</v>
      </c>
      <c r="F6012" t="s">
        <v>23764</v>
      </c>
      <c r="G6012" t="str">
        <f>IFERROR(MID($E6012,SEARCH("/",$E6012,SEARCH("/",$E6012)+1)+1,1),"")</f>
        <v/>
      </c>
      <c r="H6012" t="s">
        <v>16</v>
      </c>
      <c r="I6012">
        <v>36</v>
      </c>
      <c r="J6012" t="b">
        <v>0</v>
      </c>
      <c r="K6012" s="7">
        <v>0</v>
      </c>
      <c r="L6012" s="7">
        <v>0</v>
      </c>
      <c r="M6012" s="7">
        <v>0</v>
      </c>
      <c r="N6012" s="7">
        <v>0</v>
      </c>
      <c r="O6012" s="7">
        <v>0</v>
      </c>
      <c r="P6012" s="7">
        <f>SUM(dane3[[#This Row],[RoomService]:[VRDeck]])</f>
        <v>0</v>
      </c>
      <c r="Q6012" t="s">
        <v>16412</v>
      </c>
      <c r="R6012" t="b">
        <v>0</v>
      </c>
    </row>
    <row r="6013" spans="1:18" x14ac:dyDescent="0.3">
      <c r="A6013" t="s">
        <v>16413</v>
      </c>
      <c r="B6013">
        <f>MID(dane3[[#This Row],[PassengerId]],1,4)+0</f>
        <v>6363</v>
      </c>
      <c r="C6013" t="s">
        <v>19</v>
      </c>
      <c r="D6013" t="b">
        <v>1</v>
      </c>
      <c r="E6013" t="s">
        <v>16414</v>
      </c>
      <c r="F6013" t="str">
        <f>MID($E6013,1,1)</f>
        <v>G</v>
      </c>
      <c r="G6013" t="str">
        <f>IFERROR(MID($E6013,SEARCH("/",$E6013,SEARCH("/",$E6013)+1)+1,1),"")</f>
        <v>P</v>
      </c>
      <c r="H6013" t="s">
        <v>46</v>
      </c>
      <c r="I6013">
        <v>3</v>
      </c>
      <c r="J6013" t="b">
        <v>0</v>
      </c>
      <c r="K6013" s="7">
        <v>0</v>
      </c>
      <c r="L6013" s="7">
        <v>0</v>
      </c>
      <c r="M6013" s="7">
        <v>0</v>
      </c>
      <c r="N6013" s="7">
        <v>0</v>
      </c>
      <c r="O6013" s="7">
        <v>0</v>
      </c>
      <c r="P6013" s="7">
        <f>SUM(dane3[[#This Row],[RoomService]:[VRDeck]])</f>
        <v>0</v>
      </c>
      <c r="Q6013" t="s">
        <v>16415</v>
      </c>
      <c r="R6013" t="b">
        <v>1</v>
      </c>
    </row>
    <row r="6014" spans="1:18" x14ac:dyDescent="0.3">
      <c r="A6014" t="s">
        <v>16416</v>
      </c>
      <c r="B6014">
        <f>MID(dane3[[#This Row],[PassengerId]],1,4)+0</f>
        <v>6363</v>
      </c>
      <c r="C6014" t="s">
        <v>19</v>
      </c>
      <c r="D6014" t="b">
        <v>1</v>
      </c>
      <c r="E6014" t="s">
        <v>16414</v>
      </c>
      <c r="F6014" t="str">
        <f>MID($E6014,1,1)</f>
        <v>G</v>
      </c>
      <c r="G6014" t="str">
        <f>IFERROR(MID($E6014,SEARCH("/",$E6014,SEARCH("/",$E6014)+1)+1,1),"")</f>
        <v>P</v>
      </c>
      <c r="H6014" t="s">
        <v>16</v>
      </c>
      <c r="I6014">
        <v>9</v>
      </c>
      <c r="J6014" t="b">
        <v>0</v>
      </c>
      <c r="K6014" s="7">
        <v>0</v>
      </c>
      <c r="L6014" s="7">
        <v>0</v>
      </c>
      <c r="M6014" s="7">
        <v>0</v>
      </c>
      <c r="N6014" s="7">
        <v>0</v>
      </c>
      <c r="O6014" s="7">
        <v>0</v>
      </c>
      <c r="P6014" s="7">
        <f>SUM(dane3[[#This Row],[RoomService]:[VRDeck]])</f>
        <v>0</v>
      </c>
      <c r="Q6014" t="s">
        <v>16417</v>
      </c>
      <c r="R6014" t="b">
        <v>0</v>
      </c>
    </row>
    <row r="6015" spans="1:18" x14ac:dyDescent="0.3">
      <c r="A6015" t="s">
        <v>16418</v>
      </c>
      <c r="B6015">
        <f>MID(dane3[[#This Row],[PassengerId]],1,4)+0</f>
        <v>6363</v>
      </c>
      <c r="C6015" t="s">
        <v>19</v>
      </c>
      <c r="D6015" t="b">
        <v>1</v>
      </c>
      <c r="E6015" t="s">
        <v>16414</v>
      </c>
      <c r="F6015" t="str">
        <f>MID($E6015,1,1)</f>
        <v>G</v>
      </c>
      <c r="G6015" t="str">
        <f>IFERROR(MID($E6015,SEARCH("/",$E6015,SEARCH("/",$E6015)+1)+1,1),"")</f>
        <v>P</v>
      </c>
      <c r="H6015" t="s">
        <v>16</v>
      </c>
      <c r="I6015">
        <v>1</v>
      </c>
      <c r="J6015" t="b">
        <v>0</v>
      </c>
      <c r="K6015" s="7">
        <v>0</v>
      </c>
      <c r="L6015" s="7">
        <v>0</v>
      </c>
      <c r="M6015" s="7">
        <v>0</v>
      </c>
      <c r="N6015" s="7">
        <v>0</v>
      </c>
      <c r="O6015" s="7">
        <v>0</v>
      </c>
      <c r="P6015" s="7">
        <f>SUM(dane3[[#This Row],[RoomService]:[VRDeck]])</f>
        <v>0</v>
      </c>
      <c r="Q6015" t="s">
        <v>16419</v>
      </c>
      <c r="R6015" t="b">
        <v>0</v>
      </c>
    </row>
    <row r="6016" spans="1:18" x14ac:dyDescent="0.3">
      <c r="A6016" t="s">
        <v>16420</v>
      </c>
      <c r="B6016">
        <f>MID(dane3[[#This Row],[PassengerId]],1,4)+0</f>
        <v>6363</v>
      </c>
      <c r="C6016" t="s">
        <v>19</v>
      </c>
      <c r="D6016" t="b">
        <v>0</v>
      </c>
      <c r="E6016" t="s">
        <v>16421</v>
      </c>
      <c r="F6016" t="str">
        <f>MID($E6016,1,1)</f>
        <v>E</v>
      </c>
      <c r="G6016" t="str">
        <f>IFERROR(MID($E6016,SEARCH("/",$E6016,SEARCH("/",$E6016)+1)+1,1),"")</f>
        <v>P</v>
      </c>
      <c r="H6016" t="s">
        <v>16</v>
      </c>
      <c r="I6016">
        <v>17</v>
      </c>
      <c r="J6016" t="b">
        <v>0</v>
      </c>
      <c r="K6016" s="7">
        <v>0</v>
      </c>
      <c r="L6016" s="7">
        <v>0</v>
      </c>
      <c r="M6016" s="7">
        <v>977</v>
      </c>
      <c r="N6016" s="7">
        <v>0</v>
      </c>
      <c r="O6016" s="7">
        <v>5</v>
      </c>
      <c r="P6016" s="7">
        <f>SUM(dane3[[#This Row],[RoomService]:[VRDeck]])</f>
        <v>982</v>
      </c>
      <c r="Q6016" t="s">
        <v>16422</v>
      </c>
      <c r="R6016" t="b">
        <v>1</v>
      </c>
    </row>
    <row r="6017" spans="1:18" x14ac:dyDescent="0.3">
      <c r="A6017" t="s">
        <v>16423</v>
      </c>
      <c r="B6017">
        <f>MID(dane3[[#This Row],[PassengerId]],1,4)+0</f>
        <v>6363</v>
      </c>
      <c r="C6017" t="s">
        <v>19</v>
      </c>
      <c r="D6017" t="b">
        <v>1</v>
      </c>
      <c r="E6017" t="s">
        <v>16414</v>
      </c>
      <c r="F6017" t="str">
        <f>MID($E6017,1,1)</f>
        <v>G</v>
      </c>
      <c r="G6017" t="str">
        <f>IFERROR(MID($E6017,SEARCH("/",$E6017,SEARCH("/",$E6017)+1)+1,1),"")</f>
        <v>P</v>
      </c>
      <c r="H6017" t="s">
        <v>16</v>
      </c>
      <c r="I6017">
        <v>47</v>
      </c>
      <c r="J6017" t="b">
        <v>0</v>
      </c>
      <c r="K6017" s="7">
        <v>0</v>
      </c>
      <c r="L6017" s="7">
        <v>0</v>
      </c>
      <c r="M6017" s="7">
        <v>0</v>
      </c>
      <c r="N6017" s="7">
        <v>0</v>
      </c>
      <c r="O6017" s="7">
        <v>0</v>
      </c>
      <c r="P6017" s="7">
        <f>SUM(dane3[[#This Row],[RoomService]:[VRDeck]])</f>
        <v>0</v>
      </c>
      <c r="Q6017" t="s">
        <v>16424</v>
      </c>
      <c r="R6017" t="b">
        <v>0</v>
      </c>
    </row>
    <row r="6018" spans="1:18" x14ac:dyDescent="0.3">
      <c r="A6018" t="s">
        <v>16425</v>
      </c>
      <c r="B6018">
        <f>MID(dane3[[#This Row],[PassengerId]],1,4)+0</f>
        <v>6363</v>
      </c>
      <c r="C6018" t="s">
        <v>19</v>
      </c>
      <c r="D6018" t="b">
        <v>1</v>
      </c>
      <c r="E6018" t="s">
        <v>16414</v>
      </c>
      <c r="F6018" t="str">
        <f>MID($E6018,1,1)</f>
        <v>G</v>
      </c>
      <c r="G6018" t="str">
        <f>IFERROR(MID($E6018,SEARCH("/",$E6018,SEARCH("/",$E6018)+1)+1,1),"")</f>
        <v>P</v>
      </c>
      <c r="H6018" t="s">
        <v>16</v>
      </c>
      <c r="I6018">
        <v>24</v>
      </c>
      <c r="J6018" t="b">
        <v>0</v>
      </c>
      <c r="K6018" s="7">
        <v>0</v>
      </c>
      <c r="L6018" s="7">
        <v>0</v>
      </c>
      <c r="M6018" s="7">
        <v>0</v>
      </c>
      <c r="N6018" s="7">
        <v>0</v>
      </c>
      <c r="O6018" s="7">
        <v>0</v>
      </c>
      <c r="P6018" s="7">
        <f>SUM(dane3[[#This Row],[RoomService]:[VRDeck]])</f>
        <v>0</v>
      </c>
      <c r="Q6018" t="s">
        <v>16426</v>
      </c>
      <c r="R6018" t="b">
        <v>0</v>
      </c>
    </row>
    <row r="6019" spans="1:18" x14ac:dyDescent="0.3">
      <c r="A6019" t="s">
        <v>16427</v>
      </c>
      <c r="B6019">
        <f>MID(dane3[[#This Row],[PassengerId]],1,4)+0</f>
        <v>6365</v>
      </c>
      <c r="C6019" t="s">
        <v>14</v>
      </c>
      <c r="D6019" t="b">
        <v>0</v>
      </c>
      <c r="E6019" t="s">
        <v>16428</v>
      </c>
      <c r="F6019" t="str">
        <f>MID($E6019,1,1)</f>
        <v>A</v>
      </c>
      <c r="G6019" t="str">
        <f>IFERROR(MID($E6019,SEARCH("/",$E6019,SEARCH("/",$E6019)+1)+1,1),"")</f>
        <v>P</v>
      </c>
      <c r="H6019" t="s">
        <v>46</v>
      </c>
      <c r="I6019">
        <v>33</v>
      </c>
      <c r="J6019" t="b">
        <v>0</v>
      </c>
      <c r="K6019" s="7">
        <v>0</v>
      </c>
      <c r="L6019" s="7">
        <v>38</v>
      </c>
      <c r="M6019" s="7">
        <v>0</v>
      </c>
      <c r="N6019" s="7">
        <v>1</v>
      </c>
      <c r="O6019" s="7">
        <v>3167</v>
      </c>
      <c r="P6019" s="7">
        <f>SUM(dane3[[#This Row],[RoomService]:[VRDeck]])</f>
        <v>3206</v>
      </c>
      <c r="Q6019" t="s">
        <v>16429</v>
      </c>
      <c r="R6019" t="b">
        <v>0</v>
      </c>
    </row>
    <row r="6020" spans="1:18" x14ac:dyDescent="0.3">
      <c r="A6020" t="s">
        <v>16430</v>
      </c>
      <c r="B6020">
        <f>MID(dane3[[#This Row],[PassengerId]],1,4)+0</f>
        <v>6366</v>
      </c>
      <c r="C6020" t="s">
        <v>19</v>
      </c>
      <c r="D6020" t="b">
        <v>0</v>
      </c>
      <c r="E6020" t="s">
        <v>16431</v>
      </c>
      <c r="F6020" t="str">
        <f>MID($E6020,1,1)</f>
        <v>E</v>
      </c>
      <c r="G6020" t="str">
        <f>IFERROR(MID($E6020,SEARCH("/",$E6020,SEARCH("/",$E6020)+1)+1,1),"")</f>
        <v>S</v>
      </c>
      <c r="H6020" t="s">
        <v>32</v>
      </c>
      <c r="I6020">
        <v>16</v>
      </c>
      <c r="J6020" t="b">
        <v>0</v>
      </c>
      <c r="K6020" s="7">
        <v>0</v>
      </c>
      <c r="L6020" s="7">
        <v>0</v>
      </c>
      <c r="M6020" s="7">
        <v>99</v>
      </c>
      <c r="N6020" s="7">
        <v>0</v>
      </c>
      <c r="O6020" s="7">
        <v>774</v>
      </c>
      <c r="P6020" s="7">
        <f>SUM(dane3[[#This Row],[RoomService]:[VRDeck]])</f>
        <v>873</v>
      </c>
      <c r="Q6020" t="s">
        <v>16432</v>
      </c>
      <c r="R6020" t="b">
        <v>1</v>
      </c>
    </row>
    <row r="6021" spans="1:18" x14ac:dyDescent="0.3">
      <c r="A6021" t="s">
        <v>15009</v>
      </c>
      <c r="B6021">
        <f>MID(dane3[[#This Row],[PassengerId]],1,4)+0</f>
        <v>5860</v>
      </c>
      <c r="C6021" t="s">
        <v>53</v>
      </c>
      <c r="D6021" t="b">
        <v>0</v>
      </c>
      <c r="E6021" t="s">
        <v>15010</v>
      </c>
      <c r="F6021" t="str">
        <f>MID($E6021,1,1)</f>
        <v>F</v>
      </c>
      <c r="G6021" t="str">
        <f>IFERROR(MID($E6021,SEARCH("/",$E6021,SEARCH("/",$E6021)+1)+1,1),"")</f>
        <v>S</v>
      </c>
      <c r="H6021" t="s">
        <v>16</v>
      </c>
      <c r="I6021">
        <v>40</v>
      </c>
      <c r="J6021" t="b">
        <v>0</v>
      </c>
      <c r="K6021" s="7">
        <v>7</v>
      </c>
      <c r="L6021" s="7">
        <v>0</v>
      </c>
      <c r="M6021" s="7">
        <v>6</v>
      </c>
      <c r="N6021" s="7">
        <v>1206</v>
      </c>
      <c r="O6021" s="7">
        <v>88</v>
      </c>
      <c r="P6021" s="7">
        <f>SUM(dane3[[#This Row],[RoomService]:[VRDeck]])</f>
        <v>1307</v>
      </c>
      <c r="Q6021" t="s">
        <v>15011</v>
      </c>
      <c r="R6021" t="b">
        <v>0</v>
      </c>
    </row>
    <row r="6022" spans="1:18" x14ac:dyDescent="0.3">
      <c r="A6022" t="s">
        <v>15012</v>
      </c>
      <c r="B6022">
        <f>MID(dane3[[#This Row],[PassengerId]],1,4)+0</f>
        <v>5860</v>
      </c>
      <c r="C6022" t="s">
        <v>53</v>
      </c>
      <c r="D6022" t="b">
        <v>1</v>
      </c>
      <c r="E6022" t="s">
        <v>15010</v>
      </c>
      <c r="F6022" t="str">
        <f>MID($E6022,1,1)</f>
        <v>F</v>
      </c>
      <c r="G6022" t="str">
        <f>IFERROR(MID($E6022,SEARCH("/",$E6022,SEARCH("/",$E6022)+1)+1,1),"")</f>
        <v>S</v>
      </c>
      <c r="H6022" t="s">
        <v>16</v>
      </c>
      <c r="I6022">
        <v>2</v>
      </c>
      <c r="J6022" t="b">
        <v>0</v>
      </c>
      <c r="K6022" s="7">
        <v>0</v>
      </c>
      <c r="L6022" s="7">
        <v>0</v>
      </c>
      <c r="M6022" s="7">
        <v>0</v>
      </c>
      <c r="N6022" s="7">
        <v>0</v>
      </c>
      <c r="O6022" s="7">
        <v>0</v>
      </c>
      <c r="P6022" s="7">
        <f>SUM(dane3[[#This Row],[RoomService]:[VRDeck]])</f>
        <v>0</v>
      </c>
      <c r="Q6022" t="s">
        <v>15013</v>
      </c>
      <c r="R6022" t="b">
        <v>1</v>
      </c>
    </row>
    <row r="6023" spans="1:18" x14ac:dyDescent="0.3">
      <c r="A6023" t="s">
        <v>16438</v>
      </c>
      <c r="B6023">
        <f>MID(dane3[[#This Row],[PassengerId]],1,4)+0</f>
        <v>6368</v>
      </c>
      <c r="C6023" t="s">
        <v>19</v>
      </c>
      <c r="D6023" t="b">
        <v>0</v>
      </c>
      <c r="E6023" t="s">
        <v>16439</v>
      </c>
      <c r="F6023" t="str">
        <f>MID($E6023,1,1)</f>
        <v>G</v>
      </c>
      <c r="G6023" t="str">
        <f>IFERROR(MID($E6023,SEARCH("/",$E6023,SEARCH("/",$E6023)+1)+1,1),"")</f>
        <v>S</v>
      </c>
      <c r="H6023" t="s">
        <v>16</v>
      </c>
      <c r="I6023">
        <v>26</v>
      </c>
      <c r="J6023" t="b">
        <v>0</v>
      </c>
      <c r="K6023" s="7">
        <v>360</v>
      </c>
      <c r="L6023" s="7">
        <v>8</v>
      </c>
      <c r="M6023" s="7">
        <v>1</v>
      </c>
      <c r="N6023" s="7">
        <v>329</v>
      </c>
      <c r="O6023" s="7">
        <v>185</v>
      </c>
      <c r="P6023" s="7">
        <f>SUM(dane3[[#This Row],[RoomService]:[VRDeck]])</f>
        <v>883</v>
      </c>
      <c r="Q6023" t="s">
        <v>16440</v>
      </c>
      <c r="R6023" t="b">
        <v>0</v>
      </c>
    </row>
    <row r="6024" spans="1:18" x14ac:dyDescent="0.3">
      <c r="A6024" t="s">
        <v>16441</v>
      </c>
      <c r="B6024">
        <f>MID(dane3[[#This Row],[PassengerId]],1,4)+0</f>
        <v>6369</v>
      </c>
      <c r="C6024" t="s">
        <v>19</v>
      </c>
      <c r="D6024" t="b">
        <v>0</v>
      </c>
      <c r="E6024" t="s">
        <v>16442</v>
      </c>
      <c r="F6024" t="str">
        <f>MID($E6024,1,1)</f>
        <v>F</v>
      </c>
      <c r="G6024" t="str">
        <f>IFERROR(MID($E6024,SEARCH("/",$E6024,SEARCH("/",$E6024)+1)+1,1),"")</f>
        <v>P</v>
      </c>
      <c r="H6024" t="s">
        <v>32</v>
      </c>
      <c r="I6024">
        <v>19</v>
      </c>
      <c r="J6024" t="b">
        <v>0</v>
      </c>
      <c r="K6024" s="7">
        <v>577</v>
      </c>
      <c r="L6024" s="7">
        <v>169</v>
      </c>
      <c r="M6024" s="7">
        <v>0</v>
      </c>
      <c r="N6024" s="7">
        <v>7</v>
      </c>
      <c r="O6024" s="7">
        <v>0</v>
      </c>
      <c r="P6024" s="7">
        <f>SUM(dane3[[#This Row],[RoomService]:[VRDeck]])</f>
        <v>753</v>
      </c>
      <c r="Q6024" t="s">
        <v>16443</v>
      </c>
      <c r="R6024" t="b">
        <v>1</v>
      </c>
    </row>
    <row r="6025" spans="1:18" x14ac:dyDescent="0.3">
      <c r="A6025" t="s">
        <v>15014</v>
      </c>
      <c r="B6025">
        <f>MID(dane3[[#This Row],[PassengerId]],1,4)+0</f>
        <v>5860</v>
      </c>
      <c r="C6025" t="s">
        <v>53</v>
      </c>
      <c r="D6025" t="b">
        <v>0</v>
      </c>
      <c r="E6025" t="s">
        <v>15010</v>
      </c>
      <c r="F6025" t="str">
        <f>MID($E6025,1,1)</f>
        <v>F</v>
      </c>
      <c r="G6025" t="str">
        <f>IFERROR(MID($E6025,SEARCH("/",$E6025,SEARCH("/",$E6025)+1)+1,1),"")</f>
        <v>S</v>
      </c>
      <c r="H6025" t="s">
        <v>16</v>
      </c>
      <c r="I6025">
        <v>0</v>
      </c>
      <c r="J6025" t="b">
        <v>0</v>
      </c>
      <c r="K6025" s="7">
        <v>0</v>
      </c>
      <c r="L6025" s="7">
        <v>0</v>
      </c>
      <c r="M6025" s="7">
        <v>0</v>
      </c>
      <c r="N6025" s="7">
        <v>0</v>
      </c>
      <c r="O6025" s="7">
        <v>0</v>
      </c>
      <c r="P6025" s="7">
        <f>SUM(dane3[[#This Row],[RoomService]:[VRDeck]])</f>
        <v>0</v>
      </c>
      <c r="Q6025" t="s">
        <v>15015</v>
      </c>
      <c r="R6025" t="b">
        <v>1</v>
      </c>
    </row>
    <row r="6026" spans="1:18" x14ac:dyDescent="0.3">
      <c r="A6026" t="s">
        <v>16447</v>
      </c>
      <c r="B6026">
        <f>MID(dane3[[#This Row],[PassengerId]],1,4)+0</f>
        <v>6371</v>
      </c>
      <c r="C6026" t="s">
        <v>19</v>
      </c>
      <c r="D6026" t="b">
        <v>0</v>
      </c>
      <c r="E6026" t="s">
        <v>16448</v>
      </c>
      <c r="F6026" t="str">
        <f>MID($E6026,1,1)</f>
        <v>G</v>
      </c>
      <c r="G6026" t="str">
        <f>IFERROR(MID($E6026,SEARCH("/",$E6026,SEARCH("/",$E6026)+1)+1,1),"")</f>
        <v>P</v>
      </c>
      <c r="H6026" t="s">
        <v>16</v>
      </c>
      <c r="I6026">
        <v>35</v>
      </c>
      <c r="J6026" t="b">
        <v>0</v>
      </c>
      <c r="K6026" s="7">
        <v>858</v>
      </c>
      <c r="L6026" s="7">
        <v>10</v>
      </c>
      <c r="M6026" s="7">
        <v>16</v>
      </c>
      <c r="N6026" s="7">
        <v>0</v>
      </c>
      <c r="O6026" s="7">
        <v>0</v>
      </c>
      <c r="P6026" s="7">
        <f>SUM(dane3[[#This Row],[RoomService]:[VRDeck]])</f>
        <v>884</v>
      </c>
      <c r="Q6026" t="s">
        <v>16449</v>
      </c>
      <c r="R6026" t="b">
        <v>0</v>
      </c>
    </row>
    <row r="6027" spans="1:18" x14ac:dyDescent="0.3">
      <c r="A6027" t="s">
        <v>16450</v>
      </c>
      <c r="B6027">
        <f>MID(dane3[[#This Row],[PassengerId]],1,4)+0</f>
        <v>6372</v>
      </c>
      <c r="C6027" t="s">
        <v>14</v>
      </c>
      <c r="D6027" t="b">
        <v>0</v>
      </c>
      <c r="E6027" t="s">
        <v>16451</v>
      </c>
      <c r="F6027" t="str">
        <f>MID($E6027,1,1)</f>
        <v>B</v>
      </c>
      <c r="G6027" t="str">
        <f>IFERROR(MID($E6027,SEARCH("/",$E6027,SEARCH("/",$E6027)+1)+1,1),"")</f>
        <v>P</v>
      </c>
      <c r="H6027" t="s">
        <v>16</v>
      </c>
      <c r="I6027">
        <v>40</v>
      </c>
      <c r="J6027" t="b">
        <v>0</v>
      </c>
      <c r="K6027" s="7">
        <v>773</v>
      </c>
      <c r="L6027" s="7">
        <v>3729</v>
      </c>
      <c r="M6027" s="7">
        <v>43</v>
      </c>
      <c r="N6027" s="7">
        <v>10</v>
      </c>
      <c r="O6027" s="7">
        <v>0</v>
      </c>
      <c r="P6027" s="7">
        <f>SUM(dane3[[#This Row],[RoomService]:[VRDeck]])</f>
        <v>4555</v>
      </c>
      <c r="Q6027" t="s">
        <v>16452</v>
      </c>
      <c r="R6027" t="b">
        <v>1</v>
      </c>
    </row>
    <row r="6028" spans="1:18" x14ac:dyDescent="0.3">
      <c r="A6028" t="s">
        <v>16453</v>
      </c>
      <c r="B6028">
        <f>MID(dane3[[#This Row],[PassengerId]],1,4)+0</f>
        <v>6372</v>
      </c>
      <c r="C6028" t="s">
        <v>14</v>
      </c>
      <c r="D6028" t="b">
        <v>0</v>
      </c>
      <c r="E6028" t="s">
        <v>16451</v>
      </c>
      <c r="F6028" t="str">
        <f>MID($E6028,1,1)</f>
        <v>B</v>
      </c>
      <c r="G6028" t="str">
        <f>IFERROR(MID($E6028,SEARCH("/",$E6028,SEARCH("/",$E6028)+1)+1,1),"")</f>
        <v>P</v>
      </c>
      <c r="H6028" t="s">
        <v>16</v>
      </c>
      <c r="I6028">
        <v>26</v>
      </c>
      <c r="J6028" t="b">
        <v>1</v>
      </c>
      <c r="K6028" s="7">
        <v>0</v>
      </c>
      <c r="L6028" s="7">
        <v>2199</v>
      </c>
      <c r="M6028" s="7">
        <v>0</v>
      </c>
      <c r="N6028" s="7">
        <v>328</v>
      </c>
      <c r="O6028" s="7">
        <v>329</v>
      </c>
      <c r="P6028" s="7">
        <f>SUM(dane3[[#This Row],[RoomService]:[VRDeck]])</f>
        <v>2856</v>
      </c>
      <c r="Q6028" t="s">
        <v>16454</v>
      </c>
      <c r="R6028" t="b">
        <v>0</v>
      </c>
    </row>
    <row r="6029" spans="1:18" x14ac:dyDescent="0.3">
      <c r="A6029" t="s">
        <v>16455</v>
      </c>
      <c r="B6029">
        <f>MID(dane3[[#This Row],[PassengerId]],1,4)+0</f>
        <v>6372</v>
      </c>
      <c r="C6029" t="s">
        <v>14</v>
      </c>
      <c r="D6029" t="b">
        <v>0</v>
      </c>
      <c r="E6029" t="s">
        <v>16451</v>
      </c>
      <c r="F6029" t="str">
        <f>MID($E6029,1,1)</f>
        <v>B</v>
      </c>
      <c r="G6029" t="str">
        <f>IFERROR(MID($E6029,SEARCH("/",$E6029,SEARCH("/",$E6029)+1)+1,1),"")</f>
        <v>P</v>
      </c>
      <c r="H6029" t="s">
        <v>46</v>
      </c>
      <c r="I6029">
        <v>45</v>
      </c>
      <c r="J6029" t="b">
        <v>0</v>
      </c>
      <c r="K6029" s="7">
        <v>0</v>
      </c>
      <c r="L6029" s="7">
        <v>3200</v>
      </c>
      <c r="M6029" s="7">
        <v>0</v>
      </c>
      <c r="N6029" s="7">
        <v>415</v>
      </c>
      <c r="O6029" s="7">
        <v>161</v>
      </c>
      <c r="P6029" s="7">
        <f>SUM(dane3[[#This Row],[RoomService]:[VRDeck]])</f>
        <v>3776</v>
      </c>
      <c r="Q6029" t="s">
        <v>16456</v>
      </c>
      <c r="R6029" t="b">
        <v>1</v>
      </c>
    </row>
    <row r="6030" spans="1:18" x14ac:dyDescent="0.3">
      <c r="A6030" t="s">
        <v>16457</v>
      </c>
      <c r="B6030">
        <f>MID(dane3[[#This Row],[PassengerId]],1,4)+0</f>
        <v>6372</v>
      </c>
      <c r="C6030" t="s">
        <v>14</v>
      </c>
      <c r="D6030" t="b">
        <v>1</v>
      </c>
      <c r="E6030" t="s">
        <v>16451</v>
      </c>
      <c r="F6030" t="str">
        <f>MID($E6030,1,1)</f>
        <v>B</v>
      </c>
      <c r="G6030" t="str">
        <f>IFERROR(MID($E6030,SEARCH("/",$E6030,SEARCH("/",$E6030)+1)+1,1),"")</f>
        <v>P</v>
      </c>
      <c r="H6030" t="s">
        <v>46</v>
      </c>
      <c r="I6030">
        <v>18</v>
      </c>
      <c r="J6030" t="b">
        <v>0</v>
      </c>
      <c r="K6030" s="7">
        <v>0</v>
      </c>
      <c r="L6030" s="7">
        <v>0</v>
      </c>
      <c r="M6030" s="7">
        <v>0</v>
      </c>
      <c r="N6030" s="7">
        <v>0</v>
      </c>
      <c r="O6030" s="7">
        <v>0</v>
      </c>
      <c r="P6030" s="7">
        <f>SUM(dane3[[#This Row],[RoomService]:[VRDeck]])</f>
        <v>0</v>
      </c>
      <c r="Q6030" t="s">
        <v>16458</v>
      </c>
      <c r="R6030" t="b">
        <v>1</v>
      </c>
    </row>
    <row r="6031" spans="1:18" x14ac:dyDescent="0.3">
      <c r="A6031" t="s">
        <v>16459</v>
      </c>
      <c r="B6031">
        <f>MID(dane3[[#This Row],[PassengerId]],1,4)+0</f>
        <v>6373</v>
      </c>
      <c r="C6031" t="s">
        <v>19</v>
      </c>
      <c r="D6031" t="b">
        <v>0</v>
      </c>
      <c r="E6031" t="s">
        <v>16460</v>
      </c>
      <c r="F6031" t="str">
        <f>MID($E6031,1,1)</f>
        <v>F</v>
      </c>
      <c r="G6031" t="str">
        <f>IFERROR(MID($E6031,SEARCH("/",$E6031,SEARCH("/",$E6031)+1)+1,1),"")</f>
        <v>P</v>
      </c>
      <c r="H6031" t="s">
        <v>46</v>
      </c>
      <c r="I6031">
        <v>54</v>
      </c>
      <c r="J6031" t="b">
        <v>0</v>
      </c>
      <c r="K6031" s="7">
        <v>801</v>
      </c>
      <c r="L6031" s="7">
        <v>5</v>
      </c>
      <c r="M6031" s="7">
        <v>0</v>
      </c>
      <c r="N6031" s="7">
        <v>0</v>
      </c>
      <c r="O6031" s="7">
        <v>0</v>
      </c>
      <c r="P6031" s="7">
        <f>SUM(dane3[[#This Row],[RoomService]:[VRDeck]])</f>
        <v>806</v>
      </c>
      <c r="Q6031" t="s">
        <v>16461</v>
      </c>
      <c r="R6031" t="b">
        <v>1</v>
      </c>
    </row>
    <row r="6032" spans="1:18" x14ac:dyDescent="0.3">
      <c r="A6032" t="s">
        <v>20131</v>
      </c>
      <c r="B6032">
        <f>MID(dane3[[#This Row],[PassengerId]],1,4)+0</f>
        <v>7873</v>
      </c>
      <c r="C6032" t="s">
        <v>19</v>
      </c>
      <c r="D6032" t="b">
        <v>0</v>
      </c>
      <c r="E6032" t="s">
        <v>20132</v>
      </c>
      <c r="F6032" t="str">
        <f>MID($E6032,1,1)</f>
        <v>F</v>
      </c>
      <c r="G6032" t="str">
        <f>IFERROR(MID($E6032,SEARCH("/",$E6032,SEARCH("/",$E6032)+1)+1,1),"")</f>
        <v>P</v>
      </c>
      <c r="H6032" t="s">
        <v>16</v>
      </c>
      <c r="I6032">
        <v>24</v>
      </c>
      <c r="J6032" t="b">
        <v>0</v>
      </c>
      <c r="K6032" s="7">
        <v>569</v>
      </c>
      <c r="L6032" s="7">
        <v>156</v>
      </c>
      <c r="M6032" s="7">
        <v>0</v>
      </c>
      <c r="N6032" s="7">
        <v>12</v>
      </c>
      <c r="O6032" s="7">
        <v>0</v>
      </c>
      <c r="P6032" s="7">
        <f>SUM(dane3[[#This Row],[RoomService]:[VRDeck]])</f>
        <v>737</v>
      </c>
      <c r="Q6032" t="s">
        <v>20133</v>
      </c>
      <c r="R6032" t="b">
        <v>0</v>
      </c>
    </row>
    <row r="6033" spans="1:18" x14ac:dyDescent="0.3">
      <c r="A6033" t="s">
        <v>15046</v>
      </c>
      <c r="B6033">
        <f>MID(dane3[[#This Row],[PassengerId]],1,4)+0</f>
        <v>5876</v>
      </c>
      <c r="C6033" t="s">
        <v>53</v>
      </c>
      <c r="D6033" t="b">
        <v>1</v>
      </c>
      <c r="E6033" t="s">
        <v>15047</v>
      </c>
      <c r="F6033" t="str">
        <f>MID($E6033,1,1)</f>
        <v>F</v>
      </c>
      <c r="G6033" t="str">
        <f>IFERROR(MID($E6033,SEARCH("/",$E6033,SEARCH("/",$E6033)+1)+1,1),"")</f>
        <v>P</v>
      </c>
      <c r="H6033" t="s">
        <v>46</v>
      </c>
      <c r="I6033">
        <v>35</v>
      </c>
      <c r="J6033" t="b">
        <v>0</v>
      </c>
      <c r="K6033" s="7">
        <v>0</v>
      </c>
      <c r="L6033" s="7">
        <v>0</v>
      </c>
      <c r="M6033" s="7">
        <v>0</v>
      </c>
      <c r="N6033" s="7">
        <v>0</v>
      </c>
      <c r="O6033" s="7">
        <v>0</v>
      </c>
      <c r="P6033" s="7">
        <f>SUM(dane3[[#This Row],[RoomService]:[VRDeck]])</f>
        <v>0</v>
      </c>
      <c r="Q6033" t="s">
        <v>15048</v>
      </c>
      <c r="R6033" t="b">
        <v>1</v>
      </c>
    </row>
    <row r="6034" spans="1:18" x14ac:dyDescent="0.3">
      <c r="A6034" t="s">
        <v>16468</v>
      </c>
      <c r="B6034">
        <f>MID(dane3[[#This Row],[PassengerId]],1,4)+0</f>
        <v>6378</v>
      </c>
      <c r="C6034" t="s">
        <v>19</v>
      </c>
      <c r="D6034" t="b">
        <v>1</v>
      </c>
      <c r="E6034" t="s">
        <v>16469</v>
      </c>
      <c r="F6034" t="str">
        <f>MID($E6034,1,1)</f>
        <v>G</v>
      </c>
      <c r="G6034" t="str">
        <f>IFERROR(MID($E6034,SEARCH("/",$E6034,SEARCH("/",$E6034)+1)+1,1),"")</f>
        <v>S</v>
      </c>
      <c r="H6034" t="s">
        <v>32</v>
      </c>
      <c r="I6034">
        <v>16</v>
      </c>
      <c r="J6034" t="b">
        <v>0</v>
      </c>
      <c r="K6034" s="7">
        <v>0</v>
      </c>
      <c r="L6034" s="7">
        <v>0</v>
      </c>
      <c r="M6034" s="7">
        <v>0</v>
      </c>
      <c r="N6034" s="7">
        <v>0</v>
      </c>
      <c r="O6034" s="7">
        <v>0</v>
      </c>
      <c r="P6034" s="7">
        <f>SUM(dane3[[#This Row],[RoomService]:[VRDeck]])</f>
        <v>0</v>
      </c>
      <c r="Q6034" t="s">
        <v>16470</v>
      </c>
      <c r="R6034" t="b">
        <v>1</v>
      </c>
    </row>
    <row r="6035" spans="1:18" x14ac:dyDescent="0.3">
      <c r="A6035" t="s">
        <v>16471</v>
      </c>
      <c r="B6035">
        <f>MID(dane3[[#This Row],[PassengerId]],1,4)+0</f>
        <v>6380</v>
      </c>
      <c r="C6035" t="s">
        <v>19</v>
      </c>
      <c r="D6035" t="b">
        <v>0</v>
      </c>
      <c r="E6035" t="s">
        <v>16472</v>
      </c>
      <c r="F6035" t="str">
        <f>MID($E6035,1,1)</f>
        <v>F</v>
      </c>
      <c r="G6035" t="str">
        <f>IFERROR(MID($E6035,SEARCH("/",$E6035,SEARCH("/",$E6035)+1)+1,1),"")</f>
        <v>P</v>
      </c>
      <c r="H6035" t="s">
        <v>16</v>
      </c>
      <c r="I6035">
        <v>37</v>
      </c>
      <c r="J6035" t="b">
        <v>0</v>
      </c>
      <c r="K6035" s="7">
        <v>0</v>
      </c>
      <c r="L6035" s="7">
        <v>959</v>
      </c>
      <c r="M6035" s="7">
        <v>8</v>
      </c>
      <c r="N6035" s="7">
        <v>20</v>
      </c>
      <c r="O6035" s="7">
        <v>169</v>
      </c>
      <c r="P6035" s="7">
        <f>SUM(dane3[[#This Row],[RoomService]:[VRDeck]])</f>
        <v>1156</v>
      </c>
      <c r="Q6035" t="s">
        <v>16473</v>
      </c>
      <c r="R6035" t="b">
        <v>0</v>
      </c>
    </row>
    <row r="6036" spans="1:18" x14ac:dyDescent="0.3">
      <c r="A6036" t="s">
        <v>16474</v>
      </c>
      <c r="B6036">
        <f>MID(dane3[[#This Row],[PassengerId]],1,4)+0</f>
        <v>6380</v>
      </c>
      <c r="C6036" t="s">
        <v>19</v>
      </c>
      <c r="D6036" t="b">
        <v>1</v>
      </c>
      <c r="E6036" t="s">
        <v>16475</v>
      </c>
      <c r="F6036" t="str">
        <f>MID($E6036,1,1)</f>
        <v>G</v>
      </c>
      <c r="G6036" t="str">
        <f>IFERROR(MID($E6036,SEARCH("/",$E6036,SEARCH("/",$E6036)+1)+1,1),"")</f>
        <v>P</v>
      </c>
      <c r="H6036" t="s">
        <v>16</v>
      </c>
      <c r="I6036">
        <v>17</v>
      </c>
      <c r="J6036" t="b">
        <v>0</v>
      </c>
      <c r="K6036" s="7">
        <v>0</v>
      </c>
      <c r="L6036" s="7">
        <v>0</v>
      </c>
      <c r="M6036" s="7">
        <v>0</v>
      </c>
      <c r="N6036" s="7">
        <v>0</v>
      </c>
      <c r="O6036" s="7">
        <v>0</v>
      </c>
      <c r="P6036" s="7">
        <f>SUM(dane3[[#This Row],[RoomService]:[VRDeck]])</f>
        <v>0</v>
      </c>
      <c r="Q6036" t="s">
        <v>16476</v>
      </c>
      <c r="R6036" t="b">
        <v>1</v>
      </c>
    </row>
    <row r="6037" spans="1:18" x14ac:dyDescent="0.3">
      <c r="A6037" t="s">
        <v>16477</v>
      </c>
      <c r="B6037">
        <f>MID(dane3[[#This Row],[PassengerId]],1,4)+0</f>
        <v>6380</v>
      </c>
      <c r="C6037" t="s">
        <v>19</v>
      </c>
      <c r="D6037" t="b">
        <v>0</v>
      </c>
      <c r="E6037" t="s">
        <v>16472</v>
      </c>
      <c r="F6037" t="str">
        <f>MID($E6037,1,1)</f>
        <v>F</v>
      </c>
      <c r="G6037" t="str">
        <f>IFERROR(MID($E6037,SEARCH("/",$E6037,SEARCH("/",$E6037)+1)+1,1),"")</f>
        <v>P</v>
      </c>
      <c r="H6037" t="s">
        <v>46</v>
      </c>
      <c r="I6037">
        <v>16</v>
      </c>
      <c r="J6037" t="b">
        <v>0</v>
      </c>
      <c r="K6037" s="7">
        <v>2</v>
      </c>
      <c r="L6037" s="7">
        <v>511</v>
      </c>
      <c r="M6037" s="7">
        <v>0</v>
      </c>
      <c r="N6037" s="7">
        <v>0</v>
      </c>
      <c r="O6037" s="7">
        <v>1578</v>
      </c>
      <c r="P6037" s="7">
        <f>SUM(dane3[[#This Row],[RoomService]:[VRDeck]])</f>
        <v>2091</v>
      </c>
      <c r="Q6037" t="s">
        <v>16478</v>
      </c>
      <c r="R6037" t="b">
        <v>0</v>
      </c>
    </row>
    <row r="6038" spans="1:18" x14ac:dyDescent="0.3">
      <c r="A6038" t="s">
        <v>16479</v>
      </c>
      <c r="B6038">
        <f>MID(dane3[[#This Row],[PassengerId]],1,4)+0</f>
        <v>6381</v>
      </c>
      <c r="C6038" t="s">
        <v>19</v>
      </c>
      <c r="D6038" t="b">
        <v>0</v>
      </c>
      <c r="E6038" t="s">
        <v>16480</v>
      </c>
      <c r="F6038" t="str">
        <f>MID($E6038,1,1)</f>
        <v>F</v>
      </c>
      <c r="G6038" t="str">
        <f>IFERROR(MID($E6038,SEARCH("/",$E6038,SEARCH("/",$E6038)+1)+1,1),"")</f>
        <v>P</v>
      </c>
      <c r="H6038" t="s">
        <v>16</v>
      </c>
      <c r="I6038">
        <v>18</v>
      </c>
      <c r="J6038" t="b">
        <v>0</v>
      </c>
      <c r="K6038" s="7">
        <v>358</v>
      </c>
      <c r="L6038" s="7">
        <v>336</v>
      </c>
      <c r="M6038" s="7">
        <v>0</v>
      </c>
      <c r="N6038" s="7">
        <v>0</v>
      </c>
      <c r="O6038" s="7">
        <v>0</v>
      </c>
      <c r="P6038" s="7">
        <f>SUM(dane3[[#This Row],[RoomService]:[VRDeck]])</f>
        <v>694</v>
      </c>
      <c r="Q6038" t="s">
        <v>16481</v>
      </c>
      <c r="R6038" t="b">
        <v>0</v>
      </c>
    </row>
    <row r="6039" spans="1:18" x14ac:dyDescent="0.3">
      <c r="A6039" t="s">
        <v>15049</v>
      </c>
      <c r="B6039">
        <f>MID(dane3[[#This Row],[PassengerId]],1,4)+0</f>
        <v>5876</v>
      </c>
      <c r="C6039" t="s">
        <v>53</v>
      </c>
      <c r="D6039" t="b">
        <v>1</v>
      </c>
      <c r="E6039" t="s">
        <v>15047</v>
      </c>
      <c r="F6039" t="str">
        <f>MID($E6039,1,1)</f>
        <v>F</v>
      </c>
      <c r="G6039" t="str">
        <f>IFERROR(MID($E6039,SEARCH("/",$E6039,SEARCH("/",$E6039)+1)+1,1),"")</f>
        <v>P</v>
      </c>
      <c r="H6039" t="s">
        <v>16</v>
      </c>
      <c r="I6039">
        <v>22</v>
      </c>
      <c r="J6039" t="b">
        <v>0</v>
      </c>
      <c r="K6039" s="7">
        <v>0</v>
      </c>
      <c r="L6039" s="7">
        <v>0</v>
      </c>
      <c r="M6039" s="7">
        <v>0</v>
      </c>
      <c r="N6039" s="7">
        <v>0</v>
      </c>
      <c r="O6039" s="7">
        <v>0</v>
      </c>
      <c r="P6039" s="7">
        <f>SUM(dane3[[#This Row],[RoomService]:[VRDeck]])</f>
        <v>0</v>
      </c>
      <c r="Q6039" t="s">
        <v>15050</v>
      </c>
      <c r="R6039" t="b">
        <v>1</v>
      </c>
    </row>
    <row r="6040" spans="1:18" x14ac:dyDescent="0.3">
      <c r="A6040" t="s">
        <v>16484</v>
      </c>
      <c r="B6040">
        <f>MID(dane3[[#This Row],[PassengerId]],1,4)+0</f>
        <v>6388</v>
      </c>
      <c r="C6040" t="s">
        <v>19</v>
      </c>
      <c r="D6040" t="b">
        <v>0</v>
      </c>
      <c r="E6040" t="s">
        <v>16485</v>
      </c>
      <c r="F6040" t="str">
        <f>MID($E6040,1,1)</f>
        <v>G</v>
      </c>
      <c r="G6040" t="str">
        <f>IFERROR(MID($E6040,SEARCH("/",$E6040,SEARCH("/",$E6040)+1)+1,1),"")</f>
        <v>P</v>
      </c>
      <c r="H6040" t="s">
        <v>16</v>
      </c>
      <c r="I6040">
        <v>24</v>
      </c>
      <c r="J6040" t="b">
        <v>0</v>
      </c>
      <c r="K6040" s="7">
        <v>0</v>
      </c>
      <c r="L6040" s="7">
        <v>0</v>
      </c>
      <c r="M6040" s="7">
        <v>0</v>
      </c>
      <c r="N6040" s="7">
        <v>0</v>
      </c>
      <c r="O6040" s="7">
        <v>826</v>
      </c>
      <c r="P6040" s="7">
        <f>SUM(dane3[[#This Row],[RoomService]:[VRDeck]])</f>
        <v>826</v>
      </c>
      <c r="Q6040" t="s">
        <v>16486</v>
      </c>
      <c r="R6040" t="b">
        <v>1</v>
      </c>
    </row>
    <row r="6041" spans="1:18" x14ac:dyDescent="0.3">
      <c r="A6041" t="s">
        <v>16487</v>
      </c>
      <c r="B6041">
        <f>MID(dane3[[#This Row],[PassengerId]],1,4)+0</f>
        <v>6390</v>
      </c>
      <c r="C6041" t="s">
        <v>19</v>
      </c>
      <c r="D6041" t="b">
        <v>1</v>
      </c>
      <c r="E6041" t="s">
        <v>16488</v>
      </c>
      <c r="F6041" t="str">
        <f>MID($E6041,1,1)</f>
        <v>G</v>
      </c>
      <c r="G6041" t="str">
        <f>IFERROR(MID($E6041,SEARCH("/",$E6041,SEARCH("/",$E6041)+1)+1,1),"")</f>
        <v>S</v>
      </c>
      <c r="H6041" t="s">
        <v>16</v>
      </c>
      <c r="I6041">
        <v>22</v>
      </c>
      <c r="J6041" t="b">
        <v>0</v>
      </c>
      <c r="K6041" s="7">
        <v>0</v>
      </c>
      <c r="L6041" s="7">
        <v>0</v>
      </c>
      <c r="M6041" s="7">
        <v>0</v>
      </c>
      <c r="N6041" s="7">
        <v>0</v>
      </c>
      <c r="O6041" s="7">
        <v>0</v>
      </c>
      <c r="P6041" s="7">
        <f>SUM(dane3[[#This Row],[RoomService]:[VRDeck]])</f>
        <v>0</v>
      </c>
      <c r="Q6041" t="s">
        <v>16489</v>
      </c>
      <c r="R6041" t="b">
        <v>1</v>
      </c>
    </row>
    <row r="6042" spans="1:18" x14ac:dyDescent="0.3">
      <c r="A6042" t="s">
        <v>16490</v>
      </c>
      <c r="B6042">
        <f>MID(dane3[[#This Row],[PassengerId]],1,4)+0</f>
        <v>6394</v>
      </c>
      <c r="C6042" t="s">
        <v>19</v>
      </c>
      <c r="D6042" t="b">
        <v>1</v>
      </c>
      <c r="E6042" t="s">
        <v>16491</v>
      </c>
      <c r="F6042" t="str">
        <f>MID($E6042,1,1)</f>
        <v>G</v>
      </c>
      <c r="G6042" t="str">
        <f>IFERROR(MID($E6042,SEARCH("/",$E6042,SEARCH("/",$E6042)+1)+1,1),"")</f>
        <v>S</v>
      </c>
      <c r="H6042" t="s">
        <v>16</v>
      </c>
      <c r="I6042">
        <v>41</v>
      </c>
      <c r="J6042" t="b">
        <v>0</v>
      </c>
      <c r="K6042" s="7">
        <v>0</v>
      </c>
      <c r="L6042" s="7">
        <v>0</v>
      </c>
      <c r="M6042" s="7">
        <v>0</v>
      </c>
      <c r="N6042" s="7">
        <v>0</v>
      </c>
      <c r="O6042" s="7">
        <v>0</v>
      </c>
      <c r="P6042" s="7">
        <f>SUM(dane3[[#This Row],[RoomService]:[VRDeck]])</f>
        <v>0</v>
      </c>
      <c r="Q6042" t="s">
        <v>16492</v>
      </c>
      <c r="R6042" t="b">
        <v>1</v>
      </c>
    </row>
    <row r="6043" spans="1:18" x14ac:dyDescent="0.3">
      <c r="A6043" t="s">
        <v>16493</v>
      </c>
      <c r="B6043">
        <f>MID(dane3[[#This Row],[PassengerId]],1,4)+0</f>
        <v>6394</v>
      </c>
      <c r="C6043" t="s">
        <v>19</v>
      </c>
      <c r="D6043" t="b">
        <v>1</v>
      </c>
      <c r="E6043" t="s">
        <v>16491</v>
      </c>
      <c r="F6043" t="str">
        <f>MID($E6043,1,1)</f>
        <v>G</v>
      </c>
      <c r="G6043" t="str">
        <f>IFERROR(MID($E6043,SEARCH("/",$E6043,SEARCH("/",$E6043)+1)+1,1),"")</f>
        <v>S</v>
      </c>
      <c r="H6043" t="s">
        <v>16</v>
      </c>
      <c r="I6043">
        <v>15</v>
      </c>
      <c r="J6043" t="b">
        <v>0</v>
      </c>
      <c r="K6043" s="7">
        <v>0</v>
      </c>
      <c r="L6043" s="7">
        <v>0</v>
      </c>
      <c r="M6043" s="7">
        <v>0</v>
      </c>
      <c r="N6043" s="7">
        <v>0</v>
      </c>
      <c r="O6043" s="7">
        <v>0</v>
      </c>
      <c r="P6043" s="7">
        <f>SUM(dane3[[#This Row],[RoomService]:[VRDeck]])</f>
        <v>0</v>
      </c>
      <c r="Q6043" t="s">
        <v>16494</v>
      </c>
      <c r="R6043" t="b">
        <v>1</v>
      </c>
    </row>
    <row r="6044" spans="1:18" x14ac:dyDescent="0.3">
      <c r="A6044" t="s">
        <v>16495</v>
      </c>
      <c r="B6044">
        <f>MID(dane3[[#This Row],[PassengerId]],1,4)+0</f>
        <v>6394</v>
      </c>
      <c r="C6044" t="s">
        <v>19</v>
      </c>
      <c r="D6044" t="b">
        <v>1</v>
      </c>
      <c r="E6044" t="s">
        <v>16491</v>
      </c>
      <c r="F6044" t="str">
        <f>MID($E6044,1,1)</f>
        <v>G</v>
      </c>
      <c r="G6044" t="str">
        <f>IFERROR(MID($E6044,SEARCH("/",$E6044,SEARCH("/",$E6044)+1)+1,1),"")</f>
        <v>S</v>
      </c>
      <c r="H6044" t="s">
        <v>16</v>
      </c>
      <c r="I6044">
        <v>36</v>
      </c>
      <c r="J6044" t="b">
        <v>0</v>
      </c>
      <c r="K6044" s="7">
        <v>0</v>
      </c>
      <c r="L6044" s="7">
        <v>0</v>
      </c>
      <c r="M6044" s="7">
        <v>0</v>
      </c>
      <c r="N6044" s="7">
        <v>0</v>
      </c>
      <c r="O6044" s="7">
        <v>0</v>
      </c>
      <c r="P6044" s="7">
        <f>SUM(dane3[[#This Row],[RoomService]:[VRDeck]])</f>
        <v>0</v>
      </c>
      <c r="Q6044" t="s">
        <v>16496</v>
      </c>
      <c r="R6044" t="b">
        <v>1</v>
      </c>
    </row>
    <row r="6045" spans="1:18" x14ac:dyDescent="0.3">
      <c r="A6045" t="s">
        <v>16497</v>
      </c>
      <c r="B6045">
        <f>MID(dane3[[#This Row],[PassengerId]],1,4)+0</f>
        <v>6394</v>
      </c>
      <c r="C6045" t="s">
        <v>19</v>
      </c>
      <c r="D6045" t="b">
        <v>0</v>
      </c>
      <c r="E6045" t="s">
        <v>16491</v>
      </c>
      <c r="F6045" t="str">
        <f>MID($E6045,1,1)</f>
        <v>G</v>
      </c>
      <c r="G6045" t="str">
        <f>IFERROR(MID($E6045,SEARCH("/",$E6045,SEARCH("/",$E6045)+1)+1,1),"")</f>
        <v>S</v>
      </c>
      <c r="H6045" t="s">
        <v>46</v>
      </c>
      <c r="I6045">
        <v>23</v>
      </c>
      <c r="J6045" t="b">
        <v>0</v>
      </c>
      <c r="K6045" s="7">
        <v>0</v>
      </c>
      <c r="L6045" s="7">
        <v>0</v>
      </c>
      <c r="M6045" s="7">
        <v>478</v>
      </c>
      <c r="N6045" s="7">
        <v>4560</v>
      </c>
      <c r="O6045" s="7">
        <v>0</v>
      </c>
      <c r="P6045" s="7">
        <f>SUM(dane3[[#This Row],[RoomService]:[VRDeck]])</f>
        <v>5038</v>
      </c>
      <c r="Q6045" t="s">
        <v>16498</v>
      </c>
      <c r="R6045" t="b">
        <v>0</v>
      </c>
    </row>
    <row r="6046" spans="1:18" x14ac:dyDescent="0.3">
      <c r="A6046" t="s">
        <v>16499</v>
      </c>
      <c r="B6046">
        <f>MID(dane3[[#This Row],[PassengerId]],1,4)+0</f>
        <v>6396</v>
      </c>
      <c r="C6046" t="s">
        <v>19</v>
      </c>
      <c r="D6046" t="b">
        <v>0</v>
      </c>
      <c r="E6046" t="s">
        <v>16500</v>
      </c>
      <c r="F6046" t="str">
        <f>MID($E6046,1,1)</f>
        <v>E</v>
      </c>
      <c r="G6046" t="str">
        <f>IFERROR(MID($E6046,SEARCH("/",$E6046,SEARCH("/",$E6046)+1)+1,1),"")</f>
        <v>S</v>
      </c>
      <c r="H6046" t="s">
        <v>16</v>
      </c>
      <c r="I6046">
        <v>31</v>
      </c>
      <c r="J6046" t="b">
        <v>0</v>
      </c>
      <c r="K6046" s="7">
        <v>0</v>
      </c>
      <c r="L6046" s="7">
        <v>243</v>
      </c>
      <c r="M6046" s="7">
        <v>0</v>
      </c>
      <c r="N6046" s="7">
        <v>0</v>
      </c>
      <c r="O6046" s="7">
        <v>0</v>
      </c>
      <c r="P6046" s="7">
        <f>SUM(dane3[[#This Row],[RoomService]:[VRDeck]])</f>
        <v>243</v>
      </c>
      <c r="Q6046" t="s">
        <v>16501</v>
      </c>
      <c r="R6046" t="b">
        <v>0</v>
      </c>
    </row>
    <row r="6047" spans="1:18" x14ac:dyDescent="0.3">
      <c r="A6047" t="s">
        <v>16502</v>
      </c>
      <c r="B6047">
        <f>MID(dane3[[#This Row],[PassengerId]],1,4)+0</f>
        <v>6397</v>
      </c>
      <c r="C6047" t="s">
        <v>19</v>
      </c>
      <c r="D6047" t="b">
        <v>0</v>
      </c>
      <c r="E6047" t="s">
        <v>16503</v>
      </c>
      <c r="F6047" t="str">
        <f>MID($E6047,1,1)</f>
        <v>F</v>
      </c>
      <c r="G6047" t="str">
        <f>IFERROR(MID($E6047,SEARCH("/",$E6047,SEARCH("/",$E6047)+1)+1,1),"")</f>
        <v>S</v>
      </c>
      <c r="H6047" t="s">
        <v>16</v>
      </c>
      <c r="I6047">
        <v>19</v>
      </c>
      <c r="J6047" t="b">
        <v>0</v>
      </c>
      <c r="K6047" s="7">
        <v>114</v>
      </c>
      <c r="L6047" s="7">
        <v>3</v>
      </c>
      <c r="M6047" s="7">
        <v>622</v>
      </c>
      <c r="N6047" s="7">
        <v>0</v>
      </c>
      <c r="O6047" s="7">
        <v>0</v>
      </c>
      <c r="P6047" s="7">
        <f>SUM(dane3[[#This Row],[RoomService]:[VRDeck]])</f>
        <v>739</v>
      </c>
      <c r="Q6047" t="s">
        <v>16504</v>
      </c>
      <c r="R6047" t="b">
        <v>0</v>
      </c>
    </row>
    <row r="6048" spans="1:18" x14ac:dyDescent="0.3">
      <c r="A6048" t="s">
        <v>16505</v>
      </c>
      <c r="B6048">
        <f>MID(dane3[[#This Row],[PassengerId]],1,4)+0</f>
        <v>6398</v>
      </c>
      <c r="C6048" t="s">
        <v>19</v>
      </c>
      <c r="D6048" t="b">
        <v>1</v>
      </c>
      <c r="E6048" t="s">
        <v>16506</v>
      </c>
      <c r="F6048" t="str">
        <f>MID($E6048,1,1)</f>
        <v>G</v>
      </c>
      <c r="G6048" t="str">
        <f>IFERROR(MID($E6048,SEARCH("/",$E6048,SEARCH("/",$E6048)+1)+1,1),"")</f>
        <v>P</v>
      </c>
      <c r="H6048" t="s">
        <v>46</v>
      </c>
      <c r="I6048">
        <v>23</v>
      </c>
      <c r="J6048" t="b">
        <v>0</v>
      </c>
      <c r="K6048" s="7">
        <v>0</v>
      </c>
      <c r="L6048" s="7">
        <v>0</v>
      </c>
      <c r="M6048" s="7">
        <v>0</v>
      </c>
      <c r="N6048" s="7">
        <v>0</v>
      </c>
      <c r="O6048" s="7">
        <v>0</v>
      </c>
      <c r="P6048" s="7">
        <f>SUM(dane3[[#This Row],[RoomService]:[VRDeck]])</f>
        <v>0</v>
      </c>
      <c r="Q6048" t="s">
        <v>16507</v>
      </c>
      <c r="R6048" t="b">
        <v>1</v>
      </c>
    </row>
    <row r="6049" spans="1:18" x14ac:dyDescent="0.3">
      <c r="A6049" t="s">
        <v>16508</v>
      </c>
      <c r="B6049">
        <f>MID(dane3[[#This Row],[PassengerId]],1,4)+0</f>
        <v>6399</v>
      </c>
      <c r="C6049" t="s">
        <v>19</v>
      </c>
      <c r="D6049" t="b">
        <v>0</v>
      </c>
      <c r="E6049" t="s">
        <v>16509</v>
      </c>
      <c r="F6049" t="str">
        <f>MID($E6049,1,1)</f>
        <v>G</v>
      </c>
      <c r="G6049" t="str">
        <f>IFERROR(MID($E6049,SEARCH("/",$E6049,SEARCH("/",$E6049)+1)+1,1),"")</f>
        <v>P</v>
      </c>
      <c r="H6049" t="s">
        <v>16</v>
      </c>
      <c r="I6049">
        <v>47</v>
      </c>
      <c r="J6049" t="b">
        <v>0</v>
      </c>
      <c r="K6049" s="7">
        <v>0</v>
      </c>
      <c r="L6049" s="7">
        <v>106</v>
      </c>
      <c r="M6049" s="7">
        <v>2915</v>
      </c>
      <c r="N6049" s="7">
        <v>0</v>
      </c>
      <c r="O6049" s="7">
        <v>1200</v>
      </c>
      <c r="P6049" s="7">
        <f>SUM(dane3[[#This Row],[RoomService]:[VRDeck]])</f>
        <v>4221</v>
      </c>
      <c r="Q6049" t="s">
        <v>16510</v>
      </c>
      <c r="R6049" t="b">
        <v>0</v>
      </c>
    </row>
    <row r="6050" spans="1:18" x14ac:dyDescent="0.3">
      <c r="A6050" t="s">
        <v>16511</v>
      </c>
      <c r="B6050">
        <f>MID(dane3[[#This Row],[PassengerId]],1,4)+0</f>
        <v>6400</v>
      </c>
      <c r="C6050" t="s">
        <v>14</v>
      </c>
      <c r="D6050" t="b">
        <v>0</v>
      </c>
      <c r="E6050" t="s">
        <v>16512</v>
      </c>
      <c r="F6050" t="str">
        <f>MID($E6050,1,1)</f>
        <v>A</v>
      </c>
      <c r="G6050" t="str">
        <f>IFERROR(MID($E6050,SEARCH("/",$E6050,SEARCH("/",$E6050)+1)+1,1),"")</f>
        <v>S</v>
      </c>
      <c r="H6050" t="s">
        <v>46</v>
      </c>
      <c r="I6050">
        <v>40</v>
      </c>
      <c r="J6050" t="b">
        <v>0</v>
      </c>
      <c r="K6050" s="7">
        <v>0</v>
      </c>
      <c r="L6050" s="7">
        <v>1677</v>
      </c>
      <c r="M6050" s="7">
        <v>0</v>
      </c>
      <c r="N6050" s="7">
        <v>109</v>
      </c>
      <c r="O6050" s="7">
        <v>320</v>
      </c>
      <c r="P6050" s="7">
        <f>SUM(dane3[[#This Row],[RoomService]:[VRDeck]])</f>
        <v>2106</v>
      </c>
      <c r="Q6050" t="s">
        <v>16513</v>
      </c>
      <c r="R6050" t="b">
        <v>1</v>
      </c>
    </row>
    <row r="6051" spans="1:18" x14ac:dyDescent="0.3">
      <c r="A6051" t="s">
        <v>16514</v>
      </c>
      <c r="B6051">
        <f>MID(dane3[[#This Row],[PassengerId]],1,4)+0</f>
        <v>6400</v>
      </c>
      <c r="C6051" t="s">
        <v>14</v>
      </c>
      <c r="D6051" t="b">
        <v>0</v>
      </c>
      <c r="E6051" t="s">
        <v>16512</v>
      </c>
      <c r="F6051" t="str">
        <f>MID($E6051,1,1)</f>
        <v>A</v>
      </c>
      <c r="G6051" t="str">
        <f>IFERROR(MID($E6051,SEARCH("/",$E6051,SEARCH("/",$E6051)+1)+1,1),"")</f>
        <v>S</v>
      </c>
      <c r="H6051" t="s">
        <v>46</v>
      </c>
      <c r="I6051">
        <v>34</v>
      </c>
      <c r="J6051" t="b">
        <v>1</v>
      </c>
      <c r="K6051" s="7">
        <v>0</v>
      </c>
      <c r="L6051" s="7">
        <v>618</v>
      </c>
      <c r="M6051" s="7">
        <v>0</v>
      </c>
      <c r="N6051" s="7">
        <v>0</v>
      </c>
      <c r="O6051" s="7">
        <v>10888</v>
      </c>
      <c r="P6051" s="7">
        <f>SUM(dane3[[#This Row],[RoomService]:[VRDeck]])</f>
        <v>11506</v>
      </c>
      <c r="Q6051" t="s">
        <v>16515</v>
      </c>
      <c r="R6051" t="b">
        <v>0</v>
      </c>
    </row>
    <row r="6052" spans="1:18" x14ac:dyDescent="0.3">
      <c r="A6052" t="s">
        <v>16516</v>
      </c>
      <c r="B6052">
        <f>MID(dane3[[#This Row],[PassengerId]],1,4)+0</f>
        <v>6402</v>
      </c>
      <c r="C6052" t="s">
        <v>19</v>
      </c>
      <c r="D6052" t="b">
        <v>0</v>
      </c>
      <c r="E6052" t="s">
        <v>16517</v>
      </c>
      <c r="F6052" t="str">
        <f>MID($E6052,1,1)</f>
        <v>G</v>
      </c>
      <c r="G6052" t="str">
        <f>IFERROR(MID($E6052,SEARCH("/",$E6052,SEARCH("/",$E6052)+1)+1,1),"")</f>
        <v>P</v>
      </c>
      <c r="H6052" t="s">
        <v>16</v>
      </c>
      <c r="I6052">
        <v>2</v>
      </c>
      <c r="J6052" t="b">
        <v>0</v>
      </c>
      <c r="K6052" s="7">
        <v>0</v>
      </c>
      <c r="L6052" s="7">
        <v>0</v>
      </c>
      <c r="M6052" s="7">
        <v>0</v>
      </c>
      <c r="N6052" s="7">
        <v>0</v>
      </c>
      <c r="O6052" s="7">
        <v>0</v>
      </c>
      <c r="P6052" s="7">
        <f>SUM(dane3[[#This Row],[RoomService]:[VRDeck]])</f>
        <v>0</v>
      </c>
      <c r="Q6052" t="s">
        <v>16518</v>
      </c>
      <c r="R6052" t="b">
        <v>0</v>
      </c>
    </row>
    <row r="6053" spans="1:18" x14ac:dyDescent="0.3">
      <c r="A6053" t="s">
        <v>16519</v>
      </c>
      <c r="B6053">
        <f>MID(dane3[[#This Row],[PassengerId]],1,4)+0</f>
        <v>6402</v>
      </c>
      <c r="C6053" t="s">
        <v>19</v>
      </c>
      <c r="D6053" t="b">
        <v>1</v>
      </c>
      <c r="E6053" t="s">
        <v>16517</v>
      </c>
      <c r="F6053" t="str">
        <f>MID($E6053,1,1)</f>
        <v>G</v>
      </c>
      <c r="G6053" t="str">
        <f>IFERROR(MID($E6053,SEARCH("/",$E6053,SEARCH("/",$E6053)+1)+1,1),"")</f>
        <v>P</v>
      </c>
      <c r="H6053" t="s">
        <v>16</v>
      </c>
      <c r="I6053">
        <v>8</v>
      </c>
      <c r="J6053" t="b">
        <v>0</v>
      </c>
      <c r="K6053" s="7">
        <v>0</v>
      </c>
      <c r="L6053" s="7">
        <v>0</v>
      </c>
      <c r="M6053" s="7">
        <v>0</v>
      </c>
      <c r="N6053" s="7">
        <v>0</v>
      </c>
      <c r="O6053" s="7">
        <v>0</v>
      </c>
      <c r="P6053" s="7">
        <f>SUM(dane3[[#This Row],[RoomService]:[VRDeck]])</f>
        <v>0</v>
      </c>
      <c r="Q6053" t="s">
        <v>16520</v>
      </c>
      <c r="R6053" t="b">
        <v>0</v>
      </c>
    </row>
    <row r="6054" spans="1:18" x14ac:dyDescent="0.3">
      <c r="A6054" t="s">
        <v>16521</v>
      </c>
      <c r="B6054">
        <f>MID(dane3[[#This Row],[PassengerId]],1,4)+0</f>
        <v>6402</v>
      </c>
      <c r="C6054" t="s">
        <v>19</v>
      </c>
      <c r="D6054" t="b">
        <v>1</v>
      </c>
      <c r="E6054" t="s">
        <v>16517</v>
      </c>
      <c r="F6054" t="str">
        <f>MID($E6054,1,1)</f>
        <v>G</v>
      </c>
      <c r="G6054" t="str">
        <f>IFERROR(MID($E6054,SEARCH("/",$E6054,SEARCH("/",$E6054)+1)+1,1),"")</f>
        <v>P</v>
      </c>
      <c r="H6054" t="s">
        <v>16</v>
      </c>
      <c r="I6054">
        <v>0</v>
      </c>
      <c r="J6054" t="b">
        <v>0</v>
      </c>
      <c r="K6054" s="7">
        <v>0</v>
      </c>
      <c r="L6054" s="7">
        <v>0</v>
      </c>
      <c r="M6054" s="7">
        <v>0</v>
      </c>
      <c r="N6054" s="7">
        <v>0</v>
      </c>
      <c r="O6054" s="7">
        <v>0</v>
      </c>
      <c r="P6054" s="7">
        <f>SUM(dane3[[#This Row],[RoomService]:[VRDeck]])</f>
        <v>0</v>
      </c>
      <c r="Q6054" t="s">
        <v>16522</v>
      </c>
      <c r="R6054" t="b">
        <v>1</v>
      </c>
    </row>
    <row r="6055" spans="1:18" x14ac:dyDescent="0.3">
      <c r="A6055" t="s">
        <v>16523</v>
      </c>
      <c r="B6055">
        <f>MID(dane3[[#This Row],[PassengerId]],1,4)+0</f>
        <v>6402</v>
      </c>
      <c r="C6055" t="s">
        <v>19</v>
      </c>
      <c r="D6055" t="b">
        <v>0</v>
      </c>
      <c r="E6055" t="s">
        <v>16517</v>
      </c>
      <c r="F6055" t="str">
        <f>MID($E6055,1,1)</f>
        <v>G</v>
      </c>
      <c r="G6055" t="str">
        <f>IFERROR(MID($E6055,SEARCH("/",$E6055,SEARCH("/",$E6055)+1)+1,1),"")</f>
        <v>P</v>
      </c>
      <c r="H6055" t="s">
        <v>32</v>
      </c>
      <c r="I6055">
        <v>18</v>
      </c>
      <c r="J6055" t="b">
        <v>0</v>
      </c>
      <c r="K6055" s="7">
        <v>0</v>
      </c>
      <c r="L6055" s="7">
        <v>0</v>
      </c>
      <c r="M6055" s="7">
        <v>1720</v>
      </c>
      <c r="N6055" s="7">
        <v>1</v>
      </c>
      <c r="O6055" s="7">
        <v>0</v>
      </c>
      <c r="P6055" s="7">
        <f>SUM(dane3[[#This Row],[RoomService]:[VRDeck]])</f>
        <v>1721</v>
      </c>
      <c r="Q6055" t="s">
        <v>16524</v>
      </c>
      <c r="R6055" t="b">
        <v>1</v>
      </c>
    </row>
    <row r="6056" spans="1:18" x14ac:dyDescent="0.3">
      <c r="A6056" t="s">
        <v>16525</v>
      </c>
      <c r="B6056">
        <f>MID(dane3[[#This Row],[PassengerId]],1,4)+0</f>
        <v>6402</v>
      </c>
      <c r="C6056" t="s">
        <v>19</v>
      </c>
      <c r="D6056" t="b">
        <v>0</v>
      </c>
      <c r="E6056" t="s">
        <v>16517</v>
      </c>
      <c r="F6056" t="str">
        <f>MID($E6056,1,1)</f>
        <v>G</v>
      </c>
      <c r="G6056" t="str">
        <f>IFERROR(MID($E6056,SEARCH("/",$E6056,SEARCH("/",$E6056)+1)+1,1),"")</f>
        <v>P</v>
      </c>
      <c r="H6056" t="s">
        <v>16</v>
      </c>
      <c r="I6056">
        <v>11</v>
      </c>
      <c r="J6056" t="b">
        <v>0</v>
      </c>
      <c r="K6056" s="7">
        <v>0</v>
      </c>
      <c r="L6056" s="7">
        <v>0</v>
      </c>
      <c r="M6056" s="7">
        <v>0</v>
      </c>
      <c r="N6056" s="7">
        <v>0</v>
      </c>
      <c r="O6056" s="7">
        <v>0</v>
      </c>
      <c r="P6056" s="7">
        <f>SUM(dane3[[#This Row],[RoomService]:[VRDeck]])</f>
        <v>0</v>
      </c>
      <c r="Q6056" t="s">
        <v>16526</v>
      </c>
      <c r="R6056" t="b">
        <v>0</v>
      </c>
    </row>
    <row r="6057" spans="1:18" x14ac:dyDescent="0.3">
      <c r="A6057" t="s">
        <v>16527</v>
      </c>
      <c r="B6057">
        <f>MID(dane3[[#This Row],[PassengerId]],1,4)+0</f>
        <v>6404</v>
      </c>
      <c r="C6057" t="s">
        <v>19</v>
      </c>
      <c r="D6057" t="b">
        <v>0</v>
      </c>
      <c r="E6057" t="s">
        <v>16528</v>
      </c>
      <c r="F6057" t="str">
        <f>MID($E6057,1,1)</f>
        <v>G</v>
      </c>
      <c r="G6057" t="str">
        <f>IFERROR(MID($E6057,SEARCH("/",$E6057,SEARCH("/",$E6057)+1)+1,1),"")</f>
        <v>S</v>
      </c>
      <c r="H6057" t="s">
        <v>16</v>
      </c>
      <c r="I6057">
        <v>18</v>
      </c>
      <c r="J6057" t="b">
        <v>0</v>
      </c>
      <c r="K6057" s="7">
        <v>0</v>
      </c>
      <c r="L6057" s="7">
        <v>20</v>
      </c>
      <c r="M6057" s="7">
        <v>790</v>
      </c>
      <c r="N6057" s="7">
        <v>0</v>
      </c>
      <c r="O6057" s="7">
        <v>0</v>
      </c>
      <c r="P6057" s="7">
        <f>SUM(dane3[[#This Row],[RoomService]:[VRDeck]])</f>
        <v>810</v>
      </c>
      <c r="Q6057" t="s">
        <v>16529</v>
      </c>
      <c r="R6057" t="b">
        <v>1</v>
      </c>
    </row>
    <row r="6058" spans="1:18" x14ac:dyDescent="0.3">
      <c r="A6058" t="s">
        <v>11172</v>
      </c>
      <c r="B6058">
        <f>MID(dane3[[#This Row],[PassengerId]],1,4)+0</f>
        <v>4365</v>
      </c>
      <c r="C6058" t="s">
        <v>19</v>
      </c>
      <c r="D6058" t="b">
        <v>0</v>
      </c>
      <c r="E6058" t="s">
        <v>11173</v>
      </c>
      <c r="F6058" t="str">
        <f>MID($E6058,1,1)</f>
        <v>F</v>
      </c>
      <c r="G6058" t="str">
        <f>IFERROR(MID($E6058,SEARCH("/",$E6058,SEARCH("/",$E6058)+1)+1,1),"")</f>
        <v>P</v>
      </c>
      <c r="H6058" t="s">
        <v>16</v>
      </c>
      <c r="I6058">
        <v>13</v>
      </c>
      <c r="J6058" t="b">
        <v>0</v>
      </c>
      <c r="K6058" s="7">
        <v>552</v>
      </c>
      <c r="L6058" s="7">
        <v>247</v>
      </c>
      <c r="M6058" s="7">
        <v>0</v>
      </c>
      <c r="N6058" s="7">
        <v>4</v>
      </c>
      <c r="O6058" s="7">
        <v>0</v>
      </c>
      <c r="P6058" s="7">
        <f>SUM(dane3[[#This Row],[RoomService]:[VRDeck]])</f>
        <v>803</v>
      </c>
      <c r="Q6058" t="s">
        <v>11174</v>
      </c>
      <c r="R6058" t="b">
        <v>0</v>
      </c>
    </row>
    <row r="6059" spans="1:18" x14ac:dyDescent="0.3">
      <c r="A6059" t="s">
        <v>12949</v>
      </c>
      <c r="B6059">
        <f>MID(dane3[[#This Row],[PassengerId]],1,4)+0</f>
        <v>5062</v>
      </c>
      <c r="C6059" t="s">
        <v>19</v>
      </c>
      <c r="D6059" t="b">
        <v>0</v>
      </c>
      <c r="E6059" t="s">
        <v>12950</v>
      </c>
      <c r="F6059" t="str">
        <f>MID($E6059,1,1)</f>
        <v>E</v>
      </c>
      <c r="G6059" t="str">
        <f>IFERROR(MID($E6059,SEARCH("/",$E6059,SEARCH("/",$E6059)+1)+1,1),"")</f>
        <v>S</v>
      </c>
      <c r="H6059" t="s">
        <v>16</v>
      </c>
      <c r="I6059">
        <v>46</v>
      </c>
      <c r="J6059" t="b">
        <v>0</v>
      </c>
      <c r="K6059" s="7">
        <v>971</v>
      </c>
      <c r="L6059" s="7">
        <v>0</v>
      </c>
      <c r="M6059" s="7">
        <v>20</v>
      </c>
      <c r="N6059" s="7">
        <v>0</v>
      </c>
      <c r="O6059" s="7">
        <v>5</v>
      </c>
      <c r="P6059" s="7">
        <f>SUM(dane3[[#This Row],[RoomService]:[VRDeck]])</f>
        <v>996</v>
      </c>
      <c r="Q6059" t="s">
        <v>12951</v>
      </c>
      <c r="R6059" t="b">
        <v>0</v>
      </c>
    </row>
    <row r="6060" spans="1:18" x14ac:dyDescent="0.3">
      <c r="A6060" t="s">
        <v>16535</v>
      </c>
      <c r="B6060">
        <f>MID(dane3[[#This Row],[PassengerId]],1,4)+0</f>
        <v>6405</v>
      </c>
      <c r="C6060" t="s">
        <v>19</v>
      </c>
      <c r="D6060" t="b">
        <v>1</v>
      </c>
      <c r="E6060" t="s">
        <v>16536</v>
      </c>
      <c r="F6060" t="str">
        <f>MID($E6060,1,1)</f>
        <v>G</v>
      </c>
      <c r="G6060" t="str">
        <f>IFERROR(MID($E6060,SEARCH("/",$E6060,SEARCH("/",$E6060)+1)+1,1),"")</f>
        <v>S</v>
      </c>
      <c r="H6060" t="s">
        <v>16</v>
      </c>
      <c r="I6060">
        <v>25</v>
      </c>
      <c r="J6060" t="b">
        <v>0</v>
      </c>
      <c r="K6060" s="7">
        <v>0</v>
      </c>
      <c r="L6060" s="7">
        <v>0</v>
      </c>
      <c r="M6060" s="7">
        <v>0</v>
      </c>
      <c r="N6060" s="7">
        <v>0</v>
      </c>
      <c r="O6060" s="7">
        <v>0</v>
      </c>
      <c r="P6060" s="7">
        <f>SUM(dane3[[#This Row],[RoomService]:[VRDeck]])</f>
        <v>0</v>
      </c>
      <c r="Q6060" t="s">
        <v>16537</v>
      </c>
      <c r="R6060" t="b">
        <v>1</v>
      </c>
    </row>
    <row r="6061" spans="1:18" x14ac:dyDescent="0.3">
      <c r="A6061" t="s">
        <v>16538</v>
      </c>
      <c r="B6061">
        <f>MID(dane3[[#This Row],[PassengerId]],1,4)+0</f>
        <v>6405</v>
      </c>
      <c r="C6061" t="s">
        <v>19</v>
      </c>
      <c r="D6061" t="b">
        <v>0</v>
      </c>
      <c r="E6061" t="s">
        <v>16536</v>
      </c>
      <c r="F6061" t="str">
        <f>MID($E6061,1,1)</f>
        <v>G</v>
      </c>
      <c r="G6061" t="str">
        <f>IFERROR(MID($E6061,SEARCH("/",$E6061,SEARCH("/",$E6061)+1)+1,1),"")</f>
        <v>S</v>
      </c>
      <c r="H6061" t="s">
        <v>46</v>
      </c>
      <c r="I6061">
        <v>0</v>
      </c>
      <c r="J6061" t="b">
        <v>0</v>
      </c>
      <c r="K6061" s="7">
        <v>0</v>
      </c>
      <c r="L6061" s="7">
        <v>0</v>
      </c>
      <c r="M6061" s="7">
        <v>0</v>
      </c>
      <c r="N6061" s="7">
        <v>0</v>
      </c>
      <c r="O6061" s="7">
        <v>0</v>
      </c>
      <c r="P6061" s="7">
        <f>SUM(dane3[[#This Row],[RoomService]:[VRDeck]])</f>
        <v>0</v>
      </c>
      <c r="Q6061" t="s">
        <v>16539</v>
      </c>
      <c r="R6061" t="b">
        <v>1</v>
      </c>
    </row>
    <row r="6062" spans="1:18" x14ac:dyDescent="0.3">
      <c r="A6062" t="s">
        <v>16540</v>
      </c>
      <c r="B6062">
        <f>MID(dane3[[#This Row],[PassengerId]],1,4)+0</f>
        <v>6406</v>
      </c>
      <c r="C6062" t="s">
        <v>14</v>
      </c>
      <c r="D6062" t="b">
        <v>1</v>
      </c>
      <c r="E6062" t="s">
        <v>39</v>
      </c>
      <c r="F6062" t="s">
        <v>23759</v>
      </c>
      <c r="G6062" t="str">
        <f>IFERROR(MID($E6062,SEARCH("/",$E6062,SEARCH("/",$E6062)+1)+1,1),"")</f>
        <v/>
      </c>
      <c r="H6062" t="s">
        <v>46</v>
      </c>
      <c r="I6062">
        <v>27</v>
      </c>
      <c r="J6062" t="b">
        <v>0</v>
      </c>
      <c r="K6062" s="7">
        <v>0</v>
      </c>
      <c r="L6062" s="7">
        <v>0</v>
      </c>
      <c r="M6062" s="7">
        <v>0</v>
      </c>
      <c r="N6062" s="7">
        <v>0</v>
      </c>
      <c r="O6062" s="7">
        <v>0</v>
      </c>
      <c r="P6062" s="7">
        <f>SUM(dane3[[#This Row],[RoomService]:[VRDeck]])</f>
        <v>0</v>
      </c>
      <c r="Q6062" t="s">
        <v>16541</v>
      </c>
      <c r="R6062" t="b">
        <v>1</v>
      </c>
    </row>
    <row r="6063" spans="1:18" x14ac:dyDescent="0.3">
      <c r="A6063" t="s">
        <v>16542</v>
      </c>
      <c r="B6063">
        <f>MID(dane3[[#This Row],[PassengerId]],1,4)+0</f>
        <v>6406</v>
      </c>
      <c r="C6063" t="s">
        <v>14</v>
      </c>
      <c r="D6063" t="b">
        <v>1</v>
      </c>
      <c r="E6063" t="s">
        <v>16543</v>
      </c>
      <c r="F6063" t="str">
        <f>MID($E6063,1,1)</f>
        <v>B</v>
      </c>
      <c r="G6063" t="str">
        <f>IFERROR(MID($E6063,SEARCH("/",$E6063,SEARCH("/",$E6063)+1)+1,1),"")</f>
        <v>S</v>
      </c>
      <c r="H6063" t="s">
        <v>46</v>
      </c>
      <c r="I6063">
        <v>34</v>
      </c>
      <c r="J6063" t="b">
        <v>0</v>
      </c>
      <c r="K6063" s="7">
        <v>0</v>
      </c>
      <c r="L6063" s="7">
        <v>0</v>
      </c>
      <c r="M6063" s="7">
        <v>0</v>
      </c>
      <c r="N6063" s="7">
        <v>0</v>
      </c>
      <c r="O6063" s="7">
        <v>0</v>
      </c>
      <c r="P6063" s="7">
        <f>SUM(dane3[[#This Row],[RoomService]:[VRDeck]])</f>
        <v>0</v>
      </c>
      <c r="Q6063" t="s">
        <v>16544</v>
      </c>
      <c r="R6063" t="b">
        <v>1</v>
      </c>
    </row>
    <row r="6064" spans="1:18" x14ac:dyDescent="0.3">
      <c r="A6064" t="s">
        <v>16545</v>
      </c>
      <c r="B6064">
        <f>MID(dane3[[#This Row],[PassengerId]],1,4)+0</f>
        <v>6407</v>
      </c>
      <c r="C6064" t="s">
        <v>19</v>
      </c>
      <c r="D6064" t="b">
        <v>1</v>
      </c>
      <c r="E6064" t="s">
        <v>16546</v>
      </c>
      <c r="F6064" t="str">
        <f>MID($E6064,1,1)</f>
        <v>G</v>
      </c>
      <c r="G6064" t="str">
        <f>IFERROR(MID($E6064,SEARCH("/",$E6064,SEARCH("/",$E6064)+1)+1,1),"")</f>
        <v>P</v>
      </c>
      <c r="H6064" t="s">
        <v>16</v>
      </c>
      <c r="I6064">
        <v>19</v>
      </c>
      <c r="J6064" t="b">
        <v>0</v>
      </c>
      <c r="K6064" s="7">
        <v>0</v>
      </c>
      <c r="L6064" s="7">
        <v>0</v>
      </c>
      <c r="M6064" s="7">
        <v>0</v>
      </c>
      <c r="N6064" s="7">
        <v>0</v>
      </c>
      <c r="O6064" s="7">
        <v>0</v>
      </c>
      <c r="P6064" s="7">
        <f>SUM(dane3[[#This Row],[RoomService]:[VRDeck]])</f>
        <v>0</v>
      </c>
      <c r="Q6064" t="s">
        <v>23799</v>
      </c>
      <c r="R6064" t="b">
        <v>1</v>
      </c>
    </row>
    <row r="6065" spans="1:18" x14ac:dyDescent="0.3">
      <c r="A6065" t="s">
        <v>16547</v>
      </c>
      <c r="B6065">
        <f>MID(dane3[[#This Row],[PassengerId]],1,4)+0</f>
        <v>6408</v>
      </c>
      <c r="C6065" t="s">
        <v>19</v>
      </c>
      <c r="D6065" t="b">
        <v>0</v>
      </c>
      <c r="E6065" t="s">
        <v>16548</v>
      </c>
      <c r="F6065" t="str">
        <f>MID($E6065,1,1)</f>
        <v>G</v>
      </c>
      <c r="G6065" t="str">
        <f>IFERROR(MID($E6065,SEARCH("/",$E6065,SEARCH("/",$E6065)+1)+1,1),"")</f>
        <v>P</v>
      </c>
      <c r="H6065" t="s">
        <v>32</v>
      </c>
      <c r="I6065">
        <v>22</v>
      </c>
      <c r="J6065" t="b">
        <v>0</v>
      </c>
      <c r="K6065" s="7">
        <v>431</v>
      </c>
      <c r="L6065" s="7">
        <v>40</v>
      </c>
      <c r="M6065" s="7">
        <v>0</v>
      </c>
      <c r="N6065" s="7">
        <v>10</v>
      </c>
      <c r="O6065" s="7">
        <v>0</v>
      </c>
      <c r="P6065" s="7">
        <f>SUM(dane3[[#This Row],[RoomService]:[VRDeck]])</f>
        <v>481</v>
      </c>
      <c r="Q6065" t="s">
        <v>16549</v>
      </c>
      <c r="R6065" t="b">
        <v>0</v>
      </c>
    </row>
    <row r="6066" spans="1:18" x14ac:dyDescent="0.3">
      <c r="A6066" t="s">
        <v>16550</v>
      </c>
      <c r="B6066">
        <f>MID(dane3[[#This Row],[PassengerId]],1,4)+0</f>
        <v>6409</v>
      </c>
      <c r="C6066" t="s">
        <v>19</v>
      </c>
      <c r="D6066" t="b">
        <v>0</v>
      </c>
      <c r="E6066" t="s">
        <v>16551</v>
      </c>
      <c r="F6066" t="str">
        <f>MID($E6066,1,1)</f>
        <v>G</v>
      </c>
      <c r="G6066" t="str">
        <f>IFERROR(MID($E6066,SEARCH("/",$E6066,SEARCH("/",$E6066)+1)+1,1),"")</f>
        <v>P</v>
      </c>
      <c r="H6066" t="s">
        <v>16</v>
      </c>
      <c r="I6066">
        <v>22</v>
      </c>
      <c r="J6066" t="b">
        <v>0</v>
      </c>
      <c r="K6066" s="7">
        <v>0</v>
      </c>
      <c r="L6066" s="7">
        <v>0</v>
      </c>
      <c r="M6066" s="7">
        <v>165</v>
      </c>
      <c r="N6066" s="7">
        <v>14</v>
      </c>
      <c r="O6066" s="7">
        <v>629</v>
      </c>
      <c r="P6066" s="7">
        <f>SUM(dane3[[#This Row],[RoomService]:[VRDeck]])</f>
        <v>808</v>
      </c>
      <c r="Q6066" t="s">
        <v>16552</v>
      </c>
      <c r="R6066" t="b">
        <v>0</v>
      </c>
    </row>
    <row r="6067" spans="1:18" x14ac:dyDescent="0.3">
      <c r="A6067" t="s">
        <v>16553</v>
      </c>
      <c r="B6067">
        <f>MID(dane3[[#This Row],[PassengerId]],1,4)+0</f>
        <v>6411</v>
      </c>
      <c r="C6067" t="s">
        <v>19</v>
      </c>
      <c r="D6067" t="b">
        <v>0</v>
      </c>
      <c r="E6067" t="s">
        <v>16554</v>
      </c>
      <c r="F6067" t="str">
        <f>MID($E6067,1,1)</f>
        <v>F</v>
      </c>
      <c r="G6067" t="str">
        <f>IFERROR(MID($E6067,SEARCH("/",$E6067,SEARCH("/",$E6067)+1)+1,1),"")</f>
        <v>P</v>
      </c>
      <c r="H6067" t="s">
        <v>32</v>
      </c>
      <c r="I6067">
        <v>52</v>
      </c>
      <c r="J6067" t="b">
        <v>0</v>
      </c>
      <c r="K6067" s="7">
        <v>0</v>
      </c>
      <c r="L6067" s="7">
        <v>652</v>
      </c>
      <c r="M6067" s="7">
        <v>9</v>
      </c>
      <c r="N6067" s="7">
        <v>0</v>
      </c>
      <c r="O6067" s="7">
        <v>0</v>
      </c>
      <c r="P6067" s="7">
        <f>SUM(dane3[[#This Row],[RoomService]:[VRDeck]])</f>
        <v>661</v>
      </c>
      <c r="Q6067" t="s">
        <v>16555</v>
      </c>
      <c r="R6067" t="b">
        <v>0</v>
      </c>
    </row>
    <row r="6068" spans="1:18" x14ac:dyDescent="0.3">
      <c r="A6068" t="s">
        <v>16556</v>
      </c>
      <c r="B6068">
        <f>MID(dane3[[#This Row],[PassengerId]],1,4)+0</f>
        <v>6412</v>
      </c>
      <c r="C6068" t="s">
        <v>19</v>
      </c>
      <c r="D6068" t="b">
        <v>0</v>
      </c>
      <c r="E6068" t="s">
        <v>16557</v>
      </c>
      <c r="F6068" t="str">
        <f>MID($E6068,1,1)</f>
        <v>E</v>
      </c>
      <c r="G6068" t="str">
        <f>IFERROR(MID($E6068,SEARCH("/",$E6068,SEARCH("/",$E6068)+1)+1,1),"")</f>
        <v>P</v>
      </c>
      <c r="H6068" t="s">
        <v>16</v>
      </c>
      <c r="I6068">
        <v>30</v>
      </c>
      <c r="J6068" t="b">
        <v>0</v>
      </c>
      <c r="K6068" s="7">
        <v>59</v>
      </c>
      <c r="L6068" s="7">
        <v>0</v>
      </c>
      <c r="M6068" s="7">
        <v>0</v>
      </c>
      <c r="N6068" s="7">
        <v>0</v>
      </c>
      <c r="O6068" s="7">
        <v>1611</v>
      </c>
      <c r="P6068" s="7">
        <f>SUM(dane3[[#This Row],[RoomService]:[VRDeck]])</f>
        <v>1670</v>
      </c>
      <c r="Q6068" t="s">
        <v>16558</v>
      </c>
      <c r="R6068" t="b">
        <v>0</v>
      </c>
    </row>
    <row r="6069" spans="1:18" x14ac:dyDescent="0.3">
      <c r="A6069" t="s">
        <v>15777</v>
      </c>
      <c r="B6069">
        <f>MID(dane3[[#This Row],[PassengerId]],1,4)+0</f>
        <v>6121</v>
      </c>
      <c r="C6069" t="s">
        <v>14</v>
      </c>
      <c r="D6069" t="b">
        <v>0</v>
      </c>
      <c r="E6069" t="s">
        <v>15778</v>
      </c>
      <c r="F6069" t="str">
        <f>MID($E6069,1,1)</f>
        <v>C</v>
      </c>
      <c r="G6069" t="str">
        <f>IFERROR(MID($E6069,SEARCH("/",$E6069,SEARCH("/",$E6069)+1)+1,1),"")</f>
        <v>S</v>
      </c>
      <c r="H6069" t="s">
        <v>16</v>
      </c>
      <c r="I6069">
        <v>28</v>
      </c>
      <c r="J6069" t="b">
        <v>0</v>
      </c>
      <c r="K6069" s="7">
        <v>0</v>
      </c>
      <c r="L6069" s="7">
        <v>4585</v>
      </c>
      <c r="M6069" s="7">
        <v>0</v>
      </c>
      <c r="N6069" s="7">
        <v>2</v>
      </c>
      <c r="O6069" s="7">
        <v>35</v>
      </c>
      <c r="P6069" s="7">
        <f>SUM(dane3[[#This Row],[RoomService]:[VRDeck]])</f>
        <v>4622</v>
      </c>
      <c r="Q6069" t="s">
        <v>15779</v>
      </c>
      <c r="R6069" t="b">
        <v>1</v>
      </c>
    </row>
    <row r="6070" spans="1:18" x14ac:dyDescent="0.3">
      <c r="A6070" t="s">
        <v>16562</v>
      </c>
      <c r="B6070">
        <f>MID(dane3[[#This Row],[PassengerId]],1,4)+0</f>
        <v>6414</v>
      </c>
      <c r="C6070" t="s">
        <v>19</v>
      </c>
      <c r="D6070" t="b">
        <v>0</v>
      </c>
      <c r="E6070" t="s">
        <v>16563</v>
      </c>
      <c r="F6070" t="str">
        <f>MID($E6070,1,1)</f>
        <v>G</v>
      </c>
      <c r="G6070" t="str">
        <f>IFERROR(MID($E6070,SEARCH("/",$E6070,SEARCH("/",$E6070)+1)+1,1),"")</f>
        <v>S</v>
      </c>
      <c r="H6070" t="s">
        <v>16</v>
      </c>
      <c r="I6070">
        <v>31</v>
      </c>
      <c r="J6070" t="b">
        <v>0</v>
      </c>
      <c r="K6070" s="7">
        <v>294</v>
      </c>
      <c r="L6070" s="7">
        <v>480</v>
      </c>
      <c r="M6070" s="7">
        <v>31</v>
      </c>
      <c r="N6070" s="7">
        <v>3</v>
      </c>
      <c r="O6070" s="7">
        <v>0</v>
      </c>
      <c r="P6070" s="7">
        <f>SUM(dane3[[#This Row],[RoomService]:[VRDeck]])</f>
        <v>808</v>
      </c>
      <c r="Q6070" t="s">
        <v>16564</v>
      </c>
      <c r="R6070" t="b">
        <v>1</v>
      </c>
    </row>
    <row r="6071" spans="1:18" x14ac:dyDescent="0.3">
      <c r="A6071" t="s">
        <v>15057</v>
      </c>
      <c r="B6071">
        <f>MID(dane3[[#This Row],[PassengerId]],1,4)+0</f>
        <v>5879</v>
      </c>
      <c r="C6071" t="s">
        <v>53</v>
      </c>
      <c r="D6071" t="b">
        <v>1</v>
      </c>
      <c r="E6071" t="s">
        <v>15058</v>
      </c>
      <c r="F6071" t="str">
        <f>MID($E6071,1,1)</f>
        <v>F</v>
      </c>
      <c r="G6071" t="str">
        <f>IFERROR(MID($E6071,SEARCH("/",$E6071,SEARCH("/",$E6071)+1)+1,1),"")</f>
        <v>S</v>
      </c>
      <c r="H6071" t="s">
        <v>16</v>
      </c>
      <c r="I6071">
        <v>25</v>
      </c>
      <c r="J6071" t="b">
        <v>0</v>
      </c>
      <c r="K6071" s="7">
        <v>0</v>
      </c>
      <c r="L6071" s="7">
        <v>0</v>
      </c>
      <c r="M6071" s="7">
        <v>0</v>
      </c>
      <c r="N6071" s="7">
        <v>0</v>
      </c>
      <c r="O6071" s="7">
        <v>0</v>
      </c>
      <c r="P6071" s="7">
        <f>SUM(dane3[[#This Row],[RoomService]:[VRDeck]])</f>
        <v>0</v>
      </c>
      <c r="Q6071" t="s">
        <v>15059</v>
      </c>
      <c r="R6071" t="b">
        <v>1</v>
      </c>
    </row>
    <row r="6072" spans="1:18" x14ac:dyDescent="0.3">
      <c r="A6072" t="s">
        <v>16568</v>
      </c>
      <c r="B6072">
        <f>MID(dane3[[#This Row],[PassengerId]],1,4)+0</f>
        <v>6416</v>
      </c>
      <c r="C6072" t="s">
        <v>19</v>
      </c>
      <c r="D6072" t="b">
        <v>0</v>
      </c>
      <c r="E6072" t="s">
        <v>39</v>
      </c>
      <c r="F6072" t="s">
        <v>23763</v>
      </c>
      <c r="G6072" t="str">
        <f>IFERROR(MID($E6072,SEARCH("/",$E6072,SEARCH("/",$E6072)+1)+1,1),"")</f>
        <v/>
      </c>
      <c r="H6072" t="s">
        <v>16</v>
      </c>
      <c r="I6072">
        <v>21</v>
      </c>
      <c r="J6072" t="b">
        <v>0</v>
      </c>
      <c r="K6072" s="7">
        <v>365</v>
      </c>
      <c r="L6072" s="7">
        <v>52</v>
      </c>
      <c r="M6072" s="7">
        <v>0</v>
      </c>
      <c r="N6072" s="7">
        <v>0</v>
      </c>
      <c r="O6072" s="7">
        <v>288</v>
      </c>
      <c r="P6072" s="7">
        <f>SUM(dane3[[#This Row],[RoomService]:[VRDeck]])</f>
        <v>705</v>
      </c>
      <c r="Q6072" t="s">
        <v>16569</v>
      </c>
      <c r="R6072" t="b">
        <v>1</v>
      </c>
    </row>
    <row r="6073" spans="1:18" x14ac:dyDescent="0.3">
      <c r="A6073" t="s">
        <v>16570</v>
      </c>
      <c r="B6073">
        <f>MID(dane3[[#This Row],[PassengerId]],1,4)+0</f>
        <v>6418</v>
      </c>
      <c r="C6073" t="s">
        <v>19</v>
      </c>
      <c r="D6073" t="b">
        <v>0</v>
      </c>
      <c r="E6073" t="s">
        <v>16571</v>
      </c>
      <c r="F6073" t="str">
        <f>MID($E6073,1,1)</f>
        <v>F</v>
      </c>
      <c r="G6073" t="str">
        <f>IFERROR(MID($E6073,SEARCH("/",$E6073,SEARCH("/",$E6073)+1)+1,1),"")</f>
        <v>P</v>
      </c>
      <c r="H6073" t="s">
        <v>16</v>
      </c>
      <c r="I6073">
        <v>27</v>
      </c>
      <c r="J6073" t="b">
        <v>0</v>
      </c>
      <c r="K6073" s="7">
        <v>93</v>
      </c>
      <c r="L6073" s="7">
        <v>0</v>
      </c>
      <c r="M6073" s="7">
        <v>0</v>
      </c>
      <c r="N6073" s="7">
        <v>0</v>
      </c>
      <c r="O6073" s="7">
        <v>772</v>
      </c>
      <c r="P6073" s="7">
        <f>SUM(dane3[[#This Row],[RoomService]:[VRDeck]])</f>
        <v>865</v>
      </c>
      <c r="Q6073" t="s">
        <v>16572</v>
      </c>
      <c r="R6073" t="b">
        <v>0</v>
      </c>
    </row>
    <row r="6074" spans="1:18" x14ac:dyDescent="0.3">
      <c r="A6074" t="s">
        <v>16573</v>
      </c>
      <c r="B6074">
        <f>MID(dane3[[#This Row],[PassengerId]],1,4)+0</f>
        <v>6419</v>
      </c>
      <c r="C6074" t="s">
        <v>19</v>
      </c>
      <c r="D6074" t="b">
        <v>0</v>
      </c>
      <c r="E6074" t="s">
        <v>16574</v>
      </c>
      <c r="F6074" t="str">
        <f>MID($E6074,1,1)</f>
        <v>E</v>
      </c>
      <c r="G6074" t="str">
        <f>IFERROR(MID($E6074,SEARCH("/",$E6074,SEARCH("/",$E6074)+1)+1,1),"")</f>
        <v>S</v>
      </c>
      <c r="H6074" t="s">
        <v>16</v>
      </c>
      <c r="I6074">
        <v>31</v>
      </c>
      <c r="J6074" t="b">
        <v>0</v>
      </c>
      <c r="K6074" s="7">
        <v>0</v>
      </c>
      <c r="L6074" s="7">
        <v>0</v>
      </c>
      <c r="M6074" s="7">
        <v>873</v>
      </c>
      <c r="N6074" s="7">
        <v>0</v>
      </c>
      <c r="O6074" s="7">
        <v>0</v>
      </c>
      <c r="P6074" s="7">
        <f>SUM(dane3[[#This Row],[RoomService]:[VRDeck]])</f>
        <v>873</v>
      </c>
      <c r="Q6074" t="s">
        <v>16575</v>
      </c>
      <c r="R6074" t="b">
        <v>1</v>
      </c>
    </row>
    <row r="6075" spans="1:18" x14ac:dyDescent="0.3">
      <c r="A6075" t="s">
        <v>16576</v>
      </c>
      <c r="B6075">
        <f>MID(dane3[[#This Row],[PassengerId]],1,4)+0</f>
        <v>6421</v>
      </c>
      <c r="C6075" t="s">
        <v>14</v>
      </c>
      <c r="D6075" t="b">
        <v>1</v>
      </c>
      <c r="E6075" t="s">
        <v>16577</v>
      </c>
      <c r="F6075" t="str">
        <f>MID($E6075,1,1)</f>
        <v>C</v>
      </c>
      <c r="G6075" t="str">
        <f>IFERROR(MID($E6075,SEARCH("/",$E6075,SEARCH("/",$E6075)+1)+1,1),"")</f>
        <v>P</v>
      </c>
      <c r="H6075" t="s">
        <v>46</v>
      </c>
      <c r="I6075">
        <v>28</v>
      </c>
      <c r="J6075" t="b">
        <v>0</v>
      </c>
      <c r="K6075" s="7">
        <v>0</v>
      </c>
      <c r="L6075" s="7">
        <v>0</v>
      </c>
      <c r="M6075" s="7">
        <v>0</v>
      </c>
      <c r="N6075" s="7">
        <v>0</v>
      </c>
      <c r="O6075" s="7">
        <v>0</v>
      </c>
      <c r="P6075" s="7">
        <f>SUM(dane3[[#This Row],[RoomService]:[VRDeck]])</f>
        <v>0</v>
      </c>
      <c r="Q6075" t="s">
        <v>16578</v>
      </c>
      <c r="R6075" t="b">
        <v>1</v>
      </c>
    </row>
    <row r="6076" spans="1:18" x14ac:dyDescent="0.3">
      <c r="A6076" t="s">
        <v>14019</v>
      </c>
      <c r="B6076">
        <f>MID(dane3[[#This Row],[PassengerId]],1,4)+0</f>
        <v>5480</v>
      </c>
      <c r="C6076" t="s">
        <v>14</v>
      </c>
      <c r="D6076" t="b">
        <v>0</v>
      </c>
      <c r="E6076" t="s">
        <v>39</v>
      </c>
      <c r="F6076" t="s">
        <v>23760</v>
      </c>
      <c r="G6076" t="str">
        <f>IFERROR(MID($E6076,SEARCH("/",$E6076,SEARCH("/",$E6076)+1)+1,1),"")</f>
        <v/>
      </c>
      <c r="H6076" t="s">
        <v>16</v>
      </c>
      <c r="I6076">
        <v>37</v>
      </c>
      <c r="J6076" t="b">
        <v>0</v>
      </c>
      <c r="K6076" s="7">
        <v>31</v>
      </c>
      <c r="L6076" s="7">
        <v>9307</v>
      </c>
      <c r="M6076" s="7">
        <v>0</v>
      </c>
      <c r="N6076" s="7">
        <v>904</v>
      </c>
      <c r="O6076" s="7">
        <v>11213</v>
      </c>
      <c r="P6076" s="7">
        <f>SUM(dane3[[#This Row],[RoomService]:[VRDeck]])</f>
        <v>21455</v>
      </c>
      <c r="Q6076" t="s">
        <v>14020</v>
      </c>
      <c r="R6076" t="b">
        <v>0</v>
      </c>
    </row>
    <row r="6077" spans="1:18" x14ac:dyDescent="0.3">
      <c r="A6077" t="s">
        <v>15087</v>
      </c>
      <c r="B6077">
        <f>MID(dane3[[#This Row],[PassengerId]],1,4)+0</f>
        <v>5886</v>
      </c>
      <c r="C6077" t="s">
        <v>53</v>
      </c>
      <c r="D6077" t="b">
        <v>1</v>
      </c>
      <c r="E6077" t="s">
        <v>15088</v>
      </c>
      <c r="F6077" t="str">
        <f>MID($E6077,1,1)</f>
        <v>E</v>
      </c>
      <c r="G6077" t="str">
        <f>IFERROR(MID($E6077,SEARCH("/",$E6077,SEARCH("/",$E6077)+1)+1,1),"")</f>
        <v>P</v>
      </c>
      <c r="H6077" t="s">
        <v>16</v>
      </c>
      <c r="I6077">
        <v>30</v>
      </c>
      <c r="J6077" t="b">
        <v>0</v>
      </c>
      <c r="K6077" s="7">
        <v>0</v>
      </c>
      <c r="L6077" s="7">
        <v>0</v>
      </c>
      <c r="M6077" s="7">
        <v>0</v>
      </c>
      <c r="N6077" s="7">
        <v>0</v>
      </c>
      <c r="O6077" s="7">
        <v>0</v>
      </c>
      <c r="P6077" s="7">
        <f>SUM(dane3[[#This Row],[RoomService]:[VRDeck]])</f>
        <v>0</v>
      </c>
      <c r="Q6077" t="s">
        <v>15089</v>
      </c>
      <c r="R6077" t="b">
        <v>0</v>
      </c>
    </row>
    <row r="6078" spans="1:18" x14ac:dyDescent="0.3">
      <c r="A6078" t="s">
        <v>15096</v>
      </c>
      <c r="B6078">
        <f>MID(dane3[[#This Row],[PassengerId]],1,4)+0</f>
        <v>5888</v>
      </c>
      <c r="C6078" t="s">
        <v>53</v>
      </c>
      <c r="D6078" t="b">
        <v>0</v>
      </c>
      <c r="E6078" t="s">
        <v>15097</v>
      </c>
      <c r="F6078" t="str">
        <f>MID($E6078,1,1)</f>
        <v>F</v>
      </c>
      <c r="G6078" t="str">
        <f>IFERROR(MID($E6078,SEARCH("/",$E6078,SEARCH("/",$E6078)+1)+1,1),"")</f>
        <v>P</v>
      </c>
      <c r="H6078" t="s">
        <v>46</v>
      </c>
      <c r="I6078">
        <v>27</v>
      </c>
      <c r="J6078" t="b">
        <v>0</v>
      </c>
      <c r="K6078" s="7">
        <v>1331</v>
      </c>
      <c r="L6078" s="7">
        <v>0</v>
      </c>
      <c r="M6078" s="7">
        <v>0</v>
      </c>
      <c r="N6078" s="7">
        <v>0</v>
      </c>
      <c r="O6078" s="7">
        <v>0</v>
      </c>
      <c r="P6078" s="7">
        <f>SUM(dane3[[#This Row],[RoomService]:[VRDeck]])</f>
        <v>1331</v>
      </c>
      <c r="Q6078" t="s">
        <v>15098</v>
      </c>
      <c r="R6078" t="b">
        <v>0</v>
      </c>
    </row>
    <row r="6079" spans="1:18" x14ac:dyDescent="0.3">
      <c r="A6079" t="s">
        <v>15099</v>
      </c>
      <c r="B6079">
        <f>MID(dane3[[#This Row],[PassengerId]],1,4)+0</f>
        <v>5888</v>
      </c>
      <c r="C6079" t="s">
        <v>53</v>
      </c>
      <c r="D6079" t="b">
        <v>0</v>
      </c>
      <c r="E6079" t="s">
        <v>15097</v>
      </c>
      <c r="F6079" t="str">
        <f>MID($E6079,1,1)</f>
        <v>F</v>
      </c>
      <c r="G6079" t="str">
        <f>IFERROR(MID($E6079,SEARCH("/",$E6079,SEARCH("/",$E6079)+1)+1,1),"")</f>
        <v>P</v>
      </c>
      <c r="H6079" t="s">
        <v>16</v>
      </c>
      <c r="I6079">
        <v>35</v>
      </c>
      <c r="J6079" t="b">
        <v>0</v>
      </c>
      <c r="K6079" s="7">
        <v>750</v>
      </c>
      <c r="L6079" s="7">
        <v>0</v>
      </c>
      <c r="M6079" s="7">
        <v>0</v>
      </c>
      <c r="N6079" s="7">
        <v>0</v>
      </c>
      <c r="O6079" s="7">
        <v>1065</v>
      </c>
      <c r="P6079" s="7">
        <f>SUM(dane3[[#This Row],[RoomService]:[VRDeck]])</f>
        <v>1815</v>
      </c>
      <c r="Q6079" t="s">
        <v>15100</v>
      </c>
      <c r="R6079" t="b">
        <v>0</v>
      </c>
    </row>
    <row r="6080" spans="1:18" x14ac:dyDescent="0.3">
      <c r="A6080" t="s">
        <v>15118</v>
      </c>
      <c r="B6080">
        <f>MID(dane3[[#This Row],[PassengerId]],1,4)+0</f>
        <v>5900</v>
      </c>
      <c r="C6080" t="s">
        <v>53</v>
      </c>
      <c r="D6080" t="b">
        <v>1</v>
      </c>
      <c r="E6080" t="s">
        <v>15119</v>
      </c>
      <c r="F6080" t="str">
        <f>MID($E6080,1,1)</f>
        <v>F</v>
      </c>
      <c r="G6080" t="str">
        <f>IFERROR(MID($E6080,SEARCH("/",$E6080,SEARCH("/",$E6080)+1)+1,1),"")</f>
        <v>P</v>
      </c>
      <c r="H6080" t="s">
        <v>16</v>
      </c>
      <c r="I6080">
        <v>62</v>
      </c>
      <c r="J6080" t="b">
        <v>0</v>
      </c>
      <c r="K6080" s="7">
        <v>0</v>
      </c>
      <c r="L6080" s="7">
        <v>0</v>
      </c>
      <c r="M6080" s="7">
        <v>0</v>
      </c>
      <c r="N6080" s="7">
        <v>0</v>
      </c>
      <c r="O6080" s="7">
        <v>0</v>
      </c>
      <c r="P6080" s="7">
        <f>SUM(dane3[[#This Row],[RoomService]:[VRDeck]])</f>
        <v>0</v>
      </c>
      <c r="Q6080" t="s">
        <v>15120</v>
      </c>
      <c r="R6080" t="b">
        <v>1</v>
      </c>
    </row>
    <row r="6081" spans="1:18" x14ac:dyDescent="0.3">
      <c r="A6081" t="s">
        <v>16591</v>
      </c>
      <c r="B6081">
        <f>MID(dane3[[#This Row],[PassengerId]],1,4)+0</f>
        <v>6424</v>
      </c>
      <c r="C6081" t="s">
        <v>19</v>
      </c>
      <c r="D6081" t="b">
        <v>0</v>
      </c>
      <c r="E6081" t="s">
        <v>16592</v>
      </c>
      <c r="F6081" t="str">
        <f>MID($E6081,1,1)</f>
        <v>F</v>
      </c>
      <c r="G6081" t="str">
        <f>IFERROR(MID($E6081,SEARCH("/",$E6081,SEARCH("/",$E6081)+1)+1,1),"")</f>
        <v>P</v>
      </c>
      <c r="H6081" t="s">
        <v>16</v>
      </c>
      <c r="I6081">
        <v>20</v>
      </c>
      <c r="J6081" t="b">
        <v>0</v>
      </c>
      <c r="K6081" s="7">
        <v>0</v>
      </c>
      <c r="L6081" s="7">
        <v>0</v>
      </c>
      <c r="M6081" s="7">
        <v>151</v>
      </c>
      <c r="N6081" s="7">
        <v>508</v>
      </c>
      <c r="O6081" s="7">
        <v>0</v>
      </c>
      <c r="P6081" s="7">
        <f>SUM(dane3[[#This Row],[RoomService]:[VRDeck]])</f>
        <v>659</v>
      </c>
      <c r="Q6081" t="s">
        <v>16593</v>
      </c>
      <c r="R6081" t="b">
        <v>0</v>
      </c>
    </row>
    <row r="6082" spans="1:18" x14ac:dyDescent="0.3">
      <c r="A6082" t="s">
        <v>16594</v>
      </c>
      <c r="B6082">
        <f>MID(dane3[[#This Row],[PassengerId]],1,4)+0</f>
        <v>6428</v>
      </c>
      <c r="C6082" t="s">
        <v>14</v>
      </c>
      <c r="D6082" t="b">
        <v>1</v>
      </c>
      <c r="E6082" t="s">
        <v>16595</v>
      </c>
      <c r="F6082" t="str">
        <f>MID($E6082,1,1)</f>
        <v>C</v>
      </c>
      <c r="G6082" t="str">
        <f>IFERROR(MID($E6082,SEARCH("/",$E6082,SEARCH("/",$E6082)+1)+1,1),"")</f>
        <v>P</v>
      </c>
      <c r="H6082" t="s">
        <v>46</v>
      </c>
      <c r="I6082">
        <v>20</v>
      </c>
      <c r="J6082" t="b">
        <v>0</v>
      </c>
      <c r="K6082" s="7">
        <v>0</v>
      </c>
      <c r="L6082" s="7">
        <v>0</v>
      </c>
      <c r="M6082" s="7">
        <v>0</v>
      </c>
      <c r="N6082" s="7">
        <v>0</v>
      </c>
      <c r="O6082" s="7">
        <v>0</v>
      </c>
      <c r="P6082" s="7">
        <f>SUM(dane3[[#This Row],[RoomService]:[VRDeck]])</f>
        <v>0</v>
      </c>
      <c r="Q6082" t="s">
        <v>16596</v>
      </c>
      <c r="R6082" t="b">
        <v>1</v>
      </c>
    </row>
    <row r="6083" spans="1:18" x14ac:dyDescent="0.3">
      <c r="A6083" t="s">
        <v>16597</v>
      </c>
      <c r="B6083">
        <f>MID(dane3[[#This Row],[PassengerId]],1,4)+0</f>
        <v>6428</v>
      </c>
      <c r="C6083" t="s">
        <v>14</v>
      </c>
      <c r="D6083" t="b">
        <v>1</v>
      </c>
      <c r="E6083" t="s">
        <v>16595</v>
      </c>
      <c r="F6083" t="str">
        <f>MID($E6083,1,1)</f>
        <v>C</v>
      </c>
      <c r="G6083" t="str">
        <f>IFERROR(MID($E6083,SEARCH("/",$E6083,SEARCH("/",$E6083)+1)+1,1),"")</f>
        <v>P</v>
      </c>
      <c r="H6083" t="s">
        <v>16</v>
      </c>
      <c r="I6083">
        <v>16</v>
      </c>
      <c r="J6083" t="b">
        <v>0</v>
      </c>
      <c r="K6083" s="7">
        <v>0</v>
      </c>
      <c r="L6083" s="7">
        <v>0</v>
      </c>
      <c r="M6083" s="7">
        <v>0</v>
      </c>
      <c r="N6083" s="7">
        <v>0</v>
      </c>
      <c r="O6083" s="7">
        <v>0</v>
      </c>
      <c r="P6083" s="7">
        <f>SUM(dane3[[#This Row],[RoomService]:[VRDeck]])</f>
        <v>0</v>
      </c>
      <c r="Q6083" t="s">
        <v>16598</v>
      </c>
      <c r="R6083" t="b">
        <v>1</v>
      </c>
    </row>
    <row r="6084" spans="1:18" x14ac:dyDescent="0.3">
      <c r="A6084" t="s">
        <v>16599</v>
      </c>
      <c r="B6084">
        <f>MID(dane3[[#This Row],[PassengerId]],1,4)+0</f>
        <v>6430</v>
      </c>
      <c r="C6084" t="s">
        <v>19</v>
      </c>
      <c r="D6084" t="b">
        <v>1</v>
      </c>
      <c r="E6084" t="s">
        <v>16600</v>
      </c>
      <c r="F6084" t="str">
        <f>MID($E6084,1,1)</f>
        <v>G</v>
      </c>
      <c r="G6084" t="str">
        <f>IFERROR(MID($E6084,SEARCH("/",$E6084,SEARCH("/",$E6084)+1)+1,1),"")</f>
        <v>P</v>
      </c>
      <c r="H6084" t="s">
        <v>16</v>
      </c>
      <c r="I6084">
        <v>18</v>
      </c>
      <c r="J6084" t="b">
        <v>0</v>
      </c>
      <c r="K6084" s="7">
        <v>0</v>
      </c>
      <c r="L6084" s="7">
        <v>0</v>
      </c>
      <c r="M6084" s="7">
        <v>0</v>
      </c>
      <c r="N6084" s="7">
        <v>0</v>
      </c>
      <c r="O6084" s="7">
        <v>0</v>
      </c>
      <c r="P6084" s="7">
        <f>SUM(dane3[[#This Row],[RoomService]:[VRDeck]])</f>
        <v>0</v>
      </c>
      <c r="Q6084" t="s">
        <v>16601</v>
      </c>
      <c r="R6084" t="b">
        <v>0</v>
      </c>
    </row>
    <row r="6085" spans="1:18" x14ac:dyDescent="0.3">
      <c r="A6085" t="s">
        <v>16602</v>
      </c>
      <c r="B6085">
        <f>MID(dane3[[#This Row],[PassengerId]],1,4)+0</f>
        <v>6431</v>
      </c>
      <c r="C6085" t="s">
        <v>19</v>
      </c>
      <c r="D6085" t="b">
        <v>0</v>
      </c>
      <c r="E6085" t="s">
        <v>16603</v>
      </c>
      <c r="F6085" t="str">
        <f>MID($E6085,1,1)</f>
        <v>F</v>
      </c>
      <c r="G6085" t="str">
        <f>IFERROR(MID($E6085,SEARCH("/",$E6085,SEARCH("/",$E6085)+1)+1,1),"")</f>
        <v>P</v>
      </c>
      <c r="H6085" t="s">
        <v>46</v>
      </c>
      <c r="I6085">
        <v>20</v>
      </c>
      <c r="J6085" t="b">
        <v>0</v>
      </c>
      <c r="K6085" s="7">
        <v>24</v>
      </c>
      <c r="L6085" s="7">
        <v>56</v>
      </c>
      <c r="M6085" s="7">
        <v>1</v>
      </c>
      <c r="N6085" s="7">
        <v>0</v>
      </c>
      <c r="O6085" s="7">
        <v>468</v>
      </c>
      <c r="P6085" s="7">
        <f>SUM(dane3[[#This Row],[RoomService]:[VRDeck]])</f>
        <v>549</v>
      </c>
      <c r="Q6085" t="s">
        <v>16604</v>
      </c>
      <c r="R6085" t="b">
        <v>0</v>
      </c>
    </row>
    <row r="6086" spans="1:18" x14ac:dyDescent="0.3">
      <c r="A6086" t="s">
        <v>16605</v>
      </c>
      <c r="B6086">
        <f>MID(dane3[[#This Row],[PassengerId]],1,4)+0</f>
        <v>6431</v>
      </c>
      <c r="C6086" t="s">
        <v>19</v>
      </c>
      <c r="D6086" t="b">
        <v>1</v>
      </c>
      <c r="E6086" t="s">
        <v>16606</v>
      </c>
      <c r="F6086" t="str">
        <f>MID($E6086,1,1)</f>
        <v>G</v>
      </c>
      <c r="G6086" t="str">
        <f>IFERROR(MID($E6086,SEARCH("/",$E6086,SEARCH("/",$E6086)+1)+1,1),"")</f>
        <v>P</v>
      </c>
      <c r="H6086" t="s">
        <v>32</v>
      </c>
      <c r="I6086">
        <v>20</v>
      </c>
      <c r="J6086" t="b">
        <v>0</v>
      </c>
      <c r="K6086" s="7">
        <v>0</v>
      </c>
      <c r="L6086" s="7">
        <v>0</v>
      </c>
      <c r="M6086" s="7">
        <v>0</v>
      </c>
      <c r="N6086" s="7">
        <v>0</v>
      </c>
      <c r="O6086" s="7">
        <v>0</v>
      </c>
      <c r="P6086" s="7">
        <f>SUM(dane3[[#This Row],[RoomService]:[VRDeck]])</f>
        <v>0</v>
      </c>
      <c r="Q6086" t="s">
        <v>16607</v>
      </c>
      <c r="R6086" t="b">
        <v>1</v>
      </c>
    </row>
    <row r="6087" spans="1:18" x14ac:dyDescent="0.3">
      <c r="A6087" t="s">
        <v>16608</v>
      </c>
      <c r="B6087">
        <f>MID(dane3[[#This Row],[PassengerId]],1,4)+0</f>
        <v>6431</v>
      </c>
      <c r="C6087" t="s">
        <v>19</v>
      </c>
      <c r="D6087" t="b">
        <v>0</v>
      </c>
      <c r="E6087" t="s">
        <v>16606</v>
      </c>
      <c r="F6087" t="str">
        <f>MID($E6087,1,1)</f>
        <v>G</v>
      </c>
      <c r="G6087" t="str">
        <f>IFERROR(MID($E6087,SEARCH("/",$E6087,SEARCH("/",$E6087)+1)+1,1),"")</f>
        <v>P</v>
      </c>
      <c r="H6087" t="s">
        <v>46</v>
      </c>
      <c r="I6087">
        <v>27</v>
      </c>
      <c r="J6087" t="b">
        <v>0</v>
      </c>
      <c r="K6087" s="7">
        <v>30</v>
      </c>
      <c r="L6087" s="7">
        <v>0</v>
      </c>
      <c r="M6087" s="7">
        <v>763</v>
      </c>
      <c r="N6087" s="7">
        <v>0</v>
      </c>
      <c r="O6087" s="7">
        <v>57</v>
      </c>
      <c r="P6087" s="7">
        <f>SUM(dane3[[#This Row],[RoomService]:[VRDeck]])</f>
        <v>850</v>
      </c>
      <c r="Q6087" t="s">
        <v>16609</v>
      </c>
      <c r="R6087" t="b">
        <v>0</v>
      </c>
    </row>
    <row r="6088" spans="1:18" x14ac:dyDescent="0.3">
      <c r="A6088" t="s">
        <v>16610</v>
      </c>
      <c r="B6088">
        <f>MID(dane3[[#This Row],[PassengerId]],1,4)+0</f>
        <v>6432</v>
      </c>
      <c r="C6088" t="s">
        <v>14</v>
      </c>
      <c r="D6088" t="b">
        <v>0</v>
      </c>
      <c r="E6088" t="s">
        <v>16611</v>
      </c>
      <c r="F6088" t="str">
        <f>MID($E6088,1,1)</f>
        <v>D</v>
      </c>
      <c r="G6088" t="str">
        <f>IFERROR(MID($E6088,SEARCH("/",$E6088,SEARCH("/",$E6088)+1)+1,1),"")</f>
        <v>P</v>
      </c>
      <c r="H6088" t="s">
        <v>46</v>
      </c>
      <c r="I6088">
        <v>55</v>
      </c>
      <c r="J6088" t="b">
        <v>0</v>
      </c>
      <c r="K6088" s="7">
        <v>114</v>
      </c>
      <c r="L6088" s="7">
        <v>222</v>
      </c>
      <c r="M6088" s="7">
        <v>0</v>
      </c>
      <c r="N6088" s="7">
        <v>2575</v>
      </c>
      <c r="O6088" s="7">
        <v>2919</v>
      </c>
      <c r="P6088" s="7">
        <f>SUM(dane3[[#This Row],[RoomService]:[VRDeck]])</f>
        <v>5830</v>
      </c>
      <c r="Q6088" t="s">
        <v>16612</v>
      </c>
      <c r="R6088" t="b">
        <v>0</v>
      </c>
    </row>
    <row r="6089" spans="1:18" x14ac:dyDescent="0.3">
      <c r="A6089" t="s">
        <v>15121</v>
      </c>
      <c r="B6089">
        <f>MID(dane3[[#This Row],[PassengerId]],1,4)+0</f>
        <v>5900</v>
      </c>
      <c r="C6089" t="s">
        <v>53</v>
      </c>
      <c r="D6089" t="b">
        <v>1</v>
      </c>
      <c r="E6089" t="s">
        <v>15119</v>
      </c>
      <c r="F6089" t="str">
        <f>MID($E6089,1,1)</f>
        <v>F</v>
      </c>
      <c r="G6089" t="str">
        <f>IFERROR(MID($E6089,SEARCH("/",$E6089,SEARCH("/",$E6089)+1)+1,1),"")</f>
        <v>P</v>
      </c>
      <c r="H6089" t="s">
        <v>16</v>
      </c>
      <c r="I6089">
        <v>30</v>
      </c>
      <c r="J6089" t="b">
        <v>0</v>
      </c>
      <c r="K6089" s="7">
        <v>0</v>
      </c>
      <c r="L6089" s="7">
        <v>0</v>
      </c>
      <c r="M6089" s="7">
        <v>0</v>
      </c>
      <c r="N6089" s="7">
        <v>0</v>
      </c>
      <c r="O6089" s="7">
        <v>0</v>
      </c>
      <c r="P6089" s="7">
        <f>SUM(dane3[[#This Row],[RoomService]:[VRDeck]])</f>
        <v>0</v>
      </c>
      <c r="Q6089" t="s">
        <v>15122</v>
      </c>
      <c r="R6089" t="b">
        <v>1</v>
      </c>
    </row>
    <row r="6090" spans="1:18" x14ac:dyDescent="0.3">
      <c r="A6090" t="s">
        <v>15123</v>
      </c>
      <c r="B6090">
        <f>MID(dane3[[#This Row],[PassengerId]],1,4)+0</f>
        <v>5900</v>
      </c>
      <c r="C6090" t="s">
        <v>53</v>
      </c>
      <c r="D6090" t="b">
        <v>1</v>
      </c>
      <c r="E6090" t="s">
        <v>15119</v>
      </c>
      <c r="F6090" t="str">
        <f>MID($E6090,1,1)</f>
        <v>F</v>
      </c>
      <c r="G6090" t="str">
        <f>IFERROR(MID($E6090,SEARCH("/",$E6090,SEARCH("/",$E6090)+1)+1,1),"")</f>
        <v>P</v>
      </c>
      <c r="H6090" t="s">
        <v>16</v>
      </c>
      <c r="I6090">
        <v>6</v>
      </c>
      <c r="J6090" t="b">
        <v>0</v>
      </c>
      <c r="K6090" s="7">
        <v>0</v>
      </c>
      <c r="L6090" s="7">
        <v>0</v>
      </c>
      <c r="M6090" s="7">
        <v>0</v>
      </c>
      <c r="N6090" s="7">
        <v>0</v>
      </c>
      <c r="O6090" s="7">
        <v>0</v>
      </c>
      <c r="P6090" s="7">
        <f>SUM(dane3[[#This Row],[RoomService]:[VRDeck]])</f>
        <v>0</v>
      </c>
      <c r="Q6090" t="s">
        <v>15124</v>
      </c>
      <c r="R6090" t="b">
        <v>1</v>
      </c>
    </row>
    <row r="6091" spans="1:18" x14ac:dyDescent="0.3">
      <c r="A6091" t="s">
        <v>16617</v>
      </c>
      <c r="B6091">
        <f>MID(dane3[[#This Row],[PassengerId]],1,4)+0</f>
        <v>6434</v>
      </c>
      <c r="C6091" t="s">
        <v>19</v>
      </c>
      <c r="D6091" t="b">
        <v>1</v>
      </c>
      <c r="E6091" t="s">
        <v>16618</v>
      </c>
      <c r="F6091" t="str">
        <f>MID($E6091,1,1)</f>
        <v>G</v>
      </c>
      <c r="G6091" t="str">
        <f>IFERROR(MID($E6091,SEARCH("/",$E6091,SEARCH("/",$E6091)+1)+1,1),"")</f>
        <v>P</v>
      </c>
      <c r="H6091" t="s">
        <v>32</v>
      </c>
      <c r="I6091">
        <v>55</v>
      </c>
      <c r="J6091" t="b">
        <v>0</v>
      </c>
      <c r="K6091" s="7">
        <v>0</v>
      </c>
      <c r="L6091" s="7">
        <v>0</v>
      </c>
      <c r="M6091" s="7">
        <v>0</v>
      </c>
      <c r="N6091" s="7">
        <v>0</v>
      </c>
      <c r="O6091" s="7">
        <v>0</v>
      </c>
      <c r="P6091" s="7">
        <f>SUM(dane3[[#This Row],[RoomService]:[VRDeck]])</f>
        <v>0</v>
      </c>
      <c r="Q6091" t="s">
        <v>23799</v>
      </c>
      <c r="R6091" t="b">
        <v>1</v>
      </c>
    </row>
    <row r="6092" spans="1:18" x14ac:dyDescent="0.3">
      <c r="A6092" t="s">
        <v>16619</v>
      </c>
      <c r="B6092">
        <f>MID(dane3[[#This Row],[PassengerId]],1,4)+0</f>
        <v>6436</v>
      </c>
      <c r="C6092" t="s">
        <v>19</v>
      </c>
      <c r="D6092" t="b">
        <v>0</v>
      </c>
      <c r="E6092" t="s">
        <v>16620</v>
      </c>
      <c r="F6092" t="str">
        <f>MID($E6092,1,1)</f>
        <v>G</v>
      </c>
      <c r="G6092" t="str">
        <f>IFERROR(MID($E6092,SEARCH("/",$E6092,SEARCH("/",$E6092)+1)+1,1),"")</f>
        <v>S</v>
      </c>
      <c r="H6092" t="s">
        <v>16</v>
      </c>
      <c r="I6092">
        <v>24</v>
      </c>
      <c r="J6092" t="b">
        <v>0</v>
      </c>
      <c r="K6092" s="7">
        <v>552</v>
      </c>
      <c r="L6092" s="7">
        <v>1</v>
      </c>
      <c r="M6092" s="7">
        <v>0</v>
      </c>
      <c r="N6092" s="7">
        <v>231</v>
      </c>
      <c r="O6092" s="7">
        <v>0</v>
      </c>
      <c r="P6092" s="7">
        <f>SUM(dane3[[#This Row],[RoomService]:[VRDeck]])</f>
        <v>784</v>
      </c>
      <c r="Q6092" t="s">
        <v>16621</v>
      </c>
      <c r="R6092" t="b">
        <v>1</v>
      </c>
    </row>
    <row r="6093" spans="1:18" x14ac:dyDescent="0.3">
      <c r="A6093" t="s">
        <v>16622</v>
      </c>
      <c r="B6093">
        <f>MID(dane3[[#This Row],[PassengerId]],1,4)+0</f>
        <v>6437</v>
      </c>
      <c r="C6093" t="s">
        <v>19</v>
      </c>
      <c r="D6093" t="b">
        <v>0</v>
      </c>
      <c r="E6093" t="s">
        <v>16623</v>
      </c>
      <c r="F6093" t="str">
        <f>MID($E6093,1,1)</f>
        <v>F</v>
      </c>
      <c r="G6093" t="str">
        <f>IFERROR(MID($E6093,SEARCH("/",$E6093,SEARCH("/",$E6093)+1)+1,1),"")</f>
        <v>S</v>
      </c>
      <c r="H6093" t="s">
        <v>46</v>
      </c>
      <c r="I6093">
        <v>24</v>
      </c>
      <c r="J6093" t="b">
        <v>0</v>
      </c>
      <c r="K6093" s="7">
        <v>14</v>
      </c>
      <c r="L6093" s="7">
        <v>0</v>
      </c>
      <c r="M6093" s="7">
        <v>1</v>
      </c>
      <c r="N6093" s="7">
        <v>528</v>
      </c>
      <c r="O6093" s="7">
        <v>109</v>
      </c>
      <c r="P6093" s="7">
        <f>SUM(dane3[[#This Row],[RoomService]:[VRDeck]])</f>
        <v>652</v>
      </c>
      <c r="Q6093" t="s">
        <v>16624</v>
      </c>
      <c r="R6093" t="b">
        <v>1</v>
      </c>
    </row>
    <row r="6094" spans="1:18" x14ac:dyDescent="0.3">
      <c r="A6094" t="s">
        <v>16625</v>
      </c>
      <c r="B6094">
        <f>MID(dane3[[#This Row],[PassengerId]],1,4)+0</f>
        <v>6439</v>
      </c>
      <c r="C6094" t="s">
        <v>19</v>
      </c>
      <c r="D6094" t="b">
        <v>1</v>
      </c>
      <c r="E6094" t="s">
        <v>16626</v>
      </c>
      <c r="F6094" t="str">
        <f>MID($E6094,1,1)</f>
        <v>G</v>
      </c>
      <c r="G6094" t="str">
        <f>IFERROR(MID($E6094,SEARCH("/",$E6094,SEARCH("/",$E6094)+1)+1,1),"")</f>
        <v>S</v>
      </c>
      <c r="H6094" t="s">
        <v>32</v>
      </c>
      <c r="I6094">
        <v>49</v>
      </c>
      <c r="J6094" t="b">
        <v>0</v>
      </c>
      <c r="K6094" s="7">
        <v>0</v>
      </c>
      <c r="L6094" s="7">
        <v>0</v>
      </c>
      <c r="M6094" s="7">
        <v>0</v>
      </c>
      <c r="N6094" s="7">
        <v>0</v>
      </c>
      <c r="O6094" s="7">
        <v>0</v>
      </c>
      <c r="P6094" s="7">
        <f>SUM(dane3[[#This Row],[RoomService]:[VRDeck]])</f>
        <v>0</v>
      </c>
      <c r="Q6094" t="s">
        <v>16627</v>
      </c>
      <c r="R6094" t="b">
        <v>1</v>
      </c>
    </row>
    <row r="6095" spans="1:18" x14ac:dyDescent="0.3">
      <c r="A6095" t="s">
        <v>16628</v>
      </c>
      <c r="B6095">
        <f>MID(dane3[[#This Row],[PassengerId]],1,4)+0</f>
        <v>6442</v>
      </c>
      <c r="C6095" t="s">
        <v>19</v>
      </c>
      <c r="D6095" t="b">
        <v>0</v>
      </c>
      <c r="E6095" t="s">
        <v>16629</v>
      </c>
      <c r="F6095" t="str">
        <f>MID($E6095,1,1)</f>
        <v>G</v>
      </c>
      <c r="G6095" t="str">
        <f>IFERROR(MID($E6095,SEARCH("/",$E6095,SEARCH("/",$E6095)+1)+1,1),"")</f>
        <v>S</v>
      </c>
      <c r="H6095" t="s">
        <v>16</v>
      </c>
      <c r="I6095">
        <v>17</v>
      </c>
      <c r="J6095" t="b">
        <v>0</v>
      </c>
      <c r="K6095" s="7">
        <v>0</v>
      </c>
      <c r="L6095" s="7">
        <v>0</v>
      </c>
      <c r="M6095" s="7">
        <v>0</v>
      </c>
      <c r="N6095" s="7">
        <v>1806</v>
      </c>
      <c r="O6095" s="7">
        <v>0</v>
      </c>
      <c r="P6095" s="7">
        <f>SUM(dane3[[#This Row],[RoomService]:[VRDeck]])</f>
        <v>1806</v>
      </c>
      <c r="Q6095" t="s">
        <v>16630</v>
      </c>
      <c r="R6095" t="b">
        <v>0</v>
      </c>
    </row>
    <row r="6096" spans="1:18" x14ac:dyDescent="0.3">
      <c r="A6096" t="s">
        <v>16631</v>
      </c>
      <c r="B6096">
        <f>MID(dane3[[#This Row],[PassengerId]],1,4)+0</f>
        <v>6443</v>
      </c>
      <c r="C6096" t="s">
        <v>19</v>
      </c>
      <c r="D6096" t="b">
        <v>0</v>
      </c>
      <c r="E6096" t="s">
        <v>16632</v>
      </c>
      <c r="F6096" t="str">
        <f>MID($E6096,1,1)</f>
        <v>G</v>
      </c>
      <c r="G6096" t="str">
        <f>IFERROR(MID($E6096,SEARCH("/",$E6096,SEARCH("/",$E6096)+1)+1,1),"")</f>
        <v>S</v>
      </c>
      <c r="H6096" t="s">
        <v>16</v>
      </c>
      <c r="I6096">
        <v>39</v>
      </c>
      <c r="J6096" t="b">
        <v>0</v>
      </c>
      <c r="K6096" s="7">
        <v>0</v>
      </c>
      <c r="L6096" s="7">
        <v>0</v>
      </c>
      <c r="M6096" s="7">
        <v>710</v>
      </c>
      <c r="N6096" s="7">
        <v>56</v>
      </c>
      <c r="O6096" s="7">
        <v>1</v>
      </c>
      <c r="P6096" s="7">
        <f>SUM(dane3[[#This Row],[RoomService]:[VRDeck]])</f>
        <v>767</v>
      </c>
      <c r="Q6096" t="s">
        <v>16633</v>
      </c>
      <c r="R6096" t="b">
        <v>1</v>
      </c>
    </row>
    <row r="6097" spans="1:18" x14ac:dyDescent="0.3">
      <c r="A6097" t="s">
        <v>16634</v>
      </c>
      <c r="B6097">
        <f>MID(dane3[[#This Row],[PassengerId]],1,4)+0</f>
        <v>6443</v>
      </c>
      <c r="C6097" t="s">
        <v>19</v>
      </c>
      <c r="D6097" t="b">
        <v>1</v>
      </c>
      <c r="E6097" t="s">
        <v>16632</v>
      </c>
      <c r="F6097" t="str">
        <f>MID($E6097,1,1)</f>
        <v>G</v>
      </c>
      <c r="G6097" t="str">
        <f>IFERROR(MID($E6097,SEARCH("/",$E6097,SEARCH("/",$E6097)+1)+1,1),"")</f>
        <v>S</v>
      </c>
      <c r="H6097" t="s">
        <v>46</v>
      </c>
      <c r="I6097">
        <v>5</v>
      </c>
      <c r="J6097" t="b">
        <v>0</v>
      </c>
      <c r="K6097" s="7">
        <v>0</v>
      </c>
      <c r="L6097" s="7">
        <v>0</v>
      </c>
      <c r="M6097" s="7">
        <v>0</v>
      </c>
      <c r="N6097" s="7">
        <v>0</v>
      </c>
      <c r="O6097" s="7">
        <v>0</v>
      </c>
      <c r="P6097" s="7">
        <f>SUM(dane3[[#This Row],[RoomService]:[VRDeck]])</f>
        <v>0</v>
      </c>
      <c r="Q6097" t="s">
        <v>16635</v>
      </c>
      <c r="R6097" t="b">
        <v>1</v>
      </c>
    </row>
    <row r="6098" spans="1:18" x14ac:dyDescent="0.3">
      <c r="A6098" t="s">
        <v>16636</v>
      </c>
      <c r="B6098">
        <f>MID(dane3[[#This Row],[PassengerId]],1,4)+0</f>
        <v>6443</v>
      </c>
      <c r="C6098" t="s">
        <v>19</v>
      </c>
      <c r="D6098" t="b">
        <v>0</v>
      </c>
      <c r="E6098" t="s">
        <v>16632</v>
      </c>
      <c r="F6098" t="str">
        <f>MID($E6098,1,1)</f>
        <v>G</v>
      </c>
      <c r="G6098" t="str">
        <f>IFERROR(MID($E6098,SEARCH("/",$E6098,SEARCH("/",$E6098)+1)+1,1),"")</f>
        <v>S</v>
      </c>
      <c r="H6098" t="s">
        <v>16</v>
      </c>
      <c r="I6098">
        <v>10</v>
      </c>
      <c r="J6098" t="b">
        <v>0</v>
      </c>
      <c r="K6098" s="7">
        <v>0</v>
      </c>
      <c r="L6098" s="7">
        <v>0</v>
      </c>
      <c r="M6098" s="7">
        <v>0</v>
      </c>
      <c r="N6098" s="7">
        <v>0</v>
      </c>
      <c r="O6098" s="7">
        <v>0</v>
      </c>
      <c r="P6098" s="7">
        <f>SUM(dane3[[#This Row],[RoomService]:[VRDeck]])</f>
        <v>0</v>
      </c>
      <c r="Q6098" t="s">
        <v>16637</v>
      </c>
      <c r="R6098" t="b">
        <v>1</v>
      </c>
    </row>
    <row r="6099" spans="1:18" x14ac:dyDescent="0.3">
      <c r="A6099" t="s">
        <v>16638</v>
      </c>
      <c r="B6099">
        <f>MID(dane3[[#This Row],[PassengerId]],1,4)+0</f>
        <v>6443</v>
      </c>
      <c r="C6099" t="s">
        <v>19</v>
      </c>
      <c r="D6099" t="b">
        <v>1</v>
      </c>
      <c r="E6099" t="s">
        <v>16632</v>
      </c>
      <c r="F6099" t="str">
        <f>MID($E6099,1,1)</f>
        <v>G</v>
      </c>
      <c r="G6099" t="str">
        <f>IFERROR(MID($E6099,SEARCH("/",$E6099,SEARCH("/",$E6099)+1)+1,1),"")</f>
        <v>S</v>
      </c>
      <c r="H6099" t="s">
        <v>16</v>
      </c>
      <c r="I6099">
        <v>1</v>
      </c>
      <c r="J6099" t="b">
        <v>0</v>
      </c>
      <c r="K6099" s="7">
        <v>0</v>
      </c>
      <c r="L6099" s="7">
        <v>0</v>
      </c>
      <c r="M6099" s="7">
        <v>0</v>
      </c>
      <c r="N6099" s="7">
        <v>0</v>
      </c>
      <c r="O6099" s="7">
        <v>0</v>
      </c>
      <c r="P6099" s="7">
        <f>SUM(dane3[[#This Row],[RoomService]:[VRDeck]])</f>
        <v>0</v>
      </c>
      <c r="Q6099" t="s">
        <v>16639</v>
      </c>
      <c r="R6099" t="b">
        <v>1</v>
      </c>
    </row>
    <row r="6100" spans="1:18" x14ac:dyDescent="0.3">
      <c r="A6100" t="s">
        <v>16640</v>
      </c>
      <c r="B6100">
        <f>MID(dane3[[#This Row],[PassengerId]],1,4)+0</f>
        <v>6443</v>
      </c>
      <c r="C6100" t="s">
        <v>19</v>
      </c>
      <c r="D6100" t="b">
        <v>0</v>
      </c>
      <c r="E6100" t="s">
        <v>16641</v>
      </c>
      <c r="F6100" t="str">
        <f>MID($E6100,1,1)</f>
        <v>F</v>
      </c>
      <c r="G6100" t="str">
        <f>IFERROR(MID($E6100,SEARCH("/",$E6100,SEARCH("/",$E6100)+1)+1,1),"")</f>
        <v>S</v>
      </c>
      <c r="H6100" t="s">
        <v>16</v>
      </c>
      <c r="I6100">
        <v>16</v>
      </c>
      <c r="J6100" t="b">
        <v>0</v>
      </c>
      <c r="K6100" s="7">
        <v>45</v>
      </c>
      <c r="L6100" s="7">
        <v>0</v>
      </c>
      <c r="M6100" s="7">
        <v>622</v>
      </c>
      <c r="N6100" s="7">
        <v>0</v>
      </c>
      <c r="O6100" s="7">
        <v>564</v>
      </c>
      <c r="P6100" s="7">
        <f>SUM(dane3[[#This Row],[RoomService]:[VRDeck]])</f>
        <v>1231</v>
      </c>
      <c r="Q6100" t="s">
        <v>16642</v>
      </c>
      <c r="R6100" t="b">
        <v>0</v>
      </c>
    </row>
    <row r="6101" spans="1:18" x14ac:dyDescent="0.3">
      <c r="A6101" t="s">
        <v>16643</v>
      </c>
      <c r="B6101">
        <f>MID(dane3[[#This Row],[PassengerId]],1,4)+0</f>
        <v>6443</v>
      </c>
      <c r="C6101" t="s">
        <v>19</v>
      </c>
      <c r="D6101" t="b">
        <v>0</v>
      </c>
      <c r="E6101" t="s">
        <v>16632</v>
      </c>
      <c r="F6101" t="str">
        <f>MID($E6101,1,1)</f>
        <v>G</v>
      </c>
      <c r="G6101" t="str">
        <f>IFERROR(MID($E6101,SEARCH("/",$E6101,SEARCH("/",$E6101)+1)+1,1),"")</f>
        <v>S</v>
      </c>
      <c r="H6101" t="s">
        <v>16</v>
      </c>
      <c r="I6101">
        <v>51</v>
      </c>
      <c r="J6101" t="b">
        <v>0</v>
      </c>
      <c r="K6101" s="7">
        <v>0</v>
      </c>
      <c r="L6101" s="7">
        <v>10</v>
      </c>
      <c r="M6101" s="7">
        <v>388</v>
      </c>
      <c r="N6101" s="7">
        <v>1380</v>
      </c>
      <c r="O6101" s="7">
        <v>0</v>
      </c>
      <c r="P6101" s="7">
        <f>SUM(dane3[[#This Row],[RoomService]:[VRDeck]])</f>
        <v>1778</v>
      </c>
      <c r="Q6101" t="s">
        <v>16644</v>
      </c>
      <c r="R6101" t="b">
        <v>0</v>
      </c>
    </row>
    <row r="6102" spans="1:18" x14ac:dyDescent="0.3">
      <c r="A6102" t="s">
        <v>16645</v>
      </c>
      <c r="B6102">
        <f>MID(dane3[[#This Row],[PassengerId]],1,4)+0</f>
        <v>6443</v>
      </c>
      <c r="C6102" t="s">
        <v>19</v>
      </c>
      <c r="D6102" t="b">
        <v>1</v>
      </c>
      <c r="E6102" t="s">
        <v>16632</v>
      </c>
      <c r="F6102" t="str">
        <f>MID($E6102,1,1)</f>
        <v>G</v>
      </c>
      <c r="G6102" t="str">
        <f>IFERROR(MID($E6102,SEARCH("/",$E6102,SEARCH("/",$E6102)+1)+1,1),"")</f>
        <v>S</v>
      </c>
      <c r="H6102" t="s">
        <v>16</v>
      </c>
      <c r="I6102">
        <v>5</v>
      </c>
      <c r="J6102" t="b">
        <v>0</v>
      </c>
      <c r="K6102" s="7">
        <v>0</v>
      </c>
      <c r="L6102" s="7">
        <v>0</v>
      </c>
      <c r="M6102" s="7">
        <v>0</v>
      </c>
      <c r="N6102" s="7">
        <v>0</v>
      </c>
      <c r="O6102" s="7">
        <v>0</v>
      </c>
      <c r="P6102" s="7">
        <f>SUM(dane3[[#This Row],[RoomService]:[VRDeck]])</f>
        <v>0</v>
      </c>
      <c r="Q6102" t="s">
        <v>16646</v>
      </c>
      <c r="R6102" t="b">
        <v>1</v>
      </c>
    </row>
    <row r="6103" spans="1:18" x14ac:dyDescent="0.3">
      <c r="A6103" t="s">
        <v>16647</v>
      </c>
      <c r="B6103">
        <f>MID(dane3[[#This Row],[PassengerId]],1,4)+0</f>
        <v>6444</v>
      </c>
      <c r="C6103" t="s">
        <v>19</v>
      </c>
      <c r="D6103" t="b">
        <v>0</v>
      </c>
      <c r="E6103" t="s">
        <v>16648</v>
      </c>
      <c r="F6103" t="str">
        <f>MID($E6103,1,1)</f>
        <v>G</v>
      </c>
      <c r="G6103" t="str">
        <f>IFERROR(MID($E6103,SEARCH("/",$E6103,SEARCH("/",$E6103)+1)+1,1),"")</f>
        <v>P</v>
      </c>
      <c r="H6103" t="s">
        <v>16</v>
      </c>
      <c r="I6103">
        <v>19</v>
      </c>
      <c r="J6103" t="b">
        <v>0</v>
      </c>
      <c r="K6103" s="7">
        <v>0</v>
      </c>
      <c r="L6103" s="7">
        <v>0</v>
      </c>
      <c r="M6103" s="7">
        <v>0</v>
      </c>
      <c r="N6103" s="7">
        <v>0</v>
      </c>
      <c r="O6103" s="7">
        <v>0</v>
      </c>
      <c r="P6103" s="7">
        <f>SUM(dane3[[#This Row],[RoomService]:[VRDeck]])</f>
        <v>0</v>
      </c>
      <c r="Q6103" t="s">
        <v>16649</v>
      </c>
      <c r="R6103" t="b">
        <v>0</v>
      </c>
    </row>
    <row r="6104" spans="1:18" x14ac:dyDescent="0.3">
      <c r="A6104" t="s">
        <v>16650</v>
      </c>
      <c r="B6104">
        <f>MID(dane3[[#This Row],[PassengerId]],1,4)+0</f>
        <v>6444</v>
      </c>
      <c r="C6104" t="s">
        <v>19</v>
      </c>
      <c r="D6104" t="b">
        <v>1</v>
      </c>
      <c r="E6104" t="s">
        <v>16648</v>
      </c>
      <c r="F6104" t="str">
        <f>MID($E6104,1,1)</f>
        <v>G</v>
      </c>
      <c r="G6104" t="str">
        <f>IFERROR(MID($E6104,SEARCH("/",$E6104,SEARCH("/",$E6104)+1)+1,1),"")</f>
        <v>P</v>
      </c>
      <c r="H6104" t="s">
        <v>16</v>
      </c>
      <c r="I6104">
        <v>0</v>
      </c>
      <c r="J6104" t="b">
        <v>0</v>
      </c>
      <c r="K6104" s="7">
        <v>0</v>
      </c>
      <c r="L6104" s="7">
        <v>0</v>
      </c>
      <c r="M6104" s="7">
        <v>0</v>
      </c>
      <c r="N6104" s="7">
        <v>0</v>
      </c>
      <c r="O6104" s="7">
        <v>0</v>
      </c>
      <c r="P6104" s="7">
        <f>SUM(dane3[[#This Row],[RoomService]:[VRDeck]])</f>
        <v>0</v>
      </c>
      <c r="Q6104" t="s">
        <v>16651</v>
      </c>
      <c r="R6104" t="b">
        <v>1</v>
      </c>
    </row>
    <row r="6105" spans="1:18" x14ac:dyDescent="0.3">
      <c r="A6105" t="s">
        <v>16652</v>
      </c>
      <c r="B6105">
        <f>MID(dane3[[#This Row],[PassengerId]],1,4)+0</f>
        <v>6446</v>
      </c>
      <c r="C6105" t="s">
        <v>19</v>
      </c>
      <c r="D6105" t="b">
        <v>0</v>
      </c>
      <c r="E6105" t="s">
        <v>16653</v>
      </c>
      <c r="F6105" t="str">
        <f>MID($E6105,1,1)</f>
        <v>G</v>
      </c>
      <c r="G6105" t="str">
        <f>IFERROR(MID($E6105,SEARCH("/",$E6105,SEARCH("/",$E6105)+1)+1,1),"")</f>
        <v>S</v>
      </c>
      <c r="H6105" t="s">
        <v>16</v>
      </c>
      <c r="I6105">
        <v>20</v>
      </c>
      <c r="J6105" t="b">
        <v>0</v>
      </c>
      <c r="K6105" s="7">
        <v>810</v>
      </c>
      <c r="L6105" s="7">
        <v>0</v>
      </c>
      <c r="M6105" s="7">
        <v>0</v>
      </c>
      <c r="N6105" s="7">
        <v>0</v>
      </c>
      <c r="O6105" s="7">
        <v>0</v>
      </c>
      <c r="P6105" s="7">
        <f>SUM(dane3[[#This Row],[RoomService]:[VRDeck]])</f>
        <v>810</v>
      </c>
      <c r="Q6105" t="s">
        <v>16654</v>
      </c>
      <c r="R6105" t="b">
        <v>0</v>
      </c>
    </row>
    <row r="6106" spans="1:18" x14ac:dyDescent="0.3">
      <c r="A6106" t="s">
        <v>16655</v>
      </c>
      <c r="B6106">
        <f>MID(dane3[[#This Row],[PassengerId]],1,4)+0</f>
        <v>6446</v>
      </c>
      <c r="C6106" t="s">
        <v>19</v>
      </c>
      <c r="D6106" t="b">
        <v>1</v>
      </c>
      <c r="E6106" t="s">
        <v>16653</v>
      </c>
      <c r="F6106" t="str">
        <f>MID($E6106,1,1)</f>
        <v>G</v>
      </c>
      <c r="G6106" t="str">
        <f>IFERROR(MID($E6106,SEARCH("/",$E6106,SEARCH("/",$E6106)+1)+1,1),"")</f>
        <v>S</v>
      </c>
      <c r="H6106" t="s">
        <v>16</v>
      </c>
      <c r="I6106">
        <v>0</v>
      </c>
      <c r="J6106" t="b">
        <v>0</v>
      </c>
      <c r="K6106" s="7">
        <v>0</v>
      </c>
      <c r="L6106" s="7">
        <v>0</v>
      </c>
      <c r="M6106" s="7">
        <v>0</v>
      </c>
      <c r="N6106" s="7">
        <v>0</v>
      </c>
      <c r="O6106" s="7">
        <v>0</v>
      </c>
      <c r="P6106" s="7">
        <f>SUM(dane3[[#This Row],[RoomService]:[VRDeck]])</f>
        <v>0</v>
      </c>
      <c r="Q6106" t="s">
        <v>16656</v>
      </c>
      <c r="R6106" t="b">
        <v>1</v>
      </c>
    </row>
    <row r="6107" spans="1:18" x14ac:dyDescent="0.3">
      <c r="A6107" t="s">
        <v>16657</v>
      </c>
      <c r="B6107">
        <f>MID(dane3[[#This Row],[PassengerId]],1,4)+0</f>
        <v>6446</v>
      </c>
      <c r="C6107" t="s">
        <v>19</v>
      </c>
      <c r="D6107" t="b">
        <v>1</v>
      </c>
      <c r="E6107" t="s">
        <v>16653</v>
      </c>
      <c r="F6107" t="str">
        <f>MID($E6107,1,1)</f>
        <v>G</v>
      </c>
      <c r="G6107" t="str">
        <f>IFERROR(MID($E6107,SEARCH("/",$E6107,SEARCH("/",$E6107)+1)+1,1),"")</f>
        <v>S</v>
      </c>
      <c r="H6107" t="s">
        <v>16</v>
      </c>
      <c r="I6107">
        <v>1</v>
      </c>
      <c r="J6107" t="b">
        <v>0</v>
      </c>
      <c r="K6107" s="7">
        <v>0</v>
      </c>
      <c r="L6107" s="7">
        <v>0</v>
      </c>
      <c r="M6107" s="7">
        <v>0</v>
      </c>
      <c r="N6107" s="7">
        <v>0</v>
      </c>
      <c r="O6107" s="7">
        <v>0</v>
      </c>
      <c r="P6107" s="7">
        <f>SUM(dane3[[#This Row],[RoomService]:[VRDeck]])</f>
        <v>0</v>
      </c>
      <c r="Q6107" t="s">
        <v>16658</v>
      </c>
      <c r="R6107" t="b">
        <v>1</v>
      </c>
    </row>
    <row r="6108" spans="1:18" x14ac:dyDescent="0.3">
      <c r="A6108" t="s">
        <v>16659</v>
      </c>
      <c r="B6108">
        <f>MID(dane3[[#This Row],[PassengerId]],1,4)+0</f>
        <v>6447</v>
      </c>
      <c r="C6108" t="s">
        <v>19</v>
      </c>
      <c r="D6108" t="b">
        <v>1</v>
      </c>
      <c r="E6108" t="s">
        <v>16660</v>
      </c>
      <c r="F6108" t="str">
        <f>MID($E6108,1,1)</f>
        <v>G</v>
      </c>
      <c r="G6108" t="str">
        <f>IFERROR(MID($E6108,SEARCH("/",$E6108,SEARCH("/",$E6108)+1)+1,1),"")</f>
        <v>P</v>
      </c>
      <c r="H6108" t="s">
        <v>32</v>
      </c>
      <c r="I6108">
        <v>38</v>
      </c>
      <c r="J6108" t="b">
        <v>0</v>
      </c>
      <c r="K6108" s="7">
        <v>0</v>
      </c>
      <c r="L6108" s="7">
        <v>0</v>
      </c>
      <c r="M6108" s="7">
        <v>0</v>
      </c>
      <c r="N6108" s="7">
        <v>0</v>
      </c>
      <c r="O6108" s="7">
        <v>0</v>
      </c>
      <c r="P6108" s="7">
        <f>SUM(dane3[[#This Row],[RoomService]:[VRDeck]])</f>
        <v>0</v>
      </c>
      <c r="Q6108" t="s">
        <v>23799</v>
      </c>
      <c r="R6108" t="b">
        <v>1</v>
      </c>
    </row>
    <row r="6109" spans="1:18" x14ac:dyDescent="0.3">
      <c r="A6109" t="s">
        <v>16661</v>
      </c>
      <c r="B6109">
        <f>MID(dane3[[#This Row],[PassengerId]],1,4)+0</f>
        <v>6448</v>
      </c>
      <c r="C6109" t="s">
        <v>19</v>
      </c>
      <c r="D6109" t="b">
        <v>0</v>
      </c>
      <c r="E6109" t="s">
        <v>16662</v>
      </c>
      <c r="F6109" t="str">
        <f>MID($E6109,1,1)</f>
        <v>F</v>
      </c>
      <c r="G6109" t="str">
        <f>IFERROR(MID($E6109,SEARCH("/",$E6109,SEARCH("/",$E6109)+1)+1,1),"")</f>
        <v>S</v>
      </c>
      <c r="H6109" t="s">
        <v>16</v>
      </c>
      <c r="I6109">
        <v>40</v>
      </c>
      <c r="J6109" t="b">
        <v>0</v>
      </c>
      <c r="K6109" s="7">
        <v>0</v>
      </c>
      <c r="L6109" s="7">
        <v>0</v>
      </c>
      <c r="M6109" s="7">
        <v>433</v>
      </c>
      <c r="N6109" s="7">
        <v>343</v>
      </c>
      <c r="O6109" s="7">
        <v>0</v>
      </c>
      <c r="P6109" s="7">
        <f>SUM(dane3[[#This Row],[RoomService]:[VRDeck]])</f>
        <v>776</v>
      </c>
      <c r="Q6109" t="s">
        <v>16663</v>
      </c>
      <c r="R6109" t="b">
        <v>0</v>
      </c>
    </row>
    <row r="6110" spans="1:18" x14ac:dyDescent="0.3">
      <c r="A6110" t="s">
        <v>15128</v>
      </c>
      <c r="B6110">
        <f>MID(dane3[[#This Row],[PassengerId]],1,4)+0</f>
        <v>5902</v>
      </c>
      <c r="C6110" t="s">
        <v>53</v>
      </c>
      <c r="D6110" t="b">
        <v>0</v>
      </c>
      <c r="E6110" t="s">
        <v>15129</v>
      </c>
      <c r="F6110" t="str">
        <f>MID($E6110,1,1)</f>
        <v>D</v>
      </c>
      <c r="G6110" t="str">
        <f>IFERROR(MID($E6110,SEARCH("/",$E6110,SEARCH("/",$E6110)+1)+1,1),"")</f>
        <v>S</v>
      </c>
      <c r="H6110" t="s">
        <v>32</v>
      </c>
      <c r="I6110">
        <v>34</v>
      </c>
      <c r="J6110" t="b">
        <v>0</v>
      </c>
      <c r="K6110" s="7">
        <v>162</v>
      </c>
      <c r="L6110" s="7">
        <v>0</v>
      </c>
      <c r="M6110" s="7">
        <v>690</v>
      </c>
      <c r="N6110" s="7">
        <v>28</v>
      </c>
      <c r="O6110" s="7">
        <v>0</v>
      </c>
      <c r="P6110" s="7">
        <f>SUM(dane3[[#This Row],[RoomService]:[VRDeck]])</f>
        <v>880</v>
      </c>
      <c r="Q6110" t="s">
        <v>15130</v>
      </c>
      <c r="R6110" t="b">
        <v>0</v>
      </c>
    </row>
    <row r="6111" spans="1:18" x14ac:dyDescent="0.3">
      <c r="A6111" t="s">
        <v>15181</v>
      </c>
      <c r="B6111">
        <f>MID(dane3[[#This Row],[PassengerId]],1,4)+0</f>
        <v>5923</v>
      </c>
      <c r="C6111" t="s">
        <v>53</v>
      </c>
      <c r="D6111" t="b">
        <v>1</v>
      </c>
      <c r="E6111" t="s">
        <v>15182</v>
      </c>
      <c r="F6111" t="str">
        <f>MID($E6111,1,1)</f>
        <v>F</v>
      </c>
      <c r="G6111" t="str">
        <f>IFERROR(MID($E6111,SEARCH("/",$E6111,SEARCH("/",$E6111)+1)+1,1),"")</f>
        <v>S</v>
      </c>
      <c r="H6111" t="s">
        <v>46</v>
      </c>
      <c r="I6111">
        <v>30</v>
      </c>
      <c r="J6111" t="b">
        <v>0</v>
      </c>
      <c r="K6111" s="7">
        <v>0</v>
      </c>
      <c r="L6111" s="7">
        <v>0</v>
      </c>
      <c r="M6111" s="7">
        <v>0</v>
      </c>
      <c r="N6111" s="7">
        <v>0</v>
      </c>
      <c r="O6111" s="7">
        <v>0</v>
      </c>
      <c r="P6111" s="7">
        <f>SUM(dane3[[#This Row],[RoomService]:[VRDeck]])</f>
        <v>0</v>
      </c>
      <c r="Q6111" t="s">
        <v>15183</v>
      </c>
      <c r="R6111" t="b">
        <v>1</v>
      </c>
    </row>
    <row r="6112" spans="1:18" x14ac:dyDescent="0.3">
      <c r="A6112" t="s">
        <v>16670</v>
      </c>
      <c r="B6112">
        <f>MID(dane3[[#This Row],[PassengerId]],1,4)+0</f>
        <v>6450</v>
      </c>
      <c r="C6112" t="s">
        <v>14</v>
      </c>
      <c r="D6112" t="b">
        <v>0</v>
      </c>
      <c r="E6112" t="s">
        <v>16671</v>
      </c>
      <c r="F6112" t="str">
        <f>MID($E6112,1,1)</f>
        <v>C</v>
      </c>
      <c r="G6112" t="str">
        <f>IFERROR(MID($E6112,SEARCH("/",$E6112,SEARCH("/",$E6112)+1)+1,1),"")</f>
        <v>P</v>
      </c>
      <c r="H6112" t="s">
        <v>16</v>
      </c>
      <c r="I6112">
        <v>23</v>
      </c>
      <c r="J6112" t="b">
        <v>0</v>
      </c>
      <c r="K6112" s="7">
        <v>0</v>
      </c>
      <c r="L6112" s="7">
        <v>596</v>
      </c>
      <c r="M6112" s="7">
        <v>57</v>
      </c>
      <c r="N6112" s="7">
        <v>259</v>
      </c>
      <c r="O6112" s="7">
        <v>4666</v>
      </c>
      <c r="P6112" s="7">
        <f>SUM(dane3[[#This Row],[RoomService]:[VRDeck]])</f>
        <v>5578</v>
      </c>
      <c r="Q6112" t="s">
        <v>16672</v>
      </c>
      <c r="R6112" t="b">
        <v>0</v>
      </c>
    </row>
    <row r="6113" spans="1:18" x14ac:dyDescent="0.3">
      <c r="A6113" t="s">
        <v>16673</v>
      </c>
      <c r="B6113">
        <f>MID(dane3[[#This Row],[PassengerId]],1,4)+0</f>
        <v>6450</v>
      </c>
      <c r="C6113" t="s">
        <v>14</v>
      </c>
      <c r="D6113" t="b">
        <v>1</v>
      </c>
      <c r="E6113" t="s">
        <v>16671</v>
      </c>
      <c r="F6113" t="str">
        <f>MID($E6113,1,1)</f>
        <v>C</v>
      </c>
      <c r="G6113" t="str">
        <f>IFERROR(MID($E6113,SEARCH("/",$E6113,SEARCH("/",$E6113)+1)+1,1),"")</f>
        <v>P</v>
      </c>
      <c r="H6113" t="s">
        <v>46</v>
      </c>
      <c r="I6113">
        <v>42</v>
      </c>
      <c r="J6113" t="b">
        <v>0</v>
      </c>
      <c r="K6113" s="7">
        <v>0</v>
      </c>
      <c r="L6113" s="7">
        <v>0</v>
      </c>
      <c r="M6113" s="7">
        <v>0</v>
      </c>
      <c r="N6113" s="7">
        <v>0</v>
      </c>
      <c r="O6113" s="7">
        <v>0</v>
      </c>
      <c r="P6113" s="7">
        <f>SUM(dane3[[#This Row],[RoomService]:[VRDeck]])</f>
        <v>0</v>
      </c>
      <c r="Q6113" t="s">
        <v>16674</v>
      </c>
      <c r="R6113" t="b">
        <v>1</v>
      </c>
    </row>
    <row r="6114" spans="1:18" x14ac:dyDescent="0.3">
      <c r="A6114" t="s">
        <v>15234</v>
      </c>
      <c r="B6114">
        <f>MID(dane3[[#This Row],[PassengerId]],1,4)+0</f>
        <v>5939</v>
      </c>
      <c r="C6114" t="s">
        <v>53</v>
      </c>
      <c r="D6114" t="b">
        <v>0</v>
      </c>
      <c r="E6114" t="s">
        <v>15235</v>
      </c>
      <c r="F6114" t="str">
        <f>MID($E6114,1,1)</f>
        <v>E</v>
      </c>
      <c r="G6114" t="str">
        <f>IFERROR(MID($E6114,SEARCH("/",$E6114,SEARCH("/",$E6114)+1)+1,1),"")</f>
        <v>S</v>
      </c>
      <c r="H6114" t="s">
        <v>16</v>
      </c>
      <c r="I6114">
        <v>30</v>
      </c>
      <c r="J6114" t="b">
        <v>0</v>
      </c>
      <c r="K6114" s="7">
        <v>628</v>
      </c>
      <c r="L6114" s="7">
        <v>0</v>
      </c>
      <c r="M6114" s="7">
        <v>544</v>
      </c>
      <c r="N6114" s="7">
        <v>0</v>
      </c>
      <c r="O6114" s="7">
        <v>126</v>
      </c>
      <c r="P6114" s="7">
        <f>SUM(dane3[[#This Row],[RoomService]:[VRDeck]])</f>
        <v>1298</v>
      </c>
      <c r="Q6114" t="s">
        <v>15236</v>
      </c>
      <c r="R6114" t="b">
        <v>0</v>
      </c>
    </row>
    <row r="6115" spans="1:18" x14ac:dyDescent="0.3">
      <c r="A6115" t="s">
        <v>16677</v>
      </c>
      <c r="B6115">
        <f>MID(dane3[[#This Row],[PassengerId]],1,4)+0</f>
        <v>6452</v>
      </c>
      <c r="C6115" t="s">
        <v>19</v>
      </c>
      <c r="D6115" t="b">
        <v>0</v>
      </c>
      <c r="E6115" t="s">
        <v>16678</v>
      </c>
      <c r="F6115" t="str">
        <f>MID($E6115,1,1)</f>
        <v>F</v>
      </c>
      <c r="G6115" t="str">
        <f>IFERROR(MID($E6115,SEARCH("/",$E6115,SEARCH("/",$E6115)+1)+1,1),"")</f>
        <v>P</v>
      </c>
      <c r="H6115" t="s">
        <v>16</v>
      </c>
      <c r="I6115">
        <v>24</v>
      </c>
      <c r="J6115" t="b">
        <v>0</v>
      </c>
      <c r="K6115" s="7">
        <v>0</v>
      </c>
      <c r="L6115" s="7">
        <v>854</v>
      </c>
      <c r="M6115" s="7">
        <v>11</v>
      </c>
      <c r="N6115" s="7">
        <v>0</v>
      </c>
      <c r="O6115" s="7">
        <v>0</v>
      </c>
      <c r="P6115" s="7">
        <f>SUM(dane3[[#This Row],[RoomService]:[VRDeck]])</f>
        <v>865</v>
      </c>
      <c r="Q6115" t="s">
        <v>23799</v>
      </c>
      <c r="R6115" t="b">
        <v>1</v>
      </c>
    </row>
    <row r="6116" spans="1:18" x14ac:dyDescent="0.3">
      <c r="A6116" t="s">
        <v>16679</v>
      </c>
      <c r="B6116">
        <f>MID(dane3[[#This Row],[PassengerId]],1,4)+0</f>
        <v>6452</v>
      </c>
      <c r="C6116" t="s">
        <v>19</v>
      </c>
      <c r="D6116" t="b">
        <v>0</v>
      </c>
      <c r="E6116" t="s">
        <v>16680</v>
      </c>
      <c r="F6116" t="str">
        <f>MID($E6116,1,1)</f>
        <v>G</v>
      </c>
      <c r="G6116" t="str">
        <f>IFERROR(MID($E6116,SEARCH("/",$E6116,SEARCH("/",$E6116)+1)+1,1),"")</f>
        <v>P</v>
      </c>
      <c r="H6116" t="s">
        <v>16</v>
      </c>
      <c r="I6116">
        <v>12</v>
      </c>
      <c r="J6116" t="b">
        <v>0</v>
      </c>
      <c r="K6116" s="7">
        <v>0</v>
      </c>
      <c r="L6116" s="7">
        <v>0</v>
      </c>
      <c r="M6116" s="7">
        <v>0</v>
      </c>
      <c r="N6116" s="7">
        <v>0</v>
      </c>
      <c r="O6116" s="7">
        <v>0</v>
      </c>
      <c r="P6116" s="7">
        <f>SUM(dane3[[#This Row],[RoomService]:[VRDeck]])</f>
        <v>0</v>
      </c>
      <c r="Q6116" t="s">
        <v>16681</v>
      </c>
      <c r="R6116" t="b">
        <v>1</v>
      </c>
    </row>
    <row r="6117" spans="1:18" x14ac:dyDescent="0.3">
      <c r="A6117" t="s">
        <v>16682</v>
      </c>
      <c r="B6117">
        <f>MID(dane3[[#This Row],[PassengerId]],1,4)+0</f>
        <v>6452</v>
      </c>
      <c r="C6117" t="s">
        <v>19</v>
      </c>
      <c r="D6117" t="b">
        <v>1</v>
      </c>
      <c r="E6117" t="s">
        <v>16680</v>
      </c>
      <c r="F6117" t="str">
        <f>MID($E6117,1,1)</f>
        <v>G</v>
      </c>
      <c r="G6117" t="str">
        <f>IFERROR(MID($E6117,SEARCH("/",$E6117,SEARCH("/",$E6117)+1)+1,1),"")</f>
        <v>P</v>
      </c>
      <c r="H6117" t="s">
        <v>16</v>
      </c>
      <c r="I6117">
        <v>2</v>
      </c>
      <c r="J6117" t="b">
        <v>0</v>
      </c>
      <c r="K6117" s="7">
        <v>0</v>
      </c>
      <c r="L6117" s="7">
        <v>0</v>
      </c>
      <c r="M6117" s="7">
        <v>0</v>
      </c>
      <c r="N6117" s="7">
        <v>0</v>
      </c>
      <c r="O6117" s="7">
        <v>0</v>
      </c>
      <c r="P6117" s="7">
        <f>SUM(dane3[[#This Row],[RoomService]:[VRDeck]])</f>
        <v>0</v>
      </c>
      <c r="Q6117" t="s">
        <v>16683</v>
      </c>
      <c r="R6117" t="b">
        <v>1</v>
      </c>
    </row>
    <row r="6118" spans="1:18" x14ac:dyDescent="0.3">
      <c r="A6118" t="s">
        <v>16684</v>
      </c>
      <c r="B6118">
        <f>MID(dane3[[#This Row],[PassengerId]],1,4)+0</f>
        <v>6453</v>
      </c>
      <c r="C6118" t="s">
        <v>19</v>
      </c>
      <c r="D6118" t="b">
        <v>0</v>
      </c>
      <c r="E6118" t="s">
        <v>16685</v>
      </c>
      <c r="F6118" t="str">
        <f>MID($E6118,1,1)</f>
        <v>G</v>
      </c>
      <c r="G6118" t="str">
        <f>IFERROR(MID($E6118,SEARCH("/",$E6118,SEARCH("/",$E6118)+1)+1,1),"")</f>
        <v>P</v>
      </c>
      <c r="H6118" t="s">
        <v>32</v>
      </c>
      <c r="I6118">
        <v>28</v>
      </c>
      <c r="J6118" t="b">
        <v>0</v>
      </c>
      <c r="K6118" s="7">
        <v>0</v>
      </c>
      <c r="L6118" s="7">
        <v>7</v>
      </c>
      <c r="M6118" s="7">
        <v>17</v>
      </c>
      <c r="N6118" s="7">
        <v>0</v>
      </c>
      <c r="O6118" s="7">
        <v>1724</v>
      </c>
      <c r="P6118" s="7">
        <f>SUM(dane3[[#This Row],[RoomService]:[VRDeck]])</f>
        <v>1748</v>
      </c>
      <c r="Q6118" t="s">
        <v>16686</v>
      </c>
      <c r="R6118" t="b">
        <v>0</v>
      </c>
    </row>
    <row r="6119" spans="1:18" x14ac:dyDescent="0.3">
      <c r="A6119" t="s">
        <v>16687</v>
      </c>
      <c r="B6119">
        <f>MID(dane3[[#This Row],[PassengerId]],1,4)+0</f>
        <v>6454</v>
      </c>
      <c r="C6119" t="s">
        <v>19</v>
      </c>
      <c r="D6119" t="b">
        <v>1</v>
      </c>
      <c r="E6119" t="s">
        <v>16688</v>
      </c>
      <c r="F6119" t="str">
        <f>MID($E6119,1,1)</f>
        <v>G</v>
      </c>
      <c r="G6119" t="str">
        <f>IFERROR(MID($E6119,SEARCH("/",$E6119,SEARCH("/",$E6119)+1)+1,1),"")</f>
        <v>P</v>
      </c>
      <c r="H6119" t="s">
        <v>16</v>
      </c>
      <c r="I6119">
        <v>44</v>
      </c>
      <c r="J6119" t="b">
        <v>0</v>
      </c>
      <c r="K6119" s="7">
        <v>0</v>
      </c>
      <c r="L6119" s="7">
        <v>0</v>
      </c>
      <c r="M6119" s="7">
        <v>0</v>
      </c>
      <c r="N6119" s="7">
        <v>0</v>
      </c>
      <c r="O6119" s="7">
        <v>0</v>
      </c>
      <c r="P6119" s="7">
        <f>SUM(dane3[[#This Row],[RoomService]:[VRDeck]])</f>
        <v>0</v>
      </c>
      <c r="Q6119" t="s">
        <v>16689</v>
      </c>
      <c r="R6119" t="b">
        <v>1</v>
      </c>
    </row>
    <row r="6120" spans="1:18" x14ac:dyDescent="0.3">
      <c r="A6120" t="s">
        <v>16690</v>
      </c>
      <c r="B6120">
        <f>MID(dane3[[#This Row],[PassengerId]],1,4)+0</f>
        <v>6455</v>
      </c>
      <c r="C6120" t="s">
        <v>14</v>
      </c>
      <c r="D6120" t="b">
        <v>0</v>
      </c>
      <c r="E6120" t="s">
        <v>16691</v>
      </c>
      <c r="F6120" t="str">
        <f>MID($E6120,1,1)</f>
        <v>D</v>
      </c>
      <c r="G6120" t="str">
        <f>IFERROR(MID($E6120,SEARCH("/",$E6120,SEARCH("/",$E6120)+1)+1,1),"")</f>
        <v>P</v>
      </c>
      <c r="H6120" t="s">
        <v>16</v>
      </c>
      <c r="I6120">
        <v>26</v>
      </c>
      <c r="J6120" t="b">
        <v>0</v>
      </c>
      <c r="K6120" s="7">
        <v>0</v>
      </c>
      <c r="L6120" s="7">
        <v>3818</v>
      </c>
      <c r="M6120" s="7">
        <v>0</v>
      </c>
      <c r="N6120" s="7">
        <v>1877</v>
      </c>
      <c r="O6120" s="7">
        <v>136</v>
      </c>
      <c r="P6120" s="7">
        <f>SUM(dane3[[#This Row],[RoomService]:[VRDeck]])</f>
        <v>5831</v>
      </c>
      <c r="Q6120" t="s">
        <v>16692</v>
      </c>
      <c r="R6120" t="b">
        <v>0</v>
      </c>
    </row>
    <row r="6121" spans="1:18" x14ac:dyDescent="0.3">
      <c r="A6121" t="s">
        <v>16693</v>
      </c>
      <c r="B6121">
        <f>MID(dane3[[#This Row],[PassengerId]],1,4)+0</f>
        <v>6456</v>
      </c>
      <c r="C6121" t="s">
        <v>19</v>
      </c>
      <c r="D6121" t="b">
        <v>0</v>
      </c>
      <c r="E6121" t="s">
        <v>16694</v>
      </c>
      <c r="F6121" t="str">
        <f>MID($E6121,1,1)</f>
        <v>E</v>
      </c>
      <c r="G6121" t="str">
        <f>IFERROR(MID($E6121,SEARCH("/",$E6121,SEARCH("/",$E6121)+1)+1,1),"")</f>
        <v>P</v>
      </c>
      <c r="H6121" t="s">
        <v>16</v>
      </c>
      <c r="I6121">
        <v>36</v>
      </c>
      <c r="J6121" t="b">
        <v>0</v>
      </c>
      <c r="K6121" s="7">
        <v>32</v>
      </c>
      <c r="L6121" s="7">
        <v>3</v>
      </c>
      <c r="M6121" s="7">
        <v>657</v>
      </c>
      <c r="N6121" s="7">
        <v>58</v>
      </c>
      <c r="O6121" s="7">
        <v>41</v>
      </c>
      <c r="P6121" s="7">
        <f>SUM(dane3[[#This Row],[RoomService]:[VRDeck]])</f>
        <v>791</v>
      </c>
      <c r="Q6121" t="s">
        <v>16695</v>
      </c>
      <c r="R6121" t="b">
        <v>0</v>
      </c>
    </row>
    <row r="6122" spans="1:18" x14ac:dyDescent="0.3">
      <c r="A6122" t="s">
        <v>16696</v>
      </c>
      <c r="B6122">
        <f>MID(dane3[[#This Row],[PassengerId]],1,4)+0</f>
        <v>6457</v>
      </c>
      <c r="C6122" t="s">
        <v>19</v>
      </c>
      <c r="D6122" t="b">
        <v>0</v>
      </c>
      <c r="E6122" t="s">
        <v>16697</v>
      </c>
      <c r="F6122" t="str">
        <f>MID($E6122,1,1)</f>
        <v>F</v>
      </c>
      <c r="G6122" t="str">
        <f>IFERROR(MID($E6122,SEARCH("/",$E6122,SEARCH("/",$E6122)+1)+1,1),"")</f>
        <v>P</v>
      </c>
      <c r="H6122" t="s">
        <v>46</v>
      </c>
      <c r="I6122">
        <v>28</v>
      </c>
      <c r="J6122" t="b">
        <v>0</v>
      </c>
      <c r="K6122" s="7">
        <v>0</v>
      </c>
      <c r="L6122" s="7">
        <v>728</v>
      </c>
      <c r="M6122" s="7">
        <v>0</v>
      </c>
      <c r="N6122" s="7">
        <v>0</v>
      </c>
      <c r="O6122" s="7">
        <v>82</v>
      </c>
      <c r="P6122" s="7">
        <f>SUM(dane3[[#This Row],[RoomService]:[VRDeck]])</f>
        <v>810</v>
      </c>
      <c r="Q6122" t="s">
        <v>16698</v>
      </c>
      <c r="R6122" t="b">
        <v>1</v>
      </c>
    </row>
    <row r="6123" spans="1:18" x14ac:dyDescent="0.3">
      <c r="A6123" t="s">
        <v>15258</v>
      </c>
      <c r="B6123">
        <f>MID(dane3[[#This Row],[PassengerId]],1,4)+0</f>
        <v>5949</v>
      </c>
      <c r="C6123" t="s">
        <v>53</v>
      </c>
      <c r="D6123" t="b">
        <v>1</v>
      </c>
      <c r="E6123" t="s">
        <v>15259</v>
      </c>
      <c r="F6123" t="str">
        <f>MID($E6123,1,1)</f>
        <v>F</v>
      </c>
      <c r="G6123" t="str">
        <f>IFERROR(MID($E6123,SEARCH("/",$E6123,SEARCH("/",$E6123)+1)+1,1),"")</f>
        <v>S</v>
      </c>
      <c r="H6123" t="s">
        <v>16</v>
      </c>
      <c r="I6123">
        <v>18</v>
      </c>
      <c r="J6123" t="b">
        <v>0</v>
      </c>
      <c r="K6123" s="7">
        <v>0</v>
      </c>
      <c r="L6123" s="7">
        <v>0</v>
      </c>
      <c r="M6123" s="7">
        <v>0</v>
      </c>
      <c r="N6123" s="7">
        <v>0</v>
      </c>
      <c r="O6123" s="7">
        <v>0</v>
      </c>
      <c r="P6123" s="7">
        <f>SUM(dane3[[#This Row],[RoomService]:[VRDeck]])</f>
        <v>0</v>
      </c>
      <c r="Q6123" t="s">
        <v>15260</v>
      </c>
      <c r="R6123" t="b">
        <v>1</v>
      </c>
    </row>
    <row r="6124" spans="1:18" x14ac:dyDescent="0.3">
      <c r="A6124" t="s">
        <v>16702</v>
      </c>
      <c r="B6124">
        <f>MID(dane3[[#This Row],[PassengerId]],1,4)+0</f>
        <v>6459</v>
      </c>
      <c r="C6124" t="s">
        <v>19</v>
      </c>
      <c r="D6124" t="b">
        <v>1</v>
      </c>
      <c r="E6124" t="s">
        <v>16703</v>
      </c>
      <c r="F6124" t="str">
        <f>MID($E6124,1,1)</f>
        <v>G</v>
      </c>
      <c r="G6124" t="str">
        <f>IFERROR(MID($E6124,SEARCH("/",$E6124,SEARCH("/",$E6124)+1)+1,1),"")</f>
        <v>P</v>
      </c>
      <c r="H6124" t="s">
        <v>16</v>
      </c>
      <c r="I6124">
        <v>14</v>
      </c>
      <c r="J6124" t="b">
        <v>0</v>
      </c>
      <c r="K6124" s="7">
        <v>0</v>
      </c>
      <c r="L6124" s="7">
        <v>0</v>
      </c>
      <c r="M6124" s="7">
        <v>0</v>
      </c>
      <c r="N6124" s="7">
        <v>0</v>
      </c>
      <c r="O6124" s="7">
        <v>0</v>
      </c>
      <c r="P6124" s="7">
        <f>SUM(dane3[[#This Row],[RoomService]:[VRDeck]])</f>
        <v>0</v>
      </c>
      <c r="Q6124" t="s">
        <v>16704</v>
      </c>
      <c r="R6124" t="b">
        <v>0</v>
      </c>
    </row>
    <row r="6125" spans="1:18" x14ac:dyDescent="0.3">
      <c r="A6125" t="s">
        <v>16705</v>
      </c>
      <c r="B6125">
        <f>MID(dane3[[#This Row],[PassengerId]],1,4)+0</f>
        <v>6461</v>
      </c>
      <c r="C6125" t="s">
        <v>19</v>
      </c>
      <c r="D6125" t="b">
        <v>0</v>
      </c>
      <c r="E6125" t="s">
        <v>16706</v>
      </c>
      <c r="F6125" t="str">
        <f>MID($E6125,1,1)</f>
        <v>F</v>
      </c>
      <c r="G6125" t="str">
        <f>IFERROR(MID($E6125,SEARCH("/",$E6125,SEARCH("/",$E6125)+1)+1,1),"")</f>
        <v>S</v>
      </c>
      <c r="H6125" t="s">
        <v>16</v>
      </c>
      <c r="I6125">
        <v>28</v>
      </c>
      <c r="J6125" t="b">
        <v>0</v>
      </c>
      <c r="K6125" s="7">
        <v>0</v>
      </c>
      <c r="L6125" s="7">
        <v>602</v>
      </c>
      <c r="M6125" s="7">
        <v>0</v>
      </c>
      <c r="N6125" s="7">
        <v>115</v>
      </c>
      <c r="O6125" s="7">
        <v>0</v>
      </c>
      <c r="P6125" s="7">
        <f>SUM(dane3[[#This Row],[RoomService]:[VRDeck]])</f>
        <v>717</v>
      </c>
      <c r="Q6125" t="s">
        <v>16707</v>
      </c>
      <c r="R6125" t="b">
        <v>1</v>
      </c>
    </row>
    <row r="6126" spans="1:18" x14ac:dyDescent="0.3">
      <c r="A6126" t="s">
        <v>7236</v>
      </c>
      <c r="B6126">
        <f>MID(dane3[[#This Row],[PassengerId]],1,4)+0</f>
        <v>2825</v>
      </c>
      <c r="C6126" t="s">
        <v>53</v>
      </c>
      <c r="D6126" t="b">
        <v>1</v>
      </c>
      <c r="E6126" t="s">
        <v>7237</v>
      </c>
      <c r="F6126" t="str">
        <f>MID($E6126,1,1)</f>
        <v>F</v>
      </c>
      <c r="G6126" t="str">
        <f>IFERROR(MID($E6126,SEARCH("/",$E6126,SEARCH("/",$E6126)+1)+1,1),"")</f>
        <v>S</v>
      </c>
      <c r="H6126" t="s">
        <v>16</v>
      </c>
      <c r="I6126">
        <v>47</v>
      </c>
      <c r="J6126" t="b">
        <v>0</v>
      </c>
      <c r="K6126" s="7">
        <v>0</v>
      </c>
      <c r="L6126" s="7">
        <v>0</v>
      </c>
      <c r="M6126" s="7">
        <v>0</v>
      </c>
      <c r="N6126" s="7">
        <v>0</v>
      </c>
      <c r="O6126" s="7">
        <v>0</v>
      </c>
      <c r="P6126" s="7">
        <f>SUM(dane3[[#This Row],[RoomService]:[VRDeck]])</f>
        <v>0</v>
      </c>
      <c r="Q6126" t="s">
        <v>7238</v>
      </c>
      <c r="R6126" t="b">
        <v>1</v>
      </c>
    </row>
    <row r="6127" spans="1:18" x14ac:dyDescent="0.3">
      <c r="A6127" t="s">
        <v>15270</v>
      </c>
      <c r="B6127">
        <f>MID(dane3[[#This Row],[PassengerId]],1,4)+0</f>
        <v>5953</v>
      </c>
      <c r="C6127" t="s">
        <v>53</v>
      </c>
      <c r="D6127" t="b">
        <v>0</v>
      </c>
      <c r="E6127" t="s">
        <v>15271</v>
      </c>
      <c r="F6127" t="str">
        <f>MID($E6127,1,1)</f>
        <v>E</v>
      </c>
      <c r="G6127" t="str">
        <f>IFERROR(MID($E6127,SEARCH("/",$E6127,SEARCH("/",$E6127)+1)+1,1),"")</f>
        <v>S</v>
      </c>
      <c r="H6127" t="s">
        <v>16</v>
      </c>
      <c r="I6127">
        <v>13</v>
      </c>
      <c r="J6127" t="b">
        <v>0</v>
      </c>
      <c r="K6127" s="7">
        <v>157</v>
      </c>
      <c r="L6127" s="7">
        <v>0</v>
      </c>
      <c r="M6127" s="7">
        <v>1199</v>
      </c>
      <c r="N6127" s="7">
        <v>0</v>
      </c>
      <c r="O6127" s="7">
        <v>14</v>
      </c>
      <c r="P6127" s="7">
        <f>SUM(dane3[[#This Row],[RoomService]:[VRDeck]])</f>
        <v>1370</v>
      </c>
      <c r="Q6127" t="s">
        <v>15272</v>
      </c>
      <c r="R6127" t="b">
        <v>0</v>
      </c>
    </row>
    <row r="6128" spans="1:18" x14ac:dyDescent="0.3">
      <c r="A6128" t="s">
        <v>16712</v>
      </c>
      <c r="B6128">
        <f>MID(dane3[[#This Row],[PassengerId]],1,4)+0</f>
        <v>6463</v>
      </c>
      <c r="C6128" t="s">
        <v>19</v>
      </c>
      <c r="D6128" t="b">
        <v>0</v>
      </c>
      <c r="E6128" t="s">
        <v>16713</v>
      </c>
      <c r="F6128" t="str">
        <f>MID($E6128,1,1)</f>
        <v>F</v>
      </c>
      <c r="G6128" t="str">
        <f>IFERROR(MID($E6128,SEARCH("/",$E6128,SEARCH("/",$E6128)+1)+1,1),"")</f>
        <v>S</v>
      </c>
      <c r="H6128" t="s">
        <v>16</v>
      </c>
      <c r="I6128">
        <v>24</v>
      </c>
      <c r="J6128" t="b">
        <v>0</v>
      </c>
      <c r="K6128" s="7">
        <v>1256</v>
      </c>
      <c r="L6128" s="7">
        <v>2</v>
      </c>
      <c r="M6128" s="7">
        <v>8</v>
      </c>
      <c r="N6128" s="7">
        <v>1530</v>
      </c>
      <c r="O6128" s="7">
        <v>0</v>
      </c>
      <c r="P6128" s="7">
        <f>SUM(dane3[[#This Row],[RoomService]:[VRDeck]])</f>
        <v>2796</v>
      </c>
      <c r="Q6128" t="s">
        <v>16714</v>
      </c>
      <c r="R6128" t="b">
        <v>0</v>
      </c>
    </row>
    <row r="6129" spans="1:18" x14ac:dyDescent="0.3">
      <c r="A6129" t="s">
        <v>16715</v>
      </c>
      <c r="B6129">
        <f>MID(dane3[[#This Row],[PassengerId]],1,4)+0</f>
        <v>6464</v>
      </c>
      <c r="C6129" t="s">
        <v>19</v>
      </c>
      <c r="D6129" t="b">
        <v>0</v>
      </c>
      <c r="E6129" t="s">
        <v>16716</v>
      </c>
      <c r="F6129" t="str">
        <f>MID($E6129,1,1)</f>
        <v>F</v>
      </c>
      <c r="G6129" t="str">
        <f>IFERROR(MID($E6129,SEARCH("/",$E6129,SEARCH("/",$E6129)+1)+1,1),"")</f>
        <v>P</v>
      </c>
      <c r="H6129" t="s">
        <v>32</v>
      </c>
      <c r="I6129">
        <v>18</v>
      </c>
      <c r="J6129" t="b">
        <v>0</v>
      </c>
      <c r="K6129" s="7">
        <v>22</v>
      </c>
      <c r="L6129" s="7">
        <v>0</v>
      </c>
      <c r="M6129" s="7">
        <v>20</v>
      </c>
      <c r="N6129" s="7">
        <v>596</v>
      </c>
      <c r="O6129" s="7">
        <v>5</v>
      </c>
      <c r="P6129" s="7">
        <f>SUM(dane3[[#This Row],[RoomService]:[VRDeck]])</f>
        <v>643</v>
      </c>
      <c r="Q6129" t="s">
        <v>16717</v>
      </c>
      <c r="R6129" t="b">
        <v>0</v>
      </c>
    </row>
    <row r="6130" spans="1:18" x14ac:dyDescent="0.3">
      <c r="A6130" t="s">
        <v>15273</v>
      </c>
      <c r="B6130">
        <f>MID(dane3[[#This Row],[PassengerId]],1,4)+0</f>
        <v>5954</v>
      </c>
      <c r="C6130" t="s">
        <v>53</v>
      </c>
      <c r="D6130" t="b">
        <v>0</v>
      </c>
      <c r="E6130" t="s">
        <v>15274</v>
      </c>
      <c r="F6130" t="str">
        <f>MID($E6130,1,1)</f>
        <v>E</v>
      </c>
      <c r="G6130" t="str">
        <f>IFERROR(MID($E6130,SEARCH("/",$E6130,SEARCH("/",$E6130)+1)+1,1),"")</f>
        <v>S</v>
      </c>
      <c r="H6130" t="s">
        <v>16</v>
      </c>
      <c r="I6130">
        <v>25</v>
      </c>
      <c r="J6130" t="b">
        <v>0</v>
      </c>
      <c r="K6130" s="7">
        <v>2093</v>
      </c>
      <c r="L6130" s="7">
        <v>0</v>
      </c>
      <c r="M6130" s="7">
        <v>6</v>
      </c>
      <c r="N6130" s="7">
        <v>0</v>
      </c>
      <c r="O6130" s="7">
        <v>0</v>
      </c>
      <c r="P6130" s="7">
        <f>SUM(dane3[[#This Row],[RoomService]:[VRDeck]])</f>
        <v>2099</v>
      </c>
      <c r="Q6130" t="s">
        <v>15275</v>
      </c>
      <c r="R6130" t="b">
        <v>0</v>
      </c>
    </row>
    <row r="6131" spans="1:18" x14ac:dyDescent="0.3">
      <c r="A6131" t="s">
        <v>15276</v>
      </c>
      <c r="B6131">
        <f>MID(dane3[[#This Row],[PassengerId]],1,4)+0</f>
        <v>5955</v>
      </c>
      <c r="C6131" t="s">
        <v>53</v>
      </c>
      <c r="D6131" t="b">
        <v>0</v>
      </c>
      <c r="E6131" t="s">
        <v>15277</v>
      </c>
      <c r="F6131" t="str">
        <f>MID($E6131,1,1)</f>
        <v>E</v>
      </c>
      <c r="G6131" t="str">
        <f>IFERROR(MID($E6131,SEARCH("/",$E6131,SEARCH("/",$E6131)+1)+1,1),"")</f>
        <v>S</v>
      </c>
      <c r="H6131" t="s">
        <v>16</v>
      </c>
      <c r="I6131">
        <v>33</v>
      </c>
      <c r="J6131" t="b">
        <v>0</v>
      </c>
      <c r="K6131" s="7">
        <v>836</v>
      </c>
      <c r="L6131" s="7">
        <v>0</v>
      </c>
      <c r="M6131" s="7">
        <v>155</v>
      </c>
      <c r="N6131" s="7">
        <v>31</v>
      </c>
      <c r="O6131" s="7">
        <v>0</v>
      </c>
      <c r="P6131" s="7">
        <f>SUM(dane3[[#This Row],[RoomService]:[VRDeck]])</f>
        <v>1022</v>
      </c>
      <c r="Q6131" t="s">
        <v>15278</v>
      </c>
      <c r="R6131" t="b">
        <v>0</v>
      </c>
    </row>
    <row r="6132" spans="1:18" x14ac:dyDescent="0.3">
      <c r="A6132" t="s">
        <v>15279</v>
      </c>
      <c r="B6132">
        <f>MID(dane3[[#This Row],[PassengerId]],1,4)+0</f>
        <v>5955</v>
      </c>
      <c r="C6132" t="s">
        <v>53</v>
      </c>
      <c r="D6132" t="b">
        <v>0</v>
      </c>
      <c r="E6132" t="s">
        <v>15280</v>
      </c>
      <c r="F6132" t="str">
        <f>MID($E6132,1,1)</f>
        <v>F</v>
      </c>
      <c r="G6132" t="str">
        <f>IFERROR(MID($E6132,SEARCH("/",$E6132,SEARCH("/",$E6132)+1)+1,1),"")</f>
        <v>S</v>
      </c>
      <c r="H6132" t="s">
        <v>16</v>
      </c>
      <c r="I6132">
        <v>27</v>
      </c>
      <c r="J6132" t="b">
        <v>0</v>
      </c>
      <c r="K6132" s="7">
        <v>1379</v>
      </c>
      <c r="L6132" s="7">
        <v>0</v>
      </c>
      <c r="M6132" s="7">
        <v>414</v>
      </c>
      <c r="N6132" s="7">
        <v>0</v>
      </c>
      <c r="O6132" s="7">
        <v>805</v>
      </c>
      <c r="P6132" s="7">
        <f>SUM(dane3[[#This Row],[RoomService]:[VRDeck]])</f>
        <v>2598</v>
      </c>
      <c r="Q6132" t="s">
        <v>15281</v>
      </c>
      <c r="R6132" t="b">
        <v>0</v>
      </c>
    </row>
    <row r="6133" spans="1:18" x14ac:dyDescent="0.3">
      <c r="A6133" t="s">
        <v>15330</v>
      </c>
      <c r="B6133">
        <f>MID(dane3[[#This Row],[PassengerId]],1,4)+0</f>
        <v>5971</v>
      </c>
      <c r="C6133" t="s">
        <v>53</v>
      </c>
      <c r="D6133" t="b">
        <v>0</v>
      </c>
      <c r="E6133" t="s">
        <v>15331</v>
      </c>
      <c r="F6133" t="str">
        <f>MID($E6133,1,1)</f>
        <v>F</v>
      </c>
      <c r="G6133" t="str">
        <f>IFERROR(MID($E6133,SEARCH("/",$E6133,SEARCH("/",$E6133)+1)+1,1),"")</f>
        <v>P</v>
      </c>
      <c r="H6133" t="s">
        <v>16</v>
      </c>
      <c r="I6133">
        <v>47</v>
      </c>
      <c r="J6133" t="b">
        <v>0</v>
      </c>
      <c r="K6133" s="7">
        <v>448</v>
      </c>
      <c r="L6133" s="7">
        <v>0</v>
      </c>
      <c r="M6133" s="7">
        <v>891</v>
      </c>
      <c r="N6133" s="7">
        <v>0</v>
      </c>
      <c r="O6133" s="7">
        <v>235</v>
      </c>
      <c r="P6133" s="7">
        <f>SUM(dane3[[#This Row],[RoomService]:[VRDeck]])</f>
        <v>1574</v>
      </c>
      <c r="Q6133" t="s">
        <v>15332</v>
      </c>
      <c r="R6133" t="b">
        <v>0</v>
      </c>
    </row>
    <row r="6134" spans="1:18" x14ac:dyDescent="0.3">
      <c r="A6134" t="s">
        <v>16729</v>
      </c>
      <c r="B6134">
        <f>MID(dane3[[#This Row],[PassengerId]],1,4)+0</f>
        <v>6470</v>
      </c>
      <c r="C6134" t="s">
        <v>19</v>
      </c>
      <c r="D6134" t="b">
        <v>0</v>
      </c>
      <c r="E6134" t="s">
        <v>16730</v>
      </c>
      <c r="F6134" t="str">
        <f>MID($E6134,1,1)</f>
        <v>E</v>
      </c>
      <c r="G6134" t="str">
        <f>IFERROR(MID($E6134,SEARCH("/",$E6134,SEARCH("/",$E6134)+1)+1,1),"")</f>
        <v>S</v>
      </c>
      <c r="H6134" t="s">
        <v>16</v>
      </c>
      <c r="I6134">
        <v>19</v>
      </c>
      <c r="J6134" t="b">
        <v>0</v>
      </c>
      <c r="K6134" s="7">
        <v>14</v>
      </c>
      <c r="L6134" s="7">
        <v>614</v>
      </c>
      <c r="M6134" s="7">
        <v>0</v>
      </c>
      <c r="N6134" s="7">
        <v>160</v>
      </c>
      <c r="O6134" s="7">
        <v>0</v>
      </c>
      <c r="P6134" s="7">
        <f>SUM(dane3[[#This Row],[RoomService]:[VRDeck]])</f>
        <v>788</v>
      </c>
      <c r="Q6134" t="s">
        <v>16731</v>
      </c>
      <c r="R6134" t="b">
        <v>0</v>
      </c>
    </row>
    <row r="6135" spans="1:18" x14ac:dyDescent="0.3">
      <c r="A6135" t="s">
        <v>16732</v>
      </c>
      <c r="B6135">
        <f>MID(dane3[[#This Row],[PassengerId]],1,4)+0</f>
        <v>6471</v>
      </c>
      <c r="C6135" t="s">
        <v>19</v>
      </c>
      <c r="D6135" t="b">
        <v>0</v>
      </c>
      <c r="E6135" t="s">
        <v>16733</v>
      </c>
      <c r="F6135" t="str">
        <f>MID($E6135,1,1)</f>
        <v>G</v>
      </c>
      <c r="G6135" t="str">
        <f>IFERROR(MID($E6135,SEARCH("/",$E6135,SEARCH("/",$E6135)+1)+1,1),"")</f>
        <v>S</v>
      </c>
      <c r="H6135" t="s">
        <v>16</v>
      </c>
      <c r="I6135">
        <v>12</v>
      </c>
      <c r="J6135" t="b">
        <v>0</v>
      </c>
      <c r="K6135" s="7">
        <v>0</v>
      </c>
      <c r="L6135" s="7">
        <v>0</v>
      </c>
      <c r="M6135" s="7">
        <v>0</v>
      </c>
      <c r="N6135" s="7">
        <v>0</v>
      </c>
      <c r="O6135" s="7">
        <v>0</v>
      </c>
      <c r="P6135" s="7">
        <f>SUM(dane3[[#This Row],[RoomService]:[VRDeck]])</f>
        <v>0</v>
      </c>
      <c r="Q6135" t="s">
        <v>16734</v>
      </c>
      <c r="R6135" t="b">
        <v>1</v>
      </c>
    </row>
    <row r="6136" spans="1:18" x14ac:dyDescent="0.3">
      <c r="A6136" t="s">
        <v>16735</v>
      </c>
      <c r="B6136">
        <f>MID(dane3[[#This Row],[PassengerId]],1,4)+0</f>
        <v>6472</v>
      </c>
      <c r="C6136" t="s">
        <v>14</v>
      </c>
      <c r="D6136" t="b">
        <v>1</v>
      </c>
      <c r="E6136" t="s">
        <v>16736</v>
      </c>
      <c r="F6136" t="str">
        <f>MID($E6136,1,1)</f>
        <v>B</v>
      </c>
      <c r="G6136" t="str">
        <f>IFERROR(MID($E6136,SEARCH("/",$E6136,SEARCH("/",$E6136)+1)+1,1),"")</f>
        <v>S</v>
      </c>
      <c r="H6136" t="s">
        <v>16</v>
      </c>
      <c r="I6136">
        <v>21</v>
      </c>
      <c r="J6136" t="b">
        <v>0</v>
      </c>
      <c r="K6136" s="7">
        <v>0</v>
      </c>
      <c r="L6136" s="7">
        <v>0</v>
      </c>
      <c r="M6136" s="7">
        <v>0</v>
      </c>
      <c r="N6136" s="7">
        <v>0</v>
      </c>
      <c r="O6136" s="7">
        <v>0</v>
      </c>
      <c r="P6136" s="7">
        <f>SUM(dane3[[#This Row],[RoomService]:[VRDeck]])</f>
        <v>0</v>
      </c>
      <c r="Q6136" t="s">
        <v>16737</v>
      </c>
      <c r="R6136" t="b">
        <v>1</v>
      </c>
    </row>
    <row r="6137" spans="1:18" x14ac:dyDescent="0.3">
      <c r="A6137" t="s">
        <v>16738</v>
      </c>
      <c r="B6137">
        <f>MID(dane3[[#This Row],[PassengerId]],1,4)+0</f>
        <v>6472</v>
      </c>
      <c r="C6137" t="s">
        <v>14</v>
      </c>
      <c r="D6137" t="b">
        <v>1</v>
      </c>
      <c r="E6137" t="s">
        <v>16736</v>
      </c>
      <c r="F6137" t="str">
        <f>MID($E6137,1,1)</f>
        <v>B</v>
      </c>
      <c r="G6137" t="str">
        <f>IFERROR(MID($E6137,SEARCH("/",$E6137,SEARCH("/",$E6137)+1)+1,1),"")</f>
        <v>S</v>
      </c>
      <c r="H6137" t="s">
        <v>46</v>
      </c>
      <c r="I6137">
        <v>13</v>
      </c>
      <c r="J6137" t="b">
        <v>0</v>
      </c>
      <c r="K6137" s="7">
        <v>0</v>
      </c>
      <c r="L6137" s="7">
        <v>0</v>
      </c>
      <c r="M6137" s="7">
        <v>0</v>
      </c>
      <c r="N6137" s="7">
        <v>0</v>
      </c>
      <c r="O6137" s="7">
        <v>0</v>
      </c>
      <c r="P6137" s="7">
        <f>SUM(dane3[[#This Row],[RoomService]:[VRDeck]])</f>
        <v>0</v>
      </c>
      <c r="Q6137" t="s">
        <v>16739</v>
      </c>
      <c r="R6137" t="b">
        <v>1</v>
      </c>
    </row>
    <row r="6138" spans="1:18" x14ac:dyDescent="0.3">
      <c r="A6138" t="s">
        <v>15338</v>
      </c>
      <c r="B6138">
        <f>MID(dane3[[#This Row],[PassengerId]],1,4)+0</f>
        <v>5974</v>
      </c>
      <c r="C6138" t="s">
        <v>53</v>
      </c>
      <c r="D6138" t="b">
        <v>1</v>
      </c>
      <c r="E6138" t="s">
        <v>15339</v>
      </c>
      <c r="F6138" t="str">
        <f>MID($E6138,1,1)</f>
        <v>D</v>
      </c>
      <c r="G6138" t="str">
        <f>IFERROR(MID($E6138,SEARCH("/",$E6138,SEARCH("/",$E6138)+1)+1,1),"")</f>
        <v>P</v>
      </c>
      <c r="H6138" t="s">
        <v>46</v>
      </c>
      <c r="I6138">
        <v>21</v>
      </c>
      <c r="J6138" t="b">
        <v>0</v>
      </c>
      <c r="K6138" s="7">
        <v>0</v>
      </c>
      <c r="L6138" s="7">
        <v>0</v>
      </c>
      <c r="M6138" s="7">
        <v>0</v>
      </c>
      <c r="N6138" s="7">
        <v>0</v>
      </c>
      <c r="O6138" s="7">
        <v>0</v>
      </c>
      <c r="P6138" s="7">
        <f>SUM(dane3[[#This Row],[RoomService]:[VRDeck]])</f>
        <v>0</v>
      </c>
      <c r="Q6138" t="s">
        <v>15340</v>
      </c>
      <c r="R6138" t="b">
        <v>1</v>
      </c>
    </row>
    <row r="6139" spans="1:18" x14ac:dyDescent="0.3">
      <c r="A6139" t="s">
        <v>15344</v>
      </c>
      <c r="B6139">
        <f>MID(dane3[[#This Row],[PassengerId]],1,4)+0</f>
        <v>5976</v>
      </c>
      <c r="C6139" t="s">
        <v>53</v>
      </c>
      <c r="D6139" t="b">
        <v>0</v>
      </c>
      <c r="E6139" t="s">
        <v>15345</v>
      </c>
      <c r="F6139" t="str">
        <f>MID($E6139,1,1)</f>
        <v>D</v>
      </c>
      <c r="G6139" t="str">
        <f>IFERROR(MID($E6139,SEARCH("/",$E6139,SEARCH("/",$E6139)+1)+1,1),"")</f>
        <v>S</v>
      </c>
      <c r="H6139" t="s">
        <v>16</v>
      </c>
      <c r="I6139">
        <v>33</v>
      </c>
      <c r="J6139" t="b">
        <v>0</v>
      </c>
      <c r="K6139" s="7">
        <v>3090</v>
      </c>
      <c r="L6139" s="7">
        <v>0</v>
      </c>
      <c r="M6139" s="7">
        <v>808</v>
      </c>
      <c r="N6139" s="7">
        <v>0</v>
      </c>
      <c r="O6139" s="7">
        <v>0</v>
      </c>
      <c r="P6139" s="7">
        <f>SUM(dane3[[#This Row],[RoomService]:[VRDeck]])</f>
        <v>3898</v>
      </c>
      <c r="Q6139" t="s">
        <v>15346</v>
      </c>
      <c r="R6139" t="b">
        <v>0</v>
      </c>
    </row>
    <row r="6140" spans="1:18" x14ac:dyDescent="0.3">
      <c r="A6140" t="s">
        <v>16746</v>
      </c>
      <c r="B6140">
        <f>MID(dane3[[#This Row],[PassengerId]],1,4)+0</f>
        <v>6477</v>
      </c>
      <c r="C6140" t="s">
        <v>14</v>
      </c>
      <c r="D6140" t="b">
        <v>0</v>
      </c>
      <c r="E6140" t="s">
        <v>16747</v>
      </c>
      <c r="F6140" t="str">
        <f>MID($E6140,1,1)</f>
        <v>D</v>
      </c>
      <c r="G6140" t="str">
        <f>IFERROR(MID($E6140,SEARCH("/",$E6140,SEARCH("/",$E6140)+1)+1,1),"")</f>
        <v>S</v>
      </c>
      <c r="H6140" t="s">
        <v>46</v>
      </c>
      <c r="I6140">
        <v>23</v>
      </c>
      <c r="J6140" t="b">
        <v>0</v>
      </c>
      <c r="K6140" s="7">
        <v>0</v>
      </c>
      <c r="L6140" s="7">
        <v>44</v>
      </c>
      <c r="M6140" s="7">
        <v>0</v>
      </c>
      <c r="N6140" s="7">
        <v>3452</v>
      </c>
      <c r="O6140" s="7">
        <v>83</v>
      </c>
      <c r="P6140" s="7">
        <f>SUM(dane3[[#This Row],[RoomService]:[VRDeck]])</f>
        <v>3579</v>
      </c>
      <c r="Q6140" t="s">
        <v>16748</v>
      </c>
      <c r="R6140" t="b">
        <v>0</v>
      </c>
    </row>
    <row r="6141" spans="1:18" x14ac:dyDescent="0.3">
      <c r="A6141" t="s">
        <v>16749</v>
      </c>
      <c r="B6141">
        <f>MID(dane3[[#This Row],[PassengerId]],1,4)+0</f>
        <v>6477</v>
      </c>
      <c r="C6141" t="s">
        <v>14</v>
      </c>
      <c r="D6141" t="b">
        <v>0</v>
      </c>
      <c r="E6141" t="s">
        <v>16747</v>
      </c>
      <c r="F6141" t="str">
        <f>MID($E6141,1,1)</f>
        <v>D</v>
      </c>
      <c r="G6141" t="str">
        <f>IFERROR(MID($E6141,SEARCH("/",$E6141,SEARCH("/",$E6141)+1)+1,1),"")</f>
        <v>S</v>
      </c>
      <c r="H6141" t="s">
        <v>46</v>
      </c>
      <c r="I6141">
        <v>17</v>
      </c>
      <c r="J6141" t="b">
        <v>0</v>
      </c>
      <c r="K6141" s="7">
        <v>0</v>
      </c>
      <c r="L6141" s="7">
        <v>311</v>
      </c>
      <c r="M6141" s="7">
        <v>6</v>
      </c>
      <c r="N6141" s="7">
        <v>4236</v>
      </c>
      <c r="O6141" s="7">
        <v>557</v>
      </c>
      <c r="P6141" s="7">
        <f>SUM(dane3[[#This Row],[RoomService]:[VRDeck]])</f>
        <v>5110</v>
      </c>
      <c r="Q6141" t="s">
        <v>16750</v>
      </c>
      <c r="R6141" t="b">
        <v>0</v>
      </c>
    </row>
    <row r="6142" spans="1:18" x14ac:dyDescent="0.3">
      <c r="A6142" t="s">
        <v>15358</v>
      </c>
      <c r="B6142">
        <f>MID(dane3[[#This Row],[PassengerId]],1,4)+0</f>
        <v>5981</v>
      </c>
      <c r="C6142" t="s">
        <v>53</v>
      </c>
      <c r="D6142" t="b">
        <v>0</v>
      </c>
      <c r="E6142" t="s">
        <v>15359</v>
      </c>
      <c r="F6142" t="str">
        <f>MID($E6142,1,1)</f>
        <v>F</v>
      </c>
      <c r="G6142" t="str">
        <f>IFERROR(MID($E6142,SEARCH("/",$E6142,SEARCH("/",$E6142)+1)+1,1),"")</f>
        <v>S</v>
      </c>
      <c r="H6142" t="s">
        <v>16</v>
      </c>
      <c r="I6142">
        <v>27</v>
      </c>
      <c r="J6142" t="b">
        <v>0</v>
      </c>
      <c r="K6142" s="7">
        <v>441</v>
      </c>
      <c r="L6142" s="7">
        <v>0</v>
      </c>
      <c r="M6142" s="7">
        <v>397</v>
      </c>
      <c r="N6142" s="7">
        <v>471</v>
      </c>
      <c r="O6142" s="7">
        <v>0</v>
      </c>
      <c r="P6142" s="7">
        <f>SUM(dane3[[#This Row],[RoomService]:[VRDeck]])</f>
        <v>1309</v>
      </c>
      <c r="Q6142" t="s">
        <v>15360</v>
      </c>
      <c r="R6142" t="b">
        <v>0</v>
      </c>
    </row>
    <row r="6143" spans="1:18" x14ac:dyDescent="0.3">
      <c r="A6143" t="s">
        <v>16754</v>
      </c>
      <c r="B6143">
        <f>MID(dane3[[#This Row],[PassengerId]],1,4)+0</f>
        <v>6480</v>
      </c>
      <c r="C6143" t="s">
        <v>19</v>
      </c>
      <c r="D6143" t="b">
        <v>0</v>
      </c>
      <c r="E6143" t="s">
        <v>16755</v>
      </c>
      <c r="F6143" t="str">
        <f>MID($E6143,1,1)</f>
        <v>E</v>
      </c>
      <c r="G6143" t="str">
        <f>IFERROR(MID($E6143,SEARCH("/",$E6143,SEARCH("/",$E6143)+1)+1,1),"")</f>
        <v>S</v>
      </c>
      <c r="H6143" t="s">
        <v>16</v>
      </c>
      <c r="I6143">
        <v>27</v>
      </c>
      <c r="J6143" t="b">
        <v>0</v>
      </c>
      <c r="K6143" s="7">
        <v>352</v>
      </c>
      <c r="L6143" s="7">
        <v>14</v>
      </c>
      <c r="M6143" s="7">
        <v>1</v>
      </c>
      <c r="N6143" s="7">
        <v>407</v>
      </c>
      <c r="O6143" s="7">
        <v>15</v>
      </c>
      <c r="P6143" s="7">
        <f>SUM(dane3[[#This Row],[RoomService]:[VRDeck]])</f>
        <v>789</v>
      </c>
      <c r="Q6143" t="s">
        <v>16756</v>
      </c>
      <c r="R6143" t="b">
        <v>0</v>
      </c>
    </row>
    <row r="6144" spans="1:18" x14ac:dyDescent="0.3">
      <c r="A6144" t="s">
        <v>16757</v>
      </c>
      <c r="B6144">
        <f>MID(dane3[[#This Row],[PassengerId]],1,4)+0</f>
        <v>6481</v>
      </c>
      <c r="C6144" t="s">
        <v>19</v>
      </c>
      <c r="D6144" t="b">
        <v>0</v>
      </c>
      <c r="E6144" t="s">
        <v>16758</v>
      </c>
      <c r="F6144" t="str">
        <f>MID($E6144,1,1)</f>
        <v>G</v>
      </c>
      <c r="G6144" t="str">
        <f>IFERROR(MID($E6144,SEARCH("/",$E6144,SEARCH("/",$E6144)+1)+1,1),"")</f>
        <v>S</v>
      </c>
      <c r="H6144" t="s">
        <v>16</v>
      </c>
      <c r="I6144">
        <v>22</v>
      </c>
      <c r="J6144" t="b">
        <v>0</v>
      </c>
      <c r="K6144" s="7">
        <v>89</v>
      </c>
      <c r="L6144" s="7">
        <v>0</v>
      </c>
      <c r="M6144" s="7">
        <v>795</v>
      </c>
      <c r="N6144" s="7">
        <v>0</v>
      </c>
      <c r="O6144" s="7">
        <v>3</v>
      </c>
      <c r="P6144" s="7">
        <f>SUM(dane3[[#This Row],[RoomService]:[VRDeck]])</f>
        <v>887</v>
      </c>
      <c r="Q6144" t="s">
        <v>16759</v>
      </c>
      <c r="R6144" t="b">
        <v>1</v>
      </c>
    </row>
    <row r="6145" spans="1:18" x14ac:dyDescent="0.3">
      <c r="A6145" t="s">
        <v>15363</v>
      </c>
      <c r="B6145">
        <f>MID(dane3[[#This Row],[PassengerId]],1,4)+0</f>
        <v>5981</v>
      </c>
      <c r="C6145" t="s">
        <v>53</v>
      </c>
      <c r="D6145" t="b">
        <v>0</v>
      </c>
      <c r="E6145" t="s">
        <v>15359</v>
      </c>
      <c r="F6145" t="str">
        <f>MID($E6145,1,1)</f>
        <v>F</v>
      </c>
      <c r="G6145" t="str">
        <f>IFERROR(MID($E6145,SEARCH("/",$E6145,SEARCH("/",$E6145)+1)+1,1),"")</f>
        <v>S</v>
      </c>
      <c r="H6145" t="s">
        <v>16</v>
      </c>
      <c r="I6145">
        <v>0</v>
      </c>
      <c r="J6145" t="b">
        <v>0</v>
      </c>
      <c r="K6145" s="7">
        <v>0</v>
      </c>
      <c r="L6145" s="7">
        <v>0</v>
      </c>
      <c r="M6145" s="7">
        <v>0</v>
      </c>
      <c r="N6145" s="7">
        <v>0</v>
      </c>
      <c r="O6145" s="7">
        <v>0</v>
      </c>
      <c r="P6145" s="7">
        <f>SUM(dane3[[#This Row],[RoomService]:[VRDeck]])</f>
        <v>0</v>
      </c>
      <c r="Q6145" t="s">
        <v>15364</v>
      </c>
      <c r="R6145" t="b">
        <v>1</v>
      </c>
    </row>
    <row r="6146" spans="1:18" x14ac:dyDescent="0.3">
      <c r="A6146" t="s">
        <v>15365</v>
      </c>
      <c r="B6146">
        <f>MID(dane3[[#This Row],[PassengerId]],1,4)+0</f>
        <v>5983</v>
      </c>
      <c r="C6146" t="s">
        <v>53</v>
      </c>
      <c r="D6146" t="b">
        <v>0</v>
      </c>
      <c r="E6146" t="s">
        <v>15366</v>
      </c>
      <c r="F6146" t="str">
        <f>MID($E6146,1,1)</f>
        <v>F</v>
      </c>
      <c r="G6146" t="str">
        <f>IFERROR(MID($E6146,SEARCH("/",$E6146,SEARCH("/",$E6146)+1)+1,1),"")</f>
        <v>P</v>
      </c>
      <c r="H6146" t="s">
        <v>16</v>
      </c>
      <c r="I6146">
        <v>25</v>
      </c>
      <c r="J6146" t="b">
        <v>1</v>
      </c>
      <c r="K6146" s="7">
        <v>1442</v>
      </c>
      <c r="L6146" s="7">
        <v>0</v>
      </c>
      <c r="M6146" s="7">
        <v>0</v>
      </c>
      <c r="N6146" s="7">
        <v>0</v>
      </c>
      <c r="O6146" s="7">
        <v>13</v>
      </c>
      <c r="P6146" s="7">
        <f>SUM(dane3[[#This Row],[RoomService]:[VRDeck]])</f>
        <v>1455</v>
      </c>
      <c r="Q6146" t="s">
        <v>15367</v>
      </c>
      <c r="R6146" t="b">
        <v>0</v>
      </c>
    </row>
    <row r="6147" spans="1:18" x14ac:dyDescent="0.3">
      <c r="A6147" t="s">
        <v>15368</v>
      </c>
      <c r="B6147">
        <f>MID(dane3[[#This Row],[PassengerId]],1,4)+0</f>
        <v>5983</v>
      </c>
      <c r="C6147" t="s">
        <v>53</v>
      </c>
      <c r="D6147" t="b">
        <v>1</v>
      </c>
      <c r="E6147" t="s">
        <v>15366</v>
      </c>
      <c r="F6147" t="str">
        <f>MID($E6147,1,1)</f>
        <v>F</v>
      </c>
      <c r="G6147" t="str">
        <f>IFERROR(MID($E6147,SEARCH("/",$E6147,SEARCH("/",$E6147)+1)+1,1),"")</f>
        <v>P</v>
      </c>
      <c r="H6147" t="s">
        <v>16</v>
      </c>
      <c r="I6147">
        <v>47</v>
      </c>
      <c r="J6147" t="b">
        <v>0</v>
      </c>
      <c r="K6147" s="7">
        <v>0</v>
      </c>
      <c r="L6147" s="7">
        <v>0</v>
      </c>
      <c r="M6147" s="7">
        <v>0</v>
      </c>
      <c r="N6147" s="7">
        <v>0</v>
      </c>
      <c r="O6147" s="7">
        <v>0</v>
      </c>
      <c r="P6147" s="7">
        <f>SUM(dane3[[#This Row],[RoomService]:[VRDeck]])</f>
        <v>0</v>
      </c>
      <c r="Q6147" t="s">
        <v>15369</v>
      </c>
      <c r="R6147" t="b">
        <v>1</v>
      </c>
    </row>
    <row r="6148" spans="1:18" x14ac:dyDescent="0.3">
      <c r="A6148" t="s">
        <v>16767</v>
      </c>
      <c r="B6148">
        <f>MID(dane3[[#This Row],[PassengerId]],1,4)+0</f>
        <v>6485</v>
      </c>
      <c r="C6148" t="s">
        <v>19</v>
      </c>
      <c r="D6148" t="b">
        <v>0</v>
      </c>
      <c r="E6148" t="s">
        <v>16768</v>
      </c>
      <c r="F6148" t="str">
        <f>MID($E6148,1,1)</f>
        <v>F</v>
      </c>
      <c r="G6148" t="str">
        <f>IFERROR(MID($E6148,SEARCH("/",$E6148,SEARCH("/",$E6148)+1)+1,1),"")</f>
        <v>S</v>
      </c>
      <c r="H6148" t="s">
        <v>46</v>
      </c>
      <c r="I6148">
        <v>78</v>
      </c>
      <c r="J6148" t="b">
        <v>0</v>
      </c>
      <c r="K6148" s="7">
        <v>0</v>
      </c>
      <c r="L6148" s="7">
        <v>213</v>
      </c>
      <c r="M6148" s="7">
        <v>202</v>
      </c>
      <c r="N6148" s="7">
        <v>288</v>
      </c>
      <c r="O6148" s="7">
        <v>0</v>
      </c>
      <c r="P6148" s="7">
        <f>SUM(dane3[[#This Row],[RoomService]:[VRDeck]])</f>
        <v>703</v>
      </c>
      <c r="Q6148" t="s">
        <v>16769</v>
      </c>
      <c r="R6148" t="b">
        <v>1</v>
      </c>
    </row>
    <row r="6149" spans="1:18" x14ac:dyDescent="0.3">
      <c r="A6149" t="s">
        <v>16770</v>
      </c>
      <c r="B6149">
        <f>MID(dane3[[#This Row],[PassengerId]],1,4)+0</f>
        <v>6485</v>
      </c>
      <c r="C6149" t="s">
        <v>19</v>
      </c>
      <c r="D6149" t="b">
        <v>0</v>
      </c>
      <c r="E6149" t="s">
        <v>16771</v>
      </c>
      <c r="F6149" t="str">
        <f>MID($E6149,1,1)</f>
        <v>G</v>
      </c>
      <c r="G6149" t="str">
        <f>IFERROR(MID($E6149,SEARCH("/",$E6149,SEARCH("/",$E6149)+1)+1,1),"")</f>
        <v>S</v>
      </c>
      <c r="H6149" t="s">
        <v>16</v>
      </c>
      <c r="I6149">
        <v>24</v>
      </c>
      <c r="J6149" t="b">
        <v>0</v>
      </c>
      <c r="K6149" s="7">
        <v>0</v>
      </c>
      <c r="L6149" s="7">
        <v>0</v>
      </c>
      <c r="M6149" s="7">
        <v>53</v>
      </c>
      <c r="N6149" s="7">
        <v>652</v>
      </c>
      <c r="O6149" s="7">
        <v>0</v>
      </c>
      <c r="P6149" s="7">
        <f>SUM(dane3[[#This Row],[RoomService]:[VRDeck]])</f>
        <v>705</v>
      </c>
      <c r="Q6149" t="s">
        <v>16772</v>
      </c>
      <c r="R6149" t="b">
        <v>1</v>
      </c>
    </row>
    <row r="6150" spans="1:18" x14ac:dyDescent="0.3">
      <c r="A6150" t="s">
        <v>16773</v>
      </c>
      <c r="B6150">
        <f>MID(dane3[[#This Row],[PassengerId]],1,4)+0</f>
        <v>6487</v>
      </c>
      <c r="C6150" t="s">
        <v>19</v>
      </c>
      <c r="D6150" t="b">
        <v>0</v>
      </c>
      <c r="E6150" t="s">
        <v>16774</v>
      </c>
      <c r="F6150" t="str">
        <f>MID($E6150,1,1)</f>
        <v>F</v>
      </c>
      <c r="G6150" t="str">
        <f>IFERROR(MID($E6150,SEARCH("/",$E6150,SEARCH("/",$E6150)+1)+1,1),"")</f>
        <v>P</v>
      </c>
      <c r="H6150" t="s">
        <v>16</v>
      </c>
      <c r="I6150">
        <v>26</v>
      </c>
      <c r="J6150" t="b">
        <v>0</v>
      </c>
      <c r="K6150" s="7">
        <v>0</v>
      </c>
      <c r="L6150" s="7">
        <v>0</v>
      </c>
      <c r="M6150" s="7">
        <v>0</v>
      </c>
      <c r="N6150" s="7">
        <v>22</v>
      </c>
      <c r="O6150" s="7">
        <v>1030</v>
      </c>
      <c r="P6150" s="7">
        <f>SUM(dane3[[#This Row],[RoomService]:[VRDeck]])</f>
        <v>1052</v>
      </c>
      <c r="Q6150" t="s">
        <v>16775</v>
      </c>
      <c r="R6150" t="b">
        <v>0</v>
      </c>
    </row>
    <row r="6151" spans="1:18" x14ac:dyDescent="0.3">
      <c r="A6151" t="s">
        <v>16776</v>
      </c>
      <c r="B6151">
        <f>MID(dane3[[#This Row],[PassengerId]],1,4)+0</f>
        <v>6488</v>
      </c>
      <c r="C6151" t="s">
        <v>14</v>
      </c>
      <c r="D6151" t="b">
        <v>0</v>
      </c>
      <c r="E6151" t="s">
        <v>16777</v>
      </c>
      <c r="F6151" t="str">
        <f>MID($E6151,1,1)</f>
        <v>A</v>
      </c>
      <c r="G6151" t="str">
        <f>IFERROR(MID($E6151,SEARCH("/",$E6151,SEARCH("/",$E6151)+1)+1,1),"")</f>
        <v>S</v>
      </c>
      <c r="H6151" t="s">
        <v>16</v>
      </c>
      <c r="I6151">
        <v>50</v>
      </c>
      <c r="J6151" t="b">
        <v>0</v>
      </c>
      <c r="K6151" s="7">
        <v>0</v>
      </c>
      <c r="L6151" s="7">
        <v>1663</v>
      </c>
      <c r="M6151" s="7">
        <v>336</v>
      </c>
      <c r="N6151" s="7">
        <v>1855</v>
      </c>
      <c r="O6151" s="7">
        <v>4</v>
      </c>
      <c r="P6151" s="7">
        <f>SUM(dane3[[#This Row],[RoomService]:[VRDeck]])</f>
        <v>3858</v>
      </c>
      <c r="Q6151" t="s">
        <v>16778</v>
      </c>
      <c r="R6151" t="b">
        <v>0</v>
      </c>
    </row>
    <row r="6152" spans="1:18" x14ac:dyDescent="0.3">
      <c r="A6152" t="s">
        <v>16779</v>
      </c>
      <c r="B6152">
        <f>MID(dane3[[#This Row],[PassengerId]],1,4)+0</f>
        <v>6489</v>
      </c>
      <c r="C6152" t="s">
        <v>19</v>
      </c>
      <c r="D6152" t="b">
        <v>1</v>
      </c>
      <c r="E6152" t="s">
        <v>16780</v>
      </c>
      <c r="F6152" t="str">
        <f>MID($E6152,1,1)</f>
        <v>G</v>
      </c>
      <c r="G6152" t="str">
        <f>IFERROR(MID($E6152,SEARCH("/",$E6152,SEARCH("/",$E6152)+1)+1,1),"")</f>
        <v>P</v>
      </c>
      <c r="H6152" t="s">
        <v>16</v>
      </c>
      <c r="I6152">
        <v>16</v>
      </c>
      <c r="J6152" t="b">
        <v>0</v>
      </c>
      <c r="K6152" s="7">
        <v>0</v>
      </c>
      <c r="L6152" s="7">
        <v>0</v>
      </c>
      <c r="M6152" s="7">
        <v>0</v>
      </c>
      <c r="N6152" s="7">
        <v>0</v>
      </c>
      <c r="O6152" s="7">
        <v>0</v>
      </c>
      <c r="P6152" s="7">
        <f>SUM(dane3[[#This Row],[RoomService]:[VRDeck]])</f>
        <v>0</v>
      </c>
      <c r="Q6152" t="s">
        <v>16781</v>
      </c>
      <c r="R6152" t="b">
        <v>0</v>
      </c>
    </row>
    <row r="6153" spans="1:18" x14ac:dyDescent="0.3">
      <c r="A6153" t="s">
        <v>16782</v>
      </c>
      <c r="B6153">
        <f>MID(dane3[[#This Row],[PassengerId]],1,4)+0</f>
        <v>6490</v>
      </c>
      <c r="C6153" t="s">
        <v>14</v>
      </c>
      <c r="D6153" t="b">
        <v>1</v>
      </c>
      <c r="E6153" t="s">
        <v>16783</v>
      </c>
      <c r="F6153" t="str">
        <f>MID($E6153,1,1)</f>
        <v>C</v>
      </c>
      <c r="G6153" t="str">
        <f>IFERROR(MID($E6153,SEARCH("/",$E6153,SEARCH("/",$E6153)+1)+1,1),"")</f>
        <v>P</v>
      </c>
      <c r="H6153" t="s">
        <v>46</v>
      </c>
      <c r="I6153">
        <v>57</v>
      </c>
      <c r="J6153" t="b">
        <v>0</v>
      </c>
      <c r="K6153" s="7">
        <v>0</v>
      </c>
      <c r="L6153" s="7">
        <v>0</v>
      </c>
      <c r="M6153" s="7">
        <v>0</v>
      </c>
      <c r="N6153" s="7">
        <v>0</v>
      </c>
      <c r="O6153" s="7">
        <v>0</v>
      </c>
      <c r="P6153" s="7">
        <f>SUM(dane3[[#This Row],[RoomService]:[VRDeck]])</f>
        <v>0</v>
      </c>
      <c r="Q6153" t="s">
        <v>16784</v>
      </c>
      <c r="R6153" t="b">
        <v>1</v>
      </c>
    </row>
    <row r="6154" spans="1:18" x14ac:dyDescent="0.3">
      <c r="A6154" t="s">
        <v>16785</v>
      </c>
      <c r="B6154">
        <f>MID(dane3[[#This Row],[PassengerId]],1,4)+0</f>
        <v>6490</v>
      </c>
      <c r="C6154" t="s">
        <v>14</v>
      </c>
      <c r="D6154" t="b">
        <v>0</v>
      </c>
      <c r="E6154" t="s">
        <v>16783</v>
      </c>
      <c r="F6154" t="str">
        <f>MID($E6154,1,1)</f>
        <v>C</v>
      </c>
      <c r="G6154" t="str">
        <f>IFERROR(MID($E6154,SEARCH("/",$E6154,SEARCH("/",$E6154)+1)+1,1),"")</f>
        <v>P</v>
      </c>
      <c r="H6154" t="s">
        <v>46</v>
      </c>
      <c r="I6154">
        <v>29</v>
      </c>
      <c r="J6154" t="b">
        <v>0</v>
      </c>
      <c r="K6154" s="7">
        <v>0</v>
      </c>
      <c r="L6154" s="7">
        <v>889</v>
      </c>
      <c r="M6154" s="7">
        <v>0</v>
      </c>
      <c r="N6154" s="7">
        <v>4921</v>
      </c>
      <c r="O6154" s="7">
        <v>290</v>
      </c>
      <c r="P6154" s="7">
        <f>SUM(dane3[[#This Row],[RoomService]:[VRDeck]])</f>
        <v>6100</v>
      </c>
      <c r="Q6154" t="s">
        <v>16786</v>
      </c>
      <c r="R6154" t="b">
        <v>0</v>
      </c>
    </row>
    <row r="6155" spans="1:18" x14ac:dyDescent="0.3">
      <c r="A6155" t="s">
        <v>16787</v>
      </c>
      <c r="B6155">
        <f>MID(dane3[[#This Row],[PassengerId]],1,4)+0</f>
        <v>6490</v>
      </c>
      <c r="C6155" t="s">
        <v>14</v>
      </c>
      <c r="D6155" t="b">
        <v>0</v>
      </c>
      <c r="E6155" t="s">
        <v>16783</v>
      </c>
      <c r="F6155" t="str">
        <f>MID($E6155,1,1)</f>
        <v>C</v>
      </c>
      <c r="G6155" t="str">
        <f>IFERROR(MID($E6155,SEARCH("/",$E6155,SEARCH("/",$E6155)+1)+1,1),"")</f>
        <v>P</v>
      </c>
      <c r="H6155" t="s">
        <v>46</v>
      </c>
      <c r="I6155">
        <v>27</v>
      </c>
      <c r="J6155" t="b">
        <v>0</v>
      </c>
      <c r="K6155" s="7">
        <v>0</v>
      </c>
      <c r="L6155" s="7">
        <v>6924</v>
      </c>
      <c r="M6155" s="7">
        <v>849</v>
      </c>
      <c r="N6155" s="7">
        <v>149</v>
      </c>
      <c r="O6155" s="7">
        <v>1166</v>
      </c>
      <c r="P6155" s="7">
        <f>SUM(dane3[[#This Row],[RoomService]:[VRDeck]])</f>
        <v>9088</v>
      </c>
      <c r="Q6155" t="s">
        <v>16788</v>
      </c>
      <c r="R6155" t="b">
        <v>1</v>
      </c>
    </row>
    <row r="6156" spans="1:18" x14ac:dyDescent="0.3">
      <c r="A6156" t="s">
        <v>16789</v>
      </c>
      <c r="B6156">
        <f>MID(dane3[[#This Row],[PassengerId]],1,4)+0</f>
        <v>6490</v>
      </c>
      <c r="C6156" t="s">
        <v>14</v>
      </c>
      <c r="D6156" t="b">
        <v>0</v>
      </c>
      <c r="E6156" t="s">
        <v>16783</v>
      </c>
      <c r="F6156" t="str">
        <f>MID($E6156,1,1)</f>
        <v>C</v>
      </c>
      <c r="G6156" t="str">
        <f>IFERROR(MID($E6156,SEARCH("/",$E6156,SEARCH("/",$E6156)+1)+1,1),"")</f>
        <v>P</v>
      </c>
      <c r="H6156" t="s">
        <v>16</v>
      </c>
      <c r="I6156">
        <v>42</v>
      </c>
      <c r="J6156" t="b">
        <v>0</v>
      </c>
      <c r="K6156" s="7">
        <v>0</v>
      </c>
      <c r="L6156" s="7">
        <v>1972</v>
      </c>
      <c r="M6156" s="7">
        <v>0</v>
      </c>
      <c r="N6156" s="7">
        <v>108</v>
      </c>
      <c r="O6156" s="7">
        <v>5</v>
      </c>
      <c r="P6156" s="7">
        <f>SUM(dane3[[#This Row],[RoomService]:[VRDeck]])</f>
        <v>2085</v>
      </c>
      <c r="Q6156" t="s">
        <v>16790</v>
      </c>
      <c r="R6156" t="b">
        <v>1</v>
      </c>
    </row>
    <row r="6157" spans="1:18" x14ac:dyDescent="0.3">
      <c r="A6157" t="s">
        <v>16791</v>
      </c>
      <c r="B6157">
        <f>MID(dane3[[#This Row],[PassengerId]],1,4)+0</f>
        <v>6492</v>
      </c>
      <c r="C6157" t="s">
        <v>19</v>
      </c>
      <c r="D6157" t="b">
        <v>1</v>
      </c>
      <c r="E6157" t="s">
        <v>16792</v>
      </c>
      <c r="F6157" t="str">
        <f>MID($E6157,1,1)</f>
        <v>G</v>
      </c>
      <c r="G6157" t="str">
        <f>IFERROR(MID($E6157,SEARCH("/",$E6157,SEARCH("/",$E6157)+1)+1,1),"")</f>
        <v>S</v>
      </c>
      <c r="H6157" t="s">
        <v>32</v>
      </c>
      <c r="I6157">
        <v>28</v>
      </c>
      <c r="J6157" t="b">
        <v>0</v>
      </c>
      <c r="K6157" s="7">
        <v>0</v>
      </c>
      <c r="L6157" s="7">
        <v>0</v>
      </c>
      <c r="M6157" s="7">
        <v>0</v>
      </c>
      <c r="N6157" s="7">
        <v>0</v>
      </c>
      <c r="O6157" s="7">
        <v>0</v>
      </c>
      <c r="P6157" s="7">
        <f>SUM(dane3[[#This Row],[RoomService]:[VRDeck]])</f>
        <v>0</v>
      </c>
      <c r="Q6157" t="s">
        <v>16793</v>
      </c>
      <c r="R6157" t="b">
        <v>1</v>
      </c>
    </row>
    <row r="6158" spans="1:18" x14ac:dyDescent="0.3">
      <c r="A6158" t="s">
        <v>16794</v>
      </c>
      <c r="B6158">
        <f>MID(dane3[[#This Row],[PassengerId]],1,4)+0</f>
        <v>6493</v>
      </c>
      <c r="C6158" t="s">
        <v>19</v>
      </c>
      <c r="D6158" t="b">
        <v>1</v>
      </c>
      <c r="E6158" t="s">
        <v>16795</v>
      </c>
      <c r="F6158" t="str">
        <f>MID($E6158,1,1)</f>
        <v>G</v>
      </c>
      <c r="G6158" t="str">
        <f>IFERROR(MID($E6158,SEARCH("/",$E6158,SEARCH("/",$E6158)+1)+1,1),"")</f>
        <v>P</v>
      </c>
      <c r="H6158" t="s">
        <v>32</v>
      </c>
      <c r="I6158">
        <v>18</v>
      </c>
      <c r="J6158" t="b">
        <v>0</v>
      </c>
      <c r="K6158" s="7">
        <v>0</v>
      </c>
      <c r="L6158" s="7">
        <v>0</v>
      </c>
      <c r="M6158" s="7">
        <v>0</v>
      </c>
      <c r="N6158" s="7">
        <v>0</v>
      </c>
      <c r="O6158" s="7">
        <v>0</v>
      </c>
      <c r="P6158" s="7">
        <f>SUM(dane3[[#This Row],[RoomService]:[VRDeck]])</f>
        <v>0</v>
      </c>
      <c r="Q6158" t="s">
        <v>16796</v>
      </c>
      <c r="R6158" t="b">
        <v>1</v>
      </c>
    </row>
    <row r="6159" spans="1:18" x14ac:dyDescent="0.3">
      <c r="A6159" t="s">
        <v>15370</v>
      </c>
      <c r="B6159">
        <f>MID(dane3[[#This Row],[PassengerId]],1,4)+0</f>
        <v>5984</v>
      </c>
      <c r="C6159" t="s">
        <v>53</v>
      </c>
      <c r="D6159" t="b">
        <v>0</v>
      </c>
      <c r="E6159" t="s">
        <v>15371</v>
      </c>
      <c r="F6159" t="str">
        <f>MID($E6159,1,1)</f>
        <v>D</v>
      </c>
      <c r="G6159" t="str">
        <f>IFERROR(MID($E6159,SEARCH("/",$E6159,SEARCH("/",$E6159)+1)+1,1),"")</f>
        <v>P</v>
      </c>
      <c r="H6159" t="s">
        <v>32</v>
      </c>
      <c r="I6159">
        <v>38</v>
      </c>
      <c r="J6159" t="b">
        <v>0</v>
      </c>
      <c r="K6159" s="7">
        <v>1208</v>
      </c>
      <c r="L6159" s="7">
        <v>0</v>
      </c>
      <c r="M6159" s="7">
        <v>13</v>
      </c>
      <c r="N6159" s="7">
        <v>38</v>
      </c>
      <c r="O6159" s="7">
        <v>0</v>
      </c>
      <c r="P6159" s="7">
        <f>SUM(dane3[[#This Row],[RoomService]:[VRDeck]])</f>
        <v>1259</v>
      </c>
      <c r="Q6159" t="s">
        <v>15372</v>
      </c>
      <c r="R6159" t="b">
        <v>1</v>
      </c>
    </row>
    <row r="6160" spans="1:18" x14ac:dyDescent="0.3">
      <c r="A6160" t="s">
        <v>16800</v>
      </c>
      <c r="B6160">
        <f>MID(dane3[[#This Row],[PassengerId]],1,4)+0</f>
        <v>6500</v>
      </c>
      <c r="C6160" t="s">
        <v>19</v>
      </c>
      <c r="D6160" t="b">
        <v>0</v>
      </c>
      <c r="E6160" t="s">
        <v>16801</v>
      </c>
      <c r="F6160" t="str">
        <f>MID($E6160,1,1)</f>
        <v>E</v>
      </c>
      <c r="G6160" t="str">
        <f>IFERROR(MID($E6160,SEARCH("/",$E6160,SEARCH("/",$E6160)+1)+1,1),"")</f>
        <v>P</v>
      </c>
      <c r="H6160" t="s">
        <v>16</v>
      </c>
      <c r="I6160">
        <v>32</v>
      </c>
      <c r="J6160" t="b">
        <v>0</v>
      </c>
      <c r="K6160" s="7">
        <v>1</v>
      </c>
      <c r="L6160" s="7">
        <v>0</v>
      </c>
      <c r="M6160" s="7">
        <v>0</v>
      </c>
      <c r="N6160" s="7">
        <v>1</v>
      </c>
      <c r="O6160" s="7">
        <v>785</v>
      </c>
      <c r="P6160" s="7">
        <f>SUM(dane3[[#This Row],[RoomService]:[VRDeck]])</f>
        <v>787</v>
      </c>
      <c r="Q6160" t="s">
        <v>16802</v>
      </c>
      <c r="R6160" t="b">
        <v>0</v>
      </c>
    </row>
    <row r="6161" spans="1:18" x14ac:dyDescent="0.3">
      <c r="A6161" t="s">
        <v>16803</v>
      </c>
      <c r="B6161">
        <f>MID(dane3[[#This Row],[PassengerId]],1,4)+0</f>
        <v>6501</v>
      </c>
      <c r="C6161" t="s">
        <v>19</v>
      </c>
      <c r="D6161" t="b">
        <v>0</v>
      </c>
      <c r="E6161" t="s">
        <v>16804</v>
      </c>
      <c r="F6161" t="str">
        <f>MID($E6161,1,1)</f>
        <v>F</v>
      </c>
      <c r="G6161" t="str">
        <f>IFERROR(MID($E6161,SEARCH("/",$E6161,SEARCH("/",$E6161)+1)+1,1),"")</f>
        <v>S</v>
      </c>
      <c r="H6161" t="s">
        <v>16</v>
      </c>
      <c r="I6161">
        <v>21</v>
      </c>
      <c r="J6161" t="b">
        <v>0</v>
      </c>
      <c r="K6161" s="7">
        <v>0</v>
      </c>
      <c r="L6161" s="7">
        <v>31</v>
      </c>
      <c r="M6161" s="7">
        <v>2076</v>
      </c>
      <c r="N6161" s="7">
        <v>77</v>
      </c>
      <c r="O6161" s="7">
        <v>0</v>
      </c>
      <c r="P6161" s="7">
        <f>SUM(dane3[[#This Row],[RoomService]:[VRDeck]])</f>
        <v>2184</v>
      </c>
      <c r="Q6161" t="s">
        <v>16805</v>
      </c>
      <c r="R6161" t="b">
        <v>1</v>
      </c>
    </row>
    <row r="6162" spans="1:18" x14ac:dyDescent="0.3">
      <c r="A6162" t="s">
        <v>16806</v>
      </c>
      <c r="B6162">
        <f>MID(dane3[[#This Row],[PassengerId]],1,4)+0</f>
        <v>6502</v>
      </c>
      <c r="C6162" t="s">
        <v>19</v>
      </c>
      <c r="D6162" t="b">
        <v>0</v>
      </c>
      <c r="E6162" t="s">
        <v>16807</v>
      </c>
      <c r="F6162" t="str">
        <f>MID($E6162,1,1)</f>
        <v>G</v>
      </c>
      <c r="G6162" t="str">
        <f>IFERROR(MID($E6162,SEARCH("/",$E6162,SEARCH("/",$E6162)+1)+1,1),"")</f>
        <v>S</v>
      </c>
      <c r="H6162" t="s">
        <v>16</v>
      </c>
      <c r="I6162">
        <v>6</v>
      </c>
      <c r="J6162" t="b">
        <v>0</v>
      </c>
      <c r="K6162" s="7">
        <v>0</v>
      </c>
      <c r="L6162" s="7">
        <v>0</v>
      </c>
      <c r="M6162" s="7">
        <v>0</v>
      </c>
      <c r="N6162" s="7">
        <v>0</v>
      </c>
      <c r="O6162" s="7">
        <v>0</v>
      </c>
      <c r="P6162" s="7">
        <f>SUM(dane3[[#This Row],[RoomService]:[VRDeck]])</f>
        <v>0</v>
      </c>
      <c r="Q6162" t="s">
        <v>16808</v>
      </c>
      <c r="R6162" t="b">
        <v>1</v>
      </c>
    </row>
    <row r="6163" spans="1:18" x14ac:dyDescent="0.3">
      <c r="A6163" t="s">
        <v>16809</v>
      </c>
      <c r="B6163">
        <f>MID(dane3[[#This Row],[PassengerId]],1,4)+0</f>
        <v>6503</v>
      </c>
      <c r="C6163" t="s">
        <v>19</v>
      </c>
      <c r="D6163" t="b">
        <v>0</v>
      </c>
      <c r="E6163" t="s">
        <v>16810</v>
      </c>
      <c r="F6163" t="str">
        <f>MID($E6163,1,1)</f>
        <v>F</v>
      </c>
      <c r="G6163" t="str">
        <f>IFERROR(MID($E6163,SEARCH("/",$E6163,SEARCH("/",$E6163)+1)+1,1),"")</f>
        <v>P</v>
      </c>
      <c r="H6163" t="s">
        <v>16</v>
      </c>
      <c r="I6163">
        <v>27</v>
      </c>
      <c r="J6163" t="b">
        <v>0</v>
      </c>
      <c r="K6163" s="7">
        <v>0</v>
      </c>
      <c r="L6163" s="7">
        <v>1</v>
      </c>
      <c r="M6163" s="7">
        <v>20</v>
      </c>
      <c r="N6163" s="7">
        <v>0</v>
      </c>
      <c r="O6163" s="7">
        <v>1363</v>
      </c>
      <c r="P6163" s="7">
        <f>SUM(dane3[[#This Row],[RoomService]:[VRDeck]])</f>
        <v>1384</v>
      </c>
      <c r="Q6163" t="s">
        <v>16811</v>
      </c>
      <c r="R6163" t="b">
        <v>0</v>
      </c>
    </row>
    <row r="6164" spans="1:18" x14ac:dyDescent="0.3">
      <c r="A6164" t="s">
        <v>16812</v>
      </c>
      <c r="B6164">
        <f>MID(dane3[[#This Row],[PassengerId]],1,4)+0</f>
        <v>6508</v>
      </c>
      <c r="C6164" t="s">
        <v>19</v>
      </c>
      <c r="D6164" t="b">
        <v>0</v>
      </c>
      <c r="E6164" t="s">
        <v>16813</v>
      </c>
      <c r="F6164" t="str">
        <f>MID($E6164,1,1)</f>
        <v>F</v>
      </c>
      <c r="G6164" t="str">
        <f>IFERROR(MID($E6164,SEARCH("/",$E6164,SEARCH("/",$E6164)+1)+1,1),"")</f>
        <v>S</v>
      </c>
      <c r="H6164" t="s">
        <v>32</v>
      </c>
      <c r="I6164">
        <v>32</v>
      </c>
      <c r="J6164" t="b">
        <v>0</v>
      </c>
      <c r="K6164" s="7">
        <v>397</v>
      </c>
      <c r="L6164" s="7">
        <v>0</v>
      </c>
      <c r="M6164" s="7">
        <v>7</v>
      </c>
      <c r="N6164" s="7">
        <v>182</v>
      </c>
      <c r="O6164" s="7">
        <v>5</v>
      </c>
      <c r="P6164" s="7">
        <f>SUM(dane3[[#This Row],[RoomService]:[VRDeck]])</f>
        <v>591</v>
      </c>
      <c r="Q6164" t="s">
        <v>16814</v>
      </c>
      <c r="R6164" t="b">
        <v>0</v>
      </c>
    </row>
    <row r="6165" spans="1:18" x14ac:dyDescent="0.3">
      <c r="A6165" t="s">
        <v>16815</v>
      </c>
      <c r="B6165">
        <f>MID(dane3[[#This Row],[PassengerId]],1,4)+0</f>
        <v>6509</v>
      </c>
      <c r="C6165" t="s">
        <v>19</v>
      </c>
      <c r="D6165" t="b">
        <v>0</v>
      </c>
      <c r="E6165" t="s">
        <v>16816</v>
      </c>
      <c r="F6165" t="str">
        <f>MID($E6165,1,1)</f>
        <v>F</v>
      </c>
      <c r="G6165" t="str">
        <f>IFERROR(MID($E6165,SEARCH("/",$E6165,SEARCH("/",$E6165)+1)+1,1),"")</f>
        <v>S</v>
      </c>
      <c r="H6165" t="s">
        <v>32</v>
      </c>
      <c r="I6165">
        <v>23</v>
      </c>
      <c r="J6165" t="b">
        <v>0</v>
      </c>
      <c r="K6165" s="7">
        <v>601</v>
      </c>
      <c r="L6165" s="7">
        <v>0</v>
      </c>
      <c r="M6165" s="7">
        <v>113</v>
      </c>
      <c r="N6165" s="7">
        <v>0</v>
      </c>
      <c r="O6165" s="7">
        <v>39</v>
      </c>
      <c r="P6165" s="7">
        <f>SUM(dane3[[#This Row],[RoomService]:[VRDeck]])</f>
        <v>753</v>
      </c>
      <c r="Q6165" t="s">
        <v>16817</v>
      </c>
      <c r="R6165" t="b">
        <v>1</v>
      </c>
    </row>
    <row r="6166" spans="1:18" x14ac:dyDescent="0.3">
      <c r="A6166" t="s">
        <v>16818</v>
      </c>
      <c r="B6166">
        <f>MID(dane3[[#This Row],[PassengerId]],1,4)+0</f>
        <v>6510</v>
      </c>
      <c r="C6166" t="s">
        <v>14</v>
      </c>
      <c r="D6166" t="b">
        <v>0</v>
      </c>
      <c r="E6166" t="s">
        <v>16819</v>
      </c>
      <c r="F6166" t="str">
        <f>MID($E6166,1,1)</f>
        <v>D</v>
      </c>
      <c r="G6166" t="str">
        <f>IFERROR(MID($E6166,SEARCH("/",$E6166,SEARCH("/",$E6166)+1)+1,1),"")</f>
        <v>P</v>
      </c>
      <c r="H6166" t="s">
        <v>16</v>
      </c>
      <c r="I6166">
        <v>29</v>
      </c>
      <c r="J6166" t="b">
        <v>0</v>
      </c>
      <c r="K6166" s="7">
        <v>0</v>
      </c>
      <c r="L6166" s="7">
        <v>6</v>
      </c>
      <c r="M6166" s="7">
        <v>0</v>
      </c>
      <c r="N6166" s="7">
        <v>0</v>
      </c>
      <c r="O6166" s="7">
        <v>5531</v>
      </c>
      <c r="P6166" s="7">
        <f>SUM(dane3[[#This Row],[RoomService]:[VRDeck]])</f>
        <v>5537</v>
      </c>
      <c r="Q6166" t="s">
        <v>16820</v>
      </c>
      <c r="R6166" t="b">
        <v>0</v>
      </c>
    </row>
    <row r="6167" spans="1:18" x14ac:dyDescent="0.3">
      <c r="A6167" t="s">
        <v>16821</v>
      </c>
      <c r="B6167">
        <f>MID(dane3[[#This Row],[PassengerId]],1,4)+0</f>
        <v>6511</v>
      </c>
      <c r="C6167" t="s">
        <v>19</v>
      </c>
      <c r="D6167" t="b">
        <v>0</v>
      </c>
      <c r="E6167" t="s">
        <v>16822</v>
      </c>
      <c r="F6167" t="str">
        <f>MID($E6167,1,1)</f>
        <v>F</v>
      </c>
      <c r="G6167" t="str">
        <f>IFERROR(MID($E6167,SEARCH("/",$E6167,SEARCH("/",$E6167)+1)+1,1),"")</f>
        <v>P</v>
      </c>
      <c r="H6167" t="s">
        <v>16</v>
      </c>
      <c r="I6167">
        <v>22</v>
      </c>
      <c r="J6167" t="b">
        <v>0</v>
      </c>
      <c r="K6167" s="7">
        <v>151</v>
      </c>
      <c r="L6167" s="7">
        <v>6</v>
      </c>
      <c r="M6167" s="7">
        <v>26</v>
      </c>
      <c r="N6167" s="7">
        <v>0</v>
      </c>
      <c r="O6167" s="7">
        <v>533</v>
      </c>
      <c r="P6167" s="7">
        <f>SUM(dane3[[#This Row],[RoomService]:[VRDeck]])</f>
        <v>716</v>
      </c>
      <c r="Q6167" t="s">
        <v>16823</v>
      </c>
      <c r="R6167" t="b">
        <v>0</v>
      </c>
    </row>
    <row r="6168" spans="1:18" x14ac:dyDescent="0.3">
      <c r="A6168" t="s">
        <v>16824</v>
      </c>
      <c r="B6168">
        <f>MID(dane3[[#This Row],[PassengerId]],1,4)+0</f>
        <v>6511</v>
      </c>
      <c r="C6168" t="s">
        <v>19</v>
      </c>
      <c r="D6168" t="b">
        <v>1</v>
      </c>
      <c r="E6168" t="s">
        <v>16825</v>
      </c>
      <c r="F6168" t="str">
        <f>MID($E6168,1,1)</f>
        <v>G</v>
      </c>
      <c r="G6168" t="str">
        <f>IFERROR(MID($E6168,SEARCH("/",$E6168,SEARCH("/",$E6168)+1)+1,1),"")</f>
        <v>P</v>
      </c>
      <c r="H6168" t="s">
        <v>16</v>
      </c>
      <c r="I6168">
        <v>31</v>
      </c>
      <c r="J6168" t="b">
        <v>0</v>
      </c>
      <c r="K6168" s="7">
        <v>0</v>
      </c>
      <c r="L6168" s="7">
        <v>0</v>
      </c>
      <c r="M6168" s="7">
        <v>0</v>
      </c>
      <c r="N6168" s="7">
        <v>0</v>
      </c>
      <c r="O6168" s="7">
        <v>0</v>
      </c>
      <c r="P6168" s="7">
        <f>SUM(dane3[[#This Row],[RoomService]:[VRDeck]])</f>
        <v>0</v>
      </c>
      <c r="Q6168" t="s">
        <v>16826</v>
      </c>
      <c r="R6168" t="b">
        <v>0</v>
      </c>
    </row>
    <row r="6169" spans="1:18" x14ac:dyDescent="0.3">
      <c r="A6169" t="s">
        <v>16827</v>
      </c>
      <c r="B6169">
        <f>MID(dane3[[#This Row],[PassengerId]],1,4)+0</f>
        <v>6511</v>
      </c>
      <c r="C6169" t="s">
        <v>19</v>
      </c>
      <c r="D6169" t="b">
        <v>1</v>
      </c>
      <c r="E6169" t="s">
        <v>16825</v>
      </c>
      <c r="F6169" t="str">
        <f>MID($E6169,1,1)</f>
        <v>G</v>
      </c>
      <c r="G6169" t="str">
        <f>IFERROR(MID($E6169,SEARCH("/",$E6169,SEARCH("/",$E6169)+1)+1,1),"")</f>
        <v>P</v>
      </c>
      <c r="H6169" t="s">
        <v>46</v>
      </c>
      <c r="I6169">
        <v>0</v>
      </c>
      <c r="J6169" t="b">
        <v>0</v>
      </c>
      <c r="K6169" s="7">
        <v>0</v>
      </c>
      <c r="L6169" s="7">
        <v>0</v>
      </c>
      <c r="M6169" s="7">
        <v>0</v>
      </c>
      <c r="N6169" s="7">
        <v>0</v>
      </c>
      <c r="O6169" s="7">
        <v>0</v>
      </c>
      <c r="P6169" s="7">
        <f>SUM(dane3[[#This Row],[RoomService]:[VRDeck]])</f>
        <v>0</v>
      </c>
      <c r="Q6169" t="s">
        <v>16828</v>
      </c>
      <c r="R6169" t="b">
        <v>1</v>
      </c>
    </row>
    <row r="6170" spans="1:18" x14ac:dyDescent="0.3">
      <c r="A6170" t="s">
        <v>16829</v>
      </c>
      <c r="B6170">
        <f>MID(dane3[[#This Row],[PassengerId]],1,4)+0</f>
        <v>6512</v>
      </c>
      <c r="C6170" t="s">
        <v>14</v>
      </c>
      <c r="D6170" t="b">
        <v>0</v>
      </c>
      <c r="E6170" t="s">
        <v>16830</v>
      </c>
      <c r="F6170" t="str">
        <f>MID($E6170,1,1)</f>
        <v>A</v>
      </c>
      <c r="G6170" t="str">
        <f>IFERROR(MID($E6170,SEARCH("/",$E6170,SEARCH("/",$E6170)+1)+1,1),"")</f>
        <v>S</v>
      </c>
      <c r="H6170" t="s">
        <v>16</v>
      </c>
      <c r="I6170">
        <v>2</v>
      </c>
      <c r="J6170" t="b">
        <v>0</v>
      </c>
      <c r="K6170" s="7">
        <v>0</v>
      </c>
      <c r="L6170" s="7">
        <v>0</v>
      </c>
      <c r="M6170" s="7">
        <v>0</v>
      </c>
      <c r="N6170" s="7">
        <v>0</v>
      </c>
      <c r="O6170" s="7">
        <v>0</v>
      </c>
      <c r="P6170" s="7">
        <f>SUM(dane3[[#This Row],[RoomService]:[VRDeck]])</f>
        <v>0</v>
      </c>
      <c r="Q6170" t="s">
        <v>16831</v>
      </c>
      <c r="R6170" t="b">
        <v>1</v>
      </c>
    </row>
    <row r="6171" spans="1:18" x14ac:dyDescent="0.3">
      <c r="A6171" t="s">
        <v>16832</v>
      </c>
      <c r="B6171">
        <f>MID(dane3[[#This Row],[PassengerId]],1,4)+0</f>
        <v>6512</v>
      </c>
      <c r="C6171" t="s">
        <v>14</v>
      </c>
      <c r="D6171" t="b">
        <v>1</v>
      </c>
      <c r="E6171" t="s">
        <v>16830</v>
      </c>
      <c r="F6171" t="str">
        <f>MID($E6171,1,1)</f>
        <v>A</v>
      </c>
      <c r="G6171" t="str">
        <f>IFERROR(MID($E6171,SEARCH("/",$E6171,SEARCH("/",$E6171)+1)+1,1),"")</f>
        <v>S</v>
      </c>
      <c r="H6171" t="s">
        <v>16</v>
      </c>
      <c r="I6171">
        <v>35</v>
      </c>
      <c r="J6171" t="b">
        <v>0</v>
      </c>
      <c r="K6171" s="7">
        <v>0</v>
      </c>
      <c r="L6171" s="7">
        <v>0</v>
      </c>
      <c r="M6171" s="7">
        <v>0</v>
      </c>
      <c r="N6171" s="7">
        <v>0</v>
      </c>
      <c r="O6171" s="7">
        <v>0</v>
      </c>
      <c r="P6171" s="7">
        <f>SUM(dane3[[#This Row],[RoomService]:[VRDeck]])</f>
        <v>0</v>
      </c>
      <c r="Q6171" t="s">
        <v>16833</v>
      </c>
      <c r="R6171" t="b">
        <v>1</v>
      </c>
    </row>
    <row r="6172" spans="1:18" x14ac:dyDescent="0.3">
      <c r="A6172" t="s">
        <v>16834</v>
      </c>
      <c r="B6172">
        <f>MID(dane3[[#This Row],[PassengerId]],1,4)+0</f>
        <v>6512</v>
      </c>
      <c r="C6172" t="s">
        <v>14</v>
      </c>
      <c r="D6172" t="b">
        <v>0</v>
      </c>
      <c r="E6172" t="s">
        <v>16830</v>
      </c>
      <c r="F6172" t="str">
        <f>MID($E6172,1,1)</f>
        <v>A</v>
      </c>
      <c r="G6172" t="str">
        <f>IFERROR(MID($E6172,SEARCH("/",$E6172,SEARCH("/",$E6172)+1)+1,1),"")</f>
        <v>S</v>
      </c>
      <c r="H6172" t="s">
        <v>16</v>
      </c>
      <c r="I6172">
        <v>28</v>
      </c>
      <c r="J6172" t="b">
        <v>0</v>
      </c>
      <c r="K6172" s="7">
        <v>0</v>
      </c>
      <c r="L6172" s="7">
        <v>3527</v>
      </c>
      <c r="M6172" s="7">
        <v>1</v>
      </c>
      <c r="N6172" s="7">
        <v>2929</v>
      </c>
      <c r="O6172" s="7">
        <v>2236</v>
      </c>
      <c r="P6172" s="7">
        <f>SUM(dane3[[#This Row],[RoomService]:[VRDeck]])</f>
        <v>8693</v>
      </c>
      <c r="Q6172" t="s">
        <v>16835</v>
      </c>
      <c r="R6172" t="b">
        <v>0</v>
      </c>
    </row>
    <row r="6173" spans="1:18" x14ac:dyDescent="0.3">
      <c r="A6173" t="s">
        <v>15373</v>
      </c>
      <c r="B6173">
        <f>MID(dane3[[#This Row],[PassengerId]],1,4)+0</f>
        <v>5984</v>
      </c>
      <c r="C6173" t="s">
        <v>53</v>
      </c>
      <c r="D6173" t="b">
        <v>0</v>
      </c>
      <c r="E6173" t="s">
        <v>15374</v>
      </c>
      <c r="F6173" t="str">
        <f>MID($E6173,1,1)</f>
        <v>E</v>
      </c>
      <c r="G6173" t="str">
        <f>IFERROR(MID($E6173,SEARCH("/",$E6173,SEARCH("/",$E6173)+1)+1,1),"")</f>
        <v>P</v>
      </c>
      <c r="H6173" t="s">
        <v>16</v>
      </c>
      <c r="I6173">
        <v>24</v>
      </c>
      <c r="J6173" t="b">
        <v>0</v>
      </c>
      <c r="K6173" s="7">
        <v>555</v>
      </c>
      <c r="L6173" s="7">
        <v>0</v>
      </c>
      <c r="M6173" s="7">
        <v>618</v>
      </c>
      <c r="N6173" s="7">
        <v>0</v>
      </c>
      <c r="O6173" s="7">
        <v>0</v>
      </c>
      <c r="P6173" s="7">
        <f>SUM(dane3[[#This Row],[RoomService]:[VRDeck]])</f>
        <v>1173</v>
      </c>
      <c r="Q6173" t="s">
        <v>15375</v>
      </c>
      <c r="R6173" t="b">
        <v>0</v>
      </c>
    </row>
    <row r="6174" spans="1:18" x14ac:dyDescent="0.3">
      <c r="A6174" t="s">
        <v>16839</v>
      </c>
      <c r="B6174">
        <f>MID(dane3[[#This Row],[PassengerId]],1,4)+0</f>
        <v>6514</v>
      </c>
      <c r="C6174" t="s">
        <v>14</v>
      </c>
      <c r="D6174" t="b">
        <v>0</v>
      </c>
      <c r="E6174" t="s">
        <v>16840</v>
      </c>
      <c r="F6174" t="str">
        <f>MID($E6174,1,1)</f>
        <v>B</v>
      </c>
      <c r="G6174" t="str">
        <f>IFERROR(MID($E6174,SEARCH("/",$E6174,SEARCH("/",$E6174)+1)+1,1),"")</f>
        <v>S</v>
      </c>
      <c r="H6174" t="s">
        <v>46</v>
      </c>
      <c r="I6174">
        <v>28</v>
      </c>
      <c r="J6174" t="b">
        <v>1</v>
      </c>
      <c r="K6174" s="7">
        <v>19</v>
      </c>
      <c r="L6174" s="7">
        <v>22</v>
      </c>
      <c r="M6174" s="7">
        <v>2974</v>
      </c>
      <c r="N6174" s="7">
        <v>3603</v>
      </c>
      <c r="O6174" s="7">
        <v>158</v>
      </c>
      <c r="P6174" s="7">
        <f>SUM(dane3[[#This Row],[RoomService]:[VRDeck]])</f>
        <v>6776</v>
      </c>
      <c r="Q6174" t="s">
        <v>16841</v>
      </c>
      <c r="R6174" t="b">
        <v>0</v>
      </c>
    </row>
    <row r="6175" spans="1:18" x14ac:dyDescent="0.3">
      <c r="A6175" t="s">
        <v>16842</v>
      </c>
      <c r="B6175">
        <f>MID(dane3[[#This Row],[PassengerId]],1,4)+0</f>
        <v>6514</v>
      </c>
      <c r="C6175" t="s">
        <v>14</v>
      </c>
      <c r="D6175" t="b">
        <v>0</v>
      </c>
      <c r="E6175" t="s">
        <v>16840</v>
      </c>
      <c r="F6175" t="str">
        <f>MID($E6175,1,1)</f>
        <v>B</v>
      </c>
      <c r="G6175" t="str">
        <f>IFERROR(MID($E6175,SEARCH("/",$E6175,SEARCH("/",$E6175)+1)+1,1),"")</f>
        <v>S</v>
      </c>
      <c r="H6175" t="s">
        <v>16</v>
      </c>
      <c r="I6175">
        <v>42</v>
      </c>
      <c r="J6175" t="b">
        <v>0</v>
      </c>
      <c r="K6175" s="7">
        <v>0</v>
      </c>
      <c r="L6175" s="7">
        <v>6244</v>
      </c>
      <c r="M6175" s="7">
        <v>0</v>
      </c>
      <c r="N6175" s="7">
        <v>10912</v>
      </c>
      <c r="O6175" s="7">
        <v>4</v>
      </c>
      <c r="P6175" s="7">
        <f>SUM(dane3[[#This Row],[RoomService]:[VRDeck]])</f>
        <v>17160</v>
      </c>
      <c r="Q6175" t="s">
        <v>16843</v>
      </c>
      <c r="R6175" t="b">
        <v>0</v>
      </c>
    </row>
    <row r="6176" spans="1:18" x14ac:dyDescent="0.3">
      <c r="A6176" t="s">
        <v>16844</v>
      </c>
      <c r="B6176">
        <f>MID(dane3[[#This Row],[PassengerId]],1,4)+0</f>
        <v>6517</v>
      </c>
      <c r="C6176" t="s">
        <v>19</v>
      </c>
      <c r="D6176" t="b">
        <v>0</v>
      </c>
      <c r="E6176" t="s">
        <v>16845</v>
      </c>
      <c r="F6176" t="str">
        <f>MID($E6176,1,1)</f>
        <v>F</v>
      </c>
      <c r="G6176" t="str">
        <f>IFERROR(MID($E6176,SEARCH("/",$E6176,SEARCH("/",$E6176)+1)+1,1),"")</f>
        <v>P</v>
      </c>
      <c r="H6176" t="s">
        <v>32</v>
      </c>
      <c r="I6176">
        <v>32</v>
      </c>
      <c r="J6176" t="b">
        <v>0</v>
      </c>
      <c r="K6176" s="7">
        <v>388</v>
      </c>
      <c r="L6176" s="7">
        <v>0</v>
      </c>
      <c r="M6176" s="7">
        <v>0</v>
      </c>
      <c r="N6176" s="7">
        <v>439</v>
      </c>
      <c r="O6176" s="7">
        <v>0</v>
      </c>
      <c r="P6176" s="7">
        <f>SUM(dane3[[#This Row],[RoomService]:[VRDeck]])</f>
        <v>827</v>
      </c>
      <c r="Q6176" t="s">
        <v>16846</v>
      </c>
      <c r="R6176" t="b">
        <v>0</v>
      </c>
    </row>
    <row r="6177" spans="1:18" x14ac:dyDescent="0.3">
      <c r="A6177" t="s">
        <v>14977</v>
      </c>
      <c r="B6177">
        <f>MID(dane3[[#This Row],[PassengerId]],1,4)+0</f>
        <v>5848</v>
      </c>
      <c r="C6177" t="s">
        <v>19</v>
      </c>
      <c r="D6177" t="b">
        <v>0</v>
      </c>
      <c r="E6177" t="s">
        <v>14978</v>
      </c>
      <c r="F6177" t="str">
        <f>MID($E6177,1,1)</f>
        <v>E</v>
      </c>
      <c r="G6177" t="str">
        <f>IFERROR(MID($E6177,SEARCH("/",$E6177,SEARCH("/",$E6177)+1)+1,1),"")</f>
        <v>S</v>
      </c>
      <c r="H6177" t="s">
        <v>16</v>
      </c>
      <c r="I6177">
        <v>28</v>
      </c>
      <c r="J6177" t="b">
        <v>0</v>
      </c>
      <c r="K6177" s="7">
        <v>229</v>
      </c>
      <c r="L6177" s="7">
        <v>761</v>
      </c>
      <c r="M6177" s="7">
        <v>0</v>
      </c>
      <c r="N6177" s="7">
        <v>0</v>
      </c>
      <c r="O6177" s="7">
        <v>6</v>
      </c>
      <c r="P6177" s="7">
        <f>SUM(dane3[[#This Row],[RoomService]:[VRDeck]])</f>
        <v>996</v>
      </c>
      <c r="Q6177" t="s">
        <v>14979</v>
      </c>
      <c r="R6177" t="b">
        <v>1</v>
      </c>
    </row>
    <row r="6178" spans="1:18" x14ac:dyDescent="0.3">
      <c r="A6178" t="s">
        <v>16850</v>
      </c>
      <c r="B6178">
        <f>MID(dane3[[#This Row],[PassengerId]],1,4)+0</f>
        <v>6522</v>
      </c>
      <c r="C6178" t="s">
        <v>19</v>
      </c>
      <c r="D6178" t="b">
        <v>0</v>
      </c>
      <c r="E6178" t="s">
        <v>16851</v>
      </c>
      <c r="F6178" t="str">
        <f>MID($E6178,1,1)</f>
        <v>F</v>
      </c>
      <c r="G6178" t="str">
        <f>IFERROR(MID($E6178,SEARCH("/",$E6178,SEARCH("/",$E6178)+1)+1,1),"")</f>
        <v>S</v>
      </c>
      <c r="H6178" t="s">
        <v>46</v>
      </c>
      <c r="I6178">
        <v>20</v>
      </c>
      <c r="J6178" t="b">
        <v>0</v>
      </c>
      <c r="K6178" s="7">
        <v>0</v>
      </c>
      <c r="L6178" s="7">
        <v>0</v>
      </c>
      <c r="M6178" s="7">
        <v>715</v>
      </c>
      <c r="N6178" s="7">
        <v>2</v>
      </c>
      <c r="O6178" s="7">
        <v>0</v>
      </c>
      <c r="P6178" s="7">
        <f>SUM(dane3[[#This Row],[RoomService]:[VRDeck]])</f>
        <v>717</v>
      </c>
      <c r="Q6178" t="s">
        <v>16852</v>
      </c>
      <c r="R6178" t="b">
        <v>1</v>
      </c>
    </row>
    <row r="6179" spans="1:18" x14ac:dyDescent="0.3">
      <c r="A6179" t="s">
        <v>16853</v>
      </c>
      <c r="B6179">
        <f>MID(dane3[[#This Row],[PassengerId]],1,4)+0</f>
        <v>6523</v>
      </c>
      <c r="C6179" t="s">
        <v>19</v>
      </c>
      <c r="D6179" t="b">
        <v>1</v>
      </c>
      <c r="E6179" t="s">
        <v>16854</v>
      </c>
      <c r="F6179" t="str">
        <f>MID($E6179,1,1)</f>
        <v>F</v>
      </c>
      <c r="G6179" t="str">
        <f>IFERROR(MID($E6179,SEARCH("/",$E6179,SEARCH("/",$E6179)+1)+1,1),"")</f>
        <v>S</v>
      </c>
      <c r="H6179" t="s">
        <v>32</v>
      </c>
      <c r="I6179">
        <v>20</v>
      </c>
      <c r="J6179" t="b">
        <v>0</v>
      </c>
      <c r="K6179" s="7">
        <v>0</v>
      </c>
      <c r="L6179" s="7">
        <v>0</v>
      </c>
      <c r="M6179" s="7">
        <v>0</v>
      </c>
      <c r="N6179" s="7">
        <v>0</v>
      </c>
      <c r="O6179" s="7">
        <v>0</v>
      </c>
      <c r="P6179" s="7">
        <f>SUM(dane3[[#This Row],[RoomService]:[VRDeck]])</f>
        <v>0</v>
      </c>
      <c r="Q6179" t="s">
        <v>16855</v>
      </c>
      <c r="R6179" t="b">
        <v>1</v>
      </c>
    </row>
    <row r="6180" spans="1:18" x14ac:dyDescent="0.3">
      <c r="A6180" t="s">
        <v>16856</v>
      </c>
      <c r="B6180">
        <f>MID(dane3[[#This Row],[PassengerId]],1,4)+0</f>
        <v>6525</v>
      </c>
      <c r="C6180" t="s">
        <v>19</v>
      </c>
      <c r="D6180" t="b">
        <v>0</v>
      </c>
      <c r="E6180" t="s">
        <v>16857</v>
      </c>
      <c r="F6180" t="str">
        <f>MID($E6180,1,1)</f>
        <v>F</v>
      </c>
      <c r="G6180" t="str">
        <f>IFERROR(MID($E6180,SEARCH("/",$E6180,SEARCH("/",$E6180)+1)+1,1),"")</f>
        <v>S</v>
      </c>
      <c r="H6180" t="s">
        <v>16</v>
      </c>
      <c r="I6180">
        <v>21</v>
      </c>
      <c r="J6180" t="b">
        <v>0</v>
      </c>
      <c r="K6180" s="7">
        <v>0</v>
      </c>
      <c r="L6180" s="7">
        <v>20</v>
      </c>
      <c r="M6180" s="7">
        <v>1540</v>
      </c>
      <c r="N6180" s="7">
        <v>80</v>
      </c>
      <c r="O6180" s="7">
        <v>512</v>
      </c>
      <c r="P6180" s="7">
        <f>SUM(dane3[[#This Row],[RoomService]:[VRDeck]])</f>
        <v>2152</v>
      </c>
      <c r="Q6180" t="s">
        <v>16858</v>
      </c>
      <c r="R6180" t="b">
        <v>0</v>
      </c>
    </row>
    <row r="6181" spans="1:18" x14ac:dyDescent="0.3">
      <c r="A6181" t="s">
        <v>16859</v>
      </c>
      <c r="B6181">
        <f>MID(dane3[[#This Row],[PassengerId]],1,4)+0</f>
        <v>6525</v>
      </c>
      <c r="C6181" t="s">
        <v>19</v>
      </c>
      <c r="D6181" t="b">
        <v>1</v>
      </c>
      <c r="E6181" t="s">
        <v>16860</v>
      </c>
      <c r="F6181" t="str">
        <f>MID($E6181,1,1)</f>
        <v>G</v>
      </c>
      <c r="G6181" t="str">
        <f>IFERROR(MID($E6181,SEARCH("/",$E6181,SEARCH("/",$E6181)+1)+1,1),"")</f>
        <v>S</v>
      </c>
      <c r="H6181" t="s">
        <v>32</v>
      </c>
      <c r="I6181">
        <v>32</v>
      </c>
      <c r="J6181" t="b">
        <v>0</v>
      </c>
      <c r="K6181" s="7">
        <v>0</v>
      </c>
      <c r="L6181" s="7">
        <v>0</v>
      </c>
      <c r="M6181" s="7">
        <v>0</v>
      </c>
      <c r="N6181" s="7">
        <v>0</v>
      </c>
      <c r="O6181" s="7">
        <v>0</v>
      </c>
      <c r="P6181" s="7">
        <f>SUM(dane3[[#This Row],[RoomService]:[VRDeck]])</f>
        <v>0</v>
      </c>
      <c r="Q6181" t="s">
        <v>16861</v>
      </c>
      <c r="R6181" t="b">
        <v>1</v>
      </c>
    </row>
    <row r="6182" spans="1:18" x14ac:dyDescent="0.3">
      <c r="A6182" t="s">
        <v>16862</v>
      </c>
      <c r="B6182">
        <f>MID(dane3[[#This Row],[PassengerId]],1,4)+0</f>
        <v>6525</v>
      </c>
      <c r="C6182" t="s">
        <v>19</v>
      </c>
      <c r="D6182" t="b">
        <v>1</v>
      </c>
      <c r="E6182" t="s">
        <v>16860</v>
      </c>
      <c r="F6182" t="str">
        <f>MID($E6182,1,1)</f>
        <v>G</v>
      </c>
      <c r="G6182" t="str">
        <f>IFERROR(MID($E6182,SEARCH("/",$E6182,SEARCH("/",$E6182)+1)+1,1),"")</f>
        <v>S</v>
      </c>
      <c r="H6182" t="s">
        <v>16</v>
      </c>
      <c r="I6182">
        <v>16</v>
      </c>
      <c r="J6182" t="b">
        <v>0</v>
      </c>
      <c r="K6182" s="7">
        <v>0</v>
      </c>
      <c r="L6182" s="7">
        <v>0</v>
      </c>
      <c r="M6182" s="7">
        <v>0</v>
      </c>
      <c r="N6182" s="7">
        <v>0</v>
      </c>
      <c r="O6182" s="7">
        <v>0</v>
      </c>
      <c r="P6182" s="7">
        <f>SUM(dane3[[#This Row],[RoomService]:[VRDeck]])</f>
        <v>0</v>
      </c>
      <c r="Q6182" t="s">
        <v>16863</v>
      </c>
      <c r="R6182" t="b">
        <v>1</v>
      </c>
    </row>
    <row r="6183" spans="1:18" x14ac:dyDescent="0.3">
      <c r="A6183" t="s">
        <v>16864</v>
      </c>
      <c r="B6183">
        <f>MID(dane3[[#This Row],[PassengerId]],1,4)+0</f>
        <v>6526</v>
      </c>
      <c r="C6183" t="s">
        <v>19</v>
      </c>
      <c r="D6183" t="b">
        <v>1</v>
      </c>
      <c r="E6183" t="s">
        <v>16865</v>
      </c>
      <c r="F6183" t="str">
        <f>MID($E6183,1,1)</f>
        <v>G</v>
      </c>
      <c r="G6183" t="str">
        <f>IFERROR(MID($E6183,SEARCH("/",$E6183,SEARCH("/",$E6183)+1)+1,1),"")</f>
        <v>P</v>
      </c>
      <c r="H6183" t="s">
        <v>16</v>
      </c>
      <c r="I6183">
        <v>21</v>
      </c>
      <c r="J6183" t="b">
        <v>0</v>
      </c>
      <c r="K6183" s="7">
        <v>0</v>
      </c>
      <c r="L6183" s="7">
        <v>0</v>
      </c>
      <c r="M6183" s="7">
        <v>0</v>
      </c>
      <c r="N6183" s="7">
        <v>0</v>
      </c>
      <c r="O6183" s="7">
        <v>0</v>
      </c>
      <c r="P6183" s="7">
        <f>SUM(dane3[[#This Row],[RoomService]:[VRDeck]])</f>
        <v>0</v>
      </c>
      <c r="Q6183" t="s">
        <v>16866</v>
      </c>
      <c r="R6183" t="b">
        <v>1</v>
      </c>
    </row>
    <row r="6184" spans="1:18" x14ac:dyDescent="0.3">
      <c r="A6184" t="s">
        <v>16867</v>
      </c>
      <c r="B6184">
        <f>MID(dane3[[#This Row],[PassengerId]],1,4)+0</f>
        <v>6526</v>
      </c>
      <c r="C6184" t="s">
        <v>19</v>
      </c>
      <c r="D6184" t="b">
        <v>0</v>
      </c>
      <c r="E6184" t="s">
        <v>16865</v>
      </c>
      <c r="F6184" t="str">
        <f>MID($E6184,1,1)</f>
        <v>G</v>
      </c>
      <c r="G6184" t="str">
        <f>IFERROR(MID($E6184,SEARCH("/",$E6184,SEARCH("/",$E6184)+1)+1,1),"")</f>
        <v>P</v>
      </c>
      <c r="H6184" t="s">
        <v>46</v>
      </c>
      <c r="I6184">
        <v>12</v>
      </c>
      <c r="J6184" t="b">
        <v>0</v>
      </c>
      <c r="K6184" s="7">
        <v>0</v>
      </c>
      <c r="L6184" s="7">
        <v>0</v>
      </c>
      <c r="M6184" s="7">
        <v>0</v>
      </c>
      <c r="N6184" s="7">
        <v>0</v>
      </c>
      <c r="O6184" s="7">
        <v>0</v>
      </c>
      <c r="P6184" s="7">
        <f>SUM(dane3[[#This Row],[RoomService]:[VRDeck]])</f>
        <v>0</v>
      </c>
      <c r="Q6184" t="s">
        <v>16868</v>
      </c>
      <c r="R6184" t="b">
        <v>0</v>
      </c>
    </row>
    <row r="6185" spans="1:18" x14ac:dyDescent="0.3">
      <c r="A6185" t="s">
        <v>16869</v>
      </c>
      <c r="B6185">
        <f>MID(dane3[[#This Row],[PassengerId]],1,4)+0</f>
        <v>6529</v>
      </c>
      <c r="C6185" t="s">
        <v>19</v>
      </c>
      <c r="D6185" t="b">
        <v>1</v>
      </c>
      <c r="E6185" t="s">
        <v>16870</v>
      </c>
      <c r="F6185" t="str">
        <f>MID($E6185,1,1)</f>
        <v>G</v>
      </c>
      <c r="G6185" t="str">
        <f>IFERROR(MID($E6185,SEARCH("/",$E6185,SEARCH("/",$E6185)+1)+1,1),"")</f>
        <v>S</v>
      </c>
      <c r="H6185" t="s">
        <v>32</v>
      </c>
      <c r="I6185">
        <v>21</v>
      </c>
      <c r="J6185" t="b">
        <v>0</v>
      </c>
      <c r="K6185" s="7">
        <v>0</v>
      </c>
      <c r="L6185" s="7">
        <v>0</v>
      </c>
      <c r="M6185" s="7">
        <v>0</v>
      </c>
      <c r="N6185" s="7">
        <v>0</v>
      </c>
      <c r="O6185" s="7">
        <v>0</v>
      </c>
      <c r="P6185" s="7">
        <f>SUM(dane3[[#This Row],[RoomService]:[VRDeck]])</f>
        <v>0</v>
      </c>
      <c r="Q6185" t="s">
        <v>16871</v>
      </c>
      <c r="R6185" t="b">
        <v>1</v>
      </c>
    </row>
    <row r="6186" spans="1:18" x14ac:dyDescent="0.3">
      <c r="A6186" t="s">
        <v>15385</v>
      </c>
      <c r="B6186">
        <f>MID(dane3[[#This Row],[PassengerId]],1,4)+0</f>
        <v>5988</v>
      </c>
      <c r="C6186" t="s">
        <v>53</v>
      </c>
      <c r="D6186" t="b">
        <v>0</v>
      </c>
      <c r="E6186" t="s">
        <v>15386</v>
      </c>
      <c r="F6186" t="str">
        <f>MID($E6186,1,1)</f>
        <v>F</v>
      </c>
      <c r="G6186" t="str">
        <f>IFERROR(MID($E6186,SEARCH("/",$E6186,SEARCH("/",$E6186)+1)+1,1),"")</f>
        <v>P</v>
      </c>
      <c r="H6186" t="s">
        <v>46</v>
      </c>
      <c r="I6186">
        <v>44</v>
      </c>
      <c r="J6186" t="b">
        <v>0</v>
      </c>
      <c r="K6186" s="7">
        <v>2956</v>
      </c>
      <c r="L6186" s="7">
        <v>0</v>
      </c>
      <c r="M6186" s="7">
        <v>10</v>
      </c>
      <c r="N6186" s="7">
        <v>12</v>
      </c>
      <c r="O6186" s="7">
        <v>692</v>
      </c>
      <c r="P6186" s="7">
        <f>SUM(dane3[[#This Row],[RoomService]:[VRDeck]])</f>
        <v>3670</v>
      </c>
      <c r="Q6186" t="s">
        <v>15387</v>
      </c>
      <c r="R6186" t="b">
        <v>0</v>
      </c>
    </row>
    <row r="6187" spans="1:18" x14ac:dyDescent="0.3">
      <c r="A6187" t="s">
        <v>16875</v>
      </c>
      <c r="B6187">
        <f>MID(dane3[[#This Row],[PassengerId]],1,4)+0</f>
        <v>6531</v>
      </c>
      <c r="C6187" t="s">
        <v>19</v>
      </c>
      <c r="D6187" t="b">
        <v>1</v>
      </c>
      <c r="E6187" t="s">
        <v>16876</v>
      </c>
      <c r="F6187" t="str">
        <f>MID($E6187,1,1)</f>
        <v>G</v>
      </c>
      <c r="G6187" t="str">
        <f>IFERROR(MID($E6187,SEARCH("/",$E6187,SEARCH("/",$E6187)+1)+1,1),"")</f>
        <v>S</v>
      </c>
      <c r="H6187" t="s">
        <v>46</v>
      </c>
      <c r="I6187">
        <v>18</v>
      </c>
      <c r="J6187" t="b">
        <v>0</v>
      </c>
      <c r="K6187" s="7">
        <v>0</v>
      </c>
      <c r="L6187" s="7">
        <v>0</v>
      </c>
      <c r="M6187" s="7">
        <v>0</v>
      </c>
      <c r="N6187" s="7">
        <v>0</v>
      </c>
      <c r="O6187" s="7">
        <v>0</v>
      </c>
      <c r="P6187" s="7">
        <f>SUM(dane3[[#This Row],[RoomService]:[VRDeck]])</f>
        <v>0</v>
      </c>
      <c r="Q6187" t="s">
        <v>16877</v>
      </c>
      <c r="R6187" t="b">
        <v>1</v>
      </c>
    </row>
    <row r="6188" spans="1:18" x14ac:dyDescent="0.3">
      <c r="A6188" t="s">
        <v>15400</v>
      </c>
      <c r="B6188">
        <f>MID(dane3[[#This Row],[PassengerId]],1,4)+0</f>
        <v>5993</v>
      </c>
      <c r="C6188" t="s">
        <v>53</v>
      </c>
      <c r="D6188" t="b">
        <v>1</v>
      </c>
      <c r="E6188" t="s">
        <v>15401</v>
      </c>
      <c r="F6188" t="str">
        <f>MID($E6188,1,1)</f>
        <v>E</v>
      </c>
      <c r="G6188" t="str">
        <f>IFERROR(MID($E6188,SEARCH("/",$E6188,SEARCH("/",$E6188)+1)+1,1),"")</f>
        <v>S</v>
      </c>
      <c r="H6188" t="s">
        <v>16</v>
      </c>
      <c r="I6188">
        <v>27</v>
      </c>
      <c r="J6188" t="b">
        <v>0</v>
      </c>
      <c r="K6188" s="7">
        <v>0</v>
      </c>
      <c r="L6188" s="7">
        <v>0</v>
      </c>
      <c r="M6188" s="7">
        <v>0</v>
      </c>
      <c r="N6188" s="7">
        <v>0</v>
      </c>
      <c r="O6188" s="7">
        <v>0</v>
      </c>
      <c r="P6188" s="7">
        <f>SUM(dane3[[#This Row],[RoomService]:[VRDeck]])</f>
        <v>0</v>
      </c>
      <c r="Q6188" t="s">
        <v>15402</v>
      </c>
      <c r="R6188" t="b">
        <v>1</v>
      </c>
    </row>
    <row r="6189" spans="1:18" x14ac:dyDescent="0.3">
      <c r="A6189" t="s">
        <v>16881</v>
      </c>
      <c r="B6189">
        <f>MID(dane3[[#This Row],[PassengerId]],1,4)+0</f>
        <v>6539</v>
      </c>
      <c r="C6189" t="s">
        <v>14</v>
      </c>
      <c r="D6189" t="b">
        <v>0</v>
      </c>
      <c r="E6189" t="s">
        <v>16882</v>
      </c>
      <c r="F6189" t="str">
        <f>MID($E6189,1,1)</f>
        <v>C</v>
      </c>
      <c r="G6189" t="str">
        <f>IFERROR(MID($E6189,SEARCH("/",$E6189,SEARCH("/",$E6189)+1)+1,1),"")</f>
        <v>S</v>
      </c>
      <c r="H6189" t="s">
        <v>16</v>
      </c>
      <c r="I6189">
        <v>44</v>
      </c>
      <c r="J6189" t="b">
        <v>0</v>
      </c>
      <c r="K6189" s="7">
        <v>0</v>
      </c>
      <c r="L6189" s="7">
        <v>819</v>
      </c>
      <c r="M6189" s="7">
        <v>835</v>
      </c>
      <c r="N6189" s="7">
        <v>266</v>
      </c>
      <c r="O6189" s="7">
        <v>4056</v>
      </c>
      <c r="P6189" s="7">
        <f>SUM(dane3[[#This Row],[RoomService]:[VRDeck]])</f>
        <v>5976</v>
      </c>
      <c r="Q6189" t="s">
        <v>16883</v>
      </c>
      <c r="R6189" t="b">
        <v>0</v>
      </c>
    </row>
    <row r="6190" spans="1:18" x14ac:dyDescent="0.3">
      <c r="A6190" t="s">
        <v>16884</v>
      </c>
      <c r="B6190">
        <f>MID(dane3[[#This Row],[PassengerId]],1,4)+0</f>
        <v>6540</v>
      </c>
      <c r="C6190" t="s">
        <v>19</v>
      </c>
      <c r="D6190" t="b">
        <v>0</v>
      </c>
      <c r="E6190" t="s">
        <v>16885</v>
      </c>
      <c r="F6190" t="str">
        <f>MID($E6190,1,1)</f>
        <v>G</v>
      </c>
      <c r="G6190" t="str">
        <f>IFERROR(MID($E6190,SEARCH("/",$E6190,SEARCH("/",$E6190)+1)+1,1),"")</f>
        <v>P</v>
      </c>
      <c r="H6190" t="s">
        <v>16</v>
      </c>
      <c r="I6190">
        <v>13</v>
      </c>
      <c r="J6190" t="b">
        <v>0</v>
      </c>
      <c r="K6190" s="7">
        <v>0</v>
      </c>
      <c r="L6190" s="7">
        <v>671</v>
      </c>
      <c r="M6190" s="7">
        <v>0</v>
      </c>
      <c r="N6190" s="7">
        <v>8</v>
      </c>
      <c r="O6190" s="7">
        <v>0</v>
      </c>
      <c r="P6190" s="7">
        <f>SUM(dane3[[#This Row],[RoomService]:[VRDeck]])</f>
        <v>679</v>
      </c>
      <c r="Q6190" t="s">
        <v>16886</v>
      </c>
      <c r="R6190" t="b">
        <v>1</v>
      </c>
    </row>
    <row r="6191" spans="1:18" x14ac:dyDescent="0.3">
      <c r="A6191" t="s">
        <v>16887</v>
      </c>
      <c r="B6191">
        <f>MID(dane3[[#This Row],[PassengerId]],1,4)+0</f>
        <v>6541</v>
      </c>
      <c r="C6191" t="s">
        <v>19</v>
      </c>
      <c r="D6191" t="b">
        <v>0</v>
      </c>
      <c r="E6191" t="s">
        <v>16888</v>
      </c>
      <c r="F6191" t="str">
        <f>MID($E6191,1,1)</f>
        <v>F</v>
      </c>
      <c r="G6191" t="str">
        <f>IFERROR(MID($E6191,SEARCH("/",$E6191,SEARCH("/",$E6191)+1)+1,1),"")</f>
        <v>P</v>
      </c>
      <c r="H6191" t="s">
        <v>16</v>
      </c>
      <c r="I6191">
        <v>21</v>
      </c>
      <c r="J6191" t="b">
        <v>0</v>
      </c>
      <c r="K6191" s="7">
        <v>0</v>
      </c>
      <c r="L6191" s="7">
        <v>717</v>
      </c>
      <c r="M6191" s="7">
        <v>0</v>
      </c>
      <c r="N6191" s="7">
        <v>0</v>
      </c>
      <c r="O6191" s="7">
        <v>0</v>
      </c>
      <c r="P6191" s="7">
        <f>SUM(dane3[[#This Row],[RoomService]:[VRDeck]])</f>
        <v>717</v>
      </c>
      <c r="Q6191" t="s">
        <v>16889</v>
      </c>
      <c r="R6191" t="b">
        <v>0</v>
      </c>
    </row>
    <row r="6192" spans="1:18" x14ac:dyDescent="0.3">
      <c r="A6192" t="s">
        <v>16890</v>
      </c>
      <c r="B6192">
        <f>MID(dane3[[#This Row],[PassengerId]],1,4)+0</f>
        <v>6544</v>
      </c>
      <c r="C6192" t="s">
        <v>14</v>
      </c>
      <c r="D6192" t="b">
        <v>0</v>
      </c>
      <c r="E6192" t="s">
        <v>16891</v>
      </c>
      <c r="F6192" t="str">
        <f>MID($E6192,1,1)</f>
        <v>C</v>
      </c>
      <c r="G6192" t="str">
        <f>IFERROR(MID($E6192,SEARCH("/",$E6192,SEARCH("/",$E6192)+1)+1,1),"")</f>
        <v>S</v>
      </c>
      <c r="H6192" t="s">
        <v>16</v>
      </c>
      <c r="I6192">
        <v>37</v>
      </c>
      <c r="J6192" t="b">
        <v>0</v>
      </c>
      <c r="K6192" s="7">
        <v>0</v>
      </c>
      <c r="L6192" s="7">
        <v>4616</v>
      </c>
      <c r="M6192" s="7">
        <v>339</v>
      </c>
      <c r="N6192" s="7">
        <v>2008</v>
      </c>
      <c r="O6192" s="7">
        <v>175</v>
      </c>
      <c r="P6192" s="7">
        <f>SUM(dane3[[#This Row],[RoomService]:[VRDeck]])</f>
        <v>7138</v>
      </c>
      <c r="Q6192" t="s">
        <v>16892</v>
      </c>
      <c r="R6192" t="b">
        <v>1</v>
      </c>
    </row>
    <row r="6193" spans="1:18" x14ac:dyDescent="0.3">
      <c r="A6193" t="s">
        <v>16893</v>
      </c>
      <c r="B6193">
        <f>MID(dane3[[#This Row],[PassengerId]],1,4)+0</f>
        <v>6545</v>
      </c>
      <c r="C6193" t="s">
        <v>19</v>
      </c>
      <c r="D6193" t="b">
        <v>0</v>
      </c>
      <c r="E6193" t="s">
        <v>16894</v>
      </c>
      <c r="F6193" t="str">
        <f>MID($E6193,1,1)</f>
        <v>F</v>
      </c>
      <c r="G6193" t="str">
        <f>IFERROR(MID($E6193,SEARCH("/",$E6193,SEARCH("/",$E6193)+1)+1,1),"")</f>
        <v>S</v>
      </c>
      <c r="H6193" t="s">
        <v>16</v>
      </c>
      <c r="I6193">
        <v>29</v>
      </c>
      <c r="J6193" t="b">
        <v>0</v>
      </c>
      <c r="K6193" s="7">
        <v>0</v>
      </c>
      <c r="L6193" s="7">
        <v>1362</v>
      </c>
      <c r="M6193" s="7">
        <v>0</v>
      </c>
      <c r="N6193" s="7">
        <v>1267</v>
      </c>
      <c r="O6193" s="7">
        <v>0</v>
      </c>
      <c r="P6193" s="7">
        <f>SUM(dane3[[#This Row],[RoomService]:[VRDeck]])</f>
        <v>2629</v>
      </c>
      <c r="Q6193" t="s">
        <v>16895</v>
      </c>
      <c r="R6193" t="b">
        <v>1</v>
      </c>
    </row>
    <row r="6194" spans="1:18" x14ac:dyDescent="0.3">
      <c r="A6194" t="s">
        <v>16896</v>
      </c>
      <c r="B6194">
        <f>MID(dane3[[#This Row],[PassengerId]],1,4)+0</f>
        <v>6546</v>
      </c>
      <c r="C6194" t="s">
        <v>19</v>
      </c>
      <c r="D6194" t="b">
        <v>0</v>
      </c>
      <c r="E6194" t="s">
        <v>16897</v>
      </c>
      <c r="F6194" t="str">
        <f>MID($E6194,1,1)</f>
        <v>G</v>
      </c>
      <c r="G6194" t="str">
        <f>IFERROR(MID($E6194,SEARCH("/",$E6194,SEARCH("/",$E6194)+1)+1,1),"")</f>
        <v>P</v>
      </c>
      <c r="H6194" t="s">
        <v>16</v>
      </c>
      <c r="I6194">
        <v>34</v>
      </c>
      <c r="J6194" t="b">
        <v>0</v>
      </c>
      <c r="K6194" s="7">
        <v>228</v>
      </c>
      <c r="L6194" s="7">
        <v>0</v>
      </c>
      <c r="M6194" s="7">
        <v>150</v>
      </c>
      <c r="N6194" s="7">
        <v>15</v>
      </c>
      <c r="O6194" s="7">
        <v>1</v>
      </c>
      <c r="P6194" s="7">
        <f>SUM(dane3[[#This Row],[RoomService]:[VRDeck]])</f>
        <v>394</v>
      </c>
      <c r="Q6194" t="s">
        <v>16898</v>
      </c>
      <c r="R6194" t="b">
        <v>0</v>
      </c>
    </row>
    <row r="6195" spans="1:18" x14ac:dyDescent="0.3">
      <c r="A6195" t="s">
        <v>15415</v>
      </c>
      <c r="B6195">
        <f>MID(dane3[[#This Row],[PassengerId]],1,4)+0</f>
        <v>6000</v>
      </c>
      <c r="C6195" t="s">
        <v>53</v>
      </c>
      <c r="D6195" t="b">
        <v>0</v>
      </c>
      <c r="E6195" t="s">
        <v>39</v>
      </c>
      <c r="F6195" t="s">
        <v>23762</v>
      </c>
      <c r="G6195" t="str">
        <f>IFERROR(MID($E6195,SEARCH("/",$E6195,SEARCH("/",$E6195)+1)+1,1),"")</f>
        <v/>
      </c>
      <c r="H6195" t="s">
        <v>16</v>
      </c>
      <c r="I6195">
        <v>19</v>
      </c>
      <c r="J6195" t="b">
        <v>0</v>
      </c>
      <c r="K6195" s="7">
        <v>781</v>
      </c>
      <c r="L6195" s="7">
        <v>0</v>
      </c>
      <c r="M6195" s="7">
        <v>295</v>
      </c>
      <c r="N6195" s="7">
        <v>613</v>
      </c>
      <c r="O6195" s="7">
        <v>0</v>
      </c>
      <c r="P6195" s="7">
        <f>SUM(dane3[[#This Row],[RoomService]:[VRDeck]])</f>
        <v>1689</v>
      </c>
      <c r="Q6195" t="s">
        <v>15416</v>
      </c>
      <c r="R6195" t="b">
        <v>0</v>
      </c>
    </row>
    <row r="6196" spans="1:18" x14ac:dyDescent="0.3">
      <c r="A6196" t="s">
        <v>16902</v>
      </c>
      <c r="B6196">
        <f>MID(dane3[[#This Row],[PassengerId]],1,4)+0</f>
        <v>6548</v>
      </c>
      <c r="C6196" t="s">
        <v>19</v>
      </c>
      <c r="D6196" t="b">
        <v>0</v>
      </c>
      <c r="E6196" t="s">
        <v>16903</v>
      </c>
      <c r="F6196" t="str">
        <f>MID($E6196,1,1)</f>
        <v>G</v>
      </c>
      <c r="G6196" t="str">
        <f>IFERROR(MID($E6196,SEARCH("/",$E6196,SEARCH("/",$E6196)+1)+1,1),"")</f>
        <v>S</v>
      </c>
      <c r="H6196" t="s">
        <v>16</v>
      </c>
      <c r="I6196">
        <v>38</v>
      </c>
      <c r="J6196" t="b">
        <v>0</v>
      </c>
      <c r="K6196" s="7">
        <v>395</v>
      </c>
      <c r="L6196" s="7">
        <v>1035</v>
      </c>
      <c r="M6196" s="7">
        <v>0</v>
      </c>
      <c r="N6196" s="7">
        <v>0</v>
      </c>
      <c r="O6196" s="7">
        <v>4</v>
      </c>
      <c r="P6196" s="7">
        <f>SUM(dane3[[#This Row],[RoomService]:[VRDeck]])</f>
        <v>1434</v>
      </c>
      <c r="Q6196" t="s">
        <v>16904</v>
      </c>
      <c r="R6196" t="b">
        <v>1</v>
      </c>
    </row>
    <row r="6197" spans="1:18" x14ac:dyDescent="0.3">
      <c r="A6197" t="s">
        <v>15417</v>
      </c>
      <c r="B6197">
        <f>MID(dane3[[#This Row],[PassengerId]],1,4)+0</f>
        <v>6000</v>
      </c>
      <c r="C6197" t="s">
        <v>53</v>
      </c>
      <c r="D6197" t="b">
        <v>0</v>
      </c>
      <c r="E6197" t="s">
        <v>15418</v>
      </c>
      <c r="F6197" t="str">
        <f>MID($E6197,1,1)</f>
        <v>D</v>
      </c>
      <c r="G6197" t="str">
        <f>IFERROR(MID($E6197,SEARCH("/",$E6197,SEARCH("/",$E6197)+1)+1,1),"")</f>
        <v>P</v>
      </c>
      <c r="H6197" t="s">
        <v>16</v>
      </c>
      <c r="I6197">
        <v>41</v>
      </c>
      <c r="J6197" t="b">
        <v>0</v>
      </c>
      <c r="K6197" s="7">
        <v>1</v>
      </c>
      <c r="L6197" s="7">
        <v>0</v>
      </c>
      <c r="M6197" s="7">
        <v>808</v>
      </c>
      <c r="N6197" s="7">
        <v>0</v>
      </c>
      <c r="O6197" s="7">
        <v>0</v>
      </c>
      <c r="P6197" s="7">
        <f>SUM(dane3[[#This Row],[RoomService]:[VRDeck]])</f>
        <v>809</v>
      </c>
      <c r="Q6197" t="s">
        <v>15419</v>
      </c>
      <c r="R6197" t="b">
        <v>0</v>
      </c>
    </row>
    <row r="6198" spans="1:18" x14ac:dyDescent="0.3">
      <c r="A6198" t="s">
        <v>15426</v>
      </c>
      <c r="B6198">
        <f>MID(dane3[[#This Row],[PassengerId]],1,4)+0</f>
        <v>6004</v>
      </c>
      <c r="C6198" t="s">
        <v>53</v>
      </c>
      <c r="D6198" t="b">
        <v>1</v>
      </c>
      <c r="E6198" t="s">
        <v>15427</v>
      </c>
      <c r="F6198" t="str">
        <f>MID($E6198,1,1)</f>
        <v>F</v>
      </c>
      <c r="G6198" t="str">
        <f>IFERROR(MID($E6198,SEARCH("/",$E6198,SEARCH("/",$E6198)+1)+1,1),"")</f>
        <v>S</v>
      </c>
      <c r="H6198" t="s">
        <v>16</v>
      </c>
      <c r="I6198">
        <v>21</v>
      </c>
      <c r="J6198" t="b">
        <v>0</v>
      </c>
      <c r="K6198" s="7">
        <v>0</v>
      </c>
      <c r="L6198" s="7">
        <v>0</v>
      </c>
      <c r="M6198" s="7">
        <v>0</v>
      </c>
      <c r="N6198" s="7">
        <v>0</v>
      </c>
      <c r="O6198" s="7">
        <v>0</v>
      </c>
      <c r="P6198" s="7">
        <f>SUM(dane3[[#This Row],[RoomService]:[VRDeck]])</f>
        <v>0</v>
      </c>
      <c r="Q6198" t="s">
        <v>15428</v>
      </c>
      <c r="R6198" t="b">
        <v>1</v>
      </c>
    </row>
    <row r="6199" spans="1:18" x14ac:dyDescent="0.3">
      <c r="A6199" t="s">
        <v>16911</v>
      </c>
      <c r="B6199">
        <f>MID(dane3[[#This Row],[PassengerId]],1,4)+0</f>
        <v>6552</v>
      </c>
      <c r="C6199" t="s">
        <v>19</v>
      </c>
      <c r="D6199" t="b">
        <v>0</v>
      </c>
      <c r="E6199" t="s">
        <v>16912</v>
      </c>
      <c r="F6199" t="str">
        <f>MID($E6199,1,1)</f>
        <v>G</v>
      </c>
      <c r="G6199" t="str">
        <f>IFERROR(MID($E6199,SEARCH("/",$E6199,SEARCH("/",$E6199)+1)+1,1),"")</f>
        <v>P</v>
      </c>
      <c r="H6199" t="s">
        <v>16</v>
      </c>
      <c r="I6199">
        <v>20</v>
      </c>
      <c r="J6199" t="b">
        <v>0</v>
      </c>
      <c r="K6199" s="7">
        <v>0</v>
      </c>
      <c r="L6199" s="7">
        <v>564</v>
      </c>
      <c r="M6199" s="7">
        <v>25</v>
      </c>
      <c r="N6199" s="7">
        <v>158</v>
      </c>
      <c r="O6199" s="7">
        <v>62</v>
      </c>
      <c r="P6199" s="7">
        <f>SUM(dane3[[#This Row],[RoomService]:[VRDeck]])</f>
        <v>809</v>
      </c>
      <c r="Q6199" t="s">
        <v>16913</v>
      </c>
      <c r="R6199" t="b">
        <v>0</v>
      </c>
    </row>
    <row r="6200" spans="1:18" x14ac:dyDescent="0.3">
      <c r="A6200" t="s">
        <v>16914</v>
      </c>
      <c r="B6200">
        <f>MID(dane3[[#This Row],[PassengerId]],1,4)+0</f>
        <v>6553</v>
      </c>
      <c r="C6200" t="s">
        <v>19</v>
      </c>
      <c r="D6200" t="b">
        <v>0</v>
      </c>
      <c r="E6200" t="s">
        <v>16915</v>
      </c>
      <c r="F6200" t="str">
        <f>MID($E6200,1,1)</f>
        <v>F</v>
      </c>
      <c r="G6200" t="str">
        <f>IFERROR(MID($E6200,SEARCH("/",$E6200,SEARCH("/",$E6200)+1)+1,1),"")</f>
        <v>P</v>
      </c>
      <c r="H6200" t="s">
        <v>32</v>
      </c>
      <c r="I6200">
        <v>39</v>
      </c>
      <c r="J6200" t="b">
        <v>0</v>
      </c>
      <c r="K6200" s="7">
        <v>0</v>
      </c>
      <c r="L6200" s="7">
        <v>0</v>
      </c>
      <c r="M6200" s="7">
        <v>0</v>
      </c>
      <c r="N6200" s="7">
        <v>0</v>
      </c>
      <c r="O6200" s="7">
        <v>744</v>
      </c>
      <c r="P6200" s="7">
        <f>SUM(dane3[[#This Row],[RoomService]:[VRDeck]])</f>
        <v>744</v>
      </c>
      <c r="Q6200" t="s">
        <v>16916</v>
      </c>
      <c r="R6200" t="b">
        <v>0</v>
      </c>
    </row>
    <row r="6201" spans="1:18" x14ac:dyDescent="0.3">
      <c r="A6201" t="s">
        <v>15460</v>
      </c>
      <c r="B6201">
        <f>MID(dane3[[#This Row],[PassengerId]],1,4)+0</f>
        <v>6017</v>
      </c>
      <c r="C6201" t="s">
        <v>53</v>
      </c>
      <c r="D6201" t="b">
        <v>1</v>
      </c>
      <c r="E6201" t="s">
        <v>15461</v>
      </c>
      <c r="F6201" t="str">
        <f>MID($E6201,1,1)</f>
        <v>F</v>
      </c>
      <c r="G6201" t="str">
        <f>IFERROR(MID($E6201,SEARCH("/",$E6201,SEARCH("/",$E6201)+1)+1,1),"")</f>
        <v>S</v>
      </c>
      <c r="H6201" t="s">
        <v>16</v>
      </c>
      <c r="I6201">
        <v>34</v>
      </c>
      <c r="J6201" t="b">
        <v>0</v>
      </c>
      <c r="K6201" s="7">
        <v>0</v>
      </c>
      <c r="L6201" s="7">
        <v>0</v>
      </c>
      <c r="M6201" s="7">
        <v>0</v>
      </c>
      <c r="N6201" s="7">
        <v>0</v>
      </c>
      <c r="O6201" s="7">
        <v>0</v>
      </c>
      <c r="P6201" s="7">
        <f>SUM(dane3[[#This Row],[RoomService]:[VRDeck]])</f>
        <v>0</v>
      </c>
      <c r="Q6201" t="s">
        <v>15462</v>
      </c>
      <c r="R6201" t="b">
        <v>1</v>
      </c>
    </row>
    <row r="6202" spans="1:18" x14ac:dyDescent="0.3">
      <c r="A6202" t="s">
        <v>15463</v>
      </c>
      <c r="B6202">
        <f>MID(dane3[[#This Row],[PassengerId]],1,4)+0</f>
        <v>6017</v>
      </c>
      <c r="C6202" t="s">
        <v>53</v>
      </c>
      <c r="D6202" t="b">
        <v>1</v>
      </c>
      <c r="E6202" t="s">
        <v>15461</v>
      </c>
      <c r="F6202" t="str">
        <f>MID($E6202,1,1)</f>
        <v>F</v>
      </c>
      <c r="G6202" t="str">
        <f>IFERROR(MID($E6202,SEARCH("/",$E6202,SEARCH("/",$E6202)+1)+1,1),"")</f>
        <v>S</v>
      </c>
      <c r="H6202" t="s">
        <v>16</v>
      </c>
      <c r="I6202">
        <v>13</v>
      </c>
      <c r="J6202" t="b">
        <v>0</v>
      </c>
      <c r="K6202" s="7">
        <v>0</v>
      </c>
      <c r="L6202" s="7">
        <v>0</v>
      </c>
      <c r="M6202" s="7">
        <v>0</v>
      </c>
      <c r="N6202" s="7">
        <v>0</v>
      </c>
      <c r="O6202" s="7">
        <v>0</v>
      </c>
      <c r="P6202" s="7">
        <f>SUM(dane3[[#This Row],[RoomService]:[VRDeck]])</f>
        <v>0</v>
      </c>
      <c r="Q6202" t="s">
        <v>15464</v>
      </c>
      <c r="R6202" t="b">
        <v>1</v>
      </c>
    </row>
    <row r="6203" spans="1:18" x14ac:dyDescent="0.3">
      <c r="A6203" t="s">
        <v>16922</v>
      </c>
      <c r="B6203">
        <f>MID(dane3[[#This Row],[PassengerId]],1,4)+0</f>
        <v>6557</v>
      </c>
      <c r="C6203" t="s">
        <v>14</v>
      </c>
      <c r="D6203" t="b">
        <v>0</v>
      </c>
      <c r="E6203" t="s">
        <v>16923</v>
      </c>
      <c r="F6203" t="str">
        <f>MID($E6203,1,1)</f>
        <v>E</v>
      </c>
      <c r="G6203" t="str">
        <f>IFERROR(MID($E6203,SEARCH("/",$E6203,SEARCH("/",$E6203)+1)+1,1),"")</f>
        <v>P</v>
      </c>
      <c r="H6203" t="s">
        <v>46</v>
      </c>
      <c r="I6203">
        <v>38</v>
      </c>
      <c r="J6203" t="b">
        <v>0</v>
      </c>
      <c r="K6203" s="7">
        <v>0</v>
      </c>
      <c r="L6203" s="7">
        <v>201</v>
      </c>
      <c r="M6203" s="7">
        <v>0</v>
      </c>
      <c r="N6203" s="7">
        <v>1308</v>
      </c>
      <c r="O6203" s="7">
        <v>4085</v>
      </c>
      <c r="P6203" s="7">
        <f>SUM(dane3[[#This Row],[RoomService]:[VRDeck]])</f>
        <v>5594</v>
      </c>
      <c r="Q6203" t="s">
        <v>16924</v>
      </c>
      <c r="R6203" t="b">
        <v>0</v>
      </c>
    </row>
    <row r="6204" spans="1:18" x14ac:dyDescent="0.3">
      <c r="A6204" t="s">
        <v>16925</v>
      </c>
      <c r="B6204">
        <f>MID(dane3[[#This Row],[PassengerId]],1,4)+0</f>
        <v>6558</v>
      </c>
      <c r="C6204" t="s">
        <v>19</v>
      </c>
      <c r="D6204" t="b">
        <v>0</v>
      </c>
      <c r="E6204" t="s">
        <v>16926</v>
      </c>
      <c r="F6204" t="str">
        <f>MID($E6204,1,1)</f>
        <v>F</v>
      </c>
      <c r="G6204" t="str">
        <f>IFERROR(MID($E6204,SEARCH("/",$E6204,SEARCH("/",$E6204)+1)+1,1),"")</f>
        <v>P</v>
      </c>
      <c r="H6204" t="s">
        <v>16</v>
      </c>
      <c r="I6204">
        <v>31</v>
      </c>
      <c r="J6204" t="b">
        <v>0</v>
      </c>
      <c r="K6204" s="7">
        <v>3</v>
      </c>
      <c r="L6204" s="7">
        <v>0</v>
      </c>
      <c r="M6204" s="7">
        <v>0</v>
      </c>
      <c r="N6204" s="7">
        <v>747</v>
      </c>
      <c r="O6204" s="7">
        <v>43</v>
      </c>
      <c r="P6204" s="7">
        <f>SUM(dane3[[#This Row],[RoomService]:[VRDeck]])</f>
        <v>793</v>
      </c>
      <c r="Q6204" t="s">
        <v>16927</v>
      </c>
      <c r="R6204" t="b">
        <v>1</v>
      </c>
    </row>
    <row r="6205" spans="1:18" x14ac:dyDescent="0.3">
      <c r="A6205" t="s">
        <v>16928</v>
      </c>
      <c r="B6205">
        <f>MID(dane3[[#This Row],[PassengerId]],1,4)+0</f>
        <v>6560</v>
      </c>
      <c r="C6205" t="s">
        <v>19</v>
      </c>
      <c r="D6205" t="b">
        <v>0</v>
      </c>
      <c r="E6205" t="s">
        <v>16929</v>
      </c>
      <c r="F6205" t="str">
        <f>MID($E6205,1,1)</f>
        <v>F</v>
      </c>
      <c r="G6205" t="str">
        <f>IFERROR(MID($E6205,SEARCH("/",$E6205,SEARCH("/",$E6205)+1)+1,1),"")</f>
        <v>S</v>
      </c>
      <c r="H6205" t="s">
        <v>16</v>
      </c>
      <c r="I6205">
        <v>41</v>
      </c>
      <c r="J6205" t="b">
        <v>0</v>
      </c>
      <c r="K6205" s="7">
        <v>699</v>
      </c>
      <c r="L6205" s="7">
        <v>0</v>
      </c>
      <c r="M6205" s="7">
        <v>0</v>
      </c>
      <c r="N6205" s="7">
        <v>2</v>
      </c>
      <c r="O6205" s="7">
        <v>31</v>
      </c>
      <c r="P6205" s="7">
        <f>SUM(dane3[[#This Row],[RoomService]:[VRDeck]])</f>
        <v>732</v>
      </c>
      <c r="Q6205" t="s">
        <v>16930</v>
      </c>
      <c r="R6205" t="b">
        <v>1</v>
      </c>
    </row>
    <row r="6206" spans="1:18" x14ac:dyDescent="0.3">
      <c r="A6206" t="s">
        <v>16931</v>
      </c>
      <c r="B6206">
        <f>MID(dane3[[#This Row],[PassengerId]],1,4)+0</f>
        <v>6561</v>
      </c>
      <c r="C6206" t="s">
        <v>14</v>
      </c>
      <c r="D6206" t="b">
        <v>0</v>
      </c>
      <c r="E6206" t="s">
        <v>16932</v>
      </c>
      <c r="F6206" t="str">
        <f>MID($E6206,1,1)</f>
        <v>B</v>
      </c>
      <c r="G6206" t="str">
        <f>IFERROR(MID($E6206,SEARCH("/",$E6206,SEARCH("/",$E6206)+1)+1,1),"")</f>
        <v>S</v>
      </c>
      <c r="H6206" t="s">
        <v>16</v>
      </c>
      <c r="I6206">
        <v>29</v>
      </c>
      <c r="J6206" t="b">
        <v>0</v>
      </c>
      <c r="K6206" s="7">
        <v>19</v>
      </c>
      <c r="L6206" s="7">
        <v>4900</v>
      </c>
      <c r="M6206" s="7">
        <v>6</v>
      </c>
      <c r="N6206" s="7">
        <v>6324</v>
      </c>
      <c r="O6206" s="7">
        <v>2056</v>
      </c>
      <c r="P6206" s="7">
        <f>SUM(dane3[[#This Row],[RoomService]:[VRDeck]])</f>
        <v>13305</v>
      </c>
      <c r="Q6206" t="s">
        <v>16933</v>
      </c>
      <c r="R6206" t="b">
        <v>0</v>
      </c>
    </row>
    <row r="6207" spans="1:18" x14ac:dyDescent="0.3">
      <c r="A6207" t="s">
        <v>16934</v>
      </c>
      <c r="B6207">
        <f>MID(dane3[[#This Row],[PassengerId]],1,4)+0</f>
        <v>6561</v>
      </c>
      <c r="C6207" t="s">
        <v>14</v>
      </c>
      <c r="D6207" t="b">
        <v>0</v>
      </c>
      <c r="E6207" t="s">
        <v>16932</v>
      </c>
      <c r="F6207" t="str">
        <f>MID($E6207,1,1)</f>
        <v>B</v>
      </c>
      <c r="G6207" t="str">
        <f>IFERROR(MID($E6207,SEARCH("/",$E6207,SEARCH("/",$E6207)+1)+1,1),"")</f>
        <v>S</v>
      </c>
      <c r="H6207" t="s">
        <v>16</v>
      </c>
      <c r="I6207">
        <v>25</v>
      </c>
      <c r="J6207" t="b">
        <v>0</v>
      </c>
      <c r="K6207" s="7">
        <v>0</v>
      </c>
      <c r="L6207" s="7">
        <v>0</v>
      </c>
      <c r="M6207" s="7">
        <v>0</v>
      </c>
      <c r="N6207" s="7">
        <v>0</v>
      </c>
      <c r="O6207" s="7">
        <v>0</v>
      </c>
      <c r="P6207" s="7">
        <f>SUM(dane3[[#This Row],[RoomService]:[VRDeck]])</f>
        <v>0</v>
      </c>
      <c r="Q6207" t="s">
        <v>16935</v>
      </c>
      <c r="R6207" t="b">
        <v>1</v>
      </c>
    </row>
    <row r="6208" spans="1:18" x14ac:dyDescent="0.3">
      <c r="A6208" t="s">
        <v>16936</v>
      </c>
      <c r="B6208">
        <f>MID(dane3[[#This Row],[PassengerId]],1,4)+0</f>
        <v>6562</v>
      </c>
      <c r="C6208" t="s">
        <v>19</v>
      </c>
      <c r="D6208" t="b">
        <v>0</v>
      </c>
      <c r="E6208" t="s">
        <v>16937</v>
      </c>
      <c r="F6208" t="str">
        <f>MID($E6208,1,1)</f>
        <v>F</v>
      </c>
      <c r="G6208" t="str">
        <f>IFERROR(MID($E6208,SEARCH("/",$E6208,SEARCH("/",$E6208)+1)+1,1),"")</f>
        <v>P</v>
      </c>
      <c r="H6208" t="s">
        <v>16</v>
      </c>
      <c r="I6208">
        <v>27</v>
      </c>
      <c r="J6208" t="b">
        <v>0</v>
      </c>
      <c r="K6208" s="7">
        <v>0</v>
      </c>
      <c r="L6208" s="7">
        <v>0</v>
      </c>
      <c r="M6208" s="7">
        <v>23</v>
      </c>
      <c r="N6208" s="7">
        <v>30</v>
      </c>
      <c r="O6208" s="7">
        <v>815</v>
      </c>
      <c r="P6208" s="7">
        <f>SUM(dane3[[#This Row],[RoomService]:[VRDeck]])</f>
        <v>868</v>
      </c>
      <c r="Q6208" t="s">
        <v>16938</v>
      </c>
      <c r="R6208" t="b">
        <v>0</v>
      </c>
    </row>
    <row r="6209" spans="1:18" x14ac:dyDescent="0.3">
      <c r="A6209" t="s">
        <v>16939</v>
      </c>
      <c r="B6209">
        <f>MID(dane3[[#This Row],[PassengerId]],1,4)+0</f>
        <v>6563</v>
      </c>
      <c r="C6209" t="s">
        <v>19</v>
      </c>
      <c r="D6209" t="b">
        <v>0</v>
      </c>
      <c r="E6209" t="s">
        <v>16940</v>
      </c>
      <c r="F6209" t="str">
        <f>MID($E6209,1,1)</f>
        <v>F</v>
      </c>
      <c r="G6209" t="str">
        <f>IFERROR(MID($E6209,SEARCH("/",$E6209,SEARCH("/",$E6209)+1)+1,1),"")</f>
        <v>S</v>
      </c>
      <c r="H6209" t="s">
        <v>16</v>
      </c>
      <c r="I6209">
        <v>21</v>
      </c>
      <c r="J6209" t="b">
        <v>0</v>
      </c>
      <c r="K6209" s="7">
        <v>0</v>
      </c>
      <c r="L6209" s="7">
        <v>0</v>
      </c>
      <c r="M6209" s="7">
        <v>845</v>
      </c>
      <c r="N6209" s="7">
        <v>4</v>
      </c>
      <c r="O6209" s="7">
        <v>470</v>
      </c>
      <c r="P6209" s="7">
        <f>SUM(dane3[[#This Row],[RoomService]:[VRDeck]])</f>
        <v>1319</v>
      </c>
      <c r="Q6209" t="s">
        <v>16941</v>
      </c>
      <c r="R6209" t="b">
        <v>1</v>
      </c>
    </row>
    <row r="6210" spans="1:18" x14ac:dyDescent="0.3">
      <c r="A6210" t="s">
        <v>16942</v>
      </c>
      <c r="B6210">
        <f>MID(dane3[[#This Row],[PassengerId]],1,4)+0</f>
        <v>6563</v>
      </c>
      <c r="C6210" t="s">
        <v>19</v>
      </c>
      <c r="D6210" t="b">
        <v>0</v>
      </c>
      <c r="E6210" t="s">
        <v>16943</v>
      </c>
      <c r="F6210" t="str">
        <f>MID($E6210,1,1)</f>
        <v>G</v>
      </c>
      <c r="G6210" t="str">
        <f>IFERROR(MID($E6210,SEARCH("/",$E6210,SEARCH("/",$E6210)+1)+1,1),"")</f>
        <v>S</v>
      </c>
      <c r="H6210" t="s">
        <v>16</v>
      </c>
      <c r="I6210">
        <v>30</v>
      </c>
      <c r="J6210" t="b">
        <v>0</v>
      </c>
      <c r="K6210" s="7">
        <v>0</v>
      </c>
      <c r="L6210" s="7">
        <v>123</v>
      </c>
      <c r="M6210" s="7">
        <v>0</v>
      </c>
      <c r="N6210" s="7">
        <v>1</v>
      </c>
      <c r="O6210" s="7">
        <v>784</v>
      </c>
      <c r="P6210" s="7">
        <f>SUM(dane3[[#This Row],[RoomService]:[VRDeck]])</f>
        <v>908</v>
      </c>
      <c r="Q6210" t="s">
        <v>16944</v>
      </c>
      <c r="R6210" t="b">
        <v>0</v>
      </c>
    </row>
    <row r="6211" spans="1:18" x14ac:dyDescent="0.3">
      <c r="A6211" t="s">
        <v>15538</v>
      </c>
      <c r="B6211">
        <f>MID(dane3[[#This Row],[PassengerId]],1,4)+0</f>
        <v>6033</v>
      </c>
      <c r="C6211" t="s">
        <v>53</v>
      </c>
      <c r="D6211" t="b">
        <v>0</v>
      </c>
      <c r="E6211" t="s">
        <v>15539</v>
      </c>
      <c r="F6211" t="str">
        <f>MID($E6211,1,1)</f>
        <v>E</v>
      </c>
      <c r="G6211" t="str">
        <f>IFERROR(MID($E6211,SEARCH("/",$E6211,SEARCH("/",$E6211)+1)+1,1),"")</f>
        <v>P</v>
      </c>
      <c r="H6211" t="s">
        <v>16</v>
      </c>
      <c r="I6211">
        <v>32</v>
      </c>
      <c r="J6211" t="b">
        <v>0</v>
      </c>
      <c r="K6211" s="7">
        <v>158</v>
      </c>
      <c r="L6211" s="7">
        <v>0</v>
      </c>
      <c r="M6211" s="7">
        <v>139</v>
      </c>
      <c r="N6211" s="7">
        <v>752</v>
      </c>
      <c r="O6211" s="7">
        <v>0</v>
      </c>
      <c r="P6211" s="7">
        <f>SUM(dane3[[#This Row],[RoomService]:[VRDeck]])</f>
        <v>1049</v>
      </c>
      <c r="Q6211" t="s">
        <v>15540</v>
      </c>
      <c r="R6211" t="b">
        <v>0</v>
      </c>
    </row>
    <row r="6212" spans="1:18" x14ac:dyDescent="0.3">
      <c r="A6212" t="s">
        <v>15541</v>
      </c>
      <c r="B6212">
        <f>MID(dane3[[#This Row],[PassengerId]],1,4)+0</f>
        <v>6033</v>
      </c>
      <c r="C6212" t="s">
        <v>53</v>
      </c>
      <c r="D6212" t="b">
        <v>1</v>
      </c>
      <c r="E6212" t="s">
        <v>15542</v>
      </c>
      <c r="F6212" t="str">
        <f>MID($E6212,1,1)</f>
        <v>F</v>
      </c>
      <c r="G6212" t="str">
        <f>IFERROR(MID($E6212,SEARCH("/",$E6212,SEARCH("/",$E6212)+1)+1,1),"")</f>
        <v>P</v>
      </c>
      <c r="H6212" t="s">
        <v>46</v>
      </c>
      <c r="I6212">
        <v>15</v>
      </c>
      <c r="J6212" t="b">
        <v>0</v>
      </c>
      <c r="K6212" s="7">
        <v>0</v>
      </c>
      <c r="L6212" s="7">
        <v>0</v>
      </c>
      <c r="M6212" s="7">
        <v>0</v>
      </c>
      <c r="N6212" s="7">
        <v>0</v>
      </c>
      <c r="O6212" s="7">
        <v>0</v>
      </c>
      <c r="P6212" s="7">
        <f>SUM(dane3[[#This Row],[RoomService]:[VRDeck]])</f>
        <v>0</v>
      </c>
      <c r="Q6212" t="s">
        <v>15543</v>
      </c>
      <c r="R6212" t="b">
        <v>1</v>
      </c>
    </row>
    <row r="6213" spans="1:18" x14ac:dyDescent="0.3">
      <c r="A6213" t="s">
        <v>16951</v>
      </c>
      <c r="B6213">
        <f>MID(dane3[[#This Row],[PassengerId]],1,4)+0</f>
        <v>6567</v>
      </c>
      <c r="C6213" t="s">
        <v>19</v>
      </c>
      <c r="D6213" t="b">
        <v>1</v>
      </c>
      <c r="E6213" t="s">
        <v>16952</v>
      </c>
      <c r="F6213" t="str">
        <f>MID($E6213,1,1)</f>
        <v>G</v>
      </c>
      <c r="G6213" t="str">
        <f>IFERROR(MID($E6213,SEARCH("/",$E6213,SEARCH("/",$E6213)+1)+1,1),"")</f>
        <v>P</v>
      </c>
      <c r="H6213" t="s">
        <v>16</v>
      </c>
      <c r="I6213">
        <v>35</v>
      </c>
      <c r="J6213" t="b">
        <v>0</v>
      </c>
      <c r="K6213" s="7">
        <v>0</v>
      </c>
      <c r="L6213" s="7">
        <v>0</v>
      </c>
      <c r="M6213" s="7">
        <v>0</v>
      </c>
      <c r="N6213" s="7">
        <v>0</v>
      </c>
      <c r="O6213" s="7">
        <v>0</v>
      </c>
      <c r="P6213" s="7">
        <f>SUM(dane3[[#This Row],[RoomService]:[VRDeck]])</f>
        <v>0</v>
      </c>
      <c r="Q6213" t="s">
        <v>16953</v>
      </c>
      <c r="R6213" t="b">
        <v>0</v>
      </c>
    </row>
    <row r="6214" spans="1:18" x14ac:dyDescent="0.3">
      <c r="A6214" t="s">
        <v>16954</v>
      </c>
      <c r="B6214">
        <f>MID(dane3[[#This Row],[PassengerId]],1,4)+0</f>
        <v>6567</v>
      </c>
      <c r="C6214" t="s">
        <v>19</v>
      </c>
      <c r="D6214" t="b">
        <v>0</v>
      </c>
      <c r="E6214" t="s">
        <v>16955</v>
      </c>
      <c r="F6214" t="str">
        <f>MID($E6214,1,1)</f>
        <v>F</v>
      </c>
      <c r="G6214" t="str">
        <f>IFERROR(MID($E6214,SEARCH("/",$E6214,SEARCH("/",$E6214)+1)+1,1),"")</f>
        <v>P</v>
      </c>
      <c r="H6214" t="s">
        <v>16</v>
      </c>
      <c r="I6214">
        <v>41</v>
      </c>
      <c r="J6214" t="b">
        <v>0</v>
      </c>
      <c r="K6214" s="7">
        <v>18</v>
      </c>
      <c r="L6214" s="7">
        <v>0</v>
      </c>
      <c r="M6214" s="7">
        <v>35</v>
      </c>
      <c r="N6214" s="7">
        <v>0</v>
      </c>
      <c r="O6214" s="7">
        <v>845</v>
      </c>
      <c r="P6214" s="7">
        <f>SUM(dane3[[#This Row],[RoomService]:[VRDeck]])</f>
        <v>898</v>
      </c>
      <c r="Q6214" t="s">
        <v>16956</v>
      </c>
      <c r="R6214" t="b">
        <v>0</v>
      </c>
    </row>
    <row r="6215" spans="1:18" x14ac:dyDescent="0.3">
      <c r="A6215" t="s">
        <v>16957</v>
      </c>
      <c r="B6215">
        <f>MID(dane3[[#This Row],[PassengerId]],1,4)+0</f>
        <v>6568</v>
      </c>
      <c r="C6215" t="s">
        <v>19</v>
      </c>
      <c r="D6215" t="b">
        <v>0</v>
      </c>
      <c r="E6215" t="s">
        <v>16958</v>
      </c>
      <c r="F6215" t="str">
        <f>MID($E6215,1,1)</f>
        <v>F</v>
      </c>
      <c r="G6215" t="str">
        <f>IFERROR(MID($E6215,SEARCH("/",$E6215,SEARCH("/",$E6215)+1)+1,1),"")</f>
        <v>P</v>
      </c>
      <c r="H6215" t="s">
        <v>46</v>
      </c>
      <c r="I6215">
        <v>36</v>
      </c>
      <c r="J6215" t="b">
        <v>0</v>
      </c>
      <c r="K6215" s="7">
        <v>695</v>
      </c>
      <c r="L6215" s="7">
        <v>0</v>
      </c>
      <c r="M6215" s="7">
        <v>0</v>
      </c>
      <c r="N6215" s="7">
        <v>0</v>
      </c>
      <c r="O6215" s="7">
        <v>0</v>
      </c>
      <c r="P6215" s="7">
        <f>SUM(dane3[[#This Row],[RoomService]:[VRDeck]])</f>
        <v>695</v>
      </c>
      <c r="Q6215" t="s">
        <v>16959</v>
      </c>
      <c r="R6215" t="b">
        <v>0</v>
      </c>
    </row>
    <row r="6216" spans="1:18" x14ac:dyDescent="0.3">
      <c r="A6216" t="s">
        <v>16960</v>
      </c>
      <c r="B6216">
        <f>MID(dane3[[#This Row],[PassengerId]],1,4)+0</f>
        <v>6569</v>
      </c>
      <c r="C6216" t="s">
        <v>19</v>
      </c>
      <c r="D6216" t="b">
        <v>1</v>
      </c>
      <c r="E6216" t="s">
        <v>16961</v>
      </c>
      <c r="F6216" t="str">
        <f>MID($E6216,1,1)</f>
        <v>G</v>
      </c>
      <c r="G6216" t="str">
        <f>IFERROR(MID($E6216,SEARCH("/",$E6216,SEARCH("/",$E6216)+1)+1,1),"")</f>
        <v>P</v>
      </c>
      <c r="H6216" t="s">
        <v>46</v>
      </c>
      <c r="I6216">
        <v>58</v>
      </c>
      <c r="J6216" t="b">
        <v>0</v>
      </c>
      <c r="K6216" s="7">
        <v>0</v>
      </c>
      <c r="L6216" s="7">
        <v>0</v>
      </c>
      <c r="M6216" s="7">
        <v>0</v>
      </c>
      <c r="N6216" s="7">
        <v>0</v>
      </c>
      <c r="O6216" s="7">
        <v>0</v>
      </c>
      <c r="P6216" s="7">
        <f>SUM(dane3[[#This Row],[RoomService]:[VRDeck]])</f>
        <v>0</v>
      </c>
      <c r="Q6216" t="s">
        <v>16962</v>
      </c>
      <c r="R6216" t="b">
        <v>1</v>
      </c>
    </row>
    <row r="6217" spans="1:18" x14ac:dyDescent="0.3">
      <c r="A6217" t="s">
        <v>16963</v>
      </c>
      <c r="B6217">
        <f>MID(dane3[[#This Row],[PassengerId]],1,4)+0</f>
        <v>6570</v>
      </c>
      <c r="C6217" t="s">
        <v>19</v>
      </c>
      <c r="D6217" t="b">
        <v>0</v>
      </c>
      <c r="E6217" t="s">
        <v>16964</v>
      </c>
      <c r="F6217" t="str">
        <f>MID($E6217,1,1)</f>
        <v>G</v>
      </c>
      <c r="G6217" t="str">
        <f>IFERROR(MID($E6217,SEARCH("/",$E6217,SEARCH("/",$E6217)+1)+1,1),"")</f>
        <v>S</v>
      </c>
      <c r="H6217" t="s">
        <v>16</v>
      </c>
      <c r="I6217">
        <v>27</v>
      </c>
      <c r="J6217" t="b">
        <v>0</v>
      </c>
      <c r="K6217" s="7">
        <v>0</v>
      </c>
      <c r="L6217" s="7">
        <v>0</v>
      </c>
      <c r="M6217" s="7">
        <v>0</v>
      </c>
      <c r="N6217" s="7">
        <v>908</v>
      </c>
      <c r="O6217" s="7">
        <v>0</v>
      </c>
      <c r="P6217" s="7">
        <f>SUM(dane3[[#This Row],[RoomService]:[VRDeck]])</f>
        <v>908</v>
      </c>
      <c r="Q6217" t="s">
        <v>16965</v>
      </c>
      <c r="R6217" t="b">
        <v>0</v>
      </c>
    </row>
    <row r="6218" spans="1:18" x14ac:dyDescent="0.3">
      <c r="A6218" t="s">
        <v>16966</v>
      </c>
      <c r="B6218">
        <f>MID(dane3[[#This Row],[PassengerId]],1,4)+0</f>
        <v>6572</v>
      </c>
      <c r="C6218" t="s">
        <v>19</v>
      </c>
      <c r="D6218" t="b">
        <v>0</v>
      </c>
      <c r="E6218" t="s">
        <v>16967</v>
      </c>
      <c r="F6218" t="str">
        <f>MID($E6218,1,1)</f>
        <v>F</v>
      </c>
      <c r="G6218" t="str">
        <f>IFERROR(MID($E6218,SEARCH("/",$E6218,SEARCH("/",$E6218)+1)+1,1),"")</f>
        <v>S</v>
      </c>
      <c r="H6218" t="s">
        <v>16</v>
      </c>
      <c r="I6218">
        <v>24</v>
      </c>
      <c r="J6218" t="b">
        <v>0</v>
      </c>
      <c r="K6218" s="7">
        <v>0</v>
      </c>
      <c r="L6218" s="7">
        <v>4</v>
      </c>
      <c r="M6218" s="7">
        <v>336</v>
      </c>
      <c r="N6218" s="7">
        <v>304</v>
      </c>
      <c r="O6218" s="7">
        <v>0</v>
      </c>
      <c r="P6218" s="7">
        <f>SUM(dane3[[#This Row],[RoomService]:[VRDeck]])</f>
        <v>644</v>
      </c>
      <c r="Q6218" t="s">
        <v>16968</v>
      </c>
      <c r="R6218" t="b">
        <v>0</v>
      </c>
    </row>
    <row r="6219" spans="1:18" x14ac:dyDescent="0.3">
      <c r="A6219" t="s">
        <v>16969</v>
      </c>
      <c r="B6219">
        <f>MID(dane3[[#This Row],[PassengerId]],1,4)+0</f>
        <v>6573</v>
      </c>
      <c r="C6219" t="s">
        <v>19</v>
      </c>
      <c r="D6219" t="b">
        <v>0</v>
      </c>
      <c r="E6219" t="s">
        <v>16970</v>
      </c>
      <c r="F6219" t="str">
        <f>MID($E6219,1,1)</f>
        <v>F</v>
      </c>
      <c r="G6219" t="str">
        <f>IFERROR(MID($E6219,SEARCH("/",$E6219,SEARCH("/",$E6219)+1)+1,1),"")</f>
        <v>S</v>
      </c>
      <c r="H6219" t="s">
        <v>16</v>
      </c>
      <c r="I6219">
        <v>50</v>
      </c>
      <c r="J6219" t="b">
        <v>0</v>
      </c>
      <c r="K6219" s="7">
        <v>0</v>
      </c>
      <c r="L6219" s="7">
        <v>896</v>
      </c>
      <c r="M6219" s="7">
        <v>1</v>
      </c>
      <c r="N6219" s="7">
        <v>0</v>
      </c>
      <c r="O6219" s="7">
        <v>5</v>
      </c>
      <c r="P6219" s="7">
        <f>SUM(dane3[[#This Row],[RoomService]:[VRDeck]])</f>
        <v>902</v>
      </c>
      <c r="Q6219" t="s">
        <v>16971</v>
      </c>
      <c r="R6219" t="b">
        <v>1</v>
      </c>
    </row>
    <row r="6220" spans="1:18" x14ac:dyDescent="0.3">
      <c r="A6220" t="s">
        <v>16972</v>
      </c>
      <c r="B6220">
        <f>MID(dane3[[#This Row],[PassengerId]],1,4)+0</f>
        <v>6574</v>
      </c>
      <c r="C6220" t="s">
        <v>14</v>
      </c>
      <c r="D6220" t="b">
        <v>0</v>
      </c>
      <c r="E6220" t="s">
        <v>16973</v>
      </c>
      <c r="F6220" t="str">
        <f>MID($E6220,1,1)</f>
        <v>A</v>
      </c>
      <c r="G6220" t="str">
        <f>IFERROR(MID($E6220,SEARCH("/",$E6220,SEARCH("/",$E6220)+1)+1,1),"")</f>
        <v>P</v>
      </c>
      <c r="H6220" t="s">
        <v>16</v>
      </c>
      <c r="I6220">
        <v>22</v>
      </c>
      <c r="J6220" t="b">
        <v>0</v>
      </c>
      <c r="K6220" s="7">
        <v>0</v>
      </c>
      <c r="L6220" s="7">
        <v>335</v>
      </c>
      <c r="M6220" s="7">
        <v>0</v>
      </c>
      <c r="N6220" s="7">
        <v>818</v>
      </c>
      <c r="O6220" s="7">
        <v>3014</v>
      </c>
      <c r="P6220" s="7">
        <f>SUM(dane3[[#This Row],[RoomService]:[VRDeck]])</f>
        <v>4167</v>
      </c>
      <c r="Q6220" t="s">
        <v>16974</v>
      </c>
      <c r="R6220" t="b">
        <v>0</v>
      </c>
    </row>
    <row r="6221" spans="1:18" x14ac:dyDescent="0.3">
      <c r="A6221" t="s">
        <v>15544</v>
      </c>
      <c r="B6221">
        <f>MID(dane3[[#This Row],[PassengerId]],1,4)+0</f>
        <v>6034</v>
      </c>
      <c r="C6221" t="s">
        <v>53</v>
      </c>
      <c r="D6221" t="b">
        <v>0</v>
      </c>
      <c r="E6221" t="s">
        <v>15545</v>
      </c>
      <c r="F6221" t="str">
        <f>MID($E6221,1,1)</f>
        <v>E</v>
      </c>
      <c r="G6221" t="str">
        <f>IFERROR(MID($E6221,SEARCH("/",$E6221,SEARCH("/",$E6221)+1)+1,1),"")</f>
        <v>P</v>
      </c>
      <c r="H6221" t="s">
        <v>32</v>
      </c>
      <c r="I6221">
        <v>26</v>
      </c>
      <c r="J6221" t="b">
        <v>0</v>
      </c>
      <c r="K6221" s="7">
        <v>2042</v>
      </c>
      <c r="L6221" s="7">
        <v>0</v>
      </c>
      <c r="M6221" s="7">
        <v>2387</v>
      </c>
      <c r="N6221" s="7">
        <v>10</v>
      </c>
      <c r="O6221" s="7">
        <v>0</v>
      </c>
      <c r="P6221" s="7">
        <f>SUM(dane3[[#This Row],[RoomService]:[VRDeck]])</f>
        <v>4439</v>
      </c>
      <c r="Q6221" t="s">
        <v>15546</v>
      </c>
      <c r="R6221" t="b">
        <v>1</v>
      </c>
    </row>
    <row r="6222" spans="1:18" x14ac:dyDescent="0.3">
      <c r="A6222" t="s">
        <v>15547</v>
      </c>
      <c r="B6222">
        <f>MID(dane3[[#This Row],[PassengerId]],1,4)+0</f>
        <v>6034</v>
      </c>
      <c r="C6222" t="s">
        <v>53</v>
      </c>
      <c r="D6222" t="b">
        <v>1</v>
      </c>
      <c r="E6222" t="s">
        <v>15545</v>
      </c>
      <c r="F6222" t="str">
        <f>MID($E6222,1,1)</f>
        <v>E</v>
      </c>
      <c r="G6222" t="str">
        <f>IFERROR(MID($E6222,SEARCH("/",$E6222,SEARCH("/",$E6222)+1)+1,1),"")</f>
        <v>P</v>
      </c>
      <c r="H6222" t="s">
        <v>32</v>
      </c>
      <c r="I6222">
        <v>31</v>
      </c>
      <c r="J6222" t="b">
        <v>0</v>
      </c>
      <c r="K6222" s="7">
        <v>0</v>
      </c>
      <c r="L6222" s="7">
        <v>0</v>
      </c>
      <c r="M6222" s="7">
        <v>0</v>
      </c>
      <c r="N6222" s="7">
        <v>0</v>
      </c>
      <c r="O6222" s="7">
        <v>0</v>
      </c>
      <c r="P6222" s="7">
        <f>SUM(dane3[[#This Row],[RoomService]:[VRDeck]])</f>
        <v>0</v>
      </c>
      <c r="Q6222" t="s">
        <v>15548</v>
      </c>
      <c r="R6222" t="b">
        <v>0</v>
      </c>
    </row>
    <row r="6223" spans="1:18" x14ac:dyDescent="0.3">
      <c r="A6223" t="s">
        <v>16981</v>
      </c>
      <c r="B6223">
        <f>MID(dane3[[#This Row],[PassengerId]],1,4)+0</f>
        <v>6580</v>
      </c>
      <c r="C6223" t="s">
        <v>19</v>
      </c>
      <c r="D6223" t="b">
        <v>0</v>
      </c>
      <c r="E6223" t="s">
        <v>16982</v>
      </c>
      <c r="F6223" t="str">
        <f>MID($E6223,1,1)</f>
        <v>G</v>
      </c>
      <c r="G6223" t="str">
        <f>IFERROR(MID($E6223,SEARCH("/",$E6223,SEARCH("/",$E6223)+1)+1,1),"")</f>
        <v>P</v>
      </c>
      <c r="H6223" t="s">
        <v>16</v>
      </c>
      <c r="I6223">
        <v>56</v>
      </c>
      <c r="J6223" t="b">
        <v>0</v>
      </c>
      <c r="K6223" s="7">
        <v>0</v>
      </c>
      <c r="L6223" s="7">
        <v>605</v>
      </c>
      <c r="M6223" s="7">
        <v>0</v>
      </c>
      <c r="N6223" s="7">
        <v>179</v>
      </c>
      <c r="O6223" s="7">
        <v>0</v>
      </c>
      <c r="P6223" s="7">
        <f>SUM(dane3[[#This Row],[RoomService]:[VRDeck]])</f>
        <v>784</v>
      </c>
      <c r="Q6223" t="s">
        <v>16983</v>
      </c>
      <c r="R6223" t="b">
        <v>0</v>
      </c>
    </row>
    <row r="6224" spans="1:18" x14ac:dyDescent="0.3">
      <c r="A6224" t="s">
        <v>16984</v>
      </c>
      <c r="B6224">
        <f>MID(dane3[[#This Row],[PassengerId]],1,4)+0</f>
        <v>6582</v>
      </c>
      <c r="C6224" t="s">
        <v>14</v>
      </c>
      <c r="D6224" t="b">
        <v>0</v>
      </c>
      <c r="E6224" t="s">
        <v>16985</v>
      </c>
      <c r="F6224" t="str">
        <f>MID($E6224,1,1)</f>
        <v>A</v>
      </c>
      <c r="G6224" t="str">
        <f>IFERROR(MID($E6224,SEARCH("/",$E6224,SEARCH("/",$E6224)+1)+1,1),"")</f>
        <v>P</v>
      </c>
      <c r="H6224" t="s">
        <v>46</v>
      </c>
      <c r="I6224">
        <v>25</v>
      </c>
      <c r="J6224" t="b">
        <v>0</v>
      </c>
      <c r="K6224" s="7">
        <v>0</v>
      </c>
      <c r="L6224" s="7">
        <v>1538</v>
      </c>
      <c r="M6224" s="7">
        <v>97</v>
      </c>
      <c r="N6224" s="7">
        <v>530</v>
      </c>
      <c r="O6224" s="7">
        <v>35</v>
      </c>
      <c r="P6224" s="7">
        <f>SUM(dane3[[#This Row],[RoomService]:[VRDeck]])</f>
        <v>2200</v>
      </c>
      <c r="Q6224" t="s">
        <v>16986</v>
      </c>
      <c r="R6224" t="b">
        <v>0</v>
      </c>
    </row>
    <row r="6225" spans="1:18" x14ac:dyDescent="0.3">
      <c r="A6225" t="s">
        <v>16987</v>
      </c>
      <c r="B6225">
        <f>MID(dane3[[#This Row],[PassengerId]],1,4)+0</f>
        <v>6583</v>
      </c>
      <c r="C6225" t="s">
        <v>14</v>
      </c>
      <c r="D6225" t="b">
        <v>0</v>
      </c>
      <c r="E6225" t="s">
        <v>16988</v>
      </c>
      <c r="F6225" t="str">
        <f>MID($E6225,1,1)</f>
        <v>B</v>
      </c>
      <c r="G6225" t="str">
        <f>IFERROR(MID($E6225,SEARCH("/",$E6225,SEARCH("/",$E6225)+1)+1,1),"")</f>
        <v>S</v>
      </c>
      <c r="H6225" t="s">
        <v>16</v>
      </c>
      <c r="I6225">
        <v>13</v>
      </c>
      <c r="J6225" t="b">
        <v>0</v>
      </c>
      <c r="K6225" s="7">
        <v>0</v>
      </c>
      <c r="L6225" s="7">
        <v>100</v>
      </c>
      <c r="M6225" s="7">
        <v>12253</v>
      </c>
      <c r="N6225" s="7">
        <v>6</v>
      </c>
      <c r="O6225" s="7">
        <v>80</v>
      </c>
      <c r="P6225" s="7">
        <f>SUM(dane3[[#This Row],[RoomService]:[VRDeck]])</f>
        <v>12439</v>
      </c>
      <c r="Q6225" t="s">
        <v>16989</v>
      </c>
      <c r="R6225" t="b">
        <v>1</v>
      </c>
    </row>
    <row r="6226" spans="1:18" x14ac:dyDescent="0.3">
      <c r="A6226" t="s">
        <v>16990</v>
      </c>
      <c r="B6226">
        <f>MID(dane3[[#This Row],[PassengerId]],1,4)+0</f>
        <v>6583</v>
      </c>
      <c r="C6226" t="s">
        <v>14</v>
      </c>
      <c r="D6226" t="b">
        <v>0</v>
      </c>
      <c r="E6226" t="s">
        <v>16988</v>
      </c>
      <c r="F6226" t="str">
        <f>MID($E6226,1,1)</f>
        <v>B</v>
      </c>
      <c r="G6226" t="str">
        <f>IFERROR(MID($E6226,SEARCH("/",$E6226,SEARCH("/",$E6226)+1)+1,1),"")</f>
        <v>S</v>
      </c>
      <c r="H6226" t="s">
        <v>46</v>
      </c>
      <c r="I6226">
        <v>53</v>
      </c>
      <c r="J6226" t="b">
        <v>0</v>
      </c>
      <c r="K6226" s="7">
        <v>0</v>
      </c>
      <c r="L6226" s="7">
        <v>2606</v>
      </c>
      <c r="M6226" s="7">
        <v>0</v>
      </c>
      <c r="N6226" s="7">
        <v>1170</v>
      </c>
      <c r="O6226" s="7">
        <v>0</v>
      </c>
      <c r="P6226" s="7">
        <f>SUM(dane3[[#This Row],[RoomService]:[VRDeck]])</f>
        <v>3776</v>
      </c>
      <c r="Q6226" t="s">
        <v>16991</v>
      </c>
      <c r="R6226" t="b">
        <v>1</v>
      </c>
    </row>
    <row r="6227" spans="1:18" x14ac:dyDescent="0.3">
      <c r="A6227" t="s">
        <v>16992</v>
      </c>
      <c r="B6227">
        <f>MID(dane3[[#This Row],[PassengerId]],1,4)+0</f>
        <v>6585</v>
      </c>
      <c r="C6227" t="s">
        <v>19</v>
      </c>
      <c r="D6227" t="b">
        <v>1</v>
      </c>
      <c r="E6227" t="s">
        <v>16993</v>
      </c>
      <c r="F6227" t="str">
        <f>MID($E6227,1,1)</f>
        <v>G</v>
      </c>
      <c r="G6227" t="str">
        <f>IFERROR(MID($E6227,SEARCH("/",$E6227,SEARCH("/",$E6227)+1)+1,1),"")</f>
        <v>S</v>
      </c>
      <c r="H6227" t="s">
        <v>16</v>
      </c>
      <c r="I6227">
        <v>21</v>
      </c>
      <c r="J6227" t="b">
        <v>0</v>
      </c>
      <c r="K6227" s="7">
        <v>0</v>
      </c>
      <c r="L6227" s="7">
        <v>0</v>
      </c>
      <c r="M6227" s="7">
        <v>0</v>
      </c>
      <c r="N6227" s="7">
        <v>0</v>
      </c>
      <c r="O6227" s="7">
        <v>0</v>
      </c>
      <c r="P6227" s="7">
        <f>SUM(dane3[[#This Row],[RoomService]:[VRDeck]])</f>
        <v>0</v>
      </c>
      <c r="Q6227" t="s">
        <v>16994</v>
      </c>
      <c r="R6227" t="b">
        <v>1</v>
      </c>
    </row>
    <row r="6228" spans="1:18" x14ac:dyDescent="0.3">
      <c r="A6228" t="s">
        <v>16995</v>
      </c>
      <c r="B6228">
        <f>MID(dane3[[#This Row],[PassengerId]],1,4)+0</f>
        <v>6585</v>
      </c>
      <c r="C6228" t="s">
        <v>19</v>
      </c>
      <c r="D6228" t="b">
        <v>0</v>
      </c>
      <c r="E6228" t="s">
        <v>16996</v>
      </c>
      <c r="F6228" t="str">
        <f>MID($E6228,1,1)</f>
        <v>F</v>
      </c>
      <c r="G6228" t="str">
        <f>IFERROR(MID($E6228,SEARCH("/",$E6228,SEARCH("/",$E6228)+1)+1,1),"")</f>
        <v>S</v>
      </c>
      <c r="H6228" t="s">
        <v>16</v>
      </c>
      <c r="I6228">
        <v>18</v>
      </c>
      <c r="J6228" t="b">
        <v>0</v>
      </c>
      <c r="K6228" s="7">
        <v>289</v>
      </c>
      <c r="L6228" s="7">
        <v>1809</v>
      </c>
      <c r="M6228" s="7">
        <v>3</v>
      </c>
      <c r="N6228" s="7">
        <v>2</v>
      </c>
      <c r="O6228" s="7">
        <v>2</v>
      </c>
      <c r="P6228" s="7">
        <f>SUM(dane3[[#This Row],[RoomService]:[VRDeck]])</f>
        <v>2105</v>
      </c>
      <c r="Q6228" t="s">
        <v>16997</v>
      </c>
      <c r="R6228" t="b">
        <v>1</v>
      </c>
    </row>
    <row r="6229" spans="1:18" x14ac:dyDescent="0.3">
      <c r="A6229" t="s">
        <v>16998</v>
      </c>
      <c r="B6229">
        <f>MID(dane3[[#This Row],[PassengerId]],1,4)+0</f>
        <v>6588</v>
      </c>
      <c r="C6229" t="s">
        <v>19</v>
      </c>
      <c r="D6229" t="b">
        <v>0</v>
      </c>
      <c r="E6229" t="s">
        <v>16999</v>
      </c>
      <c r="F6229" t="str">
        <f>MID($E6229,1,1)</f>
        <v>G</v>
      </c>
      <c r="G6229" t="str">
        <f>IFERROR(MID($E6229,SEARCH("/",$E6229,SEARCH("/",$E6229)+1)+1,1),"")</f>
        <v>S</v>
      </c>
      <c r="H6229" t="s">
        <v>16</v>
      </c>
      <c r="I6229">
        <v>38</v>
      </c>
      <c r="J6229" t="b">
        <v>0</v>
      </c>
      <c r="K6229" s="7">
        <v>115</v>
      </c>
      <c r="L6229" s="7">
        <v>125</v>
      </c>
      <c r="M6229" s="7">
        <v>0</v>
      </c>
      <c r="N6229" s="7">
        <v>202</v>
      </c>
      <c r="O6229" s="7">
        <v>0</v>
      </c>
      <c r="P6229" s="7">
        <f>SUM(dane3[[#This Row],[RoomService]:[VRDeck]])</f>
        <v>442</v>
      </c>
      <c r="Q6229" t="s">
        <v>17000</v>
      </c>
      <c r="R6229" t="b">
        <v>1</v>
      </c>
    </row>
    <row r="6230" spans="1:18" x14ac:dyDescent="0.3">
      <c r="A6230" t="s">
        <v>17001</v>
      </c>
      <c r="B6230">
        <f>MID(dane3[[#This Row],[PassengerId]],1,4)+0</f>
        <v>6588</v>
      </c>
      <c r="C6230" t="s">
        <v>19</v>
      </c>
      <c r="D6230" t="b">
        <v>1</v>
      </c>
      <c r="E6230" t="s">
        <v>16999</v>
      </c>
      <c r="F6230" t="str">
        <f>MID($E6230,1,1)</f>
        <v>G</v>
      </c>
      <c r="G6230" t="str">
        <f>IFERROR(MID($E6230,SEARCH("/",$E6230,SEARCH("/",$E6230)+1)+1,1),"")</f>
        <v>S</v>
      </c>
      <c r="H6230" t="s">
        <v>16</v>
      </c>
      <c r="I6230">
        <v>20</v>
      </c>
      <c r="J6230" t="b">
        <v>0</v>
      </c>
      <c r="K6230" s="7">
        <v>0</v>
      </c>
      <c r="L6230" s="7">
        <v>0</v>
      </c>
      <c r="M6230" s="7">
        <v>0</v>
      </c>
      <c r="N6230" s="7">
        <v>0</v>
      </c>
      <c r="O6230" s="7">
        <v>0</v>
      </c>
      <c r="P6230" s="7">
        <f>SUM(dane3[[#This Row],[RoomService]:[VRDeck]])</f>
        <v>0</v>
      </c>
      <c r="Q6230" t="s">
        <v>17002</v>
      </c>
      <c r="R6230" t="b">
        <v>1</v>
      </c>
    </row>
    <row r="6231" spans="1:18" x14ac:dyDescent="0.3">
      <c r="A6231" t="s">
        <v>17003</v>
      </c>
      <c r="B6231">
        <f>MID(dane3[[#This Row],[PassengerId]],1,4)+0</f>
        <v>6590</v>
      </c>
      <c r="C6231" t="s">
        <v>14</v>
      </c>
      <c r="D6231" t="b">
        <v>1</v>
      </c>
      <c r="E6231" t="s">
        <v>17004</v>
      </c>
      <c r="F6231" t="str">
        <f>MID($E6231,1,1)</f>
        <v>B</v>
      </c>
      <c r="G6231" t="str">
        <f>IFERROR(MID($E6231,SEARCH("/",$E6231,SEARCH("/",$E6231)+1)+1,1),"")</f>
        <v>P</v>
      </c>
      <c r="H6231" t="s">
        <v>16</v>
      </c>
      <c r="I6231">
        <v>24</v>
      </c>
      <c r="J6231" t="b">
        <v>0</v>
      </c>
      <c r="K6231" s="7">
        <v>0</v>
      </c>
      <c r="L6231" s="7">
        <v>0</v>
      </c>
      <c r="M6231" s="7">
        <v>0</v>
      </c>
      <c r="N6231" s="7">
        <v>0</v>
      </c>
      <c r="O6231" s="7">
        <v>0</v>
      </c>
      <c r="P6231" s="7">
        <f>SUM(dane3[[#This Row],[RoomService]:[VRDeck]])</f>
        <v>0</v>
      </c>
      <c r="Q6231" t="s">
        <v>17005</v>
      </c>
      <c r="R6231" t="b">
        <v>0</v>
      </c>
    </row>
    <row r="6232" spans="1:18" x14ac:dyDescent="0.3">
      <c r="A6232" t="s">
        <v>17006</v>
      </c>
      <c r="B6232">
        <f>MID(dane3[[#This Row],[PassengerId]],1,4)+0</f>
        <v>6590</v>
      </c>
      <c r="C6232" t="s">
        <v>14</v>
      </c>
      <c r="D6232" t="b">
        <v>0</v>
      </c>
      <c r="E6232" t="s">
        <v>17004</v>
      </c>
      <c r="F6232" t="str">
        <f>MID($E6232,1,1)</f>
        <v>B</v>
      </c>
      <c r="G6232" t="str">
        <f>IFERROR(MID($E6232,SEARCH("/",$E6232,SEARCH("/",$E6232)+1)+1,1),"")</f>
        <v>P</v>
      </c>
      <c r="H6232" t="s">
        <v>16</v>
      </c>
      <c r="I6232">
        <v>56</v>
      </c>
      <c r="J6232" t="b">
        <v>0</v>
      </c>
      <c r="K6232" s="7">
        <v>0</v>
      </c>
      <c r="L6232" s="7">
        <v>13561</v>
      </c>
      <c r="M6232" s="7">
        <v>0</v>
      </c>
      <c r="N6232" s="7">
        <v>2</v>
      </c>
      <c r="O6232" s="7">
        <v>4088</v>
      </c>
      <c r="P6232" s="7">
        <f>SUM(dane3[[#This Row],[RoomService]:[VRDeck]])</f>
        <v>17651</v>
      </c>
      <c r="Q6232" t="s">
        <v>17007</v>
      </c>
      <c r="R6232" t="b">
        <v>1</v>
      </c>
    </row>
    <row r="6233" spans="1:18" x14ac:dyDescent="0.3">
      <c r="A6233" t="s">
        <v>17008</v>
      </c>
      <c r="B6233">
        <f>MID(dane3[[#This Row],[PassengerId]],1,4)+0</f>
        <v>6591</v>
      </c>
      <c r="C6233" t="s">
        <v>19</v>
      </c>
      <c r="D6233" t="b">
        <v>0</v>
      </c>
      <c r="E6233" t="s">
        <v>17009</v>
      </c>
      <c r="F6233" t="str">
        <f>MID($E6233,1,1)</f>
        <v>F</v>
      </c>
      <c r="G6233" t="str">
        <f>IFERROR(MID($E6233,SEARCH("/",$E6233,SEARCH("/",$E6233)+1)+1,1),"")</f>
        <v>S</v>
      </c>
      <c r="H6233" t="s">
        <v>16</v>
      </c>
      <c r="I6233">
        <v>47</v>
      </c>
      <c r="J6233" t="b">
        <v>0</v>
      </c>
      <c r="K6233" s="7">
        <v>285</v>
      </c>
      <c r="L6233" s="7">
        <v>600</v>
      </c>
      <c r="M6233" s="7">
        <v>3</v>
      </c>
      <c r="N6233" s="7">
        <v>0</v>
      </c>
      <c r="O6233" s="7">
        <v>640</v>
      </c>
      <c r="P6233" s="7">
        <f>SUM(dane3[[#This Row],[RoomService]:[VRDeck]])</f>
        <v>1528</v>
      </c>
      <c r="Q6233" t="s">
        <v>17010</v>
      </c>
      <c r="R6233" t="b">
        <v>0</v>
      </c>
    </row>
    <row r="6234" spans="1:18" x14ac:dyDescent="0.3">
      <c r="A6234" t="s">
        <v>15549</v>
      </c>
      <c r="B6234">
        <f>MID(dane3[[#This Row],[PassengerId]],1,4)+0</f>
        <v>6034</v>
      </c>
      <c r="C6234" t="s">
        <v>53</v>
      </c>
      <c r="D6234" t="b">
        <v>0</v>
      </c>
      <c r="E6234" t="s">
        <v>15545</v>
      </c>
      <c r="F6234" t="str">
        <f>MID($E6234,1,1)</f>
        <v>E</v>
      </c>
      <c r="G6234" t="str">
        <f>IFERROR(MID($E6234,SEARCH("/",$E6234,SEARCH("/",$E6234)+1)+1,1),"")</f>
        <v>P</v>
      </c>
      <c r="H6234" t="s">
        <v>16</v>
      </c>
      <c r="I6234">
        <v>8</v>
      </c>
      <c r="J6234" t="b">
        <v>0</v>
      </c>
      <c r="K6234" s="7">
        <v>0</v>
      </c>
      <c r="L6234" s="7">
        <v>0</v>
      </c>
      <c r="M6234" s="7">
        <v>0</v>
      </c>
      <c r="N6234" s="7">
        <v>0</v>
      </c>
      <c r="O6234" s="7">
        <v>0</v>
      </c>
      <c r="P6234" s="7">
        <f>SUM(dane3[[#This Row],[RoomService]:[VRDeck]])</f>
        <v>0</v>
      </c>
      <c r="Q6234" t="s">
        <v>15550</v>
      </c>
      <c r="R6234" t="b">
        <v>1</v>
      </c>
    </row>
    <row r="6235" spans="1:18" x14ac:dyDescent="0.3">
      <c r="A6235" t="s">
        <v>17014</v>
      </c>
      <c r="B6235">
        <f>MID(dane3[[#This Row],[PassengerId]],1,4)+0</f>
        <v>6593</v>
      </c>
      <c r="C6235" t="s">
        <v>19</v>
      </c>
      <c r="D6235" t="b">
        <v>0</v>
      </c>
      <c r="E6235" t="s">
        <v>17015</v>
      </c>
      <c r="F6235" t="str">
        <f>MID($E6235,1,1)</f>
        <v>F</v>
      </c>
      <c r="G6235" t="str">
        <f>IFERROR(MID($E6235,SEARCH("/",$E6235,SEARCH("/",$E6235)+1)+1,1),"")</f>
        <v>P</v>
      </c>
      <c r="H6235" t="s">
        <v>32</v>
      </c>
      <c r="I6235">
        <v>29</v>
      </c>
      <c r="J6235" t="b">
        <v>0</v>
      </c>
      <c r="K6235" s="7">
        <v>0</v>
      </c>
      <c r="L6235" s="7">
        <v>67</v>
      </c>
      <c r="M6235" s="7">
        <v>661</v>
      </c>
      <c r="N6235" s="7">
        <v>0</v>
      </c>
      <c r="O6235" s="7">
        <v>0</v>
      </c>
      <c r="P6235" s="7">
        <f>SUM(dane3[[#This Row],[RoomService]:[VRDeck]])</f>
        <v>728</v>
      </c>
      <c r="Q6235" t="s">
        <v>17016</v>
      </c>
      <c r="R6235" t="b">
        <v>1</v>
      </c>
    </row>
    <row r="6236" spans="1:18" x14ac:dyDescent="0.3">
      <c r="A6236" t="s">
        <v>17017</v>
      </c>
      <c r="B6236">
        <f>MID(dane3[[#This Row],[PassengerId]],1,4)+0</f>
        <v>6593</v>
      </c>
      <c r="C6236" t="s">
        <v>19</v>
      </c>
      <c r="D6236" t="b">
        <v>0</v>
      </c>
      <c r="E6236" t="s">
        <v>17015</v>
      </c>
      <c r="F6236" t="str">
        <f>MID($E6236,1,1)</f>
        <v>F</v>
      </c>
      <c r="G6236" t="str">
        <f>IFERROR(MID($E6236,SEARCH("/",$E6236,SEARCH("/",$E6236)+1)+1,1),"")</f>
        <v>P</v>
      </c>
      <c r="H6236" t="s">
        <v>16</v>
      </c>
      <c r="I6236">
        <v>26</v>
      </c>
      <c r="J6236" t="b">
        <v>0</v>
      </c>
      <c r="K6236" s="7">
        <v>0</v>
      </c>
      <c r="L6236" s="7">
        <v>666</v>
      </c>
      <c r="M6236" s="7">
        <v>0</v>
      </c>
      <c r="N6236" s="7">
        <v>0</v>
      </c>
      <c r="O6236" s="7">
        <v>58</v>
      </c>
      <c r="P6236" s="7">
        <f>SUM(dane3[[#This Row],[RoomService]:[VRDeck]])</f>
        <v>724</v>
      </c>
      <c r="Q6236" t="s">
        <v>17018</v>
      </c>
      <c r="R6236" t="b">
        <v>0</v>
      </c>
    </row>
    <row r="6237" spans="1:18" x14ac:dyDescent="0.3">
      <c r="A6237" t="s">
        <v>17019</v>
      </c>
      <c r="B6237">
        <f>MID(dane3[[#This Row],[PassengerId]],1,4)+0</f>
        <v>6594</v>
      </c>
      <c r="C6237" t="s">
        <v>19</v>
      </c>
      <c r="D6237" t="b">
        <v>1</v>
      </c>
      <c r="E6237" t="s">
        <v>17020</v>
      </c>
      <c r="F6237" t="str">
        <f>MID($E6237,1,1)</f>
        <v>G</v>
      </c>
      <c r="G6237" t="str">
        <f>IFERROR(MID($E6237,SEARCH("/",$E6237,SEARCH("/",$E6237)+1)+1,1),"")</f>
        <v>P</v>
      </c>
      <c r="H6237" t="s">
        <v>46</v>
      </c>
      <c r="I6237">
        <v>34</v>
      </c>
      <c r="J6237" t="b">
        <v>0</v>
      </c>
      <c r="K6237" s="7">
        <v>0</v>
      </c>
      <c r="L6237" s="7">
        <v>0</v>
      </c>
      <c r="M6237" s="7">
        <v>0</v>
      </c>
      <c r="N6237" s="7">
        <v>0</v>
      </c>
      <c r="O6237" s="7">
        <v>0</v>
      </c>
      <c r="P6237" s="7">
        <f>SUM(dane3[[#This Row],[RoomService]:[VRDeck]])</f>
        <v>0</v>
      </c>
      <c r="Q6237" t="s">
        <v>17021</v>
      </c>
      <c r="R6237" t="b">
        <v>1</v>
      </c>
    </row>
    <row r="6238" spans="1:18" x14ac:dyDescent="0.3">
      <c r="A6238" t="s">
        <v>17022</v>
      </c>
      <c r="B6238">
        <f>MID(dane3[[#This Row],[PassengerId]],1,4)+0</f>
        <v>6595</v>
      </c>
      <c r="C6238" t="s">
        <v>19</v>
      </c>
      <c r="D6238" t="b">
        <v>0</v>
      </c>
      <c r="E6238" t="s">
        <v>17023</v>
      </c>
      <c r="F6238" t="str">
        <f>MID($E6238,1,1)</f>
        <v>G</v>
      </c>
      <c r="G6238" t="str">
        <f>IFERROR(MID($E6238,SEARCH("/",$E6238,SEARCH("/",$E6238)+1)+1,1),"")</f>
        <v>S</v>
      </c>
      <c r="H6238" t="s">
        <v>16</v>
      </c>
      <c r="I6238">
        <v>35</v>
      </c>
      <c r="J6238" t="b">
        <v>0</v>
      </c>
      <c r="K6238" s="7">
        <v>102</v>
      </c>
      <c r="L6238" s="7">
        <v>780</v>
      </c>
      <c r="M6238" s="7">
        <v>6</v>
      </c>
      <c r="N6238" s="7">
        <v>0</v>
      </c>
      <c r="O6238" s="7">
        <v>0</v>
      </c>
      <c r="P6238" s="7">
        <f>SUM(dane3[[#This Row],[RoomService]:[VRDeck]])</f>
        <v>888</v>
      </c>
      <c r="Q6238" t="s">
        <v>17024</v>
      </c>
      <c r="R6238" t="b">
        <v>1</v>
      </c>
    </row>
    <row r="6239" spans="1:18" x14ac:dyDescent="0.3">
      <c r="A6239" t="s">
        <v>15564</v>
      </c>
      <c r="B6239">
        <f>MID(dane3[[#This Row],[PassengerId]],1,4)+0</f>
        <v>6038</v>
      </c>
      <c r="C6239" t="s">
        <v>53</v>
      </c>
      <c r="D6239" t="b">
        <v>0</v>
      </c>
      <c r="E6239" t="s">
        <v>15565</v>
      </c>
      <c r="F6239" t="str">
        <f>MID($E6239,1,1)</f>
        <v>F</v>
      </c>
      <c r="G6239" t="str">
        <f>IFERROR(MID($E6239,SEARCH("/",$E6239,SEARCH("/",$E6239)+1)+1,1),"")</f>
        <v>S</v>
      </c>
      <c r="H6239" t="s">
        <v>16</v>
      </c>
      <c r="I6239">
        <v>22</v>
      </c>
      <c r="J6239" t="b">
        <v>0</v>
      </c>
      <c r="K6239" s="7">
        <v>2413</v>
      </c>
      <c r="L6239" s="7">
        <v>0</v>
      </c>
      <c r="M6239" s="7">
        <v>53</v>
      </c>
      <c r="N6239" s="7">
        <v>1</v>
      </c>
      <c r="O6239" s="7">
        <v>0</v>
      </c>
      <c r="P6239" s="7">
        <f>SUM(dane3[[#This Row],[RoomService]:[VRDeck]])</f>
        <v>2467</v>
      </c>
      <c r="Q6239" t="s">
        <v>15566</v>
      </c>
      <c r="R6239" t="b">
        <v>0</v>
      </c>
    </row>
    <row r="6240" spans="1:18" x14ac:dyDescent="0.3">
      <c r="A6240" t="s">
        <v>17028</v>
      </c>
      <c r="B6240">
        <f>MID(dane3[[#This Row],[PassengerId]],1,4)+0</f>
        <v>6599</v>
      </c>
      <c r="C6240" t="s">
        <v>14</v>
      </c>
      <c r="D6240" t="b">
        <v>1</v>
      </c>
      <c r="E6240" t="s">
        <v>17029</v>
      </c>
      <c r="F6240" t="str">
        <f>MID($E6240,1,1)</f>
        <v>C</v>
      </c>
      <c r="G6240" t="str">
        <f>IFERROR(MID($E6240,SEARCH("/",$E6240,SEARCH("/",$E6240)+1)+1,1),"")</f>
        <v>S</v>
      </c>
      <c r="H6240" t="s">
        <v>16</v>
      </c>
      <c r="I6240">
        <v>49</v>
      </c>
      <c r="J6240" t="b">
        <v>0</v>
      </c>
      <c r="K6240" s="7">
        <v>0</v>
      </c>
      <c r="L6240" s="7">
        <v>0</v>
      </c>
      <c r="M6240" s="7">
        <v>0</v>
      </c>
      <c r="N6240" s="7">
        <v>0</v>
      </c>
      <c r="O6240" s="7">
        <v>0</v>
      </c>
      <c r="P6240" s="7">
        <f>SUM(dane3[[#This Row],[RoomService]:[VRDeck]])</f>
        <v>0</v>
      </c>
      <c r="Q6240" t="s">
        <v>17030</v>
      </c>
      <c r="R6240" t="b">
        <v>1</v>
      </c>
    </row>
    <row r="6241" spans="1:18" x14ac:dyDescent="0.3">
      <c r="A6241" t="s">
        <v>17031</v>
      </c>
      <c r="B6241">
        <f>MID(dane3[[#This Row],[PassengerId]],1,4)+0</f>
        <v>6601</v>
      </c>
      <c r="C6241" t="s">
        <v>19</v>
      </c>
      <c r="D6241" t="b">
        <v>0</v>
      </c>
      <c r="E6241" t="s">
        <v>17032</v>
      </c>
      <c r="F6241" t="str">
        <f>MID($E6241,1,1)</f>
        <v>F</v>
      </c>
      <c r="G6241" t="str">
        <f>IFERROR(MID($E6241,SEARCH("/",$E6241,SEARCH("/",$E6241)+1)+1,1),"")</f>
        <v>P</v>
      </c>
      <c r="H6241" t="s">
        <v>16</v>
      </c>
      <c r="I6241">
        <v>24</v>
      </c>
      <c r="J6241" t="b">
        <v>0</v>
      </c>
      <c r="K6241" s="7">
        <v>2</v>
      </c>
      <c r="L6241" s="7">
        <v>0</v>
      </c>
      <c r="M6241" s="7">
        <v>0</v>
      </c>
      <c r="N6241" s="7">
        <v>52</v>
      </c>
      <c r="O6241" s="7">
        <v>638</v>
      </c>
      <c r="P6241" s="7">
        <f>SUM(dane3[[#This Row],[RoomService]:[VRDeck]])</f>
        <v>692</v>
      </c>
      <c r="Q6241" t="s">
        <v>17033</v>
      </c>
      <c r="R6241" t="b">
        <v>0</v>
      </c>
    </row>
    <row r="6242" spans="1:18" x14ac:dyDescent="0.3">
      <c r="A6242" t="s">
        <v>17034</v>
      </c>
      <c r="B6242">
        <f>MID(dane3[[#This Row],[PassengerId]],1,4)+0</f>
        <v>6602</v>
      </c>
      <c r="C6242" t="s">
        <v>19</v>
      </c>
      <c r="D6242" t="b">
        <v>0</v>
      </c>
      <c r="E6242" t="s">
        <v>17035</v>
      </c>
      <c r="F6242" t="str">
        <f>MID($E6242,1,1)</f>
        <v>F</v>
      </c>
      <c r="G6242" t="str">
        <f>IFERROR(MID($E6242,SEARCH("/",$E6242,SEARCH("/",$E6242)+1)+1,1),"")</f>
        <v>S</v>
      </c>
      <c r="H6242" t="s">
        <v>16</v>
      </c>
      <c r="I6242">
        <v>62</v>
      </c>
      <c r="J6242" t="b">
        <v>0</v>
      </c>
      <c r="K6242" s="7">
        <v>94</v>
      </c>
      <c r="L6242" s="7">
        <v>267</v>
      </c>
      <c r="M6242" s="7">
        <v>2341</v>
      </c>
      <c r="N6242" s="7">
        <v>94</v>
      </c>
      <c r="O6242" s="7">
        <v>0</v>
      </c>
      <c r="P6242" s="7">
        <f>SUM(dane3[[#This Row],[RoomService]:[VRDeck]])</f>
        <v>2796</v>
      </c>
      <c r="Q6242" t="s">
        <v>17036</v>
      </c>
      <c r="R6242" t="b">
        <v>1</v>
      </c>
    </row>
    <row r="6243" spans="1:18" x14ac:dyDescent="0.3">
      <c r="A6243" t="s">
        <v>15575</v>
      </c>
      <c r="B6243">
        <f>MID(dane3[[#This Row],[PassengerId]],1,4)+0</f>
        <v>6041</v>
      </c>
      <c r="C6243" t="s">
        <v>53</v>
      </c>
      <c r="D6243" t="b">
        <v>0</v>
      </c>
      <c r="E6243" t="s">
        <v>15576</v>
      </c>
      <c r="F6243" t="str">
        <f>MID($E6243,1,1)</f>
        <v>F</v>
      </c>
      <c r="G6243" t="str">
        <f>IFERROR(MID($E6243,SEARCH("/",$E6243,SEARCH("/",$E6243)+1)+1,1),"")</f>
        <v>P</v>
      </c>
      <c r="H6243" t="s">
        <v>16</v>
      </c>
      <c r="I6243">
        <v>34</v>
      </c>
      <c r="J6243" t="b">
        <v>0</v>
      </c>
      <c r="K6243" s="7">
        <v>419</v>
      </c>
      <c r="L6243" s="7">
        <v>0</v>
      </c>
      <c r="M6243" s="7">
        <v>15</v>
      </c>
      <c r="N6243" s="7">
        <v>0</v>
      </c>
      <c r="O6243" s="7">
        <v>0</v>
      </c>
      <c r="P6243" s="7">
        <f>SUM(dane3[[#This Row],[RoomService]:[VRDeck]])</f>
        <v>434</v>
      </c>
      <c r="Q6243" t="s">
        <v>15577</v>
      </c>
      <c r="R6243" t="b">
        <v>0</v>
      </c>
    </row>
    <row r="6244" spans="1:18" x14ac:dyDescent="0.3">
      <c r="A6244" t="s">
        <v>17040</v>
      </c>
      <c r="B6244">
        <f>MID(dane3[[#This Row],[PassengerId]],1,4)+0</f>
        <v>6604</v>
      </c>
      <c r="C6244" t="s">
        <v>14</v>
      </c>
      <c r="D6244" t="b">
        <v>1</v>
      </c>
      <c r="E6244" t="s">
        <v>17041</v>
      </c>
      <c r="F6244" t="str">
        <f>MID($E6244,1,1)</f>
        <v>C</v>
      </c>
      <c r="G6244" t="str">
        <f>IFERROR(MID($E6244,SEARCH("/",$E6244,SEARCH("/",$E6244)+1)+1,1),"")</f>
        <v>P</v>
      </c>
      <c r="H6244" t="s">
        <v>46</v>
      </c>
      <c r="I6244">
        <v>42</v>
      </c>
      <c r="J6244" t="b">
        <v>0</v>
      </c>
      <c r="K6244" s="7">
        <v>0</v>
      </c>
      <c r="L6244" s="7">
        <v>0</v>
      </c>
      <c r="M6244" s="7">
        <v>0</v>
      </c>
      <c r="N6244" s="7">
        <v>0</v>
      </c>
      <c r="O6244" s="7">
        <v>0</v>
      </c>
      <c r="P6244" s="7">
        <f>SUM(dane3[[#This Row],[RoomService]:[VRDeck]])</f>
        <v>0</v>
      </c>
      <c r="Q6244" t="s">
        <v>17042</v>
      </c>
      <c r="R6244" t="b">
        <v>1</v>
      </c>
    </row>
    <row r="6245" spans="1:18" x14ac:dyDescent="0.3">
      <c r="A6245" t="s">
        <v>17043</v>
      </c>
      <c r="B6245">
        <f>MID(dane3[[#This Row],[PassengerId]],1,4)+0</f>
        <v>6606</v>
      </c>
      <c r="C6245" t="s">
        <v>19</v>
      </c>
      <c r="D6245" t="b">
        <v>0</v>
      </c>
      <c r="E6245" t="s">
        <v>17044</v>
      </c>
      <c r="F6245" t="str">
        <f>MID($E6245,1,1)</f>
        <v>F</v>
      </c>
      <c r="G6245" t="str">
        <f>IFERROR(MID($E6245,SEARCH("/",$E6245,SEARCH("/",$E6245)+1)+1,1),"")</f>
        <v>S</v>
      </c>
      <c r="H6245" t="s">
        <v>32</v>
      </c>
      <c r="I6245">
        <v>25</v>
      </c>
      <c r="J6245" t="b">
        <v>0</v>
      </c>
      <c r="K6245" s="7">
        <v>166</v>
      </c>
      <c r="L6245" s="7">
        <v>0</v>
      </c>
      <c r="M6245" s="7">
        <v>520</v>
      </c>
      <c r="N6245" s="7">
        <v>0</v>
      </c>
      <c r="O6245" s="7">
        <v>0</v>
      </c>
      <c r="P6245" s="7">
        <f>SUM(dane3[[#This Row],[RoomService]:[VRDeck]])</f>
        <v>686</v>
      </c>
      <c r="Q6245" t="s">
        <v>17045</v>
      </c>
      <c r="R6245" t="b">
        <v>0</v>
      </c>
    </row>
    <row r="6246" spans="1:18" x14ac:dyDescent="0.3">
      <c r="A6246" t="s">
        <v>17046</v>
      </c>
      <c r="B6246">
        <f>MID(dane3[[#This Row],[PassengerId]],1,4)+0</f>
        <v>6608</v>
      </c>
      <c r="C6246" t="s">
        <v>19</v>
      </c>
      <c r="D6246" t="b">
        <v>0</v>
      </c>
      <c r="E6246" t="s">
        <v>17047</v>
      </c>
      <c r="F6246" t="str">
        <f>MID($E6246,1,1)</f>
        <v>F</v>
      </c>
      <c r="G6246" t="str">
        <f>IFERROR(MID($E6246,SEARCH("/",$E6246,SEARCH("/",$E6246)+1)+1,1),"")</f>
        <v>P</v>
      </c>
      <c r="H6246" t="s">
        <v>16</v>
      </c>
      <c r="I6246">
        <v>21</v>
      </c>
      <c r="J6246" t="b">
        <v>0</v>
      </c>
      <c r="K6246" s="7">
        <v>588</v>
      </c>
      <c r="L6246" s="7">
        <v>0</v>
      </c>
      <c r="M6246" s="7">
        <v>17</v>
      </c>
      <c r="N6246" s="7">
        <v>0</v>
      </c>
      <c r="O6246" s="7">
        <v>1548</v>
      </c>
      <c r="P6246" s="7">
        <f>SUM(dane3[[#This Row],[RoomService]:[VRDeck]])</f>
        <v>2153</v>
      </c>
      <c r="Q6246" t="s">
        <v>17048</v>
      </c>
      <c r="R6246" t="b">
        <v>0</v>
      </c>
    </row>
    <row r="6247" spans="1:18" x14ac:dyDescent="0.3">
      <c r="A6247" t="s">
        <v>15578</v>
      </c>
      <c r="B6247">
        <f>MID(dane3[[#This Row],[PassengerId]],1,4)+0</f>
        <v>6042</v>
      </c>
      <c r="C6247" t="s">
        <v>53</v>
      </c>
      <c r="D6247" t="b">
        <v>0</v>
      </c>
      <c r="E6247" t="s">
        <v>15579</v>
      </c>
      <c r="F6247" t="str">
        <f>MID($E6247,1,1)</f>
        <v>F</v>
      </c>
      <c r="G6247" t="str">
        <f>IFERROR(MID($E6247,SEARCH("/",$E6247,SEARCH("/",$E6247)+1)+1,1),"")</f>
        <v>P</v>
      </c>
      <c r="H6247" t="s">
        <v>16</v>
      </c>
      <c r="I6247">
        <v>32</v>
      </c>
      <c r="J6247" t="b">
        <v>0</v>
      </c>
      <c r="K6247" s="7">
        <v>1946</v>
      </c>
      <c r="L6247" s="7">
        <v>0</v>
      </c>
      <c r="M6247" s="7">
        <v>653</v>
      </c>
      <c r="N6247" s="7">
        <v>0</v>
      </c>
      <c r="O6247" s="7">
        <v>0</v>
      </c>
      <c r="P6247" s="7">
        <f>SUM(dane3[[#This Row],[RoomService]:[VRDeck]])</f>
        <v>2599</v>
      </c>
      <c r="Q6247" t="s">
        <v>15580</v>
      </c>
      <c r="R6247" t="b">
        <v>0</v>
      </c>
    </row>
    <row r="6248" spans="1:18" x14ac:dyDescent="0.3">
      <c r="A6248" t="s">
        <v>17051</v>
      </c>
      <c r="B6248">
        <f>MID(dane3[[#This Row],[PassengerId]],1,4)+0</f>
        <v>6611</v>
      </c>
      <c r="C6248" t="s">
        <v>19</v>
      </c>
      <c r="D6248" t="b">
        <v>0</v>
      </c>
      <c r="E6248" t="s">
        <v>17052</v>
      </c>
      <c r="F6248" t="str">
        <f>MID($E6248,1,1)</f>
        <v>E</v>
      </c>
      <c r="G6248" t="str">
        <f>IFERROR(MID($E6248,SEARCH("/",$E6248,SEARCH("/",$E6248)+1)+1,1),"")</f>
        <v>P</v>
      </c>
      <c r="H6248" t="s">
        <v>46</v>
      </c>
      <c r="I6248">
        <v>41</v>
      </c>
      <c r="J6248" t="b">
        <v>0</v>
      </c>
      <c r="K6248" s="7">
        <v>635</v>
      </c>
      <c r="L6248" s="7">
        <v>0</v>
      </c>
      <c r="M6248" s="7">
        <v>7</v>
      </c>
      <c r="N6248" s="7">
        <v>0</v>
      </c>
      <c r="O6248" s="7">
        <v>0</v>
      </c>
      <c r="P6248" s="7">
        <f>SUM(dane3[[#This Row],[RoomService]:[VRDeck]])</f>
        <v>642</v>
      </c>
      <c r="Q6248" t="s">
        <v>17053</v>
      </c>
      <c r="R6248" t="b">
        <v>1</v>
      </c>
    </row>
    <row r="6249" spans="1:18" x14ac:dyDescent="0.3">
      <c r="A6249" t="s">
        <v>17054</v>
      </c>
      <c r="B6249">
        <f>MID(dane3[[#This Row],[PassengerId]],1,4)+0</f>
        <v>6611</v>
      </c>
      <c r="C6249" t="s">
        <v>19</v>
      </c>
      <c r="D6249" t="b">
        <v>1</v>
      </c>
      <c r="E6249" t="s">
        <v>17055</v>
      </c>
      <c r="F6249" t="str">
        <f>MID($E6249,1,1)</f>
        <v>G</v>
      </c>
      <c r="G6249" t="str">
        <f>IFERROR(MID($E6249,SEARCH("/",$E6249,SEARCH("/",$E6249)+1)+1,1),"")</f>
        <v>P</v>
      </c>
      <c r="H6249" t="s">
        <v>16</v>
      </c>
      <c r="I6249">
        <v>50</v>
      </c>
      <c r="J6249" t="b">
        <v>0</v>
      </c>
      <c r="K6249" s="7">
        <v>0</v>
      </c>
      <c r="L6249" s="7">
        <v>0</v>
      </c>
      <c r="M6249" s="7">
        <v>0</v>
      </c>
      <c r="N6249" s="7">
        <v>0</v>
      </c>
      <c r="O6249" s="7">
        <v>0</v>
      </c>
      <c r="P6249" s="7">
        <f>SUM(dane3[[#This Row],[RoomService]:[VRDeck]])</f>
        <v>0</v>
      </c>
      <c r="Q6249" t="s">
        <v>17056</v>
      </c>
      <c r="R6249" t="b">
        <v>0</v>
      </c>
    </row>
    <row r="6250" spans="1:18" x14ac:dyDescent="0.3">
      <c r="A6250" t="s">
        <v>17057</v>
      </c>
      <c r="B6250">
        <f>MID(dane3[[#This Row],[PassengerId]],1,4)+0</f>
        <v>6611</v>
      </c>
      <c r="C6250" t="s">
        <v>19</v>
      </c>
      <c r="D6250" t="b">
        <v>0</v>
      </c>
      <c r="E6250" t="s">
        <v>17058</v>
      </c>
      <c r="F6250" t="str">
        <f>MID($E6250,1,1)</f>
        <v>F</v>
      </c>
      <c r="G6250" t="str">
        <f>IFERROR(MID($E6250,SEARCH("/",$E6250,SEARCH("/",$E6250)+1)+1,1),"")</f>
        <v>P</v>
      </c>
      <c r="H6250" t="s">
        <v>32</v>
      </c>
      <c r="I6250">
        <v>20</v>
      </c>
      <c r="J6250" t="b">
        <v>0</v>
      </c>
      <c r="K6250" s="7">
        <v>0</v>
      </c>
      <c r="L6250" s="7">
        <v>90</v>
      </c>
      <c r="M6250" s="7">
        <v>561</v>
      </c>
      <c r="N6250" s="7">
        <v>2</v>
      </c>
      <c r="O6250" s="7">
        <v>0</v>
      </c>
      <c r="P6250" s="7">
        <f>SUM(dane3[[#This Row],[RoomService]:[VRDeck]])</f>
        <v>653</v>
      </c>
      <c r="Q6250" t="s">
        <v>17059</v>
      </c>
      <c r="R6250" t="b">
        <v>1</v>
      </c>
    </row>
    <row r="6251" spans="1:18" x14ac:dyDescent="0.3">
      <c r="A6251" t="s">
        <v>17060</v>
      </c>
      <c r="B6251">
        <f>MID(dane3[[#This Row],[PassengerId]],1,4)+0</f>
        <v>6613</v>
      </c>
      <c r="C6251" t="s">
        <v>19</v>
      </c>
      <c r="D6251" t="b">
        <v>1</v>
      </c>
      <c r="E6251" t="s">
        <v>17061</v>
      </c>
      <c r="F6251" t="str">
        <f>MID($E6251,1,1)</f>
        <v>G</v>
      </c>
      <c r="G6251" t="str">
        <f>IFERROR(MID($E6251,SEARCH("/",$E6251,SEARCH("/",$E6251)+1)+1,1),"")</f>
        <v>S</v>
      </c>
      <c r="H6251" t="s">
        <v>16</v>
      </c>
      <c r="I6251">
        <v>15</v>
      </c>
      <c r="J6251" t="b">
        <v>0</v>
      </c>
      <c r="K6251" s="7">
        <v>0</v>
      </c>
      <c r="L6251" s="7">
        <v>0</v>
      </c>
      <c r="M6251" s="7">
        <v>0</v>
      </c>
      <c r="N6251" s="7">
        <v>0</v>
      </c>
      <c r="O6251" s="7">
        <v>0</v>
      </c>
      <c r="P6251" s="7">
        <f>SUM(dane3[[#This Row],[RoomService]:[VRDeck]])</f>
        <v>0</v>
      </c>
      <c r="Q6251" t="s">
        <v>17062</v>
      </c>
      <c r="R6251" t="b">
        <v>1</v>
      </c>
    </row>
    <row r="6252" spans="1:18" x14ac:dyDescent="0.3">
      <c r="A6252" t="s">
        <v>15590</v>
      </c>
      <c r="B6252">
        <f>MID(dane3[[#This Row],[PassengerId]],1,4)+0</f>
        <v>6048</v>
      </c>
      <c r="C6252" t="s">
        <v>53</v>
      </c>
      <c r="D6252" t="b">
        <v>1</v>
      </c>
      <c r="E6252" t="s">
        <v>39</v>
      </c>
      <c r="F6252" t="s">
        <v>23763</v>
      </c>
      <c r="G6252" t="str">
        <f>IFERROR(MID($E6252,SEARCH("/",$E6252,SEARCH("/",$E6252)+1)+1,1),"")</f>
        <v/>
      </c>
      <c r="H6252" t="s">
        <v>46</v>
      </c>
      <c r="I6252">
        <v>25</v>
      </c>
      <c r="J6252" t="b">
        <v>0</v>
      </c>
      <c r="K6252" s="7">
        <v>0</v>
      </c>
      <c r="L6252" s="7">
        <v>0</v>
      </c>
      <c r="M6252" s="7">
        <v>0</v>
      </c>
      <c r="N6252" s="7">
        <v>0</v>
      </c>
      <c r="O6252" s="7">
        <v>0</v>
      </c>
      <c r="P6252" s="7">
        <f>SUM(dane3[[#This Row],[RoomService]:[VRDeck]])</f>
        <v>0</v>
      </c>
      <c r="Q6252" t="s">
        <v>15591</v>
      </c>
      <c r="R6252" t="b">
        <v>0</v>
      </c>
    </row>
    <row r="6253" spans="1:18" x14ac:dyDescent="0.3">
      <c r="A6253" t="s">
        <v>17066</v>
      </c>
      <c r="B6253">
        <f>MID(dane3[[#This Row],[PassengerId]],1,4)+0</f>
        <v>6616</v>
      </c>
      <c r="C6253" t="s">
        <v>19</v>
      </c>
      <c r="D6253" t="b">
        <v>0</v>
      </c>
      <c r="E6253" t="s">
        <v>17067</v>
      </c>
      <c r="F6253" t="str">
        <f>MID($E6253,1,1)</f>
        <v>F</v>
      </c>
      <c r="G6253" t="str">
        <f>IFERROR(MID($E6253,SEARCH("/",$E6253,SEARCH("/",$E6253)+1)+1,1),"")</f>
        <v>P</v>
      </c>
      <c r="H6253" t="s">
        <v>16</v>
      </c>
      <c r="I6253">
        <v>20</v>
      </c>
      <c r="J6253" t="b">
        <v>0</v>
      </c>
      <c r="K6253" s="7">
        <v>2532</v>
      </c>
      <c r="L6253" s="7">
        <v>1</v>
      </c>
      <c r="M6253" s="7">
        <v>0</v>
      </c>
      <c r="N6253" s="7">
        <v>59</v>
      </c>
      <c r="O6253" s="7">
        <v>10</v>
      </c>
      <c r="P6253" s="7">
        <f>SUM(dane3[[#This Row],[RoomService]:[VRDeck]])</f>
        <v>2602</v>
      </c>
      <c r="Q6253" t="s">
        <v>17068</v>
      </c>
      <c r="R6253" t="b">
        <v>1</v>
      </c>
    </row>
    <row r="6254" spans="1:18" x14ac:dyDescent="0.3">
      <c r="A6254" t="s">
        <v>17069</v>
      </c>
      <c r="B6254">
        <f>MID(dane3[[#This Row],[PassengerId]],1,4)+0</f>
        <v>6618</v>
      </c>
      <c r="C6254" t="s">
        <v>14</v>
      </c>
      <c r="D6254" t="b">
        <v>0</v>
      </c>
      <c r="E6254" t="s">
        <v>17070</v>
      </c>
      <c r="F6254" t="str">
        <f>MID($E6254,1,1)</f>
        <v>C</v>
      </c>
      <c r="G6254" t="str">
        <f>IFERROR(MID($E6254,SEARCH("/",$E6254,SEARCH("/",$E6254)+1)+1,1),"")</f>
        <v>S</v>
      </c>
      <c r="H6254" t="s">
        <v>16</v>
      </c>
      <c r="I6254">
        <v>35</v>
      </c>
      <c r="J6254" t="b">
        <v>0</v>
      </c>
      <c r="K6254" s="7">
        <v>345</v>
      </c>
      <c r="L6254" s="7">
        <v>4514</v>
      </c>
      <c r="M6254" s="7">
        <v>0</v>
      </c>
      <c r="N6254" s="7">
        <v>0</v>
      </c>
      <c r="O6254" s="7">
        <v>421</v>
      </c>
      <c r="P6254" s="7">
        <f>SUM(dane3[[#This Row],[RoomService]:[VRDeck]])</f>
        <v>5280</v>
      </c>
      <c r="Q6254" t="s">
        <v>17071</v>
      </c>
      <c r="R6254" t="b">
        <v>1</v>
      </c>
    </row>
    <row r="6255" spans="1:18" x14ac:dyDescent="0.3">
      <c r="A6255" t="s">
        <v>17072</v>
      </c>
      <c r="B6255">
        <f>MID(dane3[[#This Row],[PassengerId]],1,4)+0</f>
        <v>6620</v>
      </c>
      <c r="C6255" t="s">
        <v>19</v>
      </c>
      <c r="D6255" t="b">
        <v>0</v>
      </c>
      <c r="E6255" t="s">
        <v>17073</v>
      </c>
      <c r="F6255" t="str">
        <f>MID($E6255,1,1)</f>
        <v>G</v>
      </c>
      <c r="G6255" t="str">
        <f>IFERROR(MID($E6255,SEARCH("/",$E6255,SEARCH("/",$E6255)+1)+1,1),"")</f>
        <v>S</v>
      </c>
      <c r="H6255" t="s">
        <v>32</v>
      </c>
      <c r="I6255">
        <v>22</v>
      </c>
      <c r="J6255" t="b">
        <v>0</v>
      </c>
      <c r="K6255" s="7">
        <v>0</v>
      </c>
      <c r="L6255" s="7">
        <v>115</v>
      </c>
      <c r="M6255" s="7">
        <v>273</v>
      </c>
      <c r="N6255" s="7">
        <v>0</v>
      </c>
      <c r="O6255" s="7">
        <v>218</v>
      </c>
      <c r="P6255" s="7">
        <f>SUM(dane3[[#This Row],[RoomService]:[VRDeck]])</f>
        <v>606</v>
      </c>
      <c r="Q6255" t="s">
        <v>17074</v>
      </c>
      <c r="R6255" t="b">
        <v>1</v>
      </c>
    </row>
    <row r="6256" spans="1:18" x14ac:dyDescent="0.3">
      <c r="A6256" t="s">
        <v>17075</v>
      </c>
      <c r="B6256">
        <f>MID(dane3[[#This Row],[PassengerId]],1,4)+0</f>
        <v>6621</v>
      </c>
      <c r="C6256" t="s">
        <v>19</v>
      </c>
      <c r="D6256" t="b">
        <v>0</v>
      </c>
      <c r="E6256" t="s">
        <v>17076</v>
      </c>
      <c r="F6256" t="str">
        <f>MID($E6256,1,1)</f>
        <v>F</v>
      </c>
      <c r="G6256" t="str">
        <f>IFERROR(MID($E6256,SEARCH("/",$E6256,SEARCH("/",$E6256)+1)+1,1),"")</f>
        <v>P</v>
      </c>
      <c r="H6256" t="s">
        <v>46</v>
      </c>
      <c r="I6256">
        <v>43</v>
      </c>
      <c r="J6256" t="b">
        <v>0</v>
      </c>
      <c r="K6256" s="7">
        <v>0</v>
      </c>
      <c r="L6256" s="7">
        <v>0</v>
      </c>
      <c r="M6256" s="7">
        <v>642</v>
      </c>
      <c r="N6256" s="7">
        <v>0</v>
      </c>
      <c r="O6256" s="7">
        <v>8</v>
      </c>
      <c r="P6256" s="7">
        <f>SUM(dane3[[#This Row],[RoomService]:[VRDeck]])</f>
        <v>650</v>
      </c>
      <c r="Q6256" t="s">
        <v>17077</v>
      </c>
      <c r="R6256" t="b">
        <v>1</v>
      </c>
    </row>
    <row r="6257" spans="1:18" x14ac:dyDescent="0.3">
      <c r="A6257" t="s">
        <v>17078</v>
      </c>
      <c r="B6257">
        <f>MID(dane3[[#This Row],[PassengerId]],1,4)+0</f>
        <v>6622</v>
      </c>
      <c r="C6257" t="s">
        <v>19</v>
      </c>
      <c r="D6257" t="b">
        <v>0</v>
      </c>
      <c r="E6257" t="s">
        <v>17079</v>
      </c>
      <c r="F6257" t="str">
        <f>MID($E6257,1,1)</f>
        <v>G</v>
      </c>
      <c r="G6257" t="str">
        <f>IFERROR(MID($E6257,SEARCH("/",$E6257,SEARCH("/",$E6257)+1)+1,1),"")</f>
        <v>P</v>
      </c>
      <c r="H6257" t="s">
        <v>46</v>
      </c>
      <c r="I6257">
        <v>54</v>
      </c>
      <c r="J6257" t="b">
        <v>0</v>
      </c>
      <c r="K6257" s="7">
        <v>752</v>
      </c>
      <c r="L6257" s="7">
        <v>0</v>
      </c>
      <c r="M6257" s="7">
        <v>44</v>
      </c>
      <c r="N6257" s="7">
        <v>14</v>
      </c>
      <c r="O6257" s="7">
        <v>0</v>
      </c>
      <c r="P6257" s="7">
        <f>SUM(dane3[[#This Row],[RoomService]:[VRDeck]])</f>
        <v>810</v>
      </c>
      <c r="Q6257" t="s">
        <v>17080</v>
      </c>
      <c r="R6257" t="b">
        <v>0</v>
      </c>
    </row>
    <row r="6258" spans="1:18" x14ac:dyDescent="0.3">
      <c r="A6258" t="s">
        <v>17081</v>
      </c>
      <c r="B6258">
        <f>MID(dane3[[#This Row],[PassengerId]],1,4)+0</f>
        <v>6622</v>
      </c>
      <c r="C6258" t="s">
        <v>19</v>
      </c>
      <c r="D6258" t="b">
        <v>1</v>
      </c>
      <c r="E6258" t="s">
        <v>17079</v>
      </c>
      <c r="F6258" t="str">
        <f>MID($E6258,1,1)</f>
        <v>G</v>
      </c>
      <c r="G6258" t="str">
        <f>IFERROR(MID($E6258,SEARCH("/",$E6258,SEARCH("/",$E6258)+1)+1,1),"")</f>
        <v>P</v>
      </c>
      <c r="H6258" t="s">
        <v>16</v>
      </c>
      <c r="I6258">
        <v>15</v>
      </c>
      <c r="J6258" t="b">
        <v>0</v>
      </c>
      <c r="K6258" s="7">
        <v>0</v>
      </c>
      <c r="L6258" s="7">
        <v>0</v>
      </c>
      <c r="M6258" s="7">
        <v>0</v>
      </c>
      <c r="N6258" s="7">
        <v>0</v>
      </c>
      <c r="O6258" s="7">
        <v>0</v>
      </c>
      <c r="P6258" s="7">
        <f>SUM(dane3[[#This Row],[RoomService]:[VRDeck]])</f>
        <v>0</v>
      </c>
      <c r="Q6258" t="s">
        <v>17082</v>
      </c>
      <c r="R6258" t="b">
        <v>1</v>
      </c>
    </row>
    <row r="6259" spans="1:18" x14ac:dyDescent="0.3">
      <c r="A6259" t="s">
        <v>17083</v>
      </c>
      <c r="B6259">
        <f>MID(dane3[[#This Row],[PassengerId]],1,4)+0</f>
        <v>6623</v>
      </c>
      <c r="C6259" t="s">
        <v>14</v>
      </c>
      <c r="D6259" t="b">
        <v>1</v>
      </c>
      <c r="E6259" t="s">
        <v>17084</v>
      </c>
      <c r="F6259" t="str">
        <f>MID($E6259,1,1)</f>
        <v>B</v>
      </c>
      <c r="G6259" t="str">
        <f>IFERROR(MID($E6259,SEARCH("/",$E6259,SEARCH("/",$E6259)+1)+1,1),"")</f>
        <v>P</v>
      </c>
      <c r="H6259" t="s">
        <v>46</v>
      </c>
      <c r="I6259">
        <v>38</v>
      </c>
      <c r="J6259" t="b">
        <v>0</v>
      </c>
      <c r="K6259" s="7">
        <v>0</v>
      </c>
      <c r="L6259" s="7">
        <v>0</v>
      </c>
      <c r="M6259" s="7">
        <v>0</v>
      </c>
      <c r="N6259" s="7">
        <v>0</v>
      </c>
      <c r="O6259" s="7">
        <v>0</v>
      </c>
      <c r="P6259" s="7">
        <f>SUM(dane3[[#This Row],[RoomService]:[VRDeck]])</f>
        <v>0</v>
      </c>
      <c r="Q6259" t="s">
        <v>17085</v>
      </c>
      <c r="R6259" t="b">
        <v>1</v>
      </c>
    </row>
    <row r="6260" spans="1:18" x14ac:dyDescent="0.3">
      <c r="A6260" t="s">
        <v>17086</v>
      </c>
      <c r="B6260">
        <f>MID(dane3[[#This Row],[PassengerId]],1,4)+0</f>
        <v>6624</v>
      </c>
      <c r="C6260" t="s">
        <v>19</v>
      </c>
      <c r="D6260" t="b">
        <v>0</v>
      </c>
      <c r="E6260" t="s">
        <v>17087</v>
      </c>
      <c r="F6260" t="str">
        <f>MID($E6260,1,1)</f>
        <v>G</v>
      </c>
      <c r="G6260" t="str">
        <f>IFERROR(MID($E6260,SEARCH("/",$E6260,SEARCH("/",$E6260)+1)+1,1),"")</f>
        <v>P</v>
      </c>
      <c r="H6260" t="s">
        <v>16</v>
      </c>
      <c r="I6260">
        <v>44</v>
      </c>
      <c r="J6260" t="b">
        <v>0</v>
      </c>
      <c r="K6260" s="7">
        <v>1175</v>
      </c>
      <c r="L6260" s="7">
        <v>0</v>
      </c>
      <c r="M6260" s="7">
        <v>13</v>
      </c>
      <c r="N6260" s="7">
        <v>642</v>
      </c>
      <c r="O6260" s="7">
        <v>498</v>
      </c>
      <c r="P6260" s="7">
        <f>SUM(dane3[[#This Row],[RoomService]:[VRDeck]])</f>
        <v>2328</v>
      </c>
      <c r="Q6260" t="s">
        <v>17088</v>
      </c>
      <c r="R6260" t="b">
        <v>0</v>
      </c>
    </row>
    <row r="6261" spans="1:18" x14ac:dyDescent="0.3">
      <c r="A6261" t="s">
        <v>17089</v>
      </c>
      <c r="B6261">
        <f>MID(dane3[[#This Row],[PassengerId]],1,4)+0</f>
        <v>6625</v>
      </c>
      <c r="C6261" t="s">
        <v>19</v>
      </c>
      <c r="D6261" t="b">
        <v>1</v>
      </c>
      <c r="E6261" t="s">
        <v>17090</v>
      </c>
      <c r="F6261" t="str">
        <f>MID($E6261,1,1)</f>
        <v>G</v>
      </c>
      <c r="G6261" t="str">
        <f>IFERROR(MID($E6261,SEARCH("/",$E6261,SEARCH("/",$E6261)+1)+1,1),"")</f>
        <v>P</v>
      </c>
      <c r="H6261" t="s">
        <v>32</v>
      </c>
      <c r="I6261">
        <v>34</v>
      </c>
      <c r="J6261" t="b">
        <v>0</v>
      </c>
      <c r="K6261" s="7">
        <v>0</v>
      </c>
      <c r="L6261" s="7">
        <v>0</v>
      </c>
      <c r="M6261" s="7">
        <v>0</v>
      </c>
      <c r="N6261" s="7">
        <v>0</v>
      </c>
      <c r="O6261" s="7">
        <v>0</v>
      </c>
      <c r="P6261" s="7">
        <f>SUM(dane3[[#This Row],[RoomService]:[VRDeck]])</f>
        <v>0</v>
      </c>
      <c r="Q6261" t="s">
        <v>17091</v>
      </c>
      <c r="R6261" t="b">
        <v>1</v>
      </c>
    </row>
    <row r="6262" spans="1:18" x14ac:dyDescent="0.3">
      <c r="A6262" t="s">
        <v>17092</v>
      </c>
      <c r="B6262">
        <f>MID(dane3[[#This Row],[PassengerId]],1,4)+0</f>
        <v>6625</v>
      </c>
      <c r="C6262" t="s">
        <v>19</v>
      </c>
      <c r="D6262" t="b">
        <v>0</v>
      </c>
      <c r="E6262" t="s">
        <v>17093</v>
      </c>
      <c r="F6262" t="str">
        <f>MID($E6262,1,1)</f>
        <v>F</v>
      </c>
      <c r="G6262" t="str">
        <f>IFERROR(MID($E6262,SEARCH("/",$E6262,SEARCH("/",$E6262)+1)+1,1),"")</f>
        <v>P</v>
      </c>
      <c r="H6262" t="s">
        <v>46</v>
      </c>
      <c r="I6262">
        <v>15</v>
      </c>
      <c r="J6262" t="b">
        <v>0</v>
      </c>
      <c r="K6262" s="7">
        <v>3</v>
      </c>
      <c r="L6262" s="7">
        <v>854</v>
      </c>
      <c r="M6262" s="7">
        <v>23</v>
      </c>
      <c r="N6262" s="7">
        <v>0</v>
      </c>
      <c r="O6262" s="7">
        <v>0</v>
      </c>
      <c r="P6262" s="7">
        <f>SUM(dane3[[#This Row],[RoomService]:[VRDeck]])</f>
        <v>880</v>
      </c>
      <c r="Q6262" t="s">
        <v>17094</v>
      </c>
      <c r="R6262" t="b">
        <v>0</v>
      </c>
    </row>
    <row r="6263" spans="1:18" x14ac:dyDescent="0.3">
      <c r="A6263" t="s">
        <v>17095</v>
      </c>
      <c r="B6263">
        <f>MID(dane3[[#This Row],[PassengerId]],1,4)+0</f>
        <v>6626</v>
      </c>
      <c r="C6263" t="s">
        <v>19</v>
      </c>
      <c r="D6263" t="b">
        <v>1</v>
      </c>
      <c r="E6263" t="s">
        <v>17096</v>
      </c>
      <c r="F6263" t="str">
        <f>MID($E6263,1,1)</f>
        <v>G</v>
      </c>
      <c r="G6263" t="str">
        <f>IFERROR(MID($E6263,SEARCH("/",$E6263,SEARCH("/",$E6263)+1)+1,1),"")</f>
        <v>P</v>
      </c>
      <c r="H6263" t="s">
        <v>16</v>
      </c>
      <c r="I6263">
        <v>24</v>
      </c>
      <c r="J6263" t="b">
        <v>0</v>
      </c>
      <c r="K6263" s="7">
        <v>0</v>
      </c>
      <c r="L6263" s="7">
        <v>0</v>
      </c>
      <c r="M6263" s="7">
        <v>0</v>
      </c>
      <c r="N6263" s="7">
        <v>0</v>
      </c>
      <c r="O6263" s="7">
        <v>0</v>
      </c>
      <c r="P6263" s="7">
        <f>SUM(dane3[[#This Row],[RoomService]:[VRDeck]])</f>
        <v>0</v>
      </c>
      <c r="Q6263" t="s">
        <v>17097</v>
      </c>
      <c r="R6263" t="b">
        <v>0</v>
      </c>
    </row>
    <row r="6264" spans="1:18" x14ac:dyDescent="0.3">
      <c r="A6264" t="s">
        <v>17098</v>
      </c>
      <c r="B6264">
        <f>MID(dane3[[#This Row],[PassengerId]],1,4)+0</f>
        <v>6628</v>
      </c>
      <c r="C6264" t="s">
        <v>19</v>
      </c>
      <c r="D6264" t="b">
        <v>0</v>
      </c>
      <c r="E6264" t="s">
        <v>17099</v>
      </c>
      <c r="F6264" t="str">
        <f>MID($E6264,1,1)</f>
        <v>F</v>
      </c>
      <c r="G6264" t="str">
        <f>IFERROR(MID($E6264,SEARCH("/",$E6264,SEARCH("/",$E6264)+1)+1,1),"")</f>
        <v>P</v>
      </c>
      <c r="H6264" t="s">
        <v>16</v>
      </c>
      <c r="I6264">
        <v>29</v>
      </c>
      <c r="J6264" t="b">
        <v>0</v>
      </c>
      <c r="K6264" s="7">
        <v>0</v>
      </c>
      <c r="L6264" s="7">
        <v>0</v>
      </c>
      <c r="M6264" s="7">
        <v>272</v>
      </c>
      <c r="N6264" s="7">
        <v>394</v>
      </c>
      <c r="O6264" s="7">
        <v>50</v>
      </c>
      <c r="P6264" s="7">
        <f>SUM(dane3[[#This Row],[RoomService]:[VRDeck]])</f>
        <v>716</v>
      </c>
      <c r="Q6264" t="s">
        <v>23799</v>
      </c>
      <c r="R6264" t="b">
        <v>0</v>
      </c>
    </row>
    <row r="6265" spans="1:18" x14ac:dyDescent="0.3">
      <c r="A6265" t="s">
        <v>17100</v>
      </c>
      <c r="B6265">
        <f>MID(dane3[[#This Row],[PassengerId]],1,4)+0</f>
        <v>6630</v>
      </c>
      <c r="C6265" t="s">
        <v>19</v>
      </c>
      <c r="D6265" t="b">
        <v>0</v>
      </c>
      <c r="E6265" t="s">
        <v>17101</v>
      </c>
      <c r="F6265" t="str">
        <f>MID($E6265,1,1)</f>
        <v>F</v>
      </c>
      <c r="G6265" t="str">
        <f>IFERROR(MID($E6265,SEARCH("/",$E6265,SEARCH("/",$E6265)+1)+1,1),"")</f>
        <v>S</v>
      </c>
      <c r="H6265" t="s">
        <v>16</v>
      </c>
      <c r="I6265">
        <v>19</v>
      </c>
      <c r="J6265" t="b">
        <v>0</v>
      </c>
      <c r="K6265" s="7">
        <v>0</v>
      </c>
      <c r="L6265" s="7">
        <v>1044</v>
      </c>
      <c r="M6265" s="7">
        <v>0</v>
      </c>
      <c r="N6265" s="7">
        <v>2</v>
      </c>
      <c r="O6265" s="7">
        <v>4</v>
      </c>
      <c r="P6265" s="7">
        <f>SUM(dane3[[#This Row],[RoomService]:[VRDeck]])</f>
        <v>1050</v>
      </c>
      <c r="Q6265" t="s">
        <v>17102</v>
      </c>
      <c r="R6265" t="b">
        <v>1</v>
      </c>
    </row>
    <row r="6266" spans="1:18" x14ac:dyDescent="0.3">
      <c r="A6266" t="s">
        <v>17103</v>
      </c>
      <c r="B6266">
        <f>MID(dane3[[#This Row],[PassengerId]],1,4)+0</f>
        <v>6631</v>
      </c>
      <c r="C6266" t="s">
        <v>14</v>
      </c>
      <c r="D6266" t="b">
        <v>0</v>
      </c>
      <c r="E6266" t="s">
        <v>17104</v>
      </c>
      <c r="F6266" t="str">
        <f>MID($E6266,1,1)</f>
        <v>C</v>
      </c>
      <c r="G6266" t="str">
        <f>IFERROR(MID($E6266,SEARCH("/",$E6266,SEARCH("/",$E6266)+1)+1,1),"")</f>
        <v>P</v>
      </c>
      <c r="H6266" t="s">
        <v>16</v>
      </c>
      <c r="I6266">
        <v>27</v>
      </c>
      <c r="J6266" t="b">
        <v>0</v>
      </c>
      <c r="K6266" s="7">
        <v>0</v>
      </c>
      <c r="L6266" s="7">
        <v>1891</v>
      </c>
      <c r="M6266" s="7">
        <v>0</v>
      </c>
      <c r="N6266" s="7">
        <v>2167</v>
      </c>
      <c r="O6266" s="7">
        <v>0</v>
      </c>
      <c r="P6266" s="7">
        <f>SUM(dane3[[#This Row],[RoomService]:[VRDeck]])</f>
        <v>4058</v>
      </c>
      <c r="Q6266" t="s">
        <v>17105</v>
      </c>
      <c r="R6266" t="b">
        <v>0</v>
      </c>
    </row>
    <row r="6267" spans="1:18" x14ac:dyDescent="0.3">
      <c r="A6267" t="s">
        <v>17106</v>
      </c>
      <c r="B6267">
        <f>MID(dane3[[#This Row],[PassengerId]],1,4)+0</f>
        <v>6633</v>
      </c>
      <c r="C6267" t="s">
        <v>14</v>
      </c>
      <c r="D6267" t="b">
        <v>0</v>
      </c>
      <c r="E6267" t="s">
        <v>17107</v>
      </c>
      <c r="F6267" t="str">
        <f>MID($E6267,1,1)</f>
        <v>B</v>
      </c>
      <c r="G6267" t="str">
        <f>IFERROR(MID($E6267,SEARCH("/",$E6267,SEARCH("/",$E6267)+1)+1,1),"")</f>
        <v>S</v>
      </c>
      <c r="H6267" t="s">
        <v>16</v>
      </c>
      <c r="I6267">
        <v>26</v>
      </c>
      <c r="J6267" t="b">
        <v>0</v>
      </c>
      <c r="K6267" s="7">
        <v>0</v>
      </c>
      <c r="L6267" s="7">
        <v>0</v>
      </c>
      <c r="M6267" s="7">
        <v>0</v>
      </c>
      <c r="N6267" s="7">
        <v>0</v>
      </c>
      <c r="O6267" s="7">
        <v>0</v>
      </c>
      <c r="P6267" s="7">
        <f>SUM(dane3[[#This Row],[RoomService]:[VRDeck]])</f>
        <v>0</v>
      </c>
      <c r="Q6267" t="s">
        <v>17108</v>
      </c>
      <c r="R6267" t="b">
        <v>1</v>
      </c>
    </row>
    <row r="6268" spans="1:18" x14ac:dyDescent="0.3">
      <c r="A6268" t="s">
        <v>17109</v>
      </c>
      <c r="B6268">
        <f>MID(dane3[[#This Row],[PassengerId]],1,4)+0</f>
        <v>6634</v>
      </c>
      <c r="C6268" t="s">
        <v>14</v>
      </c>
      <c r="D6268" t="b">
        <v>1</v>
      </c>
      <c r="E6268" t="s">
        <v>17110</v>
      </c>
      <c r="F6268" t="str">
        <f>MID($E6268,1,1)</f>
        <v>B</v>
      </c>
      <c r="G6268" t="str">
        <f>IFERROR(MID($E6268,SEARCH("/",$E6268,SEARCH("/",$E6268)+1)+1,1),"")</f>
        <v>P</v>
      </c>
      <c r="H6268" t="s">
        <v>46</v>
      </c>
      <c r="I6268">
        <v>46</v>
      </c>
      <c r="J6268" t="b">
        <v>0</v>
      </c>
      <c r="K6268" s="7">
        <v>0</v>
      </c>
      <c r="L6268" s="7">
        <v>0</v>
      </c>
      <c r="M6268" s="7">
        <v>0</v>
      </c>
      <c r="N6268" s="7">
        <v>0</v>
      </c>
      <c r="O6268" s="7">
        <v>0</v>
      </c>
      <c r="P6268" s="7">
        <f>SUM(dane3[[#This Row],[RoomService]:[VRDeck]])</f>
        <v>0</v>
      </c>
      <c r="Q6268" t="s">
        <v>17111</v>
      </c>
      <c r="R6268" t="b">
        <v>1</v>
      </c>
    </row>
    <row r="6269" spans="1:18" x14ac:dyDescent="0.3">
      <c r="A6269" t="s">
        <v>17112</v>
      </c>
      <c r="B6269">
        <f>MID(dane3[[#This Row],[PassengerId]],1,4)+0</f>
        <v>6634</v>
      </c>
      <c r="C6269" t="s">
        <v>39</v>
      </c>
      <c r="D6269" t="b">
        <v>1</v>
      </c>
      <c r="E6269" t="s">
        <v>39</v>
      </c>
      <c r="F6269" t="str">
        <f>MID($E6269,1,1)</f>
        <v/>
      </c>
      <c r="G6269" t="str">
        <f>IFERROR(MID($E6269,SEARCH("/",$E6269,SEARCH("/",$E6269)+1)+1,1),"")</f>
        <v/>
      </c>
      <c r="H6269" t="s">
        <v>16</v>
      </c>
      <c r="I6269">
        <v>64</v>
      </c>
      <c r="J6269" t="b">
        <v>0</v>
      </c>
      <c r="K6269" s="7">
        <v>0</v>
      </c>
      <c r="L6269" s="7">
        <v>0</v>
      </c>
      <c r="M6269" s="7">
        <v>0</v>
      </c>
      <c r="N6269" s="7">
        <v>0</v>
      </c>
      <c r="O6269" s="7">
        <v>0</v>
      </c>
      <c r="P6269" s="7">
        <f>SUM(dane3[[#This Row],[RoomService]:[VRDeck]])</f>
        <v>0</v>
      </c>
      <c r="Q6269" t="s">
        <v>17113</v>
      </c>
      <c r="R6269" t="b">
        <v>1</v>
      </c>
    </row>
    <row r="6270" spans="1:18" x14ac:dyDescent="0.3">
      <c r="A6270" t="s">
        <v>17114</v>
      </c>
      <c r="B6270">
        <f>MID(dane3[[#This Row],[PassengerId]],1,4)+0</f>
        <v>6635</v>
      </c>
      <c r="C6270" t="s">
        <v>14</v>
      </c>
      <c r="D6270" t="b">
        <v>0</v>
      </c>
      <c r="E6270" t="s">
        <v>17115</v>
      </c>
      <c r="F6270" t="str">
        <f>MID($E6270,1,1)</f>
        <v>C</v>
      </c>
      <c r="G6270" t="str">
        <f>IFERROR(MID($E6270,SEARCH("/",$E6270,SEARCH("/",$E6270)+1)+1,1),"")</f>
        <v>P</v>
      </c>
      <c r="H6270" t="s">
        <v>16</v>
      </c>
      <c r="I6270">
        <v>17</v>
      </c>
      <c r="J6270" t="b">
        <v>0</v>
      </c>
      <c r="K6270" s="7">
        <v>0</v>
      </c>
      <c r="L6270" s="7">
        <v>1339</v>
      </c>
      <c r="M6270" s="7">
        <v>26</v>
      </c>
      <c r="N6270" s="7">
        <v>244</v>
      </c>
      <c r="O6270" s="7">
        <v>15</v>
      </c>
      <c r="P6270" s="7">
        <f>SUM(dane3[[#This Row],[RoomService]:[VRDeck]])</f>
        <v>1624</v>
      </c>
      <c r="Q6270" t="s">
        <v>17116</v>
      </c>
      <c r="R6270" t="b">
        <v>0</v>
      </c>
    </row>
    <row r="6271" spans="1:18" x14ac:dyDescent="0.3">
      <c r="A6271" t="s">
        <v>17117</v>
      </c>
      <c r="B6271">
        <f>MID(dane3[[#This Row],[PassengerId]],1,4)+0</f>
        <v>6635</v>
      </c>
      <c r="C6271" t="s">
        <v>14</v>
      </c>
      <c r="D6271" t="b">
        <v>0</v>
      </c>
      <c r="E6271" t="s">
        <v>17115</v>
      </c>
      <c r="F6271" t="str">
        <f>MID($E6271,1,1)</f>
        <v>C</v>
      </c>
      <c r="G6271" t="str">
        <f>IFERROR(MID($E6271,SEARCH("/",$E6271,SEARCH("/",$E6271)+1)+1,1),"")</f>
        <v>P</v>
      </c>
      <c r="H6271" t="s">
        <v>46</v>
      </c>
      <c r="I6271">
        <v>45</v>
      </c>
      <c r="J6271" t="b">
        <v>0</v>
      </c>
      <c r="K6271" s="7">
        <v>0</v>
      </c>
      <c r="L6271" s="7">
        <v>313</v>
      </c>
      <c r="M6271" s="7">
        <v>1791</v>
      </c>
      <c r="N6271" s="7">
        <v>414</v>
      </c>
      <c r="O6271" s="7">
        <v>1675</v>
      </c>
      <c r="P6271" s="7">
        <f>SUM(dane3[[#This Row],[RoomService]:[VRDeck]])</f>
        <v>4193</v>
      </c>
      <c r="Q6271" t="s">
        <v>17118</v>
      </c>
      <c r="R6271" t="b">
        <v>0</v>
      </c>
    </row>
    <row r="6272" spans="1:18" x14ac:dyDescent="0.3">
      <c r="A6272" t="s">
        <v>15597</v>
      </c>
      <c r="B6272">
        <f>MID(dane3[[#This Row],[PassengerId]],1,4)+0</f>
        <v>6054</v>
      </c>
      <c r="C6272" t="s">
        <v>53</v>
      </c>
      <c r="D6272" t="b">
        <v>1</v>
      </c>
      <c r="E6272" t="s">
        <v>15598</v>
      </c>
      <c r="F6272" t="str">
        <f>MID($E6272,1,1)</f>
        <v>F</v>
      </c>
      <c r="G6272" t="str">
        <f>IFERROR(MID($E6272,SEARCH("/",$E6272,SEARCH("/",$E6272)+1)+1,1),"")</f>
        <v>S</v>
      </c>
      <c r="H6272" t="s">
        <v>16</v>
      </c>
      <c r="I6272">
        <v>28</v>
      </c>
      <c r="J6272" t="b">
        <v>0</v>
      </c>
      <c r="K6272" s="7">
        <v>0</v>
      </c>
      <c r="L6272" s="7">
        <v>0</v>
      </c>
      <c r="M6272" s="7">
        <v>0</v>
      </c>
      <c r="N6272" s="7">
        <v>0</v>
      </c>
      <c r="O6272" s="7">
        <v>0</v>
      </c>
      <c r="P6272" s="7">
        <f>SUM(dane3[[#This Row],[RoomService]:[VRDeck]])</f>
        <v>0</v>
      </c>
      <c r="Q6272" t="s">
        <v>15599</v>
      </c>
      <c r="R6272" t="b">
        <v>1</v>
      </c>
    </row>
    <row r="6273" spans="1:18" x14ac:dyDescent="0.3">
      <c r="A6273" t="s">
        <v>17122</v>
      </c>
      <c r="B6273">
        <f>MID(dane3[[#This Row],[PassengerId]],1,4)+0</f>
        <v>6638</v>
      </c>
      <c r="C6273" t="s">
        <v>19</v>
      </c>
      <c r="D6273" t="b">
        <v>1</v>
      </c>
      <c r="E6273" t="s">
        <v>17123</v>
      </c>
      <c r="F6273" t="str">
        <f>MID($E6273,1,1)</f>
        <v>G</v>
      </c>
      <c r="G6273" t="str">
        <f>IFERROR(MID($E6273,SEARCH("/",$E6273,SEARCH("/",$E6273)+1)+1,1),"")</f>
        <v>P</v>
      </c>
      <c r="H6273" t="s">
        <v>16</v>
      </c>
      <c r="I6273">
        <v>29</v>
      </c>
      <c r="J6273" t="b">
        <v>0</v>
      </c>
      <c r="K6273" s="7">
        <v>0</v>
      </c>
      <c r="L6273" s="7">
        <v>0</v>
      </c>
      <c r="M6273" s="7">
        <v>0</v>
      </c>
      <c r="N6273" s="7">
        <v>0</v>
      </c>
      <c r="O6273" s="7">
        <v>0</v>
      </c>
      <c r="P6273" s="7">
        <f>SUM(dane3[[#This Row],[RoomService]:[VRDeck]])</f>
        <v>0</v>
      </c>
      <c r="Q6273" t="s">
        <v>17124</v>
      </c>
      <c r="R6273" t="b">
        <v>0</v>
      </c>
    </row>
    <row r="6274" spans="1:18" x14ac:dyDescent="0.3">
      <c r="A6274" t="s">
        <v>17125</v>
      </c>
      <c r="B6274">
        <f>MID(dane3[[#This Row],[PassengerId]],1,4)+0</f>
        <v>6639</v>
      </c>
      <c r="C6274" t="s">
        <v>19</v>
      </c>
      <c r="D6274" t="b">
        <v>1</v>
      </c>
      <c r="E6274" t="s">
        <v>17126</v>
      </c>
      <c r="F6274" t="str">
        <f>MID($E6274,1,1)</f>
        <v>G</v>
      </c>
      <c r="G6274" t="str">
        <f>IFERROR(MID($E6274,SEARCH("/",$E6274,SEARCH("/",$E6274)+1)+1,1),"")</f>
        <v>P</v>
      </c>
      <c r="H6274" t="s">
        <v>32</v>
      </c>
      <c r="I6274">
        <v>18</v>
      </c>
      <c r="J6274" t="b">
        <v>0</v>
      </c>
      <c r="K6274" s="7">
        <v>0</v>
      </c>
      <c r="L6274" s="7">
        <v>0</v>
      </c>
      <c r="M6274" s="7">
        <v>0</v>
      </c>
      <c r="N6274" s="7">
        <v>0</v>
      </c>
      <c r="O6274" s="7">
        <v>0</v>
      </c>
      <c r="P6274" s="7">
        <f>SUM(dane3[[#This Row],[RoomService]:[VRDeck]])</f>
        <v>0</v>
      </c>
      <c r="Q6274" t="s">
        <v>17127</v>
      </c>
      <c r="R6274" t="b">
        <v>1</v>
      </c>
    </row>
    <row r="6275" spans="1:18" x14ac:dyDescent="0.3">
      <c r="A6275" t="s">
        <v>17128</v>
      </c>
      <c r="B6275">
        <f>MID(dane3[[#This Row],[PassengerId]],1,4)+0</f>
        <v>6641</v>
      </c>
      <c r="C6275" t="s">
        <v>14</v>
      </c>
      <c r="D6275" t="b">
        <v>1</v>
      </c>
      <c r="E6275" t="s">
        <v>17129</v>
      </c>
      <c r="F6275" t="str">
        <f>MID($E6275,1,1)</f>
        <v>C</v>
      </c>
      <c r="G6275" t="str">
        <f>IFERROR(MID($E6275,SEARCH("/",$E6275,SEARCH("/",$E6275)+1)+1,1),"")</f>
        <v>S</v>
      </c>
      <c r="H6275" t="s">
        <v>16</v>
      </c>
      <c r="I6275">
        <v>26</v>
      </c>
      <c r="J6275" t="b">
        <v>0</v>
      </c>
      <c r="K6275" s="7">
        <v>0</v>
      </c>
      <c r="L6275" s="7">
        <v>0</v>
      </c>
      <c r="M6275" s="7">
        <v>0</v>
      </c>
      <c r="N6275" s="7">
        <v>0</v>
      </c>
      <c r="O6275" s="7">
        <v>0</v>
      </c>
      <c r="P6275" s="7">
        <f>SUM(dane3[[#This Row],[RoomService]:[VRDeck]])</f>
        <v>0</v>
      </c>
      <c r="Q6275" t="s">
        <v>17130</v>
      </c>
      <c r="R6275" t="b">
        <v>1</v>
      </c>
    </row>
    <row r="6276" spans="1:18" x14ac:dyDescent="0.3">
      <c r="A6276" t="s">
        <v>17131</v>
      </c>
      <c r="B6276">
        <f>MID(dane3[[#This Row],[PassengerId]],1,4)+0</f>
        <v>6641</v>
      </c>
      <c r="C6276" t="s">
        <v>14</v>
      </c>
      <c r="D6276" t="b">
        <v>1</v>
      </c>
      <c r="E6276" t="s">
        <v>17129</v>
      </c>
      <c r="F6276" t="str">
        <f>MID($E6276,1,1)</f>
        <v>C</v>
      </c>
      <c r="G6276" t="str">
        <f>IFERROR(MID($E6276,SEARCH("/",$E6276,SEARCH("/",$E6276)+1)+1,1),"")</f>
        <v>S</v>
      </c>
      <c r="H6276" t="s">
        <v>46</v>
      </c>
      <c r="I6276">
        <v>39</v>
      </c>
      <c r="J6276" t="b">
        <v>0</v>
      </c>
      <c r="K6276" s="7">
        <v>0</v>
      </c>
      <c r="L6276" s="7">
        <v>0</v>
      </c>
      <c r="M6276" s="7">
        <v>0</v>
      </c>
      <c r="N6276" s="7">
        <v>0</v>
      </c>
      <c r="O6276" s="7">
        <v>0</v>
      </c>
      <c r="P6276" s="7">
        <f>SUM(dane3[[#This Row],[RoomService]:[VRDeck]])</f>
        <v>0</v>
      </c>
      <c r="Q6276" t="s">
        <v>17132</v>
      </c>
      <c r="R6276" t="b">
        <v>1</v>
      </c>
    </row>
    <row r="6277" spans="1:18" x14ac:dyDescent="0.3">
      <c r="A6277" t="s">
        <v>17133</v>
      </c>
      <c r="B6277">
        <f>MID(dane3[[#This Row],[PassengerId]],1,4)+0</f>
        <v>6642</v>
      </c>
      <c r="C6277" t="s">
        <v>19</v>
      </c>
      <c r="D6277" t="b">
        <v>1</v>
      </c>
      <c r="E6277" t="s">
        <v>17134</v>
      </c>
      <c r="F6277" t="str">
        <f>MID($E6277,1,1)</f>
        <v>G</v>
      </c>
      <c r="G6277" t="str">
        <f>IFERROR(MID($E6277,SEARCH("/",$E6277,SEARCH("/",$E6277)+1)+1,1),"")</f>
        <v>S</v>
      </c>
      <c r="H6277" t="s">
        <v>16</v>
      </c>
      <c r="I6277">
        <v>59</v>
      </c>
      <c r="J6277" t="b">
        <v>0</v>
      </c>
      <c r="K6277" s="7">
        <v>0</v>
      </c>
      <c r="L6277" s="7">
        <v>0</v>
      </c>
      <c r="M6277" s="7">
        <v>0</v>
      </c>
      <c r="N6277" s="7">
        <v>0</v>
      </c>
      <c r="O6277" s="7">
        <v>0</v>
      </c>
      <c r="P6277" s="7">
        <f>SUM(dane3[[#This Row],[RoomService]:[VRDeck]])</f>
        <v>0</v>
      </c>
      <c r="Q6277" t="s">
        <v>17135</v>
      </c>
      <c r="R6277" t="b">
        <v>1</v>
      </c>
    </row>
    <row r="6278" spans="1:18" x14ac:dyDescent="0.3">
      <c r="A6278" t="s">
        <v>17136</v>
      </c>
      <c r="B6278">
        <f>MID(dane3[[#This Row],[PassengerId]],1,4)+0</f>
        <v>6643</v>
      </c>
      <c r="C6278" t="s">
        <v>19</v>
      </c>
      <c r="D6278" t="b">
        <v>0</v>
      </c>
      <c r="E6278" t="s">
        <v>17137</v>
      </c>
      <c r="F6278" t="str">
        <f>MID($E6278,1,1)</f>
        <v>F</v>
      </c>
      <c r="G6278" t="str">
        <f>IFERROR(MID($E6278,SEARCH("/",$E6278,SEARCH("/",$E6278)+1)+1,1),"")</f>
        <v>S</v>
      </c>
      <c r="H6278" t="s">
        <v>16</v>
      </c>
      <c r="I6278">
        <v>20</v>
      </c>
      <c r="J6278" t="b">
        <v>0</v>
      </c>
      <c r="K6278" s="7">
        <v>0</v>
      </c>
      <c r="L6278" s="7">
        <v>6</v>
      </c>
      <c r="M6278" s="7">
        <v>24</v>
      </c>
      <c r="N6278" s="7">
        <v>0</v>
      </c>
      <c r="O6278" s="7">
        <v>672</v>
      </c>
      <c r="P6278" s="7">
        <f>SUM(dane3[[#This Row],[RoomService]:[VRDeck]])</f>
        <v>702</v>
      </c>
      <c r="Q6278" t="s">
        <v>17138</v>
      </c>
      <c r="R6278" t="b">
        <v>0</v>
      </c>
    </row>
    <row r="6279" spans="1:18" x14ac:dyDescent="0.3">
      <c r="A6279" t="s">
        <v>17139</v>
      </c>
      <c r="B6279">
        <f>MID(dane3[[#This Row],[PassengerId]],1,4)+0</f>
        <v>6645</v>
      </c>
      <c r="C6279" t="s">
        <v>19</v>
      </c>
      <c r="D6279" t="b">
        <v>1</v>
      </c>
      <c r="E6279" t="s">
        <v>17140</v>
      </c>
      <c r="F6279" t="str">
        <f>MID($E6279,1,1)</f>
        <v>G</v>
      </c>
      <c r="G6279" t="str">
        <f>IFERROR(MID($E6279,SEARCH("/",$E6279,SEARCH("/",$E6279)+1)+1,1),"")</f>
        <v>S</v>
      </c>
      <c r="H6279" t="s">
        <v>46</v>
      </c>
      <c r="I6279">
        <v>17</v>
      </c>
      <c r="J6279" t="b">
        <v>0</v>
      </c>
      <c r="K6279" s="7">
        <v>0</v>
      </c>
      <c r="L6279" s="7">
        <v>0</v>
      </c>
      <c r="M6279" s="7">
        <v>0</v>
      </c>
      <c r="N6279" s="7">
        <v>0</v>
      </c>
      <c r="O6279" s="7">
        <v>0</v>
      </c>
      <c r="P6279" s="7">
        <f>SUM(dane3[[#This Row],[RoomService]:[VRDeck]])</f>
        <v>0</v>
      </c>
      <c r="Q6279" t="s">
        <v>17141</v>
      </c>
      <c r="R6279" t="b">
        <v>1</v>
      </c>
    </row>
    <row r="6280" spans="1:18" x14ac:dyDescent="0.3">
      <c r="A6280" t="s">
        <v>17142</v>
      </c>
      <c r="B6280">
        <f>MID(dane3[[#This Row],[PassengerId]],1,4)+0</f>
        <v>6646</v>
      </c>
      <c r="C6280" t="s">
        <v>19</v>
      </c>
      <c r="D6280" t="b">
        <v>1</v>
      </c>
      <c r="E6280" t="s">
        <v>17143</v>
      </c>
      <c r="F6280" t="str">
        <f>MID($E6280,1,1)</f>
        <v>G</v>
      </c>
      <c r="G6280" t="str">
        <f>IFERROR(MID($E6280,SEARCH("/",$E6280,SEARCH("/",$E6280)+1)+1,1),"")</f>
        <v>S</v>
      </c>
      <c r="H6280" t="s">
        <v>16</v>
      </c>
      <c r="I6280">
        <v>47</v>
      </c>
      <c r="J6280" t="b">
        <v>0</v>
      </c>
      <c r="K6280" s="7">
        <v>0</v>
      </c>
      <c r="L6280" s="7">
        <v>0</v>
      </c>
      <c r="M6280" s="7">
        <v>0</v>
      </c>
      <c r="N6280" s="7">
        <v>0</v>
      </c>
      <c r="O6280" s="7">
        <v>0</v>
      </c>
      <c r="P6280" s="7">
        <f>SUM(dane3[[#This Row],[RoomService]:[VRDeck]])</f>
        <v>0</v>
      </c>
      <c r="Q6280" t="s">
        <v>17144</v>
      </c>
      <c r="R6280" t="b">
        <v>1</v>
      </c>
    </row>
    <row r="6281" spans="1:18" x14ac:dyDescent="0.3">
      <c r="A6281" t="s">
        <v>17145</v>
      </c>
      <c r="B6281">
        <f>MID(dane3[[#This Row],[PassengerId]],1,4)+0</f>
        <v>6647</v>
      </c>
      <c r="C6281" t="s">
        <v>19</v>
      </c>
      <c r="D6281" t="b">
        <v>0</v>
      </c>
      <c r="E6281" t="s">
        <v>17146</v>
      </c>
      <c r="F6281" t="str">
        <f>MID($E6281,1,1)</f>
        <v>F</v>
      </c>
      <c r="G6281" t="str">
        <f>IFERROR(MID($E6281,SEARCH("/",$E6281,SEARCH("/",$E6281)+1)+1,1),"")</f>
        <v>S</v>
      </c>
      <c r="H6281" t="s">
        <v>32</v>
      </c>
      <c r="I6281">
        <v>29</v>
      </c>
      <c r="J6281" t="b">
        <v>0</v>
      </c>
      <c r="K6281" s="7">
        <v>2</v>
      </c>
      <c r="L6281" s="7">
        <v>3</v>
      </c>
      <c r="M6281" s="7">
        <v>1501</v>
      </c>
      <c r="N6281" s="7">
        <v>26</v>
      </c>
      <c r="O6281" s="7">
        <v>0</v>
      </c>
      <c r="P6281" s="7">
        <f>SUM(dane3[[#This Row],[RoomService]:[VRDeck]])</f>
        <v>1532</v>
      </c>
      <c r="Q6281" t="s">
        <v>17147</v>
      </c>
      <c r="R6281" t="b">
        <v>1</v>
      </c>
    </row>
    <row r="6282" spans="1:18" x14ac:dyDescent="0.3">
      <c r="A6282" t="s">
        <v>17148</v>
      </c>
      <c r="B6282">
        <f>MID(dane3[[#This Row],[PassengerId]],1,4)+0</f>
        <v>6649</v>
      </c>
      <c r="C6282" t="s">
        <v>19</v>
      </c>
      <c r="D6282" t="b">
        <v>0</v>
      </c>
      <c r="E6282" t="s">
        <v>17149</v>
      </c>
      <c r="F6282" t="str">
        <f>MID($E6282,1,1)</f>
        <v>F</v>
      </c>
      <c r="G6282" t="str">
        <f>IFERROR(MID($E6282,SEARCH("/",$E6282,SEARCH("/",$E6282)+1)+1,1),"")</f>
        <v>S</v>
      </c>
      <c r="H6282" t="s">
        <v>16</v>
      </c>
      <c r="I6282">
        <v>16</v>
      </c>
      <c r="J6282" t="b">
        <v>0</v>
      </c>
      <c r="K6282" s="7">
        <v>0</v>
      </c>
      <c r="L6282" s="7">
        <v>0</v>
      </c>
      <c r="M6282" s="7">
        <v>265</v>
      </c>
      <c r="N6282" s="7">
        <v>0</v>
      </c>
      <c r="O6282" s="7">
        <v>0</v>
      </c>
      <c r="P6282" s="7">
        <f>SUM(dane3[[#This Row],[RoomService]:[VRDeck]])</f>
        <v>265</v>
      </c>
      <c r="Q6282" t="s">
        <v>17150</v>
      </c>
      <c r="R6282" t="b">
        <v>0</v>
      </c>
    </row>
    <row r="6283" spans="1:18" x14ac:dyDescent="0.3">
      <c r="A6283" t="s">
        <v>17151</v>
      </c>
      <c r="B6283">
        <f>MID(dane3[[#This Row],[PassengerId]],1,4)+0</f>
        <v>6650</v>
      </c>
      <c r="C6283" t="s">
        <v>19</v>
      </c>
      <c r="D6283" t="b">
        <v>0</v>
      </c>
      <c r="E6283" t="s">
        <v>17152</v>
      </c>
      <c r="F6283" t="str">
        <f>MID($E6283,1,1)</f>
        <v>G</v>
      </c>
      <c r="G6283" t="str">
        <f>IFERROR(MID($E6283,SEARCH("/",$E6283,SEARCH("/",$E6283)+1)+1,1),"")</f>
        <v>P</v>
      </c>
      <c r="H6283" t="s">
        <v>16</v>
      </c>
      <c r="I6283">
        <v>48</v>
      </c>
      <c r="J6283" t="b">
        <v>0</v>
      </c>
      <c r="K6283" s="7">
        <v>12</v>
      </c>
      <c r="L6283" s="7">
        <v>0</v>
      </c>
      <c r="M6283" s="7">
        <v>0</v>
      </c>
      <c r="N6283" s="7">
        <v>0</v>
      </c>
      <c r="O6283" s="7">
        <v>796</v>
      </c>
      <c r="P6283" s="7">
        <f>SUM(dane3[[#This Row],[RoomService]:[VRDeck]])</f>
        <v>808</v>
      </c>
      <c r="Q6283" t="s">
        <v>17153</v>
      </c>
      <c r="R6283" t="b">
        <v>0</v>
      </c>
    </row>
    <row r="6284" spans="1:18" x14ac:dyDescent="0.3">
      <c r="A6284" t="s">
        <v>17154</v>
      </c>
      <c r="B6284">
        <f>MID(dane3[[#This Row],[PassengerId]],1,4)+0</f>
        <v>6652</v>
      </c>
      <c r="C6284" t="s">
        <v>19</v>
      </c>
      <c r="D6284" t="b">
        <v>0</v>
      </c>
      <c r="E6284" t="s">
        <v>39</v>
      </c>
      <c r="F6284" t="s">
        <v>23762</v>
      </c>
      <c r="G6284" t="str">
        <f>IFERROR(MID($E6284,SEARCH("/",$E6284,SEARCH("/",$E6284)+1)+1,1),"")</f>
        <v/>
      </c>
      <c r="H6284" t="s">
        <v>32</v>
      </c>
      <c r="I6284">
        <v>39</v>
      </c>
      <c r="J6284" t="b">
        <v>0</v>
      </c>
      <c r="K6284" s="7">
        <v>0</v>
      </c>
      <c r="L6284" s="7">
        <v>69</v>
      </c>
      <c r="M6284" s="7">
        <v>29</v>
      </c>
      <c r="N6284" s="7">
        <v>424</v>
      </c>
      <c r="O6284" s="7">
        <v>18</v>
      </c>
      <c r="P6284" s="7">
        <f>SUM(dane3[[#This Row],[RoomService]:[VRDeck]])</f>
        <v>540</v>
      </c>
      <c r="Q6284" t="s">
        <v>17155</v>
      </c>
      <c r="R6284" t="b">
        <v>0</v>
      </c>
    </row>
    <row r="6285" spans="1:18" x14ac:dyDescent="0.3">
      <c r="A6285" t="s">
        <v>17156</v>
      </c>
      <c r="B6285">
        <f>MID(dane3[[#This Row],[PassengerId]],1,4)+0</f>
        <v>6654</v>
      </c>
      <c r="C6285" t="s">
        <v>19</v>
      </c>
      <c r="D6285" t="b">
        <v>1</v>
      </c>
      <c r="E6285" t="s">
        <v>17157</v>
      </c>
      <c r="F6285" t="str">
        <f>MID($E6285,1,1)</f>
        <v>G</v>
      </c>
      <c r="G6285" t="str">
        <f>IFERROR(MID($E6285,SEARCH("/",$E6285,SEARCH("/",$E6285)+1)+1,1),"")</f>
        <v>S</v>
      </c>
      <c r="H6285" t="s">
        <v>46</v>
      </c>
      <c r="I6285">
        <v>28</v>
      </c>
      <c r="J6285" t="b">
        <v>0</v>
      </c>
      <c r="K6285" s="7">
        <v>0</v>
      </c>
      <c r="L6285" s="7">
        <v>0</v>
      </c>
      <c r="M6285" s="7">
        <v>0</v>
      </c>
      <c r="N6285" s="7">
        <v>0</v>
      </c>
      <c r="O6285" s="7">
        <v>0</v>
      </c>
      <c r="P6285" s="7">
        <f>SUM(dane3[[#This Row],[RoomService]:[VRDeck]])</f>
        <v>0</v>
      </c>
      <c r="Q6285" t="s">
        <v>17158</v>
      </c>
      <c r="R6285" t="b">
        <v>1</v>
      </c>
    </row>
    <row r="6286" spans="1:18" x14ac:dyDescent="0.3">
      <c r="A6286" t="s">
        <v>17159</v>
      </c>
      <c r="B6286">
        <f>MID(dane3[[#This Row],[PassengerId]],1,4)+0</f>
        <v>6654</v>
      </c>
      <c r="C6286" t="s">
        <v>19</v>
      </c>
      <c r="D6286" t="b">
        <v>1</v>
      </c>
      <c r="E6286" t="s">
        <v>17157</v>
      </c>
      <c r="F6286" t="str">
        <f>MID($E6286,1,1)</f>
        <v>G</v>
      </c>
      <c r="G6286" t="str">
        <f>IFERROR(MID($E6286,SEARCH("/",$E6286,SEARCH("/",$E6286)+1)+1,1),"")</f>
        <v>S</v>
      </c>
      <c r="H6286" t="s">
        <v>46</v>
      </c>
      <c r="I6286">
        <v>12</v>
      </c>
      <c r="J6286" t="b">
        <v>0</v>
      </c>
      <c r="K6286" s="7">
        <v>0</v>
      </c>
      <c r="L6286" s="7">
        <v>0</v>
      </c>
      <c r="M6286" s="7">
        <v>0</v>
      </c>
      <c r="N6286" s="7">
        <v>0</v>
      </c>
      <c r="O6286" s="7">
        <v>0</v>
      </c>
      <c r="P6286" s="7">
        <f>SUM(dane3[[#This Row],[RoomService]:[VRDeck]])</f>
        <v>0</v>
      </c>
      <c r="Q6286" t="s">
        <v>23799</v>
      </c>
      <c r="R6286" t="b">
        <v>1</v>
      </c>
    </row>
    <row r="6287" spans="1:18" x14ac:dyDescent="0.3">
      <c r="A6287" t="s">
        <v>17160</v>
      </c>
      <c r="B6287">
        <f>MID(dane3[[#This Row],[PassengerId]],1,4)+0</f>
        <v>6654</v>
      </c>
      <c r="C6287" t="s">
        <v>19</v>
      </c>
      <c r="D6287" t="b">
        <v>1</v>
      </c>
      <c r="E6287" t="s">
        <v>17157</v>
      </c>
      <c r="F6287" t="str">
        <f>MID($E6287,1,1)</f>
        <v>G</v>
      </c>
      <c r="G6287" t="str">
        <f>IFERROR(MID($E6287,SEARCH("/",$E6287,SEARCH("/",$E6287)+1)+1,1),"")</f>
        <v>S</v>
      </c>
      <c r="H6287" t="s">
        <v>16</v>
      </c>
      <c r="I6287">
        <v>24</v>
      </c>
      <c r="J6287" t="b">
        <v>0</v>
      </c>
      <c r="K6287" s="7">
        <v>0</v>
      </c>
      <c r="L6287" s="7">
        <v>0</v>
      </c>
      <c r="M6287" s="7">
        <v>0</v>
      </c>
      <c r="N6287" s="7">
        <v>0</v>
      </c>
      <c r="O6287" s="7">
        <v>0</v>
      </c>
      <c r="P6287" s="7">
        <f>SUM(dane3[[#This Row],[RoomService]:[VRDeck]])</f>
        <v>0</v>
      </c>
      <c r="Q6287" t="s">
        <v>17161</v>
      </c>
      <c r="R6287" t="b">
        <v>1</v>
      </c>
    </row>
    <row r="6288" spans="1:18" x14ac:dyDescent="0.3">
      <c r="A6288" t="s">
        <v>15616</v>
      </c>
      <c r="B6288">
        <f>MID(dane3[[#This Row],[PassengerId]],1,4)+0</f>
        <v>6062</v>
      </c>
      <c r="C6288" t="s">
        <v>53</v>
      </c>
      <c r="D6288" t="b">
        <v>0</v>
      </c>
      <c r="E6288" t="s">
        <v>15617</v>
      </c>
      <c r="F6288" t="str">
        <f>MID($E6288,1,1)</f>
        <v>F</v>
      </c>
      <c r="G6288" t="str">
        <f>IFERROR(MID($E6288,SEARCH("/",$E6288,SEARCH("/",$E6288)+1)+1,1),"")</f>
        <v>P</v>
      </c>
      <c r="H6288" t="s">
        <v>16</v>
      </c>
      <c r="I6288">
        <v>33</v>
      </c>
      <c r="J6288" t="b">
        <v>0</v>
      </c>
      <c r="K6288" s="7">
        <v>301</v>
      </c>
      <c r="L6288" s="7">
        <v>0</v>
      </c>
      <c r="M6288" s="7">
        <v>501</v>
      </c>
      <c r="N6288" s="7">
        <v>0</v>
      </c>
      <c r="O6288" s="7">
        <v>1013</v>
      </c>
      <c r="P6288" s="7">
        <f>SUM(dane3[[#This Row],[RoomService]:[VRDeck]])</f>
        <v>1815</v>
      </c>
      <c r="Q6288" t="s">
        <v>15618</v>
      </c>
      <c r="R6288" t="b">
        <v>0</v>
      </c>
    </row>
    <row r="6289" spans="1:18" x14ac:dyDescent="0.3">
      <c r="A6289" t="s">
        <v>17165</v>
      </c>
      <c r="B6289">
        <f>MID(dane3[[#This Row],[PassengerId]],1,4)+0</f>
        <v>6656</v>
      </c>
      <c r="C6289" t="s">
        <v>14</v>
      </c>
      <c r="D6289" t="b">
        <v>1</v>
      </c>
      <c r="E6289" t="s">
        <v>17166</v>
      </c>
      <c r="F6289" t="str">
        <f>MID($E6289,1,1)</f>
        <v>B</v>
      </c>
      <c r="G6289" t="str">
        <f>IFERROR(MID($E6289,SEARCH("/",$E6289,SEARCH("/",$E6289)+1)+1,1),"")</f>
        <v>P</v>
      </c>
      <c r="H6289" t="s">
        <v>16</v>
      </c>
      <c r="I6289">
        <v>34</v>
      </c>
      <c r="J6289" t="b">
        <v>0</v>
      </c>
      <c r="K6289" s="7">
        <v>0</v>
      </c>
      <c r="L6289" s="7">
        <v>0</v>
      </c>
      <c r="M6289" s="7">
        <v>0</v>
      </c>
      <c r="N6289" s="7">
        <v>0</v>
      </c>
      <c r="O6289" s="7">
        <v>0</v>
      </c>
      <c r="P6289" s="7">
        <f>SUM(dane3[[#This Row],[RoomService]:[VRDeck]])</f>
        <v>0</v>
      </c>
      <c r="Q6289" t="s">
        <v>17167</v>
      </c>
      <c r="R6289" t="b">
        <v>1</v>
      </c>
    </row>
    <row r="6290" spans="1:18" x14ac:dyDescent="0.3">
      <c r="A6290" t="s">
        <v>15619</v>
      </c>
      <c r="B6290">
        <f>MID(dane3[[#This Row],[PassengerId]],1,4)+0</f>
        <v>6062</v>
      </c>
      <c r="C6290" t="s">
        <v>53</v>
      </c>
      <c r="D6290" t="b">
        <v>0</v>
      </c>
      <c r="E6290" t="s">
        <v>15620</v>
      </c>
      <c r="F6290" t="str">
        <f>MID($E6290,1,1)</f>
        <v>E</v>
      </c>
      <c r="G6290" t="str">
        <f>IFERROR(MID($E6290,SEARCH("/",$E6290,SEARCH("/",$E6290)+1)+1,1),"")</f>
        <v>P</v>
      </c>
      <c r="H6290" t="s">
        <v>16</v>
      </c>
      <c r="I6290">
        <v>35</v>
      </c>
      <c r="J6290" t="b">
        <v>0</v>
      </c>
      <c r="K6290" s="7">
        <v>0</v>
      </c>
      <c r="L6290" s="7">
        <v>0</v>
      </c>
      <c r="M6290" s="7">
        <v>0</v>
      </c>
      <c r="N6290" s="7">
        <v>0</v>
      </c>
      <c r="O6290" s="7">
        <v>0</v>
      </c>
      <c r="P6290" s="7">
        <f>SUM(dane3[[#This Row],[RoomService]:[VRDeck]])</f>
        <v>0</v>
      </c>
      <c r="Q6290" t="s">
        <v>15621</v>
      </c>
      <c r="R6290" t="b">
        <v>0</v>
      </c>
    </row>
    <row r="6291" spans="1:18" x14ac:dyDescent="0.3">
      <c r="A6291" t="s">
        <v>17171</v>
      </c>
      <c r="B6291">
        <f>MID(dane3[[#This Row],[PassengerId]],1,4)+0</f>
        <v>6660</v>
      </c>
      <c r="C6291" t="s">
        <v>19</v>
      </c>
      <c r="D6291" t="b">
        <v>0</v>
      </c>
      <c r="E6291" t="s">
        <v>17172</v>
      </c>
      <c r="F6291" t="str">
        <f>MID($E6291,1,1)</f>
        <v>F</v>
      </c>
      <c r="G6291" t="str">
        <f>IFERROR(MID($E6291,SEARCH("/",$E6291,SEARCH("/",$E6291)+1)+1,1),"")</f>
        <v>P</v>
      </c>
      <c r="H6291" t="s">
        <v>16</v>
      </c>
      <c r="I6291">
        <v>47</v>
      </c>
      <c r="J6291" t="b">
        <v>0</v>
      </c>
      <c r="K6291" s="7">
        <v>590</v>
      </c>
      <c r="L6291" s="7">
        <v>0</v>
      </c>
      <c r="M6291" s="7">
        <v>47</v>
      </c>
      <c r="N6291" s="7">
        <v>3</v>
      </c>
      <c r="O6291" s="7">
        <v>53</v>
      </c>
      <c r="P6291" s="7">
        <f>SUM(dane3[[#This Row],[RoomService]:[VRDeck]])</f>
        <v>693</v>
      </c>
      <c r="Q6291" t="s">
        <v>17173</v>
      </c>
      <c r="R6291" t="b">
        <v>0</v>
      </c>
    </row>
    <row r="6292" spans="1:18" x14ac:dyDescent="0.3">
      <c r="A6292" t="s">
        <v>17174</v>
      </c>
      <c r="B6292">
        <f>MID(dane3[[#This Row],[PassengerId]],1,4)+0</f>
        <v>6662</v>
      </c>
      <c r="C6292" t="s">
        <v>19</v>
      </c>
      <c r="D6292" t="b">
        <v>0</v>
      </c>
      <c r="E6292" t="s">
        <v>17175</v>
      </c>
      <c r="F6292" t="str">
        <f>MID($E6292,1,1)</f>
        <v>G</v>
      </c>
      <c r="G6292" t="str">
        <f>IFERROR(MID($E6292,SEARCH("/",$E6292,SEARCH("/",$E6292)+1)+1,1),"")</f>
        <v>S</v>
      </c>
      <c r="H6292" t="s">
        <v>16</v>
      </c>
      <c r="I6292">
        <v>0</v>
      </c>
      <c r="J6292" t="b">
        <v>0</v>
      </c>
      <c r="K6292" s="7">
        <v>0</v>
      </c>
      <c r="L6292" s="7">
        <v>0</v>
      </c>
      <c r="M6292" s="7">
        <v>0</v>
      </c>
      <c r="N6292" s="7">
        <v>0</v>
      </c>
      <c r="O6292" s="7">
        <v>0</v>
      </c>
      <c r="P6292" s="7">
        <f>SUM(dane3[[#This Row],[RoomService]:[VRDeck]])</f>
        <v>0</v>
      </c>
      <c r="Q6292" t="s">
        <v>17176</v>
      </c>
      <c r="R6292" t="b">
        <v>0</v>
      </c>
    </row>
    <row r="6293" spans="1:18" x14ac:dyDescent="0.3">
      <c r="A6293" t="s">
        <v>17177</v>
      </c>
      <c r="B6293">
        <f>MID(dane3[[#This Row],[PassengerId]],1,4)+0</f>
        <v>6662</v>
      </c>
      <c r="C6293" t="s">
        <v>19</v>
      </c>
      <c r="D6293" t="b">
        <v>0</v>
      </c>
      <c r="E6293" t="s">
        <v>17175</v>
      </c>
      <c r="F6293" t="str">
        <f>MID($E6293,1,1)</f>
        <v>G</v>
      </c>
      <c r="G6293" t="str">
        <f>IFERROR(MID($E6293,SEARCH("/",$E6293,SEARCH("/",$E6293)+1)+1,1),"")</f>
        <v>S</v>
      </c>
      <c r="H6293" t="s">
        <v>16</v>
      </c>
      <c r="I6293">
        <v>23</v>
      </c>
      <c r="J6293" t="b">
        <v>0</v>
      </c>
      <c r="K6293" s="7">
        <v>0</v>
      </c>
      <c r="L6293" s="7">
        <v>0</v>
      </c>
      <c r="M6293" s="7">
        <v>0</v>
      </c>
      <c r="N6293" s="7">
        <v>0</v>
      </c>
      <c r="O6293" s="7">
        <v>0</v>
      </c>
      <c r="P6293" s="7">
        <f>SUM(dane3[[#This Row],[RoomService]:[VRDeck]])</f>
        <v>0</v>
      </c>
      <c r="Q6293" t="s">
        <v>17178</v>
      </c>
      <c r="R6293" t="b">
        <v>1</v>
      </c>
    </row>
    <row r="6294" spans="1:18" x14ac:dyDescent="0.3">
      <c r="A6294" t="s">
        <v>17179</v>
      </c>
      <c r="B6294">
        <f>MID(dane3[[#This Row],[PassengerId]],1,4)+0</f>
        <v>6662</v>
      </c>
      <c r="C6294" t="s">
        <v>19</v>
      </c>
      <c r="D6294" t="b">
        <v>1</v>
      </c>
      <c r="E6294" t="s">
        <v>17175</v>
      </c>
      <c r="F6294" t="str">
        <f>MID($E6294,1,1)</f>
        <v>G</v>
      </c>
      <c r="G6294" t="str">
        <f>IFERROR(MID($E6294,SEARCH("/",$E6294,SEARCH("/",$E6294)+1)+1,1),"")</f>
        <v>S</v>
      </c>
      <c r="H6294" t="s">
        <v>46</v>
      </c>
      <c r="I6294">
        <v>0</v>
      </c>
      <c r="J6294" t="b">
        <v>0</v>
      </c>
      <c r="K6294" s="7">
        <v>0</v>
      </c>
      <c r="L6294" s="7">
        <v>0</v>
      </c>
      <c r="M6294" s="7">
        <v>0</v>
      </c>
      <c r="N6294" s="7">
        <v>0</v>
      </c>
      <c r="O6294" s="7">
        <v>0</v>
      </c>
      <c r="P6294" s="7">
        <f>SUM(dane3[[#This Row],[RoomService]:[VRDeck]])</f>
        <v>0</v>
      </c>
      <c r="Q6294" t="s">
        <v>17180</v>
      </c>
      <c r="R6294" t="b">
        <v>1</v>
      </c>
    </row>
    <row r="6295" spans="1:18" x14ac:dyDescent="0.3">
      <c r="A6295" t="s">
        <v>17181</v>
      </c>
      <c r="B6295">
        <f>MID(dane3[[#This Row],[PassengerId]],1,4)+0</f>
        <v>6663</v>
      </c>
      <c r="C6295" t="s">
        <v>19</v>
      </c>
      <c r="D6295" t="b">
        <v>0</v>
      </c>
      <c r="E6295" t="s">
        <v>17182</v>
      </c>
      <c r="F6295" t="str">
        <f>MID($E6295,1,1)</f>
        <v>G</v>
      </c>
      <c r="G6295" t="str">
        <f>IFERROR(MID($E6295,SEARCH("/",$E6295,SEARCH("/",$E6295)+1)+1,1),"")</f>
        <v>P</v>
      </c>
      <c r="H6295" t="s">
        <v>16</v>
      </c>
      <c r="I6295">
        <v>20</v>
      </c>
      <c r="J6295" t="b">
        <v>0</v>
      </c>
      <c r="K6295" s="7">
        <v>402</v>
      </c>
      <c r="L6295" s="7">
        <v>25</v>
      </c>
      <c r="M6295" s="7">
        <v>9</v>
      </c>
      <c r="N6295" s="7">
        <v>373</v>
      </c>
      <c r="O6295" s="7">
        <v>0</v>
      </c>
      <c r="P6295" s="7">
        <f>SUM(dane3[[#This Row],[RoomService]:[VRDeck]])</f>
        <v>809</v>
      </c>
      <c r="Q6295" t="s">
        <v>17183</v>
      </c>
      <c r="R6295" t="b">
        <v>0</v>
      </c>
    </row>
    <row r="6296" spans="1:18" x14ac:dyDescent="0.3">
      <c r="A6296" t="s">
        <v>17184</v>
      </c>
      <c r="B6296">
        <f>MID(dane3[[#This Row],[PassengerId]],1,4)+0</f>
        <v>6663</v>
      </c>
      <c r="C6296" t="s">
        <v>19</v>
      </c>
      <c r="D6296" t="b">
        <v>0</v>
      </c>
      <c r="E6296" t="s">
        <v>17185</v>
      </c>
      <c r="F6296" t="str">
        <f>MID($E6296,1,1)</f>
        <v>F</v>
      </c>
      <c r="G6296" t="str">
        <f>IFERROR(MID($E6296,SEARCH("/",$E6296,SEARCH("/",$E6296)+1)+1,1),"")</f>
        <v>P</v>
      </c>
      <c r="H6296" t="s">
        <v>16</v>
      </c>
      <c r="I6296">
        <v>35</v>
      </c>
      <c r="J6296" t="b">
        <v>0</v>
      </c>
      <c r="K6296" s="7">
        <v>90</v>
      </c>
      <c r="L6296" s="7">
        <v>0</v>
      </c>
      <c r="M6296" s="7">
        <v>655</v>
      </c>
      <c r="N6296" s="7">
        <v>43</v>
      </c>
      <c r="O6296" s="7">
        <v>16</v>
      </c>
      <c r="P6296" s="7">
        <f>SUM(dane3[[#This Row],[RoomService]:[VRDeck]])</f>
        <v>804</v>
      </c>
      <c r="Q6296" t="s">
        <v>17186</v>
      </c>
      <c r="R6296" t="b">
        <v>0</v>
      </c>
    </row>
    <row r="6297" spans="1:18" x14ac:dyDescent="0.3">
      <c r="A6297" t="s">
        <v>17187</v>
      </c>
      <c r="B6297">
        <f>MID(dane3[[#This Row],[PassengerId]],1,4)+0</f>
        <v>6664</v>
      </c>
      <c r="C6297" t="s">
        <v>19</v>
      </c>
      <c r="D6297" t="b">
        <v>0</v>
      </c>
      <c r="E6297" t="s">
        <v>17188</v>
      </c>
      <c r="F6297" t="str">
        <f>MID($E6297,1,1)</f>
        <v>G</v>
      </c>
      <c r="G6297" t="str">
        <f>IFERROR(MID($E6297,SEARCH("/",$E6297,SEARCH("/",$E6297)+1)+1,1),"")</f>
        <v>S</v>
      </c>
      <c r="H6297" t="s">
        <v>16</v>
      </c>
      <c r="I6297">
        <v>18</v>
      </c>
      <c r="J6297" t="b">
        <v>0</v>
      </c>
      <c r="K6297" s="7">
        <v>0</v>
      </c>
      <c r="L6297" s="7">
        <v>0</v>
      </c>
      <c r="M6297" s="7">
        <v>827</v>
      </c>
      <c r="N6297" s="7">
        <v>0</v>
      </c>
      <c r="O6297" s="7">
        <v>0</v>
      </c>
      <c r="P6297" s="7">
        <f>SUM(dane3[[#This Row],[RoomService]:[VRDeck]])</f>
        <v>827</v>
      </c>
      <c r="Q6297" t="s">
        <v>17189</v>
      </c>
      <c r="R6297" t="b">
        <v>1</v>
      </c>
    </row>
    <row r="6298" spans="1:18" x14ac:dyDescent="0.3">
      <c r="A6298" t="s">
        <v>17190</v>
      </c>
      <c r="B6298">
        <f>MID(dane3[[#This Row],[PassengerId]],1,4)+0</f>
        <v>6665</v>
      </c>
      <c r="C6298" t="s">
        <v>14</v>
      </c>
      <c r="D6298" t="b">
        <v>1</v>
      </c>
      <c r="E6298" t="s">
        <v>17191</v>
      </c>
      <c r="F6298" t="str">
        <f>MID($E6298,1,1)</f>
        <v>B</v>
      </c>
      <c r="G6298" t="str">
        <f>IFERROR(MID($E6298,SEARCH("/",$E6298,SEARCH("/",$E6298)+1)+1,1),"")</f>
        <v>P</v>
      </c>
      <c r="H6298" t="s">
        <v>46</v>
      </c>
      <c r="I6298">
        <v>17</v>
      </c>
      <c r="J6298" t="b">
        <v>0</v>
      </c>
      <c r="K6298" s="7">
        <v>0</v>
      </c>
      <c r="L6298" s="7">
        <v>0</v>
      </c>
      <c r="M6298" s="7">
        <v>0</v>
      </c>
      <c r="N6298" s="7">
        <v>0</v>
      </c>
      <c r="O6298" s="7">
        <v>0</v>
      </c>
      <c r="P6298" s="7">
        <f>SUM(dane3[[#This Row],[RoomService]:[VRDeck]])</f>
        <v>0</v>
      </c>
      <c r="Q6298" t="s">
        <v>17192</v>
      </c>
      <c r="R6298" t="b">
        <v>1</v>
      </c>
    </row>
    <row r="6299" spans="1:18" x14ac:dyDescent="0.3">
      <c r="A6299" t="s">
        <v>17193</v>
      </c>
      <c r="B6299">
        <f>MID(dane3[[#This Row],[PassengerId]],1,4)+0</f>
        <v>6665</v>
      </c>
      <c r="C6299" t="s">
        <v>14</v>
      </c>
      <c r="D6299" t="b">
        <v>0</v>
      </c>
      <c r="E6299" t="s">
        <v>17191</v>
      </c>
      <c r="F6299" t="str">
        <f>MID($E6299,1,1)</f>
        <v>B</v>
      </c>
      <c r="G6299" t="str">
        <f>IFERROR(MID($E6299,SEARCH("/",$E6299,SEARCH("/",$E6299)+1)+1,1),"")</f>
        <v>P</v>
      </c>
      <c r="H6299" t="s">
        <v>16</v>
      </c>
      <c r="I6299">
        <v>18</v>
      </c>
      <c r="J6299" t="b">
        <v>0</v>
      </c>
      <c r="K6299" s="7">
        <v>4</v>
      </c>
      <c r="L6299" s="7">
        <v>1337</v>
      </c>
      <c r="M6299" s="7">
        <v>0</v>
      </c>
      <c r="N6299" s="7">
        <v>0</v>
      </c>
      <c r="O6299" s="7">
        <v>182</v>
      </c>
      <c r="P6299" s="7">
        <f>SUM(dane3[[#This Row],[RoomService]:[VRDeck]])</f>
        <v>1523</v>
      </c>
      <c r="Q6299" t="s">
        <v>17194</v>
      </c>
      <c r="R6299" t="b">
        <v>0</v>
      </c>
    </row>
    <row r="6300" spans="1:18" x14ac:dyDescent="0.3">
      <c r="A6300" t="s">
        <v>17195</v>
      </c>
      <c r="B6300">
        <f>MID(dane3[[#This Row],[PassengerId]],1,4)+0</f>
        <v>6665</v>
      </c>
      <c r="C6300" t="s">
        <v>14</v>
      </c>
      <c r="D6300" t="b">
        <v>0</v>
      </c>
      <c r="E6300" t="s">
        <v>17191</v>
      </c>
      <c r="F6300" t="str">
        <f>MID($E6300,1,1)</f>
        <v>B</v>
      </c>
      <c r="G6300" t="str">
        <f>IFERROR(MID($E6300,SEARCH("/",$E6300,SEARCH("/",$E6300)+1)+1,1),"")</f>
        <v>P</v>
      </c>
      <c r="H6300" t="s">
        <v>16</v>
      </c>
      <c r="I6300">
        <v>53</v>
      </c>
      <c r="J6300" t="b">
        <v>0</v>
      </c>
      <c r="K6300" s="7">
        <v>0</v>
      </c>
      <c r="L6300" s="7">
        <v>0</v>
      </c>
      <c r="M6300" s="7">
        <v>0</v>
      </c>
      <c r="N6300" s="7">
        <v>0</v>
      </c>
      <c r="O6300" s="7">
        <v>0</v>
      </c>
      <c r="P6300" s="7">
        <f>SUM(dane3[[#This Row],[RoomService]:[VRDeck]])</f>
        <v>0</v>
      </c>
      <c r="Q6300" t="s">
        <v>17196</v>
      </c>
      <c r="R6300" t="b">
        <v>1</v>
      </c>
    </row>
    <row r="6301" spans="1:18" x14ac:dyDescent="0.3">
      <c r="A6301" t="s">
        <v>17197</v>
      </c>
      <c r="B6301">
        <f>MID(dane3[[#This Row],[PassengerId]],1,4)+0</f>
        <v>6665</v>
      </c>
      <c r="C6301" t="s">
        <v>14</v>
      </c>
      <c r="D6301" t="b">
        <v>0</v>
      </c>
      <c r="E6301" t="s">
        <v>17191</v>
      </c>
      <c r="F6301" t="str">
        <f>MID($E6301,1,1)</f>
        <v>B</v>
      </c>
      <c r="G6301" t="str">
        <f>IFERROR(MID($E6301,SEARCH("/",$E6301,SEARCH("/",$E6301)+1)+1,1),"")</f>
        <v>P</v>
      </c>
      <c r="H6301" t="s">
        <v>46</v>
      </c>
      <c r="I6301">
        <v>35</v>
      </c>
      <c r="J6301" t="b">
        <v>0</v>
      </c>
      <c r="K6301" s="7">
        <v>0</v>
      </c>
      <c r="L6301" s="7">
        <v>2504</v>
      </c>
      <c r="M6301" s="7">
        <v>0</v>
      </c>
      <c r="N6301" s="7">
        <v>0</v>
      </c>
      <c r="O6301" s="7">
        <v>5496</v>
      </c>
      <c r="P6301" s="7">
        <f>SUM(dane3[[#This Row],[RoomService]:[VRDeck]])</f>
        <v>8000</v>
      </c>
      <c r="Q6301" t="s">
        <v>17198</v>
      </c>
      <c r="R6301" t="b">
        <v>0</v>
      </c>
    </row>
    <row r="6302" spans="1:18" x14ac:dyDescent="0.3">
      <c r="A6302" t="s">
        <v>17199</v>
      </c>
      <c r="B6302">
        <f>MID(dane3[[#This Row],[PassengerId]],1,4)+0</f>
        <v>6667</v>
      </c>
      <c r="C6302" t="s">
        <v>14</v>
      </c>
      <c r="D6302" t="b">
        <v>1</v>
      </c>
      <c r="E6302" t="s">
        <v>17200</v>
      </c>
      <c r="F6302" t="str">
        <f>MID($E6302,1,1)</f>
        <v>C</v>
      </c>
      <c r="G6302" t="str">
        <f>IFERROR(MID($E6302,SEARCH("/",$E6302,SEARCH("/",$E6302)+1)+1,1),"")</f>
        <v>S</v>
      </c>
      <c r="H6302" t="s">
        <v>16</v>
      </c>
      <c r="I6302">
        <v>48</v>
      </c>
      <c r="J6302" t="b">
        <v>0</v>
      </c>
      <c r="K6302" s="7">
        <v>0</v>
      </c>
      <c r="L6302" s="7">
        <v>0</v>
      </c>
      <c r="M6302" s="7">
        <v>0</v>
      </c>
      <c r="N6302" s="7">
        <v>0</v>
      </c>
      <c r="O6302" s="7">
        <v>0</v>
      </c>
      <c r="P6302" s="7">
        <f>SUM(dane3[[#This Row],[RoomService]:[VRDeck]])</f>
        <v>0</v>
      </c>
      <c r="Q6302" t="s">
        <v>17201</v>
      </c>
      <c r="R6302" t="b">
        <v>1</v>
      </c>
    </row>
    <row r="6303" spans="1:18" x14ac:dyDescent="0.3">
      <c r="A6303" t="s">
        <v>17202</v>
      </c>
      <c r="B6303">
        <f>MID(dane3[[#This Row],[PassengerId]],1,4)+0</f>
        <v>6668</v>
      </c>
      <c r="C6303" t="s">
        <v>19</v>
      </c>
      <c r="D6303" t="b">
        <v>0</v>
      </c>
      <c r="E6303" t="s">
        <v>17203</v>
      </c>
      <c r="F6303" t="str">
        <f>MID($E6303,1,1)</f>
        <v>G</v>
      </c>
      <c r="G6303" t="str">
        <f>IFERROR(MID($E6303,SEARCH("/",$E6303,SEARCH("/",$E6303)+1)+1,1),"")</f>
        <v>S</v>
      </c>
      <c r="H6303" t="s">
        <v>16</v>
      </c>
      <c r="I6303">
        <v>68</v>
      </c>
      <c r="J6303" t="b">
        <v>0</v>
      </c>
      <c r="K6303" s="7">
        <v>0</v>
      </c>
      <c r="L6303" s="7">
        <v>0</v>
      </c>
      <c r="M6303" s="7">
        <v>649</v>
      </c>
      <c r="N6303" s="7">
        <v>0</v>
      </c>
      <c r="O6303" s="7">
        <v>239</v>
      </c>
      <c r="P6303" s="7">
        <f>SUM(dane3[[#This Row],[RoomService]:[VRDeck]])</f>
        <v>888</v>
      </c>
      <c r="Q6303" t="s">
        <v>23799</v>
      </c>
      <c r="R6303" t="b">
        <v>1</v>
      </c>
    </row>
    <row r="6304" spans="1:18" x14ac:dyDescent="0.3">
      <c r="A6304" t="s">
        <v>17204</v>
      </c>
      <c r="B6304">
        <f>MID(dane3[[#This Row],[PassengerId]],1,4)+0</f>
        <v>6668</v>
      </c>
      <c r="C6304" t="s">
        <v>19</v>
      </c>
      <c r="D6304" t="b">
        <v>0</v>
      </c>
      <c r="E6304" t="s">
        <v>17203</v>
      </c>
      <c r="F6304" t="str">
        <f>MID($E6304,1,1)</f>
        <v>G</v>
      </c>
      <c r="G6304" t="str">
        <f>IFERROR(MID($E6304,SEARCH("/",$E6304,SEARCH("/",$E6304)+1)+1,1),"")</f>
        <v>S</v>
      </c>
      <c r="H6304" t="s">
        <v>16</v>
      </c>
      <c r="I6304">
        <v>27</v>
      </c>
      <c r="J6304" t="b">
        <v>0</v>
      </c>
      <c r="K6304" s="7">
        <v>17</v>
      </c>
      <c r="L6304" s="7">
        <v>65</v>
      </c>
      <c r="M6304" s="7">
        <v>74</v>
      </c>
      <c r="N6304" s="7">
        <v>1548</v>
      </c>
      <c r="O6304" s="7">
        <v>18</v>
      </c>
      <c r="P6304" s="7">
        <f>SUM(dane3[[#This Row],[RoomService]:[VRDeck]])</f>
        <v>1722</v>
      </c>
      <c r="Q6304" t="s">
        <v>17205</v>
      </c>
      <c r="R6304" t="b">
        <v>0</v>
      </c>
    </row>
    <row r="6305" spans="1:18" x14ac:dyDescent="0.3">
      <c r="A6305" t="s">
        <v>17206</v>
      </c>
      <c r="B6305">
        <f>MID(dane3[[#This Row],[PassengerId]],1,4)+0</f>
        <v>6669</v>
      </c>
      <c r="C6305" t="s">
        <v>19</v>
      </c>
      <c r="D6305" t="b">
        <v>0</v>
      </c>
      <c r="E6305" t="s">
        <v>17207</v>
      </c>
      <c r="F6305" t="str">
        <f>MID($E6305,1,1)</f>
        <v>E</v>
      </c>
      <c r="G6305" t="str">
        <f>IFERROR(MID($E6305,SEARCH("/",$E6305,SEARCH("/",$E6305)+1)+1,1),"")</f>
        <v>P</v>
      </c>
      <c r="H6305" t="s">
        <v>46</v>
      </c>
      <c r="I6305">
        <v>28</v>
      </c>
      <c r="J6305" t="b">
        <v>0</v>
      </c>
      <c r="K6305" s="7">
        <v>32</v>
      </c>
      <c r="L6305" s="7">
        <v>0</v>
      </c>
      <c r="M6305" s="7">
        <v>304</v>
      </c>
      <c r="N6305" s="7">
        <v>291</v>
      </c>
      <c r="O6305" s="7">
        <v>2</v>
      </c>
      <c r="P6305" s="7">
        <f>SUM(dane3[[#This Row],[RoomService]:[VRDeck]])</f>
        <v>629</v>
      </c>
      <c r="Q6305" t="s">
        <v>17208</v>
      </c>
      <c r="R6305" t="b">
        <v>1</v>
      </c>
    </row>
    <row r="6306" spans="1:18" x14ac:dyDescent="0.3">
      <c r="A6306" t="s">
        <v>17209</v>
      </c>
      <c r="B6306">
        <f>MID(dane3[[#This Row],[PassengerId]],1,4)+0</f>
        <v>6670</v>
      </c>
      <c r="C6306" t="s">
        <v>19</v>
      </c>
      <c r="D6306" t="b">
        <v>0</v>
      </c>
      <c r="E6306" t="s">
        <v>17210</v>
      </c>
      <c r="F6306" t="str">
        <f>MID($E6306,1,1)</f>
        <v>F</v>
      </c>
      <c r="G6306" t="str">
        <f>IFERROR(MID($E6306,SEARCH("/",$E6306,SEARCH("/",$E6306)+1)+1,1),"")</f>
        <v>S</v>
      </c>
      <c r="H6306" t="s">
        <v>16</v>
      </c>
      <c r="I6306">
        <v>37</v>
      </c>
      <c r="J6306" t="b">
        <v>0</v>
      </c>
      <c r="K6306" s="7">
        <v>864</v>
      </c>
      <c r="L6306" s="7">
        <v>35</v>
      </c>
      <c r="M6306" s="7">
        <v>0</v>
      </c>
      <c r="N6306" s="7">
        <v>0</v>
      </c>
      <c r="O6306" s="7">
        <v>0</v>
      </c>
      <c r="P6306" s="7">
        <f>SUM(dane3[[#This Row],[RoomService]:[VRDeck]])</f>
        <v>899</v>
      </c>
      <c r="Q6306" t="s">
        <v>17211</v>
      </c>
      <c r="R6306" t="b">
        <v>0</v>
      </c>
    </row>
    <row r="6307" spans="1:18" x14ac:dyDescent="0.3">
      <c r="A6307" t="s">
        <v>15641</v>
      </c>
      <c r="B6307">
        <f>MID(dane3[[#This Row],[PassengerId]],1,4)+0</f>
        <v>6069</v>
      </c>
      <c r="C6307" t="s">
        <v>53</v>
      </c>
      <c r="D6307" t="b">
        <v>0</v>
      </c>
      <c r="E6307" t="s">
        <v>15642</v>
      </c>
      <c r="F6307" t="str">
        <f>MID($E6307,1,1)</f>
        <v>D</v>
      </c>
      <c r="G6307" t="str">
        <f>IFERROR(MID($E6307,SEARCH("/",$E6307,SEARCH("/",$E6307)+1)+1,1),"")</f>
        <v>S</v>
      </c>
      <c r="H6307" t="s">
        <v>46</v>
      </c>
      <c r="I6307">
        <v>15</v>
      </c>
      <c r="J6307" t="b">
        <v>0</v>
      </c>
      <c r="K6307" s="7">
        <v>3811</v>
      </c>
      <c r="L6307" s="7">
        <v>0</v>
      </c>
      <c r="M6307" s="7">
        <v>109</v>
      </c>
      <c r="N6307" s="7">
        <v>236</v>
      </c>
      <c r="O6307" s="7">
        <v>0</v>
      </c>
      <c r="P6307" s="7">
        <f>SUM(dane3[[#This Row],[RoomService]:[VRDeck]])</f>
        <v>4156</v>
      </c>
      <c r="Q6307" t="s">
        <v>15643</v>
      </c>
      <c r="R6307" t="b">
        <v>0</v>
      </c>
    </row>
    <row r="6308" spans="1:18" x14ac:dyDescent="0.3">
      <c r="A6308" t="s">
        <v>15650</v>
      </c>
      <c r="B6308">
        <f>MID(dane3[[#This Row],[PassengerId]],1,4)+0</f>
        <v>6073</v>
      </c>
      <c r="C6308" t="s">
        <v>53</v>
      </c>
      <c r="D6308" t="b">
        <v>1</v>
      </c>
      <c r="E6308" t="s">
        <v>15651</v>
      </c>
      <c r="F6308" t="str">
        <f>MID($E6308,1,1)</f>
        <v>F</v>
      </c>
      <c r="G6308" t="str">
        <f>IFERROR(MID($E6308,SEARCH("/",$E6308,SEARCH("/",$E6308)+1)+1,1),"")</f>
        <v>S</v>
      </c>
      <c r="H6308" t="s">
        <v>46</v>
      </c>
      <c r="I6308">
        <v>26</v>
      </c>
      <c r="J6308" t="b">
        <v>0</v>
      </c>
      <c r="K6308" s="7">
        <v>0</v>
      </c>
      <c r="L6308" s="7">
        <v>0</v>
      </c>
      <c r="M6308" s="7">
        <v>0</v>
      </c>
      <c r="N6308" s="7">
        <v>0</v>
      </c>
      <c r="O6308" s="7">
        <v>0</v>
      </c>
      <c r="P6308" s="7">
        <f>SUM(dane3[[#This Row],[RoomService]:[VRDeck]])</f>
        <v>0</v>
      </c>
      <c r="Q6308" t="s">
        <v>15652</v>
      </c>
      <c r="R6308" t="b">
        <v>1</v>
      </c>
    </row>
    <row r="6309" spans="1:18" x14ac:dyDescent="0.3">
      <c r="A6309" t="s">
        <v>15677</v>
      </c>
      <c r="B6309">
        <f>MID(dane3[[#This Row],[PassengerId]],1,4)+0</f>
        <v>6090</v>
      </c>
      <c r="C6309" t="s">
        <v>53</v>
      </c>
      <c r="D6309" t="b">
        <v>1</v>
      </c>
      <c r="E6309" t="s">
        <v>15678</v>
      </c>
      <c r="F6309" t="str">
        <f>MID($E6309,1,1)</f>
        <v>F</v>
      </c>
      <c r="G6309" t="str">
        <f>IFERROR(MID($E6309,SEARCH("/",$E6309,SEARCH("/",$E6309)+1)+1,1),"")</f>
        <v>P</v>
      </c>
      <c r="H6309" t="s">
        <v>16</v>
      </c>
      <c r="I6309">
        <v>36</v>
      </c>
      <c r="J6309" t="b">
        <v>0</v>
      </c>
      <c r="K6309" s="7">
        <v>0</v>
      </c>
      <c r="L6309" s="7">
        <v>0</v>
      </c>
      <c r="M6309" s="7">
        <v>0</v>
      </c>
      <c r="N6309" s="7">
        <v>0</v>
      </c>
      <c r="O6309" s="7">
        <v>0</v>
      </c>
      <c r="P6309" s="7">
        <f>SUM(dane3[[#This Row],[RoomService]:[VRDeck]])</f>
        <v>0</v>
      </c>
      <c r="Q6309" t="s">
        <v>15679</v>
      </c>
      <c r="R6309" t="b">
        <v>1</v>
      </c>
    </row>
    <row r="6310" spans="1:18" x14ac:dyDescent="0.3">
      <c r="A6310" t="s">
        <v>15701</v>
      </c>
      <c r="B6310">
        <f>MID(dane3[[#This Row],[PassengerId]],1,4)+0</f>
        <v>6095</v>
      </c>
      <c r="C6310" t="s">
        <v>53</v>
      </c>
      <c r="D6310" t="b">
        <v>0</v>
      </c>
      <c r="E6310" t="s">
        <v>15702</v>
      </c>
      <c r="F6310" t="str">
        <f>MID($E6310,1,1)</f>
        <v>D</v>
      </c>
      <c r="G6310" t="str">
        <f>IFERROR(MID($E6310,SEARCH("/",$E6310,SEARCH("/",$E6310)+1)+1,1),"")</f>
        <v>P</v>
      </c>
      <c r="H6310" t="s">
        <v>16</v>
      </c>
      <c r="I6310">
        <v>29</v>
      </c>
      <c r="J6310" t="b">
        <v>0</v>
      </c>
      <c r="K6310" s="7">
        <v>3564</v>
      </c>
      <c r="L6310" s="7">
        <v>0</v>
      </c>
      <c r="M6310" s="7">
        <v>802</v>
      </c>
      <c r="N6310" s="7">
        <v>0</v>
      </c>
      <c r="O6310" s="7">
        <v>0</v>
      </c>
      <c r="P6310" s="7">
        <f>SUM(dane3[[#This Row],[RoomService]:[VRDeck]])</f>
        <v>4366</v>
      </c>
      <c r="Q6310" t="s">
        <v>15703</v>
      </c>
      <c r="R6310" t="b">
        <v>0</v>
      </c>
    </row>
    <row r="6311" spans="1:18" x14ac:dyDescent="0.3">
      <c r="A6311" t="s">
        <v>15756</v>
      </c>
      <c r="B6311">
        <f>MID(dane3[[#This Row],[PassengerId]],1,4)+0</f>
        <v>6112</v>
      </c>
      <c r="C6311" t="s">
        <v>53</v>
      </c>
      <c r="D6311" t="b">
        <v>1</v>
      </c>
      <c r="E6311" t="s">
        <v>15757</v>
      </c>
      <c r="F6311" t="str">
        <f>MID($E6311,1,1)</f>
        <v>F</v>
      </c>
      <c r="G6311" t="str">
        <f>IFERROR(MID($E6311,SEARCH("/",$E6311,SEARCH("/",$E6311)+1)+1,1),"")</f>
        <v>P</v>
      </c>
      <c r="H6311" t="s">
        <v>16</v>
      </c>
      <c r="I6311">
        <v>36</v>
      </c>
      <c r="J6311" t="b">
        <v>0</v>
      </c>
      <c r="K6311" s="7">
        <v>0</v>
      </c>
      <c r="L6311" s="7">
        <v>0</v>
      </c>
      <c r="M6311" s="7">
        <v>0</v>
      </c>
      <c r="N6311" s="7">
        <v>0</v>
      </c>
      <c r="O6311" s="7">
        <v>0</v>
      </c>
      <c r="P6311" s="7">
        <f>SUM(dane3[[#This Row],[RoomService]:[VRDeck]])</f>
        <v>0</v>
      </c>
      <c r="Q6311" t="s">
        <v>15758</v>
      </c>
      <c r="R6311" t="b">
        <v>1</v>
      </c>
    </row>
    <row r="6312" spans="1:18" x14ac:dyDescent="0.3">
      <c r="A6312" t="s">
        <v>15759</v>
      </c>
      <c r="B6312">
        <f>MID(dane3[[#This Row],[PassengerId]],1,4)+0</f>
        <v>6115</v>
      </c>
      <c r="C6312" t="s">
        <v>53</v>
      </c>
      <c r="D6312" t="b">
        <v>0</v>
      </c>
      <c r="E6312" t="s">
        <v>15760</v>
      </c>
      <c r="F6312" t="str">
        <f>MID($E6312,1,1)</f>
        <v>E</v>
      </c>
      <c r="G6312" t="str">
        <f>IFERROR(MID($E6312,SEARCH("/",$E6312,SEARCH("/",$E6312)+1)+1,1),"")</f>
        <v>P</v>
      </c>
      <c r="H6312" t="s">
        <v>16</v>
      </c>
      <c r="I6312">
        <v>50</v>
      </c>
      <c r="J6312" t="b">
        <v>0</v>
      </c>
      <c r="K6312" s="7">
        <v>513</v>
      </c>
      <c r="L6312" s="7">
        <v>0</v>
      </c>
      <c r="M6312" s="7">
        <v>0</v>
      </c>
      <c r="N6312" s="7">
        <v>764</v>
      </c>
      <c r="O6312" s="7">
        <v>21</v>
      </c>
      <c r="P6312" s="7">
        <f>SUM(dane3[[#This Row],[RoomService]:[VRDeck]])</f>
        <v>1298</v>
      </c>
      <c r="Q6312" t="s">
        <v>15761</v>
      </c>
      <c r="R6312" t="b">
        <v>0</v>
      </c>
    </row>
    <row r="6313" spans="1:18" x14ac:dyDescent="0.3">
      <c r="A6313" t="s">
        <v>15762</v>
      </c>
      <c r="B6313">
        <f>MID(dane3[[#This Row],[PassengerId]],1,4)+0</f>
        <v>6116</v>
      </c>
      <c r="C6313" t="s">
        <v>53</v>
      </c>
      <c r="D6313" t="b">
        <v>0</v>
      </c>
      <c r="E6313" t="s">
        <v>15763</v>
      </c>
      <c r="F6313" t="str">
        <f>MID($E6313,1,1)</f>
        <v>F</v>
      </c>
      <c r="G6313" t="str">
        <f>IFERROR(MID($E6313,SEARCH("/",$E6313,SEARCH("/",$E6313)+1)+1,1),"")</f>
        <v>S</v>
      </c>
      <c r="H6313" t="s">
        <v>16</v>
      </c>
      <c r="I6313">
        <v>28</v>
      </c>
      <c r="J6313" t="b">
        <v>0</v>
      </c>
      <c r="K6313" s="7">
        <v>828</v>
      </c>
      <c r="L6313" s="7">
        <v>0</v>
      </c>
      <c r="M6313" s="7">
        <v>72</v>
      </c>
      <c r="N6313" s="7">
        <v>6</v>
      </c>
      <c r="O6313" s="7">
        <v>0</v>
      </c>
      <c r="P6313" s="7">
        <f>SUM(dane3[[#This Row],[RoomService]:[VRDeck]])</f>
        <v>906</v>
      </c>
      <c r="Q6313" t="s">
        <v>15764</v>
      </c>
      <c r="R6313" t="b">
        <v>0</v>
      </c>
    </row>
    <row r="6314" spans="1:18" x14ac:dyDescent="0.3">
      <c r="A6314" t="s">
        <v>17230</v>
      </c>
      <c r="B6314">
        <f>MID(dane3[[#This Row],[PassengerId]],1,4)+0</f>
        <v>6673</v>
      </c>
      <c r="C6314" t="s">
        <v>19</v>
      </c>
      <c r="D6314" t="b">
        <v>0</v>
      </c>
      <c r="E6314" t="s">
        <v>17231</v>
      </c>
      <c r="F6314" t="str">
        <f>MID($E6314,1,1)</f>
        <v>E</v>
      </c>
      <c r="G6314" t="str">
        <f>IFERROR(MID($E6314,SEARCH("/",$E6314,SEARCH("/",$E6314)+1)+1,1),"")</f>
        <v>P</v>
      </c>
      <c r="H6314" t="s">
        <v>16</v>
      </c>
      <c r="I6314">
        <v>45</v>
      </c>
      <c r="J6314" t="b">
        <v>0</v>
      </c>
      <c r="K6314" s="7">
        <v>1595</v>
      </c>
      <c r="L6314" s="7">
        <v>0</v>
      </c>
      <c r="M6314" s="7">
        <v>0</v>
      </c>
      <c r="N6314" s="7">
        <v>0</v>
      </c>
      <c r="O6314" s="7">
        <v>13</v>
      </c>
      <c r="P6314" s="7">
        <f>SUM(dane3[[#This Row],[RoomService]:[VRDeck]])</f>
        <v>1608</v>
      </c>
      <c r="Q6314" t="s">
        <v>17232</v>
      </c>
      <c r="R6314" t="b">
        <v>0</v>
      </c>
    </row>
    <row r="6315" spans="1:18" x14ac:dyDescent="0.3">
      <c r="A6315" t="s">
        <v>17233</v>
      </c>
      <c r="B6315">
        <f>MID(dane3[[#This Row],[PassengerId]],1,4)+0</f>
        <v>6674</v>
      </c>
      <c r="C6315" t="s">
        <v>14</v>
      </c>
      <c r="D6315" t="b">
        <v>0</v>
      </c>
      <c r="E6315" t="s">
        <v>17234</v>
      </c>
      <c r="F6315" t="str">
        <f>MID($E6315,1,1)</f>
        <v>E</v>
      </c>
      <c r="G6315" t="str">
        <f>IFERROR(MID($E6315,SEARCH("/",$E6315,SEARCH("/",$E6315)+1)+1,1),"")</f>
        <v>P</v>
      </c>
      <c r="H6315" t="s">
        <v>16</v>
      </c>
      <c r="I6315">
        <v>29</v>
      </c>
      <c r="J6315" t="b">
        <v>0</v>
      </c>
      <c r="K6315" s="7">
        <v>0</v>
      </c>
      <c r="L6315" s="7">
        <v>841</v>
      </c>
      <c r="M6315" s="7">
        <v>0</v>
      </c>
      <c r="N6315" s="7">
        <v>1733</v>
      </c>
      <c r="O6315" s="7">
        <v>11</v>
      </c>
      <c r="P6315" s="7">
        <f>SUM(dane3[[#This Row],[RoomService]:[VRDeck]])</f>
        <v>2585</v>
      </c>
      <c r="Q6315" t="s">
        <v>17235</v>
      </c>
      <c r="R6315" t="b">
        <v>0</v>
      </c>
    </row>
    <row r="6316" spans="1:18" x14ac:dyDescent="0.3">
      <c r="A6316" t="s">
        <v>17236</v>
      </c>
      <c r="B6316">
        <f>MID(dane3[[#This Row],[PassengerId]],1,4)+0</f>
        <v>6674</v>
      </c>
      <c r="C6316" t="s">
        <v>14</v>
      </c>
      <c r="D6316" t="b">
        <v>1</v>
      </c>
      <c r="E6316" t="s">
        <v>17234</v>
      </c>
      <c r="F6316" t="str">
        <f>MID($E6316,1,1)</f>
        <v>E</v>
      </c>
      <c r="G6316" t="str">
        <f>IFERROR(MID($E6316,SEARCH("/",$E6316,SEARCH("/",$E6316)+1)+1,1),"")</f>
        <v>P</v>
      </c>
      <c r="H6316" t="s">
        <v>16</v>
      </c>
      <c r="I6316">
        <v>32</v>
      </c>
      <c r="J6316" t="b">
        <v>0</v>
      </c>
      <c r="K6316" s="7">
        <v>0</v>
      </c>
      <c r="L6316" s="7">
        <v>0</v>
      </c>
      <c r="M6316" s="7">
        <v>0</v>
      </c>
      <c r="N6316" s="7">
        <v>0</v>
      </c>
      <c r="O6316" s="7">
        <v>0</v>
      </c>
      <c r="P6316" s="7">
        <f>SUM(dane3[[#This Row],[RoomService]:[VRDeck]])</f>
        <v>0</v>
      </c>
      <c r="Q6316" t="s">
        <v>17237</v>
      </c>
      <c r="R6316" t="b">
        <v>1</v>
      </c>
    </row>
    <row r="6317" spans="1:18" x14ac:dyDescent="0.3">
      <c r="A6317" t="s">
        <v>1090</v>
      </c>
      <c r="B6317">
        <f>MID(dane3[[#This Row],[PassengerId]],1,4)+0</f>
        <v>433</v>
      </c>
      <c r="C6317" t="s">
        <v>14</v>
      </c>
      <c r="D6317" t="b">
        <v>0</v>
      </c>
      <c r="E6317" t="s">
        <v>1091</v>
      </c>
      <c r="F6317" t="str">
        <f>MID($E6317,1,1)</f>
        <v>B</v>
      </c>
      <c r="G6317" t="str">
        <f>IFERROR(MID($E6317,SEARCH("/",$E6317,SEARCH("/",$E6317)+1)+1,1),"")</f>
        <v>P</v>
      </c>
      <c r="H6317" t="s">
        <v>46</v>
      </c>
      <c r="I6317">
        <v>27</v>
      </c>
      <c r="J6317" t="b">
        <v>0</v>
      </c>
      <c r="K6317" s="7">
        <v>0</v>
      </c>
      <c r="L6317" s="7">
        <v>0</v>
      </c>
      <c r="M6317" s="7">
        <v>0</v>
      </c>
      <c r="N6317" s="7">
        <v>0</v>
      </c>
      <c r="O6317" s="7">
        <v>0</v>
      </c>
      <c r="P6317" s="7">
        <f>SUM(dane3[[#This Row],[RoomService]:[VRDeck]])</f>
        <v>0</v>
      </c>
      <c r="Q6317" t="s">
        <v>1092</v>
      </c>
      <c r="R6317" t="b">
        <v>1</v>
      </c>
    </row>
    <row r="6318" spans="1:18" x14ac:dyDescent="0.3">
      <c r="A6318" t="s">
        <v>17240</v>
      </c>
      <c r="B6318">
        <f>MID(dane3[[#This Row],[PassengerId]],1,4)+0</f>
        <v>6674</v>
      </c>
      <c r="C6318" t="s">
        <v>14</v>
      </c>
      <c r="D6318" t="b">
        <v>1</v>
      </c>
      <c r="E6318" t="s">
        <v>17234</v>
      </c>
      <c r="F6318" t="str">
        <f>MID($E6318,1,1)</f>
        <v>E</v>
      </c>
      <c r="G6318" t="str">
        <f>IFERROR(MID($E6318,SEARCH("/",$E6318,SEARCH("/",$E6318)+1)+1,1),"")</f>
        <v>P</v>
      </c>
      <c r="H6318" t="s">
        <v>16</v>
      </c>
      <c r="I6318">
        <v>25</v>
      </c>
      <c r="J6318" t="b">
        <v>0</v>
      </c>
      <c r="K6318" s="7">
        <v>0</v>
      </c>
      <c r="L6318" s="7">
        <v>0</v>
      </c>
      <c r="M6318" s="7">
        <v>0</v>
      </c>
      <c r="N6318" s="7">
        <v>0</v>
      </c>
      <c r="O6318" s="7">
        <v>0</v>
      </c>
      <c r="P6318" s="7">
        <f>SUM(dane3[[#This Row],[RoomService]:[VRDeck]])</f>
        <v>0</v>
      </c>
      <c r="Q6318" t="s">
        <v>17241</v>
      </c>
      <c r="R6318" t="b">
        <v>1</v>
      </c>
    </row>
    <row r="6319" spans="1:18" x14ac:dyDescent="0.3">
      <c r="A6319" t="s">
        <v>17242</v>
      </c>
      <c r="B6319">
        <f>MID(dane3[[#This Row],[PassengerId]],1,4)+0</f>
        <v>6674</v>
      </c>
      <c r="C6319" t="s">
        <v>14</v>
      </c>
      <c r="D6319" t="b">
        <v>0</v>
      </c>
      <c r="E6319" t="s">
        <v>17234</v>
      </c>
      <c r="F6319" t="str">
        <f>MID($E6319,1,1)</f>
        <v>E</v>
      </c>
      <c r="G6319" t="str">
        <f>IFERROR(MID($E6319,SEARCH("/",$E6319,SEARCH("/",$E6319)+1)+1,1),"")</f>
        <v>P</v>
      </c>
      <c r="H6319" t="s">
        <v>16</v>
      </c>
      <c r="I6319">
        <v>25</v>
      </c>
      <c r="J6319" t="b">
        <v>0</v>
      </c>
      <c r="K6319" s="7">
        <v>0</v>
      </c>
      <c r="L6319" s="7">
        <v>4</v>
      </c>
      <c r="M6319" s="7">
        <v>0</v>
      </c>
      <c r="N6319" s="7">
        <v>1525</v>
      </c>
      <c r="O6319" s="7">
        <v>475</v>
      </c>
      <c r="P6319" s="7">
        <f>SUM(dane3[[#This Row],[RoomService]:[VRDeck]])</f>
        <v>2004</v>
      </c>
      <c r="Q6319" t="s">
        <v>17243</v>
      </c>
      <c r="R6319" t="b">
        <v>0</v>
      </c>
    </row>
    <row r="6320" spans="1:18" x14ac:dyDescent="0.3">
      <c r="A6320" t="s">
        <v>17244</v>
      </c>
      <c r="B6320">
        <f>MID(dane3[[#This Row],[PassengerId]],1,4)+0</f>
        <v>6675</v>
      </c>
      <c r="C6320" t="s">
        <v>19</v>
      </c>
      <c r="D6320" t="b">
        <v>0</v>
      </c>
      <c r="E6320" t="s">
        <v>17245</v>
      </c>
      <c r="F6320" t="str">
        <f>MID($E6320,1,1)</f>
        <v>F</v>
      </c>
      <c r="G6320" t="str">
        <f>IFERROR(MID($E6320,SEARCH("/",$E6320,SEARCH("/",$E6320)+1)+1,1),"")</f>
        <v>P</v>
      </c>
      <c r="H6320" t="s">
        <v>16</v>
      </c>
      <c r="I6320">
        <v>60</v>
      </c>
      <c r="J6320" t="b">
        <v>0</v>
      </c>
      <c r="K6320" s="7">
        <v>707</v>
      </c>
      <c r="L6320" s="7">
        <v>24</v>
      </c>
      <c r="M6320" s="7">
        <v>0</v>
      </c>
      <c r="N6320" s="7">
        <v>0</v>
      </c>
      <c r="O6320" s="7">
        <v>170</v>
      </c>
      <c r="P6320" s="7">
        <f>SUM(dane3[[#This Row],[RoomService]:[VRDeck]])</f>
        <v>901</v>
      </c>
      <c r="Q6320" t="s">
        <v>17246</v>
      </c>
      <c r="R6320" t="b">
        <v>0</v>
      </c>
    </row>
    <row r="6321" spans="1:18" x14ac:dyDescent="0.3">
      <c r="A6321" t="s">
        <v>17247</v>
      </c>
      <c r="B6321">
        <f>MID(dane3[[#This Row],[PassengerId]],1,4)+0</f>
        <v>6675</v>
      </c>
      <c r="C6321" t="s">
        <v>19</v>
      </c>
      <c r="D6321" t="b">
        <v>0</v>
      </c>
      <c r="E6321" t="s">
        <v>17248</v>
      </c>
      <c r="F6321" t="str">
        <f>MID($E6321,1,1)</f>
        <v>E</v>
      </c>
      <c r="G6321" t="str">
        <f>IFERROR(MID($E6321,SEARCH("/",$E6321,SEARCH("/",$E6321)+1)+1,1),"")</f>
        <v>P</v>
      </c>
      <c r="H6321" t="s">
        <v>32</v>
      </c>
      <c r="I6321">
        <v>24</v>
      </c>
      <c r="J6321" t="b">
        <v>0</v>
      </c>
      <c r="K6321" s="7">
        <v>61</v>
      </c>
      <c r="L6321" s="7">
        <v>0</v>
      </c>
      <c r="M6321" s="7">
        <v>0</v>
      </c>
      <c r="N6321" s="7">
        <v>0</v>
      </c>
      <c r="O6321" s="7">
        <v>1495</v>
      </c>
      <c r="P6321" s="7">
        <f>SUM(dane3[[#This Row],[RoomService]:[VRDeck]])</f>
        <v>1556</v>
      </c>
      <c r="Q6321" t="s">
        <v>23799</v>
      </c>
      <c r="R6321" t="b">
        <v>0</v>
      </c>
    </row>
    <row r="6322" spans="1:18" x14ac:dyDescent="0.3">
      <c r="A6322" t="s">
        <v>17249</v>
      </c>
      <c r="B6322">
        <f>MID(dane3[[#This Row],[PassengerId]],1,4)+0</f>
        <v>6676</v>
      </c>
      <c r="C6322" t="s">
        <v>14</v>
      </c>
      <c r="D6322" t="b">
        <v>1</v>
      </c>
      <c r="E6322" t="s">
        <v>17250</v>
      </c>
      <c r="F6322" t="str">
        <f>MID($E6322,1,1)</f>
        <v>D</v>
      </c>
      <c r="G6322" t="str">
        <f>IFERROR(MID($E6322,SEARCH("/",$E6322,SEARCH("/",$E6322)+1)+1,1),"")</f>
        <v>S</v>
      </c>
      <c r="H6322" t="s">
        <v>16</v>
      </c>
      <c r="I6322">
        <v>35</v>
      </c>
      <c r="J6322" t="b">
        <v>0</v>
      </c>
      <c r="K6322" s="7">
        <v>0</v>
      </c>
      <c r="L6322" s="7">
        <v>0</v>
      </c>
      <c r="M6322" s="7">
        <v>0</v>
      </c>
      <c r="N6322" s="7">
        <v>0</v>
      </c>
      <c r="O6322" s="7">
        <v>0</v>
      </c>
      <c r="P6322" s="7">
        <f>SUM(dane3[[#This Row],[RoomService]:[VRDeck]])</f>
        <v>0</v>
      </c>
      <c r="Q6322" t="s">
        <v>17251</v>
      </c>
      <c r="R6322" t="b">
        <v>1</v>
      </c>
    </row>
    <row r="6323" spans="1:18" x14ac:dyDescent="0.3">
      <c r="A6323" t="s">
        <v>17252</v>
      </c>
      <c r="B6323">
        <f>MID(dane3[[#This Row],[PassengerId]],1,4)+0</f>
        <v>6680</v>
      </c>
      <c r="C6323" t="s">
        <v>19</v>
      </c>
      <c r="D6323" t="b">
        <v>0</v>
      </c>
      <c r="E6323" t="s">
        <v>17253</v>
      </c>
      <c r="F6323" t="str">
        <f>MID($E6323,1,1)</f>
        <v>G</v>
      </c>
      <c r="G6323" t="str">
        <f>IFERROR(MID($E6323,SEARCH("/",$E6323,SEARCH("/",$E6323)+1)+1,1),"")</f>
        <v>P</v>
      </c>
      <c r="H6323" t="s">
        <v>16</v>
      </c>
      <c r="I6323">
        <v>36</v>
      </c>
      <c r="J6323" t="b">
        <v>0</v>
      </c>
      <c r="K6323" s="7">
        <v>0</v>
      </c>
      <c r="L6323" s="7">
        <v>361</v>
      </c>
      <c r="M6323" s="7">
        <v>512</v>
      </c>
      <c r="N6323" s="7">
        <v>34</v>
      </c>
      <c r="O6323" s="7">
        <v>0</v>
      </c>
      <c r="P6323" s="7">
        <f>SUM(dane3[[#This Row],[RoomService]:[VRDeck]])</f>
        <v>907</v>
      </c>
      <c r="Q6323" t="s">
        <v>17254</v>
      </c>
      <c r="R6323" t="b">
        <v>1</v>
      </c>
    </row>
    <row r="6324" spans="1:18" x14ac:dyDescent="0.3">
      <c r="A6324" t="s">
        <v>17255</v>
      </c>
      <c r="B6324">
        <f>MID(dane3[[#This Row],[PassengerId]],1,4)+0</f>
        <v>6681</v>
      </c>
      <c r="C6324" t="s">
        <v>19</v>
      </c>
      <c r="D6324" t="b">
        <v>0</v>
      </c>
      <c r="E6324" t="s">
        <v>17256</v>
      </c>
      <c r="F6324" t="str">
        <f>MID($E6324,1,1)</f>
        <v>F</v>
      </c>
      <c r="G6324" t="str">
        <f>IFERROR(MID($E6324,SEARCH("/",$E6324,SEARCH("/",$E6324)+1)+1,1),"")</f>
        <v>S</v>
      </c>
      <c r="H6324" t="s">
        <v>46</v>
      </c>
      <c r="I6324">
        <v>22</v>
      </c>
      <c r="J6324" t="b">
        <v>0</v>
      </c>
      <c r="K6324" s="7">
        <v>0</v>
      </c>
      <c r="L6324" s="7">
        <v>833</v>
      </c>
      <c r="M6324" s="7">
        <v>381</v>
      </c>
      <c r="N6324" s="7">
        <v>0</v>
      </c>
      <c r="O6324" s="7">
        <v>12</v>
      </c>
      <c r="P6324" s="7">
        <f>SUM(dane3[[#This Row],[RoomService]:[VRDeck]])</f>
        <v>1226</v>
      </c>
      <c r="Q6324" t="s">
        <v>17257</v>
      </c>
      <c r="R6324" t="b">
        <v>1</v>
      </c>
    </row>
    <row r="6325" spans="1:18" x14ac:dyDescent="0.3">
      <c r="A6325" t="s">
        <v>17258</v>
      </c>
      <c r="B6325">
        <f>MID(dane3[[#This Row],[PassengerId]],1,4)+0</f>
        <v>6683</v>
      </c>
      <c r="C6325" t="s">
        <v>19</v>
      </c>
      <c r="D6325" t="b">
        <v>1</v>
      </c>
      <c r="E6325" t="s">
        <v>17259</v>
      </c>
      <c r="F6325" t="str">
        <f>MID($E6325,1,1)</f>
        <v>G</v>
      </c>
      <c r="G6325" t="str">
        <f>IFERROR(MID($E6325,SEARCH("/",$E6325,SEARCH("/",$E6325)+1)+1,1),"")</f>
        <v>P</v>
      </c>
      <c r="H6325" t="s">
        <v>32</v>
      </c>
      <c r="I6325">
        <v>32</v>
      </c>
      <c r="J6325" t="b">
        <v>0</v>
      </c>
      <c r="K6325" s="7">
        <v>0</v>
      </c>
      <c r="L6325" s="7">
        <v>0</v>
      </c>
      <c r="M6325" s="7">
        <v>0</v>
      </c>
      <c r="N6325" s="7">
        <v>0</v>
      </c>
      <c r="O6325" s="7">
        <v>0</v>
      </c>
      <c r="P6325" s="7">
        <f>SUM(dane3[[#This Row],[RoomService]:[VRDeck]])</f>
        <v>0</v>
      </c>
      <c r="Q6325" t="s">
        <v>17260</v>
      </c>
      <c r="R6325" t="b">
        <v>1</v>
      </c>
    </row>
    <row r="6326" spans="1:18" x14ac:dyDescent="0.3">
      <c r="A6326" t="s">
        <v>17261</v>
      </c>
      <c r="B6326">
        <f>MID(dane3[[#This Row],[PassengerId]],1,4)+0</f>
        <v>6684</v>
      </c>
      <c r="C6326" t="s">
        <v>14</v>
      </c>
      <c r="D6326" t="b">
        <v>0</v>
      </c>
      <c r="E6326" t="s">
        <v>17262</v>
      </c>
      <c r="F6326" t="str">
        <f>MID($E6326,1,1)</f>
        <v>C</v>
      </c>
      <c r="G6326" t="str">
        <f>IFERROR(MID($E6326,SEARCH("/",$E6326,SEARCH("/",$E6326)+1)+1,1),"")</f>
        <v>P</v>
      </c>
      <c r="H6326" t="s">
        <v>16</v>
      </c>
      <c r="I6326">
        <v>57</v>
      </c>
      <c r="J6326" t="b">
        <v>0</v>
      </c>
      <c r="K6326" s="7">
        <v>0</v>
      </c>
      <c r="L6326" s="7">
        <v>218</v>
      </c>
      <c r="M6326" s="7">
        <v>0</v>
      </c>
      <c r="N6326" s="7">
        <v>8522</v>
      </c>
      <c r="O6326" s="7">
        <v>0</v>
      </c>
      <c r="P6326" s="7">
        <f>SUM(dane3[[#This Row],[RoomService]:[VRDeck]])</f>
        <v>8740</v>
      </c>
      <c r="Q6326" t="s">
        <v>17263</v>
      </c>
      <c r="R6326" t="b">
        <v>0</v>
      </c>
    </row>
    <row r="6327" spans="1:18" x14ac:dyDescent="0.3">
      <c r="A6327" t="s">
        <v>15780</v>
      </c>
      <c r="B6327">
        <f>MID(dane3[[#This Row],[PassengerId]],1,4)+0</f>
        <v>6121</v>
      </c>
      <c r="C6327" t="s">
        <v>14</v>
      </c>
      <c r="D6327" t="b">
        <v>0</v>
      </c>
      <c r="E6327" t="s">
        <v>15778</v>
      </c>
      <c r="F6327" t="str">
        <f>MID($E6327,1,1)</f>
        <v>C</v>
      </c>
      <c r="G6327" t="str">
        <f>IFERROR(MID($E6327,SEARCH("/",$E6327,SEARCH("/",$E6327)+1)+1,1),"")</f>
        <v>S</v>
      </c>
      <c r="H6327" t="s">
        <v>16</v>
      </c>
      <c r="I6327">
        <v>55</v>
      </c>
      <c r="J6327" t="b">
        <v>0</v>
      </c>
      <c r="K6327" s="7">
        <v>916</v>
      </c>
      <c r="L6327" s="7">
        <v>1056</v>
      </c>
      <c r="M6327" s="7">
        <v>0</v>
      </c>
      <c r="N6327" s="7">
        <v>1677</v>
      </c>
      <c r="O6327" s="7">
        <v>593</v>
      </c>
      <c r="P6327" s="7">
        <f>SUM(dane3[[#This Row],[RoomService]:[VRDeck]])</f>
        <v>4242</v>
      </c>
      <c r="Q6327" t="s">
        <v>15781</v>
      </c>
      <c r="R6327" t="b">
        <v>0</v>
      </c>
    </row>
    <row r="6328" spans="1:18" x14ac:dyDescent="0.3">
      <c r="A6328" t="s">
        <v>17266</v>
      </c>
      <c r="B6328">
        <f>MID(dane3[[#This Row],[PassengerId]],1,4)+0</f>
        <v>6684</v>
      </c>
      <c r="C6328" t="s">
        <v>14</v>
      </c>
      <c r="D6328" t="b">
        <v>0</v>
      </c>
      <c r="E6328" t="s">
        <v>17262</v>
      </c>
      <c r="F6328" t="str">
        <f>MID($E6328,1,1)</f>
        <v>C</v>
      </c>
      <c r="G6328" t="str">
        <f>IFERROR(MID($E6328,SEARCH("/",$E6328,SEARCH("/",$E6328)+1)+1,1),"")</f>
        <v>P</v>
      </c>
      <c r="H6328" t="s">
        <v>16</v>
      </c>
      <c r="I6328">
        <v>46</v>
      </c>
      <c r="J6328" t="b">
        <v>0</v>
      </c>
      <c r="K6328" s="7">
        <v>0</v>
      </c>
      <c r="L6328" s="7">
        <v>370</v>
      </c>
      <c r="M6328" s="7">
        <v>0</v>
      </c>
      <c r="N6328" s="7">
        <v>2395</v>
      </c>
      <c r="O6328" s="7">
        <v>1638</v>
      </c>
      <c r="P6328" s="7">
        <f>SUM(dane3[[#This Row],[RoomService]:[VRDeck]])</f>
        <v>4403</v>
      </c>
      <c r="Q6328" t="s">
        <v>17267</v>
      </c>
      <c r="R6328" t="b">
        <v>0</v>
      </c>
    </row>
    <row r="6329" spans="1:18" x14ac:dyDescent="0.3">
      <c r="A6329" t="s">
        <v>17268</v>
      </c>
      <c r="B6329">
        <f>MID(dane3[[#This Row],[PassengerId]],1,4)+0</f>
        <v>6691</v>
      </c>
      <c r="C6329" t="s">
        <v>19</v>
      </c>
      <c r="D6329" t="b">
        <v>0</v>
      </c>
      <c r="E6329" t="s">
        <v>17269</v>
      </c>
      <c r="F6329" t="str">
        <f>MID($E6329,1,1)</f>
        <v>F</v>
      </c>
      <c r="G6329" t="str">
        <f>IFERROR(MID($E6329,SEARCH("/",$E6329,SEARCH("/",$E6329)+1)+1,1),"")</f>
        <v>P</v>
      </c>
      <c r="H6329" t="s">
        <v>16</v>
      </c>
      <c r="I6329">
        <v>28</v>
      </c>
      <c r="J6329" t="b">
        <v>0</v>
      </c>
      <c r="K6329" s="7">
        <v>62</v>
      </c>
      <c r="L6329" s="7">
        <v>202</v>
      </c>
      <c r="M6329" s="7">
        <v>542</v>
      </c>
      <c r="N6329" s="7">
        <v>0</v>
      </c>
      <c r="O6329" s="7">
        <v>0</v>
      </c>
      <c r="P6329" s="7">
        <f>SUM(dane3[[#This Row],[RoomService]:[VRDeck]])</f>
        <v>806</v>
      </c>
      <c r="Q6329" t="s">
        <v>17270</v>
      </c>
      <c r="R6329" t="b">
        <v>1</v>
      </c>
    </row>
    <row r="6330" spans="1:18" x14ac:dyDescent="0.3">
      <c r="A6330" t="s">
        <v>17271</v>
      </c>
      <c r="B6330">
        <f>MID(dane3[[#This Row],[PassengerId]],1,4)+0</f>
        <v>6692</v>
      </c>
      <c r="C6330" t="s">
        <v>14</v>
      </c>
      <c r="D6330" t="b">
        <v>1</v>
      </c>
      <c r="E6330" t="s">
        <v>17272</v>
      </c>
      <c r="F6330" t="str">
        <f>MID($E6330,1,1)</f>
        <v>B</v>
      </c>
      <c r="G6330" t="str">
        <f>IFERROR(MID($E6330,SEARCH("/",$E6330,SEARCH("/",$E6330)+1)+1,1),"")</f>
        <v>S</v>
      </c>
      <c r="H6330" t="s">
        <v>46</v>
      </c>
      <c r="I6330">
        <v>26</v>
      </c>
      <c r="J6330" t="b">
        <v>0</v>
      </c>
      <c r="K6330" s="7">
        <v>0</v>
      </c>
      <c r="L6330" s="7">
        <v>0</v>
      </c>
      <c r="M6330" s="7">
        <v>0</v>
      </c>
      <c r="N6330" s="7">
        <v>0</v>
      </c>
      <c r="O6330" s="7">
        <v>0</v>
      </c>
      <c r="P6330" s="7">
        <f>SUM(dane3[[#This Row],[RoomService]:[VRDeck]])</f>
        <v>0</v>
      </c>
      <c r="Q6330" t="s">
        <v>17273</v>
      </c>
      <c r="R6330" t="b">
        <v>1</v>
      </c>
    </row>
    <row r="6331" spans="1:18" x14ac:dyDescent="0.3">
      <c r="A6331" t="s">
        <v>17274</v>
      </c>
      <c r="B6331">
        <f>MID(dane3[[#This Row],[PassengerId]],1,4)+0</f>
        <v>6693</v>
      </c>
      <c r="C6331" t="s">
        <v>19</v>
      </c>
      <c r="D6331" t="b">
        <v>0</v>
      </c>
      <c r="E6331" t="s">
        <v>17275</v>
      </c>
      <c r="F6331" t="str">
        <f>MID($E6331,1,1)</f>
        <v>E</v>
      </c>
      <c r="G6331" t="str">
        <f>IFERROR(MID($E6331,SEARCH("/",$E6331,SEARCH("/",$E6331)+1)+1,1),"")</f>
        <v>P</v>
      </c>
      <c r="H6331" t="s">
        <v>16</v>
      </c>
      <c r="I6331">
        <v>55</v>
      </c>
      <c r="J6331" t="b">
        <v>0</v>
      </c>
      <c r="K6331" s="7">
        <v>0</v>
      </c>
      <c r="L6331" s="7">
        <v>0</v>
      </c>
      <c r="M6331" s="7">
        <v>719</v>
      </c>
      <c r="N6331" s="7">
        <v>274</v>
      </c>
      <c r="O6331" s="7">
        <v>0</v>
      </c>
      <c r="P6331" s="7">
        <f>SUM(dane3[[#This Row],[RoomService]:[VRDeck]])</f>
        <v>993</v>
      </c>
      <c r="Q6331" t="s">
        <v>17276</v>
      </c>
      <c r="R6331" t="b">
        <v>0</v>
      </c>
    </row>
    <row r="6332" spans="1:18" x14ac:dyDescent="0.3">
      <c r="A6332" t="s">
        <v>17277</v>
      </c>
      <c r="B6332">
        <f>MID(dane3[[#This Row],[PassengerId]],1,4)+0</f>
        <v>6694</v>
      </c>
      <c r="C6332" t="s">
        <v>19</v>
      </c>
      <c r="D6332" t="b">
        <v>1</v>
      </c>
      <c r="E6332" t="s">
        <v>17278</v>
      </c>
      <c r="F6332" t="str">
        <f>MID($E6332,1,1)</f>
        <v>G</v>
      </c>
      <c r="G6332" t="str">
        <f>IFERROR(MID($E6332,SEARCH("/",$E6332,SEARCH("/",$E6332)+1)+1,1),"")</f>
        <v>P</v>
      </c>
      <c r="H6332" t="s">
        <v>16</v>
      </c>
      <c r="I6332">
        <v>66</v>
      </c>
      <c r="J6332" t="b">
        <v>0</v>
      </c>
      <c r="K6332" s="7">
        <v>0</v>
      </c>
      <c r="L6332" s="7">
        <v>0</v>
      </c>
      <c r="M6332" s="7">
        <v>0</v>
      </c>
      <c r="N6332" s="7">
        <v>0</v>
      </c>
      <c r="O6332" s="7">
        <v>0</v>
      </c>
      <c r="P6332" s="7">
        <f>SUM(dane3[[#This Row],[RoomService]:[VRDeck]])</f>
        <v>0</v>
      </c>
      <c r="Q6332" t="s">
        <v>17279</v>
      </c>
      <c r="R6332" t="b">
        <v>1</v>
      </c>
    </row>
    <row r="6333" spans="1:18" x14ac:dyDescent="0.3">
      <c r="A6333" t="s">
        <v>12988</v>
      </c>
      <c r="B6333">
        <f>MID(dane3[[#This Row],[PassengerId]],1,4)+0</f>
        <v>5080</v>
      </c>
      <c r="C6333" t="s">
        <v>19</v>
      </c>
      <c r="D6333" t="b">
        <v>0</v>
      </c>
      <c r="E6333" t="s">
        <v>12989</v>
      </c>
      <c r="F6333" t="str">
        <f>MID($E6333,1,1)</f>
        <v>F</v>
      </c>
      <c r="G6333" t="str">
        <f>IFERROR(MID($E6333,SEARCH("/",$E6333,SEARCH("/",$E6333)+1)+1,1),"")</f>
        <v>S</v>
      </c>
      <c r="H6333" t="s">
        <v>16</v>
      </c>
      <c r="I6333">
        <v>21</v>
      </c>
      <c r="J6333" t="b">
        <v>0</v>
      </c>
      <c r="K6333" s="7">
        <v>1</v>
      </c>
      <c r="L6333" s="7">
        <v>0</v>
      </c>
      <c r="M6333" s="7">
        <v>143</v>
      </c>
      <c r="N6333" s="7">
        <v>558</v>
      </c>
      <c r="O6333" s="7">
        <v>1</v>
      </c>
      <c r="P6333" s="7">
        <f>SUM(dane3[[#This Row],[RoomService]:[VRDeck]])</f>
        <v>703</v>
      </c>
      <c r="Q6333" t="s">
        <v>12990</v>
      </c>
      <c r="R6333" t="b">
        <v>0</v>
      </c>
    </row>
    <row r="6334" spans="1:18" x14ac:dyDescent="0.3">
      <c r="A6334" t="s">
        <v>17283</v>
      </c>
      <c r="B6334">
        <f>MID(dane3[[#This Row],[PassengerId]],1,4)+0</f>
        <v>6698</v>
      </c>
      <c r="C6334" t="s">
        <v>19</v>
      </c>
      <c r="D6334" t="b">
        <v>0</v>
      </c>
      <c r="E6334" t="s">
        <v>17284</v>
      </c>
      <c r="F6334" t="str">
        <f>MID($E6334,1,1)</f>
        <v>F</v>
      </c>
      <c r="G6334" t="str">
        <f>IFERROR(MID($E6334,SEARCH("/",$E6334,SEARCH("/",$E6334)+1)+1,1),"")</f>
        <v>P</v>
      </c>
      <c r="H6334" t="s">
        <v>32</v>
      </c>
      <c r="I6334">
        <v>31</v>
      </c>
      <c r="J6334" t="b">
        <v>0</v>
      </c>
      <c r="K6334" s="7">
        <v>239</v>
      </c>
      <c r="L6334" s="7">
        <v>321</v>
      </c>
      <c r="M6334" s="7">
        <v>0</v>
      </c>
      <c r="N6334" s="7">
        <v>0</v>
      </c>
      <c r="O6334" s="7">
        <v>124</v>
      </c>
      <c r="P6334" s="7">
        <f>SUM(dane3[[#This Row],[RoomService]:[VRDeck]])</f>
        <v>684</v>
      </c>
      <c r="Q6334" t="s">
        <v>17285</v>
      </c>
      <c r="R6334" t="b">
        <v>0</v>
      </c>
    </row>
    <row r="6335" spans="1:18" x14ac:dyDescent="0.3">
      <c r="A6335" t="s">
        <v>15768</v>
      </c>
      <c r="B6335">
        <f>MID(dane3[[#This Row],[PassengerId]],1,4)+0</f>
        <v>6118</v>
      </c>
      <c r="C6335" t="s">
        <v>53</v>
      </c>
      <c r="D6335" t="b">
        <v>0</v>
      </c>
      <c r="E6335" t="s">
        <v>15769</v>
      </c>
      <c r="F6335" t="str">
        <f>MID($E6335,1,1)</f>
        <v>F</v>
      </c>
      <c r="G6335" t="str">
        <f>IFERROR(MID($E6335,SEARCH("/",$E6335,SEARCH("/",$E6335)+1)+1,1),"")</f>
        <v>P</v>
      </c>
      <c r="H6335" t="s">
        <v>46</v>
      </c>
      <c r="I6335">
        <v>42</v>
      </c>
      <c r="J6335" t="b">
        <v>0</v>
      </c>
      <c r="K6335" s="7">
        <v>1156</v>
      </c>
      <c r="L6335" s="7">
        <v>0</v>
      </c>
      <c r="M6335" s="7">
        <v>1</v>
      </c>
      <c r="N6335" s="7">
        <v>305</v>
      </c>
      <c r="O6335" s="7">
        <v>0</v>
      </c>
      <c r="P6335" s="7">
        <f>SUM(dane3[[#This Row],[RoomService]:[VRDeck]])</f>
        <v>1462</v>
      </c>
      <c r="Q6335" t="s">
        <v>15770</v>
      </c>
      <c r="R6335" t="b">
        <v>0</v>
      </c>
    </row>
    <row r="6336" spans="1:18" x14ac:dyDescent="0.3">
      <c r="A6336" t="s">
        <v>17289</v>
      </c>
      <c r="B6336">
        <f>MID(dane3[[#This Row],[PassengerId]],1,4)+0</f>
        <v>6702</v>
      </c>
      <c r="C6336" t="s">
        <v>19</v>
      </c>
      <c r="D6336" t="b">
        <v>1</v>
      </c>
      <c r="E6336" t="s">
        <v>17290</v>
      </c>
      <c r="F6336" t="str">
        <f>MID($E6336,1,1)</f>
        <v>G</v>
      </c>
      <c r="G6336" t="str">
        <f>IFERROR(MID($E6336,SEARCH("/",$E6336,SEARCH("/",$E6336)+1)+1,1),"")</f>
        <v>P</v>
      </c>
      <c r="H6336" t="s">
        <v>16</v>
      </c>
      <c r="I6336">
        <v>50</v>
      </c>
      <c r="J6336" t="b">
        <v>0</v>
      </c>
      <c r="K6336" s="7">
        <v>0</v>
      </c>
      <c r="L6336" s="7">
        <v>0</v>
      </c>
      <c r="M6336" s="7">
        <v>0</v>
      </c>
      <c r="N6336" s="7">
        <v>0</v>
      </c>
      <c r="O6336" s="7">
        <v>0</v>
      </c>
      <c r="P6336" s="7">
        <f>SUM(dane3[[#This Row],[RoomService]:[VRDeck]])</f>
        <v>0</v>
      </c>
      <c r="Q6336" t="s">
        <v>17291</v>
      </c>
      <c r="R6336" t="b">
        <v>1</v>
      </c>
    </row>
    <row r="6337" spans="1:18" x14ac:dyDescent="0.3">
      <c r="A6337" t="s">
        <v>17292</v>
      </c>
      <c r="B6337">
        <f>MID(dane3[[#This Row],[PassengerId]],1,4)+0</f>
        <v>6706</v>
      </c>
      <c r="C6337" t="s">
        <v>14</v>
      </c>
      <c r="D6337" t="b">
        <v>1</v>
      </c>
      <c r="E6337" t="s">
        <v>17293</v>
      </c>
      <c r="F6337" t="str">
        <f>MID($E6337,1,1)</f>
        <v>B</v>
      </c>
      <c r="G6337" t="str">
        <f>IFERROR(MID($E6337,SEARCH("/",$E6337,SEARCH("/",$E6337)+1)+1,1),"")</f>
        <v>P</v>
      </c>
      <c r="H6337" t="s">
        <v>16</v>
      </c>
      <c r="I6337">
        <v>21</v>
      </c>
      <c r="J6337" t="b">
        <v>0</v>
      </c>
      <c r="K6337" s="7">
        <v>0</v>
      </c>
      <c r="L6337" s="7">
        <v>0</v>
      </c>
      <c r="M6337" s="7">
        <v>0</v>
      </c>
      <c r="N6337" s="7">
        <v>0</v>
      </c>
      <c r="O6337" s="7">
        <v>0</v>
      </c>
      <c r="P6337" s="7">
        <f>SUM(dane3[[#This Row],[RoomService]:[VRDeck]])</f>
        <v>0</v>
      </c>
      <c r="Q6337" t="s">
        <v>17294</v>
      </c>
      <c r="R6337" t="b">
        <v>1</v>
      </c>
    </row>
    <row r="6338" spans="1:18" x14ac:dyDescent="0.3">
      <c r="A6338" t="s">
        <v>17295</v>
      </c>
      <c r="B6338">
        <f>MID(dane3[[#This Row],[PassengerId]],1,4)+0</f>
        <v>6706</v>
      </c>
      <c r="C6338" t="s">
        <v>14</v>
      </c>
      <c r="D6338" t="b">
        <v>1</v>
      </c>
      <c r="E6338" t="s">
        <v>17293</v>
      </c>
      <c r="F6338" t="str">
        <f>MID($E6338,1,1)</f>
        <v>B</v>
      </c>
      <c r="G6338" t="str">
        <f>IFERROR(MID($E6338,SEARCH("/",$E6338,SEARCH("/",$E6338)+1)+1,1),"")</f>
        <v>P</v>
      </c>
      <c r="H6338" t="s">
        <v>16</v>
      </c>
      <c r="I6338">
        <v>25</v>
      </c>
      <c r="J6338" t="b">
        <v>0</v>
      </c>
      <c r="K6338" s="7">
        <v>0</v>
      </c>
      <c r="L6338" s="7">
        <v>0</v>
      </c>
      <c r="M6338" s="7">
        <v>0</v>
      </c>
      <c r="N6338" s="7">
        <v>0</v>
      </c>
      <c r="O6338" s="7">
        <v>0</v>
      </c>
      <c r="P6338" s="7">
        <f>SUM(dane3[[#This Row],[RoomService]:[VRDeck]])</f>
        <v>0</v>
      </c>
      <c r="Q6338" t="s">
        <v>17296</v>
      </c>
      <c r="R6338" t="b">
        <v>1</v>
      </c>
    </row>
    <row r="6339" spans="1:18" x14ac:dyDescent="0.3">
      <c r="A6339" t="s">
        <v>17297</v>
      </c>
      <c r="B6339">
        <f>MID(dane3[[#This Row],[PassengerId]],1,4)+0</f>
        <v>6707</v>
      </c>
      <c r="C6339" t="s">
        <v>19</v>
      </c>
      <c r="D6339" t="b">
        <v>1</v>
      </c>
      <c r="E6339" t="s">
        <v>17298</v>
      </c>
      <c r="F6339" t="str">
        <f>MID($E6339,1,1)</f>
        <v>G</v>
      </c>
      <c r="G6339" t="str">
        <f>IFERROR(MID($E6339,SEARCH("/",$E6339,SEARCH("/",$E6339)+1)+1,1),"")</f>
        <v>S</v>
      </c>
      <c r="H6339" t="s">
        <v>16</v>
      </c>
      <c r="I6339">
        <v>46</v>
      </c>
      <c r="J6339" t="b">
        <v>0</v>
      </c>
      <c r="K6339" s="7">
        <v>0</v>
      </c>
      <c r="L6339" s="7">
        <v>0</v>
      </c>
      <c r="M6339" s="7">
        <v>0</v>
      </c>
      <c r="N6339" s="7">
        <v>0</v>
      </c>
      <c r="O6339" s="7">
        <v>0</v>
      </c>
      <c r="P6339" s="7">
        <f>SUM(dane3[[#This Row],[RoomService]:[VRDeck]])</f>
        <v>0</v>
      </c>
      <c r="Q6339" t="s">
        <v>17299</v>
      </c>
      <c r="R6339" t="b">
        <v>1</v>
      </c>
    </row>
    <row r="6340" spans="1:18" x14ac:dyDescent="0.3">
      <c r="A6340" t="s">
        <v>17300</v>
      </c>
      <c r="B6340">
        <f>MID(dane3[[#This Row],[PassengerId]],1,4)+0</f>
        <v>6708</v>
      </c>
      <c r="C6340" t="s">
        <v>14</v>
      </c>
      <c r="D6340" t="b">
        <v>0</v>
      </c>
      <c r="E6340" t="s">
        <v>17301</v>
      </c>
      <c r="F6340" t="str">
        <f>MID($E6340,1,1)</f>
        <v>A</v>
      </c>
      <c r="G6340" t="str">
        <f>IFERROR(MID($E6340,SEARCH("/",$E6340,SEARCH("/",$E6340)+1)+1,1),"")</f>
        <v>P</v>
      </c>
      <c r="H6340" t="s">
        <v>16</v>
      </c>
      <c r="I6340">
        <v>0</v>
      </c>
      <c r="J6340" t="b">
        <v>0</v>
      </c>
      <c r="K6340" s="7">
        <v>0</v>
      </c>
      <c r="L6340" s="7">
        <v>0</v>
      </c>
      <c r="M6340" s="7">
        <v>0</v>
      </c>
      <c r="N6340" s="7">
        <v>0</v>
      </c>
      <c r="O6340" s="7">
        <v>0</v>
      </c>
      <c r="P6340" s="7">
        <f>SUM(dane3[[#This Row],[RoomService]:[VRDeck]])</f>
        <v>0</v>
      </c>
      <c r="Q6340" t="s">
        <v>17302</v>
      </c>
      <c r="R6340" t="b">
        <v>1</v>
      </c>
    </row>
    <row r="6341" spans="1:18" x14ac:dyDescent="0.3">
      <c r="A6341" t="s">
        <v>17303</v>
      </c>
      <c r="B6341">
        <f>MID(dane3[[#This Row],[PassengerId]],1,4)+0</f>
        <v>6708</v>
      </c>
      <c r="C6341" t="s">
        <v>14</v>
      </c>
      <c r="D6341" t="b">
        <v>0</v>
      </c>
      <c r="E6341" t="s">
        <v>17301</v>
      </c>
      <c r="F6341" t="str">
        <f>MID($E6341,1,1)</f>
        <v>A</v>
      </c>
      <c r="G6341" t="str">
        <f>IFERROR(MID($E6341,SEARCH("/",$E6341,SEARCH("/",$E6341)+1)+1,1),"")</f>
        <v>P</v>
      </c>
      <c r="H6341" t="s">
        <v>16</v>
      </c>
      <c r="I6341">
        <v>2</v>
      </c>
      <c r="J6341" t="b">
        <v>0</v>
      </c>
      <c r="K6341" s="7">
        <v>0</v>
      </c>
      <c r="L6341" s="7">
        <v>0</v>
      </c>
      <c r="M6341" s="7">
        <v>0</v>
      </c>
      <c r="N6341" s="7">
        <v>0</v>
      </c>
      <c r="O6341" s="7">
        <v>0</v>
      </c>
      <c r="P6341" s="7">
        <f>SUM(dane3[[#This Row],[RoomService]:[VRDeck]])</f>
        <v>0</v>
      </c>
      <c r="Q6341" t="s">
        <v>23799</v>
      </c>
      <c r="R6341" t="b">
        <v>1</v>
      </c>
    </row>
    <row r="6342" spans="1:18" x14ac:dyDescent="0.3">
      <c r="A6342" t="s">
        <v>17304</v>
      </c>
      <c r="B6342">
        <f>MID(dane3[[#This Row],[PassengerId]],1,4)+0</f>
        <v>6708</v>
      </c>
      <c r="C6342" t="s">
        <v>14</v>
      </c>
      <c r="D6342" t="b">
        <v>0</v>
      </c>
      <c r="E6342" t="s">
        <v>17301</v>
      </c>
      <c r="F6342" t="str">
        <f>MID($E6342,1,1)</f>
        <v>A</v>
      </c>
      <c r="G6342" t="str">
        <f>IFERROR(MID($E6342,SEARCH("/",$E6342,SEARCH("/",$E6342)+1)+1,1),"")</f>
        <v>P</v>
      </c>
      <c r="H6342" t="s">
        <v>16</v>
      </c>
      <c r="I6342">
        <v>36</v>
      </c>
      <c r="J6342" t="b">
        <v>0</v>
      </c>
      <c r="K6342" s="7">
        <v>994</v>
      </c>
      <c r="L6342" s="7">
        <v>526</v>
      </c>
      <c r="M6342" s="7">
        <v>0</v>
      </c>
      <c r="N6342" s="7">
        <v>7</v>
      </c>
      <c r="O6342" s="7">
        <v>1279</v>
      </c>
      <c r="P6342" s="7">
        <f>SUM(dane3[[#This Row],[RoomService]:[VRDeck]])</f>
        <v>2806</v>
      </c>
      <c r="Q6342" t="s">
        <v>17305</v>
      </c>
      <c r="R6342" t="b">
        <v>0</v>
      </c>
    </row>
    <row r="6343" spans="1:18" x14ac:dyDescent="0.3">
      <c r="A6343" t="s">
        <v>17306</v>
      </c>
      <c r="B6343">
        <f>MID(dane3[[#This Row],[PassengerId]],1,4)+0</f>
        <v>6708</v>
      </c>
      <c r="C6343" t="s">
        <v>14</v>
      </c>
      <c r="D6343" t="b">
        <v>1</v>
      </c>
      <c r="E6343" t="s">
        <v>17301</v>
      </c>
      <c r="F6343" t="str">
        <f>MID($E6343,1,1)</f>
        <v>A</v>
      </c>
      <c r="G6343" t="str">
        <f>IFERROR(MID($E6343,SEARCH("/",$E6343,SEARCH("/",$E6343)+1)+1,1),"")</f>
        <v>P</v>
      </c>
      <c r="H6343" t="s">
        <v>46</v>
      </c>
      <c r="I6343">
        <v>19</v>
      </c>
      <c r="J6343" t="b">
        <v>0</v>
      </c>
      <c r="K6343" s="7">
        <v>0</v>
      </c>
      <c r="L6343" s="7">
        <v>0</v>
      </c>
      <c r="M6343" s="7">
        <v>0</v>
      </c>
      <c r="N6343" s="7">
        <v>0</v>
      </c>
      <c r="O6343" s="7">
        <v>0</v>
      </c>
      <c r="P6343" s="7">
        <f>SUM(dane3[[#This Row],[RoomService]:[VRDeck]])</f>
        <v>0</v>
      </c>
      <c r="Q6343" t="s">
        <v>17307</v>
      </c>
      <c r="R6343" t="b">
        <v>1</v>
      </c>
    </row>
    <row r="6344" spans="1:18" x14ac:dyDescent="0.3">
      <c r="A6344" t="s">
        <v>17308</v>
      </c>
      <c r="B6344">
        <f>MID(dane3[[#This Row],[PassengerId]],1,4)+0</f>
        <v>6708</v>
      </c>
      <c r="C6344" t="s">
        <v>14</v>
      </c>
      <c r="D6344" t="b">
        <v>1</v>
      </c>
      <c r="E6344" t="s">
        <v>17301</v>
      </c>
      <c r="F6344" t="str">
        <f>MID($E6344,1,1)</f>
        <v>A</v>
      </c>
      <c r="G6344" t="str">
        <f>IFERROR(MID($E6344,SEARCH("/",$E6344,SEARCH("/",$E6344)+1)+1,1),"")</f>
        <v>P</v>
      </c>
      <c r="H6344" t="s">
        <v>46</v>
      </c>
      <c r="I6344">
        <v>35</v>
      </c>
      <c r="J6344" t="b">
        <v>0</v>
      </c>
      <c r="K6344" s="7">
        <v>0</v>
      </c>
      <c r="L6344" s="7">
        <v>0</v>
      </c>
      <c r="M6344" s="7">
        <v>0</v>
      </c>
      <c r="N6344" s="7">
        <v>0</v>
      </c>
      <c r="O6344" s="7">
        <v>0</v>
      </c>
      <c r="P6344" s="7">
        <f>SUM(dane3[[#This Row],[RoomService]:[VRDeck]])</f>
        <v>0</v>
      </c>
      <c r="Q6344" t="s">
        <v>17309</v>
      </c>
      <c r="R6344" t="b">
        <v>1</v>
      </c>
    </row>
    <row r="6345" spans="1:18" x14ac:dyDescent="0.3">
      <c r="A6345" t="s">
        <v>17310</v>
      </c>
      <c r="B6345">
        <f>MID(dane3[[#This Row],[PassengerId]],1,4)+0</f>
        <v>6708</v>
      </c>
      <c r="C6345" t="s">
        <v>14</v>
      </c>
      <c r="D6345" t="b">
        <v>1</v>
      </c>
      <c r="E6345" t="s">
        <v>17301</v>
      </c>
      <c r="F6345" t="str">
        <f>MID($E6345,1,1)</f>
        <v>A</v>
      </c>
      <c r="G6345" t="str">
        <f>IFERROR(MID($E6345,SEARCH("/",$E6345,SEARCH("/",$E6345)+1)+1,1),"")</f>
        <v>P</v>
      </c>
      <c r="H6345" t="s">
        <v>46</v>
      </c>
      <c r="I6345">
        <v>41</v>
      </c>
      <c r="J6345" t="b">
        <v>1</v>
      </c>
      <c r="K6345" s="7">
        <v>0</v>
      </c>
      <c r="L6345" s="7">
        <v>0</v>
      </c>
      <c r="M6345" s="7">
        <v>0</v>
      </c>
      <c r="N6345" s="7">
        <v>0</v>
      </c>
      <c r="O6345" s="7">
        <v>0</v>
      </c>
      <c r="P6345" s="7">
        <f>SUM(dane3[[#This Row],[RoomService]:[VRDeck]])</f>
        <v>0</v>
      </c>
      <c r="Q6345" t="s">
        <v>17311</v>
      </c>
      <c r="R6345" t="b">
        <v>1</v>
      </c>
    </row>
    <row r="6346" spans="1:18" x14ac:dyDescent="0.3">
      <c r="A6346" t="s">
        <v>17312</v>
      </c>
      <c r="B6346">
        <f>MID(dane3[[#This Row],[PassengerId]],1,4)+0</f>
        <v>6709</v>
      </c>
      <c r="C6346" t="s">
        <v>19</v>
      </c>
      <c r="D6346" t="b">
        <v>1</v>
      </c>
      <c r="E6346" t="s">
        <v>17313</v>
      </c>
      <c r="F6346" t="str">
        <f>MID($E6346,1,1)</f>
        <v>G</v>
      </c>
      <c r="G6346" t="str">
        <f>IFERROR(MID($E6346,SEARCH("/",$E6346,SEARCH("/",$E6346)+1)+1,1),"")</f>
        <v>S</v>
      </c>
      <c r="H6346" t="s">
        <v>16</v>
      </c>
      <c r="I6346">
        <v>22</v>
      </c>
      <c r="J6346" t="b">
        <v>0</v>
      </c>
      <c r="K6346" s="7">
        <v>0</v>
      </c>
      <c r="L6346" s="7">
        <v>0</v>
      </c>
      <c r="M6346" s="7">
        <v>0</v>
      </c>
      <c r="N6346" s="7">
        <v>0</v>
      </c>
      <c r="O6346" s="7">
        <v>0</v>
      </c>
      <c r="P6346" s="7">
        <f>SUM(dane3[[#This Row],[RoomService]:[VRDeck]])</f>
        <v>0</v>
      </c>
      <c r="Q6346" t="s">
        <v>17314</v>
      </c>
      <c r="R6346" t="b">
        <v>1</v>
      </c>
    </row>
    <row r="6347" spans="1:18" x14ac:dyDescent="0.3">
      <c r="A6347" t="s">
        <v>15771</v>
      </c>
      <c r="B6347">
        <f>MID(dane3[[#This Row],[PassengerId]],1,4)+0</f>
        <v>6118</v>
      </c>
      <c r="C6347" t="s">
        <v>53</v>
      </c>
      <c r="D6347" t="b">
        <v>1</v>
      </c>
      <c r="E6347" t="s">
        <v>15772</v>
      </c>
      <c r="F6347" t="str">
        <f>MID($E6347,1,1)</f>
        <v>E</v>
      </c>
      <c r="G6347" t="str">
        <f>IFERROR(MID($E6347,SEARCH("/",$E6347,SEARCH("/",$E6347)+1)+1,1),"")</f>
        <v>P</v>
      </c>
      <c r="H6347" t="s">
        <v>16</v>
      </c>
      <c r="I6347">
        <v>39</v>
      </c>
      <c r="J6347" t="b">
        <v>0</v>
      </c>
      <c r="K6347" s="7">
        <v>0</v>
      </c>
      <c r="L6347" s="7">
        <v>0</v>
      </c>
      <c r="M6347" s="7">
        <v>0</v>
      </c>
      <c r="N6347" s="7">
        <v>0</v>
      </c>
      <c r="O6347" s="7">
        <v>0</v>
      </c>
      <c r="P6347" s="7">
        <f>SUM(dane3[[#This Row],[RoomService]:[VRDeck]])</f>
        <v>0</v>
      </c>
      <c r="Q6347" t="s">
        <v>15773</v>
      </c>
      <c r="R6347" t="b">
        <v>0</v>
      </c>
    </row>
    <row r="6348" spans="1:18" x14ac:dyDescent="0.3">
      <c r="A6348" t="s">
        <v>17318</v>
      </c>
      <c r="B6348">
        <f>MID(dane3[[#This Row],[PassengerId]],1,4)+0</f>
        <v>6713</v>
      </c>
      <c r="C6348" t="s">
        <v>19</v>
      </c>
      <c r="D6348" t="b">
        <v>0</v>
      </c>
      <c r="E6348" t="s">
        <v>17319</v>
      </c>
      <c r="F6348" t="str">
        <f>MID($E6348,1,1)</f>
        <v>F</v>
      </c>
      <c r="G6348" t="str">
        <f>IFERROR(MID($E6348,SEARCH("/",$E6348,SEARCH("/",$E6348)+1)+1,1),"")</f>
        <v>P</v>
      </c>
      <c r="H6348" t="s">
        <v>46</v>
      </c>
      <c r="I6348">
        <v>24</v>
      </c>
      <c r="J6348" t="b">
        <v>0</v>
      </c>
      <c r="K6348" s="7">
        <v>700</v>
      </c>
      <c r="L6348" s="7">
        <v>0</v>
      </c>
      <c r="M6348" s="7">
        <v>0</v>
      </c>
      <c r="N6348" s="7">
        <v>0</v>
      </c>
      <c r="O6348" s="7">
        <v>0</v>
      </c>
      <c r="P6348" s="7">
        <f>SUM(dane3[[#This Row],[RoomService]:[VRDeck]])</f>
        <v>700</v>
      </c>
      <c r="Q6348" t="s">
        <v>17320</v>
      </c>
      <c r="R6348" t="b">
        <v>0</v>
      </c>
    </row>
    <row r="6349" spans="1:18" x14ac:dyDescent="0.3">
      <c r="A6349" t="s">
        <v>17321</v>
      </c>
      <c r="B6349">
        <f>MID(dane3[[#This Row],[PassengerId]],1,4)+0</f>
        <v>6718</v>
      </c>
      <c r="C6349" t="s">
        <v>19</v>
      </c>
      <c r="D6349" t="b">
        <v>0</v>
      </c>
      <c r="E6349" t="s">
        <v>17322</v>
      </c>
      <c r="F6349" t="str">
        <f>MID($E6349,1,1)</f>
        <v>G</v>
      </c>
      <c r="G6349" t="str">
        <f>IFERROR(MID($E6349,SEARCH("/",$E6349,SEARCH("/",$E6349)+1)+1,1),"")</f>
        <v>P</v>
      </c>
      <c r="H6349" t="s">
        <v>16</v>
      </c>
      <c r="I6349">
        <v>37</v>
      </c>
      <c r="J6349" t="b">
        <v>0</v>
      </c>
      <c r="K6349" s="7">
        <v>18</v>
      </c>
      <c r="L6349" s="7">
        <v>238</v>
      </c>
      <c r="M6349" s="7">
        <v>0</v>
      </c>
      <c r="N6349" s="7">
        <v>528</v>
      </c>
      <c r="O6349" s="7">
        <v>0</v>
      </c>
      <c r="P6349" s="7">
        <f>SUM(dane3[[#This Row],[RoomService]:[VRDeck]])</f>
        <v>784</v>
      </c>
      <c r="Q6349" t="s">
        <v>17323</v>
      </c>
      <c r="R6349" t="b">
        <v>0</v>
      </c>
    </row>
    <row r="6350" spans="1:18" x14ac:dyDescent="0.3">
      <c r="A6350" t="s">
        <v>17324</v>
      </c>
      <c r="B6350">
        <f>MID(dane3[[#This Row],[PassengerId]],1,4)+0</f>
        <v>6718</v>
      </c>
      <c r="C6350" t="s">
        <v>19</v>
      </c>
      <c r="D6350" t="b">
        <v>1</v>
      </c>
      <c r="E6350" t="s">
        <v>17322</v>
      </c>
      <c r="F6350" t="str">
        <f>MID($E6350,1,1)</f>
        <v>G</v>
      </c>
      <c r="G6350" t="str">
        <f>IFERROR(MID($E6350,SEARCH("/",$E6350,SEARCH("/",$E6350)+1)+1,1),"")</f>
        <v>P</v>
      </c>
      <c r="H6350" t="s">
        <v>16</v>
      </c>
      <c r="I6350">
        <v>5</v>
      </c>
      <c r="J6350" t="b">
        <v>0</v>
      </c>
      <c r="K6350" s="7">
        <v>0</v>
      </c>
      <c r="L6350" s="7">
        <v>0</v>
      </c>
      <c r="M6350" s="7">
        <v>0</v>
      </c>
      <c r="N6350" s="7">
        <v>0</v>
      </c>
      <c r="O6350" s="7">
        <v>0</v>
      </c>
      <c r="P6350" s="7">
        <f>SUM(dane3[[#This Row],[RoomService]:[VRDeck]])</f>
        <v>0</v>
      </c>
      <c r="Q6350" t="s">
        <v>17325</v>
      </c>
      <c r="R6350" t="b">
        <v>0</v>
      </c>
    </row>
    <row r="6351" spans="1:18" x14ac:dyDescent="0.3">
      <c r="A6351" t="s">
        <v>17326</v>
      </c>
      <c r="B6351">
        <f>MID(dane3[[#This Row],[PassengerId]],1,4)+0</f>
        <v>6718</v>
      </c>
      <c r="C6351" t="s">
        <v>19</v>
      </c>
      <c r="D6351" t="b">
        <v>1</v>
      </c>
      <c r="E6351" t="s">
        <v>17322</v>
      </c>
      <c r="F6351" t="str">
        <f>MID($E6351,1,1)</f>
        <v>G</v>
      </c>
      <c r="G6351" t="str">
        <f>IFERROR(MID($E6351,SEARCH("/",$E6351,SEARCH("/",$E6351)+1)+1,1),"")</f>
        <v>P</v>
      </c>
      <c r="H6351" t="s">
        <v>16</v>
      </c>
      <c r="I6351">
        <v>24</v>
      </c>
      <c r="J6351" t="b">
        <v>0</v>
      </c>
      <c r="K6351" s="7">
        <v>0</v>
      </c>
      <c r="L6351" s="7">
        <v>0</v>
      </c>
      <c r="M6351" s="7">
        <v>0</v>
      </c>
      <c r="N6351" s="7">
        <v>0</v>
      </c>
      <c r="O6351" s="7">
        <v>0</v>
      </c>
      <c r="P6351" s="7">
        <f>SUM(dane3[[#This Row],[RoomService]:[VRDeck]])</f>
        <v>0</v>
      </c>
      <c r="Q6351" t="s">
        <v>17327</v>
      </c>
      <c r="R6351" t="b">
        <v>1</v>
      </c>
    </row>
    <row r="6352" spans="1:18" x14ac:dyDescent="0.3">
      <c r="A6352" t="s">
        <v>15785</v>
      </c>
      <c r="B6352">
        <f>MID(dane3[[#This Row],[PassengerId]],1,4)+0</f>
        <v>6123</v>
      </c>
      <c r="C6352" t="s">
        <v>53</v>
      </c>
      <c r="D6352" t="b">
        <v>1</v>
      </c>
      <c r="E6352" t="s">
        <v>15786</v>
      </c>
      <c r="F6352" t="str">
        <f>MID($E6352,1,1)</f>
        <v>F</v>
      </c>
      <c r="G6352" t="str">
        <f>IFERROR(MID($E6352,SEARCH("/",$E6352,SEARCH("/",$E6352)+1)+1,1),"")</f>
        <v>P</v>
      </c>
      <c r="H6352" t="s">
        <v>16</v>
      </c>
      <c r="I6352">
        <v>28</v>
      </c>
      <c r="J6352" t="b">
        <v>0</v>
      </c>
      <c r="K6352" s="7">
        <v>0</v>
      </c>
      <c r="L6352" s="7">
        <v>0</v>
      </c>
      <c r="M6352" s="7">
        <v>0</v>
      </c>
      <c r="N6352" s="7">
        <v>0</v>
      </c>
      <c r="O6352" s="7">
        <v>0</v>
      </c>
      <c r="P6352" s="7">
        <f>SUM(dane3[[#This Row],[RoomService]:[VRDeck]])</f>
        <v>0</v>
      </c>
      <c r="Q6352" t="s">
        <v>15787</v>
      </c>
      <c r="R6352" t="b">
        <v>1</v>
      </c>
    </row>
    <row r="6353" spans="1:18" x14ac:dyDescent="0.3">
      <c r="A6353" t="s">
        <v>17331</v>
      </c>
      <c r="B6353">
        <f>MID(dane3[[#This Row],[PassengerId]],1,4)+0</f>
        <v>6720</v>
      </c>
      <c r="C6353" t="s">
        <v>14</v>
      </c>
      <c r="D6353" t="b">
        <v>0</v>
      </c>
      <c r="E6353" t="s">
        <v>17332</v>
      </c>
      <c r="F6353" t="str">
        <f>MID($E6353,1,1)</f>
        <v>A</v>
      </c>
      <c r="G6353" t="str">
        <f>IFERROR(MID($E6353,SEARCH("/",$E6353,SEARCH("/",$E6353)+1)+1,1),"")</f>
        <v>S</v>
      </c>
      <c r="H6353" t="s">
        <v>16</v>
      </c>
      <c r="I6353">
        <v>44</v>
      </c>
      <c r="J6353" t="b">
        <v>0</v>
      </c>
      <c r="K6353" s="7">
        <v>0</v>
      </c>
      <c r="L6353" s="7">
        <v>0</v>
      </c>
      <c r="M6353" s="7">
        <v>0</v>
      </c>
      <c r="N6353" s="7">
        <v>0</v>
      </c>
      <c r="O6353" s="7">
        <v>0</v>
      </c>
      <c r="P6353" s="7">
        <f>SUM(dane3[[#This Row],[RoomService]:[VRDeck]])</f>
        <v>0</v>
      </c>
      <c r="Q6353" t="s">
        <v>17333</v>
      </c>
      <c r="R6353" t="b">
        <v>1</v>
      </c>
    </row>
    <row r="6354" spans="1:18" x14ac:dyDescent="0.3">
      <c r="A6354" t="s">
        <v>17334</v>
      </c>
      <c r="B6354">
        <f>MID(dane3[[#This Row],[PassengerId]],1,4)+0</f>
        <v>6721</v>
      </c>
      <c r="C6354" t="s">
        <v>19</v>
      </c>
      <c r="D6354" t="b">
        <v>1</v>
      </c>
      <c r="E6354" t="s">
        <v>17335</v>
      </c>
      <c r="F6354" t="str">
        <f>MID($E6354,1,1)</f>
        <v>G</v>
      </c>
      <c r="G6354" t="str">
        <f>IFERROR(MID($E6354,SEARCH("/",$E6354,SEARCH("/",$E6354)+1)+1,1),"")</f>
        <v>S</v>
      </c>
      <c r="H6354" t="s">
        <v>16</v>
      </c>
      <c r="I6354">
        <v>23</v>
      </c>
      <c r="J6354" t="b">
        <v>0</v>
      </c>
      <c r="K6354" s="7">
        <v>0</v>
      </c>
      <c r="L6354" s="7">
        <v>0</v>
      </c>
      <c r="M6354" s="7">
        <v>0</v>
      </c>
      <c r="N6354" s="7">
        <v>0</v>
      </c>
      <c r="O6354" s="7">
        <v>0</v>
      </c>
      <c r="P6354" s="7">
        <f>SUM(dane3[[#This Row],[RoomService]:[VRDeck]])</f>
        <v>0</v>
      </c>
      <c r="Q6354" t="s">
        <v>17336</v>
      </c>
      <c r="R6354" t="b">
        <v>1</v>
      </c>
    </row>
    <row r="6355" spans="1:18" x14ac:dyDescent="0.3">
      <c r="A6355" t="s">
        <v>17337</v>
      </c>
      <c r="B6355">
        <f>MID(dane3[[#This Row],[PassengerId]],1,4)+0</f>
        <v>6722</v>
      </c>
      <c r="C6355" t="s">
        <v>14</v>
      </c>
      <c r="D6355" t="b">
        <v>1</v>
      </c>
      <c r="E6355" t="s">
        <v>17338</v>
      </c>
      <c r="F6355" t="str">
        <f>MID($E6355,1,1)</f>
        <v>E</v>
      </c>
      <c r="G6355" t="str">
        <f>IFERROR(MID($E6355,SEARCH("/",$E6355,SEARCH("/",$E6355)+1)+1,1),"")</f>
        <v>S</v>
      </c>
      <c r="H6355" t="s">
        <v>46</v>
      </c>
      <c r="I6355">
        <v>28</v>
      </c>
      <c r="J6355" t="b">
        <v>0</v>
      </c>
      <c r="K6355" s="7">
        <v>0</v>
      </c>
      <c r="L6355" s="7">
        <v>0</v>
      </c>
      <c r="M6355" s="7">
        <v>0</v>
      </c>
      <c r="N6355" s="7">
        <v>0</v>
      </c>
      <c r="O6355" s="7">
        <v>0</v>
      </c>
      <c r="P6355" s="7">
        <f>SUM(dane3[[#This Row],[RoomService]:[VRDeck]])</f>
        <v>0</v>
      </c>
      <c r="Q6355" t="s">
        <v>17339</v>
      </c>
      <c r="R6355" t="b">
        <v>1</v>
      </c>
    </row>
    <row r="6356" spans="1:18" x14ac:dyDescent="0.3">
      <c r="A6356" t="s">
        <v>17340</v>
      </c>
      <c r="B6356">
        <f>MID(dane3[[#This Row],[PassengerId]],1,4)+0</f>
        <v>6722</v>
      </c>
      <c r="C6356" t="s">
        <v>14</v>
      </c>
      <c r="D6356" t="b">
        <v>0</v>
      </c>
      <c r="E6356" t="s">
        <v>17338</v>
      </c>
      <c r="F6356" t="str">
        <f>MID($E6356,1,1)</f>
        <v>E</v>
      </c>
      <c r="G6356" t="str">
        <f>IFERROR(MID($E6356,SEARCH("/",$E6356,SEARCH("/",$E6356)+1)+1,1),"")</f>
        <v>S</v>
      </c>
      <c r="H6356" t="s">
        <v>46</v>
      </c>
      <c r="I6356">
        <v>27</v>
      </c>
      <c r="J6356" t="b">
        <v>0</v>
      </c>
      <c r="K6356" s="7">
        <v>0</v>
      </c>
      <c r="L6356" s="7">
        <v>33</v>
      </c>
      <c r="M6356" s="7">
        <v>9</v>
      </c>
      <c r="N6356" s="7">
        <v>1847</v>
      </c>
      <c r="O6356" s="7">
        <v>2035</v>
      </c>
      <c r="P6356" s="7">
        <f>SUM(dane3[[#This Row],[RoomService]:[VRDeck]])</f>
        <v>3924</v>
      </c>
      <c r="Q6356" t="s">
        <v>17341</v>
      </c>
      <c r="R6356" t="b">
        <v>0</v>
      </c>
    </row>
    <row r="6357" spans="1:18" x14ac:dyDescent="0.3">
      <c r="A6357" t="s">
        <v>17342</v>
      </c>
      <c r="B6357">
        <f>MID(dane3[[#This Row],[PassengerId]],1,4)+0</f>
        <v>6722</v>
      </c>
      <c r="C6357" t="s">
        <v>14</v>
      </c>
      <c r="D6357" t="b">
        <v>1</v>
      </c>
      <c r="E6357" t="s">
        <v>17338</v>
      </c>
      <c r="F6357" t="str">
        <f>MID($E6357,1,1)</f>
        <v>E</v>
      </c>
      <c r="G6357" t="str">
        <f>IFERROR(MID($E6357,SEARCH("/",$E6357,SEARCH("/",$E6357)+1)+1,1),"")</f>
        <v>S</v>
      </c>
      <c r="H6357" t="s">
        <v>46</v>
      </c>
      <c r="I6357">
        <v>40</v>
      </c>
      <c r="J6357" t="b">
        <v>0</v>
      </c>
      <c r="K6357" s="7">
        <v>0</v>
      </c>
      <c r="L6357" s="7">
        <v>0</v>
      </c>
      <c r="M6357" s="7">
        <v>0</v>
      </c>
      <c r="N6357" s="7">
        <v>0</v>
      </c>
      <c r="O6357" s="7">
        <v>0</v>
      </c>
      <c r="P6357" s="7">
        <f>SUM(dane3[[#This Row],[RoomService]:[VRDeck]])</f>
        <v>0</v>
      </c>
      <c r="Q6357" t="s">
        <v>17343</v>
      </c>
      <c r="R6357" t="b">
        <v>1</v>
      </c>
    </row>
    <row r="6358" spans="1:18" x14ac:dyDescent="0.3">
      <c r="A6358" t="s">
        <v>17344</v>
      </c>
      <c r="B6358">
        <f>MID(dane3[[#This Row],[PassengerId]],1,4)+0</f>
        <v>6724</v>
      </c>
      <c r="C6358" t="s">
        <v>14</v>
      </c>
      <c r="D6358" t="b">
        <v>1</v>
      </c>
      <c r="E6358" t="s">
        <v>17345</v>
      </c>
      <c r="F6358" t="str">
        <f>MID($E6358,1,1)</f>
        <v>C</v>
      </c>
      <c r="G6358" t="str">
        <f>IFERROR(MID($E6358,SEARCH("/",$E6358,SEARCH("/",$E6358)+1)+1,1),"")</f>
        <v>P</v>
      </c>
      <c r="H6358" t="s">
        <v>46</v>
      </c>
      <c r="I6358">
        <v>27</v>
      </c>
      <c r="J6358" t="b">
        <v>0</v>
      </c>
      <c r="K6358" s="7">
        <v>0</v>
      </c>
      <c r="L6358" s="7">
        <v>0</v>
      </c>
      <c r="M6358" s="7">
        <v>0</v>
      </c>
      <c r="N6358" s="7">
        <v>0</v>
      </c>
      <c r="O6358" s="7">
        <v>0</v>
      </c>
      <c r="P6358" s="7">
        <f>SUM(dane3[[#This Row],[RoomService]:[VRDeck]])</f>
        <v>0</v>
      </c>
      <c r="Q6358" t="s">
        <v>17346</v>
      </c>
      <c r="R6358" t="b">
        <v>1</v>
      </c>
    </row>
    <row r="6359" spans="1:18" x14ac:dyDescent="0.3">
      <c r="A6359" t="s">
        <v>17347</v>
      </c>
      <c r="B6359">
        <f>MID(dane3[[#This Row],[PassengerId]],1,4)+0</f>
        <v>6724</v>
      </c>
      <c r="C6359" t="s">
        <v>14</v>
      </c>
      <c r="D6359" t="b">
        <v>1</v>
      </c>
      <c r="E6359" t="s">
        <v>17345</v>
      </c>
      <c r="F6359" t="str">
        <f>MID($E6359,1,1)</f>
        <v>C</v>
      </c>
      <c r="G6359" t="str">
        <f>IFERROR(MID($E6359,SEARCH("/",$E6359,SEARCH("/",$E6359)+1)+1,1),"")</f>
        <v>P</v>
      </c>
      <c r="H6359" t="s">
        <v>46</v>
      </c>
      <c r="I6359">
        <v>17</v>
      </c>
      <c r="J6359" t="b">
        <v>0</v>
      </c>
      <c r="K6359" s="7">
        <v>0</v>
      </c>
      <c r="L6359" s="7">
        <v>0</v>
      </c>
      <c r="M6359" s="7">
        <v>0</v>
      </c>
      <c r="N6359" s="7">
        <v>0</v>
      </c>
      <c r="O6359" s="7">
        <v>0</v>
      </c>
      <c r="P6359" s="7">
        <f>SUM(dane3[[#This Row],[RoomService]:[VRDeck]])</f>
        <v>0</v>
      </c>
      <c r="Q6359" t="s">
        <v>17348</v>
      </c>
      <c r="R6359" t="b">
        <v>1</v>
      </c>
    </row>
    <row r="6360" spans="1:18" x14ac:dyDescent="0.3">
      <c r="A6360" t="s">
        <v>17349</v>
      </c>
      <c r="B6360">
        <f>MID(dane3[[#This Row],[PassengerId]],1,4)+0</f>
        <v>6725</v>
      </c>
      <c r="C6360" t="s">
        <v>14</v>
      </c>
      <c r="D6360" t="b">
        <v>0</v>
      </c>
      <c r="E6360" t="s">
        <v>17350</v>
      </c>
      <c r="F6360" t="str">
        <f>MID($E6360,1,1)</f>
        <v>C</v>
      </c>
      <c r="G6360" t="str">
        <f>IFERROR(MID($E6360,SEARCH("/",$E6360,SEARCH("/",$E6360)+1)+1,1),"")</f>
        <v>P</v>
      </c>
      <c r="H6360" t="s">
        <v>16</v>
      </c>
      <c r="I6360">
        <v>32</v>
      </c>
      <c r="J6360" t="b">
        <v>0</v>
      </c>
      <c r="K6360" s="7">
        <v>0</v>
      </c>
      <c r="L6360" s="7">
        <v>390</v>
      </c>
      <c r="M6360" s="7">
        <v>60</v>
      </c>
      <c r="N6360" s="7">
        <v>5015</v>
      </c>
      <c r="O6360" s="7">
        <v>211</v>
      </c>
      <c r="P6360" s="7">
        <f>SUM(dane3[[#This Row],[RoomService]:[VRDeck]])</f>
        <v>5676</v>
      </c>
      <c r="Q6360" t="s">
        <v>17351</v>
      </c>
      <c r="R6360" t="b">
        <v>0</v>
      </c>
    </row>
    <row r="6361" spans="1:18" x14ac:dyDescent="0.3">
      <c r="A6361" t="s">
        <v>17352</v>
      </c>
      <c r="B6361">
        <f>MID(dane3[[#This Row],[PassengerId]],1,4)+0</f>
        <v>6726</v>
      </c>
      <c r="C6361" t="s">
        <v>19</v>
      </c>
      <c r="D6361" t="b">
        <v>0</v>
      </c>
      <c r="E6361" t="s">
        <v>17353</v>
      </c>
      <c r="F6361" t="str">
        <f>MID($E6361,1,1)</f>
        <v>G</v>
      </c>
      <c r="G6361" t="str">
        <f>IFERROR(MID($E6361,SEARCH("/",$E6361,SEARCH("/",$E6361)+1)+1,1),"")</f>
        <v>P</v>
      </c>
      <c r="H6361" t="s">
        <v>16</v>
      </c>
      <c r="I6361">
        <v>29</v>
      </c>
      <c r="J6361" t="b">
        <v>0</v>
      </c>
      <c r="K6361" s="7">
        <v>68</v>
      </c>
      <c r="L6361" s="7">
        <v>74</v>
      </c>
      <c r="M6361" s="7">
        <v>713</v>
      </c>
      <c r="N6361" s="7">
        <v>37</v>
      </c>
      <c r="O6361" s="7">
        <v>15</v>
      </c>
      <c r="P6361" s="7">
        <f>SUM(dane3[[#This Row],[RoomService]:[VRDeck]])</f>
        <v>907</v>
      </c>
      <c r="Q6361" t="s">
        <v>17354</v>
      </c>
      <c r="R6361" t="b">
        <v>1</v>
      </c>
    </row>
    <row r="6362" spans="1:18" x14ac:dyDescent="0.3">
      <c r="A6362" t="s">
        <v>17355</v>
      </c>
      <c r="B6362">
        <f>MID(dane3[[#This Row],[PassengerId]],1,4)+0</f>
        <v>6727</v>
      </c>
      <c r="C6362" t="s">
        <v>19</v>
      </c>
      <c r="D6362" t="b">
        <v>0</v>
      </c>
      <c r="E6362" t="s">
        <v>17356</v>
      </c>
      <c r="F6362" t="str">
        <f>MID($E6362,1,1)</f>
        <v>G</v>
      </c>
      <c r="G6362" t="str">
        <f>IFERROR(MID($E6362,SEARCH("/",$E6362,SEARCH("/",$E6362)+1)+1,1),"")</f>
        <v>P</v>
      </c>
      <c r="H6362" t="s">
        <v>16</v>
      </c>
      <c r="I6362">
        <v>29</v>
      </c>
      <c r="J6362" t="b">
        <v>0</v>
      </c>
      <c r="K6362" s="7">
        <v>0</v>
      </c>
      <c r="L6362" s="7">
        <v>316</v>
      </c>
      <c r="M6362" s="7">
        <v>0</v>
      </c>
      <c r="N6362" s="7">
        <v>0</v>
      </c>
      <c r="O6362" s="7">
        <v>338</v>
      </c>
      <c r="P6362" s="7">
        <f>SUM(dane3[[#This Row],[RoomService]:[VRDeck]])</f>
        <v>654</v>
      </c>
      <c r="Q6362" t="s">
        <v>17357</v>
      </c>
      <c r="R6362" t="b">
        <v>1</v>
      </c>
    </row>
    <row r="6363" spans="1:18" x14ac:dyDescent="0.3">
      <c r="A6363" t="s">
        <v>17358</v>
      </c>
      <c r="B6363">
        <f>MID(dane3[[#This Row],[PassengerId]],1,4)+0</f>
        <v>6729</v>
      </c>
      <c r="C6363" t="s">
        <v>14</v>
      </c>
      <c r="D6363" t="b">
        <v>0</v>
      </c>
      <c r="E6363" t="s">
        <v>17359</v>
      </c>
      <c r="F6363" t="str">
        <f>MID($E6363,1,1)</f>
        <v>A</v>
      </c>
      <c r="G6363" t="str">
        <f>IFERROR(MID($E6363,SEARCH("/",$E6363,SEARCH("/",$E6363)+1)+1,1),"")</f>
        <v>S</v>
      </c>
      <c r="H6363" t="s">
        <v>16</v>
      </c>
      <c r="I6363">
        <v>41</v>
      </c>
      <c r="J6363" t="b">
        <v>0</v>
      </c>
      <c r="K6363" s="7">
        <v>0</v>
      </c>
      <c r="L6363" s="7">
        <v>371</v>
      </c>
      <c r="M6363" s="7">
        <v>0</v>
      </c>
      <c r="N6363" s="7">
        <v>1701</v>
      </c>
      <c r="O6363" s="7">
        <v>21</v>
      </c>
      <c r="P6363" s="7">
        <f>SUM(dane3[[#This Row],[RoomService]:[VRDeck]])</f>
        <v>2093</v>
      </c>
      <c r="Q6363" t="s">
        <v>17360</v>
      </c>
      <c r="R6363" t="b">
        <v>0</v>
      </c>
    </row>
    <row r="6364" spans="1:18" x14ac:dyDescent="0.3">
      <c r="A6364" t="s">
        <v>17361</v>
      </c>
      <c r="B6364">
        <f>MID(dane3[[#This Row],[PassengerId]],1,4)+0</f>
        <v>6729</v>
      </c>
      <c r="C6364" t="s">
        <v>14</v>
      </c>
      <c r="D6364" t="b">
        <v>1</v>
      </c>
      <c r="E6364" t="s">
        <v>17359</v>
      </c>
      <c r="F6364" t="str">
        <f>MID($E6364,1,1)</f>
        <v>A</v>
      </c>
      <c r="G6364" t="str">
        <f>IFERROR(MID($E6364,SEARCH("/",$E6364,SEARCH("/",$E6364)+1)+1,1),"")</f>
        <v>S</v>
      </c>
      <c r="H6364" t="s">
        <v>46</v>
      </c>
      <c r="I6364">
        <v>48</v>
      </c>
      <c r="J6364" t="b">
        <v>0</v>
      </c>
      <c r="K6364" s="7">
        <v>0</v>
      </c>
      <c r="L6364" s="7">
        <v>0</v>
      </c>
      <c r="M6364" s="7">
        <v>0</v>
      </c>
      <c r="N6364" s="7">
        <v>0</v>
      </c>
      <c r="O6364" s="7">
        <v>0</v>
      </c>
      <c r="P6364" s="7">
        <f>SUM(dane3[[#This Row],[RoomService]:[VRDeck]])</f>
        <v>0</v>
      </c>
      <c r="Q6364" t="s">
        <v>17362</v>
      </c>
      <c r="R6364" t="b">
        <v>1</v>
      </c>
    </row>
    <row r="6365" spans="1:18" x14ac:dyDescent="0.3">
      <c r="A6365" t="s">
        <v>17363</v>
      </c>
      <c r="B6365">
        <f>MID(dane3[[#This Row],[PassengerId]],1,4)+0</f>
        <v>6729</v>
      </c>
      <c r="C6365" t="s">
        <v>14</v>
      </c>
      <c r="D6365" t="b">
        <v>0</v>
      </c>
      <c r="E6365" t="s">
        <v>17359</v>
      </c>
      <c r="F6365" t="str">
        <f>MID($E6365,1,1)</f>
        <v>A</v>
      </c>
      <c r="G6365" t="str">
        <f>IFERROR(MID($E6365,SEARCH("/",$E6365,SEARCH("/",$E6365)+1)+1,1),"")</f>
        <v>S</v>
      </c>
      <c r="H6365" t="s">
        <v>16</v>
      </c>
      <c r="I6365">
        <v>27</v>
      </c>
      <c r="J6365" t="b">
        <v>0</v>
      </c>
      <c r="K6365" s="7">
        <v>2664</v>
      </c>
      <c r="L6365" s="7">
        <v>15</v>
      </c>
      <c r="M6365" s="7">
        <v>0</v>
      </c>
      <c r="N6365" s="7">
        <v>109</v>
      </c>
      <c r="O6365" s="7">
        <v>2</v>
      </c>
      <c r="P6365" s="7">
        <f>SUM(dane3[[#This Row],[RoomService]:[VRDeck]])</f>
        <v>2790</v>
      </c>
      <c r="Q6365" t="s">
        <v>17364</v>
      </c>
      <c r="R6365" t="b">
        <v>0</v>
      </c>
    </row>
    <row r="6366" spans="1:18" x14ac:dyDescent="0.3">
      <c r="A6366" t="s">
        <v>17365</v>
      </c>
      <c r="B6366">
        <f>MID(dane3[[#This Row],[PassengerId]],1,4)+0</f>
        <v>6730</v>
      </c>
      <c r="C6366" t="s">
        <v>19</v>
      </c>
      <c r="D6366" t="b">
        <v>0</v>
      </c>
      <c r="E6366" t="s">
        <v>17366</v>
      </c>
      <c r="F6366" t="str">
        <f>MID($E6366,1,1)</f>
        <v>G</v>
      </c>
      <c r="G6366" t="str">
        <f>IFERROR(MID($E6366,SEARCH("/",$E6366,SEARCH("/",$E6366)+1)+1,1),"")</f>
        <v>S</v>
      </c>
      <c r="H6366" t="s">
        <v>16</v>
      </c>
      <c r="I6366">
        <v>14</v>
      </c>
      <c r="J6366" t="b">
        <v>0</v>
      </c>
      <c r="K6366" s="7">
        <v>0</v>
      </c>
      <c r="L6366" s="7">
        <v>6</v>
      </c>
      <c r="M6366" s="7">
        <v>791</v>
      </c>
      <c r="N6366" s="7">
        <v>49</v>
      </c>
      <c r="O6366" s="7">
        <v>0</v>
      </c>
      <c r="P6366" s="7">
        <f>SUM(dane3[[#This Row],[RoomService]:[VRDeck]])</f>
        <v>846</v>
      </c>
      <c r="Q6366" t="s">
        <v>17367</v>
      </c>
      <c r="R6366" t="b">
        <v>1</v>
      </c>
    </row>
    <row r="6367" spans="1:18" x14ac:dyDescent="0.3">
      <c r="A6367" t="s">
        <v>17368</v>
      </c>
      <c r="B6367">
        <f>MID(dane3[[#This Row],[PassengerId]],1,4)+0</f>
        <v>6731</v>
      </c>
      <c r="C6367" t="s">
        <v>19</v>
      </c>
      <c r="D6367" t="b">
        <v>0</v>
      </c>
      <c r="E6367" t="s">
        <v>17369</v>
      </c>
      <c r="F6367" t="str">
        <f>MID($E6367,1,1)</f>
        <v>F</v>
      </c>
      <c r="G6367" t="str">
        <f>IFERROR(MID($E6367,SEARCH("/",$E6367,SEARCH("/",$E6367)+1)+1,1),"")</f>
        <v>P</v>
      </c>
      <c r="H6367" t="s">
        <v>16</v>
      </c>
      <c r="I6367">
        <v>32</v>
      </c>
      <c r="J6367" t="b">
        <v>0</v>
      </c>
      <c r="K6367" s="7">
        <v>3135</v>
      </c>
      <c r="L6367" s="7">
        <v>2</v>
      </c>
      <c r="M6367" s="7">
        <v>0</v>
      </c>
      <c r="N6367" s="7">
        <v>0</v>
      </c>
      <c r="O6367" s="7">
        <v>0</v>
      </c>
      <c r="P6367" s="7">
        <f>SUM(dane3[[#This Row],[RoomService]:[VRDeck]])</f>
        <v>3137</v>
      </c>
      <c r="Q6367" t="s">
        <v>17370</v>
      </c>
      <c r="R6367" t="b">
        <v>0</v>
      </c>
    </row>
    <row r="6368" spans="1:18" x14ac:dyDescent="0.3">
      <c r="A6368" t="s">
        <v>17371</v>
      </c>
      <c r="B6368">
        <f>MID(dane3[[#This Row],[PassengerId]],1,4)+0</f>
        <v>6734</v>
      </c>
      <c r="C6368" t="s">
        <v>14</v>
      </c>
      <c r="D6368" t="b">
        <v>0</v>
      </c>
      <c r="E6368" t="s">
        <v>17372</v>
      </c>
      <c r="F6368" t="str">
        <f>MID($E6368,1,1)</f>
        <v>C</v>
      </c>
      <c r="G6368" t="str">
        <f>IFERROR(MID($E6368,SEARCH("/",$E6368,SEARCH("/",$E6368)+1)+1,1),"")</f>
        <v>S</v>
      </c>
      <c r="H6368" t="s">
        <v>46</v>
      </c>
      <c r="I6368">
        <v>47</v>
      </c>
      <c r="J6368" t="b">
        <v>0</v>
      </c>
      <c r="K6368" s="7">
        <v>0</v>
      </c>
      <c r="L6368" s="7">
        <v>2699</v>
      </c>
      <c r="M6368" s="7">
        <v>0</v>
      </c>
      <c r="N6368" s="7">
        <v>671</v>
      </c>
      <c r="O6368" s="7">
        <v>8</v>
      </c>
      <c r="P6368" s="7">
        <f>SUM(dane3[[#This Row],[RoomService]:[VRDeck]])</f>
        <v>3378</v>
      </c>
      <c r="Q6368" t="s">
        <v>17373</v>
      </c>
      <c r="R6368" t="b">
        <v>1</v>
      </c>
    </row>
    <row r="6369" spans="1:18" x14ac:dyDescent="0.3">
      <c r="A6369" t="s">
        <v>17374</v>
      </c>
      <c r="B6369">
        <f>MID(dane3[[#This Row],[PassengerId]],1,4)+0</f>
        <v>6734</v>
      </c>
      <c r="C6369" t="s">
        <v>14</v>
      </c>
      <c r="D6369" t="b">
        <v>1</v>
      </c>
      <c r="E6369" t="s">
        <v>17372</v>
      </c>
      <c r="F6369" t="str">
        <f>MID($E6369,1,1)</f>
        <v>C</v>
      </c>
      <c r="G6369" t="str">
        <f>IFERROR(MID($E6369,SEARCH("/",$E6369,SEARCH("/",$E6369)+1)+1,1),"")</f>
        <v>S</v>
      </c>
      <c r="H6369" t="s">
        <v>46</v>
      </c>
      <c r="I6369">
        <v>14</v>
      </c>
      <c r="J6369" t="b">
        <v>0</v>
      </c>
      <c r="K6369" s="7">
        <v>0</v>
      </c>
      <c r="L6369" s="7">
        <v>0</v>
      </c>
      <c r="M6369" s="7">
        <v>0</v>
      </c>
      <c r="N6369" s="7">
        <v>0</v>
      </c>
      <c r="O6369" s="7">
        <v>0</v>
      </c>
      <c r="P6369" s="7">
        <f>SUM(dane3[[#This Row],[RoomService]:[VRDeck]])</f>
        <v>0</v>
      </c>
      <c r="Q6369" t="s">
        <v>17375</v>
      </c>
      <c r="R6369" t="b">
        <v>1</v>
      </c>
    </row>
    <row r="6370" spans="1:18" x14ac:dyDescent="0.3">
      <c r="A6370" t="s">
        <v>17376</v>
      </c>
      <c r="B6370">
        <f>MID(dane3[[#This Row],[PassengerId]],1,4)+0</f>
        <v>6734</v>
      </c>
      <c r="C6370" t="s">
        <v>14</v>
      </c>
      <c r="D6370" t="b">
        <v>1</v>
      </c>
      <c r="E6370" t="s">
        <v>17372</v>
      </c>
      <c r="F6370" t="str">
        <f>MID($E6370,1,1)</f>
        <v>C</v>
      </c>
      <c r="G6370" t="str">
        <f>IFERROR(MID($E6370,SEARCH("/",$E6370,SEARCH("/",$E6370)+1)+1,1),"")</f>
        <v>S</v>
      </c>
      <c r="H6370" t="s">
        <v>46</v>
      </c>
      <c r="I6370">
        <v>37</v>
      </c>
      <c r="J6370" t="b">
        <v>1</v>
      </c>
      <c r="K6370" s="7">
        <v>0</v>
      </c>
      <c r="L6370" s="7">
        <v>0</v>
      </c>
      <c r="M6370" s="7">
        <v>0</v>
      </c>
      <c r="N6370" s="7">
        <v>0</v>
      </c>
      <c r="O6370" s="7">
        <v>0</v>
      </c>
      <c r="P6370" s="7">
        <f>SUM(dane3[[#This Row],[RoomService]:[VRDeck]])</f>
        <v>0</v>
      </c>
      <c r="Q6370" t="s">
        <v>17377</v>
      </c>
      <c r="R6370" t="b">
        <v>1</v>
      </c>
    </row>
    <row r="6371" spans="1:18" x14ac:dyDescent="0.3">
      <c r="A6371" t="s">
        <v>17378</v>
      </c>
      <c r="B6371">
        <f>MID(dane3[[#This Row],[PassengerId]],1,4)+0</f>
        <v>6734</v>
      </c>
      <c r="C6371" t="s">
        <v>14</v>
      </c>
      <c r="D6371" t="b">
        <v>1</v>
      </c>
      <c r="E6371" t="s">
        <v>17372</v>
      </c>
      <c r="F6371" t="str">
        <f>MID($E6371,1,1)</f>
        <v>C</v>
      </c>
      <c r="G6371" t="str">
        <f>IFERROR(MID($E6371,SEARCH("/",$E6371,SEARCH("/",$E6371)+1)+1,1),"")</f>
        <v>S</v>
      </c>
      <c r="H6371" t="s">
        <v>46</v>
      </c>
      <c r="I6371">
        <v>33</v>
      </c>
      <c r="J6371" t="b">
        <v>0</v>
      </c>
      <c r="K6371" s="7">
        <v>0</v>
      </c>
      <c r="L6371" s="7">
        <v>0</v>
      </c>
      <c r="M6371" s="7">
        <v>0</v>
      </c>
      <c r="N6371" s="7">
        <v>0</v>
      </c>
      <c r="O6371" s="7">
        <v>0</v>
      </c>
      <c r="P6371" s="7">
        <f>SUM(dane3[[#This Row],[RoomService]:[VRDeck]])</f>
        <v>0</v>
      </c>
      <c r="Q6371" t="s">
        <v>17379</v>
      </c>
      <c r="R6371" t="b">
        <v>1</v>
      </c>
    </row>
    <row r="6372" spans="1:18" x14ac:dyDescent="0.3">
      <c r="A6372" t="s">
        <v>15806</v>
      </c>
      <c r="B6372">
        <f>MID(dane3[[#This Row],[PassengerId]],1,4)+0</f>
        <v>6132</v>
      </c>
      <c r="C6372" t="s">
        <v>53</v>
      </c>
      <c r="D6372" t="b">
        <v>1</v>
      </c>
      <c r="E6372" t="s">
        <v>15807</v>
      </c>
      <c r="F6372" t="str">
        <f>MID($E6372,1,1)</f>
        <v>F</v>
      </c>
      <c r="G6372" t="str">
        <f>IFERROR(MID($E6372,SEARCH("/",$E6372,SEARCH("/",$E6372)+1)+1,1),"")</f>
        <v>S</v>
      </c>
      <c r="H6372" t="s">
        <v>16</v>
      </c>
      <c r="I6372">
        <v>46</v>
      </c>
      <c r="J6372" t="b">
        <v>0</v>
      </c>
      <c r="K6372" s="7">
        <v>0</v>
      </c>
      <c r="L6372" s="7">
        <v>0</v>
      </c>
      <c r="M6372" s="7">
        <v>0</v>
      </c>
      <c r="N6372" s="7">
        <v>0</v>
      </c>
      <c r="O6372" s="7">
        <v>0</v>
      </c>
      <c r="P6372" s="7">
        <f>SUM(dane3[[#This Row],[RoomService]:[VRDeck]])</f>
        <v>0</v>
      </c>
      <c r="Q6372" t="s">
        <v>15808</v>
      </c>
      <c r="R6372" t="b">
        <v>1</v>
      </c>
    </row>
    <row r="6373" spans="1:18" x14ac:dyDescent="0.3">
      <c r="A6373" t="s">
        <v>17383</v>
      </c>
      <c r="B6373">
        <f>MID(dane3[[#This Row],[PassengerId]],1,4)+0</f>
        <v>6739</v>
      </c>
      <c r="C6373" t="s">
        <v>19</v>
      </c>
      <c r="D6373" t="b">
        <v>0</v>
      </c>
      <c r="E6373" t="s">
        <v>17384</v>
      </c>
      <c r="F6373" t="str">
        <f>MID($E6373,1,1)</f>
        <v>G</v>
      </c>
      <c r="G6373" t="str">
        <f>IFERROR(MID($E6373,SEARCH("/",$E6373,SEARCH("/",$E6373)+1)+1,1),"")</f>
        <v>S</v>
      </c>
      <c r="H6373" t="s">
        <v>16</v>
      </c>
      <c r="I6373">
        <v>44</v>
      </c>
      <c r="J6373" t="b">
        <v>0</v>
      </c>
      <c r="K6373" s="7">
        <v>0</v>
      </c>
      <c r="L6373" s="7">
        <v>714</v>
      </c>
      <c r="M6373" s="7">
        <v>174</v>
      </c>
      <c r="N6373" s="7">
        <v>0</v>
      </c>
      <c r="O6373" s="7">
        <v>0</v>
      </c>
      <c r="P6373" s="7">
        <f>SUM(dane3[[#This Row],[RoomService]:[VRDeck]])</f>
        <v>888</v>
      </c>
      <c r="Q6373" t="s">
        <v>17385</v>
      </c>
      <c r="R6373" t="b">
        <v>1</v>
      </c>
    </row>
    <row r="6374" spans="1:18" x14ac:dyDescent="0.3">
      <c r="A6374" t="s">
        <v>17386</v>
      </c>
      <c r="B6374">
        <f>MID(dane3[[#This Row],[PassengerId]],1,4)+0</f>
        <v>6741</v>
      </c>
      <c r="C6374" t="s">
        <v>19</v>
      </c>
      <c r="D6374" t="b">
        <v>0</v>
      </c>
      <c r="E6374" t="s">
        <v>17387</v>
      </c>
      <c r="F6374" t="str">
        <f>MID($E6374,1,1)</f>
        <v>G</v>
      </c>
      <c r="G6374" t="str">
        <f>IFERROR(MID($E6374,SEARCH("/",$E6374,SEARCH("/",$E6374)+1)+1,1),"")</f>
        <v>S</v>
      </c>
      <c r="H6374" t="s">
        <v>16</v>
      </c>
      <c r="I6374">
        <v>37</v>
      </c>
      <c r="J6374" t="b">
        <v>0</v>
      </c>
      <c r="K6374" s="7">
        <v>0</v>
      </c>
      <c r="L6374" s="7">
        <v>1190</v>
      </c>
      <c r="M6374" s="7">
        <v>4</v>
      </c>
      <c r="N6374" s="7">
        <v>455</v>
      </c>
      <c r="O6374" s="7">
        <v>71</v>
      </c>
      <c r="P6374" s="7">
        <f>SUM(dane3[[#This Row],[RoomService]:[VRDeck]])</f>
        <v>1720</v>
      </c>
      <c r="Q6374" t="s">
        <v>17388</v>
      </c>
      <c r="R6374" t="b">
        <v>1</v>
      </c>
    </row>
    <row r="6375" spans="1:18" x14ac:dyDescent="0.3">
      <c r="A6375" t="s">
        <v>17389</v>
      </c>
      <c r="B6375">
        <f>MID(dane3[[#This Row],[PassengerId]],1,4)+0</f>
        <v>6741</v>
      </c>
      <c r="C6375" t="s">
        <v>19</v>
      </c>
      <c r="D6375" t="b">
        <v>0</v>
      </c>
      <c r="E6375" t="s">
        <v>17390</v>
      </c>
      <c r="F6375" t="str">
        <f>MID($E6375,1,1)</f>
        <v>F</v>
      </c>
      <c r="G6375" t="str">
        <f>IFERROR(MID($E6375,SEARCH("/",$E6375,SEARCH("/",$E6375)+1)+1,1),"")</f>
        <v>S</v>
      </c>
      <c r="H6375" t="s">
        <v>32</v>
      </c>
      <c r="I6375">
        <v>18</v>
      </c>
      <c r="J6375" t="b">
        <v>0</v>
      </c>
      <c r="K6375" s="7">
        <v>103</v>
      </c>
      <c r="L6375" s="7">
        <v>0</v>
      </c>
      <c r="M6375" s="7">
        <v>181</v>
      </c>
      <c r="N6375" s="7">
        <v>1611</v>
      </c>
      <c r="O6375" s="7">
        <v>22</v>
      </c>
      <c r="P6375" s="7">
        <f>SUM(dane3[[#This Row],[RoomService]:[VRDeck]])</f>
        <v>1917</v>
      </c>
      <c r="Q6375" t="s">
        <v>17391</v>
      </c>
      <c r="R6375" t="b">
        <v>0</v>
      </c>
    </row>
    <row r="6376" spans="1:18" x14ac:dyDescent="0.3">
      <c r="A6376" t="s">
        <v>17392</v>
      </c>
      <c r="B6376">
        <f>MID(dane3[[#This Row],[PassengerId]],1,4)+0</f>
        <v>6742</v>
      </c>
      <c r="C6376" t="s">
        <v>19</v>
      </c>
      <c r="D6376" t="b">
        <v>0</v>
      </c>
      <c r="E6376" t="s">
        <v>17393</v>
      </c>
      <c r="F6376" t="str">
        <f>MID($E6376,1,1)</f>
        <v>F</v>
      </c>
      <c r="G6376" t="str">
        <f>IFERROR(MID($E6376,SEARCH("/",$E6376,SEARCH("/",$E6376)+1)+1,1),"")</f>
        <v>S</v>
      </c>
      <c r="H6376" t="s">
        <v>16</v>
      </c>
      <c r="I6376">
        <v>33</v>
      </c>
      <c r="J6376" t="b">
        <v>0</v>
      </c>
      <c r="K6376" s="7">
        <v>1288</v>
      </c>
      <c r="L6376" s="7">
        <v>2</v>
      </c>
      <c r="M6376" s="7">
        <v>0</v>
      </c>
      <c r="N6376" s="7">
        <v>0</v>
      </c>
      <c r="O6376" s="7">
        <v>1</v>
      </c>
      <c r="P6376" s="7">
        <f>SUM(dane3[[#This Row],[RoomService]:[VRDeck]])</f>
        <v>1291</v>
      </c>
      <c r="Q6376" t="s">
        <v>17394</v>
      </c>
      <c r="R6376" t="b">
        <v>1</v>
      </c>
    </row>
    <row r="6377" spans="1:18" x14ac:dyDescent="0.3">
      <c r="A6377" t="s">
        <v>15861</v>
      </c>
      <c r="B6377">
        <f>MID(dane3[[#This Row],[PassengerId]],1,4)+0</f>
        <v>6148</v>
      </c>
      <c r="C6377" t="s">
        <v>53</v>
      </c>
      <c r="D6377" t="b">
        <v>1</v>
      </c>
      <c r="E6377" t="s">
        <v>15862</v>
      </c>
      <c r="F6377" t="str">
        <f>MID($E6377,1,1)</f>
        <v>F</v>
      </c>
      <c r="G6377" t="str">
        <f>IFERROR(MID($E6377,SEARCH("/",$E6377,SEARCH("/",$E6377)+1)+1,1),"")</f>
        <v>S</v>
      </c>
      <c r="H6377" t="s">
        <v>16</v>
      </c>
      <c r="I6377">
        <v>43</v>
      </c>
      <c r="J6377" t="b">
        <v>0</v>
      </c>
      <c r="K6377" s="7">
        <v>0</v>
      </c>
      <c r="L6377" s="7">
        <v>0</v>
      </c>
      <c r="M6377" s="7">
        <v>0</v>
      </c>
      <c r="N6377" s="7">
        <v>0</v>
      </c>
      <c r="O6377" s="7">
        <v>0</v>
      </c>
      <c r="P6377" s="7">
        <f>SUM(dane3[[#This Row],[RoomService]:[VRDeck]])</f>
        <v>0</v>
      </c>
      <c r="Q6377" t="s">
        <v>15863</v>
      </c>
      <c r="R6377" t="b">
        <v>1</v>
      </c>
    </row>
    <row r="6378" spans="1:18" x14ac:dyDescent="0.3">
      <c r="A6378" t="s">
        <v>15864</v>
      </c>
      <c r="B6378">
        <f>MID(dane3[[#This Row],[PassengerId]],1,4)+0</f>
        <v>6148</v>
      </c>
      <c r="C6378" t="s">
        <v>53</v>
      </c>
      <c r="D6378" t="b">
        <v>1</v>
      </c>
      <c r="E6378" t="s">
        <v>15862</v>
      </c>
      <c r="F6378" t="str">
        <f>MID($E6378,1,1)</f>
        <v>F</v>
      </c>
      <c r="G6378" t="str">
        <f>IFERROR(MID($E6378,SEARCH("/",$E6378,SEARCH("/",$E6378)+1)+1,1),"")</f>
        <v>S</v>
      </c>
      <c r="H6378" t="s">
        <v>16</v>
      </c>
      <c r="I6378">
        <v>28</v>
      </c>
      <c r="J6378" t="b">
        <v>0</v>
      </c>
      <c r="K6378" s="7">
        <v>0</v>
      </c>
      <c r="L6378" s="7">
        <v>0</v>
      </c>
      <c r="M6378" s="7">
        <v>0</v>
      </c>
      <c r="N6378" s="7">
        <v>0</v>
      </c>
      <c r="O6378" s="7">
        <v>0</v>
      </c>
      <c r="P6378" s="7">
        <f>SUM(dane3[[#This Row],[RoomService]:[VRDeck]])</f>
        <v>0</v>
      </c>
      <c r="Q6378" t="s">
        <v>15865</v>
      </c>
      <c r="R6378" t="b">
        <v>1</v>
      </c>
    </row>
    <row r="6379" spans="1:18" x14ac:dyDescent="0.3">
      <c r="A6379" t="s">
        <v>15938</v>
      </c>
      <c r="B6379">
        <f>MID(dane3[[#This Row],[PassengerId]],1,4)+0</f>
        <v>6176</v>
      </c>
      <c r="C6379" t="s">
        <v>53</v>
      </c>
      <c r="D6379" t="b">
        <v>1</v>
      </c>
      <c r="E6379" t="s">
        <v>15939</v>
      </c>
      <c r="F6379" t="str">
        <f>MID($E6379,1,1)</f>
        <v>F</v>
      </c>
      <c r="G6379" t="str">
        <f>IFERROR(MID($E6379,SEARCH("/",$E6379,SEARCH("/",$E6379)+1)+1,1),"")</f>
        <v>P</v>
      </c>
      <c r="H6379" t="s">
        <v>16</v>
      </c>
      <c r="I6379">
        <v>34</v>
      </c>
      <c r="J6379" t="b">
        <v>0</v>
      </c>
      <c r="K6379" s="7">
        <v>0</v>
      </c>
      <c r="L6379" s="7">
        <v>0</v>
      </c>
      <c r="M6379" s="7">
        <v>0</v>
      </c>
      <c r="N6379" s="7">
        <v>0</v>
      </c>
      <c r="O6379" s="7">
        <v>0</v>
      </c>
      <c r="P6379" s="7">
        <f>SUM(dane3[[#This Row],[RoomService]:[VRDeck]])</f>
        <v>0</v>
      </c>
      <c r="Q6379" t="s">
        <v>15940</v>
      </c>
      <c r="R6379" t="b">
        <v>1</v>
      </c>
    </row>
    <row r="6380" spans="1:18" x14ac:dyDescent="0.3">
      <c r="A6380" t="s">
        <v>15979</v>
      </c>
      <c r="B6380">
        <f>MID(dane3[[#This Row],[PassengerId]],1,4)+0</f>
        <v>6199</v>
      </c>
      <c r="C6380" t="s">
        <v>53</v>
      </c>
      <c r="D6380" t="b">
        <v>1</v>
      </c>
      <c r="E6380" t="s">
        <v>15980</v>
      </c>
      <c r="F6380" t="str">
        <f>MID($E6380,1,1)</f>
        <v>E</v>
      </c>
      <c r="G6380" t="str">
        <f>IFERROR(MID($E6380,SEARCH("/",$E6380,SEARCH("/",$E6380)+1)+1,1),"")</f>
        <v>S</v>
      </c>
      <c r="H6380" t="s">
        <v>16</v>
      </c>
      <c r="I6380">
        <v>34</v>
      </c>
      <c r="J6380" t="b">
        <v>0</v>
      </c>
      <c r="K6380" s="7">
        <v>0</v>
      </c>
      <c r="L6380" s="7">
        <v>0</v>
      </c>
      <c r="M6380" s="7">
        <v>0</v>
      </c>
      <c r="N6380" s="7">
        <v>0</v>
      </c>
      <c r="O6380" s="7">
        <v>0</v>
      </c>
      <c r="P6380" s="7">
        <f>SUM(dane3[[#This Row],[RoomService]:[VRDeck]])</f>
        <v>0</v>
      </c>
      <c r="Q6380" t="s">
        <v>15981</v>
      </c>
      <c r="R6380" t="b">
        <v>1</v>
      </c>
    </row>
    <row r="6381" spans="1:18" x14ac:dyDescent="0.3">
      <c r="A6381" t="s">
        <v>15995</v>
      </c>
      <c r="B6381">
        <f>MID(dane3[[#This Row],[PassengerId]],1,4)+0</f>
        <v>6205</v>
      </c>
      <c r="C6381" t="s">
        <v>53</v>
      </c>
      <c r="D6381" t="b">
        <v>0</v>
      </c>
      <c r="E6381" t="s">
        <v>15996</v>
      </c>
      <c r="F6381" t="str">
        <f>MID($E6381,1,1)</f>
        <v>D</v>
      </c>
      <c r="G6381" t="str">
        <f>IFERROR(MID($E6381,SEARCH("/",$E6381,SEARCH("/",$E6381)+1)+1,1),"")</f>
        <v>S</v>
      </c>
      <c r="H6381" t="s">
        <v>16</v>
      </c>
      <c r="I6381">
        <v>27</v>
      </c>
      <c r="J6381" t="b">
        <v>1</v>
      </c>
      <c r="K6381" s="7">
        <v>55</v>
      </c>
      <c r="L6381" s="7">
        <v>0</v>
      </c>
      <c r="M6381" s="7">
        <v>50</v>
      </c>
      <c r="N6381" s="7">
        <v>1849</v>
      </c>
      <c r="O6381" s="7">
        <v>1</v>
      </c>
      <c r="P6381" s="7">
        <f>SUM(dane3[[#This Row],[RoomService]:[VRDeck]])</f>
        <v>1955</v>
      </c>
      <c r="Q6381" t="s">
        <v>15997</v>
      </c>
      <c r="R6381" t="b">
        <v>0</v>
      </c>
    </row>
    <row r="6382" spans="1:18" x14ac:dyDescent="0.3">
      <c r="A6382" t="s">
        <v>17408</v>
      </c>
      <c r="B6382">
        <f>MID(dane3[[#This Row],[PassengerId]],1,4)+0</f>
        <v>6745</v>
      </c>
      <c r="C6382" t="s">
        <v>19</v>
      </c>
      <c r="D6382" t="b">
        <v>0</v>
      </c>
      <c r="E6382" t="s">
        <v>17409</v>
      </c>
      <c r="F6382" t="str">
        <f>MID($E6382,1,1)</f>
        <v>F</v>
      </c>
      <c r="G6382" t="str">
        <f>IFERROR(MID($E6382,SEARCH("/",$E6382,SEARCH("/",$E6382)+1)+1,1),"")</f>
        <v>P</v>
      </c>
      <c r="H6382" t="s">
        <v>32</v>
      </c>
      <c r="I6382">
        <v>28</v>
      </c>
      <c r="J6382" t="b">
        <v>0</v>
      </c>
      <c r="K6382" s="7">
        <v>545</v>
      </c>
      <c r="L6382" s="7">
        <v>0</v>
      </c>
      <c r="M6382" s="7">
        <v>501</v>
      </c>
      <c r="N6382" s="7">
        <v>0</v>
      </c>
      <c r="O6382" s="7">
        <v>0</v>
      </c>
      <c r="P6382" s="7">
        <f>SUM(dane3[[#This Row],[RoomService]:[VRDeck]])</f>
        <v>1046</v>
      </c>
      <c r="Q6382" t="s">
        <v>17410</v>
      </c>
      <c r="R6382" t="b">
        <v>0</v>
      </c>
    </row>
    <row r="6383" spans="1:18" x14ac:dyDescent="0.3">
      <c r="A6383" t="s">
        <v>17411</v>
      </c>
      <c r="B6383">
        <f>MID(dane3[[#This Row],[PassengerId]],1,4)+0</f>
        <v>6746</v>
      </c>
      <c r="C6383" t="s">
        <v>19</v>
      </c>
      <c r="D6383" t="b">
        <v>1</v>
      </c>
      <c r="E6383" t="s">
        <v>17412</v>
      </c>
      <c r="F6383" t="str">
        <f>MID($E6383,1,1)</f>
        <v>G</v>
      </c>
      <c r="G6383" t="str">
        <f>IFERROR(MID($E6383,SEARCH("/",$E6383,SEARCH("/",$E6383)+1)+1,1),"")</f>
        <v>P</v>
      </c>
      <c r="H6383" t="s">
        <v>16</v>
      </c>
      <c r="I6383">
        <v>28</v>
      </c>
      <c r="J6383" t="b">
        <v>0</v>
      </c>
      <c r="K6383" s="7">
        <v>0</v>
      </c>
      <c r="L6383" s="7">
        <v>0</v>
      </c>
      <c r="M6383" s="7">
        <v>0</v>
      </c>
      <c r="N6383" s="7">
        <v>0</v>
      </c>
      <c r="O6383" s="7">
        <v>0</v>
      </c>
      <c r="P6383" s="7">
        <f>SUM(dane3[[#This Row],[RoomService]:[VRDeck]])</f>
        <v>0</v>
      </c>
      <c r="Q6383" t="s">
        <v>17413</v>
      </c>
      <c r="R6383" t="b">
        <v>1</v>
      </c>
    </row>
    <row r="6384" spans="1:18" x14ac:dyDescent="0.3">
      <c r="A6384" t="s">
        <v>17414</v>
      </c>
      <c r="B6384">
        <f>MID(dane3[[#This Row],[PassengerId]],1,4)+0</f>
        <v>6747</v>
      </c>
      <c r="C6384" t="s">
        <v>14</v>
      </c>
      <c r="D6384" t="b">
        <v>1</v>
      </c>
      <c r="E6384" t="s">
        <v>17415</v>
      </c>
      <c r="F6384" t="str">
        <f>MID($E6384,1,1)</f>
        <v>C</v>
      </c>
      <c r="G6384" t="str">
        <f>IFERROR(MID($E6384,SEARCH("/",$E6384,SEARCH("/",$E6384)+1)+1,1),"")</f>
        <v>P</v>
      </c>
      <c r="H6384" t="s">
        <v>16</v>
      </c>
      <c r="I6384">
        <v>31</v>
      </c>
      <c r="J6384" t="b">
        <v>0</v>
      </c>
      <c r="K6384" s="7">
        <v>0</v>
      </c>
      <c r="L6384" s="7">
        <v>0</v>
      </c>
      <c r="M6384" s="7">
        <v>0</v>
      </c>
      <c r="N6384" s="7">
        <v>0</v>
      </c>
      <c r="O6384" s="7">
        <v>0</v>
      </c>
      <c r="P6384" s="7">
        <f>SUM(dane3[[#This Row],[RoomService]:[VRDeck]])</f>
        <v>0</v>
      </c>
      <c r="Q6384" t="s">
        <v>17416</v>
      </c>
      <c r="R6384" t="b">
        <v>1</v>
      </c>
    </row>
    <row r="6385" spans="1:18" x14ac:dyDescent="0.3">
      <c r="A6385" t="s">
        <v>16001</v>
      </c>
      <c r="B6385">
        <f>MID(dane3[[#This Row],[PassengerId]],1,4)+0</f>
        <v>6207</v>
      </c>
      <c r="C6385" t="s">
        <v>53</v>
      </c>
      <c r="D6385" t="b">
        <v>0</v>
      </c>
      <c r="E6385" t="s">
        <v>16002</v>
      </c>
      <c r="F6385" t="str">
        <f>MID($E6385,1,1)</f>
        <v>F</v>
      </c>
      <c r="G6385" t="str">
        <f>IFERROR(MID($E6385,SEARCH("/",$E6385,SEARCH("/",$E6385)+1)+1,1),"")</f>
        <v>P</v>
      </c>
      <c r="H6385" t="s">
        <v>16</v>
      </c>
      <c r="I6385">
        <v>31</v>
      </c>
      <c r="J6385" t="b">
        <v>0</v>
      </c>
      <c r="K6385" s="7">
        <v>915</v>
      </c>
      <c r="L6385" s="7">
        <v>0</v>
      </c>
      <c r="M6385" s="7">
        <v>1313</v>
      </c>
      <c r="N6385" s="7">
        <v>370</v>
      </c>
      <c r="O6385" s="7">
        <v>0</v>
      </c>
      <c r="P6385" s="7">
        <f>SUM(dane3[[#This Row],[RoomService]:[VRDeck]])</f>
        <v>2598</v>
      </c>
      <c r="Q6385" t="s">
        <v>16003</v>
      </c>
      <c r="R6385" t="b">
        <v>0</v>
      </c>
    </row>
    <row r="6386" spans="1:18" x14ac:dyDescent="0.3">
      <c r="A6386" t="s">
        <v>16004</v>
      </c>
      <c r="B6386">
        <f>MID(dane3[[#This Row],[PassengerId]],1,4)+0</f>
        <v>6207</v>
      </c>
      <c r="C6386" t="s">
        <v>53</v>
      </c>
      <c r="D6386" t="b">
        <v>0</v>
      </c>
      <c r="E6386" t="s">
        <v>16002</v>
      </c>
      <c r="F6386" t="str">
        <f>MID($E6386,1,1)</f>
        <v>F</v>
      </c>
      <c r="G6386" t="str">
        <f>IFERROR(MID($E6386,SEARCH("/",$E6386,SEARCH("/",$E6386)+1)+1,1),"")</f>
        <v>P</v>
      </c>
      <c r="H6386" t="s">
        <v>16</v>
      </c>
      <c r="I6386">
        <v>4</v>
      </c>
      <c r="J6386" t="b">
        <v>0</v>
      </c>
      <c r="K6386" s="7">
        <v>0</v>
      </c>
      <c r="L6386" s="7">
        <v>0</v>
      </c>
      <c r="M6386" s="7">
        <v>0</v>
      </c>
      <c r="N6386" s="7">
        <v>0</v>
      </c>
      <c r="O6386" s="7">
        <v>0</v>
      </c>
      <c r="P6386" s="7">
        <f>SUM(dane3[[#This Row],[RoomService]:[VRDeck]])</f>
        <v>0</v>
      </c>
      <c r="Q6386" t="s">
        <v>16005</v>
      </c>
      <c r="R6386" t="b">
        <v>1</v>
      </c>
    </row>
    <row r="6387" spans="1:18" x14ac:dyDescent="0.3">
      <c r="A6387" t="s">
        <v>16006</v>
      </c>
      <c r="B6387">
        <f>MID(dane3[[#This Row],[PassengerId]],1,4)+0</f>
        <v>6207</v>
      </c>
      <c r="C6387" t="s">
        <v>53</v>
      </c>
      <c r="D6387" t="b">
        <v>0</v>
      </c>
      <c r="E6387" t="s">
        <v>16007</v>
      </c>
      <c r="F6387" t="str">
        <f>MID($E6387,1,1)</f>
        <v>E</v>
      </c>
      <c r="G6387" t="str">
        <f>IFERROR(MID($E6387,SEARCH("/",$E6387,SEARCH("/",$E6387)+1)+1,1),"")</f>
        <v>P</v>
      </c>
      <c r="H6387" t="s">
        <v>16</v>
      </c>
      <c r="I6387">
        <v>19</v>
      </c>
      <c r="J6387" t="b">
        <v>0</v>
      </c>
      <c r="K6387" s="7">
        <v>0</v>
      </c>
      <c r="L6387" s="7">
        <v>0</v>
      </c>
      <c r="M6387" s="7">
        <v>0</v>
      </c>
      <c r="N6387" s="7">
        <v>0</v>
      </c>
      <c r="O6387" s="7">
        <v>0</v>
      </c>
      <c r="P6387" s="7">
        <f>SUM(dane3[[#This Row],[RoomService]:[VRDeck]])</f>
        <v>0</v>
      </c>
      <c r="Q6387" t="s">
        <v>16008</v>
      </c>
      <c r="R6387" t="b">
        <v>0</v>
      </c>
    </row>
    <row r="6388" spans="1:18" x14ac:dyDescent="0.3">
      <c r="A6388" t="s">
        <v>16009</v>
      </c>
      <c r="B6388">
        <f>MID(dane3[[#This Row],[PassengerId]],1,4)+0</f>
        <v>6208</v>
      </c>
      <c r="C6388" t="s">
        <v>53</v>
      </c>
      <c r="D6388" t="b">
        <v>1</v>
      </c>
      <c r="E6388" t="s">
        <v>16010</v>
      </c>
      <c r="F6388" t="str">
        <f>MID($E6388,1,1)</f>
        <v>F</v>
      </c>
      <c r="G6388" t="str">
        <f>IFERROR(MID($E6388,SEARCH("/",$E6388,SEARCH("/",$E6388)+1)+1,1),"")</f>
        <v>P</v>
      </c>
      <c r="H6388" t="s">
        <v>46</v>
      </c>
      <c r="I6388">
        <v>59</v>
      </c>
      <c r="J6388" t="b">
        <v>0</v>
      </c>
      <c r="K6388" s="7">
        <v>0</v>
      </c>
      <c r="L6388" s="7">
        <v>0</v>
      </c>
      <c r="M6388" s="7">
        <v>0</v>
      </c>
      <c r="N6388" s="7">
        <v>0</v>
      </c>
      <c r="O6388" s="7">
        <v>0</v>
      </c>
      <c r="P6388" s="7">
        <f>SUM(dane3[[#This Row],[RoomService]:[VRDeck]])</f>
        <v>0</v>
      </c>
      <c r="Q6388" t="s">
        <v>16011</v>
      </c>
      <c r="R6388" t="b">
        <v>1</v>
      </c>
    </row>
    <row r="6389" spans="1:18" x14ac:dyDescent="0.3">
      <c r="A6389" t="s">
        <v>17427</v>
      </c>
      <c r="B6389">
        <f>MID(dane3[[#This Row],[PassengerId]],1,4)+0</f>
        <v>6749</v>
      </c>
      <c r="C6389" t="s">
        <v>19</v>
      </c>
      <c r="D6389" t="b">
        <v>0</v>
      </c>
      <c r="E6389" t="s">
        <v>17428</v>
      </c>
      <c r="F6389" t="str">
        <f>MID($E6389,1,1)</f>
        <v>G</v>
      </c>
      <c r="G6389" t="str">
        <f>IFERROR(MID($E6389,SEARCH("/",$E6389,SEARCH("/",$E6389)+1)+1,1),"")</f>
        <v>P</v>
      </c>
      <c r="H6389" t="s">
        <v>16</v>
      </c>
      <c r="I6389">
        <v>21</v>
      </c>
      <c r="J6389" t="b">
        <v>0</v>
      </c>
      <c r="K6389" s="7">
        <v>0</v>
      </c>
      <c r="L6389" s="7">
        <v>13</v>
      </c>
      <c r="M6389" s="7">
        <v>813</v>
      </c>
      <c r="N6389" s="7">
        <v>0</v>
      </c>
      <c r="O6389" s="7">
        <v>0</v>
      </c>
      <c r="P6389" s="7">
        <f>SUM(dane3[[#This Row],[RoomService]:[VRDeck]])</f>
        <v>826</v>
      </c>
      <c r="Q6389" t="s">
        <v>17429</v>
      </c>
      <c r="R6389" t="b">
        <v>1</v>
      </c>
    </row>
    <row r="6390" spans="1:18" x14ac:dyDescent="0.3">
      <c r="A6390" t="s">
        <v>17430</v>
      </c>
      <c r="B6390">
        <f>MID(dane3[[#This Row],[PassengerId]],1,4)+0</f>
        <v>6750</v>
      </c>
      <c r="C6390" t="s">
        <v>19</v>
      </c>
      <c r="D6390" t="b">
        <v>0</v>
      </c>
      <c r="E6390" t="s">
        <v>17431</v>
      </c>
      <c r="F6390" t="str">
        <f>MID($E6390,1,1)</f>
        <v>G</v>
      </c>
      <c r="G6390" t="str">
        <f>IFERROR(MID($E6390,SEARCH("/",$E6390,SEARCH("/",$E6390)+1)+1,1),"")</f>
        <v>P</v>
      </c>
      <c r="H6390" t="s">
        <v>16</v>
      </c>
      <c r="I6390">
        <v>29</v>
      </c>
      <c r="J6390" t="b">
        <v>0</v>
      </c>
      <c r="K6390" s="7">
        <v>0</v>
      </c>
      <c r="L6390" s="7">
        <v>95</v>
      </c>
      <c r="M6390" s="7">
        <v>424</v>
      </c>
      <c r="N6390" s="7">
        <v>1</v>
      </c>
      <c r="O6390" s="7">
        <v>364</v>
      </c>
      <c r="P6390" s="7">
        <f>SUM(dane3[[#This Row],[RoomService]:[VRDeck]])</f>
        <v>884</v>
      </c>
      <c r="Q6390" t="s">
        <v>17432</v>
      </c>
      <c r="R6390" t="b">
        <v>0</v>
      </c>
    </row>
    <row r="6391" spans="1:18" x14ac:dyDescent="0.3">
      <c r="A6391" t="s">
        <v>16012</v>
      </c>
      <c r="B6391">
        <f>MID(dane3[[#This Row],[PassengerId]],1,4)+0</f>
        <v>6211</v>
      </c>
      <c r="C6391" t="s">
        <v>53</v>
      </c>
      <c r="D6391" t="b">
        <v>0</v>
      </c>
      <c r="E6391" t="s">
        <v>16013</v>
      </c>
      <c r="F6391" t="str">
        <f>MID($E6391,1,1)</f>
        <v>D</v>
      </c>
      <c r="G6391" t="str">
        <f>IFERROR(MID($E6391,SEARCH("/",$E6391,SEARCH("/",$E6391)+1)+1,1),"")</f>
        <v>P</v>
      </c>
      <c r="H6391" t="s">
        <v>16</v>
      </c>
      <c r="I6391">
        <v>19</v>
      </c>
      <c r="J6391" t="b">
        <v>0</v>
      </c>
      <c r="K6391" s="7">
        <v>2006</v>
      </c>
      <c r="L6391" s="7">
        <v>0</v>
      </c>
      <c r="M6391" s="7">
        <v>0</v>
      </c>
      <c r="N6391" s="7">
        <v>0</v>
      </c>
      <c r="O6391" s="7">
        <v>0</v>
      </c>
      <c r="P6391" s="7">
        <f>SUM(dane3[[#This Row],[RoomService]:[VRDeck]])</f>
        <v>2006</v>
      </c>
      <c r="Q6391" t="s">
        <v>16014</v>
      </c>
      <c r="R6391" t="b">
        <v>1</v>
      </c>
    </row>
    <row r="6392" spans="1:18" x14ac:dyDescent="0.3">
      <c r="A6392" t="s">
        <v>16059</v>
      </c>
      <c r="B6392">
        <f>MID(dane3[[#This Row],[PassengerId]],1,4)+0</f>
        <v>6229</v>
      </c>
      <c r="C6392" t="s">
        <v>53</v>
      </c>
      <c r="D6392" t="b">
        <v>1</v>
      </c>
      <c r="E6392" t="s">
        <v>16060</v>
      </c>
      <c r="F6392" t="str">
        <f>MID($E6392,1,1)</f>
        <v>F</v>
      </c>
      <c r="G6392" t="str">
        <f>IFERROR(MID($E6392,SEARCH("/",$E6392,SEARCH("/",$E6392)+1)+1,1),"")</f>
        <v>P</v>
      </c>
      <c r="H6392" t="s">
        <v>16</v>
      </c>
      <c r="I6392">
        <v>39</v>
      </c>
      <c r="J6392" t="b">
        <v>0</v>
      </c>
      <c r="K6392" s="7">
        <v>0</v>
      </c>
      <c r="L6392" s="7">
        <v>0</v>
      </c>
      <c r="M6392" s="7">
        <v>0</v>
      </c>
      <c r="N6392" s="7">
        <v>0</v>
      </c>
      <c r="O6392" s="7">
        <v>0</v>
      </c>
      <c r="P6392" s="7">
        <f>SUM(dane3[[#This Row],[RoomService]:[VRDeck]])</f>
        <v>0</v>
      </c>
      <c r="Q6392" t="s">
        <v>16061</v>
      </c>
      <c r="R6392" t="b">
        <v>1</v>
      </c>
    </row>
    <row r="6393" spans="1:18" x14ac:dyDescent="0.3">
      <c r="A6393" t="s">
        <v>17439</v>
      </c>
      <c r="B6393">
        <f>MID(dane3[[#This Row],[PassengerId]],1,4)+0</f>
        <v>6753</v>
      </c>
      <c r="C6393" t="s">
        <v>14</v>
      </c>
      <c r="D6393" t="b">
        <v>1</v>
      </c>
      <c r="E6393" t="s">
        <v>17440</v>
      </c>
      <c r="F6393" t="str">
        <f>MID($E6393,1,1)</f>
        <v>B</v>
      </c>
      <c r="G6393" t="str">
        <f>IFERROR(MID($E6393,SEARCH("/",$E6393,SEARCH("/",$E6393)+1)+1,1),"")</f>
        <v>P</v>
      </c>
      <c r="H6393" t="s">
        <v>16</v>
      </c>
      <c r="I6393">
        <v>50</v>
      </c>
      <c r="J6393" t="b">
        <v>0</v>
      </c>
      <c r="K6393" s="7">
        <v>0</v>
      </c>
      <c r="L6393" s="7">
        <v>0</v>
      </c>
      <c r="M6393" s="7">
        <v>0</v>
      </c>
      <c r="N6393" s="7">
        <v>0</v>
      </c>
      <c r="O6393" s="7">
        <v>0</v>
      </c>
      <c r="P6393" s="7">
        <f>SUM(dane3[[#This Row],[RoomService]:[VRDeck]])</f>
        <v>0</v>
      </c>
      <c r="Q6393" t="s">
        <v>17441</v>
      </c>
      <c r="R6393" t="b">
        <v>1</v>
      </c>
    </row>
    <row r="6394" spans="1:18" x14ac:dyDescent="0.3">
      <c r="A6394" t="s">
        <v>17442</v>
      </c>
      <c r="B6394">
        <f>MID(dane3[[#This Row],[PassengerId]],1,4)+0</f>
        <v>6753</v>
      </c>
      <c r="C6394" t="s">
        <v>14</v>
      </c>
      <c r="D6394" t="b">
        <v>0</v>
      </c>
      <c r="E6394" t="s">
        <v>17440</v>
      </c>
      <c r="F6394" t="str">
        <f>MID($E6394,1,1)</f>
        <v>B</v>
      </c>
      <c r="G6394" t="str">
        <f>IFERROR(MID($E6394,SEARCH("/",$E6394,SEARCH("/",$E6394)+1)+1,1),"")</f>
        <v>P</v>
      </c>
      <c r="H6394" t="s">
        <v>16</v>
      </c>
      <c r="I6394">
        <v>25</v>
      </c>
      <c r="J6394" t="b">
        <v>0</v>
      </c>
      <c r="K6394" s="7">
        <v>0</v>
      </c>
      <c r="L6394" s="7">
        <v>0</v>
      </c>
      <c r="M6394" s="7">
        <v>0</v>
      </c>
      <c r="N6394" s="7">
        <v>0</v>
      </c>
      <c r="O6394" s="7">
        <v>0</v>
      </c>
      <c r="P6394" s="7">
        <f>SUM(dane3[[#This Row],[RoomService]:[VRDeck]])</f>
        <v>0</v>
      </c>
      <c r="Q6394" t="s">
        <v>17443</v>
      </c>
      <c r="R6394" t="b">
        <v>0</v>
      </c>
    </row>
    <row r="6395" spans="1:18" x14ac:dyDescent="0.3">
      <c r="A6395" t="s">
        <v>17444</v>
      </c>
      <c r="B6395">
        <f>MID(dane3[[#This Row],[PassengerId]],1,4)+0</f>
        <v>6754</v>
      </c>
      <c r="C6395" t="s">
        <v>14</v>
      </c>
      <c r="D6395" t="b">
        <v>0</v>
      </c>
      <c r="E6395" t="s">
        <v>17445</v>
      </c>
      <c r="F6395" t="str">
        <f>MID($E6395,1,1)</f>
        <v>C</v>
      </c>
      <c r="G6395" t="str">
        <f>IFERROR(MID($E6395,SEARCH("/",$E6395,SEARCH("/",$E6395)+1)+1,1),"")</f>
        <v>S</v>
      </c>
      <c r="H6395" t="s">
        <v>16</v>
      </c>
      <c r="I6395">
        <v>25</v>
      </c>
      <c r="J6395" t="b">
        <v>1</v>
      </c>
      <c r="K6395" s="7">
        <v>0</v>
      </c>
      <c r="L6395" s="7">
        <v>4209</v>
      </c>
      <c r="M6395" s="7">
        <v>0</v>
      </c>
      <c r="N6395" s="7">
        <v>2</v>
      </c>
      <c r="O6395" s="7">
        <v>896</v>
      </c>
      <c r="P6395" s="7">
        <f>SUM(dane3[[#This Row],[RoomService]:[VRDeck]])</f>
        <v>5107</v>
      </c>
      <c r="Q6395" t="s">
        <v>17446</v>
      </c>
      <c r="R6395" t="b">
        <v>1</v>
      </c>
    </row>
    <row r="6396" spans="1:18" x14ac:dyDescent="0.3">
      <c r="A6396" t="s">
        <v>17447</v>
      </c>
      <c r="B6396">
        <f>MID(dane3[[#This Row],[PassengerId]],1,4)+0</f>
        <v>6756</v>
      </c>
      <c r="C6396" t="s">
        <v>19</v>
      </c>
      <c r="D6396" t="b">
        <v>0</v>
      </c>
      <c r="E6396" t="s">
        <v>17448</v>
      </c>
      <c r="F6396" t="str">
        <f>MID($E6396,1,1)</f>
        <v>F</v>
      </c>
      <c r="G6396" t="str">
        <f>IFERROR(MID($E6396,SEARCH("/",$E6396,SEARCH("/",$E6396)+1)+1,1),"")</f>
        <v>P</v>
      </c>
      <c r="H6396" t="s">
        <v>16</v>
      </c>
      <c r="I6396">
        <v>23</v>
      </c>
      <c r="J6396" t="b">
        <v>0</v>
      </c>
      <c r="K6396" s="7">
        <v>0</v>
      </c>
      <c r="L6396" s="7">
        <v>0</v>
      </c>
      <c r="M6396" s="7">
        <v>12</v>
      </c>
      <c r="N6396" s="7">
        <v>726</v>
      </c>
      <c r="O6396" s="7">
        <v>19</v>
      </c>
      <c r="P6396" s="7">
        <f>SUM(dane3[[#This Row],[RoomService]:[VRDeck]])</f>
        <v>757</v>
      </c>
      <c r="Q6396" t="s">
        <v>17449</v>
      </c>
      <c r="R6396" t="b">
        <v>0</v>
      </c>
    </row>
    <row r="6397" spans="1:18" x14ac:dyDescent="0.3">
      <c r="A6397" t="s">
        <v>17450</v>
      </c>
      <c r="B6397">
        <f>MID(dane3[[#This Row],[PassengerId]],1,4)+0</f>
        <v>6756</v>
      </c>
      <c r="C6397" t="s">
        <v>19</v>
      </c>
      <c r="D6397" t="b">
        <v>0</v>
      </c>
      <c r="E6397" t="s">
        <v>17451</v>
      </c>
      <c r="F6397" t="str">
        <f>MID($E6397,1,1)</f>
        <v>G</v>
      </c>
      <c r="G6397" t="str">
        <f>IFERROR(MID($E6397,SEARCH("/",$E6397,SEARCH("/",$E6397)+1)+1,1),"")</f>
        <v>P</v>
      </c>
      <c r="H6397" t="s">
        <v>32</v>
      </c>
      <c r="I6397">
        <v>46</v>
      </c>
      <c r="J6397" t="b">
        <v>0</v>
      </c>
      <c r="K6397" s="7">
        <v>0</v>
      </c>
      <c r="L6397" s="7">
        <v>0</v>
      </c>
      <c r="M6397" s="7">
        <v>743</v>
      </c>
      <c r="N6397" s="7">
        <v>4</v>
      </c>
      <c r="O6397" s="7">
        <v>6</v>
      </c>
      <c r="P6397" s="7">
        <f>SUM(dane3[[#This Row],[RoomService]:[VRDeck]])</f>
        <v>753</v>
      </c>
      <c r="Q6397" t="s">
        <v>17452</v>
      </c>
      <c r="R6397" t="b">
        <v>1</v>
      </c>
    </row>
    <row r="6398" spans="1:18" x14ac:dyDescent="0.3">
      <c r="A6398" t="s">
        <v>17453</v>
      </c>
      <c r="B6398">
        <f>MID(dane3[[#This Row],[PassengerId]],1,4)+0</f>
        <v>6756</v>
      </c>
      <c r="C6398" t="s">
        <v>19</v>
      </c>
      <c r="D6398" t="b">
        <v>0</v>
      </c>
      <c r="E6398" t="s">
        <v>17451</v>
      </c>
      <c r="F6398" t="str">
        <f>MID($E6398,1,1)</f>
        <v>G</v>
      </c>
      <c r="G6398" t="str">
        <f>IFERROR(MID($E6398,SEARCH("/",$E6398,SEARCH("/",$E6398)+1)+1,1),"")</f>
        <v>P</v>
      </c>
      <c r="H6398" t="s">
        <v>16</v>
      </c>
      <c r="I6398">
        <v>0</v>
      </c>
      <c r="J6398" t="b">
        <v>0</v>
      </c>
      <c r="K6398" s="7">
        <v>0</v>
      </c>
      <c r="L6398" s="7">
        <v>0</v>
      </c>
      <c r="M6398" s="7">
        <v>0</v>
      </c>
      <c r="N6398" s="7">
        <v>0</v>
      </c>
      <c r="O6398" s="7">
        <v>0</v>
      </c>
      <c r="P6398" s="7">
        <f>SUM(dane3[[#This Row],[RoomService]:[VRDeck]])</f>
        <v>0</v>
      </c>
      <c r="Q6398" t="s">
        <v>17454</v>
      </c>
      <c r="R6398" t="b">
        <v>1</v>
      </c>
    </row>
    <row r="6399" spans="1:18" x14ac:dyDescent="0.3">
      <c r="A6399" t="s">
        <v>16062</v>
      </c>
      <c r="B6399">
        <f>MID(dane3[[#This Row],[PassengerId]],1,4)+0</f>
        <v>6230</v>
      </c>
      <c r="C6399" t="s">
        <v>53</v>
      </c>
      <c r="D6399" t="b">
        <v>0</v>
      </c>
      <c r="E6399" t="s">
        <v>16063</v>
      </c>
      <c r="F6399" t="str">
        <f>MID($E6399,1,1)</f>
        <v>E</v>
      </c>
      <c r="G6399" t="str">
        <f>IFERROR(MID($E6399,SEARCH("/",$E6399,SEARCH("/",$E6399)+1)+1,1),"")</f>
        <v>S</v>
      </c>
      <c r="H6399" t="s">
        <v>16</v>
      </c>
      <c r="I6399">
        <v>33</v>
      </c>
      <c r="J6399" t="b">
        <v>0</v>
      </c>
      <c r="K6399" s="7">
        <v>559</v>
      </c>
      <c r="L6399" s="7">
        <v>0</v>
      </c>
      <c r="M6399" s="7">
        <v>145</v>
      </c>
      <c r="N6399" s="7">
        <v>594</v>
      </c>
      <c r="O6399" s="7">
        <v>0</v>
      </c>
      <c r="P6399" s="7">
        <f>SUM(dane3[[#This Row],[RoomService]:[VRDeck]])</f>
        <v>1298</v>
      </c>
      <c r="Q6399" t="s">
        <v>16064</v>
      </c>
      <c r="R6399" t="b">
        <v>0</v>
      </c>
    </row>
    <row r="6400" spans="1:18" x14ac:dyDescent="0.3">
      <c r="A6400" t="s">
        <v>17458</v>
      </c>
      <c r="B6400">
        <f>MID(dane3[[#This Row],[PassengerId]],1,4)+0</f>
        <v>6758</v>
      </c>
      <c r="C6400" t="s">
        <v>19</v>
      </c>
      <c r="D6400" t="b">
        <v>0</v>
      </c>
      <c r="E6400" t="s">
        <v>17459</v>
      </c>
      <c r="F6400" t="str">
        <f>MID($E6400,1,1)</f>
        <v>F</v>
      </c>
      <c r="G6400" t="str">
        <f>IFERROR(MID($E6400,SEARCH("/",$E6400,SEARCH("/",$E6400)+1)+1,1),"")</f>
        <v>P</v>
      </c>
      <c r="H6400" t="s">
        <v>46</v>
      </c>
      <c r="I6400">
        <v>25</v>
      </c>
      <c r="J6400" t="b">
        <v>0</v>
      </c>
      <c r="K6400" s="7">
        <v>76</v>
      </c>
      <c r="L6400" s="7">
        <v>600</v>
      </c>
      <c r="M6400" s="7">
        <v>0</v>
      </c>
      <c r="N6400" s="7">
        <v>0</v>
      </c>
      <c r="O6400" s="7">
        <v>25</v>
      </c>
      <c r="P6400" s="7">
        <f>SUM(dane3[[#This Row],[RoomService]:[VRDeck]])</f>
        <v>701</v>
      </c>
      <c r="Q6400" t="s">
        <v>17460</v>
      </c>
      <c r="R6400" t="b">
        <v>0</v>
      </c>
    </row>
    <row r="6401" spans="1:18" x14ac:dyDescent="0.3">
      <c r="A6401" t="s">
        <v>16068</v>
      </c>
      <c r="B6401">
        <f>MID(dane3[[#This Row],[PassengerId]],1,4)+0</f>
        <v>6234</v>
      </c>
      <c r="C6401" t="s">
        <v>53</v>
      </c>
      <c r="D6401" t="b">
        <v>0</v>
      </c>
      <c r="E6401" t="s">
        <v>16069</v>
      </c>
      <c r="F6401" t="str">
        <f>MID($E6401,1,1)</f>
        <v>F</v>
      </c>
      <c r="G6401" t="str">
        <f>IFERROR(MID($E6401,SEARCH("/",$E6401,SEARCH("/",$E6401)+1)+1,1),"")</f>
        <v>P</v>
      </c>
      <c r="H6401" t="s">
        <v>32</v>
      </c>
      <c r="I6401">
        <v>40</v>
      </c>
      <c r="J6401" t="b">
        <v>1</v>
      </c>
      <c r="K6401" s="7">
        <v>301</v>
      </c>
      <c r="L6401" s="7">
        <v>0</v>
      </c>
      <c r="M6401" s="7">
        <v>1310</v>
      </c>
      <c r="N6401" s="7">
        <v>4</v>
      </c>
      <c r="O6401" s="7">
        <v>0</v>
      </c>
      <c r="P6401" s="7">
        <f>SUM(dane3[[#This Row],[RoomService]:[VRDeck]])</f>
        <v>1615</v>
      </c>
      <c r="Q6401" t="s">
        <v>16070</v>
      </c>
      <c r="R6401" t="b">
        <v>1</v>
      </c>
    </row>
    <row r="6402" spans="1:18" x14ac:dyDescent="0.3">
      <c r="A6402" t="s">
        <v>16074</v>
      </c>
      <c r="B6402">
        <f>MID(dane3[[#This Row],[PassengerId]],1,4)+0</f>
        <v>6237</v>
      </c>
      <c r="C6402" t="s">
        <v>53</v>
      </c>
      <c r="D6402" t="b">
        <v>1</v>
      </c>
      <c r="E6402" t="s">
        <v>16075</v>
      </c>
      <c r="F6402" t="str">
        <f>MID($E6402,1,1)</f>
        <v>F</v>
      </c>
      <c r="G6402" t="str">
        <f>IFERROR(MID($E6402,SEARCH("/",$E6402,SEARCH("/",$E6402)+1)+1,1),"")</f>
        <v>S</v>
      </c>
      <c r="H6402" t="s">
        <v>16</v>
      </c>
      <c r="I6402">
        <v>52</v>
      </c>
      <c r="J6402" t="b">
        <v>0</v>
      </c>
      <c r="K6402" s="7">
        <v>0</v>
      </c>
      <c r="L6402" s="7">
        <v>0</v>
      </c>
      <c r="M6402" s="7">
        <v>0</v>
      </c>
      <c r="N6402" s="7">
        <v>0</v>
      </c>
      <c r="O6402" s="7">
        <v>0</v>
      </c>
      <c r="P6402" s="7">
        <f>SUM(dane3[[#This Row],[RoomService]:[VRDeck]])</f>
        <v>0</v>
      </c>
      <c r="Q6402" t="s">
        <v>16076</v>
      </c>
      <c r="R6402" t="b">
        <v>1</v>
      </c>
    </row>
    <row r="6403" spans="1:18" x14ac:dyDescent="0.3">
      <c r="A6403" t="s">
        <v>16077</v>
      </c>
      <c r="B6403">
        <f>MID(dane3[[#This Row],[PassengerId]],1,4)+0</f>
        <v>6238</v>
      </c>
      <c r="C6403" t="s">
        <v>53</v>
      </c>
      <c r="D6403" t="b">
        <v>1</v>
      </c>
      <c r="E6403" t="s">
        <v>16078</v>
      </c>
      <c r="F6403" t="str">
        <f>MID($E6403,1,1)</f>
        <v>F</v>
      </c>
      <c r="G6403" t="str">
        <f>IFERROR(MID($E6403,SEARCH("/",$E6403,SEARCH("/",$E6403)+1)+1,1),"")</f>
        <v>S</v>
      </c>
      <c r="H6403" t="s">
        <v>16</v>
      </c>
      <c r="I6403">
        <v>26</v>
      </c>
      <c r="J6403" t="b">
        <v>0</v>
      </c>
      <c r="K6403" s="7">
        <v>0</v>
      </c>
      <c r="L6403" s="7">
        <v>0</v>
      </c>
      <c r="M6403" s="7">
        <v>0</v>
      </c>
      <c r="N6403" s="7">
        <v>0</v>
      </c>
      <c r="O6403" s="7">
        <v>0</v>
      </c>
      <c r="P6403" s="7">
        <f>SUM(dane3[[#This Row],[RoomService]:[VRDeck]])</f>
        <v>0</v>
      </c>
      <c r="Q6403" t="s">
        <v>16079</v>
      </c>
      <c r="R6403" t="b">
        <v>1</v>
      </c>
    </row>
    <row r="6404" spans="1:18" x14ac:dyDescent="0.3">
      <c r="A6404" t="s">
        <v>17470</v>
      </c>
      <c r="B6404">
        <f>MID(dane3[[#This Row],[PassengerId]],1,4)+0</f>
        <v>6762</v>
      </c>
      <c r="C6404" t="s">
        <v>19</v>
      </c>
      <c r="D6404" t="b">
        <v>0</v>
      </c>
      <c r="E6404" t="s">
        <v>17471</v>
      </c>
      <c r="F6404" t="str">
        <f>MID($E6404,1,1)</f>
        <v>F</v>
      </c>
      <c r="G6404" t="str">
        <f>IFERROR(MID($E6404,SEARCH("/",$E6404,SEARCH("/",$E6404)+1)+1,1),"")</f>
        <v>S</v>
      </c>
      <c r="H6404" t="s">
        <v>46</v>
      </c>
      <c r="I6404">
        <v>54</v>
      </c>
      <c r="J6404" t="b">
        <v>0</v>
      </c>
      <c r="K6404" s="7">
        <v>0</v>
      </c>
      <c r="L6404" s="7">
        <v>704</v>
      </c>
      <c r="M6404" s="7">
        <v>0</v>
      </c>
      <c r="N6404" s="7">
        <v>0</v>
      </c>
      <c r="O6404" s="7">
        <v>0</v>
      </c>
      <c r="P6404" s="7">
        <f>SUM(dane3[[#This Row],[RoomService]:[VRDeck]])</f>
        <v>704</v>
      </c>
      <c r="Q6404" t="s">
        <v>17472</v>
      </c>
      <c r="R6404" t="b">
        <v>0</v>
      </c>
    </row>
    <row r="6405" spans="1:18" x14ac:dyDescent="0.3">
      <c r="A6405" t="s">
        <v>17473</v>
      </c>
      <c r="B6405">
        <f>MID(dane3[[#This Row],[PassengerId]],1,4)+0</f>
        <v>6763</v>
      </c>
      <c r="C6405" t="s">
        <v>19</v>
      </c>
      <c r="D6405" t="b">
        <v>0</v>
      </c>
      <c r="E6405" t="s">
        <v>17474</v>
      </c>
      <c r="F6405" t="str">
        <f>MID($E6405,1,1)</f>
        <v>G</v>
      </c>
      <c r="G6405" t="str">
        <f>IFERROR(MID($E6405,SEARCH("/",$E6405,SEARCH("/",$E6405)+1)+1,1),"")</f>
        <v>P</v>
      </c>
      <c r="H6405" t="s">
        <v>16</v>
      </c>
      <c r="I6405">
        <v>20</v>
      </c>
      <c r="J6405" t="b">
        <v>0</v>
      </c>
      <c r="K6405" s="7">
        <v>0</v>
      </c>
      <c r="L6405" s="7">
        <v>97</v>
      </c>
      <c r="M6405" s="7">
        <v>725</v>
      </c>
      <c r="N6405" s="7">
        <v>26</v>
      </c>
      <c r="O6405" s="7">
        <v>104</v>
      </c>
      <c r="P6405" s="7">
        <f>SUM(dane3[[#This Row],[RoomService]:[VRDeck]])</f>
        <v>952</v>
      </c>
      <c r="Q6405" t="s">
        <v>17475</v>
      </c>
      <c r="R6405" t="b">
        <v>1</v>
      </c>
    </row>
    <row r="6406" spans="1:18" x14ac:dyDescent="0.3">
      <c r="A6406" t="s">
        <v>16092</v>
      </c>
      <c r="B6406">
        <f>MID(dane3[[#This Row],[PassengerId]],1,4)+0</f>
        <v>6246</v>
      </c>
      <c r="C6406" t="s">
        <v>53</v>
      </c>
      <c r="D6406" t="b">
        <v>0</v>
      </c>
      <c r="E6406" t="s">
        <v>16093</v>
      </c>
      <c r="F6406" t="str">
        <f>MID($E6406,1,1)</f>
        <v>F</v>
      </c>
      <c r="G6406" t="str">
        <f>IFERROR(MID($E6406,SEARCH("/",$E6406,SEARCH("/",$E6406)+1)+1,1),"")</f>
        <v>S</v>
      </c>
      <c r="H6406" t="s">
        <v>16</v>
      </c>
      <c r="I6406">
        <v>28</v>
      </c>
      <c r="J6406" t="b">
        <v>0</v>
      </c>
      <c r="K6406" s="7">
        <v>0</v>
      </c>
      <c r="L6406" s="7">
        <v>0</v>
      </c>
      <c r="M6406" s="7">
        <v>129</v>
      </c>
      <c r="N6406" s="7">
        <v>0</v>
      </c>
      <c r="O6406" s="7">
        <v>0</v>
      </c>
      <c r="P6406" s="7">
        <f>SUM(dane3[[#This Row],[RoomService]:[VRDeck]])</f>
        <v>129</v>
      </c>
      <c r="Q6406" t="s">
        <v>16094</v>
      </c>
      <c r="R6406" t="b">
        <v>0</v>
      </c>
    </row>
    <row r="6407" spans="1:18" x14ac:dyDescent="0.3">
      <c r="A6407" t="s">
        <v>16110</v>
      </c>
      <c r="B6407">
        <f>MID(dane3[[#This Row],[PassengerId]],1,4)+0</f>
        <v>6253</v>
      </c>
      <c r="C6407" t="s">
        <v>53</v>
      </c>
      <c r="D6407" t="b">
        <v>0</v>
      </c>
      <c r="E6407" t="s">
        <v>16111</v>
      </c>
      <c r="F6407" t="str">
        <f>MID($E6407,1,1)</f>
        <v>F</v>
      </c>
      <c r="G6407" t="str">
        <f>IFERROR(MID($E6407,SEARCH("/",$E6407,SEARCH("/",$E6407)+1)+1,1),"")</f>
        <v>P</v>
      </c>
      <c r="H6407" t="s">
        <v>16</v>
      </c>
      <c r="I6407">
        <v>57</v>
      </c>
      <c r="J6407" t="b">
        <v>0</v>
      </c>
      <c r="K6407" s="7">
        <v>368</v>
      </c>
      <c r="L6407" s="7">
        <v>0</v>
      </c>
      <c r="M6407" s="7">
        <v>636</v>
      </c>
      <c r="N6407" s="7">
        <v>1082</v>
      </c>
      <c r="O6407" s="7">
        <v>512</v>
      </c>
      <c r="P6407" s="7">
        <f>SUM(dane3[[#This Row],[RoomService]:[VRDeck]])</f>
        <v>2598</v>
      </c>
      <c r="Q6407" t="s">
        <v>16112</v>
      </c>
      <c r="R6407" t="b">
        <v>0</v>
      </c>
    </row>
    <row r="6408" spans="1:18" x14ac:dyDescent="0.3">
      <c r="A6408" t="s">
        <v>16123</v>
      </c>
      <c r="B6408">
        <f>MID(dane3[[#This Row],[PassengerId]],1,4)+0</f>
        <v>6262</v>
      </c>
      <c r="C6408" t="s">
        <v>53</v>
      </c>
      <c r="D6408" t="b">
        <v>1</v>
      </c>
      <c r="E6408" t="s">
        <v>16124</v>
      </c>
      <c r="F6408" t="str">
        <f>MID($E6408,1,1)</f>
        <v>F</v>
      </c>
      <c r="G6408" t="str">
        <f>IFERROR(MID($E6408,SEARCH("/",$E6408,SEARCH("/",$E6408)+1)+1,1),"")</f>
        <v>P</v>
      </c>
      <c r="H6408" t="s">
        <v>16</v>
      </c>
      <c r="I6408">
        <v>22</v>
      </c>
      <c r="J6408" t="b">
        <v>0</v>
      </c>
      <c r="K6408" s="7">
        <v>0</v>
      </c>
      <c r="L6408" s="7">
        <v>0</v>
      </c>
      <c r="M6408" s="7">
        <v>0</v>
      </c>
      <c r="N6408" s="7">
        <v>0</v>
      </c>
      <c r="O6408" s="7">
        <v>0</v>
      </c>
      <c r="P6408" s="7">
        <f>SUM(dane3[[#This Row],[RoomService]:[VRDeck]])</f>
        <v>0</v>
      </c>
      <c r="Q6408" t="s">
        <v>16125</v>
      </c>
      <c r="R6408" t="b">
        <v>1</v>
      </c>
    </row>
    <row r="6409" spans="1:18" x14ac:dyDescent="0.3">
      <c r="A6409" t="s">
        <v>17484</v>
      </c>
      <c r="B6409">
        <f>MID(dane3[[#This Row],[PassengerId]],1,4)+0</f>
        <v>6766</v>
      </c>
      <c r="C6409" t="s">
        <v>19</v>
      </c>
      <c r="D6409" t="b">
        <v>0</v>
      </c>
      <c r="E6409" t="s">
        <v>17485</v>
      </c>
      <c r="F6409" t="str">
        <f>MID($E6409,1,1)</f>
        <v>G</v>
      </c>
      <c r="G6409" t="str">
        <f>IFERROR(MID($E6409,SEARCH("/",$E6409,SEARCH("/",$E6409)+1)+1,1),"")</f>
        <v>P</v>
      </c>
      <c r="H6409" t="s">
        <v>32</v>
      </c>
      <c r="I6409">
        <v>16</v>
      </c>
      <c r="J6409" t="b">
        <v>0</v>
      </c>
      <c r="K6409" s="7">
        <v>399</v>
      </c>
      <c r="L6409" s="7">
        <v>0</v>
      </c>
      <c r="M6409" s="7">
        <v>3</v>
      </c>
      <c r="N6409" s="7">
        <v>0</v>
      </c>
      <c r="O6409" s="7">
        <v>137</v>
      </c>
      <c r="P6409" s="7">
        <f>SUM(dane3[[#This Row],[RoomService]:[VRDeck]])</f>
        <v>539</v>
      </c>
      <c r="Q6409" t="s">
        <v>17486</v>
      </c>
      <c r="R6409" t="b">
        <v>0</v>
      </c>
    </row>
    <row r="6410" spans="1:18" x14ac:dyDescent="0.3">
      <c r="A6410" t="s">
        <v>17487</v>
      </c>
      <c r="B6410">
        <f>MID(dane3[[#This Row],[PassengerId]],1,4)+0</f>
        <v>6766</v>
      </c>
      <c r="C6410" t="s">
        <v>19</v>
      </c>
      <c r="D6410" t="b">
        <v>1</v>
      </c>
      <c r="E6410" t="s">
        <v>17485</v>
      </c>
      <c r="F6410" t="str">
        <f>MID($E6410,1,1)</f>
        <v>G</v>
      </c>
      <c r="G6410" t="str">
        <f>IFERROR(MID($E6410,SEARCH("/",$E6410,SEARCH("/",$E6410)+1)+1,1),"")</f>
        <v>P</v>
      </c>
      <c r="H6410" t="s">
        <v>16</v>
      </c>
      <c r="I6410">
        <v>0</v>
      </c>
      <c r="J6410" t="b">
        <v>0</v>
      </c>
      <c r="K6410" s="7">
        <v>0</v>
      </c>
      <c r="L6410" s="7">
        <v>0</v>
      </c>
      <c r="M6410" s="7">
        <v>0</v>
      </c>
      <c r="N6410" s="7">
        <v>0</v>
      </c>
      <c r="O6410" s="7">
        <v>0</v>
      </c>
      <c r="P6410" s="7">
        <f>SUM(dane3[[#This Row],[RoomService]:[VRDeck]])</f>
        <v>0</v>
      </c>
      <c r="Q6410" t="s">
        <v>17488</v>
      </c>
      <c r="R6410" t="b">
        <v>1</v>
      </c>
    </row>
    <row r="6411" spans="1:18" x14ac:dyDescent="0.3">
      <c r="A6411" t="s">
        <v>17489</v>
      </c>
      <c r="B6411">
        <f>MID(dane3[[#This Row],[PassengerId]],1,4)+0</f>
        <v>6766</v>
      </c>
      <c r="C6411" t="s">
        <v>19</v>
      </c>
      <c r="D6411" t="b">
        <v>1</v>
      </c>
      <c r="E6411" t="s">
        <v>17485</v>
      </c>
      <c r="F6411" t="str">
        <f>MID($E6411,1,1)</f>
        <v>G</v>
      </c>
      <c r="G6411" t="str">
        <f>IFERROR(MID($E6411,SEARCH("/",$E6411,SEARCH("/",$E6411)+1)+1,1),"")</f>
        <v>P</v>
      </c>
      <c r="H6411" t="s">
        <v>16</v>
      </c>
      <c r="I6411">
        <v>3</v>
      </c>
      <c r="J6411" t="b">
        <v>0</v>
      </c>
      <c r="K6411" s="7">
        <v>0</v>
      </c>
      <c r="L6411" s="7">
        <v>0</v>
      </c>
      <c r="M6411" s="7">
        <v>0</v>
      </c>
      <c r="N6411" s="7">
        <v>0</v>
      </c>
      <c r="O6411" s="7">
        <v>0</v>
      </c>
      <c r="P6411" s="7">
        <f>SUM(dane3[[#This Row],[RoomService]:[VRDeck]])</f>
        <v>0</v>
      </c>
      <c r="Q6411" t="s">
        <v>17490</v>
      </c>
      <c r="R6411" t="b">
        <v>1</v>
      </c>
    </row>
    <row r="6412" spans="1:18" x14ac:dyDescent="0.3">
      <c r="A6412" t="s">
        <v>17491</v>
      </c>
      <c r="B6412">
        <f>MID(dane3[[#This Row],[PassengerId]],1,4)+0</f>
        <v>6773</v>
      </c>
      <c r="C6412" t="s">
        <v>19</v>
      </c>
      <c r="D6412" t="b">
        <v>0</v>
      </c>
      <c r="E6412" t="s">
        <v>17492</v>
      </c>
      <c r="F6412" t="str">
        <f>MID($E6412,1,1)</f>
        <v>F</v>
      </c>
      <c r="G6412" t="str">
        <f>IFERROR(MID($E6412,SEARCH("/",$E6412,SEARCH("/",$E6412)+1)+1,1),"")</f>
        <v>P</v>
      </c>
      <c r="H6412" t="s">
        <v>16</v>
      </c>
      <c r="I6412">
        <v>33</v>
      </c>
      <c r="J6412" t="b">
        <v>0</v>
      </c>
      <c r="K6412" s="7">
        <v>47</v>
      </c>
      <c r="L6412" s="7">
        <v>0</v>
      </c>
      <c r="M6412" s="7">
        <v>0</v>
      </c>
      <c r="N6412" s="7">
        <v>0</v>
      </c>
      <c r="O6412" s="7">
        <v>3047</v>
      </c>
      <c r="P6412" s="7">
        <f>SUM(dane3[[#This Row],[RoomService]:[VRDeck]])</f>
        <v>3094</v>
      </c>
      <c r="Q6412" t="s">
        <v>17493</v>
      </c>
      <c r="R6412" t="b">
        <v>0</v>
      </c>
    </row>
    <row r="6413" spans="1:18" x14ac:dyDescent="0.3">
      <c r="A6413" t="s">
        <v>17494</v>
      </c>
      <c r="B6413">
        <f>MID(dane3[[#This Row],[PassengerId]],1,4)+0</f>
        <v>6774</v>
      </c>
      <c r="C6413" t="s">
        <v>19</v>
      </c>
      <c r="D6413" t="b">
        <v>1</v>
      </c>
      <c r="E6413" t="s">
        <v>17495</v>
      </c>
      <c r="F6413" t="str">
        <f>MID($E6413,1,1)</f>
        <v>G</v>
      </c>
      <c r="G6413" t="str">
        <f>IFERROR(MID($E6413,SEARCH("/",$E6413,SEARCH("/",$E6413)+1)+1,1),"")</f>
        <v>P</v>
      </c>
      <c r="H6413" t="s">
        <v>16</v>
      </c>
      <c r="I6413">
        <v>45</v>
      </c>
      <c r="J6413" t="b">
        <v>0</v>
      </c>
      <c r="K6413" s="7">
        <v>0</v>
      </c>
      <c r="L6413" s="7">
        <v>0</v>
      </c>
      <c r="M6413" s="7">
        <v>0</v>
      </c>
      <c r="N6413" s="7">
        <v>0</v>
      </c>
      <c r="O6413" s="7">
        <v>0</v>
      </c>
      <c r="P6413" s="7">
        <f>SUM(dane3[[#This Row],[RoomService]:[VRDeck]])</f>
        <v>0</v>
      </c>
      <c r="Q6413" t="s">
        <v>17496</v>
      </c>
      <c r="R6413" t="b">
        <v>1</v>
      </c>
    </row>
    <row r="6414" spans="1:18" x14ac:dyDescent="0.3">
      <c r="A6414" t="s">
        <v>17497</v>
      </c>
      <c r="B6414">
        <f>MID(dane3[[#This Row],[PassengerId]],1,4)+0</f>
        <v>6774</v>
      </c>
      <c r="C6414" t="s">
        <v>19</v>
      </c>
      <c r="D6414" t="b">
        <v>1</v>
      </c>
      <c r="E6414" t="s">
        <v>17495</v>
      </c>
      <c r="F6414" t="str">
        <f>MID($E6414,1,1)</f>
        <v>G</v>
      </c>
      <c r="G6414" t="str">
        <f>IFERROR(MID($E6414,SEARCH("/",$E6414,SEARCH("/",$E6414)+1)+1,1),"")</f>
        <v>P</v>
      </c>
      <c r="H6414" t="s">
        <v>16</v>
      </c>
      <c r="I6414">
        <v>6</v>
      </c>
      <c r="J6414" t="b">
        <v>0</v>
      </c>
      <c r="K6414" s="7">
        <v>0</v>
      </c>
      <c r="L6414" s="7">
        <v>0</v>
      </c>
      <c r="M6414" s="7">
        <v>0</v>
      </c>
      <c r="N6414" s="7">
        <v>0</v>
      </c>
      <c r="O6414" s="7">
        <v>0</v>
      </c>
      <c r="P6414" s="7">
        <f>SUM(dane3[[#This Row],[RoomService]:[VRDeck]])</f>
        <v>0</v>
      </c>
      <c r="Q6414" t="s">
        <v>17498</v>
      </c>
      <c r="R6414" t="b">
        <v>0</v>
      </c>
    </row>
    <row r="6415" spans="1:18" x14ac:dyDescent="0.3">
      <c r="A6415" t="s">
        <v>17499</v>
      </c>
      <c r="B6415">
        <f>MID(dane3[[#This Row],[PassengerId]],1,4)+0</f>
        <v>6774</v>
      </c>
      <c r="C6415" t="s">
        <v>19</v>
      </c>
      <c r="D6415" t="b">
        <v>0</v>
      </c>
      <c r="E6415" t="s">
        <v>17500</v>
      </c>
      <c r="F6415" t="str">
        <f>MID($E6415,1,1)</f>
        <v>F</v>
      </c>
      <c r="G6415" t="str">
        <f>IFERROR(MID($E6415,SEARCH("/",$E6415,SEARCH("/",$E6415)+1)+1,1),"")</f>
        <v>P</v>
      </c>
      <c r="H6415" t="s">
        <v>16</v>
      </c>
      <c r="I6415">
        <v>33</v>
      </c>
      <c r="J6415" t="b">
        <v>0</v>
      </c>
      <c r="K6415" s="7">
        <v>0</v>
      </c>
      <c r="L6415" s="7">
        <v>0</v>
      </c>
      <c r="M6415" s="7">
        <v>704</v>
      </c>
      <c r="N6415" s="7">
        <v>0</v>
      </c>
      <c r="O6415" s="7">
        <v>0</v>
      </c>
      <c r="P6415" s="7">
        <f>SUM(dane3[[#This Row],[RoomService]:[VRDeck]])</f>
        <v>704</v>
      </c>
      <c r="Q6415" t="s">
        <v>17501</v>
      </c>
      <c r="R6415" t="b">
        <v>0</v>
      </c>
    </row>
    <row r="6416" spans="1:18" x14ac:dyDescent="0.3">
      <c r="A6416" t="s">
        <v>17502</v>
      </c>
      <c r="B6416">
        <f>MID(dane3[[#This Row],[PassengerId]],1,4)+0</f>
        <v>6775</v>
      </c>
      <c r="C6416" t="s">
        <v>19</v>
      </c>
      <c r="D6416" t="b">
        <v>1</v>
      </c>
      <c r="E6416" t="s">
        <v>17503</v>
      </c>
      <c r="F6416" t="str">
        <f>MID($E6416,1,1)</f>
        <v>G</v>
      </c>
      <c r="G6416" t="str">
        <f>IFERROR(MID($E6416,SEARCH("/",$E6416,SEARCH("/",$E6416)+1)+1,1),"")</f>
        <v>S</v>
      </c>
      <c r="H6416" t="s">
        <v>46</v>
      </c>
      <c r="I6416">
        <v>14</v>
      </c>
      <c r="J6416" t="b">
        <v>0</v>
      </c>
      <c r="K6416" s="7">
        <v>0</v>
      </c>
      <c r="L6416" s="7">
        <v>0</v>
      </c>
      <c r="M6416" s="7">
        <v>0</v>
      </c>
      <c r="N6416" s="7">
        <v>0</v>
      </c>
      <c r="O6416" s="7">
        <v>0</v>
      </c>
      <c r="P6416" s="7">
        <f>SUM(dane3[[#This Row],[RoomService]:[VRDeck]])</f>
        <v>0</v>
      </c>
      <c r="Q6416" t="s">
        <v>23799</v>
      </c>
      <c r="R6416" t="b">
        <v>1</v>
      </c>
    </row>
    <row r="6417" spans="1:18" x14ac:dyDescent="0.3">
      <c r="A6417" t="s">
        <v>17504</v>
      </c>
      <c r="B6417">
        <f>MID(dane3[[#This Row],[PassengerId]],1,4)+0</f>
        <v>6776</v>
      </c>
      <c r="C6417" t="s">
        <v>19</v>
      </c>
      <c r="D6417" t="b">
        <v>0</v>
      </c>
      <c r="E6417" t="s">
        <v>17505</v>
      </c>
      <c r="F6417" t="str">
        <f>MID($E6417,1,1)</f>
        <v>F</v>
      </c>
      <c r="G6417" t="str">
        <f>IFERROR(MID($E6417,SEARCH("/",$E6417,SEARCH("/",$E6417)+1)+1,1),"")</f>
        <v>P</v>
      </c>
      <c r="H6417" t="s">
        <v>46</v>
      </c>
      <c r="I6417">
        <v>24</v>
      </c>
      <c r="J6417" t="b">
        <v>0</v>
      </c>
      <c r="K6417" s="7">
        <v>1</v>
      </c>
      <c r="L6417" s="7">
        <v>0</v>
      </c>
      <c r="M6417" s="7">
        <v>0</v>
      </c>
      <c r="N6417" s="7">
        <v>691</v>
      </c>
      <c r="O6417" s="7">
        <v>0</v>
      </c>
      <c r="P6417" s="7">
        <f>SUM(dane3[[#This Row],[RoomService]:[VRDeck]])</f>
        <v>692</v>
      </c>
      <c r="Q6417" t="s">
        <v>17506</v>
      </c>
      <c r="R6417" t="b">
        <v>0</v>
      </c>
    </row>
    <row r="6418" spans="1:18" x14ac:dyDescent="0.3">
      <c r="A6418" t="s">
        <v>17507</v>
      </c>
      <c r="B6418">
        <f>MID(dane3[[#This Row],[PassengerId]],1,4)+0</f>
        <v>6778</v>
      </c>
      <c r="C6418" t="s">
        <v>19</v>
      </c>
      <c r="D6418" t="b">
        <v>0</v>
      </c>
      <c r="E6418" t="s">
        <v>17508</v>
      </c>
      <c r="F6418" t="str">
        <f>MID($E6418,1,1)</f>
        <v>F</v>
      </c>
      <c r="G6418" t="str">
        <f>IFERROR(MID($E6418,SEARCH("/",$E6418,SEARCH("/",$E6418)+1)+1,1),"")</f>
        <v>S</v>
      </c>
      <c r="H6418" t="s">
        <v>16</v>
      </c>
      <c r="I6418">
        <v>47</v>
      </c>
      <c r="J6418" t="b">
        <v>0</v>
      </c>
      <c r="K6418" s="7">
        <v>0</v>
      </c>
      <c r="L6418" s="7">
        <v>758</v>
      </c>
      <c r="M6418" s="7">
        <v>0</v>
      </c>
      <c r="N6418" s="7">
        <v>0</v>
      </c>
      <c r="O6418" s="7">
        <v>1417</v>
      </c>
      <c r="P6418" s="7">
        <f>SUM(dane3[[#This Row],[RoomService]:[VRDeck]])</f>
        <v>2175</v>
      </c>
      <c r="Q6418" t="s">
        <v>17509</v>
      </c>
      <c r="R6418" t="b">
        <v>0</v>
      </c>
    </row>
    <row r="6419" spans="1:18" x14ac:dyDescent="0.3">
      <c r="A6419" t="s">
        <v>17510</v>
      </c>
      <c r="B6419">
        <f>MID(dane3[[#This Row],[PassengerId]],1,4)+0</f>
        <v>6779</v>
      </c>
      <c r="C6419" t="s">
        <v>14</v>
      </c>
      <c r="D6419" t="b">
        <v>0</v>
      </c>
      <c r="E6419" t="s">
        <v>17511</v>
      </c>
      <c r="F6419" t="str">
        <f>MID($E6419,1,1)</f>
        <v>B</v>
      </c>
      <c r="G6419" t="str">
        <f>IFERROR(MID($E6419,SEARCH("/",$E6419,SEARCH("/",$E6419)+1)+1,1),"")</f>
        <v>S</v>
      </c>
      <c r="H6419" t="s">
        <v>16</v>
      </c>
      <c r="I6419">
        <v>37</v>
      </c>
      <c r="J6419" t="b">
        <v>0</v>
      </c>
      <c r="K6419" s="7">
        <v>0</v>
      </c>
      <c r="L6419" s="7">
        <v>7920</v>
      </c>
      <c r="M6419" s="7">
        <v>270</v>
      </c>
      <c r="N6419" s="7">
        <v>1</v>
      </c>
      <c r="O6419" s="7">
        <v>322</v>
      </c>
      <c r="P6419" s="7">
        <f>SUM(dane3[[#This Row],[RoomService]:[VRDeck]])</f>
        <v>8513</v>
      </c>
      <c r="Q6419" t="s">
        <v>17512</v>
      </c>
      <c r="R6419" t="b">
        <v>1</v>
      </c>
    </row>
    <row r="6420" spans="1:18" x14ac:dyDescent="0.3">
      <c r="A6420" t="s">
        <v>17513</v>
      </c>
      <c r="B6420">
        <f>MID(dane3[[#This Row],[PassengerId]],1,4)+0</f>
        <v>6779</v>
      </c>
      <c r="C6420" t="s">
        <v>14</v>
      </c>
      <c r="D6420" t="b">
        <v>1</v>
      </c>
      <c r="E6420" t="s">
        <v>17511</v>
      </c>
      <c r="F6420" t="str">
        <f>MID($E6420,1,1)</f>
        <v>B</v>
      </c>
      <c r="G6420" t="str">
        <f>IFERROR(MID($E6420,SEARCH("/",$E6420,SEARCH("/",$E6420)+1)+1,1),"")</f>
        <v>S</v>
      </c>
      <c r="H6420" t="s">
        <v>46</v>
      </c>
      <c r="I6420">
        <v>14</v>
      </c>
      <c r="J6420" t="b">
        <v>0</v>
      </c>
      <c r="K6420" s="7">
        <v>0</v>
      </c>
      <c r="L6420" s="7">
        <v>0</v>
      </c>
      <c r="M6420" s="7">
        <v>0</v>
      </c>
      <c r="N6420" s="7">
        <v>0</v>
      </c>
      <c r="O6420" s="7">
        <v>0</v>
      </c>
      <c r="P6420" s="7">
        <f>SUM(dane3[[#This Row],[RoomService]:[VRDeck]])</f>
        <v>0</v>
      </c>
      <c r="Q6420" t="s">
        <v>17514</v>
      </c>
      <c r="R6420" t="b">
        <v>1</v>
      </c>
    </row>
    <row r="6421" spans="1:18" x14ac:dyDescent="0.3">
      <c r="A6421" t="s">
        <v>17515</v>
      </c>
      <c r="B6421">
        <f>MID(dane3[[#This Row],[PassengerId]],1,4)+0</f>
        <v>6779</v>
      </c>
      <c r="C6421" t="s">
        <v>14</v>
      </c>
      <c r="D6421" t="b">
        <v>1</v>
      </c>
      <c r="E6421" t="s">
        <v>17511</v>
      </c>
      <c r="F6421" t="str">
        <f>MID($E6421,1,1)</f>
        <v>B</v>
      </c>
      <c r="G6421" t="str">
        <f>IFERROR(MID($E6421,SEARCH("/",$E6421,SEARCH("/",$E6421)+1)+1,1),"")</f>
        <v>S</v>
      </c>
      <c r="H6421" t="s">
        <v>16</v>
      </c>
      <c r="I6421">
        <v>44</v>
      </c>
      <c r="J6421" t="b">
        <v>0</v>
      </c>
      <c r="K6421" s="7">
        <v>0</v>
      </c>
      <c r="L6421" s="7">
        <v>0</v>
      </c>
      <c r="M6421" s="7">
        <v>0</v>
      </c>
      <c r="N6421" s="7">
        <v>0</v>
      </c>
      <c r="O6421" s="7">
        <v>0</v>
      </c>
      <c r="P6421" s="7">
        <f>SUM(dane3[[#This Row],[RoomService]:[VRDeck]])</f>
        <v>0</v>
      </c>
      <c r="Q6421" t="s">
        <v>17516</v>
      </c>
      <c r="R6421" t="b">
        <v>1</v>
      </c>
    </row>
    <row r="6422" spans="1:18" x14ac:dyDescent="0.3">
      <c r="A6422" t="s">
        <v>17517</v>
      </c>
      <c r="B6422">
        <f>MID(dane3[[#This Row],[PassengerId]],1,4)+0</f>
        <v>6779</v>
      </c>
      <c r="C6422" t="s">
        <v>14</v>
      </c>
      <c r="D6422" t="b">
        <v>0</v>
      </c>
      <c r="E6422" t="s">
        <v>17511</v>
      </c>
      <c r="F6422" t="str">
        <f>MID($E6422,1,1)</f>
        <v>B</v>
      </c>
      <c r="G6422" t="str">
        <f>IFERROR(MID($E6422,SEARCH("/",$E6422,SEARCH("/",$E6422)+1)+1,1),"")</f>
        <v>S</v>
      </c>
      <c r="H6422" t="s">
        <v>16</v>
      </c>
      <c r="I6422">
        <v>11</v>
      </c>
      <c r="J6422" t="b">
        <v>0</v>
      </c>
      <c r="K6422" s="7">
        <v>0</v>
      </c>
      <c r="L6422" s="7">
        <v>0</v>
      </c>
      <c r="M6422" s="7">
        <v>0</v>
      </c>
      <c r="N6422" s="7">
        <v>0</v>
      </c>
      <c r="O6422" s="7">
        <v>0</v>
      </c>
      <c r="P6422" s="7">
        <f>SUM(dane3[[#This Row],[RoomService]:[VRDeck]])</f>
        <v>0</v>
      </c>
      <c r="Q6422" t="s">
        <v>17518</v>
      </c>
      <c r="R6422" t="b">
        <v>1</v>
      </c>
    </row>
    <row r="6423" spans="1:18" x14ac:dyDescent="0.3">
      <c r="A6423" t="s">
        <v>17519</v>
      </c>
      <c r="B6423">
        <f>MID(dane3[[#This Row],[PassengerId]],1,4)+0</f>
        <v>6780</v>
      </c>
      <c r="C6423" t="s">
        <v>14</v>
      </c>
      <c r="D6423" t="b">
        <v>1</v>
      </c>
      <c r="E6423" t="s">
        <v>17520</v>
      </c>
      <c r="F6423" t="str">
        <f>MID($E6423,1,1)</f>
        <v>C</v>
      </c>
      <c r="G6423" t="str">
        <f>IFERROR(MID($E6423,SEARCH("/",$E6423,SEARCH("/",$E6423)+1)+1,1),"")</f>
        <v>S</v>
      </c>
      <c r="H6423" t="s">
        <v>46</v>
      </c>
      <c r="I6423">
        <v>15</v>
      </c>
      <c r="J6423" t="b">
        <v>0</v>
      </c>
      <c r="K6423" s="7">
        <v>0</v>
      </c>
      <c r="L6423" s="7">
        <v>0</v>
      </c>
      <c r="M6423" s="7">
        <v>0</v>
      </c>
      <c r="N6423" s="7">
        <v>0</v>
      </c>
      <c r="O6423" s="7">
        <v>0</v>
      </c>
      <c r="P6423" s="7">
        <f>SUM(dane3[[#This Row],[RoomService]:[VRDeck]])</f>
        <v>0</v>
      </c>
      <c r="Q6423" t="s">
        <v>17521</v>
      </c>
      <c r="R6423" t="b">
        <v>1</v>
      </c>
    </row>
    <row r="6424" spans="1:18" x14ac:dyDescent="0.3">
      <c r="A6424" t="s">
        <v>17522</v>
      </c>
      <c r="B6424">
        <f>MID(dane3[[#This Row],[PassengerId]],1,4)+0</f>
        <v>6780</v>
      </c>
      <c r="C6424" t="s">
        <v>14</v>
      </c>
      <c r="D6424" t="b">
        <v>0</v>
      </c>
      <c r="E6424" t="s">
        <v>17520</v>
      </c>
      <c r="F6424" t="str">
        <f>MID($E6424,1,1)</f>
        <v>C</v>
      </c>
      <c r="G6424" t="str">
        <f>IFERROR(MID($E6424,SEARCH("/",$E6424,SEARCH("/",$E6424)+1)+1,1),"")</f>
        <v>S</v>
      </c>
      <c r="H6424" t="s">
        <v>16</v>
      </c>
      <c r="I6424">
        <v>39</v>
      </c>
      <c r="J6424" t="b">
        <v>0</v>
      </c>
      <c r="K6424" s="7">
        <v>2167</v>
      </c>
      <c r="L6424" s="7">
        <v>30</v>
      </c>
      <c r="M6424" s="7">
        <v>1472</v>
      </c>
      <c r="N6424" s="7">
        <v>0</v>
      </c>
      <c r="O6424" s="7">
        <v>0</v>
      </c>
      <c r="P6424" s="7">
        <f>SUM(dane3[[#This Row],[RoomService]:[VRDeck]])</f>
        <v>3669</v>
      </c>
      <c r="Q6424" t="s">
        <v>17523</v>
      </c>
      <c r="R6424" t="b">
        <v>1</v>
      </c>
    </row>
    <row r="6425" spans="1:18" x14ac:dyDescent="0.3">
      <c r="A6425" t="s">
        <v>17524</v>
      </c>
      <c r="B6425">
        <f>MID(dane3[[#This Row],[PassengerId]],1,4)+0</f>
        <v>6782</v>
      </c>
      <c r="C6425" t="s">
        <v>19</v>
      </c>
      <c r="D6425" t="b">
        <v>0</v>
      </c>
      <c r="E6425" t="s">
        <v>17525</v>
      </c>
      <c r="F6425" t="str">
        <f>MID($E6425,1,1)</f>
        <v>F</v>
      </c>
      <c r="G6425" t="str">
        <f>IFERROR(MID($E6425,SEARCH("/",$E6425,SEARCH("/",$E6425)+1)+1,1),"")</f>
        <v>S</v>
      </c>
      <c r="H6425" t="s">
        <v>32</v>
      </c>
      <c r="I6425">
        <v>15</v>
      </c>
      <c r="J6425" t="b">
        <v>0</v>
      </c>
      <c r="K6425" s="7">
        <v>0</v>
      </c>
      <c r="L6425" s="7">
        <v>0</v>
      </c>
      <c r="M6425" s="7">
        <v>533</v>
      </c>
      <c r="N6425" s="7">
        <v>72</v>
      </c>
      <c r="O6425" s="7">
        <v>0</v>
      </c>
      <c r="P6425" s="7">
        <f>SUM(dane3[[#This Row],[RoomService]:[VRDeck]])</f>
        <v>605</v>
      </c>
      <c r="Q6425" t="s">
        <v>17526</v>
      </c>
      <c r="R6425" t="b">
        <v>0</v>
      </c>
    </row>
    <row r="6426" spans="1:18" x14ac:dyDescent="0.3">
      <c r="A6426" t="s">
        <v>17527</v>
      </c>
      <c r="B6426">
        <f>MID(dane3[[#This Row],[PassengerId]],1,4)+0</f>
        <v>6784</v>
      </c>
      <c r="C6426" t="s">
        <v>19</v>
      </c>
      <c r="D6426" t="b">
        <v>0</v>
      </c>
      <c r="E6426" t="s">
        <v>17528</v>
      </c>
      <c r="F6426" t="str">
        <f>MID($E6426,1,1)</f>
        <v>G</v>
      </c>
      <c r="G6426" t="str">
        <f>IFERROR(MID($E6426,SEARCH("/",$E6426,SEARCH("/",$E6426)+1)+1,1),"")</f>
        <v>S</v>
      </c>
      <c r="H6426" t="s">
        <v>46</v>
      </c>
      <c r="I6426">
        <v>60</v>
      </c>
      <c r="J6426" t="b">
        <v>0</v>
      </c>
      <c r="K6426" s="7">
        <v>0</v>
      </c>
      <c r="L6426" s="7">
        <v>0</v>
      </c>
      <c r="M6426" s="7">
        <v>0</v>
      </c>
      <c r="N6426" s="7">
        <v>8</v>
      </c>
      <c r="O6426" s="7">
        <v>698</v>
      </c>
      <c r="P6426" s="7">
        <f>SUM(dane3[[#This Row],[RoomService]:[VRDeck]])</f>
        <v>706</v>
      </c>
      <c r="Q6426" t="s">
        <v>17529</v>
      </c>
      <c r="R6426" t="b">
        <v>0</v>
      </c>
    </row>
    <row r="6427" spans="1:18" x14ac:dyDescent="0.3">
      <c r="A6427" t="s">
        <v>17530</v>
      </c>
      <c r="B6427">
        <f>MID(dane3[[#This Row],[PassengerId]],1,4)+0</f>
        <v>6784</v>
      </c>
      <c r="C6427" t="s">
        <v>19</v>
      </c>
      <c r="D6427" t="b">
        <v>0</v>
      </c>
      <c r="E6427" t="s">
        <v>17528</v>
      </c>
      <c r="F6427" t="str">
        <f>MID($E6427,1,1)</f>
        <v>G</v>
      </c>
      <c r="G6427" t="str">
        <f>IFERROR(MID($E6427,SEARCH("/",$E6427,SEARCH("/",$E6427)+1)+1,1),"")</f>
        <v>S</v>
      </c>
      <c r="H6427" t="s">
        <v>16</v>
      </c>
      <c r="I6427">
        <v>49</v>
      </c>
      <c r="J6427" t="b">
        <v>0</v>
      </c>
      <c r="K6427" s="7">
        <v>0</v>
      </c>
      <c r="L6427" s="7">
        <v>366</v>
      </c>
      <c r="M6427" s="7">
        <v>0</v>
      </c>
      <c r="N6427" s="7">
        <v>0</v>
      </c>
      <c r="O6427" s="7">
        <v>401</v>
      </c>
      <c r="P6427" s="7">
        <f>SUM(dane3[[#This Row],[RoomService]:[VRDeck]])</f>
        <v>767</v>
      </c>
      <c r="Q6427" t="s">
        <v>17531</v>
      </c>
      <c r="R6427" t="b">
        <v>1</v>
      </c>
    </row>
    <row r="6428" spans="1:18" x14ac:dyDescent="0.3">
      <c r="A6428" t="s">
        <v>17532</v>
      </c>
      <c r="B6428">
        <f>MID(dane3[[#This Row],[PassengerId]],1,4)+0</f>
        <v>6786</v>
      </c>
      <c r="C6428" t="s">
        <v>19</v>
      </c>
      <c r="D6428" t="b">
        <v>0</v>
      </c>
      <c r="E6428" t="s">
        <v>17533</v>
      </c>
      <c r="F6428" t="str">
        <f>MID($E6428,1,1)</f>
        <v>F</v>
      </c>
      <c r="G6428" t="str">
        <f>IFERROR(MID($E6428,SEARCH("/",$E6428,SEARCH("/",$E6428)+1)+1,1),"")</f>
        <v>P</v>
      </c>
      <c r="H6428" t="s">
        <v>32</v>
      </c>
      <c r="I6428">
        <v>23</v>
      </c>
      <c r="J6428" t="b">
        <v>0</v>
      </c>
      <c r="K6428" s="7">
        <v>8</v>
      </c>
      <c r="L6428" s="7">
        <v>173</v>
      </c>
      <c r="M6428" s="7">
        <v>0</v>
      </c>
      <c r="N6428" s="7">
        <v>1052</v>
      </c>
      <c r="O6428" s="7">
        <v>0</v>
      </c>
      <c r="P6428" s="7">
        <f>SUM(dane3[[#This Row],[RoomService]:[VRDeck]])</f>
        <v>1233</v>
      </c>
      <c r="Q6428" t="s">
        <v>17534</v>
      </c>
      <c r="R6428" t="b">
        <v>0</v>
      </c>
    </row>
    <row r="6429" spans="1:18" x14ac:dyDescent="0.3">
      <c r="A6429" t="s">
        <v>17535</v>
      </c>
      <c r="B6429">
        <f>MID(dane3[[#This Row],[PassengerId]],1,4)+0</f>
        <v>6787</v>
      </c>
      <c r="C6429" t="s">
        <v>19</v>
      </c>
      <c r="D6429" t="b">
        <v>0</v>
      </c>
      <c r="E6429" t="s">
        <v>17536</v>
      </c>
      <c r="F6429" t="str">
        <f>MID($E6429,1,1)</f>
        <v>F</v>
      </c>
      <c r="G6429" t="str">
        <f>IFERROR(MID($E6429,SEARCH("/",$E6429,SEARCH("/",$E6429)+1)+1,1),"")</f>
        <v>P</v>
      </c>
      <c r="H6429" t="s">
        <v>16</v>
      </c>
      <c r="I6429">
        <v>9</v>
      </c>
      <c r="J6429" t="b">
        <v>0</v>
      </c>
      <c r="K6429" s="7">
        <v>0</v>
      </c>
      <c r="L6429" s="7">
        <v>0</v>
      </c>
      <c r="M6429" s="7">
        <v>0</v>
      </c>
      <c r="N6429" s="7">
        <v>0</v>
      </c>
      <c r="O6429" s="7">
        <v>0</v>
      </c>
      <c r="P6429" s="7">
        <f>SUM(dane3[[#This Row],[RoomService]:[VRDeck]])</f>
        <v>0</v>
      </c>
      <c r="Q6429" t="s">
        <v>17537</v>
      </c>
      <c r="R6429" t="b">
        <v>1</v>
      </c>
    </row>
    <row r="6430" spans="1:18" x14ac:dyDescent="0.3">
      <c r="A6430" t="s">
        <v>17538</v>
      </c>
      <c r="B6430">
        <f>MID(dane3[[#This Row],[PassengerId]],1,4)+0</f>
        <v>6787</v>
      </c>
      <c r="C6430" t="s">
        <v>19</v>
      </c>
      <c r="D6430" t="b">
        <v>1</v>
      </c>
      <c r="E6430" t="s">
        <v>17536</v>
      </c>
      <c r="F6430" t="str">
        <f>MID($E6430,1,1)</f>
        <v>F</v>
      </c>
      <c r="G6430" t="str">
        <f>IFERROR(MID($E6430,SEARCH("/",$E6430,SEARCH("/",$E6430)+1)+1,1),"")</f>
        <v>P</v>
      </c>
      <c r="H6430" t="s">
        <v>16</v>
      </c>
      <c r="I6430">
        <v>0</v>
      </c>
      <c r="J6430" t="b">
        <v>0</v>
      </c>
      <c r="K6430" s="7">
        <v>0</v>
      </c>
      <c r="L6430" s="7">
        <v>0</v>
      </c>
      <c r="M6430" s="7">
        <v>0</v>
      </c>
      <c r="N6430" s="7">
        <v>0</v>
      </c>
      <c r="O6430" s="7">
        <v>0</v>
      </c>
      <c r="P6430" s="7">
        <f>SUM(dane3[[#This Row],[RoomService]:[VRDeck]])</f>
        <v>0</v>
      </c>
      <c r="Q6430" t="s">
        <v>17539</v>
      </c>
      <c r="R6430" t="b">
        <v>0</v>
      </c>
    </row>
    <row r="6431" spans="1:18" x14ac:dyDescent="0.3">
      <c r="A6431" t="s">
        <v>17540</v>
      </c>
      <c r="B6431">
        <f>MID(dane3[[#This Row],[PassengerId]],1,4)+0</f>
        <v>6787</v>
      </c>
      <c r="C6431" t="s">
        <v>19</v>
      </c>
      <c r="D6431" t="b">
        <v>0</v>
      </c>
      <c r="E6431" t="s">
        <v>17536</v>
      </c>
      <c r="F6431" t="str">
        <f>MID($E6431,1,1)</f>
        <v>F</v>
      </c>
      <c r="G6431" t="str">
        <f>IFERROR(MID($E6431,SEARCH("/",$E6431,SEARCH("/",$E6431)+1)+1,1),"")</f>
        <v>P</v>
      </c>
      <c r="H6431" t="s">
        <v>16</v>
      </c>
      <c r="I6431">
        <v>17</v>
      </c>
      <c r="J6431" t="b">
        <v>0</v>
      </c>
      <c r="K6431" s="7">
        <v>108</v>
      </c>
      <c r="L6431" s="7">
        <v>4</v>
      </c>
      <c r="M6431" s="7">
        <v>1898</v>
      </c>
      <c r="N6431" s="7">
        <v>13</v>
      </c>
      <c r="O6431" s="7">
        <v>0</v>
      </c>
      <c r="P6431" s="7">
        <f>SUM(dane3[[#This Row],[RoomService]:[VRDeck]])</f>
        <v>2023</v>
      </c>
      <c r="Q6431" t="s">
        <v>17541</v>
      </c>
      <c r="R6431" t="b">
        <v>0</v>
      </c>
    </row>
    <row r="6432" spans="1:18" x14ac:dyDescent="0.3">
      <c r="A6432" t="s">
        <v>17542</v>
      </c>
      <c r="B6432">
        <f>MID(dane3[[#This Row],[PassengerId]],1,4)+0</f>
        <v>6787</v>
      </c>
      <c r="C6432" t="s">
        <v>19</v>
      </c>
      <c r="D6432" t="b">
        <v>1</v>
      </c>
      <c r="E6432" t="s">
        <v>17536</v>
      </c>
      <c r="F6432" t="str">
        <f>MID($E6432,1,1)</f>
        <v>F</v>
      </c>
      <c r="G6432" t="str">
        <f>IFERROR(MID($E6432,SEARCH("/",$E6432,SEARCH("/",$E6432)+1)+1,1),"")</f>
        <v>P</v>
      </c>
      <c r="H6432" t="s">
        <v>32</v>
      </c>
      <c r="I6432">
        <v>42</v>
      </c>
      <c r="J6432" t="b">
        <v>0</v>
      </c>
      <c r="K6432" s="7">
        <v>0</v>
      </c>
      <c r="L6432" s="7">
        <v>0</v>
      </c>
      <c r="M6432" s="7">
        <v>0</v>
      </c>
      <c r="N6432" s="7">
        <v>0</v>
      </c>
      <c r="O6432" s="7">
        <v>0</v>
      </c>
      <c r="P6432" s="7">
        <f>SUM(dane3[[#This Row],[RoomService]:[VRDeck]])</f>
        <v>0</v>
      </c>
      <c r="Q6432" t="s">
        <v>17543</v>
      </c>
      <c r="R6432" t="b">
        <v>1</v>
      </c>
    </row>
    <row r="6433" spans="1:18" x14ac:dyDescent="0.3">
      <c r="A6433" t="s">
        <v>17544</v>
      </c>
      <c r="B6433">
        <f>MID(dane3[[#This Row],[PassengerId]],1,4)+0</f>
        <v>6787</v>
      </c>
      <c r="C6433" t="s">
        <v>19</v>
      </c>
      <c r="D6433" t="b">
        <v>1</v>
      </c>
      <c r="E6433" t="s">
        <v>17536</v>
      </c>
      <c r="F6433" t="str">
        <f>MID($E6433,1,1)</f>
        <v>F</v>
      </c>
      <c r="G6433" t="str">
        <f>IFERROR(MID($E6433,SEARCH("/",$E6433,SEARCH("/",$E6433)+1)+1,1),"")</f>
        <v>P</v>
      </c>
      <c r="H6433" t="s">
        <v>16</v>
      </c>
      <c r="I6433">
        <v>16</v>
      </c>
      <c r="J6433" t="b">
        <v>0</v>
      </c>
      <c r="K6433" s="7">
        <v>0</v>
      </c>
      <c r="L6433" s="7">
        <v>0</v>
      </c>
      <c r="M6433" s="7">
        <v>0</v>
      </c>
      <c r="N6433" s="7">
        <v>0</v>
      </c>
      <c r="O6433" s="7">
        <v>0</v>
      </c>
      <c r="P6433" s="7">
        <f>SUM(dane3[[#This Row],[RoomService]:[VRDeck]])</f>
        <v>0</v>
      </c>
      <c r="Q6433" t="s">
        <v>17545</v>
      </c>
      <c r="R6433" t="b">
        <v>1</v>
      </c>
    </row>
    <row r="6434" spans="1:18" x14ac:dyDescent="0.3">
      <c r="A6434" t="s">
        <v>17546</v>
      </c>
      <c r="B6434">
        <f>MID(dane3[[#This Row],[PassengerId]],1,4)+0</f>
        <v>6787</v>
      </c>
      <c r="C6434" t="s">
        <v>19</v>
      </c>
      <c r="D6434" t="b">
        <v>0</v>
      </c>
      <c r="E6434" t="s">
        <v>17536</v>
      </c>
      <c r="F6434" t="str">
        <f>MID($E6434,1,1)</f>
        <v>F</v>
      </c>
      <c r="G6434" t="str">
        <f>IFERROR(MID($E6434,SEARCH("/",$E6434,SEARCH("/",$E6434)+1)+1,1),"")</f>
        <v>P</v>
      </c>
      <c r="H6434" t="s">
        <v>46</v>
      </c>
      <c r="I6434">
        <v>0</v>
      </c>
      <c r="J6434" t="b">
        <v>0</v>
      </c>
      <c r="K6434" s="7">
        <v>0</v>
      </c>
      <c r="L6434" s="7">
        <v>0</v>
      </c>
      <c r="M6434" s="7">
        <v>0</v>
      </c>
      <c r="N6434" s="7">
        <v>0</v>
      </c>
      <c r="O6434" s="7">
        <v>0</v>
      </c>
      <c r="P6434" s="7">
        <f>SUM(dane3[[#This Row],[RoomService]:[VRDeck]])</f>
        <v>0</v>
      </c>
      <c r="Q6434" t="s">
        <v>17547</v>
      </c>
      <c r="R6434" t="b">
        <v>1</v>
      </c>
    </row>
    <row r="6435" spans="1:18" x14ac:dyDescent="0.3">
      <c r="A6435" t="s">
        <v>17548</v>
      </c>
      <c r="B6435">
        <f>MID(dane3[[#This Row],[PassengerId]],1,4)+0</f>
        <v>6787</v>
      </c>
      <c r="C6435" t="s">
        <v>19</v>
      </c>
      <c r="D6435" t="b">
        <v>0</v>
      </c>
      <c r="E6435" t="s">
        <v>17536</v>
      </c>
      <c r="F6435" t="str">
        <f>MID($E6435,1,1)</f>
        <v>F</v>
      </c>
      <c r="G6435" t="str">
        <f>IFERROR(MID($E6435,SEARCH("/",$E6435,SEARCH("/",$E6435)+1)+1,1),"")</f>
        <v>P</v>
      </c>
      <c r="H6435" t="s">
        <v>16</v>
      </c>
      <c r="I6435">
        <v>26</v>
      </c>
      <c r="J6435" t="b">
        <v>0</v>
      </c>
      <c r="K6435" s="7">
        <v>113</v>
      </c>
      <c r="L6435" s="7">
        <v>38</v>
      </c>
      <c r="M6435" s="7">
        <v>0</v>
      </c>
      <c r="N6435" s="7">
        <v>0</v>
      </c>
      <c r="O6435" s="7">
        <v>630</v>
      </c>
      <c r="P6435" s="7">
        <f>SUM(dane3[[#This Row],[RoomService]:[VRDeck]])</f>
        <v>781</v>
      </c>
      <c r="Q6435" t="s">
        <v>17549</v>
      </c>
      <c r="R6435" t="b">
        <v>0</v>
      </c>
    </row>
    <row r="6436" spans="1:18" x14ac:dyDescent="0.3">
      <c r="A6436" t="s">
        <v>17550</v>
      </c>
      <c r="B6436">
        <f>MID(dane3[[#This Row],[PassengerId]],1,4)+0</f>
        <v>6788</v>
      </c>
      <c r="C6436" t="s">
        <v>19</v>
      </c>
      <c r="D6436" t="b">
        <v>0</v>
      </c>
      <c r="E6436" t="s">
        <v>17551</v>
      </c>
      <c r="F6436" t="str">
        <f>MID($E6436,1,1)</f>
        <v>G</v>
      </c>
      <c r="G6436" t="str">
        <f>IFERROR(MID($E6436,SEARCH("/",$E6436,SEARCH("/",$E6436)+1)+1,1),"")</f>
        <v>P</v>
      </c>
      <c r="H6436" t="s">
        <v>16</v>
      </c>
      <c r="I6436">
        <v>56</v>
      </c>
      <c r="J6436" t="b">
        <v>0</v>
      </c>
      <c r="K6436" s="7">
        <v>2</v>
      </c>
      <c r="L6436" s="7">
        <v>736</v>
      </c>
      <c r="M6436" s="7">
        <v>0</v>
      </c>
      <c r="N6436" s="7">
        <v>71</v>
      </c>
      <c r="O6436" s="7">
        <v>0</v>
      </c>
      <c r="P6436" s="7">
        <f>SUM(dane3[[#This Row],[RoomService]:[VRDeck]])</f>
        <v>809</v>
      </c>
      <c r="Q6436" t="s">
        <v>17552</v>
      </c>
      <c r="R6436" t="b">
        <v>0</v>
      </c>
    </row>
    <row r="6437" spans="1:18" x14ac:dyDescent="0.3">
      <c r="A6437" t="s">
        <v>16142</v>
      </c>
      <c r="B6437">
        <f>MID(dane3[[#This Row],[PassengerId]],1,4)+0</f>
        <v>6268</v>
      </c>
      <c r="C6437" t="s">
        <v>53</v>
      </c>
      <c r="D6437" t="b">
        <v>1</v>
      </c>
      <c r="E6437" t="s">
        <v>16143</v>
      </c>
      <c r="F6437" t="str">
        <f>MID($E6437,1,1)</f>
        <v>F</v>
      </c>
      <c r="G6437" t="str">
        <f>IFERROR(MID($E6437,SEARCH("/",$E6437,SEARCH("/",$E6437)+1)+1,1),"")</f>
        <v>S</v>
      </c>
      <c r="H6437" t="s">
        <v>16</v>
      </c>
      <c r="I6437">
        <v>33</v>
      </c>
      <c r="J6437" t="b">
        <v>0</v>
      </c>
      <c r="K6437" s="7">
        <v>0</v>
      </c>
      <c r="L6437" s="7">
        <v>0</v>
      </c>
      <c r="M6437" s="7">
        <v>0</v>
      </c>
      <c r="N6437" s="7">
        <v>0</v>
      </c>
      <c r="O6437" s="7">
        <v>0</v>
      </c>
      <c r="P6437" s="7">
        <f>SUM(dane3[[#This Row],[RoomService]:[VRDeck]])</f>
        <v>0</v>
      </c>
      <c r="Q6437" t="s">
        <v>16144</v>
      </c>
      <c r="R6437" t="b">
        <v>1</v>
      </c>
    </row>
    <row r="6438" spans="1:18" x14ac:dyDescent="0.3">
      <c r="A6438" t="s">
        <v>16153</v>
      </c>
      <c r="B6438">
        <f>MID(dane3[[#This Row],[PassengerId]],1,4)+0</f>
        <v>6273</v>
      </c>
      <c r="C6438" t="s">
        <v>53</v>
      </c>
      <c r="D6438" t="b">
        <v>0</v>
      </c>
      <c r="E6438" t="s">
        <v>16154</v>
      </c>
      <c r="F6438" t="str">
        <f>MID($E6438,1,1)</f>
        <v>D</v>
      </c>
      <c r="G6438" t="str">
        <f>IFERROR(MID($E6438,SEARCH("/",$E6438,SEARCH("/",$E6438)+1)+1,1),"")</f>
        <v>P</v>
      </c>
      <c r="H6438" t="s">
        <v>16</v>
      </c>
      <c r="I6438">
        <v>23</v>
      </c>
      <c r="J6438" t="b">
        <v>0</v>
      </c>
      <c r="K6438" s="7">
        <v>690</v>
      </c>
      <c r="L6438" s="7">
        <v>0</v>
      </c>
      <c r="M6438" s="7">
        <v>0</v>
      </c>
      <c r="N6438" s="7">
        <v>292</v>
      </c>
      <c r="O6438" s="7">
        <v>1596</v>
      </c>
      <c r="P6438" s="7">
        <f>SUM(dane3[[#This Row],[RoomService]:[VRDeck]])</f>
        <v>2578</v>
      </c>
      <c r="Q6438" t="s">
        <v>16155</v>
      </c>
      <c r="R6438" t="b">
        <v>0</v>
      </c>
    </row>
    <row r="6439" spans="1:18" x14ac:dyDescent="0.3">
      <c r="A6439" t="s">
        <v>16156</v>
      </c>
      <c r="B6439">
        <f>MID(dane3[[#This Row],[PassengerId]],1,4)+0</f>
        <v>6273</v>
      </c>
      <c r="C6439" t="s">
        <v>53</v>
      </c>
      <c r="D6439" t="b">
        <v>0</v>
      </c>
      <c r="E6439" t="s">
        <v>16154</v>
      </c>
      <c r="F6439" t="str">
        <f>MID($E6439,1,1)</f>
        <v>D</v>
      </c>
      <c r="G6439" t="str">
        <f>IFERROR(MID($E6439,SEARCH("/",$E6439,SEARCH("/",$E6439)+1)+1,1),"")</f>
        <v>P</v>
      </c>
      <c r="H6439" t="s">
        <v>16</v>
      </c>
      <c r="I6439">
        <v>32</v>
      </c>
      <c r="J6439" t="b">
        <v>0</v>
      </c>
      <c r="K6439" s="7">
        <v>2031</v>
      </c>
      <c r="L6439" s="7">
        <v>0</v>
      </c>
      <c r="M6439" s="7">
        <v>28</v>
      </c>
      <c r="N6439" s="7">
        <v>519</v>
      </c>
      <c r="O6439" s="7">
        <v>0</v>
      </c>
      <c r="P6439" s="7">
        <f>SUM(dane3[[#This Row],[RoomService]:[VRDeck]])</f>
        <v>2578</v>
      </c>
      <c r="Q6439" t="s">
        <v>16157</v>
      </c>
      <c r="R6439" t="b">
        <v>0</v>
      </c>
    </row>
    <row r="6440" spans="1:18" x14ac:dyDescent="0.3">
      <c r="A6440" t="s">
        <v>17562</v>
      </c>
      <c r="B6440">
        <f>MID(dane3[[#This Row],[PassengerId]],1,4)+0</f>
        <v>6796</v>
      </c>
      <c r="C6440" t="s">
        <v>19</v>
      </c>
      <c r="D6440" t="b">
        <v>0</v>
      </c>
      <c r="E6440" t="s">
        <v>17563</v>
      </c>
      <c r="F6440" t="str">
        <f>MID($E6440,1,1)</f>
        <v>G</v>
      </c>
      <c r="G6440" t="str">
        <f>IFERROR(MID($E6440,SEARCH("/",$E6440,SEARCH("/",$E6440)+1)+1,1),"")</f>
        <v>P</v>
      </c>
      <c r="H6440" t="s">
        <v>16</v>
      </c>
      <c r="I6440">
        <v>31</v>
      </c>
      <c r="J6440" t="b">
        <v>0</v>
      </c>
      <c r="K6440" s="7">
        <v>470</v>
      </c>
      <c r="L6440" s="7">
        <v>0</v>
      </c>
      <c r="M6440" s="7">
        <v>0</v>
      </c>
      <c r="N6440" s="7">
        <v>182</v>
      </c>
      <c r="O6440" s="7">
        <v>52</v>
      </c>
      <c r="P6440" s="7">
        <f>SUM(dane3[[#This Row],[RoomService]:[VRDeck]])</f>
        <v>704</v>
      </c>
      <c r="Q6440" t="s">
        <v>17564</v>
      </c>
      <c r="R6440" t="b">
        <v>0</v>
      </c>
    </row>
    <row r="6441" spans="1:18" x14ac:dyDescent="0.3">
      <c r="A6441" t="s">
        <v>17565</v>
      </c>
      <c r="B6441">
        <f>MID(dane3[[#This Row],[PassengerId]],1,4)+0</f>
        <v>6798</v>
      </c>
      <c r="C6441" t="s">
        <v>19</v>
      </c>
      <c r="D6441" t="b">
        <v>0</v>
      </c>
      <c r="E6441" t="s">
        <v>17566</v>
      </c>
      <c r="F6441" t="str">
        <f>MID($E6441,1,1)</f>
        <v>F</v>
      </c>
      <c r="G6441" t="str">
        <f>IFERROR(MID($E6441,SEARCH("/",$E6441,SEARCH("/",$E6441)+1)+1,1),"")</f>
        <v>P</v>
      </c>
      <c r="H6441" t="s">
        <v>16</v>
      </c>
      <c r="I6441">
        <v>40</v>
      </c>
      <c r="J6441" t="b">
        <v>0</v>
      </c>
      <c r="K6441" s="7">
        <v>3</v>
      </c>
      <c r="L6441" s="7">
        <v>0</v>
      </c>
      <c r="M6441" s="7">
        <v>61</v>
      </c>
      <c r="N6441" s="7">
        <v>0</v>
      </c>
      <c r="O6441" s="7">
        <v>742</v>
      </c>
      <c r="P6441" s="7">
        <f>SUM(dane3[[#This Row],[RoomService]:[VRDeck]])</f>
        <v>806</v>
      </c>
      <c r="Q6441" t="s">
        <v>17567</v>
      </c>
      <c r="R6441" t="b">
        <v>1</v>
      </c>
    </row>
    <row r="6442" spans="1:18" x14ac:dyDescent="0.3">
      <c r="A6442" t="s">
        <v>17568</v>
      </c>
      <c r="B6442">
        <f>MID(dane3[[#This Row],[PassengerId]],1,4)+0</f>
        <v>6799</v>
      </c>
      <c r="C6442" t="s">
        <v>14</v>
      </c>
      <c r="D6442" t="b">
        <v>1</v>
      </c>
      <c r="E6442" t="s">
        <v>17569</v>
      </c>
      <c r="F6442" t="str">
        <f>MID($E6442,1,1)</f>
        <v>C</v>
      </c>
      <c r="G6442" t="str">
        <f>IFERROR(MID($E6442,SEARCH("/",$E6442,SEARCH("/",$E6442)+1)+1,1),"")</f>
        <v>S</v>
      </c>
      <c r="H6442" t="s">
        <v>46</v>
      </c>
      <c r="I6442">
        <v>40</v>
      </c>
      <c r="J6442" t="b">
        <v>0</v>
      </c>
      <c r="K6442" s="7">
        <v>0</v>
      </c>
      <c r="L6442" s="7">
        <v>0</v>
      </c>
      <c r="M6442" s="7">
        <v>0</v>
      </c>
      <c r="N6442" s="7">
        <v>0</v>
      </c>
      <c r="O6442" s="7">
        <v>0</v>
      </c>
      <c r="P6442" s="7">
        <f>SUM(dane3[[#This Row],[RoomService]:[VRDeck]])</f>
        <v>0</v>
      </c>
      <c r="Q6442" t="s">
        <v>17570</v>
      </c>
      <c r="R6442" t="b">
        <v>1</v>
      </c>
    </row>
    <row r="6443" spans="1:18" x14ac:dyDescent="0.3">
      <c r="A6443" t="s">
        <v>17571</v>
      </c>
      <c r="B6443">
        <f>MID(dane3[[#This Row],[PassengerId]],1,4)+0</f>
        <v>6800</v>
      </c>
      <c r="C6443" t="s">
        <v>19</v>
      </c>
      <c r="D6443" t="b">
        <v>1</v>
      </c>
      <c r="E6443" t="s">
        <v>17572</v>
      </c>
      <c r="F6443" t="str">
        <f>MID($E6443,1,1)</f>
        <v>G</v>
      </c>
      <c r="G6443" t="str">
        <f>IFERROR(MID($E6443,SEARCH("/",$E6443,SEARCH("/",$E6443)+1)+1,1),"")</f>
        <v>P</v>
      </c>
      <c r="H6443" t="s">
        <v>16</v>
      </c>
      <c r="I6443">
        <v>15</v>
      </c>
      <c r="J6443" t="b">
        <v>0</v>
      </c>
      <c r="K6443" s="7">
        <v>0</v>
      </c>
      <c r="L6443" s="7">
        <v>0</v>
      </c>
      <c r="M6443" s="7">
        <v>0</v>
      </c>
      <c r="N6443" s="7">
        <v>0</v>
      </c>
      <c r="O6443" s="7">
        <v>0</v>
      </c>
      <c r="P6443" s="7">
        <f>SUM(dane3[[#This Row],[RoomService]:[VRDeck]])</f>
        <v>0</v>
      </c>
      <c r="Q6443" t="s">
        <v>17573</v>
      </c>
      <c r="R6443" t="b">
        <v>1</v>
      </c>
    </row>
    <row r="6444" spans="1:18" x14ac:dyDescent="0.3">
      <c r="A6444" t="s">
        <v>17574</v>
      </c>
      <c r="B6444">
        <f>MID(dane3[[#This Row],[PassengerId]],1,4)+0</f>
        <v>6801</v>
      </c>
      <c r="C6444" t="s">
        <v>14</v>
      </c>
      <c r="D6444" t="b">
        <v>0</v>
      </c>
      <c r="E6444" t="s">
        <v>17575</v>
      </c>
      <c r="F6444" t="str">
        <f>MID($E6444,1,1)</f>
        <v>B</v>
      </c>
      <c r="G6444" t="str">
        <f>IFERROR(MID($E6444,SEARCH("/",$E6444,SEARCH("/",$E6444)+1)+1,1),"")</f>
        <v>S</v>
      </c>
      <c r="H6444" t="s">
        <v>16</v>
      </c>
      <c r="I6444">
        <v>50</v>
      </c>
      <c r="J6444" t="b">
        <v>1</v>
      </c>
      <c r="K6444" s="7">
        <v>0</v>
      </c>
      <c r="L6444" s="7">
        <v>7293</v>
      </c>
      <c r="M6444" s="7">
        <v>136</v>
      </c>
      <c r="N6444" s="7">
        <v>97</v>
      </c>
      <c r="O6444" s="7">
        <v>440</v>
      </c>
      <c r="P6444" s="7">
        <f>SUM(dane3[[#This Row],[RoomService]:[VRDeck]])</f>
        <v>7966</v>
      </c>
      <c r="Q6444" t="s">
        <v>17576</v>
      </c>
      <c r="R6444" t="b">
        <v>1</v>
      </c>
    </row>
    <row r="6445" spans="1:18" x14ac:dyDescent="0.3">
      <c r="A6445" t="s">
        <v>17577</v>
      </c>
      <c r="B6445">
        <f>MID(dane3[[#This Row],[PassengerId]],1,4)+0</f>
        <v>6802</v>
      </c>
      <c r="C6445" t="s">
        <v>14</v>
      </c>
      <c r="D6445" t="b">
        <v>0</v>
      </c>
      <c r="E6445" t="s">
        <v>17578</v>
      </c>
      <c r="F6445" t="str">
        <f>MID($E6445,1,1)</f>
        <v>A</v>
      </c>
      <c r="G6445" t="str">
        <f>IFERROR(MID($E6445,SEARCH("/",$E6445,SEARCH("/",$E6445)+1)+1,1),"")</f>
        <v>P</v>
      </c>
      <c r="H6445" t="s">
        <v>46</v>
      </c>
      <c r="I6445">
        <v>42</v>
      </c>
      <c r="J6445" t="b">
        <v>0</v>
      </c>
      <c r="K6445" s="7">
        <v>1751</v>
      </c>
      <c r="L6445" s="7">
        <v>516</v>
      </c>
      <c r="M6445" s="7">
        <v>0</v>
      </c>
      <c r="N6445" s="7">
        <v>12</v>
      </c>
      <c r="O6445" s="7">
        <v>672</v>
      </c>
      <c r="P6445" s="7">
        <f>SUM(dane3[[#This Row],[RoomService]:[VRDeck]])</f>
        <v>2951</v>
      </c>
      <c r="Q6445" t="s">
        <v>17579</v>
      </c>
      <c r="R6445" t="b">
        <v>0</v>
      </c>
    </row>
    <row r="6446" spans="1:18" x14ac:dyDescent="0.3">
      <c r="A6446" t="s">
        <v>17580</v>
      </c>
      <c r="B6446">
        <f>MID(dane3[[#This Row],[PassengerId]],1,4)+0</f>
        <v>6805</v>
      </c>
      <c r="C6446" t="s">
        <v>14</v>
      </c>
      <c r="D6446" t="b">
        <v>0</v>
      </c>
      <c r="E6446" t="s">
        <v>17581</v>
      </c>
      <c r="F6446" t="str">
        <f>MID($E6446,1,1)</f>
        <v>E</v>
      </c>
      <c r="G6446" t="str">
        <f>IFERROR(MID($E6446,SEARCH("/",$E6446,SEARCH("/",$E6446)+1)+1,1),"")</f>
        <v>S</v>
      </c>
      <c r="H6446" t="s">
        <v>16</v>
      </c>
      <c r="I6446">
        <v>50</v>
      </c>
      <c r="J6446" t="b">
        <v>0</v>
      </c>
      <c r="K6446" s="7">
        <v>52</v>
      </c>
      <c r="L6446" s="7">
        <v>996</v>
      </c>
      <c r="M6446" s="7">
        <v>0</v>
      </c>
      <c r="N6446" s="7">
        <v>700</v>
      </c>
      <c r="O6446" s="7">
        <v>1</v>
      </c>
      <c r="P6446" s="7">
        <f>SUM(dane3[[#This Row],[RoomService]:[VRDeck]])</f>
        <v>1749</v>
      </c>
      <c r="Q6446" t="s">
        <v>17582</v>
      </c>
      <c r="R6446" t="b">
        <v>0</v>
      </c>
    </row>
    <row r="6447" spans="1:18" x14ac:dyDescent="0.3">
      <c r="A6447" t="s">
        <v>17583</v>
      </c>
      <c r="B6447">
        <f>MID(dane3[[#This Row],[PassengerId]],1,4)+0</f>
        <v>6806</v>
      </c>
      <c r="C6447" t="s">
        <v>19</v>
      </c>
      <c r="D6447" t="b">
        <v>0</v>
      </c>
      <c r="E6447" t="s">
        <v>17584</v>
      </c>
      <c r="F6447" t="str">
        <f>MID($E6447,1,1)</f>
        <v>G</v>
      </c>
      <c r="G6447" t="str">
        <f>IFERROR(MID($E6447,SEARCH("/",$E6447,SEARCH("/",$E6447)+1)+1,1),"")</f>
        <v>S</v>
      </c>
      <c r="H6447" t="s">
        <v>16</v>
      </c>
      <c r="I6447">
        <v>39</v>
      </c>
      <c r="J6447" t="b">
        <v>0</v>
      </c>
      <c r="K6447" s="7">
        <v>14</v>
      </c>
      <c r="L6447" s="7">
        <v>583</v>
      </c>
      <c r="M6447" s="7">
        <v>310</v>
      </c>
      <c r="N6447" s="7">
        <v>0</v>
      </c>
      <c r="O6447" s="7">
        <v>0</v>
      </c>
      <c r="P6447" s="7">
        <f>SUM(dane3[[#This Row],[RoomService]:[VRDeck]])</f>
        <v>907</v>
      </c>
      <c r="Q6447" t="s">
        <v>17585</v>
      </c>
      <c r="R6447" t="b">
        <v>1</v>
      </c>
    </row>
    <row r="6448" spans="1:18" x14ac:dyDescent="0.3">
      <c r="A6448" t="s">
        <v>17586</v>
      </c>
      <c r="B6448">
        <f>MID(dane3[[#This Row],[PassengerId]],1,4)+0</f>
        <v>6808</v>
      </c>
      <c r="C6448" t="s">
        <v>19</v>
      </c>
      <c r="D6448" t="b">
        <v>0</v>
      </c>
      <c r="E6448" t="s">
        <v>17587</v>
      </c>
      <c r="F6448" t="str">
        <f>MID($E6448,1,1)</f>
        <v>F</v>
      </c>
      <c r="G6448" t="str">
        <f>IFERROR(MID($E6448,SEARCH("/",$E6448,SEARCH("/",$E6448)+1)+1,1),"")</f>
        <v>P</v>
      </c>
      <c r="H6448" t="s">
        <v>16</v>
      </c>
      <c r="I6448">
        <v>27</v>
      </c>
      <c r="J6448" t="b">
        <v>0</v>
      </c>
      <c r="K6448" s="7">
        <v>0</v>
      </c>
      <c r="L6448" s="7">
        <v>0</v>
      </c>
      <c r="M6448" s="7">
        <v>192</v>
      </c>
      <c r="N6448" s="7">
        <v>38</v>
      </c>
      <c r="O6448" s="7">
        <v>599</v>
      </c>
      <c r="P6448" s="7">
        <f>SUM(dane3[[#This Row],[RoomService]:[VRDeck]])</f>
        <v>829</v>
      </c>
      <c r="Q6448" t="s">
        <v>17588</v>
      </c>
      <c r="R6448" t="b">
        <v>0</v>
      </c>
    </row>
    <row r="6449" spans="1:18" x14ac:dyDescent="0.3">
      <c r="A6449" t="s">
        <v>16158</v>
      </c>
      <c r="B6449">
        <f>MID(dane3[[#This Row],[PassengerId]],1,4)+0</f>
        <v>6274</v>
      </c>
      <c r="C6449" t="s">
        <v>53</v>
      </c>
      <c r="D6449" t="b">
        <v>1</v>
      </c>
      <c r="E6449" t="s">
        <v>16159</v>
      </c>
      <c r="F6449" t="str">
        <f>MID($E6449,1,1)</f>
        <v>F</v>
      </c>
      <c r="G6449" t="str">
        <f>IFERROR(MID($E6449,SEARCH("/",$E6449,SEARCH("/",$E6449)+1)+1,1),"")</f>
        <v>S</v>
      </c>
      <c r="H6449" t="s">
        <v>16</v>
      </c>
      <c r="I6449">
        <v>13</v>
      </c>
      <c r="J6449" t="b">
        <v>0</v>
      </c>
      <c r="K6449" s="7">
        <v>0</v>
      </c>
      <c r="L6449" s="7">
        <v>0</v>
      </c>
      <c r="M6449" s="7">
        <v>0</v>
      </c>
      <c r="N6449" s="7">
        <v>0</v>
      </c>
      <c r="O6449" s="7">
        <v>0</v>
      </c>
      <c r="P6449" s="7">
        <f>SUM(dane3[[#This Row],[RoomService]:[VRDeck]])</f>
        <v>0</v>
      </c>
      <c r="Q6449" t="s">
        <v>16160</v>
      </c>
      <c r="R6449" t="b">
        <v>1</v>
      </c>
    </row>
    <row r="6450" spans="1:18" x14ac:dyDescent="0.3">
      <c r="A6450" t="s">
        <v>16176</v>
      </c>
      <c r="B6450">
        <f>MID(dane3[[#This Row],[PassengerId]],1,4)+0</f>
        <v>6282</v>
      </c>
      <c r="C6450" t="s">
        <v>53</v>
      </c>
      <c r="D6450" t="b">
        <v>0</v>
      </c>
      <c r="E6450" t="s">
        <v>16177</v>
      </c>
      <c r="F6450" t="str">
        <f>MID($E6450,1,1)</f>
        <v>F</v>
      </c>
      <c r="G6450" t="str">
        <f>IFERROR(MID($E6450,SEARCH("/",$E6450,SEARCH("/",$E6450)+1)+1,1),"")</f>
        <v>S</v>
      </c>
      <c r="H6450" t="s">
        <v>16</v>
      </c>
      <c r="I6450">
        <v>28</v>
      </c>
      <c r="J6450" t="b">
        <v>0</v>
      </c>
      <c r="K6450" s="7">
        <v>158</v>
      </c>
      <c r="L6450" s="7">
        <v>0</v>
      </c>
      <c r="M6450" s="7">
        <v>0</v>
      </c>
      <c r="N6450" s="7">
        <v>465</v>
      </c>
      <c r="O6450" s="7">
        <v>0</v>
      </c>
      <c r="P6450" s="7">
        <f>SUM(dane3[[#This Row],[RoomService]:[VRDeck]])</f>
        <v>623</v>
      </c>
      <c r="Q6450" t="s">
        <v>16178</v>
      </c>
      <c r="R6450" t="b">
        <v>0</v>
      </c>
    </row>
    <row r="6451" spans="1:18" x14ac:dyDescent="0.3">
      <c r="A6451" t="s">
        <v>16210</v>
      </c>
      <c r="B6451">
        <f>MID(dane3[[#This Row],[PassengerId]],1,4)+0</f>
        <v>6300</v>
      </c>
      <c r="C6451" t="s">
        <v>53</v>
      </c>
      <c r="D6451" t="b">
        <v>1</v>
      </c>
      <c r="E6451" t="s">
        <v>16211</v>
      </c>
      <c r="F6451" t="str">
        <f>MID($E6451,1,1)</f>
        <v>F</v>
      </c>
      <c r="G6451" t="str">
        <f>IFERROR(MID($E6451,SEARCH("/",$E6451,SEARCH("/",$E6451)+1)+1,1),"")</f>
        <v>P</v>
      </c>
      <c r="H6451" t="s">
        <v>16</v>
      </c>
      <c r="I6451">
        <v>42</v>
      </c>
      <c r="J6451" t="b">
        <v>0</v>
      </c>
      <c r="K6451" s="7">
        <v>0</v>
      </c>
      <c r="L6451" s="7">
        <v>0</v>
      </c>
      <c r="M6451" s="7">
        <v>0</v>
      </c>
      <c r="N6451" s="7">
        <v>0</v>
      </c>
      <c r="O6451" s="7">
        <v>0</v>
      </c>
      <c r="P6451" s="7">
        <f>SUM(dane3[[#This Row],[RoomService]:[VRDeck]])</f>
        <v>0</v>
      </c>
      <c r="Q6451" t="s">
        <v>16212</v>
      </c>
      <c r="R6451" t="b">
        <v>1</v>
      </c>
    </row>
    <row r="6452" spans="1:18" x14ac:dyDescent="0.3">
      <c r="A6452" t="s">
        <v>17596</v>
      </c>
      <c r="B6452">
        <f>MID(dane3[[#This Row],[PassengerId]],1,4)+0</f>
        <v>6810</v>
      </c>
      <c r="C6452" t="s">
        <v>53</v>
      </c>
      <c r="D6452" t="b">
        <v>1</v>
      </c>
      <c r="E6452" t="s">
        <v>17590</v>
      </c>
      <c r="F6452" t="str">
        <f>MID($E6452,1,1)</f>
        <v>E</v>
      </c>
      <c r="G6452" t="str">
        <f>IFERROR(MID($E6452,SEARCH("/",$E6452,SEARCH("/",$E6452)+1)+1,1),"")</f>
        <v>S</v>
      </c>
      <c r="H6452" t="s">
        <v>16</v>
      </c>
      <c r="I6452">
        <v>36</v>
      </c>
      <c r="J6452" t="b">
        <v>0</v>
      </c>
      <c r="K6452" s="7">
        <v>0</v>
      </c>
      <c r="L6452" s="7">
        <v>0</v>
      </c>
      <c r="M6452" s="7">
        <v>0</v>
      </c>
      <c r="N6452" s="7">
        <v>0</v>
      </c>
      <c r="O6452" s="7">
        <v>0</v>
      </c>
      <c r="P6452" s="7">
        <f>SUM(dane3[[#This Row],[RoomService]:[VRDeck]])</f>
        <v>0</v>
      </c>
      <c r="Q6452" t="s">
        <v>17597</v>
      </c>
      <c r="R6452" t="b">
        <v>1</v>
      </c>
    </row>
    <row r="6453" spans="1:18" x14ac:dyDescent="0.3">
      <c r="A6453" t="s">
        <v>16309</v>
      </c>
      <c r="B6453">
        <f>MID(dane3[[#This Row],[PassengerId]],1,4)+0</f>
        <v>6327</v>
      </c>
      <c r="C6453" t="s">
        <v>53</v>
      </c>
      <c r="D6453" t="b">
        <v>1</v>
      </c>
      <c r="E6453" t="s">
        <v>16310</v>
      </c>
      <c r="F6453" t="str">
        <f>MID($E6453,1,1)</f>
        <v>F</v>
      </c>
      <c r="G6453" t="str">
        <f>IFERROR(MID($E6453,SEARCH("/",$E6453,SEARCH("/",$E6453)+1)+1,1),"")</f>
        <v>P</v>
      </c>
      <c r="H6453" t="s">
        <v>16</v>
      </c>
      <c r="I6453">
        <v>9</v>
      </c>
      <c r="J6453" t="b">
        <v>0</v>
      </c>
      <c r="K6453" s="7">
        <v>0</v>
      </c>
      <c r="L6453" s="7">
        <v>0</v>
      </c>
      <c r="M6453" s="7">
        <v>0</v>
      </c>
      <c r="N6453" s="7">
        <v>0</v>
      </c>
      <c r="O6453" s="7">
        <v>0</v>
      </c>
      <c r="P6453" s="7">
        <f>SUM(dane3[[#This Row],[RoomService]:[VRDeck]])</f>
        <v>0</v>
      </c>
      <c r="Q6453" t="s">
        <v>16311</v>
      </c>
      <c r="R6453" t="b">
        <v>1</v>
      </c>
    </row>
    <row r="6454" spans="1:18" x14ac:dyDescent="0.3">
      <c r="A6454" t="s">
        <v>17600</v>
      </c>
      <c r="B6454">
        <f>MID(dane3[[#This Row],[PassengerId]],1,4)+0</f>
        <v>6813</v>
      </c>
      <c r="C6454" t="s">
        <v>19</v>
      </c>
      <c r="D6454" t="b">
        <v>0</v>
      </c>
      <c r="E6454" t="s">
        <v>17601</v>
      </c>
      <c r="F6454" t="str">
        <f>MID($E6454,1,1)</f>
        <v>F</v>
      </c>
      <c r="G6454" t="str">
        <f>IFERROR(MID($E6454,SEARCH("/",$E6454,SEARCH("/",$E6454)+1)+1,1),"")</f>
        <v>P</v>
      </c>
      <c r="H6454" t="s">
        <v>46</v>
      </c>
      <c r="I6454">
        <v>22</v>
      </c>
      <c r="J6454" t="b">
        <v>0</v>
      </c>
      <c r="K6454" s="7">
        <v>38</v>
      </c>
      <c r="L6454" s="7">
        <v>19</v>
      </c>
      <c r="M6454" s="7">
        <v>348</v>
      </c>
      <c r="N6454" s="7">
        <v>217</v>
      </c>
      <c r="O6454" s="7">
        <v>115</v>
      </c>
      <c r="P6454" s="7">
        <f>SUM(dane3[[#This Row],[RoomService]:[VRDeck]])</f>
        <v>737</v>
      </c>
      <c r="Q6454" t="s">
        <v>17602</v>
      </c>
      <c r="R6454" t="b">
        <v>0</v>
      </c>
    </row>
    <row r="6455" spans="1:18" x14ac:dyDescent="0.3">
      <c r="A6455" t="s">
        <v>16359</v>
      </c>
      <c r="B6455">
        <f>MID(dane3[[#This Row],[PassengerId]],1,4)+0</f>
        <v>6341</v>
      </c>
      <c r="C6455" t="s">
        <v>53</v>
      </c>
      <c r="D6455" t="b">
        <v>0</v>
      </c>
      <c r="E6455" t="s">
        <v>16360</v>
      </c>
      <c r="F6455" t="str">
        <f>MID($E6455,1,1)</f>
        <v>D</v>
      </c>
      <c r="G6455" t="str">
        <f>IFERROR(MID($E6455,SEARCH("/",$E6455,SEARCH("/",$E6455)+1)+1,1),"")</f>
        <v>S</v>
      </c>
      <c r="H6455" t="s">
        <v>46</v>
      </c>
      <c r="I6455">
        <v>39</v>
      </c>
      <c r="J6455" t="b">
        <v>0</v>
      </c>
      <c r="K6455" s="7">
        <v>1884</v>
      </c>
      <c r="L6455" s="7">
        <v>0</v>
      </c>
      <c r="M6455" s="7">
        <v>1435</v>
      </c>
      <c r="N6455" s="7">
        <v>5</v>
      </c>
      <c r="O6455" s="7">
        <v>469</v>
      </c>
      <c r="P6455" s="7">
        <f>SUM(dane3[[#This Row],[RoomService]:[VRDeck]])</f>
        <v>3793</v>
      </c>
      <c r="Q6455" t="s">
        <v>16361</v>
      </c>
      <c r="R6455" t="b">
        <v>0</v>
      </c>
    </row>
    <row r="6456" spans="1:18" x14ac:dyDescent="0.3">
      <c r="A6456" t="s">
        <v>17606</v>
      </c>
      <c r="B6456">
        <f>MID(dane3[[#This Row],[PassengerId]],1,4)+0</f>
        <v>6816</v>
      </c>
      <c r="C6456" t="s">
        <v>19</v>
      </c>
      <c r="D6456" t="b">
        <v>1</v>
      </c>
      <c r="E6456" t="s">
        <v>17607</v>
      </c>
      <c r="F6456" t="str">
        <f>MID($E6456,1,1)</f>
        <v>G</v>
      </c>
      <c r="G6456" t="str">
        <f>IFERROR(MID($E6456,SEARCH("/",$E6456,SEARCH("/",$E6456)+1)+1,1),"")</f>
        <v>P</v>
      </c>
      <c r="H6456" t="s">
        <v>46</v>
      </c>
      <c r="I6456">
        <v>3</v>
      </c>
      <c r="J6456" t="b">
        <v>0</v>
      </c>
      <c r="K6456" s="7">
        <v>0</v>
      </c>
      <c r="L6456" s="7">
        <v>0</v>
      </c>
      <c r="M6456" s="7">
        <v>0</v>
      </c>
      <c r="N6456" s="7">
        <v>0</v>
      </c>
      <c r="O6456" s="7">
        <v>0</v>
      </c>
      <c r="P6456" s="7">
        <f>SUM(dane3[[#This Row],[RoomService]:[VRDeck]])</f>
        <v>0</v>
      </c>
      <c r="Q6456" t="s">
        <v>17608</v>
      </c>
      <c r="R6456" t="b">
        <v>0</v>
      </c>
    </row>
    <row r="6457" spans="1:18" x14ac:dyDescent="0.3">
      <c r="A6457" t="s">
        <v>17609</v>
      </c>
      <c r="B6457">
        <f>MID(dane3[[#This Row],[PassengerId]],1,4)+0</f>
        <v>6816</v>
      </c>
      <c r="C6457" t="s">
        <v>19</v>
      </c>
      <c r="D6457" t="b">
        <v>0</v>
      </c>
      <c r="E6457" t="s">
        <v>17607</v>
      </c>
      <c r="F6457" t="str">
        <f>MID($E6457,1,1)</f>
        <v>G</v>
      </c>
      <c r="G6457" t="str">
        <f>IFERROR(MID($E6457,SEARCH("/",$E6457,SEARCH("/",$E6457)+1)+1,1),"")</f>
        <v>P</v>
      </c>
      <c r="H6457" t="s">
        <v>16</v>
      </c>
      <c r="I6457">
        <v>28</v>
      </c>
      <c r="J6457" t="b">
        <v>0</v>
      </c>
      <c r="K6457" s="7">
        <v>944</v>
      </c>
      <c r="L6457" s="7">
        <v>0</v>
      </c>
      <c r="M6457" s="7">
        <v>0</v>
      </c>
      <c r="N6457" s="7">
        <v>0</v>
      </c>
      <c r="O6457" s="7">
        <v>75</v>
      </c>
      <c r="P6457" s="7">
        <f>SUM(dane3[[#This Row],[RoomService]:[VRDeck]])</f>
        <v>1019</v>
      </c>
      <c r="Q6457" t="s">
        <v>17610</v>
      </c>
      <c r="R6457" t="b">
        <v>0</v>
      </c>
    </row>
    <row r="6458" spans="1:18" x14ac:dyDescent="0.3">
      <c r="A6458" t="s">
        <v>17611</v>
      </c>
      <c r="B6458">
        <f>MID(dane3[[#This Row],[PassengerId]],1,4)+0</f>
        <v>6816</v>
      </c>
      <c r="C6458" t="s">
        <v>19</v>
      </c>
      <c r="D6458" t="b">
        <v>1</v>
      </c>
      <c r="E6458" t="s">
        <v>17607</v>
      </c>
      <c r="F6458" t="str">
        <f>MID($E6458,1,1)</f>
        <v>G</v>
      </c>
      <c r="G6458" t="str">
        <f>IFERROR(MID($E6458,SEARCH("/",$E6458,SEARCH("/",$E6458)+1)+1,1),"")</f>
        <v>P</v>
      </c>
      <c r="H6458" t="s">
        <v>32</v>
      </c>
      <c r="I6458">
        <v>32</v>
      </c>
      <c r="J6458" t="b">
        <v>0</v>
      </c>
      <c r="K6458" s="7">
        <v>0</v>
      </c>
      <c r="L6458" s="7">
        <v>0</v>
      </c>
      <c r="M6458" s="7">
        <v>0</v>
      </c>
      <c r="N6458" s="7">
        <v>0</v>
      </c>
      <c r="O6458" s="7">
        <v>0</v>
      </c>
      <c r="P6458" s="7">
        <f>SUM(dane3[[#This Row],[RoomService]:[VRDeck]])</f>
        <v>0</v>
      </c>
      <c r="Q6458" t="s">
        <v>17612</v>
      </c>
      <c r="R6458" t="b">
        <v>1</v>
      </c>
    </row>
    <row r="6459" spans="1:18" x14ac:dyDescent="0.3">
      <c r="A6459" t="s">
        <v>17613</v>
      </c>
      <c r="B6459">
        <f>MID(dane3[[#This Row],[PassengerId]],1,4)+0</f>
        <v>6816</v>
      </c>
      <c r="C6459" t="s">
        <v>19</v>
      </c>
      <c r="D6459" t="b">
        <v>0</v>
      </c>
      <c r="E6459" t="s">
        <v>17607</v>
      </c>
      <c r="F6459" t="str">
        <f>MID($E6459,1,1)</f>
        <v>G</v>
      </c>
      <c r="G6459" t="str">
        <f>IFERROR(MID($E6459,SEARCH("/",$E6459,SEARCH("/",$E6459)+1)+1,1),"")</f>
        <v>P</v>
      </c>
      <c r="H6459" t="s">
        <v>16</v>
      </c>
      <c r="I6459">
        <v>10</v>
      </c>
      <c r="J6459" t="b">
        <v>0</v>
      </c>
      <c r="K6459" s="7">
        <v>0</v>
      </c>
      <c r="L6459" s="7">
        <v>0</v>
      </c>
      <c r="M6459" s="7">
        <v>0</v>
      </c>
      <c r="N6459" s="7">
        <v>0</v>
      </c>
      <c r="O6459" s="7">
        <v>0</v>
      </c>
      <c r="P6459" s="7">
        <f>SUM(dane3[[#This Row],[RoomService]:[VRDeck]])</f>
        <v>0</v>
      </c>
      <c r="Q6459" t="s">
        <v>17614</v>
      </c>
      <c r="R6459" t="b">
        <v>1</v>
      </c>
    </row>
    <row r="6460" spans="1:18" x14ac:dyDescent="0.3">
      <c r="A6460" t="s">
        <v>17615</v>
      </c>
      <c r="B6460">
        <f>MID(dane3[[#This Row],[PassengerId]],1,4)+0</f>
        <v>6816</v>
      </c>
      <c r="C6460" t="s">
        <v>19</v>
      </c>
      <c r="D6460" t="b">
        <v>1</v>
      </c>
      <c r="E6460" t="s">
        <v>17607</v>
      </c>
      <c r="F6460" t="str">
        <f>MID($E6460,1,1)</f>
        <v>G</v>
      </c>
      <c r="G6460" t="str">
        <f>IFERROR(MID($E6460,SEARCH("/",$E6460,SEARCH("/",$E6460)+1)+1,1),"")</f>
        <v>P</v>
      </c>
      <c r="H6460" t="s">
        <v>46</v>
      </c>
      <c r="I6460">
        <v>0</v>
      </c>
      <c r="J6460" t="b">
        <v>0</v>
      </c>
      <c r="K6460" s="7">
        <v>0</v>
      </c>
      <c r="L6460" s="7">
        <v>0</v>
      </c>
      <c r="M6460" s="7">
        <v>0</v>
      </c>
      <c r="N6460" s="7">
        <v>0</v>
      </c>
      <c r="O6460" s="7">
        <v>0</v>
      </c>
      <c r="P6460" s="7">
        <f>SUM(dane3[[#This Row],[RoomService]:[VRDeck]])</f>
        <v>0</v>
      </c>
      <c r="Q6460" t="s">
        <v>17616</v>
      </c>
      <c r="R6460" t="b">
        <v>0</v>
      </c>
    </row>
    <row r="6461" spans="1:18" x14ac:dyDescent="0.3">
      <c r="A6461" t="s">
        <v>17617</v>
      </c>
      <c r="B6461">
        <f>MID(dane3[[#This Row],[PassengerId]],1,4)+0</f>
        <v>6816</v>
      </c>
      <c r="C6461" t="s">
        <v>19</v>
      </c>
      <c r="D6461" t="b">
        <v>1</v>
      </c>
      <c r="E6461" t="s">
        <v>17607</v>
      </c>
      <c r="F6461" t="str">
        <f>MID($E6461,1,1)</f>
        <v>G</v>
      </c>
      <c r="G6461" t="str">
        <f>IFERROR(MID($E6461,SEARCH("/",$E6461,SEARCH("/",$E6461)+1)+1,1),"")</f>
        <v>P</v>
      </c>
      <c r="H6461" t="s">
        <v>16</v>
      </c>
      <c r="I6461">
        <v>9</v>
      </c>
      <c r="J6461" t="b">
        <v>0</v>
      </c>
      <c r="K6461" s="7">
        <v>0</v>
      </c>
      <c r="L6461" s="7">
        <v>0</v>
      </c>
      <c r="M6461" s="7">
        <v>0</v>
      </c>
      <c r="N6461" s="7">
        <v>0</v>
      </c>
      <c r="O6461" s="7">
        <v>0</v>
      </c>
      <c r="P6461" s="7">
        <f>SUM(dane3[[#This Row],[RoomService]:[VRDeck]])</f>
        <v>0</v>
      </c>
      <c r="Q6461" t="s">
        <v>17618</v>
      </c>
      <c r="R6461" t="b">
        <v>1</v>
      </c>
    </row>
    <row r="6462" spans="1:18" x14ac:dyDescent="0.3">
      <c r="A6462" t="s">
        <v>17619</v>
      </c>
      <c r="B6462">
        <f>MID(dane3[[#This Row],[PassengerId]],1,4)+0</f>
        <v>6817</v>
      </c>
      <c r="C6462" t="s">
        <v>19</v>
      </c>
      <c r="D6462" t="b">
        <v>0</v>
      </c>
      <c r="E6462" t="s">
        <v>17620</v>
      </c>
      <c r="F6462" t="str">
        <f>MID($E6462,1,1)</f>
        <v>F</v>
      </c>
      <c r="G6462" t="str">
        <f>IFERROR(MID($E6462,SEARCH("/",$E6462,SEARCH("/",$E6462)+1)+1,1),"")</f>
        <v>S</v>
      </c>
      <c r="H6462" t="s">
        <v>16</v>
      </c>
      <c r="I6462">
        <v>37</v>
      </c>
      <c r="J6462" t="b">
        <v>0</v>
      </c>
      <c r="K6462" s="7">
        <v>21</v>
      </c>
      <c r="L6462" s="7">
        <v>54</v>
      </c>
      <c r="M6462" s="7">
        <v>5</v>
      </c>
      <c r="N6462" s="7">
        <v>178</v>
      </c>
      <c r="O6462" s="7">
        <v>431</v>
      </c>
      <c r="P6462" s="7">
        <f>SUM(dane3[[#This Row],[RoomService]:[VRDeck]])</f>
        <v>689</v>
      </c>
      <c r="Q6462" t="s">
        <v>17621</v>
      </c>
      <c r="R6462" t="b">
        <v>0</v>
      </c>
    </row>
    <row r="6463" spans="1:18" x14ac:dyDescent="0.3">
      <c r="A6463" t="s">
        <v>17622</v>
      </c>
      <c r="B6463">
        <f>MID(dane3[[#This Row],[PassengerId]],1,4)+0</f>
        <v>6818</v>
      </c>
      <c r="C6463" t="s">
        <v>19</v>
      </c>
      <c r="D6463" t="b">
        <v>0</v>
      </c>
      <c r="E6463" t="s">
        <v>17623</v>
      </c>
      <c r="F6463" t="str">
        <f>MID($E6463,1,1)</f>
        <v>F</v>
      </c>
      <c r="G6463" t="str">
        <f>IFERROR(MID($E6463,SEARCH("/",$E6463,SEARCH("/",$E6463)+1)+1,1),"")</f>
        <v>P</v>
      </c>
      <c r="H6463" t="s">
        <v>16</v>
      </c>
      <c r="I6463">
        <v>31</v>
      </c>
      <c r="J6463" t="b">
        <v>0</v>
      </c>
      <c r="K6463" s="7">
        <v>32</v>
      </c>
      <c r="L6463" s="7">
        <v>2667</v>
      </c>
      <c r="M6463" s="7">
        <v>0</v>
      </c>
      <c r="N6463" s="7">
        <v>0</v>
      </c>
      <c r="O6463" s="7">
        <v>9</v>
      </c>
      <c r="P6463" s="7">
        <f>SUM(dane3[[#This Row],[RoomService]:[VRDeck]])</f>
        <v>2708</v>
      </c>
      <c r="Q6463" t="s">
        <v>17624</v>
      </c>
      <c r="R6463" t="b">
        <v>1</v>
      </c>
    </row>
    <row r="6464" spans="1:18" x14ac:dyDescent="0.3">
      <c r="A6464" t="s">
        <v>17625</v>
      </c>
      <c r="B6464">
        <f>MID(dane3[[#This Row],[PassengerId]],1,4)+0</f>
        <v>6820</v>
      </c>
      <c r="C6464" t="s">
        <v>19</v>
      </c>
      <c r="D6464" t="b">
        <v>0</v>
      </c>
      <c r="E6464" t="s">
        <v>17626</v>
      </c>
      <c r="F6464" t="str">
        <f>MID($E6464,1,1)</f>
        <v>F</v>
      </c>
      <c r="G6464" t="str">
        <f>IFERROR(MID($E6464,SEARCH("/",$E6464,SEARCH("/",$E6464)+1)+1,1),"")</f>
        <v>P</v>
      </c>
      <c r="H6464" t="s">
        <v>16</v>
      </c>
      <c r="I6464">
        <v>31</v>
      </c>
      <c r="J6464" t="b">
        <v>0</v>
      </c>
      <c r="K6464" s="7">
        <v>0</v>
      </c>
      <c r="L6464" s="7">
        <v>0</v>
      </c>
      <c r="M6464" s="7">
        <v>0</v>
      </c>
      <c r="N6464" s="7">
        <v>1490</v>
      </c>
      <c r="O6464" s="7">
        <v>0</v>
      </c>
      <c r="P6464" s="7">
        <f>SUM(dane3[[#This Row],[RoomService]:[VRDeck]])</f>
        <v>1490</v>
      </c>
      <c r="Q6464" t="s">
        <v>17627</v>
      </c>
      <c r="R6464" t="b">
        <v>0</v>
      </c>
    </row>
    <row r="6465" spans="1:18" x14ac:dyDescent="0.3">
      <c r="A6465" t="s">
        <v>17628</v>
      </c>
      <c r="B6465">
        <f>MID(dane3[[#This Row],[PassengerId]],1,4)+0</f>
        <v>6821</v>
      </c>
      <c r="C6465" t="s">
        <v>19</v>
      </c>
      <c r="D6465" t="b">
        <v>0</v>
      </c>
      <c r="E6465" t="s">
        <v>17629</v>
      </c>
      <c r="F6465" t="str">
        <f>MID($E6465,1,1)</f>
        <v>F</v>
      </c>
      <c r="G6465" t="str">
        <f>IFERROR(MID($E6465,SEARCH("/",$E6465,SEARCH("/",$E6465)+1)+1,1),"")</f>
        <v>P</v>
      </c>
      <c r="H6465" t="s">
        <v>16</v>
      </c>
      <c r="I6465">
        <v>43</v>
      </c>
      <c r="J6465" t="b">
        <v>0</v>
      </c>
      <c r="K6465" s="7">
        <v>142</v>
      </c>
      <c r="L6465" s="7">
        <v>1208</v>
      </c>
      <c r="M6465" s="7">
        <v>0</v>
      </c>
      <c r="N6465" s="7">
        <v>0</v>
      </c>
      <c r="O6465" s="7">
        <v>204</v>
      </c>
      <c r="P6465" s="7">
        <f>SUM(dane3[[#This Row],[RoomService]:[VRDeck]])</f>
        <v>1554</v>
      </c>
      <c r="Q6465" t="s">
        <v>17630</v>
      </c>
      <c r="R6465" t="b">
        <v>0</v>
      </c>
    </row>
    <row r="6466" spans="1:18" x14ac:dyDescent="0.3">
      <c r="A6466" t="s">
        <v>17631</v>
      </c>
      <c r="B6466">
        <f>MID(dane3[[#This Row],[PassengerId]],1,4)+0</f>
        <v>6822</v>
      </c>
      <c r="C6466" t="s">
        <v>19</v>
      </c>
      <c r="D6466" t="b">
        <v>0</v>
      </c>
      <c r="E6466" t="s">
        <v>17632</v>
      </c>
      <c r="F6466" t="str">
        <f>MID($E6466,1,1)</f>
        <v>F</v>
      </c>
      <c r="G6466" t="str">
        <f>IFERROR(MID($E6466,SEARCH("/",$E6466,SEARCH("/",$E6466)+1)+1,1),"")</f>
        <v>S</v>
      </c>
      <c r="H6466" t="s">
        <v>16</v>
      </c>
      <c r="I6466">
        <v>15</v>
      </c>
      <c r="J6466" t="b">
        <v>0</v>
      </c>
      <c r="K6466" s="7">
        <v>0</v>
      </c>
      <c r="L6466" s="7">
        <v>532</v>
      </c>
      <c r="M6466" s="7">
        <v>29</v>
      </c>
      <c r="N6466" s="7">
        <v>0</v>
      </c>
      <c r="O6466" s="7">
        <v>163</v>
      </c>
      <c r="P6466" s="7">
        <f>SUM(dane3[[#This Row],[RoomService]:[VRDeck]])</f>
        <v>724</v>
      </c>
      <c r="Q6466" t="s">
        <v>17633</v>
      </c>
      <c r="R6466" t="b">
        <v>0</v>
      </c>
    </row>
    <row r="6467" spans="1:18" x14ac:dyDescent="0.3">
      <c r="A6467" t="s">
        <v>17634</v>
      </c>
      <c r="B6467">
        <f>MID(dane3[[#This Row],[PassengerId]],1,4)+0</f>
        <v>6824</v>
      </c>
      <c r="C6467" t="s">
        <v>19</v>
      </c>
      <c r="D6467" t="b">
        <v>0</v>
      </c>
      <c r="E6467" t="s">
        <v>17635</v>
      </c>
      <c r="F6467" t="str">
        <f>MID($E6467,1,1)</f>
        <v>G</v>
      </c>
      <c r="G6467" t="str">
        <f>IFERROR(MID($E6467,SEARCH("/",$E6467,SEARCH("/",$E6467)+1)+1,1),"")</f>
        <v>S</v>
      </c>
      <c r="H6467" t="s">
        <v>16</v>
      </c>
      <c r="I6467">
        <v>58</v>
      </c>
      <c r="J6467" t="b">
        <v>0</v>
      </c>
      <c r="K6467" s="7">
        <v>0</v>
      </c>
      <c r="L6467" s="7">
        <v>0</v>
      </c>
      <c r="M6467" s="7">
        <v>0</v>
      </c>
      <c r="N6467" s="7">
        <v>444</v>
      </c>
      <c r="O6467" s="7">
        <v>0</v>
      </c>
      <c r="P6467" s="7">
        <f>SUM(dane3[[#This Row],[RoomService]:[VRDeck]])</f>
        <v>444</v>
      </c>
      <c r="Q6467" t="s">
        <v>17636</v>
      </c>
      <c r="R6467" t="b">
        <v>1</v>
      </c>
    </row>
    <row r="6468" spans="1:18" x14ac:dyDescent="0.3">
      <c r="A6468" t="s">
        <v>16362</v>
      </c>
      <c r="B6468">
        <f>MID(dane3[[#This Row],[PassengerId]],1,4)+0</f>
        <v>6343</v>
      </c>
      <c r="C6468" t="s">
        <v>53</v>
      </c>
      <c r="D6468" t="b">
        <v>1</v>
      </c>
      <c r="E6468" t="s">
        <v>16363</v>
      </c>
      <c r="F6468" t="str">
        <f>MID($E6468,1,1)</f>
        <v>E</v>
      </c>
      <c r="G6468" t="str">
        <f>IFERROR(MID($E6468,SEARCH("/",$E6468,SEARCH("/",$E6468)+1)+1,1),"")</f>
        <v>S</v>
      </c>
      <c r="H6468" t="s">
        <v>16</v>
      </c>
      <c r="I6468">
        <v>42</v>
      </c>
      <c r="J6468" t="b">
        <v>0</v>
      </c>
      <c r="K6468" s="7">
        <v>0</v>
      </c>
      <c r="L6468" s="7">
        <v>0</v>
      </c>
      <c r="M6468" s="7">
        <v>0</v>
      </c>
      <c r="N6468" s="7">
        <v>0</v>
      </c>
      <c r="O6468" s="7">
        <v>0</v>
      </c>
      <c r="P6468" s="7">
        <f>SUM(dane3[[#This Row],[RoomService]:[VRDeck]])</f>
        <v>0</v>
      </c>
      <c r="Q6468" t="s">
        <v>16364</v>
      </c>
      <c r="R6468" t="b">
        <v>1</v>
      </c>
    </row>
    <row r="6469" spans="1:18" x14ac:dyDescent="0.3">
      <c r="A6469" t="s">
        <v>16370</v>
      </c>
      <c r="B6469">
        <f>MID(dane3[[#This Row],[PassengerId]],1,4)+0</f>
        <v>6346</v>
      </c>
      <c r="C6469" t="s">
        <v>53</v>
      </c>
      <c r="D6469" t="b">
        <v>0</v>
      </c>
      <c r="E6469" t="s">
        <v>16371</v>
      </c>
      <c r="F6469" t="str">
        <f>MID($E6469,1,1)</f>
        <v>F</v>
      </c>
      <c r="G6469" t="str">
        <f>IFERROR(MID($E6469,SEARCH("/",$E6469,SEARCH("/",$E6469)+1)+1,1),"")</f>
        <v>S</v>
      </c>
      <c r="H6469" t="s">
        <v>16</v>
      </c>
      <c r="I6469">
        <v>29</v>
      </c>
      <c r="J6469" t="b">
        <v>0</v>
      </c>
      <c r="K6469" s="7">
        <v>2223</v>
      </c>
      <c r="L6469" s="7">
        <v>0</v>
      </c>
      <c r="M6469" s="7">
        <v>0</v>
      </c>
      <c r="N6469" s="7">
        <v>0</v>
      </c>
      <c r="O6469" s="7">
        <v>0</v>
      </c>
      <c r="P6469" s="7">
        <f>SUM(dane3[[#This Row],[RoomService]:[VRDeck]])</f>
        <v>2223</v>
      </c>
      <c r="Q6469" t="s">
        <v>16372</v>
      </c>
      <c r="R6469" t="b">
        <v>0</v>
      </c>
    </row>
    <row r="6470" spans="1:18" x14ac:dyDescent="0.3">
      <c r="A6470" t="s">
        <v>17641</v>
      </c>
      <c r="B6470">
        <f>MID(dane3[[#This Row],[PassengerId]],1,4)+0</f>
        <v>6826</v>
      </c>
      <c r="C6470" t="s">
        <v>19</v>
      </c>
      <c r="D6470" t="b">
        <v>0</v>
      </c>
      <c r="E6470" t="s">
        <v>17642</v>
      </c>
      <c r="F6470" t="str">
        <f>MID($E6470,1,1)</f>
        <v>G</v>
      </c>
      <c r="G6470" t="str">
        <f>IFERROR(MID($E6470,SEARCH("/",$E6470,SEARCH("/",$E6470)+1)+1,1),"")</f>
        <v>S</v>
      </c>
      <c r="H6470" t="s">
        <v>16</v>
      </c>
      <c r="I6470">
        <v>49</v>
      </c>
      <c r="J6470" t="b">
        <v>0</v>
      </c>
      <c r="K6470" s="7">
        <v>0</v>
      </c>
      <c r="L6470" s="7">
        <v>69</v>
      </c>
      <c r="M6470" s="7">
        <v>92</v>
      </c>
      <c r="N6470" s="7">
        <v>1600</v>
      </c>
      <c r="O6470" s="7">
        <v>15</v>
      </c>
      <c r="P6470" s="7">
        <f>SUM(dane3[[#This Row],[RoomService]:[VRDeck]])</f>
        <v>1776</v>
      </c>
      <c r="Q6470" t="s">
        <v>17643</v>
      </c>
      <c r="R6470" t="b">
        <v>0</v>
      </c>
    </row>
    <row r="6471" spans="1:18" x14ac:dyDescent="0.3">
      <c r="A6471" t="s">
        <v>17644</v>
      </c>
      <c r="B6471">
        <f>MID(dane3[[#This Row],[PassengerId]],1,4)+0</f>
        <v>6827</v>
      </c>
      <c r="C6471" t="s">
        <v>14</v>
      </c>
      <c r="D6471" t="b">
        <v>0</v>
      </c>
      <c r="E6471" t="s">
        <v>17645</v>
      </c>
      <c r="F6471" t="str">
        <f>MID($E6471,1,1)</f>
        <v>A</v>
      </c>
      <c r="G6471" t="str">
        <f>IFERROR(MID($E6471,SEARCH("/",$E6471,SEARCH("/",$E6471)+1)+1,1),"")</f>
        <v>S</v>
      </c>
      <c r="H6471" t="s">
        <v>46</v>
      </c>
      <c r="I6471">
        <v>73</v>
      </c>
      <c r="J6471" t="b">
        <v>0</v>
      </c>
      <c r="K6471" s="7">
        <v>181</v>
      </c>
      <c r="L6471" s="7">
        <v>1</v>
      </c>
      <c r="M6471" s="7">
        <v>840</v>
      </c>
      <c r="N6471" s="7">
        <v>2618</v>
      </c>
      <c r="O6471" s="7">
        <v>1949</v>
      </c>
      <c r="P6471" s="7">
        <f>SUM(dane3[[#This Row],[RoomService]:[VRDeck]])</f>
        <v>5589</v>
      </c>
      <c r="Q6471" t="s">
        <v>17646</v>
      </c>
      <c r="R6471" t="b">
        <v>0</v>
      </c>
    </row>
    <row r="6472" spans="1:18" x14ac:dyDescent="0.3">
      <c r="A6472" t="s">
        <v>17647</v>
      </c>
      <c r="B6472">
        <f>MID(dane3[[#This Row],[PassengerId]],1,4)+0</f>
        <v>6827</v>
      </c>
      <c r="C6472" t="s">
        <v>14</v>
      </c>
      <c r="D6472" t="b">
        <v>1</v>
      </c>
      <c r="E6472" t="s">
        <v>17645</v>
      </c>
      <c r="F6472" t="str">
        <f>MID($E6472,1,1)</f>
        <v>A</v>
      </c>
      <c r="G6472" t="str">
        <f>IFERROR(MID($E6472,SEARCH("/",$E6472,SEARCH("/",$E6472)+1)+1,1),"")</f>
        <v>S</v>
      </c>
      <c r="H6472" t="s">
        <v>16</v>
      </c>
      <c r="I6472">
        <v>14</v>
      </c>
      <c r="J6472" t="b">
        <v>0</v>
      </c>
      <c r="K6472" s="7">
        <v>0</v>
      </c>
      <c r="L6472" s="7">
        <v>0</v>
      </c>
      <c r="M6472" s="7">
        <v>0</v>
      </c>
      <c r="N6472" s="7">
        <v>0</v>
      </c>
      <c r="O6472" s="7">
        <v>0</v>
      </c>
      <c r="P6472" s="7">
        <f>SUM(dane3[[#This Row],[RoomService]:[VRDeck]])</f>
        <v>0</v>
      </c>
      <c r="Q6472" t="s">
        <v>17648</v>
      </c>
      <c r="R6472" t="b">
        <v>1</v>
      </c>
    </row>
    <row r="6473" spans="1:18" x14ac:dyDescent="0.3">
      <c r="A6473" t="s">
        <v>17649</v>
      </c>
      <c r="B6473">
        <f>MID(dane3[[#This Row],[PassengerId]],1,4)+0</f>
        <v>6827</v>
      </c>
      <c r="C6473" t="s">
        <v>14</v>
      </c>
      <c r="D6473" t="b">
        <v>1</v>
      </c>
      <c r="E6473" t="s">
        <v>17645</v>
      </c>
      <c r="F6473" t="str">
        <f>MID($E6473,1,1)</f>
        <v>A</v>
      </c>
      <c r="G6473" t="str">
        <f>IFERROR(MID($E6473,SEARCH("/",$E6473,SEARCH("/",$E6473)+1)+1,1),"")</f>
        <v>S</v>
      </c>
      <c r="H6473" t="s">
        <v>16</v>
      </c>
      <c r="I6473">
        <v>50</v>
      </c>
      <c r="J6473" t="b">
        <v>0</v>
      </c>
      <c r="K6473" s="7">
        <v>0</v>
      </c>
      <c r="L6473" s="7">
        <v>0</v>
      </c>
      <c r="M6473" s="7">
        <v>0</v>
      </c>
      <c r="N6473" s="7">
        <v>0</v>
      </c>
      <c r="O6473" s="7">
        <v>0</v>
      </c>
      <c r="P6473" s="7">
        <f>SUM(dane3[[#This Row],[RoomService]:[VRDeck]])</f>
        <v>0</v>
      </c>
      <c r="Q6473" t="s">
        <v>17650</v>
      </c>
      <c r="R6473" t="b">
        <v>1</v>
      </c>
    </row>
    <row r="6474" spans="1:18" x14ac:dyDescent="0.3">
      <c r="A6474" t="s">
        <v>18245</v>
      </c>
      <c r="B6474">
        <f>MID(dane3[[#This Row],[PassengerId]],1,4)+0</f>
        <v>7052</v>
      </c>
      <c r="C6474" t="s">
        <v>14</v>
      </c>
      <c r="D6474" t="b">
        <v>0</v>
      </c>
      <c r="E6474" t="s">
        <v>18246</v>
      </c>
      <c r="F6474" t="str">
        <f>MID($E6474,1,1)</f>
        <v>E</v>
      </c>
      <c r="G6474" t="str">
        <f>IFERROR(MID($E6474,SEARCH("/",$E6474,SEARCH("/",$E6474)+1)+1,1),"")</f>
        <v>S</v>
      </c>
      <c r="H6474" t="s">
        <v>46</v>
      </c>
      <c r="I6474">
        <v>27</v>
      </c>
      <c r="J6474" t="b">
        <v>0</v>
      </c>
      <c r="K6474" s="7">
        <v>0</v>
      </c>
      <c r="L6474" s="7">
        <v>0</v>
      </c>
      <c r="M6474" s="7">
        <v>0</v>
      </c>
      <c r="N6474" s="7">
        <v>0</v>
      </c>
      <c r="O6474" s="7">
        <v>0</v>
      </c>
      <c r="P6474" s="7">
        <f>SUM(dane3[[#This Row],[RoomService]:[VRDeck]])</f>
        <v>0</v>
      </c>
      <c r="Q6474" t="s">
        <v>18247</v>
      </c>
      <c r="R6474" t="b">
        <v>1</v>
      </c>
    </row>
    <row r="6475" spans="1:18" x14ac:dyDescent="0.3">
      <c r="A6475" t="s">
        <v>17653</v>
      </c>
      <c r="B6475">
        <f>MID(dane3[[#This Row],[PassengerId]],1,4)+0</f>
        <v>6829</v>
      </c>
      <c r="C6475" t="s">
        <v>19</v>
      </c>
      <c r="D6475" t="b">
        <v>1</v>
      </c>
      <c r="E6475" t="s">
        <v>17654</v>
      </c>
      <c r="F6475" t="str">
        <f>MID($E6475,1,1)</f>
        <v>G</v>
      </c>
      <c r="G6475" t="str">
        <f>IFERROR(MID($E6475,SEARCH("/",$E6475,SEARCH("/",$E6475)+1)+1,1),"")</f>
        <v>P</v>
      </c>
      <c r="H6475" t="s">
        <v>16</v>
      </c>
      <c r="I6475">
        <v>2</v>
      </c>
      <c r="J6475" t="b">
        <v>0</v>
      </c>
      <c r="K6475" s="7">
        <v>0</v>
      </c>
      <c r="L6475" s="7">
        <v>0</v>
      </c>
      <c r="M6475" s="7">
        <v>0</v>
      </c>
      <c r="N6475" s="7">
        <v>0</v>
      </c>
      <c r="O6475" s="7">
        <v>0</v>
      </c>
      <c r="P6475" s="7">
        <f>SUM(dane3[[#This Row],[RoomService]:[VRDeck]])</f>
        <v>0</v>
      </c>
      <c r="Q6475" t="s">
        <v>17655</v>
      </c>
      <c r="R6475" t="b">
        <v>1</v>
      </c>
    </row>
    <row r="6476" spans="1:18" x14ac:dyDescent="0.3">
      <c r="A6476" t="s">
        <v>17656</v>
      </c>
      <c r="B6476">
        <f>MID(dane3[[#This Row],[PassengerId]],1,4)+0</f>
        <v>6829</v>
      </c>
      <c r="C6476" t="s">
        <v>19</v>
      </c>
      <c r="D6476" t="b">
        <v>0</v>
      </c>
      <c r="E6476" t="s">
        <v>17654</v>
      </c>
      <c r="F6476" t="str">
        <f>MID($E6476,1,1)</f>
        <v>G</v>
      </c>
      <c r="G6476" t="str">
        <f>IFERROR(MID($E6476,SEARCH("/",$E6476,SEARCH("/",$E6476)+1)+1,1),"")</f>
        <v>P</v>
      </c>
      <c r="H6476" t="s">
        <v>16</v>
      </c>
      <c r="I6476">
        <v>49</v>
      </c>
      <c r="J6476" t="b">
        <v>0</v>
      </c>
      <c r="K6476" s="7">
        <v>355</v>
      </c>
      <c r="L6476" s="7">
        <v>449</v>
      </c>
      <c r="M6476" s="7">
        <v>8</v>
      </c>
      <c r="N6476" s="7">
        <v>0</v>
      </c>
      <c r="O6476" s="7">
        <v>0</v>
      </c>
      <c r="P6476" s="7">
        <f>SUM(dane3[[#This Row],[RoomService]:[VRDeck]])</f>
        <v>812</v>
      </c>
      <c r="Q6476" t="s">
        <v>17657</v>
      </c>
      <c r="R6476" t="b">
        <v>0</v>
      </c>
    </row>
    <row r="6477" spans="1:18" x14ac:dyDescent="0.3">
      <c r="A6477" t="s">
        <v>17658</v>
      </c>
      <c r="B6477">
        <f>MID(dane3[[#This Row],[PassengerId]],1,4)+0</f>
        <v>6829</v>
      </c>
      <c r="C6477" t="s">
        <v>19</v>
      </c>
      <c r="D6477" t="b">
        <v>1</v>
      </c>
      <c r="E6477" t="s">
        <v>17654</v>
      </c>
      <c r="F6477" t="str">
        <f>MID($E6477,1,1)</f>
        <v>G</v>
      </c>
      <c r="G6477" t="str">
        <f>IFERROR(MID($E6477,SEARCH("/",$E6477,SEARCH("/",$E6477)+1)+1,1),"")</f>
        <v>P</v>
      </c>
      <c r="H6477" t="s">
        <v>16</v>
      </c>
      <c r="I6477">
        <v>32</v>
      </c>
      <c r="J6477" t="b">
        <v>0</v>
      </c>
      <c r="K6477" s="7">
        <v>0</v>
      </c>
      <c r="L6477" s="7">
        <v>0</v>
      </c>
      <c r="M6477" s="7">
        <v>0</v>
      </c>
      <c r="N6477" s="7">
        <v>0</v>
      </c>
      <c r="O6477" s="7">
        <v>0</v>
      </c>
      <c r="P6477" s="7">
        <f>SUM(dane3[[#This Row],[RoomService]:[VRDeck]])</f>
        <v>0</v>
      </c>
      <c r="Q6477" t="s">
        <v>17659</v>
      </c>
      <c r="R6477" t="b">
        <v>0</v>
      </c>
    </row>
    <row r="6478" spans="1:18" x14ac:dyDescent="0.3">
      <c r="A6478" t="s">
        <v>17660</v>
      </c>
      <c r="B6478">
        <f>MID(dane3[[#This Row],[PassengerId]],1,4)+0</f>
        <v>6831</v>
      </c>
      <c r="C6478" t="s">
        <v>19</v>
      </c>
      <c r="D6478" t="b">
        <v>1</v>
      </c>
      <c r="E6478" t="s">
        <v>17661</v>
      </c>
      <c r="F6478" t="str">
        <f>MID($E6478,1,1)</f>
        <v>G</v>
      </c>
      <c r="G6478" t="str">
        <f>IFERROR(MID($E6478,SEARCH("/",$E6478,SEARCH("/",$E6478)+1)+1,1),"")</f>
        <v>P</v>
      </c>
      <c r="H6478" t="s">
        <v>16</v>
      </c>
      <c r="I6478">
        <v>24</v>
      </c>
      <c r="J6478" t="b">
        <v>0</v>
      </c>
      <c r="K6478" s="7">
        <v>0</v>
      </c>
      <c r="L6478" s="7">
        <v>0</v>
      </c>
      <c r="M6478" s="7">
        <v>0</v>
      </c>
      <c r="N6478" s="7">
        <v>0</v>
      </c>
      <c r="O6478" s="7">
        <v>0</v>
      </c>
      <c r="P6478" s="7">
        <f>SUM(dane3[[#This Row],[RoomService]:[VRDeck]])</f>
        <v>0</v>
      </c>
      <c r="Q6478" t="s">
        <v>17662</v>
      </c>
      <c r="R6478" t="b">
        <v>0</v>
      </c>
    </row>
    <row r="6479" spans="1:18" x14ac:dyDescent="0.3">
      <c r="A6479" t="s">
        <v>16373</v>
      </c>
      <c r="B6479">
        <f>MID(dane3[[#This Row],[PassengerId]],1,4)+0</f>
        <v>6346</v>
      </c>
      <c r="C6479" t="s">
        <v>53</v>
      </c>
      <c r="D6479" t="b">
        <v>0</v>
      </c>
      <c r="E6479" t="s">
        <v>16371</v>
      </c>
      <c r="F6479" t="str">
        <f>MID($E6479,1,1)</f>
        <v>F</v>
      </c>
      <c r="G6479" t="str">
        <f>IFERROR(MID($E6479,SEARCH("/",$E6479,SEARCH("/",$E6479)+1)+1,1),"")</f>
        <v>S</v>
      </c>
      <c r="H6479" t="s">
        <v>16</v>
      </c>
      <c r="I6479">
        <v>54</v>
      </c>
      <c r="J6479" t="b">
        <v>0</v>
      </c>
      <c r="K6479" s="7">
        <v>676</v>
      </c>
      <c r="L6479" s="7">
        <v>0</v>
      </c>
      <c r="M6479" s="7">
        <v>231</v>
      </c>
      <c r="N6479" s="7">
        <v>379</v>
      </c>
      <c r="O6479" s="7">
        <v>0</v>
      </c>
      <c r="P6479" s="7">
        <f>SUM(dane3[[#This Row],[RoomService]:[VRDeck]])</f>
        <v>1286</v>
      </c>
      <c r="Q6479" t="s">
        <v>16374</v>
      </c>
      <c r="R6479" t="b">
        <v>0</v>
      </c>
    </row>
    <row r="6480" spans="1:18" x14ac:dyDescent="0.3">
      <c r="A6480" t="s">
        <v>15434</v>
      </c>
      <c r="B6480">
        <f>MID(dane3[[#This Row],[PassengerId]],1,4)+0</f>
        <v>6007</v>
      </c>
      <c r="C6480" t="s">
        <v>19</v>
      </c>
      <c r="D6480" t="b">
        <v>1</v>
      </c>
      <c r="E6480" t="s">
        <v>15435</v>
      </c>
      <c r="F6480" t="str">
        <f>MID($E6480,1,1)</f>
        <v>G</v>
      </c>
      <c r="G6480" t="str">
        <f>IFERROR(MID($E6480,SEARCH("/",$E6480,SEARCH("/",$E6480)+1)+1,1),"")</f>
        <v>P</v>
      </c>
      <c r="H6480" t="s">
        <v>32</v>
      </c>
      <c r="I6480">
        <v>44</v>
      </c>
      <c r="J6480" t="b">
        <v>0</v>
      </c>
      <c r="K6480" s="7">
        <v>0</v>
      </c>
      <c r="L6480" s="7">
        <v>0</v>
      </c>
      <c r="M6480" s="7">
        <v>0</v>
      </c>
      <c r="N6480" s="7">
        <v>0</v>
      </c>
      <c r="O6480" s="7">
        <v>0</v>
      </c>
      <c r="P6480" s="7">
        <f>SUM(dane3[[#This Row],[RoomService]:[VRDeck]])</f>
        <v>0</v>
      </c>
      <c r="Q6480" t="s">
        <v>15436</v>
      </c>
      <c r="R6480" t="b">
        <v>1</v>
      </c>
    </row>
    <row r="6481" spans="1:18" x14ac:dyDescent="0.3">
      <c r="A6481" t="s">
        <v>17669</v>
      </c>
      <c r="B6481">
        <f>MID(dane3[[#This Row],[PassengerId]],1,4)+0</f>
        <v>6834</v>
      </c>
      <c r="C6481" t="s">
        <v>19</v>
      </c>
      <c r="D6481" t="b">
        <v>1</v>
      </c>
      <c r="E6481" t="s">
        <v>17670</v>
      </c>
      <c r="F6481" t="str">
        <f>MID($E6481,1,1)</f>
        <v>G</v>
      </c>
      <c r="G6481" t="str">
        <f>IFERROR(MID($E6481,SEARCH("/",$E6481,SEARCH("/",$E6481)+1)+1,1),"")</f>
        <v>S</v>
      </c>
      <c r="H6481" t="s">
        <v>16</v>
      </c>
      <c r="I6481">
        <v>23</v>
      </c>
      <c r="J6481" t="b">
        <v>0</v>
      </c>
      <c r="K6481" s="7">
        <v>0</v>
      </c>
      <c r="L6481" s="7">
        <v>0</v>
      </c>
      <c r="M6481" s="7">
        <v>0</v>
      </c>
      <c r="N6481" s="7">
        <v>0</v>
      </c>
      <c r="O6481" s="7">
        <v>0</v>
      </c>
      <c r="P6481" s="7">
        <f>SUM(dane3[[#This Row],[RoomService]:[VRDeck]])</f>
        <v>0</v>
      </c>
      <c r="Q6481" t="s">
        <v>17671</v>
      </c>
      <c r="R6481" t="b">
        <v>1</v>
      </c>
    </row>
    <row r="6482" spans="1:18" x14ac:dyDescent="0.3">
      <c r="A6482" t="s">
        <v>16381</v>
      </c>
      <c r="B6482">
        <f>MID(dane3[[#This Row],[PassengerId]],1,4)+0</f>
        <v>6349</v>
      </c>
      <c r="C6482" t="s">
        <v>53</v>
      </c>
      <c r="D6482" t="b">
        <v>0</v>
      </c>
      <c r="E6482" t="s">
        <v>16382</v>
      </c>
      <c r="F6482" t="str">
        <f>MID($E6482,1,1)</f>
        <v>F</v>
      </c>
      <c r="G6482" t="str">
        <f>IFERROR(MID($E6482,SEARCH("/",$E6482,SEARCH("/",$E6482)+1)+1,1),"")</f>
        <v>P</v>
      </c>
      <c r="H6482" t="s">
        <v>16</v>
      </c>
      <c r="I6482">
        <v>18</v>
      </c>
      <c r="J6482" t="b">
        <v>0</v>
      </c>
      <c r="K6482" s="7">
        <v>593</v>
      </c>
      <c r="L6482" s="7">
        <v>0</v>
      </c>
      <c r="M6482" s="7">
        <v>508</v>
      </c>
      <c r="N6482" s="7">
        <v>0</v>
      </c>
      <c r="O6482" s="7">
        <v>12</v>
      </c>
      <c r="P6482" s="7">
        <f>SUM(dane3[[#This Row],[RoomService]:[VRDeck]])</f>
        <v>1113</v>
      </c>
      <c r="Q6482" t="s">
        <v>16383</v>
      </c>
      <c r="R6482" t="b">
        <v>1</v>
      </c>
    </row>
    <row r="6483" spans="1:18" x14ac:dyDescent="0.3">
      <c r="A6483" t="s">
        <v>17675</v>
      </c>
      <c r="B6483">
        <f>MID(dane3[[#This Row],[PassengerId]],1,4)+0</f>
        <v>6839</v>
      </c>
      <c r="C6483" t="s">
        <v>19</v>
      </c>
      <c r="D6483" t="b">
        <v>0</v>
      </c>
      <c r="E6483" t="s">
        <v>17676</v>
      </c>
      <c r="F6483" t="str">
        <f>MID($E6483,1,1)</f>
        <v>F</v>
      </c>
      <c r="G6483" t="str">
        <f>IFERROR(MID($E6483,SEARCH("/",$E6483,SEARCH("/",$E6483)+1)+1,1),"")</f>
        <v>S</v>
      </c>
      <c r="H6483" t="s">
        <v>16</v>
      </c>
      <c r="I6483">
        <v>36</v>
      </c>
      <c r="J6483" t="b">
        <v>0</v>
      </c>
      <c r="K6483" s="7">
        <v>1912</v>
      </c>
      <c r="L6483" s="7">
        <v>0</v>
      </c>
      <c r="M6483" s="7">
        <v>0</v>
      </c>
      <c r="N6483" s="7">
        <v>2</v>
      </c>
      <c r="O6483" s="7">
        <v>0</v>
      </c>
      <c r="P6483" s="7">
        <f>SUM(dane3[[#This Row],[RoomService]:[VRDeck]])</f>
        <v>1914</v>
      </c>
      <c r="Q6483" t="s">
        <v>17677</v>
      </c>
      <c r="R6483" t="b">
        <v>0</v>
      </c>
    </row>
    <row r="6484" spans="1:18" x14ac:dyDescent="0.3">
      <c r="A6484" t="s">
        <v>16433</v>
      </c>
      <c r="B6484">
        <f>MID(dane3[[#This Row],[PassengerId]],1,4)+0</f>
        <v>6367</v>
      </c>
      <c r="C6484" t="s">
        <v>53</v>
      </c>
      <c r="D6484" t="b">
        <v>0</v>
      </c>
      <c r="E6484" t="s">
        <v>16434</v>
      </c>
      <c r="F6484" t="str">
        <f>MID($E6484,1,1)</f>
        <v>F</v>
      </c>
      <c r="G6484" t="str">
        <f>IFERROR(MID($E6484,SEARCH("/",$E6484,SEARCH("/",$E6484)+1)+1,1),"")</f>
        <v>S</v>
      </c>
      <c r="H6484" t="s">
        <v>16</v>
      </c>
      <c r="I6484">
        <v>30</v>
      </c>
      <c r="J6484" t="b">
        <v>1</v>
      </c>
      <c r="K6484" s="7">
        <v>1960</v>
      </c>
      <c r="L6484" s="7">
        <v>0</v>
      </c>
      <c r="M6484" s="7">
        <v>638</v>
      </c>
      <c r="N6484" s="7">
        <v>0</v>
      </c>
      <c r="O6484" s="7">
        <v>0</v>
      </c>
      <c r="P6484" s="7">
        <f>SUM(dane3[[#This Row],[RoomService]:[VRDeck]])</f>
        <v>2598</v>
      </c>
      <c r="Q6484" t="s">
        <v>16435</v>
      </c>
      <c r="R6484" t="b">
        <v>0</v>
      </c>
    </row>
    <row r="6485" spans="1:18" x14ac:dyDescent="0.3">
      <c r="A6485" t="s">
        <v>16444</v>
      </c>
      <c r="B6485">
        <f>MID(dane3[[#This Row],[PassengerId]],1,4)+0</f>
        <v>6370</v>
      </c>
      <c r="C6485" t="s">
        <v>53</v>
      </c>
      <c r="D6485" t="b">
        <v>1</v>
      </c>
      <c r="E6485" t="s">
        <v>16445</v>
      </c>
      <c r="F6485" t="str">
        <f>MID($E6485,1,1)</f>
        <v>F</v>
      </c>
      <c r="G6485" t="str">
        <f>IFERROR(MID($E6485,SEARCH("/",$E6485,SEARCH("/",$E6485)+1)+1,1),"")</f>
        <v>S</v>
      </c>
      <c r="H6485" t="s">
        <v>16</v>
      </c>
      <c r="I6485">
        <v>28</v>
      </c>
      <c r="J6485" t="b">
        <v>0</v>
      </c>
      <c r="K6485" s="7">
        <v>0</v>
      </c>
      <c r="L6485" s="7">
        <v>0</v>
      </c>
      <c r="M6485" s="7">
        <v>0</v>
      </c>
      <c r="N6485" s="7">
        <v>0</v>
      </c>
      <c r="O6485" s="7">
        <v>0</v>
      </c>
      <c r="P6485" s="7">
        <f>SUM(dane3[[#This Row],[RoomService]:[VRDeck]])</f>
        <v>0</v>
      </c>
      <c r="Q6485" t="s">
        <v>16446</v>
      </c>
      <c r="R6485" t="b">
        <v>1</v>
      </c>
    </row>
    <row r="6486" spans="1:18" x14ac:dyDescent="0.3">
      <c r="A6486" t="s">
        <v>17684</v>
      </c>
      <c r="B6486">
        <f>MID(dane3[[#This Row],[PassengerId]],1,4)+0</f>
        <v>6843</v>
      </c>
      <c r="C6486" t="s">
        <v>14</v>
      </c>
      <c r="D6486" t="b">
        <v>1</v>
      </c>
      <c r="E6486" t="s">
        <v>17685</v>
      </c>
      <c r="F6486" t="str">
        <f>MID($E6486,1,1)</f>
        <v>B</v>
      </c>
      <c r="G6486" t="str">
        <f>IFERROR(MID($E6486,SEARCH("/",$E6486,SEARCH("/",$E6486)+1)+1,1),"")</f>
        <v>S</v>
      </c>
      <c r="H6486" t="s">
        <v>16</v>
      </c>
      <c r="I6486">
        <v>21</v>
      </c>
      <c r="J6486" t="b">
        <v>0</v>
      </c>
      <c r="K6486" s="7">
        <v>0</v>
      </c>
      <c r="L6486" s="7">
        <v>0</v>
      </c>
      <c r="M6486" s="7">
        <v>0</v>
      </c>
      <c r="N6486" s="7">
        <v>0</v>
      </c>
      <c r="O6486" s="7">
        <v>0</v>
      </c>
      <c r="P6486" s="7">
        <f>SUM(dane3[[#This Row],[RoomService]:[VRDeck]])</f>
        <v>0</v>
      </c>
      <c r="Q6486" t="s">
        <v>17686</v>
      </c>
      <c r="R6486" t="b">
        <v>1</v>
      </c>
    </row>
    <row r="6487" spans="1:18" x14ac:dyDescent="0.3">
      <c r="A6487" t="s">
        <v>17687</v>
      </c>
      <c r="B6487">
        <f>MID(dane3[[#This Row],[PassengerId]],1,4)+0</f>
        <v>6843</v>
      </c>
      <c r="C6487" t="s">
        <v>14</v>
      </c>
      <c r="D6487" t="b">
        <v>1</v>
      </c>
      <c r="E6487" t="s">
        <v>17685</v>
      </c>
      <c r="F6487" t="str">
        <f>MID($E6487,1,1)</f>
        <v>B</v>
      </c>
      <c r="G6487" t="str">
        <f>IFERROR(MID($E6487,SEARCH("/",$E6487,SEARCH("/",$E6487)+1)+1,1),"")</f>
        <v>S</v>
      </c>
      <c r="H6487" t="s">
        <v>46</v>
      </c>
      <c r="I6487">
        <v>30</v>
      </c>
      <c r="J6487" t="b">
        <v>0</v>
      </c>
      <c r="K6487" s="7">
        <v>0</v>
      </c>
      <c r="L6487" s="7">
        <v>0</v>
      </c>
      <c r="M6487" s="7">
        <v>0</v>
      </c>
      <c r="N6487" s="7">
        <v>0</v>
      </c>
      <c r="O6487" s="7">
        <v>0</v>
      </c>
      <c r="P6487" s="7">
        <f>SUM(dane3[[#This Row],[RoomService]:[VRDeck]])</f>
        <v>0</v>
      </c>
      <c r="Q6487" t="s">
        <v>17688</v>
      </c>
      <c r="R6487" t="b">
        <v>1</v>
      </c>
    </row>
    <row r="6488" spans="1:18" x14ac:dyDescent="0.3">
      <c r="A6488" t="s">
        <v>16465</v>
      </c>
      <c r="B6488">
        <f>MID(dane3[[#This Row],[PassengerId]],1,4)+0</f>
        <v>6376</v>
      </c>
      <c r="C6488" t="s">
        <v>53</v>
      </c>
      <c r="D6488" t="b">
        <v>1</v>
      </c>
      <c r="E6488" t="s">
        <v>16466</v>
      </c>
      <c r="F6488" t="str">
        <f>MID($E6488,1,1)</f>
        <v>F</v>
      </c>
      <c r="G6488" t="str">
        <f>IFERROR(MID($E6488,SEARCH("/",$E6488,SEARCH("/",$E6488)+1)+1,1),"")</f>
        <v>S</v>
      </c>
      <c r="H6488" t="s">
        <v>46</v>
      </c>
      <c r="I6488">
        <v>26</v>
      </c>
      <c r="J6488" t="b">
        <v>0</v>
      </c>
      <c r="K6488" s="7">
        <v>0</v>
      </c>
      <c r="L6488" s="7">
        <v>0</v>
      </c>
      <c r="M6488" s="7">
        <v>0</v>
      </c>
      <c r="N6488" s="7">
        <v>0</v>
      </c>
      <c r="O6488" s="7">
        <v>0</v>
      </c>
      <c r="P6488" s="7">
        <f>SUM(dane3[[#This Row],[RoomService]:[VRDeck]])</f>
        <v>0</v>
      </c>
      <c r="Q6488" t="s">
        <v>16467</v>
      </c>
      <c r="R6488" t="b">
        <v>1</v>
      </c>
    </row>
    <row r="6489" spans="1:18" x14ac:dyDescent="0.3">
      <c r="A6489" t="s">
        <v>17692</v>
      </c>
      <c r="B6489">
        <f>MID(dane3[[#This Row],[PassengerId]],1,4)+0</f>
        <v>6848</v>
      </c>
      <c r="C6489" t="s">
        <v>14</v>
      </c>
      <c r="D6489" t="b">
        <v>1</v>
      </c>
      <c r="E6489" t="s">
        <v>17693</v>
      </c>
      <c r="F6489" t="str">
        <f>MID($E6489,1,1)</f>
        <v>D</v>
      </c>
      <c r="G6489" t="str">
        <f>IFERROR(MID($E6489,SEARCH("/",$E6489,SEARCH("/",$E6489)+1)+1,1),"")</f>
        <v>P</v>
      </c>
      <c r="H6489" t="s">
        <v>16</v>
      </c>
      <c r="I6489">
        <v>13</v>
      </c>
      <c r="J6489" t="b">
        <v>0</v>
      </c>
      <c r="K6489" s="7">
        <v>0</v>
      </c>
      <c r="L6489" s="7">
        <v>0</v>
      </c>
      <c r="M6489" s="7">
        <v>0</v>
      </c>
      <c r="N6489" s="7">
        <v>0</v>
      </c>
      <c r="O6489" s="7">
        <v>0</v>
      </c>
      <c r="P6489" s="7">
        <f>SUM(dane3[[#This Row],[RoomService]:[VRDeck]])</f>
        <v>0</v>
      </c>
      <c r="Q6489" t="s">
        <v>17694</v>
      </c>
      <c r="R6489" t="b">
        <v>1</v>
      </c>
    </row>
    <row r="6490" spans="1:18" x14ac:dyDescent="0.3">
      <c r="A6490" t="s">
        <v>17695</v>
      </c>
      <c r="B6490">
        <f>MID(dane3[[#This Row],[PassengerId]],1,4)+0</f>
        <v>6850</v>
      </c>
      <c r="C6490" t="s">
        <v>19</v>
      </c>
      <c r="D6490" t="b">
        <v>0</v>
      </c>
      <c r="E6490" t="s">
        <v>17696</v>
      </c>
      <c r="F6490" t="str">
        <f>MID($E6490,1,1)</f>
        <v>F</v>
      </c>
      <c r="G6490" t="str">
        <f>IFERROR(MID($E6490,SEARCH("/",$E6490,SEARCH("/",$E6490)+1)+1,1),"")</f>
        <v>P</v>
      </c>
      <c r="H6490" t="s">
        <v>16</v>
      </c>
      <c r="I6490">
        <v>22</v>
      </c>
      <c r="J6490" t="b">
        <v>0</v>
      </c>
      <c r="K6490" s="7">
        <v>735</v>
      </c>
      <c r="L6490" s="7">
        <v>138</v>
      </c>
      <c r="M6490" s="7">
        <v>0</v>
      </c>
      <c r="N6490" s="7">
        <v>0</v>
      </c>
      <c r="O6490" s="7">
        <v>0</v>
      </c>
      <c r="P6490" s="7">
        <f>SUM(dane3[[#This Row],[RoomService]:[VRDeck]])</f>
        <v>873</v>
      </c>
      <c r="Q6490" t="s">
        <v>17697</v>
      </c>
      <c r="R6490" t="b">
        <v>0</v>
      </c>
    </row>
    <row r="6491" spans="1:18" x14ac:dyDescent="0.3">
      <c r="A6491" t="s">
        <v>17698</v>
      </c>
      <c r="B6491">
        <f>MID(dane3[[#This Row],[PassengerId]],1,4)+0</f>
        <v>6850</v>
      </c>
      <c r="C6491" t="s">
        <v>19</v>
      </c>
      <c r="D6491" t="b">
        <v>1</v>
      </c>
      <c r="E6491" t="s">
        <v>17699</v>
      </c>
      <c r="F6491" t="str">
        <f>MID($E6491,1,1)</f>
        <v>G</v>
      </c>
      <c r="G6491" t="str">
        <f>IFERROR(MID($E6491,SEARCH("/",$E6491,SEARCH("/",$E6491)+1)+1,1),"")</f>
        <v>P</v>
      </c>
      <c r="H6491" t="s">
        <v>32</v>
      </c>
      <c r="I6491">
        <v>25</v>
      </c>
      <c r="J6491" t="b">
        <v>0</v>
      </c>
      <c r="K6491" s="7">
        <v>0</v>
      </c>
      <c r="L6491" s="7">
        <v>0</v>
      </c>
      <c r="M6491" s="7">
        <v>0</v>
      </c>
      <c r="N6491" s="7">
        <v>0</v>
      </c>
      <c r="O6491" s="7">
        <v>0</v>
      </c>
      <c r="P6491" s="7">
        <f>SUM(dane3[[#This Row],[RoomService]:[VRDeck]])</f>
        <v>0</v>
      </c>
      <c r="Q6491" t="s">
        <v>17700</v>
      </c>
      <c r="R6491" t="b">
        <v>0</v>
      </c>
    </row>
    <row r="6492" spans="1:18" x14ac:dyDescent="0.3">
      <c r="A6492" t="s">
        <v>17701</v>
      </c>
      <c r="B6492">
        <f>MID(dane3[[#This Row],[PassengerId]],1,4)+0</f>
        <v>6850</v>
      </c>
      <c r="C6492" t="s">
        <v>19</v>
      </c>
      <c r="D6492" t="b">
        <v>0</v>
      </c>
      <c r="E6492" t="s">
        <v>17702</v>
      </c>
      <c r="F6492" t="str">
        <f>MID($E6492,1,1)</f>
        <v>E</v>
      </c>
      <c r="G6492" t="str">
        <f>IFERROR(MID($E6492,SEARCH("/",$E6492,SEARCH("/",$E6492)+1)+1,1),"")</f>
        <v>P</v>
      </c>
      <c r="H6492" t="s">
        <v>16</v>
      </c>
      <c r="I6492">
        <v>52</v>
      </c>
      <c r="J6492" t="b">
        <v>0</v>
      </c>
      <c r="K6492" s="7">
        <v>2</v>
      </c>
      <c r="L6492" s="7">
        <v>46</v>
      </c>
      <c r="M6492" s="7">
        <v>800</v>
      </c>
      <c r="N6492" s="7">
        <v>0</v>
      </c>
      <c r="O6492" s="7">
        <v>773</v>
      </c>
      <c r="P6492" s="7">
        <f>SUM(dane3[[#This Row],[RoomService]:[VRDeck]])</f>
        <v>1621</v>
      </c>
      <c r="Q6492" t="s">
        <v>17703</v>
      </c>
      <c r="R6492" t="b">
        <v>0</v>
      </c>
    </row>
    <row r="6493" spans="1:18" x14ac:dyDescent="0.3">
      <c r="A6493" t="s">
        <v>17704</v>
      </c>
      <c r="B6493">
        <f>MID(dane3[[#This Row],[PassengerId]],1,4)+0</f>
        <v>6851</v>
      </c>
      <c r="C6493" t="s">
        <v>19</v>
      </c>
      <c r="D6493" t="b">
        <v>0</v>
      </c>
      <c r="E6493" t="s">
        <v>17705</v>
      </c>
      <c r="F6493" t="str">
        <f>MID($E6493,1,1)</f>
        <v>E</v>
      </c>
      <c r="G6493" t="str">
        <f>IFERROR(MID($E6493,SEARCH("/",$E6493,SEARCH("/",$E6493)+1)+1,1),"")</f>
        <v>S</v>
      </c>
      <c r="H6493" t="s">
        <v>16</v>
      </c>
      <c r="I6493">
        <v>22</v>
      </c>
      <c r="J6493" t="b">
        <v>0</v>
      </c>
      <c r="K6493" s="7">
        <v>0</v>
      </c>
      <c r="L6493" s="7">
        <v>752</v>
      </c>
      <c r="M6493" s="7">
        <v>18</v>
      </c>
      <c r="N6493" s="7">
        <v>0</v>
      </c>
      <c r="O6493" s="7">
        <v>18</v>
      </c>
      <c r="P6493" s="7">
        <f>SUM(dane3[[#This Row],[RoomService]:[VRDeck]])</f>
        <v>788</v>
      </c>
      <c r="Q6493" t="s">
        <v>17706</v>
      </c>
      <c r="R6493" t="b">
        <v>1</v>
      </c>
    </row>
    <row r="6494" spans="1:18" x14ac:dyDescent="0.3">
      <c r="A6494" t="s">
        <v>17707</v>
      </c>
      <c r="B6494">
        <f>MID(dane3[[#This Row],[PassengerId]],1,4)+0</f>
        <v>6853</v>
      </c>
      <c r="C6494" t="s">
        <v>14</v>
      </c>
      <c r="D6494" t="b">
        <v>0</v>
      </c>
      <c r="E6494" t="s">
        <v>17708</v>
      </c>
      <c r="F6494" t="str">
        <f>MID($E6494,1,1)</f>
        <v>C</v>
      </c>
      <c r="G6494" t="str">
        <f>IFERROR(MID($E6494,SEARCH("/",$E6494,SEARCH("/",$E6494)+1)+1,1),"")</f>
        <v>P</v>
      </c>
      <c r="H6494" t="s">
        <v>46</v>
      </c>
      <c r="I6494">
        <v>31</v>
      </c>
      <c r="J6494" t="b">
        <v>0</v>
      </c>
      <c r="K6494" s="7">
        <v>0</v>
      </c>
      <c r="L6494" s="7">
        <v>1604</v>
      </c>
      <c r="M6494" s="7">
        <v>4058</v>
      </c>
      <c r="N6494" s="7">
        <v>4094</v>
      </c>
      <c r="O6494" s="7">
        <v>124</v>
      </c>
      <c r="P6494" s="7">
        <f>SUM(dane3[[#This Row],[RoomService]:[VRDeck]])</f>
        <v>9880</v>
      </c>
      <c r="Q6494" t="s">
        <v>17709</v>
      </c>
      <c r="R6494" t="b">
        <v>0</v>
      </c>
    </row>
    <row r="6495" spans="1:18" x14ac:dyDescent="0.3">
      <c r="A6495" t="s">
        <v>16482</v>
      </c>
      <c r="B6495">
        <f>MID(dane3[[#This Row],[PassengerId]],1,4)+0</f>
        <v>6385</v>
      </c>
      <c r="C6495" t="s">
        <v>53</v>
      </c>
      <c r="D6495" t="b">
        <v>0</v>
      </c>
      <c r="E6495" t="s">
        <v>39</v>
      </c>
      <c r="F6495" t="s">
        <v>23763</v>
      </c>
      <c r="G6495" t="str">
        <f>IFERROR(MID($E6495,SEARCH("/",$E6495,SEARCH("/",$E6495)+1)+1,1),"")</f>
        <v/>
      </c>
      <c r="H6495" t="s">
        <v>32</v>
      </c>
      <c r="I6495">
        <v>21</v>
      </c>
      <c r="J6495" t="b">
        <v>0</v>
      </c>
      <c r="K6495" s="7">
        <v>435</v>
      </c>
      <c r="L6495" s="7">
        <v>0</v>
      </c>
      <c r="M6495" s="7">
        <v>422</v>
      </c>
      <c r="N6495" s="7">
        <v>16</v>
      </c>
      <c r="O6495" s="7">
        <v>0</v>
      </c>
      <c r="P6495" s="7">
        <f>SUM(dane3[[#This Row],[RoomService]:[VRDeck]])</f>
        <v>873</v>
      </c>
      <c r="Q6495" t="s">
        <v>16483</v>
      </c>
      <c r="R6495" t="b">
        <v>0</v>
      </c>
    </row>
    <row r="6496" spans="1:18" x14ac:dyDescent="0.3">
      <c r="A6496" t="s">
        <v>17713</v>
      </c>
      <c r="B6496">
        <f>MID(dane3[[#This Row],[PassengerId]],1,4)+0</f>
        <v>6857</v>
      </c>
      <c r="C6496" t="s">
        <v>19</v>
      </c>
      <c r="D6496" t="b">
        <v>0</v>
      </c>
      <c r="E6496" t="s">
        <v>17714</v>
      </c>
      <c r="F6496" t="str">
        <f>MID($E6496,1,1)</f>
        <v>F</v>
      </c>
      <c r="G6496" t="str">
        <f>IFERROR(MID($E6496,SEARCH("/",$E6496,SEARCH("/",$E6496)+1)+1,1),"")</f>
        <v>S</v>
      </c>
      <c r="H6496" t="s">
        <v>32</v>
      </c>
      <c r="I6496">
        <v>35</v>
      </c>
      <c r="J6496" t="b">
        <v>0</v>
      </c>
      <c r="K6496" s="7">
        <v>22</v>
      </c>
      <c r="L6496" s="7">
        <v>0</v>
      </c>
      <c r="M6496" s="7">
        <v>1179</v>
      </c>
      <c r="N6496" s="7">
        <v>0</v>
      </c>
      <c r="O6496" s="7">
        <v>33</v>
      </c>
      <c r="P6496" s="7">
        <f>SUM(dane3[[#This Row],[RoomService]:[VRDeck]])</f>
        <v>1234</v>
      </c>
      <c r="Q6496" t="s">
        <v>17715</v>
      </c>
      <c r="R6496" t="b">
        <v>0</v>
      </c>
    </row>
    <row r="6497" spans="1:18" x14ac:dyDescent="0.3">
      <c r="A6497" t="s">
        <v>17716</v>
      </c>
      <c r="B6497">
        <f>MID(dane3[[#This Row],[PassengerId]],1,4)+0</f>
        <v>6858</v>
      </c>
      <c r="C6497" t="s">
        <v>14</v>
      </c>
      <c r="D6497" t="b">
        <v>1</v>
      </c>
      <c r="E6497" t="s">
        <v>17717</v>
      </c>
      <c r="F6497" t="str">
        <f>MID($E6497,1,1)</f>
        <v>B</v>
      </c>
      <c r="G6497" t="str">
        <f>IFERROR(MID($E6497,SEARCH("/",$E6497,SEARCH("/",$E6497)+1)+1,1),"")</f>
        <v>P</v>
      </c>
      <c r="H6497" t="s">
        <v>16</v>
      </c>
      <c r="I6497">
        <v>26</v>
      </c>
      <c r="J6497" t="b">
        <v>0</v>
      </c>
      <c r="K6497" s="7">
        <v>0</v>
      </c>
      <c r="L6497" s="7">
        <v>0</v>
      </c>
      <c r="M6497" s="7">
        <v>0</v>
      </c>
      <c r="N6497" s="7">
        <v>0</v>
      </c>
      <c r="O6497" s="7">
        <v>0</v>
      </c>
      <c r="P6497" s="7">
        <f>SUM(dane3[[#This Row],[RoomService]:[VRDeck]])</f>
        <v>0</v>
      </c>
      <c r="Q6497" t="s">
        <v>17718</v>
      </c>
      <c r="R6497" t="b">
        <v>1</v>
      </c>
    </row>
    <row r="6498" spans="1:18" x14ac:dyDescent="0.3">
      <c r="A6498" t="s">
        <v>17719</v>
      </c>
      <c r="B6498">
        <f>MID(dane3[[#This Row],[PassengerId]],1,4)+0</f>
        <v>6858</v>
      </c>
      <c r="C6498" t="s">
        <v>14</v>
      </c>
      <c r="D6498" t="b">
        <v>1</v>
      </c>
      <c r="E6498" t="s">
        <v>17717</v>
      </c>
      <c r="F6498" t="str">
        <f>MID($E6498,1,1)</f>
        <v>B</v>
      </c>
      <c r="G6498" t="str">
        <f>IFERROR(MID($E6498,SEARCH("/",$E6498,SEARCH("/",$E6498)+1)+1,1),"")</f>
        <v>P</v>
      </c>
      <c r="H6498" t="s">
        <v>16</v>
      </c>
      <c r="I6498">
        <v>14</v>
      </c>
      <c r="J6498" t="b">
        <v>0</v>
      </c>
      <c r="K6498" s="7">
        <v>0</v>
      </c>
      <c r="L6498" s="7">
        <v>0</v>
      </c>
      <c r="M6498" s="7">
        <v>0</v>
      </c>
      <c r="N6498" s="7">
        <v>0</v>
      </c>
      <c r="O6498" s="7">
        <v>0</v>
      </c>
      <c r="P6498" s="7">
        <f>SUM(dane3[[#This Row],[RoomService]:[VRDeck]])</f>
        <v>0</v>
      </c>
      <c r="Q6498" t="s">
        <v>17720</v>
      </c>
      <c r="R6498" t="b">
        <v>1</v>
      </c>
    </row>
    <row r="6499" spans="1:18" x14ac:dyDescent="0.3">
      <c r="A6499" t="s">
        <v>17721</v>
      </c>
      <c r="B6499">
        <f>MID(dane3[[#This Row],[PassengerId]],1,4)+0</f>
        <v>6858</v>
      </c>
      <c r="C6499" t="s">
        <v>14</v>
      </c>
      <c r="D6499" t="b">
        <v>0</v>
      </c>
      <c r="E6499" t="s">
        <v>17717</v>
      </c>
      <c r="F6499" t="str">
        <f>MID($E6499,1,1)</f>
        <v>B</v>
      </c>
      <c r="G6499" t="str">
        <f>IFERROR(MID($E6499,SEARCH("/",$E6499,SEARCH("/",$E6499)+1)+1,1),"")</f>
        <v>P</v>
      </c>
      <c r="H6499" t="s">
        <v>46</v>
      </c>
      <c r="I6499">
        <v>39</v>
      </c>
      <c r="J6499" t="b">
        <v>0</v>
      </c>
      <c r="K6499" s="7">
        <v>0</v>
      </c>
      <c r="L6499" s="7">
        <v>60</v>
      </c>
      <c r="M6499" s="7">
        <v>0</v>
      </c>
      <c r="N6499" s="7">
        <v>310</v>
      </c>
      <c r="O6499" s="7">
        <v>4674</v>
      </c>
      <c r="P6499" s="7">
        <f>SUM(dane3[[#This Row],[RoomService]:[VRDeck]])</f>
        <v>5044</v>
      </c>
      <c r="Q6499" t="s">
        <v>17722</v>
      </c>
      <c r="R6499" t="b">
        <v>0</v>
      </c>
    </row>
    <row r="6500" spans="1:18" x14ac:dyDescent="0.3">
      <c r="A6500" t="s">
        <v>2945</v>
      </c>
      <c r="B6500">
        <f>MID(dane3[[#This Row],[PassengerId]],1,4)+0</f>
        <v>1148</v>
      </c>
      <c r="C6500" t="s">
        <v>14</v>
      </c>
      <c r="D6500" t="b">
        <v>1</v>
      </c>
      <c r="E6500" t="s">
        <v>2937</v>
      </c>
      <c r="F6500" t="str">
        <f>MID($E6500,1,1)</f>
        <v>C</v>
      </c>
      <c r="G6500" t="str">
        <f>IFERROR(MID($E6500,SEARCH("/",$E6500,SEARCH("/",$E6500)+1)+1,1),"")</f>
        <v>P</v>
      </c>
      <c r="H6500" t="s">
        <v>16</v>
      </c>
      <c r="I6500">
        <v>14</v>
      </c>
      <c r="J6500" t="b">
        <v>0</v>
      </c>
      <c r="K6500" s="7">
        <v>0</v>
      </c>
      <c r="L6500" s="7">
        <v>0</v>
      </c>
      <c r="M6500" s="7">
        <v>0</v>
      </c>
      <c r="N6500" s="7">
        <v>0</v>
      </c>
      <c r="O6500" s="7">
        <v>0</v>
      </c>
      <c r="P6500" s="7">
        <f>SUM(dane3[[#This Row],[RoomService]:[VRDeck]])</f>
        <v>0</v>
      </c>
      <c r="Q6500" t="s">
        <v>2946</v>
      </c>
      <c r="R6500" t="b">
        <v>1</v>
      </c>
    </row>
    <row r="6501" spans="1:18" x14ac:dyDescent="0.3">
      <c r="A6501" t="s">
        <v>17725</v>
      </c>
      <c r="B6501">
        <f>MID(dane3[[#This Row],[PassengerId]],1,4)+0</f>
        <v>6859</v>
      </c>
      <c r="C6501" t="s">
        <v>19</v>
      </c>
      <c r="D6501" t="b">
        <v>1</v>
      </c>
      <c r="E6501" t="s">
        <v>17726</v>
      </c>
      <c r="F6501" t="str">
        <f>MID($E6501,1,1)</f>
        <v>G</v>
      </c>
      <c r="G6501" t="str">
        <f>IFERROR(MID($E6501,SEARCH("/",$E6501,SEARCH("/",$E6501)+1)+1,1),"")</f>
        <v>S</v>
      </c>
      <c r="H6501" t="s">
        <v>32</v>
      </c>
      <c r="I6501">
        <v>29</v>
      </c>
      <c r="J6501" t="b">
        <v>0</v>
      </c>
      <c r="K6501" s="7">
        <v>0</v>
      </c>
      <c r="L6501" s="7">
        <v>0</v>
      </c>
      <c r="M6501" s="7">
        <v>0</v>
      </c>
      <c r="N6501" s="7">
        <v>0</v>
      </c>
      <c r="O6501" s="7">
        <v>0</v>
      </c>
      <c r="P6501" s="7">
        <f>SUM(dane3[[#This Row],[RoomService]:[VRDeck]])</f>
        <v>0</v>
      </c>
      <c r="Q6501" t="s">
        <v>17727</v>
      </c>
      <c r="R6501" t="b">
        <v>1</v>
      </c>
    </row>
    <row r="6502" spans="1:18" x14ac:dyDescent="0.3">
      <c r="A6502" t="s">
        <v>17728</v>
      </c>
      <c r="B6502">
        <f>MID(dane3[[#This Row],[PassengerId]],1,4)+0</f>
        <v>6861</v>
      </c>
      <c r="C6502" t="s">
        <v>19</v>
      </c>
      <c r="D6502" t="b">
        <v>1</v>
      </c>
      <c r="E6502" t="s">
        <v>17729</v>
      </c>
      <c r="F6502" t="str">
        <f>MID($E6502,1,1)</f>
        <v>G</v>
      </c>
      <c r="G6502" t="str">
        <f>IFERROR(MID($E6502,SEARCH("/",$E6502,SEARCH("/",$E6502)+1)+1,1),"")</f>
        <v>S</v>
      </c>
      <c r="H6502" t="s">
        <v>32</v>
      </c>
      <c r="I6502">
        <v>15</v>
      </c>
      <c r="J6502" t="b">
        <v>0</v>
      </c>
      <c r="K6502" s="7">
        <v>0</v>
      </c>
      <c r="L6502" s="7">
        <v>0</v>
      </c>
      <c r="M6502" s="7">
        <v>0</v>
      </c>
      <c r="N6502" s="7">
        <v>0</v>
      </c>
      <c r="O6502" s="7">
        <v>0</v>
      </c>
      <c r="P6502" s="7">
        <f>SUM(dane3[[#This Row],[RoomService]:[VRDeck]])</f>
        <v>0</v>
      </c>
      <c r="Q6502" t="s">
        <v>17730</v>
      </c>
      <c r="R6502" t="b">
        <v>1</v>
      </c>
    </row>
    <row r="6503" spans="1:18" x14ac:dyDescent="0.3">
      <c r="A6503" t="s">
        <v>17731</v>
      </c>
      <c r="B6503">
        <f>MID(dane3[[#This Row],[PassengerId]],1,4)+0</f>
        <v>6862</v>
      </c>
      <c r="C6503" t="s">
        <v>19</v>
      </c>
      <c r="D6503" t="b">
        <v>1</v>
      </c>
      <c r="E6503" t="s">
        <v>17732</v>
      </c>
      <c r="F6503" t="str">
        <f>MID($E6503,1,1)</f>
        <v>G</v>
      </c>
      <c r="G6503" t="str">
        <f>IFERROR(MID($E6503,SEARCH("/",$E6503,SEARCH("/",$E6503)+1)+1,1),"")</f>
        <v>S</v>
      </c>
      <c r="H6503" t="s">
        <v>16</v>
      </c>
      <c r="I6503">
        <v>48</v>
      </c>
      <c r="J6503" t="b">
        <v>0</v>
      </c>
      <c r="K6503" s="7">
        <v>0</v>
      </c>
      <c r="L6503" s="7">
        <v>0</v>
      </c>
      <c r="M6503" s="7">
        <v>0</v>
      </c>
      <c r="N6503" s="7">
        <v>0</v>
      </c>
      <c r="O6503" s="7">
        <v>0</v>
      </c>
      <c r="P6503" s="7">
        <f>SUM(dane3[[#This Row],[RoomService]:[VRDeck]])</f>
        <v>0</v>
      </c>
      <c r="Q6503" t="s">
        <v>17733</v>
      </c>
      <c r="R6503" t="b">
        <v>1</v>
      </c>
    </row>
    <row r="6504" spans="1:18" x14ac:dyDescent="0.3">
      <c r="A6504" t="s">
        <v>17734</v>
      </c>
      <c r="B6504">
        <f>MID(dane3[[#This Row],[PassengerId]],1,4)+0</f>
        <v>6862</v>
      </c>
      <c r="C6504" t="s">
        <v>19</v>
      </c>
      <c r="D6504" t="b">
        <v>0</v>
      </c>
      <c r="E6504" t="s">
        <v>17732</v>
      </c>
      <c r="F6504" t="str">
        <f>MID($E6504,1,1)</f>
        <v>G</v>
      </c>
      <c r="G6504" t="str">
        <f>IFERROR(MID($E6504,SEARCH("/",$E6504,SEARCH("/",$E6504)+1)+1,1),"")</f>
        <v>S</v>
      </c>
      <c r="H6504" t="s">
        <v>16</v>
      </c>
      <c r="I6504">
        <v>9</v>
      </c>
      <c r="J6504" t="b">
        <v>0</v>
      </c>
      <c r="K6504" s="7">
        <v>0</v>
      </c>
      <c r="L6504" s="7">
        <v>0</v>
      </c>
      <c r="M6504" s="7">
        <v>0</v>
      </c>
      <c r="N6504" s="7">
        <v>0</v>
      </c>
      <c r="O6504" s="7">
        <v>0</v>
      </c>
      <c r="P6504" s="7">
        <f>SUM(dane3[[#This Row],[RoomService]:[VRDeck]])</f>
        <v>0</v>
      </c>
      <c r="Q6504" t="s">
        <v>17735</v>
      </c>
      <c r="R6504" t="b">
        <v>0</v>
      </c>
    </row>
    <row r="6505" spans="1:18" x14ac:dyDescent="0.3">
      <c r="A6505" t="s">
        <v>17736</v>
      </c>
      <c r="B6505">
        <f>MID(dane3[[#This Row],[PassengerId]],1,4)+0</f>
        <v>6863</v>
      </c>
      <c r="C6505" t="s">
        <v>19</v>
      </c>
      <c r="D6505" t="b">
        <v>0</v>
      </c>
      <c r="E6505" t="s">
        <v>17737</v>
      </c>
      <c r="F6505" t="str">
        <f>MID($E6505,1,1)</f>
        <v>F</v>
      </c>
      <c r="G6505" t="str">
        <f>IFERROR(MID($E6505,SEARCH("/",$E6505,SEARCH("/",$E6505)+1)+1,1),"")</f>
        <v>S</v>
      </c>
      <c r="H6505" t="s">
        <v>16</v>
      </c>
      <c r="I6505">
        <v>25</v>
      </c>
      <c r="J6505" t="b">
        <v>0</v>
      </c>
      <c r="K6505" s="7">
        <v>0</v>
      </c>
      <c r="L6505" s="7">
        <v>10</v>
      </c>
      <c r="M6505" s="7">
        <v>909</v>
      </c>
      <c r="N6505" s="7">
        <v>0</v>
      </c>
      <c r="O6505" s="7">
        <v>17</v>
      </c>
      <c r="P6505" s="7">
        <f>SUM(dane3[[#This Row],[RoomService]:[VRDeck]])</f>
        <v>936</v>
      </c>
      <c r="Q6505" t="s">
        <v>17738</v>
      </c>
      <c r="R6505" t="b">
        <v>0</v>
      </c>
    </row>
    <row r="6506" spans="1:18" x14ac:dyDescent="0.3">
      <c r="A6506" t="s">
        <v>17739</v>
      </c>
      <c r="B6506">
        <f>MID(dane3[[#This Row],[PassengerId]],1,4)+0</f>
        <v>6864</v>
      </c>
      <c r="C6506" t="s">
        <v>14</v>
      </c>
      <c r="D6506" t="b">
        <v>1</v>
      </c>
      <c r="E6506" t="s">
        <v>17740</v>
      </c>
      <c r="F6506" t="str">
        <f>MID($E6506,1,1)</f>
        <v>A</v>
      </c>
      <c r="G6506" t="str">
        <f>IFERROR(MID($E6506,SEARCH("/",$E6506,SEARCH("/",$E6506)+1)+1,1),"")</f>
        <v>P</v>
      </c>
      <c r="H6506" t="s">
        <v>16</v>
      </c>
      <c r="I6506">
        <v>13</v>
      </c>
      <c r="J6506" t="b">
        <v>0</v>
      </c>
      <c r="K6506" s="7">
        <v>0</v>
      </c>
      <c r="L6506" s="7">
        <v>0</v>
      </c>
      <c r="M6506" s="7">
        <v>0</v>
      </c>
      <c r="N6506" s="7">
        <v>0</v>
      </c>
      <c r="O6506" s="7">
        <v>0</v>
      </c>
      <c r="P6506" s="7">
        <f>SUM(dane3[[#This Row],[RoomService]:[VRDeck]])</f>
        <v>0</v>
      </c>
      <c r="Q6506" t="s">
        <v>17741</v>
      </c>
      <c r="R6506" t="b">
        <v>1</v>
      </c>
    </row>
    <row r="6507" spans="1:18" x14ac:dyDescent="0.3">
      <c r="A6507" t="s">
        <v>17742</v>
      </c>
      <c r="B6507">
        <f>MID(dane3[[#This Row],[PassengerId]],1,4)+0</f>
        <v>6864</v>
      </c>
      <c r="C6507" t="s">
        <v>14</v>
      </c>
      <c r="D6507" t="b">
        <v>1</v>
      </c>
      <c r="E6507" t="s">
        <v>17740</v>
      </c>
      <c r="F6507" t="str">
        <f>MID($E6507,1,1)</f>
        <v>A</v>
      </c>
      <c r="G6507" t="str">
        <f>IFERROR(MID($E6507,SEARCH("/",$E6507,SEARCH("/",$E6507)+1)+1,1),"")</f>
        <v>P</v>
      </c>
      <c r="H6507" t="s">
        <v>46</v>
      </c>
      <c r="I6507">
        <v>25</v>
      </c>
      <c r="J6507" t="b">
        <v>0</v>
      </c>
      <c r="K6507" s="7">
        <v>0</v>
      </c>
      <c r="L6507" s="7">
        <v>0</v>
      </c>
      <c r="M6507" s="7">
        <v>0</v>
      </c>
      <c r="N6507" s="7">
        <v>0</v>
      </c>
      <c r="O6507" s="7">
        <v>0</v>
      </c>
      <c r="P6507" s="7">
        <f>SUM(dane3[[#This Row],[RoomService]:[VRDeck]])</f>
        <v>0</v>
      </c>
      <c r="Q6507" t="s">
        <v>17743</v>
      </c>
      <c r="R6507" t="b">
        <v>1</v>
      </c>
    </row>
    <row r="6508" spans="1:18" x14ac:dyDescent="0.3">
      <c r="A6508" t="s">
        <v>13601</v>
      </c>
      <c r="B6508">
        <f>MID(dane3[[#This Row],[PassengerId]],1,4)+0</f>
        <v>5314</v>
      </c>
      <c r="C6508" t="s">
        <v>14</v>
      </c>
      <c r="D6508" t="b">
        <v>0</v>
      </c>
      <c r="E6508" t="s">
        <v>13602</v>
      </c>
      <c r="F6508" t="str">
        <f>MID($E6508,1,1)</f>
        <v>C</v>
      </c>
      <c r="G6508" t="str">
        <f>IFERROR(MID($E6508,SEARCH("/",$E6508,SEARCH("/",$E6508)+1)+1,1),"")</f>
        <v>S</v>
      </c>
      <c r="H6508" t="s">
        <v>16</v>
      </c>
      <c r="I6508">
        <v>25</v>
      </c>
      <c r="J6508" t="b">
        <v>0</v>
      </c>
      <c r="K6508" s="7">
        <v>0</v>
      </c>
      <c r="L6508" s="7">
        <v>3625</v>
      </c>
      <c r="M6508" s="7">
        <v>0</v>
      </c>
      <c r="N6508" s="7">
        <v>0</v>
      </c>
      <c r="O6508" s="7">
        <v>168</v>
      </c>
      <c r="P6508" s="7">
        <f>SUM(dane3[[#This Row],[RoomService]:[VRDeck]])</f>
        <v>3793</v>
      </c>
      <c r="Q6508" t="s">
        <v>13603</v>
      </c>
      <c r="R6508" t="b">
        <v>1</v>
      </c>
    </row>
    <row r="6509" spans="1:18" x14ac:dyDescent="0.3">
      <c r="A6509" t="s">
        <v>17747</v>
      </c>
      <c r="B6509">
        <f>MID(dane3[[#This Row],[PassengerId]],1,4)+0</f>
        <v>6865</v>
      </c>
      <c r="C6509" t="s">
        <v>14</v>
      </c>
      <c r="D6509" t="b">
        <v>1</v>
      </c>
      <c r="E6509" t="s">
        <v>17745</v>
      </c>
      <c r="F6509" t="str">
        <f>MID($E6509,1,1)</f>
        <v>D</v>
      </c>
      <c r="G6509" t="str">
        <f>IFERROR(MID($E6509,SEARCH("/",$E6509,SEARCH("/",$E6509)+1)+1,1),"")</f>
        <v>S</v>
      </c>
      <c r="H6509" t="s">
        <v>16</v>
      </c>
      <c r="I6509">
        <v>32</v>
      </c>
      <c r="J6509" t="b">
        <v>0</v>
      </c>
      <c r="K6509" s="7">
        <v>0</v>
      </c>
      <c r="L6509" s="7">
        <v>0</v>
      </c>
      <c r="M6509" s="7">
        <v>0</v>
      </c>
      <c r="N6509" s="7">
        <v>0</v>
      </c>
      <c r="O6509" s="7">
        <v>0</v>
      </c>
      <c r="P6509" s="7">
        <f>SUM(dane3[[#This Row],[RoomService]:[VRDeck]])</f>
        <v>0</v>
      </c>
      <c r="Q6509" t="s">
        <v>17748</v>
      </c>
      <c r="R6509" t="b">
        <v>1</v>
      </c>
    </row>
    <row r="6510" spans="1:18" x14ac:dyDescent="0.3">
      <c r="A6510" t="s">
        <v>17749</v>
      </c>
      <c r="B6510">
        <f>MID(dane3[[#This Row],[PassengerId]],1,4)+0</f>
        <v>6866</v>
      </c>
      <c r="C6510" t="s">
        <v>14</v>
      </c>
      <c r="D6510" t="b">
        <v>0</v>
      </c>
      <c r="E6510" t="s">
        <v>17750</v>
      </c>
      <c r="F6510" t="str">
        <f>MID($E6510,1,1)</f>
        <v>C</v>
      </c>
      <c r="G6510" t="str">
        <f>IFERROR(MID($E6510,SEARCH("/",$E6510,SEARCH("/",$E6510)+1)+1,1),"")</f>
        <v>S</v>
      </c>
      <c r="H6510" t="s">
        <v>46</v>
      </c>
      <c r="I6510">
        <v>20</v>
      </c>
      <c r="J6510" t="b">
        <v>0</v>
      </c>
      <c r="K6510" s="7">
        <v>0</v>
      </c>
      <c r="L6510" s="7">
        <v>17958</v>
      </c>
      <c r="M6510" s="7">
        <v>99</v>
      </c>
      <c r="N6510" s="7">
        <v>14</v>
      </c>
      <c r="O6510" s="7">
        <v>57</v>
      </c>
      <c r="P6510" s="7">
        <f>SUM(dane3[[#This Row],[RoomService]:[VRDeck]])</f>
        <v>18128</v>
      </c>
      <c r="Q6510" t="s">
        <v>17751</v>
      </c>
      <c r="R6510" t="b">
        <v>1</v>
      </c>
    </row>
    <row r="6511" spans="1:18" x14ac:dyDescent="0.3">
      <c r="A6511" t="s">
        <v>17752</v>
      </c>
      <c r="B6511">
        <f>MID(dane3[[#This Row],[PassengerId]],1,4)+0</f>
        <v>6866</v>
      </c>
      <c r="C6511" t="s">
        <v>14</v>
      </c>
      <c r="D6511" t="b">
        <v>0</v>
      </c>
      <c r="E6511" t="s">
        <v>17750</v>
      </c>
      <c r="F6511" t="str">
        <f>MID($E6511,1,1)</f>
        <v>C</v>
      </c>
      <c r="G6511" t="str">
        <f>IFERROR(MID($E6511,SEARCH("/",$E6511,SEARCH("/",$E6511)+1)+1,1),"")</f>
        <v>S</v>
      </c>
      <c r="H6511" t="s">
        <v>46</v>
      </c>
      <c r="I6511">
        <v>40</v>
      </c>
      <c r="J6511" t="b">
        <v>0</v>
      </c>
      <c r="K6511" s="7">
        <v>6103</v>
      </c>
      <c r="L6511" s="7">
        <v>7570</v>
      </c>
      <c r="M6511" s="7">
        <v>860</v>
      </c>
      <c r="N6511" s="7">
        <v>13117</v>
      </c>
      <c r="O6511" s="7">
        <v>192</v>
      </c>
      <c r="P6511" s="7">
        <f>SUM(dane3[[#This Row],[RoomService]:[VRDeck]])</f>
        <v>27842</v>
      </c>
      <c r="Q6511" t="s">
        <v>17753</v>
      </c>
      <c r="R6511" t="b">
        <v>0</v>
      </c>
    </row>
    <row r="6512" spans="1:18" x14ac:dyDescent="0.3">
      <c r="A6512" t="s">
        <v>17754</v>
      </c>
      <c r="B6512">
        <f>MID(dane3[[#This Row],[PassengerId]],1,4)+0</f>
        <v>6868</v>
      </c>
      <c r="C6512" t="s">
        <v>19</v>
      </c>
      <c r="D6512" t="b">
        <v>0</v>
      </c>
      <c r="E6512" t="s">
        <v>17755</v>
      </c>
      <c r="F6512" t="str">
        <f>MID($E6512,1,1)</f>
        <v>F</v>
      </c>
      <c r="G6512" t="str">
        <f>IFERROR(MID($E6512,SEARCH("/",$E6512,SEARCH("/",$E6512)+1)+1,1),"")</f>
        <v>P</v>
      </c>
      <c r="H6512" t="s">
        <v>16</v>
      </c>
      <c r="I6512">
        <v>18</v>
      </c>
      <c r="J6512" t="b">
        <v>0</v>
      </c>
      <c r="K6512" s="7">
        <v>0</v>
      </c>
      <c r="L6512" s="7">
        <v>18</v>
      </c>
      <c r="M6512" s="7">
        <v>73</v>
      </c>
      <c r="N6512" s="7">
        <v>2134</v>
      </c>
      <c r="O6512" s="7">
        <v>25</v>
      </c>
      <c r="P6512" s="7">
        <f>SUM(dane3[[#This Row],[RoomService]:[VRDeck]])</f>
        <v>2250</v>
      </c>
      <c r="Q6512" t="s">
        <v>17756</v>
      </c>
      <c r="R6512" t="b">
        <v>0</v>
      </c>
    </row>
    <row r="6513" spans="1:18" x14ac:dyDescent="0.3">
      <c r="A6513" t="s">
        <v>17757</v>
      </c>
      <c r="B6513">
        <f>MID(dane3[[#This Row],[PassengerId]],1,4)+0</f>
        <v>6869</v>
      </c>
      <c r="C6513" t="s">
        <v>19</v>
      </c>
      <c r="D6513" t="b">
        <v>0</v>
      </c>
      <c r="E6513" t="s">
        <v>17758</v>
      </c>
      <c r="F6513" t="str">
        <f>MID($E6513,1,1)</f>
        <v>F</v>
      </c>
      <c r="G6513" t="str">
        <f>IFERROR(MID($E6513,SEARCH("/",$E6513,SEARCH("/",$E6513)+1)+1,1),"")</f>
        <v>P</v>
      </c>
      <c r="H6513" t="s">
        <v>16</v>
      </c>
      <c r="I6513">
        <v>21</v>
      </c>
      <c r="J6513" t="b">
        <v>0</v>
      </c>
      <c r="K6513" s="7">
        <v>0</v>
      </c>
      <c r="L6513" s="7">
        <v>0</v>
      </c>
      <c r="M6513" s="7">
        <v>901</v>
      </c>
      <c r="N6513" s="7">
        <v>3</v>
      </c>
      <c r="O6513" s="7">
        <v>0</v>
      </c>
      <c r="P6513" s="7">
        <f>SUM(dane3[[#This Row],[RoomService]:[VRDeck]])</f>
        <v>904</v>
      </c>
      <c r="Q6513" t="s">
        <v>17759</v>
      </c>
      <c r="R6513" t="b">
        <v>0</v>
      </c>
    </row>
    <row r="6514" spans="1:18" x14ac:dyDescent="0.3">
      <c r="A6514" t="s">
        <v>17760</v>
      </c>
      <c r="B6514">
        <f>MID(dane3[[#This Row],[PassengerId]],1,4)+0</f>
        <v>6871</v>
      </c>
      <c r="C6514" t="s">
        <v>19</v>
      </c>
      <c r="D6514" t="b">
        <v>0</v>
      </c>
      <c r="E6514" t="s">
        <v>17761</v>
      </c>
      <c r="F6514" t="str">
        <f>MID($E6514,1,1)</f>
        <v>G</v>
      </c>
      <c r="G6514" t="str">
        <f>IFERROR(MID($E6514,SEARCH("/",$E6514,SEARCH("/",$E6514)+1)+1,1),"")</f>
        <v>S</v>
      </c>
      <c r="H6514" t="s">
        <v>16</v>
      </c>
      <c r="I6514">
        <v>38</v>
      </c>
      <c r="J6514" t="b">
        <v>0</v>
      </c>
      <c r="K6514" s="7">
        <v>190</v>
      </c>
      <c r="L6514" s="7">
        <v>1</v>
      </c>
      <c r="M6514" s="7">
        <v>616</v>
      </c>
      <c r="N6514" s="7">
        <v>0</v>
      </c>
      <c r="O6514" s="7">
        <v>0</v>
      </c>
      <c r="P6514" s="7">
        <f>SUM(dane3[[#This Row],[RoomService]:[VRDeck]])</f>
        <v>807</v>
      </c>
      <c r="Q6514" t="s">
        <v>17762</v>
      </c>
      <c r="R6514" t="b">
        <v>1</v>
      </c>
    </row>
    <row r="6515" spans="1:18" x14ac:dyDescent="0.3">
      <c r="A6515" t="s">
        <v>17763</v>
      </c>
      <c r="B6515">
        <f>MID(dane3[[#This Row],[PassengerId]],1,4)+0</f>
        <v>6873</v>
      </c>
      <c r="C6515" t="s">
        <v>14</v>
      </c>
      <c r="D6515" t="b">
        <v>0</v>
      </c>
      <c r="E6515" t="s">
        <v>17764</v>
      </c>
      <c r="F6515" t="str">
        <f>MID($E6515,1,1)</f>
        <v>A</v>
      </c>
      <c r="G6515" t="str">
        <f>IFERROR(MID($E6515,SEARCH("/",$E6515,SEARCH("/",$E6515)+1)+1,1),"")</f>
        <v>P</v>
      </c>
      <c r="H6515" t="s">
        <v>46</v>
      </c>
      <c r="I6515">
        <v>62</v>
      </c>
      <c r="J6515" t="b">
        <v>0</v>
      </c>
      <c r="K6515" s="7">
        <v>362</v>
      </c>
      <c r="L6515" s="7">
        <v>1049</v>
      </c>
      <c r="M6515" s="7">
        <v>46</v>
      </c>
      <c r="N6515" s="7">
        <v>104</v>
      </c>
      <c r="O6515" s="7">
        <v>829</v>
      </c>
      <c r="P6515" s="7">
        <f>SUM(dane3[[#This Row],[RoomService]:[VRDeck]])</f>
        <v>2390</v>
      </c>
      <c r="Q6515" t="s">
        <v>17765</v>
      </c>
      <c r="R6515" t="b">
        <v>1</v>
      </c>
    </row>
    <row r="6516" spans="1:18" x14ac:dyDescent="0.3">
      <c r="A6516" t="s">
        <v>17766</v>
      </c>
      <c r="B6516">
        <f>MID(dane3[[#This Row],[PassengerId]],1,4)+0</f>
        <v>6879</v>
      </c>
      <c r="C6516" t="s">
        <v>19</v>
      </c>
      <c r="D6516" t="b">
        <v>1</v>
      </c>
      <c r="E6516" t="s">
        <v>17767</v>
      </c>
      <c r="F6516" t="str">
        <f>MID($E6516,1,1)</f>
        <v>G</v>
      </c>
      <c r="G6516" t="str">
        <f>IFERROR(MID($E6516,SEARCH("/",$E6516,SEARCH("/",$E6516)+1)+1,1),"")</f>
        <v>S</v>
      </c>
      <c r="H6516" t="s">
        <v>16</v>
      </c>
      <c r="I6516">
        <v>23</v>
      </c>
      <c r="J6516" t="b">
        <v>0</v>
      </c>
      <c r="K6516" s="7">
        <v>0</v>
      </c>
      <c r="L6516" s="7">
        <v>0</v>
      </c>
      <c r="M6516" s="7">
        <v>0</v>
      </c>
      <c r="N6516" s="7">
        <v>0</v>
      </c>
      <c r="O6516" s="7">
        <v>0</v>
      </c>
      <c r="P6516" s="7">
        <f>SUM(dane3[[#This Row],[RoomService]:[VRDeck]])</f>
        <v>0</v>
      </c>
      <c r="Q6516" t="s">
        <v>17768</v>
      </c>
      <c r="R6516" t="b">
        <v>1</v>
      </c>
    </row>
    <row r="6517" spans="1:18" x14ac:dyDescent="0.3">
      <c r="A6517" t="s">
        <v>16565</v>
      </c>
      <c r="B6517">
        <f>MID(dane3[[#This Row],[PassengerId]],1,4)+0</f>
        <v>6415</v>
      </c>
      <c r="C6517" t="s">
        <v>53</v>
      </c>
      <c r="D6517" t="b">
        <v>1</v>
      </c>
      <c r="E6517" t="s">
        <v>16566</v>
      </c>
      <c r="F6517" t="str">
        <f>MID($E6517,1,1)</f>
        <v>F</v>
      </c>
      <c r="G6517" t="str">
        <f>IFERROR(MID($E6517,SEARCH("/",$E6517,SEARCH("/",$E6517)+1)+1,1),"")</f>
        <v>S</v>
      </c>
      <c r="H6517" t="s">
        <v>16</v>
      </c>
      <c r="I6517">
        <v>51</v>
      </c>
      <c r="J6517" t="b">
        <v>0</v>
      </c>
      <c r="K6517" s="7">
        <v>0</v>
      </c>
      <c r="L6517" s="7">
        <v>0</v>
      </c>
      <c r="M6517" s="7">
        <v>0</v>
      </c>
      <c r="N6517" s="7">
        <v>0</v>
      </c>
      <c r="O6517" s="7">
        <v>0</v>
      </c>
      <c r="P6517" s="7">
        <f>SUM(dane3[[#This Row],[RoomService]:[VRDeck]])</f>
        <v>0</v>
      </c>
      <c r="Q6517" t="s">
        <v>16567</v>
      </c>
      <c r="R6517" t="b">
        <v>1</v>
      </c>
    </row>
    <row r="6518" spans="1:18" x14ac:dyDescent="0.3">
      <c r="A6518" t="s">
        <v>16581</v>
      </c>
      <c r="B6518">
        <f>MID(dane3[[#This Row],[PassengerId]],1,4)+0</f>
        <v>6422</v>
      </c>
      <c r="C6518" t="s">
        <v>53</v>
      </c>
      <c r="D6518" t="b">
        <v>0</v>
      </c>
      <c r="E6518" t="s">
        <v>16582</v>
      </c>
      <c r="F6518" t="str">
        <f>MID($E6518,1,1)</f>
        <v>F</v>
      </c>
      <c r="G6518" t="str">
        <f>IFERROR(MID($E6518,SEARCH("/",$E6518,SEARCH("/",$E6518)+1)+1,1),"")</f>
        <v>P</v>
      </c>
      <c r="H6518" t="s">
        <v>16</v>
      </c>
      <c r="I6518">
        <v>23</v>
      </c>
      <c r="J6518" t="b">
        <v>0</v>
      </c>
      <c r="K6518" s="7">
        <v>1533</v>
      </c>
      <c r="L6518" s="7">
        <v>0</v>
      </c>
      <c r="M6518" s="7">
        <v>858</v>
      </c>
      <c r="N6518" s="7">
        <v>297</v>
      </c>
      <c r="O6518" s="7">
        <v>0</v>
      </c>
      <c r="P6518" s="7">
        <f>SUM(dane3[[#This Row],[RoomService]:[VRDeck]])</f>
        <v>2688</v>
      </c>
      <c r="Q6518" t="s">
        <v>16583</v>
      </c>
      <c r="R6518" t="b">
        <v>0</v>
      </c>
    </row>
    <row r="6519" spans="1:18" x14ac:dyDescent="0.3">
      <c r="A6519" t="s">
        <v>16584</v>
      </c>
      <c r="B6519">
        <f>MID(dane3[[#This Row],[PassengerId]],1,4)+0</f>
        <v>6422</v>
      </c>
      <c r="C6519" t="s">
        <v>53</v>
      </c>
      <c r="D6519" t="b">
        <v>1</v>
      </c>
      <c r="E6519" t="s">
        <v>16582</v>
      </c>
      <c r="F6519" t="str">
        <f>MID($E6519,1,1)</f>
        <v>F</v>
      </c>
      <c r="G6519" t="str">
        <f>IFERROR(MID($E6519,SEARCH("/",$E6519,SEARCH("/",$E6519)+1)+1,1),"")</f>
        <v>P</v>
      </c>
      <c r="H6519" t="s">
        <v>16</v>
      </c>
      <c r="I6519">
        <v>11</v>
      </c>
      <c r="J6519" t="b">
        <v>0</v>
      </c>
      <c r="K6519" s="7">
        <v>0</v>
      </c>
      <c r="L6519" s="7">
        <v>0</v>
      </c>
      <c r="M6519" s="7">
        <v>0</v>
      </c>
      <c r="N6519" s="7">
        <v>0</v>
      </c>
      <c r="O6519" s="7">
        <v>0</v>
      </c>
      <c r="P6519" s="7">
        <f>SUM(dane3[[#This Row],[RoomService]:[VRDeck]])</f>
        <v>0</v>
      </c>
      <c r="Q6519" t="s">
        <v>16585</v>
      </c>
      <c r="R6519" t="b">
        <v>1</v>
      </c>
    </row>
    <row r="6520" spans="1:18" x14ac:dyDescent="0.3">
      <c r="A6520" t="s">
        <v>16586</v>
      </c>
      <c r="B6520">
        <f>MID(dane3[[#This Row],[PassengerId]],1,4)+0</f>
        <v>6422</v>
      </c>
      <c r="C6520" t="s">
        <v>53</v>
      </c>
      <c r="D6520" t="b">
        <v>0</v>
      </c>
      <c r="E6520" t="s">
        <v>16582</v>
      </c>
      <c r="F6520" t="str">
        <f>MID($E6520,1,1)</f>
        <v>F</v>
      </c>
      <c r="G6520" t="str">
        <f>IFERROR(MID($E6520,SEARCH("/",$E6520,SEARCH("/",$E6520)+1)+1,1),"")</f>
        <v>P</v>
      </c>
      <c r="H6520" t="s">
        <v>16</v>
      </c>
      <c r="I6520">
        <v>23</v>
      </c>
      <c r="J6520" t="b">
        <v>0</v>
      </c>
      <c r="K6520" s="7">
        <v>1233</v>
      </c>
      <c r="L6520" s="7">
        <v>0</v>
      </c>
      <c r="M6520" s="7">
        <v>527</v>
      </c>
      <c r="N6520" s="7">
        <v>0</v>
      </c>
      <c r="O6520" s="7">
        <v>0</v>
      </c>
      <c r="P6520" s="7">
        <f>SUM(dane3[[#This Row],[RoomService]:[VRDeck]])</f>
        <v>1760</v>
      </c>
      <c r="Q6520" t="s">
        <v>16587</v>
      </c>
      <c r="R6520" t="b">
        <v>0</v>
      </c>
    </row>
    <row r="6521" spans="1:18" x14ac:dyDescent="0.3">
      <c r="A6521" t="s">
        <v>17781</v>
      </c>
      <c r="B6521">
        <f>MID(dane3[[#This Row],[PassengerId]],1,4)+0</f>
        <v>6883</v>
      </c>
      <c r="C6521" t="s">
        <v>19</v>
      </c>
      <c r="D6521" t="b">
        <v>0</v>
      </c>
      <c r="E6521" t="s">
        <v>17782</v>
      </c>
      <c r="F6521" t="str">
        <f>MID($E6521,1,1)</f>
        <v>G</v>
      </c>
      <c r="G6521" t="str">
        <f>IFERROR(MID($E6521,SEARCH("/",$E6521,SEARCH("/",$E6521)+1)+1,1),"")</f>
        <v>S</v>
      </c>
      <c r="H6521" t="s">
        <v>16</v>
      </c>
      <c r="I6521">
        <v>26</v>
      </c>
      <c r="J6521" t="b">
        <v>0</v>
      </c>
      <c r="K6521" s="7">
        <v>0</v>
      </c>
      <c r="L6521" s="7">
        <v>0</v>
      </c>
      <c r="M6521" s="7">
        <v>1</v>
      </c>
      <c r="N6521" s="7">
        <v>0</v>
      </c>
      <c r="O6521" s="7">
        <v>398</v>
      </c>
      <c r="P6521" s="7">
        <f>SUM(dane3[[#This Row],[RoomService]:[VRDeck]])</f>
        <v>399</v>
      </c>
      <c r="Q6521" t="s">
        <v>17783</v>
      </c>
      <c r="R6521" t="b">
        <v>1</v>
      </c>
    </row>
    <row r="6522" spans="1:18" x14ac:dyDescent="0.3">
      <c r="A6522" t="s">
        <v>16588</v>
      </c>
      <c r="B6522">
        <f>MID(dane3[[#This Row],[PassengerId]],1,4)+0</f>
        <v>6422</v>
      </c>
      <c r="C6522" t="s">
        <v>53</v>
      </c>
      <c r="D6522" t="b">
        <v>0</v>
      </c>
      <c r="E6522" t="s">
        <v>16589</v>
      </c>
      <c r="F6522" t="str">
        <f>MID($E6522,1,1)</f>
        <v>E</v>
      </c>
      <c r="G6522" t="str">
        <f>IFERROR(MID($E6522,SEARCH("/",$E6522,SEARCH("/",$E6522)+1)+1,1),"")</f>
        <v>P</v>
      </c>
      <c r="H6522" t="s">
        <v>16</v>
      </c>
      <c r="I6522">
        <v>34</v>
      </c>
      <c r="J6522" t="b">
        <v>0</v>
      </c>
      <c r="K6522" s="7">
        <v>801</v>
      </c>
      <c r="L6522" s="7">
        <v>0</v>
      </c>
      <c r="M6522" s="7">
        <v>246</v>
      </c>
      <c r="N6522" s="7">
        <v>1</v>
      </c>
      <c r="O6522" s="7">
        <v>0</v>
      </c>
      <c r="P6522" s="7">
        <f>SUM(dane3[[#This Row],[RoomService]:[VRDeck]])</f>
        <v>1048</v>
      </c>
      <c r="Q6522" t="s">
        <v>16590</v>
      </c>
      <c r="R6522" t="b">
        <v>0</v>
      </c>
    </row>
    <row r="6523" spans="1:18" x14ac:dyDescent="0.3">
      <c r="A6523" t="s">
        <v>17787</v>
      </c>
      <c r="B6523">
        <f>MID(dane3[[#This Row],[PassengerId]],1,4)+0</f>
        <v>6887</v>
      </c>
      <c r="C6523" t="s">
        <v>19</v>
      </c>
      <c r="D6523" t="b">
        <v>0</v>
      </c>
      <c r="E6523" t="s">
        <v>17788</v>
      </c>
      <c r="F6523" t="str">
        <f>MID($E6523,1,1)</f>
        <v>G</v>
      </c>
      <c r="G6523" t="str">
        <f>IFERROR(MID($E6523,SEARCH("/",$E6523,SEARCH("/",$E6523)+1)+1,1),"")</f>
        <v>S</v>
      </c>
      <c r="H6523" t="s">
        <v>16</v>
      </c>
      <c r="I6523">
        <v>32</v>
      </c>
      <c r="J6523" t="b">
        <v>0</v>
      </c>
      <c r="K6523" s="7">
        <v>0</v>
      </c>
      <c r="L6523" s="7">
        <v>326</v>
      </c>
      <c r="M6523" s="7">
        <v>31</v>
      </c>
      <c r="N6523" s="7">
        <v>5</v>
      </c>
      <c r="O6523" s="7">
        <v>545</v>
      </c>
      <c r="P6523" s="7">
        <f>SUM(dane3[[#This Row],[RoomService]:[VRDeck]])</f>
        <v>907</v>
      </c>
      <c r="Q6523" t="s">
        <v>17789</v>
      </c>
      <c r="R6523" t="b">
        <v>0</v>
      </c>
    </row>
    <row r="6524" spans="1:18" x14ac:dyDescent="0.3">
      <c r="A6524" t="s">
        <v>23618</v>
      </c>
      <c r="B6524">
        <f>MID(dane3[[#This Row],[PassengerId]],1,4)+0</f>
        <v>9226</v>
      </c>
      <c r="C6524" t="s">
        <v>19</v>
      </c>
      <c r="D6524" t="b">
        <v>0</v>
      </c>
      <c r="E6524" t="s">
        <v>23619</v>
      </c>
      <c r="F6524" t="str">
        <f>MID($E6524,1,1)</f>
        <v>F</v>
      </c>
      <c r="G6524" t="str">
        <f>IFERROR(MID($E6524,SEARCH("/",$E6524,SEARCH("/",$E6524)+1)+1,1),"")</f>
        <v>S</v>
      </c>
      <c r="H6524" t="s">
        <v>16</v>
      </c>
      <c r="I6524">
        <v>22</v>
      </c>
      <c r="J6524" t="b">
        <v>0</v>
      </c>
      <c r="K6524" s="7">
        <v>676</v>
      </c>
      <c r="L6524" s="7">
        <v>0</v>
      </c>
      <c r="M6524" s="7">
        <v>13</v>
      </c>
      <c r="N6524" s="7">
        <v>0</v>
      </c>
      <c r="O6524" s="7">
        <v>12</v>
      </c>
      <c r="P6524" s="7">
        <f>SUM(dane3[[#This Row],[RoomService]:[VRDeck]])</f>
        <v>701</v>
      </c>
      <c r="Q6524" t="s">
        <v>23620</v>
      </c>
      <c r="R6524" t="b">
        <v>0</v>
      </c>
    </row>
    <row r="6525" spans="1:18" x14ac:dyDescent="0.3">
      <c r="A6525" t="s">
        <v>16613</v>
      </c>
      <c r="B6525">
        <f>MID(dane3[[#This Row],[PassengerId]],1,4)+0</f>
        <v>6433</v>
      </c>
      <c r="C6525" t="s">
        <v>53</v>
      </c>
      <c r="D6525" t="b">
        <v>0</v>
      </c>
      <c r="E6525" t="s">
        <v>16614</v>
      </c>
      <c r="F6525" t="str">
        <f>MID($E6525,1,1)</f>
        <v>D</v>
      </c>
      <c r="G6525" t="str">
        <f>IFERROR(MID($E6525,SEARCH("/",$E6525,SEARCH("/",$E6525)+1)+1,1),"")</f>
        <v>S</v>
      </c>
      <c r="H6525" t="s">
        <v>46</v>
      </c>
      <c r="I6525">
        <v>53</v>
      </c>
      <c r="J6525" t="b">
        <v>0</v>
      </c>
      <c r="K6525" s="7">
        <v>83</v>
      </c>
      <c r="L6525" s="7">
        <v>0</v>
      </c>
      <c r="M6525" s="7">
        <v>1590</v>
      </c>
      <c r="N6525" s="7">
        <v>60</v>
      </c>
      <c r="O6525" s="7">
        <v>0</v>
      </c>
      <c r="P6525" s="7">
        <f>SUM(dane3[[#This Row],[RoomService]:[VRDeck]])</f>
        <v>1733</v>
      </c>
      <c r="Q6525" t="s">
        <v>16615</v>
      </c>
      <c r="R6525" t="b">
        <v>1</v>
      </c>
    </row>
    <row r="6526" spans="1:18" x14ac:dyDescent="0.3">
      <c r="A6526" t="s">
        <v>17796</v>
      </c>
      <c r="B6526">
        <f>MID(dane3[[#This Row],[PassengerId]],1,4)+0</f>
        <v>6892</v>
      </c>
      <c r="C6526" t="s">
        <v>19</v>
      </c>
      <c r="D6526" t="b">
        <v>0</v>
      </c>
      <c r="E6526" t="s">
        <v>17797</v>
      </c>
      <c r="F6526" t="str">
        <f>MID($E6526,1,1)</f>
        <v>F</v>
      </c>
      <c r="G6526" t="str">
        <f>IFERROR(MID($E6526,SEARCH("/",$E6526,SEARCH("/",$E6526)+1)+1,1),"")</f>
        <v>S</v>
      </c>
      <c r="H6526" t="s">
        <v>16</v>
      </c>
      <c r="I6526">
        <v>28</v>
      </c>
      <c r="J6526" t="b">
        <v>0</v>
      </c>
      <c r="K6526" s="7">
        <v>0</v>
      </c>
      <c r="L6526" s="7">
        <v>669</v>
      </c>
      <c r="M6526" s="7">
        <v>0</v>
      </c>
      <c r="N6526" s="7">
        <v>1</v>
      </c>
      <c r="O6526" s="7">
        <v>2</v>
      </c>
      <c r="P6526" s="7">
        <f>SUM(dane3[[#This Row],[RoomService]:[VRDeck]])</f>
        <v>672</v>
      </c>
      <c r="Q6526" t="s">
        <v>17798</v>
      </c>
      <c r="R6526" t="b">
        <v>1</v>
      </c>
    </row>
    <row r="6527" spans="1:18" x14ac:dyDescent="0.3">
      <c r="A6527" t="s">
        <v>17799</v>
      </c>
      <c r="B6527">
        <f>MID(dane3[[#This Row],[PassengerId]],1,4)+0</f>
        <v>6893</v>
      </c>
      <c r="C6527" t="s">
        <v>14</v>
      </c>
      <c r="D6527" t="b">
        <v>1</v>
      </c>
      <c r="E6527" t="s">
        <v>17800</v>
      </c>
      <c r="F6527" t="str">
        <f>MID($E6527,1,1)</f>
        <v>B</v>
      </c>
      <c r="G6527" t="str">
        <f>IFERROR(MID($E6527,SEARCH("/",$E6527,SEARCH("/",$E6527)+1)+1,1),"")</f>
        <v>S</v>
      </c>
      <c r="H6527" t="s">
        <v>16</v>
      </c>
      <c r="I6527">
        <v>29</v>
      </c>
      <c r="J6527" t="b">
        <v>0</v>
      </c>
      <c r="K6527" s="7">
        <v>0</v>
      </c>
      <c r="L6527" s="7">
        <v>0</v>
      </c>
      <c r="M6527" s="7">
        <v>0</v>
      </c>
      <c r="N6527" s="7">
        <v>0</v>
      </c>
      <c r="O6527" s="7">
        <v>0</v>
      </c>
      <c r="P6527" s="7">
        <f>SUM(dane3[[#This Row],[RoomService]:[VRDeck]])</f>
        <v>0</v>
      </c>
      <c r="Q6527" t="s">
        <v>17801</v>
      </c>
      <c r="R6527" t="b">
        <v>1</v>
      </c>
    </row>
    <row r="6528" spans="1:18" x14ac:dyDescent="0.3">
      <c r="A6528" t="s">
        <v>16616</v>
      </c>
      <c r="B6528">
        <f>MID(dane3[[#This Row],[PassengerId]],1,4)+0</f>
        <v>6433</v>
      </c>
      <c r="C6528" t="s">
        <v>53</v>
      </c>
      <c r="D6528" t="b">
        <v>1</v>
      </c>
      <c r="E6528" t="s">
        <v>16614</v>
      </c>
      <c r="F6528" t="str">
        <f>MID($E6528,1,1)</f>
        <v>D</v>
      </c>
      <c r="G6528" t="str">
        <f>IFERROR(MID($E6528,SEARCH("/",$E6528,SEARCH("/",$E6528)+1)+1,1),"")</f>
        <v>S</v>
      </c>
      <c r="H6528" t="s">
        <v>16</v>
      </c>
      <c r="I6528">
        <v>37</v>
      </c>
      <c r="J6528" t="b">
        <v>0</v>
      </c>
      <c r="K6528" s="7">
        <v>0</v>
      </c>
      <c r="L6528" s="7">
        <v>0</v>
      </c>
      <c r="M6528" s="7">
        <v>0</v>
      </c>
      <c r="N6528" s="7">
        <v>0</v>
      </c>
      <c r="O6528" s="7">
        <v>0</v>
      </c>
      <c r="P6528" s="7">
        <f>SUM(dane3[[#This Row],[RoomService]:[VRDeck]])</f>
        <v>0</v>
      </c>
      <c r="Q6528" t="s">
        <v>23799</v>
      </c>
      <c r="R6528" t="b">
        <v>1</v>
      </c>
    </row>
    <row r="6529" spans="1:18" x14ac:dyDescent="0.3">
      <c r="A6529" t="s">
        <v>16664</v>
      </c>
      <c r="B6529">
        <f>MID(dane3[[#This Row],[PassengerId]],1,4)+0</f>
        <v>6449</v>
      </c>
      <c r="C6529" t="s">
        <v>53</v>
      </c>
      <c r="D6529" t="b">
        <v>0</v>
      </c>
      <c r="E6529" t="s">
        <v>16665</v>
      </c>
      <c r="F6529" t="str">
        <f>MID($E6529,1,1)</f>
        <v>E</v>
      </c>
      <c r="G6529" t="str">
        <f>IFERROR(MID($E6529,SEARCH("/",$E6529,SEARCH("/",$E6529)+1)+1,1),"")</f>
        <v>S</v>
      </c>
      <c r="H6529" t="s">
        <v>16</v>
      </c>
      <c r="I6529">
        <v>18</v>
      </c>
      <c r="J6529" t="b">
        <v>0</v>
      </c>
      <c r="K6529" s="7">
        <v>0</v>
      </c>
      <c r="L6529" s="7">
        <v>0</v>
      </c>
      <c r="M6529" s="7">
        <v>0</v>
      </c>
      <c r="N6529" s="7">
        <v>0</v>
      </c>
      <c r="O6529" s="7">
        <v>0</v>
      </c>
      <c r="P6529" s="7">
        <f>SUM(dane3[[#This Row],[RoomService]:[VRDeck]])</f>
        <v>0</v>
      </c>
      <c r="Q6529" t="s">
        <v>16666</v>
      </c>
      <c r="R6529" t="b">
        <v>0</v>
      </c>
    </row>
    <row r="6530" spans="1:18" x14ac:dyDescent="0.3">
      <c r="A6530" t="s">
        <v>16667</v>
      </c>
      <c r="B6530">
        <f>MID(dane3[[#This Row],[PassengerId]],1,4)+0</f>
        <v>6449</v>
      </c>
      <c r="C6530" t="s">
        <v>53</v>
      </c>
      <c r="D6530" t="b">
        <v>0</v>
      </c>
      <c r="E6530" t="s">
        <v>16668</v>
      </c>
      <c r="F6530" t="str">
        <f>MID($E6530,1,1)</f>
        <v>F</v>
      </c>
      <c r="G6530" t="str">
        <f>IFERROR(MID($E6530,SEARCH("/",$E6530,SEARCH("/",$E6530)+1)+1,1),"")</f>
        <v>S</v>
      </c>
      <c r="H6530" t="s">
        <v>16</v>
      </c>
      <c r="I6530">
        <v>36</v>
      </c>
      <c r="J6530" t="b">
        <v>0</v>
      </c>
      <c r="K6530" s="7">
        <v>636</v>
      </c>
      <c r="L6530" s="7">
        <v>0</v>
      </c>
      <c r="M6530" s="7">
        <v>168</v>
      </c>
      <c r="N6530" s="7">
        <v>1795</v>
      </c>
      <c r="O6530" s="7">
        <v>0</v>
      </c>
      <c r="P6530" s="7">
        <f>SUM(dane3[[#This Row],[RoomService]:[VRDeck]])</f>
        <v>2599</v>
      </c>
      <c r="Q6530" t="s">
        <v>16669</v>
      </c>
      <c r="R6530" t="b">
        <v>0</v>
      </c>
    </row>
    <row r="6531" spans="1:18" x14ac:dyDescent="0.3">
      <c r="A6531" t="s">
        <v>17808</v>
      </c>
      <c r="B6531">
        <f>MID(dane3[[#This Row],[PassengerId]],1,4)+0</f>
        <v>6895</v>
      </c>
      <c r="C6531" t="s">
        <v>14</v>
      </c>
      <c r="D6531" t="b">
        <v>0</v>
      </c>
      <c r="E6531" t="s">
        <v>17809</v>
      </c>
      <c r="F6531" t="str">
        <f>MID($E6531,1,1)</f>
        <v>C</v>
      </c>
      <c r="G6531" t="str">
        <f>IFERROR(MID($E6531,SEARCH("/",$E6531,SEARCH("/",$E6531)+1)+1,1),"")</f>
        <v>P</v>
      </c>
      <c r="H6531" t="s">
        <v>16</v>
      </c>
      <c r="I6531">
        <v>25</v>
      </c>
      <c r="J6531" t="b">
        <v>0</v>
      </c>
      <c r="K6531" s="7">
        <v>0</v>
      </c>
      <c r="L6531" s="7">
        <v>4612</v>
      </c>
      <c r="M6531" s="7">
        <v>0</v>
      </c>
      <c r="N6531" s="7">
        <v>2585</v>
      </c>
      <c r="O6531" s="7">
        <v>1919</v>
      </c>
      <c r="P6531" s="7">
        <f>SUM(dane3[[#This Row],[RoomService]:[VRDeck]])</f>
        <v>9116</v>
      </c>
      <c r="Q6531" t="s">
        <v>17810</v>
      </c>
      <c r="R6531" t="b">
        <v>0</v>
      </c>
    </row>
    <row r="6532" spans="1:18" x14ac:dyDescent="0.3">
      <c r="A6532" t="s">
        <v>17872</v>
      </c>
      <c r="B6532">
        <f>MID(dane3[[#This Row],[PassengerId]],1,4)+0</f>
        <v>6913</v>
      </c>
      <c r="C6532" t="s">
        <v>53</v>
      </c>
      <c r="D6532" t="b">
        <v>0</v>
      </c>
      <c r="E6532" t="s">
        <v>17873</v>
      </c>
      <c r="F6532" t="str">
        <f>MID($E6532,1,1)</f>
        <v>E</v>
      </c>
      <c r="G6532" t="str">
        <f>IFERROR(MID($E6532,SEARCH("/",$E6532,SEARCH("/",$E6532)+1)+1,1),"")</f>
        <v>S</v>
      </c>
      <c r="H6532" t="s">
        <v>16</v>
      </c>
      <c r="I6532">
        <v>18</v>
      </c>
      <c r="J6532" t="b">
        <v>0</v>
      </c>
      <c r="K6532" s="7">
        <v>1988</v>
      </c>
      <c r="L6532" s="7">
        <v>0</v>
      </c>
      <c r="M6532" s="7">
        <v>95</v>
      </c>
      <c r="N6532" s="7">
        <v>0</v>
      </c>
      <c r="O6532" s="7">
        <v>0</v>
      </c>
      <c r="P6532" s="7">
        <f>SUM(dane3[[#This Row],[RoomService]:[VRDeck]])</f>
        <v>2083</v>
      </c>
      <c r="Q6532" t="s">
        <v>17874</v>
      </c>
      <c r="R6532" t="b">
        <v>0</v>
      </c>
    </row>
    <row r="6533" spans="1:18" x14ac:dyDescent="0.3">
      <c r="A6533" t="s">
        <v>16699</v>
      </c>
      <c r="B6533">
        <f>MID(dane3[[#This Row],[PassengerId]],1,4)+0</f>
        <v>6458</v>
      </c>
      <c r="C6533" t="s">
        <v>53</v>
      </c>
      <c r="D6533" t="b">
        <v>0</v>
      </c>
      <c r="E6533" t="s">
        <v>16700</v>
      </c>
      <c r="F6533" t="str">
        <f>MID($E6533,1,1)</f>
        <v>E</v>
      </c>
      <c r="G6533" t="str">
        <f>IFERROR(MID($E6533,SEARCH("/",$E6533,SEARCH("/",$E6533)+1)+1,1),"")</f>
        <v>S</v>
      </c>
      <c r="H6533" t="s">
        <v>16</v>
      </c>
      <c r="I6533">
        <v>14</v>
      </c>
      <c r="J6533" t="b">
        <v>0</v>
      </c>
      <c r="K6533" s="7">
        <v>0</v>
      </c>
      <c r="L6533" s="7">
        <v>0</v>
      </c>
      <c r="M6533" s="7">
        <v>0</v>
      </c>
      <c r="N6533" s="7">
        <v>0</v>
      </c>
      <c r="O6533" s="7">
        <v>0</v>
      </c>
      <c r="P6533" s="7">
        <f>SUM(dane3[[#This Row],[RoomService]:[VRDeck]])</f>
        <v>0</v>
      </c>
      <c r="Q6533" t="s">
        <v>16701</v>
      </c>
      <c r="R6533" t="b">
        <v>0</v>
      </c>
    </row>
    <row r="6534" spans="1:18" x14ac:dyDescent="0.3">
      <c r="A6534" t="s">
        <v>16708</v>
      </c>
      <c r="B6534">
        <f>MID(dane3[[#This Row],[PassengerId]],1,4)+0</f>
        <v>6462</v>
      </c>
      <c r="C6534" t="s">
        <v>53</v>
      </c>
      <c r="D6534" t="b">
        <v>1</v>
      </c>
      <c r="E6534" t="s">
        <v>16709</v>
      </c>
      <c r="F6534" t="str">
        <f>MID($E6534,1,1)</f>
        <v>F</v>
      </c>
      <c r="G6534" t="str">
        <f>IFERROR(MID($E6534,SEARCH("/",$E6534,SEARCH("/",$E6534)+1)+1,1),"")</f>
        <v>S</v>
      </c>
      <c r="H6534" t="s">
        <v>16</v>
      </c>
      <c r="I6534">
        <v>27</v>
      </c>
      <c r="J6534" t="b">
        <v>0</v>
      </c>
      <c r="K6534" s="7">
        <v>0</v>
      </c>
      <c r="L6534" s="7">
        <v>0</v>
      </c>
      <c r="M6534" s="7">
        <v>0</v>
      </c>
      <c r="N6534" s="7">
        <v>0</v>
      </c>
      <c r="O6534" s="7">
        <v>0</v>
      </c>
      <c r="P6534" s="7">
        <f>SUM(dane3[[#This Row],[RoomService]:[VRDeck]])</f>
        <v>0</v>
      </c>
      <c r="Q6534" t="s">
        <v>23799</v>
      </c>
      <c r="R6534" t="b">
        <v>1</v>
      </c>
    </row>
    <row r="6535" spans="1:18" x14ac:dyDescent="0.3">
      <c r="A6535" t="s">
        <v>17819</v>
      </c>
      <c r="B6535">
        <f>MID(dane3[[#This Row],[PassengerId]],1,4)+0</f>
        <v>6898</v>
      </c>
      <c r="C6535" t="s">
        <v>14</v>
      </c>
      <c r="D6535" t="b">
        <v>0</v>
      </c>
      <c r="E6535" t="s">
        <v>39</v>
      </c>
      <c r="F6535" t="s">
        <v>23760</v>
      </c>
      <c r="G6535" t="str">
        <f>IFERROR(MID($E6535,SEARCH("/",$E6535,SEARCH("/",$E6535)+1)+1,1),"")</f>
        <v/>
      </c>
      <c r="H6535" t="s">
        <v>46</v>
      </c>
      <c r="I6535">
        <v>27</v>
      </c>
      <c r="J6535" t="b">
        <v>0</v>
      </c>
      <c r="K6535" s="7">
        <v>146</v>
      </c>
      <c r="L6535" s="7">
        <v>3786</v>
      </c>
      <c r="M6535" s="7">
        <v>490</v>
      </c>
      <c r="N6535" s="7">
        <v>0</v>
      </c>
      <c r="O6535" s="7">
        <v>18</v>
      </c>
      <c r="P6535" s="7">
        <f>SUM(dane3[[#This Row],[RoomService]:[VRDeck]])</f>
        <v>4440</v>
      </c>
      <c r="Q6535" t="s">
        <v>17820</v>
      </c>
      <c r="R6535" t="b">
        <v>1</v>
      </c>
    </row>
    <row r="6536" spans="1:18" x14ac:dyDescent="0.3">
      <c r="A6536" t="s">
        <v>17821</v>
      </c>
      <c r="B6536">
        <f>MID(dane3[[#This Row],[PassengerId]],1,4)+0</f>
        <v>6899</v>
      </c>
      <c r="C6536" t="s">
        <v>14</v>
      </c>
      <c r="D6536" t="b">
        <v>0</v>
      </c>
      <c r="E6536" t="s">
        <v>17822</v>
      </c>
      <c r="F6536" t="str">
        <f>MID($E6536,1,1)</f>
        <v>A</v>
      </c>
      <c r="G6536" t="str">
        <f>IFERROR(MID($E6536,SEARCH("/",$E6536,SEARCH("/",$E6536)+1)+1,1),"")</f>
        <v>P</v>
      </c>
      <c r="H6536" t="s">
        <v>16</v>
      </c>
      <c r="I6536">
        <v>59</v>
      </c>
      <c r="J6536" t="b">
        <v>0</v>
      </c>
      <c r="K6536" s="7">
        <v>0</v>
      </c>
      <c r="L6536" s="7">
        <v>0</v>
      </c>
      <c r="M6536" s="7">
        <v>0</v>
      </c>
      <c r="N6536" s="7">
        <v>0</v>
      </c>
      <c r="O6536" s="7">
        <v>0</v>
      </c>
      <c r="P6536" s="7">
        <f>SUM(dane3[[#This Row],[RoomService]:[VRDeck]])</f>
        <v>0</v>
      </c>
      <c r="Q6536" t="s">
        <v>17823</v>
      </c>
      <c r="R6536" t="b">
        <v>1</v>
      </c>
    </row>
    <row r="6537" spans="1:18" x14ac:dyDescent="0.3">
      <c r="A6537" t="s">
        <v>9187</v>
      </c>
      <c r="B6537">
        <f>MID(dane3[[#This Row],[PassengerId]],1,4)+0</f>
        <v>3609</v>
      </c>
      <c r="C6537" t="s">
        <v>14</v>
      </c>
      <c r="D6537" t="b">
        <v>0</v>
      </c>
      <c r="E6537" t="s">
        <v>9183</v>
      </c>
      <c r="F6537" t="str">
        <f>MID($E6537,1,1)</f>
        <v>C</v>
      </c>
      <c r="G6537" t="str">
        <f>IFERROR(MID($E6537,SEARCH("/",$E6537,SEARCH("/",$E6537)+1)+1,1),"")</f>
        <v>P</v>
      </c>
      <c r="H6537" t="s">
        <v>46</v>
      </c>
      <c r="I6537">
        <v>28</v>
      </c>
      <c r="J6537" t="b">
        <v>0</v>
      </c>
      <c r="K6537" s="7">
        <v>0</v>
      </c>
      <c r="L6537" s="7">
        <v>0</v>
      </c>
      <c r="M6537" s="7">
        <v>0</v>
      </c>
      <c r="N6537" s="7">
        <v>0</v>
      </c>
      <c r="O6537" s="7">
        <v>0</v>
      </c>
      <c r="P6537" s="7">
        <f>SUM(dane3[[#This Row],[RoomService]:[VRDeck]])</f>
        <v>0</v>
      </c>
      <c r="Q6537" t="s">
        <v>9188</v>
      </c>
      <c r="R6537" t="b">
        <v>1</v>
      </c>
    </row>
    <row r="6538" spans="1:18" x14ac:dyDescent="0.3">
      <c r="A6538" t="s">
        <v>17826</v>
      </c>
      <c r="B6538">
        <f>MID(dane3[[#This Row],[PassengerId]],1,4)+0</f>
        <v>6900</v>
      </c>
      <c r="C6538" t="s">
        <v>19</v>
      </c>
      <c r="D6538" t="b">
        <v>1</v>
      </c>
      <c r="E6538" t="s">
        <v>17827</v>
      </c>
      <c r="F6538" t="str">
        <f>MID($E6538,1,1)</f>
        <v>G</v>
      </c>
      <c r="G6538" t="str">
        <f>IFERROR(MID($E6538,SEARCH("/",$E6538,SEARCH("/",$E6538)+1)+1,1),"")</f>
        <v>S</v>
      </c>
      <c r="H6538" t="s">
        <v>16</v>
      </c>
      <c r="I6538">
        <v>16</v>
      </c>
      <c r="J6538" t="b">
        <v>0</v>
      </c>
      <c r="K6538" s="7">
        <v>0</v>
      </c>
      <c r="L6538" s="7">
        <v>0</v>
      </c>
      <c r="M6538" s="7">
        <v>0</v>
      </c>
      <c r="N6538" s="7">
        <v>0</v>
      </c>
      <c r="O6538" s="7">
        <v>0</v>
      </c>
      <c r="P6538" s="7">
        <f>SUM(dane3[[#This Row],[RoomService]:[VRDeck]])</f>
        <v>0</v>
      </c>
      <c r="Q6538" t="s">
        <v>17828</v>
      </c>
      <c r="R6538" t="b">
        <v>1</v>
      </c>
    </row>
    <row r="6539" spans="1:18" x14ac:dyDescent="0.3">
      <c r="A6539" t="s">
        <v>16718</v>
      </c>
      <c r="B6539">
        <f>MID(dane3[[#This Row],[PassengerId]],1,4)+0</f>
        <v>6468</v>
      </c>
      <c r="C6539" t="s">
        <v>53</v>
      </c>
      <c r="D6539" t="b">
        <v>1</v>
      </c>
      <c r="E6539" t="s">
        <v>16719</v>
      </c>
      <c r="F6539" t="str">
        <f>MID($E6539,1,1)</f>
        <v>F</v>
      </c>
      <c r="G6539" t="str">
        <f>IFERROR(MID($E6539,SEARCH("/",$E6539,SEARCH("/",$E6539)+1)+1,1),"")</f>
        <v>P</v>
      </c>
      <c r="H6539" t="s">
        <v>16</v>
      </c>
      <c r="I6539">
        <v>24</v>
      </c>
      <c r="J6539" t="b">
        <v>0</v>
      </c>
      <c r="K6539" s="7">
        <v>0</v>
      </c>
      <c r="L6539" s="7">
        <v>0</v>
      </c>
      <c r="M6539" s="7">
        <v>0</v>
      </c>
      <c r="N6539" s="7">
        <v>0</v>
      </c>
      <c r="O6539" s="7">
        <v>0</v>
      </c>
      <c r="P6539" s="7">
        <f>SUM(dane3[[#This Row],[RoomService]:[VRDeck]])</f>
        <v>0</v>
      </c>
      <c r="Q6539" t="s">
        <v>16720</v>
      </c>
      <c r="R6539" t="b">
        <v>1</v>
      </c>
    </row>
    <row r="6540" spans="1:18" x14ac:dyDescent="0.3">
      <c r="A6540" t="s">
        <v>17832</v>
      </c>
      <c r="B6540">
        <f>MID(dane3[[#This Row],[PassengerId]],1,4)+0</f>
        <v>6902</v>
      </c>
      <c r="C6540" t="s">
        <v>14</v>
      </c>
      <c r="D6540" t="b">
        <v>1</v>
      </c>
      <c r="E6540" t="s">
        <v>17833</v>
      </c>
      <c r="F6540" t="str">
        <f>MID($E6540,1,1)</f>
        <v>D</v>
      </c>
      <c r="G6540" t="str">
        <f>IFERROR(MID($E6540,SEARCH("/",$E6540,SEARCH("/",$E6540)+1)+1,1),"")</f>
        <v>P</v>
      </c>
      <c r="H6540" t="s">
        <v>16</v>
      </c>
      <c r="I6540">
        <v>46</v>
      </c>
      <c r="J6540" t="b">
        <v>0</v>
      </c>
      <c r="K6540" s="7">
        <v>0</v>
      </c>
      <c r="L6540" s="7">
        <v>0</v>
      </c>
      <c r="M6540" s="7">
        <v>0</v>
      </c>
      <c r="N6540" s="7">
        <v>0</v>
      </c>
      <c r="O6540" s="7">
        <v>0</v>
      </c>
      <c r="P6540" s="7">
        <f>SUM(dane3[[#This Row],[RoomService]:[VRDeck]])</f>
        <v>0</v>
      </c>
      <c r="Q6540" t="s">
        <v>17834</v>
      </c>
      <c r="R6540" t="b">
        <v>1</v>
      </c>
    </row>
    <row r="6541" spans="1:18" x14ac:dyDescent="0.3">
      <c r="A6541" t="s">
        <v>17835</v>
      </c>
      <c r="B6541">
        <f>MID(dane3[[#This Row],[PassengerId]],1,4)+0</f>
        <v>6903</v>
      </c>
      <c r="C6541" t="s">
        <v>19</v>
      </c>
      <c r="D6541" t="b">
        <v>0</v>
      </c>
      <c r="E6541" t="s">
        <v>17836</v>
      </c>
      <c r="F6541" t="str">
        <f>MID($E6541,1,1)</f>
        <v>F</v>
      </c>
      <c r="G6541" t="str">
        <f>IFERROR(MID($E6541,SEARCH("/",$E6541,SEARCH("/",$E6541)+1)+1,1),"")</f>
        <v>P</v>
      </c>
      <c r="H6541" t="s">
        <v>32</v>
      </c>
      <c r="I6541">
        <v>25</v>
      </c>
      <c r="J6541" t="b">
        <v>0</v>
      </c>
      <c r="K6541" s="7">
        <v>0</v>
      </c>
      <c r="L6541" s="7">
        <v>1428</v>
      </c>
      <c r="M6541" s="7">
        <v>0</v>
      </c>
      <c r="N6541" s="7">
        <v>1483</v>
      </c>
      <c r="O6541" s="7">
        <v>0</v>
      </c>
      <c r="P6541" s="7">
        <f>SUM(dane3[[#This Row],[RoomService]:[VRDeck]])</f>
        <v>2911</v>
      </c>
      <c r="Q6541" t="s">
        <v>17837</v>
      </c>
      <c r="R6541" t="b">
        <v>0</v>
      </c>
    </row>
    <row r="6542" spans="1:18" x14ac:dyDescent="0.3">
      <c r="A6542" t="s">
        <v>17838</v>
      </c>
      <c r="B6542">
        <f>MID(dane3[[#This Row],[PassengerId]],1,4)+0</f>
        <v>6905</v>
      </c>
      <c r="C6542" t="s">
        <v>19</v>
      </c>
      <c r="D6542" t="b">
        <v>0</v>
      </c>
      <c r="E6542" t="s">
        <v>17839</v>
      </c>
      <c r="F6542" t="str">
        <f>MID($E6542,1,1)</f>
        <v>F</v>
      </c>
      <c r="G6542" t="str">
        <f>IFERROR(MID($E6542,SEARCH("/",$E6542,SEARCH("/",$E6542)+1)+1,1),"")</f>
        <v>S</v>
      </c>
      <c r="H6542" t="s">
        <v>16</v>
      </c>
      <c r="I6542">
        <v>39</v>
      </c>
      <c r="J6542" t="b">
        <v>0</v>
      </c>
      <c r="K6542" s="7">
        <v>130</v>
      </c>
      <c r="L6542" s="7">
        <v>741</v>
      </c>
      <c r="M6542" s="7">
        <v>0</v>
      </c>
      <c r="N6542" s="7">
        <v>0</v>
      </c>
      <c r="O6542" s="7">
        <v>0</v>
      </c>
      <c r="P6542" s="7">
        <f>SUM(dane3[[#This Row],[RoomService]:[VRDeck]])</f>
        <v>871</v>
      </c>
      <c r="Q6542" t="s">
        <v>17840</v>
      </c>
      <c r="R6542" t="b">
        <v>0</v>
      </c>
    </row>
    <row r="6543" spans="1:18" x14ac:dyDescent="0.3">
      <c r="A6543" t="s">
        <v>17841</v>
      </c>
      <c r="B6543">
        <f>MID(dane3[[#This Row],[PassengerId]],1,4)+0</f>
        <v>6905</v>
      </c>
      <c r="C6543" t="s">
        <v>19</v>
      </c>
      <c r="D6543" t="b">
        <v>0</v>
      </c>
      <c r="E6543" t="s">
        <v>17842</v>
      </c>
      <c r="F6543" t="str">
        <f>MID($E6543,1,1)</f>
        <v>E</v>
      </c>
      <c r="G6543" t="str">
        <f>IFERROR(MID($E6543,SEARCH("/",$E6543,SEARCH("/",$E6543)+1)+1,1),"")</f>
        <v>S</v>
      </c>
      <c r="H6543" t="s">
        <v>16</v>
      </c>
      <c r="I6543">
        <v>15</v>
      </c>
      <c r="J6543" t="b">
        <v>0</v>
      </c>
      <c r="K6543" s="7">
        <v>0</v>
      </c>
      <c r="L6543" s="7">
        <v>0</v>
      </c>
      <c r="M6543" s="7">
        <v>0</v>
      </c>
      <c r="N6543" s="7">
        <v>938</v>
      </c>
      <c r="O6543" s="7">
        <v>44</v>
      </c>
      <c r="P6543" s="7">
        <f>SUM(dane3[[#This Row],[RoomService]:[VRDeck]])</f>
        <v>982</v>
      </c>
      <c r="Q6543" t="s">
        <v>17843</v>
      </c>
      <c r="R6543" t="b">
        <v>0</v>
      </c>
    </row>
    <row r="6544" spans="1:18" x14ac:dyDescent="0.3">
      <c r="A6544" t="s">
        <v>17844</v>
      </c>
      <c r="B6544">
        <f>MID(dane3[[#This Row],[PassengerId]],1,4)+0</f>
        <v>6905</v>
      </c>
      <c r="C6544" t="s">
        <v>19</v>
      </c>
      <c r="D6544" t="b">
        <v>0</v>
      </c>
      <c r="E6544" t="s">
        <v>17839</v>
      </c>
      <c r="F6544" t="str">
        <f>MID($E6544,1,1)</f>
        <v>F</v>
      </c>
      <c r="G6544" t="str">
        <f>IFERROR(MID($E6544,SEARCH("/",$E6544,SEARCH("/",$E6544)+1)+1,1),"")</f>
        <v>S</v>
      </c>
      <c r="H6544" t="s">
        <v>46</v>
      </c>
      <c r="I6544">
        <v>16</v>
      </c>
      <c r="J6544" t="b">
        <v>0</v>
      </c>
      <c r="K6544" s="7">
        <v>43</v>
      </c>
      <c r="L6544" s="7">
        <v>3</v>
      </c>
      <c r="M6544" s="7">
        <v>750</v>
      </c>
      <c r="N6544" s="7">
        <v>0</v>
      </c>
      <c r="O6544" s="7">
        <v>0</v>
      </c>
      <c r="P6544" s="7">
        <f>SUM(dane3[[#This Row],[RoomService]:[VRDeck]])</f>
        <v>796</v>
      </c>
      <c r="Q6544" t="s">
        <v>17845</v>
      </c>
      <c r="R6544" t="b">
        <v>1</v>
      </c>
    </row>
    <row r="6545" spans="1:18" x14ac:dyDescent="0.3">
      <c r="A6545" t="s">
        <v>16721</v>
      </c>
      <c r="B6545">
        <f>MID(dane3[[#This Row],[PassengerId]],1,4)+0</f>
        <v>6468</v>
      </c>
      <c r="C6545" t="s">
        <v>53</v>
      </c>
      <c r="D6545" t="b">
        <v>1</v>
      </c>
      <c r="E6545" t="s">
        <v>16719</v>
      </c>
      <c r="F6545" t="str">
        <f>MID($E6545,1,1)</f>
        <v>F</v>
      </c>
      <c r="G6545" t="str">
        <f>IFERROR(MID($E6545,SEARCH("/",$E6545,SEARCH("/",$E6545)+1)+1,1),"")</f>
        <v>P</v>
      </c>
      <c r="H6545" t="s">
        <v>16</v>
      </c>
      <c r="I6545">
        <v>8</v>
      </c>
      <c r="J6545" t="b">
        <v>0</v>
      </c>
      <c r="K6545" s="7">
        <v>0</v>
      </c>
      <c r="L6545" s="7">
        <v>0</v>
      </c>
      <c r="M6545" s="7">
        <v>0</v>
      </c>
      <c r="N6545" s="7">
        <v>0</v>
      </c>
      <c r="O6545" s="7">
        <v>0</v>
      </c>
      <c r="P6545" s="7">
        <f>SUM(dane3[[#This Row],[RoomService]:[VRDeck]])</f>
        <v>0</v>
      </c>
      <c r="Q6545" t="s">
        <v>16722</v>
      </c>
      <c r="R6545" t="b">
        <v>1</v>
      </c>
    </row>
    <row r="6546" spans="1:18" x14ac:dyDescent="0.3">
      <c r="A6546" t="s">
        <v>16723</v>
      </c>
      <c r="B6546">
        <f>MID(dane3[[#This Row],[PassengerId]],1,4)+0</f>
        <v>6468</v>
      </c>
      <c r="C6546" t="s">
        <v>53</v>
      </c>
      <c r="D6546" t="b">
        <v>1</v>
      </c>
      <c r="E6546" t="s">
        <v>16724</v>
      </c>
      <c r="F6546" t="str">
        <f>MID($E6546,1,1)</f>
        <v>E</v>
      </c>
      <c r="G6546" t="str">
        <f>IFERROR(MID($E6546,SEARCH("/",$E6546,SEARCH("/",$E6546)+1)+1,1),"")</f>
        <v>P</v>
      </c>
      <c r="H6546" t="s">
        <v>16</v>
      </c>
      <c r="I6546">
        <v>36</v>
      </c>
      <c r="J6546" t="b">
        <v>0</v>
      </c>
      <c r="K6546" s="7">
        <v>0</v>
      </c>
      <c r="L6546" s="7">
        <v>0</v>
      </c>
      <c r="M6546" s="7">
        <v>0</v>
      </c>
      <c r="N6546" s="7">
        <v>0</v>
      </c>
      <c r="O6546" s="7">
        <v>0</v>
      </c>
      <c r="P6546" s="7">
        <f>SUM(dane3[[#This Row],[RoomService]:[VRDeck]])</f>
        <v>0</v>
      </c>
      <c r="Q6546" t="s">
        <v>16725</v>
      </c>
      <c r="R6546" t="b">
        <v>0</v>
      </c>
    </row>
    <row r="6547" spans="1:18" x14ac:dyDescent="0.3">
      <c r="A6547" t="s">
        <v>16726</v>
      </c>
      <c r="B6547">
        <f>MID(dane3[[#This Row],[PassengerId]],1,4)+0</f>
        <v>6468</v>
      </c>
      <c r="C6547" t="s">
        <v>53</v>
      </c>
      <c r="D6547" t="b">
        <v>0</v>
      </c>
      <c r="E6547" t="s">
        <v>16727</v>
      </c>
      <c r="F6547" t="str">
        <f>MID($E6547,1,1)</f>
        <v>D</v>
      </c>
      <c r="G6547" t="str">
        <f>IFERROR(MID($E6547,SEARCH("/",$E6547,SEARCH("/",$E6547)+1)+1,1),"")</f>
        <v>P</v>
      </c>
      <c r="H6547" t="s">
        <v>16</v>
      </c>
      <c r="I6547">
        <v>32</v>
      </c>
      <c r="J6547" t="b">
        <v>1</v>
      </c>
      <c r="K6547" s="7">
        <v>1179</v>
      </c>
      <c r="L6547" s="7">
        <v>0</v>
      </c>
      <c r="M6547" s="7">
        <v>4</v>
      </c>
      <c r="N6547" s="7">
        <v>0</v>
      </c>
      <c r="O6547" s="7">
        <v>0</v>
      </c>
      <c r="P6547" s="7">
        <f>SUM(dane3[[#This Row],[RoomService]:[VRDeck]])</f>
        <v>1183</v>
      </c>
      <c r="Q6547" t="s">
        <v>16728</v>
      </c>
      <c r="R6547" t="b">
        <v>0</v>
      </c>
    </row>
    <row r="6548" spans="1:18" x14ac:dyDescent="0.3">
      <c r="A6548" t="s">
        <v>17854</v>
      </c>
      <c r="B6548">
        <f>MID(dane3[[#This Row],[PassengerId]],1,4)+0</f>
        <v>6907</v>
      </c>
      <c r="C6548" t="s">
        <v>19</v>
      </c>
      <c r="D6548" t="b">
        <v>1</v>
      </c>
      <c r="E6548" t="s">
        <v>17855</v>
      </c>
      <c r="F6548" t="str">
        <f>MID($E6548,1,1)</f>
        <v>G</v>
      </c>
      <c r="G6548" t="str">
        <f>IFERROR(MID($E6548,SEARCH("/",$E6548,SEARCH("/",$E6548)+1)+1,1),"")</f>
        <v>P</v>
      </c>
      <c r="H6548" t="s">
        <v>16</v>
      </c>
      <c r="I6548">
        <v>29</v>
      </c>
      <c r="J6548" t="b">
        <v>0</v>
      </c>
      <c r="K6548" s="7">
        <v>0</v>
      </c>
      <c r="L6548" s="7">
        <v>0</v>
      </c>
      <c r="M6548" s="7">
        <v>0</v>
      </c>
      <c r="N6548" s="7">
        <v>0</v>
      </c>
      <c r="O6548" s="7">
        <v>0</v>
      </c>
      <c r="P6548" s="7">
        <f>SUM(dane3[[#This Row],[RoomService]:[VRDeck]])</f>
        <v>0</v>
      </c>
      <c r="Q6548" t="s">
        <v>17856</v>
      </c>
      <c r="R6548" t="b">
        <v>1</v>
      </c>
    </row>
    <row r="6549" spans="1:18" x14ac:dyDescent="0.3">
      <c r="A6549" t="s">
        <v>17857</v>
      </c>
      <c r="B6549">
        <f>MID(dane3[[#This Row],[PassengerId]],1,4)+0</f>
        <v>6908</v>
      </c>
      <c r="C6549" t="s">
        <v>14</v>
      </c>
      <c r="D6549" t="b">
        <v>0</v>
      </c>
      <c r="E6549" t="s">
        <v>17858</v>
      </c>
      <c r="F6549" t="str">
        <f>MID($E6549,1,1)</f>
        <v>C</v>
      </c>
      <c r="G6549" t="str">
        <f>IFERROR(MID($E6549,SEARCH("/",$E6549,SEARCH("/",$E6549)+1)+1,1),"")</f>
        <v>S</v>
      </c>
      <c r="H6549" t="s">
        <v>16</v>
      </c>
      <c r="I6549">
        <v>60</v>
      </c>
      <c r="J6549" t="b">
        <v>0</v>
      </c>
      <c r="K6549" s="7">
        <v>0</v>
      </c>
      <c r="L6549" s="7">
        <v>960</v>
      </c>
      <c r="M6549" s="7">
        <v>46</v>
      </c>
      <c r="N6549" s="7">
        <v>854</v>
      </c>
      <c r="O6549" s="7">
        <v>17074</v>
      </c>
      <c r="P6549" s="7">
        <f>SUM(dane3[[#This Row],[RoomService]:[VRDeck]])</f>
        <v>18934</v>
      </c>
      <c r="Q6549" t="s">
        <v>17859</v>
      </c>
      <c r="R6549" t="b">
        <v>0</v>
      </c>
    </row>
    <row r="6550" spans="1:18" x14ac:dyDescent="0.3">
      <c r="A6550" t="s">
        <v>17860</v>
      </c>
      <c r="B6550">
        <f>MID(dane3[[#This Row],[PassengerId]],1,4)+0</f>
        <v>6910</v>
      </c>
      <c r="C6550" t="s">
        <v>19</v>
      </c>
      <c r="D6550" t="b">
        <v>0</v>
      </c>
      <c r="E6550" t="s">
        <v>17861</v>
      </c>
      <c r="F6550" t="str">
        <f>MID($E6550,1,1)</f>
        <v>G</v>
      </c>
      <c r="G6550" t="str">
        <f>IFERROR(MID($E6550,SEARCH("/",$E6550,SEARCH("/",$E6550)+1)+1,1),"")</f>
        <v>S</v>
      </c>
      <c r="H6550" t="s">
        <v>16</v>
      </c>
      <c r="I6550">
        <v>49</v>
      </c>
      <c r="J6550" t="b">
        <v>0</v>
      </c>
      <c r="K6550" s="7">
        <v>173</v>
      </c>
      <c r="L6550" s="7">
        <v>0</v>
      </c>
      <c r="M6550" s="7">
        <v>18</v>
      </c>
      <c r="N6550" s="7">
        <v>580</v>
      </c>
      <c r="O6550" s="7">
        <v>1</v>
      </c>
      <c r="P6550" s="7">
        <f>SUM(dane3[[#This Row],[RoomService]:[VRDeck]])</f>
        <v>772</v>
      </c>
      <c r="Q6550" t="s">
        <v>17862</v>
      </c>
      <c r="R6550" t="b">
        <v>0</v>
      </c>
    </row>
    <row r="6551" spans="1:18" x14ac:dyDescent="0.3">
      <c r="A6551" t="s">
        <v>16740</v>
      </c>
      <c r="B6551">
        <f>MID(dane3[[#This Row],[PassengerId]],1,4)+0</f>
        <v>6473</v>
      </c>
      <c r="C6551" t="s">
        <v>53</v>
      </c>
      <c r="D6551" t="b">
        <v>1</v>
      </c>
      <c r="E6551" t="s">
        <v>16741</v>
      </c>
      <c r="F6551" t="str">
        <f>MID($E6551,1,1)</f>
        <v>F</v>
      </c>
      <c r="G6551" t="str">
        <f>IFERROR(MID($E6551,SEARCH("/",$E6551,SEARCH("/",$E6551)+1)+1,1),"")</f>
        <v>S</v>
      </c>
      <c r="H6551" t="s">
        <v>16</v>
      </c>
      <c r="I6551">
        <v>20</v>
      </c>
      <c r="J6551" t="b">
        <v>0</v>
      </c>
      <c r="K6551" s="7">
        <v>0</v>
      </c>
      <c r="L6551" s="7">
        <v>0</v>
      </c>
      <c r="M6551" s="7">
        <v>0</v>
      </c>
      <c r="N6551" s="7">
        <v>0</v>
      </c>
      <c r="O6551" s="7">
        <v>0</v>
      </c>
      <c r="P6551" s="7">
        <f>SUM(dane3[[#This Row],[RoomService]:[VRDeck]])</f>
        <v>0</v>
      </c>
      <c r="Q6551" t="s">
        <v>16742</v>
      </c>
      <c r="R6551" t="b">
        <v>1</v>
      </c>
    </row>
    <row r="6552" spans="1:18" x14ac:dyDescent="0.3">
      <c r="A6552" t="s">
        <v>17866</v>
      </c>
      <c r="B6552">
        <f>MID(dane3[[#This Row],[PassengerId]],1,4)+0</f>
        <v>6912</v>
      </c>
      <c r="C6552" t="s">
        <v>14</v>
      </c>
      <c r="D6552" t="b">
        <v>0</v>
      </c>
      <c r="E6552" t="s">
        <v>17867</v>
      </c>
      <c r="F6552" t="str">
        <f>MID($E6552,1,1)</f>
        <v>C</v>
      </c>
      <c r="G6552" t="str">
        <f>IFERROR(MID($E6552,SEARCH("/",$E6552,SEARCH("/",$E6552)+1)+1,1),"")</f>
        <v>P</v>
      </c>
      <c r="H6552" t="s">
        <v>16</v>
      </c>
      <c r="I6552">
        <v>40</v>
      </c>
      <c r="J6552" t="b">
        <v>0</v>
      </c>
      <c r="K6552" s="7">
        <v>0</v>
      </c>
      <c r="L6552" s="7">
        <v>120</v>
      </c>
      <c r="M6552" s="7">
        <v>0</v>
      </c>
      <c r="N6552" s="7">
        <v>2814</v>
      </c>
      <c r="O6552" s="7">
        <v>318</v>
      </c>
      <c r="P6552" s="7">
        <f>SUM(dane3[[#This Row],[RoomService]:[VRDeck]])</f>
        <v>3252</v>
      </c>
      <c r="Q6552" t="s">
        <v>17868</v>
      </c>
      <c r="R6552" t="b">
        <v>0</v>
      </c>
    </row>
    <row r="6553" spans="1:18" x14ac:dyDescent="0.3">
      <c r="A6553" t="s">
        <v>16743</v>
      </c>
      <c r="B6553">
        <f>MID(dane3[[#This Row],[PassengerId]],1,4)+0</f>
        <v>6475</v>
      </c>
      <c r="C6553" t="s">
        <v>53</v>
      </c>
      <c r="D6553" t="b">
        <v>1</v>
      </c>
      <c r="E6553" t="s">
        <v>16744</v>
      </c>
      <c r="F6553" t="str">
        <f>MID($E6553,1,1)</f>
        <v>F</v>
      </c>
      <c r="G6553" t="str">
        <f>IFERROR(MID($E6553,SEARCH("/",$E6553,SEARCH("/",$E6553)+1)+1,1),"")</f>
        <v>P</v>
      </c>
      <c r="H6553" t="s">
        <v>16</v>
      </c>
      <c r="I6553">
        <v>35</v>
      </c>
      <c r="J6553" t="b">
        <v>0</v>
      </c>
      <c r="K6553" s="7">
        <v>0</v>
      </c>
      <c r="L6553" s="7">
        <v>0</v>
      </c>
      <c r="M6553" s="7">
        <v>0</v>
      </c>
      <c r="N6553" s="7">
        <v>0</v>
      </c>
      <c r="O6553" s="7">
        <v>0</v>
      </c>
      <c r="P6553" s="7">
        <f>SUM(dane3[[#This Row],[RoomService]:[VRDeck]])</f>
        <v>0</v>
      </c>
      <c r="Q6553" t="s">
        <v>16745</v>
      </c>
      <c r="R6553" t="b">
        <v>1</v>
      </c>
    </row>
    <row r="6554" spans="1:18" x14ac:dyDescent="0.3">
      <c r="A6554" t="s">
        <v>16751</v>
      </c>
      <c r="B6554">
        <f>MID(dane3[[#This Row],[PassengerId]],1,4)+0</f>
        <v>6478</v>
      </c>
      <c r="C6554" t="s">
        <v>53</v>
      </c>
      <c r="D6554" t="b">
        <v>0</v>
      </c>
      <c r="E6554" t="s">
        <v>16752</v>
      </c>
      <c r="F6554" t="str">
        <f>MID($E6554,1,1)</f>
        <v>E</v>
      </c>
      <c r="G6554" t="str">
        <f>IFERROR(MID($E6554,SEARCH("/",$E6554,SEARCH("/",$E6554)+1)+1,1),"")</f>
        <v>P</v>
      </c>
      <c r="H6554" t="s">
        <v>16</v>
      </c>
      <c r="I6554">
        <v>29</v>
      </c>
      <c r="J6554" t="b">
        <v>0</v>
      </c>
      <c r="K6554" s="7">
        <v>1290</v>
      </c>
      <c r="L6554" s="7">
        <v>0</v>
      </c>
      <c r="M6554" s="7">
        <v>6</v>
      </c>
      <c r="N6554" s="7">
        <v>1</v>
      </c>
      <c r="O6554" s="7">
        <v>0</v>
      </c>
      <c r="P6554" s="7">
        <f>SUM(dane3[[#This Row],[RoomService]:[VRDeck]])</f>
        <v>1297</v>
      </c>
      <c r="Q6554" t="s">
        <v>16753</v>
      </c>
      <c r="R6554" t="b">
        <v>0</v>
      </c>
    </row>
    <row r="6555" spans="1:18" x14ac:dyDescent="0.3">
      <c r="A6555" t="s">
        <v>16763</v>
      </c>
      <c r="B6555">
        <f>MID(dane3[[#This Row],[PassengerId]],1,4)+0</f>
        <v>6482</v>
      </c>
      <c r="C6555" t="s">
        <v>53</v>
      </c>
      <c r="D6555" t="b">
        <v>1</v>
      </c>
      <c r="E6555" t="s">
        <v>16761</v>
      </c>
      <c r="F6555" t="str">
        <f>MID($E6555,1,1)</f>
        <v>F</v>
      </c>
      <c r="G6555" t="str">
        <f>IFERROR(MID($E6555,SEARCH("/",$E6555,SEARCH("/",$E6555)+1)+1,1),"")</f>
        <v>S</v>
      </c>
      <c r="H6555" t="s">
        <v>16</v>
      </c>
      <c r="I6555">
        <v>1</v>
      </c>
      <c r="J6555" t="b">
        <v>0</v>
      </c>
      <c r="K6555" s="7">
        <v>0</v>
      </c>
      <c r="L6555" s="7">
        <v>0</v>
      </c>
      <c r="M6555" s="7">
        <v>0</v>
      </c>
      <c r="N6555" s="7">
        <v>0</v>
      </c>
      <c r="O6555" s="7">
        <v>0</v>
      </c>
      <c r="P6555" s="7">
        <f>SUM(dane3[[#This Row],[RoomService]:[VRDeck]])</f>
        <v>0</v>
      </c>
      <c r="Q6555" t="s">
        <v>16764</v>
      </c>
      <c r="R6555" t="b">
        <v>1</v>
      </c>
    </row>
    <row r="6556" spans="1:18" x14ac:dyDescent="0.3">
      <c r="A6556" t="s">
        <v>16765</v>
      </c>
      <c r="B6556">
        <f>MID(dane3[[#This Row],[PassengerId]],1,4)+0</f>
        <v>6482</v>
      </c>
      <c r="C6556" t="s">
        <v>53</v>
      </c>
      <c r="D6556" t="b">
        <v>1</v>
      </c>
      <c r="E6556" t="s">
        <v>16761</v>
      </c>
      <c r="F6556" t="str">
        <f>MID($E6556,1,1)</f>
        <v>F</v>
      </c>
      <c r="G6556" t="str">
        <f>IFERROR(MID($E6556,SEARCH("/",$E6556,SEARCH("/",$E6556)+1)+1,1),"")</f>
        <v>S</v>
      </c>
      <c r="H6556" t="s">
        <v>16</v>
      </c>
      <c r="I6556">
        <v>7</v>
      </c>
      <c r="J6556" t="b">
        <v>0</v>
      </c>
      <c r="K6556" s="7">
        <v>0</v>
      </c>
      <c r="L6556" s="7">
        <v>0</v>
      </c>
      <c r="M6556" s="7">
        <v>0</v>
      </c>
      <c r="N6556" s="7">
        <v>0</v>
      </c>
      <c r="O6556" s="7">
        <v>0</v>
      </c>
      <c r="P6556" s="7">
        <f>SUM(dane3[[#This Row],[RoomService]:[VRDeck]])</f>
        <v>0</v>
      </c>
      <c r="Q6556" t="s">
        <v>16766</v>
      </c>
      <c r="R6556" t="b">
        <v>1</v>
      </c>
    </row>
    <row r="6557" spans="1:18" x14ac:dyDescent="0.3">
      <c r="A6557" t="s">
        <v>17881</v>
      </c>
      <c r="B6557">
        <f>MID(dane3[[#This Row],[PassengerId]],1,4)+0</f>
        <v>6918</v>
      </c>
      <c r="C6557" t="s">
        <v>19</v>
      </c>
      <c r="D6557" t="b">
        <v>1</v>
      </c>
      <c r="E6557" t="s">
        <v>17882</v>
      </c>
      <c r="F6557" t="str">
        <f>MID($E6557,1,1)</f>
        <v>G</v>
      </c>
      <c r="G6557" t="str">
        <f>IFERROR(MID($E6557,SEARCH("/",$E6557,SEARCH("/",$E6557)+1)+1,1),"")</f>
        <v>S</v>
      </c>
      <c r="H6557" t="s">
        <v>32</v>
      </c>
      <c r="I6557">
        <v>29</v>
      </c>
      <c r="J6557" t="b">
        <v>0</v>
      </c>
      <c r="K6557" s="7">
        <v>0</v>
      </c>
      <c r="L6557" s="7">
        <v>0</v>
      </c>
      <c r="M6557" s="7">
        <v>0</v>
      </c>
      <c r="N6557" s="7">
        <v>0</v>
      </c>
      <c r="O6557" s="7">
        <v>0</v>
      </c>
      <c r="P6557" s="7">
        <f>SUM(dane3[[#This Row],[RoomService]:[VRDeck]])</f>
        <v>0</v>
      </c>
      <c r="Q6557" t="s">
        <v>17883</v>
      </c>
      <c r="R6557" t="b">
        <v>1</v>
      </c>
    </row>
    <row r="6558" spans="1:18" x14ac:dyDescent="0.3">
      <c r="A6558" t="s">
        <v>17884</v>
      </c>
      <c r="B6558">
        <f>MID(dane3[[#This Row],[PassengerId]],1,4)+0</f>
        <v>6920</v>
      </c>
      <c r="C6558" t="s">
        <v>19</v>
      </c>
      <c r="D6558" t="b">
        <v>0</v>
      </c>
      <c r="E6558" t="s">
        <v>17885</v>
      </c>
      <c r="F6558" t="str">
        <f>MID($E6558,1,1)</f>
        <v>E</v>
      </c>
      <c r="G6558" t="str">
        <f>IFERROR(MID($E6558,SEARCH("/",$E6558,SEARCH("/",$E6558)+1)+1,1),"")</f>
        <v>S</v>
      </c>
      <c r="H6558" t="s">
        <v>16</v>
      </c>
      <c r="I6558">
        <v>29</v>
      </c>
      <c r="J6558" t="b">
        <v>0</v>
      </c>
      <c r="K6558" s="7">
        <v>0</v>
      </c>
      <c r="L6558" s="7">
        <v>10</v>
      </c>
      <c r="M6558" s="7">
        <v>0</v>
      </c>
      <c r="N6558" s="7">
        <v>5</v>
      </c>
      <c r="O6558" s="7">
        <v>975</v>
      </c>
      <c r="P6558" s="7">
        <f>SUM(dane3[[#This Row],[RoomService]:[VRDeck]])</f>
        <v>990</v>
      </c>
      <c r="Q6558" t="s">
        <v>17886</v>
      </c>
      <c r="R6558" t="b">
        <v>0</v>
      </c>
    </row>
    <row r="6559" spans="1:18" x14ac:dyDescent="0.3">
      <c r="A6559" t="s">
        <v>17887</v>
      </c>
      <c r="B6559">
        <f>MID(dane3[[#This Row],[PassengerId]],1,4)+0</f>
        <v>6921</v>
      </c>
      <c r="C6559" t="s">
        <v>14</v>
      </c>
      <c r="D6559" t="b">
        <v>0</v>
      </c>
      <c r="E6559" t="s">
        <v>17888</v>
      </c>
      <c r="F6559" t="str">
        <f>MID($E6559,1,1)</f>
        <v>C</v>
      </c>
      <c r="G6559" t="str">
        <f>IFERROR(MID($E6559,SEARCH("/",$E6559,SEARCH("/",$E6559)+1)+1,1),"")</f>
        <v>S</v>
      </c>
      <c r="H6559" t="s">
        <v>16</v>
      </c>
      <c r="I6559">
        <v>22</v>
      </c>
      <c r="J6559" t="b">
        <v>0</v>
      </c>
      <c r="K6559" s="7">
        <v>0</v>
      </c>
      <c r="L6559" s="7">
        <v>1914</v>
      </c>
      <c r="M6559" s="7">
        <v>2090</v>
      </c>
      <c r="N6559" s="7">
        <v>100</v>
      </c>
      <c r="O6559" s="7">
        <v>0</v>
      </c>
      <c r="P6559" s="7">
        <f>SUM(dane3[[#This Row],[RoomService]:[VRDeck]])</f>
        <v>4104</v>
      </c>
      <c r="Q6559" t="s">
        <v>17889</v>
      </c>
      <c r="R6559" t="b">
        <v>1</v>
      </c>
    </row>
    <row r="6560" spans="1:18" x14ac:dyDescent="0.3">
      <c r="A6560" t="s">
        <v>17890</v>
      </c>
      <c r="B6560">
        <f>MID(dane3[[#This Row],[PassengerId]],1,4)+0</f>
        <v>6921</v>
      </c>
      <c r="C6560" t="s">
        <v>14</v>
      </c>
      <c r="D6560" t="b">
        <v>1</v>
      </c>
      <c r="E6560" t="s">
        <v>17888</v>
      </c>
      <c r="F6560" t="str">
        <f>MID($E6560,1,1)</f>
        <v>C</v>
      </c>
      <c r="G6560" t="str">
        <f>IFERROR(MID($E6560,SEARCH("/",$E6560,SEARCH("/",$E6560)+1)+1,1),"")</f>
        <v>S</v>
      </c>
      <c r="H6560" t="s">
        <v>46</v>
      </c>
      <c r="I6560">
        <v>24</v>
      </c>
      <c r="J6560" t="b">
        <v>0</v>
      </c>
      <c r="K6560" s="7">
        <v>0</v>
      </c>
      <c r="L6560" s="7">
        <v>0</v>
      </c>
      <c r="M6560" s="7">
        <v>0</v>
      </c>
      <c r="N6560" s="7">
        <v>0</v>
      </c>
      <c r="O6560" s="7">
        <v>0</v>
      </c>
      <c r="P6560" s="7">
        <f>SUM(dane3[[#This Row],[RoomService]:[VRDeck]])</f>
        <v>0</v>
      </c>
      <c r="Q6560" t="s">
        <v>17891</v>
      </c>
      <c r="R6560" t="b">
        <v>1</v>
      </c>
    </row>
    <row r="6561" spans="1:18" x14ac:dyDescent="0.3">
      <c r="A6561" t="s">
        <v>17892</v>
      </c>
      <c r="B6561">
        <f>MID(dane3[[#This Row],[PassengerId]],1,4)+0</f>
        <v>6921</v>
      </c>
      <c r="C6561" t="s">
        <v>14</v>
      </c>
      <c r="D6561" t="b">
        <v>0</v>
      </c>
      <c r="E6561" t="s">
        <v>17888</v>
      </c>
      <c r="F6561" t="str">
        <f>MID($E6561,1,1)</f>
        <v>C</v>
      </c>
      <c r="G6561" t="str">
        <f>IFERROR(MID($E6561,SEARCH("/",$E6561,SEARCH("/",$E6561)+1)+1,1),"")</f>
        <v>S</v>
      </c>
      <c r="H6561" t="s">
        <v>16</v>
      </c>
      <c r="I6561">
        <v>23</v>
      </c>
      <c r="J6561" t="b">
        <v>0</v>
      </c>
      <c r="K6561" s="7">
        <v>69</v>
      </c>
      <c r="L6561" s="7">
        <v>6101</v>
      </c>
      <c r="M6561" s="7">
        <v>0</v>
      </c>
      <c r="N6561" s="7">
        <v>0</v>
      </c>
      <c r="O6561" s="7">
        <v>214</v>
      </c>
      <c r="P6561" s="7">
        <f>SUM(dane3[[#This Row],[RoomService]:[VRDeck]])</f>
        <v>6384</v>
      </c>
      <c r="Q6561" t="s">
        <v>17893</v>
      </c>
      <c r="R6561" t="b">
        <v>1</v>
      </c>
    </row>
    <row r="6562" spans="1:18" x14ac:dyDescent="0.3">
      <c r="A6562" t="s">
        <v>17894</v>
      </c>
      <c r="B6562">
        <f>MID(dane3[[#This Row],[PassengerId]],1,4)+0</f>
        <v>6921</v>
      </c>
      <c r="C6562" t="s">
        <v>14</v>
      </c>
      <c r="D6562" t="b">
        <v>0</v>
      </c>
      <c r="E6562" t="s">
        <v>17888</v>
      </c>
      <c r="F6562" t="str">
        <f>MID($E6562,1,1)</f>
        <v>C</v>
      </c>
      <c r="G6562" t="str">
        <f>IFERROR(MID($E6562,SEARCH("/",$E6562,SEARCH("/",$E6562)+1)+1,1),"")</f>
        <v>S</v>
      </c>
      <c r="H6562" t="s">
        <v>16</v>
      </c>
      <c r="I6562">
        <v>28</v>
      </c>
      <c r="J6562" t="b">
        <v>1</v>
      </c>
      <c r="K6562" s="7">
        <v>0</v>
      </c>
      <c r="L6562" s="7">
        <v>14076</v>
      </c>
      <c r="M6562" s="7">
        <v>0</v>
      </c>
      <c r="N6562" s="7">
        <v>928</v>
      </c>
      <c r="O6562" s="7">
        <v>372</v>
      </c>
      <c r="P6562" s="7">
        <f>SUM(dane3[[#This Row],[RoomService]:[VRDeck]])</f>
        <v>15376</v>
      </c>
      <c r="Q6562" t="s">
        <v>17895</v>
      </c>
      <c r="R6562" t="b">
        <v>1</v>
      </c>
    </row>
    <row r="6563" spans="1:18" x14ac:dyDescent="0.3">
      <c r="A6563" t="s">
        <v>17896</v>
      </c>
      <c r="B6563">
        <f>MID(dane3[[#This Row],[PassengerId]],1,4)+0</f>
        <v>6921</v>
      </c>
      <c r="C6563" t="s">
        <v>14</v>
      </c>
      <c r="D6563" t="b">
        <v>1</v>
      </c>
      <c r="E6563" t="s">
        <v>17888</v>
      </c>
      <c r="F6563" t="str">
        <f>MID($E6563,1,1)</f>
        <v>C</v>
      </c>
      <c r="G6563" t="str">
        <f>IFERROR(MID($E6563,SEARCH("/",$E6563,SEARCH("/",$E6563)+1)+1,1),"")</f>
        <v>S</v>
      </c>
      <c r="H6563" t="s">
        <v>46</v>
      </c>
      <c r="I6563">
        <v>19</v>
      </c>
      <c r="J6563" t="b">
        <v>0</v>
      </c>
      <c r="K6563" s="7">
        <v>0</v>
      </c>
      <c r="L6563" s="7">
        <v>0</v>
      </c>
      <c r="M6563" s="7">
        <v>0</v>
      </c>
      <c r="N6563" s="7">
        <v>0</v>
      </c>
      <c r="O6563" s="7">
        <v>0</v>
      </c>
      <c r="P6563" s="7">
        <f>SUM(dane3[[#This Row],[RoomService]:[VRDeck]])</f>
        <v>0</v>
      </c>
      <c r="Q6563" t="s">
        <v>17897</v>
      </c>
      <c r="R6563" t="b">
        <v>1</v>
      </c>
    </row>
    <row r="6564" spans="1:18" x14ac:dyDescent="0.3">
      <c r="A6564" t="s">
        <v>17898</v>
      </c>
      <c r="B6564">
        <f>MID(dane3[[#This Row],[PassengerId]],1,4)+0</f>
        <v>6921</v>
      </c>
      <c r="C6564" t="s">
        <v>14</v>
      </c>
      <c r="D6564" t="b">
        <v>0</v>
      </c>
      <c r="E6564" t="s">
        <v>17888</v>
      </c>
      <c r="F6564" t="str">
        <f>MID($E6564,1,1)</f>
        <v>C</v>
      </c>
      <c r="G6564" t="str">
        <f>IFERROR(MID($E6564,SEARCH("/",$E6564,SEARCH("/",$E6564)+1)+1,1),"")</f>
        <v>S</v>
      </c>
      <c r="H6564" t="s">
        <v>16</v>
      </c>
      <c r="I6564">
        <v>32</v>
      </c>
      <c r="J6564" t="b">
        <v>0</v>
      </c>
      <c r="K6564" s="7">
        <v>0</v>
      </c>
      <c r="L6564" s="7">
        <v>89</v>
      </c>
      <c r="M6564" s="7">
        <v>0</v>
      </c>
      <c r="N6564" s="7">
        <v>8330</v>
      </c>
      <c r="O6564" s="7">
        <v>1</v>
      </c>
      <c r="P6564" s="7">
        <f>SUM(dane3[[#This Row],[RoomService]:[VRDeck]])</f>
        <v>8420</v>
      </c>
      <c r="Q6564" t="s">
        <v>17899</v>
      </c>
      <c r="R6564" t="b">
        <v>0</v>
      </c>
    </row>
    <row r="6565" spans="1:18" x14ac:dyDescent="0.3">
      <c r="A6565" t="s">
        <v>17900</v>
      </c>
      <c r="B6565">
        <f>MID(dane3[[#This Row],[PassengerId]],1,4)+0</f>
        <v>6924</v>
      </c>
      <c r="C6565" t="s">
        <v>19</v>
      </c>
      <c r="D6565" t="b">
        <v>0</v>
      </c>
      <c r="E6565" t="s">
        <v>17901</v>
      </c>
      <c r="F6565" t="str">
        <f>MID($E6565,1,1)</f>
        <v>G</v>
      </c>
      <c r="G6565" t="str">
        <f>IFERROR(MID($E6565,SEARCH("/",$E6565,SEARCH("/",$E6565)+1)+1,1),"")</f>
        <v>S</v>
      </c>
      <c r="H6565" t="s">
        <v>16</v>
      </c>
      <c r="I6565">
        <v>37</v>
      </c>
      <c r="J6565" t="b">
        <v>0</v>
      </c>
      <c r="K6565" s="7">
        <v>0</v>
      </c>
      <c r="L6565" s="7">
        <v>0</v>
      </c>
      <c r="M6565" s="7">
        <v>0</v>
      </c>
      <c r="N6565" s="7">
        <v>0</v>
      </c>
      <c r="O6565" s="7">
        <v>0</v>
      </c>
      <c r="P6565" s="7">
        <f>SUM(dane3[[#This Row],[RoomService]:[VRDeck]])</f>
        <v>0</v>
      </c>
      <c r="Q6565" t="s">
        <v>17902</v>
      </c>
      <c r="R6565" t="b">
        <v>1</v>
      </c>
    </row>
    <row r="6566" spans="1:18" x14ac:dyDescent="0.3">
      <c r="A6566" t="s">
        <v>17903</v>
      </c>
      <c r="B6566">
        <f>MID(dane3[[#This Row],[PassengerId]],1,4)+0</f>
        <v>6925</v>
      </c>
      <c r="C6566" t="s">
        <v>19</v>
      </c>
      <c r="D6566" t="b">
        <v>0</v>
      </c>
      <c r="E6566" t="s">
        <v>17904</v>
      </c>
      <c r="F6566" t="str">
        <f>MID($E6566,1,1)</f>
        <v>G</v>
      </c>
      <c r="G6566" t="str">
        <f>IFERROR(MID($E6566,SEARCH("/",$E6566,SEARCH("/",$E6566)+1)+1,1),"")</f>
        <v>P</v>
      </c>
      <c r="H6566" t="s">
        <v>16</v>
      </c>
      <c r="I6566">
        <v>26</v>
      </c>
      <c r="J6566" t="b">
        <v>0</v>
      </c>
      <c r="K6566" s="7">
        <v>0</v>
      </c>
      <c r="L6566" s="7">
        <v>0</v>
      </c>
      <c r="M6566" s="7">
        <v>677</v>
      </c>
      <c r="N6566" s="7">
        <v>1</v>
      </c>
      <c r="O6566" s="7">
        <v>108</v>
      </c>
      <c r="P6566" s="7">
        <f>SUM(dane3[[#This Row],[RoomService]:[VRDeck]])</f>
        <v>786</v>
      </c>
      <c r="Q6566" t="s">
        <v>17905</v>
      </c>
      <c r="R6566" t="b">
        <v>0</v>
      </c>
    </row>
    <row r="6567" spans="1:18" x14ac:dyDescent="0.3">
      <c r="A6567" t="s">
        <v>1215</v>
      </c>
      <c r="B6567">
        <f>MID(dane3[[#This Row],[PassengerId]],1,4)+0</f>
        <v>470</v>
      </c>
      <c r="C6567" t="s">
        <v>53</v>
      </c>
      <c r="D6567" t="b">
        <v>1</v>
      </c>
      <c r="E6567" t="s">
        <v>1213</v>
      </c>
      <c r="F6567" t="str">
        <f>MID($E6567,1,1)</f>
        <v>F</v>
      </c>
      <c r="G6567" t="str">
        <f>IFERROR(MID($E6567,SEARCH("/",$E6567,SEARCH("/",$E6567)+1)+1,1),"")</f>
        <v>S</v>
      </c>
      <c r="H6567" t="s">
        <v>16</v>
      </c>
      <c r="I6567">
        <v>36</v>
      </c>
      <c r="J6567" t="b">
        <v>0</v>
      </c>
      <c r="K6567" s="7">
        <v>0</v>
      </c>
      <c r="L6567" s="7">
        <v>0</v>
      </c>
      <c r="M6567" s="7">
        <v>0</v>
      </c>
      <c r="N6567" s="7">
        <v>0</v>
      </c>
      <c r="O6567" s="7">
        <v>0</v>
      </c>
      <c r="P6567" s="7">
        <f>SUM(dane3[[#This Row],[RoomService]:[VRDeck]])</f>
        <v>0</v>
      </c>
      <c r="Q6567" t="s">
        <v>1216</v>
      </c>
      <c r="R6567" t="b">
        <v>1</v>
      </c>
    </row>
    <row r="6568" spans="1:18" x14ac:dyDescent="0.3">
      <c r="A6568" t="s">
        <v>17909</v>
      </c>
      <c r="B6568">
        <f>MID(dane3[[#This Row],[PassengerId]],1,4)+0</f>
        <v>6928</v>
      </c>
      <c r="C6568" t="s">
        <v>19</v>
      </c>
      <c r="D6568" t="b">
        <v>0</v>
      </c>
      <c r="E6568" t="s">
        <v>17910</v>
      </c>
      <c r="F6568" t="str">
        <f>MID($E6568,1,1)</f>
        <v>E</v>
      </c>
      <c r="G6568" t="str">
        <f>IFERROR(MID($E6568,SEARCH("/",$E6568,SEARCH("/",$E6568)+1)+1,1),"")</f>
        <v>S</v>
      </c>
      <c r="H6568" t="s">
        <v>16</v>
      </c>
      <c r="I6568">
        <v>25</v>
      </c>
      <c r="J6568" t="b">
        <v>0</v>
      </c>
      <c r="K6568" s="7">
        <v>439</v>
      </c>
      <c r="L6568" s="7">
        <v>0</v>
      </c>
      <c r="M6568" s="7">
        <v>0</v>
      </c>
      <c r="N6568" s="7">
        <v>557</v>
      </c>
      <c r="O6568" s="7">
        <v>0</v>
      </c>
      <c r="P6568" s="7">
        <f>SUM(dane3[[#This Row],[RoomService]:[VRDeck]])</f>
        <v>996</v>
      </c>
      <c r="Q6568" t="s">
        <v>17911</v>
      </c>
      <c r="R6568" t="b">
        <v>0</v>
      </c>
    </row>
    <row r="6569" spans="1:18" x14ac:dyDescent="0.3">
      <c r="A6569" t="s">
        <v>17912</v>
      </c>
      <c r="B6569">
        <f>MID(dane3[[#This Row],[PassengerId]],1,4)+0</f>
        <v>6928</v>
      </c>
      <c r="C6569" t="s">
        <v>19</v>
      </c>
      <c r="D6569" t="b">
        <v>0</v>
      </c>
      <c r="E6569" t="s">
        <v>17913</v>
      </c>
      <c r="F6569" t="str">
        <f>MID($E6569,1,1)</f>
        <v>G</v>
      </c>
      <c r="G6569" t="str">
        <f>IFERROR(MID($E6569,SEARCH("/",$E6569,SEARCH("/",$E6569)+1)+1,1),"")</f>
        <v>S</v>
      </c>
      <c r="H6569" t="s">
        <v>16</v>
      </c>
      <c r="I6569">
        <v>11</v>
      </c>
      <c r="J6569" t="b">
        <v>0</v>
      </c>
      <c r="K6569" s="7">
        <v>0</v>
      </c>
      <c r="L6569" s="7">
        <v>0</v>
      </c>
      <c r="M6569" s="7">
        <v>0</v>
      </c>
      <c r="N6569" s="7">
        <v>0</v>
      </c>
      <c r="O6569" s="7">
        <v>0</v>
      </c>
      <c r="P6569" s="7">
        <f>SUM(dane3[[#This Row],[RoomService]:[VRDeck]])</f>
        <v>0</v>
      </c>
      <c r="Q6569" t="s">
        <v>17914</v>
      </c>
      <c r="R6569" t="b">
        <v>0</v>
      </c>
    </row>
    <row r="6570" spans="1:18" x14ac:dyDescent="0.3">
      <c r="A6570" t="s">
        <v>17915</v>
      </c>
      <c r="B6570">
        <f>MID(dane3[[#This Row],[PassengerId]],1,4)+0</f>
        <v>6929</v>
      </c>
      <c r="C6570" t="s">
        <v>19</v>
      </c>
      <c r="D6570" t="b">
        <v>0</v>
      </c>
      <c r="E6570" t="s">
        <v>17916</v>
      </c>
      <c r="F6570" t="str">
        <f>MID($E6570,1,1)</f>
        <v>G</v>
      </c>
      <c r="G6570" t="str">
        <f>IFERROR(MID($E6570,SEARCH("/",$E6570,SEARCH("/",$E6570)+1)+1,1),"")</f>
        <v>P</v>
      </c>
      <c r="H6570" t="s">
        <v>16</v>
      </c>
      <c r="I6570">
        <v>4</v>
      </c>
      <c r="J6570" t="b">
        <v>0</v>
      </c>
      <c r="K6570" s="7">
        <v>0</v>
      </c>
      <c r="L6570" s="7">
        <v>0</v>
      </c>
      <c r="M6570" s="7">
        <v>0</v>
      </c>
      <c r="N6570" s="7">
        <v>0</v>
      </c>
      <c r="O6570" s="7">
        <v>0</v>
      </c>
      <c r="P6570" s="7">
        <f>SUM(dane3[[#This Row],[RoomService]:[VRDeck]])</f>
        <v>0</v>
      </c>
      <c r="Q6570" t="s">
        <v>17917</v>
      </c>
      <c r="R6570" t="b">
        <v>1</v>
      </c>
    </row>
    <row r="6571" spans="1:18" x14ac:dyDescent="0.3">
      <c r="A6571" t="s">
        <v>17918</v>
      </c>
      <c r="B6571">
        <f>MID(dane3[[#This Row],[PassengerId]],1,4)+0</f>
        <v>6929</v>
      </c>
      <c r="C6571" t="s">
        <v>19</v>
      </c>
      <c r="D6571" t="b">
        <v>1</v>
      </c>
      <c r="E6571" t="s">
        <v>17916</v>
      </c>
      <c r="F6571" t="str">
        <f>MID($E6571,1,1)</f>
        <v>G</v>
      </c>
      <c r="G6571" t="str">
        <f>IFERROR(MID($E6571,SEARCH("/",$E6571,SEARCH("/",$E6571)+1)+1,1),"")</f>
        <v>P</v>
      </c>
      <c r="H6571" t="s">
        <v>16</v>
      </c>
      <c r="I6571">
        <v>32</v>
      </c>
      <c r="J6571" t="b">
        <v>0</v>
      </c>
      <c r="K6571" s="7">
        <v>0</v>
      </c>
      <c r="L6571" s="7">
        <v>0</v>
      </c>
      <c r="M6571" s="7">
        <v>0</v>
      </c>
      <c r="N6571" s="7">
        <v>0</v>
      </c>
      <c r="O6571" s="7">
        <v>0</v>
      </c>
      <c r="P6571" s="7">
        <f>SUM(dane3[[#This Row],[RoomService]:[VRDeck]])</f>
        <v>0</v>
      </c>
      <c r="Q6571" t="s">
        <v>17919</v>
      </c>
      <c r="R6571" t="b">
        <v>1</v>
      </c>
    </row>
    <row r="6572" spans="1:18" x14ac:dyDescent="0.3">
      <c r="A6572" t="s">
        <v>17920</v>
      </c>
      <c r="B6572">
        <f>MID(dane3[[#This Row],[PassengerId]],1,4)+0</f>
        <v>6929</v>
      </c>
      <c r="C6572" t="s">
        <v>19</v>
      </c>
      <c r="D6572" t="b">
        <v>0</v>
      </c>
      <c r="E6572" t="s">
        <v>17921</v>
      </c>
      <c r="F6572" t="str">
        <f>MID($E6572,1,1)</f>
        <v>E</v>
      </c>
      <c r="G6572" t="str">
        <f>IFERROR(MID($E6572,SEARCH("/",$E6572,SEARCH("/",$E6572)+1)+1,1),"")</f>
        <v>P</v>
      </c>
      <c r="H6572" t="s">
        <v>16</v>
      </c>
      <c r="I6572">
        <v>15</v>
      </c>
      <c r="J6572" t="b">
        <v>0</v>
      </c>
      <c r="K6572" s="7">
        <v>9</v>
      </c>
      <c r="L6572" s="7">
        <v>776</v>
      </c>
      <c r="M6572" s="7">
        <v>4</v>
      </c>
      <c r="N6572" s="7">
        <v>0</v>
      </c>
      <c r="O6572" s="7">
        <v>2</v>
      </c>
      <c r="P6572" s="7">
        <f>SUM(dane3[[#This Row],[RoomService]:[VRDeck]])</f>
        <v>791</v>
      </c>
      <c r="Q6572" t="s">
        <v>17922</v>
      </c>
      <c r="R6572" t="b">
        <v>1</v>
      </c>
    </row>
    <row r="6573" spans="1:18" x14ac:dyDescent="0.3">
      <c r="A6573" t="s">
        <v>17923</v>
      </c>
      <c r="B6573">
        <f>MID(dane3[[#This Row],[PassengerId]],1,4)+0</f>
        <v>6930</v>
      </c>
      <c r="C6573" t="s">
        <v>19</v>
      </c>
      <c r="D6573" t="b">
        <v>1</v>
      </c>
      <c r="E6573" t="s">
        <v>17924</v>
      </c>
      <c r="F6573" t="str">
        <f>MID($E6573,1,1)</f>
        <v>G</v>
      </c>
      <c r="G6573" t="str">
        <f>IFERROR(MID($E6573,SEARCH("/",$E6573,SEARCH("/",$E6573)+1)+1,1),"")</f>
        <v>S</v>
      </c>
      <c r="H6573" t="s">
        <v>16</v>
      </c>
      <c r="I6573">
        <v>17</v>
      </c>
      <c r="J6573" t="b">
        <v>0</v>
      </c>
      <c r="K6573" s="7">
        <v>0</v>
      </c>
      <c r="L6573" s="7">
        <v>0</v>
      </c>
      <c r="M6573" s="7">
        <v>0</v>
      </c>
      <c r="N6573" s="7">
        <v>0</v>
      </c>
      <c r="O6573" s="7">
        <v>0</v>
      </c>
      <c r="P6573" s="7">
        <f>SUM(dane3[[#This Row],[RoomService]:[VRDeck]])</f>
        <v>0</v>
      </c>
      <c r="Q6573" t="s">
        <v>17925</v>
      </c>
      <c r="R6573" t="b">
        <v>1</v>
      </c>
    </row>
    <row r="6574" spans="1:18" x14ac:dyDescent="0.3">
      <c r="A6574" t="s">
        <v>17926</v>
      </c>
      <c r="B6574">
        <f>MID(dane3[[#This Row],[PassengerId]],1,4)+0</f>
        <v>6931</v>
      </c>
      <c r="C6574" t="s">
        <v>14</v>
      </c>
      <c r="D6574" t="b">
        <v>1</v>
      </c>
      <c r="E6574" t="s">
        <v>17927</v>
      </c>
      <c r="F6574" t="str">
        <f>MID($E6574,1,1)</f>
        <v>C</v>
      </c>
      <c r="G6574" t="str">
        <f>IFERROR(MID($E6574,SEARCH("/",$E6574,SEARCH("/",$E6574)+1)+1,1),"")</f>
        <v>P</v>
      </c>
      <c r="H6574" t="s">
        <v>46</v>
      </c>
      <c r="I6574">
        <v>37</v>
      </c>
      <c r="J6574" t="b">
        <v>0</v>
      </c>
      <c r="K6574" s="7">
        <v>0</v>
      </c>
      <c r="L6574" s="7">
        <v>0</v>
      </c>
      <c r="M6574" s="7">
        <v>0</v>
      </c>
      <c r="N6574" s="7">
        <v>0</v>
      </c>
      <c r="O6574" s="7">
        <v>0</v>
      </c>
      <c r="P6574" s="7">
        <f>SUM(dane3[[#This Row],[RoomService]:[VRDeck]])</f>
        <v>0</v>
      </c>
      <c r="Q6574" t="s">
        <v>17928</v>
      </c>
      <c r="R6574" t="b">
        <v>1</v>
      </c>
    </row>
    <row r="6575" spans="1:18" x14ac:dyDescent="0.3">
      <c r="A6575" t="s">
        <v>17929</v>
      </c>
      <c r="B6575">
        <f>MID(dane3[[#This Row],[PassengerId]],1,4)+0</f>
        <v>6932</v>
      </c>
      <c r="C6575" t="s">
        <v>19</v>
      </c>
      <c r="D6575" t="b">
        <v>0</v>
      </c>
      <c r="E6575" t="s">
        <v>17930</v>
      </c>
      <c r="F6575" t="str">
        <f>MID($E6575,1,1)</f>
        <v>G</v>
      </c>
      <c r="G6575" t="str">
        <f>IFERROR(MID($E6575,SEARCH("/",$E6575,SEARCH("/",$E6575)+1)+1,1),"")</f>
        <v>S</v>
      </c>
      <c r="H6575" t="s">
        <v>16</v>
      </c>
      <c r="I6575">
        <v>20</v>
      </c>
      <c r="J6575" t="b">
        <v>0</v>
      </c>
      <c r="K6575" s="7">
        <v>559</v>
      </c>
      <c r="L6575" s="7">
        <v>0</v>
      </c>
      <c r="M6575" s="7">
        <v>83</v>
      </c>
      <c r="N6575" s="7">
        <v>112</v>
      </c>
      <c r="O6575" s="7">
        <v>0</v>
      </c>
      <c r="P6575" s="7">
        <f>SUM(dane3[[#This Row],[RoomService]:[VRDeck]])</f>
        <v>754</v>
      </c>
      <c r="Q6575" t="s">
        <v>17931</v>
      </c>
      <c r="R6575" t="b">
        <v>1</v>
      </c>
    </row>
    <row r="6576" spans="1:18" x14ac:dyDescent="0.3">
      <c r="A6576" t="s">
        <v>16836</v>
      </c>
      <c r="B6576">
        <f>MID(dane3[[#This Row],[PassengerId]],1,4)+0</f>
        <v>6513</v>
      </c>
      <c r="C6576" t="s">
        <v>53</v>
      </c>
      <c r="D6576" t="b">
        <v>0</v>
      </c>
      <c r="E6576" t="s">
        <v>16837</v>
      </c>
      <c r="F6576" t="str">
        <f>MID($E6576,1,1)</f>
        <v>F</v>
      </c>
      <c r="G6576" t="str">
        <f>IFERROR(MID($E6576,SEARCH("/",$E6576,SEARCH("/",$E6576)+1)+1,1),"")</f>
        <v>S</v>
      </c>
      <c r="H6576" t="s">
        <v>16</v>
      </c>
      <c r="I6576">
        <v>20</v>
      </c>
      <c r="J6576" t="b">
        <v>0</v>
      </c>
      <c r="K6576" s="7">
        <v>57</v>
      </c>
      <c r="L6576" s="7">
        <v>0</v>
      </c>
      <c r="M6576" s="7">
        <v>1185</v>
      </c>
      <c r="N6576" s="7">
        <v>0</v>
      </c>
      <c r="O6576" s="7">
        <v>0</v>
      </c>
      <c r="P6576" s="7">
        <f>SUM(dane3[[#This Row],[RoomService]:[VRDeck]])</f>
        <v>1242</v>
      </c>
      <c r="Q6576" t="s">
        <v>16838</v>
      </c>
      <c r="R6576" t="b">
        <v>0</v>
      </c>
    </row>
    <row r="6577" spans="1:18" x14ac:dyDescent="0.3">
      <c r="A6577" t="s">
        <v>16878</v>
      </c>
      <c r="B6577">
        <f>MID(dane3[[#This Row],[PassengerId]],1,4)+0</f>
        <v>6535</v>
      </c>
      <c r="C6577" t="s">
        <v>53</v>
      </c>
      <c r="D6577" t="b">
        <v>0</v>
      </c>
      <c r="E6577" t="s">
        <v>16879</v>
      </c>
      <c r="F6577" t="str">
        <f>MID($E6577,1,1)</f>
        <v>E</v>
      </c>
      <c r="G6577" t="str">
        <f>IFERROR(MID($E6577,SEARCH("/",$E6577,SEARCH("/",$E6577)+1)+1,1),"")</f>
        <v>P</v>
      </c>
      <c r="H6577" t="s">
        <v>16</v>
      </c>
      <c r="I6577">
        <v>35</v>
      </c>
      <c r="J6577" t="b">
        <v>0</v>
      </c>
      <c r="K6577" s="7">
        <v>771</v>
      </c>
      <c r="L6577" s="7">
        <v>0</v>
      </c>
      <c r="M6577" s="7">
        <v>183</v>
      </c>
      <c r="N6577" s="7">
        <v>0</v>
      </c>
      <c r="O6577" s="7">
        <v>0</v>
      </c>
      <c r="P6577" s="7">
        <f>SUM(dane3[[#This Row],[RoomService]:[VRDeck]])</f>
        <v>954</v>
      </c>
      <c r="Q6577" t="s">
        <v>16880</v>
      </c>
      <c r="R6577" t="b">
        <v>0</v>
      </c>
    </row>
    <row r="6578" spans="1:18" x14ac:dyDescent="0.3">
      <c r="A6578" t="s">
        <v>17938</v>
      </c>
      <c r="B6578">
        <f>MID(dane3[[#This Row],[PassengerId]],1,4)+0</f>
        <v>6937</v>
      </c>
      <c r="C6578" t="s">
        <v>19</v>
      </c>
      <c r="D6578" t="b">
        <v>1</v>
      </c>
      <c r="E6578" t="s">
        <v>17939</v>
      </c>
      <c r="F6578" t="str">
        <f>MID($E6578,1,1)</f>
        <v>G</v>
      </c>
      <c r="G6578" t="str">
        <f>IFERROR(MID($E6578,SEARCH("/",$E6578,SEARCH("/",$E6578)+1)+1,1),"")</f>
        <v>S</v>
      </c>
      <c r="H6578" t="s">
        <v>16</v>
      </c>
      <c r="I6578">
        <v>8</v>
      </c>
      <c r="J6578" t="b">
        <v>0</v>
      </c>
      <c r="K6578" s="7">
        <v>0</v>
      </c>
      <c r="L6578" s="7">
        <v>0</v>
      </c>
      <c r="M6578" s="7">
        <v>0</v>
      </c>
      <c r="N6578" s="7">
        <v>0</v>
      </c>
      <c r="O6578" s="7">
        <v>0</v>
      </c>
      <c r="P6578" s="7">
        <f>SUM(dane3[[#This Row],[RoomService]:[VRDeck]])</f>
        <v>0</v>
      </c>
      <c r="Q6578" t="s">
        <v>17940</v>
      </c>
      <c r="R6578" t="b">
        <v>1</v>
      </c>
    </row>
    <row r="6579" spans="1:18" x14ac:dyDescent="0.3">
      <c r="A6579" t="s">
        <v>17941</v>
      </c>
      <c r="B6579">
        <f>MID(dane3[[#This Row],[PassengerId]],1,4)+0</f>
        <v>6939</v>
      </c>
      <c r="C6579" t="s">
        <v>19</v>
      </c>
      <c r="D6579" t="b">
        <v>0</v>
      </c>
      <c r="E6579" t="s">
        <v>17942</v>
      </c>
      <c r="F6579" t="str">
        <f>MID($E6579,1,1)</f>
        <v>G</v>
      </c>
      <c r="G6579" t="str">
        <f>IFERROR(MID($E6579,SEARCH("/",$E6579,SEARCH("/",$E6579)+1)+1,1),"")</f>
        <v>P</v>
      </c>
      <c r="H6579" t="s">
        <v>16</v>
      </c>
      <c r="I6579">
        <v>22</v>
      </c>
      <c r="J6579" t="b">
        <v>0</v>
      </c>
      <c r="K6579" s="7">
        <v>245</v>
      </c>
      <c r="L6579" s="7">
        <v>0</v>
      </c>
      <c r="M6579" s="7">
        <v>0</v>
      </c>
      <c r="N6579" s="7">
        <v>661</v>
      </c>
      <c r="O6579" s="7">
        <v>1</v>
      </c>
      <c r="P6579" s="7">
        <f>SUM(dane3[[#This Row],[RoomService]:[VRDeck]])</f>
        <v>907</v>
      </c>
      <c r="Q6579" t="s">
        <v>17943</v>
      </c>
      <c r="R6579" t="b">
        <v>0</v>
      </c>
    </row>
    <row r="6580" spans="1:18" x14ac:dyDescent="0.3">
      <c r="A6580" t="s">
        <v>16899</v>
      </c>
      <c r="B6580">
        <f>MID(dane3[[#This Row],[PassengerId]],1,4)+0</f>
        <v>6547</v>
      </c>
      <c r="C6580" t="s">
        <v>53</v>
      </c>
      <c r="D6580" t="b">
        <v>0</v>
      </c>
      <c r="E6580" t="s">
        <v>16900</v>
      </c>
      <c r="F6580" t="str">
        <f>MID($E6580,1,1)</f>
        <v>F</v>
      </c>
      <c r="G6580" t="str">
        <f>IFERROR(MID($E6580,SEARCH("/",$E6580,SEARCH("/",$E6580)+1)+1,1),"")</f>
        <v>P</v>
      </c>
      <c r="H6580" t="s">
        <v>46</v>
      </c>
      <c r="I6580">
        <v>21</v>
      </c>
      <c r="J6580" t="b">
        <v>0</v>
      </c>
      <c r="K6580" s="7">
        <v>861</v>
      </c>
      <c r="L6580" s="7">
        <v>0</v>
      </c>
      <c r="M6580" s="7">
        <v>310</v>
      </c>
      <c r="N6580" s="7">
        <v>0</v>
      </c>
      <c r="O6580" s="7">
        <v>0</v>
      </c>
      <c r="P6580" s="7">
        <f>SUM(dane3[[#This Row],[RoomService]:[VRDeck]])</f>
        <v>1171</v>
      </c>
      <c r="Q6580" t="s">
        <v>16901</v>
      </c>
      <c r="R6580" t="b">
        <v>0</v>
      </c>
    </row>
    <row r="6581" spans="1:18" x14ac:dyDescent="0.3">
      <c r="A6581" t="s">
        <v>17947</v>
      </c>
      <c r="B6581">
        <f>MID(dane3[[#This Row],[PassengerId]],1,4)+0</f>
        <v>6943</v>
      </c>
      <c r="C6581" t="s">
        <v>14</v>
      </c>
      <c r="D6581" t="b">
        <v>1</v>
      </c>
      <c r="E6581" t="s">
        <v>17948</v>
      </c>
      <c r="F6581" t="str">
        <f>MID($E6581,1,1)</f>
        <v>B</v>
      </c>
      <c r="G6581" t="str">
        <f>IFERROR(MID($E6581,SEARCH("/",$E6581,SEARCH("/",$E6581)+1)+1,1),"")</f>
        <v>S</v>
      </c>
      <c r="H6581" t="s">
        <v>46</v>
      </c>
      <c r="I6581">
        <v>57</v>
      </c>
      <c r="J6581" t="b">
        <v>0</v>
      </c>
      <c r="K6581" s="7">
        <v>0</v>
      </c>
      <c r="L6581" s="7">
        <v>0</v>
      </c>
      <c r="M6581" s="7">
        <v>0</v>
      </c>
      <c r="N6581" s="7">
        <v>0</v>
      </c>
      <c r="O6581" s="7">
        <v>0</v>
      </c>
      <c r="P6581" s="7">
        <f>SUM(dane3[[#This Row],[RoomService]:[VRDeck]])</f>
        <v>0</v>
      </c>
      <c r="Q6581" t="s">
        <v>17949</v>
      </c>
      <c r="R6581" t="b">
        <v>1</v>
      </c>
    </row>
    <row r="6582" spans="1:18" x14ac:dyDescent="0.3">
      <c r="A6582" t="s">
        <v>17950</v>
      </c>
      <c r="B6582">
        <f>MID(dane3[[#This Row],[PassengerId]],1,4)+0</f>
        <v>6944</v>
      </c>
      <c r="C6582" t="s">
        <v>14</v>
      </c>
      <c r="D6582" t="b">
        <v>1</v>
      </c>
      <c r="E6582" t="s">
        <v>17951</v>
      </c>
      <c r="F6582" t="str">
        <f>MID($E6582,1,1)</f>
        <v>C</v>
      </c>
      <c r="G6582" t="str">
        <f>IFERROR(MID($E6582,SEARCH("/",$E6582,SEARCH("/",$E6582)+1)+1,1),"")</f>
        <v>P</v>
      </c>
      <c r="H6582" t="s">
        <v>16</v>
      </c>
      <c r="I6582">
        <v>29</v>
      </c>
      <c r="J6582" t="b">
        <v>0</v>
      </c>
      <c r="K6582" s="7">
        <v>0</v>
      </c>
      <c r="L6582" s="7">
        <v>0</v>
      </c>
      <c r="M6582" s="7">
        <v>0</v>
      </c>
      <c r="N6582" s="7">
        <v>0</v>
      </c>
      <c r="O6582" s="7">
        <v>0</v>
      </c>
      <c r="P6582" s="7">
        <f>SUM(dane3[[#This Row],[RoomService]:[VRDeck]])</f>
        <v>0</v>
      </c>
      <c r="Q6582" t="s">
        <v>17952</v>
      </c>
      <c r="R6582" t="b">
        <v>1</v>
      </c>
    </row>
    <row r="6583" spans="1:18" x14ac:dyDescent="0.3">
      <c r="A6583" t="s">
        <v>17953</v>
      </c>
      <c r="B6583">
        <f>MID(dane3[[#This Row],[PassengerId]],1,4)+0</f>
        <v>6945</v>
      </c>
      <c r="C6583" t="s">
        <v>14</v>
      </c>
      <c r="D6583" t="b">
        <v>1</v>
      </c>
      <c r="E6583" t="s">
        <v>17954</v>
      </c>
      <c r="F6583" t="str">
        <f>MID($E6583,1,1)</f>
        <v>B</v>
      </c>
      <c r="G6583" t="str">
        <f>IFERROR(MID($E6583,SEARCH("/",$E6583,SEARCH("/",$E6583)+1)+1,1),"")</f>
        <v>S</v>
      </c>
      <c r="H6583" t="s">
        <v>46</v>
      </c>
      <c r="I6583">
        <v>34</v>
      </c>
      <c r="J6583" t="b">
        <v>0</v>
      </c>
      <c r="K6583" s="7">
        <v>0</v>
      </c>
      <c r="L6583" s="7">
        <v>0</v>
      </c>
      <c r="M6583" s="7">
        <v>0</v>
      </c>
      <c r="N6583" s="7">
        <v>0</v>
      </c>
      <c r="O6583" s="7">
        <v>0</v>
      </c>
      <c r="P6583" s="7">
        <f>SUM(dane3[[#This Row],[RoomService]:[VRDeck]])</f>
        <v>0</v>
      </c>
      <c r="Q6583" t="s">
        <v>17955</v>
      </c>
      <c r="R6583" t="b">
        <v>1</v>
      </c>
    </row>
    <row r="6584" spans="1:18" x14ac:dyDescent="0.3">
      <c r="A6584" t="s">
        <v>17956</v>
      </c>
      <c r="B6584">
        <f>MID(dane3[[#This Row],[PassengerId]],1,4)+0</f>
        <v>6946</v>
      </c>
      <c r="C6584" t="s">
        <v>19</v>
      </c>
      <c r="D6584" t="b">
        <v>0</v>
      </c>
      <c r="E6584" t="s">
        <v>17957</v>
      </c>
      <c r="F6584" t="str">
        <f>MID($E6584,1,1)</f>
        <v>F</v>
      </c>
      <c r="G6584" t="str">
        <f>IFERROR(MID($E6584,SEARCH("/",$E6584,SEARCH("/",$E6584)+1)+1,1),"")</f>
        <v>P</v>
      </c>
      <c r="H6584" t="s">
        <v>16</v>
      </c>
      <c r="I6584">
        <v>70</v>
      </c>
      <c r="J6584" t="b">
        <v>0</v>
      </c>
      <c r="K6584" s="7">
        <v>28</v>
      </c>
      <c r="L6584" s="7">
        <v>0</v>
      </c>
      <c r="M6584" s="7">
        <v>0</v>
      </c>
      <c r="N6584" s="7">
        <v>672</v>
      </c>
      <c r="O6584" s="7">
        <v>104</v>
      </c>
      <c r="P6584" s="7">
        <f>SUM(dane3[[#This Row],[RoomService]:[VRDeck]])</f>
        <v>804</v>
      </c>
      <c r="Q6584" t="s">
        <v>17958</v>
      </c>
      <c r="R6584" t="b">
        <v>0</v>
      </c>
    </row>
    <row r="6585" spans="1:18" x14ac:dyDescent="0.3">
      <c r="A6585" t="s">
        <v>17959</v>
      </c>
      <c r="B6585">
        <f>MID(dane3[[#This Row],[PassengerId]],1,4)+0</f>
        <v>6947</v>
      </c>
      <c r="C6585" t="s">
        <v>14</v>
      </c>
      <c r="D6585" t="b">
        <v>1</v>
      </c>
      <c r="E6585" t="s">
        <v>17960</v>
      </c>
      <c r="F6585" t="str">
        <f>MID($E6585,1,1)</f>
        <v>B</v>
      </c>
      <c r="G6585" t="str">
        <f>IFERROR(MID($E6585,SEARCH("/",$E6585,SEARCH("/",$E6585)+1)+1,1),"")</f>
        <v>S</v>
      </c>
      <c r="H6585" t="s">
        <v>16</v>
      </c>
      <c r="I6585">
        <v>13</v>
      </c>
      <c r="J6585" t="b">
        <v>0</v>
      </c>
      <c r="K6585" s="7">
        <v>0</v>
      </c>
      <c r="L6585" s="7">
        <v>0</v>
      </c>
      <c r="M6585" s="7">
        <v>0</v>
      </c>
      <c r="N6585" s="7">
        <v>0</v>
      </c>
      <c r="O6585" s="7">
        <v>0</v>
      </c>
      <c r="P6585" s="7">
        <f>SUM(dane3[[#This Row],[RoomService]:[VRDeck]])</f>
        <v>0</v>
      </c>
      <c r="Q6585" t="s">
        <v>17961</v>
      </c>
      <c r="R6585" t="b">
        <v>1</v>
      </c>
    </row>
    <row r="6586" spans="1:18" x14ac:dyDescent="0.3">
      <c r="A6586" t="s">
        <v>17962</v>
      </c>
      <c r="B6586">
        <f>MID(dane3[[#This Row],[PassengerId]],1,4)+0</f>
        <v>6947</v>
      </c>
      <c r="C6586" t="s">
        <v>14</v>
      </c>
      <c r="D6586" t="b">
        <v>0</v>
      </c>
      <c r="E6586" t="s">
        <v>17960</v>
      </c>
      <c r="F6586" t="str">
        <f>MID($E6586,1,1)</f>
        <v>B</v>
      </c>
      <c r="G6586" t="str">
        <f>IFERROR(MID($E6586,SEARCH("/",$E6586,SEARCH("/",$E6586)+1)+1,1),"")</f>
        <v>S</v>
      </c>
      <c r="H6586" t="s">
        <v>16</v>
      </c>
      <c r="I6586">
        <v>49</v>
      </c>
      <c r="J6586" t="b">
        <v>0</v>
      </c>
      <c r="K6586" s="7">
        <v>0</v>
      </c>
      <c r="L6586" s="7">
        <v>1757</v>
      </c>
      <c r="M6586" s="7">
        <v>0</v>
      </c>
      <c r="N6586" s="7">
        <v>797</v>
      </c>
      <c r="O6586" s="7">
        <v>567</v>
      </c>
      <c r="P6586" s="7">
        <f>SUM(dane3[[#This Row],[RoomService]:[VRDeck]])</f>
        <v>3121</v>
      </c>
      <c r="Q6586" t="s">
        <v>17963</v>
      </c>
      <c r="R6586" t="b">
        <v>1</v>
      </c>
    </row>
    <row r="6587" spans="1:18" x14ac:dyDescent="0.3">
      <c r="A6587" t="s">
        <v>17964</v>
      </c>
      <c r="B6587">
        <f>MID(dane3[[#This Row],[PassengerId]],1,4)+0</f>
        <v>6949</v>
      </c>
      <c r="C6587" t="s">
        <v>19</v>
      </c>
      <c r="D6587" t="b">
        <v>0</v>
      </c>
      <c r="E6587" t="s">
        <v>17965</v>
      </c>
      <c r="F6587" t="str">
        <f>MID($E6587,1,1)</f>
        <v>E</v>
      </c>
      <c r="G6587" t="str">
        <f>IFERROR(MID($E6587,SEARCH("/",$E6587,SEARCH("/",$E6587)+1)+1,1),"")</f>
        <v>S</v>
      </c>
      <c r="H6587" t="s">
        <v>46</v>
      </c>
      <c r="I6587">
        <v>25</v>
      </c>
      <c r="J6587" t="b">
        <v>0</v>
      </c>
      <c r="K6587" s="7">
        <v>0</v>
      </c>
      <c r="L6587" s="7">
        <v>12</v>
      </c>
      <c r="M6587" s="7">
        <v>851</v>
      </c>
      <c r="N6587" s="7">
        <v>19</v>
      </c>
      <c r="O6587" s="7">
        <v>103</v>
      </c>
      <c r="P6587" s="7">
        <f>SUM(dane3[[#This Row],[RoomService]:[VRDeck]])</f>
        <v>985</v>
      </c>
      <c r="Q6587" t="s">
        <v>17966</v>
      </c>
      <c r="R6587" t="b">
        <v>0</v>
      </c>
    </row>
    <row r="6588" spans="1:18" x14ac:dyDescent="0.3">
      <c r="A6588" t="s">
        <v>17967</v>
      </c>
      <c r="B6588">
        <f>MID(dane3[[#This Row],[PassengerId]],1,4)+0</f>
        <v>6950</v>
      </c>
      <c r="C6588" t="s">
        <v>14</v>
      </c>
      <c r="D6588" t="b">
        <v>1</v>
      </c>
      <c r="E6588" t="s">
        <v>17968</v>
      </c>
      <c r="F6588" t="str">
        <f>MID($E6588,1,1)</f>
        <v>B</v>
      </c>
      <c r="G6588" t="str">
        <f>IFERROR(MID($E6588,SEARCH("/",$E6588,SEARCH("/",$E6588)+1)+1,1),"")</f>
        <v>S</v>
      </c>
      <c r="H6588" t="s">
        <v>46</v>
      </c>
      <c r="I6588">
        <v>19</v>
      </c>
      <c r="J6588" t="b">
        <v>0</v>
      </c>
      <c r="K6588" s="7">
        <v>0</v>
      </c>
      <c r="L6588" s="7">
        <v>0</v>
      </c>
      <c r="M6588" s="7">
        <v>0</v>
      </c>
      <c r="N6588" s="7">
        <v>0</v>
      </c>
      <c r="O6588" s="7">
        <v>0</v>
      </c>
      <c r="P6588" s="7">
        <f>SUM(dane3[[#This Row],[RoomService]:[VRDeck]])</f>
        <v>0</v>
      </c>
      <c r="Q6588" t="s">
        <v>17969</v>
      </c>
      <c r="R6588" t="b">
        <v>1</v>
      </c>
    </row>
    <row r="6589" spans="1:18" x14ac:dyDescent="0.3">
      <c r="A6589" t="s">
        <v>17970</v>
      </c>
      <c r="B6589">
        <f>MID(dane3[[#This Row],[PassengerId]],1,4)+0</f>
        <v>6950</v>
      </c>
      <c r="C6589" t="s">
        <v>14</v>
      </c>
      <c r="D6589" t="b">
        <v>1</v>
      </c>
      <c r="E6589" t="s">
        <v>17968</v>
      </c>
      <c r="F6589" t="str">
        <f>MID($E6589,1,1)</f>
        <v>B</v>
      </c>
      <c r="G6589" t="str">
        <f>IFERROR(MID($E6589,SEARCH("/",$E6589,SEARCH("/",$E6589)+1)+1,1),"")</f>
        <v>S</v>
      </c>
      <c r="H6589" t="s">
        <v>46</v>
      </c>
      <c r="I6589">
        <v>15</v>
      </c>
      <c r="J6589" t="b">
        <v>0</v>
      </c>
      <c r="K6589" s="7">
        <v>0</v>
      </c>
      <c r="L6589" s="7">
        <v>0</v>
      </c>
      <c r="M6589" s="7">
        <v>0</v>
      </c>
      <c r="N6589" s="7">
        <v>0</v>
      </c>
      <c r="O6589" s="7">
        <v>0</v>
      </c>
      <c r="P6589" s="7">
        <f>SUM(dane3[[#This Row],[RoomService]:[VRDeck]])</f>
        <v>0</v>
      </c>
      <c r="Q6589" t="s">
        <v>17971</v>
      </c>
      <c r="R6589" t="b">
        <v>1</v>
      </c>
    </row>
    <row r="6590" spans="1:18" x14ac:dyDescent="0.3">
      <c r="A6590" t="s">
        <v>17972</v>
      </c>
      <c r="B6590">
        <f>MID(dane3[[#This Row],[PassengerId]],1,4)+0</f>
        <v>6951</v>
      </c>
      <c r="C6590" t="s">
        <v>14</v>
      </c>
      <c r="D6590" t="b">
        <v>0</v>
      </c>
      <c r="E6590" t="s">
        <v>17973</v>
      </c>
      <c r="F6590" t="str">
        <f>MID($E6590,1,1)</f>
        <v>D</v>
      </c>
      <c r="G6590" t="str">
        <f>IFERROR(MID($E6590,SEARCH("/",$E6590,SEARCH("/",$E6590)+1)+1,1),"")</f>
        <v>P</v>
      </c>
      <c r="H6590" t="s">
        <v>16</v>
      </c>
      <c r="I6590">
        <v>37</v>
      </c>
      <c r="J6590" t="b">
        <v>0</v>
      </c>
      <c r="K6590" s="7">
        <v>26</v>
      </c>
      <c r="L6590" s="7">
        <v>2898</v>
      </c>
      <c r="M6590" s="7">
        <v>9</v>
      </c>
      <c r="N6590" s="7">
        <v>0</v>
      </c>
      <c r="O6590" s="7">
        <v>40</v>
      </c>
      <c r="P6590" s="7">
        <f>SUM(dane3[[#This Row],[RoomService]:[VRDeck]])</f>
        <v>2973</v>
      </c>
      <c r="Q6590" t="s">
        <v>17974</v>
      </c>
      <c r="R6590" t="b">
        <v>1</v>
      </c>
    </row>
    <row r="6591" spans="1:18" x14ac:dyDescent="0.3">
      <c r="A6591" t="s">
        <v>17975</v>
      </c>
      <c r="B6591">
        <f>MID(dane3[[#This Row],[PassengerId]],1,4)+0</f>
        <v>6951</v>
      </c>
      <c r="C6591" t="s">
        <v>14</v>
      </c>
      <c r="D6591" t="b">
        <v>1</v>
      </c>
      <c r="E6591" t="s">
        <v>17973</v>
      </c>
      <c r="F6591" t="str">
        <f>MID($E6591,1,1)</f>
        <v>D</v>
      </c>
      <c r="G6591" t="str">
        <f>IFERROR(MID($E6591,SEARCH("/",$E6591,SEARCH("/",$E6591)+1)+1,1),"")</f>
        <v>P</v>
      </c>
      <c r="H6591" t="s">
        <v>16</v>
      </c>
      <c r="I6591">
        <v>34</v>
      </c>
      <c r="J6591" t="b">
        <v>0</v>
      </c>
      <c r="K6591" s="7">
        <v>0</v>
      </c>
      <c r="L6591" s="7">
        <v>0</v>
      </c>
      <c r="M6591" s="7">
        <v>0</v>
      </c>
      <c r="N6591" s="7">
        <v>0</v>
      </c>
      <c r="O6591" s="7">
        <v>0</v>
      </c>
      <c r="P6591" s="7">
        <f>SUM(dane3[[#This Row],[RoomService]:[VRDeck]])</f>
        <v>0</v>
      </c>
      <c r="Q6591" t="s">
        <v>17976</v>
      </c>
      <c r="R6591" t="b">
        <v>1</v>
      </c>
    </row>
    <row r="6592" spans="1:18" x14ac:dyDescent="0.3">
      <c r="A6592" t="s">
        <v>16905</v>
      </c>
      <c r="B6592">
        <f>MID(dane3[[#This Row],[PassengerId]],1,4)+0</f>
        <v>6549</v>
      </c>
      <c r="C6592" t="s">
        <v>53</v>
      </c>
      <c r="D6592" t="b">
        <v>0</v>
      </c>
      <c r="E6592" t="s">
        <v>16906</v>
      </c>
      <c r="F6592" t="str">
        <f>MID($E6592,1,1)</f>
        <v>F</v>
      </c>
      <c r="G6592" t="str">
        <f>IFERROR(MID($E6592,SEARCH("/",$E6592,SEARCH("/",$E6592)+1)+1,1),"")</f>
        <v>S</v>
      </c>
      <c r="H6592" t="s">
        <v>16</v>
      </c>
      <c r="I6592">
        <v>31</v>
      </c>
      <c r="J6592" t="b">
        <v>0</v>
      </c>
      <c r="K6592" s="7">
        <v>1979</v>
      </c>
      <c r="L6592" s="7">
        <v>0</v>
      </c>
      <c r="M6592" s="7">
        <v>2</v>
      </c>
      <c r="N6592" s="7">
        <v>112</v>
      </c>
      <c r="O6592" s="7">
        <v>0</v>
      </c>
      <c r="P6592" s="7">
        <f>SUM(dane3[[#This Row],[RoomService]:[VRDeck]])</f>
        <v>2093</v>
      </c>
      <c r="Q6592" t="s">
        <v>16907</v>
      </c>
      <c r="R6592" t="b">
        <v>0</v>
      </c>
    </row>
    <row r="6593" spans="1:18" x14ac:dyDescent="0.3">
      <c r="A6593" t="s">
        <v>16908</v>
      </c>
      <c r="B6593">
        <f>MID(dane3[[#This Row],[PassengerId]],1,4)+0</f>
        <v>6549</v>
      </c>
      <c r="C6593" t="s">
        <v>53</v>
      </c>
      <c r="D6593" t="b">
        <v>0</v>
      </c>
      <c r="E6593" t="s">
        <v>16909</v>
      </c>
      <c r="F6593" t="str">
        <f>MID($E6593,1,1)</f>
        <v>D</v>
      </c>
      <c r="G6593" t="str">
        <f>IFERROR(MID($E6593,SEARCH("/",$E6593,SEARCH("/",$E6593)+1)+1,1),"")</f>
        <v>S</v>
      </c>
      <c r="H6593" t="s">
        <v>16</v>
      </c>
      <c r="I6593">
        <v>61</v>
      </c>
      <c r="J6593" t="b">
        <v>0</v>
      </c>
      <c r="K6593" s="7">
        <v>1143</v>
      </c>
      <c r="L6593" s="7">
        <v>0</v>
      </c>
      <c r="M6593" s="7">
        <v>580</v>
      </c>
      <c r="N6593" s="7">
        <v>0</v>
      </c>
      <c r="O6593" s="7">
        <v>0</v>
      </c>
      <c r="P6593" s="7">
        <f>SUM(dane3[[#This Row],[RoomService]:[VRDeck]])</f>
        <v>1723</v>
      </c>
      <c r="Q6593" t="s">
        <v>16910</v>
      </c>
      <c r="R6593" t="b">
        <v>0</v>
      </c>
    </row>
    <row r="6594" spans="1:18" x14ac:dyDescent="0.3">
      <c r="A6594" t="s">
        <v>17982</v>
      </c>
      <c r="B6594">
        <f>MID(dane3[[#This Row],[PassengerId]],1,4)+0</f>
        <v>6957</v>
      </c>
      <c r="C6594" t="s">
        <v>14</v>
      </c>
      <c r="D6594" t="b">
        <v>0</v>
      </c>
      <c r="E6594" t="s">
        <v>17983</v>
      </c>
      <c r="F6594" t="str">
        <f>MID($E6594,1,1)</f>
        <v>B</v>
      </c>
      <c r="G6594" t="str">
        <f>IFERROR(MID($E6594,SEARCH("/",$E6594,SEARCH("/",$E6594)+1)+1,1),"")</f>
        <v>S</v>
      </c>
      <c r="H6594" t="s">
        <v>16</v>
      </c>
      <c r="I6594">
        <v>26</v>
      </c>
      <c r="J6594" t="b">
        <v>0</v>
      </c>
      <c r="K6594" s="7">
        <v>135</v>
      </c>
      <c r="L6594" s="7">
        <v>2080</v>
      </c>
      <c r="M6594" s="7">
        <v>7</v>
      </c>
      <c r="N6594" s="7">
        <v>34</v>
      </c>
      <c r="O6594" s="7">
        <v>84</v>
      </c>
      <c r="P6594" s="7">
        <f>SUM(dane3[[#This Row],[RoomService]:[VRDeck]])</f>
        <v>2340</v>
      </c>
      <c r="Q6594" t="s">
        <v>17984</v>
      </c>
      <c r="R6594" t="b">
        <v>1</v>
      </c>
    </row>
    <row r="6595" spans="1:18" x14ac:dyDescent="0.3">
      <c r="A6595" t="s">
        <v>17985</v>
      </c>
      <c r="B6595">
        <f>MID(dane3[[#This Row],[PassengerId]],1,4)+0</f>
        <v>6960</v>
      </c>
      <c r="C6595" t="s">
        <v>19</v>
      </c>
      <c r="D6595" t="b">
        <v>0</v>
      </c>
      <c r="E6595" t="s">
        <v>17986</v>
      </c>
      <c r="F6595" t="str">
        <f>MID($E6595,1,1)</f>
        <v>G</v>
      </c>
      <c r="G6595" t="str">
        <f>IFERROR(MID($E6595,SEARCH("/",$E6595,SEARCH("/",$E6595)+1)+1,1),"")</f>
        <v>S</v>
      </c>
      <c r="H6595" t="s">
        <v>32</v>
      </c>
      <c r="I6595">
        <v>25</v>
      </c>
      <c r="J6595" t="b">
        <v>0</v>
      </c>
      <c r="K6595" s="7">
        <v>60</v>
      </c>
      <c r="L6595" s="7">
        <v>0</v>
      </c>
      <c r="M6595" s="7">
        <v>0</v>
      </c>
      <c r="N6595" s="7">
        <v>0</v>
      </c>
      <c r="O6595" s="7">
        <v>777</v>
      </c>
      <c r="P6595" s="7">
        <f>SUM(dane3[[#This Row],[RoomService]:[VRDeck]])</f>
        <v>837</v>
      </c>
      <c r="Q6595" t="s">
        <v>17987</v>
      </c>
      <c r="R6595" t="b">
        <v>0</v>
      </c>
    </row>
    <row r="6596" spans="1:18" x14ac:dyDescent="0.3">
      <c r="A6596" t="s">
        <v>17988</v>
      </c>
      <c r="B6596">
        <f>MID(dane3[[#This Row],[PassengerId]],1,4)+0</f>
        <v>6962</v>
      </c>
      <c r="C6596" t="s">
        <v>19</v>
      </c>
      <c r="D6596" t="b">
        <v>0</v>
      </c>
      <c r="E6596" t="s">
        <v>17989</v>
      </c>
      <c r="F6596" t="str">
        <f>MID($E6596,1,1)</f>
        <v>G</v>
      </c>
      <c r="G6596" t="str">
        <f>IFERROR(MID($E6596,SEARCH("/",$E6596,SEARCH("/",$E6596)+1)+1,1),"")</f>
        <v>S</v>
      </c>
      <c r="H6596" t="s">
        <v>16</v>
      </c>
      <c r="I6596">
        <v>19</v>
      </c>
      <c r="J6596" t="b">
        <v>0</v>
      </c>
      <c r="K6596" s="7">
        <v>0</v>
      </c>
      <c r="L6596" s="7">
        <v>0</v>
      </c>
      <c r="M6596" s="7">
        <v>0</v>
      </c>
      <c r="N6596" s="7">
        <v>804</v>
      </c>
      <c r="O6596" s="7">
        <v>5</v>
      </c>
      <c r="P6596" s="7">
        <f>SUM(dane3[[#This Row],[RoomService]:[VRDeck]])</f>
        <v>809</v>
      </c>
      <c r="Q6596" t="s">
        <v>17990</v>
      </c>
      <c r="R6596" t="b">
        <v>0</v>
      </c>
    </row>
    <row r="6597" spans="1:18" x14ac:dyDescent="0.3">
      <c r="A6597" t="s">
        <v>16917</v>
      </c>
      <c r="B6597">
        <f>MID(dane3[[#This Row],[PassengerId]],1,4)+0</f>
        <v>6556</v>
      </c>
      <c r="C6597" t="s">
        <v>53</v>
      </c>
      <c r="D6597" t="b">
        <v>1</v>
      </c>
      <c r="E6597" t="s">
        <v>16918</v>
      </c>
      <c r="F6597" t="str">
        <f>MID($E6597,1,1)</f>
        <v>F</v>
      </c>
      <c r="G6597" t="str">
        <f>IFERROR(MID($E6597,SEARCH("/",$E6597,SEARCH("/",$E6597)+1)+1,1),"")</f>
        <v>P</v>
      </c>
      <c r="H6597" t="s">
        <v>16</v>
      </c>
      <c r="I6597">
        <v>29</v>
      </c>
      <c r="J6597" t="b">
        <v>0</v>
      </c>
      <c r="K6597" s="7">
        <v>0</v>
      </c>
      <c r="L6597" s="7">
        <v>0</v>
      </c>
      <c r="M6597" s="7">
        <v>0</v>
      </c>
      <c r="N6597" s="7">
        <v>0</v>
      </c>
      <c r="O6597" s="7">
        <v>0</v>
      </c>
      <c r="P6597" s="7">
        <f>SUM(dane3[[#This Row],[RoomService]:[VRDeck]])</f>
        <v>0</v>
      </c>
      <c r="Q6597" t="s">
        <v>16919</v>
      </c>
      <c r="R6597" t="b">
        <v>1</v>
      </c>
    </row>
    <row r="6598" spans="1:18" x14ac:dyDescent="0.3">
      <c r="A6598" t="s">
        <v>17994</v>
      </c>
      <c r="B6598">
        <f>MID(dane3[[#This Row],[PassengerId]],1,4)+0</f>
        <v>6964</v>
      </c>
      <c r="C6598" t="s">
        <v>19</v>
      </c>
      <c r="D6598" t="b">
        <v>0</v>
      </c>
      <c r="E6598" t="s">
        <v>17995</v>
      </c>
      <c r="F6598" t="str">
        <f>MID($E6598,1,1)</f>
        <v>F</v>
      </c>
      <c r="G6598" t="str">
        <f>IFERROR(MID($E6598,SEARCH("/",$E6598,SEARCH("/",$E6598)+1)+1,1),"")</f>
        <v>P</v>
      </c>
      <c r="H6598" t="s">
        <v>46</v>
      </c>
      <c r="I6598">
        <v>35</v>
      </c>
      <c r="J6598" t="b">
        <v>0</v>
      </c>
      <c r="K6598" s="7">
        <v>0</v>
      </c>
      <c r="L6598" s="7">
        <v>71</v>
      </c>
      <c r="M6598" s="7">
        <v>631</v>
      </c>
      <c r="N6598" s="7">
        <v>0</v>
      </c>
      <c r="O6598" s="7">
        <v>0</v>
      </c>
      <c r="P6598" s="7">
        <f>SUM(dane3[[#This Row],[RoomService]:[VRDeck]])</f>
        <v>702</v>
      </c>
      <c r="Q6598" t="s">
        <v>17996</v>
      </c>
      <c r="R6598" t="b">
        <v>0</v>
      </c>
    </row>
    <row r="6599" spans="1:18" x14ac:dyDescent="0.3">
      <c r="A6599" t="s">
        <v>17997</v>
      </c>
      <c r="B6599">
        <f>MID(dane3[[#This Row],[PassengerId]],1,4)+0</f>
        <v>6966</v>
      </c>
      <c r="C6599" t="s">
        <v>19</v>
      </c>
      <c r="D6599" t="b">
        <v>0</v>
      </c>
      <c r="E6599" t="s">
        <v>17998</v>
      </c>
      <c r="F6599" t="str">
        <f>MID($E6599,1,1)</f>
        <v>F</v>
      </c>
      <c r="G6599" t="str">
        <f>IFERROR(MID($E6599,SEARCH("/",$E6599,SEARCH("/",$E6599)+1)+1,1),"")</f>
        <v>P</v>
      </c>
      <c r="H6599" t="s">
        <v>16</v>
      </c>
      <c r="I6599">
        <v>37</v>
      </c>
      <c r="J6599" t="b">
        <v>0</v>
      </c>
      <c r="K6599" s="7">
        <v>951</v>
      </c>
      <c r="L6599" s="7">
        <v>0</v>
      </c>
      <c r="M6599" s="7">
        <v>0</v>
      </c>
      <c r="N6599" s="7">
        <v>80</v>
      </c>
      <c r="O6599" s="7">
        <v>0</v>
      </c>
      <c r="P6599" s="7">
        <f>SUM(dane3[[#This Row],[RoomService]:[VRDeck]])</f>
        <v>1031</v>
      </c>
      <c r="Q6599" t="s">
        <v>17999</v>
      </c>
      <c r="R6599" t="b">
        <v>0</v>
      </c>
    </row>
    <row r="6600" spans="1:18" x14ac:dyDescent="0.3">
      <c r="A6600" t="s">
        <v>18000</v>
      </c>
      <c r="B6600">
        <f>MID(dane3[[#This Row],[PassengerId]],1,4)+0</f>
        <v>6967</v>
      </c>
      <c r="C6600" t="s">
        <v>14</v>
      </c>
      <c r="D6600" t="b">
        <v>0</v>
      </c>
      <c r="E6600" t="s">
        <v>18001</v>
      </c>
      <c r="F6600" t="str">
        <f>MID($E6600,1,1)</f>
        <v>C</v>
      </c>
      <c r="G6600" t="str">
        <f>IFERROR(MID($E6600,SEARCH("/",$E6600,SEARCH("/",$E6600)+1)+1,1),"")</f>
        <v>S</v>
      </c>
      <c r="H6600" t="s">
        <v>46</v>
      </c>
      <c r="I6600">
        <v>37</v>
      </c>
      <c r="J6600" t="b">
        <v>0</v>
      </c>
      <c r="K6600" s="7">
        <v>0</v>
      </c>
      <c r="L6600" s="7">
        <v>9965</v>
      </c>
      <c r="M6600" s="7">
        <v>0</v>
      </c>
      <c r="N6600" s="7">
        <v>5697</v>
      </c>
      <c r="O6600" s="7">
        <v>676</v>
      </c>
      <c r="P6600" s="7">
        <f>SUM(dane3[[#This Row],[RoomService]:[VRDeck]])</f>
        <v>16338</v>
      </c>
      <c r="Q6600" t="s">
        <v>18002</v>
      </c>
      <c r="R6600" t="b">
        <v>0</v>
      </c>
    </row>
    <row r="6601" spans="1:18" x14ac:dyDescent="0.3">
      <c r="A6601" t="s">
        <v>18003</v>
      </c>
      <c r="B6601">
        <f>MID(dane3[[#This Row],[PassengerId]],1,4)+0</f>
        <v>6968</v>
      </c>
      <c r="C6601" t="s">
        <v>19</v>
      </c>
      <c r="D6601" t="b">
        <v>0</v>
      </c>
      <c r="E6601" t="s">
        <v>18004</v>
      </c>
      <c r="F6601" t="str">
        <f>MID($E6601,1,1)</f>
        <v>F</v>
      </c>
      <c r="G6601" t="str">
        <f>IFERROR(MID($E6601,SEARCH("/",$E6601,SEARCH("/",$E6601)+1)+1,1),"")</f>
        <v>P</v>
      </c>
      <c r="H6601" t="s">
        <v>16</v>
      </c>
      <c r="I6601">
        <v>13</v>
      </c>
      <c r="J6601" t="b">
        <v>0</v>
      </c>
      <c r="K6601" s="7">
        <v>0</v>
      </c>
      <c r="L6601" s="7">
        <v>114</v>
      </c>
      <c r="M6601" s="7">
        <v>682</v>
      </c>
      <c r="N6601" s="7">
        <v>0</v>
      </c>
      <c r="O6601" s="7">
        <v>7</v>
      </c>
      <c r="P6601" s="7">
        <f>SUM(dane3[[#This Row],[RoomService]:[VRDeck]])</f>
        <v>803</v>
      </c>
      <c r="Q6601" t="s">
        <v>18005</v>
      </c>
      <c r="R6601" t="b">
        <v>0</v>
      </c>
    </row>
    <row r="6602" spans="1:18" x14ac:dyDescent="0.3">
      <c r="A6602" t="s">
        <v>18006</v>
      </c>
      <c r="B6602">
        <f>MID(dane3[[#This Row],[PassengerId]],1,4)+0</f>
        <v>6968</v>
      </c>
      <c r="C6602" t="s">
        <v>19</v>
      </c>
      <c r="D6602" t="b">
        <v>0</v>
      </c>
      <c r="E6602" t="s">
        <v>18004</v>
      </c>
      <c r="F6602" t="str">
        <f>MID($E6602,1,1)</f>
        <v>F</v>
      </c>
      <c r="G6602" t="str">
        <f>IFERROR(MID($E6602,SEARCH("/",$E6602,SEARCH("/",$E6602)+1)+1,1),"")</f>
        <v>P</v>
      </c>
      <c r="H6602" t="s">
        <v>32</v>
      </c>
      <c r="I6602">
        <v>20</v>
      </c>
      <c r="J6602" t="b">
        <v>0</v>
      </c>
      <c r="K6602" s="7">
        <v>0</v>
      </c>
      <c r="L6602" s="7">
        <v>0</v>
      </c>
      <c r="M6602" s="7">
        <v>0</v>
      </c>
      <c r="N6602" s="7">
        <v>0</v>
      </c>
      <c r="O6602" s="7">
        <v>1318</v>
      </c>
      <c r="P6602" s="7">
        <f>SUM(dane3[[#This Row],[RoomService]:[VRDeck]])</f>
        <v>1318</v>
      </c>
      <c r="Q6602" t="s">
        <v>18007</v>
      </c>
      <c r="R6602" t="b">
        <v>0</v>
      </c>
    </row>
    <row r="6603" spans="1:18" x14ac:dyDescent="0.3">
      <c r="A6603" t="s">
        <v>16920</v>
      </c>
      <c r="B6603">
        <f>MID(dane3[[#This Row],[PassengerId]],1,4)+0</f>
        <v>6556</v>
      </c>
      <c r="C6603" t="s">
        <v>53</v>
      </c>
      <c r="D6603" t="b">
        <v>1</v>
      </c>
      <c r="E6603" t="s">
        <v>16918</v>
      </c>
      <c r="F6603" t="str">
        <f>MID($E6603,1,1)</f>
        <v>F</v>
      </c>
      <c r="G6603" t="str">
        <f>IFERROR(MID($E6603,SEARCH("/",$E6603,SEARCH("/",$E6603)+1)+1,1),"")</f>
        <v>P</v>
      </c>
      <c r="H6603" t="s">
        <v>46</v>
      </c>
      <c r="I6603">
        <v>68</v>
      </c>
      <c r="J6603" t="b">
        <v>0</v>
      </c>
      <c r="K6603" s="7">
        <v>0</v>
      </c>
      <c r="L6603" s="7">
        <v>0</v>
      </c>
      <c r="M6603" s="7">
        <v>0</v>
      </c>
      <c r="N6603" s="7">
        <v>0</v>
      </c>
      <c r="O6603" s="7">
        <v>0</v>
      </c>
      <c r="P6603" s="7">
        <f>SUM(dane3[[#This Row],[RoomService]:[VRDeck]])</f>
        <v>0</v>
      </c>
      <c r="Q6603" t="s">
        <v>16921</v>
      </c>
      <c r="R6603" t="b">
        <v>1</v>
      </c>
    </row>
    <row r="6604" spans="1:18" x14ac:dyDescent="0.3">
      <c r="A6604" t="s">
        <v>16948</v>
      </c>
      <c r="B6604">
        <f>MID(dane3[[#This Row],[PassengerId]],1,4)+0</f>
        <v>6565</v>
      </c>
      <c r="C6604" t="s">
        <v>53</v>
      </c>
      <c r="D6604" t="b">
        <v>0</v>
      </c>
      <c r="E6604" t="s">
        <v>16949</v>
      </c>
      <c r="F6604" t="str">
        <f>MID($E6604,1,1)</f>
        <v>F</v>
      </c>
      <c r="G6604" t="str">
        <f>IFERROR(MID($E6604,SEARCH("/",$E6604,SEARCH("/",$E6604)+1)+1,1),"")</f>
        <v>S</v>
      </c>
      <c r="H6604" t="s">
        <v>16</v>
      </c>
      <c r="I6604">
        <v>59</v>
      </c>
      <c r="J6604" t="b">
        <v>0</v>
      </c>
      <c r="K6604" s="7">
        <v>126</v>
      </c>
      <c r="L6604" s="7">
        <v>0</v>
      </c>
      <c r="M6604" s="7">
        <v>127</v>
      </c>
      <c r="N6604" s="7">
        <v>11</v>
      </c>
      <c r="O6604" s="7">
        <v>1393</v>
      </c>
      <c r="P6604" s="7">
        <f>SUM(dane3[[#This Row],[RoomService]:[VRDeck]])</f>
        <v>1657</v>
      </c>
      <c r="Q6604" t="s">
        <v>16950</v>
      </c>
      <c r="R6604" t="b">
        <v>0</v>
      </c>
    </row>
    <row r="6605" spans="1:18" x14ac:dyDescent="0.3">
      <c r="A6605" t="s">
        <v>18013</v>
      </c>
      <c r="B6605">
        <f>MID(dane3[[#This Row],[PassengerId]],1,4)+0</f>
        <v>6971</v>
      </c>
      <c r="C6605" t="s">
        <v>14</v>
      </c>
      <c r="D6605" t="b">
        <v>0</v>
      </c>
      <c r="E6605" t="s">
        <v>18014</v>
      </c>
      <c r="F6605" t="str">
        <f>MID($E6605,1,1)</f>
        <v>C</v>
      </c>
      <c r="G6605" t="str">
        <f>IFERROR(MID($E6605,SEARCH("/",$E6605,SEARCH("/",$E6605)+1)+1,1),"")</f>
        <v>P</v>
      </c>
      <c r="H6605" t="s">
        <v>16</v>
      </c>
      <c r="I6605">
        <v>0</v>
      </c>
      <c r="J6605" t="b">
        <v>0</v>
      </c>
      <c r="K6605" s="7">
        <v>0</v>
      </c>
      <c r="L6605" s="7">
        <v>0</v>
      </c>
      <c r="M6605" s="7">
        <v>0</v>
      </c>
      <c r="N6605" s="7">
        <v>0</v>
      </c>
      <c r="O6605" s="7">
        <v>0</v>
      </c>
      <c r="P6605" s="7">
        <f>SUM(dane3[[#This Row],[RoomService]:[VRDeck]])</f>
        <v>0</v>
      </c>
      <c r="Q6605" t="s">
        <v>18015</v>
      </c>
      <c r="R6605" t="b">
        <v>1</v>
      </c>
    </row>
    <row r="6606" spans="1:18" x14ac:dyDescent="0.3">
      <c r="A6606" t="s">
        <v>18016</v>
      </c>
      <c r="B6606">
        <f>MID(dane3[[#This Row],[PassengerId]],1,4)+0</f>
        <v>6971</v>
      </c>
      <c r="C6606" t="s">
        <v>14</v>
      </c>
      <c r="D6606" t="b">
        <v>0</v>
      </c>
      <c r="E6606" t="s">
        <v>18014</v>
      </c>
      <c r="F6606" t="str">
        <f>MID($E6606,1,1)</f>
        <v>C</v>
      </c>
      <c r="G6606" t="str">
        <f>IFERROR(MID($E6606,SEARCH("/",$E6606,SEARCH("/",$E6606)+1)+1,1),"")</f>
        <v>P</v>
      </c>
      <c r="H6606" t="s">
        <v>16</v>
      </c>
      <c r="I6606">
        <v>4</v>
      </c>
      <c r="J6606" t="b">
        <v>0</v>
      </c>
      <c r="K6606" s="7">
        <v>0</v>
      </c>
      <c r="L6606" s="7">
        <v>0</v>
      </c>
      <c r="M6606" s="7">
        <v>0</v>
      </c>
      <c r="N6606" s="7">
        <v>0</v>
      </c>
      <c r="O6606" s="7">
        <v>0</v>
      </c>
      <c r="P6606" s="7">
        <f>SUM(dane3[[#This Row],[RoomService]:[VRDeck]])</f>
        <v>0</v>
      </c>
      <c r="Q6606" t="s">
        <v>18017</v>
      </c>
      <c r="R6606" t="b">
        <v>1</v>
      </c>
    </row>
    <row r="6607" spans="1:18" x14ac:dyDescent="0.3">
      <c r="A6607" t="s">
        <v>18018</v>
      </c>
      <c r="B6607">
        <f>MID(dane3[[#This Row],[PassengerId]],1,4)+0</f>
        <v>6971</v>
      </c>
      <c r="C6607" t="s">
        <v>14</v>
      </c>
      <c r="D6607" t="b">
        <v>1</v>
      </c>
      <c r="E6607" t="s">
        <v>18014</v>
      </c>
      <c r="F6607" t="str">
        <f>MID($E6607,1,1)</f>
        <v>C</v>
      </c>
      <c r="G6607" t="str">
        <f>IFERROR(MID($E6607,SEARCH("/",$E6607,SEARCH("/",$E6607)+1)+1,1),"")</f>
        <v>P</v>
      </c>
      <c r="H6607" t="s">
        <v>16</v>
      </c>
      <c r="I6607">
        <v>19</v>
      </c>
      <c r="J6607" t="b">
        <v>0</v>
      </c>
      <c r="K6607" s="7">
        <v>0</v>
      </c>
      <c r="L6607" s="7">
        <v>0</v>
      </c>
      <c r="M6607" s="7">
        <v>0</v>
      </c>
      <c r="N6607" s="7">
        <v>0</v>
      </c>
      <c r="O6607" s="7">
        <v>0</v>
      </c>
      <c r="P6607" s="7">
        <f>SUM(dane3[[#This Row],[RoomService]:[VRDeck]])</f>
        <v>0</v>
      </c>
      <c r="Q6607" t="s">
        <v>18019</v>
      </c>
      <c r="R6607" t="b">
        <v>1</v>
      </c>
    </row>
    <row r="6608" spans="1:18" x14ac:dyDescent="0.3">
      <c r="A6608" t="s">
        <v>18020</v>
      </c>
      <c r="B6608">
        <f>MID(dane3[[#This Row],[PassengerId]],1,4)+0</f>
        <v>6971</v>
      </c>
      <c r="C6608" t="s">
        <v>14</v>
      </c>
      <c r="D6608" t="b">
        <v>1</v>
      </c>
      <c r="E6608" t="s">
        <v>18014</v>
      </c>
      <c r="F6608" t="str">
        <f>MID($E6608,1,1)</f>
        <v>C</v>
      </c>
      <c r="G6608" t="str">
        <f>IFERROR(MID($E6608,SEARCH("/",$E6608,SEARCH("/",$E6608)+1)+1,1),"")</f>
        <v>P</v>
      </c>
      <c r="H6608" t="s">
        <v>46</v>
      </c>
      <c r="I6608">
        <v>17</v>
      </c>
      <c r="J6608" t="b">
        <v>0</v>
      </c>
      <c r="K6608" s="7">
        <v>0</v>
      </c>
      <c r="L6608" s="7">
        <v>0</v>
      </c>
      <c r="M6608" s="7">
        <v>0</v>
      </c>
      <c r="N6608" s="7">
        <v>0</v>
      </c>
      <c r="O6608" s="7">
        <v>0</v>
      </c>
      <c r="P6608" s="7">
        <f>SUM(dane3[[#This Row],[RoomService]:[VRDeck]])</f>
        <v>0</v>
      </c>
      <c r="Q6608" t="s">
        <v>18021</v>
      </c>
      <c r="R6608" t="b">
        <v>1</v>
      </c>
    </row>
    <row r="6609" spans="1:18" x14ac:dyDescent="0.3">
      <c r="A6609" t="s">
        <v>18022</v>
      </c>
      <c r="B6609">
        <f>MID(dane3[[#This Row],[PassengerId]],1,4)+0</f>
        <v>6971</v>
      </c>
      <c r="C6609" t="s">
        <v>14</v>
      </c>
      <c r="D6609" t="b">
        <v>0</v>
      </c>
      <c r="E6609" t="s">
        <v>18014</v>
      </c>
      <c r="F6609" t="str">
        <f>MID($E6609,1,1)</f>
        <v>C</v>
      </c>
      <c r="G6609" t="str">
        <f>IFERROR(MID($E6609,SEARCH("/",$E6609,SEARCH("/",$E6609)+1)+1,1),"")</f>
        <v>P</v>
      </c>
      <c r="H6609" t="s">
        <v>46</v>
      </c>
      <c r="I6609">
        <v>28</v>
      </c>
      <c r="J6609" t="b">
        <v>0</v>
      </c>
      <c r="K6609" s="7">
        <v>0</v>
      </c>
      <c r="L6609" s="7">
        <v>4173</v>
      </c>
      <c r="M6609" s="7">
        <v>0</v>
      </c>
      <c r="N6609" s="7">
        <v>33</v>
      </c>
      <c r="O6609" s="7">
        <v>420</v>
      </c>
      <c r="P6609" s="7">
        <f>SUM(dane3[[#This Row],[RoomService]:[VRDeck]])</f>
        <v>4626</v>
      </c>
      <c r="Q6609" t="s">
        <v>18023</v>
      </c>
      <c r="R6609" t="b">
        <v>1</v>
      </c>
    </row>
    <row r="6610" spans="1:18" x14ac:dyDescent="0.3">
      <c r="A6610" t="s">
        <v>18024</v>
      </c>
      <c r="B6610">
        <f>MID(dane3[[#This Row],[PassengerId]],1,4)+0</f>
        <v>6971</v>
      </c>
      <c r="C6610" t="s">
        <v>14</v>
      </c>
      <c r="D6610" t="b">
        <v>0</v>
      </c>
      <c r="E6610" t="s">
        <v>18014</v>
      </c>
      <c r="F6610" t="str">
        <f>MID($E6610,1,1)</f>
        <v>C</v>
      </c>
      <c r="G6610" t="str">
        <f>IFERROR(MID($E6610,SEARCH("/",$E6610,SEARCH("/",$E6610)+1)+1,1),"")</f>
        <v>P</v>
      </c>
      <c r="H6610" t="s">
        <v>46</v>
      </c>
      <c r="I6610">
        <v>28</v>
      </c>
      <c r="J6610" t="b">
        <v>0</v>
      </c>
      <c r="K6610" s="7">
        <v>0</v>
      </c>
      <c r="L6610" s="7">
        <v>160</v>
      </c>
      <c r="M6610" s="7">
        <v>0</v>
      </c>
      <c r="N6610" s="7">
        <v>1538</v>
      </c>
      <c r="O6610" s="7">
        <v>1426</v>
      </c>
      <c r="P6610" s="7">
        <f>SUM(dane3[[#This Row],[RoomService]:[VRDeck]])</f>
        <v>3124</v>
      </c>
      <c r="Q6610" t="s">
        <v>18025</v>
      </c>
      <c r="R6610" t="b">
        <v>0</v>
      </c>
    </row>
    <row r="6611" spans="1:18" x14ac:dyDescent="0.3">
      <c r="A6611" t="s">
        <v>18026</v>
      </c>
      <c r="B6611">
        <f>MID(dane3[[#This Row],[PassengerId]],1,4)+0</f>
        <v>6972</v>
      </c>
      <c r="C6611" t="s">
        <v>19</v>
      </c>
      <c r="D6611" t="b">
        <v>0</v>
      </c>
      <c r="E6611" t="s">
        <v>18027</v>
      </c>
      <c r="F6611" t="str">
        <f>MID($E6611,1,1)</f>
        <v>G</v>
      </c>
      <c r="G6611" t="str">
        <f>IFERROR(MID($E6611,SEARCH("/",$E6611,SEARCH("/",$E6611)+1)+1,1),"")</f>
        <v>P</v>
      </c>
      <c r="H6611" t="s">
        <v>16</v>
      </c>
      <c r="I6611">
        <v>21</v>
      </c>
      <c r="J6611" t="b">
        <v>0</v>
      </c>
      <c r="K6611" s="7">
        <v>0</v>
      </c>
      <c r="L6611" s="7">
        <v>0</v>
      </c>
      <c r="M6611" s="7">
        <v>0</v>
      </c>
      <c r="N6611" s="7">
        <v>43</v>
      </c>
      <c r="O6611" s="7">
        <v>667</v>
      </c>
      <c r="P6611" s="7">
        <f>SUM(dane3[[#This Row],[RoomService]:[VRDeck]])</f>
        <v>710</v>
      </c>
      <c r="Q6611" t="s">
        <v>18028</v>
      </c>
      <c r="R6611" t="b">
        <v>0</v>
      </c>
    </row>
    <row r="6612" spans="1:18" x14ac:dyDescent="0.3">
      <c r="A6612" t="s">
        <v>18029</v>
      </c>
      <c r="B6612">
        <f>MID(dane3[[#This Row],[PassengerId]],1,4)+0</f>
        <v>6973</v>
      </c>
      <c r="C6612" t="s">
        <v>19</v>
      </c>
      <c r="D6612" t="b">
        <v>0</v>
      </c>
      <c r="E6612" t="s">
        <v>18030</v>
      </c>
      <c r="F6612" t="str">
        <f>MID($E6612,1,1)</f>
        <v>E</v>
      </c>
      <c r="G6612" t="str">
        <f>IFERROR(MID($E6612,SEARCH("/",$E6612,SEARCH("/",$E6612)+1)+1,1),"")</f>
        <v>S</v>
      </c>
      <c r="H6612" t="s">
        <v>32</v>
      </c>
      <c r="I6612">
        <v>45</v>
      </c>
      <c r="J6612" t="b">
        <v>0</v>
      </c>
      <c r="K6612" s="7">
        <v>1</v>
      </c>
      <c r="L6612" s="7">
        <v>15</v>
      </c>
      <c r="M6612" s="7">
        <v>44</v>
      </c>
      <c r="N6612" s="7">
        <v>0</v>
      </c>
      <c r="O6612" s="7">
        <v>1541</v>
      </c>
      <c r="P6612" s="7">
        <f>SUM(dane3[[#This Row],[RoomService]:[VRDeck]])</f>
        <v>1601</v>
      </c>
      <c r="Q6612" t="s">
        <v>18031</v>
      </c>
      <c r="R6612" t="b">
        <v>0</v>
      </c>
    </row>
    <row r="6613" spans="1:18" x14ac:dyDescent="0.3">
      <c r="A6613" t="s">
        <v>18032</v>
      </c>
      <c r="B6613">
        <f>MID(dane3[[#This Row],[PassengerId]],1,4)+0</f>
        <v>6976</v>
      </c>
      <c r="C6613" t="s">
        <v>19</v>
      </c>
      <c r="D6613" t="b">
        <v>0</v>
      </c>
      <c r="E6613" t="s">
        <v>18033</v>
      </c>
      <c r="F6613" t="str">
        <f>MID($E6613,1,1)</f>
        <v>G</v>
      </c>
      <c r="G6613" t="str">
        <f>IFERROR(MID($E6613,SEARCH("/",$E6613,SEARCH("/",$E6613)+1)+1,1),"")</f>
        <v>P</v>
      </c>
      <c r="H6613" t="s">
        <v>16</v>
      </c>
      <c r="I6613">
        <v>21</v>
      </c>
      <c r="J6613" t="b">
        <v>0</v>
      </c>
      <c r="K6613" s="7">
        <v>27</v>
      </c>
      <c r="L6613" s="7">
        <v>0</v>
      </c>
      <c r="M6613" s="7">
        <v>782</v>
      </c>
      <c r="N6613" s="7">
        <v>0</v>
      </c>
      <c r="O6613" s="7">
        <v>0</v>
      </c>
      <c r="P6613" s="7">
        <f>SUM(dane3[[#This Row],[RoomService]:[VRDeck]])</f>
        <v>809</v>
      </c>
      <c r="Q6613" t="s">
        <v>18034</v>
      </c>
      <c r="R6613" t="b">
        <v>1</v>
      </c>
    </row>
    <row r="6614" spans="1:18" x14ac:dyDescent="0.3">
      <c r="A6614" t="s">
        <v>18035</v>
      </c>
      <c r="B6614">
        <f>MID(dane3[[#This Row],[PassengerId]],1,4)+0</f>
        <v>6977</v>
      </c>
      <c r="C6614" t="s">
        <v>19</v>
      </c>
      <c r="D6614" t="b">
        <v>1</v>
      </c>
      <c r="E6614" t="s">
        <v>18036</v>
      </c>
      <c r="F6614" t="str">
        <f>MID($E6614,1,1)</f>
        <v>G</v>
      </c>
      <c r="G6614" t="str">
        <f>IFERROR(MID($E6614,SEARCH("/",$E6614,SEARCH("/",$E6614)+1)+1,1),"")</f>
        <v>S</v>
      </c>
      <c r="H6614" t="s">
        <v>32</v>
      </c>
      <c r="I6614">
        <v>20</v>
      </c>
      <c r="J6614" t="b">
        <v>0</v>
      </c>
      <c r="K6614" s="7">
        <v>0</v>
      </c>
      <c r="L6614" s="7">
        <v>0</v>
      </c>
      <c r="M6614" s="7">
        <v>0</v>
      </c>
      <c r="N6614" s="7">
        <v>0</v>
      </c>
      <c r="O6614" s="7">
        <v>0</v>
      </c>
      <c r="P6614" s="7">
        <f>SUM(dane3[[#This Row],[RoomService]:[VRDeck]])</f>
        <v>0</v>
      </c>
      <c r="Q6614" t="s">
        <v>18037</v>
      </c>
      <c r="R6614" t="b">
        <v>1</v>
      </c>
    </row>
    <row r="6615" spans="1:18" x14ac:dyDescent="0.3">
      <c r="A6615" t="s">
        <v>18038</v>
      </c>
      <c r="B6615">
        <f>MID(dane3[[#This Row],[PassengerId]],1,4)+0</f>
        <v>6977</v>
      </c>
      <c r="C6615" t="s">
        <v>19</v>
      </c>
      <c r="D6615" t="b">
        <v>0</v>
      </c>
      <c r="E6615" t="s">
        <v>18036</v>
      </c>
      <c r="F6615" t="str">
        <f>MID($E6615,1,1)</f>
        <v>G</v>
      </c>
      <c r="G6615" t="str">
        <f>IFERROR(MID($E6615,SEARCH("/",$E6615,SEARCH("/",$E6615)+1)+1,1),"")</f>
        <v>S</v>
      </c>
      <c r="H6615" t="s">
        <v>16</v>
      </c>
      <c r="I6615">
        <v>38</v>
      </c>
      <c r="J6615" t="b">
        <v>0</v>
      </c>
      <c r="K6615" s="7">
        <v>0</v>
      </c>
      <c r="L6615" s="7">
        <v>806</v>
      </c>
      <c r="M6615" s="7">
        <v>3</v>
      </c>
      <c r="N6615" s="7">
        <v>0</v>
      </c>
      <c r="O6615" s="7">
        <v>0</v>
      </c>
      <c r="P6615" s="7">
        <f>SUM(dane3[[#This Row],[RoomService]:[VRDeck]])</f>
        <v>809</v>
      </c>
      <c r="Q6615" t="s">
        <v>18039</v>
      </c>
      <c r="R6615" t="b">
        <v>1</v>
      </c>
    </row>
    <row r="6616" spans="1:18" x14ac:dyDescent="0.3">
      <c r="A6616" t="s">
        <v>18040</v>
      </c>
      <c r="B6616">
        <f>MID(dane3[[#This Row],[PassengerId]],1,4)+0</f>
        <v>6978</v>
      </c>
      <c r="C6616" t="s">
        <v>19</v>
      </c>
      <c r="D6616" t="b">
        <v>0</v>
      </c>
      <c r="E6616" t="s">
        <v>18041</v>
      </c>
      <c r="F6616" t="str">
        <f>MID($E6616,1,1)</f>
        <v>E</v>
      </c>
      <c r="G6616" t="str">
        <f>IFERROR(MID($E6616,SEARCH("/",$E6616,SEARCH("/",$E6616)+1)+1,1),"")</f>
        <v>P</v>
      </c>
      <c r="H6616" t="s">
        <v>46</v>
      </c>
      <c r="I6616">
        <v>24</v>
      </c>
      <c r="J6616" t="b">
        <v>0</v>
      </c>
      <c r="K6616" s="7">
        <v>0</v>
      </c>
      <c r="L6616" s="7">
        <v>893</v>
      </c>
      <c r="M6616" s="7">
        <v>0</v>
      </c>
      <c r="N6616" s="7">
        <v>4</v>
      </c>
      <c r="O6616" s="7">
        <v>8</v>
      </c>
      <c r="P6616" s="7">
        <f>SUM(dane3[[#This Row],[RoomService]:[VRDeck]])</f>
        <v>905</v>
      </c>
      <c r="Q6616" t="s">
        <v>18042</v>
      </c>
      <c r="R6616" t="b">
        <v>1</v>
      </c>
    </row>
    <row r="6617" spans="1:18" x14ac:dyDescent="0.3">
      <c r="A6617" t="s">
        <v>18043</v>
      </c>
      <c r="B6617">
        <f>MID(dane3[[#This Row],[PassengerId]],1,4)+0</f>
        <v>6979</v>
      </c>
      <c r="C6617" t="s">
        <v>19</v>
      </c>
      <c r="D6617" t="b">
        <v>0</v>
      </c>
      <c r="E6617" t="s">
        <v>18044</v>
      </c>
      <c r="F6617" t="str">
        <f>MID($E6617,1,1)</f>
        <v>E</v>
      </c>
      <c r="G6617" t="str">
        <f>IFERROR(MID($E6617,SEARCH("/",$E6617,SEARCH("/",$E6617)+1)+1,1),"")</f>
        <v>P</v>
      </c>
      <c r="H6617" t="s">
        <v>16</v>
      </c>
      <c r="I6617">
        <v>22</v>
      </c>
      <c r="J6617" t="b">
        <v>0</v>
      </c>
      <c r="K6617" s="7">
        <v>712</v>
      </c>
      <c r="L6617" s="7">
        <v>6</v>
      </c>
      <c r="M6617" s="7">
        <v>70</v>
      </c>
      <c r="N6617" s="7">
        <v>0</v>
      </c>
      <c r="O6617" s="7">
        <v>0</v>
      </c>
      <c r="P6617" s="7">
        <f>SUM(dane3[[#This Row],[RoomService]:[VRDeck]])</f>
        <v>788</v>
      </c>
      <c r="Q6617" t="s">
        <v>18045</v>
      </c>
      <c r="R6617" t="b">
        <v>0</v>
      </c>
    </row>
    <row r="6618" spans="1:18" x14ac:dyDescent="0.3">
      <c r="A6618" t="s">
        <v>1331</v>
      </c>
      <c r="B6618">
        <f>MID(dane3[[#This Row],[PassengerId]],1,4)+0</f>
        <v>518</v>
      </c>
      <c r="C6618" t="s">
        <v>53</v>
      </c>
      <c r="D6618" t="b">
        <v>1</v>
      </c>
      <c r="E6618" t="s">
        <v>1332</v>
      </c>
      <c r="F6618" t="str">
        <f>MID($E6618,1,1)</f>
        <v>F</v>
      </c>
      <c r="G6618" t="str">
        <f>IFERROR(MID($E6618,SEARCH("/",$E6618,SEARCH("/",$E6618)+1)+1,1),"")</f>
        <v>S</v>
      </c>
      <c r="H6618" t="s">
        <v>16</v>
      </c>
      <c r="I6618">
        <v>35</v>
      </c>
      <c r="J6618" t="b">
        <v>0</v>
      </c>
      <c r="K6618" s="7">
        <v>0</v>
      </c>
      <c r="L6618" s="7">
        <v>0</v>
      </c>
      <c r="M6618" s="7">
        <v>0</v>
      </c>
      <c r="N6618" s="7">
        <v>0</v>
      </c>
      <c r="O6618" s="7">
        <v>0</v>
      </c>
      <c r="P6618" s="7">
        <f>SUM(dane3[[#This Row],[RoomService]:[VRDeck]])</f>
        <v>0</v>
      </c>
      <c r="Q6618" t="s">
        <v>1333</v>
      </c>
      <c r="R6618" t="b">
        <v>1</v>
      </c>
    </row>
    <row r="6619" spans="1:18" x14ac:dyDescent="0.3">
      <c r="A6619" t="s">
        <v>18049</v>
      </c>
      <c r="B6619">
        <f>MID(dane3[[#This Row],[PassengerId]],1,4)+0</f>
        <v>6981</v>
      </c>
      <c r="C6619" t="s">
        <v>19</v>
      </c>
      <c r="D6619" t="b">
        <v>0</v>
      </c>
      <c r="E6619" t="s">
        <v>18050</v>
      </c>
      <c r="F6619" t="str">
        <f>MID($E6619,1,1)</f>
        <v>F</v>
      </c>
      <c r="G6619" t="str">
        <f>IFERROR(MID($E6619,SEARCH("/",$E6619,SEARCH("/",$E6619)+1)+1,1),"")</f>
        <v>S</v>
      </c>
      <c r="H6619" t="s">
        <v>32</v>
      </c>
      <c r="I6619">
        <v>41</v>
      </c>
      <c r="J6619" t="b">
        <v>0</v>
      </c>
      <c r="K6619" s="7">
        <v>0</v>
      </c>
      <c r="L6619" s="7">
        <v>0</v>
      </c>
      <c r="M6619" s="7">
        <v>0</v>
      </c>
      <c r="N6619" s="7">
        <v>0</v>
      </c>
      <c r="O6619" s="7">
        <v>628</v>
      </c>
      <c r="P6619" s="7">
        <f>SUM(dane3[[#This Row],[RoomService]:[VRDeck]])</f>
        <v>628</v>
      </c>
      <c r="Q6619" t="s">
        <v>18051</v>
      </c>
      <c r="R6619" t="b">
        <v>0</v>
      </c>
    </row>
    <row r="6620" spans="1:18" x14ac:dyDescent="0.3">
      <c r="A6620" t="s">
        <v>18052</v>
      </c>
      <c r="B6620">
        <f>MID(dane3[[#This Row],[PassengerId]],1,4)+0</f>
        <v>6982</v>
      </c>
      <c r="C6620" t="s">
        <v>19</v>
      </c>
      <c r="D6620" t="b">
        <v>1</v>
      </c>
      <c r="E6620" t="s">
        <v>18053</v>
      </c>
      <c r="F6620" t="str">
        <f>MID($E6620,1,1)</f>
        <v>G</v>
      </c>
      <c r="G6620" t="str">
        <f>IFERROR(MID($E6620,SEARCH("/",$E6620,SEARCH("/",$E6620)+1)+1,1),"")</f>
        <v>P</v>
      </c>
      <c r="H6620" t="s">
        <v>16</v>
      </c>
      <c r="I6620">
        <v>21</v>
      </c>
      <c r="J6620" t="b">
        <v>0</v>
      </c>
      <c r="K6620" s="7">
        <v>0</v>
      </c>
      <c r="L6620" s="7">
        <v>0</v>
      </c>
      <c r="M6620" s="7">
        <v>0</v>
      </c>
      <c r="N6620" s="7">
        <v>0</v>
      </c>
      <c r="O6620" s="7">
        <v>0</v>
      </c>
      <c r="P6620" s="7">
        <f>SUM(dane3[[#This Row],[RoomService]:[VRDeck]])</f>
        <v>0</v>
      </c>
      <c r="Q6620" t="s">
        <v>18054</v>
      </c>
      <c r="R6620" t="b">
        <v>1</v>
      </c>
    </row>
    <row r="6621" spans="1:18" x14ac:dyDescent="0.3">
      <c r="A6621" t="s">
        <v>16975</v>
      </c>
      <c r="B6621">
        <f>MID(dane3[[#This Row],[PassengerId]],1,4)+0</f>
        <v>6578</v>
      </c>
      <c r="C6621" t="s">
        <v>53</v>
      </c>
      <c r="D6621" t="b">
        <v>1</v>
      </c>
      <c r="E6621" t="s">
        <v>16976</v>
      </c>
      <c r="F6621" t="str">
        <f>MID($E6621,1,1)</f>
        <v>E</v>
      </c>
      <c r="G6621" t="str">
        <f>IFERROR(MID($E6621,SEARCH("/",$E6621,SEARCH("/",$E6621)+1)+1,1),"")</f>
        <v>S</v>
      </c>
      <c r="H6621" t="s">
        <v>16</v>
      </c>
      <c r="I6621">
        <v>26</v>
      </c>
      <c r="J6621" t="b">
        <v>0</v>
      </c>
      <c r="K6621" s="7">
        <v>0</v>
      </c>
      <c r="L6621" s="7">
        <v>0</v>
      </c>
      <c r="M6621" s="7">
        <v>0</v>
      </c>
      <c r="N6621" s="7">
        <v>0</v>
      </c>
      <c r="O6621" s="7">
        <v>0</v>
      </c>
      <c r="P6621" s="7">
        <f>SUM(dane3[[#This Row],[RoomService]:[VRDeck]])</f>
        <v>0</v>
      </c>
      <c r="Q6621" t="s">
        <v>16977</v>
      </c>
      <c r="R6621" t="b">
        <v>0</v>
      </c>
    </row>
    <row r="6622" spans="1:18" x14ac:dyDescent="0.3">
      <c r="A6622" t="s">
        <v>16978</v>
      </c>
      <c r="B6622">
        <f>MID(dane3[[#This Row],[PassengerId]],1,4)+0</f>
        <v>6578</v>
      </c>
      <c r="C6622" t="s">
        <v>53</v>
      </c>
      <c r="D6622" t="b">
        <v>1</v>
      </c>
      <c r="E6622" t="s">
        <v>16979</v>
      </c>
      <c r="F6622" t="str">
        <f>MID($E6622,1,1)</f>
        <v>F</v>
      </c>
      <c r="G6622" t="str">
        <f>IFERROR(MID($E6622,SEARCH("/",$E6622,SEARCH("/",$E6622)+1)+1,1),"")</f>
        <v>S</v>
      </c>
      <c r="H6622" t="s">
        <v>16</v>
      </c>
      <c r="I6622">
        <v>16</v>
      </c>
      <c r="J6622" t="b">
        <v>0</v>
      </c>
      <c r="K6622" s="7">
        <v>0</v>
      </c>
      <c r="L6622" s="7">
        <v>0</v>
      </c>
      <c r="M6622" s="7">
        <v>0</v>
      </c>
      <c r="N6622" s="7">
        <v>0</v>
      </c>
      <c r="O6622" s="7">
        <v>0</v>
      </c>
      <c r="P6622" s="7">
        <f>SUM(dane3[[#This Row],[RoomService]:[VRDeck]])</f>
        <v>0</v>
      </c>
      <c r="Q6622" t="s">
        <v>16980</v>
      </c>
      <c r="R6622" t="b">
        <v>1</v>
      </c>
    </row>
    <row r="6623" spans="1:18" x14ac:dyDescent="0.3">
      <c r="A6623" t="s">
        <v>17011</v>
      </c>
      <c r="B6623">
        <f>MID(dane3[[#This Row],[PassengerId]],1,4)+0</f>
        <v>6592</v>
      </c>
      <c r="C6623" t="s">
        <v>53</v>
      </c>
      <c r="D6623" t="b">
        <v>1</v>
      </c>
      <c r="E6623" t="s">
        <v>17012</v>
      </c>
      <c r="F6623" t="str">
        <f>MID($E6623,1,1)</f>
        <v>F</v>
      </c>
      <c r="G6623" t="str">
        <f>IFERROR(MID($E6623,SEARCH("/",$E6623,SEARCH("/",$E6623)+1)+1,1),"")</f>
        <v>S</v>
      </c>
      <c r="H6623" t="s">
        <v>16</v>
      </c>
      <c r="I6623">
        <v>21</v>
      </c>
      <c r="J6623" t="b">
        <v>0</v>
      </c>
      <c r="K6623" s="7">
        <v>0</v>
      </c>
      <c r="L6623" s="7">
        <v>0</v>
      </c>
      <c r="M6623" s="7">
        <v>0</v>
      </c>
      <c r="N6623" s="7">
        <v>0</v>
      </c>
      <c r="O6623" s="7">
        <v>0</v>
      </c>
      <c r="P6623" s="7">
        <f>SUM(dane3[[#This Row],[RoomService]:[VRDeck]])</f>
        <v>0</v>
      </c>
      <c r="Q6623" t="s">
        <v>17013</v>
      </c>
      <c r="R6623" t="b">
        <v>1</v>
      </c>
    </row>
    <row r="6624" spans="1:18" x14ac:dyDescent="0.3">
      <c r="A6624" t="s">
        <v>18062</v>
      </c>
      <c r="B6624">
        <f>MID(dane3[[#This Row],[PassengerId]],1,4)+0</f>
        <v>6985</v>
      </c>
      <c r="C6624" t="s">
        <v>19</v>
      </c>
      <c r="D6624" t="b">
        <v>0</v>
      </c>
      <c r="E6624" t="s">
        <v>18063</v>
      </c>
      <c r="F6624" t="str">
        <f>MID($E6624,1,1)</f>
        <v>G</v>
      </c>
      <c r="G6624" t="str">
        <f>IFERROR(MID($E6624,SEARCH("/",$E6624,SEARCH("/",$E6624)+1)+1,1),"")</f>
        <v>S</v>
      </c>
      <c r="H6624" t="s">
        <v>16</v>
      </c>
      <c r="I6624">
        <v>32</v>
      </c>
      <c r="J6624" t="b">
        <v>0</v>
      </c>
      <c r="K6624" s="7">
        <v>0</v>
      </c>
      <c r="L6624" s="7">
        <v>243</v>
      </c>
      <c r="M6624" s="7">
        <v>0</v>
      </c>
      <c r="N6624" s="7">
        <v>0</v>
      </c>
      <c r="O6624" s="7">
        <v>776</v>
      </c>
      <c r="P6624" s="7">
        <f>SUM(dane3[[#This Row],[RoomService]:[VRDeck]])</f>
        <v>1019</v>
      </c>
      <c r="Q6624" t="s">
        <v>18064</v>
      </c>
      <c r="R6624" t="b">
        <v>0</v>
      </c>
    </row>
    <row r="6625" spans="1:18" x14ac:dyDescent="0.3">
      <c r="A6625" t="s">
        <v>18065</v>
      </c>
      <c r="B6625">
        <f>MID(dane3[[#This Row],[PassengerId]],1,4)+0</f>
        <v>6987</v>
      </c>
      <c r="C6625" t="s">
        <v>19</v>
      </c>
      <c r="D6625" t="b">
        <v>1</v>
      </c>
      <c r="E6625" t="s">
        <v>18066</v>
      </c>
      <c r="F6625" t="str">
        <f>MID($E6625,1,1)</f>
        <v>G</v>
      </c>
      <c r="G6625" t="str">
        <f>IFERROR(MID($E6625,SEARCH("/",$E6625,SEARCH("/",$E6625)+1)+1,1),"")</f>
        <v>S</v>
      </c>
      <c r="H6625" t="s">
        <v>16</v>
      </c>
      <c r="I6625">
        <v>24</v>
      </c>
      <c r="J6625" t="b">
        <v>0</v>
      </c>
      <c r="K6625" s="7">
        <v>0</v>
      </c>
      <c r="L6625" s="7">
        <v>0</v>
      </c>
      <c r="M6625" s="7">
        <v>0</v>
      </c>
      <c r="N6625" s="7">
        <v>0</v>
      </c>
      <c r="O6625" s="7">
        <v>0</v>
      </c>
      <c r="P6625" s="7">
        <f>SUM(dane3[[#This Row],[RoomService]:[VRDeck]])</f>
        <v>0</v>
      </c>
      <c r="Q6625" t="s">
        <v>18067</v>
      </c>
      <c r="R6625" t="b">
        <v>1</v>
      </c>
    </row>
    <row r="6626" spans="1:18" x14ac:dyDescent="0.3">
      <c r="A6626" t="s">
        <v>18068</v>
      </c>
      <c r="B6626">
        <f>MID(dane3[[#This Row],[PassengerId]],1,4)+0</f>
        <v>6988</v>
      </c>
      <c r="C6626" t="s">
        <v>14</v>
      </c>
      <c r="D6626" t="b">
        <v>0</v>
      </c>
      <c r="E6626" t="s">
        <v>18069</v>
      </c>
      <c r="F6626" t="str">
        <f>MID($E6626,1,1)</f>
        <v>C</v>
      </c>
      <c r="G6626" t="str">
        <f>IFERROR(MID($E6626,SEARCH("/",$E6626,SEARCH("/",$E6626)+1)+1,1),"")</f>
        <v>P</v>
      </c>
      <c r="H6626" t="s">
        <v>16</v>
      </c>
      <c r="I6626">
        <v>26</v>
      </c>
      <c r="J6626" t="b">
        <v>0</v>
      </c>
      <c r="K6626" s="7">
        <v>554</v>
      </c>
      <c r="L6626" s="7">
        <v>1307</v>
      </c>
      <c r="M6626" s="7">
        <v>32</v>
      </c>
      <c r="N6626" s="7">
        <v>93</v>
      </c>
      <c r="O6626" s="7">
        <v>1553</v>
      </c>
      <c r="P6626" s="7">
        <f>SUM(dane3[[#This Row],[RoomService]:[VRDeck]])</f>
        <v>3539</v>
      </c>
      <c r="Q6626" t="s">
        <v>18070</v>
      </c>
      <c r="R6626" t="b">
        <v>0</v>
      </c>
    </row>
    <row r="6627" spans="1:18" x14ac:dyDescent="0.3">
      <c r="A6627" t="s">
        <v>18071</v>
      </c>
      <c r="B6627">
        <f>MID(dane3[[#This Row],[PassengerId]],1,4)+0</f>
        <v>6988</v>
      </c>
      <c r="C6627" t="s">
        <v>14</v>
      </c>
      <c r="D6627" t="b">
        <v>0</v>
      </c>
      <c r="E6627" t="s">
        <v>18069</v>
      </c>
      <c r="F6627" t="str">
        <f>MID($E6627,1,1)</f>
        <v>C</v>
      </c>
      <c r="G6627" t="str">
        <f>IFERROR(MID($E6627,SEARCH("/",$E6627,SEARCH("/",$E6627)+1)+1,1),"")</f>
        <v>P</v>
      </c>
      <c r="H6627" t="s">
        <v>16</v>
      </c>
      <c r="I6627">
        <v>28</v>
      </c>
      <c r="J6627" t="b">
        <v>0</v>
      </c>
      <c r="K6627" s="7">
        <v>0</v>
      </c>
      <c r="L6627" s="7">
        <v>4340</v>
      </c>
      <c r="M6627" s="7">
        <v>0</v>
      </c>
      <c r="N6627" s="7">
        <v>186</v>
      </c>
      <c r="O6627" s="7">
        <v>0</v>
      </c>
      <c r="P6627" s="7">
        <f>SUM(dane3[[#This Row],[RoomService]:[VRDeck]])</f>
        <v>4526</v>
      </c>
      <c r="Q6627" t="s">
        <v>18072</v>
      </c>
      <c r="R6627" t="b">
        <v>1</v>
      </c>
    </row>
    <row r="6628" spans="1:18" x14ac:dyDescent="0.3">
      <c r="A6628" t="s">
        <v>18073</v>
      </c>
      <c r="B6628">
        <f>MID(dane3[[#This Row],[PassengerId]],1,4)+0</f>
        <v>6990</v>
      </c>
      <c r="C6628" t="s">
        <v>19</v>
      </c>
      <c r="D6628" t="b">
        <v>0</v>
      </c>
      <c r="E6628" t="s">
        <v>39</v>
      </c>
      <c r="F6628" t="s">
        <v>23763</v>
      </c>
      <c r="G6628" t="str">
        <f>IFERROR(MID($E6628,SEARCH("/",$E6628,SEARCH("/",$E6628)+1)+1,1),"")</f>
        <v/>
      </c>
      <c r="H6628" t="s">
        <v>32</v>
      </c>
      <c r="I6628">
        <v>21</v>
      </c>
      <c r="J6628" t="b">
        <v>0</v>
      </c>
      <c r="K6628" s="7">
        <v>1</v>
      </c>
      <c r="L6628" s="7">
        <v>22</v>
      </c>
      <c r="M6628" s="7">
        <v>0</v>
      </c>
      <c r="N6628" s="7">
        <v>649</v>
      </c>
      <c r="O6628" s="7">
        <v>2</v>
      </c>
      <c r="P6628" s="7">
        <f>SUM(dane3[[#This Row],[RoomService]:[VRDeck]])</f>
        <v>674</v>
      </c>
      <c r="Q6628" t="s">
        <v>18074</v>
      </c>
      <c r="R6628" t="b">
        <v>0</v>
      </c>
    </row>
    <row r="6629" spans="1:18" x14ac:dyDescent="0.3">
      <c r="A6629" t="s">
        <v>18075</v>
      </c>
      <c r="B6629">
        <f>MID(dane3[[#This Row],[PassengerId]],1,4)+0</f>
        <v>6991</v>
      </c>
      <c r="C6629" t="s">
        <v>14</v>
      </c>
      <c r="D6629" t="b">
        <v>0</v>
      </c>
      <c r="E6629" t="s">
        <v>18076</v>
      </c>
      <c r="F6629" t="str">
        <f>MID($E6629,1,1)</f>
        <v>B</v>
      </c>
      <c r="G6629" t="str">
        <f>IFERROR(MID($E6629,SEARCH("/",$E6629,SEARCH("/",$E6629)+1)+1,1),"")</f>
        <v>P</v>
      </c>
      <c r="H6629" t="s">
        <v>46</v>
      </c>
      <c r="I6629">
        <v>38</v>
      </c>
      <c r="J6629" t="b">
        <v>0</v>
      </c>
      <c r="K6629" s="7">
        <v>0</v>
      </c>
      <c r="L6629" s="7">
        <v>692</v>
      </c>
      <c r="M6629" s="7">
        <v>0</v>
      </c>
      <c r="N6629" s="7">
        <v>3587</v>
      </c>
      <c r="O6629" s="7">
        <v>0</v>
      </c>
      <c r="P6629" s="7">
        <f>SUM(dane3[[#This Row],[RoomService]:[VRDeck]])</f>
        <v>4279</v>
      </c>
      <c r="Q6629" t="s">
        <v>18077</v>
      </c>
      <c r="R6629" t="b">
        <v>0</v>
      </c>
    </row>
    <row r="6630" spans="1:18" x14ac:dyDescent="0.3">
      <c r="A6630" t="s">
        <v>18078</v>
      </c>
      <c r="B6630">
        <f>MID(dane3[[#This Row],[PassengerId]],1,4)+0</f>
        <v>6991</v>
      </c>
      <c r="C6630" t="s">
        <v>14</v>
      </c>
      <c r="D6630" t="b">
        <v>1</v>
      </c>
      <c r="E6630" t="s">
        <v>18076</v>
      </c>
      <c r="F6630" t="str">
        <f>MID($E6630,1,1)</f>
        <v>B</v>
      </c>
      <c r="G6630" t="str">
        <f>IFERROR(MID($E6630,SEARCH("/",$E6630,SEARCH("/",$E6630)+1)+1,1),"")</f>
        <v>P</v>
      </c>
      <c r="H6630" t="s">
        <v>16</v>
      </c>
      <c r="I6630">
        <v>43</v>
      </c>
      <c r="J6630" t="b">
        <v>0</v>
      </c>
      <c r="K6630" s="7">
        <v>0</v>
      </c>
      <c r="L6630" s="7">
        <v>0</v>
      </c>
      <c r="M6630" s="7">
        <v>0</v>
      </c>
      <c r="N6630" s="7">
        <v>0</v>
      </c>
      <c r="O6630" s="7">
        <v>0</v>
      </c>
      <c r="P6630" s="7">
        <f>SUM(dane3[[#This Row],[RoomService]:[VRDeck]])</f>
        <v>0</v>
      </c>
      <c r="Q6630" t="s">
        <v>18079</v>
      </c>
      <c r="R6630" t="b">
        <v>1</v>
      </c>
    </row>
    <row r="6631" spans="1:18" x14ac:dyDescent="0.3">
      <c r="A6631" t="s">
        <v>19662</v>
      </c>
      <c r="B6631">
        <f>MID(dane3[[#This Row],[PassengerId]],1,4)+0</f>
        <v>7689</v>
      </c>
      <c r="C6631" t="s">
        <v>19</v>
      </c>
      <c r="D6631" t="b">
        <v>0</v>
      </c>
      <c r="E6631" t="s">
        <v>19663</v>
      </c>
      <c r="F6631" t="str">
        <f>MID($E6631,1,1)</f>
        <v>F</v>
      </c>
      <c r="G6631" t="str">
        <f>IFERROR(MID($E6631,SEARCH("/",$E6631,SEARCH("/",$E6631)+1)+1,1),"")</f>
        <v>P</v>
      </c>
      <c r="H6631" t="s">
        <v>16</v>
      </c>
      <c r="I6631">
        <v>24</v>
      </c>
      <c r="J6631" t="b">
        <v>0</v>
      </c>
      <c r="K6631" s="7">
        <v>0</v>
      </c>
      <c r="L6631" s="7">
        <v>96</v>
      </c>
      <c r="M6631" s="7">
        <v>0</v>
      </c>
      <c r="N6631" s="7">
        <v>597</v>
      </c>
      <c r="O6631" s="7">
        <v>0</v>
      </c>
      <c r="P6631" s="7">
        <f>SUM(dane3[[#This Row],[RoomService]:[VRDeck]])</f>
        <v>693</v>
      </c>
      <c r="Q6631" t="s">
        <v>19664</v>
      </c>
      <c r="R6631" t="b">
        <v>0</v>
      </c>
    </row>
    <row r="6632" spans="1:18" x14ac:dyDescent="0.3">
      <c r="A6632" t="s">
        <v>18083</v>
      </c>
      <c r="B6632">
        <f>MID(dane3[[#This Row],[PassengerId]],1,4)+0</f>
        <v>6992</v>
      </c>
      <c r="C6632" t="s">
        <v>19</v>
      </c>
      <c r="D6632" t="b">
        <v>1</v>
      </c>
      <c r="E6632" t="s">
        <v>18081</v>
      </c>
      <c r="F6632" t="str">
        <f>MID($E6632,1,1)</f>
        <v>G</v>
      </c>
      <c r="G6632" t="str">
        <f>IFERROR(MID($E6632,SEARCH("/",$E6632,SEARCH("/",$E6632)+1)+1,1),"")</f>
        <v>P</v>
      </c>
      <c r="H6632" t="s">
        <v>16</v>
      </c>
      <c r="I6632">
        <v>25</v>
      </c>
      <c r="J6632" t="b">
        <v>0</v>
      </c>
      <c r="K6632" s="7">
        <v>0</v>
      </c>
      <c r="L6632" s="7">
        <v>0</v>
      </c>
      <c r="M6632" s="7">
        <v>0</v>
      </c>
      <c r="N6632" s="7">
        <v>0</v>
      </c>
      <c r="O6632" s="7">
        <v>0</v>
      </c>
      <c r="P6632" s="7">
        <f>SUM(dane3[[#This Row],[RoomService]:[VRDeck]])</f>
        <v>0</v>
      </c>
      <c r="Q6632" t="s">
        <v>18084</v>
      </c>
      <c r="R6632" t="b">
        <v>0</v>
      </c>
    </row>
    <row r="6633" spans="1:18" x14ac:dyDescent="0.3">
      <c r="A6633" t="s">
        <v>18085</v>
      </c>
      <c r="B6633">
        <f>MID(dane3[[#This Row],[PassengerId]],1,4)+0</f>
        <v>6992</v>
      </c>
      <c r="C6633" t="s">
        <v>19</v>
      </c>
      <c r="D6633" t="b">
        <v>1</v>
      </c>
      <c r="E6633" t="s">
        <v>18081</v>
      </c>
      <c r="F6633" t="str">
        <f>MID($E6633,1,1)</f>
        <v>G</v>
      </c>
      <c r="G6633" t="str">
        <f>IFERROR(MID($E6633,SEARCH("/",$E6633,SEARCH("/",$E6633)+1)+1,1),"")</f>
        <v>P</v>
      </c>
      <c r="H6633" t="s">
        <v>16</v>
      </c>
      <c r="I6633">
        <v>27</v>
      </c>
      <c r="J6633" t="b">
        <v>0</v>
      </c>
      <c r="K6633" s="7">
        <v>0</v>
      </c>
      <c r="L6633" s="7">
        <v>0</v>
      </c>
      <c r="M6633" s="7">
        <v>0</v>
      </c>
      <c r="N6633" s="7">
        <v>0</v>
      </c>
      <c r="O6633" s="7">
        <v>0</v>
      </c>
      <c r="P6633" s="7">
        <f>SUM(dane3[[#This Row],[RoomService]:[VRDeck]])</f>
        <v>0</v>
      </c>
      <c r="Q6633" t="s">
        <v>18086</v>
      </c>
      <c r="R6633" t="b">
        <v>1</v>
      </c>
    </row>
    <row r="6634" spans="1:18" x14ac:dyDescent="0.3">
      <c r="A6634" t="s">
        <v>18087</v>
      </c>
      <c r="B6634">
        <f>MID(dane3[[#This Row],[PassengerId]],1,4)+0</f>
        <v>6994</v>
      </c>
      <c r="C6634" t="s">
        <v>14</v>
      </c>
      <c r="D6634" t="b">
        <v>1</v>
      </c>
      <c r="E6634" t="s">
        <v>18088</v>
      </c>
      <c r="F6634" t="str">
        <f>MID($E6634,1,1)</f>
        <v>B</v>
      </c>
      <c r="G6634" t="str">
        <f>IFERROR(MID($E6634,SEARCH("/",$E6634,SEARCH("/",$E6634)+1)+1,1),"")</f>
        <v>S</v>
      </c>
      <c r="H6634" t="s">
        <v>16</v>
      </c>
      <c r="I6634">
        <v>22</v>
      </c>
      <c r="J6634" t="b">
        <v>0</v>
      </c>
      <c r="K6634" s="7">
        <v>0</v>
      </c>
      <c r="L6634" s="7">
        <v>0</v>
      </c>
      <c r="M6634" s="7">
        <v>0</v>
      </c>
      <c r="N6634" s="7">
        <v>0</v>
      </c>
      <c r="O6634" s="7">
        <v>0</v>
      </c>
      <c r="P6634" s="7">
        <f>SUM(dane3[[#This Row],[RoomService]:[VRDeck]])</f>
        <v>0</v>
      </c>
      <c r="Q6634" t="s">
        <v>18089</v>
      </c>
      <c r="R6634" t="b">
        <v>1</v>
      </c>
    </row>
    <row r="6635" spans="1:18" x14ac:dyDescent="0.3">
      <c r="A6635" t="s">
        <v>18090</v>
      </c>
      <c r="B6635">
        <f>MID(dane3[[#This Row],[PassengerId]],1,4)+0</f>
        <v>6994</v>
      </c>
      <c r="C6635" t="s">
        <v>14</v>
      </c>
      <c r="D6635" t="b">
        <v>0</v>
      </c>
      <c r="E6635" t="s">
        <v>18088</v>
      </c>
      <c r="F6635" t="str">
        <f>MID($E6635,1,1)</f>
        <v>B</v>
      </c>
      <c r="G6635" t="str">
        <f>IFERROR(MID($E6635,SEARCH("/",$E6635,SEARCH("/",$E6635)+1)+1,1),"")</f>
        <v>S</v>
      </c>
      <c r="H6635" t="s">
        <v>16</v>
      </c>
      <c r="I6635">
        <v>20</v>
      </c>
      <c r="J6635" t="b">
        <v>0</v>
      </c>
      <c r="K6635" s="7">
        <v>0</v>
      </c>
      <c r="L6635" s="7">
        <v>275</v>
      </c>
      <c r="M6635" s="7">
        <v>1690</v>
      </c>
      <c r="N6635" s="7">
        <v>580</v>
      </c>
      <c r="O6635" s="7">
        <v>5499</v>
      </c>
      <c r="P6635" s="7">
        <f>SUM(dane3[[#This Row],[RoomService]:[VRDeck]])</f>
        <v>8044</v>
      </c>
      <c r="Q6635" t="s">
        <v>18091</v>
      </c>
      <c r="R6635" t="b">
        <v>0</v>
      </c>
    </row>
    <row r="6636" spans="1:18" x14ac:dyDescent="0.3">
      <c r="A6636" t="s">
        <v>18092</v>
      </c>
      <c r="B6636">
        <f>MID(dane3[[#This Row],[PassengerId]],1,4)+0</f>
        <v>6995</v>
      </c>
      <c r="C6636" t="s">
        <v>19</v>
      </c>
      <c r="D6636" t="b">
        <v>0</v>
      </c>
      <c r="E6636" t="s">
        <v>18093</v>
      </c>
      <c r="F6636" t="str">
        <f>MID($E6636,1,1)</f>
        <v>F</v>
      </c>
      <c r="G6636" t="str">
        <f>IFERROR(MID($E6636,SEARCH("/",$E6636,SEARCH("/",$E6636)+1)+1,1),"")</f>
        <v>S</v>
      </c>
      <c r="H6636" t="s">
        <v>46</v>
      </c>
      <c r="I6636">
        <v>24</v>
      </c>
      <c r="J6636" t="b">
        <v>0</v>
      </c>
      <c r="K6636" s="7">
        <v>0</v>
      </c>
      <c r="L6636" s="7">
        <v>58</v>
      </c>
      <c r="M6636" s="7">
        <v>618</v>
      </c>
      <c r="N6636" s="7">
        <v>0</v>
      </c>
      <c r="O6636" s="7">
        <v>41</v>
      </c>
      <c r="P6636" s="7">
        <f>SUM(dane3[[#This Row],[RoomService]:[VRDeck]])</f>
        <v>717</v>
      </c>
      <c r="Q6636" t="s">
        <v>18094</v>
      </c>
      <c r="R6636" t="b">
        <v>0</v>
      </c>
    </row>
    <row r="6637" spans="1:18" x14ac:dyDescent="0.3">
      <c r="A6637" t="s">
        <v>18095</v>
      </c>
      <c r="B6637">
        <f>MID(dane3[[#This Row],[PassengerId]],1,4)+0</f>
        <v>6996</v>
      </c>
      <c r="C6637" t="s">
        <v>19</v>
      </c>
      <c r="D6637" t="b">
        <v>0</v>
      </c>
      <c r="E6637" t="s">
        <v>18096</v>
      </c>
      <c r="F6637" t="str">
        <f>MID($E6637,1,1)</f>
        <v>F</v>
      </c>
      <c r="G6637" t="str">
        <f>IFERROR(MID($E6637,SEARCH("/",$E6637,SEARCH("/",$E6637)+1)+1,1),"")</f>
        <v>P</v>
      </c>
      <c r="H6637" t="s">
        <v>46</v>
      </c>
      <c r="I6637">
        <v>34</v>
      </c>
      <c r="J6637" t="b">
        <v>0</v>
      </c>
      <c r="K6637" s="7">
        <v>0</v>
      </c>
      <c r="L6637" s="7">
        <v>442</v>
      </c>
      <c r="M6637" s="7">
        <v>175</v>
      </c>
      <c r="N6637" s="7">
        <v>79</v>
      </c>
      <c r="O6637" s="7">
        <v>3</v>
      </c>
      <c r="P6637" s="7">
        <f>SUM(dane3[[#This Row],[RoomService]:[VRDeck]])</f>
        <v>699</v>
      </c>
      <c r="Q6637" t="s">
        <v>18097</v>
      </c>
      <c r="R6637" t="b">
        <v>0</v>
      </c>
    </row>
    <row r="6638" spans="1:18" x14ac:dyDescent="0.3">
      <c r="A6638" t="s">
        <v>17025</v>
      </c>
      <c r="B6638">
        <f>MID(dane3[[#This Row],[PassengerId]],1,4)+0</f>
        <v>6598</v>
      </c>
      <c r="C6638" t="s">
        <v>53</v>
      </c>
      <c r="D6638" t="b">
        <v>1</v>
      </c>
      <c r="E6638" t="s">
        <v>17026</v>
      </c>
      <c r="F6638" t="str">
        <f>MID($E6638,1,1)</f>
        <v>F</v>
      </c>
      <c r="G6638" t="str">
        <f>IFERROR(MID($E6638,SEARCH("/",$E6638,SEARCH("/",$E6638)+1)+1,1),"")</f>
        <v>S</v>
      </c>
      <c r="H6638" t="s">
        <v>16</v>
      </c>
      <c r="I6638">
        <v>35</v>
      </c>
      <c r="J6638" t="b">
        <v>0</v>
      </c>
      <c r="K6638" s="7">
        <v>0</v>
      </c>
      <c r="L6638" s="7">
        <v>0</v>
      </c>
      <c r="M6638" s="7">
        <v>0</v>
      </c>
      <c r="N6638" s="7">
        <v>0</v>
      </c>
      <c r="O6638" s="7">
        <v>0</v>
      </c>
      <c r="P6638" s="7">
        <f>SUM(dane3[[#This Row],[RoomService]:[VRDeck]])</f>
        <v>0</v>
      </c>
      <c r="Q6638" t="s">
        <v>17027</v>
      </c>
      <c r="R6638" t="b">
        <v>1</v>
      </c>
    </row>
    <row r="6639" spans="1:18" x14ac:dyDescent="0.3">
      <c r="A6639" t="s">
        <v>17037</v>
      </c>
      <c r="B6639">
        <f>MID(dane3[[#This Row],[PassengerId]],1,4)+0</f>
        <v>6603</v>
      </c>
      <c r="C6639" t="s">
        <v>53</v>
      </c>
      <c r="D6639" t="b">
        <v>0</v>
      </c>
      <c r="E6639" t="s">
        <v>17038</v>
      </c>
      <c r="F6639" t="str">
        <f>MID($E6639,1,1)</f>
        <v>D</v>
      </c>
      <c r="G6639" t="str">
        <f>IFERROR(MID($E6639,SEARCH("/",$E6639,SEARCH("/",$E6639)+1)+1,1),"")</f>
        <v>P</v>
      </c>
      <c r="H6639" t="s">
        <v>16</v>
      </c>
      <c r="I6639">
        <v>25</v>
      </c>
      <c r="J6639" t="b">
        <v>0</v>
      </c>
      <c r="K6639" s="7">
        <v>68</v>
      </c>
      <c r="L6639" s="7">
        <v>0</v>
      </c>
      <c r="M6639" s="7">
        <v>3700</v>
      </c>
      <c r="N6639" s="7">
        <v>0</v>
      </c>
      <c r="O6639" s="7">
        <v>0</v>
      </c>
      <c r="P6639" s="7">
        <f>SUM(dane3[[#This Row],[RoomService]:[VRDeck]])</f>
        <v>3768</v>
      </c>
      <c r="Q6639" t="s">
        <v>17039</v>
      </c>
      <c r="R6639" t="b">
        <v>1</v>
      </c>
    </row>
    <row r="6640" spans="1:18" x14ac:dyDescent="0.3">
      <c r="A6640" t="s">
        <v>18104</v>
      </c>
      <c r="B6640">
        <f>MID(dane3[[#This Row],[PassengerId]],1,4)+0</f>
        <v>6998</v>
      </c>
      <c r="C6640" t="s">
        <v>19</v>
      </c>
      <c r="D6640" t="b">
        <v>0</v>
      </c>
      <c r="E6640" t="s">
        <v>18105</v>
      </c>
      <c r="F6640" t="str">
        <f>MID($E6640,1,1)</f>
        <v>F</v>
      </c>
      <c r="G6640" t="str">
        <f>IFERROR(MID($E6640,SEARCH("/",$E6640,SEARCH("/",$E6640)+1)+1,1),"")</f>
        <v>P</v>
      </c>
      <c r="H6640" t="s">
        <v>16</v>
      </c>
      <c r="I6640">
        <v>28</v>
      </c>
      <c r="J6640" t="b">
        <v>0</v>
      </c>
      <c r="K6640" s="7">
        <v>0</v>
      </c>
      <c r="L6640" s="7">
        <v>0</v>
      </c>
      <c r="M6640" s="7">
        <v>285</v>
      </c>
      <c r="N6640" s="7">
        <v>136</v>
      </c>
      <c r="O6640" s="7">
        <v>337</v>
      </c>
      <c r="P6640" s="7">
        <f>SUM(dane3[[#This Row],[RoomService]:[VRDeck]])</f>
        <v>758</v>
      </c>
      <c r="Q6640" t="s">
        <v>18106</v>
      </c>
      <c r="R6640" t="b">
        <v>0</v>
      </c>
    </row>
    <row r="6641" spans="1:18" x14ac:dyDescent="0.3">
      <c r="A6641" t="s">
        <v>17049</v>
      </c>
      <c r="B6641">
        <f>MID(dane3[[#This Row],[PassengerId]],1,4)+0</f>
        <v>6609</v>
      </c>
      <c r="C6641" t="s">
        <v>53</v>
      </c>
      <c r="D6641" t="b">
        <v>1</v>
      </c>
      <c r="E6641" t="s">
        <v>17050</v>
      </c>
      <c r="F6641" t="str">
        <f>MID($E6641,1,1)</f>
        <v>E</v>
      </c>
      <c r="G6641" t="str">
        <f>IFERROR(MID($E6641,SEARCH("/",$E6641,SEARCH("/",$E6641)+1)+1,1),"")</f>
        <v>P</v>
      </c>
      <c r="H6641" t="s">
        <v>16</v>
      </c>
      <c r="I6641">
        <v>17</v>
      </c>
      <c r="J6641" t="b">
        <v>0</v>
      </c>
      <c r="K6641" s="7">
        <v>0</v>
      </c>
      <c r="L6641" s="7">
        <v>0</v>
      </c>
      <c r="M6641" s="7">
        <v>0</v>
      </c>
      <c r="N6641" s="7">
        <v>0</v>
      </c>
      <c r="O6641" s="7">
        <v>0</v>
      </c>
      <c r="P6641" s="7">
        <f>SUM(dane3[[#This Row],[RoomService]:[VRDeck]])</f>
        <v>0</v>
      </c>
      <c r="Q6641" t="s">
        <v>23799</v>
      </c>
      <c r="R6641" t="b">
        <v>0</v>
      </c>
    </row>
    <row r="6642" spans="1:18" x14ac:dyDescent="0.3">
      <c r="A6642" t="s">
        <v>18110</v>
      </c>
      <c r="B6642">
        <f>MID(dane3[[#This Row],[PassengerId]],1,4)+0</f>
        <v>7001</v>
      </c>
      <c r="C6642" t="s">
        <v>14</v>
      </c>
      <c r="D6642" t="b">
        <v>1</v>
      </c>
      <c r="E6642" t="s">
        <v>18111</v>
      </c>
      <c r="F6642" t="str">
        <f>MID($E6642,1,1)</f>
        <v>D</v>
      </c>
      <c r="G6642" t="str">
        <f>IFERROR(MID($E6642,SEARCH("/",$E6642,SEARCH("/",$E6642)+1)+1,1),"")</f>
        <v>S</v>
      </c>
      <c r="H6642" t="s">
        <v>16</v>
      </c>
      <c r="I6642">
        <v>31</v>
      </c>
      <c r="J6642" t="b">
        <v>0</v>
      </c>
      <c r="K6642" s="7">
        <v>0</v>
      </c>
      <c r="L6642" s="7">
        <v>0</v>
      </c>
      <c r="M6642" s="7">
        <v>0</v>
      </c>
      <c r="N6642" s="7">
        <v>0</v>
      </c>
      <c r="O6642" s="7">
        <v>0</v>
      </c>
      <c r="P6642" s="7">
        <f>SUM(dane3[[#This Row],[RoomService]:[VRDeck]])</f>
        <v>0</v>
      </c>
      <c r="Q6642" t="s">
        <v>18112</v>
      </c>
      <c r="R6642" t="b">
        <v>1</v>
      </c>
    </row>
    <row r="6643" spans="1:18" x14ac:dyDescent="0.3">
      <c r="A6643" t="s">
        <v>18113</v>
      </c>
      <c r="B6643">
        <f>MID(dane3[[#This Row],[PassengerId]],1,4)+0</f>
        <v>7002</v>
      </c>
      <c r="C6643" t="s">
        <v>19</v>
      </c>
      <c r="D6643" t="b">
        <v>0</v>
      </c>
      <c r="E6643" t="s">
        <v>18114</v>
      </c>
      <c r="F6643" t="str">
        <f>MID($E6643,1,1)</f>
        <v>G</v>
      </c>
      <c r="G6643" t="str">
        <f>IFERROR(MID($E6643,SEARCH("/",$E6643,SEARCH("/",$E6643)+1)+1,1),"")</f>
        <v>S</v>
      </c>
      <c r="H6643" t="s">
        <v>16</v>
      </c>
      <c r="I6643">
        <v>29</v>
      </c>
      <c r="J6643" t="b">
        <v>0</v>
      </c>
      <c r="K6643" s="7">
        <v>888</v>
      </c>
      <c r="L6643" s="7">
        <v>0</v>
      </c>
      <c r="M6643" s="7">
        <v>1</v>
      </c>
      <c r="N6643" s="7">
        <v>0</v>
      </c>
      <c r="O6643" s="7">
        <v>0</v>
      </c>
      <c r="P6643" s="7">
        <f>SUM(dane3[[#This Row],[RoomService]:[VRDeck]])</f>
        <v>889</v>
      </c>
      <c r="Q6643" t="s">
        <v>18115</v>
      </c>
      <c r="R6643" t="b">
        <v>0</v>
      </c>
    </row>
    <row r="6644" spans="1:18" x14ac:dyDescent="0.3">
      <c r="A6644" t="s">
        <v>18116</v>
      </c>
      <c r="B6644">
        <f>MID(dane3[[#This Row],[PassengerId]],1,4)+0</f>
        <v>7004</v>
      </c>
      <c r="C6644" t="s">
        <v>19</v>
      </c>
      <c r="D6644" t="b">
        <v>0</v>
      </c>
      <c r="E6644" t="s">
        <v>18117</v>
      </c>
      <c r="F6644" t="str">
        <f>MID($E6644,1,1)</f>
        <v>F</v>
      </c>
      <c r="G6644" t="str">
        <f>IFERROR(MID($E6644,SEARCH("/",$E6644,SEARCH("/",$E6644)+1)+1,1),"")</f>
        <v>S</v>
      </c>
      <c r="H6644" t="s">
        <v>46</v>
      </c>
      <c r="I6644">
        <v>14</v>
      </c>
      <c r="J6644" t="b">
        <v>0</v>
      </c>
      <c r="K6644" s="7">
        <v>0</v>
      </c>
      <c r="L6644" s="7">
        <v>1</v>
      </c>
      <c r="M6644" s="7">
        <v>400</v>
      </c>
      <c r="N6644" s="7">
        <v>297</v>
      </c>
      <c r="O6644" s="7">
        <v>0</v>
      </c>
      <c r="P6644" s="7">
        <f>SUM(dane3[[#This Row],[RoomService]:[VRDeck]])</f>
        <v>698</v>
      </c>
      <c r="Q6644" t="s">
        <v>18118</v>
      </c>
      <c r="R6644" t="b">
        <v>0</v>
      </c>
    </row>
    <row r="6645" spans="1:18" x14ac:dyDescent="0.3">
      <c r="A6645" t="s">
        <v>18119</v>
      </c>
      <c r="B6645">
        <f>MID(dane3[[#This Row],[PassengerId]],1,4)+0</f>
        <v>7005</v>
      </c>
      <c r="C6645" t="s">
        <v>19</v>
      </c>
      <c r="D6645" t="b">
        <v>0</v>
      </c>
      <c r="E6645" t="s">
        <v>18120</v>
      </c>
      <c r="F6645" t="str">
        <f>MID($E6645,1,1)</f>
        <v>F</v>
      </c>
      <c r="G6645" t="str">
        <f>IFERROR(MID($E6645,SEARCH("/",$E6645,SEARCH("/",$E6645)+1)+1,1),"")</f>
        <v>S</v>
      </c>
      <c r="H6645" t="s">
        <v>46</v>
      </c>
      <c r="I6645">
        <v>16</v>
      </c>
      <c r="J6645" t="b">
        <v>0</v>
      </c>
      <c r="K6645" s="7">
        <v>0</v>
      </c>
      <c r="L6645" s="7">
        <v>17</v>
      </c>
      <c r="M6645" s="7">
        <v>1211</v>
      </c>
      <c r="N6645" s="7">
        <v>0</v>
      </c>
      <c r="O6645" s="7">
        <v>25</v>
      </c>
      <c r="P6645" s="7">
        <f>SUM(dane3[[#This Row],[RoomService]:[VRDeck]])</f>
        <v>1253</v>
      </c>
      <c r="Q6645" t="s">
        <v>18121</v>
      </c>
      <c r="R6645" t="b">
        <v>1</v>
      </c>
    </row>
    <row r="6646" spans="1:18" x14ac:dyDescent="0.3">
      <c r="A6646" t="s">
        <v>18122</v>
      </c>
      <c r="B6646">
        <f>MID(dane3[[#This Row],[PassengerId]],1,4)+0</f>
        <v>7006</v>
      </c>
      <c r="C6646" t="s">
        <v>19</v>
      </c>
      <c r="D6646" t="b">
        <v>1</v>
      </c>
      <c r="E6646" t="s">
        <v>18123</v>
      </c>
      <c r="F6646" t="str">
        <f>MID($E6646,1,1)</f>
        <v>G</v>
      </c>
      <c r="G6646" t="str">
        <f>IFERROR(MID($E6646,SEARCH("/",$E6646,SEARCH("/",$E6646)+1)+1,1),"")</f>
        <v>S</v>
      </c>
      <c r="H6646" t="s">
        <v>32</v>
      </c>
      <c r="I6646">
        <v>16</v>
      </c>
      <c r="J6646" t="b">
        <v>0</v>
      </c>
      <c r="K6646" s="7">
        <v>0</v>
      </c>
      <c r="L6646" s="7">
        <v>0</v>
      </c>
      <c r="M6646" s="7">
        <v>0</v>
      </c>
      <c r="N6646" s="7">
        <v>0</v>
      </c>
      <c r="O6646" s="7">
        <v>0</v>
      </c>
      <c r="P6646" s="7">
        <f>SUM(dane3[[#This Row],[RoomService]:[VRDeck]])</f>
        <v>0</v>
      </c>
      <c r="Q6646" t="s">
        <v>18124</v>
      </c>
      <c r="R6646" t="b">
        <v>1</v>
      </c>
    </row>
    <row r="6647" spans="1:18" x14ac:dyDescent="0.3">
      <c r="A6647" t="s">
        <v>18125</v>
      </c>
      <c r="B6647">
        <f>MID(dane3[[#This Row],[PassengerId]],1,4)+0</f>
        <v>7007</v>
      </c>
      <c r="C6647" t="s">
        <v>14</v>
      </c>
      <c r="D6647" t="b">
        <v>0</v>
      </c>
      <c r="E6647" t="s">
        <v>18126</v>
      </c>
      <c r="F6647" t="str">
        <f>MID($E6647,1,1)</f>
        <v>E</v>
      </c>
      <c r="G6647" t="str">
        <f>IFERROR(MID($E6647,SEARCH("/",$E6647,SEARCH("/",$E6647)+1)+1,1),"")</f>
        <v>P</v>
      </c>
      <c r="H6647" t="s">
        <v>16</v>
      </c>
      <c r="I6647">
        <v>27</v>
      </c>
      <c r="J6647" t="b">
        <v>0</v>
      </c>
      <c r="K6647" s="7">
        <v>0</v>
      </c>
      <c r="L6647" s="7">
        <v>2897</v>
      </c>
      <c r="M6647" s="7">
        <v>659</v>
      </c>
      <c r="N6647" s="7">
        <v>485</v>
      </c>
      <c r="O6647" s="7">
        <v>11</v>
      </c>
      <c r="P6647" s="7">
        <f>SUM(dane3[[#This Row],[RoomService]:[VRDeck]])</f>
        <v>4052</v>
      </c>
      <c r="Q6647" t="s">
        <v>18127</v>
      </c>
      <c r="R6647" t="b">
        <v>1</v>
      </c>
    </row>
    <row r="6648" spans="1:18" x14ac:dyDescent="0.3">
      <c r="A6648" t="s">
        <v>18128</v>
      </c>
      <c r="B6648">
        <f>MID(dane3[[#This Row],[PassengerId]],1,4)+0</f>
        <v>7007</v>
      </c>
      <c r="C6648" t="s">
        <v>14</v>
      </c>
      <c r="D6648" t="b">
        <v>0</v>
      </c>
      <c r="E6648" t="s">
        <v>18126</v>
      </c>
      <c r="F6648" t="str">
        <f>MID($E6648,1,1)</f>
        <v>E</v>
      </c>
      <c r="G6648" t="str">
        <f>IFERROR(MID($E6648,SEARCH("/",$E6648,SEARCH("/",$E6648)+1)+1,1),"")</f>
        <v>P</v>
      </c>
      <c r="H6648" t="s">
        <v>16</v>
      </c>
      <c r="I6648">
        <v>34</v>
      </c>
      <c r="J6648" t="b">
        <v>0</v>
      </c>
      <c r="K6648" s="7">
        <v>0</v>
      </c>
      <c r="L6648" s="7">
        <v>996</v>
      </c>
      <c r="M6648" s="7">
        <v>0</v>
      </c>
      <c r="N6648" s="7">
        <v>726</v>
      </c>
      <c r="O6648" s="7">
        <v>813</v>
      </c>
      <c r="P6648" s="7">
        <f>SUM(dane3[[#This Row],[RoomService]:[VRDeck]])</f>
        <v>2535</v>
      </c>
      <c r="Q6648" t="s">
        <v>18129</v>
      </c>
      <c r="R6648" t="b">
        <v>0</v>
      </c>
    </row>
    <row r="6649" spans="1:18" x14ac:dyDescent="0.3">
      <c r="A6649" t="s">
        <v>18130</v>
      </c>
      <c r="B6649">
        <f>MID(dane3[[#This Row],[PassengerId]],1,4)+0</f>
        <v>7008</v>
      </c>
      <c r="C6649" t="s">
        <v>19</v>
      </c>
      <c r="D6649" t="b">
        <v>0</v>
      </c>
      <c r="E6649" t="s">
        <v>18131</v>
      </c>
      <c r="F6649" t="str">
        <f>MID($E6649,1,1)</f>
        <v>F</v>
      </c>
      <c r="G6649" t="str">
        <f>IFERROR(MID($E6649,SEARCH("/",$E6649,SEARCH("/",$E6649)+1)+1,1),"")</f>
        <v>S</v>
      </c>
      <c r="H6649" t="s">
        <v>16</v>
      </c>
      <c r="I6649">
        <v>23</v>
      </c>
      <c r="J6649" t="b">
        <v>0</v>
      </c>
      <c r="K6649" s="7">
        <v>779</v>
      </c>
      <c r="L6649" s="7">
        <v>7</v>
      </c>
      <c r="M6649" s="7">
        <v>9</v>
      </c>
      <c r="N6649" s="7">
        <v>9</v>
      </c>
      <c r="O6649" s="7">
        <v>0</v>
      </c>
      <c r="P6649" s="7">
        <f>SUM(dane3[[#This Row],[RoomService]:[VRDeck]])</f>
        <v>804</v>
      </c>
      <c r="Q6649" t="s">
        <v>18132</v>
      </c>
      <c r="R6649" t="b">
        <v>0</v>
      </c>
    </row>
    <row r="6650" spans="1:18" x14ac:dyDescent="0.3">
      <c r="A6650" t="s">
        <v>22094</v>
      </c>
      <c r="B6650">
        <f>MID(dane3[[#This Row],[PassengerId]],1,4)+0</f>
        <v>8640</v>
      </c>
      <c r="C6650" t="s">
        <v>19</v>
      </c>
      <c r="D6650" t="b">
        <v>0</v>
      </c>
      <c r="E6650" t="s">
        <v>22095</v>
      </c>
      <c r="F6650" t="str">
        <f>MID($E6650,1,1)</f>
        <v>F</v>
      </c>
      <c r="G6650" t="str">
        <f>IFERROR(MID($E6650,SEARCH("/",$E6650,SEARCH("/",$E6650)+1)+1,1),"")</f>
        <v>S</v>
      </c>
      <c r="H6650" t="s">
        <v>32</v>
      </c>
      <c r="I6650">
        <v>50</v>
      </c>
      <c r="J6650" t="b">
        <v>0</v>
      </c>
      <c r="K6650" s="7">
        <v>133</v>
      </c>
      <c r="L6650" s="7">
        <v>0</v>
      </c>
      <c r="M6650" s="7">
        <v>525</v>
      </c>
      <c r="N6650" s="7">
        <v>0</v>
      </c>
      <c r="O6650" s="7">
        <v>31</v>
      </c>
      <c r="P6650" s="7">
        <f>SUM(dane3[[#This Row],[RoomService]:[VRDeck]])</f>
        <v>689</v>
      </c>
      <c r="Q6650" t="s">
        <v>22096</v>
      </c>
      <c r="R6650" t="b">
        <v>0</v>
      </c>
    </row>
    <row r="6651" spans="1:18" x14ac:dyDescent="0.3">
      <c r="A6651" t="s">
        <v>18136</v>
      </c>
      <c r="B6651">
        <f>MID(dane3[[#This Row],[PassengerId]],1,4)+0</f>
        <v>7010</v>
      </c>
      <c r="C6651" t="s">
        <v>19</v>
      </c>
      <c r="D6651" t="b">
        <v>0</v>
      </c>
      <c r="E6651" t="s">
        <v>18137</v>
      </c>
      <c r="F6651" t="str">
        <f>MID($E6651,1,1)</f>
        <v>F</v>
      </c>
      <c r="G6651" t="str">
        <f>IFERROR(MID($E6651,SEARCH("/",$E6651,SEARCH("/",$E6651)+1)+1,1),"")</f>
        <v>S</v>
      </c>
      <c r="H6651" t="s">
        <v>16</v>
      </c>
      <c r="I6651">
        <v>30</v>
      </c>
      <c r="J6651" t="b">
        <v>0</v>
      </c>
      <c r="K6651" s="7">
        <v>0</v>
      </c>
      <c r="L6651" s="7">
        <v>6</v>
      </c>
      <c r="M6651" s="7">
        <v>0</v>
      </c>
      <c r="N6651" s="7">
        <v>0</v>
      </c>
      <c r="O6651" s="7">
        <v>1435</v>
      </c>
      <c r="P6651" s="7">
        <f>SUM(dane3[[#This Row],[RoomService]:[VRDeck]])</f>
        <v>1441</v>
      </c>
      <c r="Q6651" t="s">
        <v>23799</v>
      </c>
      <c r="R6651" t="b">
        <v>1</v>
      </c>
    </row>
    <row r="6652" spans="1:18" x14ac:dyDescent="0.3">
      <c r="A6652" t="s">
        <v>18138</v>
      </c>
      <c r="B6652">
        <f>MID(dane3[[#This Row],[PassengerId]],1,4)+0</f>
        <v>7011</v>
      </c>
      <c r="C6652" t="s">
        <v>19</v>
      </c>
      <c r="D6652" t="b">
        <v>0</v>
      </c>
      <c r="E6652" t="s">
        <v>18139</v>
      </c>
      <c r="F6652" t="str">
        <f>MID($E6652,1,1)</f>
        <v>F</v>
      </c>
      <c r="G6652" t="str">
        <f>IFERROR(MID($E6652,SEARCH("/",$E6652,SEARCH("/",$E6652)+1)+1,1),"")</f>
        <v>P</v>
      </c>
      <c r="H6652" t="s">
        <v>16</v>
      </c>
      <c r="I6652">
        <v>24</v>
      </c>
      <c r="J6652" t="b">
        <v>0</v>
      </c>
      <c r="K6652" s="7">
        <v>468</v>
      </c>
      <c r="L6652" s="7">
        <v>0</v>
      </c>
      <c r="M6652" s="7">
        <v>163</v>
      </c>
      <c r="N6652" s="7">
        <v>0</v>
      </c>
      <c r="O6652" s="7">
        <v>0</v>
      </c>
      <c r="P6652" s="7">
        <f>SUM(dane3[[#This Row],[RoomService]:[VRDeck]])</f>
        <v>631</v>
      </c>
      <c r="Q6652" t="s">
        <v>18140</v>
      </c>
      <c r="R6652" t="b">
        <v>0</v>
      </c>
    </row>
    <row r="6653" spans="1:18" x14ac:dyDescent="0.3">
      <c r="A6653" t="s">
        <v>18141</v>
      </c>
      <c r="B6653">
        <f>MID(dane3[[#This Row],[PassengerId]],1,4)+0</f>
        <v>7013</v>
      </c>
      <c r="C6653" t="s">
        <v>19</v>
      </c>
      <c r="D6653" t="b">
        <v>1</v>
      </c>
      <c r="E6653" t="s">
        <v>18142</v>
      </c>
      <c r="F6653" t="str">
        <f>MID($E6653,1,1)</f>
        <v>G</v>
      </c>
      <c r="G6653" t="str">
        <f>IFERROR(MID($E6653,SEARCH("/",$E6653,SEARCH("/",$E6653)+1)+1,1),"")</f>
        <v>S</v>
      </c>
      <c r="H6653" t="s">
        <v>16</v>
      </c>
      <c r="I6653">
        <v>36</v>
      </c>
      <c r="J6653" t="b">
        <v>0</v>
      </c>
      <c r="K6653" s="7">
        <v>0</v>
      </c>
      <c r="L6653" s="7">
        <v>0</v>
      </c>
      <c r="M6653" s="7">
        <v>0</v>
      </c>
      <c r="N6653" s="7">
        <v>0</v>
      </c>
      <c r="O6653" s="7">
        <v>0</v>
      </c>
      <c r="P6653" s="7">
        <f>SUM(dane3[[#This Row],[RoomService]:[VRDeck]])</f>
        <v>0</v>
      </c>
      <c r="Q6653" t="s">
        <v>18143</v>
      </c>
      <c r="R6653" t="b">
        <v>1</v>
      </c>
    </row>
    <row r="6654" spans="1:18" x14ac:dyDescent="0.3">
      <c r="A6654" t="s">
        <v>18144</v>
      </c>
      <c r="B6654">
        <f>MID(dane3[[#This Row],[PassengerId]],1,4)+0</f>
        <v>7014</v>
      </c>
      <c r="C6654" t="s">
        <v>14</v>
      </c>
      <c r="D6654" t="b">
        <v>0</v>
      </c>
      <c r="E6654" t="s">
        <v>18145</v>
      </c>
      <c r="F6654" t="str">
        <f>MID($E6654,1,1)</f>
        <v>C</v>
      </c>
      <c r="G6654" t="str">
        <f>IFERROR(MID($E6654,SEARCH("/",$E6654,SEARCH("/",$E6654)+1)+1,1),"")</f>
        <v>S</v>
      </c>
      <c r="H6654" t="s">
        <v>46</v>
      </c>
      <c r="I6654">
        <v>25</v>
      </c>
      <c r="J6654" t="b">
        <v>0</v>
      </c>
      <c r="K6654" s="7">
        <v>0</v>
      </c>
      <c r="L6654" s="7">
        <v>3512</v>
      </c>
      <c r="M6654" s="7">
        <v>20</v>
      </c>
      <c r="N6654" s="7">
        <v>24</v>
      </c>
      <c r="O6654" s="7">
        <v>1459</v>
      </c>
      <c r="P6654" s="7">
        <f>SUM(dane3[[#This Row],[RoomService]:[VRDeck]])</f>
        <v>5015</v>
      </c>
      <c r="Q6654" t="s">
        <v>18146</v>
      </c>
      <c r="R6654" t="b">
        <v>1</v>
      </c>
    </row>
    <row r="6655" spans="1:18" x14ac:dyDescent="0.3">
      <c r="A6655" t="s">
        <v>18147</v>
      </c>
      <c r="B6655">
        <f>MID(dane3[[#This Row],[PassengerId]],1,4)+0</f>
        <v>7015</v>
      </c>
      <c r="C6655" t="s">
        <v>14</v>
      </c>
      <c r="D6655" t="b">
        <v>1</v>
      </c>
      <c r="E6655" t="s">
        <v>18148</v>
      </c>
      <c r="F6655" t="str">
        <f>MID($E6655,1,1)</f>
        <v>C</v>
      </c>
      <c r="G6655" t="str">
        <f>IFERROR(MID($E6655,SEARCH("/",$E6655,SEARCH("/",$E6655)+1)+1,1),"")</f>
        <v>P</v>
      </c>
      <c r="H6655" t="s">
        <v>16</v>
      </c>
      <c r="I6655">
        <v>29</v>
      </c>
      <c r="J6655" t="b">
        <v>0</v>
      </c>
      <c r="K6655" s="7">
        <v>0</v>
      </c>
      <c r="L6655" s="7">
        <v>0</v>
      </c>
      <c r="M6655" s="7">
        <v>0</v>
      </c>
      <c r="N6655" s="7">
        <v>0</v>
      </c>
      <c r="O6655" s="7">
        <v>0</v>
      </c>
      <c r="P6655" s="7">
        <f>SUM(dane3[[#This Row],[RoomService]:[VRDeck]])</f>
        <v>0</v>
      </c>
      <c r="Q6655" t="s">
        <v>18149</v>
      </c>
      <c r="R6655" t="b">
        <v>1</v>
      </c>
    </row>
    <row r="6656" spans="1:18" x14ac:dyDescent="0.3">
      <c r="A6656" t="s">
        <v>18150</v>
      </c>
      <c r="B6656">
        <f>MID(dane3[[#This Row],[PassengerId]],1,4)+0</f>
        <v>7016</v>
      </c>
      <c r="C6656" t="s">
        <v>19</v>
      </c>
      <c r="D6656" t="b">
        <v>1</v>
      </c>
      <c r="E6656" t="s">
        <v>18151</v>
      </c>
      <c r="F6656" t="str">
        <f>MID($E6656,1,1)</f>
        <v>G</v>
      </c>
      <c r="G6656" t="str">
        <f>IFERROR(MID($E6656,SEARCH("/",$E6656,SEARCH("/",$E6656)+1)+1,1),"")</f>
        <v>P</v>
      </c>
      <c r="H6656" t="s">
        <v>32</v>
      </c>
      <c r="I6656">
        <v>21</v>
      </c>
      <c r="J6656" t="b">
        <v>0</v>
      </c>
      <c r="K6656" s="7">
        <v>0</v>
      </c>
      <c r="L6656" s="7">
        <v>0</v>
      </c>
      <c r="M6656" s="7">
        <v>0</v>
      </c>
      <c r="N6656" s="7">
        <v>0</v>
      </c>
      <c r="O6656" s="7">
        <v>0</v>
      </c>
      <c r="P6656" s="7">
        <f>SUM(dane3[[#This Row],[RoomService]:[VRDeck]])</f>
        <v>0</v>
      </c>
      <c r="Q6656" t="s">
        <v>18152</v>
      </c>
      <c r="R6656" t="b">
        <v>0</v>
      </c>
    </row>
    <row r="6657" spans="1:18" x14ac:dyDescent="0.3">
      <c r="A6657" t="s">
        <v>18153</v>
      </c>
      <c r="B6657">
        <f>MID(dane3[[#This Row],[PassengerId]],1,4)+0</f>
        <v>7017</v>
      </c>
      <c r="C6657" t="s">
        <v>19</v>
      </c>
      <c r="D6657" t="b">
        <v>1</v>
      </c>
      <c r="E6657" t="s">
        <v>18154</v>
      </c>
      <c r="F6657" t="str">
        <f>MID($E6657,1,1)</f>
        <v>G</v>
      </c>
      <c r="G6657" t="str">
        <f>IFERROR(MID($E6657,SEARCH("/",$E6657,SEARCH("/",$E6657)+1)+1,1),"")</f>
        <v>P</v>
      </c>
      <c r="H6657" t="s">
        <v>16</v>
      </c>
      <c r="I6657">
        <v>26</v>
      </c>
      <c r="J6657" t="b">
        <v>0</v>
      </c>
      <c r="K6657" s="7">
        <v>0</v>
      </c>
      <c r="L6657" s="7">
        <v>0</v>
      </c>
      <c r="M6657" s="7">
        <v>0</v>
      </c>
      <c r="N6657" s="7">
        <v>0</v>
      </c>
      <c r="O6657" s="7">
        <v>0</v>
      </c>
      <c r="P6657" s="7">
        <f>SUM(dane3[[#This Row],[RoomService]:[VRDeck]])</f>
        <v>0</v>
      </c>
      <c r="Q6657" t="s">
        <v>18155</v>
      </c>
      <c r="R6657" t="b">
        <v>1</v>
      </c>
    </row>
    <row r="6658" spans="1:18" x14ac:dyDescent="0.3">
      <c r="A6658" t="s">
        <v>17063</v>
      </c>
      <c r="B6658">
        <f>MID(dane3[[#This Row],[PassengerId]],1,4)+0</f>
        <v>6614</v>
      </c>
      <c r="C6658" t="s">
        <v>53</v>
      </c>
      <c r="D6658" t="b">
        <v>1</v>
      </c>
      <c r="E6658" t="s">
        <v>17064</v>
      </c>
      <c r="F6658" t="str">
        <f>MID($E6658,1,1)</f>
        <v>F</v>
      </c>
      <c r="G6658" t="str">
        <f>IFERROR(MID($E6658,SEARCH("/",$E6658,SEARCH("/",$E6658)+1)+1,1),"")</f>
        <v>S</v>
      </c>
      <c r="H6658" t="s">
        <v>16</v>
      </c>
      <c r="I6658">
        <v>29</v>
      </c>
      <c r="J6658" t="b">
        <v>0</v>
      </c>
      <c r="K6658" s="7">
        <v>0</v>
      </c>
      <c r="L6658" s="7">
        <v>0</v>
      </c>
      <c r="M6658" s="7">
        <v>0</v>
      </c>
      <c r="N6658" s="7">
        <v>0</v>
      </c>
      <c r="O6658" s="7">
        <v>0</v>
      </c>
      <c r="P6658" s="7">
        <f>SUM(dane3[[#This Row],[RoomService]:[VRDeck]])</f>
        <v>0</v>
      </c>
      <c r="Q6658" t="s">
        <v>17065</v>
      </c>
      <c r="R6658" t="b">
        <v>1</v>
      </c>
    </row>
    <row r="6659" spans="1:18" x14ac:dyDescent="0.3">
      <c r="A6659" t="s">
        <v>18159</v>
      </c>
      <c r="B6659">
        <f>MID(dane3[[#This Row],[PassengerId]],1,4)+0</f>
        <v>7019</v>
      </c>
      <c r="C6659" t="s">
        <v>19</v>
      </c>
      <c r="D6659" t="b">
        <v>0</v>
      </c>
      <c r="E6659" t="s">
        <v>18160</v>
      </c>
      <c r="F6659" t="str">
        <f>MID($E6659,1,1)</f>
        <v>F</v>
      </c>
      <c r="G6659" t="str">
        <f>IFERROR(MID($E6659,SEARCH("/",$E6659,SEARCH("/",$E6659)+1)+1,1),"")</f>
        <v>P</v>
      </c>
      <c r="H6659" t="s">
        <v>16</v>
      </c>
      <c r="I6659">
        <v>31</v>
      </c>
      <c r="J6659" t="b">
        <v>0</v>
      </c>
      <c r="K6659" s="7">
        <v>0</v>
      </c>
      <c r="L6659" s="7">
        <v>0</v>
      </c>
      <c r="M6659" s="7">
        <v>717</v>
      </c>
      <c r="N6659" s="7">
        <v>0</v>
      </c>
      <c r="O6659" s="7">
        <v>0</v>
      </c>
      <c r="P6659" s="7">
        <f>SUM(dane3[[#This Row],[RoomService]:[VRDeck]])</f>
        <v>717</v>
      </c>
      <c r="Q6659" t="s">
        <v>18161</v>
      </c>
      <c r="R6659" t="b">
        <v>0</v>
      </c>
    </row>
    <row r="6660" spans="1:18" x14ac:dyDescent="0.3">
      <c r="A6660" t="s">
        <v>18162</v>
      </c>
      <c r="B6660">
        <f>MID(dane3[[#This Row],[PassengerId]],1,4)+0</f>
        <v>7019</v>
      </c>
      <c r="C6660" t="s">
        <v>19</v>
      </c>
      <c r="D6660" t="b">
        <v>0</v>
      </c>
      <c r="E6660" t="s">
        <v>18160</v>
      </c>
      <c r="F6660" t="str">
        <f>MID($E6660,1,1)</f>
        <v>F</v>
      </c>
      <c r="G6660" t="str">
        <f>IFERROR(MID($E6660,SEARCH("/",$E6660,SEARCH("/",$E6660)+1)+1,1),"")</f>
        <v>P</v>
      </c>
      <c r="H6660" t="s">
        <v>16</v>
      </c>
      <c r="I6660">
        <v>20</v>
      </c>
      <c r="J6660" t="b">
        <v>0</v>
      </c>
      <c r="K6660" s="7">
        <v>0</v>
      </c>
      <c r="L6660" s="7">
        <v>750</v>
      </c>
      <c r="M6660" s="7">
        <v>957</v>
      </c>
      <c r="N6660" s="7">
        <v>0</v>
      </c>
      <c r="O6660" s="7">
        <v>722</v>
      </c>
      <c r="P6660" s="7">
        <f>SUM(dane3[[#This Row],[RoomService]:[VRDeck]])</f>
        <v>2429</v>
      </c>
      <c r="Q6660" t="s">
        <v>18163</v>
      </c>
      <c r="R6660" t="b">
        <v>0</v>
      </c>
    </row>
    <row r="6661" spans="1:18" x14ac:dyDescent="0.3">
      <c r="A6661" t="s">
        <v>18164</v>
      </c>
      <c r="B6661">
        <f>MID(dane3[[#This Row],[PassengerId]],1,4)+0</f>
        <v>7020</v>
      </c>
      <c r="C6661" t="s">
        <v>19</v>
      </c>
      <c r="D6661" t="b">
        <v>1</v>
      </c>
      <c r="E6661" t="s">
        <v>18165</v>
      </c>
      <c r="F6661" t="str">
        <f>MID($E6661,1,1)</f>
        <v>G</v>
      </c>
      <c r="G6661" t="str">
        <f>IFERROR(MID($E6661,SEARCH("/",$E6661,SEARCH("/",$E6661)+1)+1,1),"")</f>
        <v>S</v>
      </c>
      <c r="H6661" t="s">
        <v>16</v>
      </c>
      <c r="I6661">
        <v>24</v>
      </c>
      <c r="J6661" t="b">
        <v>0</v>
      </c>
      <c r="K6661" s="7">
        <v>0</v>
      </c>
      <c r="L6661" s="7">
        <v>0</v>
      </c>
      <c r="M6661" s="7">
        <v>0</v>
      </c>
      <c r="N6661" s="7">
        <v>0</v>
      </c>
      <c r="O6661" s="7">
        <v>0</v>
      </c>
      <c r="P6661" s="7">
        <f>SUM(dane3[[#This Row],[RoomService]:[VRDeck]])</f>
        <v>0</v>
      </c>
      <c r="Q6661" t="s">
        <v>18166</v>
      </c>
      <c r="R6661" t="b">
        <v>1</v>
      </c>
    </row>
    <row r="6662" spans="1:18" x14ac:dyDescent="0.3">
      <c r="A6662" t="s">
        <v>18167</v>
      </c>
      <c r="B6662">
        <f>MID(dane3[[#This Row],[PassengerId]],1,4)+0</f>
        <v>7021</v>
      </c>
      <c r="C6662" t="s">
        <v>19</v>
      </c>
      <c r="D6662" t="b">
        <v>1</v>
      </c>
      <c r="E6662" t="s">
        <v>18168</v>
      </c>
      <c r="F6662" t="str">
        <f>MID($E6662,1,1)</f>
        <v>G</v>
      </c>
      <c r="G6662" t="str">
        <f>IFERROR(MID($E6662,SEARCH("/",$E6662,SEARCH("/",$E6662)+1)+1,1),"")</f>
        <v>S</v>
      </c>
      <c r="H6662" t="s">
        <v>46</v>
      </c>
      <c r="I6662">
        <v>33</v>
      </c>
      <c r="J6662" t="b">
        <v>0</v>
      </c>
      <c r="K6662" s="7">
        <v>0</v>
      </c>
      <c r="L6662" s="7">
        <v>0</v>
      </c>
      <c r="M6662" s="7">
        <v>0</v>
      </c>
      <c r="N6662" s="7">
        <v>0</v>
      </c>
      <c r="O6662" s="7">
        <v>0</v>
      </c>
      <c r="P6662" s="7">
        <f>SUM(dane3[[#This Row],[RoomService]:[VRDeck]])</f>
        <v>0</v>
      </c>
      <c r="Q6662" t="s">
        <v>18169</v>
      </c>
      <c r="R6662" t="b">
        <v>1</v>
      </c>
    </row>
    <row r="6663" spans="1:18" x14ac:dyDescent="0.3">
      <c r="A6663" t="s">
        <v>18170</v>
      </c>
      <c r="B6663">
        <f>MID(dane3[[#This Row],[PassengerId]],1,4)+0</f>
        <v>7022</v>
      </c>
      <c r="C6663" t="s">
        <v>14</v>
      </c>
      <c r="D6663" t="b">
        <v>0</v>
      </c>
      <c r="E6663" t="s">
        <v>18171</v>
      </c>
      <c r="F6663" t="str">
        <f>MID($E6663,1,1)</f>
        <v>D</v>
      </c>
      <c r="G6663" t="str">
        <f>IFERROR(MID($E6663,SEARCH("/",$E6663,SEARCH("/",$E6663)+1)+1,1),"")</f>
        <v>S</v>
      </c>
      <c r="H6663" t="s">
        <v>16</v>
      </c>
      <c r="I6663">
        <v>35</v>
      </c>
      <c r="J6663" t="b">
        <v>0</v>
      </c>
      <c r="K6663" s="7">
        <v>0</v>
      </c>
      <c r="L6663" s="7">
        <v>5552</v>
      </c>
      <c r="M6663" s="7">
        <v>6</v>
      </c>
      <c r="N6663" s="7">
        <v>8</v>
      </c>
      <c r="O6663" s="7">
        <v>226</v>
      </c>
      <c r="P6663" s="7">
        <f>SUM(dane3[[#This Row],[RoomService]:[VRDeck]])</f>
        <v>5792</v>
      </c>
      <c r="Q6663" t="s">
        <v>18172</v>
      </c>
      <c r="R6663" t="b">
        <v>1</v>
      </c>
    </row>
    <row r="6664" spans="1:18" x14ac:dyDescent="0.3">
      <c r="A6664" t="s">
        <v>18173</v>
      </c>
      <c r="B6664">
        <f>MID(dane3[[#This Row],[PassengerId]],1,4)+0</f>
        <v>7022</v>
      </c>
      <c r="C6664" t="s">
        <v>14</v>
      </c>
      <c r="D6664" t="b">
        <v>0</v>
      </c>
      <c r="E6664" t="s">
        <v>18171</v>
      </c>
      <c r="F6664" t="str">
        <f>MID($E6664,1,1)</f>
        <v>D</v>
      </c>
      <c r="G6664" t="str">
        <f>IFERROR(MID($E6664,SEARCH("/",$E6664,SEARCH("/",$E6664)+1)+1,1),"")</f>
        <v>S</v>
      </c>
      <c r="H6664" t="s">
        <v>16</v>
      </c>
      <c r="I6664">
        <v>46</v>
      </c>
      <c r="J6664" t="b">
        <v>0</v>
      </c>
      <c r="K6664" s="7">
        <v>0</v>
      </c>
      <c r="L6664" s="7">
        <v>664</v>
      </c>
      <c r="M6664" s="7">
        <v>0</v>
      </c>
      <c r="N6664" s="7">
        <v>2</v>
      </c>
      <c r="O6664" s="7">
        <v>2177</v>
      </c>
      <c r="P6664" s="7">
        <f>SUM(dane3[[#This Row],[RoomService]:[VRDeck]])</f>
        <v>2843</v>
      </c>
      <c r="Q6664" t="s">
        <v>18174</v>
      </c>
      <c r="R6664" t="b">
        <v>0</v>
      </c>
    </row>
    <row r="6665" spans="1:18" x14ac:dyDescent="0.3">
      <c r="A6665" t="s">
        <v>18175</v>
      </c>
      <c r="B6665">
        <f>MID(dane3[[#This Row],[PassengerId]],1,4)+0</f>
        <v>7025</v>
      </c>
      <c r="C6665" t="s">
        <v>19</v>
      </c>
      <c r="D6665" t="b">
        <v>1</v>
      </c>
      <c r="E6665" t="s">
        <v>18176</v>
      </c>
      <c r="F6665" t="str">
        <f>MID($E6665,1,1)</f>
        <v>G</v>
      </c>
      <c r="G6665" t="str">
        <f>IFERROR(MID($E6665,SEARCH("/",$E6665,SEARCH("/",$E6665)+1)+1,1),"")</f>
        <v>S</v>
      </c>
      <c r="H6665" t="s">
        <v>16</v>
      </c>
      <c r="I6665">
        <v>63</v>
      </c>
      <c r="J6665" t="b">
        <v>0</v>
      </c>
      <c r="K6665" s="7">
        <v>0</v>
      </c>
      <c r="L6665" s="7">
        <v>0</v>
      </c>
      <c r="M6665" s="7">
        <v>0</v>
      </c>
      <c r="N6665" s="7">
        <v>0</v>
      </c>
      <c r="O6665" s="7">
        <v>0</v>
      </c>
      <c r="P6665" s="7">
        <f>SUM(dane3[[#This Row],[RoomService]:[VRDeck]])</f>
        <v>0</v>
      </c>
      <c r="Q6665" t="s">
        <v>18177</v>
      </c>
      <c r="R6665" t="b">
        <v>1</v>
      </c>
    </row>
    <row r="6666" spans="1:18" x14ac:dyDescent="0.3">
      <c r="A6666" t="s">
        <v>18178</v>
      </c>
      <c r="B6666">
        <f>MID(dane3[[#This Row],[PassengerId]],1,4)+0</f>
        <v>7026</v>
      </c>
      <c r="C6666" t="s">
        <v>14</v>
      </c>
      <c r="D6666" t="b">
        <v>0</v>
      </c>
      <c r="E6666" t="s">
        <v>18179</v>
      </c>
      <c r="F6666" t="str">
        <f>MID($E6666,1,1)</f>
        <v>A</v>
      </c>
      <c r="G6666" t="str">
        <f>IFERROR(MID($E6666,SEARCH("/",$E6666,SEARCH("/",$E6666)+1)+1,1),"")</f>
        <v>S</v>
      </c>
      <c r="H6666" t="s">
        <v>46</v>
      </c>
      <c r="I6666">
        <v>37</v>
      </c>
      <c r="J6666" t="b">
        <v>0</v>
      </c>
      <c r="K6666" s="7">
        <v>0</v>
      </c>
      <c r="L6666" s="7">
        <v>1678</v>
      </c>
      <c r="M6666" s="7">
        <v>0</v>
      </c>
      <c r="N6666" s="7">
        <v>36</v>
      </c>
      <c r="O6666" s="7">
        <v>3128</v>
      </c>
      <c r="P6666" s="7">
        <f>SUM(dane3[[#This Row],[RoomService]:[VRDeck]])</f>
        <v>4842</v>
      </c>
      <c r="Q6666" t="s">
        <v>18180</v>
      </c>
      <c r="R6666" t="b">
        <v>0</v>
      </c>
    </row>
    <row r="6667" spans="1:18" x14ac:dyDescent="0.3">
      <c r="A6667" t="s">
        <v>18181</v>
      </c>
      <c r="B6667">
        <f>MID(dane3[[#This Row],[PassengerId]],1,4)+0</f>
        <v>7027</v>
      </c>
      <c r="C6667" t="s">
        <v>19</v>
      </c>
      <c r="D6667" t="b">
        <v>0</v>
      </c>
      <c r="E6667" t="s">
        <v>18182</v>
      </c>
      <c r="F6667" t="str">
        <f>MID($E6667,1,1)</f>
        <v>E</v>
      </c>
      <c r="G6667" t="str">
        <f>IFERROR(MID($E6667,SEARCH("/",$E6667,SEARCH("/",$E6667)+1)+1,1),"")</f>
        <v>P</v>
      </c>
      <c r="H6667" t="s">
        <v>16</v>
      </c>
      <c r="I6667">
        <v>23</v>
      </c>
      <c r="J6667" t="b">
        <v>0</v>
      </c>
      <c r="K6667" s="7">
        <v>26</v>
      </c>
      <c r="L6667" s="7">
        <v>266</v>
      </c>
      <c r="M6667" s="7">
        <v>404</v>
      </c>
      <c r="N6667" s="7">
        <v>0</v>
      </c>
      <c r="O6667" s="7">
        <v>0</v>
      </c>
      <c r="P6667" s="7">
        <f>SUM(dane3[[#This Row],[RoomService]:[VRDeck]])</f>
        <v>696</v>
      </c>
      <c r="Q6667" t="s">
        <v>18183</v>
      </c>
      <c r="R6667" t="b">
        <v>1</v>
      </c>
    </row>
    <row r="6668" spans="1:18" x14ac:dyDescent="0.3">
      <c r="A6668" t="s">
        <v>18184</v>
      </c>
      <c r="B6668">
        <f>MID(dane3[[#This Row],[PassengerId]],1,4)+0</f>
        <v>7028</v>
      </c>
      <c r="C6668" t="s">
        <v>19</v>
      </c>
      <c r="D6668" t="b">
        <v>0</v>
      </c>
      <c r="E6668" t="s">
        <v>18185</v>
      </c>
      <c r="F6668" t="str">
        <f>MID($E6668,1,1)</f>
        <v>G</v>
      </c>
      <c r="G6668" t="str">
        <f>IFERROR(MID($E6668,SEARCH("/",$E6668,SEARCH("/",$E6668)+1)+1,1),"")</f>
        <v>S</v>
      </c>
      <c r="H6668" t="s">
        <v>46</v>
      </c>
      <c r="I6668">
        <v>5</v>
      </c>
      <c r="J6668" t="b">
        <v>0</v>
      </c>
      <c r="K6668" s="7">
        <v>0</v>
      </c>
      <c r="L6668" s="7">
        <v>0</v>
      </c>
      <c r="M6668" s="7">
        <v>0</v>
      </c>
      <c r="N6668" s="7">
        <v>0</v>
      </c>
      <c r="O6668" s="7">
        <v>0</v>
      </c>
      <c r="P6668" s="7">
        <f>SUM(dane3[[#This Row],[RoomService]:[VRDeck]])</f>
        <v>0</v>
      </c>
      <c r="Q6668" t="s">
        <v>18186</v>
      </c>
      <c r="R6668" t="b">
        <v>1</v>
      </c>
    </row>
    <row r="6669" spans="1:18" x14ac:dyDescent="0.3">
      <c r="A6669" t="s">
        <v>18187</v>
      </c>
      <c r="B6669">
        <f>MID(dane3[[#This Row],[PassengerId]],1,4)+0</f>
        <v>7028</v>
      </c>
      <c r="C6669" t="s">
        <v>19</v>
      </c>
      <c r="D6669" t="b">
        <v>1</v>
      </c>
      <c r="E6669" t="s">
        <v>18185</v>
      </c>
      <c r="F6669" t="str">
        <f>MID($E6669,1,1)</f>
        <v>G</v>
      </c>
      <c r="G6669" t="str">
        <f>IFERROR(MID($E6669,SEARCH("/",$E6669,SEARCH("/",$E6669)+1)+1,1),"")</f>
        <v>S</v>
      </c>
      <c r="H6669" t="s">
        <v>16</v>
      </c>
      <c r="I6669">
        <v>16</v>
      </c>
      <c r="J6669" t="b">
        <v>0</v>
      </c>
      <c r="K6669" s="7">
        <v>0</v>
      </c>
      <c r="L6669" s="7">
        <v>0</v>
      </c>
      <c r="M6669" s="7">
        <v>0</v>
      </c>
      <c r="N6669" s="7">
        <v>0</v>
      </c>
      <c r="O6669" s="7">
        <v>0</v>
      </c>
      <c r="P6669" s="7">
        <f>SUM(dane3[[#This Row],[RoomService]:[VRDeck]])</f>
        <v>0</v>
      </c>
      <c r="Q6669" t="s">
        <v>18188</v>
      </c>
      <c r="R6669" t="b">
        <v>1</v>
      </c>
    </row>
    <row r="6670" spans="1:18" x14ac:dyDescent="0.3">
      <c r="A6670" t="s">
        <v>18189</v>
      </c>
      <c r="B6670">
        <f>MID(dane3[[#This Row],[PassengerId]],1,4)+0</f>
        <v>7029</v>
      </c>
      <c r="C6670" t="s">
        <v>19</v>
      </c>
      <c r="D6670" t="b">
        <v>0</v>
      </c>
      <c r="E6670" t="s">
        <v>18190</v>
      </c>
      <c r="F6670" t="str">
        <f>MID($E6670,1,1)</f>
        <v>F</v>
      </c>
      <c r="G6670" t="str">
        <f>IFERROR(MID($E6670,SEARCH("/",$E6670,SEARCH("/",$E6670)+1)+1,1),"")</f>
        <v>P</v>
      </c>
      <c r="H6670" t="s">
        <v>16</v>
      </c>
      <c r="I6670">
        <v>20</v>
      </c>
      <c r="J6670" t="b">
        <v>0</v>
      </c>
      <c r="K6670" s="7">
        <v>0</v>
      </c>
      <c r="L6670" s="7">
        <v>0</v>
      </c>
      <c r="M6670" s="7">
        <v>2330</v>
      </c>
      <c r="N6670" s="7">
        <v>120</v>
      </c>
      <c r="O6670" s="7">
        <v>0</v>
      </c>
      <c r="P6670" s="7">
        <f>SUM(dane3[[#This Row],[RoomService]:[VRDeck]])</f>
        <v>2450</v>
      </c>
      <c r="Q6670" t="s">
        <v>18191</v>
      </c>
      <c r="R6670" t="b">
        <v>1</v>
      </c>
    </row>
    <row r="6671" spans="1:18" x14ac:dyDescent="0.3">
      <c r="A6671" t="s">
        <v>18192</v>
      </c>
      <c r="B6671">
        <f>MID(dane3[[#This Row],[PassengerId]],1,4)+0</f>
        <v>7029</v>
      </c>
      <c r="C6671" t="s">
        <v>19</v>
      </c>
      <c r="D6671" t="b">
        <v>1</v>
      </c>
      <c r="E6671" t="s">
        <v>18190</v>
      </c>
      <c r="F6671" t="str">
        <f>MID($E6671,1,1)</f>
        <v>F</v>
      </c>
      <c r="G6671" t="str">
        <f>IFERROR(MID($E6671,SEARCH("/",$E6671,SEARCH("/",$E6671)+1)+1,1),"")</f>
        <v>P</v>
      </c>
      <c r="H6671" t="s">
        <v>32</v>
      </c>
      <c r="I6671">
        <v>49</v>
      </c>
      <c r="J6671" t="b">
        <v>0</v>
      </c>
      <c r="K6671" s="7">
        <v>0</v>
      </c>
      <c r="L6671" s="7">
        <v>0</v>
      </c>
      <c r="M6671" s="7">
        <v>0</v>
      </c>
      <c r="N6671" s="7">
        <v>0</v>
      </c>
      <c r="O6671" s="7">
        <v>0</v>
      </c>
      <c r="P6671" s="7">
        <f>SUM(dane3[[#This Row],[RoomService]:[VRDeck]])</f>
        <v>0</v>
      </c>
      <c r="Q6671" t="s">
        <v>18193</v>
      </c>
      <c r="R6671" t="b">
        <v>0</v>
      </c>
    </row>
    <row r="6672" spans="1:18" x14ac:dyDescent="0.3">
      <c r="A6672" t="s">
        <v>18194</v>
      </c>
      <c r="B6672">
        <f>MID(dane3[[#This Row],[PassengerId]],1,4)+0</f>
        <v>7031</v>
      </c>
      <c r="C6672" t="s">
        <v>19</v>
      </c>
      <c r="D6672" t="b">
        <v>0</v>
      </c>
      <c r="E6672" t="s">
        <v>18195</v>
      </c>
      <c r="F6672" t="str">
        <f>MID($E6672,1,1)</f>
        <v>G</v>
      </c>
      <c r="G6672" t="str">
        <f>IFERROR(MID($E6672,SEARCH("/",$E6672,SEARCH("/",$E6672)+1)+1,1),"")</f>
        <v>P</v>
      </c>
      <c r="H6672" t="s">
        <v>16</v>
      </c>
      <c r="I6672">
        <v>3</v>
      </c>
      <c r="J6672" t="b">
        <v>0</v>
      </c>
      <c r="K6672" s="7">
        <v>0</v>
      </c>
      <c r="L6672" s="7">
        <v>0</v>
      </c>
      <c r="M6672" s="7">
        <v>0</v>
      </c>
      <c r="N6672" s="7">
        <v>0</v>
      </c>
      <c r="O6672" s="7">
        <v>0</v>
      </c>
      <c r="P6672" s="7">
        <f>SUM(dane3[[#This Row],[RoomService]:[VRDeck]])</f>
        <v>0</v>
      </c>
      <c r="Q6672" t="s">
        <v>18196</v>
      </c>
      <c r="R6672" t="b">
        <v>1</v>
      </c>
    </row>
    <row r="6673" spans="1:18" x14ac:dyDescent="0.3">
      <c r="A6673" t="s">
        <v>18197</v>
      </c>
      <c r="B6673">
        <f>MID(dane3[[#This Row],[PassengerId]],1,4)+0</f>
        <v>7032</v>
      </c>
      <c r="C6673" t="s">
        <v>19</v>
      </c>
      <c r="D6673" t="b">
        <v>0</v>
      </c>
      <c r="E6673" t="s">
        <v>18198</v>
      </c>
      <c r="F6673" t="str">
        <f>MID($E6673,1,1)</f>
        <v>F</v>
      </c>
      <c r="G6673" t="str">
        <f>IFERROR(MID($E6673,SEARCH("/",$E6673,SEARCH("/",$E6673)+1)+1,1),"")</f>
        <v>P</v>
      </c>
      <c r="H6673" t="s">
        <v>16</v>
      </c>
      <c r="I6673">
        <v>41</v>
      </c>
      <c r="J6673" t="b">
        <v>0</v>
      </c>
      <c r="K6673" s="7">
        <v>0</v>
      </c>
      <c r="L6673" s="7">
        <v>176</v>
      </c>
      <c r="M6673" s="7">
        <v>414</v>
      </c>
      <c r="N6673" s="7">
        <v>133</v>
      </c>
      <c r="O6673" s="7">
        <v>0</v>
      </c>
      <c r="P6673" s="7">
        <f>SUM(dane3[[#This Row],[RoomService]:[VRDeck]])</f>
        <v>723</v>
      </c>
      <c r="Q6673" t="s">
        <v>18199</v>
      </c>
      <c r="R6673" t="b">
        <v>0</v>
      </c>
    </row>
    <row r="6674" spans="1:18" x14ac:dyDescent="0.3">
      <c r="A6674" t="s">
        <v>17119</v>
      </c>
      <c r="B6674">
        <f>MID(dane3[[#This Row],[PassengerId]],1,4)+0</f>
        <v>6637</v>
      </c>
      <c r="C6674" t="s">
        <v>53</v>
      </c>
      <c r="D6674" t="b">
        <v>0</v>
      </c>
      <c r="E6674" t="s">
        <v>17120</v>
      </c>
      <c r="F6674" t="str">
        <f>MID($E6674,1,1)</f>
        <v>F</v>
      </c>
      <c r="G6674" t="str">
        <f>IFERROR(MID($E6674,SEARCH("/",$E6674,SEARCH("/",$E6674)+1)+1,1),"")</f>
        <v>S</v>
      </c>
      <c r="H6674" t="s">
        <v>16</v>
      </c>
      <c r="I6674">
        <v>27</v>
      </c>
      <c r="J6674" t="b">
        <v>0</v>
      </c>
      <c r="K6674" s="7">
        <v>1228</v>
      </c>
      <c r="L6674" s="7">
        <v>0</v>
      </c>
      <c r="M6674" s="7">
        <v>0</v>
      </c>
      <c r="N6674" s="7">
        <v>0</v>
      </c>
      <c r="O6674" s="7">
        <v>0</v>
      </c>
      <c r="P6674" s="7">
        <f>SUM(dane3[[#This Row],[RoomService]:[VRDeck]])</f>
        <v>1228</v>
      </c>
      <c r="Q6674" t="s">
        <v>17121</v>
      </c>
      <c r="R6674" t="b">
        <v>0</v>
      </c>
    </row>
    <row r="6675" spans="1:18" x14ac:dyDescent="0.3">
      <c r="A6675" t="s">
        <v>18203</v>
      </c>
      <c r="B6675">
        <f>MID(dane3[[#This Row],[PassengerId]],1,4)+0</f>
        <v>7036</v>
      </c>
      <c r="C6675" t="s">
        <v>19</v>
      </c>
      <c r="D6675" t="b">
        <v>1</v>
      </c>
      <c r="E6675" t="s">
        <v>18204</v>
      </c>
      <c r="F6675" t="str">
        <f>MID($E6675,1,1)</f>
        <v>G</v>
      </c>
      <c r="G6675" t="str">
        <f>IFERROR(MID($E6675,SEARCH("/",$E6675,SEARCH("/",$E6675)+1)+1,1),"")</f>
        <v>P</v>
      </c>
      <c r="H6675" t="s">
        <v>16</v>
      </c>
      <c r="I6675">
        <v>14</v>
      </c>
      <c r="J6675" t="b">
        <v>0</v>
      </c>
      <c r="K6675" s="7">
        <v>0</v>
      </c>
      <c r="L6675" s="7">
        <v>0</v>
      </c>
      <c r="M6675" s="7">
        <v>0</v>
      </c>
      <c r="N6675" s="7">
        <v>0</v>
      </c>
      <c r="O6675" s="7">
        <v>0</v>
      </c>
      <c r="P6675" s="7">
        <f>SUM(dane3[[#This Row],[RoomService]:[VRDeck]])</f>
        <v>0</v>
      </c>
      <c r="Q6675" t="s">
        <v>18205</v>
      </c>
      <c r="R6675" t="b">
        <v>1</v>
      </c>
    </row>
    <row r="6676" spans="1:18" x14ac:dyDescent="0.3">
      <c r="A6676" t="s">
        <v>17162</v>
      </c>
      <c r="B6676">
        <f>MID(dane3[[#This Row],[PassengerId]],1,4)+0</f>
        <v>6655</v>
      </c>
      <c r="C6676" t="s">
        <v>53</v>
      </c>
      <c r="D6676" t="b">
        <v>1</v>
      </c>
      <c r="E6676" t="s">
        <v>17163</v>
      </c>
      <c r="F6676" t="str">
        <f>MID($E6676,1,1)</f>
        <v>E</v>
      </c>
      <c r="G6676" t="str">
        <f>IFERROR(MID($E6676,SEARCH("/",$E6676,SEARCH("/",$E6676)+1)+1,1),"")</f>
        <v>P</v>
      </c>
      <c r="H6676" t="s">
        <v>16</v>
      </c>
      <c r="I6676">
        <v>30</v>
      </c>
      <c r="J6676" t="b">
        <v>0</v>
      </c>
      <c r="K6676" s="7">
        <v>0</v>
      </c>
      <c r="L6676" s="7">
        <v>0</v>
      </c>
      <c r="M6676" s="7">
        <v>0</v>
      </c>
      <c r="N6676" s="7">
        <v>0</v>
      </c>
      <c r="O6676" s="7">
        <v>0</v>
      </c>
      <c r="P6676" s="7">
        <f>SUM(dane3[[#This Row],[RoomService]:[VRDeck]])</f>
        <v>0</v>
      </c>
      <c r="Q6676" t="s">
        <v>17164</v>
      </c>
      <c r="R6676" t="b">
        <v>1</v>
      </c>
    </row>
    <row r="6677" spans="1:18" x14ac:dyDescent="0.3">
      <c r="A6677" t="s">
        <v>18209</v>
      </c>
      <c r="B6677">
        <f>MID(dane3[[#This Row],[PassengerId]],1,4)+0</f>
        <v>7038</v>
      </c>
      <c r="C6677" t="s">
        <v>19</v>
      </c>
      <c r="D6677" t="b">
        <v>1</v>
      </c>
      <c r="E6677" t="s">
        <v>18210</v>
      </c>
      <c r="F6677" t="str">
        <f>MID($E6677,1,1)</f>
        <v>G</v>
      </c>
      <c r="G6677" t="str">
        <f>IFERROR(MID($E6677,SEARCH("/",$E6677,SEARCH("/",$E6677)+1)+1,1),"")</f>
        <v>P</v>
      </c>
      <c r="H6677" t="s">
        <v>16</v>
      </c>
      <c r="I6677">
        <v>51</v>
      </c>
      <c r="J6677" t="b">
        <v>0</v>
      </c>
      <c r="K6677" s="7">
        <v>0</v>
      </c>
      <c r="L6677" s="7">
        <v>0</v>
      </c>
      <c r="M6677" s="7">
        <v>0</v>
      </c>
      <c r="N6677" s="7">
        <v>0</v>
      </c>
      <c r="O6677" s="7">
        <v>0</v>
      </c>
      <c r="P6677" s="7">
        <f>SUM(dane3[[#This Row],[RoomService]:[VRDeck]])</f>
        <v>0</v>
      </c>
      <c r="Q6677" t="s">
        <v>18211</v>
      </c>
      <c r="R6677" t="b">
        <v>0</v>
      </c>
    </row>
    <row r="6678" spans="1:18" x14ac:dyDescent="0.3">
      <c r="A6678" t="s">
        <v>18212</v>
      </c>
      <c r="B6678">
        <f>MID(dane3[[#This Row],[PassengerId]],1,4)+0</f>
        <v>7039</v>
      </c>
      <c r="C6678" t="s">
        <v>19</v>
      </c>
      <c r="D6678" t="b">
        <v>0</v>
      </c>
      <c r="E6678" t="s">
        <v>18213</v>
      </c>
      <c r="F6678" t="str">
        <f>MID($E6678,1,1)</f>
        <v>F</v>
      </c>
      <c r="G6678" t="str">
        <f>IFERROR(MID($E6678,SEARCH("/",$E6678,SEARCH("/",$E6678)+1)+1,1),"")</f>
        <v>P</v>
      </c>
      <c r="H6678" t="s">
        <v>32</v>
      </c>
      <c r="I6678">
        <v>36</v>
      </c>
      <c r="J6678" t="b">
        <v>0</v>
      </c>
      <c r="K6678" s="7">
        <v>56</v>
      </c>
      <c r="L6678" s="7">
        <v>0</v>
      </c>
      <c r="M6678" s="7">
        <v>81</v>
      </c>
      <c r="N6678" s="7">
        <v>0</v>
      </c>
      <c r="O6678" s="7">
        <v>468</v>
      </c>
      <c r="P6678" s="7">
        <f>SUM(dane3[[#This Row],[RoomService]:[VRDeck]])</f>
        <v>605</v>
      </c>
      <c r="Q6678" t="s">
        <v>18214</v>
      </c>
      <c r="R6678" t="b">
        <v>0</v>
      </c>
    </row>
    <row r="6679" spans="1:18" x14ac:dyDescent="0.3">
      <c r="A6679" t="s">
        <v>18215</v>
      </c>
      <c r="B6679">
        <f>MID(dane3[[#This Row],[PassengerId]],1,4)+0</f>
        <v>7040</v>
      </c>
      <c r="C6679" t="s">
        <v>19</v>
      </c>
      <c r="D6679" t="b">
        <v>1</v>
      </c>
      <c r="E6679" t="s">
        <v>18216</v>
      </c>
      <c r="F6679" t="str">
        <f>MID($E6679,1,1)</f>
        <v>G</v>
      </c>
      <c r="G6679" t="str">
        <f>IFERROR(MID($E6679,SEARCH("/",$E6679,SEARCH("/",$E6679)+1)+1,1),"")</f>
        <v>S</v>
      </c>
      <c r="H6679" t="s">
        <v>16</v>
      </c>
      <c r="I6679">
        <v>16</v>
      </c>
      <c r="J6679" t="b">
        <v>0</v>
      </c>
      <c r="K6679" s="7">
        <v>0</v>
      </c>
      <c r="L6679" s="7">
        <v>0</v>
      </c>
      <c r="M6679" s="7">
        <v>0</v>
      </c>
      <c r="N6679" s="7">
        <v>0</v>
      </c>
      <c r="O6679" s="7">
        <v>0</v>
      </c>
      <c r="P6679" s="7">
        <f>SUM(dane3[[#This Row],[RoomService]:[VRDeck]])</f>
        <v>0</v>
      </c>
      <c r="Q6679" t="s">
        <v>18217</v>
      </c>
      <c r="R6679" t="b">
        <v>1</v>
      </c>
    </row>
    <row r="6680" spans="1:18" x14ac:dyDescent="0.3">
      <c r="A6680" t="s">
        <v>7005</v>
      </c>
      <c r="B6680">
        <f>MID(dane3[[#This Row],[PassengerId]],1,4)+0</f>
        <v>2747</v>
      </c>
      <c r="C6680" t="s">
        <v>53</v>
      </c>
      <c r="D6680" t="b">
        <v>0</v>
      </c>
      <c r="E6680" t="s">
        <v>7006</v>
      </c>
      <c r="F6680" t="str">
        <f>MID($E6680,1,1)</f>
        <v>F</v>
      </c>
      <c r="G6680" t="str">
        <f>IFERROR(MID($E6680,SEARCH("/",$E6680,SEARCH("/",$E6680)+1)+1,1),"")</f>
        <v>P</v>
      </c>
      <c r="H6680" t="s">
        <v>16</v>
      </c>
      <c r="I6680">
        <v>49</v>
      </c>
      <c r="J6680" t="b">
        <v>0</v>
      </c>
      <c r="K6680" s="7">
        <v>0</v>
      </c>
      <c r="L6680" s="7">
        <v>0</v>
      </c>
      <c r="M6680" s="7">
        <v>0</v>
      </c>
      <c r="N6680" s="7">
        <v>0</v>
      </c>
      <c r="O6680" s="7">
        <v>0</v>
      </c>
      <c r="P6680" s="7">
        <f>SUM(dane3[[#This Row],[RoomService]:[VRDeck]])</f>
        <v>0</v>
      </c>
      <c r="Q6680" t="s">
        <v>7007</v>
      </c>
      <c r="R6680" t="b">
        <v>1</v>
      </c>
    </row>
    <row r="6681" spans="1:18" x14ac:dyDescent="0.3">
      <c r="A6681" t="s">
        <v>18221</v>
      </c>
      <c r="B6681">
        <f>MID(dane3[[#This Row],[PassengerId]],1,4)+0</f>
        <v>7042</v>
      </c>
      <c r="C6681" t="s">
        <v>19</v>
      </c>
      <c r="D6681" t="b">
        <v>1</v>
      </c>
      <c r="E6681" t="s">
        <v>18222</v>
      </c>
      <c r="F6681" t="str">
        <f>MID($E6681,1,1)</f>
        <v>G</v>
      </c>
      <c r="G6681" t="str">
        <f>IFERROR(MID($E6681,SEARCH("/",$E6681,SEARCH("/",$E6681)+1)+1,1),"")</f>
        <v>P</v>
      </c>
      <c r="H6681" t="s">
        <v>32</v>
      </c>
      <c r="I6681">
        <v>48</v>
      </c>
      <c r="J6681" t="b">
        <v>0</v>
      </c>
      <c r="K6681" s="7">
        <v>0</v>
      </c>
      <c r="L6681" s="7">
        <v>0</v>
      </c>
      <c r="M6681" s="7">
        <v>0</v>
      </c>
      <c r="N6681" s="7">
        <v>0</v>
      </c>
      <c r="O6681" s="7">
        <v>0</v>
      </c>
      <c r="P6681" s="7">
        <f>SUM(dane3[[#This Row],[RoomService]:[VRDeck]])</f>
        <v>0</v>
      </c>
      <c r="Q6681" t="s">
        <v>18223</v>
      </c>
      <c r="R6681" t="b">
        <v>0</v>
      </c>
    </row>
    <row r="6682" spans="1:18" x14ac:dyDescent="0.3">
      <c r="A6682" t="s">
        <v>17212</v>
      </c>
      <c r="B6682">
        <f>MID(dane3[[#This Row],[PassengerId]],1,4)+0</f>
        <v>6671</v>
      </c>
      <c r="C6682" t="s">
        <v>53</v>
      </c>
      <c r="D6682" t="b">
        <v>1</v>
      </c>
      <c r="E6682" t="s">
        <v>17213</v>
      </c>
      <c r="F6682" t="str">
        <f>MID($E6682,1,1)</f>
        <v>F</v>
      </c>
      <c r="G6682" t="str">
        <f>IFERROR(MID($E6682,SEARCH("/",$E6682,SEARCH("/",$E6682)+1)+1,1),"")</f>
        <v>S</v>
      </c>
      <c r="H6682" t="s">
        <v>16</v>
      </c>
      <c r="I6682">
        <v>35</v>
      </c>
      <c r="J6682" t="b">
        <v>0</v>
      </c>
      <c r="K6682" s="7">
        <v>0</v>
      </c>
      <c r="L6682" s="7">
        <v>0</v>
      </c>
      <c r="M6682" s="7">
        <v>0</v>
      </c>
      <c r="N6682" s="7">
        <v>0</v>
      </c>
      <c r="O6682" s="7">
        <v>0</v>
      </c>
      <c r="P6682" s="7">
        <f>SUM(dane3[[#This Row],[RoomService]:[VRDeck]])</f>
        <v>0</v>
      </c>
      <c r="Q6682" t="s">
        <v>17214</v>
      </c>
      <c r="R6682" t="b">
        <v>1</v>
      </c>
    </row>
    <row r="6683" spans="1:18" x14ac:dyDescent="0.3">
      <c r="A6683" t="s">
        <v>17215</v>
      </c>
      <c r="B6683">
        <f>MID(dane3[[#This Row],[PassengerId]],1,4)+0</f>
        <v>6671</v>
      </c>
      <c r="C6683" t="s">
        <v>53</v>
      </c>
      <c r="D6683" t="b">
        <v>0</v>
      </c>
      <c r="E6683" t="s">
        <v>17213</v>
      </c>
      <c r="F6683" t="str">
        <f>MID($E6683,1,1)</f>
        <v>F</v>
      </c>
      <c r="G6683" t="str">
        <f>IFERROR(MID($E6683,SEARCH("/",$E6683,SEARCH("/",$E6683)+1)+1,1),"")</f>
        <v>S</v>
      </c>
      <c r="H6683" t="s">
        <v>16</v>
      </c>
      <c r="I6683">
        <v>31</v>
      </c>
      <c r="J6683" t="b">
        <v>0</v>
      </c>
      <c r="K6683" s="7">
        <v>1002</v>
      </c>
      <c r="L6683" s="7">
        <v>0</v>
      </c>
      <c r="M6683" s="7">
        <v>0</v>
      </c>
      <c r="N6683" s="7">
        <v>0</v>
      </c>
      <c r="O6683" s="7">
        <v>0</v>
      </c>
      <c r="P6683" s="7">
        <f>SUM(dane3[[#This Row],[RoomService]:[VRDeck]])</f>
        <v>1002</v>
      </c>
      <c r="Q6683" t="s">
        <v>17216</v>
      </c>
      <c r="R6683" t="b">
        <v>1</v>
      </c>
    </row>
    <row r="6684" spans="1:18" x14ac:dyDescent="0.3">
      <c r="A6684" t="s">
        <v>18230</v>
      </c>
      <c r="B6684">
        <f>MID(dane3[[#This Row],[PassengerId]],1,4)+0</f>
        <v>7047</v>
      </c>
      <c r="C6684" t="s">
        <v>19</v>
      </c>
      <c r="D6684" t="b">
        <v>1</v>
      </c>
      <c r="E6684" t="s">
        <v>18231</v>
      </c>
      <c r="F6684" t="str">
        <f>MID($E6684,1,1)</f>
        <v>G</v>
      </c>
      <c r="G6684" t="str">
        <f>IFERROR(MID($E6684,SEARCH("/",$E6684,SEARCH("/",$E6684)+1)+1,1),"")</f>
        <v>S</v>
      </c>
      <c r="H6684" t="s">
        <v>46</v>
      </c>
      <c r="I6684">
        <v>21</v>
      </c>
      <c r="J6684" t="b">
        <v>0</v>
      </c>
      <c r="K6684" s="7">
        <v>0</v>
      </c>
      <c r="L6684" s="7">
        <v>0</v>
      </c>
      <c r="M6684" s="7">
        <v>0</v>
      </c>
      <c r="N6684" s="7">
        <v>0</v>
      </c>
      <c r="O6684" s="7">
        <v>0</v>
      </c>
      <c r="P6684" s="7">
        <f>SUM(dane3[[#This Row],[RoomService]:[VRDeck]])</f>
        <v>0</v>
      </c>
      <c r="Q6684" t="s">
        <v>18232</v>
      </c>
      <c r="R6684" t="b">
        <v>1</v>
      </c>
    </row>
    <row r="6685" spans="1:18" x14ac:dyDescent="0.3">
      <c r="A6685" t="s">
        <v>18233</v>
      </c>
      <c r="B6685">
        <f>MID(dane3[[#This Row],[PassengerId]],1,4)+0</f>
        <v>7048</v>
      </c>
      <c r="C6685" t="s">
        <v>19</v>
      </c>
      <c r="D6685" t="b">
        <v>0</v>
      </c>
      <c r="E6685" t="s">
        <v>18234</v>
      </c>
      <c r="F6685" t="str">
        <f>MID($E6685,1,1)</f>
        <v>F</v>
      </c>
      <c r="G6685" t="str">
        <f>IFERROR(MID($E6685,SEARCH("/",$E6685,SEARCH("/",$E6685)+1)+1,1),"")</f>
        <v>P</v>
      </c>
      <c r="H6685" t="s">
        <v>16</v>
      </c>
      <c r="I6685">
        <v>24</v>
      </c>
      <c r="J6685" t="b">
        <v>0</v>
      </c>
      <c r="K6685" s="7">
        <v>332</v>
      </c>
      <c r="L6685" s="7">
        <v>9</v>
      </c>
      <c r="M6685" s="7">
        <v>356</v>
      </c>
      <c r="N6685" s="7">
        <v>0</v>
      </c>
      <c r="O6685" s="7">
        <v>0</v>
      </c>
      <c r="P6685" s="7">
        <f>SUM(dane3[[#This Row],[RoomService]:[VRDeck]])</f>
        <v>697</v>
      </c>
      <c r="Q6685" t="s">
        <v>18235</v>
      </c>
      <c r="R6685" t="b">
        <v>0</v>
      </c>
    </row>
    <row r="6686" spans="1:18" x14ac:dyDescent="0.3">
      <c r="A6686" t="s">
        <v>18236</v>
      </c>
      <c r="B6686">
        <f>MID(dane3[[#This Row],[PassengerId]],1,4)+0</f>
        <v>7049</v>
      </c>
      <c r="C6686" t="s">
        <v>19</v>
      </c>
      <c r="D6686" t="b">
        <v>1</v>
      </c>
      <c r="E6686" t="s">
        <v>18237</v>
      </c>
      <c r="F6686" t="str">
        <f>MID($E6686,1,1)</f>
        <v>G</v>
      </c>
      <c r="G6686" t="str">
        <f>IFERROR(MID($E6686,SEARCH("/",$E6686,SEARCH("/",$E6686)+1)+1,1),"")</f>
        <v>S</v>
      </c>
      <c r="H6686" t="s">
        <v>16</v>
      </c>
      <c r="I6686">
        <v>21</v>
      </c>
      <c r="J6686" t="b">
        <v>0</v>
      </c>
      <c r="K6686" s="7">
        <v>0</v>
      </c>
      <c r="L6686" s="7">
        <v>0</v>
      </c>
      <c r="M6686" s="7">
        <v>0</v>
      </c>
      <c r="N6686" s="7">
        <v>0</v>
      </c>
      <c r="O6686" s="7">
        <v>0</v>
      </c>
      <c r="P6686" s="7">
        <f>SUM(dane3[[#This Row],[RoomService]:[VRDeck]])</f>
        <v>0</v>
      </c>
      <c r="Q6686" t="s">
        <v>18238</v>
      </c>
      <c r="R6686" t="b">
        <v>1</v>
      </c>
    </row>
    <row r="6687" spans="1:18" x14ac:dyDescent="0.3">
      <c r="A6687" t="s">
        <v>18239</v>
      </c>
      <c r="B6687">
        <f>MID(dane3[[#This Row],[PassengerId]],1,4)+0</f>
        <v>7050</v>
      </c>
      <c r="C6687" t="s">
        <v>19</v>
      </c>
      <c r="D6687" t="b">
        <v>0</v>
      </c>
      <c r="E6687" t="s">
        <v>18240</v>
      </c>
      <c r="F6687" t="str">
        <f>MID($E6687,1,1)</f>
        <v>F</v>
      </c>
      <c r="G6687" t="str">
        <f>IFERROR(MID($E6687,SEARCH("/",$E6687,SEARCH("/",$E6687)+1)+1,1),"")</f>
        <v>S</v>
      </c>
      <c r="H6687" t="s">
        <v>16</v>
      </c>
      <c r="I6687">
        <v>13</v>
      </c>
      <c r="J6687" t="b">
        <v>0</v>
      </c>
      <c r="K6687" s="7">
        <v>0</v>
      </c>
      <c r="L6687" s="7">
        <v>999</v>
      </c>
      <c r="M6687" s="7">
        <v>0</v>
      </c>
      <c r="N6687" s="7">
        <v>0</v>
      </c>
      <c r="O6687" s="7">
        <v>4</v>
      </c>
      <c r="P6687" s="7">
        <f>SUM(dane3[[#This Row],[RoomService]:[VRDeck]])</f>
        <v>1003</v>
      </c>
      <c r="Q6687" t="s">
        <v>18241</v>
      </c>
      <c r="R6687" t="b">
        <v>1</v>
      </c>
    </row>
    <row r="6688" spans="1:18" x14ac:dyDescent="0.3">
      <c r="A6688" t="s">
        <v>17217</v>
      </c>
      <c r="B6688">
        <f>MID(dane3[[#This Row],[PassengerId]],1,4)+0</f>
        <v>6671</v>
      </c>
      <c r="C6688" t="s">
        <v>53</v>
      </c>
      <c r="D6688" t="b">
        <v>0</v>
      </c>
      <c r="E6688" t="s">
        <v>17218</v>
      </c>
      <c r="F6688" t="str">
        <f>MID($E6688,1,1)</f>
        <v>E</v>
      </c>
      <c r="G6688" t="str">
        <f>IFERROR(MID($E6688,SEARCH("/",$E6688,SEARCH("/",$E6688)+1)+1,1),"")</f>
        <v>S</v>
      </c>
      <c r="H6688" t="s">
        <v>46</v>
      </c>
      <c r="I6688">
        <v>14</v>
      </c>
      <c r="J6688" t="b">
        <v>0</v>
      </c>
      <c r="K6688" s="7">
        <v>1880</v>
      </c>
      <c r="L6688" s="7">
        <v>0</v>
      </c>
      <c r="M6688" s="7">
        <v>15</v>
      </c>
      <c r="N6688" s="7">
        <v>0</v>
      </c>
      <c r="O6688" s="7">
        <v>0</v>
      </c>
      <c r="P6688" s="7">
        <f>SUM(dane3[[#This Row],[RoomService]:[VRDeck]])</f>
        <v>1895</v>
      </c>
      <c r="Q6688" t="s">
        <v>17219</v>
      </c>
      <c r="R6688" t="b">
        <v>0</v>
      </c>
    </row>
    <row r="6689" spans="1:18" x14ac:dyDescent="0.3">
      <c r="A6689" t="s">
        <v>10851</v>
      </c>
      <c r="B6689">
        <f>MID(dane3[[#This Row],[PassengerId]],1,4)+0</f>
        <v>4240</v>
      </c>
      <c r="C6689" t="s">
        <v>14</v>
      </c>
      <c r="D6689" t="b">
        <v>1</v>
      </c>
      <c r="E6689" t="s">
        <v>10852</v>
      </c>
      <c r="F6689" t="str">
        <f>MID($E6689,1,1)</f>
        <v>C</v>
      </c>
      <c r="G6689" t="str">
        <f>IFERROR(MID($E6689,SEARCH("/",$E6689,SEARCH("/",$E6689)+1)+1,1),"")</f>
        <v>S</v>
      </c>
      <c r="H6689" t="s">
        <v>16</v>
      </c>
      <c r="I6689">
        <v>31</v>
      </c>
      <c r="J6689" t="b">
        <v>0</v>
      </c>
      <c r="K6689" s="7">
        <v>0</v>
      </c>
      <c r="L6689" s="7">
        <v>0</v>
      </c>
      <c r="M6689" s="7">
        <v>0</v>
      </c>
      <c r="N6689" s="7">
        <v>0</v>
      </c>
      <c r="O6689" s="7">
        <v>0</v>
      </c>
      <c r="P6689" s="7">
        <f>SUM(dane3[[#This Row],[RoomService]:[VRDeck]])</f>
        <v>0</v>
      </c>
      <c r="Q6689" t="s">
        <v>10853</v>
      </c>
      <c r="R6689" t="b">
        <v>1</v>
      </c>
    </row>
    <row r="6690" spans="1:18" x14ac:dyDescent="0.3">
      <c r="A6690" t="s">
        <v>18248</v>
      </c>
      <c r="B6690">
        <f>MID(dane3[[#This Row],[PassengerId]],1,4)+0</f>
        <v>7053</v>
      </c>
      <c r="C6690" t="s">
        <v>19</v>
      </c>
      <c r="D6690" t="b">
        <v>0</v>
      </c>
      <c r="E6690" t="s">
        <v>18249</v>
      </c>
      <c r="F6690" t="str">
        <f>MID($E6690,1,1)</f>
        <v>F</v>
      </c>
      <c r="G6690" t="str">
        <f>IFERROR(MID($E6690,SEARCH("/",$E6690,SEARCH("/",$E6690)+1)+1,1),"")</f>
        <v>P</v>
      </c>
      <c r="H6690" t="s">
        <v>32</v>
      </c>
      <c r="I6690">
        <v>23</v>
      </c>
      <c r="J6690" t="b">
        <v>0</v>
      </c>
      <c r="K6690" s="7">
        <v>64</v>
      </c>
      <c r="L6690" s="7">
        <v>4</v>
      </c>
      <c r="M6690" s="7">
        <v>0</v>
      </c>
      <c r="N6690" s="7">
        <v>1125</v>
      </c>
      <c r="O6690" s="7">
        <v>0</v>
      </c>
      <c r="P6690" s="7">
        <f>SUM(dane3[[#This Row],[RoomService]:[VRDeck]])</f>
        <v>1193</v>
      </c>
      <c r="Q6690" t="s">
        <v>18250</v>
      </c>
      <c r="R6690" t="b">
        <v>0</v>
      </c>
    </row>
    <row r="6691" spans="1:18" x14ac:dyDescent="0.3">
      <c r="A6691" t="s">
        <v>18251</v>
      </c>
      <c r="B6691">
        <f>MID(dane3[[#This Row],[PassengerId]],1,4)+0</f>
        <v>7056</v>
      </c>
      <c r="C6691" t="s">
        <v>14</v>
      </c>
      <c r="D6691" t="b">
        <v>0</v>
      </c>
      <c r="E6691" t="s">
        <v>18252</v>
      </c>
      <c r="F6691" t="str">
        <f>MID($E6691,1,1)</f>
        <v>D</v>
      </c>
      <c r="G6691" t="str">
        <f>IFERROR(MID($E6691,SEARCH("/",$E6691,SEARCH("/",$E6691)+1)+1,1),"")</f>
        <v>S</v>
      </c>
      <c r="H6691" t="s">
        <v>46</v>
      </c>
      <c r="I6691">
        <v>43</v>
      </c>
      <c r="J6691" t="b">
        <v>0</v>
      </c>
      <c r="K6691" s="7">
        <v>0</v>
      </c>
      <c r="L6691" s="7">
        <v>2093</v>
      </c>
      <c r="M6691" s="7">
        <v>0</v>
      </c>
      <c r="N6691" s="7">
        <v>3409</v>
      </c>
      <c r="O6691" s="7">
        <v>30</v>
      </c>
      <c r="P6691" s="7">
        <f>SUM(dane3[[#This Row],[RoomService]:[VRDeck]])</f>
        <v>5532</v>
      </c>
      <c r="Q6691" t="s">
        <v>18253</v>
      </c>
      <c r="R6691" t="b">
        <v>0</v>
      </c>
    </row>
    <row r="6692" spans="1:18" x14ac:dyDescent="0.3">
      <c r="A6692" t="s">
        <v>17220</v>
      </c>
      <c r="B6692">
        <f>MID(dane3[[#This Row],[PassengerId]],1,4)+0</f>
        <v>6672</v>
      </c>
      <c r="C6692" t="s">
        <v>53</v>
      </c>
      <c r="D6692" t="b">
        <v>0</v>
      </c>
      <c r="E6692" t="s">
        <v>17221</v>
      </c>
      <c r="F6692" t="str">
        <f>MID($E6692,1,1)</f>
        <v>F</v>
      </c>
      <c r="G6692" t="str">
        <f>IFERROR(MID($E6692,SEARCH("/",$E6692,SEARCH("/",$E6692)+1)+1,1),"")</f>
        <v>P</v>
      </c>
      <c r="H6692" t="s">
        <v>16</v>
      </c>
      <c r="I6692">
        <v>1</v>
      </c>
      <c r="J6692" t="b">
        <v>0</v>
      </c>
      <c r="K6692" s="7">
        <v>0</v>
      </c>
      <c r="L6692" s="7">
        <v>0</v>
      </c>
      <c r="M6692" s="7">
        <v>0</v>
      </c>
      <c r="N6692" s="7">
        <v>0</v>
      </c>
      <c r="O6692" s="7">
        <v>0</v>
      </c>
      <c r="P6692" s="7">
        <f>SUM(dane3[[#This Row],[RoomService]:[VRDeck]])</f>
        <v>0</v>
      </c>
      <c r="Q6692" t="s">
        <v>17222</v>
      </c>
      <c r="R6692" t="b">
        <v>1</v>
      </c>
    </row>
    <row r="6693" spans="1:18" x14ac:dyDescent="0.3">
      <c r="A6693" t="s">
        <v>17223</v>
      </c>
      <c r="B6693">
        <f>MID(dane3[[#This Row],[PassengerId]],1,4)+0</f>
        <v>6672</v>
      </c>
      <c r="C6693" t="s">
        <v>53</v>
      </c>
      <c r="D6693" t="b">
        <v>0</v>
      </c>
      <c r="E6693" t="s">
        <v>17221</v>
      </c>
      <c r="F6693" t="str">
        <f>MID($E6693,1,1)</f>
        <v>F</v>
      </c>
      <c r="G6693" t="str">
        <f>IFERROR(MID($E6693,SEARCH("/",$E6693,SEARCH("/",$E6693)+1)+1,1),"")</f>
        <v>P</v>
      </c>
      <c r="H6693" t="s">
        <v>46</v>
      </c>
      <c r="I6693">
        <v>4</v>
      </c>
      <c r="J6693" t="b">
        <v>0</v>
      </c>
      <c r="K6693" s="7">
        <v>0</v>
      </c>
      <c r="L6693" s="7">
        <v>0</v>
      </c>
      <c r="M6693" s="7">
        <v>0</v>
      </c>
      <c r="N6693" s="7">
        <v>0</v>
      </c>
      <c r="O6693" s="7">
        <v>0</v>
      </c>
      <c r="P6693" s="7">
        <f>SUM(dane3[[#This Row],[RoomService]:[VRDeck]])</f>
        <v>0</v>
      </c>
      <c r="Q6693" t="s">
        <v>17224</v>
      </c>
      <c r="R6693" t="b">
        <v>1</v>
      </c>
    </row>
    <row r="6694" spans="1:18" x14ac:dyDescent="0.3">
      <c r="A6694" t="s">
        <v>18260</v>
      </c>
      <c r="B6694">
        <f>MID(dane3[[#This Row],[PassengerId]],1,4)+0</f>
        <v>7059</v>
      </c>
      <c r="C6694" t="s">
        <v>19</v>
      </c>
      <c r="D6694" t="b">
        <v>1</v>
      </c>
      <c r="E6694" t="s">
        <v>18261</v>
      </c>
      <c r="F6694" t="str">
        <f>MID($E6694,1,1)</f>
        <v>G</v>
      </c>
      <c r="G6694" t="str">
        <f>IFERROR(MID($E6694,SEARCH("/",$E6694,SEARCH("/",$E6694)+1)+1,1),"")</f>
        <v>S</v>
      </c>
      <c r="H6694" t="s">
        <v>16</v>
      </c>
      <c r="I6694">
        <v>52</v>
      </c>
      <c r="J6694" t="b">
        <v>0</v>
      </c>
      <c r="K6694" s="7">
        <v>0</v>
      </c>
      <c r="L6694" s="7">
        <v>0</v>
      </c>
      <c r="M6694" s="7">
        <v>0</v>
      </c>
      <c r="N6694" s="7">
        <v>0</v>
      </c>
      <c r="O6694" s="7">
        <v>0</v>
      </c>
      <c r="P6694" s="7">
        <f>SUM(dane3[[#This Row],[RoomService]:[VRDeck]])</f>
        <v>0</v>
      </c>
      <c r="Q6694" t="s">
        <v>18262</v>
      </c>
      <c r="R6694" t="b">
        <v>1</v>
      </c>
    </row>
    <row r="6695" spans="1:18" x14ac:dyDescent="0.3">
      <c r="A6695" t="s">
        <v>18263</v>
      </c>
      <c r="B6695">
        <f>MID(dane3[[#This Row],[PassengerId]],1,4)+0</f>
        <v>7060</v>
      </c>
      <c r="C6695" t="s">
        <v>19</v>
      </c>
      <c r="D6695" t="b">
        <v>0</v>
      </c>
      <c r="E6695" t="s">
        <v>18264</v>
      </c>
      <c r="F6695" t="str">
        <f>MID($E6695,1,1)</f>
        <v>G</v>
      </c>
      <c r="G6695" t="str">
        <f>IFERROR(MID($E6695,SEARCH("/",$E6695,SEARCH("/",$E6695)+1)+1,1),"")</f>
        <v>S</v>
      </c>
      <c r="H6695" t="s">
        <v>16</v>
      </c>
      <c r="I6695">
        <v>35</v>
      </c>
      <c r="J6695" t="b">
        <v>0</v>
      </c>
      <c r="K6695" s="7">
        <v>2224</v>
      </c>
      <c r="L6695" s="7">
        <v>0</v>
      </c>
      <c r="M6695" s="7">
        <v>105</v>
      </c>
      <c r="N6695" s="7">
        <v>1</v>
      </c>
      <c r="O6695" s="7">
        <v>0</v>
      </c>
      <c r="P6695" s="7">
        <f>SUM(dane3[[#This Row],[RoomService]:[VRDeck]])</f>
        <v>2330</v>
      </c>
      <c r="Q6695" t="s">
        <v>18265</v>
      </c>
      <c r="R6695" t="b">
        <v>0</v>
      </c>
    </row>
    <row r="6696" spans="1:18" x14ac:dyDescent="0.3">
      <c r="A6696" t="s">
        <v>18266</v>
      </c>
      <c r="B6696">
        <f>MID(dane3[[#This Row],[PassengerId]],1,4)+0</f>
        <v>7061</v>
      </c>
      <c r="C6696" t="s">
        <v>19</v>
      </c>
      <c r="D6696" t="b">
        <v>0</v>
      </c>
      <c r="E6696" t="s">
        <v>18267</v>
      </c>
      <c r="F6696" t="str">
        <f>MID($E6696,1,1)</f>
        <v>G</v>
      </c>
      <c r="G6696" t="str">
        <f>IFERROR(MID($E6696,SEARCH("/",$E6696,SEARCH("/",$E6696)+1)+1,1),"")</f>
        <v>S</v>
      </c>
      <c r="H6696" t="s">
        <v>16</v>
      </c>
      <c r="I6696">
        <v>16</v>
      </c>
      <c r="J6696" t="b">
        <v>0</v>
      </c>
      <c r="K6696" s="7">
        <v>4</v>
      </c>
      <c r="L6696" s="7">
        <v>1666</v>
      </c>
      <c r="M6696" s="7">
        <v>0</v>
      </c>
      <c r="N6696" s="7">
        <v>35</v>
      </c>
      <c r="O6696" s="7">
        <v>40</v>
      </c>
      <c r="P6696" s="7">
        <f>SUM(dane3[[#This Row],[RoomService]:[VRDeck]])</f>
        <v>1745</v>
      </c>
      <c r="Q6696" t="s">
        <v>18268</v>
      </c>
      <c r="R6696" t="b">
        <v>1</v>
      </c>
    </row>
    <row r="6697" spans="1:18" x14ac:dyDescent="0.3">
      <c r="A6697" t="s">
        <v>18269</v>
      </c>
      <c r="B6697">
        <f>MID(dane3[[#This Row],[PassengerId]],1,4)+0</f>
        <v>7062</v>
      </c>
      <c r="C6697" t="s">
        <v>19</v>
      </c>
      <c r="D6697" t="b">
        <v>0</v>
      </c>
      <c r="E6697" t="s">
        <v>18270</v>
      </c>
      <c r="F6697" t="str">
        <f>MID($E6697,1,1)</f>
        <v>F</v>
      </c>
      <c r="G6697" t="str">
        <f>IFERROR(MID($E6697,SEARCH("/",$E6697,SEARCH("/",$E6697)+1)+1,1),"")</f>
        <v>P</v>
      </c>
      <c r="H6697" t="s">
        <v>16</v>
      </c>
      <c r="I6697">
        <v>21</v>
      </c>
      <c r="J6697" t="b">
        <v>0</v>
      </c>
      <c r="K6697" s="7">
        <v>0</v>
      </c>
      <c r="L6697" s="7">
        <v>13</v>
      </c>
      <c r="M6697" s="7">
        <v>0</v>
      </c>
      <c r="N6697" s="7">
        <v>720</v>
      </c>
      <c r="O6697" s="7">
        <v>170</v>
      </c>
      <c r="P6697" s="7">
        <f>SUM(dane3[[#This Row],[RoomService]:[VRDeck]])</f>
        <v>903</v>
      </c>
      <c r="Q6697" t="s">
        <v>18271</v>
      </c>
      <c r="R6697" t="b">
        <v>0</v>
      </c>
    </row>
    <row r="6698" spans="1:18" x14ac:dyDescent="0.3">
      <c r="A6698" t="s">
        <v>18272</v>
      </c>
      <c r="B6698">
        <f>MID(dane3[[#This Row],[PassengerId]],1,4)+0</f>
        <v>7068</v>
      </c>
      <c r="C6698" t="s">
        <v>19</v>
      </c>
      <c r="D6698" t="b">
        <v>0</v>
      </c>
      <c r="E6698" t="s">
        <v>18273</v>
      </c>
      <c r="F6698" t="str">
        <f>MID($E6698,1,1)</f>
        <v>F</v>
      </c>
      <c r="G6698" t="str">
        <f>IFERROR(MID($E6698,SEARCH("/",$E6698,SEARCH("/",$E6698)+1)+1,1),"")</f>
        <v>S</v>
      </c>
      <c r="H6698" t="s">
        <v>32</v>
      </c>
      <c r="I6698">
        <v>45</v>
      </c>
      <c r="J6698" t="b">
        <v>0</v>
      </c>
      <c r="K6698" s="7">
        <v>0</v>
      </c>
      <c r="L6698" s="7">
        <v>0</v>
      </c>
      <c r="M6698" s="7">
        <v>0</v>
      </c>
      <c r="N6698" s="7">
        <v>0</v>
      </c>
      <c r="O6698" s="7">
        <v>595</v>
      </c>
      <c r="P6698" s="7">
        <f>SUM(dane3[[#This Row],[RoomService]:[VRDeck]])</f>
        <v>595</v>
      </c>
      <c r="Q6698" t="s">
        <v>18274</v>
      </c>
      <c r="R6698" t="b">
        <v>0</v>
      </c>
    </row>
    <row r="6699" spans="1:18" x14ac:dyDescent="0.3">
      <c r="A6699" t="s">
        <v>18275</v>
      </c>
      <c r="B6699">
        <f>MID(dane3[[#This Row],[PassengerId]],1,4)+0</f>
        <v>7069</v>
      </c>
      <c r="C6699" t="s">
        <v>19</v>
      </c>
      <c r="D6699" t="b">
        <v>0</v>
      </c>
      <c r="E6699" t="s">
        <v>18276</v>
      </c>
      <c r="F6699" t="str">
        <f>MID($E6699,1,1)</f>
        <v>E</v>
      </c>
      <c r="G6699" t="str">
        <f>IFERROR(MID($E6699,SEARCH("/",$E6699,SEARCH("/",$E6699)+1)+1,1),"")</f>
        <v>S</v>
      </c>
      <c r="H6699" t="s">
        <v>16</v>
      </c>
      <c r="I6699">
        <v>22</v>
      </c>
      <c r="J6699" t="b">
        <v>0</v>
      </c>
      <c r="K6699" s="7">
        <v>0</v>
      </c>
      <c r="L6699" s="7">
        <v>125</v>
      </c>
      <c r="M6699" s="7">
        <v>0</v>
      </c>
      <c r="N6699" s="7">
        <v>663</v>
      </c>
      <c r="O6699" s="7">
        <v>0</v>
      </c>
      <c r="P6699" s="7">
        <f>SUM(dane3[[#This Row],[RoomService]:[VRDeck]])</f>
        <v>788</v>
      </c>
      <c r="Q6699" t="s">
        <v>23799</v>
      </c>
      <c r="R6699" t="b">
        <v>0</v>
      </c>
    </row>
    <row r="6700" spans="1:18" x14ac:dyDescent="0.3">
      <c r="A6700" t="s">
        <v>18277</v>
      </c>
      <c r="B6700">
        <f>MID(dane3[[#This Row],[PassengerId]],1,4)+0</f>
        <v>7069</v>
      </c>
      <c r="C6700" t="s">
        <v>19</v>
      </c>
      <c r="D6700" t="b">
        <v>1</v>
      </c>
      <c r="E6700" t="s">
        <v>18278</v>
      </c>
      <c r="F6700" t="str">
        <f>MID($E6700,1,1)</f>
        <v>G</v>
      </c>
      <c r="G6700" t="str">
        <f>IFERROR(MID($E6700,SEARCH("/",$E6700,SEARCH("/",$E6700)+1)+1,1),"")</f>
        <v>S</v>
      </c>
      <c r="H6700" t="s">
        <v>46</v>
      </c>
      <c r="I6700">
        <v>24</v>
      </c>
      <c r="J6700" t="b">
        <v>0</v>
      </c>
      <c r="K6700" s="7">
        <v>0</v>
      </c>
      <c r="L6700" s="7">
        <v>0</v>
      </c>
      <c r="M6700" s="7">
        <v>0</v>
      </c>
      <c r="N6700" s="7">
        <v>0</v>
      </c>
      <c r="O6700" s="7">
        <v>0</v>
      </c>
      <c r="P6700" s="7">
        <f>SUM(dane3[[#This Row],[RoomService]:[VRDeck]])</f>
        <v>0</v>
      </c>
      <c r="Q6700" t="s">
        <v>18279</v>
      </c>
      <c r="R6700" t="b">
        <v>0</v>
      </c>
    </row>
    <row r="6701" spans="1:18" x14ac:dyDescent="0.3">
      <c r="A6701" t="s">
        <v>18280</v>
      </c>
      <c r="B6701">
        <f>MID(dane3[[#This Row],[PassengerId]],1,4)+0</f>
        <v>7069</v>
      </c>
      <c r="C6701" t="s">
        <v>19</v>
      </c>
      <c r="D6701" t="b">
        <v>0</v>
      </c>
      <c r="E6701" t="s">
        <v>18278</v>
      </c>
      <c r="F6701" t="str">
        <f>MID($E6701,1,1)</f>
        <v>G</v>
      </c>
      <c r="G6701" t="str">
        <f>IFERROR(MID($E6701,SEARCH("/",$E6701,SEARCH("/",$E6701)+1)+1,1),"")</f>
        <v>S</v>
      </c>
      <c r="H6701" t="s">
        <v>16</v>
      </c>
      <c r="I6701">
        <v>0</v>
      </c>
      <c r="J6701" t="b">
        <v>0</v>
      </c>
      <c r="K6701" s="7">
        <v>0</v>
      </c>
      <c r="L6701" s="7">
        <v>0</v>
      </c>
      <c r="M6701" s="7">
        <v>0</v>
      </c>
      <c r="N6701" s="7">
        <v>0</v>
      </c>
      <c r="O6701" s="7">
        <v>0</v>
      </c>
      <c r="P6701" s="7">
        <f>SUM(dane3[[#This Row],[RoomService]:[VRDeck]])</f>
        <v>0</v>
      </c>
      <c r="Q6701" t="s">
        <v>18281</v>
      </c>
      <c r="R6701" t="b">
        <v>1</v>
      </c>
    </row>
    <row r="6702" spans="1:18" x14ac:dyDescent="0.3">
      <c r="A6702" t="s">
        <v>18282</v>
      </c>
      <c r="B6702">
        <f>MID(dane3[[#This Row],[PassengerId]],1,4)+0</f>
        <v>7071</v>
      </c>
      <c r="C6702" t="s">
        <v>19</v>
      </c>
      <c r="D6702" t="b">
        <v>0</v>
      </c>
      <c r="E6702" t="s">
        <v>18283</v>
      </c>
      <c r="F6702" t="str">
        <f>MID($E6702,1,1)</f>
        <v>G</v>
      </c>
      <c r="G6702" t="str">
        <f>IFERROR(MID($E6702,SEARCH("/",$E6702,SEARCH("/",$E6702)+1)+1,1),"")</f>
        <v>S</v>
      </c>
      <c r="H6702" t="s">
        <v>32</v>
      </c>
      <c r="I6702">
        <v>63</v>
      </c>
      <c r="J6702" t="b">
        <v>0</v>
      </c>
      <c r="K6702" s="7">
        <v>526</v>
      </c>
      <c r="L6702" s="7">
        <v>2</v>
      </c>
      <c r="M6702" s="7">
        <v>0</v>
      </c>
      <c r="N6702" s="7">
        <v>0</v>
      </c>
      <c r="O6702" s="7">
        <v>0</v>
      </c>
      <c r="P6702" s="7">
        <f>SUM(dane3[[#This Row],[RoomService]:[VRDeck]])</f>
        <v>528</v>
      </c>
      <c r="Q6702" t="s">
        <v>18284</v>
      </c>
      <c r="R6702" t="b">
        <v>0</v>
      </c>
    </row>
    <row r="6703" spans="1:18" x14ac:dyDescent="0.3">
      <c r="A6703" t="s">
        <v>18285</v>
      </c>
      <c r="B6703">
        <f>MID(dane3[[#This Row],[PassengerId]],1,4)+0</f>
        <v>7072</v>
      </c>
      <c r="C6703" t="s">
        <v>19</v>
      </c>
      <c r="D6703" t="b">
        <v>0</v>
      </c>
      <c r="E6703" t="s">
        <v>18286</v>
      </c>
      <c r="F6703" t="str">
        <f>MID($E6703,1,1)</f>
        <v>F</v>
      </c>
      <c r="G6703" t="str">
        <f>IFERROR(MID($E6703,SEARCH("/",$E6703,SEARCH("/",$E6703)+1)+1,1),"")</f>
        <v>S</v>
      </c>
      <c r="H6703" t="s">
        <v>32</v>
      </c>
      <c r="I6703">
        <v>56</v>
      </c>
      <c r="J6703" t="b">
        <v>0</v>
      </c>
      <c r="K6703" s="7">
        <v>1</v>
      </c>
      <c r="L6703" s="7">
        <v>2</v>
      </c>
      <c r="M6703" s="7">
        <v>0</v>
      </c>
      <c r="N6703" s="7">
        <v>102</v>
      </c>
      <c r="O6703" s="7">
        <v>0</v>
      </c>
      <c r="P6703" s="7">
        <f>SUM(dane3[[#This Row],[RoomService]:[VRDeck]])</f>
        <v>105</v>
      </c>
      <c r="Q6703" t="s">
        <v>18287</v>
      </c>
      <c r="R6703" t="b">
        <v>0</v>
      </c>
    </row>
    <row r="6704" spans="1:18" x14ac:dyDescent="0.3">
      <c r="A6704" t="s">
        <v>18288</v>
      </c>
      <c r="B6704">
        <f>MID(dane3[[#This Row],[PassengerId]],1,4)+0</f>
        <v>7073</v>
      </c>
      <c r="C6704" t="s">
        <v>19</v>
      </c>
      <c r="D6704" t="b">
        <v>1</v>
      </c>
      <c r="E6704" t="s">
        <v>18289</v>
      </c>
      <c r="F6704" t="str">
        <f>MID($E6704,1,1)</f>
        <v>G</v>
      </c>
      <c r="G6704" t="str">
        <f>IFERROR(MID($E6704,SEARCH("/",$E6704,SEARCH("/",$E6704)+1)+1,1),"")</f>
        <v>S</v>
      </c>
      <c r="H6704" t="s">
        <v>16</v>
      </c>
      <c r="I6704">
        <v>40</v>
      </c>
      <c r="J6704" t="b">
        <v>0</v>
      </c>
      <c r="K6704" s="7">
        <v>0</v>
      </c>
      <c r="L6704" s="7">
        <v>0</v>
      </c>
      <c r="M6704" s="7">
        <v>0</v>
      </c>
      <c r="N6704" s="7">
        <v>0</v>
      </c>
      <c r="O6704" s="7">
        <v>0</v>
      </c>
      <c r="P6704" s="7">
        <f>SUM(dane3[[#This Row],[RoomService]:[VRDeck]])</f>
        <v>0</v>
      </c>
      <c r="Q6704" t="s">
        <v>18290</v>
      </c>
      <c r="R6704" t="b">
        <v>1</v>
      </c>
    </row>
    <row r="6705" spans="1:18" x14ac:dyDescent="0.3">
      <c r="A6705" t="s">
        <v>18291</v>
      </c>
      <c r="B6705">
        <f>MID(dane3[[#This Row],[PassengerId]],1,4)+0</f>
        <v>7074</v>
      </c>
      <c r="C6705" t="s">
        <v>19</v>
      </c>
      <c r="D6705" t="b">
        <v>1</v>
      </c>
      <c r="E6705" t="s">
        <v>18292</v>
      </c>
      <c r="F6705" t="str">
        <f>MID($E6705,1,1)</f>
        <v>G</v>
      </c>
      <c r="G6705" t="str">
        <f>IFERROR(MID($E6705,SEARCH("/",$E6705,SEARCH("/",$E6705)+1)+1,1),"")</f>
        <v>S</v>
      </c>
      <c r="H6705" t="s">
        <v>16</v>
      </c>
      <c r="I6705">
        <v>1</v>
      </c>
      <c r="J6705" t="b">
        <v>0</v>
      </c>
      <c r="K6705" s="7">
        <v>0</v>
      </c>
      <c r="L6705" s="7">
        <v>0</v>
      </c>
      <c r="M6705" s="7">
        <v>0</v>
      </c>
      <c r="N6705" s="7">
        <v>0</v>
      </c>
      <c r="O6705" s="7">
        <v>0</v>
      </c>
      <c r="P6705" s="7">
        <f>SUM(dane3[[#This Row],[RoomService]:[VRDeck]])</f>
        <v>0</v>
      </c>
      <c r="Q6705" t="s">
        <v>18293</v>
      </c>
      <c r="R6705" t="b">
        <v>1</v>
      </c>
    </row>
    <row r="6706" spans="1:18" x14ac:dyDescent="0.3">
      <c r="A6706" t="s">
        <v>18294</v>
      </c>
      <c r="B6706">
        <f>MID(dane3[[#This Row],[PassengerId]],1,4)+0</f>
        <v>7074</v>
      </c>
      <c r="C6706" t="s">
        <v>19</v>
      </c>
      <c r="D6706" t="b">
        <v>0</v>
      </c>
      <c r="E6706" t="s">
        <v>18295</v>
      </c>
      <c r="F6706" t="str">
        <f>MID($E6706,1,1)</f>
        <v>F</v>
      </c>
      <c r="G6706" t="str">
        <f>IFERROR(MID($E6706,SEARCH("/",$E6706,SEARCH("/",$E6706)+1)+1,1),"")</f>
        <v>S</v>
      </c>
      <c r="H6706" t="s">
        <v>16</v>
      </c>
      <c r="I6706">
        <v>24</v>
      </c>
      <c r="J6706" t="b">
        <v>0</v>
      </c>
      <c r="K6706" s="7">
        <v>0</v>
      </c>
      <c r="L6706" s="7">
        <v>0</v>
      </c>
      <c r="M6706" s="7">
        <v>3</v>
      </c>
      <c r="N6706" s="7">
        <v>797</v>
      </c>
      <c r="O6706" s="7">
        <v>5</v>
      </c>
      <c r="P6706" s="7">
        <f>SUM(dane3[[#This Row],[RoomService]:[VRDeck]])</f>
        <v>805</v>
      </c>
      <c r="Q6706" t="s">
        <v>18296</v>
      </c>
      <c r="R6706" t="b">
        <v>0</v>
      </c>
    </row>
    <row r="6707" spans="1:18" x14ac:dyDescent="0.3">
      <c r="A6707" t="s">
        <v>18297</v>
      </c>
      <c r="B6707">
        <f>MID(dane3[[#This Row],[PassengerId]],1,4)+0</f>
        <v>7077</v>
      </c>
      <c r="C6707" t="s">
        <v>19</v>
      </c>
      <c r="D6707" t="b">
        <v>0</v>
      </c>
      <c r="E6707" t="s">
        <v>18298</v>
      </c>
      <c r="F6707" t="str">
        <f>MID($E6707,1,1)</f>
        <v>F</v>
      </c>
      <c r="G6707" t="str">
        <f>IFERROR(MID($E6707,SEARCH("/",$E6707,SEARCH("/",$E6707)+1)+1,1),"")</f>
        <v>S</v>
      </c>
      <c r="H6707" t="s">
        <v>16</v>
      </c>
      <c r="I6707">
        <v>36</v>
      </c>
      <c r="J6707" t="b">
        <v>0</v>
      </c>
      <c r="K6707" s="7">
        <v>21</v>
      </c>
      <c r="L6707" s="7">
        <v>0</v>
      </c>
      <c r="M6707" s="7">
        <v>844</v>
      </c>
      <c r="N6707" s="7">
        <v>0</v>
      </c>
      <c r="O6707" s="7">
        <v>0</v>
      </c>
      <c r="P6707" s="7">
        <f>SUM(dane3[[#This Row],[RoomService]:[VRDeck]])</f>
        <v>865</v>
      </c>
      <c r="Q6707" t="s">
        <v>18299</v>
      </c>
      <c r="R6707" t="b">
        <v>0</v>
      </c>
    </row>
    <row r="6708" spans="1:18" x14ac:dyDescent="0.3">
      <c r="A6708" t="s">
        <v>18300</v>
      </c>
      <c r="B6708">
        <f>MID(dane3[[#This Row],[PassengerId]],1,4)+0</f>
        <v>7078</v>
      </c>
      <c r="C6708" t="s">
        <v>19</v>
      </c>
      <c r="D6708" t="b">
        <v>0</v>
      </c>
      <c r="E6708" t="s">
        <v>18301</v>
      </c>
      <c r="F6708" t="str">
        <f>MID($E6708,1,1)</f>
        <v>G</v>
      </c>
      <c r="G6708" t="str">
        <f>IFERROR(MID($E6708,SEARCH("/",$E6708,SEARCH("/",$E6708)+1)+1,1),"")</f>
        <v>S</v>
      </c>
      <c r="H6708" t="s">
        <v>16</v>
      </c>
      <c r="I6708">
        <v>13</v>
      </c>
      <c r="J6708" t="b">
        <v>0</v>
      </c>
      <c r="K6708" s="7">
        <v>244</v>
      </c>
      <c r="L6708" s="7">
        <v>0</v>
      </c>
      <c r="M6708" s="7">
        <v>100</v>
      </c>
      <c r="N6708" s="7">
        <v>423</v>
      </c>
      <c r="O6708" s="7">
        <v>14</v>
      </c>
      <c r="P6708" s="7">
        <f>SUM(dane3[[#This Row],[RoomService]:[VRDeck]])</f>
        <v>781</v>
      </c>
      <c r="Q6708" t="s">
        <v>18302</v>
      </c>
      <c r="R6708" t="b">
        <v>0</v>
      </c>
    </row>
    <row r="6709" spans="1:18" x14ac:dyDescent="0.3">
      <c r="A6709" t="s">
        <v>18303</v>
      </c>
      <c r="B6709">
        <f>MID(dane3[[#This Row],[PassengerId]],1,4)+0</f>
        <v>7079</v>
      </c>
      <c r="C6709" t="s">
        <v>19</v>
      </c>
      <c r="D6709" t="b">
        <v>0</v>
      </c>
      <c r="E6709" t="s">
        <v>18304</v>
      </c>
      <c r="F6709" t="str">
        <f>MID($E6709,1,1)</f>
        <v>F</v>
      </c>
      <c r="G6709" t="str">
        <f>IFERROR(MID($E6709,SEARCH("/",$E6709,SEARCH("/",$E6709)+1)+1,1),"")</f>
        <v>S</v>
      </c>
      <c r="H6709" t="s">
        <v>46</v>
      </c>
      <c r="I6709">
        <v>13</v>
      </c>
      <c r="J6709" t="b">
        <v>0</v>
      </c>
      <c r="K6709" s="7">
        <v>0</v>
      </c>
      <c r="L6709" s="7">
        <v>722</v>
      </c>
      <c r="M6709" s="7">
        <v>0</v>
      </c>
      <c r="N6709" s="7">
        <v>37</v>
      </c>
      <c r="O6709" s="7">
        <v>8</v>
      </c>
      <c r="P6709" s="7">
        <f>SUM(dane3[[#This Row],[RoomService]:[VRDeck]])</f>
        <v>767</v>
      </c>
      <c r="Q6709" t="s">
        <v>18305</v>
      </c>
      <c r="R6709" t="b">
        <v>0</v>
      </c>
    </row>
    <row r="6710" spans="1:18" x14ac:dyDescent="0.3">
      <c r="A6710" t="s">
        <v>18306</v>
      </c>
      <c r="B6710">
        <f>MID(dane3[[#This Row],[PassengerId]],1,4)+0</f>
        <v>7080</v>
      </c>
      <c r="C6710" t="s">
        <v>19</v>
      </c>
      <c r="D6710" t="b">
        <v>1</v>
      </c>
      <c r="E6710" t="s">
        <v>18307</v>
      </c>
      <c r="F6710" t="str">
        <f>MID($E6710,1,1)</f>
        <v>G</v>
      </c>
      <c r="G6710" t="str">
        <f>IFERROR(MID($E6710,SEARCH("/",$E6710,SEARCH("/",$E6710)+1)+1,1),"")</f>
        <v>P</v>
      </c>
      <c r="H6710" t="s">
        <v>46</v>
      </c>
      <c r="I6710">
        <v>37</v>
      </c>
      <c r="J6710" t="b">
        <v>0</v>
      </c>
      <c r="K6710" s="7">
        <v>0</v>
      </c>
      <c r="L6710" s="7">
        <v>0</v>
      </c>
      <c r="M6710" s="7">
        <v>0</v>
      </c>
      <c r="N6710" s="7">
        <v>0</v>
      </c>
      <c r="O6710" s="7">
        <v>0</v>
      </c>
      <c r="P6710" s="7">
        <f>SUM(dane3[[#This Row],[RoomService]:[VRDeck]])</f>
        <v>0</v>
      </c>
      <c r="Q6710" t="s">
        <v>18308</v>
      </c>
      <c r="R6710" t="b">
        <v>1</v>
      </c>
    </row>
    <row r="6711" spans="1:18" x14ac:dyDescent="0.3">
      <c r="A6711" t="s">
        <v>18309</v>
      </c>
      <c r="B6711">
        <f>MID(dane3[[#This Row],[PassengerId]],1,4)+0</f>
        <v>7082</v>
      </c>
      <c r="C6711" t="s">
        <v>19</v>
      </c>
      <c r="D6711" t="b">
        <v>0</v>
      </c>
      <c r="E6711" t="s">
        <v>18310</v>
      </c>
      <c r="F6711" t="str">
        <f>MID($E6711,1,1)</f>
        <v>E</v>
      </c>
      <c r="G6711" t="str">
        <f>IFERROR(MID($E6711,SEARCH("/",$E6711,SEARCH("/",$E6711)+1)+1,1),"")</f>
        <v>S</v>
      </c>
      <c r="H6711" t="s">
        <v>16</v>
      </c>
      <c r="I6711">
        <v>44</v>
      </c>
      <c r="J6711" t="b">
        <v>0</v>
      </c>
      <c r="K6711" s="7">
        <v>143</v>
      </c>
      <c r="L6711" s="7">
        <v>47</v>
      </c>
      <c r="M6711" s="7">
        <v>0</v>
      </c>
      <c r="N6711" s="7">
        <v>717</v>
      </c>
      <c r="O6711" s="7">
        <v>87</v>
      </c>
      <c r="P6711" s="7">
        <f>SUM(dane3[[#This Row],[RoomService]:[VRDeck]])</f>
        <v>994</v>
      </c>
      <c r="Q6711" t="s">
        <v>18311</v>
      </c>
      <c r="R6711" t="b">
        <v>0</v>
      </c>
    </row>
    <row r="6712" spans="1:18" x14ac:dyDescent="0.3">
      <c r="A6712" t="s">
        <v>18312</v>
      </c>
      <c r="B6712">
        <f>MID(dane3[[#This Row],[PassengerId]],1,4)+0</f>
        <v>7083</v>
      </c>
      <c r="C6712" t="s">
        <v>14</v>
      </c>
      <c r="D6712" t="b">
        <v>1</v>
      </c>
      <c r="E6712" t="s">
        <v>18313</v>
      </c>
      <c r="F6712" t="str">
        <f>MID($E6712,1,1)</f>
        <v>C</v>
      </c>
      <c r="G6712" t="str">
        <f>IFERROR(MID($E6712,SEARCH("/",$E6712,SEARCH("/",$E6712)+1)+1,1),"")</f>
        <v>S</v>
      </c>
      <c r="H6712" t="s">
        <v>16</v>
      </c>
      <c r="I6712">
        <v>32</v>
      </c>
      <c r="J6712" t="b">
        <v>0</v>
      </c>
      <c r="K6712" s="7">
        <v>0</v>
      </c>
      <c r="L6712" s="7">
        <v>0</v>
      </c>
      <c r="M6712" s="7">
        <v>0</v>
      </c>
      <c r="N6712" s="7">
        <v>0</v>
      </c>
      <c r="O6712" s="7">
        <v>0</v>
      </c>
      <c r="P6712" s="7">
        <f>SUM(dane3[[#This Row],[RoomService]:[VRDeck]])</f>
        <v>0</v>
      </c>
      <c r="Q6712" t="s">
        <v>18314</v>
      </c>
      <c r="R6712" t="b">
        <v>1</v>
      </c>
    </row>
    <row r="6713" spans="1:18" x14ac:dyDescent="0.3">
      <c r="A6713" t="s">
        <v>19688</v>
      </c>
      <c r="B6713">
        <f>MID(dane3[[#This Row],[PassengerId]],1,4)+0</f>
        <v>7697</v>
      </c>
      <c r="C6713" t="s">
        <v>14</v>
      </c>
      <c r="D6713" t="b">
        <v>1</v>
      </c>
      <c r="E6713" t="s">
        <v>19689</v>
      </c>
      <c r="F6713" t="str">
        <f>MID($E6713,1,1)</f>
        <v>B</v>
      </c>
      <c r="G6713" t="str">
        <f>IFERROR(MID($E6713,SEARCH("/",$E6713,SEARCH("/",$E6713)+1)+1,1),"")</f>
        <v>S</v>
      </c>
      <c r="H6713" t="s">
        <v>16</v>
      </c>
      <c r="I6713">
        <v>41</v>
      </c>
      <c r="J6713" t="b">
        <v>0</v>
      </c>
      <c r="K6713" s="7">
        <v>0</v>
      </c>
      <c r="L6713" s="7">
        <v>0</v>
      </c>
      <c r="M6713" s="7">
        <v>0</v>
      </c>
      <c r="N6713" s="7">
        <v>0</v>
      </c>
      <c r="O6713" s="7">
        <v>0</v>
      </c>
      <c r="P6713" s="7">
        <f>SUM(dane3[[#This Row],[RoomService]:[VRDeck]])</f>
        <v>0</v>
      </c>
      <c r="Q6713" t="s">
        <v>19690</v>
      </c>
      <c r="R6713" t="b">
        <v>1</v>
      </c>
    </row>
    <row r="6714" spans="1:18" x14ac:dyDescent="0.3">
      <c r="A6714" t="s">
        <v>18317</v>
      </c>
      <c r="B6714">
        <f>MID(dane3[[#This Row],[PassengerId]],1,4)+0</f>
        <v>7084</v>
      </c>
      <c r="C6714" t="s">
        <v>19</v>
      </c>
      <c r="D6714" t="b">
        <v>0</v>
      </c>
      <c r="E6714" t="s">
        <v>18318</v>
      </c>
      <c r="F6714" t="str">
        <f>MID($E6714,1,1)</f>
        <v>F</v>
      </c>
      <c r="G6714" t="str">
        <f>IFERROR(MID($E6714,SEARCH("/",$E6714,SEARCH("/",$E6714)+1)+1,1),"")</f>
        <v>S</v>
      </c>
      <c r="H6714" t="s">
        <v>46</v>
      </c>
      <c r="I6714">
        <v>26</v>
      </c>
      <c r="J6714" t="b">
        <v>0</v>
      </c>
      <c r="K6714" s="7">
        <v>0</v>
      </c>
      <c r="L6714" s="7">
        <v>158</v>
      </c>
      <c r="M6714" s="7">
        <v>0</v>
      </c>
      <c r="N6714" s="7">
        <v>0</v>
      </c>
      <c r="O6714" s="7">
        <v>912</v>
      </c>
      <c r="P6714" s="7">
        <f>SUM(dane3[[#This Row],[RoomService]:[VRDeck]])</f>
        <v>1070</v>
      </c>
      <c r="Q6714" t="s">
        <v>18319</v>
      </c>
      <c r="R6714" t="b">
        <v>0</v>
      </c>
    </row>
    <row r="6715" spans="1:18" x14ac:dyDescent="0.3">
      <c r="A6715" t="s">
        <v>17228</v>
      </c>
      <c r="B6715">
        <f>MID(dane3[[#This Row],[PassengerId]],1,4)+0</f>
        <v>6672</v>
      </c>
      <c r="C6715" t="s">
        <v>53</v>
      </c>
      <c r="D6715" t="b">
        <v>1</v>
      </c>
      <c r="E6715" t="s">
        <v>17221</v>
      </c>
      <c r="F6715" t="str">
        <f>MID($E6715,1,1)</f>
        <v>F</v>
      </c>
      <c r="G6715" t="str">
        <f>IFERROR(MID($E6715,SEARCH("/",$E6715,SEARCH("/",$E6715)+1)+1,1),"")</f>
        <v>P</v>
      </c>
      <c r="H6715" t="s">
        <v>16</v>
      </c>
      <c r="I6715">
        <v>11</v>
      </c>
      <c r="J6715" t="b">
        <v>0</v>
      </c>
      <c r="K6715" s="7">
        <v>0</v>
      </c>
      <c r="L6715" s="7">
        <v>0</v>
      </c>
      <c r="M6715" s="7">
        <v>0</v>
      </c>
      <c r="N6715" s="7">
        <v>0</v>
      </c>
      <c r="O6715" s="7">
        <v>0</v>
      </c>
      <c r="P6715" s="7">
        <f>SUM(dane3[[#This Row],[RoomService]:[VRDeck]])</f>
        <v>0</v>
      </c>
      <c r="Q6715" t="s">
        <v>17229</v>
      </c>
      <c r="R6715" t="b">
        <v>1</v>
      </c>
    </row>
    <row r="6716" spans="1:18" x14ac:dyDescent="0.3">
      <c r="A6716" t="s">
        <v>17286</v>
      </c>
      <c r="B6716">
        <f>MID(dane3[[#This Row],[PassengerId]],1,4)+0</f>
        <v>6699</v>
      </c>
      <c r="C6716" t="s">
        <v>53</v>
      </c>
      <c r="D6716" t="b">
        <v>0</v>
      </c>
      <c r="E6716" t="s">
        <v>17287</v>
      </c>
      <c r="F6716" t="str">
        <f>MID($E6716,1,1)</f>
        <v>E</v>
      </c>
      <c r="G6716" t="str">
        <f>IFERROR(MID($E6716,SEARCH("/",$E6716,SEARCH("/",$E6716)+1)+1,1),"")</f>
        <v>P</v>
      </c>
      <c r="H6716" t="s">
        <v>16</v>
      </c>
      <c r="I6716">
        <v>13</v>
      </c>
      <c r="J6716" t="b">
        <v>0</v>
      </c>
      <c r="K6716" s="7">
        <v>0</v>
      </c>
      <c r="L6716" s="7">
        <v>0</v>
      </c>
      <c r="M6716" s="7">
        <v>0</v>
      </c>
      <c r="N6716" s="7">
        <v>0</v>
      </c>
      <c r="O6716" s="7">
        <v>0</v>
      </c>
      <c r="P6716" s="7">
        <f>SUM(dane3[[#This Row],[RoomService]:[VRDeck]])</f>
        <v>0</v>
      </c>
      <c r="Q6716" t="s">
        <v>17288</v>
      </c>
      <c r="R6716" t="b">
        <v>0</v>
      </c>
    </row>
    <row r="6717" spans="1:18" x14ac:dyDescent="0.3">
      <c r="A6717" t="s">
        <v>17328</v>
      </c>
      <c r="B6717">
        <f>MID(dane3[[#This Row],[PassengerId]],1,4)+0</f>
        <v>6719</v>
      </c>
      <c r="C6717" t="s">
        <v>53</v>
      </c>
      <c r="D6717" t="b">
        <v>1</v>
      </c>
      <c r="E6717" t="s">
        <v>17329</v>
      </c>
      <c r="F6717" t="str">
        <f>MID($E6717,1,1)</f>
        <v>F</v>
      </c>
      <c r="G6717" t="str">
        <f>IFERROR(MID($E6717,SEARCH("/",$E6717,SEARCH("/",$E6717)+1)+1,1),"")</f>
        <v>P</v>
      </c>
      <c r="H6717" t="s">
        <v>16</v>
      </c>
      <c r="I6717">
        <v>41</v>
      </c>
      <c r="J6717" t="b">
        <v>0</v>
      </c>
      <c r="K6717" s="7">
        <v>0</v>
      </c>
      <c r="L6717" s="7">
        <v>0</v>
      </c>
      <c r="M6717" s="7">
        <v>0</v>
      </c>
      <c r="N6717" s="7">
        <v>0</v>
      </c>
      <c r="O6717" s="7">
        <v>0</v>
      </c>
      <c r="P6717" s="7">
        <f>SUM(dane3[[#This Row],[RoomService]:[VRDeck]])</f>
        <v>0</v>
      </c>
      <c r="Q6717" t="s">
        <v>17330</v>
      </c>
      <c r="R6717" t="b">
        <v>1</v>
      </c>
    </row>
    <row r="6718" spans="1:18" x14ac:dyDescent="0.3">
      <c r="A6718" t="s">
        <v>18327</v>
      </c>
      <c r="B6718">
        <f>MID(dane3[[#This Row],[PassengerId]],1,4)+0</f>
        <v>7086</v>
      </c>
      <c r="C6718" t="s">
        <v>19</v>
      </c>
      <c r="D6718" t="b">
        <v>0</v>
      </c>
      <c r="E6718" t="s">
        <v>18328</v>
      </c>
      <c r="F6718" t="str">
        <f>MID($E6718,1,1)</f>
        <v>F</v>
      </c>
      <c r="G6718" t="str">
        <f>IFERROR(MID($E6718,SEARCH("/",$E6718,SEARCH("/",$E6718)+1)+1,1),"")</f>
        <v>P</v>
      </c>
      <c r="H6718" t="s">
        <v>16</v>
      </c>
      <c r="I6718">
        <v>24</v>
      </c>
      <c r="J6718" t="b">
        <v>0</v>
      </c>
      <c r="K6718" s="7">
        <v>590</v>
      </c>
      <c r="L6718" s="7">
        <v>0</v>
      </c>
      <c r="M6718" s="7">
        <v>1</v>
      </c>
      <c r="N6718" s="7">
        <v>168</v>
      </c>
      <c r="O6718" s="7">
        <v>16</v>
      </c>
      <c r="P6718" s="7">
        <f>SUM(dane3[[#This Row],[RoomService]:[VRDeck]])</f>
        <v>775</v>
      </c>
      <c r="Q6718" t="s">
        <v>18329</v>
      </c>
      <c r="R6718" t="b">
        <v>0</v>
      </c>
    </row>
    <row r="6719" spans="1:18" x14ac:dyDescent="0.3">
      <c r="A6719" t="s">
        <v>18330</v>
      </c>
      <c r="B6719">
        <f>MID(dane3[[#This Row],[PassengerId]],1,4)+0</f>
        <v>7087</v>
      </c>
      <c r="C6719" t="s">
        <v>19</v>
      </c>
      <c r="D6719" t="b">
        <v>1</v>
      </c>
      <c r="E6719" t="s">
        <v>18331</v>
      </c>
      <c r="F6719" t="str">
        <f>MID($E6719,1,1)</f>
        <v>G</v>
      </c>
      <c r="G6719" t="str">
        <f>IFERROR(MID($E6719,SEARCH("/",$E6719,SEARCH("/",$E6719)+1)+1,1),"")</f>
        <v>P</v>
      </c>
      <c r="H6719" t="s">
        <v>16</v>
      </c>
      <c r="I6719">
        <v>1</v>
      </c>
      <c r="J6719" t="b">
        <v>0</v>
      </c>
      <c r="K6719" s="7">
        <v>0</v>
      </c>
      <c r="L6719" s="7">
        <v>0</v>
      </c>
      <c r="M6719" s="7">
        <v>0</v>
      </c>
      <c r="N6719" s="7">
        <v>0</v>
      </c>
      <c r="O6719" s="7">
        <v>0</v>
      </c>
      <c r="P6719" s="7">
        <f>SUM(dane3[[#This Row],[RoomService]:[VRDeck]])</f>
        <v>0</v>
      </c>
      <c r="Q6719" t="s">
        <v>18332</v>
      </c>
      <c r="R6719" t="b">
        <v>1</v>
      </c>
    </row>
    <row r="6720" spans="1:18" x14ac:dyDescent="0.3">
      <c r="A6720" t="s">
        <v>18333</v>
      </c>
      <c r="B6720">
        <f>MID(dane3[[#This Row],[PassengerId]],1,4)+0</f>
        <v>7088</v>
      </c>
      <c r="C6720" t="s">
        <v>19</v>
      </c>
      <c r="D6720" t="b">
        <v>0</v>
      </c>
      <c r="E6720" t="s">
        <v>18334</v>
      </c>
      <c r="F6720" t="str">
        <f>MID($E6720,1,1)</f>
        <v>F</v>
      </c>
      <c r="G6720" t="str">
        <f>IFERROR(MID($E6720,SEARCH("/",$E6720,SEARCH("/",$E6720)+1)+1,1),"")</f>
        <v>P</v>
      </c>
      <c r="H6720" t="s">
        <v>16</v>
      </c>
      <c r="I6720">
        <v>63</v>
      </c>
      <c r="J6720" t="b">
        <v>0</v>
      </c>
      <c r="K6720" s="7">
        <v>0</v>
      </c>
      <c r="L6720" s="7">
        <v>742</v>
      </c>
      <c r="M6720" s="7">
        <v>0</v>
      </c>
      <c r="N6720" s="7">
        <v>125</v>
      </c>
      <c r="O6720" s="7">
        <v>3</v>
      </c>
      <c r="P6720" s="7">
        <f>SUM(dane3[[#This Row],[RoomService]:[VRDeck]])</f>
        <v>870</v>
      </c>
      <c r="Q6720" t="s">
        <v>18335</v>
      </c>
      <c r="R6720" t="b">
        <v>0</v>
      </c>
    </row>
    <row r="6721" spans="1:18" x14ac:dyDescent="0.3">
      <c r="A6721" t="s">
        <v>18336</v>
      </c>
      <c r="B6721">
        <f>MID(dane3[[#This Row],[PassengerId]],1,4)+0</f>
        <v>7089</v>
      </c>
      <c r="C6721" t="s">
        <v>14</v>
      </c>
      <c r="D6721" t="b">
        <v>0</v>
      </c>
      <c r="E6721" t="s">
        <v>18337</v>
      </c>
      <c r="F6721" t="str">
        <f>MID($E6721,1,1)</f>
        <v>D</v>
      </c>
      <c r="G6721" t="str">
        <f>IFERROR(MID($E6721,SEARCH("/",$E6721,SEARCH("/",$E6721)+1)+1,1),"")</f>
        <v>S</v>
      </c>
      <c r="H6721" t="s">
        <v>16</v>
      </c>
      <c r="I6721">
        <v>20</v>
      </c>
      <c r="J6721" t="b">
        <v>0</v>
      </c>
      <c r="K6721" s="7">
        <v>1040</v>
      </c>
      <c r="L6721" s="7">
        <v>2487</v>
      </c>
      <c r="M6721" s="7">
        <v>0</v>
      </c>
      <c r="N6721" s="7">
        <v>174</v>
      </c>
      <c r="O6721" s="7">
        <v>182</v>
      </c>
      <c r="P6721" s="7">
        <f>SUM(dane3[[#This Row],[RoomService]:[VRDeck]])</f>
        <v>3883</v>
      </c>
      <c r="Q6721" t="s">
        <v>18338</v>
      </c>
      <c r="R6721" t="b">
        <v>1</v>
      </c>
    </row>
    <row r="6722" spans="1:18" x14ac:dyDescent="0.3">
      <c r="A6722" t="s">
        <v>18339</v>
      </c>
      <c r="B6722">
        <f>MID(dane3[[#This Row],[PassengerId]],1,4)+0</f>
        <v>7090</v>
      </c>
      <c r="C6722" t="s">
        <v>19</v>
      </c>
      <c r="D6722" t="b">
        <v>0</v>
      </c>
      <c r="E6722" t="s">
        <v>18340</v>
      </c>
      <c r="F6722" t="str">
        <f>MID($E6722,1,1)</f>
        <v>F</v>
      </c>
      <c r="G6722" t="str">
        <f>IFERROR(MID($E6722,SEARCH("/",$E6722,SEARCH("/",$E6722)+1)+1,1),"")</f>
        <v>P</v>
      </c>
      <c r="H6722" t="s">
        <v>16</v>
      </c>
      <c r="I6722">
        <v>15</v>
      </c>
      <c r="J6722" t="b">
        <v>0</v>
      </c>
      <c r="K6722" s="7">
        <v>0</v>
      </c>
      <c r="L6722" s="7">
        <v>610</v>
      </c>
      <c r="M6722" s="7">
        <v>267</v>
      </c>
      <c r="N6722" s="7">
        <v>0</v>
      </c>
      <c r="O6722" s="7">
        <v>0</v>
      </c>
      <c r="P6722" s="7">
        <f>SUM(dane3[[#This Row],[RoomService]:[VRDeck]])</f>
        <v>877</v>
      </c>
      <c r="Q6722" t="s">
        <v>18341</v>
      </c>
      <c r="R6722" t="b">
        <v>0</v>
      </c>
    </row>
    <row r="6723" spans="1:18" x14ac:dyDescent="0.3">
      <c r="A6723" t="s">
        <v>18342</v>
      </c>
      <c r="B6723">
        <f>MID(dane3[[#This Row],[PassengerId]],1,4)+0</f>
        <v>7091</v>
      </c>
      <c r="C6723" t="s">
        <v>19</v>
      </c>
      <c r="D6723" t="b">
        <v>1</v>
      </c>
      <c r="E6723" t="s">
        <v>18343</v>
      </c>
      <c r="F6723" t="str">
        <f>MID($E6723,1,1)</f>
        <v>G</v>
      </c>
      <c r="G6723" t="str">
        <f>IFERROR(MID($E6723,SEARCH("/",$E6723,SEARCH("/",$E6723)+1)+1,1),"")</f>
        <v>P</v>
      </c>
      <c r="H6723" t="s">
        <v>16</v>
      </c>
      <c r="I6723">
        <v>32</v>
      </c>
      <c r="J6723" t="b">
        <v>0</v>
      </c>
      <c r="K6723" s="7">
        <v>0</v>
      </c>
      <c r="L6723" s="7">
        <v>0</v>
      </c>
      <c r="M6723" s="7">
        <v>0</v>
      </c>
      <c r="N6723" s="7">
        <v>0</v>
      </c>
      <c r="O6723" s="7">
        <v>0</v>
      </c>
      <c r="P6723" s="7">
        <f>SUM(dane3[[#This Row],[RoomService]:[VRDeck]])</f>
        <v>0</v>
      </c>
      <c r="Q6723" t="s">
        <v>18344</v>
      </c>
      <c r="R6723" t="b">
        <v>1</v>
      </c>
    </row>
    <row r="6724" spans="1:18" x14ac:dyDescent="0.3">
      <c r="A6724" t="s">
        <v>18345</v>
      </c>
      <c r="B6724">
        <f>MID(dane3[[#This Row],[PassengerId]],1,4)+0</f>
        <v>7092</v>
      </c>
      <c r="C6724" t="s">
        <v>19</v>
      </c>
      <c r="D6724" t="b">
        <v>0</v>
      </c>
      <c r="E6724" t="s">
        <v>18346</v>
      </c>
      <c r="F6724" t="str">
        <f>MID($E6724,1,1)</f>
        <v>F</v>
      </c>
      <c r="G6724" t="str">
        <f>IFERROR(MID($E6724,SEARCH("/",$E6724,SEARCH("/",$E6724)+1)+1,1),"")</f>
        <v>P</v>
      </c>
      <c r="H6724" t="s">
        <v>16</v>
      </c>
      <c r="I6724">
        <v>24</v>
      </c>
      <c r="J6724" t="b">
        <v>0</v>
      </c>
      <c r="K6724" s="7">
        <v>61</v>
      </c>
      <c r="L6724" s="7">
        <v>397</v>
      </c>
      <c r="M6724" s="7">
        <v>185</v>
      </c>
      <c r="N6724" s="7">
        <v>1</v>
      </c>
      <c r="O6724" s="7">
        <v>0</v>
      </c>
      <c r="P6724" s="7">
        <f>SUM(dane3[[#This Row],[RoomService]:[VRDeck]])</f>
        <v>644</v>
      </c>
      <c r="Q6724" t="s">
        <v>18347</v>
      </c>
      <c r="R6724" t="b">
        <v>1</v>
      </c>
    </row>
    <row r="6725" spans="1:18" x14ac:dyDescent="0.3">
      <c r="A6725" t="s">
        <v>18348</v>
      </c>
      <c r="B6725">
        <f>MID(dane3[[#This Row],[PassengerId]],1,4)+0</f>
        <v>7093</v>
      </c>
      <c r="C6725" t="s">
        <v>19</v>
      </c>
      <c r="D6725" t="b">
        <v>1</v>
      </c>
      <c r="E6725" t="s">
        <v>18349</v>
      </c>
      <c r="F6725" t="str">
        <f>MID($E6725,1,1)</f>
        <v>G</v>
      </c>
      <c r="G6725" t="str">
        <f>IFERROR(MID($E6725,SEARCH("/",$E6725,SEARCH("/",$E6725)+1)+1,1),"")</f>
        <v>P</v>
      </c>
      <c r="H6725" t="s">
        <v>16</v>
      </c>
      <c r="I6725">
        <v>32</v>
      </c>
      <c r="J6725" t="b">
        <v>0</v>
      </c>
      <c r="K6725" s="7">
        <v>0</v>
      </c>
      <c r="L6725" s="7">
        <v>0</v>
      </c>
      <c r="M6725" s="7">
        <v>0</v>
      </c>
      <c r="N6725" s="7">
        <v>0</v>
      </c>
      <c r="O6725" s="7">
        <v>0</v>
      </c>
      <c r="P6725" s="7">
        <f>SUM(dane3[[#This Row],[RoomService]:[VRDeck]])</f>
        <v>0</v>
      </c>
      <c r="Q6725" t="s">
        <v>18350</v>
      </c>
      <c r="R6725" t="b">
        <v>0</v>
      </c>
    </row>
    <row r="6726" spans="1:18" x14ac:dyDescent="0.3">
      <c r="A6726" t="s">
        <v>18351</v>
      </c>
      <c r="B6726">
        <f>MID(dane3[[#This Row],[PassengerId]],1,4)+0</f>
        <v>7094</v>
      </c>
      <c r="C6726" t="s">
        <v>14</v>
      </c>
      <c r="D6726" t="b">
        <v>0</v>
      </c>
      <c r="E6726" t="s">
        <v>18352</v>
      </c>
      <c r="F6726" t="str">
        <f>MID($E6726,1,1)</f>
        <v>E</v>
      </c>
      <c r="G6726" t="str">
        <f>IFERROR(MID($E6726,SEARCH("/",$E6726,SEARCH("/",$E6726)+1)+1,1),"")</f>
        <v>P</v>
      </c>
      <c r="H6726" t="s">
        <v>16</v>
      </c>
      <c r="I6726">
        <v>36</v>
      </c>
      <c r="J6726" t="b">
        <v>0</v>
      </c>
      <c r="K6726" s="7">
        <v>10</v>
      </c>
      <c r="L6726" s="7">
        <v>2478</v>
      </c>
      <c r="M6726" s="7">
        <v>2080</v>
      </c>
      <c r="N6726" s="7">
        <v>19</v>
      </c>
      <c r="O6726" s="7">
        <v>328</v>
      </c>
      <c r="P6726" s="7">
        <f>SUM(dane3[[#This Row],[RoomService]:[VRDeck]])</f>
        <v>4915</v>
      </c>
      <c r="Q6726" t="s">
        <v>18353</v>
      </c>
      <c r="R6726" t="b">
        <v>1</v>
      </c>
    </row>
    <row r="6727" spans="1:18" x14ac:dyDescent="0.3">
      <c r="A6727" t="s">
        <v>18354</v>
      </c>
      <c r="B6727">
        <f>MID(dane3[[#This Row],[PassengerId]],1,4)+0</f>
        <v>7095</v>
      </c>
      <c r="C6727" t="s">
        <v>19</v>
      </c>
      <c r="D6727" t="b">
        <v>1</v>
      </c>
      <c r="E6727" t="s">
        <v>18355</v>
      </c>
      <c r="F6727" t="str">
        <f>MID($E6727,1,1)</f>
        <v>G</v>
      </c>
      <c r="G6727" t="str">
        <f>IFERROR(MID($E6727,SEARCH("/",$E6727,SEARCH("/",$E6727)+1)+1,1),"")</f>
        <v>P</v>
      </c>
      <c r="H6727" t="s">
        <v>32</v>
      </c>
      <c r="I6727">
        <v>13</v>
      </c>
      <c r="J6727" t="b">
        <v>0</v>
      </c>
      <c r="K6727" s="7">
        <v>0</v>
      </c>
      <c r="L6727" s="7">
        <v>0</v>
      </c>
      <c r="M6727" s="7">
        <v>0</v>
      </c>
      <c r="N6727" s="7">
        <v>0</v>
      </c>
      <c r="O6727" s="7">
        <v>0</v>
      </c>
      <c r="P6727" s="7">
        <f>SUM(dane3[[#This Row],[RoomService]:[VRDeck]])</f>
        <v>0</v>
      </c>
      <c r="Q6727" t="s">
        <v>18356</v>
      </c>
      <c r="R6727" t="b">
        <v>1</v>
      </c>
    </row>
    <row r="6728" spans="1:18" x14ac:dyDescent="0.3">
      <c r="A6728" t="s">
        <v>18357</v>
      </c>
      <c r="B6728">
        <f>MID(dane3[[#This Row],[PassengerId]],1,4)+0</f>
        <v>7096</v>
      </c>
      <c r="C6728" t="s">
        <v>14</v>
      </c>
      <c r="D6728" t="b">
        <v>1</v>
      </c>
      <c r="E6728" t="s">
        <v>18358</v>
      </c>
      <c r="F6728" t="str">
        <f>MID($E6728,1,1)</f>
        <v>C</v>
      </c>
      <c r="G6728" t="str">
        <f>IFERROR(MID($E6728,SEARCH("/",$E6728,SEARCH("/",$E6728)+1)+1,1),"")</f>
        <v>S</v>
      </c>
      <c r="H6728" t="s">
        <v>16</v>
      </c>
      <c r="I6728">
        <v>29</v>
      </c>
      <c r="J6728" t="b">
        <v>0</v>
      </c>
      <c r="K6728" s="7">
        <v>0</v>
      </c>
      <c r="L6728" s="7">
        <v>0</v>
      </c>
      <c r="M6728" s="7">
        <v>0</v>
      </c>
      <c r="N6728" s="7">
        <v>0</v>
      </c>
      <c r="O6728" s="7">
        <v>0</v>
      </c>
      <c r="P6728" s="7">
        <f>SUM(dane3[[#This Row],[RoomService]:[VRDeck]])</f>
        <v>0</v>
      </c>
      <c r="Q6728" t="s">
        <v>18359</v>
      </c>
      <c r="R6728" t="b">
        <v>1</v>
      </c>
    </row>
    <row r="6729" spans="1:18" x14ac:dyDescent="0.3">
      <c r="A6729" t="s">
        <v>18360</v>
      </c>
      <c r="B6729">
        <f>MID(dane3[[#This Row],[PassengerId]],1,4)+0</f>
        <v>7096</v>
      </c>
      <c r="C6729" t="s">
        <v>14</v>
      </c>
      <c r="D6729" t="b">
        <v>0</v>
      </c>
      <c r="E6729" t="s">
        <v>18358</v>
      </c>
      <c r="F6729" t="str">
        <f>MID($E6729,1,1)</f>
        <v>C</v>
      </c>
      <c r="G6729" t="str">
        <f>IFERROR(MID($E6729,SEARCH("/",$E6729,SEARCH("/",$E6729)+1)+1,1),"")</f>
        <v>S</v>
      </c>
      <c r="H6729" t="s">
        <v>16</v>
      </c>
      <c r="I6729">
        <v>27</v>
      </c>
      <c r="J6729" t="b">
        <v>0</v>
      </c>
      <c r="K6729" s="7">
        <v>0</v>
      </c>
      <c r="L6729" s="7">
        <v>14</v>
      </c>
      <c r="M6729" s="7">
        <v>0</v>
      </c>
      <c r="N6729" s="7">
        <v>0</v>
      </c>
      <c r="O6729" s="7">
        <v>2325</v>
      </c>
      <c r="P6729" s="7">
        <f>SUM(dane3[[#This Row],[RoomService]:[VRDeck]])</f>
        <v>2339</v>
      </c>
      <c r="Q6729" t="s">
        <v>18361</v>
      </c>
      <c r="R6729" t="b">
        <v>0</v>
      </c>
    </row>
    <row r="6730" spans="1:18" x14ac:dyDescent="0.3">
      <c r="A6730" t="s">
        <v>18362</v>
      </c>
      <c r="B6730">
        <f>MID(dane3[[#This Row],[PassengerId]],1,4)+0</f>
        <v>7096</v>
      </c>
      <c r="C6730" t="s">
        <v>14</v>
      </c>
      <c r="D6730" t="b">
        <v>1</v>
      </c>
      <c r="E6730" t="s">
        <v>18358</v>
      </c>
      <c r="F6730" t="str">
        <f>MID($E6730,1,1)</f>
        <v>C</v>
      </c>
      <c r="G6730" t="str">
        <f>IFERROR(MID($E6730,SEARCH("/",$E6730,SEARCH("/",$E6730)+1)+1,1),"")</f>
        <v>S</v>
      </c>
      <c r="H6730" t="s">
        <v>16</v>
      </c>
      <c r="I6730">
        <v>30</v>
      </c>
      <c r="J6730" t="b">
        <v>0</v>
      </c>
      <c r="K6730" s="7">
        <v>0</v>
      </c>
      <c r="L6730" s="7">
        <v>0</v>
      </c>
      <c r="M6730" s="7">
        <v>0</v>
      </c>
      <c r="N6730" s="7">
        <v>0</v>
      </c>
      <c r="O6730" s="7">
        <v>0</v>
      </c>
      <c r="P6730" s="7">
        <f>SUM(dane3[[#This Row],[RoomService]:[VRDeck]])</f>
        <v>0</v>
      </c>
      <c r="Q6730" t="s">
        <v>18363</v>
      </c>
      <c r="R6730" t="b">
        <v>1</v>
      </c>
    </row>
    <row r="6731" spans="1:18" x14ac:dyDescent="0.3">
      <c r="A6731" t="s">
        <v>18364</v>
      </c>
      <c r="B6731">
        <f>MID(dane3[[#This Row],[PassengerId]],1,4)+0</f>
        <v>7097</v>
      </c>
      <c r="C6731" t="s">
        <v>14</v>
      </c>
      <c r="D6731" t="b">
        <v>0</v>
      </c>
      <c r="E6731" t="s">
        <v>18365</v>
      </c>
      <c r="F6731" t="str">
        <f>MID($E6731,1,1)</f>
        <v>A</v>
      </c>
      <c r="G6731" t="str">
        <f>IFERROR(MID($E6731,SEARCH("/",$E6731,SEARCH("/",$E6731)+1)+1,1),"")</f>
        <v>P</v>
      </c>
      <c r="H6731" t="s">
        <v>46</v>
      </c>
      <c r="I6731">
        <v>27</v>
      </c>
      <c r="J6731" t="b">
        <v>0</v>
      </c>
      <c r="K6731" s="7">
        <v>0</v>
      </c>
      <c r="L6731" s="7">
        <v>44</v>
      </c>
      <c r="M6731" s="7">
        <v>4761</v>
      </c>
      <c r="N6731" s="7">
        <v>5</v>
      </c>
      <c r="O6731" s="7">
        <v>41</v>
      </c>
      <c r="P6731" s="7">
        <f>SUM(dane3[[#This Row],[RoomService]:[VRDeck]])</f>
        <v>4851</v>
      </c>
      <c r="Q6731" t="s">
        <v>18366</v>
      </c>
      <c r="R6731" t="b">
        <v>1</v>
      </c>
    </row>
    <row r="6732" spans="1:18" x14ac:dyDescent="0.3">
      <c r="A6732" t="s">
        <v>18367</v>
      </c>
      <c r="B6732">
        <f>MID(dane3[[#This Row],[PassengerId]],1,4)+0</f>
        <v>7097</v>
      </c>
      <c r="C6732" t="s">
        <v>14</v>
      </c>
      <c r="D6732" t="b">
        <v>0</v>
      </c>
      <c r="E6732" t="s">
        <v>18365</v>
      </c>
      <c r="F6732" t="str">
        <f>MID($E6732,1,1)</f>
        <v>A</v>
      </c>
      <c r="G6732" t="str">
        <f>IFERROR(MID($E6732,SEARCH("/",$E6732,SEARCH("/",$E6732)+1)+1,1),"")</f>
        <v>P</v>
      </c>
      <c r="H6732" t="s">
        <v>16</v>
      </c>
      <c r="I6732">
        <v>14</v>
      </c>
      <c r="J6732" t="b">
        <v>0</v>
      </c>
      <c r="K6732" s="7">
        <v>0</v>
      </c>
      <c r="L6732" s="7">
        <v>3124</v>
      </c>
      <c r="M6732" s="7">
        <v>40</v>
      </c>
      <c r="N6732" s="7">
        <v>219</v>
      </c>
      <c r="O6732" s="7">
        <v>189</v>
      </c>
      <c r="P6732" s="7">
        <f>SUM(dane3[[#This Row],[RoomService]:[VRDeck]])</f>
        <v>3572</v>
      </c>
      <c r="Q6732" t="s">
        <v>18368</v>
      </c>
      <c r="R6732" t="b">
        <v>0</v>
      </c>
    </row>
    <row r="6733" spans="1:18" x14ac:dyDescent="0.3">
      <c r="A6733" t="s">
        <v>18369</v>
      </c>
      <c r="B6733">
        <f>MID(dane3[[#This Row],[PassengerId]],1,4)+0</f>
        <v>7097</v>
      </c>
      <c r="C6733" t="s">
        <v>14</v>
      </c>
      <c r="D6733" t="b">
        <v>0</v>
      </c>
      <c r="E6733" t="s">
        <v>18365</v>
      </c>
      <c r="F6733" t="str">
        <f>MID($E6733,1,1)</f>
        <v>A</v>
      </c>
      <c r="G6733" t="str">
        <f>IFERROR(MID($E6733,SEARCH("/",$E6733,SEARCH("/",$E6733)+1)+1,1),"")</f>
        <v>P</v>
      </c>
      <c r="H6733" t="s">
        <v>16</v>
      </c>
      <c r="I6733">
        <v>32</v>
      </c>
      <c r="J6733" t="b">
        <v>1</v>
      </c>
      <c r="K6733" s="7">
        <v>527</v>
      </c>
      <c r="L6733" s="7">
        <v>1863</v>
      </c>
      <c r="M6733" s="7">
        <v>0</v>
      </c>
      <c r="N6733" s="7">
        <v>417</v>
      </c>
      <c r="O6733" s="7">
        <v>2905</v>
      </c>
      <c r="P6733" s="7">
        <f>SUM(dane3[[#This Row],[RoomService]:[VRDeck]])</f>
        <v>5712</v>
      </c>
      <c r="Q6733" t="s">
        <v>18370</v>
      </c>
      <c r="R6733" t="b">
        <v>0</v>
      </c>
    </row>
    <row r="6734" spans="1:18" x14ac:dyDescent="0.3">
      <c r="A6734" t="s">
        <v>18371</v>
      </c>
      <c r="B6734">
        <f>MID(dane3[[#This Row],[PassengerId]],1,4)+0</f>
        <v>7097</v>
      </c>
      <c r="C6734" t="s">
        <v>14</v>
      </c>
      <c r="D6734" t="b">
        <v>0</v>
      </c>
      <c r="E6734" t="s">
        <v>18365</v>
      </c>
      <c r="F6734" t="str">
        <f>MID($E6734,1,1)</f>
        <v>A</v>
      </c>
      <c r="G6734" t="str">
        <f>IFERROR(MID($E6734,SEARCH("/",$E6734,SEARCH("/",$E6734)+1)+1,1),"")</f>
        <v>P</v>
      </c>
      <c r="H6734" t="s">
        <v>46</v>
      </c>
      <c r="I6734">
        <v>33</v>
      </c>
      <c r="J6734" t="b">
        <v>1</v>
      </c>
      <c r="K6734" s="7">
        <v>0</v>
      </c>
      <c r="L6734" s="7">
        <v>16</v>
      </c>
      <c r="M6734" s="7">
        <v>12</v>
      </c>
      <c r="N6734" s="7">
        <v>2349</v>
      </c>
      <c r="O6734" s="7">
        <v>12</v>
      </c>
      <c r="P6734" s="7">
        <f>SUM(dane3[[#This Row],[RoomService]:[VRDeck]])</f>
        <v>2389</v>
      </c>
      <c r="Q6734" t="s">
        <v>18372</v>
      </c>
      <c r="R6734" t="b">
        <v>0</v>
      </c>
    </row>
    <row r="6735" spans="1:18" x14ac:dyDescent="0.3">
      <c r="A6735" t="s">
        <v>18373</v>
      </c>
      <c r="B6735">
        <f>MID(dane3[[#This Row],[PassengerId]],1,4)+0</f>
        <v>7098</v>
      </c>
      <c r="C6735" t="s">
        <v>19</v>
      </c>
      <c r="D6735" t="b">
        <v>0</v>
      </c>
      <c r="E6735" t="s">
        <v>18374</v>
      </c>
      <c r="F6735" t="str">
        <f>MID($E6735,1,1)</f>
        <v>F</v>
      </c>
      <c r="G6735" t="str">
        <f>IFERROR(MID($E6735,SEARCH("/",$E6735,SEARCH("/",$E6735)+1)+1,1),"")</f>
        <v>S</v>
      </c>
      <c r="H6735" t="s">
        <v>16</v>
      </c>
      <c r="I6735">
        <v>35</v>
      </c>
      <c r="J6735" t="b">
        <v>0</v>
      </c>
      <c r="K6735" s="7">
        <v>3</v>
      </c>
      <c r="L6735" s="7">
        <v>0</v>
      </c>
      <c r="M6735" s="7">
        <v>651</v>
      </c>
      <c r="N6735" s="7">
        <v>0</v>
      </c>
      <c r="O6735" s="7">
        <v>78</v>
      </c>
      <c r="P6735" s="7">
        <f>SUM(dane3[[#This Row],[RoomService]:[VRDeck]])</f>
        <v>732</v>
      </c>
      <c r="Q6735" t="s">
        <v>18375</v>
      </c>
      <c r="R6735" t="b">
        <v>1</v>
      </c>
    </row>
    <row r="6736" spans="1:18" x14ac:dyDescent="0.3">
      <c r="A6736" t="s">
        <v>18376</v>
      </c>
      <c r="B6736">
        <f>MID(dane3[[#This Row],[PassengerId]],1,4)+0</f>
        <v>7099</v>
      </c>
      <c r="C6736" t="s">
        <v>19</v>
      </c>
      <c r="D6736" t="b">
        <v>0</v>
      </c>
      <c r="E6736" t="s">
        <v>18377</v>
      </c>
      <c r="F6736" t="str">
        <f>MID($E6736,1,1)</f>
        <v>F</v>
      </c>
      <c r="G6736" t="str">
        <f>IFERROR(MID($E6736,SEARCH("/",$E6736,SEARCH("/",$E6736)+1)+1,1),"")</f>
        <v>P</v>
      </c>
      <c r="H6736" t="s">
        <v>46</v>
      </c>
      <c r="I6736">
        <v>21</v>
      </c>
      <c r="J6736" t="b">
        <v>0</v>
      </c>
      <c r="K6736" s="7">
        <v>301</v>
      </c>
      <c r="L6736" s="7">
        <v>0</v>
      </c>
      <c r="M6736" s="7">
        <v>19</v>
      </c>
      <c r="N6736" s="7">
        <v>0</v>
      </c>
      <c r="O6736" s="7">
        <v>0</v>
      </c>
      <c r="P6736" s="7">
        <f>SUM(dane3[[#This Row],[RoomService]:[VRDeck]])</f>
        <v>320</v>
      </c>
      <c r="Q6736" t="s">
        <v>18378</v>
      </c>
      <c r="R6736" t="b">
        <v>0</v>
      </c>
    </row>
    <row r="6737" spans="1:18" x14ac:dyDescent="0.3">
      <c r="A6737" t="s">
        <v>18379</v>
      </c>
      <c r="B6737">
        <f>MID(dane3[[#This Row],[PassengerId]],1,4)+0</f>
        <v>7104</v>
      </c>
      <c r="C6737" t="s">
        <v>14</v>
      </c>
      <c r="D6737" t="b">
        <v>0</v>
      </c>
      <c r="E6737" t="s">
        <v>18380</v>
      </c>
      <c r="F6737" t="str">
        <f>MID($E6737,1,1)</f>
        <v>C</v>
      </c>
      <c r="G6737" t="str">
        <f>IFERROR(MID($E6737,SEARCH("/",$E6737,SEARCH("/",$E6737)+1)+1,1),"")</f>
        <v>P</v>
      </c>
      <c r="H6737" t="s">
        <v>16</v>
      </c>
      <c r="I6737">
        <v>57</v>
      </c>
      <c r="J6737" t="b">
        <v>0</v>
      </c>
      <c r="K6737" s="7">
        <v>906</v>
      </c>
      <c r="L6737" s="7">
        <v>22</v>
      </c>
      <c r="M6737" s="7">
        <v>0</v>
      </c>
      <c r="N6737" s="7">
        <v>8293</v>
      </c>
      <c r="O6737" s="7">
        <v>391</v>
      </c>
      <c r="P6737" s="7">
        <f>SUM(dane3[[#This Row],[RoomService]:[VRDeck]])</f>
        <v>9612</v>
      </c>
      <c r="Q6737" t="s">
        <v>18381</v>
      </c>
      <c r="R6737" t="b">
        <v>0</v>
      </c>
    </row>
    <row r="6738" spans="1:18" x14ac:dyDescent="0.3">
      <c r="A6738" t="s">
        <v>22864</v>
      </c>
      <c r="B6738">
        <f>MID(dane3[[#This Row],[PassengerId]],1,4)+0</f>
        <v>8945</v>
      </c>
      <c r="C6738" t="s">
        <v>14</v>
      </c>
      <c r="D6738" t="b">
        <v>0</v>
      </c>
      <c r="E6738" t="s">
        <v>22862</v>
      </c>
      <c r="F6738" t="str">
        <f>MID($E6738,1,1)</f>
        <v>D</v>
      </c>
      <c r="G6738" t="str">
        <f>IFERROR(MID($E6738,SEARCH("/",$E6738,SEARCH("/",$E6738)+1)+1,1),"")</f>
        <v>S</v>
      </c>
      <c r="H6738" t="s">
        <v>16</v>
      </c>
      <c r="I6738">
        <v>21</v>
      </c>
      <c r="J6738" t="b">
        <v>0</v>
      </c>
      <c r="K6738" s="7">
        <v>3036</v>
      </c>
      <c r="L6738" s="7">
        <v>32</v>
      </c>
      <c r="M6738" s="7">
        <v>0</v>
      </c>
      <c r="N6738" s="7">
        <v>2</v>
      </c>
      <c r="O6738" s="7">
        <v>416</v>
      </c>
      <c r="P6738" s="7">
        <f>SUM(dane3[[#This Row],[RoomService]:[VRDeck]])</f>
        <v>3486</v>
      </c>
      <c r="Q6738" t="s">
        <v>22865</v>
      </c>
      <c r="R6738" t="b">
        <v>0</v>
      </c>
    </row>
    <row r="6739" spans="1:18" x14ac:dyDescent="0.3">
      <c r="A6739" t="s">
        <v>2722</v>
      </c>
      <c r="B6739">
        <f>MID(dane3[[#This Row],[PassengerId]],1,4)+0</f>
        <v>1056</v>
      </c>
      <c r="C6739" t="s">
        <v>53</v>
      </c>
      <c r="D6739" t="b">
        <v>1</v>
      </c>
      <c r="E6739" t="s">
        <v>2723</v>
      </c>
      <c r="F6739" t="str">
        <f>MID($E6739,1,1)</f>
        <v>F</v>
      </c>
      <c r="G6739" t="str">
        <f>IFERROR(MID($E6739,SEARCH("/",$E6739,SEARCH("/",$E6739)+1)+1,1),"")</f>
        <v>P</v>
      </c>
      <c r="H6739" t="s">
        <v>16</v>
      </c>
      <c r="I6739">
        <v>38</v>
      </c>
      <c r="J6739" t="b">
        <v>0</v>
      </c>
      <c r="K6739" s="7">
        <v>0</v>
      </c>
      <c r="L6739" s="7">
        <v>0</v>
      </c>
      <c r="M6739" s="7">
        <v>0</v>
      </c>
      <c r="N6739" s="7">
        <v>0</v>
      </c>
      <c r="O6739" s="7">
        <v>0</v>
      </c>
      <c r="P6739" s="7">
        <f>SUM(dane3[[#This Row],[RoomService]:[VRDeck]])</f>
        <v>0</v>
      </c>
      <c r="Q6739" t="s">
        <v>2724</v>
      </c>
      <c r="R6739" t="b">
        <v>1</v>
      </c>
    </row>
    <row r="6740" spans="1:18" x14ac:dyDescent="0.3">
      <c r="A6740" t="s">
        <v>4707</v>
      </c>
      <c r="B6740">
        <f>MID(dane3[[#This Row],[PassengerId]],1,4)+0</f>
        <v>1834</v>
      </c>
      <c r="C6740" t="s">
        <v>53</v>
      </c>
      <c r="D6740" t="b">
        <v>0</v>
      </c>
      <c r="E6740" t="s">
        <v>4708</v>
      </c>
      <c r="F6740" t="str">
        <f>MID($E6740,1,1)</f>
        <v>F</v>
      </c>
      <c r="G6740" t="str">
        <f>IFERROR(MID($E6740,SEARCH("/",$E6740,SEARCH("/",$E6740)+1)+1,1),"")</f>
        <v>S</v>
      </c>
      <c r="H6740" t="s">
        <v>16</v>
      </c>
      <c r="I6740">
        <v>26</v>
      </c>
      <c r="J6740" t="b">
        <v>0</v>
      </c>
      <c r="K6740" s="7">
        <v>17</v>
      </c>
      <c r="L6740" s="7">
        <v>0</v>
      </c>
      <c r="M6740" s="7">
        <v>1582</v>
      </c>
      <c r="N6740" s="7">
        <v>0</v>
      </c>
      <c r="O6740" s="7">
        <v>0</v>
      </c>
      <c r="P6740" s="7">
        <f>SUM(dane3[[#This Row],[RoomService]:[VRDeck]])</f>
        <v>1599</v>
      </c>
      <c r="Q6740" t="s">
        <v>23799</v>
      </c>
      <c r="R6740" t="b">
        <v>1</v>
      </c>
    </row>
    <row r="6741" spans="1:18" x14ac:dyDescent="0.3">
      <c r="A6741" t="s">
        <v>18390</v>
      </c>
      <c r="B6741">
        <f>MID(dane3[[#This Row],[PassengerId]],1,4)+0</f>
        <v>7109</v>
      </c>
      <c r="C6741" t="s">
        <v>14</v>
      </c>
      <c r="D6741" t="b">
        <v>0</v>
      </c>
      <c r="E6741" t="s">
        <v>18391</v>
      </c>
      <c r="F6741" t="str">
        <f>MID($E6741,1,1)</f>
        <v>B</v>
      </c>
      <c r="G6741" t="str">
        <f>IFERROR(MID($E6741,SEARCH("/",$E6741,SEARCH("/",$E6741)+1)+1,1),"")</f>
        <v>S</v>
      </c>
      <c r="H6741" t="s">
        <v>46</v>
      </c>
      <c r="I6741">
        <v>49</v>
      </c>
      <c r="J6741" t="b">
        <v>0</v>
      </c>
      <c r="K6741" s="7">
        <v>0</v>
      </c>
      <c r="L6741" s="7">
        <v>7683</v>
      </c>
      <c r="M6741" s="7">
        <v>0</v>
      </c>
      <c r="N6741" s="7">
        <v>13016</v>
      </c>
      <c r="O6741" s="7">
        <v>0</v>
      </c>
      <c r="P6741" s="7">
        <f>SUM(dane3[[#This Row],[RoomService]:[VRDeck]])</f>
        <v>20699</v>
      </c>
      <c r="Q6741" t="s">
        <v>18392</v>
      </c>
      <c r="R6741" t="b">
        <v>0</v>
      </c>
    </row>
    <row r="6742" spans="1:18" x14ac:dyDescent="0.3">
      <c r="A6742" t="s">
        <v>18393</v>
      </c>
      <c r="B6742">
        <f>MID(dane3[[#This Row],[PassengerId]],1,4)+0</f>
        <v>7110</v>
      </c>
      <c r="C6742" t="s">
        <v>19</v>
      </c>
      <c r="D6742" t="b">
        <v>0</v>
      </c>
      <c r="E6742" t="s">
        <v>18394</v>
      </c>
      <c r="F6742" t="str">
        <f>MID($E6742,1,1)</f>
        <v>F</v>
      </c>
      <c r="G6742" t="str">
        <f>IFERROR(MID($E6742,SEARCH("/",$E6742,SEARCH("/",$E6742)+1)+1,1),"")</f>
        <v>S</v>
      </c>
      <c r="H6742" t="s">
        <v>32</v>
      </c>
      <c r="I6742">
        <v>23</v>
      </c>
      <c r="J6742" t="b">
        <v>0</v>
      </c>
      <c r="K6742" s="7">
        <v>0</v>
      </c>
      <c r="L6742" s="7">
        <v>3</v>
      </c>
      <c r="M6742" s="7">
        <v>0</v>
      </c>
      <c r="N6742" s="7">
        <v>0</v>
      </c>
      <c r="O6742" s="7">
        <v>546</v>
      </c>
      <c r="P6742" s="7">
        <f>SUM(dane3[[#This Row],[RoomService]:[VRDeck]])</f>
        <v>549</v>
      </c>
      <c r="Q6742" t="s">
        <v>18395</v>
      </c>
      <c r="R6742" t="b">
        <v>0</v>
      </c>
    </row>
    <row r="6743" spans="1:18" x14ac:dyDescent="0.3">
      <c r="A6743" t="s">
        <v>17395</v>
      </c>
      <c r="B6743">
        <f>MID(dane3[[#This Row],[PassengerId]],1,4)+0</f>
        <v>6744</v>
      </c>
      <c r="C6743" t="s">
        <v>53</v>
      </c>
      <c r="D6743" t="b">
        <v>0</v>
      </c>
      <c r="E6743" t="s">
        <v>17396</v>
      </c>
      <c r="F6743" t="str">
        <f>MID($E6743,1,1)</f>
        <v>F</v>
      </c>
      <c r="G6743" t="str">
        <f>IFERROR(MID($E6743,SEARCH("/",$E6743,SEARCH("/",$E6743)+1)+1,1),"")</f>
        <v>P</v>
      </c>
      <c r="H6743" t="s">
        <v>16</v>
      </c>
      <c r="I6743">
        <v>21</v>
      </c>
      <c r="J6743" t="b">
        <v>0</v>
      </c>
      <c r="K6743" s="7">
        <v>1244</v>
      </c>
      <c r="L6743" s="7">
        <v>0</v>
      </c>
      <c r="M6743" s="7">
        <v>1119</v>
      </c>
      <c r="N6743" s="7">
        <v>0</v>
      </c>
      <c r="O6743" s="7">
        <v>3</v>
      </c>
      <c r="P6743" s="7">
        <f>SUM(dane3[[#This Row],[RoomService]:[VRDeck]])</f>
        <v>2366</v>
      </c>
      <c r="Q6743" t="s">
        <v>17397</v>
      </c>
      <c r="R6743" t="b">
        <v>0</v>
      </c>
    </row>
    <row r="6744" spans="1:18" x14ac:dyDescent="0.3">
      <c r="A6744" t="s">
        <v>18399</v>
      </c>
      <c r="B6744">
        <f>MID(dane3[[#This Row],[PassengerId]],1,4)+0</f>
        <v>7113</v>
      </c>
      <c r="C6744" t="s">
        <v>19</v>
      </c>
      <c r="D6744" t="b">
        <v>0</v>
      </c>
      <c r="E6744" t="s">
        <v>18400</v>
      </c>
      <c r="F6744" t="str">
        <f>MID($E6744,1,1)</f>
        <v>F</v>
      </c>
      <c r="G6744" t="str">
        <f>IFERROR(MID($E6744,SEARCH("/",$E6744,SEARCH("/",$E6744)+1)+1,1),"")</f>
        <v>S</v>
      </c>
      <c r="H6744" t="s">
        <v>16</v>
      </c>
      <c r="I6744">
        <v>24</v>
      </c>
      <c r="J6744" t="b">
        <v>0</v>
      </c>
      <c r="K6744" s="7">
        <v>0</v>
      </c>
      <c r="L6744" s="7">
        <v>0</v>
      </c>
      <c r="M6744" s="7">
        <v>0</v>
      </c>
      <c r="N6744" s="7">
        <v>0</v>
      </c>
      <c r="O6744" s="7">
        <v>757</v>
      </c>
      <c r="P6744" s="7">
        <f>SUM(dane3[[#This Row],[RoomService]:[VRDeck]])</f>
        <v>757</v>
      </c>
      <c r="Q6744" t="s">
        <v>18401</v>
      </c>
      <c r="R6744" t="b">
        <v>0</v>
      </c>
    </row>
    <row r="6745" spans="1:18" x14ac:dyDescent="0.3">
      <c r="A6745" t="s">
        <v>18402</v>
      </c>
      <c r="B6745">
        <f>MID(dane3[[#This Row],[PassengerId]],1,4)+0</f>
        <v>7113</v>
      </c>
      <c r="C6745" t="s">
        <v>19</v>
      </c>
      <c r="D6745" t="b">
        <v>0</v>
      </c>
      <c r="E6745" t="s">
        <v>18400</v>
      </c>
      <c r="F6745" t="str">
        <f>MID($E6745,1,1)</f>
        <v>F</v>
      </c>
      <c r="G6745" t="str">
        <f>IFERROR(MID($E6745,SEARCH("/",$E6745,SEARCH("/",$E6745)+1)+1,1),"")</f>
        <v>S</v>
      </c>
      <c r="H6745" t="s">
        <v>46</v>
      </c>
      <c r="I6745">
        <v>23</v>
      </c>
      <c r="J6745" t="b">
        <v>0</v>
      </c>
      <c r="K6745" s="7">
        <v>9</v>
      </c>
      <c r="L6745" s="7">
        <v>1</v>
      </c>
      <c r="M6745" s="7">
        <v>0</v>
      </c>
      <c r="N6745" s="7">
        <v>492</v>
      </c>
      <c r="O6745" s="7">
        <v>109</v>
      </c>
      <c r="P6745" s="7">
        <f>SUM(dane3[[#This Row],[RoomService]:[VRDeck]])</f>
        <v>611</v>
      </c>
      <c r="Q6745" t="s">
        <v>18403</v>
      </c>
      <c r="R6745" t="b">
        <v>1</v>
      </c>
    </row>
    <row r="6746" spans="1:18" x14ac:dyDescent="0.3">
      <c r="A6746" t="s">
        <v>18404</v>
      </c>
      <c r="B6746">
        <f>MID(dane3[[#This Row],[PassengerId]],1,4)+0</f>
        <v>7114</v>
      </c>
      <c r="C6746" t="s">
        <v>19</v>
      </c>
      <c r="D6746" t="b">
        <v>0</v>
      </c>
      <c r="E6746" t="s">
        <v>18405</v>
      </c>
      <c r="F6746" t="str">
        <f>MID($E6746,1,1)</f>
        <v>F</v>
      </c>
      <c r="G6746" t="str">
        <f>IFERROR(MID($E6746,SEARCH("/",$E6746,SEARCH("/",$E6746)+1)+1,1),"")</f>
        <v>S</v>
      </c>
      <c r="H6746" t="s">
        <v>16</v>
      </c>
      <c r="I6746">
        <v>24</v>
      </c>
      <c r="J6746" t="b">
        <v>0</v>
      </c>
      <c r="K6746" s="7">
        <v>0</v>
      </c>
      <c r="L6746" s="7">
        <v>489</v>
      </c>
      <c r="M6746" s="7">
        <v>21</v>
      </c>
      <c r="N6746" s="7">
        <v>0</v>
      </c>
      <c r="O6746" s="7">
        <v>184</v>
      </c>
      <c r="P6746" s="7">
        <f>SUM(dane3[[#This Row],[RoomService]:[VRDeck]])</f>
        <v>694</v>
      </c>
      <c r="Q6746" t="s">
        <v>18406</v>
      </c>
      <c r="R6746" t="b">
        <v>0</v>
      </c>
    </row>
    <row r="6747" spans="1:18" x14ac:dyDescent="0.3">
      <c r="A6747" t="s">
        <v>18407</v>
      </c>
      <c r="B6747">
        <f>MID(dane3[[#This Row],[PassengerId]],1,4)+0</f>
        <v>7116</v>
      </c>
      <c r="C6747" t="s">
        <v>19</v>
      </c>
      <c r="D6747" t="b">
        <v>1</v>
      </c>
      <c r="E6747" t="s">
        <v>18408</v>
      </c>
      <c r="F6747" t="str">
        <f>MID($E6747,1,1)</f>
        <v>G</v>
      </c>
      <c r="G6747" t="str">
        <f>IFERROR(MID($E6747,SEARCH("/",$E6747,SEARCH("/",$E6747)+1)+1,1),"")</f>
        <v>P</v>
      </c>
      <c r="H6747" t="s">
        <v>32</v>
      </c>
      <c r="I6747">
        <v>26</v>
      </c>
      <c r="J6747" t="b">
        <v>0</v>
      </c>
      <c r="K6747" s="7">
        <v>0</v>
      </c>
      <c r="L6747" s="7">
        <v>0</v>
      </c>
      <c r="M6747" s="7">
        <v>0</v>
      </c>
      <c r="N6747" s="7">
        <v>0</v>
      </c>
      <c r="O6747" s="7">
        <v>0</v>
      </c>
      <c r="P6747" s="7">
        <f>SUM(dane3[[#This Row],[RoomService]:[VRDeck]])</f>
        <v>0</v>
      </c>
      <c r="Q6747" t="s">
        <v>18409</v>
      </c>
      <c r="R6747" t="b">
        <v>0</v>
      </c>
    </row>
    <row r="6748" spans="1:18" x14ac:dyDescent="0.3">
      <c r="A6748" t="s">
        <v>18410</v>
      </c>
      <c r="B6748">
        <f>MID(dane3[[#This Row],[PassengerId]],1,4)+0</f>
        <v>7117</v>
      </c>
      <c r="C6748" t="s">
        <v>14</v>
      </c>
      <c r="D6748" t="b">
        <v>1</v>
      </c>
      <c r="E6748" t="s">
        <v>18411</v>
      </c>
      <c r="F6748" t="str">
        <f>MID($E6748,1,1)</f>
        <v>B</v>
      </c>
      <c r="G6748" t="str">
        <f>IFERROR(MID($E6748,SEARCH("/",$E6748,SEARCH("/",$E6748)+1)+1,1),"")</f>
        <v>P</v>
      </c>
      <c r="H6748" t="s">
        <v>46</v>
      </c>
      <c r="I6748">
        <v>28</v>
      </c>
      <c r="J6748" t="b">
        <v>0</v>
      </c>
      <c r="K6748" s="7">
        <v>0</v>
      </c>
      <c r="L6748" s="7">
        <v>0</v>
      </c>
      <c r="M6748" s="7">
        <v>0</v>
      </c>
      <c r="N6748" s="7">
        <v>0</v>
      </c>
      <c r="O6748" s="7">
        <v>0</v>
      </c>
      <c r="P6748" s="7">
        <f>SUM(dane3[[#This Row],[RoomService]:[VRDeck]])</f>
        <v>0</v>
      </c>
      <c r="Q6748" t="s">
        <v>18412</v>
      </c>
      <c r="R6748" t="b">
        <v>1</v>
      </c>
    </row>
    <row r="6749" spans="1:18" x14ac:dyDescent="0.3">
      <c r="A6749" t="s">
        <v>18413</v>
      </c>
      <c r="B6749">
        <f>MID(dane3[[#This Row],[PassengerId]],1,4)+0</f>
        <v>7118</v>
      </c>
      <c r="C6749" t="s">
        <v>19</v>
      </c>
      <c r="D6749" t="b">
        <v>0</v>
      </c>
      <c r="E6749" t="s">
        <v>18414</v>
      </c>
      <c r="F6749" t="str">
        <f>MID($E6749,1,1)</f>
        <v>F</v>
      </c>
      <c r="G6749" t="str">
        <f>IFERROR(MID($E6749,SEARCH("/",$E6749,SEARCH("/",$E6749)+1)+1,1),"")</f>
        <v>P</v>
      </c>
      <c r="H6749" t="s">
        <v>32</v>
      </c>
      <c r="I6749">
        <v>17</v>
      </c>
      <c r="J6749" t="b">
        <v>0</v>
      </c>
      <c r="K6749" s="7">
        <v>0</v>
      </c>
      <c r="L6749" s="7">
        <v>1381</v>
      </c>
      <c r="M6749" s="7">
        <v>2</v>
      </c>
      <c r="N6749" s="7">
        <v>0</v>
      </c>
      <c r="O6749" s="7">
        <v>0</v>
      </c>
      <c r="P6749" s="7">
        <f>SUM(dane3[[#This Row],[RoomService]:[VRDeck]])</f>
        <v>1383</v>
      </c>
      <c r="Q6749" t="s">
        <v>18415</v>
      </c>
      <c r="R6749" t="b">
        <v>0</v>
      </c>
    </row>
    <row r="6750" spans="1:18" x14ac:dyDescent="0.3">
      <c r="A6750" t="s">
        <v>18416</v>
      </c>
      <c r="B6750">
        <f>MID(dane3[[#This Row],[PassengerId]],1,4)+0</f>
        <v>7119</v>
      </c>
      <c r="C6750" t="s">
        <v>19</v>
      </c>
      <c r="D6750" t="b">
        <v>0</v>
      </c>
      <c r="E6750" t="s">
        <v>18417</v>
      </c>
      <c r="F6750" t="str">
        <f>MID($E6750,1,1)</f>
        <v>F</v>
      </c>
      <c r="G6750" t="str">
        <f>IFERROR(MID($E6750,SEARCH("/",$E6750,SEARCH("/",$E6750)+1)+1,1),"")</f>
        <v>P</v>
      </c>
      <c r="H6750" t="s">
        <v>16</v>
      </c>
      <c r="I6750">
        <v>20</v>
      </c>
      <c r="J6750" t="b">
        <v>0</v>
      </c>
      <c r="K6750" s="7">
        <v>415</v>
      </c>
      <c r="L6750" s="7">
        <v>479</v>
      </c>
      <c r="M6750" s="7">
        <v>0</v>
      </c>
      <c r="N6750" s="7">
        <v>1019</v>
      </c>
      <c r="O6750" s="7">
        <v>239</v>
      </c>
      <c r="P6750" s="7">
        <f>SUM(dane3[[#This Row],[RoomService]:[VRDeck]])</f>
        <v>2152</v>
      </c>
      <c r="Q6750" t="s">
        <v>18418</v>
      </c>
      <c r="R6750" t="b">
        <v>0</v>
      </c>
    </row>
    <row r="6751" spans="1:18" x14ac:dyDescent="0.3">
      <c r="A6751" t="s">
        <v>18419</v>
      </c>
      <c r="B6751">
        <f>MID(dane3[[#This Row],[PassengerId]],1,4)+0</f>
        <v>7120</v>
      </c>
      <c r="C6751" t="s">
        <v>19</v>
      </c>
      <c r="D6751" t="b">
        <v>0</v>
      </c>
      <c r="E6751" t="s">
        <v>18420</v>
      </c>
      <c r="F6751" t="str">
        <f>MID($E6751,1,1)</f>
        <v>F</v>
      </c>
      <c r="G6751" t="str">
        <f>IFERROR(MID($E6751,SEARCH("/",$E6751,SEARCH("/",$E6751)+1)+1,1),"")</f>
        <v>S</v>
      </c>
      <c r="H6751" t="s">
        <v>16</v>
      </c>
      <c r="I6751">
        <v>22</v>
      </c>
      <c r="J6751" t="b">
        <v>0</v>
      </c>
      <c r="K6751" s="7">
        <v>0</v>
      </c>
      <c r="L6751" s="7">
        <v>0</v>
      </c>
      <c r="M6751" s="7">
        <v>0</v>
      </c>
      <c r="N6751" s="7">
        <v>0</v>
      </c>
      <c r="O6751" s="7">
        <v>1201</v>
      </c>
      <c r="P6751" s="7">
        <f>SUM(dane3[[#This Row],[RoomService]:[VRDeck]])</f>
        <v>1201</v>
      </c>
      <c r="Q6751" t="s">
        <v>18421</v>
      </c>
      <c r="R6751" t="b">
        <v>0</v>
      </c>
    </row>
    <row r="6752" spans="1:18" x14ac:dyDescent="0.3">
      <c r="A6752" t="s">
        <v>18422</v>
      </c>
      <c r="B6752">
        <f>MID(dane3[[#This Row],[PassengerId]],1,4)+0</f>
        <v>7121</v>
      </c>
      <c r="C6752" t="s">
        <v>14</v>
      </c>
      <c r="D6752" t="b">
        <v>1</v>
      </c>
      <c r="E6752" t="s">
        <v>18423</v>
      </c>
      <c r="F6752" t="str">
        <f>MID($E6752,1,1)</f>
        <v>B</v>
      </c>
      <c r="G6752" t="str">
        <f>IFERROR(MID($E6752,SEARCH("/",$E6752,SEARCH("/",$E6752)+1)+1,1),"")</f>
        <v>S</v>
      </c>
      <c r="H6752" t="s">
        <v>46</v>
      </c>
      <c r="I6752">
        <v>23</v>
      </c>
      <c r="J6752" t="b">
        <v>0</v>
      </c>
      <c r="K6752" s="7">
        <v>0</v>
      </c>
      <c r="L6752" s="7">
        <v>0</v>
      </c>
      <c r="M6752" s="7">
        <v>0</v>
      </c>
      <c r="N6752" s="7">
        <v>0</v>
      </c>
      <c r="O6752" s="7">
        <v>0</v>
      </c>
      <c r="P6752" s="7">
        <f>SUM(dane3[[#This Row],[RoomService]:[VRDeck]])</f>
        <v>0</v>
      </c>
      <c r="Q6752" t="s">
        <v>18424</v>
      </c>
      <c r="R6752" t="b">
        <v>1</v>
      </c>
    </row>
    <row r="6753" spans="1:18" x14ac:dyDescent="0.3">
      <c r="A6753" t="s">
        <v>18425</v>
      </c>
      <c r="B6753">
        <f>MID(dane3[[#This Row],[PassengerId]],1,4)+0</f>
        <v>7121</v>
      </c>
      <c r="C6753" t="s">
        <v>14</v>
      </c>
      <c r="D6753" t="b">
        <v>1</v>
      </c>
      <c r="E6753" t="s">
        <v>18423</v>
      </c>
      <c r="F6753" t="str">
        <f>MID($E6753,1,1)</f>
        <v>B</v>
      </c>
      <c r="G6753" t="str">
        <f>IFERROR(MID($E6753,SEARCH("/",$E6753,SEARCH("/",$E6753)+1)+1,1),"")</f>
        <v>S</v>
      </c>
      <c r="H6753" t="s">
        <v>46</v>
      </c>
      <c r="I6753">
        <v>22</v>
      </c>
      <c r="J6753" t="b">
        <v>0</v>
      </c>
      <c r="K6753" s="7">
        <v>0</v>
      </c>
      <c r="L6753" s="7">
        <v>0</v>
      </c>
      <c r="M6753" s="7">
        <v>0</v>
      </c>
      <c r="N6753" s="7">
        <v>0</v>
      </c>
      <c r="O6753" s="7">
        <v>0</v>
      </c>
      <c r="P6753" s="7">
        <f>SUM(dane3[[#This Row],[RoomService]:[VRDeck]])</f>
        <v>0</v>
      </c>
      <c r="Q6753" t="s">
        <v>18426</v>
      </c>
      <c r="R6753" t="b">
        <v>1</v>
      </c>
    </row>
    <row r="6754" spans="1:18" x14ac:dyDescent="0.3">
      <c r="A6754" t="s">
        <v>3884</v>
      </c>
      <c r="B6754">
        <f>MID(dane3[[#This Row],[PassengerId]],1,4)+0</f>
        <v>1506</v>
      </c>
      <c r="C6754" t="s">
        <v>19</v>
      </c>
      <c r="D6754" t="b">
        <v>0</v>
      </c>
      <c r="E6754" t="s">
        <v>3885</v>
      </c>
      <c r="F6754" t="str">
        <f>MID($E6754,1,1)</f>
        <v>F</v>
      </c>
      <c r="G6754" t="str">
        <f>IFERROR(MID($E6754,SEARCH("/",$E6754,SEARCH("/",$E6754)+1)+1,1),"")</f>
        <v>P</v>
      </c>
      <c r="H6754" t="s">
        <v>32</v>
      </c>
      <c r="I6754">
        <v>19</v>
      </c>
      <c r="J6754" t="b">
        <v>0</v>
      </c>
      <c r="K6754" s="7">
        <v>0</v>
      </c>
      <c r="L6754" s="7">
        <v>24</v>
      </c>
      <c r="M6754" s="7">
        <v>615</v>
      </c>
      <c r="N6754" s="7">
        <v>9</v>
      </c>
      <c r="O6754" s="7">
        <v>0</v>
      </c>
      <c r="P6754" s="7">
        <f>SUM(dane3[[#This Row],[RoomService]:[VRDeck]])</f>
        <v>648</v>
      </c>
      <c r="Q6754" t="s">
        <v>3886</v>
      </c>
      <c r="R6754" t="b">
        <v>1</v>
      </c>
    </row>
    <row r="6755" spans="1:18" x14ac:dyDescent="0.3">
      <c r="A6755" t="s">
        <v>18430</v>
      </c>
      <c r="B6755">
        <f>MID(dane3[[#This Row],[PassengerId]],1,4)+0</f>
        <v>7127</v>
      </c>
      <c r="C6755" t="s">
        <v>14</v>
      </c>
      <c r="D6755" t="b">
        <v>0</v>
      </c>
      <c r="E6755" t="s">
        <v>18431</v>
      </c>
      <c r="F6755" t="str">
        <f>MID($E6755,1,1)</f>
        <v>B</v>
      </c>
      <c r="G6755" t="str">
        <f>IFERROR(MID($E6755,SEARCH("/",$E6755,SEARCH("/",$E6755)+1)+1,1),"")</f>
        <v>P</v>
      </c>
      <c r="H6755" t="s">
        <v>16</v>
      </c>
      <c r="I6755">
        <v>34</v>
      </c>
      <c r="J6755" t="b">
        <v>0</v>
      </c>
      <c r="K6755" s="7">
        <v>0</v>
      </c>
      <c r="L6755" s="7">
        <v>4155</v>
      </c>
      <c r="M6755" s="7">
        <v>0</v>
      </c>
      <c r="N6755" s="7">
        <v>1368</v>
      </c>
      <c r="O6755" s="7">
        <v>42</v>
      </c>
      <c r="P6755" s="7">
        <f>SUM(dane3[[#This Row],[RoomService]:[VRDeck]])</f>
        <v>5565</v>
      </c>
      <c r="Q6755" t="s">
        <v>18432</v>
      </c>
      <c r="R6755" t="b">
        <v>0</v>
      </c>
    </row>
    <row r="6756" spans="1:18" x14ac:dyDescent="0.3">
      <c r="A6756" t="s">
        <v>18433</v>
      </c>
      <c r="B6756">
        <f>MID(dane3[[#This Row],[PassengerId]],1,4)+0</f>
        <v>7127</v>
      </c>
      <c r="C6756" t="s">
        <v>14</v>
      </c>
      <c r="D6756" t="b">
        <v>1</v>
      </c>
      <c r="E6756" t="s">
        <v>18431</v>
      </c>
      <c r="F6756" t="str">
        <f>MID($E6756,1,1)</f>
        <v>B</v>
      </c>
      <c r="G6756" t="str">
        <f>IFERROR(MID($E6756,SEARCH("/",$E6756,SEARCH("/",$E6756)+1)+1,1),"")</f>
        <v>P</v>
      </c>
      <c r="H6756" t="s">
        <v>16</v>
      </c>
      <c r="I6756">
        <v>31</v>
      </c>
      <c r="J6756" t="b">
        <v>0</v>
      </c>
      <c r="K6756" s="7">
        <v>0</v>
      </c>
      <c r="L6756" s="7">
        <v>0</v>
      </c>
      <c r="M6756" s="7">
        <v>0</v>
      </c>
      <c r="N6756" s="7">
        <v>0</v>
      </c>
      <c r="O6756" s="7">
        <v>0</v>
      </c>
      <c r="P6756" s="7">
        <f>SUM(dane3[[#This Row],[RoomService]:[VRDeck]])</f>
        <v>0</v>
      </c>
      <c r="Q6756" t="s">
        <v>18434</v>
      </c>
      <c r="R6756" t="b">
        <v>1</v>
      </c>
    </row>
    <row r="6757" spans="1:18" x14ac:dyDescent="0.3">
      <c r="A6757" t="s">
        <v>18435</v>
      </c>
      <c r="B6757">
        <f>MID(dane3[[#This Row],[PassengerId]],1,4)+0</f>
        <v>7128</v>
      </c>
      <c r="C6757" t="s">
        <v>14</v>
      </c>
      <c r="D6757" t="b">
        <v>0</v>
      </c>
      <c r="E6757" t="s">
        <v>18436</v>
      </c>
      <c r="F6757" t="str">
        <f>MID($E6757,1,1)</f>
        <v>B</v>
      </c>
      <c r="G6757" t="str">
        <f>IFERROR(MID($E6757,SEARCH("/",$E6757,SEARCH("/",$E6757)+1)+1,1),"")</f>
        <v>P</v>
      </c>
      <c r="H6757" t="s">
        <v>46</v>
      </c>
      <c r="I6757">
        <v>37</v>
      </c>
      <c r="J6757" t="b">
        <v>0</v>
      </c>
      <c r="K6757" s="7">
        <v>1</v>
      </c>
      <c r="L6757" s="7">
        <v>4462</v>
      </c>
      <c r="M6757" s="7">
        <v>1</v>
      </c>
      <c r="N6757" s="7">
        <v>9206</v>
      </c>
      <c r="O6757" s="7">
        <v>3</v>
      </c>
      <c r="P6757" s="7">
        <f>SUM(dane3[[#This Row],[RoomService]:[VRDeck]])</f>
        <v>13673</v>
      </c>
      <c r="Q6757" t="s">
        <v>18437</v>
      </c>
      <c r="R6757" t="b">
        <v>0</v>
      </c>
    </row>
    <row r="6758" spans="1:18" x14ac:dyDescent="0.3">
      <c r="A6758" t="s">
        <v>18438</v>
      </c>
      <c r="B6758">
        <f>MID(dane3[[#This Row],[PassengerId]],1,4)+0</f>
        <v>7128</v>
      </c>
      <c r="C6758" t="s">
        <v>14</v>
      </c>
      <c r="D6758" t="b">
        <v>0</v>
      </c>
      <c r="E6758" t="s">
        <v>18436</v>
      </c>
      <c r="F6758" t="str">
        <f>MID($E6758,1,1)</f>
        <v>B</v>
      </c>
      <c r="G6758" t="str">
        <f>IFERROR(MID($E6758,SEARCH("/",$E6758,SEARCH("/",$E6758)+1)+1,1),"")</f>
        <v>P</v>
      </c>
      <c r="H6758" t="s">
        <v>46</v>
      </c>
      <c r="I6758">
        <v>44</v>
      </c>
      <c r="J6758" t="b">
        <v>0</v>
      </c>
      <c r="K6758" s="7">
        <v>0</v>
      </c>
      <c r="L6758" s="7">
        <v>4322</v>
      </c>
      <c r="M6758" s="7">
        <v>3</v>
      </c>
      <c r="N6758" s="7">
        <v>153</v>
      </c>
      <c r="O6758" s="7">
        <v>52</v>
      </c>
      <c r="P6758" s="7">
        <f>SUM(dane3[[#This Row],[RoomService]:[VRDeck]])</f>
        <v>4530</v>
      </c>
      <c r="Q6758" t="s">
        <v>18439</v>
      </c>
      <c r="R6758" t="b">
        <v>1</v>
      </c>
    </row>
    <row r="6759" spans="1:18" x14ac:dyDescent="0.3">
      <c r="A6759" t="s">
        <v>18440</v>
      </c>
      <c r="B6759">
        <f>MID(dane3[[#This Row],[PassengerId]],1,4)+0</f>
        <v>7128</v>
      </c>
      <c r="C6759" t="s">
        <v>14</v>
      </c>
      <c r="D6759" t="b">
        <v>0</v>
      </c>
      <c r="E6759" t="s">
        <v>18436</v>
      </c>
      <c r="F6759" t="str">
        <f>MID($E6759,1,1)</f>
        <v>B</v>
      </c>
      <c r="G6759" t="str">
        <f>IFERROR(MID($E6759,SEARCH("/",$E6759,SEARCH("/",$E6759)+1)+1,1),"")</f>
        <v>P</v>
      </c>
      <c r="H6759" t="s">
        <v>46</v>
      </c>
      <c r="I6759">
        <v>34</v>
      </c>
      <c r="J6759" t="b">
        <v>0</v>
      </c>
      <c r="K6759" s="7">
        <v>0</v>
      </c>
      <c r="L6759" s="7">
        <v>2612</v>
      </c>
      <c r="M6759" s="7">
        <v>1</v>
      </c>
      <c r="N6759" s="7">
        <v>131</v>
      </c>
      <c r="O6759" s="7">
        <v>2714</v>
      </c>
      <c r="P6759" s="7">
        <f>SUM(dane3[[#This Row],[RoomService]:[VRDeck]])</f>
        <v>5458</v>
      </c>
      <c r="Q6759" t="s">
        <v>18441</v>
      </c>
      <c r="R6759" t="b">
        <v>0</v>
      </c>
    </row>
    <row r="6760" spans="1:18" x14ac:dyDescent="0.3">
      <c r="A6760" t="s">
        <v>18442</v>
      </c>
      <c r="B6760">
        <f>MID(dane3[[#This Row],[PassengerId]],1,4)+0</f>
        <v>7132</v>
      </c>
      <c r="C6760" t="s">
        <v>19</v>
      </c>
      <c r="D6760" t="b">
        <v>0</v>
      </c>
      <c r="E6760" t="s">
        <v>18443</v>
      </c>
      <c r="F6760" t="str">
        <f>MID($E6760,1,1)</f>
        <v>G</v>
      </c>
      <c r="G6760" t="str">
        <f>IFERROR(MID($E6760,SEARCH("/",$E6760,SEARCH("/",$E6760)+1)+1,1),"")</f>
        <v>S</v>
      </c>
      <c r="H6760" t="s">
        <v>46</v>
      </c>
      <c r="I6760">
        <v>23</v>
      </c>
      <c r="J6760" t="b">
        <v>0</v>
      </c>
      <c r="K6760" s="7">
        <v>602</v>
      </c>
      <c r="L6760" s="7">
        <v>0</v>
      </c>
      <c r="M6760" s="7">
        <v>0</v>
      </c>
      <c r="N6760" s="7">
        <v>0</v>
      </c>
      <c r="O6760" s="7">
        <v>24</v>
      </c>
      <c r="P6760" s="7">
        <f>SUM(dane3[[#This Row],[RoomService]:[VRDeck]])</f>
        <v>626</v>
      </c>
      <c r="Q6760" t="s">
        <v>18444</v>
      </c>
      <c r="R6760" t="b">
        <v>0</v>
      </c>
    </row>
    <row r="6761" spans="1:18" x14ac:dyDescent="0.3">
      <c r="A6761" t="s">
        <v>18445</v>
      </c>
      <c r="B6761">
        <f>MID(dane3[[#This Row],[PassengerId]],1,4)+0</f>
        <v>7133</v>
      </c>
      <c r="C6761" t="s">
        <v>19</v>
      </c>
      <c r="D6761" t="b">
        <v>0</v>
      </c>
      <c r="E6761" t="s">
        <v>18446</v>
      </c>
      <c r="F6761" t="str">
        <f>MID($E6761,1,1)</f>
        <v>F</v>
      </c>
      <c r="G6761" t="str">
        <f>IFERROR(MID($E6761,SEARCH("/",$E6761,SEARCH("/",$E6761)+1)+1,1),"")</f>
        <v>S</v>
      </c>
      <c r="H6761" t="s">
        <v>16</v>
      </c>
      <c r="I6761">
        <v>18</v>
      </c>
      <c r="J6761" t="b">
        <v>0</v>
      </c>
      <c r="K6761" s="7">
        <v>457</v>
      </c>
      <c r="L6761" s="7">
        <v>0</v>
      </c>
      <c r="M6761" s="7">
        <v>11</v>
      </c>
      <c r="N6761" s="7">
        <v>335</v>
      </c>
      <c r="O6761" s="7">
        <v>0</v>
      </c>
      <c r="P6761" s="7">
        <f>SUM(dane3[[#This Row],[RoomService]:[VRDeck]])</f>
        <v>803</v>
      </c>
      <c r="Q6761" t="s">
        <v>18447</v>
      </c>
      <c r="R6761" t="b">
        <v>0</v>
      </c>
    </row>
    <row r="6762" spans="1:18" x14ac:dyDescent="0.3">
      <c r="A6762" t="s">
        <v>18448</v>
      </c>
      <c r="B6762">
        <f>MID(dane3[[#This Row],[PassengerId]],1,4)+0</f>
        <v>7134</v>
      </c>
      <c r="C6762" t="s">
        <v>19</v>
      </c>
      <c r="D6762" t="b">
        <v>1</v>
      </c>
      <c r="E6762" t="s">
        <v>18449</v>
      </c>
      <c r="F6762" t="str">
        <f>MID($E6762,1,1)</f>
        <v>G</v>
      </c>
      <c r="G6762" t="str">
        <f>IFERROR(MID($E6762,SEARCH("/",$E6762,SEARCH("/",$E6762)+1)+1,1),"")</f>
        <v>P</v>
      </c>
      <c r="H6762" t="s">
        <v>32</v>
      </c>
      <c r="I6762">
        <v>18</v>
      </c>
      <c r="J6762" t="b">
        <v>0</v>
      </c>
      <c r="K6762" s="7">
        <v>0</v>
      </c>
      <c r="L6762" s="7">
        <v>0</v>
      </c>
      <c r="M6762" s="7">
        <v>0</v>
      </c>
      <c r="N6762" s="7">
        <v>0</v>
      </c>
      <c r="O6762" s="7">
        <v>0</v>
      </c>
      <c r="P6762" s="7">
        <f>SUM(dane3[[#This Row],[RoomService]:[VRDeck]])</f>
        <v>0</v>
      </c>
      <c r="Q6762" t="s">
        <v>18450</v>
      </c>
      <c r="R6762" t="b">
        <v>1</v>
      </c>
    </row>
    <row r="6763" spans="1:18" x14ac:dyDescent="0.3">
      <c r="A6763" t="s">
        <v>18451</v>
      </c>
      <c r="B6763">
        <f>MID(dane3[[#This Row],[PassengerId]],1,4)+0</f>
        <v>7137</v>
      </c>
      <c r="C6763" t="s">
        <v>19</v>
      </c>
      <c r="D6763" t="b">
        <v>0</v>
      </c>
      <c r="E6763" t="s">
        <v>18452</v>
      </c>
      <c r="F6763" t="str">
        <f>MID($E6763,1,1)</f>
        <v>F</v>
      </c>
      <c r="G6763" t="str">
        <f>IFERROR(MID($E6763,SEARCH("/",$E6763,SEARCH("/",$E6763)+1)+1,1),"")</f>
        <v>P</v>
      </c>
      <c r="H6763" t="s">
        <v>16</v>
      </c>
      <c r="I6763">
        <v>23</v>
      </c>
      <c r="J6763" t="b">
        <v>0</v>
      </c>
      <c r="K6763" s="7">
        <v>0</v>
      </c>
      <c r="L6763" s="7">
        <v>134</v>
      </c>
      <c r="M6763" s="7">
        <v>482</v>
      </c>
      <c r="N6763" s="7">
        <v>0</v>
      </c>
      <c r="O6763" s="7">
        <v>27</v>
      </c>
      <c r="P6763" s="7">
        <f>SUM(dane3[[#This Row],[RoomService]:[VRDeck]])</f>
        <v>643</v>
      </c>
      <c r="Q6763" t="s">
        <v>18453</v>
      </c>
      <c r="R6763" t="b">
        <v>0</v>
      </c>
    </row>
    <row r="6764" spans="1:18" x14ac:dyDescent="0.3">
      <c r="A6764" t="s">
        <v>18454</v>
      </c>
      <c r="B6764">
        <f>MID(dane3[[#This Row],[PassengerId]],1,4)+0</f>
        <v>7140</v>
      </c>
      <c r="C6764" t="s">
        <v>19</v>
      </c>
      <c r="D6764" t="b">
        <v>0</v>
      </c>
      <c r="E6764" t="s">
        <v>18455</v>
      </c>
      <c r="F6764" t="str">
        <f>MID($E6764,1,1)</f>
        <v>F</v>
      </c>
      <c r="G6764" t="str">
        <f>IFERROR(MID($E6764,SEARCH("/",$E6764,SEARCH("/",$E6764)+1)+1,1),"")</f>
        <v>S</v>
      </c>
      <c r="H6764" t="s">
        <v>16</v>
      </c>
      <c r="I6764">
        <v>18</v>
      </c>
      <c r="J6764" t="b">
        <v>0</v>
      </c>
      <c r="K6764" s="7">
        <v>0</v>
      </c>
      <c r="L6764" s="7">
        <v>10</v>
      </c>
      <c r="M6764" s="7">
        <v>0</v>
      </c>
      <c r="N6764" s="7">
        <v>0</v>
      </c>
      <c r="O6764" s="7">
        <v>738</v>
      </c>
      <c r="P6764" s="7">
        <f>SUM(dane3[[#This Row],[RoomService]:[VRDeck]])</f>
        <v>748</v>
      </c>
      <c r="Q6764" t="s">
        <v>18456</v>
      </c>
      <c r="R6764" t="b">
        <v>0</v>
      </c>
    </row>
    <row r="6765" spans="1:18" x14ac:dyDescent="0.3">
      <c r="A6765" t="s">
        <v>17400</v>
      </c>
      <c r="B6765">
        <f>MID(dane3[[#This Row],[PassengerId]],1,4)+0</f>
        <v>6744</v>
      </c>
      <c r="C6765" t="s">
        <v>53</v>
      </c>
      <c r="D6765" t="b">
        <v>0</v>
      </c>
      <c r="E6765" t="s">
        <v>17401</v>
      </c>
      <c r="F6765" t="str">
        <f>MID($E6765,1,1)</f>
        <v>D</v>
      </c>
      <c r="G6765" t="str">
        <f>IFERROR(MID($E6765,SEARCH("/",$E6765,SEARCH("/",$E6765)+1)+1,1),"")</f>
        <v>P</v>
      </c>
      <c r="H6765" t="s">
        <v>46</v>
      </c>
      <c r="I6765">
        <v>16</v>
      </c>
      <c r="J6765" t="b">
        <v>0</v>
      </c>
      <c r="K6765" s="7">
        <v>1337</v>
      </c>
      <c r="L6765" s="7">
        <v>0</v>
      </c>
      <c r="M6765" s="7">
        <v>2614</v>
      </c>
      <c r="N6765" s="7">
        <v>0</v>
      </c>
      <c r="O6765" s="7">
        <v>0</v>
      </c>
      <c r="P6765" s="7">
        <f>SUM(dane3[[#This Row],[RoomService]:[VRDeck]])</f>
        <v>3951</v>
      </c>
      <c r="Q6765" t="s">
        <v>17402</v>
      </c>
      <c r="R6765" t="b">
        <v>0</v>
      </c>
    </row>
    <row r="6766" spans="1:18" x14ac:dyDescent="0.3">
      <c r="A6766" t="s">
        <v>17403</v>
      </c>
      <c r="B6766">
        <f>MID(dane3[[#This Row],[PassengerId]],1,4)+0</f>
        <v>6744</v>
      </c>
      <c r="C6766" t="s">
        <v>53</v>
      </c>
      <c r="D6766" t="b">
        <v>1</v>
      </c>
      <c r="E6766" t="s">
        <v>17404</v>
      </c>
      <c r="F6766" t="str">
        <f>MID($E6766,1,1)</f>
        <v>E</v>
      </c>
      <c r="G6766" t="str">
        <f>IFERROR(MID($E6766,SEARCH("/",$E6766,SEARCH("/",$E6766)+1)+1,1),"")</f>
        <v>P</v>
      </c>
      <c r="H6766" t="s">
        <v>16</v>
      </c>
      <c r="I6766">
        <v>58</v>
      </c>
      <c r="J6766" t="b">
        <v>0</v>
      </c>
      <c r="K6766" s="7">
        <v>0</v>
      </c>
      <c r="L6766" s="7">
        <v>0</v>
      </c>
      <c r="M6766" s="7">
        <v>0</v>
      </c>
      <c r="N6766" s="7">
        <v>0</v>
      </c>
      <c r="O6766" s="7">
        <v>0</v>
      </c>
      <c r="P6766" s="7">
        <f>SUM(dane3[[#This Row],[RoomService]:[VRDeck]])</f>
        <v>0</v>
      </c>
      <c r="Q6766" t="s">
        <v>17405</v>
      </c>
      <c r="R6766" t="b">
        <v>0</v>
      </c>
    </row>
    <row r="6767" spans="1:18" x14ac:dyDescent="0.3">
      <c r="A6767" t="s">
        <v>17417</v>
      </c>
      <c r="B6767">
        <f>MID(dane3[[#This Row],[PassengerId]],1,4)+0</f>
        <v>6748</v>
      </c>
      <c r="C6767" t="s">
        <v>53</v>
      </c>
      <c r="D6767" t="b">
        <v>1</v>
      </c>
      <c r="E6767" t="s">
        <v>17418</v>
      </c>
      <c r="F6767" t="str">
        <f>MID($E6767,1,1)</f>
        <v>F</v>
      </c>
      <c r="G6767" t="str">
        <f>IFERROR(MID($E6767,SEARCH("/",$E6767,SEARCH("/",$E6767)+1)+1,1),"")</f>
        <v>S</v>
      </c>
      <c r="H6767" t="s">
        <v>16</v>
      </c>
      <c r="I6767">
        <v>27</v>
      </c>
      <c r="J6767" t="b">
        <v>0</v>
      </c>
      <c r="K6767" s="7">
        <v>0</v>
      </c>
      <c r="L6767" s="7">
        <v>0</v>
      </c>
      <c r="M6767" s="7">
        <v>0</v>
      </c>
      <c r="N6767" s="7">
        <v>0</v>
      </c>
      <c r="O6767" s="7">
        <v>0</v>
      </c>
      <c r="P6767" s="7">
        <f>SUM(dane3[[#This Row],[RoomService]:[VRDeck]])</f>
        <v>0</v>
      </c>
      <c r="Q6767" t="s">
        <v>17419</v>
      </c>
      <c r="R6767" t="b">
        <v>1</v>
      </c>
    </row>
    <row r="6768" spans="1:18" x14ac:dyDescent="0.3">
      <c r="A6768" t="s">
        <v>17420</v>
      </c>
      <c r="B6768">
        <f>MID(dane3[[#This Row],[PassengerId]],1,4)+0</f>
        <v>6748</v>
      </c>
      <c r="C6768" t="s">
        <v>53</v>
      </c>
      <c r="D6768" t="b">
        <v>0</v>
      </c>
      <c r="E6768" t="s">
        <v>17418</v>
      </c>
      <c r="F6768" t="str">
        <f>MID($E6768,1,1)</f>
        <v>F</v>
      </c>
      <c r="G6768" t="str">
        <f>IFERROR(MID($E6768,SEARCH("/",$E6768,SEARCH("/",$E6768)+1)+1,1),"")</f>
        <v>S</v>
      </c>
      <c r="H6768" t="s">
        <v>16</v>
      </c>
      <c r="I6768">
        <v>7</v>
      </c>
      <c r="J6768" t="b">
        <v>0</v>
      </c>
      <c r="K6768" s="7">
        <v>0</v>
      </c>
      <c r="L6768" s="7">
        <v>0</v>
      </c>
      <c r="M6768" s="7">
        <v>0</v>
      </c>
      <c r="N6768" s="7">
        <v>0</v>
      </c>
      <c r="O6768" s="7">
        <v>0</v>
      </c>
      <c r="P6768" s="7">
        <f>SUM(dane3[[#This Row],[RoomService]:[VRDeck]])</f>
        <v>0</v>
      </c>
      <c r="Q6768" t="s">
        <v>17421</v>
      </c>
      <c r="R6768" t="b">
        <v>1</v>
      </c>
    </row>
    <row r="6769" spans="1:18" x14ac:dyDescent="0.3">
      <c r="A6769" t="s">
        <v>18467</v>
      </c>
      <c r="B6769">
        <f>MID(dane3[[#This Row],[PassengerId]],1,4)+0</f>
        <v>7144</v>
      </c>
      <c r="C6769" t="s">
        <v>19</v>
      </c>
      <c r="D6769" t="b">
        <v>1</v>
      </c>
      <c r="E6769" t="s">
        <v>18468</v>
      </c>
      <c r="F6769" t="str">
        <f>MID($E6769,1,1)</f>
        <v>G</v>
      </c>
      <c r="G6769" t="str">
        <f>IFERROR(MID($E6769,SEARCH("/",$E6769,SEARCH("/",$E6769)+1)+1,1),"")</f>
        <v>P</v>
      </c>
      <c r="H6769" t="s">
        <v>16</v>
      </c>
      <c r="I6769">
        <v>48</v>
      </c>
      <c r="J6769" t="b">
        <v>0</v>
      </c>
      <c r="K6769" s="7">
        <v>0</v>
      </c>
      <c r="L6769" s="7">
        <v>0</v>
      </c>
      <c r="M6769" s="7">
        <v>0</v>
      </c>
      <c r="N6769" s="7">
        <v>0</v>
      </c>
      <c r="O6769" s="7">
        <v>0</v>
      </c>
      <c r="P6769" s="7">
        <f>SUM(dane3[[#This Row],[RoomService]:[VRDeck]])</f>
        <v>0</v>
      </c>
      <c r="Q6769" t="s">
        <v>18469</v>
      </c>
      <c r="R6769" t="b">
        <v>0</v>
      </c>
    </row>
    <row r="6770" spans="1:18" x14ac:dyDescent="0.3">
      <c r="A6770" t="s">
        <v>18470</v>
      </c>
      <c r="B6770">
        <f>MID(dane3[[#This Row],[PassengerId]],1,4)+0</f>
        <v>7148</v>
      </c>
      <c r="C6770" t="s">
        <v>14</v>
      </c>
      <c r="D6770" t="b">
        <v>0</v>
      </c>
      <c r="E6770" t="s">
        <v>18471</v>
      </c>
      <c r="F6770" t="str">
        <f>MID($E6770,1,1)</f>
        <v>A</v>
      </c>
      <c r="G6770" t="str">
        <f>IFERROR(MID($E6770,SEARCH("/",$E6770,SEARCH("/",$E6770)+1)+1,1),"")</f>
        <v>S</v>
      </c>
      <c r="H6770" t="s">
        <v>46</v>
      </c>
      <c r="I6770">
        <v>51</v>
      </c>
      <c r="J6770" t="b">
        <v>1</v>
      </c>
      <c r="K6770" s="7">
        <v>0</v>
      </c>
      <c r="L6770" s="7">
        <v>287</v>
      </c>
      <c r="M6770" s="7">
        <v>0</v>
      </c>
      <c r="N6770" s="7">
        <v>1442</v>
      </c>
      <c r="O6770" s="7">
        <v>66</v>
      </c>
      <c r="P6770" s="7">
        <f>SUM(dane3[[#This Row],[RoomService]:[VRDeck]])</f>
        <v>1795</v>
      </c>
      <c r="Q6770" t="s">
        <v>18472</v>
      </c>
      <c r="R6770" t="b">
        <v>1</v>
      </c>
    </row>
    <row r="6771" spans="1:18" x14ac:dyDescent="0.3">
      <c r="A6771" t="s">
        <v>17424</v>
      </c>
      <c r="B6771">
        <f>MID(dane3[[#This Row],[PassengerId]],1,4)+0</f>
        <v>6748</v>
      </c>
      <c r="C6771" t="s">
        <v>53</v>
      </c>
      <c r="D6771" t="b">
        <v>0</v>
      </c>
      <c r="E6771" t="s">
        <v>17425</v>
      </c>
      <c r="F6771" t="str">
        <f>MID($E6771,1,1)</f>
        <v>D</v>
      </c>
      <c r="G6771" t="str">
        <f>IFERROR(MID($E6771,SEARCH("/",$E6771,SEARCH("/",$E6771)+1)+1,1),"")</f>
        <v>S</v>
      </c>
      <c r="H6771" t="s">
        <v>16</v>
      </c>
      <c r="I6771">
        <v>34</v>
      </c>
      <c r="J6771" t="b">
        <v>0</v>
      </c>
      <c r="K6771" s="7">
        <v>470</v>
      </c>
      <c r="L6771" s="7">
        <v>0</v>
      </c>
      <c r="M6771" s="7">
        <v>0</v>
      </c>
      <c r="N6771" s="7">
        <v>45</v>
      </c>
      <c r="O6771" s="7">
        <v>539</v>
      </c>
      <c r="P6771" s="7">
        <f>SUM(dane3[[#This Row],[RoomService]:[VRDeck]])</f>
        <v>1054</v>
      </c>
      <c r="Q6771" t="s">
        <v>17426</v>
      </c>
      <c r="R6771" t="b">
        <v>0</v>
      </c>
    </row>
    <row r="6772" spans="1:18" x14ac:dyDescent="0.3">
      <c r="A6772" t="s">
        <v>17433</v>
      </c>
      <c r="B6772">
        <f>MID(dane3[[#This Row],[PassengerId]],1,4)+0</f>
        <v>6751</v>
      </c>
      <c r="C6772" t="s">
        <v>53</v>
      </c>
      <c r="D6772" t="b">
        <v>1</v>
      </c>
      <c r="E6772" t="s">
        <v>17434</v>
      </c>
      <c r="F6772" t="str">
        <f>MID($E6772,1,1)</f>
        <v>F</v>
      </c>
      <c r="G6772" t="str">
        <f>IFERROR(MID($E6772,SEARCH("/",$E6772,SEARCH("/",$E6772)+1)+1,1),"")</f>
        <v>S</v>
      </c>
      <c r="H6772" t="s">
        <v>16</v>
      </c>
      <c r="I6772">
        <v>23</v>
      </c>
      <c r="J6772" t="b">
        <v>0</v>
      </c>
      <c r="K6772" s="7">
        <v>0</v>
      </c>
      <c r="L6772" s="7">
        <v>0</v>
      </c>
      <c r="M6772" s="7">
        <v>0</v>
      </c>
      <c r="N6772" s="7">
        <v>0</v>
      </c>
      <c r="O6772" s="7">
        <v>0</v>
      </c>
      <c r="P6772" s="7">
        <f>SUM(dane3[[#This Row],[RoomService]:[VRDeck]])</f>
        <v>0</v>
      </c>
      <c r="Q6772" t="s">
        <v>17435</v>
      </c>
      <c r="R6772" t="b">
        <v>1</v>
      </c>
    </row>
    <row r="6773" spans="1:18" x14ac:dyDescent="0.3">
      <c r="A6773" t="s">
        <v>18479</v>
      </c>
      <c r="B6773">
        <f>MID(dane3[[#This Row],[PassengerId]],1,4)+0</f>
        <v>7152</v>
      </c>
      <c r="C6773" t="s">
        <v>19</v>
      </c>
      <c r="D6773" t="b">
        <v>0</v>
      </c>
      <c r="E6773" t="s">
        <v>18480</v>
      </c>
      <c r="F6773" t="str">
        <f>MID($E6773,1,1)</f>
        <v>G</v>
      </c>
      <c r="G6773" t="str">
        <f>IFERROR(MID($E6773,SEARCH("/",$E6773,SEARCH("/",$E6773)+1)+1,1),"")</f>
        <v>S</v>
      </c>
      <c r="H6773" t="s">
        <v>16</v>
      </c>
      <c r="I6773">
        <v>8</v>
      </c>
      <c r="J6773" t="b">
        <v>0</v>
      </c>
      <c r="K6773" s="7">
        <v>0</v>
      </c>
      <c r="L6773" s="7">
        <v>0</v>
      </c>
      <c r="M6773" s="7">
        <v>0</v>
      </c>
      <c r="N6773" s="7">
        <v>0</v>
      </c>
      <c r="O6773" s="7">
        <v>0</v>
      </c>
      <c r="P6773" s="7">
        <f>SUM(dane3[[#This Row],[RoomService]:[VRDeck]])</f>
        <v>0</v>
      </c>
      <c r="Q6773" t="s">
        <v>18481</v>
      </c>
      <c r="R6773" t="b">
        <v>1</v>
      </c>
    </row>
    <row r="6774" spans="1:18" x14ac:dyDescent="0.3">
      <c r="A6774" t="s">
        <v>18482</v>
      </c>
      <c r="B6774">
        <f>MID(dane3[[#This Row],[PassengerId]],1,4)+0</f>
        <v>7152</v>
      </c>
      <c r="C6774" t="s">
        <v>19</v>
      </c>
      <c r="D6774" t="b">
        <v>1</v>
      </c>
      <c r="E6774" t="s">
        <v>18480</v>
      </c>
      <c r="F6774" t="str">
        <f>MID($E6774,1,1)</f>
        <v>G</v>
      </c>
      <c r="G6774" t="str">
        <f>IFERROR(MID($E6774,SEARCH("/",$E6774,SEARCH("/",$E6774)+1)+1,1),"")</f>
        <v>S</v>
      </c>
      <c r="H6774" t="s">
        <v>32</v>
      </c>
      <c r="I6774">
        <v>49</v>
      </c>
      <c r="J6774" t="b">
        <v>0</v>
      </c>
      <c r="K6774" s="7">
        <v>0</v>
      </c>
      <c r="L6774" s="7">
        <v>0</v>
      </c>
      <c r="M6774" s="7">
        <v>0</v>
      </c>
      <c r="N6774" s="7">
        <v>0</v>
      </c>
      <c r="O6774" s="7">
        <v>0</v>
      </c>
      <c r="P6774" s="7">
        <f>SUM(dane3[[#This Row],[RoomService]:[VRDeck]])</f>
        <v>0</v>
      </c>
      <c r="Q6774" t="s">
        <v>18483</v>
      </c>
      <c r="R6774" t="b">
        <v>1</v>
      </c>
    </row>
    <row r="6775" spans="1:18" x14ac:dyDescent="0.3">
      <c r="A6775" t="s">
        <v>18484</v>
      </c>
      <c r="B6775">
        <f>MID(dane3[[#This Row],[PassengerId]],1,4)+0</f>
        <v>7155</v>
      </c>
      <c r="C6775" t="s">
        <v>19</v>
      </c>
      <c r="D6775" t="b">
        <v>0</v>
      </c>
      <c r="E6775" t="s">
        <v>18485</v>
      </c>
      <c r="F6775" t="str">
        <f>MID($E6775,1,1)</f>
        <v>F</v>
      </c>
      <c r="G6775" t="str">
        <f>IFERROR(MID($E6775,SEARCH("/",$E6775,SEARCH("/",$E6775)+1)+1,1),"")</f>
        <v>S</v>
      </c>
      <c r="H6775" t="s">
        <v>32</v>
      </c>
      <c r="I6775">
        <v>28</v>
      </c>
      <c r="J6775" t="b">
        <v>0</v>
      </c>
      <c r="K6775" s="7">
        <v>0</v>
      </c>
      <c r="L6775" s="7">
        <v>0</v>
      </c>
      <c r="M6775" s="7">
        <v>0</v>
      </c>
      <c r="N6775" s="7">
        <v>669</v>
      </c>
      <c r="O6775" s="7">
        <v>16</v>
      </c>
      <c r="P6775" s="7">
        <f>SUM(dane3[[#This Row],[RoomService]:[VRDeck]])</f>
        <v>685</v>
      </c>
      <c r="Q6775" t="s">
        <v>18486</v>
      </c>
      <c r="R6775" t="b">
        <v>0</v>
      </c>
    </row>
    <row r="6776" spans="1:18" x14ac:dyDescent="0.3">
      <c r="A6776" t="s">
        <v>17436</v>
      </c>
      <c r="B6776">
        <f>MID(dane3[[#This Row],[PassengerId]],1,4)+0</f>
        <v>6751</v>
      </c>
      <c r="C6776" t="s">
        <v>53</v>
      </c>
      <c r="D6776" t="b">
        <v>1</v>
      </c>
      <c r="E6776" t="s">
        <v>17437</v>
      </c>
      <c r="F6776" t="str">
        <f>MID($E6776,1,1)</f>
        <v>E</v>
      </c>
      <c r="G6776" t="str">
        <f>IFERROR(MID($E6776,SEARCH("/",$E6776,SEARCH("/",$E6776)+1)+1,1),"")</f>
        <v>S</v>
      </c>
      <c r="H6776" t="s">
        <v>16</v>
      </c>
      <c r="I6776">
        <v>31</v>
      </c>
      <c r="J6776" t="b">
        <v>0</v>
      </c>
      <c r="K6776" s="7">
        <v>0</v>
      </c>
      <c r="L6776" s="7">
        <v>0</v>
      </c>
      <c r="M6776" s="7">
        <v>0</v>
      </c>
      <c r="N6776" s="7">
        <v>0</v>
      </c>
      <c r="O6776" s="7">
        <v>0</v>
      </c>
      <c r="P6776" s="7">
        <f>SUM(dane3[[#This Row],[RoomService]:[VRDeck]])</f>
        <v>0</v>
      </c>
      <c r="Q6776" t="s">
        <v>17438</v>
      </c>
      <c r="R6776" t="b">
        <v>0</v>
      </c>
    </row>
    <row r="6777" spans="1:18" x14ac:dyDescent="0.3">
      <c r="A6777" t="s">
        <v>17455</v>
      </c>
      <c r="B6777">
        <f>MID(dane3[[#This Row],[PassengerId]],1,4)+0</f>
        <v>6757</v>
      </c>
      <c r="C6777" t="s">
        <v>53</v>
      </c>
      <c r="D6777" t="b">
        <v>0</v>
      </c>
      <c r="E6777" t="s">
        <v>17456</v>
      </c>
      <c r="F6777" t="str">
        <f>MID($E6777,1,1)</f>
        <v>F</v>
      </c>
      <c r="G6777" t="str">
        <f>IFERROR(MID($E6777,SEARCH("/",$E6777,SEARCH("/",$E6777)+1)+1,1),"")</f>
        <v>S</v>
      </c>
      <c r="H6777" t="s">
        <v>16</v>
      </c>
      <c r="I6777">
        <v>53</v>
      </c>
      <c r="J6777" t="b">
        <v>0</v>
      </c>
      <c r="K6777" s="7">
        <v>1964</v>
      </c>
      <c r="L6777" s="7">
        <v>0</v>
      </c>
      <c r="M6777" s="7">
        <v>635</v>
      </c>
      <c r="N6777" s="7">
        <v>0</v>
      </c>
      <c r="O6777" s="7">
        <v>0</v>
      </c>
      <c r="P6777" s="7">
        <f>SUM(dane3[[#This Row],[RoomService]:[VRDeck]])</f>
        <v>2599</v>
      </c>
      <c r="Q6777" t="s">
        <v>17457</v>
      </c>
      <c r="R6777" t="b">
        <v>0</v>
      </c>
    </row>
    <row r="6778" spans="1:18" x14ac:dyDescent="0.3">
      <c r="A6778" t="s">
        <v>17461</v>
      </c>
      <c r="B6778">
        <f>MID(dane3[[#This Row],[PassengerId]],1,4)+0</f>
        <v>6760</v>
      </c>
      <c r="C6778" t="s">
        <v>53</v>
      </c>
      <c r="D6778" t="b">
        <v>0</v>
      </c>
      <c r="E6778" t="s">
        <v>17462</v>
      </c>
      <c r="F6778" t="str">
        <f>MID($E6778,1,1)</f>
        <v>F</v>
      </c>
      <c r="G6778" t="str">
        <f>IFERROR(MID($E6778,SEARCH("/",$E6778,SEARCH("/",$E6778)+1)+1,1),"")</f>
        <v>P</v>
      </c>
      <c r="H6778" t="s">
        <v>32</v>
      </c>
      <c r="I6778">
        <v>30</v>
      </c>
      <c r="J6778" t="b">
        <v>0</v>
      </c>
      <c r="K6778" s="7">
        <v>51</v>
      </c>
      <c r="L6778" s="7">
        <v>0</v>
      </c>
      <c r="M6778" s="7">
        <v>1373</v>
      </c>
      <c r="N6778" s="7">
        <v>0</v>
      </c>
      <c r="O6778" s="7">
        <v>5</v>
      </c>
      <c r="P6778" s="7">
        <f>SUM(dane3[[#This Row],[RoomService]:[VRDeck]])</f>
        <v>1429</v>
      </c>
      <c r="Q6778" t="s">
        <v>17463</v>
      </c>
      <c r="R6778" t="b">
        <v>1</v>
      </c>
    </row>
    <row r="6779" spans="1:18" x14ac:dyDescent="0.3">
      <c r="A6779" t="s">
        <v>17464</v>
      </c>
      <c r="B6779">
        <f>MID(dane3[[#This Row],[PassengerId]],1,4)+0</f>
        <v>6761</v>
      </c>
      <c r="C6779" t="s">
        <v>53</v>
      </c>
      <c r="D6779" t="b">
        <v>1</v>
      </c>
      <c r="E6779" t="s">
        <v>17465</v>
      </c>
      <c r="F6779" t="str">
        <f>MID($E6779,1,1)</f>
        <v>F</v>
      </c>
      <c r="G6779" t="str">
        <f>IFERROR(MID($E6779,SEARCH("/",$E6779,SEARCH("/",$E6779)+1)+1,1),"")</f>
        <v>P</v>
      </c>
      <c r="H6779" t="s">
        <v>16</v>
      </c>
      <c r="I6779">
        <v>18</v>
      </c>
      <c r="J6779" t="b">
        <v>0</v>
      </c>
      <c r="K6779" s="7">
        <v>0</v>
      </c>
      <c r="L6779" s="7">
        <v>0</v>
      </c>
      <c r="M6779" s="7">
        <v>0</v>
      </c>
      <c r="N6779" s="7">
        <v>0</v>
      </c>
      <c r="O6779" s="7">
        <v>0</v>
      </c>
      <c r="P6779" s="7">
        <f>SUM(dane3[[#This Row],[RoomService]:[VRDeck]])</f>
        <v>0</v>
      </c>
      <c r="Q6779" t="s">
        <v>17466</v>
      </c>
      <c r="R6779" t="b">
        <v>1</v>
      </c>
    </row>
    <row r="6780" spans="1:18" x14ac:dyDescent="0.3">
      <c r="A6780" t="s">
        <v>17467</v>
      </c>
      <c r="B6780">
        <f>MID(dane3[[#This Row],[PassengerId]],1,4)+0</f>
        <v>6761</v>
      </c>
      <c r="C6780" t="s">
        <v>53</v>
      </c>
      <c r="D6780" t="b">
        <v>0</v>
      </c>
      <c r="E6780" t="s">
        <v>17468</v>
      </c>
      <c r="F6780" t="str">
        <f>MID($E6780,1,1)</f>
        <v>E</v>
      </c>
      <c r="G6780" t="str">
        <f>IFERROR(MID($E6780,SEARCH("/",$E6780,SEARCH("/",$E6780)+1)+1,1),"")</f>
        <v>P</v>
      </c>
      <c r="H6780" t="s">
        <v>16</v>
      </c>
      <c r="I6780">
        <v>20</v>
      </c>
      <c r="J6780" t="b">
        <v>0</v>
      </c>
      <c r="K6780" s="7">
        <v>0</v>
      </c>
      <c r="L6780" s="7">
        <v>0</v>
      </c>
      <c r="M6780" s="7">
        <v>0</v>
      </c>
      <c r="N6780" s="7">
        <v>0</v>
      </c>
      <c r="O6780" s="7">
        <v>0</v>
      </c>
      <c r="P6780" s="7">
        <f>SUM(dane3[[#This Row],[RoomService]:[VRDeck]])</f>
        <v>0</v>
      </c>
      <c r="Q6780" t="s">
        <v>17469</v>
      </c>
      <c r="R6780" t="b">
        <v>0</v>
      </c>
    </row>
    <row r="6781" spans="1:18" x14ac:dyDescent="0.3">
      <c r="A6781" t="s">
        <v>17479</v>
      </c>
      <c r="B6781">
        <f>MID(dane3[[#This Row],[PassengerId]],1,4)+0</f>
        <v>6764</v>
      </c>
      <c r="C6781" t="s">
        <v>53</v>
      </c>
      <c r="D6781" t="b">
        <v>0</v>
      </c>
      <c r="E6781" t="s">
        <v>17477</v>
      </c>
      <c r="F6781" t="str">
        <f>MID($E6781,1,1)</f>
        <v>F</v>
      </c>
      <c r="G6781" t="str">
        <f>IFERROR(MID($E6781,SEARCH("/",$E6781,SEARCH("/",$E6781)+1)+1,1),"")</f>
        <v>S</v>
      </c>
      <c r="H6781" t="s">
        <v>16</v>
      </c>
      <c r="I6781">
        <v>31</v>
      </c>
      <c r="J6781" t="b">
        <v>0</v>
      </c>
      <c r="K6781" s="7">
        <v>76</v>
      </c>
      <c r="L6781" s="7">
        <v>0</v>
      </c>
      <c r="M6781" s="7">
        <v>2398</v>
      </c>
      <c r="N6781" s="7">
        <v>102</v>
      </c>
      <c r="O6781" s="7">
        <v>23</v>
      </c>
      <c r="P6781" s="7">
        <f>SUM(dane3[[#This Row],[RoomService]:[VRDeck]])</f>
        <v>2599</v>
      </c>
      <c r="Q6781" t="s">
        <v>17480</v>
      </c>
      <c r="R6781" t="b">
        <v>1</v>
      </c>
    </row>
    <row r="6782" spans="1:18" x14ac:dyDescent="0.3">
      <c r="A6782" t="s">
        <v>18501</v>
      </c>
      <c r="B6782">
        <f>MID(dane3[[#This Row],[PassengerId]],1,4)+0</f>
        <v>7159</v>
      </c>
      <c r="C6782" t="s">
        <v>14</v>
      </c>
      <c r="D6782" t="b">
        <v>1</v>
      </c>
      <c r="E6782" t="s">
        <v>18502</v>
      </c>
      <c r="F6782" t="str">
        <f>MID($E6782,1,1)</f>
        <v>C</v>
      </c>
      <c r="G6782" t="str">
        <f>IFERROR(MID($E6782,SEARCH("/",$E6782,SEARCH("/",$E6782)+1)+1,1),"")</f>
        <v>S</v>
      </c>
      <c r="H6782" t="s">
        <v>32</v>
      </c>
      <c r="I6782">
        <v>32</v>
      </c>
      <c r="J6782" t="b">
        <v>0</v>
      </c>
      <c r="K6782" s="7">
        <v>0</v>
      </c>
      <c r="L6782" s="7">
        <v>0</v>
      </c>
      <c r="M6782" s="7">
        <v>0</v>
      </c>
      <c r="N6782" s="7">
        <v>0</v>
      </c>
      <c r="O6782" s="7">
        <v>0</v>
      </c>
      <c r="P6782" s="7">
        <f>SUM(dane3[[#This Row],[RoomService]:[VRDeck]])</f>
        <v>0</v>
      </c>
      <c r="Q6782" t="s">
        <v>18503</v>
      </c>
      <c r="R6782" t="b">
        <v>1</v>
      </c>
    </row>
    <row r="6783" spans="1:18" x14ac:dyDescent="0.3">
      <c r="A6783" t="s">
        <v>18504</v>
      </c>
      <c r="B6783">
        <f>MID(dane3[[#This Row],[PassengerId]],1,4)+0</f>
        <v>7160</v>
      </c>
      <c r="C6783" t="s">
        <v>19</v>
      </c>
      <c r="D6783" t="b">
        <v>1</v>
      </c>
      <c r="E6783" t="s">
        <v>18505</v>
      </c>
      <c r="F6783" t="str">
        <f>MID($E6783,1,1)</f>
        <v>G</v>
      </c>
      <c r="G6783" t="str">
        <f>IFERROR(MID($E6783,SEARCH("/",$E6783,SEARCH("/",$E6783)+1)+1,1),"")</f>
        <v>P</v>
      </c>
      <c r="H6783" t="s">
        <v>16</v>
      </c>
      <c r="I6783">
        <v>20</v>
      </c>
      <c r="J6783" t="b">
        <v>0</v>
      </c>
      <c r="K6783" s="7">
        <v>0</v>
      </c>
      <c r="L6783" s="7">
        <v>0</v>
      </c>
      <c r="M6783" s="7">
        <v>0</v>
      </c>
      <c r="N6783" s="7">
        <v>0</v>
      </c>
      <c r="O6783" s="7">
        <v>0</v>
      </c>
      <c r="P6783" s="7">
        <f>SUM(dane3[[#This Row],[RoomService]:[VRDeck]])</f>
        <v>0</v>
      </c>
      <c r="Q6783" t="s">
        <v>18506</v>
      </c>
      <c r="R6783" t="b">
        <v>1</v>
      </c>
    </row>
    <row r="6784" spans="1:18" x14ac:dyDescent="0.3">
      <c r="A6784" t="s">
        <v>18507</v>
      </c>
      <c r="B6784">
        <f>MID(dane3[[#This Row],[PassengerId]],1,4)+0</f>
        <v>7161</v>
      </c>
      <c r="C6784" t="s">
        <v>14</v>
      </c>
      <c r="D6784" t="b">
        <v>0</v>
      </c>
      <c r="E6784" t="s">
        <v>18508</v>
      </c>
      <c r="F6784" t="str">
        <f>MID($E6784,1,1)</f>
        <v>E</v>
      </c>
      <c r="G6784" t="str">
        <f>IFERROR(MID($E6784,SEARCH("/",$E6784,SEARCH("/",$E6784)+1)+1,1),"")</f>
        <v>S</v>
      </c>
      <c r="H6784" t="s">
        <v>16</v>
      </c>
      <c r="I6784">
        <v>33</v>
      </c>
      <c r="J6784" t="b">
        <v>0</v>
      </c>
      <c r="K6784" s="7">
        <v>0</v>
      </c>
      <c r="L6784" s="7">
        <v>3624</v>
      </c>
      <c r="M6784" s="7">
        <v>0</v>
      </c>
      <c r="N6784" s="7">
        <v>1537</v>
      </c>
      <c r="O6784" s="7">
        <v>498</v>
      </c>
      <c r="P6784" s="7">
        <f>SUM(dane3[[#This Row],[RoomService]:[VRDeck]])</f>
        <v>5659</v>
      </c>
      <c r="Q6784" t="s">
        <v>18509</v>
      </c>
      <c r="R6784" t="b">
        <v>0</v>
      </c>
    </row>
    <row r="6785" spans="1:18" x14ac:dyDescent="0.3">
      <c r="A6785" t="s">
        <v>18510</v>
      </c>
      <c r="B6785">
        <f>MID(dane3[[#This Row],[PassengerId]],1,4)+0</f>
        <v>7162</v>
      </c>
      <c r="C6785" t="s">
        <v>19</v>
      </c>
      <c r="D6785" t="b">
        <v>0</v>
      </c>
      <c r="E6785" t="s">
        <v>18511</v>
      </c>
      <c r="F6785" t="str">
        <f>MID($E6785,1,1)</f>
        <v>F</v>
      </c>
      <c r="G6785" t="str">
        <f>IFERROR(MID($E6785,SEARCH("/",$E6785,SEARCH("/",$E6785)+1)+1,1),"")</f>
        <v>P</v>
      </c>
      <c r="H6785" t="s">
        <v>16</v>
      </c>
      <c r="I6785">
        <v>65</v>
      </c>
      <c r="J6785" t="b">
        <v>0</v>
      </c>
      <c r="K6785" s="7">
        <v>43</v>
      </c>
      <c r="L6785" s="7">
        <v>21</v>
      </c>
      <c r="M6785" s="7">
        <v>22</v>
      </c>
      <c r="N6785" s="7">
        <v>50</v>
      </c>
      <c r="O6785" s="7">
        <v>731</v>
      </c>
      <c r="P6785" s="7">
        <f>SUM(dane3[[#This Row],[RoomService]:[VRDeck]])</f>
        <v>867</v>
      </c>
      <c r="Q6785" t="s">
        <v>18512</v>
      </c>
      <c r="R6785" t="b">
        <v>0</v>
      </c>
    </row>
    <row r="6786" spans="1:18" x14ac:dyDescent="0.3">
      <c r="A6786" t="s">
        <v>17481</v>
      </c>
      <c r="B6786">
        <f>MID(dane3[[#This Row],[PassengerId]],1,4)+0</f>
        <v>6765</v>
      </c>
      <c r="C6786" t="s">
        <v>53</v>
      </c>
      <c r="D6786" t="b">
        <v>1</v>
      </c>
      <c r="E6786" t="s">
        <v>17482</v>
      </c>
      <c r="F6786" t="str">
        <f>MID($E6786,1,1)</f>
        <v>F</v>
      </c>
      <c r="G6786" t="str">
        <f>IFERROR(MID($E6786,SEARCH("/",$E6786,SEARCH("/",$E6786)+1)+1,1),"")</f>
        <v>S</v>
      </c>
      <c r="H6786" t="s">
        <v>16</v>
      </c>
      <c r="I6786">
        <v>55</v>
      </c>
      <c r="J6786" t="b">
        <v>0</v>
      </c>
      <c r="K6786" s="7">
        <v>0</v>
      </c>
      <c r="L6786" s="7">
        <v>0</v>
      </c>
      <c r="M6786" s="7">
        <v>0</v>
      </c>
      <c r="N6786" s="7">
        <v>0</v>
      </c>
      <c r="O6786" s="7">
        <v>0</v>
      </c>
      <c r="P6786" s="7">
        <f>SUM(dane3[[#This Row],[RoomService]:[VRDeck]])</f>
        <v>0</v>
      </c>
      <c r="Q6786" t="s">
        <v>17483</v>
      </c>
      <c r="R6786" t="b">
        <v>1</v>
      </c>
    </row>
    <row r="6787" spans="1:18" x14ac:dyDescent="0.3">
      <c r="A6787" t="s">
        <v>17553</v>
      </c>
      <c r="B6787">
        <f>MID(dane3[[#This Row],[PassengerId]],1,4)+0</f>
        <v>6789</v>
      </c>
      <c r="C6787" t="s">
        <v>53</v>
      </c>
      <c r="D6787" t="b">
        <v>0</v>
      </c>
      <c r="E6787" t="s">
        <v>17554</v>
      </c>
      <c r="F6787" t="str">
        <f>MID($E6787,1,1)</f>
        <v>D</v>
      </c>
      <c r="G6787" t="str">
        <f>IFERROR(MID($E6787,SEARCH("/",$E6787,SEARCH("/",$E6787)+1)+1,1),"")</f>
        <v>P</v>
      </c>
      <c r="H6787" t="s">
        <v>46</v>
      </c>
      <c r="I6787">
        <v>26</v>
      </c>
      <c r="J6787" t="b">
        <v>0</v>
      </c>
      <c r="K6787" s="7">
        <v>866</v>
      </c>
      <c r="L6787" s="7">
        <v>0</v>
      </c>
      <c r="M6787" s="7">
        <v>0</v>
      </c>
      <c r="N6787" s="7">
        <v>0</v>
      </c>
      <c r="O6787" s="7">
        <v>0</v>
      </c>
      <c r="P6787" s="7">
        <f>SUM(dane3[[#This Row],[RoomService]:[VRDeck]])</f>
        <v>866</v>
      </c>
      <c r="Q6787" t="s">
        <v>17555</v>
      </c>
      <c r="R6787" t="b">
        <v>1</v>
      </c>
    </row>
    <row r="6788" spans="1:18" x14ac:dyDescent="0.3">
      <c r="A6788" t="s">
        <v>18519</v>
      </c>
      <c r="B6788">
        <f>MID(dane3[[#This Row],[PassengerId]],1,4)+0</f>
        <v>7167</v>
      </c>
      <c r="C6788" t="s">
        <v>14</v>
      </c>
      <c r="D6788" t="b">
        <v>0</v>
      </c>
      <c r="E6788" t="s">
        <v>18520</v>
      </c>
      <c r="F6788" t="str">
        <f>MID($E6788,1,1)</f>
        <v>B</v>
      </c>
      <c r="G6788" t="str">
        <f>IFERROR(MID($E6788,SEARCH("/",$E6788,SEARCH("/",$E6788)+1)+1,1),"")</f>
        <v>S</v>
      </c>
      <c r="H6788" t="s">
        <v>46</v>
      </c>
      <c r="I6788">
        <v>33</v>
      </c>
      <c r="J6788" t="b">
        <v>0</v>
      </c>
      <c r="K6788" s="7">
        <v>0</v>
      </c>
      <c r="L6788" s="7">
        <v>3676</v>
      </c>
      <c r="M6788" s="7">
        <v>0</v>
      </c>
      <c r="N6788" s="7">
        <v>1743</v>
      </c>
      <c r="O6788" s="7">
        <v>1</v>
      </c>
      <c r="P6788" s="7">
        <f>SUM(dane3[[#This Row],[RoomService]:[VRDeck]])</f>
        <v>5420</v>
      </c>
      <c r="Q6788" t="s">
        <v>18521</v>
      </c>
      <c r="R6788" t="b">
        <v>1</v>
      </c>
    </row>
    <row r="6789" spans="1:18" x14ac:dyDescent="0.3">
      <c r="A6789" t="s">
        <v>18522</v>
      </c>
      <c r="B6789">
        <f>MID(dane3[[#This Row],[PassengerId]],1,4)+0</f>
        <v>7168</v>
      </c>
      <c r="C6789" t="s">
        <v>19</v>
      </c>
      <c r="D6789" t="b">
        <v>0</v>
      </c>
      <c r="E6789" t="s">
        <v>18523</v>
      </c>
      <c r="F6789" t="str">
        <f>MID($E6789,1,1)</f>
        <v>G</v>
      </c>
      <c r="G6789" t="str">
        <f>IFERROR(MID($E6789,SEARCH("/",$E6789,SEARCH("/",$E6789)+1)+1,1),"")</f>
        <v>S</v>
      </c>
      <c r="H6789" t="s">
        <v>16</v>
      </c>
      <c r="I6789">
        <v>24</v>
      </c>
      <c r="J6789" t="b">
        <v>0</v>
      </c>
      <c r="K6789" s="7">
        <v>0</v>
      </c>
      <c r="L6789" s="7">
        <v>11</v>
      </c>
      <c r="M6789" s="7">
        <v>793</v>
      </c>
      <c r="N6789" s="7">
        <v>0</v>
      </c>
      <c r="O6789" s="7">
        <v>84</v>
      </c>
      <c r="P6789" s="7">
        <f>SUM(dane3[[#This Row],[RoomService]:[VRDeck]])</f>
        <v>888</v>
      </c>
      <c r="Q6789" t="s">
        <v>18524</v>
      </c>
      <c r="R6789" t="b">
        <v>1</v>
      </c>
    </row>
    <row r="6790" spans="1:18" x14ac:dyDescent="0.3">
      <c r="A6790" t="s">
        <v>18525</v>
      </c>
      <c r="B6790">
        <f>MID(dane3[[#This Row],[PassengerId]],1,4)+0</f>
        <v>7170</v>
      </c>
      <c r="C6790" t="s">
        <v>19</v>
      </c>
      <c r="D6790" t="b">
        <v>1</v>
      </c>
      <c r="E6790" t="s">
        <v>18526</v>
      </c>
      <c r="F6790" t="str">
        <f>MID($E6790,1,1)</f>
        <v>G</v>
      </c>
      <c r="G6790" t="str">
        <f>IFERROR(MID($E6790,SEARCH("/",$E6790,SEARCH("/",$E6790)+1)+1,1),"")</f>
        <v>P</v>
      </c>
      <c r="H6790" t="s">
        <v>32</v>
      </c>
      <c r="I6790">
        <v>31</v>
      </c>
      <c r="J6790" t="b">
        <v>0</v>
      </c>
      <c r="K6790" s="7">
        <v>0</v>
      </c>
      <c r="L6790" s="7">
        <v>0</v>
      </c>
      <c r="M6790" s="7">
        <v>0</v>
      </c>
      <c r="N6790" s="7">
        <v>0</v>
      </c>
      <c r="O6790" s="7">
        <v>0</v>
      </c>
      <c r="P6790" s="7">
        <f>SUM(dane3[[#This Row],[RoomService]:[VRDeck]])</f>
        <v>0</v>
      </c>
      <c r="Q6790" t="s">
        <v>18527</v>
      </c>
      <c r="R6790" t="b">
        <v>0</v>
      </c>
    </row>
    <row r="6791" spans="1:18" x14ac:dyDescent="0.3">
      <c r="A6791" t="s">
        <v>18528</v>
      </c>
      <c r="B6791">
        <f>MID(dane3[[#This Row],[PassengerId]],1,4)+0</f>
        <v>7171</v>
      </c>
      <c r="C6791" t="s">
        <v>19</v>
      </c>
      <c r="D6791" t="b">
        <v>1</v>
      </c>
      <c r="E6791" t="s">
        <v>18529</v>
      </c>
      <c r="F6791" t="str">
        <f>MID($E6791,1,1)</f>
        <v>G</v>
      </c>
      <c r="G6791" t="str">
        <f>IFERROR(MID($E6791,SEARCH("/",$E6791,SEARCH("/",$E6791)+1)+1,1),"")</f>
        <v>P</v>
      </c>
      <c r="H6791" t="s">
        <v>16</v>
      </c>
      <c r="I6791">
        <v>37</v>
      </c>
      <c r="J6791" t="b">
        <v>0</v>
      </c>
      <c r="K6791" s="7">
        <v>0</v>
      </c>
      <c r="L6791" s="7">
        <v>0</v>
      </c>
      <c r="M6791" s="7">
        <v>0</v>
      </c>
      <c r="N6791" s="7">
        <v>0</v>
      </c>
      <c r="O6791" s="7">
        <v>0</v>
      </c>
      <c r="P6791" s="7">
        <f>SUM(dane3[[#This Row],[RoomService]:[VRDeck]])</f>
        <v>0</v>
      </c>
      <c r="Q6791" t="s">
        <v>18530</v>
      </c>
      <c r="R6791" t="b">
        <v>1</v>
      </c>
    </row>
    <row r="6792" spans="1:18" x14ac:dyDescent="0.3">
      <c r="A6792" t="s">
        <v>18531</v>
      </c>
      <c r="B6792">
        <f>MID(dane3[[#This Row],[PassengerId]],1,4)+0</f>
        <v>7173</v>
      </c>
      <c r="C6792" t="s">
        <v>19</v>
      </c>
      <c r="D6792" t="b">
        <v>1</v>
      </c>
      <c r="E6792" t="s">
        <v>18532</v>
      </c>
      <c r="F6792" t="str">
        <f>MID($E6792,1,1)</f>
        <v>G</v>
      </c>
      <c r="G6792" t="str">
        <f>IFERROR(MID($E6792,SEARCH("/",$E6792,SEARCH("/",$E6792)+1)+1,1),"")</f>
        <v>P</v>
      </c>
      <c r="H6792" t="s">
        <v>32</v>
      </c>
      <c r="I6792">
        <v>19</v>
      </c>
      <c r="J6792" t="b">
        <v>0</v>
      </c>
      <c r="K6792" s="7">
        <v>0</v>
      </c>
      <c r="L6792" s="7">
        <v>0</v>
      </c>
      <c r="M6792" s="7">
        <v>0</v>
      </c>
      <c r="N6792" s="7">
        <v>0</v>
      </c>
      <c r="O6792" s="7">
        <v>0</v>
      </c>
      <c r="P6792" s="7">
        <f>SUM(dane3[[#This Row],[RoomService]:[VRDeck]])</f>
        <v>0</v>
      </c>
      <c r="Q6792" t="s">
        <v>18533</v>
      </c>
      <c r="R6792" t="b">
        <v>1</v>
      </c>
    </row>
    <row r="6793" spans="1:18" x14ac:dyDescent="0.3">
      <c r="A6793" t="s">
        <v>18534</v>
      </c>
      <c r="B6793">
        <f>MID(dane3[[#This Row],[PassengerId]],1,4)+0</f>
        <v>7175</v>
      </c>
      <c r="C6793" t="s">
        <v>19</v>
      </c>
      <c r="D6793" t="b">
        <v>0</v>
      </c>
      <c r="E6793" t="s">
        <v>18535</v>
      </c>
      <c r="F6793" t="str">
        <f>MID($E6793,1,1)</f>
        <v>F</v>
      </c>
      <c r="G6793" t="str">
        <f>IFERROR(MID($E6793,SEARCH("/",$E6793,SEARCH("/",$E6793)+1)+1,1),"")</f>
        <v>P</v>
      </c>
      <c r="H6793" t="s">
        <v>16</v>
      </c>
      <c r="I6793">
        <v>18</v>
      </c>
      <c r="J6793" t="b">
        <v>0</v>
      </c>
      <c r="K6793" s="7">
        <v>0</v>
      </c>
      <c r="L6793" s="7">
        <v>0</v>
      </c>
      <c r="M6793" s="7">
        <v>773</v>
      </c>
      <c r="N6793" s="7">
        <v>0</v>
      </c>
      <c r="O6793" s="7">
        <v>4</v>
      </c>
      <c r="P6793" s="7">
        <f>SUM(dane3[[#This Row],[RoomService]:[VRDeck]])</f>
        <v>777</v>
      </c>
      <c r="Q6793" t="s">
        <v>18536</v>
      </c>
      <c r="R6793" t="b">
        <v>0</v>
      </c>
    </row>
    <row r="6794" spans="1:18" x14ac:dyDescent="0.3">
      <c r="A6794" t="s">
        <v>18537</v>
      </c>
      <c r="B6794">
        <f>MID(dane3[[#This Row],[PassengerId]],1,4)+0</f>
        <v>7176</v>
      </c>
      <c r="C6794" t="s">
        <v>14</v>
      </c>
      <c r="D6794" t="b">
        <v>1</v>
      </c>
      <c r="E6794" t="s">
        <v>18538</v>
      </c>
      <c r="F6794" t="str">
        <f>MID($E6794,1,1)</f>
        <v>C</v>
      </c>
      <c r="G6794" t="str">
        <f>IFERROR(MID($E6794,SEARCH("/",$E6794,SEARCH("/",$E6794)+1)+1,1),"")</f>
        <v>P</v>
      </c>
      <c r="H6794" t="s">
        <v>46</v>
      </c>
      <c r="I6794">
        <v>47</v>
      </c>
      <c r="J6794" t="b">
        <v>0</v>
      </c>
      <c r="K6794" s="7">
        <v>0</v>
      </c>
      <c r="L6794" s="7">
        <v>0</v>
      </c>
      <c r="M6794" s="7">
        <v>0</v>
      </c>
      <c r="N6794" s="7">
        <v>0</v>
      </c>
      <c r="O6794" s="7">
        <v>0</v>
      </c>
      <c r="P6794" s="7">
        <f>SUM(dane3[[#This Row],[RoomService]:[VRDeck]])</f>
        <v>0</v>
      </c>
      <c r="Q6794" t="s">
        <v>18539</v>
      </c>
      <c r="R6794" t="b">
        <v>1</v>
      </c>
    </row>
    <row r="6795" spans="1:18" x14ac:dyDescent="0.3">
      <c r="A6795" t="s">
        <v>18540</v>
      </c>
      <c r="B6795">
        <f>MID(dane3[[#This Row],[PassengerId]],1,4)+0</f>
        <v>7176</v>
      </c>
      <c r="C6795" t="s">
        <v>14</v>
      </c>
      <c r="D6795" t="b">
        <v>0</v>
      </c>
      <c r="E6795" t="s">
        <v>18538</v>
      </c>
      <c r="F6795" t="str">
        <f>MID($E6795,1,1)</f>
        <v>C</v>
      </c>
      <c r="G6795" t="str">
        <f>IFERROR(MID($E6795,SEARCH("/",$E6795,SEARCH("/",$E6795)+1)+1,1),"")</f>
        <v>P</v>
      </c>
      <c r="H6795" t="s">
        <v>16</v>
      </c>
      <c r="I6795">
        <v>26</v>
      </c>
      <c r="J6795" t="b">
        <v>0</v>
      </c>
      <c r="K6795" s="7">
        <v>0</v>
      </c>
      <c r="L6795" s="7">
        <v>6050</v>
      </c>
      <c r="M6795" s="7">
        <v>0</v>
      </c>
      <c r="N6795" s="7">
        <v>662</v>
      </c>
      <c r="O6795" s="7">
        <v>920</v>
      </c>
      <c r="P6795" s="7">
        <f>SUM(dane3[[#This Row],[RoomService]:[VRDeck]])</f>
        <v>7632</v>
      </c>
      <c r="Q6795" t="s">
        <v>18541</v>
      </c>
      <c r="R6795" t="b">
        <v>0</v>
      </c>
    </row>
    <row r="6796" spans="1:18" x14ac:dyDescent="0.3">
      <c r="A6796" t="s">
        <v>18542</v>
      </c>
      <c r="B6796">
        <f>MID(dane3[[#This Row],[PassengerId]],1,4)+0</f>
        <v>7176</v>
      </c>
      <c r="C6796" t="s">
        <v>14</v>
      </c>
      <c r="D6796" t="b">
        <v>0</v>
      </c>
      <c r="E6796" t="s">
        <v>18538</v>
      </c>
      <c r="F6796" t="str">
        <f>MID($E6796,1,1)</f>
        <v>C</v>
      </c>
      <c r="G6796" t="str">
        <f>IFERROR(MID($E6796,SEARCH("/",$E6796,SEARCH("/",$E6796)+1)+1,1),"")</f>
        <v>P</v>
      </c>
      <c r="H6796" t="s">
        <v>16</v>
      </c>
      <c r="I6796">
        <v>25</v>
      </c>
      <c r="J6796" t="b">
        <v>0</v>
      </c>
      <c r="K6796" s="7">
        <v>0</v>
      </c>
      <c r="L6796" s="7">
        <v>3590</v>
      </c>
      <c r="M6796" s="7">
        <v>0</v>
      </c>
      <c r="N6796" s="7">
        <v>27</v>
      </c>
      <c r="O6796" s="7">
        <v>0</v>
      </c>
      <c r="P6796" s="7">
        <f>SUM(dane3[[#This Row],[RoomService]:[VRDeck]])</f>
        <v>3617</v>
      </c>
      <c r="Q6796" t="s">
        <v>18543</v>
      </c>
      <c r="R6796" t="b">
        <v>1</v>
      </c>
    </row>
    <row r="6797" spans="1:18" x14ac:dyDescent="0.3">
      <c r="A6797" t="s">
        <v>18544</v>
      </c>
      <c r="B6797">
        <f>MID(dane3[[#This Row],[PassengerId]],1,4)+0</f>
        <v>7177</v>
      </c>
      <c r="C6797" t="s">
        <v>19</v>
      </c>
      <c r="D6797" t="b">
        <v>0</v>
      </c>
      <c r="E6797" t="s">
        <v>18545</v>
      </c>
      <c r="F6797" t="str">
        <f>MID($E6797,1,1)</f>
        <v>F</v>
      </c>
      <c r="G6797" t="str">
        <f>IFERROR(MID($E6797,SEARCH("/",$E6797,SEARCH("/",$E6797)+1)+1,1),"")</f>
        <v>S</v>
      </c>
      <c r="H6797" t="s">
        <v>16</v>
      </c>
      <c r="I6797">
        <v>38</v>
      </c>
      <c r="J6797" t="b">
        <v>0</v>
      </c>
      <c r="K6797" s="7">
        <v>102</v>
      </c>
      <c r="L6797" s="7">
        <v>12</v>
      </c>
      <c r="M6797" s="7">
        <v>14</v>
      </c>
      <c r="N6797" s="7">
        <v>669</v>
      </c>
      <c r="O6797" s="7">
        <v>0</v>
      </c>
      <c r="P6797" s="7">
        <f>SUM(dane3[[#This Row],[RoomService]:[VRDeck]])</f>
        <v>797</v>
      </c>
      <c r="Q6797" t="s">
        <v>18546</v>
      </c>
      <c r="R6797" t="b">
        <v>0</v>
      </c>
    </row>
    <row r="6798" spans="1:18" x14ac:dyDescent="0.3">
      <c r="A6798" t="s">
        <v>18547</v>
      </c>
      <c r="B6798">
        <f>MID(dane3[[#This Row],[PassengerId]],1,4)+0</f>
        <v>7179</v>
      </c>
      <c r="C6798" t="s">
        <v>19</v>
      </c>
      <c r="D6798" t="b">
        <v>0</v>
      </c>
      <c r="E6798" t="s">
        <v>18548</v>
      </c>
      <c r="F6798" t="str">
        <f>MID($E6798,1,1)</f>
        <v>E</v>
      </c>
      <c r="G6798" t="str">
        <f>IFERROR(MID($E6798,SEARCH("/",$E6798,SEARCH("/",$E6798)+1)+1,1),"")</f>
        <v>P</v>
      </c>
      <c r="H6798" t="s">
        <v>16</v>
      </c>
      <c r="I6798">
        <v>53</v>
      </c>
      <c r="J6798" t="b">
        <v>0</v>
      </c>
      <c r="K6798" s="7">
        <v>3</v>
      </c>
      <c r="L6798" s="7">
        <v>2251</v>
      </c>
      <c r="M6798" s="7">
        <v>0</v>
      </c>
      <c r="N6798" s="7">
        <v>95</v>
      </c>
      <c r="O6798" s="7">
        <v>12</v>
      </c>
      <c r="P6798" s="7">
        <f>SUM(dane3[[#This Row],[RoomService]:[VRDeck]])</f>
        <v>2361</v>
      </c>
      <c r="Q6798" t="s">
        <v>18549</v>
      </c>
      <c r="R6798" t="b">
        <v>1</v>
      </c>
    </row>
    <row r="6799" spans="1:18" x14ac:dyDescent="0.3">
      <c r="A6799" t="s">
        <v>18550</v>
      </c>
      <c r="B6799">
        <f>MID(dane3[[#This Row],[PassengerId]],1,4)+0</f>
        <v>7180</v>
      </c>
      <c r="C6799" t="s">
        <v>19</v>
      </c>
      <c r="D6799" t="b">
        <v>0</v>
      </c>
      <c r="E6799" t="s">
        <v>18551</v>
      </c>
      <c r="F6799" t="str">
        <f>MID($E6799,1,1)</f>
        <v>E</v>
      </c>
      <c r="G6799" t="str">
        <f>IFERROR(MID($E6799,SEARCH("/",$E6799,SEARCH("/",$E6799)+1)+1,1),"")</f>
        <v>S</v>
      </c>
      <c r="H6799" t="s">
        <v>16</v>
      </c>
      <c r="I6799">
        <v>38</v>
      </c>
      <c r="J6799" t="b">
        <v>0</v>
      </c>
      <c r="K6799" s="7">
        <v>0</v>
      </c>
      <c r="L6799" s="7">
        <v>338</v>
      </c>
      <c r="M6799" s="7">
        <v>0</v>
      </c>
      <c r="N6799" s="7">
        <v>453</v>
      </c>
      <c r="O6799" s="7">
        <v>0</v>
      </c>
      <c r="P6799" s="7">
        <f>SUM(dane3[[#This Row],[RoomService]:[VRDeck]])</f>
        <v>791</v>
      </c>
      <c r="Q6799" t="s">
        <v>18552</v>
      </c>
      <c r="R6799" t="b">
        <v>0</v>
      </c>
    </row>
    <row r="6800" spans="1:18" x14ac:dyDescent="0.3">
      <c r="A6800" t="s">
        <v>17556</v>
      </c>
      <c r="B6800">
        <f>MID(dane3[[#This Row],[PassengerId]],1,4)+0</f>
        <v>6792</v>
      </c>
      <c r="C6800" t="s">
        <v>53</v>
      </c>
      <c r="D6800" t="b">
        <v>0</v>
      </c>
      <c r="E6800" t="s">
        <v>17557</v>
      </c>
      <c r="F6800" t="str">
        <f>MID($E6800,1,1)</f>
        <v>F</v>
      </c>
      <c r="G6800" t="str">
        <f>IFERROR(MID($E6800,SEARCH("/",$E6800,SEARCH("/",$E6800)+1)+1,1),"")</f>
        <v>P</v>
      </c>
      <c r="H6800" t="s">
        <v>16</v>
      </c>
      <c r="I6800">
        <v>41</v>
      </c>
      <c r="J6800" t="b">
        <v>0</v>
      </c>
      <c r="K6800" s="7">
        <v>145</v>
      </c>
      <c r="L6800" s="7">
        <v>0</v>
      </c>
      <c r="M6800" s="7">
        <v>2383</v>
      </c>
      <c r="N6800" s="7">
        <v>30</v>
      </c>
      <c r="O6800" s="7">
        <v>40</v>
      </c>
      <c r="P6800" s="7">
        <f>SUM(dane3[[#This Row],[RoomService]:[VRDeck]])</f>
        <v>2598</v>
      </c>
      <c r="Q6800" t="s">
        <v>17558</v>
      </c>
      <c r="R6800" t="b">
        <v>1</v>
      </c>
    </row>
    <row r="6801" spans="1:18" x14ac:dyDescent="0.3">
      <c r="A6801" t="s">
        <v>18556</v>
      </c>
      <c r="B6801">
        <f>MID(dane3[[#This Row],[PassengerId]],1,4)+0</f>
        <v>7182</v>
      </c>
      <c r="C6801" t="s">
        <v>19</v>
      </c>
      <c r="D6801" t="b">
        <v>0</v>
      </c>
      <c r="E6801" t="s">
        <v>39</v>
      </c>
      <c r="F6801" t="s">
        <v>23762</v>
      </c>
      <c r="G6801" t="str">
        <f>IFERROR(MID($E6801,SEARCH("/",$E6801,SEARCH("/",$E6801)+1)+1,1),"")</f>
        <v/>
      </c>
      <c r="H6801" t="s">
        <v>16</v>
      </c>
      <c r="I6801">
        <v>46</v>
      </c>
      <c r="J6801" t="b">
        <v>0</v>
      </c>
      <c r="K6801" s="7">
        <v>438</v>
      </c>
      <c r="L6801" s="7">
        <v>283</v>
      </c>
      <c r="M6801" s="7">
        <v>944</v>
      </c>
      <c r="N6801" s="7">
        <v>0</v>
      </c>
      <c r="O6801" s="7">
        <v>355</v>
      </c>
      <c r="P6801" s="7">
        <f>SUM(dane3[[#This Row],[RoomService]:[VRDeck]])</f>
        <v>2020</v>
      </c>
      <c r="Q6801" t="s">
        <v>18557</v>
      </c>
      <c r="R6801" t="b">
        <v>0</v>
      </c>
    </row>
    <row r="6802" spans="1:18" x14ac:dyDescent="0.3">
      <c r="A6802" t="s">
        <v>18558</v>
      </c>
      <c r="B6802">
        <f>MID(dane3[[#This Row],[PassengerId]],1,4)+0</f>
        <v>7184</v>
      </c>
      <c r="C6802" t="s">
        <v>19</v>
      </c>
      <c r="D6802" t="b">
        <v>0</v>
      </c>
      <c r="E6802" t="s">
        <v>18559</v>
      </c>
      <c r="F6802" t="str">
        <f>MID($E6802,1,1)</f>
        <v>G</v>
      </c>
      <c r="G6802" t="str">
        <f>IFERROR(MID($E6802,SEARCH("/",$E6802,SEARCH("/",$E6802)+1)+1,1),"")</f>
        <v>S</v>
      </c>
      <c r="H6802" t="s">
        <v>16</v>
      </c>
      <c r="I6802">
        <v>18</v>
      </c>
      <c r="J6802" t="b">
        <v>0</v>
      </c>
      <c r="K6802" s="7">
        <v>3</v>
      </c>
      <c r="L6802" s="7">
        <v>688</v>
      </c>
      <c r="M6802" s="7">
        <v>0</v>
      </c>
      <c r="N6802" s="7">
        <v>0</v>
      </c>
      <c r="O6802" s="7">
        <v>23</v>
      </c>
      <c r="P6802" s="7">
        <f>SUM(dane3[[#This Row],[RoomService]:[VRDeck]])</f>
        <v>714</v>
      </c>
      <c r="Q6802" t="s">
        <v>18560</v>
      </c>
      <c r="R6802" t="b">
        <v>1</v>
      </c>
    </row>
    <row r="6803" spans="1:18" x14ac:dyDescent="0.3">
      <c r="A6803" t="s">
        <v>18561</v>
      </c>
      <c r="B6803">
        <f>MID(dane3[[#This Row],[PassengerId]],1,4)+0</f>
        <v>7186</v>
      </c>
      <c r="C6803" t="s">
        <v>14</v>
      </c>
      <c r="D6803" t="b">
        <v>1</v>
      </c>
      <c r="E6803" t="s">
        <v>18562</v>
      </c>
      <c r="F6803" t="str">
        <f>MID($E6803,1,1)</f>
        <v>E</v>
      </c>
      <c r="G6803" t="str">
        <f>IFERROR(MID($E6803,SEARCH("/",$E6803,SEARCH("/",$E6803)+1)+1,1),"")</f>
        <v>P</v>
      </c>
      <c r="H6803" t="s">
        <v>16</v>
      </c>
      <c r="I6803">
        <v>14</v>
      </c>
      <c r="J6803" t="b">
        <v>0</v>
      </c>
      <c r="K6803" s="7">
        <v>0</v>
      </c>
      <c r="L6803" s="7">
        <v>0</v>
      </c>
      <c r="M6803" s="7">
        <v>0</v>
      </c>
      <c r="N6803" s="7">
        <v>0</v>
      </c>
      <c r="O6803" s="7">
        <v>0</v>
      </c>
      <c r="P6803" s="7">
        <f>SUM(dane3[[#This Row],[RoomService]:[VRDeck]])</f>
        <v>0</v>
      </c>
      <c r="Q6803" t="s">
        <v>18563</v>
      </c>
      <c r="R6803" t="b">
        <v>1</v>
      </c>
    </row>
    <row r="6804" spans="1:18" x14ac:dyDescent="0.3">
      <c r="A6804" t="s">
        <v>18564</v>
      </c>
      <c r="B6804">
        <f>MID(dane3[[#This Row],[PassengerId]],1,4)+0</f>
        <v>7186</v>
      </c>
      <c r="C6804" t="s">
        <v>14</v>
      </c>
      <c r="D6804" t="b">
        <v>0</v>
      </c>
      <c r="E6804" t="s">
        <v>18562</v>
      </c>
      <c r="F6804" t="str">
        <f>MID($E6804,1,1)</f>
        <v>E</v>
      </c>
      <c r="G6804" t="str">
        <f>IFERROR(MID($E6804,SEARCH("/",$E6804,SEARCH("/",$E6804)+1)+1,1),"")</f>
        <v>P</v>
      </c>
      <c r="H6804" t="s">
        <v>16</v>
      </c>
      <c r="I6804">
        <v>32</v>
      </c>
      <c r="J6804" t="b">
        <v>0</v>
      </c>
      <c r="K6804" s="7">
        <v>0</v>
      </c>
      <c r="L6804" s="7">
        <v>1369</v>
      </c>
      <c r="M6804" s="7">
        <v>29</v>
      </c>
      <c r="N6804" s="7">
        <v>662</v>
      </c>
      <c r="O6804" s="7">
        <v>22</v>
      </c>
      <c r="P6804" s="7">
        <f>SUM(dane3[[#This Row],[RoomService]:[VRDeck]])</f>
        <v>2082</v>
      </c>
      <c r="Q6804" t="s">
        <v>18565</v>
      </c>
      <c r="R6804" t="b">
        <v>0</v>
      </c>
    </row>
    <row r="6805" spans="1:18" x14ac:dyDescent="0.3">
      <c r="A6805" t="s">
        <v>18566</v>
      </c>
      <c r="B6805">
        <f>MID(dane3[[#This Row],[PassengerId]],1,4)+0</f>
        <v>7186</v>
      </c>
      <c r="C6805" t="s">
        <v>14</v>
      </c>
      <c r="D6805" t="b">
        <v>0</v>
      </c>
      <c r="E6805" t="s">
        <v>18562</v>
      </c>
      <c r="F6805" t="str">
        <f>MID($E6805,1,1)</f>
        <v>E</v>
      </c>
      <c r="G6805" t="str">
        <f>IFERROR(MID($E6805,SEARCH("/",$E6805,SEARCH("/",$E6805)+1)+1,1),"")</f>
        <v>P</v>
      </c>
      <c r="H6805" t="s">
        <v>16</v>
      </c>
      <c r="I6805">
        <v>44</v>
      </c>
      <c r="J6805" t="b">
        <v>0</v>
      </c>
      <c r="K6805" s="7">
        <v>0</v>
      </c>
      <c r="L6805" s="7">
        <v>0</v>
      </c>
      <c r="M6805" s="7">
        <v>16</v>
      </c>
      <c r="N6805" s="7">
        <v>72</v>
      </c>
      <c r="O6805" s="7">
        <v>4304</v>
      </c>
      <c r="P6805" s="7">
        <f>SUM(dane3[[#This Row],[RoomService]:[VRDeck]])</f>
        <v>4392</v>
      </c>
      <c r="Q6805" t="s">
        <v>18567</v>
      </c>
      <c r="R6805" t="b">
        <v>0</v>
      </c>
    </row>
    <row r="6806" spans="1:18" x14ac:dyDescent="0.3">
      <c r="A6806" t="s">
        <v>18568</v>
      </c>
      <c r="B6806">
        <f>MID(dane3[[#This Row],[PassengerId]],1,4)+0</f>
        <v>7187</v>
      </c>
      <c r="C6806" t="s">
        <v>19</v>
      </c>
      <c r="D6806" t="b">
        <v>1</v>
      </c>
      <c r="E6806" t="s">
        <v>18569</v>
      </c>
      <c r="F6806" t="str">
        <f>MID($E6806,1,1)</f>
        <v>G</v>
      </c>
      <c r="G6806" t="str">
        <f>IFERROR(MID($E6806,SEARCH("/",$E6806,SEARCH("/",$E6806)+1)+1,1),"")</f>
        <v>P</v>
      </c>
      <c r="H6806" t="s">
        <v>32</v>
      </c>
      <c r="I6806">
        <v>28</v>
      </c>
      <c r="J6806" t="b">
        <v>0</v>
      </c>
      <c r="K6806" s="7">
        <v>0</v>
      </c>
      <c r="L6806" s="7">
        <v>0</v>
      </c>
      <c r="M6806" s="7">
        <v>0</v>
      </c>
      <c r="N6806" s="7">
        <v>0</v>
      </c>
      <c r="O6806" s="7">
        <v>0</v>
      </c>
      <c r="P6806" s="7">
        <f>SUM(dane3[[#This Row],[RoomService]:[VRDeck]])</f>
        <v>0</v>
      </c>
      <c r="Q6806" t="s">
        <v>18570</v>
      </c>
      <c r="R6806" t="b">
        <v>1</v>
      </c>
    </row>
    <row r="6807" spans="1:18" x14ac:dyDescent="0.3">
      <c r="A6807" t="s">
        <v>18571</v>
      </c>
      <c r="B6807">
        <f>MID(dane3[[#This Row],[PassengerId]],1,4)+0</f>
        <v>7188</v>
      </c>
      <c r="C6807" t="s">
        <v>14</v>
      </c>
      <c r="D6807" t="b">
        <v>0</v>
      </c>
      <c r="E6807" t="s">
        <v>18572</v>
      </c>
      <c r="F6807" t="str">
        <f>MID($E6807,1,1)</f>
        <v>C</v>
      </c>
      <c r="G6807" t="str">
        <f>IFERROR(MID($E6807,SEARCH("/",$E6807,SEARCH("/",$E6807)+1)+1,1),"")</f>
        <v>P</v>
      </c>
      <c r="H6807" t="s">
        <v>16</v>
      </c>
      <c r="I6807">
        <v>2</v>
      </c>
      <c r="J6807" t="b">
        <v>0</v>
      </c>
      <c r="K6807" s="7">
        <v>0</v>
      </c>
      <c r="L6807" s="7">
        <v>0</v>
      </c>
      <c r="M6807" s="7">
        <v>0</v>
      </c>
      <c r="N6807" s="7">
        <v>0</v>
      </c>
      <c r="O6807" s="7">
        <v>0</v>
      </c>
      <c r="P6807" s="7">
        <f>SUM(dane3[[#This Row],[RoomService]:[VRDeck]])</f>
        <v>0</v>
      </c>
      <c r="Q6807" t="s">
        <v>18573</v>
      </c>
      <c r="R6807" t="b">
        <v>1</v>
      </c>
    </row>
    <row r="6808" spans="1:18" x14ac:dyDescent="0.3">
      <c r="A6808" t="s">
        <v>18574</v>
      </c>
      <c r="B6808">
        <f>MID(dane3[[#This Row],[PassengerId]],1,4)+0</f>
        <v>7188</v>
      </c>
      <c r="C6808" t="s">
        <v>14</v>
      </c>
      <c r="D6808" t="b">
        <v>0</v>
      </c>
      <c r="E6808" t="s">
        <v>18572</v>
      </c>
      <c r="F6808" t="str">
        <f>MID($E6808,1,1)</f>
        <v>C</v>
      </c>
      <c r="G6808" t="str">
        <f>IFERROR(MID($E6808,SEARCH("/",$E6808,SEARCH("/",$E6808)+1)+1,1),"")</f>
        <v>P</v>
      </c>
      <c r="H6808" t="s">
        <v>16</v>
      </c>
      <c r="I6808">
        <v>28</v>
      </c>
      <c r="J6808" t="b">
        <v>0</v>
      </c>
      <c r="K6808" s="7">
        <v>0</v>
      </c>
      <c r="L6808" s="7">
        <v>2896</v>
      </c>
      <c r="M6808" s="7">
        <v>46</v>
      </c>
      <c r="N6808" s="7">
        <v>5248</v>
      </c>
      <c r="O6808" s="7">
        <v>8169</v>
      </c>
      <c r="P6808" s="7">
        <f>SUM(dane3[[#This Row],[RoomService]:[VRDeck]])</f>
        <v>16359</v>
      </c>
      <c r="Q6808" t="s">
        <v>18575</v>
      </c>
      <c r="R6808" t="b">
        <v>0</v>
      </c>
    </row>
    <row r="6809" spans="1:18" x14ac:dyDescent="0.3">
      <c r="A6809" t="s">
        <v>18576</v>
      </c>
      <c r="B6809">
        <f>MID(dane3[[#This Row],[PassengerId]],1,4)+0</f>
        <v>7188</v>
      </c>
      <c r="C6809" t="s">
        <v>14</v>
      </c>
      <c r="D6809" t="b">
        <v>1</v>
      </c>
      <c r="E6809" t="s">
        <v>18572</v>
      </c>
      <c r="F6809" t="str">
        <f>MID($E6809,1,1)</f>
        <v>C</v>
      </c>
      <c r="G6809" t="str">
        <f>IFERROR(MID($E6809,SEARCH("/",$E6809,SEARCH("/",$E6809)+1)+1,1),"")</f>
        <v>P</v>
      </c>
      <c r="H6809" t="s">
        <v>16</v>
      </c>
      <c r="I6809">
        <v>27</v>
      </c>
      <c r="J6809" t="b">
        <v>1</v>
      </c>
      <c r="K6809" s="7">
        <v>0</v>
      </c>
      <c r="L6809" s="7">
        <v>0</v>
      </c>
      <c r="M6809" s="7">
        <v>0</v>
      </c>
      <c r="N6809" s="7">
        <v>0</v>
      </c>
      <c r="O6809" s="7">
        <v>0</v>
      </c>
      <c r="P6809" s="7">
        <f>SUM(dane3[[#This Row],[RoomService]:[VRDeck]])</f>
        <v>0</v>
      </c>
      <c r="Q6809" t="s">
        <v>18577</v>
      </c>
      <c r="R6809" t="b">
        <v>1</v>
      </c>
    </row>
    <row r="6810" spans="1:18" x14ac:dyDescent="0.3">
      <c r="A6810" t="s">
        <v>18578</v>
      </c>
      <c r="B6810">
        <f>MID(dane3[[#This Row],[PassengerId]],1,4)+0</f>
        <v>7189</v>
      </c>
      <c r="C6810" t="s">
        <v>14</v>
      </c>
      <c r="D6810" t="b">
        <v>1</v>
      </c>
      <c r="E6810" t="s">
        <v>18579</v>
      </c>
      <c r="F6810" t="str">
        <f>MID($E6810,1,1)</f>
        <v>C</v>
      </c>
      <c r="G6810" t="str">
        <f>IFERROR(MID($E6810,SEARCH("/",$E6810,SEARCH("/",$E6810)+1)+1,1),"")</f>
        <v>P</v>
      </c>
      <c r="H6810" t="s">
        <v>16</v>
      </c>
      <c r="I6810">
        <v>29</v>
      </c>
      <c r="J6810" t="b">
        <v>0</v>
      </c>
      <c r="K6810" s="7">
        <v>0</v>
      </c>
      <c r="L6810" s="7">
        <v>0</v>
      </c>
      <c r="M6810" s="7">
        <v>0</v>
      </c>
      <c r="N6810" s="7">
        <v>0</v>
      </c>
      <c r="O6810" s="7">
        <v>0</v>
      </c>
      <c r="P6810" s="7">
        <f>SUM(dane3[[#This Row],[RoomService]:[VRDeck]])</f>
        <v>0</v>
      </c>
      <c r="Q6810" t="s">
        <v>18580</v>
      </c>
      <c r="R6810" t="b">
        <v>1</v>
      </c>
    </row>
    <row r="6811" spans="1:18" x14ac:dyDescent="0.3">
      <c r="A6811" t="s">
        <v>18581</v>
      </c>
      <c r="B6811">
        <f>MID(dane3[[#This Row],[PassengerId]],1,4)+0</f>
        <v>7190</v>
      </c>
      <c r="C6811" t="s">
        <v>19</v>
      </c>
      <c r="D6811" t="b">
        <v>1</v>
      </c>
      <c r="E6811" t="s">
        <v>18582</v>
      </c>
      <c r="F6811" t="str">
        <f>MID($E6811,1,1)</f>
        <v>G</v>
      </c>
      <c r="G6811" t="str">
        <f>IFERROR(MID($E6811,SEARCH("/",$E6811,SEARCH("/",$E6811)+1)+1,1),"")</f>
        <v>S</v>
      </c>
      <c r="H6811" t="s">
        <v>46</v>
      </c>
      <c r="I6811">
        <v>14</v>
      </c>
      <c r="J6811" t="b">
        <v>0</v>
      </c>
      <c r="K6811" s="7">
        <v>0</v>
      </c>
      <c r="L6811" s="7">
        <v>0</v>
      </c>
      <c r="M6811" s="7">
        <v>0</v>
      </c>
      <c r="N6811" s="7">
        <v>0</v>
      </c>
      <c r="O6811" s="7">
        <v>0</v>
      </c>
      <c r="P6811" s="7">
        <f>SUM(dane3[[#This Row],[RoomService]:[VRDeck]])</f>
        <v>0</v>
      </c>
      <c r="Q6811" t="s">
        <v>18583</v>
      </c>
      <c r="R6811" t="b">
        <v>1</v>
      </c>
    </row>
    <row r="6812" spans="1:18" x14ac:dyDescent="0.3">
      <c r="A6812" t="s">
        <v>18584</v>
      </c>
      <c r="B6812">
        <f>MID(dane3[[#This Row],[PassengerId]],1,4)+0</f>
        <v>7191</v>
      </c>
      <c r="C6812" t="s">
        <v>19</v>
      </c>
      <c r="D6812" t="b">
        <v>0</v>
      </c>
      <c r="E6812" t="s">
        <v>18585</v>
      </c>
      <c r="F6812" t="str">
        <f>MID($E6812,1,1)</f>
        <v>F</v>
      </c>
      <c r="G6812" t="str">
        <f>IFERROR(MID($E6812,SEARCH("/",$E6812,SEARCH("/",$E6812)+1)+1,1),"")</f>
        <v>P</v>
      </c>
      <c r="H6812" t="s">
        <v>16</v>
      </c>
      <c r="I6812">
        <v>14</v>
      </c>
      <c r="J6812" t="b">
        <v>0</v>
      </c>
      <c r="K6812" s="7">
        <v>0</v>
      </c>
      <c r="L6812" s="7">
        <v>0</v>
      </c>
      <c r="M6812" s="7">
        <v>766</v>
      </c>
      <c r="N6812" s="7">
        <v>0</v>
      </c>
      <c r="O6812" s="7">
        <v>0</v>
      </c>
      <c r="P6812" s="7">
        <f>SUM(dane3[[#This Row],[RoomService]:[VRDeck]])</f>
        <v>766</v>
      </c>
      <c r="Q6812" t="s">
        <v>18586</v>
      </c>
      <c r="R6812" t="b">
        <v>0</v>
      </c>
    </row>
    <row r="6813" spans="1:18" x14ac:dyDescent="0.3">
      <c r="A6813" t="s">
        <v>18587</v>
      </c>
      <c r="B6813">
        <f>MID(dane3[[#This Row],[PassengerId]],1,4)+0</f>
        <v>7192</v>
      </c>
      <c r="C6813" t="s">
        <v>19</v>
      </c>
      <c r="D6813" t="b">
        <v>1</v>
      </c>
      <c r="E6813" t="s">
        <v>18588</v>
      </c>
      <c r="F6813" t="str">
        <f>MID($E6813,1,1)</f>
        <v>G</v>
      </c>
      <c r="G6813" t="str">
        <f>IFERROR(MID($E6813,SEARCH("/",$E6813,SEARCH("/",$E6813)+1)+1,1),"")</f>
        <v>S</v>
      </c>
      <c r="H6813" t="s">
        <v>16</v>
      </c>
      <c r="I6813">
        <v>17</v>
      </c>
      <c r="J6813" t="b">
        <v>0</v>
      </c>
      <c r="K6813" s="7">
        <v>0</v>
      </c>
      <c r="L6813" s="7">
        <v>0</v>
      </c>
      <c r="M6813" s="7">
        <v>0</v>
      </c>
      <c r="N6813" s="7">
        <v>0</v>
      </c>
      <c r="O6813" s="7">
        <v>0</v>
      </c>
      <c r="P6813" s="7">
        <f>SUM(dane3[[#This Row],[RoomService]:[VRDeck]])</f>
        <v>0</v>
      </c>
      <c r="Q6813" t="s">
        <v>18589</v>
      </c>
      <c r="R6813" t="b">
        <v>1</v>
      </c>
    </row>
    <row r="6814" spans="1:18" x14ac:dyDescent="0.3">
      <c r="A6814" t="s">
        <v>18590</v>
      </c>
      <c r="B6814">
        <f>MID(dane3[[#This Row],[PassengerId]],1,4)+0</f>
        <v>7193</v>
      </c>
      <c r="C6814" t="s">
        <v>19</v>
      </c>
      <c r="D6814" t="b">
        <v>0</v>
      </c>
      <c r="E6814" t="s">
        <v>18591</v>
      </c>
      <c r="F6814" t="str">
        <f>MID($E6814,1,1)</f>
        <v>F</v>
      </c>
      <c r="G6814" t="str">
        <f>IFERROR(MID($E6814,SEARCH("/",$E6814,SEARCH("/",$E6814)+1)+1,1),"")</f>
        <v>S</v>
      </c>
      <c r="H6814" t="s">
        <v>16</v>
      </c>
      <c r="I6814">
        <v>35</v>
      </c>
      <c r="J6814" t="b">
        <v>0</v>
      </c>
      <c r="K6814" s="7">
        <v>150</v>
      </c>
      <c r="L6814" s="7">
        <v>0</v>
      </c>
      <c r="M6814" s="7">
        <v>96</v>
      </c>
      <c r="N6814" s="7">
        <v>638</v>
      </c>
      <c r="O6814" s="7">
        <v>0</v>
      </c>
      <c r="P6814" s="7">
        <f>SUM(dane3[[#This Row],[RoomService]:[VRDeck]])</f>
        <v>884</v>
      </c>
      <c r="Q6814" t="s">
        <v>18592</v>
      </c>
      <c r="R6814" t="b">
        <v>1</v>
      </c>
    </row>
    <row r="6815" spans="1:18" x14ac:dyDescent="0.3">
      <c r="A6815" t="s">
        <v>20239</v>
      </c>
      <c r="B6815">
        <f>MID(dane3[[#This Row],[PassengerId]],1,4)+0</f>
        <v>7910</v>
      </c>
      <c r="C6815" t="s">
        <v>19</v>
      </c>
      <c r="D6815" t="b">
        <v>0</v>
      </c>
      <c r="E6815" t="s">
        <v>20240</v>
      </c>
      <c r="F6815" t="str">
        <f>MID($E6815,1,1)</f>
        <v>F</v>
      </c>
      <c r="G6815" t="str">
        <f>IFERROR(MID($E6815,SEARCH("/",$E6815,SEARCH("/",$E6815)+1)+1,1),"")</f>
        <v>P</v>
      </c>
      <c r="H6815" t="s">
        <v>32</v>
      </c>
      <c r="I6815">
        <v>30</v>
      </c>
      <c r="J6815" t="b">
        <v>0</v>
      </c>
      <c r="K6815" s="7">
        <v>4</v>
      </c>
      <c r="L6815" s="7">
        <v>637</v>
      </c>
      <c r="M6815" s="7">
        <v>0</v>
      </c>
      <c r="N6815" s="7">
        <v>0</v>
      </c>
      <c r="O6815" s="7">
        <v>3</v>
      </c>
      <c r="P6815" s="7">
        <f>SUM(dane3[[#This Row],[RoomService]:[VRDeck]])</f>
        <v>644</v>
      </c>
      <c r="Q6815" t="s">
        <v>20241</v>
      </c>
      <c r="R6815" t="b">
        <v>0</v>
      </c>
    </row>
    <row r="6816" spans="1:18" x14ac:dyDescent="0.3">
      <c r="A6816" t="s">
        <v>17559</v>
      </c>
      <c r="B6816">
        <f>MID(dane3[[#This Row],[PassengerId]],1,4)+0</f>
        <v>6794</v>
      </c>
      <c r="C6816" t="s">
        <v>53</v>
      </c>
      <c r="D6816" t="b">
        <v>0</v>
      </c>
      <c r="E6816" t="s">
        <v>17560</v>
      </c>
      <c r="F6816" t="str">
        <f>MID($E6816,1,1)</f>
        <v>D</v>
      </c>
      <c r="G6816" t="str">
        <f>IFERROR(MID($E6816,SEARCH("/",$E6816,SEARCH("/",$E6816)+1)+1,1),"")</f>
        <v>S</v>
      </c>
      <c r="H6816" t="s">
        <v>16</v>
      </c>
      <c r="I6816">
        <v>27</v>
      </c>
      <c r="J6816" t="b">
        <v>0</v>
      </c>
      <c r="K6816" s="7">
        <v>20</v>
      </c>
      <c r="L6816" s="7">
        <v>0</v>
      </c>
      <c r="M6816" s="7">
        <v>1000</v>
      </c>
      <c r="N6816" s="7">
        <v>36</v>
      </c>
      <c r="O6816" s="7">
        <v>0</v>
      </c>
      <c r="P6816" s="7">
        <f>SUM(dane3[[#This Row],[RoomService]:[VRDeck]])</f>
        <v>1056</v>
      </c>
      <c r="Q6816" t="s">
        <v>17561</v>
      </c>
      <c r="R6816" t="b">
        <v>1</v>
      </c>
    </row>
    <row r="6817" spans="1:18" x14ac:dyDescent="0.3">
      <c r="A6817" t="s">
        <v>18599</v>
      </c>
      <c r="B6817">
        <f>MID(dane3[[#This Row],[PassengerId]],1,4)+0</f>
        <v>7199</v>
      </c>
      <c r="C6817" t="s">
        <v>19</v>
      </c>
      <c r="D6817" t="b">
        <v>0</v>
      </c>
      <c r="E6817" t="s">
        <v>18600</v>
      </c>
      <c r="F6817" t="str">
        <f>MID($E6817,1,1)</f>
        <v>G</v>
      </c>
      <c r="G6817" t="str">
        <f>IFERROR(MID($E6817,SEARCH("/",$E6817,SEARCH("/",$E6817)+1)+1,1),"")</f>
        <v>S</v>
      </c>
      <c r="H6817" t="s">
        <v>16</v>
      </c>
      <c r="I6817">
        <v>54</v>
      </c>
      <c r="J6817" t="b">
        <v>0</v>
      </c>
      <c r="K6817" s="7">
        <v>1</v>
      </c>
      <c r="L6817" s="7">
        <v>0</v>
      </c>
      <c r="M6817" s="7">
        <v>109</v>
      </c>
      <c r="N6817" s="7">
        <v>0</v>
      </c>
      <c r="O6817" s="7">
        <v>1</v>
      </c>
      <c r="P6817" s="7">
        <f>SUM(dane3[[#This Row],[RoomService]:[VRDeck]])</f>
        <v>111</v>
      </c>
      <c r="Q6817" t="s">
        <v>18601</v>
      </c>
      <c r="R6817" t="b">
        <v>0</v>
      </c>
    </row>
    <row r="6818" spans="1:18" x14ac:dyDescent="0.3">
      <c r="A6818" t="s">
        <v>18602</v>
      </c>
      <c r="B6818">
        <f>MID(dane3[[#This Row],[PassengerId]],1,4)+0</f>
        <v>7200</v>
      </c>
      <c r="C6818" t="s">
        <v>14</v>
      </c>
      <c r="D6818" t="b">
        <v>0</v>
      </c>
      <c r="E6818" t="s">
        <v>18603</v>
      </c>
      <c r="F6818" t="str">
        <f>MID($E6818,1,1)</f>
        <v>C</v>
      </c>
      <c r="G6818" t="str">
        <f>IFERROR(MID($E6818,SEARCH("/",$E6818,SEARCH("/",$E6818)+1)+1,1),"")</f>
        <v>S</v>
      </c>
      <c r="H6818" t="s">
        <v>16</v>
      </c>
      <c r="I6818">
        <v>37</v>
      </c>
      <c r="J6818" t="b">
        <v>0</v>
      </c>
      <c r="K6818" s="7">
        <v>300</v>
      </c>
      <c r="L6818" s="7">
        <v>3434</v>
      </c>
      <c r="M6818" s="7">
        <v>0</v>
      </c>
      <c r="N6818" s="7">
        <v>1</v>
      </c>
      <c r="O6818" s="7">
        <v>171</v>
      </c>
      <c r="P6818" s="7">
        <f>SUM(dane3[[#This Row],[RoomService]:[VRDeck]])</f>
        <v>3906</v>
      </c>
      <c r="Q6818" t="s">
        <v>18604</v>
      </c>
      <c r="R6818" t="b">
        <v>1</v>
      </c>
    </row>
    <row r="6819" spans="1:18" x14ac:dyDescent="0.3">
      <c r="A6819" t="s">
        <v>18605</v>
      </c>
      <c r="B6819">
        <f>MID(dane3[[#This Row],[PassengerId]],1,4)+0</f>
        <v>7202</v>
      </c>
      <c r="C6819" t="s">
        <v>19</v>
      </c>
      <c r="D6819" t="b">
        <v>0</v>
      </c>
      <c r="E6819" t="s">
        <v>18606</v>
      </c>
      <c r="F6819" t="str">
        <f>MID($E6819,1,1)</f>
        <v>E</v>
      </c>
      <c r="G6819" t="str">
        <f>IFERROR(MID($E6819,SEARCH("/",$E6819,SEARCH("/",$E6819)+1)+1,1),"")</f>
        <v>P</v>
      </c>
      <c r="H6819" t="s">
        <v>16</v>
      </c>
      <c r="I6819">
        <v>37</v>
      </c>
      <c r="J6819" t="b">
        <v>0</v>
      </c>
      <c r="K6819" s="7">
        <v>541</v>
      </c>
      <c r="L6819" s="7">
        <v>38</v>
      </c>
      <c r="M6819" s="7">
        <v>713</v>
      </c>
      <c r="N6819" s="7">
        <v>316</v>
      </c>
      <c r="O6819" s="7">
        <v>0</v>
      </c>
      <c r="P6819" s="7">
        <f>SUM(dane3[[#This Row],[RoomService]:[VRDeck]])</f>
        <v>1608</v>
      </c>
      <c r="Q6819" t="s">
        <v>18607</v>
      </c>
      <c r="R6819" t="b">
        <v>0</v>
      </c>
    </row>
    <row r="6820" spans="1:18" x14ac:dyDescent="0.3">
      <c r="A6820" t="s">
        <v>18608</v>
      </c>
      <c r="B6820">
        <f>MID(dane3[[#This Row],[PassengerId]],1,4)+0</f>
        <v>7203</v>
      </c>
      <c r="C6820" t="s">
        <v>19</v>
      </c>
      <c r="D6820" t="b">
        <v>0</v>
      </c>
      <c r="E6820" t="s">
        <v>18609</v>
      </c>
      <c r="F6820" t="str">
        <f>MID($E6820,1,1)</f>
        <v>E</v>
      </c>
      <c r="G6820" t="str">
        <f>IFERROR(MID($E6820,SEARCH("/",$E6820,SEARCH("/",$E6820)+1)+1,1),"")</f>
        <v>P</v>
      </c>
      <c r="H6820" t="s">
        <v>16</v>
      </c>
      <c r="I6820">
        <v>24</v>
      </c>
      <c r="J6820" t="b">
        <v>0</v>
      </c>
      <c r="K6820" s="7">
        <v>1</v>
      </c>
      <c r="L6820" s="7">
        <v>194</v>
      </c>
      <c r="M6820" s="7">
        <v>0</v>
      </c>
      <c r="N6820" s="7">
        <v>0</v>
      </c>
      <c r="O6820" s="7">
        <v>632</v>
      </c>
      <c r="P6820" s="7">
        <f>SUM(dane3[[#This Row],[RoomService]:[VRDeck]])</f>
        <v>827</v>
      </c>
      <c r="Q6820" t="s">
        <v>18610</v>
      </c>
      <c r="R6820" t="b">
        <v>1</v>
      </c>
    </row>
    <row r="6821" spans="1:18" x14ac:dyDescent="0.3">
      <c r="A6821" t="s">
        <v>17589</v>
      </c>
      <c r="B6821">
        <f>MID(dane3[[#This Row],[PassengerId]],1,4)+0</f>
        <v>6810</v>
      </c>
      <c r="C6821" t="s">
        <v>53</v>
      </c>
      <c r="D6821" t="b">
        <v>1</v>
      </c>
      <c r="E6821" t="s">
        <v>17590</v>
      </c>
      <c r="F6821" t="str">
        <f>MID($E6821,1,1)</f>
        <v>E</v>
      </c>
      <c r="G6821" t="str">
        <f>IFERROR(MID($E6821,SEARCH("/",$E6821,SEARCH("/",$E6821)+1)+1,1),"")</f>
        <v>S</v>
      </c>
      <c r="H6821" t="s">
        <v>16</v>
      </c>
      <c r="I6821">
        <v>20</v>
      </c>
      <c r="J6821" t="b">
        <v>0</v>
      </c>
      <c r="K6821" s="7">
        <v>0</v>
      </c>
      <c r="L6821" s="7">
        <v>0</v>
      </c>
      <c r="M6821" s="7">
        <v>0</v>
      </c>
      <c r="N6821" s="7">
        <v>0</v>
      </c>
      <c r="O6821" s="7">
        <v>0</v>
      </c>
      <c r="P6821" s="7">
        <f>SUM(dane3[[#This Row],[RoomService]:[VRDeck]])</f>
        <v>0</v>
      </c>
      <c r="Q6821" t="s">
        <v>17591</v>
      </c>
      <c r="R6821" t="b">
        <v>1</v>
      </c>
    </row>
    <row r="6822" spans="1:18" x14ac:dyDescent="0.3">
      <c r="A6822" t="s">
        <v>18614</v>
      </c>
      <c r="B6822">
        <f>MID(dane3[[#This Row],[PassengerId]],1,4)+0</f>
        <v>7206</v>
      </c>
      <c r="C6822" t="s">
        <v>19</v>
      </c>
      <c r="D6822" t="b">
        <v>0</v>
      </c>
      <c r="E6822" t="s">
        <v>18615</v>
      </c>
      <c r="F6822" t="str">
        <f>MID($E6822,1,1)</f>
        <v>F</v>
      </c>
      <c r="G6822" t="str">
        <f>IFERROR(MID($E6822,SEARCH("/",$E6822,SEARCH("/",$E6822)+1)+1,1),"")</f>
        <v>S</v>
      </c>
      <c r="H6822" t="s">
        <v>16</v>
      </c>
      <c r="I6822">
        <v>38</v>
      </c>
      <c r="J6822" t="b">
        <v>0</v>
      </c>
      <c r="K6822" s="7">
        <v>622</v>
      </c>
      <c r="L6822" s="7">
        <v>1319</v>
      </c>
      <c r="M6822" s="7">
        <v>42</v>
      </c>
      <c r="N6822" s="7">
        <v>1</v>
      </c>
      <c r="O6822" s="7">
        <v>444</v>
      </c>
      <c r="P6822" s="7">
        <f>SUM(dane3[[#This Row],[RoomService]:[VRDeck]])</f>
        <v>2428</v>
      </c>
      <c r="Q6822" t="s">
        <v>18616</v>
      </c>
      <c r="R6822" t="b">
        <v>0</v>
      </c>
    </row>
    <row r="6823" spans="1:18" x14ac:dyDescent="0.3">
      <c r="A6823" t="s">
        <v>18617</v>
      </c>
      <c r="B6823">
        <f>MID(dane3[[#This Row],[PassengerId]],1,4)+0</f>
        <v>7207</v>
      </c>
      <c r="C6823" t="s">
        <v>19</v>
      </c>
      <c r="D6823" t="b">
        <v>1</v>
      </c>
      <c r="E6823" t="s">
        <v>18618</v>
      </c>
      <c r="F6823" t="str">
        <f>MID($E6823,1,1)</f>
        <v>G</v>
      </c>
      <c r="G6823" t="str">
        <f>IFERROR(MID($E6823,SEARCH("/",$E6823,SEARCH("/",$E6823)+1)+1,1),"")</f>
        <v>P</v>
      </c>
      <c r="H6823" t="s">
        <v>16</v>
      </c>
      <c r="I6823">
        <v>28</v>
      </c>
      <c r="J6823" t="b">
        <v>0</v>
      </c>
      <c r="K6823" s="7">
        <v>0</v>
      </c>
      <c r="L6823" s="7">
        <v>0</v>
      </c>
      <c r="M6823" s="7">
        <v>0</v>
      </c>
      <c r="N6823" s="7">
        <v>0</v>
      </c>
      <c r="O6823" s="7">
        <v>0</v>
      </c>
      <c r="P6823" s="7">
        <f>SUM(dane3[[#This Row],[RoomService]:[VRDeck]])</f>
        <v>0</v>
      </c>
      <c r="Q6823" t="s">
        <v>18619</v>
      </c>
      <c r="R6823" t="b">
        <v>1</v>
      </c>
    </row>
    <row r="6824" spans="1:18" x14ac:dyDescent="0.3">
      <c r="A6824" t="s">
        <v>18620</v>
      </c>
      <c r="B6824">
        <f>MID(dane3[[#This Row],[PassengerId]],1,4)+0</f>
        <v>7208</v>
      </c>
      <c r="C6824" t="s">
        <v>19</v>
      </c>
      <c r="D6824" t="b">
        <v>0</v>
      </c>
      <c r="E6824" t="s">
        <v>18621</v>
      </c>
      <c r="F6824" t="str">
        <f>MID($E6824,1,1)</f>
        <v>G</v>
      </c>
      <c r="G6824" t="str">
        <f>IFERROR(MID($E6824,SEARCH("/",$E6824,SEARCH("/",$E6824)+1)+1,1),"")</f>
        <v>P</v>
      </c>
      <c r="H6824" t="s">
        <v>16</v>
      </c>
      <c r="I6824">
        <v>0</v>
      </c>
      <c r="J6824" t="b">
        <v>0</v>
      </c>
      <c r="K6824" s="7">
        <v>0</v>
      </c>
      <c r="L6824" s="7">
        <v>0</v>
      </c>
      <c r="M6824" s="7">
        <v>0</v>
      </c>
      <c r="N6824" s="7">
        <v>0</v>
      </c>
      <c r="O6824" s="7">
        <v>0</v>
      </c>
      <c r="P6824" s="7">
        <f>SUM(dane3[[#This Row],[RoomService]:[VRDeck]])</f>
        <v>0</v>
      </c>
      <c r="Q6824" t="s">
        <v>18622</v>
      </c>
      <c r="R6824" t="b">
        <v>1</v>
      </c>
    </row>
    <row r="6825" spans="1:18" x14ac:dyDescent="0.3">
      <c r="A6825" t="s">
        <v>18623</v>
      </c>
      <c r="B6825">
        <f>MID(dane3[[#This Row],[PassengerId]],1,4)+0</f>
        <v>7208</v>
      </c>
      <c r="C6825" t="s">
        <v>19</v>
      </c>
      <c r="D6825" t="b">
        <v>0</v>
      </c>
      <c r="E6825" t="s">
        <v>18624</v>
      </c>
      <c r="F6825" t="str">
        <f>MID($E6825,1,1)</f>
        <v>F</v>
      </c>
      <c r="G6825" t="str">
        <f>IFERROR(MID($E6825,SEARCH("/",$E6825,SEARCH("/",$E6825)+1)+1,1),"")</f>
        <v>P</v>
      </c>
      <c r="H6825" t="s">
        <v>16</v>
      </c>
      <c r="I6825">
        <v>16</v>
      </c>
      <c r="J6825" t="b">
        <v>0</v>
      </c>
      <c r="K6825" s="7">
        <v>23</v>
      </c>
      <c r="L6825" s="7">
        <v>479</v>
      </c>
      <c r="M6825" s="7">
        <v>0</v>
      </c>
      <c r="N6825" s="7">
        <v>0</v>
      </c>
      <c r="O6825" s="7">
        <v>373</v>
      </c>
      <c r="P6825" s="7">
        <f>SUM(dane3[[#This Row],[RoomService]:[VRDeck]])</f>
        <v>875</v>
      </c>
      <c r="Q6825" t="s">
        <v>18625</v>
      </c>
      <c r="R6825" t="b">
        <v>0</v>
      </c>
    </row>
    <row r="6826" spans="1:18" x14ac:dyDescent="0.3">
      <c r="A6826" t="s">
        <v>18626</v>
      </c>
      <c r="B6826">
        <f>MID(dane3[[#This Row],[PassengerId]],1,4)+0</f>
        <v>7210</v>
      </c>
      <c r="C6826" t="s">
        <v>19</v>
      </c>
      <c r="D6826" t="b">
        <v>0</v>
      </c>
      <c r="E6826" t="s">
        <v>18627</v>
      </c>
      <c r="F6826" t="str">
        <f>MID($E6826,1,1)</f>
        <v>F</v>
      </c>
      <c r="G6826" t="str">
        <f>IFERROR(MID($E6826,SEARCH("/",$E6826,SEARCH("/",$E6826)+1)+1,1),"")</f>
        <v>P</v>
      </c>
      <c r="H6826" t="s">
        <v>16</v>
      </c>
      <c r="I6826">
        <v>25</v>
      </c>
      <c r="J6826" t="b">
        <v>0</v>
      </c>
      <c r="K6826" s="7">
        <v>0</v>
      </c>
      <c r="L6826" s="7">
        <v>0</v>
      </c>
      <c r="M6826" s="7">
        <v>879</v>
      </c>
      <c r="N6826" s="7">
        <v>0</v>
      </c>
      <c r="O6826" s="7">
        <v>0</v>
      </c>
      <c r="P6826" s="7">
        <f>SUM(dane3[[#This Row],[RoomService]:[VRDeck]])</f>
        <v>879</v>
      </c>
      <c r="Q6826" t="s">
        <v>18628</v>
      </c>
      <c r="R6826" t="b">
        <v>0</v>
      </c>
    </row>
    <row r="6827" spans="1:18" x14ac:dyDescent="0.3">
      <c r="A6827" t="s">
        <v>18629</v>
      </c>
      <c r="B6827">
        <f>MID(dane3[[#This Row],[PassengerId]],1,4)+0</f>
        <v>7214</v>
      </c>
      <c r="C6827" t="s">
        <v>19</v>
      </c>
      <c r="D6827" t="b">
        <v>0</v>
      </c>
      <c r="E6827" t="s">
        <v>18630</v>
      </c>
      <c r="F6827" t="str">
        <f>MID($E6827,1,1)</f>
        <v>F</v>
      </c>
      <c r="G6827" t="str">
        <f>IFERROR(MID($E6827,SEARCH("/",$E6827,SEARCH("/",$E6827)+1)+1,1),"")</f>
        <v>S</v>
      </c>
      <c r="H6827" t="s">
        <v>46</v>
      </c>
      <c r="I6827">
        <v>22</v>
      </c>
      <c r="J6827" t="b">
        <v>0</v>
      </c>
      <c r="K6827" s="7">
        <v>30</v>
      </c>
      <c r="L6827" s="7">
        <v>0</v>
      </c>
      <c r="M6827" s="7">
        <v>690</v>
      </c>
      <c r="N6827" s="7">
        <v>41</v>
      </c>
      <c r="O6827" s="7">
        <v>0</v>
      </c>
      <c r="P6827" s="7">
        <f>SUM(dane3[[#This Row],[RoomService]:[VRDeck]])</f>
        <v>761</v>
      </c>
      <c r="Q6827" t="s">
        <v>18631</v>
      </c>
      <c r="R6827" t="b">
        <v>1</v>
      </c>
    </row>
    <row r="6828" spans="1:18" x14ac:dyDescent="0.3">
      <c r="A6828" t="s">
        <v>17594</v>
      </c>
      <c r="B6828">
        <f>MID(dane3[[#This Row],[PassengerId]],1,4)+0</f>
        <v>6810</v>
      </c>
      <c r="C6828" t="s">
        <v>53</v>
      </c>
      <c r="D6828" t="b">
        <v>1</v>
      </c>
      <c r="E6828" t="s">
        <v>39</v>
      </c>
      <c r="F6828" t="s">
        <v>23763</v>
      </c>
      <c r="G6828" t="str">
        <f>IFERROR(MID($E6828,SEARCH("/",$E6828,SEARCH("/",$E6828)+1)+1,1),"")</f>
        <v/>
      </c>
      <c r="H6828" t="s">
        <v>16</v>
      </c>
      <c r="I6828">
        <v>16</v>
      </c>
      <c r="J6828" t="b">
        <v>0</v>
      </c>
      <c r="K6828" s="7">
        <v>0</v>
      </c>
      <c r="L6828" s="7">
        <v>0</v>
      </c>
      <c r="M6828" s="7">
        <v>0</v>
      </c>
      <c r="N6828" s="7">
        <v>0</v>
      </c>
      <c r="O6828" s="7">
        <v>0</v>
      </c>
      <c r="P6828" s="7">
        <f>SUM(dane3[[#This Row],[RoomService]:[VRDeck]])</f>
        <v>0</v>
      </c>
      <c r="Q6828" t="s">
        <v>17595</v>
      </c>
      <c r="R6828" t="b">
        <v>1</v>
      </c>
    </row>
    <row r="6829" spans="1:18" x14ac:dyDescent="0.3">
      <c r="A6829" t="s">
        <v>18635</v>
      </c>
      <c r="B6829">
        <f>MID(dane3[[#This Row],[PassengerId]],1,4)+0</f>
        <v>7216</v>
      </c>
      <c r="C6829" t="s">
        <v>19</v>
      </c>
      <c r="D6829" t="b">
        <v>0</v>
      </c>
      <c r="E6829" t="s">
        <v>18636</v>
      </c>
      <c r="F6829" t="str">
        <f>MID($E6829,1,1)</f>
        <v>E</v>
      </c>
      <c r="G6829" t="str">
        <f>IFERROR(MID($E6829,SEARCH("/",$E6829,SEARCH("/",$E6829)+1)+1,1),"")</f>
        <v>P</v>
      </c>
      <c r="H6829" t="s">
        <v>32</v>
      </c>
      <c r="I6829">
        <v>37</v>
      </c>
      <c r="J6829" t="b">
        <v>0</v>
      </c>
      <c r="K6829" s="7">
        <v>501</v>
      </c>
      <c r="L6829" s="7">
        <v>0</v>
      </c>
      <c r="M6829" s="7">
        <v>179</v>
      </c>
      <c r="N6829" s="7">
        <v>1</v>
      </c>
      <c r="O6829" s="7">
        <v>0</v>
      </c>
      <c r="P6829" s="7">
        <f>SUM(dane3[[#This Row],[RoomService]:[VRDeck]])</f>
        <v>681</v>
      </c>
      <c r="Q6829" t="s">
        <v>18637</v>
      </c>
      <c r="R6829" t="b">
        <v>1</v>
      </c>
    </row>
    <row r="6830" spans="1:18" x14ac:dyDescent="0.3">
      <c r="A6830" t="s">
        <v>17598</v>
      </c>
      <c r="B6830">
        <f>MID(dane3[[#This Row],[PassengerId]],1,4)+0</f>
        <v>6810</v>
      </c>
      <c r="C6830" t="s">
        <v>53</v>
      </c>
      <c r="D6830" t="b">
        <v>1</v>
      </c>
      <c r="E6830" t="s">
        <v>17590</v>
      </c>
      <c r="F6830" t="str">
        <f>MID($E6830,1,1)</f>
        <v>E</v>
      </c>
      <c r="G6830" t="str">
        <f>IFERROR(MID($E6830,SEARCH("/",$E6830,SEARCH("/",$E6830)+1)+1,1),"")</f>
        <v>S</v>
      </c>
      <c r="H6830" t="s">
        <v>46</v>
      </c>
      <c r="I6830">
        <v>68</v>
      </c>
      <c r="J6830" t="b">
        <v>0</v>
      </c>
      <c r="K6830" s="7">
        <v>0</v>
      </c>
      <c r="L6830" s="7">
        <v>0</v>
      </c>
      <c r="M6830" s="7">
        <v>0</v>
      </c>
      <c r="N6830" s="7">
        <v>0</v>
      </c>
      <c r="O6830" s="7">
        <v>0</v>
      </c>
      <c r="P6830" s="7">
        <f>SUM(dane3[[#This Row],[RoomService]:[VRDeck]])</f>
        <v>0</v>
      </c>
      <c r="Q6830" t="s">
        <v>17599</v>
      </c>
      <c r="R6830" t="b">
        <v>1</v>
      </c>
    </row>
    <row r="6831" spans="1:18" x14ac:dyDescent="0.3">
      <c r="A6831" t="s">
        <v>11985</v>
      </c>
      <c r="B6831">
        <f>MID(dane3[[#This Row],[PassengerId]],1,4)+0</f>
        <v>4662</v>
      </c>
      <c r="C6831" t="s">
        <v>14</v>
      </c>
      <c r="D6831" t="b">
        <v>1</v>
      </c>
      <c r="E6831" t="s">
        <v>11983</v>
      </c>
      <c r="F6831" t="str">
        <f>MID($E6831,1,1)</f>
        <v>C</v>
      </c>
      <c r="G6831" t="str">
        <f>IFERROR(MID($E6831,SEARCH("/",$E6831,SEARCH("/",$E6831)+1)+1,1),"")</f>
        <v>P</v>
      </c>
      <c r="H6831" t="s">
        <v>46</v>
      </c>
      <c r="I6831">
        <v>53</v>
      </c>
      <c r="J6831" t="b">
        <v>0</v>
      </c>
      <c r="K6831" s="7">
        <v>0</v>
      </c>
      <c r="L6831" s="7">
        <v>0</v>
      </c>
      <c r="M6831" s="7">
        <v>0</v>
      </c>
      <c r="N6831" s="7">
        <v>0</v>
      </c>
      <c r="O6831" s="7">
        <v>0</v>
      </c>
      <c r="P6831" s="7">
        <f>SUM(dane3[[#This Row],[RoomService]:[VRDeck]])</f>
        <v>0</v>
      </c>
      <c r="Q6831" t="s">
        <v>11986</v>
      </c>
      <c r="R6831" t="b">
        <v>1</v>
      </c>
    </row>
    <row r="6832" spans="1:18" x14ac:dyDescent="0.3">
      <c r="A6832" t="s">
        <v>18644</v>
      </c>
      <c r="B6832">
        <f>MID(dane3[[#This Row],[PassengerId]],1,4)+0</f>
        <v>7219</v>
      </c>
      <c r="C6832" t="s">
        <v>14</v>
      </c>
      <c r="D6832" t="b">
        <v>0</v>
      </c>
      <c r="E6832" t="s">
        <v>18645</v>
      </c>
      <c r="F6832" t="str">
        <f>MID($E6832,1,1)</f>
        <v>C</v>
      </c>
      <c r="G6832" t="str">
        <f>IFERROR(MID($E6832,SEARCH("/",$E6832,SEARCH("/",$E6832)+1)+1,1),"")</f>
        <v>P</v>
      </c>
      <c r="H6832" t="s">
        <v>16</v>
      </c>
      <c r="I6832">
        <v>0</v>
      </c>
      <c r="J6832" t="b">
        <v>0</v>
      </c>
      <c r="K6832" s="7">
        <v>0</v>
      </c>
      <c r="L6832" s="7">
        <v>0</v>
      </c>
      <c r="M6832" s="7">
        <v>0</v>
      </c>
      <c r="N6832" s="7">
        <v>0</v>
      </c>
      <c r="O6832" s="7">
        <v>0</v>
      </c>
      <c r="P6832" s="7">
        <f>SUM(dane3[[#This Row],[RoomService]:[VRDeck]])</f>
        <v>0</v>
      </c>
      <c r="Q6832" t="s">
        <v>18646</v>
      </c>
      <c r="R6832" t="b">
        <v>1</v>
      </c>
    </row>
    <row r="6833" spans="1:18" x14ac:dyDescent="0.3">
      <c r="A6833" t="s">
        <v>18647</v>
      </c>
      <c r="B6833">
        <f>MID(dane3[[#This Row],[PassengerId]],1,4)+0</f>
        <v>7219</v>
      </c>
      <c r="C6833" t="s">
        <v>14</v>
      </c>
      <c r="D6833" t="b">
        <v>1</v>
      </c>
      <c r="E6833" t="s">
        <v>18645</v>
      </c>
      <c r="F6833" t="str">
        <f>MID($E6833,1,1)</f>
        <v>C</v>
      </c>
      <c r="G6833" t="str">
        <f>IFERROR(MID($E6833,SEARCH("/",$E6833,SEARCH("/",$E6833)+1)+1,1),"")</f>
        <v>P</v>
      </c>
      <c r="H6833" t="s">
        <v>16</v>
      </c>
      <c r="I6833">
        <v>2</v>
      </c>
      <c r="J6833" t="b">
        <v>0</v>
      </c>
      <c r="K6833" s="7">
        <v>0</v>
      </c>
      <c r="L6833" s="7">
        <v>0</v>
      </c>
      <c r="M6833" s="7">
        <v>0</v>
      </c>
      <c r="N6833" s="7">
        <v>0</v>
      </c>
      <c r="O6833" s="7">
        <v>0</v>
      </c>
      <c r="P6833" s="7">
        <f>SUM(dane3[[#This Row],[RoomService]:[VRDeck]])</f>
        <v>0</v>
      </c>
      <c r="Q6833" t="s">
        <v>18648</v>
      </c>
      <c r="R6833" t="b">
        <v>0</v>
      </c>
    </row>
    <row r="6834" spans="1:18" x14ac:dyDescent="0.3">
      <c r="A6834" t="s">
        <v>18649</v>
      </c>
      <c r="B6834">
        <f>MID(dane3[[#This Row],[PassengerId]],1,4)+0</f>
        <v>7219</v>
      </c>
      <c r="C6834" t="s">
        <v>14</v>
      </c>
      <c r="D6834" t="b">
        <v>1</v>
      </c>
      <c r="E6834" t="s">
        <v>18645</v>
      </c>
      <c r="F6834" t="str">
        <f>MID($E6834,1,1)</f>
        <v>C</v>
      </c>
      <c r="G6834" t="str">
        <f>IFERROR(MID($E6834,SEARCH("/",$E6834,SEARCH("/",$E6834)+1)+1,1),"")</f>
        <v>P</v>
      </c>
      <c r="H6834" t="s">
        <v>16</v>
      </c>
      <c r="I6834">
        <v>64</v>
      </c>
      <c r="J6834" t="b">
        <v>0</v>
      </c>
      <c r="K6834" s="7">
        <v>0</v>
      </c>
      <c r="L6834" s="7">
        <v>0</v>
      </c>
      <c r="M6834" s="7">
        <v>0</v>
      </c>
      <c r="N6834" s="7">
        <v>0</v>
      </c>
      <c r="O6834" s="7">
        <v>0</v>
      </c>
      <c r="P6834" s="7">
        <f>SUM(dane3[[#This Row],[RoomService]:[VRDeck]])</f>
        <v>0</v>
      </c>
      <c r="Q6834" t="s">
        <v>18650</v>
      </c>
      <c r="R6834" t="b">
        <v>1</v>
      </c>
    </row>
    <row r="6835" spans="1:18" x14ac:dyDescent="0.3">
      <c r="A6835" t="s">
        <v>18651</v>
      </c>
      <c r="B6835">
        <f>MID(dane3[[#This Row],[PassengerId]],1,4)+0</f>
        <v>7219</v>
      </c>
      <c r="C6835" t="s">
        <v>14</v>
      </c>
      <c r="D6835" t="b">
        <v>0</v>
      </c>
      <c r="E6835" t="s">
        <v>39</v>
      </c>
      <c r="F6835" t="s">
        <v>23760</v>
      </c>
      <c r="G6835" t="str">
        <f>IFERROR(MID($E6835,SEARCH("/",$E6835,SEARCH("/",$E6835)+1)+1,1),"")</f>
        <v/>
      </c>
      <c r="H6835" t="s">
        <v>16</v>
      </c>
      <c r="I6835">
        <v>24</v>
      </c>
      <c r="J6835" t="b">
        <v>0</v>
      </c>
      <c r="K6835" s="7">
        <v>0</v>
      </c>
      <c r="L6835" s="7">
        <v>2921</v>
      </c>
      <c r="M6835" s="7">
        <v>5</v>
      </c>
      <c r="N6835" s="7">
        <v>795</v>
      </c>
      <c r="O6835" s="7">
        <v>3155</v>
      </c>
      <c r="P6835" s="7">
        <f>SUM(dane3[[#This Row],[RoomService]:[VRDeck]])</f>
        <v>6876</v>
      </c>
      <c r="Q6835" t="s">
        <v>18652</v>
      </c>
      <c r="R6835" t="b">
        <v>0</v>
      </c>
    </row>
    <row r="6836" spans="1:18" x14ac:dyDescent="0.3">
      <c r="A6836" t="s">
        <v>18653</v>
      </c>
      <c r="B6836">
        <f>MID(dane3[[#This Row],[PassengerId]],1,4)+0</f>
        <v>7219</v>
      </c>
      <c r="C6836" t="s">
        <v>14</v>
      </c>
      <c r="D6836" t="b">
        <v>1</v>
      </c>
      <c r="E6836" t="s">
        <v>18645</v>
      </c>
      <c r="F6836" t="str">
        <f>MID($E6836,1,1)</f>
        <v>C</v>
      </c>
      <c r="G6836" t="str">
        <f>IFERROR(MID($E6836,SEARCH("/",$E6836,SEARCH("/",$E6836)+1)+1,1),"")</f>
        <v>P</v>
      </c>
      <c r="H6836" t="s">
        <v>16</v>
      </c>
      <c r="I6836">
        <v>40</v>
      </c>
      <c r="J6836" t="b">
        <v>0</v>
      </c>
      <c r="K6836" s="7">
        <v>0</v>
      </c>
      <c r="L6836" s="7">
        <v>0</v>
      </c>
      <c r="M6836" s="7">
        <v>0</v>
      </c>
      <c r="N6836" s="7">
        <v>0</v>
      </c>
      <c r="O6836" s="7">
        <v>0</v>
      </c>
      <c r="P6836" s="7">
        <f>SUM(dane3[[#This Row],[RoomService]:[VRDeck]])</f>
        <v>0</v>
      </c>
      <c r="Q6836" t="s">
        <v>18654</v>
      </c>
      <c r="R6836" t="b">
        <v>1</v>
      </c>
    </row>
    <row r="6837" spans="1:18" x14ac:dyDescent="0.3">
      <c r="A6837" t="s">
        <v>18655</v>
      </c>
      <c r="B6837">
        <f>MID(dane3[[#This Row],[PassengerId]],1,4)+0</f>
        <v>7219</v>
      </c>
      <c r="C6837" t="s">
        <v>14</v>
      </c>
      <c r="D6837" t="b">
        <v>0</v>
      </c>
      <c r="E6837" t="s">
        <v>18645</v>
      </c>
      <c r="F6837" t="str">
        <f>MID($E6837,1,1)</f>
        <v>C</v>
      </c>
      <c r="G6837" t="str">
        <f>IFERROR(MID($E6837,SEARCH("/",$E6837,SEARCH("/",$E6837)+1)+1,1),"")</f>
        <v>P</v>
      </c>
      <c r="H6837" t="s">
        <v>16</v>
      </c>
      <c r="I6837">
        <v>32</v>
      </c>
      <c r="J6837" t="b">
        <v>0</v>
      </c>
      <c r="K6837" s="7">
        <v>0</v>
      </c>
      <c r="L6837" s="7">
        <v>163</v>
      </c>
      <c r="M6837" s="7">
        <v>0</v>
      </c>
      <c r="N6837" s="7">
        <v>6953</v>
      </c>
      <c r="O6837" s="7">
        <v>50</v>
      </c>
      <c r="P6837" s="7">
        <f>SUM(dane3[[#This Row],[RoomService]:[VRDeck]])</f>
        <v>7166</v>
      </c>
      <c r="Q6837" t="s">
        <v>18656</v>
      </c>
      <c r="R6837" t="b">
        <v>0</v>
      </c>
    </row>
    <row r="6838" spans="1:18" x14ac:dyDescent="0.3">
      <c r="A6838" t="s">
        <v>18657</v>
      </c>
      <c r="B6838">
        <f>MID(dane3[[#This Row],[PassengerId]],1,4)+0</f>
        <v>7221</v>
      </c>
      <c r="C6838" t="s">
        <v>14</v>
      </c>
      <c r="D6838" t="b">
        <v>0</v>
      </c>
      <c r="E6838" t="s">
        <v>18658</v>
      </c>
      <c r="F6838" t="str">
        <f>MID($E6838,1,1)</f>
        <v>B</v>
      </c>
      <c r="G6838" t="str">
        <f>IFERROR(MID($E6838,SEARCH("/",$E6838,SEARCH("/",$E6838)+1)+1,1),"")</f>
        <v>P</v>
      </c>
      <c r="H6838" t="s">
        <v>46</v>
      </c>
      <c r="I6838">
        <v>54</v>
      </c>
      <c r="J6838" t="b">
        <v>1</v>
      </c>
      <c r="K6838" s="7">
        <v>0</v>
      </c>
      <c r="L6838" s="7">
        <v>316</v>
      </c>
      <c r="M6838" s="7">
        <v>1</v>
      </c>
      <c r="N6838" s="7">
        <v>2038</v>
      </c>
      <c r="O6838" s="7">
        <v>388</v>
      </c>
      <c r="P6838" s="7">
        <f>SUM(dane3[[#This Row],[RoomService]:[VRDeck]])</f>
        <v>2743</v>
      </c>
      <c r="Q6838" t="s">
        <v>18659</v>
      </c>
      <c r="R6838" t="b">
        <v>0</v>
      </c>
    </row>
    <row r="6839" spans="1:18" x14ac:dyDescent="0.3">
      <c r="A6839" t="s">
        <v>18660</v>
      </c>
      <c r="B6839">
        <f>MID(dane3[[#This Row],[PassengerId]],1,4)+0</f>
        <v>7224</v>
      </c>
      <c r="C6839" t="s">
        <v>19</v>
      </c>
      <c r="D6839" t="b">
        <v>1</v>
      </c>
      <c r="E6839" t="s">
        <v>18661</v>
      </c>
      <c r="F6839" t="str">
        <f>MID($E6839,1,1)</f>
        <v>G</v>
      </c>
      <c r="G6839" t="str">
        <f>IFERROR(MID($E6839,SEARCH("/",$E6839,SEARCH("/",$E6839)+1)+1,1),"")</f>
        <v>S</v>
      </c>
      <c r="H6839" t="s">
        <v>16</v>
      </c>
      <c r="I6839">
        <v>30</v>
      </c>
      <c r="J6839" t="b">
        <v>0</v>
      </c>
      <c r="K6839" s="7">
        <v>0</v>
      </c>
      <c r="L6839" s="7">
        <v>0</v>
      </c>
      <c r="M6839" s="7">
        <v>0</v>
      </c>
      <c r="N6839" s="7">
        <v>0</v>
      </c>
      <c r="O6839" s="7">
        <v>0</v>
      </c>
      <c r="P6839" s="7">
        <f>SUM(dane3[[#This Row],[RoomService]:[VRDeck]])</f>
        <v>0</v>
      </c>
      <c r="Q6839" t="s">
        <v>18662</v>
      </c>
      <c r="R6839" t="b">
        <v>1</v>
      </c>
    </row>
    <row r="6840" spans="1:18" x14ac:dyDescent="0.3">
      <c r="A6840" t="s">
        <v>18663</v>
      </c>
      <c r="B6840">
        <f>MID(dane3[[#This Row],[PassengerId]],1,4)+0</f>
        <v>7225</v>
      </c>
      <c r="C6840" t="s">
        <v>14</v>
      </c>
      <c r="D6840" t="b">
        <v>0</v>
      </c>
      <c r="E6840" t="s">
        <v>18664</v>
      </c>
      <c r="F6840" t="str">
        <f>MID($E6840,1,1)</f>
        <v>A</v>
      </c>
      <c r="G6840" t="str">
        <f>IFERROR(MID($E6840,SEARCH("/",$E6840,SEARCH("/",$E6840)+1)+1,1),"")</f>
        <v>P</v>
      </c>
      <c r="H6840" t="s">
        <v>46</v>
      </c>
      <c r="I6840">
        <v>37</v>
      </c>
      <c r="J6840" t="b">
        <v>0</v>
      </c>
      <c r="K6840" s="7">
        <v>0</v>
      </c>
      <c r="L6840" s="7">
        <v>1379</v>
      </c>
      <c r="M6840" s="7">
        <v>130</v>
      </c>
      <c r="N6840" s="7">
        <v>1488</v>
      </c>
      <c r="O6840" s="7">
        <v>75</v>
      </c>
      <c r="P6840" s="7">
        <f>SUM(dane3[[#This Row],[RoomService]:[VRDeck]])</f>
        <v>3072</v>
      </c>
      <c r="Q6840" t="s">
        <v>18665</v>
      </c>
      <c r="R6840" t="b">
        <v>0</v>
      </c>
    </row>
    <row r="6841" spans="1:18" x14ac:dyDescent="0.3">
      <c r="A6841" t="s">
        <v>17637</v>
      </c>
      <c r="B6841">
        <f>MID(dane3[[#This Row],[PassengerId]],1,4)+0</f>
        <v>6825</v>
      </c>
      <c r="C6841" t="s">
        <v>53</v>
      </c>
      <c r="D6841" t="b">
        <v>1</v>
      </c>
      <c r="E6841" t="s">
        <v>17638</v>
      </c>
      <c r="F6841" t="str">
        <f>MID($E6841,1,1)</f>
        <v>F</v>
      </c>
      <c r="G6841" t="str">
        <f>IFERROR(MID($E6841,SEARCH("/",$E6841,SEARCH("/",$E6841)+1)+1,1),"")</f>
        <v>S</v>
      </c>
      <c r="H6841" t="s">
        <v>46</v>
      </c>
      <c r="I6841">
        <v>30</v>
      </c>
      <c r="J6841" t="b">
        <v>0</v>
      </c>
      <c r="K6841" s="7">
        <v>0</v>
      </c>
      <c r="L6841" s="7">
        <v>0</v>
      </c>
      <c r="M6841" s="7">
        <v>0</v>
      </c>
      <c r="N6841" s="7">
        <v>0</v>
      </c>
      <c r="O6841" s="7">
        <v>0</v>
      </c>
      <c r="P6841" s="7">
        <f>SUM(dane3[[#This Row],[RoomService]:[VRDeck]])</f>
        <v>0</v>
      </c>
      <c r="Q6841" t="s">
        <v>17639</v>
      </c>
      <c r="R6841" t="b">
        <v>1</v>
      </c>
    </row>
    <row r="6842" spans="1:18" x14ac:dyDescent="0.3">
      <c r="A6842" t="s">
        <v>17640</v>
      </c>
      <c r="B6842">
        <f>MID(dane3[[#This Row],[PassengerId]],1,4)+0</f>
        <v>6825</v>
      </c>
      <c r="C6842" t="s">
        <v>53</v>
      </c>
      <c r="D6842" t="b">
        <v>0</v>
      </c>
      <c r="E6842" t="s">
        <v>17638</v>
      </c>
      <c r="F6842" t="str">
        <f>MID($E6842,1,1)</f>
        <v>F</v>
      </c>
      <c r="G6842" t="str">
        <f>IFERROR(MID($E6842,SEARCH("/",$E6842,SEARCH("/",$E6842)+1)+1,1),"")</f>
        <v>S</v>
      </c>
      <c r="H6842" t="s">
        <v>16</v>
      </c>
      <c r="I6842">
        <v>24</v>
      </c>
      <c r="J6842" t="b">
        <v>0</v>
      </c>
      <c r="K6842" s="7">
        <v>3481</v>
      </c>
      <c r="L6842" s="7">
        <v>0</v>
      </c>
      <c r="M6842" s="7">
        <v>1236</v>
      </c>
      <c r="N6842" s="7">
        <v>2</v>
      </c>
      <c r="O6842" s="7">
        <v>256</v>
      </c>
      <c r="P6842" s="7">
        <f>SUM(dane3[[#This Row],[RoomService]:[VRDeck]])</f>
        <v>4975</v>
      </c>
      <c r="Q6842" t="s">
        <v>23799</v>
      </c>
      <c r="R6842" t="b">
        <v>0</v>
      </c>
    </row>
    <row r="6843" spans="1:18" x14ac:dyDescent="0.3">
      <c r="A6843" t="s">
        <v>18672</v>
      </c>
      <c r="B6843">
        <f>MID(dane3[[#This Row],[PassengerId]],1,4)+0</f>
        <v>7229</v>
      </c>
      <c r="C6843" t="s">
        <v>19</v>
      </c>
      <c r="D6843" t="b">
        <v>0</v>
      </c>
      <c r="E6843" t="s">
        <v>18673</v>
      </c>
      <c r="F6843" t="str">
        <f>MID($E6843,1,1)</f>
        <v>F</v>
      </c>
      <c r="G6843" t="str">
        <f>IFERROR(MID($E6843,SEARCH("/",$E6843,SEARCH("/",$E6843)+1)+1,1),"")</f>
        <v>S</v>
      </c>
      <c r="H6843" t="s">
        <v>32</v>
      </c>
      <c r="I6843">
        <v>57</v>
      </c>
      <c r="J6843" t="b">
        <v>0</v>
      </c>
      <c r="K6843" s="7">
        <v>0</v>
      </c>
      <c r="L6843" s="7">
        <v>1</v>
      </c>
      <c r="M6843" s="7">
        <v>0</v>
      </c>
      <c r="N6843" s="7">
        <v>664</v>
      </c>
      <c r="O6843" s="7">
        <v>19</v>
      </c>
      <c r="P6843" s="7">
        <f>SUM(dane3[[#This Row],[RoomService]:[VRDeck]])</f>
        <v>684</v>
      </c>
      <c r="Q6843" t="s">
        <v>18674</v>
      </c>
      <c r="R6843" t="b">
        <v>0</v>
      </c>
    </row>
    <row r="6844" spans="1:18" x14ac:dyDescent="0.3">
      <c r="A6844" t="s">
        <v>18675</v>
      </c>
      <c r="B6844">
        <f>MID(dane3[[#This Row],[PassengerId]],1,4)+0</f>
        <v>7230</v>
      </c>
      <c r="C6844" t="s">
        <v>19</v>
      </c>
      <c r="D6844" t="b">
        <v>1</v>
      </c>
      <c r="E6844" t="s">
        <v>18676</v>
      </c>
      <c r="F6844" t="str">
        <f>MID($E6844,1,1)</f>
        <v>G</v>
      </c>
      <c r="G6844" t="str">
        <f>IFERROR(MID($E6844,SEARCH("/",$E6844,SEARCH("/",$E6844)+1)+1,1),"")</f>
        <v>S</v>
      </c>
      <c r="H6844" t="s">
        <v>16</v>
      </c>
      <c r="I6844">
        <v>34</v>
      </c>
      <c r="J6844" t="b">
        <v>0</v>
      </c>
      <c r="K6844" s="7">
        <v>0</v>
      </c>
      <c r="L6844" s="7">
        <v>0</v>
      </c>
      <c r="M6844" s="7">
        <v>0</v>
      </c>
      <c r="N6844" s="7">
        <v>0</v>
      </c>
      <c r="O6844" s="7">
        <v>0</v>
      </c>
      <c r="P6844" s="7">
        <f>SUM(dane3[[#This Row],[RoomService]:[VRDeck]])</f>
        <v>0</v>
      </c>
      <c r="Q6844" t="s">
        <v>18677</v>
      </c>
      <c r="R6844" t="b">
        <v>1</v>
      </c>
    </row>
    <row r="6845" spans="1:18" x14ac:dyDescent="0.3">
      <c r="A6845" t="s">
        <v>18678</v>
      </c>
      <c r="B6845">
        <f>MID(dane3[[#This Row],[PassengerId]],1,4)+0</f>
        <v>7232</v>
      </c>
      <c r="C6845" t="s">
        <v>14</v>
      </c>
      <c r="D6845" t="b">
        <v>0</v>
      </c>
      <c r="E6845" t="s">
        <v>18679</v>
      </c>
      <c r="F6845" t="str">
        <f>MID($E6845,1,1)</f>
        <v>B</v>
      </c>
      <c r="G6845" t="str">
        <f>IFERROR(MID($E6845,SEARCH("/",$E6845,SEARCH("/",$E6845)+1)+1,1),"")</f>
        <v>P</v>
      </c>
      <c r="H6845" t="s">
        <v>16</v>
      </c>
      <c r="I6845">
        <v>51</v>
      </c>
      <c r="J6845" t="b">
        <v>0</v>
      </c>
      <c r="K6845" s="7">
        <v>0</v>
      </c>
      <c r="L6845" s="7">
        <v>980</v>
      </c>
      <c r="M6845" s="7">
        <v>273</v>
      </c>
      <c r="N6845" s="7">
        <v>2775</v>
      </c>
      <c r="O6845" s="7">
        <v>419</v>
      </c>
      <c r="P6845" s="7">
        <f>SUM(dane3[[#This Row],[RoomService]:[VRDeck]])</f>
        <v>4447</v>
      </c>
      <c r="Q6845" t="s">
        <v>18680</v>
      </c>
      <c r="R6845" t="b">
        <v>0</v>
      </c>
    </row>
    <row r="6846" spans="1:18" x14ac:dyDescent="0.3">
      <c r="A6846" t="s">
        <v>17663</v>
      </c>
      <c r="B6846">
        <f>MID(dane3[[#This Row],[PassengerId]],1,4)+0</f>
        <v>6832</v>
      </c>
      <c r="C6846" t="s">
        <v>53</v>
      </c>
      <c r="D6846" t="b">
        <v>1</v>
      </c>
      <c r="E6846" t="s">
        <v>17664</v>
      </c>
      <c r="F6846" t="str">
        <f>MID($E6846,1,1)</f>
        <v>F</v>
      </c>
      <c r="G6846" t="str">
        <f>IFERROR(MID($E6846,SEARCH("/",$E6846,SEARCH("/",$E6846)+1)+1,1),"")</f>
        <v>P</v>
      </c>
      <c r="H6846" t="s">
        <v>16</v>
      </c>
      <c r="I6846">
        <v>33</v>
      </c>
      <c r="J6846" t="b">
        <v>0</v>
      </c>
      <c r="K6846" s="7">
        <v>0</v>
      </c>
      <c r="L6846" s="7">
        <v>0</v>
      </c>
      <c r="M6846" s="7">
        <v>0</v>
      </c>
      <c r="N6846" s="7">
        <v>0</v>
      </c>
      <c r="O6846" s="7">
        <v>0</v>
      </c>
      <c r="P6846" s="7">
        <f>SUM(dane3[[#This Row],[RoomService]:[VRDeck]])</f>
        <v>0</v>
      </c>
      <c r="Q6846" t="s">
        <v>17665</v>
      </c>
      <c r="R6846" t="b">
        <v>1</v>
      </c>
    </row>
    <row r="6847" spans="1:18" x14ac:dyDescent="0.3">
      <c r="A6847" t="s">
        <v>18684</v>
      </c>
      <c r="B6847">
        <f>MID(dane3[[#This Row],[PassengerId]],1,4)+0</f>
        <v>7234</v>
      </c>
      <c r="C6847" t="s">
        <v>19</v>
      </c>
      <c r="D6847" t="b">
        <v>0</v>
      </c>
      <c r="E6847" t="s">
        <v>18685</v>
      </c>
      <c r="F6847" t="str">
        <f>MID($E6847,1,1)</f>
        <v>G</v>
      </c>
      <c r="G6847" t="str">
        <f>IFERROR(MID($E6847,SEARCH("/",$E6847,SEARCH("/",$E6847)+1)+1,1),"")</f>
        <v>P</v>
      </c>
      <c r="H6847" t="s">
        <v>16</v>
      </c>
      <c r="I6847">
        <v>22</v>
      </c>
      <c r="J6847" t="b">
        <v>0</v>
      </c>
      <c r="K6847" s="7">
        <v>593</v>
      </c>
      <c r="L6847" s="7">
        <v>34</v>
      </c>
      <c r="M6847" s="7">
        <v>0</v>
      </c>
      <c r="N6847" s="7">
        <v>0</v>
      </c>
      <c r="O6847" s="7">
        <v>0</v>
      </c>
      <c r="P6847" s="7">
        <f>SUM(dane3[[#This Row],[RoomService]:[VRDeck]])</f>
        <v>627</v>
      </c>
      <c r="Q6847" t="s">
        <v>18686</v>
      </c>
      <c r="R6847" t="b">
        <v>0</v>
      </c>
    </row>
    <row r="6848" spans="1:18" x14ac:dyDescent="0.3">
      <c r="A6848" t="s">
        <v>22195</v>
      </c>
      <c r="B6848">
        <f>MID(dane3[[#This Row],[PassengerId]],1,4)+0</f>
        <v>8673</v>
      </c>
      <c r="C6848" t="s">
        <v>14</v>
      </c>
      <c r="D6848" t="b">
        <v>1</v>
      </c>
      <c r="E6848" t="s">
        <v>22196</v>
      </c>
      <c r="F6848" t="str">
        <f>MID($E6848,1,1)</f>
        <v>C</v>
      </c>
      <c r="G6848" t="str">
        <f>IFERROR(MID($E6848,SEARCH("/",$E6848,SEARCH("/",$E6848)+1)+1,1),"")</f>
        <v>P</v>
      </c>
      <c r="H6848" t="s">
        <v>32</v>
      </c>
      <c r="I6848">
        <v>27</v>
      </c>
      <c r="J6848" t="b">
        <v>0</v>
      </c>
      <c r="K6848" s="7">
        <v>0</v>
      </c>
      <c r="L6848" s="7">
        <v>0</v>
      </c>
      <c r="M6848" s="7">
        <v>0</v>
      </c>
      <c r="N6848" s="7">
        <v>0</v>
      </c>
      <c r="O6848" s="7">
        <v>0</v>
      </c>
      <c r="P6848" s="7">
        <f>SUM(dane3[[#This Row],[RoomService]:[VRDeck]])</f>
        <v>0</v>
      </c>
      <c r="Q6848" t="s">
        <v>22197</v>
      </c>
      <c r="R6848" t="b">
        <v>1</v>
      </c>
    </row>
    <row r="6849" spans="1:18" x14ac:dyDescent="0.3">
      <c r="A6849" t="s">
        <v>18690</v>
      </c>
      <c r="B6849">
        <f>MID(dane3[[#This Row],[PassengerId]],1,4)+0</f>
        <v>7236</v>
      </c>
      <c r="C6849" t="s">
        <v>19</v>
      </c>
      <c r="D6849" t="b">
        <v>1</v>
      </c>
      <c r="E6849" t="s">
        <v>39</v>
      </c>
      <c r="F6849" t="s">
        <v>23764</v>
      </c>
      <c r="G6849" t="str">
        <f>IFERROR(MID($E6849,SEARCH("/",$E6849,SEARCH("/",$E6849)+1)+1,1),"")</f>
        <v/>
      </c>
      <c r="H6849" t="s">
        <v>16</v>
      </c>
      <c r="I6849">
        <v>16</v>
      </c>
      <c r="J6849" t="b">
        <v>0</v>
      </c>
      <c r="K6849" s="7">
        <v>0</v>
      </c>
      <c r="L6849" s="7">
        <v>0</v>
      </c>
      <c r="M6849" s="7">
        <v>0</v>
      </c>
      <c r="N6849" s="7">
        <v>0</v>
      </c>
      <c r="O6849" s="7">
        <v>0</v>
      </c>
      <c r="P6849" s="7">
        <f>SUM(dane3[[#This Row],[RoomService]:[VRDeck]])</f>
        <v>0</v>
      </c>
      <c r="Q6849" t="s">
        <v>18691</v>
      </c>
      <c r="R6849" t="b">
        <v>1</v>
      </c>
    </row>
    <row r="6850" spans="1:18" x14ac:dyDescent="0.3">
      <c r="A6850" t="s">
        <v>17672</v>
      </c>
      <c r="B6850">
        <f>MID(dane3[[#This Row],[PassengerId]],1,4)+0</f>
        <v>6837</v>
      </c>
      <c r="C6850" t="s">
        <v>53</v>
      </c>
      <c r="D6850" t="b">
        <v>1</v>
      </c>
      <c r="E6850" t="s">
        <v>17673</v>
      </c>
      <c r="F6850" t="str">
        <f>MID($E6850,1,1)</f>
        <v>E</v>
      </c>
      <c r="G6850" t="str">
        <f>IFERROR(MID($E6850,SEARCH("/",$E6850,SEARCH("/",$E6850)+1)+1,1),"")</f>
        <v>P</v>
      </c>
      <c r="H6850" t="s">
        <v>16</v>
      </c>
      <c r="I6850">
        <v>43</v>
      </c>
      <c r="J6850" t="b">
        <v>0</v>
      </c>
      <c r="K6850" s="7">
        <v>0</v>
      </c>
      <c r="L6850" s="7">
        <v>0</v>
      </c>
      <c r="M6850" s="7">
        <v>0</v>
      </c>
      <c r="N6850" s="7">
        <v>0</v>
      </c>
      <c r="O6850" s="7">
        <v>0</v>
      </c>
      <c r="P6850" s="7">
        <f>SUM(dane3[[#This Row],[RoomService]:[VRDeck]])</f>
        <v>0</v>
      </c>
      <c r="Q6850" t="s">
        <v>17674</v>
      </c>
      <c r="R6850" t="b">
        <v>1</v>
      </c>
    </row>
    <row r="6851" spans="1:18" x14ac:dyDescent="0.3">
      <c r="A6851" t="s">
        <v>17678</v>
      </c>
      <c r="B6851">
        <f>MID(dane3[[#This Row],[PassengerId]],1,4)+0</f>
        <v>6840</v>
      </c>
      <c r="C6851" t="s">
        <v>53</v>
      </c>
      <c r="D6851" t="b">
        <v>1</v>
      </c>
      <c r="E6851" t="s">
        <v>17679</v>
      </c>
      <c r="F6851" t="str">
        <f>MID($E6851,1,1)</f>
        <v>F</v>
      </c>
      <c r="G6851" t="str">
        <f>IFERROR(MID($E6851,SEARCH("/",$E6851,SEARCH("/",$E6851)+1)+1,1),"")</f>
        <v>P</v>
      </c>
      <c r="H6851" t="s">
        <v>16</v>
      </c>
      <c r="I6851">
        <v>26</v>
      </c>
      <c r="J6851" t="b">
        <v>0</v>
      </c>
      <c r="K6851" s="7">
        <v>0</v>
      </c>
      <c r="L6851" s="7">
        <v>0</v>
      </c>
      <c r="M6851" s="7">
        <v>0</v>
      </c>
      <c r="N6851" s="7">
        <v>0</v>
      </c>
      <c r="O6851" s="7">
        <v>0</v>
      </c>
      <c r="P6851" s="7">
        <f>SUM(dane3[[#This Row],[RoomService]:[VRDeck]])</f>
        <v>0</v>
      </c>
      <c r="Q6851" t="s">
        <v>17680</v>
      </c>
      <c r="R6851" t="b">
        <v>1</v>
      </c>
    </row>
    <row r="6852" spans="1:18" x14ac:dyDescent="0.3">
      <c r="A6852" t="s">
        <v>17681</v>
      </c>
      <c r="B6852">
        <f>MID(dane3[[#This Row],[PassengerId]],1,4)+0</f>
        <v>6841</v>
      </c>
      <c r="C6852" t="s">
        <v>53</v>
      </c>
      <c r="D6852" t="b">
        <v>1</v>
      </c>
      <c r="E6852" t="s">
        <v>17682</v>
      </c>
      <c r="F6852" t="str">
        <f>MID($E6852,1,1)</f>
        <v>E</v>
      </c>
      <c r="G6852" t="str">
        <f>IFERROR(MID($E6852,SEARCH("/",$E6852,SEARCH("/",$E6852)+1)+1,1),"")</f>
        <v>S</v>
      </c>
      <c r="H6852" t="s">
        <v>46</v>
      </c>
      <c r="I6852">
        <v>29</v>
      </c>
      <c r="J6852" t="b">
        <v>0</v>
      </c>
      <c r="K6852" s="7">
        <v>0</v>
      </c>
      <c r="L6852" s="7">
        <v>0</v>
      </c>
      <c r="M6852" s="7">
        <v>0</v>
      </c>
      <c r="N6852" s="7">
        <v>0</v>
      </c>
      <c r="O6852" s="7">
        <v>0</v>
      </c>
      <c r="P6852" s="7">
        <f>SUM(dane3[[#This Row],[RoomService]:[VRDeck]])</f>
        <v>0</v>
      </c>
      <c r="Q6852" t="s">
        <v>17683</v>
      </c>
      <c r="R6852" t="b">
        <v>1</v>
      </c>
    </row>
    <row r="6853" spans="1:18" x14ac:dyDescent="0.3">
      <c r="A6853" t="s">
        <v>18700</v>
      </c>
      <c r="B6853">
        <f>MID(dane3[[#This Row],[PassengerId]],1,4)+0</f>
        <v>7242</v>
      </c>
      <c r="C6853" t="s">
        <v>14</v>
      </c>
      <c r="D6853" t="b">
        <v>1</v>
      </c>
      <c r="E6853" t="s">
        <v>18701</v>
      </c>
      <c r="F6853" t="str">
        <f>MID($E6853,1,1)</f>
        <v>B</v>
      </c>
      <c r="G6853" t="str">
        <f>IFERROR(MID($E6853,SEARCH("/",$E6853,SEARCH("/",$E6853)+1)+1,1),"")</f>
        <v>S</v>
      </c>
      <c r="H6853" t="s">
        <v>46</v>
      </c>
      <c r="I6853">
        <v>30</v>
      </c>
      <c r="J6853" t="b">
        <v>0</v>
      </c>
      <c r="K6853" s="7">
        <v>0</v>
      </c>
      <c r="L6853" s="7">
        <v>0</v>
      </c>
      <c r="M6853" s="7">
        <v>0</v>
      </c>
      <c r="N6853" s="7">
        <v>0</v>
      </c>
      <c r="O6853" s="7">
        <v>0</v>
      </c>
      <c r="P6853" s="7">
        <f>SUM(dane3[[#This Row],[RoomService]:[VRDeck]])</f>
        <v>0</v>
      </c>
      <c r="Q6853" t="s">
        <v>18702</v>
      </c>
      <c r="R6853" t="b">
        <v>1</v>
      </c>
    </row>
    <row r="6854" spans="1:18" x14ac:dyDescent="0.3">
      <c r="A6854" t="s">
        <v>17689</v>
      </c>
      <c r="B6854">
        <f>MID(dane3[[#This Row],[PassengerId]],1,4)+0</f>
        <v>6844</v>
      </c>
      <c r="C6854" t="s">
        <v>53</v>
      </c>
      <c r="D6854" t="b">
        <v>0</v>
      </c>
      <c r="E6854" t="s">
        <v>17690</v>
      </c>
      <c r="F6854" t="str">
        <f>MID($E6854,1,1)</f>
        <v>E</v>
      </c>
      <c r="G6854" t="str">
        <f>IFERROR(MID($E6854,SEARCH("/",$E6854,SEARCH("/",$E6854)+1)+1,1),"")</f>
        <v>S</v>
      </c>
      <c r="H6854" t="s">
        <v>46</v>
      </c>
      <c r="I6854">
        <v>23</v>
      </c>
      <c r="J6854" t="b">
        <v>0</v>
      </c>
      <c r="K6854" s="7">
        <v>71</v>
      </c>
      <c r="L6854" s="7">
        <v>0</v>
      </c>
      <c r="M6854" s="7">
        <v>1376</v>
      </c>
      <c r="N6854" s="7">
        <v>0</v>
      </c>
      <c r="O6854" s="7">
        <v>890</v>
      </c>
      <c r="P6854" s="7">
        <f>SUM(dane3[[#This Row],[RoomService]:[VRDeck]])</f>
        <v>2337</v>
      </c>
      <c r="Q6854" t="s">
        <v>17691</v>
      </c>
      <c r="R6854" t="b">
        <v>0</v>
      </c>
    </row>
    <row r="6855" spans="1:18" x14ac:dyDescent="0.3">
      <c r="A6855" t="s">
        <v>18706</v>
      </c>
      <c r="B6855">
        <f>MID(dane3[[#This Row],[PassengerId]],1,4)+0</f>
        <v>7247</v>
      </c>
      <c r="C6855" t="s">
        <v>19</v>
      </c>
      <c r="D6855" t="b">
        <v>0</v>
      </c>
      <c r="E6855" t="s">
        <v>18707</v>
      </c>
      <c r="F6855" t="str">
        <f>MID($E6855,1,1)</f>
        <v>F</v>
      </c>
      <c r="G6855" t="str">
        <f>IFERROR(MID($E6855,SEARCH("/",$E6855,SEARCH("/",$E6855)+1)+1,1),"")</f>
        <v>S</v>
      </c>
      <c r="H6855" t="s">
        <v>16</v>
      </c>
      <c r="I6855">
        <v>30</v>
      </c>
      <c r="J6855" t="b">
        <v>0</v>
      </c>
      <c r="K6855" s="7">
        <v>0</v>
      </c>
      <c r="L6855" s="7">
        <v>0</v>
      </c>
      <c r="M6855" s="7">
        <v>0</v>
      </c>
      <c r="N6855" s="7">
        <v>0</v>
      </c>
      <c r="O6855" s="7">
        <v>1150</v>
      </c>
      <c r="P6855" s="7">
        <f>SUM(dane3[[#This Row],[RoomService]:[VRDeck]])</f>
        <v>1150</v>
      </c>
      <c r="Q6855" t="s">
        <v>18708</v>
      </c>
      <c r="R6855" t="b">
        <v>0</v>
      </c>
    </row>
    <row r="6856" spans="1:18" x14ac:dyDescent="0.3">
      <c r="A6856" t="s">
        <v>17769</v>
      </c>
      <c r="B6856">
        <f>MID(dane3[[#This Row],[PassengerId]],1,4)+0</f>
        <v>6880</v>
      </c>
      <c r="C6856" t="s">
        <v>53</v>
      </c>
      <c r="D6856" t="b">
        <v>0</v>
      </c>
      <c r="E6856" t="s">
        <v>17770</v>
      </c>
      <c r="F6856" t="str">
        <f>MID($E6856,1,1)</f>
        <v>F</v>
      </c>
      <c r="G6856" t="str">
        <f>IFERROR(MID($E6856,SEARCH("/",$E6856,SEARCH("/",$E6856)+1)+1,1),"")</f>
        <v>S</v>
      </c>
      <c r="H6856" t="s">
        <v>16</v>
      </c>
      <c r="I6856">
        <v>48</v>
      </c>
      <c r="J6856" t="b">
        <v>1</v>
      </c>
      <c r="K6856" s="7">
        <v>2191</v>
      </c>
      <c r="L6856" s="7">
        <v>0</v>
      </c>
      <c r="M6856" s="7">
        <v>172</v>
      </c>
      <c r="N6856" s="7">
        <v>1</v>
      </c>
      <c r="O6856" s="7">
        <v>0</v>
      </c>
      <c r="P6856" s="7">
        <f>SUM(dane3[[#This Row],[RoomService]:[VRDeck]])</f>
        <v>2364</v>
      </c>
      <c r="Q6856" t="s">
        <v>17771</v>
      </c>
      <c r="R6856" t="b">
        <v>0</v>
      </c>
    </row>
    <row r="6857" spans="1:18" x14ac:dyDescent="0.3">
      <c r="A6857" t="s">
        <v>17772</v>
      </c>
      <c r="B6857">
        <f>MID(dane3[[#This Row],[PassengerId]],1,4)+0</f>
        <v>6880</v>
      </c>
      <c r="C6857" t="s">
        <v>53</v>
      </c>
      <c r="D6857" t="b">
        <v>1</v>
      </c>
      <c r="E6857" t="s">
        <v>17773</v>
      </c>
      <c r="F6857" t="str">
        <f>MID($E6857,1,1)</f>
        <v>E</v>
      </c>
      <c r="G6857" t="str">
        <f>IFERROR(MID($E6857,SEARCH("/",$E6857,SEARCH("/",$E6857)+1)+1,1),"")</f>
        <v>S</v>
      </c>
      <c r="H6857" t="s">
        <v>16</v>
      </c>
      <c r="I6857">
        <v>27</v>
      </c>
      <c r="J6857" t="b">
        <v>0</v>
      </c>
      <c r="K6857" s="7">
        <v>0</v>
      </c>
      <c r="L6857" s="7">
        <v>0</v>
      </c>
      <c r="M6857" s="7">
        <v>0</v>
      </c>
      <c r="N6857" s="7">
        <v>0</v>
      </c>
      <c r="O6857" s="7">
        <v>0</v>
      </c>
      <c r="P6857" s="7">
        <f>SUM(dane3[[#This Row],[RoomService]:[VRDeck]])</f>
        <v>0</v>
      </c>
      <c r="Q6857" t="s">
        <v>17774</v>
      </c>
      <c r="R6857" t="b">
        <v>0</v>
      </c>
    </row>
    <row r="6858" spans="1:18" x14ac:dyDescent="0.3">
      <c r="A6858" t="s">
        <v>17775</v>
      </c>
      <c r="B6858">
        <f>MID(dane3[[#This Row],[PassengerId]],1,4)+0</f>
        <v>6882</v>
      </c>
      <c r="C6858" t="s">
        <v>53</v>
      </c>
      <c r="D6858" t="b">
        <v>1</v>
      </c>
      <c r="E6858" t="s">
        <v>17776</v>
      </c>
      <c r="F6858" t="str">
        <f>MID($E6858,1,1)</f>
        <v>F</v>
      </c>
      <c r="G6858" t="str">
        <f>IFERROR(MID($E6858,SEARCH("/",$E6858,SEARCH("/",$E6858)+1)+1,1),"")</f>
        <v>P</v>
      </c>
      <c r="H6858" t="s">
        <v>46</v>
      </c>
      <c r="I6858">
        <v>32</v>
      </c>
      <c r="J6858" t="b">
        <v>0</v>
      </c>
      <c r="K6858" s="7">
        <v>0</v>
      </c>
      <c r="L6858" s="7">
        <v>0</v>
      </c>
      <c r="M6858" s="7">
        <v>0</v>
      </c>
      <c r="N6858" s="7">
        <v>0</v>
      </c>
      <c r="O6858" s="7">
        <v>0</v>
      </c>
      <c r="P6858" s="7">
        <f>SUM(dane3[[#This Row],[RoomService]:[VRDeck]])</f>
        <v>0</v>
      </c>
      <c r="Q6858" t="s">
        <v>17777</v>
      </c>
      <c r="R6858" t="b">
        <v>1</v>
      </c>
    </row>
    <row r="6859" spans="1:18" x14ac:dyDescent="0.3">
      <c r="A6859" t="s">
        <v>17778</v>
      </c>
      <c r="B6859">
        <f>MID(dane3[[#This Row],[PassengerId]],1,4)+0</f>
        <v>6882</v>
      </c>
      <c r="C6859" t="s">
        <v>53</v>
      </c>
      <c r="D6859" t="b">
        <v>0</v>
      </c>
      <c r="E6859" t="s">
        <v>17779</v>
      </c>
      <c r="F6859" t="str">
        <f>MID($E6859,1,1)</f>
        <v>E</v>
      </c>
      <c r="G6859" t="str">
        <f>IFERROR(MID($E6859,SEARCH("/",$E6859,SEARCH("/",$E6859)+1)+1,1),"")</f>
        <v>P</v>
      </c>
      <c r="H6859" t="s">
        <v>16</v>
      </c>
      <c r="I6859">
        <v>53</v>
      </c>
      <c r="J6859" t="b">
        <v>0</v>
      </c>
      <c r="K6859" s="7">
        <v>0</v>
      </c>
      <c r="L6859" s="7">
        <v>0</v>
      </c>
      <c r="M6859" s="7">
        <v>0</v>
      </c>
      <c r="N6859" s="7">
        <v>0</v>
      </c>
      <c r="O6859" s="7">
        <v>0</v>
      </c>
      <c r="P6859" s="7">
        <f>SUM(dane3[[#This Row],[RoomService]:[VRDeck]])</f>
        <v>0</v>
      </c>
      <c r="Q6859" t="s">
        <v>17780</v>
      </c>
      <c r="R6859" t="b">
        <v>0</v>
      </c>
    </row>
    <row r="6860" spans="1:18" x14ac:dyDescent="0.3">
      <c r="A6860" t="s">
        <v>18721</v>
      </c>
      <c r="B6860">
        <f>MID(dane3[[#This Row],[PassengerId]],1,4)+0</f>
        <v>7253</v>
      </c>
      <c r="C6860" t="s">
        <v>14</v>
      </c>
      <c r="D6860" t="b">
        <v>0</v>
      </c>
      <c r="E6860" t="s">
        <v>18722</v>
      </c>
      <c r="F6860" t="str">
        <f>MID($E6860,1,1)</f>
        <v>D</v>
      </c>
      <c r="G6860" t="str">
        <f>IFERROR(MID($E6860,SEARCH("/",$E6860,SEARCH("/",$E6860)+1)+1,1),"")</f>
        <v>P</v>
      </c>
      <c r="H6860" t="s">
        <v>16</v>
      </c>
      <c r="I6860">
        <v>26</v>
      </c>
      <c r="J6860" t="b">
        <v>0</v>
      </c>
      <c r="K6860" s="7">
        <v>0</v>
      </c>
      <c r="L6860" s="7">
        <v>896</v>
      </c>
      <c r="M6860" s="7">
        <v>0</v>
      </c>
      <c r="N6860" s="7">
        <v>690</v>
      </c>
      <c r="O6860" s="7">
        <v>1</v>
      </c>
      <c r="P6860" s="7">
        <f>SUM(dane3[[#This Row],[RoomService]:[VRDeck]])</f>
        <v>1587</v>
      </c>
      <c r="Q6860" t="s">
        <v>18723</v>
      </c>
      <c r="R6860" t="b">
        <v>1</v>
      </c>
    </row>
    <row r="6861" spans="1:18" x14ac:dyDescent="0.3">
      <c r="A6861" t="s">
        <v>18724</v>
      </c>
      <c r="B6861">
        <f>MID(dane3[[#This Row],[PassengerId]],1,4)+0</f>
        <v>7255</v>
      </c>
      <c r="C6861" t="s">
        <v>19</v>
      </c>
      <c r="D6861" t="b">
        <v>0</v>
      </c>
      <c r="E6861" t="s">
        <v>18725</v>
      </c>
      <c r="F6861" t="str">
        <f>MID($E6861,1,1)</f>
        <v>G</v>
      </c>
      <c r="G6861" t="str">
        <f>IFERROR(MID($E6861,SEARCH("/",$E6861,SEARCH("/",$E6861)+1)+1,1),"")</f>
        <v>P</v>
      </c>
      <c r="H6861" t="s">
        <v>16</v>
      </c>
      <c r="I6861">
        <v>10</v>
      </c>
      <c r="J6861" t="b">
        <v>0</v>
      </c>
      <c r="K6861" s="7">
        <v>0</v>
      </c>
      <c r="L6861" s="7">
        <v>0</v>
      </c>
      <c r="M6861" s="7">
        <v>0</v>
      </c>
      <c r="N6861" s="7">
        <v>0</v>
      </c>
      <c r="O6861" s="7">
        <v>0</v>
      </c>
      <c r="P6861" s="7">
        <f>SUM(dane3[[#This Row],[RoomService]:[VRDeck]])</f>
        <v>0</v>
      </c>
      <c r="Q6861" t="s">
        <v>18726</v>
      </c>
      <c r="R6861" t="b">
        <v>0</v>
      </c>
    </row>
    <row r="6862" spans="1:18" x14ac:dyDescent="0.3">
      <c r="A6862" t="s">
        <v>18727</v>
      </c>
      <c r="B6862">
        <f>MID(dane3[[#This Row],[PassengerId]],1,4)+0</f>
        <v>7256</v>
      </c>
      <c r="C6862" t="s">
        <v>19</v>
      </c>
      <c r="D6862" t="b">
        <v>0</v>
      </c>
      <c r="E6862" t="s">
        <v>18728</v>
      </c>
      <c r="F6862" t="str">
        <f>MID($E6862,1,1)</f>
        <v>E</v>
      </c>
      <c r="G6862" t="str">
        <f>IFERROR(MID($E6862,SEARCH("/",$E6862,SEARCH("/",$E6862)+1)+1,1),"")</f>
        <v>S</v>
      </c>
      <c r="H6862" t="s">
        <v>16</v>
      </c>
      <c r="I6862">
        <v>21</v>
      </c>
      <c r="J6862" t="b">
        <v>0</v>
      </c>
      <c r="K6862" s="7">
        <v>42</v>
      </c>
      <c r="L6862" s="7">
        <v>606</v>
      </c>
      <c r="M6862" s="7">
        <v>1</v>
      </c>
      <c r="N6862" s="7">
        <v>38</v>
      </c>
      <c r="O6862" s="7">
        <v>100</v>
      </c>
      <c r="P6862" s="7">
        <f>SUM(dane3[[#This Row],[RoomService]:[VRDeck]])</f>
        <v>787</v>
      </c>
      <c r="Q6862" t="s">
        <v>18729</v>
      </c>
      <c r="R6862" t="b">
        <v>0</v>
      </c>
    </row>
    <row r="6863" spans="1:18" x14ac:dyDescent="0.3">
      <c r="A6863" t="s">
        <v>18730</v>
      </c>
      <c r="B6863">
        <f>MID(dane3[[#This Row],[PassengerId]],1,4)+0</f>
        <v>7257</v>
      </c>
      <c r="C6863" t="s">
        <v>19</v>
      </c>
      <c r="D6863" t="b">
        <v>1</v>
      </c>
      <c r="E6863" t="s">
        <v>18731</v>
      </c>
      <c r="F6863" t="str">
        <f>MID($E6863,1,1)</f>
        <v>G</v>
      </c>
      <c r="G6863" t="str">
        <f>IFERROR(MID($E6863,SEARCH("/",$E6863,SEARCH("/",$E6863)+1)+1,1),"")</f>
        <v>P</v>
      </c>
      <c r="H6863" t="s">
        <v>46</v>
      </c>
      <c r="I6863">
        <v>14</v>
      </c>
      <c r="J6863" t="b">
        <v>0</v>
      </c>
      <c r="K6863" s="7">
        <v>0</v>
      </c>
      <c r="L6863" s="7">
        <v>0</v>
      </c>
      <c r="M6863" s="7">
        <v>0</v>
      </c>
      <c r="N6863" s="7">
        <v>0</v>
      </c>
      <c r="O6863" s="7">
        <v>0</v>
      </c>
      <c r="P6863" s="7">
        <f>SUM(dane3[[#This Row],[RoomService]:[VRDeck]])</f>
        <v>0</v>
      </c>
      <c r="Q6863" t="s">
        <v>18732</v>
      </c>
      <c r="R6863" t="b">
        <v>1</v>
      </c>
    </row>
    <row r="6864" spans="1:18" x14ac:dyDescent="0.3">
      <c r="A6864" t="s">
        <v>18733</v>
      </c>
      <c r="B6864">
        <f>MID(dane3[[#This Row],[PassengerId]],1,4)+0</f>
        <v>7257</v>
      </c>
      <c r="C6864" t="s">
        <v>19</v>
      </c>
      <c r="D6864" t="b">
        <v>0</v>
      </c>
      <c r="E6864" t="s">
        <v>18734</v>
      </c>
      <c r="F6864" t="str">
        <f>MID($E6864,1,1)</f>
        <v>E</v>
      </c>
      <c r="G6864" t="str">
        <f>IFERROR(MID($E6864,SEARCH("/",$E6864,SEARCH("/",$E6864)+1)+1,1),"")</f>
        <v>P</v>
      </c>
      <c r="H6864" t="s">
        <v>16</v>
      </c>
      <c r="I6864">
        <v>29</v>
      </c>
      <c r="J6864" t="b">
        <v>0</v>
      </c>
      <c r="K6864" s="7">
        <v>0</v>
      </c>
      <c r="L6864" s="7">
        <v>1</v>
      </c>
      <c r="M6864" s="7">
        <v>12</v>
      </c>
      <c r="N6864" s="7">
        <v>0</v>
      </c>
      <c r="O6864" s="7">
        <v>779</v>
      </c>
      <c r="P6864" s="7">
        <f>SUM(dane3[[#This Row],[RoomService]:[VRDeck]])</f>
        <v>792</v>
      </c>
      <c r="Q6864" t="s">
        <v>18735</v>
      </c>
      <c r="R6864" t="b">
        <v>0</v>
      </c>
    </row>
    <row r="6865" spans="1:18" x14ac:dyDescent="0.3">
      <c r="A6865" t="s">
        <v>18736</v>
      </c>
      <c r="B6865">
        <f>MID(dane3[[#This Row],[PassengerId]],1,4)+0</f>
        <v>7258</v>
      </c>
      <c r="C6865" t="s">
        <v>19</v>
      </c>
      <c r="D6865" t="b">
        <v>0</v>
      </c>
      <c r="E6865" t="s">
        <v>18737</v>
      </c>
      <c r="F6865" t="str">
        <f>MID($E6865,1,1)</f>
        <v>F</v>
      </c>
      <c r="G6865" t="str">
        <f>IFERROR(MID($E6865,SEARCH("/",$E6865,SEARCH("/",$E6865)+1)+1,1),"")</f>
        <v>P</v>
      </c>
      <c r="H6865" t="s">
        <v>16</v>
      </c>
      <c r="I6865">
        <v>43</v>
      </c>
      <c r="J6865" t="b">
        <v>0</v>
      </c>
      <c r="K6865" s="7">
        <v>473</v>
      </c>
      <c r="L6865" s="7">
        <v>1390</v>
      </c>
      <c r="M6865" s="7">
        <v>0</v>
      </c>
      <c r="N6865" s="7">
        <v>0</v>
      </c>
      <c r="O6865" s="7">
        <v>0</v>
      </c>
      <c r="P6865" s="7">
        <f>SUM(dane3[[#This Row],[RoomService]:[VRDeck]])</f>
        <v>1863</v>
      </c>
      <c r="Q6865" t="s">
        <v>23799</v>
      </c>
      <c r="R6865" t="b">
        <v>1</v>
      </c>
    </row>
    <row r="6866" spans="1:18" x14ac:dyDescent="0.3">
      <c r="A6866" t="s">
        <v>18738</v>
      </c>
      <c r="B6866">
        <f>MID(dane3[[#This Row],[PassengerId]],1,4)+0</f>
        <v>7259</v>
      </c>
      <c r="C6866" t="s">
        <v>19</v>
      </c>
      <c r="D6866" t="b">
        <v>0</v>
      </c>
      <c r="E6866" t="s">
        <v>18739</v>
      </c>
      <c r="F6866" t="str">
        <f>MID($E6866,1,1)</f>
        <v>F</v>
      </c>
      <c r="G6866" t="str">
        <f>IFERROR(MID($E6866,SEARCH("/",$E6866,SEARCH("/",$E6866)+1)+1,1),"")</f>
        <v>P</v>
      </c>
      <c r="H6866" t="s">
        <v>32</v>
      </c>
      <c r="I6866">
        <v>22</v>
      </c>
      <c r="J6866" t="b">
        <v>0</v>
      </c>
      <c r="K6866" s="7">
        <v>28</v>
      </c>
      <c r="L6866" s="7">
        <v>194</v>
      </c>
      <c r="M6866" s="7">
        <v>2</v>
      </c>
      <c r="N6866" s="7">
        <v>0</v>
      </c>
      <c r="O6866" s="7">
        <v>370</v>
      </c>
      <c r="P6866" s="7">
        <f>SUM(dane3[[#This Row],[RoomService]:[VRDeck]])</f>
        <v>594</v>
      </c>
      <c r="Q6866" t="s">
        <v>18740</v>
      </c>
      <c r="R6866" t="b">
        <v>1</v>
      </c>
    </row>
    <row r="6867" spans="1:18" x14ac:dyDescent="0.3">
      <c r="A6867" t="s">
        <v>18741</v>
      </c>
      <c r="B6867">
        <f>MID(dane3[[#This Row],[PassengerId]],1,4)+0</f>
        <v>7260</v>
      </c>
      <c r="C6867" t="s">
        <v>19</v>
      </c>
      <c r="D6867" t="b">
        <v>0</v>
      </c>
      <c r="E6867" t="s">
        <v>18742</v>
      </c>
      <c r="F6867" t="str">
        <f>MID($E6867,1,1)</f>
        <v>F</v>
      </c>
      <c r="G6867" t="str">
        <f>IFERROR(MID($E6867,SEARCH("/",$E6867,SEARCH("/",$E6867)+1)+1,1),"")</f>
        <v>S</v>
      </c>
      <c r="H6867" t="s">
        <v>16</v>
      </c>
      <c r="I6867">
        <v>22</v>
      </c>
      <c r="J6867" t="b">
        <v>0</v>
      </c>
      <c r="K6867" s="7">
        <v>401</v>
      </c>
      <c r="L6867" s="7">
        <v>0</v>
      </c>
      <c r="M6867" s="7">
        <v>196</v>
      </c>
      <c r="N6867" s="7">
        <v>0</v>
      </c>
      <c r="O6867" s="7">
        <v>126</v>
      </c>
      <c r="P6867" s="7">
        <f>SUM(dane3[[#This Row],[RoomService]:[VRDeck]])</f>
        <v>723</v>
      </c>
      <c r="Q6867" t="s">
        <v>18743</v>
      </c>
      <c r="R6867" t="b">
        <v>0</v>
      </c>
    </row>
    <row r="6868" spans="1:18" x14ac:dyDescent="0.3">
      <c r="A6868" t="s">
        <v>18744</v>
      </c>
      <c r="B6868">
        <f>MID(dane3[[#This Row],[PassengerId]],1,4)+0</f>
        <v>7261</v>
      </c>
      <c r="C6868" t="s">
        <v>19</v>
      </c>
      <c r="D6868" t="b">
        <v>1</v>
      </c>
      <c r="E6868" t="s">
        <v>18745</v>
      </c>
      <c r="F6868" t="str">
        <f>MID($E6868,1,1)</f>
        <v>G</v>
      </c>
      <c r="G6868" t="str">
        <f>IFERROR(MID($E6868,SEARCH("/",$E6868,SEARCH("/",$E6868)+1)+1,1),"")</f>
        <v>P</v>
      </c>
      <c r="H6868" t="s">
        <v>32</v>
      </c>
      <c r="I6868">
        <v>23</v>
      </c>
      <c r="J6868" t="b">
        <v>0</v>
      </c>
      <c r="K6868" s="7">
        <v>0</v>
      </c>
      <c r="L6868" s="7">
        <v>0</v>
      </c>
      <c r="M6868" s="7">
        <v>0</v>
      </c>
      <c r="N6868" s="7">
        <v>0</v>
      </c>
      <c r="O6868" s="7">
        <v>0</v>
      </c>
      <c r="P6868" s="7">
        <f>SUM(dane3[[#This Row],[RoomService]:[VRDeck]])</f>
        <v>0</v>
      </c>
      <c r="Q6868" t="s">
        <v>18746</v>
      </c>
      <c r="R6868" t="b">
        <v>1</v>
      </c>
    </row>
    <row r="6869" spans="1:18" x14ac:dyDescent="0.3">
      <c r="A6869" t="s">
        <v>18747</v>
      </c>
      <c r="B6869">
        <f>MID(dane3[[#This Row],[PassengerId]],1,4)+0</f>
        <v>7267</v>
      </c>
      <c r="C6869" t="s">
        <v>14</v>
      </c>
      <c r="D6869" t="b">
        <v>1</v>
      </c>
      <c r="E6869" t="s">
        <v>18748</v>
      </c>
      <c r="F6869" t="str">
        <f>MID($E6869,1,1)</f>
        <v>C</v>
      </c>
      <c r="G6869" t="str">
        <f>IFERROR(MID($E6869,SEARCH("/",$E6869,SEARCH("/",$E6869)+1)+1,1),"")</f>
        <v>S</v>
      </c>
      <c r="H6869" t="s">
        <v>16</v>
      </c>
      <c r="I6869">
        <v>25</v>
      </c>
      <c r="J6869" t="b">
        <v>0</v>
      </c>
      <c r="K6869" s="7">
        <v>0</v>
      </c>
      <c r="L6869" s="7">
        <v>0</v>
      </c>
      <c r="M6869" s="7">
        <v>0</v>
      </c>
      <c r="N6869" s="7">
        <v>0</v>
      </c>
      <c r="O6869" s="7">
        <v>0</v>
      </c>
      <c r="P6869" s="7">
        <f>SUM(dane3[[#This Row],[RoomService]:[VRDeck]])</f>
        <v>0</v>
      </c>
      <c r="Q6869" t="s">
        <v>18749</v>
      </c>
      <c r="R6869" t="b">
        <v>1</v>
      </c>
    </row>
    <row r="6870" spans="1:18" x14ac:dyDescent="0.3">
      <c r="A6870" t="s">
        <v>18750</v>
      </c>
      <c r="B6870">
        <f>MID(dane3[[#This Row],[PassengerId]],1,4)+0</f>
        <v>7267</v>
      </c>
      <c r="C6870" t="s">
        <v>14</v>
      </c>
      <c r="D6870" t="b">
        <v>0</v>
      </c>
      <c r="E6870" t="s">
        <v>18748</v>
      </c>
      <c r="F6870" t="str">
        <f>MID($E6870,1,1)</f>
        <v>C</v>
      </c>
      <c r="G6870" t="str">
        <f>IFERROR(MID($E6870,SEARCH("/",$E6870,SEARCH("/",$E6870)+1)+1,1),"")</f>
        <v>S</v>
      </c>
      <c r="H6870" t="s">
        <v>16</v>
      </c>
      <c r="I6870">
        <v>35</v>
      </c>
      <c r="J6870" t="b">
        <v>0</v>
      </c>
      <c r="K6870" s="7">
        <v>0</v>
      </c>
      <c r="L6870" s="7">
        <v>0</v>
      </c>
      <c r="M6870" s="7">
        <v>0</v>
      </c>
      <c r="N6870" s="7">
        <v>0</v>
      </c>
      <c r="O6870" s="7">
        <v>0</v>
      </c>
      <c r="P6870" s="7">
        <f>SUM(dane3[[#This Row],[RoomService]:[VRDeck]])</f>
        <v>0</v>
      </c>
      <c r="Q6870" t="s">
        <v>18751</v>
      </c>
      <c r="R6870" t="b">
        <v>1</v>
      </c>
    </row>
    <row r="6871" spans="1:18" x14ac:dyDescent="0.3">
      <c r="A6871" t="s">
        <v>18752</v>
      </c>
      <c r="B6871">
        <f>MID(dane3[[#This Row],[PassengerId]],1,4)+0</f>
        <v>7268</v>
      </c>
      <c r="C6871" t="s">
        <v>19</v>
      </c>
      <c r="D6871" t="b">
        <v>0</v>
      </c>
      <c r="E6871" t="s">
        <v>18753</v>
      </c>
      <c r="F6871" t="str">
        <f>MID($E6871,1,1)</f>
        <v>E</v>
      </c>
      <c r="G6871" t="str">
        <f>IFERROR(MID($E6871,SEARCH("/",$E6871,SEARCH("/",$E6871)+1)+1,1),"")</f>
        <v>P</v>
      </c>
      <c r="H6871" t="s">
        <v>16</v>
      </c>
      <c r="I6871">
        <v>30</v>
      </c>
      <c r="J6871" t="b">
        <v>0</v>
      </c>
      <c r="K6871" s="7">
        <v>0</v>
      </c>
      <c r="L6871" s="7">
        <v>0</v>
      </c>
      <c r="M6871" s="7">
        <v>0</v>
      </c>
      <c r="N6871" s="7">
        <v>27</v>
      </c>
      <c r="O6871" s="7">
        <v>764</v>
      </c>
      <c r="P6871" s="7">
        <f>SUM(dane3[[#This Row],[RoomService]:[VRDeck]])</f>
        <v>791</v>
      </c>
      <c r="Q6871" t="s">
        <v>18754</v>
      </c>
      <c r="R6871" t="b">
        <v>0</v>
      </c>
    </row>
    <row r="6872" spans="1:18" x14ac:dyDescent="0.3">
      <c r="A6872" t="s">
        <v>18755</v>
      </c>
      <c r="B6872">
        <f>MID(dane3[[#This Row],[PassengerId]],1,4)+0</f>
        <v>7270</v>
      </c>
      <c r="C6872" t="s">
        <v>19</v>
      </c>
      <c r="D6872" t="b">
        <v>1</v>
      </c>
      <c r="E6872" t="s">
        <v>18756</v>
      </c>
      <c r="F6872" t="str">
        <f>MID($E6872,1,1)</f>
        <v>G</v>
      </c>
      <c r="G6872" t="str">
        <f>IFERROR(MID($E6872,SEARCH("/",$E6872,SEARCH("/",$E6872)+1)+1,1),"")</f>
        <v>P</v>
      </c>
      <c r="H6872" t="s">
        <v>16</v>
      </c>
      <c r="I6872">
        <v>37</v>
      </c>
      <c r="J6872" t="b">
        <v>0</v>
      </c>
      <c r="K6872" s="7">
        <v>0</v>
      </c>
      <c r="L6872" s="7">
        <v>0</v>
      </c>
      <c r="M6872" s="7">
        <v>0</v>
      </c>
      <c r="N6872" s="7">
        <v>0</v>
      </c>
      <c r="O6872" s="7">
        <v>0</v>
      </c>
      <c r="P6872" s="7">
        <f>SUM(dane3[[#This Row],[RoomService]:[VRDeck]])</f>
        <v>0</v>
      </c>
      <c r="Q6872" t="s">
        <v>18757</v>
      </c>
      <c r="R6872" t="b">
        <v>1</v>
      </c>
    </row>
    <row r="6873" spans="1:18" x14ac:dyDescent="0.3">
      <c r="A6873" t="s">
        <v>18758</v>
      </c>
      <c r="B6873">
        <f>MID(dane3[[#This Row],[PassengerId]],1,4)+0</f>
        <v>7271</v>
      </c>
      <c r="C6873" t="s">
        <v>19</v>
      </c>
      <c r="D6873" t="b">
        <v>0</v>
      </c>
      <c r="E6873" t="s">
        <v>18759</v>
      </c>
      <c r="F6873" t="str">
        <f>MID($E6873,1,1)</f>
        <v>G</v>
      </c>
      <c r="G6873" t="str">
        <f>IFERROR(MID($E6873,SEARCH("/",$E6873,SEARCH("/",$E6873)+1)+1,1),"")</f>
        <v>P</v>
      </c>
      <c r="H6873" t="s">
        <v>46</v>
      </c>
      <c r="I6873">
        <v>21</v>
      </c>
      <c r="J6873" t="b">
        <v>0</v>
      </c>
      <c r="K6873" s="7">
        <v>61</v>
      </c>
      <c r="L6873" s="7">
        <v>201</v>
      </c>
      <c r="M6873" s="7">
        <v>222</v>
      </c>
      <c r="N6873" s="7">
        <v>161</v>
      </c>
      <c r="O6873" s="7">
        <v>60</v>
      </c>
      <c r="P6873" s="7">
        <f>SUM(dane3[[#This Row],[RoomService]:[VRDeck]])</f>
        <v>705</v>
      </c>
      <c r="Q6873" t="s">
        <v>23799</v>
      </c>
      <c r="R6873" t="b">
        <v>0</v>
      </c>
    </row>
    <row r="6874" spans="1:18" x14ac:dyDescent="0.3">
      <c r="A6874" t="s">
        <v>18760</v>
      </c>
      <c r="B6874">
        <f>MID(dane3[[#This Row],[PassengerId]],1,4)+0</f>
        <v>7273</v>
      </c>
      <c r="C6874" t="s">
        <v>19</v>
      </c>
      <c r="D6874" t="b">
        <v>0</v>
      </c>
      <c r="E6874" t="s">
        <v>18761</v>
      </c>
      <c r="F6874" t="str">
        <f>MID($E6874,1,1)</f>
        <v>G</v>
      </c>
      <c r="G6874" t="str">
        <f>IFERROR(MID($E6874,SEARCH("/",$E6874,SEARCH("/",$E6874)+1)+1,1),"")</f>
        <v>S</v>
      </c>
      <c r="H6874" t="s">
        <v>46</v>
      </c>
      <c r="I6874">
        <v>36</v>
      </c>
      <c r="J6874" t="b">
        <v>0</v>
      </c>
      <c r="K6874" s="7">
        <v>207</v>
      </c>
      <c r="L6874" s="7">
        <v>0</v>
      </c>
      <c r="M6874" s="7">
        <v>450</v>
      </c>
      <c r="N6874" s="7">
        <v>94</v>
      </c>
      <c r="O6874" s="7">
        <v>0</v>
      </c>
      <c r="P6874" s="7">
        <f>SUM(dane3[[#This Row],[RoomService]:[VRDeck]])</f>
        <v>751</v>
      </c>
      <c r="Q6874" t="s">
        <v>18762</v>
      </c>
      <c r="R6874" t="b">
        <v>1</v>
      </c>
    </row>
    <row r="6875" spans="1:18" x14ac:dyDescent="0.3">
      <c r="A6875" t="s">
        <v>18763</v>
      </c>
      <c r="B6875">
        <f>MID(dane3[[#This Row],[PassengerId]],1,4)+0</f>
        <v>7274</v>
      </c>
      <c r="C6875" t="s">
        <v>19</v>
      </c>
      <c r="D6875" t="b">
        <v>0</v>
      </c>
      <c r="E6875" t="s">
        <v>18764</v>
      </c>
      <c r="F6875" t="str">
        <f>MID($E6875,1,1)</f>
        <v>F</v>
      </c>
      <c r="G6875" t="str">
        <f>IFERROR(MID($E6875,SEARCH("/",$E6875,SEARCH("/",$E6875)+1)+1,1),"")</f>
        <v>P</v>
      </c>
      <c r="H6875" t="s">
        <v>16</v>
      </c>
      <c r="I6875">
        <v>13</v>
      </c>
      <c r="J6875" t="b">
        <v>0</v>
      </c>
      <c r="K6875" s="7">
        <v>305</v>
      </c>
      <c r="L6875" s="7">
        <v>582</v>
      </c>
      <c r="M6875" s="7">
        <v>12</v>
      </c>
      <c r="N6875" s="7">
        <v>19</v>
      </c>
      <c r="O6875" s="7">
        <v>0</v>
      </c>
      <c r="P6875" s="7">
        <f>SUM(dane3[[#This Row],[RoomService]:[VRDeck]])</f>
        <v>918</v>
      </c>
      <c r="Q6875" t="s">
        <v>18765</v>
      </c>
      <c r="R6875" t="b">
        <v>0</v>
      </c>
    </row>
    <row r="6876" spans="1:18" x14ac:dyDescent="0.3">
      <c r="A6876" t="s">
        <v>18766</v>
      </c>
      <c r="B6876">
        <f>MID(dane3[[#This Row],[PassengerId]],1,4)+0</f>
        <v>7276</v>
      </c>
      <c r="C6876" t="s">
        <v>19</v>
      </c>
      <c r="D6876" t="b">
        <v>0</v>
      </c>
      <c r="E6876" t="s">
        <v>18767</v>
      </c>
      <c r="F6876" t="str">
        <f>MID($E6876,1,1)</f>
        <v>F</v>
      </c>
      <c r="G6876" t="str">
        <f>IFERROR(MID($E6876,SEARCH("/",$E6876,SEARCH("/",$E6876)+1)+1,1),"")</f>
        <v>P</v>
      </c>
      <c r="H6876" t="s">
        <v>46</v>
      </c>
      <c r="I6876">
        <v>22</v>
      </c>
      <c r="J6876" t="b">
        <v>0</v>
      </c>
      <c r="K6876" s="7">
        <v>0</v>
      </c>
      <c r="L6876" s="7">
        <v>642</v>
      </c>
      <c r="M6876" s="7">
        <v>0</v>
      </c>
      <c r="N6876" s="7">
        <v>52</v>
      </c>
      <c r="O6876" s="7">
        <v>0</v>
      </c>
      <c r="P6876" s="7">
        <f>SUM(dane3[[#This Row],[RoomService]:[VRDeck]])</f>
        <v>694</v>
      </c>
      <c r="Q6876" t="s">
        <v>18768</v>
      </c>
      <c r="R6876" t="b">
        <v>0</v>
      </c>
    </row>
    <row r="6877" spans="1:18" x14ac:dyDescent="0.3">
      <c r="A6877" t="s">
        <v>18769</v>
      </c>
      <c r="B6877">
        <f>MID(dane3[[#This Row],[PassengerId]],1,4)+0</f>
        <v>7277</v>
      </c>
      <c r="C6877" t="s">
        <v>19</v>
      </c>
      <c r="D6877" t="b">
        <v>1</v>
      </c>
      <c r="E6877" t="s">
        <v>18770</v>
      </c>
      <c r="F6877" t="str">
        <f>MID($E6877,1,1)</f>
        <v>G</v>
      </c>
      <c r="G6877" t="str">
        <f>IFERROR(MID($E6877,SEARCH("/",$E6877,SEARCH("/",$E6877)+1)+1,1),"")</f>
        <v>S</v>
      </c>
      <c r="H6877" t="s">
        <v>16</v>
      </c>
      <c r="I6877">
        <v>36</v>
      </c>
      <c r="J6877" t="b">
        <v>0</v>
      </c>
      <c r="K6877" s="7">
        <v>0</v>
      </c>
      <c r="L6877" s="7">
        <v>0</v>
      </c>
      <c r="M6877" s="7">
        <v>0</v>
      </c>
      <c r="N6877" s="7">
        <v>0</v>
      </c>
      <c r="O6877" s="7">
        <v>0</v>
      </c>
      <c r="P6877" s="7">
        <f>SUM(dane3[[#This Row],[RoomService]:[VRDeck]])</f>
        <v>0</v>
      </c>
      <c r="Q6877" t="s">
        <v>18771</v>
      </c>
      <c r="R6877" t="b">
        <v>1</v>
      </c>
    </row>
    <row r="6878" spans="1:18" x14ac:dyDescent="0.3">
      <c r="A6878" t="s">
        <v>18772</v>
      </c>
      <c r="B6878">
        <f>MID(dane3[[#This Row],[PassengerId]],1,4)+0</f>
        <v>7278</v>
      </c>
      <c r="C6878" t="s">
        <v>19</v>
      </c>
      <c r="D6878" t="b">
        <v>0</v>
      </c>
      <c r="E6878" t="s">
        <v>18773</v>
      </c>
      <c r="F6878" t="str">
        <f>MID($E6878,1,1)</f>
        <v>E</v>
      </c>
      <c r="G6878" t="str">
        <f>IFERROR(MID($E6878,SEARCH("/",$E6878,SEARCH("/",$E6878)+1)+1,1),"")</f>
        <v>S</v>
      </c>
      <c r="H6878" t="s">
        <v>16</v>
      </c>
      <c r="I6878">
        <v>17</v>
      </c>
      <c r="J6878" t="b">
        <v>0</v>
      </c>
      <c r="K6878" s="7">
        <v>0</v>
      </c>
      <c r="L6878" s="7">
        <v>188</v>
      </c>
      <c r="M6878" s="7">
        <v>795</v>
      </c>
      <c r="N6878" s="7">
        <v>0</v>
      </c>
      <c r="O6878" s="7">
        <v>0</v>
      </c>
      <c r="P6878" s="7">
        <f>SUM(dane3[[#This Row],[RoomService]:[VRDeck]])</f>
        <v>983</v>
      </c>
      <c r="Q6878" t="s">
        <v>18774</v>
      </c>
      <c r="R6878" t="b">
        <v>1</v>
      </c>
    </row>
    <row r="6879" spans="1:18" x14ac:dyDescent="0.3">
      <c r="A6879" t="s">
        <v>18775</v>
      </c>
      <c r="B6879">
        <f>MID(dane3[[#This Row],[PassengerId]],1,4)+0</f>
        <v>7279</v>
      </c>
      <c r="C6879" t="s">
        <v>14</v>
      </c>
      <c r="D6879" t="b">
        <v>1</v>
      </c>
      <c r="E6879" t="s">
        <v>18776</v>
      </c>
      <c r="F6879" t="str">
        <f>MID($E6879,1,1)</f>
        <v>C</v>
      </c>
      <c r="G6879" t="str">
        <f>IFERROR(MID($E6879,SEARCH("/",$E6879,SEARCH("/",$E6879)+1)+1,1),"")</f>
        <v>P</v>
      </c>
      <c r="H6879" t="s">
        <v>46</v>
      </c>
      <c r="I6879">
        <v>38</v>
      </c>
      <c r="J6879" t="b">
        <v>0</v>
      </c>
      <c r="K6879" s="7">
        <v>0</v>
      </c>
      <c r="L6879" s="7">
        <v>0</v>
      </c>
      <c r="M6879" s="7">
        <v>0</v>
      </c>
      <c r="N6879" s="7">
        <v>0</v>
      </c>
      <c r="O6879" s="7">
        <v>0</v>
      </c>
      <c r="P6879" s="7">
        <f>SUM(dane3[[#This Row],[RoomService]:[VRDeck]])</f>
        <v>0</v>
      </c>
      <c r="Q6879" t="s">
        <v>18777</v>
      </c>
      <c r="R6879" t="b">
        <v>1</v>
      </c>
    </row>
    <row r="6880" spans="1:18" x14ac:dyDescent="0.3">
      <c r="A6880" t="s">
        <v>17784</v>
      </c>
      <c r="B6880">
        <f>MID(dane3[[#This Row],[PassengerId]],1,4)+0</f>
        <v>6885</v>
      </c>
      <c r="C6880" t="s">
        <v>53</v>
      </c>
      <c r="D6880" t="b">
        <v>1</v>
      </c>
      <c r="E6880" t="s">
        <v>17785</v>
      </c>
      <c r="F6880" t="str">
        <f>MID($E6880,1,1)</f>
        <v>F</v>
      </c>
      <c r="G6880" t="str">
        <f>IFERROR(MID($E6880,SEARCH("/",$E6880,SEARCH("/",$E6880)+1)+1,1),"")</f>
        <v>S</v>
      </c>
      <c r="H6880" t="s">
        <v>16</v>
      </c>
      <c r="I6880">
        <v>46</v>
      </c>
      <c r="J6880" t="b">
        <v>0</v>
      </c>
      <c r="K6880" s="7">
        <v>0</v>
      </c>
      <c r="L6880" s="7">
        <v>0</v>
      </c>
      <c r="M6880" s="7">
        <v>0</v>
      </c>
      <c r="N6880" s="7">
        <v>0</v>
      </c>
      <c r="O6880" s="7">
        <v>0</v>
      </c>
      <c r="P6880" s="7">
        <f>SUM(dane3[[#This Row],[RoomService]:[VRDeck]])</f>
        <v>0</v>
      </c>
      <c r="Q6880" t="s">
        <v>17786</v>
      </c>
      <c r="R6880" t="b">
        <v>1</v>
      </c>
    </row>
    <row r="6881" spans="1:18" x14ac:dyDescent="0.3">
      <c r="A6881" t="s">
        <v>17793</v>
      </c>
      <c r="B6881">
        <f>MID(dane3[[#This Row],[PassengerId]],1,4)+0</f>
        <v>6891</v>
      </c>
      <c r="C6881" t="s">
        <v>53</v>
      </c>
      <c r="D6881" t="b">
        <v>0</v>
      </c>
      <c r="E6881" t="s">
        <v>17794</v>
      </c>
      <c r="F6881" t="str">
        <f>MID($E6881,1,1)</f>
        <v>D</v>
      </c>
      <c r="G6881" t="str">
        <f>IFERROR(MID($E6881,SEARCH("/",$E6881,SEARCH("/",$E6881)+1)+1,1),"")</f>
        <v>P</v>
      </c>
      <c r="H6881" t="s">
        <v>16</v>
      </c>
      <c r="I6881">
        <v>27</v>
      </c>
      <c r="J6881" t="b">
        <v>0</v>
      </c>
      <c r="K6881" s="7">
        <v>725</v>
      </c>
      <c r="L6881" s="7">
        <v>0</v>
      </c>
      <c r="M6881" s="7">
        <v>1660</v>
      </c>
      <c r="N6881" s="7">
        <v>0</v>
      </c>
      <c r="O6881" s="7">
        <v>0</v>
      </c>
      <c r="P6881" s="7">
        <f>SUM(dane3[[#This Row],[RoomService]:[VRDeck]])</f>
        <v>2385</v>
      </c>
      <c r="Q6881" t="s">
        <v>17795</v>
      </c>
      <c r="R6881" t="b">
        <v>1</v>
      </c>
    </row>
    <row r="6882" spans="1:18" x14ac:dyDescent="0.3">
      <c r="A6882" t="s">
        <v>18784</v>
      </c>
      <c r="B6882">
        <f>MID(dane3[[#This Row],[PassengerId]],1,4)+0</f>
        <v>7284</v>
      </c>
      <c r="C6882" t="s">
        <v>19</v>
      </c>
      <c r="D6882" t="b">
        <v>0</v>
      </c>
      <c r="E6882" t="s">
        <v>18785</v>
      </c>
      <c r="F6882" t="str">
        <f>MID($E6882,1,1)</f>
        <v>G</v>
      </c>
      <c r="G6882" t="str">
        <f>IFERROR(MID($E6882,SEARCH("/",$E6882,SEARCH("/",$E6882)+1)+1,1),"")</f>
        <v>P</v>
      </c>
      <c r="H6882" t="s">
        <v>16</v>
      </c>
      <c r="I6882">
        <v>17</v>
      </c>
      <c r="J6882" t="b">
        <v>0</v>
      </c>
      <c r="K6882" s="7">
        <v>0</v>
      </c>
      <c r="L6882" s="7">
        <v>647</v>
      </c>
      <c r="M6882" s="7">
        <v>49</v>
      </c>
      <c r="N6882" s="7">
        <v>74</v>
      </c>
      <c r="O6882" s="7">
        <v>0</v>
      </c>
      <c r="P6882" s="7">
        <f>SUM(dane3[[#This Row],[RoomService]:[VRDeck]])</f>
        <v>770</v>
      </c>
      <c r="Q6882" t="s">
        <v>18786</v>
      </c>
      <c r="R6882" t="b">
        <v>0</v>
      </c>
    </row>
    <row r="6883" spans="1:18" x14ac:dyDescent="0.3">
      <c r="A6883" t="s">
        <v>18787</v>
      </c>
      <c r="B6883">
        <f>MID(dane3[[#This Row],[PassengerId]],1,4)+0</f>
        <v>7285</v>
      </c>
      <c r="C6883" t="s">
        <v>19</v>
      </c>
      <c r="D6883" t="b">
        <v>1</v>
      </c>
      <c r="E6883" t="s">
        <v>18788</v>
      </c>
      <c r="F6883" t="str">
        <f>MID($E6883,1,1)</f>
        <v>G</v>
      </c>
      <c r="G6883" t="str">
        <f>IFERROR(MID($E6883,SEARCH("/",$E6883,SEARCH("/",$E6883)+1)+1,1),"")</f>
        <v>S</v>
      </c>
      <c r="H6883" t="s">
        <v>32</v>
      </c>
      <c r="I6883">
        <v>36</v>
      </c>
      <c r="J6883" t="b">
        <v>0</v>
      </c>
      <c r="K6883" s="7">
        <v>0</v>
      </c>
      <c r="L6883" s="7">
        <v>0</v>
      </c>
      <c r="M6883" s="7">
        <v>0</v>
      </c>
      <c r="N6883" s="7">
        <v>0</v>
      </c>
      <c r="O6883" s="7">
        <v>0</v>
      </c>
      <c r="P6883" s="7">
        <f>SUM(dane3[[#This Row],[RoomService]:[VRDeck]])</f>
        <v>0</v>
      </c>
      <c r="Q6883" t="s">
        <v>18789</v>
      </c>
      <c r="R6883" t="b">
        <v>1</v>
      </c>
    </row>
    <row r="6884" spans="1:18" x14ac:dyDescent="0.3">
      <c r="A6884" t="s">
        <v>18790</v>
      </c>
      <c r="B6884">
        <f>MID(dane3[[#This Row],[PassengerId]],1,4)+0</f>
        <v>7289</v>
      </c>
      <c r="C6884" t="s">
        <v>14</v>
      </c>
      <c r="D6884" t="b">
        <v>0</v>
      </c>
      <c r="E6884" t="s">
        <v>18791</v>
      </c>
      <c r="F6884" t="str">
        <f>MID($E6884,1,1)</f>
        <v>A</v>
      </c>
      <c r="G6884" t="str">
        <f>IFERROR(MID($E6884,SEARCH("/",$E6884,SEARCH("/",$E6884)+1)+1,1),"")</f>
        <v>P</v>
      </c>
      <c r="H6884" t="s">
        <v>46</v>
      </c>
      <c r="I6884">
        <v>52</v>
      </c>
      <c r="J6884" t="b">
        <v>0</v>
      </c>
      <c r="K6884" s="7">
        <v>360</v>
      </c>
      <c r="L6884" s="7">
        <v>1314</v>
      </c>
      <c r="M6884" s="7">
        <v>8</v>
      </c>
      <c r="N6884" s="7">
        <v>641</v>
      </c>
      <c r="O6884" s="7">
        <v>66</v>
      </c>
      <c r="P6884" s="7">
        <f>SUM(dane3[[#This Row],[RoomService]:[VRDeck]])</f>
        <v>2389</v>
      </c>
      <c r="Q6884" t="s">
        <v>18792</v>
      </c>
      <c r="R6884" t="b">
        <v>1</v>
      </c>
    </row>
    <row r="6885" spans="1:18" x14ac:dyDescent="0.3">
      <c r="A6885" t="s">
        <v>18793</v>
      </c>
      <c r="B6885">
        <f>MID(dane3[[#This Row],[PassengerId]],1,4)+0</f>
        <v>7290</v>
      </c>
      <c r="C6885" t="s">
        <v>14</v>
      </c>
      <c r="D6885" t="b">
        <v>1</v>
      </c>
      <c r="E6885" t="s">
        <v>18794</v>
      </c>
      <c r="F6885" t="str">
        <f>MID($E6885,1,1)</f>
        <v>D</v>
      </c>
      <c r="G6885" t="str">
        <f>IFERROR(MID($E6885,SEARCH("/",$E6885,SEARCH("/",$E6885)+1)+1,1),"")</f>
        <v>P</v>
      </c>
      <c r="H6885" t="s">
        <v>46</v>
      </c>
      <c r="I6885">
        <v>32</v>
      </c>
      <c r="J6885" t="b">
        <v>0</v>
      </c>
      <c r="K6885" s="7">
        <v>0</v>
      </c>
      <c r="L6885" s="7">
        <v>0</v>
      </c>
      <c r="M6885" s="7">
        <v>0</v>
      </c>
      <c r="N6885" s="7">
        <v>0</v>
      </c>
      <c r="O6885" s="7">
        <v>0</v>
      </c>
      <c r="P6885" s="7">
        <f>SUM(dane3[[#This Row],[RoomService]:[VRDeck]])</f>
        <v>0</v>
      </c>
      <c r="Q6885" t="s">
        <v>18795</v>
      </c>
      <c r="R6885" t="b">
        <v>1</v>
      </c>
    </row>
    <row r="6886" spans="1:18" x14ac:dyDescent="0.3">
      <c r="A6886" t="s">
        <v>18796</v>
      </c>
      <c r="B6886">
        <f>MID(dane3[[#This Row],[PassengerId]],1,4)+0</f>
        <v>7290</v>
      </c>
      <c r="C6886" t="s">
        <v>14</v>
      </c>
      <c r="D6886" t="b">
        <v>1</v>
      </c>
      <c r="E6886" t="s">
        <v>18794</v>
      </c>
      <c r="F6886" t="str">
        <f>MID($E6886,1,1)</f>
        <v>D</v>
      </c>
      <c r="G6886" t="str">
        <f>IFERROR(MID($E6886,SEARCH("/",$E6886,SEARCH("/",$E6886)+1)+1,1),"")</f>
        <v>P</v>
      </c>
      <c r="H6886" t="s">
        <v>46</v>
      </c>
      <c r="I6886">
        <v>35</v>
      </c>
      <c r="J6886" t="b">
        <v>0</v>
      </c>
      <c r="K6886" s="7">
        <v>0</v>
      </c>
      <c r="L6886" s="7">
        <v>0</v>
      </c>
      <c r="M6886" s="7">
        <v>0</v>
      </c>
      <c r="N6886" s="7">
        <v>0</v>
      </c>
      <c r="O6886" s="7">
        <v>0</v>
      </c>
      <c r="P6886" s="7">
        <f>SUM(dane3[[#This Row],[RoomService]:[VRDeck]])</f>
        <v>0</v>
      </c>
      <c r="Q6886" t="s">
        <v>23799</v>
      </c>
      <c r="R6886" t="b">
        <v>1</v>
      </c>
    </row>
    <row r="6887" spans="1:18" x14ac:dyDescent="0.3">
      <c r="A6887" t="s">
        <v>18797</v>
      </c>
      <c r="B6887">
        <f>MID(dane3[[#This Row],[PassengerId]],1,4)+0</f>
        <v>7290</v>
      </c>
      <c r="C6887" t="s">
        <v>14</v>
      </c>
      <c r="D6887" t="b">
        <v>1</v>
      </c>
      <c r="E6887" t="s">
        <v>18794</v>
      </c>
      <c r="F6887" t="str">
        <f>MID($E6887,1,1)</f>
        <v>D</v>
      </c>
      <c r="G6887" t="str">
        <f>IFERROR(MID($E6887,SEARCH("/",$E6887,SEARCH("/",$E6887)+1)+1,1),"")</f>
        <v>P</v>
      </c>
      <c r="H6887" t="s">
        <v>46</v>
      </c>
      <c r="I6887">
        <v>34</v>
      </c>
      <c r="J6887" t="b">
        <v>0</v>
      </c>
      <c r="K6887" s="7">
        <v>0</v>
      </c>
      <c r="L6887" s="7">
        <v>0</v>
      </c>
      <c r="M6887" s="7">
        <v>0</v>
      </c>
      <c r="N6887" s="7">
        <v>0</v>
      </c>
      <c r="O6887" s="7">
        <v>0</v>
      </c>
      <c r="P6887" s="7">
        <f>SUM(dane3[[#This Row],[RoomService]:[VRDeck]])</f>
        <v>0</v>
      </c>
      <c r="Q6887" t="s">
        <v>18798</v>
      </c>
      <c r="R6887" t="b">
        <v>1</v>
      </c>
    </row>
    <row r="6888" spans="1:18" x14ac:dyDescent="0.3">
      <c r="A6888" t="s">
        <v>18799</v>
      </c>
      <c r="B6888">
        <f>MID(dane3[[#This Row],[PassengerId]],1,4)+0</f>
        <v>7290</v>
      </c>
      <c r="C6888" t="s">
        <v>14</v>
      </c>
      <c r="D6888" t="b">
        <v>0</v>
      </c>
      <c r="E6888" t="s">
        <v>18794</v>
      </c>
      <c r="F6888" t="str">
        <f>MID($E6888,1,1)</f>
        <v>D</v>
      </c>
      <c r="G6888" t="str">
        <f>IFERROR(MID($E6888,SEARCH("/",$E6888,SEARCH("/",$E6888)+1)+1,1),"")</f>
        <v>P</v>
      </c>
      <c r="H6888" t="s">
        <v>16</v>
      </c>
      <c r="I6888">
        <v>36</v>
      </c>
      <c r="J6888" t="b">
        <v>0</v>
      </c>
      <c r="K6888" s="7">
        <v>83</v>
      </c>
      <c r="L6888" s="7">
        <v>1186</v>
      </c>
      <c r="M6888" s="7">
        <v>0</v>
      </c>
      <c r="N6888" s="7">
        <v>2160</v>
      </c>
      <c r="O6888" s="7">
        <v>736</v>
      </c>
      <c r="P6888" s="7">
        <f>SUM(dane3[[#This Row],[RoomService]:[VRDeck]])</f>
        <v>4165</v>
      </c>
      <c r="Q6888" t="s">
        <v>18800</v>
      </c>
      <c r="R6888" t="b">
        <v>0</v>
      </c>
    </row>
    <row r="6889" spans="1:18" x14ac:dyDescent="0.3">
      <c r="A6889" t="s">
        <v>18801</v>
      </c>
      <c r="B6889">
        <f>MID(dane3[[#This Row],[PassengerId]],1,4)+0</f>
        <v>7290</v>
      </c>
      <c r="C6889" t="s">
        <v>14</v>
      </c>
      <c r="D6889" t="b">
        <v>0</v>
      </c>
      <c r="E6889" t="s">
        <v>18794</v>
      </c>
      <c r="F6889" t="str">
        <f>MID($E6889,1,1)</f>
        <v>D</v>
      </c>
      <c r="G6889" t="str">
        <f>IFERROR(MID($E6889,SEARCH("/",$E6889,SEARCH("/",$E6889)+1)+1,1),"")</f>
        <v>P</v>
      </c>
      <c r="H6889" t="s">
        <v>16</v>
      </c>
      <c r="I6889">
        <v>36</v>
      </c>
      <c r="J6889" t="b">
        <v>0</v>
      </c>
      <c r="K6889" s="7">
        <v>31</v>
      </c>
      <c r="L6889" s="7">
        <v>3585</v>
      </c>
      <c r="M6889" s="7">
        <v>31</v>
      </c>
      <c r="N6889" s="7">
        <v>1400</v>
      </c>
      <c r="O6889" s="7">
        <v>0</v>
      </c>
      <c r="P6889" s="7">
        <f>SUM(dane3[[#This Row],[RoomService]:[VRDeck]])</f>
        <v>5047</v>
      </c>
      <c r="Q6889" t="s">
        <v>18802</v>
      </c>
      <c r="R6889" t="b">
        <v>0</v>
      </c>
    </row>
    <row r="6890" spans="1:18" x14ac:dyDescent="0.3">
      <c r="A6890" t="s">
        <v>17802</v>
      </c>
      <c r="B6890">
        <f>MID(dane3[[#This Row],[PassengerId]],1,4)+0</f>
        <v>6894</v>
      </c>
      <c r="C6890" t="s">
        <v>53</v>
      </c>
      <c r="D6890" t="b">
        <v>1</v>
      </c>
      <c r="E6890" t="s">
        <v>17803</v>
      </c>
      <c r="F6890" t="str">
        <f>MID($E6890,1,1)</f>
        <v>F</v>
      </c>
      <c r="G6890" t="str">
        <f>IFERROR(MID($E6890,SEARCH("/",$E6890,SEARCH("/",$E6890)+1)+1,1),"")</f>
        <v>S</v>
      </c>
      <c r="H6890" t="s">
        <v>16</v>
      </c>
      <c r="I6890">
        <v>37</v>
      </c>
      <c r="J6890" t="b">
        <v>0</v>
      </c>
      <c r="K6890" s="7">
        <v>0</v>
      </c>
      <c r="L6890" s="7">
        <v>0</v>
      </c>
      <c r="M6890" s="7">
        <v>0</v>
      </c>
      <c r="N6890" s="7">
        <v>0</v>
      </c>
      <c r="O6890" s="7">
        <v>0</v>
      </c>
      <c r="P6890" s="7">
        <f>SUM(dane3[[#This Row],[RoomService]:[VRDeck]])</f>
        <v>0</v>
      </c>
      <c r="Q6890" t="s">
        <v>23799</v>
      </c>
      <c r="R6890" t="b">
        <v>1</v>
      </c>
    </row>
    <row r="6891" spans="1:18" x14ac:dyDescent="0.3">
      <c r="A6891" t="s">
        <v>17804</v>
      </c>
      <c r="B6891">
        <f>MID(dane3[[#This Row],[PassengerId]],1,4)+0</f>
        <v>6894</v>
      </c>
      <c r="C6891" t="s">
        <v>53</v>
      </c>
      <c r="D6891" t="b">
        <v>0</v>
      </c>
      <c r="E6891" t="s">
        <v>17803</v>
      </c>
      <c r="F6891" t="str">
        <f>MID($E6891,1,1)</f>
        <v>F</v>
      </c>
      <c r="G6891" t="str">
        <f>IFERROR(MID($E6891,SEARCH("/",$E6891,SEARCH("/",$E6891)+1)+1,1),"")</f>
        <v>S</v>
      </c>
      <c r="H6891" t="s">
        <v>16</v>
      </c>
      <c r="I6891">
        <v>0</v>
      </c>
      <c r="J6891" t="b">
        <v>0</v>
      </c>
      <c r="K6891" s="7">
        <v>0</v>
      </c>
      <c r="L6891" s="7">
        <v>0</v>
      </c>
      <c r="M6891" s="7">
        <v>0</v>
      </c>
      <c r="N6891" s="7">
        <v>0</v>
      </c>
      <c r="O6891" s="7">
        <v>0</v>
      </c>
      <c r="P6891" s="7">
        <f>SUM(dane3[[#This Row],[RoomService]:[VRDeck]])</f>
        <v>0</v>
      </c>
      <c r="Q6891" t="s">
        <v>17805</v>
      </c>
      <c r="R6891" t="b">
        <v>1</v>
      </c>
    </row>
    <row r="6892" spans="1:18" x14ac:dyDescent="0.3">
      <c r="A6892" t="s">
        <v>18809</v>
      </c>
      <c r="B6892">
        <f>MID(dane3[[#This Row],[PassengerId]],1,4)+0</f>
        <v>7297</v>
      </c>
      <c r="C6892" t="s">
        <v>19</v>
      </c>
      <c r="D6892" t="b">
        <v>0</v>
      </c>
      <c r="E6892" t="s">
        <v>18810</v>
      </c>
      <c r="F6892" t="str">
        <f>MID($E6892,1,1)</f>
        <v>G</v>
      </c>
      <c r="G6892" t="str">
        <f>IFERROR(MID($E6892,SEARCH("/",$E6892,SEARCH("/",$E6892)+1)+1,1),"")</f>
        <v>S</v>
      </c>
      <c r="H6892" t="s">
        <v>16</v>
      </c>
      <c r="I6892">
        <v>40</v>
      </c>
      <c r="J6892" t="b">
        <v>0</v>
      </c>
      <c r="K6892" s="7">
        <v>678</v>
      </c>
      <c r="L6892" s="7">
        <v>0</v>
      </c>
      <c r="M6892" s="7">
        <v>229</v>
      </c>
      <c r="N6892" s="7">
        <v>0</v>
      </c>
      <c r="O6892" s="7">
        <v>0</v>
      </c>
      <c r="P6892" s="7">
        <f>SUM(dane3[[#This Row],[RoomService]:[VRDeck]])</f>
        <v>907</v>
      </c>
      <c r="Q6892" t="s">
        <v>23799</v>
      </c>
      <c r="R6892" t="b">
        <v>0</v>
      </c>
    </row>
    <row r="6893" spans="1:18" x14ac:dyDescent="0.3">
      <c r="A6893" t="s">
        <v>18811</v>
      </c>
      <c r="B6893">
        <f>MID(dane3[[#This Row],[PassengerId]],1,4)+0</f>
        <v>7298</v>
      </c>
      <c r="C6893" t="s">
        <v>19</v>
      </c>
      <c r="D6893" t="b">
        <v>0</v>
      </c>
      <c r="E6893" t="s">
        <v>18812</v>
      </c>
      <c r="F6893" t="str">
        <f>MID($E6893,1,1)</f>
        <v>F</v>
      </c>
      <c r="G6893" t="str">
        <f>IFERROR(MID($E6893,SEARCH("/",$E6893,SEARCH("/",$E6893)+1)+1,1),"")</f>
        <v>P</v>
      </c>
      <c r="H6893" t="s">
        <v>16</v>
      </c>
      <c r="I6893">
        <v>24</v>
      </c>
      <c r="J6893" t="b">
        <v>0</v>
      </c>
      <c r="K6893" s="7">
        <v>185</v>
      </c>
      <c r="L6893" s="7">
        <v>0</v>
      </c>
      <c r="M6893" s="7">
        <v>478</v>
      </c>
      <c r="N6893" s="7">
        <v>29</v>
      </c>
      <c r="O6893" s="7">
        <v>0</v>
      </c>
      <c r="P6893" s="7">
        <f>SUM(dane3[[#This Row],[RoomService]:[VRDeck]])</f>
        <v>692</v>
      </c>
      <c r="Q6893" t="s">
        <v>18813</v>
      </c>
      <c r="R6893" t="b">
        <v>1</v>
      </c>
    </row>
    <row r="6894" spans="1:18" x14ac:dyDescent="0.3">
      <c r="A6894" t="s">
        <v>18814</v>
      </c>
      <c r="B6894">
        <f>MID(dane3[[#This Row],[PassengerId]],1,4)+0</f>
        <v>7300</v>
      </c>
      <c r="C6894" t="s">
        <v>19</v>
      </c>
      <c r="D6894" t="b">
        <v>0</v>
      </c>
      <c r="E6894" t="s">
        <v>18815</v>
      </c>
      <c r="F6894" t="str">
        <f>MID($E6894,1,1)</f>
        <v>G</v>
      </c>
      <c r="G6894" t="str">
        <f>IFERROR(MID($E6894,SEARCH("/",$E6894,SEARCH("/",$E6894)+1)+1,1),"")</f>
        <v>S</v>
      </c>
      <c r="H6894" t="s">
        <v>16</v>
      </c>
      <c r="I6894">
        <v>35</v>
      </c>
      <c r="J6894" t="b">
        <v>0</v>
      </c>
      <c r="K6894" s="7">
        <v>0</v>
      </c>
      <c r="L6894" s="7">
        <v>0</v>
      </c>
      <c r="M6894" s="7">
        <v>885</v>
      </c>
      <c r="N6894" s="7">
        <v>0</v>
      </c>
      <c r="O6894" s="7">
        <v>0</v>
      </c>
      <c r="P6894" s="7">
        <f>SUM(dane3[[#This Row],[RoomService]:[VRDeck]])</f>
        <v>885</v>
      </c>
      <c r="Q6894" t="s">
        <v>18816</v>
      </c>
      <c r="R6894" t="b">
        <v>1</v>
      </c>
    </row>
    <row r="6895" spans="1:18" x14ac:dyDescent="0.3">
      <c r="A6895" t="s">
        <v>17806</v>
      </c>
      <c r="B6895">
        <f>MID(dane3[[#This Row],[PassengerId]],1,4)+0</f>
        <v>6894</v>
      </c>
      <c r="C6895" t="s">
        <v>53</v>
      </c>
      <c r="D6895" t="b">
        <v>0</v>
      </c>
      <c r="E6895" t="s">
        <v>17803</v>
      </c>
      <c r="F6895" t="str">
        <f>MID($E6895,1,1)</f>
        <v>F</v>
      </c>
      <c r="G6895" t="str">
        <f>IFERROR(MID($E6895,SEARCH("/",$E6895,SEARCH("/",$E6895)+1)+1,1),"")</f>
        <v>S</v>
      </c>
      <c r="H6895" t="s">
        <v>16</v>
      </c>
      <c r="I6895">
        <v>12</v>
      </c>
      <c r="J6895" t="b">
        <v>0</v>
      </c>
      <c r="K6895" s="7">
        <v>0</v>
      </c>
      <c r="L6895" s="7">
        <v>0</v>
      </c>
      <c r="M6895" s="7">
        <v>0</v>
      </c>
      <c r="N6895" s="7">
        <v>0</v>
      </c>
      <c r="O6895" s="7">
        <v>0</v>
      </c>
      <c r="P6895" s="7">
        <f>SUM(dane3[[#This Row],[RoomService]:[VRDeck]])</f>
        <v>0</v>
      </c>
      <c r="Q6895" t="s">
        <v>17807</v>
      </c>
      <c r="R6895" t="b">
        <v>1</v>
      </c>
    </row>
    <row r="6896" spans="1:18" x14ac:dyDescent="0.3">
      <c r="A6896" t="s">
        <v>17811</v>
      </c>
      <c r="B6896">
        <f>MID(dane3[[#This Row],[PassengerId]],1,4)+0</f>
        <v>6896</v>
      </c>
      <c r="C6896" t="s">
        <v>53</v>
      </c>
      <c r="D6896" t="b">
        <v>0</v>
      </c>
      <c r="E6896" t="s">
        <v>17812</v>
      </c>
      <c r="F6896" t="str">
        <f>MID($E6896,1,1)</f>
        <v>E</v>
      </c>
      <c r="G6896" t="str">
        <f>IFERROR(MID($E6896,SEARCH("/",$E6896,SEARCH("/",$E6896)+1)+1,1),"")</f>
        <v>S</v>
      </c>
      <c r="H6896" t="s">
        <v>16</v>
      </c>
      <c r="I6896">
        <v>30</v>
      </c>
      <c r="J6896" t="b">
        <v>0</v>
      </c>
      <c r="K6896" s="7">
        <v>473</v>
      </c>
      <c r="L6896" s="7">
        <v>0</v>
      </c>
      <c r="M6896" s="7">
        <v>575</v>
      </c>
      <c r="N6896" s="7">
        <v>0</v>
      </c>
      <c r="O6896" s="7">
        <v>0</v>
      </c>
      <c r="P6896" s="7">
        <f>SUM(dane3[[#This Row],[RoomService]:[VRDeck]])</f>
        <v>1048</v>
      </c>
      <c r="Q6896" t="s">
        <v>17813</v>
      </c>
      <c r="R6896" t="b">
        <v>0</v>
      </c>
    </row>
    <row r="6897" spans="1:18" x14ac:dyDescent="0.3">
      <c r="A6897" t="s">
        <v>18823</v>
      </c>
      <c r="B6897">
        <f>MID(dane3[[#This Row],[PassengerId]],1,4)+0</f>
        <v>7303</v>
      </c>
      <c r="C6897" t="s">
        <v>19</v>
      </c>
      <c r="D6897" t="b">
        <v>0</v>
      </c>
      <c r="E6897" t="s">
        <v>18824</v>
      </c>
      <c r="F6897" t="str">
        <f>MID($E6897,1,1)</f>
        <v>E</v>
      </c>
      <c r="G6897" t="str">
        <f>IFERROR(MID($E6897,SEARCH("/",$E6897,SEARCH("/",$E6897)+1)+1,1),"")</f>
        <v>S</v>
      </c>
      <c r="H6897" t="s">
        <v>16</v>
      </c>
      <c r="I6897">
        <v>51</v>
      </c>
      <c r="J6897" t="b">
        <v>0</v>
      </c>
      <c r="K6897" s="7">
        <v>3</v>
      </c>
      <c r="L6897" s="7">
        <v>33</v>
      </c>
      <c r="M6897" s="7">
        <v>12</v>
      </c>
      <c r="N6897" s="7">
        <v>38</v>
      </c>
      <c r="O6897" s="7">
        <v>896</v>
      </c>
      <c r="P6897" s="7">
        <f>SUM(dane3[[#This Row],[RoomService]:[VRDeck]])</f>
        <v>982</v>
      </c>
      <c r="Q6897" t="s">
        <v>18825</v>
      </c>
      <c r="R6897" t="b">
        <v>0</v>
      </c>
    </row>
    <row r="6898" spans="1:18" x14ac:dyDescent="0.3">
      <c r="A6898" t="s">
        <v>17814</v>
      </c>
      <c r="B6898">
        <f>MID(dane3[[#This Row],[PassengerId]],1,4)+0</f>
        <v>6896</v>
      </c>
      <c r="C6898" t="s">
        <v>53</v>
      </c>
      <c r="D6898" t="b">
        <v>0</v>
      </c>
      <c r="E6898" t="s">
        <v>17815</v>
      </c>
      <c r="F6898" t="str">
        <f>MID($E6898,1,1)</f>
        <v>F</v>
      </c>
      <c r="G6898" t="str">
        <f>IFERROR(MID($E6898,SEARCH("/",$E6898,SEARCH("/",$E6898)+1)+1,1),"")</f>
        <v>S</v>
      </c>
      <c r="H6898" t="s">
        <v>16</v>
      </c>
      <c r="I6898">
        <v>3</v>
      </c>
      <c r="J6898" t="b">
        <v>0</v>
      </c>
      <c r="K6898" s="7">
        <v>0</v>
      </c>
      <c r="L6898" s="7">
        <v>0</v>
      </c>
      <c r="M6898" s="7">
        <v>0</v>
      </c>
      <c r="N6898" s="7">
        <v>0</v>
      </c>
      <c r="O6898" s="7">
        <v>0</v>
      </c>
      <c r="P6898" s="7">
        <f>SUM(dane3[[#This Row],[RoomService]:[VRDeck]])</f>
        <v>0</v>
      </c>
      <c r="Q6898" t="s">
        <v>17816</v>
      </c>
      <c r="R6898" t="b">
        <v>1</v>
      </c>
    </row>
    <row r="6899" spans="1:18" x14ac:dyDescent="0.3">
      <c r="A6899" t="s">
        <v>18829</v>
      </c>
      <c r="B6899">
        <f>MID(dane3[[#This Row],[PassengerId]],1,4)+0</f>
        <v>7305</v>
      </c>
      <c r="C6899" t="s">
        <v>19</v>
      </c>
      <c r="D6899" t="b">
        <v>1</v>
      </c>
      <c r="E6899" t="s">
        <v>18830</v>
      </c>
      <c r="F6899" t="str">
        <f>MID($E6899,1,1)</f>
        <v>G</v>
      </c>
      <c r="G6899" t="str">
        <f>IFERROR(MID($E6899,SEARCH("/",$E6899,SEARCH("/",$E6899)+1)+1,1),"")</f>
        <v>S</v>
      </c>
      <c r="H6899" t="s">
        <v>16</v>
      </c>
      <c r="I6899">
        <v>41</v>
      </c>
      <c r="J6899" t="b">
        <v>0</v>
      </c>
      <c r="K6899" s="7">
        <v>0</v>
      </c>
      <c r="L6899" s="7">
        <v>0</v>
      </c>
      <c r="M6899" s="7">
        <v>0</v>
      </c>
      <c r="N6899" s="7">
        <v>0</v>
      </c>
      <c r="O6899" s="7">
        <v>0</v>
      </c>
      <c r="P6899" s="7">
        <f>SUM(dane3[[#This Row],[RoomService]:[VRDeck]])</f>
        <v>0</v>
      </c>
      <c r="Q6899" t="s">
        <v>18831</v>
      </c>
      <c r="R6899" t="b">
        <v>1</v>
      </c>
    </row>
    <row r="6900" spans="1:18" x14ac:dyDescent="0.3">
      <c r="A6900" t="s">
        <v>18832</v>
      </c>
      <c r="B6900">
        <f>MID(dane3[[#This Row],[PassengerId]],1,4)+0</f>
        <v>7306</v>
      </c>
      <c r="C6900" t="s">
        <v>19</v>
      </c>
      <c r="D6900" t="b">
        <v>0</v>
      </c>
      <c r="E6900" t="s">
        <v>18833</v>
      </c>
      <c r="F6900" t="str">
        <f>MID($E6900,1,1)</f>
        <v>E</v>
      </c>
      <c r="G6900" t="str">
        <f>IFERROR(MID($E6900,SEARCH("/",$E6900,SEARCH("/",$E6900)+1)+1,1),"")</f>
        <v>P</v>
      </c>
      <c r="H6900" t="s">
        <v>46</v>
      </c>
      <c r="I6900">
        <v>26</v>
      </c>
      <c r="J6900" t="b">
        <v>0</v>
      </c>
      <c r="K6900" s="7">
        <v>1</v>
      </c>
      <c r="L6900" s="7">
        <v>0</v>
      </c>
      <c r="M6900" s="7">
        <v>0</v>
      </c>
      <c r="N6900" s="7">
        <v>0</v>
      </c>
      <c r="O6900" s="7">
        <v>718</v>
      </c>
      <c r="P6900" s="7">
        <f>SUM(dane3[[#This Row],[RoomService]:[VRDeck]])</f>
        <v>719</v>
      </c>
      <c r="Q6900" t="s">
        <v>18834</v>
      </c>
      <c r="R6900" t="b">
        <v>1</v>
      </c>
    </row>
    <row r="6901" spans="1:18" x14ac:dyDescent="0.3">
      <c r="A6901" t="s">
        <v>18835</v>
      </c>
      <c r="B6901">
        <f>MID(dane3[[#This Row],[PassengerId]],1,4)+0</f>
        <v>7307</v>
      </c>
      <c r="C6901" t="s">
        <v>19</v>
      </c>
      <c r="D6901" t="b">
        <v>0</v>
      </c>
      <c r="E6901" t="s">
        <v>18836</v>
      </c>
      <c r="F6901" t="str">
        <f>MID($E6901,1,1)</f>
        <v>F</v>
      </c>
      <c r="G6901" t="str">
        <f>IFERROR(MID($E6901,SEARCH("/",$E6901,SEARCH("/",$E6901)+1)+1,1),"")</f>
        <v>S</v>
      </c>
      <c r="H6901" t="s">
        <v>16</v>
      </c>
      <c r="I6901">
        <v>39</v>
      </c>
      <c r="J6901" t="b">
        <v>0</v>
      </c>
      <c r="K6901" s="7">
        <v>19</v>
      </c>
      <c r="L6901" s="7">
        <v>102</v>
      </c>
      <c r="M6901" s="7">
        <v>0</v>
      </c>
      <c r="N6901" s="7">
        <v>678</v>
      </c>
      <c r="O6901" s="7">
        <v>0</v>
      </c>
      <c r="P6901" s="7">
        <f>SUM(dane3[[#This Row],[RoomService]:[VRDeck]])</f>
        <v>799</v>
      </c>
      <c r="Q6901" t="s">
        <v>18837</v>
      </c>
      <c r="R6901" t="b">
        <v>0</v>
      </c>
    </row>
    <row r="6902" spans="1:18" x14ac:dyDescent="0.3">
      <c r="A6902" t="s">
        <v>17817</v>
      </c>
      <c r="B6902">
        <f>MID(dane3[[#This Row],[PassengerId]],1,4)+0</f>
        <v>6896</v>
      </c>
      <c r="C6902" t="s">
        <v>53</v>
      </c>
      <c r="D6902" t="b">
        <v>0</v>
      </c>
      <c r="E6902" t="s">
        <v>17815</v>
      </c>
      <c r="F6902" t="str">
        <f>MID($E6902,1,1)</f>
        <v>F</v>
      </c>
      <c r="G6902" t="str">
        <f>IFERROR(MID($E6902,SEARCH("/",$E6902,SEARCH("/",$E6902)+1)+1,1),"")</f>
        <v>S</v>
      </c>
      <c r="H6902" t="s">
        <v>16</v>
      </c>
      <c r="I6902">
        <v>9</v>
      </c>
      <c r="J6902" t="b">
        <v>0</v>
      </c>
      <c r="K6902" s="7">
        <v>0</v>
      </c>
      <c r="L6902" s="7">
        <v>0</v>
      </c>
      <c r="M6902" s="7">
        <v>0</v>
      </c>
      <c r="N6902" s="7">
        <v>0</v>
      </c>
      <c r="O6902" s="7">
        <v>0</v>
      </c>
      <c r="P6902" s="7">
        <f>SUM(dane3[[#This Row],[RoomService]:[VRDeck]])</f>
        <v>0</v>
      </c>
      <c r="Q6902" t="s">
        <v>17818</v>
      </c>
      <c r="R6902" t="b">
        <v>1</v>
      </c>
    </row>
    <row r="6903" spans="1:18" x14ac:dyDescent="0.3">
      <c r="A6903" t="s">
        <v>17852</v>
      </c>
      <c r="B6903">
        <f>MID(dane3[[#This Row],[PassengerId]],1,4)+0</f>
        <v>6906</v>
      </c>
      <c r="C6903" t="s">
        <v>53</v>
      </c>
      <c r="D6903" t="b">
        <v>1</v>
      </c>
      <c r="E6903" t="s">
        <v>17847</v>
      </c>
      <c r="F6903" t="str">
        <f>MID($E6903,1,1)</f>
        <v>F</v>
      </c>
      <c r="G6903" t="str">
        <f>IFERROR(MID($E6903,SEARCH("/",$E6903,SEARCH("/",$E6903)+1)+1,1),"")</f>
        <v>P</v>
      </c>
      <c r="H6903" t="s">
        <v>16</v>
      </c>
      <c r="I6903">
        <v>7</v>
      </c>
      <c r="J6903" t="b">
        <v>0</v>
      </c>
      <c r="K6903" s="7">
        <v>0</v>
      </c>
      <c r="L6903" s="7">
        <v>0</v>
      </c>
      <c r="M6903" s="7">
        <v>0</v>
      </c>
      <c r="N6903" s="7">
        <v>0</v>
      </c>
      <c r="O6903" s="7">
        <v>0</v>
      </c>
      <c r="P6903" s="7">
        <f>SUM(dane3[[#This Row],[RoomService]:[VRDeck]])</f>
        <v>0</v>
      </c>
      <c r="Q6903" t="s">
        <v>17853</v>
      </c>
      <c r="R6903" t="b">
        <v>1</v>
      </c>
    </row>
    <row r="6904" spans="1:18" x14ac:dyDescent="0.3">
      <c r="A6904" t="s">
        <v>18844</v>
      </c>
      <c r="B6904">
        <f>MID(dane3[[#This Row],[PassengerId]],1,4)+0</f>
        <v>7311</v>
      </c>
      <c r="C6904" t="s">
        <v>19</v>
      </c>
      <c r="D6904" t="b">
        <v>0</v>
      </c>
      <c r="E6904" t="s">
        <v>18845</v>
      </c>
      <c r="F6904" t="str">
        <f>MID($E6904,1,1)</f>
        <v>F</v>
      </c>
      <c r="G6904" t="str">
        <f>IFERROR(MID($E6904,SEARCH("/",$E6904,SEARCH("/",$E6904)+1)+1,1),"")</f>
        <v>P</v>
      </c>
      <c r="H6904" t="s">
        <v>16</v>
      </c>
      <c r="I6904">
        <v>18</v>
      </c>
      <c r="J6904" t="b">
        <v>0</v>
      </c>
      <c r="K6904" s="7">
        <v>0</v>
      </c>
      <c r="L6904" s="7">
        <v>949</v>
      </c>
      <c r="M6904" s="7">
        <v>0</v>
      </c>
      <c r="N6904" s="7">
        <v>0</v>
      </c>
      <c r="O6904" s="7">
        <v>0</v>
      </c>
      <c r="P6904" s="7">
        <f>SUM(dane3[[#This Row],[RoomService]:[VRDeck]])</f>
        <v>949</v>
      </c>
      <c r="Q6904" t="s">
        <v>18846</v>
      </c>
      <c r="R6904" t="b">
        <v>0</v>
      </c>
    </row>
    <row r="6905" spans="1:18" x14ac:dyDescent="0.3">
      <c r="A6905" t="s">
        <v>17863</v>
      </c>
      <c r="B6905">
        <f>MID(dane3[[#This Row],[PassengerId]],1,4)+0</f>
        <v>6911</v>
      </c>
      <c r="C6905" t="s">
        <v>53</v>
      </c>
      <c r="D6905" t="b">
        <v>0</v>
      </c>
      <c r="E6905" t="s">
        <v>17864</v>
      </c>
      <c r="F6905" t="str">
        <f>MID($E6905,1,1)</f>
        <v>F</v>
      </c>
      <c r="G6905" t="str">
        <f>IFERROR(MID($E6905,SEARCH("/",$E6905,SEARCH("/",$E6905)+1)+1,1),"")</f>
        <v>S</v>
      </c>
      <c r="H6905" t="s">
        <v>16</v>
      </c>
      <c r="I6905">
        <v>50</v>
      </c>
      <c r="J6905" t="b">
        <v>0</v>
      </c>
      <c r="K6905" s="7">
        <v>118</v>
      </c>
      <c r="L6905" s="7">
        <v>0</v>
      </c>
      <c r="M6905" s="7">
        <v>1041</v>
      </c>
      <c r="N6905" s="7">
        <v>0</v>
      </c>
      <c r="O6905" s="7">
        <v>0</v>
      </c>
      <c r="P6905" s="7">
        <f>SUM(dane3[[#This Row],[RoomService]:[VRDeck]])</f>
        <v>1159</v>
      </c>
      <c r="Q6905" t="s">
        <v>17865</v>
      </c>
      <c r="R6905" t="b">
        <v>1</v>
      </c>
    </row>
    <row r="6906" spans="1:18" x14ac:dyDescent="0.3">
      <c r="A6906" t="s">
        <v>1978</v>
      </c>
      <c r="B6906">
        <f>MID(dane3[[#This Row],[PassengerId]],1,4)+0</f>
        <v>761</v>
      </c>
      <c r="C6906" t="s">
        <v>14</v>
      </c>
      <c r="D6906" t="b">
        <v>0</v>
      </c>
      <c r="E6906" t="s">
        <v>1979</v>
      </c>
      <c r="F6906" t="str">
        <f>MID($E6906,1,1)</f>
        <v>C</v>
      </c>
      <c r="G6906" t="str">
        <f>IFERROR(MID($E6906,SEARCH("/",$E6906,SEARCH("/",$E6906)+1)+1,1),"")</f>
        <v>P</v>
      </c>
      <c r="H6906" t="s">
        <v>32</v>
      </c>
      <c r="I6906">
        <v>33</v>
      </c>
      <c r="J6906" t="b">
        <v>0</v>
      </c>
      <c r="K6906" s="7">
        <v>0</v>
      </c>
      <c r="L6906" s="7">
        <v>3879</v>
      </c>
      <c r="M6906" s="7">
        <v>0</v>
      </c>
      <c r="N6906" s="7">
        <v>48</v>
      </c>
      <c r="O6906" s="7">
        <v>67</v>
      </c>
      <c r="P6906" s="7">
        <f>SUM(dane3[[#This Row],[RoomService]:[VRDeck]])</f>
        <v>3994</v>
      </c>
      <c r="Q6906" t="s">
        <v>1980</v>
      </c>
      <c r="R6906" t="b">
        <v>1</v>
      </c>
    </row>
    <row r="6907" spans="1:18" x14ac:dyDescent="0.3">
      <c r="A6907" t="s">
        <v>18853</v>
      </c>
      <c r="B6907">
        <f>MID(dane3[[#This Row],[PassengerId]],1,4)+0</f>
        <v>7320</v>
      </c>
      <c r="C6907" t="s">
        <v>19</v>
      </c>
      <c r="D6907" t="b">
        <v>0</v>
      </c>
      <c r="E6907" t="s">
        <v>18854</v>
      </c>
      <c r="F6907" t="str">
        <f>MID($E6907,1,1)</f>
        <v>F</v>
      </c>
      <c r="G6907" t="str">
        <f>IFERROR(MID($E6907,SEARCH("/",$E6907,SEARCH("/",$E6907)+1)+1,1),"")</f>
        <v>P</v>
      </c>
      <c r="H6907" t="s">
        <v>16</v>
      </c>
      <c r="I6907">
        <v>26</v>
      </c>
      <c r="J6907" t="b">
        <v>0</v>
      </c>
      <c r="K6907" s="7">
        <v>814</v>
      </c>
      <c r="L6907" s="7">
        <v>0</v>
      </c>
      <c r="M6907" s="7">
        <v>29</v>
      </c>
      <c r="N6907" s="7">
        <v>16</v>
      </c>
      <c r="O6907" s="7">
        <v>181</v>
      </c>
      <c r="P6907" s="7">
        <f>SUM(dane3[[#This Row],[RoomService]:[VRDeck]])</f>
        <v>1040</v>
      </c>
      <c r="Q6907" t="s">
        <v>18855</v>
      </c>
      <c r="R6907" t="b">
        <v>0</v>
      </c>
    </row>
    <row r="6908" spans="1:18" x14ac:dyDescent="0.3">
      <c r="A6908" t="s">
        <v>17869</v>
      </c>
      <c r="B6908">
        <f>MID(dane3[[#This Row],[PassengerId]],1,4)+0</f>
        <v>6913</v>
      </c>
      <c r="C6908" t="s">
        <v>53</v>
      </c>
      <c r="D6908" t="b">
        <v>1</v>
      </c>
      <c r="E6908" t="s">
        <v>17870</v>
      </c>
      <c r="F6908" t="str">
        <f>MID($E6908,1,1)</f>
        <v>F</v>
      </c>
      <c r="G6908" t="str">
        <f>IFERROR(MID($E6908,SEARCH("/",$E6908,SEARCH("/",$E6908)+1)+1,1),"")</f>
        <v>S</v>
      </c>
      <c r="H6908" t="s">
        <v>16</v>
      </c>
      <c r="I6908">
        <v>49</v>
      </c>
      <c r="J6908" t="b">
        <v>0</v>
      </c>
      <c r="K6908" s="7">
        <v>0</v>
      </c>
      <c r="L6908" s="7">
        <v>0</v>
      </c>
      <c r="M6908" s="7">
        <v>0</v>
      </c>
      <c r="N6908" s="7">
        <v>0</v>
      </c>
      <c r="O6908" s="7">
        <v>0</v>
      </c>
      <c r="P6908" s="7">
        <f>SUM(dane3[[#This Row],[RoomService]:[VRDeck]])</f>
        <v>0</v>
      </c>
      <c r="Q6908" t="s">
        <v>17871</v>
      </c>
      <c r="R6908" t="b">
        <v>1</v>
      </c>
    </row>
    <row r="6909" spans="1:18" x14ac:dyDescent="0.3">
      <c r="A6909" t="s">
        <v>18859</v>
      </c>
      <c r="B6909">
        <f>MID(dane3[[#This Row],[PassengerId]],1,4)+0</f>
        <v>7322</v>
      </c>
      <c r="C6909" t="s">
        <v>19</v>
      </c>
      <c r="D6909" t="b">
        <v>0</v>
      </c>
      <c r="E6909" t="s">
        <v>18860</v>
      </c>
      <c r="F6909" t="str">
        <f>MID($E6909,1,1)</f>
        <v>F</v>
      </c>
      <c r="G6909" t="str">
        <f>IFERROR(MID($E6909,SEARCH("/",$E6909,SEARCH("/",$E6909)+1)+1,1),"")</f>
        <v>S</v>
      </c>
      <c r="H6909" t="s">
        <v>16</v>
      </c>
      <c r="I6909">
        <v>63</v>
      </c>
      <c r="J6909" t="b">
        <v>0</v>
      </c>
      <c r="K6909" s="7">
        <v>0</v>
      </c>
      <c r="L6909" s="7">
        <v>0</v>
      </c>
      <c r="M6909" s="7">
        <v>424</v>
      </c>
      <c r="N6909" s="7">
        <v>0</v>
      </c>
      <c r="O6909" s="7">
        <v>2027</v>
      </c>
      <c r="P6909" s="7">
        <f>SUM(dane3[[#This Row],[RoomService]:[VRDeck]])</f>
        <v>2451</v>
      </c>
      <c r="Q6909" t="s">
        <v>18861</v>
      </c>
      <c r="R6909" t="b">
        <v>0</v>
      </c>
    </row>
    <row r="6910" spans="1:18" x14ac:dyDescent="0.3">
      <c r="A6910" t="s">
        <v>18862</v>
      </c>
      <c r="B6910">
        <f>MID(dane3[[#This Row],[PassengerId]],1,4)+0</f>
        <v>7323</v>
      </c>
      <c r="C6910" t="s">
        <v>19</v>
      </c>
      <c r="D6910" t="b">
        <v>0</v>
      </c>
      <c r="E6910" t="s">
        <v>18863</v>
      </c>
      <c r="F6910" t="str">
        <f>MID($E6910,1,1)</f>
        <v>F</v>
      </c>
      <c r="G6910" t="str">
        <f>IFERROR(MID($E6910,SEARCH("/",$E6910,SEARCH("/",$E6910)+1)+1,1),"")</f>
        <v>S</v>
      </c>
      <c r="H6910" t="s">
        <v>16</v>
      </c>
      <c r="I6910">
        <v>30</v>
      </c>
      <c r="J6910" t="b">
        <v>0</v>
      </c>
      <c r="K6910" s="7">
        <v>0</v>
      </c>
      <c r="L6910" s="7">
        <v>0</v>
      </c>
      <c r="M6910" s="7">
        <v>547</v>
      </c>
      <c r="N6910" s="7">
        <v>0</v>
      </c>
      <c r="O6910" s="7">
        <v>423</v>
      </c>
      <c r="P6910" s="7">
        <f>SUM(dane3[[#This Row],[RoomService]:[VRDeck]])</f>
        <v>970</v>
      </c>
      <c r="Q6910" t="s">
        <v>18864</v>
      </c>
      <c r="R6910" t="b">
        <v>0</v>
      </c>
    </row>
    <row r="6911" spans="1:18" x14ac:dyDescent="0.3">
      <c r="A6911" t="s">
        <v>18865</v>
      </c>
      <c r="B6911">
        <f>MID(dane3[[#This Row],[PassengerId]],1,4)+0</f>
        <v>7324</v>
      </c>
      <c r="C6911" t="s">
        <v>14</v>
      </c>
      <c r="D6911" t="b">
        <v>0</v>
      </c>
      <c r="E6911" t="s">
        <v>18866</v>
      </c>
      <c r="F6911" t="str">
        <f>MID($E6911,1,1)</f>
        <v>C</v>
      </c>
      <c r="G6911" t="str">
        <f>IFERROR(MID($E6911,SEARCH("/",$E6911,SEARCH("/",$E6911)+1)+1,1),"")</f>
        <v>P</v>
      </c>
      <c r="H6911" t="s">
        <v>16</v>
      </c>
      <c r="I6911">
        <v>27</v>
      </c>
      <c r="J6911" t="b">
        <v>0</v>
      </c>
      <c r="K6911" s="7">
        <v>15</v>
      </c>
      <c r="L6911" s="7">
        <v>2886</v>
      </c>
      <c r="M6911" s="7">
        <v>0</v>
      </c>
      <c r="N6911" s="7">
        <v>249</v>
      </c>
      <c r="O6911" s="7">
        <v>71</v>
      </c>
      <c r="P6911" s="7">
        <f>SUM(dane3[[#This Row],[RoomService]:[VRDeck]])</f>
        <v>3221</v>
      </c>
      <c r="Q6911" t="s">
        <v>18867</v>
      </c>
      <c r="R6911" t="b">
        <v>1</v>
      </c>
    </row>
    <row r="6912" spans="1:18" x14ac:dyDescent="0.3">
      <c r="A6912" t="s">
        <v>18868</v>
      </c>
      <c r="B6912">
        <f>MID(dane3[[#This Row],[PassengerId]],1,4)+0</f>
        <v>7326</v>
      </c>
      <c r="C6912" t="s">
        <v>19</v>
      </c>
      <c r="D6912" t="b">
        <v>0</v>
      </c>
      <c r="E6912" t="s">
        <v>18869</v>
      </c>
      <c r="F6912" t="str">
        <f>MID($E6912,1,1)</f>
        <v>F</v>
      </c>
      <c r="G6912" t="str">
        <f>IFERROR(MID($E6912,SEARCH("/",$E6912,SEARCH("/",$E6912)+1)+1,1),"")</f>
        <v>P</v>
      </c>
      <c r="H6912" t="s">
        <v>16</v>
      </c>
      <c r="I6912">
        <v>47</v>
      </c>
      <c r="J6912" t="b">
        <v>0</v>
      </c>
      <c r="K6912" s="7">
        <v>2916</v>
      </c>
      <c r="L6912" s="7">
        <v>0</v>
      </c>
      <c r="M6912" s="7">
        <v>14</v>
      </c>
      <c r="N6912" s="7">
        <v>63</v>
      </c>
      <c r="O6912" s="7">
        <v>0</v>
      </c>
      <c r="P6912" s="7">
        <f>SUM(dane3[[#This Row],[RoomService]:[VRDeck]])</f>
        <v>2993</v>
      </c>
      <c r="Q6912" t="s">
        <v>18870</v>
      </c>
      <c r="R6912" t="b">
        <v>0</v>
      </c>
    </row>
    <row r="6913" spans="1:18" x14ac:dyDescent="0.3">
      <c r="A6913" t="s">
        <v>20334</v>
      </c>
      <c r="B6913">
        <f>MID(dane3[[#This Row],[PassengerId]],1,4)+0</f>
        <v>7952</v>
      </c>
      <c r="C6913" t="s">
        <v>53</v>
      </c>
      <c r="D6913" t="b">
        <v>0</v>
      </c>
      <c r="E6913" t="s">
        <v>20335</v>
      </c>
      <c r="F6913" t="str">
        <f>MID($E6913,1,1)</f>
        <v>F</v>
      </c>
      <c r="G6913" t="str">
        <f>IFERROR(MID($E6913,SEARCH("/",$E6913,SEARCH("/",$E6913)+1)+1,1),"")</f>
        <v>S</v>
      </c>
      <c r="H6913" t="s">
        <v>16</v>
      </c>
      <c r="I6913">
        <v>62</v>
      </c>
      <c r="J6913" t="b">
        <v>0</v>
      </c>
      <c r="K6913" s="7">
        <v>100</v>
      </c>
      <c r="L6913" s="7">
        <v>0</v>
      </c>
      <c r="M6913" s="7">
        <v>38</v>
      </c>
      <c r="N6913" s="7">
        <v>1211</v>
      </c>
      <c r="O6913" s="7">
        <v>0</v>
      </c>
      <c r="P6913" s="7">
        <f>SUM(dane3[[#This Row],[RoomService]:[VRDeck]])</f>
        <v>1349</v>
      </c>
      <c r="Q6913" t="s">
        <v>20336</v>
      </c>
      <c r="R6913" t="b">
        <v>0</v>
      </c>
    </row>
    <row r="6914" spans="1:18" x14ac:dyDescent="0.3">
      <c r="A6914" t="s">
        <v>18874</v>
      </c>
      <c r="B6914">
        <f>MID(dane3[[#This Row],[PassengerId]],1,4)+0</f>
        <v>7328</v>
      </c>
      <c r="C6914" t="s">
        <v>19</v>
      </c>
      <c r="D6914" t="b">
        <v>0</v>
      </c>
      <c r="E6914" t="s">
        <v>18875</v>
      </c>
      <c r="F6914" t="str">
        <f>MID($E6914,1,1)</f>
        <v>F</v>
      </c>
      <c r="G6914" t="str">
        <f>IFERROR(MID($E6914,SEARCH("/",$E6914,SEARCH("/",$E6914)+1)+1,1),"")</f>
        <v>S</v>
      </c>
      <c r="H6914" t="s">
        <v>16</v>
      </c>
      <c r="I6914">
        <v>14</v>
      </c>
      <c r="J6914" t="b">
        <v>0</v>
      </c>
      <c r="K6914" s="7">
        <v>399</v>
      </c>
      <c r="L6914" s="7">
        <v>22</v>
      </c>
      <c r="M6914" s="7">
        <v>458</v>
      </c>
      <c r="N6914" s="7">
        <v>506</v>
      </c>
      <c r="O6914" s="7">
        <v>187</v>
      </c>
      <c r="P6914" s="7">
        <f>SUM(dane3[[#This Row],[RoomService]:[VRDeck]])</f>
        <v>1572</v>
      </c>
      <c r="Q6914" t="s">
        <v>18876</v>
      </c>
      <c r="R6914" t="b">
        <v>0</v>
      </c>
    </row>
    <row r="6915" spans="1:18" x14ac:dyDescent="0.3">
      <c r="A6915" t="s">
        <v>18877</v>
      </c>
      <c r="B6915">
        <f>MID(dane3[[#This Row],[PassengerId]],1,4)+0</f>
        <v>7330</v>
      </c>
      <c r="C6915" t="s">
        <v>14</v>
      </c>
      <c r="D6915" t="b">
        <v>0</v>
      </c>
      <c r="E6915" t="s">
        <v>18878</v>
      </c>
      <c r="F6915" t="str">
        <f>MID($E6915,1,1)</f>
        <v>C</v>
      </c>
      <c r="G6915" t="str">
        <f>IFERROR(MID($E6915,SEARCH("/",$E6915,SEARCH("/",$E6915)+1)+1,1),"")</f>
        <v>S</v>
      </c>
      <c r="H6915" t="s">
        <v>16</v>
      </c>
      <c r="I6915">
        <v>27</v>
      </c>
      <c r="J6915" t="b">
        <v>0</v>
      </c>
      <c r="K6915" s="7">
        <v>0</v>
      </c>
      <c r="L6915" s="7">
        <v>63</v>
      </c>
      <c r="M6915" s="7">
        <v>8</v>
      </c>
      <c r="N6915" s="7">
        <v>129</v>
      </c>
      <c r="O6915" s="7">
        <v>2960</v>
      </c>
      <c r="P6915" s="7">
        <f>SUM(dane3[[#This Row],[RoomService]:[VRDeck]])</f>
        <v>3160</v>
      </c>
      <c r="Q6915" t="s">
        <v>18879</v>
      </c>
      <c r="R6915" t="b">
        <v>0</v>
      </c>
    </row>
    <row r="6916" spans="1:18" x14ac:dyDescent="0.3">
      <c r="A6916" t="s">
        <v>17875</v>
      </c>
      <c r="B6916">
        <f>MID(dane3[[#This Row],[PassengerId]],1,4)+0</f>
        <v>6915</v>
      </c>
      <c r="C6916" t="s">
        <v>53</v>
      </c>
      <c r="D6916" t="b">
        <v>1</v>
      </c>
      <c r="E6916" t="s">
        <v>17876</v>
      </c>
      <c r="F6916" t="str">
        <f>MID($E6916,1,1)</f>
        <v>F</v>
      </c>
      <c r="G6916" t="str">
        <f>IFERROR(MID($E6916,SEARCH("/",$E6916,SEARCH("/",$E6916)+1)+1,1),"")</f>
        <v>S</v>
      </c>
      <c r="H6916" t="s">
        <v>16</v>
      </c>
      <c r="I6916">
        <v>29</v>
      </c>
      <c r="J6916" t="b">
        <v>0</v>
      </c>
      <c r="K6916" s="7">
        <v>0</v>
      </c>
      <c r="L6916" s="7">
        <v>0</v>
      </c>
      <c r="M6916" s="7">
        <v>0</v>
      </c>
      <c r="N6916" s="7">
        <v>0</v>
      </c>
      <c r="O6916" s="7">
        <v>0</v>
      </c>
      <c r="P6916" s="7">
        <f>SUM(dane3[[#This Row],[RoomService]:[VRDeck]])</f>
        <v>0</v>
      </c>
      <c r="Q6916" t="s">
        <v>17877</v>
      </c>
      <c r="R6916" t="b">
        <v>1</v>
      </c>
    </row>
    <row r="6917" spans="1:18" x14ac:dyDescent="0.3">
      <c r="A6917" t="s">
        <v>18883</v>
      </c>
      <c r="B6917">
        <f>MID(dane3[[#This Row],[PassengerId]],1,4)+0</f>
        <v>7332</v>
      </c>
      <c r="C6917" t="s">
        <v>19</v>
      </c>
      <c r="D6917" t="b">
        <v>0</v>
      </c>
      <c r="E6917" t="s">
        <v>18884</v>
      </c>
      <c r="F6917" t="str">
        <f>MID($E6917,1,1)</f>
        <v>E</v>
      </c>
      <c r="G6917" t="str">
        <f>IFERROR(MID($E6917,SEARCH("/",$E6917,SEARCH("/",$E6917)+1)+1,1),"")</f>
        <v>S</v>
      </c>
      <c r="H6917" t="s">
        <v>16</v>
      </c>
      <c r="I6917">
        <v>39</v>
      </c>
      <c r="J6917" t="b">
        <v>0</v>
      </c>
      <c r="K6917" s="7">
        <v>2</v>
      </c>
      <c r="L6917" s="7">
        <v>0</v>
      </c>
      <c r="M6917" s="7">
        <v>0</v>
      </c>
      <c r="N6917" s="7">
        <v>2</v>
      </c>
      <c r="O6917" s="7">
        <v>787</v>
      </c>
      <c r="P6917" s="7">
        <f>SUM(dane3[[#This Row],[RoomService]:[VRDeck]])</f>
        <v>791</v>
      </c>
      <c r="Q6917" t="s">
        <v>18885</v>
      </c>
      <c r="R6917" t="b">
        <v>0</v>
      </c>
    </row>
    <row r="6918" spans="1:18" x14ac:dyDescent="0.3">
      <c r="A6918" t="s">
        <v>18886</v>
      </c>
      <c r="B6918">
        <f>MID(dane3[[#This Row],[PassengerId]],1,4)+0</f>
        <v>7334</v>
      </c>
      <c r="C6918" t="s">
        <v>19</v>
      </c>
      <c r="D6918" t="b">
        <v>0</v>
      </c>
      <c r="E6918" t="s">
        <v>18887</v>
      </c>
      <c r="F6918" t="str">
        <f>MID($E6918,1,1)</f>
        <v>E</v>
      </c>
      <c r="G6918" t="str">
        <f>IFERROR(MID($E6918,SEARCH("/",$E6918,SEARCH("/",$E6918)+1)+1,1),"")</f>
        <v>S</v>
      </c>
      <c r="H6918" t="s">
        <v>16</v>
      </c>
      <c r="I6918">
        <v>22</v>
      </c>
      <c r="J6918" t="b">
        <v>0</v>
      </c>
      <c r="K6918" s="7">
        <v>0</v>
      </c>
      <c r="L6918" s="7">
        <v>0</v>
      </c>
      <c r="M6918" s="7">
        <v>787</v>
      </c>
      <c r="N6918" s="7">
        <v>1</v>
      </c>
      <c r="O6918" s="7">
        <v>0</v>
      </c>
      <c r="P6918" s="7">
        <f>SUM(dane3[[#This Row],[RoomService]:[VRDeck]])</f>
        <v>788</v>
      </c>
      <c r="Q6918" t="s">
        <v>18888</v>
      </c>
      <c r="R6918" t="b">
        <v>0</v>
      </c>
    </row>
    <row r="6919" spans="1:18" x14ac:dyDescent="0.3">
      <c r="A6919" t="s">
        <v>3458</v>
      </c>
      <c r="B6919">
        <f>MID(dane3[[#This Row],[PassengerId]],1,4)+0</f>
        <v>1347</v>
      </c>
      <c r="C6919" t="s">
        <v>19</v>
      </c>
      <c r="D6919" t="b">
        <v>0</v>
      </c>
      <c r="E6919" t="s">
        <v>3459</v>
      </c>
      <c r="F6919" t="str">
        <f>MID($E6919,1,1)</f>
        <v>F</v>
      </c>
      <c r="G6919" t="str">
        <f>IFERROR(MID($E6919,SEARCH("/",$E6919,SEARCH("/",$E6919)+1)+1,1),"")</f>
        <v>P</v>
      </c>
      <c r="H6919" t="s">
        <v>16</v>
      </c>
      <c r="I6919">
        <v>67</v>
      </c>
      <c r="J6919" t="b">
        <v>0</v>
      </c>
      <c r="K6919" s="7">
        <v>0</v>
      </c>
      <c r="L6919" s="7">
        <v>761</v>
      </c>
      <c r="M6919" s="7">
        <v>0</v>
      </c>
      <c r="N6919" s="7">
        <v>1</v>
      </c>
      <c r="O6919" s="7">
        <v>0</v>
      </c>
      <c r="P6919" s="7">
        <f>SUM(dane3[[#This Row],[RoomService]:[VRDeck]])</f>
        <v>762</v>
      </c>
      <c r="Q6919" t="s">
        <v>3460</v>
      </c>
      <c r="R6919" t="b">
        <v>1</v>
      </c>
    </row>
    <row r="6920" spans="1:18" x14ac:dyDescent="0.3">
      <c r="A6920" t="s">
        <v>8978</v>
      </c>
      <c r="B6920">
        <f>MID(dane3[[#This Row],[PassengerId]],1,4)+0</f>
        <v>3523</v>
      </c>
      <c r="C6920" t="s">
        <v>53</v>
      </c>
      <c r="D6920" t="b">
        <v>1</v>
      </c>
      <c r="E6920" t="s">
        <v>8979</v>
      </c>
      <c r="F6920" t="str">
        <f>MID($E6920,1,1)</f>
        <v>F</v>
      </c>
      <c r="G6920" t="str">
        <f>IFERROR(MID($E6920,SEARCH("/",$E6920,SEARCH("/",$E6920)+1)+1,1),"")</f>
        <v>S</v>
      </c>
      <c r="H6920" t="s">
        <v>16</v>
      </c>
      <c r="I6920">
        <v>21</v>
      </c>
      <c r="J6920" t="b">
        <v>0</v>
      </c>
      <c r="K6920" s="7">
        <v>0</v>
      </c>
      <c r="L6920" s="7">
        <v>0</v>
      </c>
      <c r="M6920" s="7">
        <v>0</v>
      </c>
      <c r="N6920" s="7">
        <v>0</v>
      </c>
      <c r="O6920" s="7">
        <v>0</v>
      </c>
      <c r="P6920" s="7">
        <f>SUM(dane3[[#This Row],[RoomService]:[VRDeck]])</f>
        <v>0</v>
      </c>
      <c r="Q6920" t="s">
        <v>8980</v>
      </c>
      <c r="R6920" t="b">
        <v>1</v>
      </c>
    </row>
    <row r="6921" spans="1:18" x14ac:dyDescent="0.3">
      <c r="A6921" t="s">
        <v>18894</v>
      </c>
      <c r="B6921">
        <f>MID(dane3[[#This Row],[PassengerId]],1,4)+0</f>
        <v>7337</v>
      </c>
      <c r="C6921" t="s">
        <v>14</v>
      </c>
      <c r="D6921" t="b">
        <v>0</v>
      </c>
      <c r="E6921" t="s">
        <v>18895</v>
      </c>
      <c r="F6921" t="str">
        <f>MID($E6921,1,1)</f>
        <v>A</v>
      </c>
      <c r="G6921" t="str">
        <f>IFERROR(MID($E6921,SEARCH("/",$E6921,SEARCH("/",$E6921)+1)+1,1),"")</f>
        <v>S</v>
      </c>
      <c r="H6921" t="s">
        <v>16</v>
      </c>
      <c r="I6921">
        <v>25</v>
      </c>
      <c r="J6921" t="b">
        <v>0</v>
      </c>
      <c r="K6921" s="7">
        <v>0</v>
      </c>
      <c r="L6921" s="7">
        <v>115</v>
      </c>
      <c r="M6921" s="7">
        <v>0</v>
      </c>
      <c r="N6921" s="7">
        <v>1823</v>
      </c>
      <c r="O6921" s="7">
        <v>4041</v>
      </c>
      <c r="P6921" s="7">
        <f>SUM(dane3[[#This Row],[RoomService]:[VRDeck]])</f>
        <v>5979</v>
      </c>
      <c r="Q6921" t="s">
        <v>18896</v>
      </c>
      <c r="R6921" t="b">
        <v>0</v>
      </c>
    </row>
    <row r="6922" spans="1:18" x14ac:dyDescent="0.3">
      <c r="A6922" t="s">
        <v>17878</v>
      </c>
      <c r="B6922">
        <f>MID(dane3[[#This Row],[PassengerId]],1,4)+0</f>
        <v>6917</v>
      </c>
      <c r="C6922" t="s">
        <v>53</v>
      </c>
      <c r="D6922" t="b">
        <v>0</v>
      </c>
      <c r="E6922" t="s">
        <v>17879</v>
      </c>
      <c r="F6922" t="str">
        <f>MID($E6922,1,1)</f>
        <v>F</v>
      </c>
      <c r="G6922" t="str">
        <f>IFERROR(MID($E6922,SEARCH("/",$E6922,SEARCH("/",$E6922)+1)+1,1),"")</f>
        <v>P</v>
      </c>
      <c r="H6922" t="s">
        <v>16</v>
      </c>
      <c r="I6922">
        <v>56</v>
      </c>
      <c r="J6922" t="b">
        <v>1</v>
      </c>
      <c r="K6922" s="7">
        <v>995</v>
      </c>
      <c r="L6922" s="7">
        <v>0</v>
      </c>
      <c r="M6922" s="7">
        <v>177</v>
      </c>
      <c r="N6922" s="7">
        <v>0</v>
      </c>
      <c r="O6922" s="7">
        <v>739</v>
      </c>
      <c r="P6922" s="7">
        <f>SUM(dane3[[#This Row],[RoomService]:[VRDeck]])</f>
        <v>1911</v>
      </c>
      <c r="Q6922" t="s">
        <v>17880</v>
      </c>
      <c r="R6922" t="b">
        <v>0</v>
      </c>
    </row>
    <row r="6923" spans="1:18" x14ac:dyDescent="0.3">
      <c r="A6923" t="s">
        <v>10117</v>
      </c>
      <c r="B6923">
        <f>MID(dane3[[#This Row],[PassengerId]],1,4)+0</f>
        <v>3973</v>
      </c>
      <c r="C6923" t="s">
        <v>14</v>
      </c>
      <c r="D6923" t="b">
        <v>1</v>
      </c>
      <c r="E6923" t="s">
        <v>10118</v>
      </c>
      <c r="F6923" t="str">
        <f>MID($E6923,1,1)</f>
        <v>E</v>
      </c>
      <c r="G6923" t="str">
        <f>IFERROR(MID($E6923,SEARCH("/",$E6923,SEARCH("/",$E6923)+1)+1,1),"")</f>
        <v>P</v>
      </c>
      <c r="H6923" t="s">
        <v>46</v>
      </c>
      <c r="I6923">
        <v>29</v>
      </c>
      <c r="J6923" t="b">
        <v>0</v>
      </c>
      <c r="K6923" s="7">
        <v>0</v>
      </c>
      <c r="L6923" s="7">
        <v>0</v>
      </c>
      <c r="M6923" s="7">
        <v>0</v>
      </c>
      <c r="N6923" s="7">
        <v>0</v>
      </c>
      <c r="O6923" s="7">
        <v>0</v>
      </c>
      <c r="P6923" s="7">
        <f>SUM(dane3[[#This Row],[RoomService]:[VRDeck]])</f>
        <v>0</v>
      </c>
      <c r="Q6923" t="s">
        <v>10119</v>
      </c>
      <c r="R6923" t="b">
        <v>1</v>
      </c>
    </row>
    <row r="6924" spans="1:18" x14ac:dyDescent="0.3">
      <c r="A6924" t="s">
        <v>18903</v>
      </c>
      <c r="B6924">
        <f>MID(dane3[[#This Row],[PassengerId]],1,4)+0</f>
        <v>7340</v>
      </c>
      <c r="C6924" t="s">
        <v>14</v>
      </c>
      <c r="D6924" t="b">
        <v>0</v>
      </c>
      <c r="E6924" t="s">
        <v>18904</v>
      </c>
      <c r="F6924" t="str">
        <f>MID($E6924,1,1)</f>
        <v>E</v>
      </c>
      <c r="G6924" t="str">
        <f>IFERROR(MID($E6924,SEARCH("/",$E6924,SEARCH("/",$E6924)+1)+1,1),"")</f>
        <v>P</v>
      </c>
      <c r="H6924" t="s">
        <v>16</v>
      </c>
      <c r="I6924">
        <v>60</v>
      </c>
      <c r="J6924" t="b">
        <v>0</v>
      </c>
      <c r="K6924" s="7">
        <v>0</v>
      </c>
      <c r="L6924" s="7">
        <v>307</v>
      </c>
      <c r="M6924" s="7">
        <v>0</v>
      </c>
      <c r="N6924" s="7">
        <v>484</v>
      </c>
      <c r="O6924" s="7">
        <v>1967</v>
      </c>
      <c r="P6924" s="7">
        <f>SUM(dane3[[#This Row],[RoomService]:[VRDeck]])</f>
        <v>2758</v>
      </c>
      <c r="Q6924" t="s">
        <v>18905</v>
      </c>
      <c r="R6924" t="b">
        <v>0</v>
      </c>
    </row>
    <row r="6925" spans="1:18" x14ac:dyDescent="0.3">
      <c r="A6925" t="s">
        <v>18906</v>
      </c>
      <c r="B6925">
        <f>MID(dane3[[#This Row],[PassengerId]],1,4)+0</f>
        <v>7341</v>
      </c>
      <c r="C6925" t="s">
        <v>19</v>
      </c>
      <c r="D6925" t="b">
        <v>1</v>
      </c>
      <c r="E6925" t="s">
        <v>18907</v>
      </c>
      <c r="F6925" t="str">
        <f>MID($E6925,1,1)</f>
        <v>G</v>
      </c>
      <c r="G6925" t="str">
        <f>IFERROR(MID($E6925,SEARCH("/",$E6925,SEARCH("/",$E6925)+1)+1,1),"")</f>
        <v>S</v>
      </c>
      <c r="H6925" t="s">
        <v>46</v>
      </c>
      <c r="I6925">
        <v>16</v>
      </c>
      <c r="J6925" t="b">
        <v>0</v>
      </c>
      <c r="K6925" s="7">
        <v>0</v>
      </c>
      <c r="L6925" s="7">
        <v>0</v>
      </c>
      <c r="M6925" s="7">
        <v>0</v>
      </c>
      <c r="N6925" s="7">
        <v>0</v>
      </c>
      <c r="O6925" s="7">
        <v>0</v>
      </c>
      <c r="P6925" s="7">
        <f>SUM(dane3[[#This Row],[RoomService]:[VRDeck]])</f>
        <v>0</v>
      </c>
      <c r="Q6925" t="s">
        <v>18908</v>
      </c>
      <c r="R6925" t="b">
        <v>1</v>
      </c>
    </row>
    <row r="6926" spans="1:18" x14ac:dyDescent="0.3">
      <c r="A6926" t="s">
        <v>18909</v>
      </c>
      <c r="B6926">
        <f>MID(dane3[[#This Row],[PassengerId]],1,4)+0</f>
        <v>7342</v>
      </c>
      <c r="C6926" t="s">
        <v>19</v>
      </c>
      <c r="D6926" t="b">
        <v>0</v>
      </c>
      <c r="E6926" t="s">
        <v>18910</v>
      </c>
      <c r="F6926" t="str">
        <f>MID($E6926,1,1)</f>
        <v>G</v>
      </c>
      <c r="G6926" t="str">
        <f>IFERROR(MID($E6926,SEARCH("/",$E6926,SEARCH("/",$E6926)+1)+1,1),"")</f>
        <v>P</v>
      </c>
      <c r="H6926" t="s">
        <v>16</v>
      </c>
      <c r="I6926">
        <v>50</v>
      </c>
      <c r="J6926" t="b">
        <v>0</v>
      </c>
      <c r="K6926" s="7">
        <v>0</v>
      </c>
      <c r="L6926" s="7">
        <v>185</v>
      </c>
      <c r="M6926" s="7">
        <v>0</v>
      </c>
      <c r="N6926" s="7">
        <v>1</v>
      </c>
      <c r="O6926" s="7">
        <v>558</v>
      </c>
      <c r="P6926" s="7">
        <f>SUM(dane3[[#This Row],[RoomService]:[VRDeck]])</f>
        <v>744</v>
      </c>
      <c r="Q6926" t="s">
        <v>18911</v>
      </c>
      <c r="R6926" t="b">
        <v>1</v>
      </c>
    </row>
    <row r="6927" spans="1:18" x14ac:dyDescent="0.3">
      <c r="A6927" t="s">
        <v>18912</v>
      </c>
      <c r="B6927">
        <f>MID(dane3[[#This Row],[PassengerId]],1,4)+0</f>
        <v>7343</v>
      </c>
      <c r="C6927" t="s">
        <v>19</v>
      </c>
      <c r="D6927" t="b">
        <v>0</v>
      </c>
      <c r="E6927" t="s">
        <v>18913</v>
      </c>
      <c r="F6927" t="str">
        <f>MID($E6927,1,1)</f>
        <v>F</v>
      </c>
      <c r="G6927" t="str">
        <f>IFERROR(MID($E6927,SEARCH("/",$E6927,SEARCH("/",$E6927)+1)+1,1),"")</f>
        <v>S</v>
      </c>
      <c r="H6927" t="s">
        <v>16</v>
      </c>
      <c r="I6927">
        <v>22</v>
      </c>
      <c r="J6927" t="b">
        <v>0</v>
      </c>
      <c r="K6927" s="7">
        <v>0</v>
      </c>
      <c r="L6927" s="7">
        <v>0</v>
      </c>
      <c r="M6927" s="7">
        <v>1</v>
      </c>
      <c r="N6927" s="7">
        <v>95</v>
      </c>
      <c r="O6927" s="7">
        <v>605</v>
      </c>
      <c r="P6927" s="7">
        <f>SUM(dane3[[#This Row],[RoomService]:[VRDeck]])</f>
        <v>701</v>
      </c>
      <c r="Q6927" t="s">
        <v>18914</v>
      </c>
      <c r="R6927" t="b">
        <v>0</v>
      </c>
    </row>
    <row r="6928" spans="1:18" x14ac:dyDescent="0.3">
      <c r="A6928" t="s">
        <v>18915</v>
      </c>
      <c r="B6928">
        <f>MID(dane3[[#This Row],[PassengerId]],1,4)+0</f>
        <v>7344</v>
      </c>
      <c r="C6928" t="s">
        <v>19</v>
      </c>
      <c r="D6928" t="b">
        <v>0</v>
      </c>
      <c r="E6928" t="s">
        <v>18916</v>
      </c>
      <c r="F6928" t="str">
        <f>MID($E6928,1,1)</f>
        <v>F</v>
      </c>
      <c r="G6928" t="str">
        <f>IFERROR(MID($E6928,SEARCH("/",$E6928,SEARCH("/",$E6928)+1)+1,1),"")</f>
        <v>S</v>
      </c>
      <c r="H6928" t="s">
        <v>32</v>
      </c>
      <c r="I6928">
        <v>15</v>
      </c>
      <c r="J6928" t="b">
        <v>0</v>
      </c>
      <c r="K6928" s="7">
        <v>0</v>
      </c>
      <c r="L6928" s="7">
        <v>0</v>
      </c>
      <c r="M6928" s="7">
        <v>9</v>
      </c>
      <c r="N6928" s="7">
        <v>0</v>
      </c>
      <c r="O6928" s="7">
        <v>952</v>
      </c>
      <c r="P6928" s="7">
        <f>SUM(dane3[[#This Row],[RoomService]:[VRDeck]])</f>
        <v>961</v>
      </c>
      <c r="Q6928" t="s">
        <v>18917</v>
      </c>
      <c r="R6928" t="b">
        <v>0</v>
      </c>
    </row>
    <row r="6929" spans="1:18" x14ac:dyDescent="0.3">
      <c r="A6929" t="s">
        <v>17932</v>
      </c>
      <c r="B6929">
        <f>MID(dane3[[#This Row],[PassengerId]],1,4)+0</f>
        <v>6934</v>
      </c>
      <c r="C6929" t="s">
        <v>53</v>
      </c>
      <c r="D6929" t="b">
        <v>0</v>
      </c>
      <c r="E6929" t="s">
        <v>17933</v>
      </c>
      <c r="F6929" t="str">
        <f>MID($E6929,1,1)</f>
        <v>F</v>
      </c>
      <c r="G6929" t="str">
        <f>IFERROR(MID($E6929,SEARCH("/",$E6929,SEARCH("/",$E6929)+1)+1,1),"")</f>
        <v>P</v>
      </c>
      <c r="H6929" t="s">
        <v>16</v>
      </c>
      <c r="I6929">
        <v>47</v>
      </c>
      <c r="J6929" t="b">
        <v>0</v>
      </c>
      <c r="K6929" s="7">
        <v>160</v>
      </c>
      <c r="L6929" s="7">
        <v>0</v>
      </c>
      <c r="M6929" s="7">
        <v>1232</v>
      </c>
      <c r="N6929" s="7">
        <v>36</v>
      </c>
      <c r="O6929" s="7">
        <v>0</v>
      </c>
      <c r="P6929" s="7">
        <f>SUM(dane3[[#This Row],[RoomService]:[VRDeck]])</f>
        <v>1428</v>
      </c>
      <c r="Q6929" t="s">
        <v>17934</v>
      </c>
      <c r="R6929" t="b">
        <v>1</v>
      </c>
    </row>
    <row r="6930" spans="1:18" x14ac:dyDescent="0.3">
      <c r="A6930" t="s">
        <v>18921</v>
      </c>
      <c r="B6930">
        <f>MID(dane3[[#This Row],[PassengerId]],1,4)+0</f>
        <v>7347</v>
      </c>
      <c r="C6930" t="s">
        <v>19</v>
      </c>
      <c r="D6930" t="b">
        <v>0</v>
      </c>
      <c r="E6930" t="s">
        <v>18922</v>
      </c>
      <c r="F6930" t="str">
        <f>MID($E6930,1,1)</f>
        <v>G</v>
      </c>
      <c r="G6930" t="str">
        <f>IFERROR(MID($E6930,SEARCH("/",$E6930,SEARCH("/",$E6930)+1)+1,1),"")</f>
        <v>P</v>
      </c>
      <c r="H6930" t="s">
        <v>46</v>
      </c>
      <c r="I6930">
        <v>58</v>
      </c>
      <c r="J6930" t="b">
        <v>0</v>
      </c>
      <c r="K6930" s="7">
        <v>0</v>
      </c>
      <c r="L6930" s="7">
        <v>435</v>
      </c>
      <c r="M6930" s="7">
        <v>2</v>
      </c>
      <c r="N6930" s="7">
        <v>0</v>
      </c>
      <c r="O6930" s="7">
        <v>239</v>
      </c>
      <c r="P6930" s="7">
        <f>SUM(dane3[[#This Row],[RoomService]:[VRDeck]])</f>
        <v>676</v>
      </c>
      <c r="Q6930" t="s">
        <v>18923</v>
      </c>
      <c r="R6930" t="b">
        <v>0</v>
      </c>
    </row>
    <row r="6931" spans="1:18" x14ac:dyDescent="0.3">
      <c r="A6931" t="s">
        <v>18924</v>
      </c>
      <c r="B6931">
        <f>MID(dane3[[#This Row],[PassengerId]],1,4)+0</f>
        <v>7350</v>
      </c>
      <c r="C6931" t="s">
        <v>19</v>
      </c>
      <c r="D6931" t="b">
        <v>1</v>
      </c>
      <c r="E6931" t="s">
        <v>18925</v>
      </c>
      <c r="F6931" t="str">
        <f>MID($E6931,1,1)</f>
        <v>G</v>
      </c>
      <c r="G6931" t="str">
        <f>IFERROR(MID($E6931,SEARCH("/",$E6931,SEARCH("/",$E6931)+1)+1,1),"")</f>
        <v>S</v>
      </c>
      <c r="H6931" t="s">
        <v>16</v>
      </c>
      <c r="I6931">
        <v>48</v>
      </c>
      <c r="J6931" t="b">
        <v>0</v>
      </c>
      <c r="K6931" s="7">
        <v>0</v>
      </c>
      <c r="L6931" s="7">
        <v>0</v>
      </c>
      <c r="M6931" s="7">
        <v>0</v>
      </c>
      <c r="N6931" s="7">
        <v>0</v>
      </c>
      <c r="O6931" s="7">
        <v>0</v>
      </c>
      <c r="P6931" s="7">
        <f>SUM(dane3[[#This Row],[RoomService]:[VRDeck]])</f>
        <v>0</v>
      </c>
      <c r="Q6931" t="s">
        <v>18926</v>
      </c>
      <c r="R6931" t="b">
        <v>1</v>
      </c>
    </row>
    <row r="6932" spans="1:18" x14ac:dyDescent="0.3">
      <c r="A6932" t="s">
        <v>18927</v>
      </c>
      <c r="B6932">
        <f>MID(dane3[[#This Row],[PassengerId]],1,4)+0</f>
        <v>7351</v>
      </c>
      <c r="C6932" t="s">
        <v>14</v>
      </c>
      <c r="D6932" t="b">
        <v>1</v>
      </c>
      <c r="E6932" t="s">
        <v>18928</v>
      </c>
      <c r="F6932" t="str">
        <f>MID($E6932,1,1)</f>
        <v>D</v>
      </c>
      <c r="G6932" t="str">
        <f>IFERROR(MID($E6932,SEARCH("/",$E6932,SEARCH("/",$E6932)+1)+1,1),"")</f>
        <v>S</v>
      </c>
      <c r="H6932" t="s">
        <v>46</v>
      </c>
      <c r="I6932">
        <v>36</v>
      </c>
      <c r="J6932" t="b">
        <v>0</v>
      </c>
      <c r="K6932" s="7">
        <v>0</v>
      </c>
      <c r="L6932" s="7">
        <v>0</v>
      </c>
      <c r="M6932" s="7">
        <v>0</v>
      </c>
      <c r="N6932" s="7">
        <v>0</v>
      </c>
      <c r="O6932" s="7">
        <v>0</v>
      </c>
      <c r="P6932" s="7">
        <f>SUM(dane3[[#This Row],[RoomService]:[VRDeck]])</f>
        <v>0</v>
      </c>
      <c r="Q6932" t="s">
        <v>18929</v>
      </c>
      <c r="R6932" t="b">
        <v>1</v>
      </c>
    </row>
    <row r="6933" spans="1:18" x14ac:dyDescent="0.3">
      <c r="A6933" t="s">
        <v>18930</v>
      </c>
      <c r="B6933">
        <f>MID(dane3[[#This Row],[PassengerId]],1,4)+0</f>
        <v>7353</v>
      </c>
      <c r="C6933" t="s">
        <v>14</v>
      </c>
      <c r="D6933" t="b">
        <v>0</v>
      </c>
      <c r="E6933" t="s">
        <v>18931</v>
      </c>
      <c r="F6933" t="str">
        <f>MID($E6933,1,1)</f>
        <v>C</v>
      </c>
      <c r="G6933" t="str">
        <f>IFERROR(MID($E6933,SEARCH("/",$E6933,SEARCH("/",$E6933)+1)+1,1),"")</f>
        <v>S</v>
      </c>
      <c r="H6933" t="s">
        <v>16</v>
      </c>
      <c r="I6933">
        <v>60</v>
      </c>
      <c r="J6933" t="b">
        <v>0</v>
      </c>
      <c r="K6933" s="7">
        <v>0</v>
      </c>
      <c r="L6933" s="7">
        <v>3435</v>
      </c>
      <c r="M6933" s="7">
        <v>0</v>
      </c>
      <c r="N6933" s="7">
        <v>5458</v>
      </c>
      <c r="O6933" s="7">
        <v>10</v>
      </c>
      <c r="P6933" s="7">
        <f>SUM(dane3[[#This Row],[RoomService]:[VRDeck]])</f>
        <v>8903</v>
      </c>
      <c r="Q6933" t="s">
        <v>18932</v>
      </c>
      <c r="R6933" t="b">
        <v>0</v>
      </c>
    </row>
    <row r="6934" spans="1:18" x14ac:dyDescent="0.3">
      <c r="A6934" t="s">
        <v>18933</v>
      </c>
      <c r="B6934">
        <f>MID(dane3[[#This Row],[PassengerId]],1,4)+0</f>
        <v>7353</v>
      </c>
      <c r="C6934" t="s">
        <v>14</v>
      </c>
      <c r="D6934" t="b">
        <v>1</v>
      </c>
      <c r="E6934" t="s">
        <v>18931</v>
      </c>
      <c r="F6934" t="str">
        <f>MID($E6934,1,1)</f>
        <v>C</v>
      </c>
      <c r="G6934" t="str">
        <f>IFERROR(MID($E6934,SEARCH("/",$E6934,SEARCH("/",$E6934)+1)+1,1),"")</f>
        <v>S</v>
      </c>
      <c r="H6934" t="s">
        <v>16</v>
      </c>
      <c r="I6934">
        <v>46</v>
      </c>
      <c r="J6934" t="b">
        <v>0</v>
      </c>
      <c r="K6934" s="7">
        <v>0</v>
      </c>
      <c r="L6934" s="7">
        <v>0</v>
      </c>
      <c r="M6934" s="7">
        <v>0</v>
      </c>
      <c r="N6934" s="7">
        <v>0</v>
      </c>
      <c r="O6934" s="7">
        <v>0</v>
      </c>
      <c r="P6934" s="7">
        <f>SUM(dane3[[#This Row],[RoomService]:[VRDeck]])</f>
        <v>0</v>
      </c>
      <c r="Q6934" t="s">
        <v>18934</v>
      </c>
      <c r="R6934" t="b">
        <v>1</v>
      </c>
    </row>
    <row r="6935" spans="1:18" x14ac:dyDescent="0.3">
      <c r="A6935" t="s">
        <v>5402</v>
      </c>
      <c r="B6935">
        <f>MID(dane3[[#This Row],[PassengerId]],1,4)+0</f>
        <v>2117</v>
      </c>
      <c r="C6935" t="s">
        <v>14</v>
      </c>
      <c r="D6935" t="b">
        <v>0</v>
      </c>
      <c r="E6935" t="s">
        <v>39</v>
      </c>
      <c r="F6935" t="s">
        <v>23760</v>
      </c>
      <c r="G6935" t="str">
        <f>IFERROR(MID($E6935,SEARCH("/",$E6935,SEARCH("/",$E6935)+1)+1,1),"")</f>
        <v/>
      </c>
      <c r="H6935" t="s">
        <v>16</v>
      </c>
      <c r="I6935">
        <v>31</v>
      </c>
      <c r="J6935" t="b">
        <v>0</v>
      </c>
      <c r="K6935" s="7">
        <v>0</v>
      </c>
      <c r="L6935" s="7">
        <v>8718</v>
      </c>
      <c r="M6935" s="7">
        <v>0</v>
      </c>
      <c r="N6935" s="7">
        <v>13036</v>
      </c>
      <c r="O6935" s="7">
        <v>267</v>
      </c>
      <c r="P6935" s="7">
        <f>SUM(dane3[[#This Row],[RoomService]:[VRDeck]])</f>
        <v>22021</v>
      </c>
      <c r="Q6935" t="s">
        <v>5403</v>
      </c>
      <c r="R6935" t="b">
        <v>0</v>
      </c>
    </row>
    <row r="6936" spans="1:18" x14ac:dyDescent="0.3">
      <c r="A6936" t="s">
        <v>18937</v>
      </c>
      <c r="B6936">
        <f>MID(dane3[[#This Row],[PassengerId]],1,4)+0</f>
        <v>7356</v>
      </c>
      <c r="C6936" t="s">
        <v>19</v>
      </c>
      <c r="D6936" t="b">
        <v>1</v>
      </c>
      <c r="E6936" t="s">
        <v>18938</v>
      </c>
      <c r="F6936" t="str">
        <f>MID($E6936,1,1)</f>
        <v>G</v>
      </c>
      <c r="G6936" t="str">
        <f>IFERROR(MID($E6936,SEARCH("/",$E6936,SEARCH("/",$E6936)+1)+1,1),"")</f>
        <v>P</v>
      </c>
      <c r="H6936" t="s">
        <v>16</v>
      </c>
      <c r="I6936">
        <v>40</v>
      </c>
      <c r="J6936" t="b">
        <v>0</v>
      </c>
      <c r="K6936" s="7">
        <v>0</v>
      </c>
      <c r="L6936" s="7">
        <v>0</v>
      </c>
      <c r="M6936" s="7">
        <v>0</v>
      </c>
      <c r="N6936" s="7">
        <v>0</v>
      </c>
      <c r="O6936" s="7">
        <v>0</v>
      </c>
      <c r="P6936" s="7">
        <f>SUM(dane3[[#This Row],[RoomService]:[VRDeck]])</f>
        <v>0</v>
      </c>
      <c r="Q6936" t="s">
        <v>18939</v>
      </c>
      <c r="R6936" t="b">
        <v>0</v>
      </c>
    </row>
    <row r="6937" spans="1:18" x14ac:dyDescent="0.3">
      <c r="A6937" t="s">
        <v>18940</v>
      </c>
      <c r="B6937">
        <f>MID(dane3[[#This Row],[PassengerId]],1,4)+0</f>
        <v>7356</v>
      </c>
      <c r="C6937" t="s">
        <v>19</v>
      </c>
      <c r="D6937" t="b">
        <v>1</v>
      </c>
      <c r="E6937" t="s">
        <v>18938</v>
      </c>
      <c r="F6937" t="str">
        <f>MID($E6937,1,1)</f>
        <v>G</v>
      </c>
      <c r="G6937" t="str">
        <f>IFERROR(MID($E6937,SEARCH("/",$E6937,SEARCH("/",$E6937)+1)+1,1),"")</f>
        <v>P</v>
      </c>
      <c r="H6937" t="s">
        <v>16</v>
      </c>
      <c r="I6937">
        <v>3</v>
      </c>
      <c r="J6937" t="b">
        <v>0</v>
      </c>
      <c r="K6937" s="7">
        <v>0</v>
      </c>
      <c r="L6937" s="7">
        <v>0</v>
      </c>
      <c r="M6937" s="7">
        <v>0</v>
      </c>
      <c r="N6937" s="7">
        <v>0</v>
      </c>
      <c r="O6937" s="7">
        <v>0</v>
      </c>
      <c r="P6937" s="7">
        <f>SUM(dane3[[#This Row],[RoomService]:[VRDeck]])</f>
        <v>0</v>
      </c>
      <c r="Q6937" t="s">
        <v>18941</v>
      </c>
      <c r="R6937" t="b">
        <v>1</v>
      </c>
    </row>
    <row r="6938" spans="1:18" x14ac:dyDescent="0.3">
      <c r="A6938" t="s">
        <v>18942</v>
      </c>
      <c r="B6938">
        <f>MID(dane3[[#This Row],[PassengerId]],1,4)+0</f>
        <v>7358</v>
      </c>
      <c r="C6938" t="s">
        <v>19</v>
      </c>
      <c r="D6938" t="b">
        <v>0</v>
      </c>
      <c r="E6938" t="s">
        <v>18943</v>
      </c>
      <c r="F6938" t="str">
        <f>MID($E6938,1,1)</f>
        <v>F</v>
      </c>
      <c r="G6938" t="str">
        <f>IFERROR(MID($E6938,SEARCH("/",$E6938,SEARCH("/",$E6938)+1)+1,1),"")</f>
        <v>P</v>
      </c>
      <c r="H6938" t="s">
        <v>46</v>
      </c>
      <c r="I6938">
        <v>23</v>
      </c>
      <c r="J6938" t="b">
        <v>0</v>
      </c>
      <c r="K6938" s="7">
        <v>3</v>
      </c>
      <c r="L6938" s="7">
        <v>0</v>
      </c>
      <c r="M6938" s="7">
        <v>2</v>
      </c>
      <c r="N6938" s="7">
        <v>61</v>
      </c>
      <c r="O6938" s="7">
        <v>634</v>
      </c>
      <c r="P6938" s="7">
        <f>SUM(dane3[[#This Row],[RoomService]:[VRDeck]])</f>
        <v>700</v>
      </c>
      <c r="Q6938" t="s">
        <v>18944</v>
      </c>
      <c r="R6938" t="b">
        <v>0</v>
      </c>
    </row>
    <row r="6939" spans="1:18" x14ac:dyDescent="0.3">
      <c r="A6939" t="s">
        <v>18945</v>
      </c>
      <c r="B6939">
        <f>MID(dane3[[#This Row],[PassengerId]],1,4)+0</f>
        <v>7359</v>
      </c>
      <c r="C6939" t="s">
        <v>19</v>
      </c>
      <c r="D6939" t="b">
        <v>0</v>
      </c>
      <c r="E6939" t="s">
        <v>18946</v>
      </c>
      <c r="F6939" t="str">
        <f>MID($E6939,1,1)</f>
        <v>E</v>
      </c>
      <c r="G6939" t="str">
        <f>IFERROR(MID($E6939,SEARCH("/",$E6939,SEARCH("/",$E6939)+1)+1,1),"")</f>
        <v>S</v>
      </c>
      <c r="H6939" t="s">
        <v>32</v>
      </c>
      <c r="I6939">
        <v>21</v>
      </c>
      <c r="J6939" t="b">
        <v>0</v>
      </c>
      <c r="K6939" s="7">
        <v>0</v>
      </c>
      <c r="L6939" s="7">
        <v>434</v>
      </c>
      <c r="M6939" s="7">
        <v>0</v>
      </c>
      <c r="N6939" s="7">
        <v>75</v>
      </c>
      <c r="O6939" s="7">
        <v>135</v>
      </c>
      <c r="P6939" s="7">
        <f>SUM(dane3[[#This Row],[RoomService]:[VRDeck]])</f>
        <v>644</v>
      </c>
      <c r="Q6939" t="s">
        <v>18947</v>
      </c>
      <c r="R6939" t="b">
        <v>1</v>
      </c>
    </row>
    <row r="6940" spans="1:18" x14ac:dyDescent="0.3">
      <c r="A6940" t="s">
        <v>18948</v>
      </c>
      <c r="B6940">
        <f>MID(dane3[[#This Row],[PassengerId]],1,4)+0</f>
        <v>7360</v>
      </c>
      <c r="C6940" t="s">
        <v>19</v>
      </c>
      <c r="D6940" t="b">
        <v>1</v>
      </c>
      <c r="E6940" t="s">
        <v>18949</v>
      </c>
      <c r="F6940" t="str">
        <f>MID($E6940,1,1)</f>
        <v>G</v>
      </c>
      <c r="G6940" t="str">
        <f>IFERROR(MID($E6940,SEARCH("/",$E6940,SEARCH("/",$E6940)+1)+1,1),"")</f>
        <v>S</v>
      </c>
      <c r="H6940" t="s">
        <v>46</v>
      </c>
      <c r="I6940">
        <v>29</v>
      </c>
      <c r="J6940" t="b">
        <v>0</v>
      </c>
      <c r="K6940" s="7">
        <v>0</v>
      </c>
      <c r="L6940" s="7">
        <v>0</v>
      </c>
      <c r="M6940" s="7">
        <v>0</v>
      </c>
      <c r="N6940" s="7">
        <v>0</v>
      </c>
      <c r="O6940" s="7">
        <v>0</v>
      </c>
      <c r="P6940" s="7">
        <f>SUM(dane3[[#This Row],[RoomService]:[VRDeck]])</f>
        <v>0</v>
      </c>
      <c r="Q6940" t="s">
        <v>18950</v>
      </c>
      <c r="R6940" t="b">
        <v>1</v>
      </c>
    </row>
    <row r="6941" spans="1:18" x14ac:dyDescent="0.3">
      <c r="A6941" t="s">
        <v>18951</v>
      </c>
      <c r="B6941">
        <f>MID(dane3[[#This Row],[PassengerId]],1,4)+0</f>
        <v>7361</v>
      </c>
      <c r="C6941" t="s">
        <v>14</v>
      </c>
      <c r="D6941" t="b">
        <v>1</v>
      </c>
      <c r="E6941" t="s">
        <v>18952</v>
      </c>
      <c r="F6941" t="str">
        <f>MID($E6941,1,1)</f>
        <v>C</v>
      </c>
      <c r="G6941" t="str">
        <f>IFERROR(MID($E6941,SEARCH("/",$E6941,SEARCH("/",$E6941)+1)+1,1),"")</f>
        <v>P</v>
      </c>
      <c r="H6941" t="s">
        <v>46</v>
      </c>
      <c r="I6941">
        <v>23</v>
      </c>
      <c r="J6941" t="b">
        <v>0</v>
      </c>
      <c r="K6941" s="7">
        <v>0</v>
      </c>
      <c r="L6941" s="7">
        <v>0</v>
      </c>
      <c r="M6941" s="7">
        <v>0</v>
      </c>
      <c r="N6941" s="7">
        <v>0</v>
      </c>
      <c r="O6941" s="7">
        <v>0</v>
      </c>
      <c r="P6941" s="7">
        <f>SUM(dane3[[#This Row],[RoomService]:[VRDeck]])</f>
        <v>0</v>
      </c>
      <c r="Q6941" t="s">
        <v>18953</v>
      </c>
      <c r="R6941" t="b">
        <v>1</v>
      </c>
    </row>
    <row r="6942" spans="1:18" x14ac:dyDescent="0.3">
      <c r="A6942" t="s">
        <v>18954</v>
      </c>
      <c r="B6942">
        <f>MID(dane3[[#This Row],[PassengerId]],1,4)+0</f>
        <v>7361</v>
      </c>
      <c r="C6942" t="s">
        <v>14</v>
      </c>
      <c r="D6942" t="b">
        <v>1</v>
      </c>
      <c r="E6942" t="s">
        <v>18952</v>
      </c>
      <c r="F6942" t="str">
        <f>MID($E6942,1,1)</f>
        <v>C</v>
      </c>
      <c r="G6942" t="str">
        <f>IFERROR(MID($E6942,SEARCH("/",$E6942,SEARCH("/",$E6942)+1)+1,1),"")</f>
        <v>P</v>
      </c>
      <c r="H6942" t="s">
        <v>46</v>
      </c>
      <c r="I6942">
        <v>41</v>
      </c>
      <c r="J6942" t="b">
        <v>0</v>
      </c>
      <c r="K6942" s="7">
        <v>0</v>
      </c>
      <c r="L6942" s="7">
        <v>0</v>
      </c>
      <c r="M6942" s="7">
        <v>0</v>
      </c>
      <c r="N6942" s="7">
        <v>0</v>
      </c>
      <c r="O6942" s="7">
        <v>0</v>
      </c>
      <c r="P6942" s="7">
        <f>SUM(dane3[[#This Row],[RoomService]:[VRDeck]])</f>
        <v>0</v>
      </c>
      <c r="Q6942" t="s">
        <v>18955</v>
      </c>
      <c r="R6942" t="b">
        <v>1</v>
      </c>
    </row>
    <row r="6943" spans="1:18" x14ac:dyDescent="0.3">
      <c r="A6943" t="s">
        <v>18956</v>
      </c>
      <c r="B6943">
        <f>MID(dane3[[#This Row],[PassengerId]],1,4)+0</f>
        <v>7365</v>
      </c>
      <c r="C6943" t="s">
        <v>19</v>
      </c>
      <c r="D6943" t="b">
        <v>0</v>
      </c>
      <c r="E6943" t="s">
        <v>18957</v>
      </c>
      <c r="F6943" t="str">
        <f>MID($E6943,1,1)</f>
        <v>G</v>
      </c>
      <c r="G6943" t="str">
        <f>IFERROR(MID($E6943,SEARCH("/",$E6943,SEARCH("/",$E6943)+1)+1,1),"")</f>
        <v>P</v>
      </c>
      <c r="H6943" t="s">
        <v>16</v>
      </c>
      <c r="I6943">
        <v>20</v>
      </c>
      <c r="J6943" t="b">
        <v>0</v>
      </c>
      <c r="K6943" s="7">
        <v>0</v>
      </c>
      <c r="L6943" s="7">
        <v>802</v>
      </c>
      <c r="M6943" s="7">
        <v>0</v>
      </c>
      <c r="N6943" s="7">
        <v>16</v>
      </c>
      <c r="O6943" s="7">
        <v>0</v>
      </c>
      <c r="P6943" s="7">
        <f>SUM(dane3[[#This Row],[RoomService]:[VRDeck]])</f>
        <v>818</v>
      </c>
      <c r="Q6943" t="s">
        <v>18958</v>
      </c>
      <c r="R6943" t="b">
        <v>0</v>
      </c>
    </row>
    <row r="6944" spans="1:18" x14ac:dyDescent="0.3">
      <c r="A6944" t="s">
        <v>18959</v>
      </c>
      <c r="B6944">
        <f>MID(dane3[[#This Row],[PassengerId]],1,4)+0</f>
        <v>7366</v>
      </c>
      <c r="C6944" t="s">
        <v>19</v>
      </c>
      <c r="D6944" t="b">
        <v>0</v>
      </c>
      <c r="E6944" t="s">
        <v>18960</v>
      </c>
      <c r="F6944" t="str">
        <f>MID($E6944,1,1)</f>
        <v>G</v>
      </c>
      <c r="G6944" t="str">
        <f>IFERROR(MID($E6944,SEARCH("/",$E6944,SEARCH("/",$E6944)+1)+1,1),"")</f>
        <v>P</v>
      </c>
      <c r="H6944" t="s">
        <v>16</v>
      </c>
      <c r="I6944">
        <v>24</v>
      </c>
      <c r="J6944" t="b">
        <v>0</v>
      </c>
      <c r="K6944" s="7">
        <v>821</v>
      </c>
      <c r="L6944" s="7">
        <v>0</v>
      </c>
      <c r="M6944" s="7">
        <v>0</v>
      </c>
      <c r="N6944" s="7">
        <v>68</v>
      </c>
      <c r="O6944" s="7">
        <v>0</v>
      </c>
      <c r="P6944" s="7">
        <f>SUM(dane3[[#This Row],[RoomService]:[VRDeck]])</f>
        <v>889</v>
      </c>
      <c r="Q6944" t="s">
        <v>18961</v>
      </c>
      <c r="R6944" t="b">
        <v>0</v>
      </c>
    </row>
    <row r="6945" spans="1:18" x14ac:dyDescent="0.3">
      <c r="A6945" t="s">
        <v>17935</v>
      </c>
      <c r="B6945">
        <f>MID(dane3[[#This Row],[PassengerId]],1,4)+0</f>
        <v>6934</v>
      </c>
      <c r="C6945" t="s">
        <v>53</v>
      </c>
      <c r="D6945" t="b">
        <v>0</v>
      </c>
      <c r="E6945" t="s">
        <v>17936</v>
      </c>
      <c r="F6945" t="str">
        <f>MID($E6945,1,1)</f>
        <v>E</v>
      </c>
      <c r="G6945" t="str">
        <f>IFERROR(MID($E6945,SEARCH("/",$E6945,SEARCH("/",$E6945)+1)+1,1),"")</f>
        <v>P</v>
      </c>
      <c r="H6945" t="s">
        <v>46</v>
      </c>
      <c r="I6945">
        <v>16</v>
      </c>
      <c r="J6945" t="b">
        <v>0</v>
      </c>
      <c r="K6945" s="7">
        <v>1228</v>
      </c>
      <c r="L6945" s="7">
        <v>0</v>
      </c>
      <c r="M6945" s="7">
        <v>450</v>
      </c>
      <c r="N6945" s="7">
        <v>446</v>
      </c>
      <c r="O6945" s="7">
        <v>0</v>
      </c>
      <c r="P6945" s="7">
        <f>SUM(dane3[[#This Row],[RoomService]:[VRDeck]])</f>
        <v>2124</v>
      </c>
      <c r="Q6945" t="s">
        <v>17937</v>
      </c>
      <c r="R6945" t="b">
        <v>0</v>
      </c>
    </row>
    <row r="6946" spans="1:18" x14ac:dyDescent="0.3">
      <c r="A6946" t="s">
        <v>17944</v>
      </c>
      <c r="B6946">
        <f>MID(dane3[[#This Row],[PassengerId]],1,4)+0</f>
        <v>6940</v>
      </c>
      <c r="C6946" t="s">
        <v>53</v>
      </c>
      <c r="D6946" t="b">
        <v>0</v>
      </c>
      <c r="E6946" t="s">
        <v>17945</v>
      </c>
      <c r="F6946" t="str">
        <f>MID($E6946,1,1)</f>
        <v>F</v>
      </c>
      <c r="G6946" t="str">
        <f>IFERROR(MID($E6946,SEARCH("/",$E6946,SEARCH("/",$E6946)+1)+1,1),"")</f>
        <v>S</v>
      </c>
      <c r="H6946" t="s">
        <v>16</v>
      </c>
      <c r="I6946">
        <v>39</v>
      </c>
      <c r="J6946" t="b">
        <v>0</v>
      </c>
      <c r="K6946" s="7">
        <v>9</v>
      </c>
      <c r="L6946" s="7">
        <v>0</v>
      </c>
      <c r="M6946" s="7">
        <v>687</v>
      </c>
      <c r="N6946" s="7">
        <v>0</v>
      </c>
      <c r="O6946" s="7">
        <v>0</v>
      </c>
      <c r="P6946" s="7">
        <f>SUM(dane3[[#This Row],[RoomService]:[VRDeck]])</f>
        <v>696</v>
      </c>
      <c r="Q6946" t="s">
        <v>17946</v>
      </c>
      <c r="R6946" t="b">
        <v>1</v>
      </c>
    </row>
    <row r="6947" spans="1:18" x14ac:dyDescent="0.3">
      <c r="A6947" t="s">
        <v>18968</v>
      </c>
      <c r="B6947">
        <f>MID(dane3[[#This Row],[PassengerId]],1,4)+0</f>
        <v>7370</v>
      </c>
      <c r="C6947" t="s">
        <v>19</v>
      </c>
      <c r="D6947" t="b">
        <v>0</v>
      </c>
      <c r="E6947" t="s">
        <v>18969</v>
      </c>
      <c r="F6947" t="str">
        <f>MID($E6947,1,1)</f>
        <v>F</v>
      </c>
      <c r="G6947" t="str">
        <f>IFERROR(MID($E6947,SEARCH("/",$E6947,SEARCH("/",$E6947)+1)+1,1),"")</f>
        <v>P</v>
      </c>
      <c r="H6947" t="s">
        <v>16</v>
      </c>
      <c r="I6947">
        <v>21</v>
      </c>
      <c r="J6947" t="b">
        <v>0</v>
      </c>
      <c r="K6947" s="7">
        <v>0</v>
      </c>
      <c r="L6947" s="7">
        <v>70</v>
      </c>
      <c r="M6947" s="7">
        <v>2</v>
      </c>
      <c r="N6947" s="7">
        <v>0</v>
      </c>
      <c r="O6947" s="7">
        <v>486</v>
      </c>
      <c r="P6947" s="7">
        <f>SUM(dane3[[#This Row],[RoomService]:[VRDeck]])</f>
        <v>558</v>
      </c>
      <c r="Q6947" t="s">
        <v>18970</v>
      </c>
      <c r="R6947" t="b">
        <v>0</v>
      </c>
    </row>
    <row r="6948" spans="1:18" x14ac:dyDescent="0.3">
      <c r="A6948" t="s">
        <v>18971</v>
      </c>
      <c r="B6948">
        <f>MID(dane3[[#This Row],[PassengerId]],1,4)+0</f>
        <v>7371</v>
      </c>
      <c r="C6948" t="s">
        <v>19</v>
      </c>
      <c r="D6948" t="b">
        <v>1</v>
      </c>
      <c r="E6948" t="s">
        <v>18972</v>
      </c>
      <c r="F6948" t="str">
        <f>MID($E6948,1,1)</f>
        <v>G</v>
      </c>
      <c r="G6948" t="str">
        <f>IFERROR(MID($E6948,SEARCH("/",$E6948,SEARCH("/",$E6948)+1)+1,1),"")</f>
        <v>P</v>
      </c>
      <c r="H6948" t="s">
        <v>46</v>
      </c>
      <c r="I6948">
        <v>42</v>
      </c>
      <c r="J6948" t="b">
        <v>0</v>
      </c>
      <c r="K6948" s="7">
        <v>0</v>
      </c>
      <c r="L6948" s="7">
        <v>0</v>
      </c>
      <c r="M6948" s="7">
        <v>0</v>
      </c>
      <c r="N6948" s="7">
        <v>0</v>
      </c>
      <c r="O6948" s="7">
        <v>0</v>
      </c>
      <c r="P6948" s="7">
        <f>SUM(dane3[[#This Row],[RoomService]:[VRDeck]])</f>
        <v>0</v>
      </c>
      <c r="Q6948" t="s">
        <v>18973</v>
      </c>
      <c r="R6948" t="b">
        <v>1</v>
      </c>
    </row>
    <row r="6949" spans="1:18" x14ac:dyDescent="0.3">
      <c r="A6949" t="s">
        <v>18974</v>
      </c>
      <c r="B6949">
        <f>MID(dane3[[#This Row],[PassengerId]],1,4)+0</f>
        <v>7372</v>
      </c>
      <c r="C6949" t="s">
        <v>19</v>
      </c>
      <c r="D6949" t="b">
        <v>0</v>
      </c>
      <c r="E6949" t="s">
        <v>18975</v>
      </c>
      <c r="F6949" t="str">
        <f>MID($E6949,1,1)</f>
        <v>F</v>
      </c>
      <c r="G6949" t="str">
        <f>IFERROR(MID($E6949,SEARCH("/",$E6949,SEARCH("/",$E6949)+1)+1,1),"")</f>
        <v>P</v>
      </c>
      <c r="H6949" t="s">
        <v>16</v>
      </c>
      <c r="I6949">
        <v>40</v>
      </c>
      <c r="J6949" t="b">
        <v>0</v>
      </c>
      <c r="K6949" s="7">
        <v>2</v>
      </c>
      <c r="L6949" s="7">
        <v>147</v>
      </c>
      <c r="M6949" s="7">
        <v>0</v>
      </c>
      <c r="N6949" s="7">
        <v>1695</v>
      </c>
      <c r="O6949" s="7">
        <v>1147</v>
      </c>
      <c r="P6949" s="7">
        <f>SUM(dane3[[#This Row],[RoomService]:[VRDeck]])</f>
        <v>2991</v>
      </c>
      <c r="Q6949" t="s">
        <v>18976</v>
      </c>
      <c r="R6949" t="b">
        <v>0</v>
      </c>
    </row>
    <row r="6950" spans="1:18" x14ac:dyDescent="0.3">
      <c r="A6950" t="s">
        <v>17977</v>
      </c>
      <c r="B6950">
        <f>MID(dane3[[#This Row],[PassengerId]],1,4)+0</f>
        <v>6954</v>
      </c>
      <c r="C6950" t="s">
        <v>53</v>
      </c>
      <c r="D6950" t="b">
        <v>0</v>
      </c>
      <c r="E6950" t="s">
        <v>17978</v>
      </c>
      <c r="F6950" t="str">
        <f>MID($E6950,1,1)</f>
        <v>E</v>
      </c>
      <c r="G6950" t="str">
        <f>IFERROR(MID($E6950,SEARCH("/",$E6950,SEARCH("/",$E6950)+1)+1,1),"")</f>
        <v>P</v>
      </c>
      <c r="H6950" t="s">
        <v>16</v>
      </c>
      <c r="I6950">
        <v>28</v>
      </c>
      <c r="J6950" t="b">
        <v>0</v>
      </c>
      <c r="K6950" s="7">
        <v>1998</v>
      </c>
      <c r="L6950" s="7">
        <v>0</v>
      </c>
      <c r="M6950" s="7">
        <v>13</v>
      </c>
      <c r="N6950" s="7">
        <v>87</v>
      </c>
      <c r="O6950" s="7">
        <v>0</v>
      </c>
      <c r="P6950" s="7">
        <f>SUM(dane3[[#This Row],[RoomService]:[VRDeck]])</f>
        <v>2098</v>
      </c>
      <c r="Q6950" t="s">
        <v>17979</v>
      </c>
      <c r="R6950" t="b">
        <v>0</v>
      </c>
    </row>
    <row r="6951" spans="1:18" x14ac:dyDescent="0.3">
      <c r="A6951" t="s">
        <v>18980</v>
      </c>
      <c r="B6951">
        <f>MID(dane3[[#This Row],[PassengerId]],1,4)+0</f>
        <v>7376</v>
      </c>
      <c r="C6951" t="s">
        <v>14</v>
      </c>
      <c r="D6951" t="b">
        <v>1</v>
      </c>
      <c r="E6951" t="s">
        <v>18981</v>
      </c>
      <c r="F6951" t="str">
        <f>MID($E6951,1,1)</f>
        <v>E</v>
      </c>
      <c r="G6951" t="str">
        <f>IFERROR(MID($E6951,SEARCH("/",$E6951,SEARCH("/",$E6951)+1)+1,1),"")</f>
        <v>P</v>
      </c>
      <c r="H6951" t="s">
        <v>16</v>
      </c>
      <c r="I6951">
        <v>26</v>
      </c>
      <c r="J6951" t="b">
        <v>0</v>
      </c>
      <c r="K6951" s="7">
        <v>0</v>
      </c>
      <c r="L6951" s="7">
        <v>0</v>
      </c>
      <c r="M6951" s="7">
        <v>0</v>
      </c>
      <c r="N6951" s="7">
        <v>0</v>
      </c>
      <c r="O6951" s="7">
        <v>0</v>
      </c>
      <c r="P6951" s="7">
        <f>SUM(dane3[[#This Row],[RoomService]:[VRDeck]])</f>
        <v>0</v>
      </c>
      <c r="Q6951" t="s">
        <v>18982</v>
      </c>
      <c r="R6951" t="b">
        <v>1</v>
      </c>
    </row>
    <row r="6952" spans="1:18" x14ac:dyDescent="0.3">
      <c r="A6952" t="s">
        <v>18983</v>
      </c>
      <c r="B6952">
        <f>MID(dane3[[#This Row],[PassengerId]],1,4)+0</f>
        <v>7377</v>
      </c>
      <c r="C6952" t="s">
        <v>19</v>
      </c>
      <c r="D6952" t="b">
        <v>1</v>
      </c>
      <c r="E6952" t="s">
        <v>18984</v>
      </c>
      <c r="F6952" t="str">
        <f>MID($E6952,1,1)</f>
        <v>G</v>
      </c>
      <c r="G6952" t="str">
        <f>IFERROR(MID($E6952,SEARCH("/",$E6952,SEARCH("/",$E6952)+1)+1,1),"")</f>
        <v>P</v>
      </c>
      <c r="H6952" t="s">
        <v>32</v>
      </c>
      <c r="I6952">
        <v>43</v>
      </c>
      <c r="J6952" t="b">
        <v>0</v>
      </c>
      <c r="K6952" s="7">
        <v>0</v>
      </c>
      <c r="L6952" s="7">
        <v>0</v>
      </c>
      <c r="M6952" s="7">
        <v>0</v>
      </c>
      <c r="N6952" s="7">
        <v>0</v>
      </c>
      <c r="O6952" s="7">
        <v>0</v>
      </c>
      <c r="P6952" s="7">
        <f>SUM(dane3[[#This Row],[RoomService]:[VRDeck]])</f>
        <v>0</v>
      </c>
      <c r="Q6952" t="s">
        <v>18985</v>
      </c>
      <c r="R6952" t="b">
        <v>0</v>
      </c>
    </row>
    <row r="6953" spans="1:18" x14ac:dyDescent="0.3">
      <c r="A6953" t="s">
        <v>18986</v>
      </c>
      <c r="B6953">
        <f>MID(dane3[[#This Row],[PassengerId]],1,4)+0</f>
        <v>7379</v>
      </c>
      <c r="C6953" t="s">
        <v>19</v>
      </c>
      <c r="D6953" t="b">
        <v>0</v>
      </c>
      <c r="E6953" t="s">
        <v>18987</v>
      </c>
      <c r="F6953" t="str">
        <f>MID($E6953,1,1)</f>
        <v>F</v>
      </c>
      <c r="G6953" t="str">
        <f>IFERROR(MID($E6953,SEARCH("/",$E6953,SEARCH("/",$E6953)+1)+1,1),"")</f>
        <v>S</v>
      </c>
      <c r="H6953" t="s">
        <v>16</v>
      </c>
      <c r="I6953">
        <v>20</v>
      </c>
      <c r="J6953" t="b">
        <v>0</v>
      </c>
      <c r="K6953" s="7">
        <v>9</v>
      </c>
      <c r="L6953" s="7">
        <v>0</v>
      </c>
      <c r="M6953" s="7">
        <v>1540</v>
      </c>
      <c r="N6953" s="7">
        <v>0</v>
      </c>
      <c r="O6953" s="7">
        <v>0</v>
      </c>
      <c r="P6953" s="7">
        <f>SUM(dane3[[#This Row],[RoomService]:[VRDeck]])</f>
        <v>1549</v>
      </c>
      <c r="Q6953" t="s">
        <v>18988</v>
      </c>
      <c r="R6953" t="b">
        <v>0</v>
      </c>
    </row>
    <row r="6954" spans="1:18" x14ac:dyDescent="0.3">
      <c r="A6954" t="s">
        <v>18989</v>
      </c>
      <c r="B6954">
        <f>MID(dane3[[#This Row],[PassengerId]],1,4)+0</f>
        <v>7385</v>
      </c>
      <c r="C6954" t="s">
        <v>19</v>
      </c>
      <c r="D6954" t="b">
        <v>0</v>
      </c>
      <c r="E6954" t="s">
        <v>18990</v>
      </c>
      <c r="F6954" t="str">
        <f>MID($E6954,1,1)</f>
        <v>F</v>
      </c>
      <c r="G6954" t="str">
        <f>IFERROR(MID($E6954,SEARCH("/",$E6954,SEARCH("/",$E6954)+1)+1,1),"")</f>
        <v>S</v>
      </c>
      <c r="H6954" t="s">
        <v>32</v>
      </c>
      <c r="I6954">
        <v>19</v>
      </c>
      <c r="J6954" t="b">
        <v>0</v>
      </c>
      <c r="K6954" s="7">
        <v>40</v>
      </c>
      <c r="L6954" s="7">
        <v>0</v>
      </c>
      <c r="M6954" s="7">
        <v>77</v>
      </c>
      <c r="N6954" s="7">
        <v>572</v>
      </c>
      <c r="O6954" s="7">
        <v>0</v>
      </c>
      <c r="P6954" s="7">
        <f>SUM(dane3[[#This Row],[RoomService]:[VRDeck]])</f>
        <v>689</v>
      </c>
      <c r="Q6954" t="s">
        <v>18991</v>
      </c>
      <c r="R6954" t="b">
        <v>0</v>
      </c>
    </row>
    <row r="6955" spans="1:18" x14ac:dyDescent="0.3">
      <c r="A6955" t="s">
        <v>18992</v>
      </c>
      <c r="B6955">
        <f>MID(dane3[[#This Row],[PassengerId]],1,4)+0</f>
        <v>7387</v>
      </c>
      <c r="C6955" t="s">
        <v>14</v>
      </c>
      <c r="D6955" t="b">
        <v>0</v>
      </c>
      <c r="E6955" t="s">
        <v>18993</v>
      </c>
      <c r="F6955" t="str">
        <f>MID($E6955,1,1)</f>
        <v>C</v>
      </c>
      <c r="G6955" t="str">
        <f>IFERROR(MID($E6955,SEARCH("/",$E6955,SEARCH("/",$E6955)+1)+1,1),"")</f>
        <v>P</v>
      </c>
      <c r="H6955" t="s">
        <v>16</v>
      </c>
      <c r="I6955">
        <v>40</v>
      </c>
      <c r="J6955" t="b">
        <v>0</v>
      </c>
      <c r="K6955" s="7">
        <v>0</v>
      </c>
      <c r="L6955" s="7">
        <v>3508</v>
      </c>
      <c r="M6955" s="7">
        <v>761</v>
      </c>
      <c r="N6955" s="7">
        <v>12</v>
      </c>
      <c r="O6955" s="7">
        <v>32</v>
      </c>
      <c r="P6955" s="7">
        <f>SUM(dane3[[#This Row],[RoomService]:[VRDeck]])</f>
        <v>4313</v>
      </c>
      <c r="Q6955" t="s">
        <v>18994</v>
      </c>
      <c r="R6955" t="b">
        <v>1</v>
      </c>
    </row>
    <row r="6956" spans="1:18" x14ac:dyDescent="0.3">
      <c r="A6956" t="s">
        <v>18995</v>
      </c>
      <c r="B6956">
        <f>MID(dane3[[#This Row],[PassengerId]],1,4)+0</f>
        <v>7388</v>
      </c>
      <c r="C6956" t="s">
        <v>19</v>
      </c>
      <c r="D6956" t="b">
        <v>1</v>
      </c>
      <c r="E6956" t="s">
        <v>18996</v>
      </c>
      <c r="F6956" t="str">
        <f>MID($E6956,1,1)</f>
        <v>G</v>
      </c>
      <c r="G6956" t="str">
        <f>IFERROR(MID($E6956,SEARCH("/",$E6956,SEARCH("/",$E6956)+1)+1,1),"")</f>
        <v>S</v>
      </c>
      <c r="H6956" t="s">
        <v>32</v>
      </c>
      <c r="I6956">
        <v>17</v>
      </c>
      <c r="J6956" t="b">
        <v>0</v>
      </c>
      <c r="K6956" s="7">
        <v>0</v>
      </c>
      <c r="L6956" s="7">
        <v>0</v>
      </c>
      <c r="M6956" s="7">
        <v>0</v>
      </c>
      <c r="N6956" s="7">
        <v>0</v>
      </c>
      <c r="O6956" s="7">
        <v>0</v>
      </c>
      <c r="P6956" s="7">
        <f>SUM(dane3[[#This Row],[RoomService]:[VRDeck]])</f>
        <v>0</v>
      </c>
      <c r="Q6956" t="s">
        <v>18997</v>
      </c>
      <c r="R6956" t="b">
        <v>1</v>
      </c>
    </row>
    <row r="6957" spans="1:18" x14ac:dyDescent="0.3">
      <c r="A6957" t="s">
        <v>18998</v>
      </c>
      <c r="B6957">
        <f>MID(dane3[[#This Row],[PassengerId]],1,4)+0</f>
        <v>7390</v>
      </c>
      <c r="C6957" t="s">
        <v>19</v>
      </c>
      <c r="D6957" t="b">
        <v>0</v>
      </c>
      <c r="E6957" t="s">
        <v>18999</v>
      </c>
      <c r="F6957" t="str">
        <f>MID($E6957,1,1)</f>
        <v>G</v>
      </c>
      <c r="G6957" t="str">
        <f>IFERROR(MID($E6957,SEARCH("/",$E6957,SEARCH("/",$E6957)+1)+1,1),"")</f>
        <v>P</v>
      </c>
      <c r="H6957" t="s">
        <v>16</v>
      </c>
      <c r="I6957">
        <v>62</v>
      </c>
      <c r="J6957" t="b">
        <v>0</v>
      </c>
      <c r="K6957" s="7">
        <v>240</v>
      </c>
      <c r="L6957" s="7">
        <v>0</v>
      </c>
      <c r="M6957" s="7">
        <v>0</v>
      </c>
      <c r="N6957" s="7">
        <v>586</v>
      </c>
      <c r="O6957" s="7">
        <v>10</v>
      </c>
      <c r="P6957" s="7">
        <f>SUM(dane3[[#This Row],[RoomService]:[VRDeck]])</f>
        <v>836</v>
      </c>
      <c r="Q6957" t="s">
        <v>19000</v>
      </c>
      <c r="R6957" t="b">
        <v>0</v>
      </c>
    </row>
    <row r="6958" spans="1:18" x14ac:dyDescent="0.3">
      <c r="A6958" t="s">
        <v>19001</v>
      </c>
      <c r="B6958">
        <f>MID(dane3[[#This Row],[PassengerId]],1,4)+0</f>
        <v>7391</v>
      </c>
      <c r="C6958" t="s">
        <v>19</v>
      </c>
      <c r="D6958" t="b">
        <v>1</v>
      </c>
      <c r="E6958" t="s">
        <v>19002</v>
      </c>
      <c r="F6958" t="str">
        <f>MID($E6958,1,1)</f>
        <v>G</v>
      </c>
      <c r="G6958" t="str">
        <f>IFERROR(MID($E6958,SEARCH("/",$E6958,SEARCH("/",$E6958)+1)+1,1),"")</f>
        <v>P</v>
      </c>
      <c r="H6958" t="s">
        <v>16</v>
      </c>
      <c r="I6958">
        <v>32</v>
      </c>
      <c r="J6958" t="b">
        <v>0</v>
      </c>
      <c r="K6958" s="7">
        <v>0</v>
      </c>
      <c r="L6958" s="7">
        <v>0</v>
      </c>
      <c r="M6958" s="7">
        <v>0</v>
      </c>
      <c r="N6958" s="7">
        <v>0</v>
      </c>
      <c r="O6958" s="7">
        <v>0</v>
      </c>
      <c r="P6958" s="7">
        <f>SUM(dane3[[#This Row],[RoomService]:[VRDeck]])</f>
        <v>0</v>
      </c>
      <c r="Q6958" t="s">
        <v>19003</v>
      </c>
      <c r="R6958" t="b">
        <v>0</v>
      </c>
    </row>
    <row r="6959" spans="1:18" x14ac:dyDescent="0.3">
      <c r="A6959" t="s">
        <v>19004</v>
      </c>
      <c r="B6959">
        <f>MID(dane3[[#This Row],[PassengerId]],1,4)+0</f>
        <v>7392</v>
      </c>
      <c r="C6959" t="s">
        <v>19</v>
      </c>
      <c r="D6959" t="b">
        <v>1</v>
      </c>
      <c r="E6959" t="s">
        <v>19005</v>
      </c>
      <c r="F6959" t="str">
        <f>MID($E6959,1,1)</f>
        <v>G</v>
      </c>
      <c r="G6959" t="str">
        <f>IFERROR(MID($E6959,SEARCH("/",$E6959,SEARCH("/",$E6959)+1)+1,1),"")</f>
        <v>P</v>
      </c>
      <c r="H6959" t="s">
        <v>16</v>
      </c>
      <c r="I6959">
        <v>37</v>
      </c>
      <c r="J6959" t="b">
        <v>0</v>
      </c>
      <c r="K6959" s="7">
        <v>0</v>
      </c>
      <c r="L6959" s="7">
        <v>0</v>
      </c>
      <c r="M6959" s="7">
        <v>0</v>
      </c>
      <c r="N6959" s="7">
        <v>0</v>
      </c>
      <c r="O6959" s="7">
        <v>0</v>
      </c>
      <c r="P6959" s="7">
        <f>SUM(dane3[[#This Row],[RoomService]:[VRDeck]])</f>
        <v>0</v>
      </c>
      <c r="Q6959" t="s">
        <v>19006</v>
      </c>
      <c r="R6959" t="b">
        <v>0</v>
      </c>
    </row>
    <row r="6960" spans="1:18" x14ac:dyDescent="0.3">
      <c r="A6960" t="s">
        <v>12017</v>
      </c>
      <c r="B6960">
        <f>MID(dane3[[#This Row],[PassengerId]],1,4)+0</f>
        <v>4673</v>
      </c>
      <c r="C6960" t="s">
        <v>19</v>
      </c>
      <c r="D6960" t="b">
        <v>0</v>
      </c>
      <c r="E6960" t="s">
        <v>12018</v>
      </c>
      <c r="F6960" t="str">
        <f>MID($E6960,1,1)</f>
        <v>F</v>
      </c>
      <c r="G6960" t="str">
        <f>IFERROR(MID($E6960,SEARCH("/",$E6960,SEARCH("/",$E6960)+1)+1,1),"")</f>
        <v>P</v>
      </c>
      <c r="H6960" t="s">
        <v>32</v>
      </c>
      <c r="I6960">
        <v>19</v>
      </c>
      <c r="J6960" t="b">
        <v>0</v>
      </c>
      <c r="K6960" s="7">
        <v>35</v>
      </c>
      <c r="L6960" s="7">
        <v>2</v>
      </c>
      <c r="M6960" s="7">
        <v>481</v>
      </c>
      <c r="N6960" s="7">
        <v>121</v>
      </c>
      <c r="O6960" s="7">
        <v>0</v>
      </c>
      <c r="P6960" s="7">
        <f>SUM(dane3[[#This Row],[RoomService]:[VRDeck]])</f>
        <v>639</v>
      </c>
      <c r="Q6960" t="s">
        <v>12019</v>
      </c>
      <c r="R6960" t="b">
        <v>0</v>
      </c>
    </row>
    <row r="6961" spans="1:18" x14ac:dyDescent="0.3">
      <c r="A6961" t="s">
        <v>19010</v>
      </c>
      <c r="B6961">
        <f>MID(dane3[[#This Row],[PassengerId]],1,4)+0</f>
        <v>7394</v>
      </c>
      <c r="C6961" t="s">
        <v>19</v>
      </c>
      <c r="D6961" t="b">
        <v>0</v>
      </c>
      <c r="E6961" t="s">
        <v>19011</v>
      </c>
      <c r="F6961" t="str">
        <f>MID($E6961,1,1)</f>
        <v>G</v>
      </c>
      <c r="G6961" t="str">
        <f>IFERROR(MID($E6961,SEARCH("/",$E6961,SEARCH("/",$E6961)+1)+1,1),"")</f>
        <v>P</v>
      </c>
      <c r="H6961" t="s">
        <v>46</v>
      </c>
      <c r="I6961">
        <v>25</v>
      </c>
      <c r="J6961" t="b">
        <v>0</v>
      </c>
      <c r="K6961" s="7">
        <v>0</v>
      </c>
      <c r="L6961" s="7">
        <v>653</v>
      </c>
      <c r="M6961" s="7">
        <v>21</v>
      </c>
      <c r="N6961" s="7">
        <v>0</v>
      </c>
      <c r="O6961" s="7">
        <v>0</v>
      </c>
      <c r="P6961" s="7">
        <f>SUM(dane3[[#This Row],[RoomService]:[VRDeck]])</f>
        <v>674</v>
      </c>
      <c r="Q6961" t="s">
        <v>19012</v>
      </c>
      <c r="R6961" t="b">
        <v>0</v>
      </c>
    </row>
    <row r="6962" spans="1:18" x14ac:dyDescent="0.3">
      <c r="A6962" t="s">
        <v>19013</v>
      </c>
      <c r="B6962">
        <f>MID(dane3[[#This Row],[PassengerId]],1,4)+0</f>
        <v>7395</v>
      </c>
      <c r="C6962" t="s">
        <v>14</v>
      </c>
      <c r="D6962" t="b">
        <v>1</v>
      </c>
      <c r="E6962" t="s">
        <v>19014</v>
      </c>
      <c r="F6962" t="str">
        <f>MID($E6962,1,1)</f>
        <v>B</v>
      </c>
      <c r="G6962" t="str">
        <f>IFERROR(MID($E6962,SEARCH("/",$E6962,SEARCH("/",$E6962)+1)+1,1),"")</f>
        <v>S</v>
      </c>
      <c r="H6962" t="s">
        <v>46</v>
      </c>
      <c r="I6962">
        <v>17</v>
      </c>
      <c r="J6962" t="b">
        <v>0</v>
      </c>
      <c r="K6962" s="7">
        <v>0</v>
      </c>
      <c r="L6962" s="7">
        <v>0</v>
      </c>
      <c r="M6962" s="7">
        <v>0</v>
      </c>
      <c r="N6962" s="7">
        <v>0</v>
      </c>
      <c r="O6962" s="7">
        <v>0</v>
      </c>
      <c r="P6962" s="7">
        <f>SUM(dane3[[#This Row],[RoomService]:[VRDeck]])</f>
        <v>0</v>
      </c>
      <c r="Q6962" t="s">
        <v>19015</v>
      </c>
      <c r="R6962" t="b">
        <v>1</v>
      </c>
    </row>
    <row r="6963" spans="1:18" x14ac:dyDescent="0.3">
      <c r="A6963" t="s">
        <v>19016</v>
      </c>
      <c r="B6963">
        <f>MID(dane3[[#This Row],[PassengerId]],1,4)+0</f>
        <v>7395</v>
      </c>
      <c r="C6963" t="s">
        <v>14</v>
      </c>
      <c r="D6963" t="b">
        <v>1</v>
      </c>
      <c r="E6963" t="s">
        <v>19014</v>
      </c>
      <c r="F6963" t="str">
        <f>MID($E6963,1,1)</f>
        <v>B</v>
      </c>
      <c r="G6963" t="str">
        <f>IFERROR(MID($E6963,SEARCH("/",$E6963,SEARCH("/",$E6963)+1)+1,1),"")</f>
        <v>S</v>
      </c>
      <c r="H6963" t="s">
        <v>16</v>
      </c>
      <c r="I6963">
        <v>46</v>
      </c>
      <c r="J6963" t="b">
        <v>0</v>
      </c>
      <c r="K6963" s="7">
        <v>0</v>
      </c>
      <c r="L6963" s="7">
        <v>0</v>
      </c>
      <c r="M6963" s="7">
        <v>0</v>
      </c>
      <c r="N6963" s="7">
        <v>0</v>
      </c>
      <c r="O6963" s="7">
        <v>0</v>
      </c>
      <c r="P6963" s="7">
        <f>SUM(dane3[[#This Row],[RoomService]:[VRDeck]])</f>
        <v>0</v>
      </c>
      <c r="Q6963" t="s">
        <v>19017</v>
      </c>
      <c r="R6963" t="b">
        <v>1</v>
      </c>
    </row>
    <row r="6964" spans="1:18" x14ac:dyDescent="0.3">
      <c r="A6964" t="s">
        <v>19018</v>
      </c>
      <c r="B6964">
        <f>MID(dane3[[#This Row],[PassengerId]],1,4)+0</f>
        <v>7395</v>
      </c>
      <c r="C6964" t="s">
        <v>14</v>
      </c>
      <c r="D6964" t="b">
        <v>0</v>
      </c>
      <c r="E6964" t="s">
        <v>19014</v>
      </c>
      <c r="F6964" t="str">
        <f>MID($E6964,1,1)</f>
        <v>B</v>
      </c>
      <c r="G6964" t="str">
        <f>IFERROR(MID($E6964,SEARCH("/",$E6964,SEARCH("/",$E6964)+1)+1,1),"")</f>
        <v>S</v>
      </c>
      <c r="H6964" t="s">
        <v>16</v>
      </c>
      <c r="I6964">
        <v>38</v>
      </c>
      <c r="J6964" t="b">
        <v>0</v>
      </c>
      <c r="K6964" s="7">
        <v>4</v>
      </c>
      <c r="L6964" s="7">
        <v>5974</v>
      </c>
      <c r="M6964" s="7">
        <v>0</v>
      </c>
      <c r="N6964" s="7">
        <v>3682</v>
      </c>
      <c r="O6964" s="7">
        <v>197</v>
      </c>
      <c r="P6964" s="7">
        <f>SUM(dane3[[#This Row],[RoomService]:[VRDeck]])</f>
        <v>9857</v>
      </c>
      <c r="Q6964" t="s">
        <v>19019</v>
      </c>
      <c r="R6964" t="b">
        <v>0</v>
      </c>
    </row>
    <row r="6965" spans="1:18" x14ac:dyDescent="0.3">
      <c r="A6965" t="s">
        <v>19020</v>
      </c>
      <c r="B6965">
        <f>MID(dane3[[#This Row],[PassengerId]],1,4)+0</f>
        <v>7395</v>
      </c>
      <c r="C6965" t="s">
        <v>14</v>
      </c>
      <c r="D6965" t="b">
        <v>0</v>
      </c>
      <c r="E6965" t="s">
        <v>19014</v>
      </c>
      <c r="F6965" t="str">
        <f>MID($E6965,1,1)</f>
        <v>B</v>
      </c>
      <c r="G6965" t="str">
        <f>IFERROR(MID($E6965,SEARCH("/",$E6965,SEARCH("/",$E6965)+1)+1,1),"")</f>
        <v>S</v>
      </c>
      <c r="H6965" t="s">
        <v>46</v>
      </c>
      <c r="I6965">
        <v>43</v>
      </c>
      <c r="J6965" t="b">
        <v>1</v>
      </c>
      <c r="K6965" s="7">
        <v>0</v>
      </c>
      <c r="L6965" s="7">
        <v>486</v>
      </c>
      <c r="M6965" s="7">
        <v>0</v>
      </c>
      <c r="N6965" s="7">
        <v>0</v>
      </c>
      <c r="O6965" s="7">
        <v>2470</v>
      </c>
      <c r="P6965" s="7">
        <f>SUM(dane3[[#This Row],[RoomService]:[VRDeck]])</f>
        <v>2956</v>
      </c>
      <c r="Q6965" t="s">
        <v>19021</v>
      </c>
      <c r="R6965" t="b">
        <v>0</v>
      </c>
    </row>
    <row r="6966" spans="1:18" x14ac:dyDescent="0.3">
      <c r="A6966" t="s">
        <v>19022</v>
      </c>
      <c r="B6966">
        <f>MID(dane3[[#This Row],[PassengerId]],1,4)+0</f>
        <v>7396</v>
      </c>
      <c r="C6966" t="s">
        <v>14</v>
      </c>
      <c r="D6966" t="b">
        <v>0</v>
      </c>
      <c r="E6966" t="s">
        <v>19023</v>
      </c>
      <c r="F6966" t="str">
        <f>MID($E6966,1,1)</f>
        <v>C</v>
      </c>
      <c r="G6966" t="str">
        <f>IFERROR(MID($E6966,SEARCH("/",$E6966,SEARCH("/",$E6966)+1)+1,1),"")</f>
        <v>S</v>
      </c>
      <c r="H6966" t="s">
        <v>46</v>
      </c>
      <c r="I6966">
        <v>28</v>
      </c>
      <c r="J6966" t="b">
        <v>0</v>
      </c>
      <c r="K6966" s="7">
        <v>6</v>
      </c>
      <c r="L6966" s="7">
        <v>3392</v>
      </c>
      <c r="M6966" s="7">
        <v>3944</v>
      </c>
      <c r="N6966" s="7">
        <v>987</v>
      </c>
      <c r="O6966" s="7">
        <v>0</v>
      </c>
      <c r="P6966" s="7">
        <f>SUM(dane3[[#This Row],[RoomService]:[VRDeck]])</f>
        <v>8329</v>
      </c>
      <c r="Q6966" t="s">
        <v>19024</v>
      </c>
      <c r="R6966" t="b">
        <v>1</v>
      </c>
    </row>
    <row r="6967" spans="1:18" x14ac:dyDescent="0.3">
      <c r="A6967" t="s">
        <v>19025</v>
      </c>
      <c r="B6967">
        <f>MID(dane3[[#This Row],[PassengerId]],1,4)+0</f>
        <v>7396</v>
      </c>
      <c r="C6967" t="s">
        <v>14</v>
      </c>
      <c r="D6967" t="b">
        <v>1</v>
      </c>
      <c r="E6967" t="s">
        <v>19023</v>
      </c>
      <c r="F6967" t="str">
        <f>MID($E6967,1,1)</f>
        <v>C</v>
      </c>
      <c r="G6967" t="str">
        <f>IFERROR(MID($E6967,SEARCH("/",$E6967,SEARCH("/",$E6967)+1)+1,1),"")</f>
        <v>S</v>
      </c>
      <c r="H6967" t="s">
        <v>16</v>
      </c>
      <c r="I6967">
        <v>31</v>
      </c>
      <c r="J6967" t="b">
        <v>1</v>
      </c>
      <c r="K6967" s="7">
        <v>0</v>
      </c>
      <c r="L6967" s="7">
        <v>0</v>
      </c>
      <c r="M6967" s="7">
        <v>0</v>
      </c>
      <c r="N6967" s="7">
        <v>0</v>
      </c>
      <c r="O6967" s="7">
        <v>0</v>
      </c>
      <c r="P6967" s="7">
        <f>SUM(dane3[[#This Row],[RoomService]:[VRDeck]])</f>
        <v>0</v>
      </c>
      <c r="Q6967" t="s">
        <v>19026</v>
      </c>
      <c r="R6967" t="b">
        <v>1</v>
      </c>
    </row>
    <row r="6968" spans="1:18" x14ac:dyDescent="0.3">
      <c r="A6968" t="s">
        <v>19027</v>
      </c>
      <c r="B6968">
        <f>MID(dane3[[#This Row],[PassengerId]],1,4)+0</f>
        <v>7396</v>
      </c>
      <c r="C6968" t="s">
        <v>14</v>
      </c>
      <c r="D6968" t="b">
        <v>1</v>
      </c>
      <c r="E6968" t="s">
        <v>19023</v>
      </c>
      <c r="F6968" t="str">
        <f>MID($E6968,1,1)</f>
        <v>C</v>
      </c>
      <c r="G6968" t="str">
        <f>IFERROR(MID($E6968,SEARCH("/",$E6968,SEARCH("/",$E6968)+1)+1,1),"")</f>
        <v>S</v>
      </c>
      <c r="H6968" t="s">
        <v>32</v>
      </c>
      <c r="I6968">
        <v>35</v>
      </c>
      <c r="J6968" t="b">
        <v>0</v>
      </c>
      <c r="K6968" s="7">
        <v>0</v>
      </c>
      <c r="L6968" s="7">
        <v>0</v>
      </c>
      <c r="M6968" s="7">
        <v>0</v>
      </c>
      <c r="N6968" s="7">
        <v>0</v>
      </c>
      <c r="O6968" s="7">
        <v>0</v>
      </c>
      <c r="P6968" s="7">
        <f>SUM(dane3[[#This Row],[RoomService]:[VRDeck]])</f>
        <v>0</v>
      </c>
      <c r="Q6968" t="s">
        <v>19028</v>
      </c>
      <c r="R6968" t="b">
        <v>1</v>
      </c>
    </row>
    <row r="6969" spans="1:18" x14ac:dyDescent="0.3">
      <c r="A6969" t="s">
        <v>19029</v>
      </c>
      <c r="B6969">
        <f>MID(dane3[[#This Row],[PassengerId]],1,4)+0</f>
        <v>7398</v>
      </c>
      <c r="C6969" t="s">
        <v>19</v>
      </c>
      <c r="D6969" t="b">
        <v>0</v>
      </c>
      <c r="E6969" t="s">
        <v>19030</v>
      </c>
      <c r="F6969" t="str">
        <f>MID($E6969,1,1)</f>
        <v>F</v>
      </c>
      <c r="G6969" t="str">
        <f>IFERROR(MID($E6969,SEARCH("/",$E6969,SEARCH("/",$E6969)+1)+1,1),"")</f>
        <v>P</v>
      </c>
      <c r="H6969" t="s">
        <v>16</v>
      </c>
      <c r="I6969">
        <v>19</v>
      </c>
      <c r="J6969" t="b">
        <v>0</v>
      </c>
      <c r="K6969" s="7">
        <v>105</v>
      </c>
      <c r="L6969" s="7">
        <v>271</v>
      </c>
      <c r="M6969" s="7">
        <v>1</v>
      </c>
      <c r="N6969" s="7">
        <v>377</v>
      </c>
      <c r="O6969" s="7">
        <v>17</v>
      </c>
      <c r="P6969" s="7">
        <f>SUM(dane3[[#This Row],[RoomService]:[VRDeck]])</f>
        <v>771</v>
      </c>
      <c r="Q6969" t="s">
        <v>19031</v>
      </c>
      <c r="R6969" t="b">
        <v>1</v>
      </c>
    </row>
    <row r="6970" spans="1:18" x14ac:dyDescent="0.3">
      <c r="A6970" t="s">
        <v>19032</v>
      </c>
      <c r="B6970">
        <f>MID(dane3[[#This Row],[PassengerId]],1,4)+0</f>
        <v>7399</v>
      </c>
      <c r="C6970" t="s">
        <v>19</v>
      </c>
      <c r="D6970" t="b">
        <v>0</v>
      </c>
      <c r="E6970" t="s">
        <v>19033</v>
      </c>
      <c r="F6970" t="str">
        <f>MID($E6970,1,1)</f>
        <v>F</v>
      </c>
      <c r="G6970" t="str">
        <f>IFERROR(MID($E6970,SEARCH("/",$E6970,SEARCH("/",$E6970)+1)+1,1),"")</f>
        <v>S</v>
      </c>
      <c r="H6970" t="s">
        <v>16</v>
      </c>
      <c r="I6970">
        <v>24</v>
      </c>
      <c r="J6970" t="b">
        <v>0</v>
      </c>
      <c r="K6970" s="7">
        <v>0</v>
      </c>
      <c r="L6970" s="7">
        <v>0</v>
      </c>
      <c r="M6970" s="7">
        <v>217</v>
      </c>
      <c r="N6970" s="7">
        <v>0</v>
      </c>
      <c r="O6970" s="7">
        <v>544</v>
      </c>
      <c r="P6970" s="7">
        <f>SUM(dane3[[#This Row],[RoomService]:[VRDeck]])</f>
        <v>761</v>
      </c>
      <c r="Q6970" t="s">
        <v>19034</v>
      </c>
      <c r="R6970" t="b">
        <v>0</v>
      </c>
    </row>
    <row r="6971" spans="1:18" x14ac:dyDescent="0.3">
      <c r="A6971" t="s">
        <v>18055</v>
      </c>
      <c r="B6971">
        <f>MID(dane3[[#This Row],[PassengerId]],1,4)+0</f>
        <v>6984</v>
      </c>
      <c r="C6971" t="s">
        <v>53</v>
      </c>
      <c r="D6971" t="b">
        <v>0</v>
      </c>
      <c r="E6971" t="s">
        <v>18056</v>
      </c>
      <c r="F6971" t="str">
        <f>MID($E6971,1,1)</f>
        <v>F</v>
      </c>
      <c r="G6971" t="str">
        <f>IFERROR(MID($E6971,SEARCH("/",$E6971,SEARCH("/",$E6971)+1)+1,1),"")</f>
        <v>P</v>
      </c>
      <c r="H6971" t="s">
        <v>16</v>
      </c>
      <c r="I6971">
        <v>26</v>
      </c>
      <c r="J6971" t="b">
        <v>0</v>
      </c>
      <c r="K6971" s="7">
        <v>1967</v>
      </c>
      <c r="L6971" s="7">
        <v>0</v>
      </c>
      <c r="M6971" s="7">
        <v>116</v>
      </c>
      <c r="N6971" s="7">
        <v>0</v>
      </c>
      <c r="O6971" s="7">
        <v>0</v>
      </c>
      <c r="P6971" s="7">
        <f>SUM(dane3[[#This Row],[RoomService]:[VRDeck]])</f>
        <v>2083</v>
      </c>
      <c r="Q6971" t="s">
        <v>18057</v>
      </c>
      <c r="R6971" t="b">
        <v>0</v>
      </c>
    </row>
    <row r="6972" spans="1:18" x14ac:dyDescent="0.3">
      <c r="A6972" t="s">
        <v>19038</v>
      </c>
      <c r="B6972">
        <f>MID(dane3[[#This Row],[PassengerId]],1,4)+0</f>
        <v>7402</v>
      </c>
      <c r="C6972" t="s">
        <v>14</v>
      </c>
      <c r="D6972" t="b">
        <v>0</v>
      </c>
      <c r="E6972" t="s">
        <v>19039</v>
      </c>
      <c r="F6972" t="str">
        <f>MID($E6972,1,1)</f>
        <v>C</v>
      </c>
      <c r="G6972" t="str">
        <f>IFERROR(MID($E6972,SEARCH("/",$E6972,SEARCH("/",$E6972)+1)+1,1),"")</f>
        <v>S</v>
      </c>
      <c r="H6972" t="s">
        <v>16</v>
      </c>
      <c r="I6972">
        <v>16</v>
      </c>
      <c r="J6972" t="b">
        <v>0</v>
      </c>
      <c r="K6972" s="7">
        <v>0</v>
      </c>
      <c r="L6972" s="7">
        <v>1417</v>
      </c>
      <c r="M6972" s="7">
        <v>3</v>
      </c>
      <c r="N6972" s="7">
        <v>27</v>
      </c>
      <c r="O6972" s="7">
        <v>186</v>
      </c>
      <c r="P6972" s="7">
        <f>SUM(dane3[[#This Row],[RoomService]:[VRDeck]])</f>
        <v>1633</v>
      </c>
      <c r="Q6972" t="s">
        <v>19040</v>
      </c>
      <c r="R6972" t="b">
        <v>1</v>
      </c>
    </row>
    <row r="6973" spans="1:18" x14ac:dyDescent="0.3">
      <c r="A6973" t="s">
        <v>19041</v>
      </c>
      <c r="B6973">
        <f>MID(dane3[[#This Row],[PassengerId]],1,4)+0</f>
        <v>7402</v>
      </c>
      <c r="C6973" t="s">
        <v>14</v>
      </c>
      <c r="D6973" t="b">
        <v>1</v>
      </c>
      <c r="E6973" t="s">
        <v>19039</v>
      </c>
      <c r="F6973" t="str">
        <f>MID($E6973,1,1)</f>
        <v>C</v>
      </c>
      <c r="G6973" t="str">
        <f>IFERROR(MID($E6973,SEARCH("/",$E6973,SEARCH("/",$E6973)+1)+1,1),"")</f>
        <v>S</v>
      </c>
      <c r="H6973" t="s">
        <v>46</v>
      </c>
      <c r="I6973">
        <v>45</v>
      </c>
      <c r="J6973" t="b">
        <v>0</v>
      </c>
      <c r="K6973" s="7">
        <v>0</v>
      </c>
      <c r="L6973" s="7">
        <v>0</v>
      </c>
      <c r="M6973" s="7">
        <v>0</v>
      </c>
      <c r="N6973" s="7">
        <v>0</v>
      </c>
      <c r="O6973" s="7">
        <v>0</v>
      </c>
      <c r="P6973" s="7">
        <f>SUM(dane3[[#This Row],[RoomService]:[VRDeck]])</f>
        <v>0</v>
      </c>
      <c r="Q6973" t="s">
        <v>19042</v>
      </c>
      <c r="R6973" t="b">
        <v>1</v>
      </c>
    </row>
    <row r="6974" spans="1:18" x14ac:dyDescent="0.3">
      <c r="A6974" t="s">
        <v>19043</v>
      </c>
      <c r="B6974">
        <f>MID(dane3[[#This Row],[PassengerId]],1,4)+0</f>
        <v>7403</v>
      </c>
      <c r="C6974" t="s">
        <v>19</v>
      </c>
      <c r="D6974" t="b">
        <v>0</v>
      </c>
      <c r="E6974" t="s">
        <v>19044</v>
      </c>
      <c r="F6974" t="str">
        <f>MID($E6974,1,1)</f>
        <v>G</v>
      </c>
      <c r="G6974" t="str">
        <f>IFERROR(MID($E6974,SEARCH("/",$E6974,SEARCH("/",$E6974)+1)+1,1),"")</f>
        <v>P</v>
      </c>
      <c r="H6974" t="s">
        <v>16</v>
      </c>
      <c r="I6974">
        <v>19</v>
      </c>
      <c r="J6974" t="b">
        <v>0</v>
      </c>
      <c r="K6974" s="7">
        <v>294</v>
      </c>
      <c r="L6974" s="7">
        <v>79</v>
      </c>
      <c r="M6974" s="7">
        <v>536</v>
      </c>
      <c r="N6974" s="7">
        <v>0</v>
      </c>
      <c r="O6974" s="7">
        <v>0</v>
      </c>
      <c r="P6974" s="7">
        <f>SUM(dane3[[#This Row],[RoomService]:[VRDeck]])</f>
        <v>909</v>
      </c>
      <c r="Q6974" t="s">
        <v>19045</v>
      </c>
      <c r="R6974" t="b">
        <v>0</v>
      </c>
    </row>
    <row r="6975" spans="1:18" x14ac:dyDescent="0.3">
      <c r="A6975" t="s">
        <v>19046</v>
      </c>
      <c r="B6975">
        <f>MID(dane3[[#This Row],[PassengerId]],1,4)+0</f>
        <v>7405</v>
      </c>
      <c r="C6975" t="s">
        <v>19</v>
      </c>
      <c r="D6975" t="b">
        <v>0</v>
      </c>
      <c r="E6975" t="s">
        <v>19047</v>
      </c>
      <c r="F6975" t="str">
        <f>MID($E6975,1,1)</f>
        <v>F</v>
      </c>
      <c r="G6975" t="str">
        <f>IFERROR(MID($E6975,SEARCH("/",$E6975,SEARCH("/",$E6975)+1)+1,1),"")</f>
        <v>S</v>
      </c>
      <c r="H6975" t="s">
        <v>16</v>
      </c>
      <c r="I6975">
        <v>23</v>
      </c>
      <c r="J6975" t="b">
        <v>0</v>
      </c>
      <c r="K6975" s="7">
        <v>0</v>
      </c>
      <c r="L6975" s="7">
        <v>1089</v>
      </c>
      <c r="M6975" s="7">
        <v>311</v>
      </c>
      <c r="N6975" s="7">
        <v>0</v>
      </c>
      <c r="O6975" s="7">
        <v>0</v>
      </c>
      <c r="P6975" s="7">
        <f>SUM(dane3[[#This Row],[RoomService]:[VRDeck]])</f>
        <v>1400</v>
      </c>
      <c r="Q6975" t="s">
        <v>19048</v>
      </c>
      <c r="R6975" t="b">
        <v>1</v>
      </c>
    </row>
    <row r="6976" spans="1:18" x14ac:dyDescent="0.3">
      <c r="A6976" t="s">
        <v>19049</v>
      </c>
      <c r="B6976">
        <f>MID(dane3[[#This Row],[PassengerId]],1,4)+0</f>
        <v>7406</v>
      </c>
      <c r="C6976" t="s">
        <v>19</v>
      </c>
      <c r="D6976" t="b">
        <v>0</v>
      </c>
      <c r="E6976" t="s">
        <v>19050</v>
      </c>
      <c r="F6976" t="str">
        <f>MID($E6976,1,1)</f>
        <v>G</v>
      </c>
      <c r="G6976" t="str">
        <f>IFERROR(MID($E6976,SEARCH("/",$E6976,SEARCH("/",$E6976)+1)+1,1),"")</f>
        <v>P</v>
      </c>
      <c r="H6976" t="s">
        <v>16</v>
      </c>
      <c r="I6976">
        <v>19</v>
      </c>
      <c r="J6976" t="b">
        <v>0</v>
      </c>
      <c r="K6976" s="7">
        <v>0</v>
      </c>
      <c r="L6976" s="7">
        <v>78</v>
      </c>
      <c r="M6976" s="7">
        <v>801</v>
      </c>
      <c r="N6976" s="7">
        <v>0</v>
      </c>
      <c r="O6976" s="7">
        <v>7</v>
      </c>
      <c r="P6976" s="7">
        <f>SUM(dane3[[#This Row],[RoomService]:[VRDeck]])</f>
        <v>886</v>
      </c>
      <c r="Q6976" t="s">
        <v>19051</v>
      </c>
      <c r="R6976" t="b">
        <v>0</v>
      </c>
    </row>
    <row r="6977" spans="1:18" x14ac:dyDescent="0.3">
      <c r="A6977" t="s">
        <v>18058</v>
      </c>
      <c r="B6977">
        <f>MID(dane3[[#This Row],[PassengerId]],1,4)+0</f>
        <v>6984</v>
      </c>
      <c r="C6977" t="s">
        <v>53</v>
      </c>
      <c r="D6977" t="b">
        <v>1</v>
      </c>
      <c r="E6977" t="s">
        <v>18056</v>
      </c>
      <c r="F6977" t="str">
        <f>MID($E6977,1,1)</f>
        <v>F</v>
      </c>
      <c r="G6977" t="str">
        <f>IFERROR(MID($E6977,SEARCH("/",$E6977,SEARCH("/",$E6977)+1)+1,1),"")</f>
        <v>P</v>
      </c>
      <c r="H6977" t="s">
        <v>16</v>
      </c>
      <c r="I6977">
        <v>54</v>
      </c>
      <c r="J6977" t="b">
        <v>0</v>
      </c>
      <c r="K6977" s="7">
        <v>0</v>
      </c>
      <c r="L6977" s="7">
        <v>0</v>
      </c>
      <c r="M6977" s="7">
        <v>0</v>
      </c>
      <c r="N6977" s="7">
        <v>0</v>
      </c>
      <c r="O6977" s="7">
        <v>0</v>
      </c>
      <c r="P6977" s="7">
        <f>SUM(dane3[[#This Row],[RoomService]:[VRDeck]])</f>
        <v>0</v>
      </c>
      <c r="Q6977" t="s">
        <v>18059</v>
      </c>
      <c r="R6977" t="b">
        <v>1</v>
      </c>
    </row>
    <row r="6978" spans="1:18" x14ac:dyDescent="0.3">
      <c r="A6978" t="s">
        <v>19055</v>
      </c>
      <c r="B6978">
        <f>MID(dane3[[#This Row],[PassengerId]],1,4)+0</f>
        <v>7410</v>
      </c>
      <c r="C6978" t="s">
        <v>19</v>
      </c>
      <c r="D6978" t="b">
        <v>0</v>
      </c>
      <c r="E6978" t="s">
        <v>19056</v>
      </c>
      <c r="F6978" t="str">
        <f>MID($E6978,1,1)</f>
        <v>G</v>
      </c>
      <c r="G6978" t="str">
        <f>IFERROR(MID($E6978,SEARCH("/",$E6978,SEARCH("/",$E6978)+1)+1,1),"")</f>
        <v>S</v>
      </c>
      <c r="H6978" t="s">
        <v>16</v>
      </c>
      <c r="I6978">
        <v>41</v>
      </c>
      <c r="J6978" t="b">
        <v>0</v>
      </c>
      <c r="K6978" s="7">
        <v>85</v>
      </c>
      <c r="L6978" s="7">
        <v>804</v>
      </c>
      <c r="M6978" s="7">
        <v>0</v>
      </c>
      <c r="N6978" s="7">
        <v>0</v>
      </c>
      <c r="O6978" s="7">
        <v>0</v>
      </c>
      <c r="P6978" s="7">
        <f>SUM(dane3[[#This Row],[RoomService]:[VRDeck]])</f>
        <v>889</v>
      </c>
      <c r="Q6978" t="s">
        <v>19057</v>
      </c>
      <c r="R6978" t="b">
        <v>1</v>
      </c>
    </row>
    <row r="6979" spans="1:18" x14ac:dyDescent="0.3">
      <c r="A6979" t="s">
        <v>19058</v>
      </c>
      <c r="B6979">
        <f>MID(dane3[[#This Row],[PassengerId]],1,4)+0</f>
        <v>7411</v>
      </c>
      <c r="C6979" t="s">
        <v>19</v>
      </c>
      <c r="D6979" t="b">
        <v>0</v>
      </c>
      <c r="E6979" t="s">
        <v>19059</v>
      </c>
      <c r="F6979" t="str">
        <f>MID($E6979,1,1)</f>
        <v>F</v>
      </c>
      <c r="G6979" t="str">
        <f>IFERROR(MID($E6979,SEARCH("/",$E6979,SEARCH("/",$E6979)+1)+1,1),"")</f>
        <v>P</v>
      </c>
      <c r="H6979" t="s">
        <v>16</v>
      </c>
      <c r="I6979">
        <v>30</v>
      </c>
      <c r="J6979" t="b">
        <v>0</v>
      </c>
      <c r="K6979" s="7">
        <v>1110</v>
      </c>
      <c r="L6979" s="7">
        <v>0</v>
      </c>
      <c r="M6979" s="7">
        <v>439</v>
      </c>
      <c r="N6979" s="7">
        <v>5</v>
      </c>
      <c r="O6979" s="7">
        <v>0</v>
      </c>
      <c r="P6979" s="7">
        <f>SUM(dane3[[#This Row],[RoomService]:[VRDeck]])</f>
        <v>1554</v>
      </c>
      <c r="Q6979" t="s">
        <v>19060</v>
      </c>
      <c r="R6979" t="b">
        <v>0</v>
      </c>
    </row>
    <row r="6980" spans="1:18" x14ac:dyDescent="0.3">
      <c r="A6980" t="s">
        <v>14329</v>
      </c>
      <c r="B6980">
        <f>MID(dane3[[#This Row],[PassengerId]],1,4)+0</f>
        <v>5599</v>
      </c>
      <c r="C6980" t="s">
        <v>14</v>
      </c>
      <c r="D6980" t="b">
        <v>0</v>
      </c>
      <c r="E6980" t="s">
        <v>14330</v>
      </c>
      <c r="F6980" t="str">
        <f>MID($E6980,1,1)</f>
        <v>E</v>
      </c>
      <c r="G6980" t="str">
        <f>IFERROR(MID($E6980,SEARCH("/",$E6980,SEARCH("/",$E6980)+1)+1,1),"")</f>
        <v>S</v>
      </c>
      <c r="H6980" t="s">
        <v>46</v>
      </c>
      <c r="I6980">
        <v>36</v>
      </c>
      <c r="J6980" t="b">
        <v>0</v>
      </c>
      <c r="K6980" s="7">
        <v>380</v>
      </c>
      <c r="L6980" s="7">
        <v>686</v>
      </c>
      <c r="M6980" s="7">
        <v>0</v>
      </c>
      <c r="N6980" s="7">
        <v>295</v>
      </c>
      <c r="O6980" s="7">
        <v>1247</v>
      </c>
      <c r="P6980" s="7">
        <f>SUM(dane3[[#This Row],[RoomService]:[VRDeck]])</f>
        <v>2608</v>
      </c>
      <c r="Q6980" t="s">
        <v>14331</v>
      </c>
      <c r="R6980" t="b">
        <v>0</v>
      </c>
    </row>
    <row r="6981" spans="1:18" x14ac:dyDescent="0.3">
      <c r="A6981" t="s">
        <v>18060</v>
      </c>
      <c r="B6981">
        <f>MID(dane3[[#This Row],[PassengerId]],1,4)+0</f>
        <v>6984</v>
      </c>
      <c r="C6981" t="s">
        <v>53</v>
      </c>
      <c r="D6981" t="b">
        <v>0</v>
      </c>
      <c r="E6981" t="s">
        <v>18056</v>
      </c>
      <c r="F6981" t="str">
        <f>MID($E6981,1,1)</f>
        <v>F</v>
      </c>
      <c r="G6981" t="str">
        <f>IFERROR(MID($E6981,SEARCH("/",$E6981,SEARCH("/",$E6981)+1)+1,1),"")</f>
        <v>P</v>
      </c>
      <c r="H6981" t="s">
        <v>16</v>
      </c>
      <c r="I6981">
        <v>19</v>
      </c>
      <c r="J6981" t="b">
        <v>0</v>
      </c>
      <c r="K6981" s="7">
        <v>1962</v>
      </c>
      <c r="L6981" s="7">
        <v>0</v>
      </c>
      <c r="M6981" s="7">
        <v>1</v>
      </c>
      <c r="N6981" s="7">
        <v>641</v>
      </c>
      <c r="O6981" s="7">
        <v>0</v>
      </c>
      <c r="P6981" s="7">
        <f>SUM(dane3[[#This Row],[RoomService]:[VRDeck]])</f>
        <v>2604</v>
      </c>
      <c r="Q6981" t="s">
        <v>18061</v>
      </c>
      <c r="R6981" t="b">
        <v>0</v>
      </c>
    </row>
    <row r="6982" spans="1:18" x14ac:dyDescent="0.3">
      <c r="A6982" t="s">
        <v>9950</v>
      </c>
      <c r="B6982">
        <f>MID(dane3[[#This Row],[PassengerId]],1,4)+0</f>
        <v>3913</v>
      </c>
      <c r="C6982" t="s">
        <v>19</v>
      </c>
      <c r="D6982" t="b">
        <v>0</v>
      </c>
      <c r="E6982" t="s">
        <v>9951</v>
      </c>
      <c r="F6982" t="str">
        <f>MID($E6982,1,1)</f>
        <v>F</v>
      </c>
      <c r="G6982" t="str">
        <f>IFERROR(MID($E6982,SEARCH("/",$E6982,SEARCH("/",$E6982)+1)+1,1),"")</f>
        <v>S</v>
      </c>
      <c r="H6982" t="s">
        <v>32</v>
      </c>
      <c r="I6982">
        <v>23</v>
      </c>
      <c r="J6982" t="b">
        <v>0</v>
      </c>
      <c r="K6982" s="7">
        <v>0</v>
      </c>
      <c r="L6982" s="7">
        <v>93</v>
      </c>
      <c r="M6982" s="7">
        <v>1</v>
      </c>
      <c r="N6982" s="7">
        <v>0</v>
      </c>
      <c r="O6982" s="7">
        <v>542</v>
      </c>
      <c r="P6982" s="7">
        <f>SUM(dane3[[#This Row],[RoomService]:[VRDeck]])</f>
        <v>636</v>
      </c>
      <c r="Q6982" t="s">
        <v>9952</v>
      </c>
      <c r="R6982" t="b">
        <v>0</v>
      </c>
    </row>
    <row r="6983" spans="1:18" x14ac:dyDescent="0.3">
      <c r="A6983" t="s">
        <v>19070</v>
      </c>
      <c r="B6983">
        <f>MID(dane3[[#This Row],[PassengerId]],1,4)+0</f>
        <v>7419</v>
      </c>
      <c r="C6983" t="s">
        <v>19</v>
      </c>
      <c r="D6983" t="b">
        <v>0</v>
      </c>
      <c r="E6983" t="s">
        <v>19071</v>
      </c>
      <c r="F6983" t="str">
        <f>MID($E6983,1,1)</f>
        <v>F</v>
      </c>
      <c r="G6983" t="str">
        <f>IFERROR(MID($E6983,SEARCH("/",$E6983,SEARCH("/",$E6983)+1)+1,1),"")</f>
        <v>P</v>
      </c>
      <c r="H6983" t="s">
        <v>16</v>
      </c>
      <c r="I6983">
        <v>47</v>
      </c>
      <c r="J6983" t="b">
        <v>0</v>
      </c>
      <c r="K6983" s="7">
        <v>0</v>
      </c>
      <c r="L6983" s="7">
        <v>61</v>
      </c>
      <c r="M6983" s="7">
        <v>805</v>
      </c>
      <c r="N6983" s="7">
        <v>0</v>
      </c>
      <c r="O6983" s="7">
        <v>6</v>
      </c>
      <c r="P6983" s="7">
        <f>SUM(dane3[[#This Row],[RoomService]:[VRDeck]])</f>
        <v>872</v>
      </c>
      <c r="Q6983" t="s">
        <v>19072</v>
      </c>
      <c r="R6983" t="b">
        <v>1</v>
      </c>
    </row>
    <row r="6984" spans="1:18" x14ac:dyDescent="0.3">
      <c r="A6984" t="s">
        <v>19073</v>
      </c>
      <c r="B6984">
        <f>MID(dane3[[#This Row],[PassengerId]],1,4)+0</f>
        <v>7422</v>
      </c>
      <c r="C6984" t="s">
        <v>19</v>
      </c>
      <c r="D6984" t="b">
        <v>0</v>
      </c>
      <c r="E6984" t="s">
        <v>19074</v>
      </c>
      <c r="F6984" t="str">
        <f>MID($E6984,1,1)</f>
        <v>G</v>
      </c>
      <c r="G6984" t="str">
        <f>IFERROR(MID($E6984,SEARCH("/",$E6984,SEARCH("/",$E6984)+1)+1,1),"")</f>
        <v>S</v>
      </c>
      <c r="H6984" t="s">
        <v>16</v>
      </c>
      <c r="I6984">
        <v>21</v>
      </c>
      <c r="J6984" t="b">
        <v>0</v>
      </c>
      <c r="K6984" s="7">
        <v>550</v>
      </c>
      <c r="L6984" s="7">
        <v>0</v>
      </c>
      <c r="M6984" s="7">
        <v>61</v>
      </c>
      <c r="N6984" s="7">
        <v>4</v>
      </c>
      <c r="O6984" s="7">
        <v>5</v>
      </c>
      <c r="P6984" s="7">
        <f>SUM(dane3[[#This Row],[RoomService]:[VRDeck]])</f>
        <v>620</v>
      </c>
      <c r="Q6984" t="s">
        <v>19075</v>
      </c>
      <c r="R6984" t="b">
        <v>0</v>
      </c>
    </row>
    <row r="6985" spans="1:18" x14ac:dyDescent="0.3">
      <c r="A6985" t="s">
        <v>19076</v>
      </c>
      <c r="B6985">
        <f>MID(dane3[[#This Row],[PassengerId]],1,4)+0</f>
        <v>7425</v>
      </c>
      <c r="C6985" t="s">
        <v>19</v>
      </c>
      <c r="D6985" t="b">
        <v>1</v>
      </c>
      <c r="E6985" t="s">
        <v>19077</v>
      </c>
      <c r="F6985" t="str">
        <f>MID($E6985,1,1)</f>
        <v>G</v>
      </c>
      <c r="G6985" t="str">
        <f>IFERROR(MID($E6985,SEARCH("/",$E6985,SEARCH("/",$E6985)+1)+1,1),"")</f>
        <v>P</v>
      </c>
      <c r="H6985" t="s">
        <v>16</v>
      </c>
      <c r="I6985">
        <v>29</v>
      </c>
      <c r="J6985" t="b">
        <v>0</v>
      </c>
      <c r="K6985" s="7">
        <v>0</v>
      </c>
      <c r="L6985" s="7">
        <v>0</v>
      </c>
      <c r="M6985" s="7">
        <v>0</v>
      </c>
      <c r="N6985" s="7">
        <v>0</v>
      </c>
      <c r="O6985" s="7">
        <v>0</v>
      </c>
      <c r="P6985" s="7">
        <f>SUM(dane3[[#This Row],[RoomService]:[VRDeck]])</f>
        <v>0</v>
      </c>
      <c r="Q6985" t="s">
        <v>19078</v>
      </c>
      <c r="R6985" t="b">
        <v>1</v>
      </c>
    </row>
    <row r="6986" spans="1:18" x14ac:dyDescent="0.3">
      <c r="A6986" t="s">
        <v>19079</v>
      </c>
      <c r="B6986">
        <f>MID(dane3[[#This Row],[PassengerId]],1,4)+0</f>
        <v>7425</v>
      </c>
      <c r="C6986" t="s">
        <v>19</v>
      </c>
      <c r="D6986" t="b">
        <v>0</v>
      </c>
      <c r="E6986" t="s">
        <v>19077</v>
      </c>
      <c r="F6986" t="str">
        <f>MID($E6986,1,1)</f>
        <v>G</v>
      </c>
      <c r="G6986" t="str">
        <f>IFERROR(MID($E6986,SEARCH("/",$E6986,SEARCH("/",$E6986)+1)+1,1),"")</f>
        <v>P</v>
      </c>
      <c r="H6986" t="s">
        <v>16</v>
      </c>
      <c r="I6986">
        <v>19</v>
      </c>
      <c r="J6986" t="b">
        <v>0</v>
      </c>
      <c r="K6986" s="7">
        <v>879</v>
      </c>
      <c r="L6986" s="7">
        <v>0</v>
      </c>
      <c r="M6986" s="7">
        <v>0</v>
      </c>
      <c r="N6986" s="7">
        <v>10</v>
      </c>
      <c r="O6986" s="7">
        <v>0</v>
      </c>
      <c r="P6986" s="7">
        <f>SUM(dane3[[#This Row],[RoomService]:[VRDeck]])</f>
        <v>889</v>
      </c>
      <c r="Q6986" t="s">
        <v>19080</v>
      </c>
      <c r="R6986" t="b">
        <v>0</v>
      </c>
    </row>
    <row r="6987" spans="1:18" x14ac:dyDescent="0.3">
      <c r="A6987" t="s">
        <v>18098</v>
      </c>
      <c r="B6987">
        <f>MID(dane3[[#This Row],[PassengerId]],1,4)+0</f>
        <v>6997</v>
      </c>
      <c r="C6987" t="s">
        <v>53</v>
      </c>
      <c r="D6987" t="b">
        <v>0</v>
      </c>
      <c r="E6987" t="s">
        <v>18099</v>
      </c>
      <c r="F6987" t="str">
        <f>MID($E6987,1,1)</f>
        <v>D</v>
      </c>
      <c r="G6987" t="str">
        <f>IFERROR(MID($E6987,SEARCH("/",$E6987,SEARCH("/",$E6987)+1)+1,1),"")</f>
        <v>P</v>
      </c>
      <c r="H6987" t="s">
        <v>16</v>
      </c>
      <c r="I6987">
        <v>42</v>
      </c>
      <c r="J6987" t="b">
        <v>0</v>
      </c>
      <c r="K6987" s="7">
        <v>1058</v>
      </c>
      <c r="L6987" s="7">
        <v>0</v>
      </c>
      <c r="M6987" s="7">
        <v>0</v>
      </c>
      <c r="N6987" s="7">
        <v>0</v>
      </c>
      <c r="O6987" s="7">
        <v>0</v>
      </c>
      <c r="P6987" s="7">
        <f>SUM(dane3[[#This Row],[RoomService]:[VRDeck]])</f>
        <v>1058</v>
      </c>
      <c r="Q6987" t="s">
        <v>18100</v>
      </c>
      <c r="R6987" t="b">
        <v>0</v>
      </c>
    </row>
    <row r="6988" spans="1:18" x14ac:dyDescent="0.3">
      <c r="A6988" t="s">
        <v>19084</v>
      </c>
      <c r="B6988">
        <f>MID(dane3[[#This Row],[PassengerId]],1,4)+0</f>
        <v>7428</v>
      </c>
      <c r="C6988" t="s">
        <v>14</v>
      </c>
      <c r="D6988" t="b">
        <v>0</v>
      </c>
      <c r="E6988" t="s">
        <v>19085</v>
      </c>
      <c r="F6988" t="str">
        <f>MID($E6988,1,1)</f>
        <v>A</v>
      </c>
      <c r="G6988" t="str">
        <f>IFERROR(MID($E6988,SEARCH("/",$E6988,SEARCH("/",$E6988)+1)+1,1),"")</f>
        <v>P</v>
      </c>
      <c r="H6988" t="s">
        <v>16</v>
      </c>
      <c r="I6988">
        <v>28</v>
      </c>
      <c r="J6988" t="b">
        <v>0</v>
      </c>
      <c r="K6988" s="7">
        <v>0</v>
      </c>
      <c r="L6988" s="7">
        <v>132</v>
      </c>
      <c r="M6988" s="7">
        <v>4</v>
      </c>
      <c r="N6988" s="7">
        <v>1915</v>
      </c>
      <c r="O6988" s="7">
        <v>0</v>
      </c>
      <c r="P6988" s="7">
        <f>SUM(dane3[[#This Row],[RoomService]:[VRDeck]])</f>
        <v>2051</v>
      </c>
      <c r="Q6988" t="s">
        <v>19086</v>
      </c>
      <c r="R6988" t="b">
        <v>0</v>
      </c>
    </row>
    <row r="6989" spans="1:18" x14ac:dyDescent="0.3">
      <c r="A6989" t="s">
        <v>18101</v>
      </c>
      <c r="B6989">
        <f>MID(dane3[[#This Row],[PassengerId]],1,4)+0</f>
        <v>6997</v>
      </c>
      <c r="C6989" t="s">
        <v>53</v>
      </c>
      <c r="D6989" t="b">
        <v>0</v>
      </c>
      <c r="E6989" t="s">
        <v>18102</v>
      </c>
      <c r="F6989" t="str">
        <f>MID($E6989,1,1)</f>
        <v>F</v>
      </c>
      <c r="G6989" t="str">
        <f>IFERROR(MID($E6989,SEARCH("/",$E6989,SEARCH("/",$E6989)+1)+1,1),"")</f>
        <v>P</v>
      </c>
      <c r="H6989" t="s">
        <v>16</v>
      </c>
      <c r="I6989">
        <v>24</v>
      </c>
      <c r="J6989" t="b">
        <v>0</v>
      </c>
      <c r="K6989" s="7">
        <v>2261</v>
      </c>
      <c r="L6989" s="7">
        <v>0</v>
      </c>
      <c r="M6989" s="7">
        <v>95</v>
      </c>
      <c r="N6989" s="7">
        <v>10</v>
      </c>
      <c r="O6989" s="7">
        <v>0</v>
      </c>
      <c r="P6989" s="7">
        <f>SUM(dane3[[#This Row],[RoomService]:[VRDeck]])</f>
        <v>2366</v>
      </c>
      <c r="Q6989" t="s">
        <v>18103</v>
      </c>
      <c r="R6989" t="b">
        <v>0</v>
      </c>
    </row>
    <row r="6990" spans="1:18" x14ac:dyDescent="0.3">
      <c r="A6990" t="s">
        <v>19088</v>
      </c>
      <c r="B6990">
        <f>MID(dane3[[#This Row],[PassengerId]],1,4)+0</f>
        <v>7430</v>
      </c>
      <c r="C6990" t="s">
        <v>19</v>
      </c>
      <c r="D6990" t="b">
        <v>0</v>
      </c>
      <c r="E6990" t="s">
        <v>19089</v>
      </c>
      <c r="F6990" t="str">
        <f>MID($E6990,1,1)</f>
        <v>G</v>
      </c>
      <c r="G6990" t="str">
        <f>IFERROR(MID($E6990,SEARCH("/",$E6990,SEARCH("/",$E6990)+1)+1,1),"")</f>
        <v>S</v>
      </c>
      <c r="H6990" t="s">
        <v>32</v>
      </c>
      <c r="I6990">
        <v>24</v>
      </c>
      <c r="J6990" t="b">
        <v>0</v>
      </c>
      <c r="K6990" s="7">
        <v>549</v>
      </c>
      <c r="L6990" s="7">
        <v>3</v>
      </c>
      <c r="M6990" s="7">
        <v>201</v>
      </c>
      <c r="N6990" s="7">
        <v>0</v>
      </c>
      <c r="O6990" s="7">
        <v>0</v>
      </c>
      <c r="P6990" s="7">
        <f>SUM(dane3[[#This Row],[RoomService]:[VRDeck]])</f>
        <v>753</v>
      </c>
      <c r="Q6990" t="s">
        <v>19090</v>
      </c>
      <c r="R6990" t="b">
        <v>0</v>
      </c>
    </row>
    <row r="6991" spans="1:18" x14ac:dyDescent="0.3">
      <c r="A6991" t="s">
        <v>19091</v>
      </c>
      <c r="B6991">
        <f>MID(dane3[[#This Row],[PassengerId]],1,4)+0</f>
        <v>7431</v>
      </c>
      <c r="C6991" t="s">
        <v>14</v>
      </c>
      <c r="D6991" t="b">
        <v>0</v>
      </c>
      <c r="E6991" t="s">
        <v>19092</v>
      </c>
      <c r="F6991" t="str">
        <f>MID($E6991,1,1)</f>
        <v>A</v>
      </c>
      <c r="G6991" t="str">
        <f>IFERROR(MID($E6991,SEARCH("/",$E6991,SEARCH("/",$E6991)+1)+1,1),"")</f>
        <v>S</v>
      </c>
      <c r="H6991" t="s">
        <v>46</v>
      </c>
      <c r="I6991">
        <v>31</v>
      </c>
      <c r="J6991" t="b">
        <v>0</v>
      </c>
      <c r="K6991" s="7">
        <v>0</v>
      </c>
      <c r="L6991" s="7">
        <v>2954</v>
      </c>
      <c r="M6991" s="7">
        <v>0</v>
      </c>
      <c r="N6991" s="7">
        <v>170</v>
      </c>
      <c r="O6991" s="7">
        <v>756</v>
      </c>
      <c r="P6991" s="7">
        <f>SUM(dane3[[#This Row],[RoomService]:[VRDeck]])</f>
        <v>3880</v>
      </c>
      <c r="Q6991" t="s">
        <v>19093</v>
      </c>
      <c r="R6991" t="b">
        <v>0</v>
      </c>
    </row>
    <row r="6992" spans="1:18" x14ac:dyDescent="0.3">
      <c r="A6992" t="s">
        <v>19094</v>
      </c>
      <c r="B6992">
        <f>MID(dane3[[#This Row],[PassengerId]],1,4)+0</f>
        <v>7432</v>
      </c>
      <c r="C6992" t="s">
        <v>14</v>
      </c>
      <c r="D6992" t="b">
        <v>1</v>
      </c>
      <c r="E6992" t="s">
        <v>19095</v>
      </c>
      <c r="F6992" t="str">
        <f>MID($E6992,1,1)</f>
        <v>E</v>
      </c>
      <c r="G6992" t="str">
        <f>IFERROR(MID($E6992,SEARCH("/",$E6992,SEARCH("/",$E6992)+1)+1,1),"")</f>
        <v>P</v>
      </c>
      <c r="H6992" t="s">
        <v>16</v>
      </c>
      <c r="I6992">
        <v>38</v>
      </c>
      <c r="J6992" t="b">
        <v>0</v>
      </c>
      <c r="K6992" s="7">
        <v>0</v>
      </c>
      <c r="L6992" s="7">
        <v>0</v>
      </c>
      <c r="M6992" s="7">
        <v>0</v>
      </c>
      <c r="N6992" s="7">
        <v>0</v>
      </c>
      <c r="O6992" s="7">
        <v>0</v>
      </c>
      <c r="P6992" s="7">
        <f>SUM(dane3[[#This Row],[RoomService]:[VRDeck]])</f>
        <v>0</v>
      </c>
      <c r="Q6992" t="s">
        <v>19096</v>
      </c>
      <c r="R6992" t="b">
        <v>1</v>
      </c>
    </row>
    <row r="6993" spans="1:18" x14ac:dyDescent="0.3">
      <c r="A6993" t="s">
        <v>19097</v>
      </c>
      <c r="B6993">
        <f>MID(dane3[[#This Row],[PassengerId]],1,4)+0</f>
        <v>7435</v>
      </c>
      <c r="C6993" t="s">
        <v>14</v>
      </c>
      <c r="D6993" t="b">
        <v>1</v>
      </c>
      <c r="E6993" t="s">
        <v>19098</v>
      </c>
      <c r="F6993" t="str">
        <f>MID($E6993,1,1)</f>
        <v>B</v>
      </c>
      <c r="G6993" t="str">
        <f>IFERROR(MID($E6993,SEARCH("/",$E6993,SEARCH("/",$E6993)+1)+1,1),"")</f>
        <v>P</v>
      </c>
      <c r="H6993" t="s">
        <v>46</v>
      </c>
      <c r="I6993">
        <v>26</v>
      </c>
      <c r="J6993" t="b">
        <v>0</v>
      </c>
      <c r="K6993" s="7">
        <v>0</v>
      </c>
      <c r="L6993" s="7">
        <v>0</v>
      </c>
      <c r="M6993" s="7">
        <v>0</v>
      </c>
      <c r="N6993" s="7">
        <v>0</v>
      </c>
      <c r="O6993" s="7">
        <v>0</v>
      </c>
      <c r="P6993" s="7">
        <f>SUM(dane3[[#This Row],[RoomService]:[VRDeck]])</f>
        <v>0</v>
      </c>
      <c r="Q6993" t="s">
        <v>19099</v>
      </c>
      <c r="R6993" t="b">
        <v>1</v>
      </c>
    </row>
    <row r="6994" spans="1:18" x14ac:dyDescent="0.3">
      <c r="A6994" t="s">
        <v>19100</v>
      </c>
      <c r="B6994">
        <f>MID(dane3[[#This Row],[PassengerId]],1,4)+0</f>
        <v>7436</v>
      </c>
      <c r="C6994" t="s">
        <v>19</v>
      </c>
      <c r="D6994" t="b">
        <v>0</v>
      </c>
      <c r="E6994" t="s">
        <v>19101</v>
      </c>
      <c r="F6994" t="str">
        <f>MID($E6994,1,1)</f>
        <v>G</v>
      </c>
      <c r="G6994" t="str">
        <f>IFERROR(MID($E6994,SEARCH("/",$E6994,SEARCH("/",$E6994)+1)+1,1),"")</f>
        <v>P</v>
      </c>
      <c r="H6994" t="s">
        <v>16</v>
      </c>
      <c r="I6994">
        <v>28</v>
      </c>
      <c r="J6994" t="b">
        <v>0</v>
      </c>
      <c r="K6994" s="7">
        <v>0</v>
      </c>
      <c r="L6994" s="7">
        <v>0</v>
      </c>
      <c r="M6994" s="7">
        <v>0</v>
      </c>
      <c r="N6994" s="7">
        <v>0</v>
      </c>
      <c r="O6994" s="7">
        <v>0</v>
      </c>
      <c r="P6994" s="7">
        <f>SUM(dane3[[#This Row],[RoomService]:[VRDeck]])</f>
        <v>0</v>
      </c>
      <c r="Q6994" t="s">
        <v>19102</v>
      </c>
      <c r="R6994" t="b">
        <v>0</v>
      </c>
    </row>
    <row r="6995" spans="1:18" x14ac:dyDescent="0.3">
      <c r="A6995" t="s">
        <v>19103</v>
      </c>
      <c r="B6995">
        <f>MID(dane3[[#This Row],[PassengerId]],1,4)+0</f>
        <v>7437</v>
      </c>
      <c r="C6995" t="s">
        <v>14</v>
      </c>
      <c r="D6995" t="b">
        <v>1</v>
      </c>
      <c r="E6995" t="s">
        <v>19104</v>
      </c>
      <c r="F6995" t="str">
        <f>MID($E6995,1,1)</f>
        <v>B</v>
      </c>
      <c r="G6995" t="str">
        <f>IFERROR(MID($E6995,SEARCH("/",$E6995,SEARCH("/",$E6995)+1)+1,1),"")</f>
        <v>S</v>
      </c>
      <c r="H6995" t="s">
        <v>46</v>
      </c>
      <c r="I6995">
        <v>45</v>
      </c>
      <c r="J6995" t="b">
        <v>0</v>
      </c>
      <c r="K6995" s="7">
        <v>0</v>
      </c>
      <c r="L6995" s="7">
        <v>0</v>
      </c>
      <c r="M6995" s="7">
        <v>0</v>
      </c>
      <c r="N6995" s="7">
        <v>0</v>
      </c>
      <c r="O6995" s="7">
        <v>0</v>
      </c>
      <c r="P6995" s="7">
        <f>SUM(dane3[[#This Row],[RoomService]:[VRDeck]])</f>
        <v>0</v>
      </c>
      <c r="Q6995" t="s">
        <v>19105</v>
      </c>
      <c r="R6995" t="b">
        <v>1</v>
      </c>
    </row>
    <row r="6996" spans="1:18" x14ac:dyDescent="0.3">
      <c r="A6996" t="s">
        <v>19106</v>
      </c>
      <c r="B6996">
        <f>MID(dane3[[#This Row],[PassengerId]],1,4)+0</f>
        <v>7437</v>
      </c>
      <c r="C6996" t="s">
        <v>14</v>
      </c>
      <c r="D6996" t="b">
        <v>1</v>
      </c>
      <c r="E6996" t="s">
        <v>19104</v>
      </c>
      <c r="F6996" t="str">
        <f>MID($E6996,1,1)</f>
        <v>B</v>
      </c>
      <c r="G6996" t="str">
        <f>IFERROR(MID($E6996,SEARCH("/",$E6996,SEARCH("/",$E6996)+1)+1,1),"")</f>
        <v>S</v>
      </c>
      <c r="H6996" t="s">
        <v>16</v>
      </c>
      <c r="I6996">
        <v>47</v>
      </c>
      <c r="J6996" t="b">
        <v>0</v>
      </c>
      <c r="K6996" s="7">
        <v>0</v>
      </c>
      <c r="L6996" s="7">
        <v>0</v>
      </c>
      <c r="M6996" s="7">
        <v>0</v>
      </c>
      <c r="N6996" s="7">
        <v>0</v>
      </c>
      <c r="O6996" s="7">
        <v>0</v>
      </c>
      <c r="P6996" s="7">
        <f>SUM(dane3[[#This Row],[RoomService]:[VRDeck]])</f>
        <v>0</v>
      </c>
      <c r="Q6996" t="s">
        <v>19107</v>
      </c>
      <c r="R6996" t="b">
        <v>1</v>
      </c>
    </row>
    <row r="6997" spans="1:18" x14ac:dyDescent="0.3">
      <c r="A6997" t="s">
        <v>19108</v>
      </c>
      <c r="B6997">
        <f>MID(dane3[[#This Row],[PassengerId]],1,4)+0</f>
        <v>7437</v>
      </c>
      <c r="C6997" t="s">
        <v>14</v>
      </c>
      <c r="D6997" t="b">
        <v>1</v>
      </c>
      <c r="E6997" t="s">
        <v>19104</v>
      </c>
      <c r="F6997" t="str">
        <f>MID($E6997,1,1)</f>
        <v>B</v>
      </c>
      <c r="G6997" t="str">
        <f>IFERROR(MID($E6997,SEARCH("/",$E6997,SEARCH("/",$E6997)+1)+1,1),"")</f>
        <v>S</v>
      </c>
      <c r="H6997" t="s">
        <v>16</v>
      </c>
      <c r="I6997">
        <v>60</v>
      </c>
      <c r="J6997" t="b">
        <v>0</v>
      </c>
      <c r="K6997" s="7">
        <v>0</v>
      </c>
      <c r="L6997" s="7">
        <v>0</v>
      </c>
      <c r="M6997" s="7">
        <v>0</v>
      </c>
      <c r="N6997" s="7">
        <v>0</v>
      </c>
      <c r="O6997" s="7">
        <v>0</v>
      </c>
      <c r="P6997" s="7">
        <f>SUM(dane3[[#This Row],[RoomService]:[VRDeck]])</f>
        <v>0</v>
      </c>
      <c r="Q6997" t="s">
        <v>19109</v>
      </c>
      <c r="R6997" t="b">
        <v>1</v>
      </c>
    </row>
    <row r="6998" spans="1:18" x14ac:dyDescent="0.3">
      <c r="A6998" t="s">
        <v>19110</v>
      </c>
      <c r="B6998">
        <f>MID(dane3[[#This Row],[PassengerId]],1,4)+0</f>
        <v>7438</v>
      </c>
      <c r="C6998" t="s">
        <v>19</v>
      </c>
      <c r="D6998" t="b">
        <v>0</v>
      </c>
      <c r="E6998" t="s">
        <v>19111</v>
      </c>
      <c r="F6998" t="str">
        <f>MID($E6998,1,1)</f>
        <v>E</v>
      </c>
      <c r="G6998" t="str">
        <f>IFERROR(MID($E6998,SEARCH("/",$E6998,SEARCH("/",$E6998)+1)+1,1),"")</f>
        <v>P</v>
      </c>
      <c r="H6998" t="s">
        <v>46</v>
      </c>
      <c r="I6998">
        <v>42</v>
      </c>
      <c r="J6998" t="b">
        <v>0</v>
      </c>
      <c r="K6998" s="7">
        <v>0</v>
      </c>
      <c r="L6998" s="7">
        <v>279</v>
      </c>
      <c r="M6998" s="7">
        <v>30</v>
      </c>
      <c r="N6998" s="7">
        <v>409</v>
      </c>
      <c r="O6998" s="7">
        <v>0</v>
      </c>
      <c r="P6998" s="7">
        <f>SUM(dane3[[#This Row],[RoomService]:[VRDeck]])</f>
        <v>718</v>
      </c>
      <c r="Q6998" t="s">
        <v>19112</v>
      </c>
      <c r="R6998" t="b">
        <v>1</v>
      </c>
    </row>
    <row r="6999" spans="1:18" x14ac:dyDescent="0.3">
      <c r="A6999" t="s">
        <v>19113</v>
      </c>
      <c r="B6999">
        <f>MID(dane3[[#This Row],[PassengerId]],1,4)+0</f>
        <v>7442</v>
      </c>
      <c r="C6999" t="s">
        <v>19</v>
      </c>
      <c r="D6999" t="b">
        <v>0</v>
      </c>
      <c r="E6999" t="s">
        <v>19114</v>
      </c>
      <c r="F6999" t="str">
        <f>MID($E6999,1,1)</f>
        <v>E</v>
      </c>
      <c r="G6999" t="str">
        <f>IFERROR(MID($E6999,SEARCH("/",$E6999,SEARCH("/",$E6999)+1)+1,1),"")</f>
        <v>S</v>
      </c>
      <c r="H6999" t="s">
        <v>16</v>
      </c>
      <c r="I6999">
        <v>43</v>
      </c>
      <c r="J6999" t="b">
        <v>0</v>
      </c>
      <c r="K6999" s="7">
        <v>20</v>
      </c>
      <c r="L6999" s="7">
        <v>0</v>
      </c>
      <c r="M6999" s="7">
        <v>726</v>
      </c>
      <c r="N6999" s="7">
        <v>0</v>
      </c>
      <c r="O6999" s="7">
        <v>0</v>
      </c>
      <c r="P6999" s="7">
        <f>SUM(dane3[[#This Row],[RoomService]:[VRDeck]])</f>
        <v>746</v>
      </c>
      <c r="Q6999" t="s">
        <v>19115</v>
      </c>
      <c r="R6999" t="b">
        <v>0</v>
      </c>
    </row>
    <row r="7000" spans="1:18" x14ac:dyDescent="0.3">
      <c r="A7000" t="s">
        <v>19116</v>
      </c>
      <c r="B7000">
        <f>MID(dane3[[#This Row],[PassengerId]],1,4)+0</f>
        <v>7442</v>
      </c>
      <c r="C7000" t="s">
        <v>19</v>
      </c>
      <c r="D7000" t="b">
        <v>1</v>
      </c>
      <c r="E7000" t="s">
        <v>39</v>
      </c>
      <c r="F7000" t="s">
        <v>23764</v>
      </c>
      <c r="G7000" t="str">
        <f>IFERROR(MID($E7000,SEARCH("/",$E7000,SEARCH("/",$E7000)+1)+1,1),"")</f>
        <v/>
      </c>
      <c r="H7000" t="s">
        <v>32</v>
      </c>
      <c r="I7000">
        <v>17</v>
      </c>
      <c r="J7000" t="b">
        <v>0</v>
      </c>
      <c r="K7000" s="7">
        <v>0</v>
      </c>
      <c r="L7000" s="7">
        <v>0</v>
      </c>
      <c r="M7000" s="7">
        <v>0</v>
      </c>
      <c r="N7000" s="7">
        <v>0</v>
      </c>
      <c r="O7000" s="7">
        <v>0</v>
      </c>
      <c r="P7000" s="7">
        <f>SUM(dane3[[#This Row],[RoomService]:[VRDeck]])</f>
        <v>0</v>
      </c>
      <c r="Q7000" t="s">
        <v>19117</v>
      </c>
      <c r="R7000" t="b">
        <v>0</v>
      </c>
    </row>
    <row r="7001" spans="1:18" x14ac:dyDescent="0.3">
      <c r="A7001" t="s">
        <v>19118</v>
      </c>
      <c r="B7001">
        <f>MID(dane3[[#This Row],[PassengerId]],1,4)+0</f>
        <v>7444</v>
      </c>
      <c r="C7001" t="s">
        <v>19</v>
      </c>
      <c r="D7001" t="b">
        <v>1</v>
      </c>
      <c r="E7001" t="s">
        <v>19119</v>
      </c>
      <c r="F7001" t="str">
        <f>MID($E7001,1,1)</f>
        <v>G</v>
      </c>
      <c r="G7001" t="str">
        <f>IFERROR(MID($E7001,SEARCH("/",$E7001,SEARCH("/",$E7001)+1)+1,1),"")</f>
        <v>P</v>
      </c>
      <c r="H7001" t="s">
        <v>16</v>
      </c>
      <c r="I7001">
        <v>17</v>
      </c>
      <c r="J7001" t="b">
        <v>0</v>
      </c>
      <c r="K7001" s="7">
        <v>0</v>
      </c>
      <c r="L7001" s="7">
        <v>0</v>
      </c>
      <c r="M7001" s="7">
        <v>0</v>
      </c>
      <c r="N7001" s="7">
        <v>0</v>
      </c>
      <c r="O7001" s="7">
        <v>0</v>
      </c>
      <c r="P7001" s="7">
        <f>SUM(dane3[[#This Row],[RoomService]:[VRDeck]])</f>
        <v>0</v>
      </c>
      <c r="Q7001" t="s">
        <v>19120</v>
      </c>
      <c r="R7001" t="b">
        <v>0</v>
      </c>
    </row>
    <row r="7002" spans="1:18" x14ac:dyDescent="0.3">
      <c r="A7002" t="s">
        <v>19121</v>
      </c>
      <c r="B7002">
        <f>MID(dane3[[#This Row],[PassengerId]],1,4)+0</f>
        <v>7445</v>
      </c>
      <c r="C7002" t="s">
        <v>19</v>
      </c>
      <c r="D7002" t="b">
        <v>1</v>
      </c>
      <c r="E7002" t="s">
        <v>19122</v>
      </c>
      <c r="F7002" t="str">
        <f>MID($E7002,1,1)</f>
        <v>G</v>
      </c>
      <c r="G7002" t="str">
        <f>IFERROR(MID($E7002,SEARCH("/",$E7002,SEARCH("/",$E7002)+1)+1,1),"")</f>
        <v>S</v>
      </c>
      <c r="H7002" t="s">
        <v>16</v>
      </c>
      <c r="I7002">
        <v>20</v>
      </c>
      <c r="J7002" t="b">
        <v>0</v>
      </c>
      <c r="K7002" s="7">
        <v>0</v>
      </c>
      <c r="L7002" s="7">
        <v>0</v>
      </c>
      <c r="M7002" s="7">
        <v>0</v>
      </c>
      <c r="N7002" s="7">
        <v>0</v>
      </c>
      <c r="O7002" s="7">
        <v>0</v>
      </c>
      <c r="P7002" s="7">
        <f>SUM(dane3[[#This Row],[RoomService]:[VRDeck]])</f>
        <v>0</v>
      </c>
      <c r="Q7002" t="s">
        <v>19123</v>
      </c>
      <c r="R7002" t="b">
        <v>0</v>
      </c>
    </row>
    <row r="7003" spans="1:18" x14ac:dyDescent="0.3">
      <c r="A7003" t="s">
        <v>19124</v>
      </c>
      <c r="B7003">
        <f>MID(dane3[[#This Row],[PassengerId]],1,4)+0</f>
        <v>7446</v>
      </c>
      <c r="C7003" t="s">
        <v>19</v>
      </c>
      <c r="D7003" t="b">
        <v>0</v>
      </c>
      <c r="E7003" t="s">
        <v>19125</v>
      </c>
      <c r="F7003" t="str">
        <f>MID($E7003,1,1)</f>
        <v>G</v>
      </c>
      <c r="G7003" t="str">
        <f>IFERROR(MID($E7003,SEARCH("/",$E7003,SEARCH("/",$E7003)+1)+1,1),"")</f>
        <v>P</v>
      </c>
      <c r="H7003" t="s">
        <v>16</v>
      </c>
      <c r="I7003">
        <v>18</v>
      </c>
      <c r="J7003" t="b">
        <v>0</v>
      </c>
      <c r="K7003" s="7">
        <v>960</v>
      </c>
      <c r="L7003" s="7">
        <v>672</v>
      </c>
      <c r="M7003" s="7">
        <v>0</v>
      </c>
      <c r="N7003" s="7">
        <v>0</v>
      </c>
      <c r="O7003" s="7">
        <v>168</v>
      </c>
      <c r="P7003" s="7">
        <f>SUM(dane3[[#This Row],[RoomService]:[VRDeck]])</f>
        <v>1800</v>
      </c>
      <c r="Q7003" t="s">
        <v>19126</v>
      </c>
      <c r="R7003" t="b">
        <v>0</v>
      </c>
    </row>
    <row r="7004" spans="1:18" x14ac:dyDescent="0.3">
      <c r="A7004" t="s">
        <v>18107</v>
      </c>
      <c r="B7004">
        <f>MID(dane3[[#This Row],[PassengerId]],1,4)+0</f>
        <v>6999</v>
      </c>
      <c r="C7004" t="s">
        <v>53</v>
      </c>
      <c r="D7004" t="b">
        <v>0</v>
      </c>
      <c r="E7004" t="s">
        <v>18108</v>
      </c>
      <c r="F7004" t="str">
        <f>MID($E7004,1,1)</f>
        <v>E</v>
      </c>
      <c r="G7004" t="str">
        <f>IFERROR(MID($E7004,SEARCH("/",$E7004,SEARCH("/",$E7004)+1)+1,1),"")</f>
        <v>P</v>
      </c>
      <c r="H7004" t="s">
        <v>16</v>
      </c>
      <c r="I7004">
        <v>29</v>
      </c>
      <c r="J7004" t="b">
        <v>0</v>
      </c>
      <c r="K7004" s="7">
        <v>907</v>
      </c>
      <c r="L7004" s="7">
        <v>0</v>
      </c>
      <c r="M7004" s="7">
        <v>0</v>
      </c>
      <c r="N7004" s="7">
        <v>142</v>
      </c>
      <c r="O7004" s="7">
        <v>0</v>
      </c>
      <c r="P7004" s="7">
        <f>SUM(dane3[[#This Row],[RoomService]:[VRDeck]])</f>
        <v>1049</v>
      </c>
      <c r="Q7004" t="s">
        <v>18109</v>
      </c>
      <c r="R7004" t="b">
        <v>0</v>
      </c>
    </row>
    <row r="7005" spans="1:18" x14ac:dyDescent="0.3">
      <c r="A7005" t="s">
        <v>19130</v>
      </c>
      <c r="B7005">
        <f>MID(dane3[[#This Row],[PassengerId]],1,4)+0</f>
        <v>7448</v>
      </c>
      <c r="C7005" t="s">
        <v>19</v>
      </c>
      <c r="D7005" t="b">
        <v>0</v>
      </c>
      <c r="E7005" t="s">
        <v>19131</v>
      </c>
      <c r="F7005" t="str">
        <f>MID($E7005,1,1)</f>
        <v>F</v>
      </c>
      <c r="G7005" t="str">
        <f>IFERROR(MID($E7005,SEARCH("/",$E7005,SEARCH("/",$E7005)+1)+1,1),"")</f>
        <v>P</v>
      </c>
      <c r="H7005" t="s">
        <v>46</v>
      </c>
      <c r="I7005">
        <v>25</v>
      </c>
      <c r="J7005" t="b">
        <v>0</v>
      </c>
      <c r="K7005" s="7">
        <v>244</v>
      </c>
      <c r="L7005" s="7">
        <v>0</v>
      </c>
      <c r="M7005" s="7">
        <v>40</v>
      </c>
      <c r="N7005" s="7">
        <v>294</v>
      </c>
      <c r="O7005" s="7">
        <v>124</v>
      </c>
      <c r="P7005" s="7">
        <f>SUM(dane3[[#This Row],[RoomService]:[VRDeck]])</f>
        <v>702</v>
      </c>
      <c r="Q7005" t="s">
        <v>19132</v>
      </c>
      <c r="R7005" t="b">
        <v>0</v>
      </c>
    </row>
    <row r="7006" spans="1:18" x14ac:dyDescent="0.3">
      <c r="A7006" t="s">
        <v>19133</v>
      </c>
      <c r="B7006">
        <f>MID(dane3[[#This Row],[PassengerId]],1,4)+0</f>
        <v>7449</v>
      </c>
      <c r="C7006" t="s">
        <v>19</v>
      </c>
      <c r="D7006" t="b">
        <v>0</v>
      </c>
      <c r="E7006" t="s">
        <v>19134</v>
      </c>
      <c r="F7006" t="str">
        <f>MID($E7006,1,1)</f>
        <v>F</v>
      </c>
      <c r="G7006" t="str">
        <f>IFERROR(MID($E7006,SEARCH("/",$E7006,SEARCH("/",$E7006)+1)+1,1),"")</f>
        <v>P</v>
      </c>
      <c r="H7006" t="s">
        <v>32</v>
      </c>
      <c r="I7006">
        <v>20</v>
      </c>
      <c r="J7006" t="b">
        <v>0</v>
      </c>
      <c r="K7006" s="7">
        <v>120</v>
      </c>
      <c r="L7006" s="7">
        <v>321</v>
      </c>
      <c r="M7006" s="7">
        <v>0</v>
      </c>
      <c r="N7006" s="7">
        <v>932</v>
      </c>
      <c r="O7006" s="7">
        <v>175</v>
      </c>
      <c r="P7006" s="7">
        <f>SUM(dane3[[#This Row],[RoomService]:[VRDeck]])</f>
        <v>1548</v>
      </c>
      <c r="Q7006" t="s">
        <v>19135</v>
      </c>
      <c r="R7006" t="b">
        <v>0</v>
      </c>
    </row>
    <row r="7007" spans="1:18" x14ac:dyDescent="0.3">
      <c r="A7007" t="s">
        <v>19136</v>
      </c>
      <c r="B7007">
        <f>MID(dane3[[#This Row],[PassengerId]],1,4)+0</f>
        <v>7450</v>
      </c>
      <c r="C7007" t="s">
        <v>19</v>
      </c>
      <c r="D7007" t="b">
        <v>0</v>
      </c>
      <c r="E7007" t="s">
        <v>19137</v>
      </c>
      <c r="F7007" t="str">
        <f>MID($E7007,1,1)</f>
        <v>G</v>
      </c>
      <c r="G7007" t="str">
        <f>IFERROR(MID($E7007,SEARCH("/",$E7007,SEARCH("/",$E7007)+1)+1,1),"")</f>
        <v>P</v>
      </c>
      <c r="H7007" t="s">
        <v>16</v>
      </c>
      <c r="I7007">
        <v>23</v>
      </c>
      <c r="J7007" t="b">
        <v>0</v>
      </c>
      <c r="K7007" s="7">
        <v>509</v>
      </c>
      <c r="L7007" s="7">
        <v>0</v>
      </c>
      <c r="M7007" s="7">
        <v>193</v>
      </c>
      <c r="N7007" s="7">
        <v>0</v>
      </c>
      <c r="O7007" s="7">
        <v>2</v>
      </c>
      <c r="P7007" s="7">
        <f>SUM(dane3[[#This Row],[RoomService]:[VRDeck]])</f>
        <v>704</v>
      </c>
      <c r="Q7007" t="s">
        <v>19138</v>
      </c>
      <c r="R7007" t="b">
        <v>0</v>
      </c>
    </row>
    <row r="7008" spans="1:18" x14ac:dyDescent="0.3">
      <c r="A7008" t="s">
        <v>19139</v>
      </c>
      <c r="B7008">
        <f>MID(dane3[[#This Row],[PassengerId]],1,4)+0</f>
        <v>7452</v>
      </c>
      <c r="C7008" t="s">
        <v>14</v>
      </c>
      <c r="D7008" t="b">
        <v>1</v>
      </c>
      <c r="E7008" t="s">
        <v>19140</v>
      </c>
      <c r="F7008" t="str">
        <f>MID($E7008,1,1)</f>
        <v>B</v>
      </c>
      <c r="G7008" t="str">
        <f>IFERROR(MID($E7008,SEARCH("/",$E7008,SEARCH("/",$E7008)+1)+1,1),"")</f>
        <v>S</v>
      </c>
      <c r="H7008" t="s">
        <v>16</v>
      </c>
      <c r="I7008">
        <v>48</v>
      </c>
      <c r="J7008" t="b">
        <v>0</v>
      </c>
      <c r="K7008" s="7">
        <v>0</v>
      </c>
      <c r="L7008" s="7">
        <v>0</v>
      </c>
      <c r="M7008" s="7">
        <v>0</v>
      </c>
      <c r="N7008" s="7">
        <v>0</v>
      </c>
      <c r="O7008" s="7">
        <v>0</v>
      </c>
      <c r="P7008" s="7">
        <f>SUM(dane3[[#This Row],[RoomService]:[VRDeck]])</f>
        <v>0</v>
      </c>
      <c r="Q7008" t="s">
        <v>19141</v>
      </c>
      <c r="R7008" t="b">
        <v>1</v>
      </c>
    </row>
    <row r="7009" spans="1:18" x14ac:dyDescent="0.3">
      <c r="A7009" t="s">
        <v>19142</v>
      </c>
      <c r="B7009">
        <f>MID(dane3[[#This Row],[PassengerId]],1,4)+0</f>
        <v>7452</v>
      </c>
      <c r="C7009" t="s">
        <v>14</v>
      </c>
      <c r="D7009" t="b">
        <v>0</v>
      </c>
      <c r="E7009" t="s">
        <v>19140</v>
      </c>
      <c r="F7009" t="str">
        <f>MID($E7009,1,1)</f>
        <v>B</v>
      </c>
      <c r="G7009" t="str">
        <f>IFERROR(MID($E7009,SEARCH("/",$E7009,SEARCH("/",$E7009)+1)+1,1),"")</f>
        <v>S</v>
      </c>
      <c r="H7009" t="s">
        <v>46</v>
      </c>
      <c r="I7009">
        <v>26</v>
      </c>
      <c r="J7009" t="b">
        <v>0</v>
      </c>
      <c r="K7009" s="7">
        <v>286</v>
      </c>
      <c r="L7009" s="7">
        <v>3387</v>
      </c>
      <c r="M7009" s="7">
        <v>575</v>
      </c>
      <c r="N7009" s="7">
        <v>213</v>
      </c>
      <c r="O7009" s="7">
        <v>548</v>
      </c>
      <c r="P7009" s="7">
        <f>SUM(dane3[[#This Row],[RoomService]:[VRDeck]])</f>
        <v>5009</v>
      </c>
      <c r="Q7009" t="s">
        <v>19143</v>
      </c>
      <c r="R7009" t="b">
        <v>1</v>
      </c>
    </row>
    <row r="7010" spans="1:18" x14ac:dyDescent="0.3">
      <c r="A7010" t="s">
        <v>19144</v>
      </c>
      <c r="B7010">
        <f>MID(dane3[[#This Row],[PassengerId]],1,4)+0</f>
        <v>7452</v>
      </c>
      <c r="C7010" t="s">
        <v>14</v>
      </c>
      <c r="D7010" t="b">
        <v>1</v>
      </c>
      <c r="E7010" t="s">
        <v>19140</v>
      </c>
      <c r="F7010" t="str">
        <f>MID($E7010,1,1)</f>
        <v>B</v>
      </c>
      <c r="G7010" t="str">
        <f>IFERROR(MID($E7010,SEARCH("/",$E7010,SEARCH("/",$E7010)+1)+1,1),"")</f>
        <v>S</v>
      </c>
      <c r="H7010" t="s">
        <v>46</v>
      </c>
      <c r="I7010">
        <v>36</v>
      </c>
      <c r="J7010" t="b">
        <v>0</v>
      </c>
      <c r="K7010" s="7">
        <v>0</v>
      </c>
      <c r="L7010" s="7">
        <v>0</v>
      </c>
      <c r="M7010" s="7">
        <v>0</v>
      </c>
      <c r="N7010" s="7">
        <v>0</v>
      </c>
      <c r="O7010" s="7">
        <v>0</v>
      </c>
      <c r="P7010" s="7">
        <f>SUM(dane3[[#This Row],[RoomService]:[VRDeck]])</f>
        <v>0</v>
      </c>
      <c r="Q7010" t="s">
        <v>19145</v>
      </c>
      <c r="R7010" t="b">
        <v>1</v>
      </c>
    </row>
    <row r="7011" spans="1:18" x14ac:dyDescent="0.3">
      <c r="A7011" t="s">
        <v>19146</v>
      </c>
      <c r="B7011">
        <f>MID(dane3[[#This Row],[PassengerId]],1,4)+0</f>
        <v>7453</v>
      </c>
      <c r="C7011" t="s">
        <v>14</v>
      </c>
      <c r="D7011" t="b">
        <v>1</v>
      </c>
      <c r="E7011" t="s">
        <v>19147</v>
      </c>
      <c r="F7011" t="str">
        <f>MID($E7011,1,1)</f>
        <v>C</v>
      </c>
      <c r="G7011" t="str">
        <f>IFERROR(MID($E7011,SEARCH("/",$E7011,SEARCH("/",$E7011)+1)+1,1),"")</f>
        <v>S</v>
      </c>
      <c r="H7011" t="s">
        <v>46</v>
      </c>
      <c r="I7011">
        <v>27</v>
      </c>
      <c r="J7011" t="b">
        <v>0</v>
      </c>
      <c r="K7011" s="7">
        <v>0</v>
      </c>
      <c r="L7011" s="7">
        <v>0</v>
      </c>
      <c r="M7011" s="7">
        <v>0</v>
      </c>
      <c r="N7011" s="7">
        <v>0</v>
      </c>
      <c r="O7011" s="7">
        <v>0</v>
      </c>
      <c r="P7011" s="7">
        <f>SUM(dane3[[#This Row],[RoomService]:[VRDeck]])</f>
        <v>0</v>
      </c>
      <c r="Q7011" t="s">
        <v>19148</v>
      </c>
      <c r="R7011" t="b">
        <v>1</v>
      </c>
    </row>
    <row r="7012" spans="1:18" x14ac:dyDescent="0.3">
      <c r="A7012" t="s">
        <v>19149</v>
      </c>
      <c r="B7012">
        <f>MID(dane3[[#This Row],[PassengerId]],1,4)+0</f>
        <v>7455</v>
      </c>
      <c r="C7012" t="s">
        <v>14</v>
      </c>
      <c r="D7012" t="b">
        <v>0</v>
      </c>
      <c r="E7012" t="s">
        <v>19150</v>
      </c>
      <c r="F7012" t="str">
        <f>MID($E7012,1,1)</f>
        <v>A</v>
      </c>
      <c r="G7012" t="str">
        <f>IFERROR(MID($E7012,SEARCH("/",$E7012,SEARCH("/",$E7012)+1)+1,1),"")</f>
        <v>P</v>
      </c>
      <c r="H7012" t="s">
        <v>46</v>
      </c>
      <c r="I7012">
        <v>41</v>
      </c>
      <c r="J7012" t="b">
        <v>0</v>
      </c>
      <c r="K7012" s="7">
        <v>0</v>
      </c>
      <c r="L7012" s="7">
        <v>1616</v>
      </c>
      <c r="M7012" s="7">
        <v>0</v>
      </c>
      <c r="N7012" s="7">
        <v>758</v>
      </c>
      <c r="O7012" s="7">
        <v>400</v>
      </c>
      <c r="P7012" s="7">
        <f>SUM(dane3[[#This Row],[RoomService]:[VRDeck]])</f>
        <v>2774</v>
      </c>
      <c r="Q7012" t="s">
        <v>19151</v>
      </c>
      <c r="R7012" t="b">
        <v>1</v>
      </c>
    </row>
    <row r="7013" spans="1:18" x14ac:dyDescent="0.3">
      <c r="A7013" t="s">
        <v>19152</v>
      </c>
      <c r="B7013">
        <f>MID(dane3[[#This Row],[PassengerId]],1,4)+0</f>
        <v>7456</v>
      </c>
      <c r="C7013" t="s">
        <v>19</v>
      </c>
      <c r="D7013" t="b">
        <v>1</v>
      </c>
      <c r="E7013" t="s">
        <v>19153</v>
      </c>
      <c r="F7013" t="str">
        <f>MID($E7013,1,1)</f>
        <v>G</v>
      </c>
      <c r="G7013" t="str">
        <f>IFERROR(MID($E7013,SEARCH("/",$E7013,SEARCH("/",$E7013)+1)+1,1),"")</f>
        <v>S</v>
      </c>
      <c r="H7013" t="s">
        <v>16</v>
      </c>
      <c r="I7013">
        <v>21</v>
      </c>
      <c r="J7013" t="b">
        <v>0</v>
      </c>
      <c r="K7013" s="7">
        <v>0</v>
      </c>
      <c r="L7013" s="7">
        <v>0</v>
      </c>
      <c r="M7013" s="7">
        <v>0</v>
      </c>
      <c r="N7013" s="7">
        <v>0</v>
      </c>
      <c r="O7013" s="7">
        <v>0</v>
      </c>
      <c r="P7013" s="7">
        <f>SUM(dane3[[#This Row],[RoomService]:[VRDeck]])</f>
        <v>0</v>
      </c>
      <c r="Q7013" t="s">
        <v>19154</v>
      </c>
      <c r="R7013" t="b">
        <v>1</v>
      </c>
    </row>
    <row r="7014" spans="1:18" x14ac:dyDescent="0.3">
      <c r="A7014" t="s">
        <v>18156</v>
      </c>
      <c r="B7014">
        <f>MID(dane3[[#This Row],[PassengerId]],1,4)+0</f>
        <v>7018</v>
      </c>
      <c r="C7014" t="s">
        <v>53</v>
      </c>
      <c r="D7014" t="b">
        <v>0</v>
      </c>
      <c r="E7014" t="s">
        <v>18157</v>
      </c>
      <c r="F7014" t="str">
        <f>MID($E7014,1,1)</f>
        <v>E</v>
      </c>
      <c r="G7014" t="str">
        <f>IFERROR(MID($E7014,SEARCH("/",$E7014,SEARCH("/",$E7014)+1)+1,1),"")</f>
        <v>S</v>
      </c>
      <c r="H7014" t="s">
        <v>16</v>
      </c>
      <c r="I7014">
        <v>30</v>
      </c>
      <c r="J7014" t="b">
        <v>0</v>
      </c>
      <c r="K7014" s="7">
        <v>0</v>
      </c>
      <c r="L7014" s="7">
        <v>0</v>
      </c>
      <c r="M7014" s="7">
        <v>0</v>
      </c>
      <c r="N7014" s="7">
        <v>0</v>
      </c>
      <c r="O7014" s="7">
        <v>0</v>
      </c>
      <c r="P7014" s="7">
        <f>SUM(dane3[[#This Row],[RoomService]:[VRDeck]])</f>
        <v>0</v>
      </c>
      <c r="Q7014" t="s">
        <v>18158</v>
      </c>
      <c r="R7014" t="b">
        <v>0</v>
      </c>
    </row>
    <row r="7015" spans="1:18" x14ac:dyDescent="0.3">
      <c r="A7015" t="s">
        <v>19158</v>
      </c>
      <c r="B7015">
        <f>MID(dane3[[#This Row],[PassengerId]],1,4)+0</f>
        <v>7458</v>
      </c>
      <c r="C7015" t="s">
        <v>19</v>
      </c>
      <c r="D7015" t="b">
        <v>1</v>
      </c>
      <c r="E7015" t="s">
        <v>19159</v>
      </c>
      <c r="F7015" t="str">
        <f>MID($E7015,1,1)</f>
        <v>G</v>
      </c>
      <c r="G7015" t="str">
        <f>IFERROR(MID($E7015,SEARCH("/",$E7015,SEARCH("/",$E7015)+1)+1,1),"")</f>
        <v>S</v>
      </c>
      <c r="H7015" t="s">
        <v>16</v>
      </c>
      <c r="I7015">
        <v>64</v>
      </c>
      <c r="J7015" t="b">
        <v>0</v>
      </c>
      <c r="K7015" s="7">
        <v>0</v>
      </c>
      <c r="L7015" s="7">
        <v>0</v>
      </c>
      <c r="M7015" s="7">
        <v>0</v>
      </c>
      <c r="N7015" s="7">
        <v>0</v>
      </c>
      <c r="O7015" s="7">
        <v>0</v>
      </c>
      <c r="P7015" s="7">
        <f>SUM(dane3[[#This Row],[RoomService]:[VRDeck]])</f>
        <v>0</v>
      </c>
      <c r="Q7015" t="s">
        <v>19160</v>
      </c>
      <c r="R7015" t="b">
        <v>0</v>
      </c>
    </row>
    <row r="7016" spans="1:18" x14ac:dyDescent="0.3">
      <c r="A7016" t="s">
        <v>19161</v>
      </c>
      <c r="B7016">
        <f>MID(dane3[[#This Row],[PassengerId]],1,4)+0</f>
        <v>7459</v>
      </c>
      <c r="C7016" t="s">
        <v>14</v>
      </c>
      <c r="D7016" t="b">
        <v>0</v>
      </c>
      <c r="E7016" t="s">
        <v>19162</v>
      </c>
      <c r="F7016" t="str">
        <f>MID($E7016,1,1)</f>
        <v>B</v>
      </c>
      <c r="G7016" t="str">
        <f>IFERROR(MID($E7016,SEARCH("/",$E7016,SEARCH("/",$E7016)+1)+1,1),"")</f>
        <v>S</v>
      </c>
      <c r="H7016" t="s">
        <v>16</v>
      </c>
      <c r="I7016">
        <v>33</v>
      </c>
      <c r="J7016" t="b">
        <v>0</v>
      </c>
      <c r="K7016" s="7">
        <v>0</v>
      </c>
      <c r="L7016" s="7">
        <v>397</v>
      </c>
      <c r="M7016" s="7">
        <v>0</v>
      </c>
      <c r="N7016" s="7">
        <v>1249</v>
      </c>
      <c r="O7016" s="7">
        <v>845</v>
      </c>
      <c r="P7016" s="7">
        <f>SUM(dane3[[#This Row],[RoomService]:[VRDeck]])</f>
        <v>2491</v>
      </c>
      <c r="Q7016" t="s">
        <v>19163</v>
      </c>
      <c r="R7016" t="b">
        <v>0</v>
      </c>
    </row>
    <row r="7017" spans="1:18" x14ac:dyDescent="0.3">
      <c r="A7017" t="s">
        <v>19164</v>
      </c>
      <c r="B7017">
        <f>MID(dane3[[#This Row],[PassengerId]],1,4)+0</f>
        <v>7460</v>
      </c>
      <c r="C7017" t="s">
        <v>19</v>
      </c>
      <c r="D7017" t="b">
        <v>0</v>
      </c>
      <c r="E7017" t="s">
        <v>19165</v>
      </c>
      <c r="F7017" t="str">
        <f>MID($E7017,1,1)</f>
        <v>F</v>
      </c>
      <c r="G7017" t="str">
        <f>IFERROR(MID($E7017,SEARCH("/",$E7017,SEARCH("/",$E7017)+1)+1,1),"")</f>
        <v>P</v>
      </c>
      <c r="H7017" t="s">
        <v>46</v>
      </c>
      <c r="I7017">
        <v>24</v>
      </c>
      <c r="J7017" t="b">
        <v>0</v>
      </c>
      <c r="K7017" s="7">
        <v>786</v>
      </c>
      <c r="L7017" s="7">
        <v>0</v>
      </c>
      <c r="M7017" s="7">
        <v>0</v>
      </c>
      <c r="N7017" s="7">
        <v>309</v>
      </c>
      <c r="O7017" s="7">
        <v>0</v>
      </c>
      <c r="P7017" s="7">
        <f>SUM(dane3[[#This Row],[RoomService]:[VRDeck]])</f>
        <v>1095</v>
      </c>
      <c r="Q7017" t="s">
        <v>19166</v>
      </c>
      <c r="R7017" t="b">
        <v>1</v>
      </c>
    </row>
    <row r="7018" spans="1:18" x14ac:dyDescent="0.3">
      <c r="A7018" t="s">
        <v>19167</v>
      </c>
      <c r="B7018">
        <f>MID(dane3[[#This Row],[PassengerId]],1,4)+0</f>
        <v>7461</v>
      </c>
      <c r="C7018" t="s">
        <v>14</v>
      </c>
      <c r="D7018" t="b">
        <v>1</v>
      </c>
      <c r="E7018" t="s">
        <v>19168</v>
      </c>
      <c r="F7018" t="str">
        <f>MID($E7018,1,1)</f>
        <v>D</v>
      </c>
      <c r="G7018" t="str">
        <f>IFERROR(MID($E7018,SEARCH("/",$E7018,SEARCH("/",$E7018)+1)+1,1),"")</f>
        <v>S</v>
      </c>
      <c r="H7018" t="s">
        <v>16</v>
      </c>
      <c r="I7018">
        <v>35</v>
      </c>
      <c r="J7018" t="b">
        <v>0</v>
      </c>
      <c r="K7018" s="7">
        <v>0</v>
      </c>
      <c r="L7018" s="7">
        <v>0</v>
      </c>
      <c r="M7018" s="7">
        <v>0</v>
      </c>
      <c r="N7018" s="7">
        <v>0</v>
      </c>
      <c r="O7018" s="7">
        <v>0</v>
      </c>
      <c r="P7018" s="7">
        <f>SUM(dane3[[#This Row],[RoomService]:[VRDeck]])</f>
        <v>0</v>
      </c>
      <c r="Q7018" t="s">
        <v>19169</v>
      </c>
      <c r="R7018" t="b">
        <v>1</v>
      </c>
    </row>
    <row r="7019" spans="1:18" x14ac:dyDescent="0.3">
      <c r="A7019" t="s">
        <v>19170</v>
      </c>
      <c r="B7019">
        <f>MID(dane3[[#This Row],[PassengerId]],1,4)+0</f>
        <v>7462</v>
      </c>
      <c r="C7019" t="s">
        <v>19</v>
      </c>
      <c r="D7019" t="b">
        <v>1</v>
      </c>
      <c r="E7019" t="s">
        <v>19171</v>
      </c>
      <c r="F7019" t="str">
        <f>MID($E7019,1,1)</f>
        <v>G</v>
      </c>
      <c r="G7019" t="str">
        <f>IFERROR(MID($E7019,SEARCH("/",$E7019,SEARCH("/",$E7019)+1)+1,1),"")</f>
        <v>P</v>
      </c>
      <c r="H7019" t="s">
        <v>32</v>
      </c>
      <c r="I7019">
        <v>13</v>
      </c>
      <c r="J7019" t="b">
        <v>0</v>
      </c>
      <c r="K7019" s="7">
        <v>0</v>
      </c>
      <c r="L7019" s="7">
        <v>0</v>
      </c>
      <c r="M7019" s="7">
        <v>0</v>
      </c>
      <c r="N7019" s="7">
        <v>0</v>
      </c>
      <c r="O7019" s="7">
        <v>0</v>
      </c>
      <c r="P7019" s="7">
        <f>SUM(dane3[[#This Row],[RoomService]:[VRDeck]])</f>
        <v>0</v>
      </c>
      <c r="Q7019" t="s">
        <v>19172</v>
      </c>
      <c r="R7019" t="b">
        <v>1</v>
      </c>
    </row>
    <row r="7020" spans="1:18" x14ac:dyDescent="0.3">
      <c r="A7020" t="s">
        <v>19173</v>
      </c>
      <c r="B7020">
        <f>MID(dane3[[#This Row],[PassengerId]],1,4)+0</f>
        <v>7464</v>
      </c>
      <c r="C7020" t="s">
        <v>19</v>
      </c>
      <c r="D7020" t="b">
        <v>1</v>
      </c>
      <c r="E7020" t="s">
        <v>19174</v>
      </c>
      <c r="F7020" t="str">
        <f>MID($E7020,1,1)</f>
        <v>G</v>
      </c>
      <c r="G7020" t="str">
        <f>IFERROR(MID($E7020,SEARCH("/",$E7020,SEARCH("/",$E7020)+1)+1,1),"")</f>
        <v>P</v>
      </c>
      <c r="H7020" t="s">
        <v>16</v>
      </c>
      <c r="I7020">
        <v>11</v>
      </c>
      <c r="J7020" t="b">
        <v>0</v>
      </c>
      <c r="K7020" s="7">
        <v>0</v>
      </c>
      <c r="L7020" s="7">
        <v>0</v>
      </c>
      <c r="M7020" s="7">
        <v>0</v>
      </c>
      <c r="N7020" s="7">
        <v>0</v>
      </c>
      <c r="O7020" s="7">
        <v>0</v>
      </c>
      <c r="P7020" s="7">
        <f>SUM(dane3[[#This Row],[RoomService]:[VRDeck]])</f>
        <v>0</v>
      </c>
      <c r="Q7020" t="s">
        <v>19175</v>
      </c>
      <c r="R7020" t="b">
        <v>1</v>
      </c>
    </row>
    <row r="7021" spans="1:18" x14ac:dyDescent="0.3">
      <c r="A7021" t="s">
        <v>18200</v>
      </c>
      <c r="B7021">
        <f>MID(dane3[[#This Row],[PassengerId]],1,4)+0</f>
        <v>7034</v>
      </c>
      <c r="C7021" t="s">
        <v>53</v>
      </c>
      <c r="D7021" t="b">
        <v>0</v>
      </c>
      <c r="E7021" t="s">
        <v>18201</v>
      </c>
      <c r="F7021" t="str">
        <f>MID($E7021,1,1)</f>
        <v>F</v>
      </c>
      <c r="G7021" t="str">
        <f>IFERROR(MID($E7021,SEARCH("/",$E7021,SEARCH("/",$E7021)+1)+1,1),"")</f>
        <v>S</v>
      </c>
      <c r="H7021" t="s">
        <v>16</v>
      </c>
      <c r="I7021">
        <v>28</v>
      </c>
      <c r="J7021" t="b">
        <v>0</v>
      </c>
      <c r="K7021" s="7">
        <v>1216</v>
      </c>
      <c r="L7021" s="7">
        <v>0</v>
      </c>
      <c r="M7021" s="7">
        <v>30</v>
      </c>
      <c r="N7021" s="7">
        <v>43</v>
      </c>
      <c r="O7021" s="7">
        <v>0</v>
      </c>
      <c r="P7021" s="7">
        <f>SUM(dane3[[#This Row],[RoomService]:[VRDeck]])</f>
        <v>1289</v>
      </c>
      <c r="Q7021" t="s">
        <v>18202</v>
      </c>
      <c r="R7021" t="b">
        <v>0</v>
      </c>
    </row>
    <row r="7022" spans="1:18" x14ac:dyDescent="0.3">
      <c r="A7022" t="s">
        <v>18206</v>
      </c>
      <c r="B7022">
        <f>MID(dane3[[#This Row],[PassengerId]],1,4)+0</f>
        <v>7037</v>
      </c>
      <c r="C7022" t="s">
        <v>53</v>
      </c>
      <c r="D7022" t="b">
        <v>0</v>
      </c>
      <c r="E7022" t="s">
        <v>18207</v>
      </c>
      <c r="F7022" t="str">
        <f>MID($E7022,1,1)</f>
        <v>D</v>
      </c>
      <c r="G7022" t="str">
        <f>IFERROR(MID($E7022,SEARCH("/",$E7022,SEARCH("/",$E7022)+1)+1,1),"")</f>
        <v>S</v>
      </c>
      <c r="H7022" t="s">
        <v>16</v>
      </c>
      <c r="I7022">
        <v>26</v>
      </c>
      <c r="J7022" t="b">
        <v>0</v>
      </c>
      <c r="K7022" s="7">
        <v>782</v>
      </c>
      <c r="L7022" s="7">
        <v>0</v>
      </c>
      <c r="M7022" s="7">
        <v>0</v>
      </c>
      <c r="N7022" s="7">
        <v>2503</v>
      </c>
      <c r="O7022" s="7">
        <v>1</v>
      </c>
      <c r="P7022" s="7">
        <f>SUM(dane3[[#This Row],[RoomService]:[VRDeck]])</f>
        <v>3286</v>
      </c>
      <c r="Q7022" t="s">
        <v>18208</v>
      </c>
      <c r="R7022" t="b">
        <v>0</v>
      </c>
    </row>
    <row r="7023" spans="1:18" x14ac:dyDescent="0.3">
      <c r="A7023" t="s">
        <v>18218</v>
      </c>
      <c r="B7023">
        <f>MID(dane3[[#This Row],[PassengerId]],1,4)+0</f>
        <v>7041</v>
      </c>
      <c r="C7023" t="s">
        <v>53</v>
      </c>
      <c r="D7023" t="b">
        <v>1</v>
      </c>
      <c r="E7023" t="s">
        <v>18219</v>
      </c>
      <c r="F7023" t="str">
        <f>MID($E7023,1,1)</f>
        <v>F</v>
      </c>
      <c r="G7023" t="str">
        <f>IFERROR(MID($E7023,SEARCH("/",$E7023,SEARCH("/",$E7023)+1)+1,1),"")</f>
        <v>S</v>
      </c>
      <c r="H7023" t="s">
        <v>16</v>
      </c>
      <c r="I7023">
        <v>18</v>
      </c>
      <c r="J7023" t="b">
        <v>0</v>
      </c>
      <c r="K7023" s="7">
        <v>0</v>
      </c>
      <c r="L7023" s="7">
        <v>0</v>
      </c>
      <c r="M7023" s="7">
        <v>0</v>
      </c>
      <c r="N7023" s="7">
        <v>0</v>
      </c>
      <c r="O7023" s="7">
        <v>0</v>
      </c>
      <c r="P7023" s="7">
        <f>SUM(dane3[[#This Row],[RoomService]:[VRDeck]])</f>
        <v>0</v>
      </c>
      <c r="Q7023" t="s">
        <v>18220</v>
      </c>
      <c r="R7023" t="b">
        <v>1</v>
      </c>
    </row>
    <row r="7024" spans="1:18" x14ac:dyDescent="0.3">
      <c r="A7024" t="s">
        <v>19183</v>
      </c>
      <c r="B7024">
        <f>MID(dane3[[#This Row],[PassengerId]],1,4)+0</f>
        <v>7477</v>
      </c>
      <c r="C7024" t="s">
        <v>19</v>
      </c>
      <c r="D7024" t="b">
        <v>0</v>
      </c>
      <c r="E7024" t="s">
        <v>19184</v>
      </c>
      <c r="F7024" t="str">
        <f>MID($E7024,1,1)</f>
        <v>F</v>
      </c>
      <c r="G7024" t="str">
        <f>IFERROR(MID($E7024,SEARCH("/",$E7024,SEARCH("/",$E7024)+1)+1,1),"")</f>
        <v>P</v>
      </c>
      <c r="H7024" t="s">
        <v>32</v>
      </c>
      <c r="I7024">
        <v>22</v>
      </c>
      <c r="J7024" t="b">
        <v>0</v>
      </c>
      <c r="K7024" s="7">
        <v>27</v>
      </c>
      <c r="L7024" s="7">
        <v>0</v>
      </c>
      <c r="M7024" s="7">
        <v>0</v>
      </c>
      <c r="N7024" s="7">
        <v>663</v>
      </c>
      <c r="O7024" s="7">
        <v>0</v>
      </c>
      <c r="P7024" s="7">
        <f>SUM(dane3[[#This Row],[RoomService]:[VRDeck]])</f>
        <v>690</v>
      </c>
      <c r="Q7024" t="s">
        <v>19185</v>
      </c>
      <c r="R7024" t="b">
        <v>0</v>
      </c>
    </row>
    <row r="7025" spans="1:18" x14ac:dyDescent="0.3">
      <c r="A7025" t="s">
        <v>9994</v>
      </c>
      <c r="B7025">
        <f>MID(dane3[[#This Row],[PassengerId]],1,4)+0</f>
        <v>3928</v>
      </c>
      <c r="C7025" t="s">
        <v>14</v>
      </c>
      <c r="D7025" t="b">
        <v>0</v>
      </c>
      <c r="E7025" t="s">
        <v>9995</v>
      </c>
      <c r="F7025" t="str">
        <f>MID($E7025,1,1)</f>
        <v>E</v>
      </c>
      <c r="G7025" t="str">
        <f>IFERROR(MID($E7025,SEARCH("/",$E7025,SEARCH("/",$E7025)+1)+1,1),"")</f>
        <v>S</v>
      </c>
      <c r="H7025" t="s">
        <v>16</v>
      </c>
      <c r="I7025">
        <v>28</v>
      </c>
      <c r="J7025" t="b">
        <v>0</v>
      </c>
      <c r="K7025" s="7">
        <v>3</v>
      </c>
      <c r="L7025" s="7">
        <v>1300</v>
      </c>
      <c r="M7025" s="7">
        <v>0</v>
      </c>
      <c r="N7025" s="7">
        <v>1250</v>
      </c>
      <c r="O7025" s="7">
        <v>1148</v>
      </c>
      <c r="P7025" s="7">
        <f>SUM(dane3[[#This Row],[RoomService]:[VRDeck]])</f>
        <v>3701</v>
      </c>
      <c r="Q7025" t="s">
        <v>9996</v>
      </c>
      <c r="R7025" t="b">
        <v>0</v>
      </c>
    </row>
    <row r="7026" spans="1:18" x14ac:dyDescent="0.3">
      <c r="A7026" t="s">
        <v>18224</v>
      </c>
      <c r="B7026">
        <f>MID(dane3[[#This Row],[PassengerId]],1,4)+0</f>
        <v>7044</v>
      </c>
      <c r="C7026" t="s">
        <v>53</v>
      </c>
      <c r="D7026" t="b">
        <v>0</v>
      </c>
      <c r="E7026" t="s">
        <v>18225</v>
      </c>
      <c r="F7026" t="str">
        <f>MID($E7026,1,1)</f>
        <v>D</v>
      </c>
      <c r="G7026" t="str">
        <f>IFERROR(MID($E7026,SEARCH("/",$E7026,SEARCH("/",$E7026)+1)+1,1),"")</f>
        <v>P</v>
      </c>
      <c r="H7026" t="s">
        <v>16</v>
      </c>
      <c r="I7026">
        <v>24</v>
      </c>
      <c r="J7026" t="b">
        <v>0</v>
      </c>
      <c r="K7026" s="7">
        <v>235</v>
      </c>
      <c r="L7026" s="7">
        <v>0</v>
      </c>
      <c r="M7026" s="7">
        <v>1642</v>
      </c>
      <c r="N7026" s="7">
        <v>1042</v>
      </c>
      <c r="O7026" s="7">
        <v>229</v>
      </c>
      <c r="P7026" s="7">
        <f>SUM(dane3[[#This Row],[RoomService]:[VRDeck]])</f>
        <v>3148</v>
      </c>
      <c r="Q7026" t="s">
        <v>18226</v>
      </c>
      <c r="R7026" t="b">
        <v>0</v>
      </c>
    </row>
    <row r="7027" spans="1:18" x14ac:dyDescent="0.3">
      <c r="A7027" t="s">
        <v>19192</v>
      </c>
      <c r="B7027">
        <f>MID(dane3[[#This Row],[PassengerId]],1,4)+0</f>
        <v>7481</v>
      </c>
      <c r="C7027" t="s">
        <v>19</v>
      </c>
      <c r="D7027" t="b">
        <v>0</v>
      </c>
      <c r="E7027" t="s">
        <v>19193</v>
      </c>
      <c r="F7027" t="str">
        <f>MID($E7027,1,1)</f>
        <v>G</v>
      </c>
      <c r="G7027" t="str">
        <f>IFERROR(MID($E7027,SEARCH("/",$E7027,SEARCH("/",$E7027)+1)+1,1),"")</f>
        <v>S</v>
      </c>
      <c r="H7027" t="s">
        <v>16</v>
      </c>
      <c r="I7027">
        <v>46</v>
      </c>
      <c r="J7027" t="b">
        <v>0</v>
      </c>
      <c r="K7027" s="7">
        <v>0</v>
      </c>
      <c r="L7027" s="7">
        <v>0</v>
      </c>
      <c r="M7027" s="7">
        <v>1</v>
      </c>
      <c r="N7027" s="7">
        <v>0</v>
      </c>
      <c r="O7027" s="7">
        <v>1778</v>
      </c>
      <c r="P7027" s="7">
        <f>SUM(dane3[[#This Row],[RoomService]:[VRDeck]])</f>
        <v>1779</v>
      </c>
      <c r="Q7027" t="s">
        <v>19194</v>
      </c>
      <c r="R7027" t="b">
        <v>0</v>
      </c>
    </row>
    <row r="7028" spans="1:18" x14ac:dyDescent="0.3">
      <c r="A7028" t="s">
        <v>18227</v>
      </c>
      <c r="B7028">
        <f>MID(dane3[[#This Row],[PassengerId]],1,4)+0</f>
        <v>7045</v>
      </c>
      <c r="C7028" t="s">
        <v>53</v>
      </c>
      <c r="D7028" t="b">
        <v>0</v>
      </c>
      <c r="E7028" t="s">
        <v>18228</v>
      </c>
      <c r="F7028" t="str">
        <f>MID($E7028,1,1)</f>
        <v>D</v>
      </c>
      <c r="G7028" t="str">
        <f>IFERROR(MID($E7028,SEARCH("/",$E7028,SEARCH("/",$E7028)+1)+1,1),"")</f>
        <v>P</v>
      </c>
      <c r="H7028" t="s">
        <v>46</v>
      </c>
      <c r="I7028">
        <v>19</v>
      </c>
      <c r="J7028" t="b">
        <v>0</v>
      </c>
      <c r="K7028" s="7">
        <v>1043</v>
      </c>
      <c r="L7028" s="7">
        <v>0</v>
      </c>
      <c r="M7028" s="7">
        <v>138</v>
      </c>
      <c r="N7028" s="7">
        <v>0</v>
      </c>
      <c r="O7028" s="7">
        <v>0</v>
      </c>
      <c r="P7028" s="7">
        <f>SUM(dane3[[#This Row],[RoomService]:[VRDeck]])</f>
        <v>1181</v>
      </c>
      <c r="Q7028" t="s">
        <v>18229</v>
      </c>
      <c r="R7028" t="b">
        <v>0</v>
      </c>
    </row>
    <row r="7029" spans="1:18" x14ac:dyDescent="0.3">
      <c r="A7029" t="s">
        <v>19198</v>
      </c>
      <c r="B7029">
        <f>MID(dane3[[#This Row],[PassengerId]],1,4)+0</f>
        <v>7484</v>
      </c>
      <c r="C7029" t="s">
        <v>19</v>
      </c>
      <c r="D7029" t="b">
        <v>0</v>
      </c>
      <c r="E7029" t="s">
        <v>19199</v>
      </c>
      <c r="F7029" t="str">
        <f>MID($E7029,1,1)</f>
        <v>G</v>
      </c>
      <c r="G7029" t="str">
        <f>IFERROR(MID($E7029,SEARCH("/",$E7029,SEARCH("/",$E7029)+1)+1,1),"")</f>
        <v>P</v>
      </c>
      <c r="H7029" t="s">
        <v>46</v>
      </c>
      <c r="I7029">
        <v>25</v>
      </c>
      <c r="J7029" t="b">
        <v>0</v>
      </c>
      <c r="K7029" s="7">
        <v>0</v>
      </c>
      <c r="L7029" s="7">
        <v>1435</v>
      </c>
      <c r="M7029" s="7">
        <v>0</v>
      </c>
      <c r="N7029" s="7">
        <v>0</v>
      </c>
      <c r="O7029" s="7">
        <v>0</v>
      </c>
      <c r="P7029" s="7">
        <f>SUM(dane3[[#This Row],[RoomService]:[VRDeck]])</f>
        <v>1435</v>
      </c>
      <c r="Q7029" t="s">
        <v>19200</v>
      </c>
      <c r="R7029" t="b">
        <v>1</v>
      </c>
    </row>
    <row r="7030" spans="1:18" x14ac:dyDescent="0.3">
      <c r="A7030" t="s">
        <v>19201</v>
      </c>
      <c r="B7030">
        <f>MID(dane3[[#This Row],[PassengerId]],1,4)+0</f>
        <v>7485</v>
      </c>
      <c r="C7030" t="s">
        <v>14</v>
      </c>
      <c r="D7030" t="b">
        <v>0</v>
      </c>
      <c r="E7030" t="s">
        <v>39</v>
      </c>
      <c r="F7030" t="s">
        <v>23760</v>
      </c>
      <c r="G7030" t="str">
        <f>IFERROR(MID($E7030,SEARCH("/",$E7030,SEARCH("/",$E7030)+1)+1,1),"")</f>
        <v/>
      </c>
      <c r="H7030" t="s">
        <v>16</v>
      </c>
      <c r="I7030">
        <v>26</v>
      </c>
      <c r="J7030" t="b">
        <v>0</v>
      </c>
      <c r="K7030" s="7">
        <v>36</v>
      </c>
      <c r="L7030" s="7">
        <v>2285</v>
      </c>
      <c r="M7030" s="7">
        <v>0</v>
      </c>
      <c r="N7030" s="7">
        <v>2287</v>
      </c>
      <c r="O7030" s="7">
        <v>159</v>
      </c>
      <c r="P7030" s="7">
        <f>SUM(dane3[[#This Row],[RoomService]:[VRDeck]])</f>
        <v>4767</v>
      </c>
      <c r="Q7030" t="s">
        <v>19202</v>
      </c>
      <c r="R7030" t="b">
        <v>0</v>
      </c>
    </row>
    <row r="7031" spans="1:18" x14ac:dyDescent="0.3">
      <c r="A7031" t="s">
        <v>19203</v>
      </c>
      <c r="B7031">
        <f>MID(dane3[[#This Row],[PassengerId]],1,4)+0</f>
        <v>7486</v>
      </c>
      <c r="C7031" t="s">
        <v>19</v>
      </c>
      <c r="D7031" t="b">
        <v>0</v>
      </c>
      <c r="E7031" t="s">
        <v>19204</v>
      </c>
      <c r="F7031" t="str">
        <f>MID($E7031,1,1)</f>
        <v>G</v>
      </c>
      <c r="G7031" t="str">
        <f>IFERROR(MID($E7031,SEARCH("/",$E7031,SEARCH("/",$E7031)+1)+1,1),"")</f>
        <v>P</v>
      </c>
      <c r="H7031" t="s">
        <v>46</v>
      </c>
      <c r="I7031">
        <v>14</v>
      </c>
      <c r="J7031" t="b">
        <v>0</v>
      </c>
      <c r="K7031" s="7">
        <v>0</v>
      </c>
      <c r="L7031" s="7">
        <v>184</v>
      </c>
      <c r="M7031" s="7">
        <v>16</v>
      </c>
      <c r="N7031" s="7">
        <v>1234</v>
      </c>
      <c r="O7031" s="7">
        <v>0</v>
      </c>
      <c r="P7031" s="7">
        <f>SUM(dane3[[#This Row],[RoomService]:[VRDeck]])</f>
        <v>1434</v>
      </c>
      <c r="Q7031" t="s">
        <v>19205</v>
      </c>
      <c r="R7031" t="b">
        <v>0</v>
      </c>
    </row>
    <row r="7032" spans="1:18" x14ac:dyDescent="0.3">
      <c r="A7032" t="s">
        <v>19206</v>
      </c>
      <c r="B7032">
        <f>MID(dane3[[#This Row],[PassengerId]],1,4)+0</f>
        <v>7487</v>
      </c>
      <c r="C7032" t="s">
        <v>19</v>
      </c>
      <c r="D7032" t="b">
        <v>0</v>
      </c>
      <c r="E7032" t="s">
        <v>19207</v>
      </c>
      <c r="F7032" t="str">
        <f>MID($E7032,1,1)</f>
        <v>G</v>
      </c>
      <c r="G7032" t="str">
        <f>IFERROR(MID($E7032,SEARCH("/",$E7032,SEARCH("/",$E7032)+1)+1,1),"")</f>
        <v>S</v>
      </c>
      <c r="H7032" t="s">
        <v>16</v>
      </c>
      <c r="I7032">
        <v>63</v>
      </c>
      <c r="J7032" t="b">
        <v>0</v>
      </c>
      <c r="K7032" s="7">
        <v>174</v>
      </c>
      <c r="L7032" s="7">
        <v>282</v>
      </c>
      <c r="M7032" s="7">
        <v>321</v>
      </c>
      <c r="N7032" s="7">
        <v>8</v>
      </c>
      <c r="O7032" s="7">
        <v>0</v>
      </c>
      <c r="P7032" s="7">
        <f>SUM(dane3[[#This Row],[RoomService]:[VRDeck]])</f>
        <v>785</v>
      </c>
      <c r="Q7032" t="s">
        <v>19208</v>
      </c>
      <c r="R7032" t="b">
        <v>1</v>
      </c>
    </row>
    <row r="7033" spans="1:18" x14ac:dyDescent="0.3">
      <c r="A7033" t="s">
        <v>18242</v>
      </c>
      <c r="B7033">
        <f>MID(dane3[[#This Row],[PassengerId]],1,4)+0</f>
        <v>7051</v>
      </c>
      <c r="C7033" t="s">
        <v>53</v>
      </c>
      <c r="D7033" t="b">
        <v>0</v>
      </c>
      <c r="E7033" t="s">
        <v>18243</v>
      </c>
      <c r="F7033" t="str">
        <f>MID($E7033,1,1)</f>
        <v>D</v>
      </c>
      <c r="G7033" t="str">
        <f>IFERROR(MID($E7033,SEARCH("/",$E7033,SEARCH("/",$E7033)+1)+1,1),"")</f>
        <v>P</v>
      </c>
      <c r="H7033" t="s">
        <v>16</v>
      </c>
      <c r="I7033">
        <v>39</v>
      </c>
      <c r="J7033" t="b">
        <v>0</v>
      </c>
      <c r="K7033" s="7">
        <v>42</v>
      </c>
      <c r="L7033" s="7">
        <v>0</v>
      </c>
      <c r="M7033" s="7">
        <v>352</v>
      </c>
      <c r="N7033" s="7">
        <v>1</v>
      </c>
      <c r="O7033" s="7">
        <v>369</v>
      </c>
      <c r="P7033" s="7">
        <f>SUM(dane3[[#This Row],[RoomService]:[VRDeck]])</f>
        <v>764</v>
      </c>
      <c r="Q7033" t="s">
        <v>18244</v>
      </c>
      <c r="R7033" t="b">
        <v>0</v>
      </c>
    </row>
    <row r="7034" spans="1:18" x14ac:dyDescent="0.3">
      <c r="A7034" t="s">
        <v>18257</v>
      </c>
      <c r="B7034">
        <f>MID(dane3[[#This Row],[PassengerId]],1,4)+0</f>
        <v>7058</v>
      </c>
      <c r="C7034" t="s">
        <v>53</v>
      </c>
      <c r="D7034" t="b">
        <v>1</v>
      </c>
      <c r="E7034" t="s">
        <v>18258</v>
      </c>
      <c r="F7034" t="str">
        <f>MID($E7034,1,1)</f>
        <v>F</v>
      </c>
      <c r="G7034" t="str">
        <f>IFERROR(MID($E7034,SEARCH("/",$E7034,SEARCH("/",$E7034)+1)+1,1),"")</f>
        <v>S</v>
      </c>
      <c r="H7034" t="s">
        <v>46</v>
      </c>
      <c r="I7034">
        <v>30</v>
      </c>
      <c r="J7034" t="b">
        <v>0</v>
      </c>
      <c r="K7034" s="7">
        <v>0</v>
      </c>
      <c r="L7034" s="7">
        <v>0</v>
      </c>
      <c r="M7034" s="7">
        <v>0</v>
      </c>
      <c r="N7034" s="7">
        <v>0</v>
      </c>
      <c r="O7034" s="7">
        <v>0</v>
      </c>
      <c r="P7034" s="7">
        <f>SUM(dane3[[#This Row],[RoomService]:[VRDeck]])</f>
        <v>0</v>
      </c>
      <c r="Q7034" t="s">
        <v>18259</v>
      </c>
      <c r="R7034" t="b">
        <v>1</v>
      </c>
    </row>
    <row r="7035" spans="1:18" x14ac:dyDescent="0.3">
      <c r="A7035" t="s">
        <v>19214</v>
      </c>
      <c r="B7035">
        <f>MID(dane3[[#This Row],[PassengerId]],1,4)+0</f>
        <v>7490</v>
      </c>
      <c r="C7035" t="s">
        <v>19</v>
      </c>
      <c r="D7035" t="b">
        <v>1</v>
      </c>
      <c r="E7035" t="s">
        <v>19215</v>
      </c>
      <c r="F7035" t="str">
        <f>MID($E7035,1,1)</f>
        <v>G</v>
      </c>
      <c r="G7035" t="str">
        <f>IFERROR(MID($E7035,SEARCH("/",$E7035,SEARCH("/",$E7035)+1)+1,1),"")</f>
        <v>S</v>
      </c>
      <c r="H7035" t="s">
        <v>16</v>
      </c>
      <c r="I7035">
        <v>15</v>
      </c>
      <c r="J7035" t="b">
        <v>0</v>
      </c>
      <c r="K7035" s="7">
        <v>0</v>
      </c>
      <c r="L7035" s="7">
        <v>0</v>
      </c>
      <c r="M7035" s="7">
        <v>0</v>
      </c>
      <c r="N7035" s="7">
        <v>0</v>
      </c>
      <c r="O7035" s="7">
        <v>0</v>
      </c>
      <c r="P7035" s="7">
        <f>SUM(dane3[[#This Row],[RoomService]:[VRDeck]])</f>
        <v>0</v>
      </c>
      <c r="Q7035" t="s">
        <v>19216</v>
      </c>
      <c r="R7035" t="b">
        <v>1</v>
      </c>
    </row>
    <row r="7036" spans="1:18" x14ac:dyDescent="0.3">
      <c r="A7036" t="s">
        <v>18323</v>
      </c>
      <c r="B7036">
        <f>MID(dane3[[#This Row],[PassengerId]],1,4)+0</f>
        <v>7085</v>
      </c>
      <c r="C7036" t="s">
        <v>53</v>
      </c>
      <c r="D7036" t="b">
        <v>1</v>
      </c>
      <c r="E7036" t="s">
        <v>18321</v>
      </c>
      <c r="F7036" t="str">
        <f>MID($E7036,1,1)</f>
        <v>F</v>
      </c>
      <c r="G7036" t="str">
        <f>IFERROR(MID($E7036,SEARCH("/",$E7036,SEARCH("/",$E7036)+1)+1,1),"")</f>
        <v>P</v>
      </c>
      <c r="H7036" t="s">
        <v>46</v>
      </c>
      <c r="I7036">
        <v>2</v>
      </c>
      <c r="J7036" t="b">
        <v>0</v>
      </c>
      <c r="K7036" s="7">
        <v>0</v>
      </c>
      <c r="L7036" s="7">
        <v>0</v>
      </c>
      <c r="M7036" s="7">
        <v>0</v>
      </c>
      <c r="N7036" s="7">
        <v>0</v>
      </c>
      <c r="O7036" s="7">
        <v>0</v>
      </c>
      <c r="P7036" s="7">
        <f>SUM(dane3[[#This Row],[RoomService]:[VRDeck]])</f>
        <v>0</v>
      </c>
      <c r="Q7036" t="s">
        <v>18324</v>
      </c>
      <c r="R7036" t="b">
        <v>1</v>
      </c>
    </row>
    <row r="7037" spans="1:18" x14ac:dyDescent="0.3">
      <c r="A7037" t="s">
        <v>19220</v>
      </c>
      <c r="B7037">
        <f>MID(dane3[[#This Row],[PassengerId]],1,4)+0</f>
        <v>7494</v>
      </c>
      <c r="C7037" t="s">
        <v>19</v>
      </c>
      <c r="D7037" t="b">
        <v>0</v>
      </c>
      <c r="E7037" t="s">
        <v>19221</v>
      </c>
      <c r="F7037" t="str">
        <f>MID($E7037,1,1)</f>
        <v>E</v>
      </c>
      <c r="G7037" t="str">
        <f>IFERROR(MID($E7037,SEARCH("/",$E7037,SEARCH("/",$E7037)+1)+1,1),"")</f>
        <v>P</v>
      </c>
      <c r="H7037" t="s">
        <v>16</v>
      </c>
      <c r="I7037">
        <v>53</v>
      </c>
      <c r="J7037" t="b">
        <v>0</v>
      </c>
      <c r="K7037" s="7">
        <v>2</v>
      </c>
      <c r="L7037" s="7">
        <v>794</v>
      </c>
      <c r="M7037" s="7">
        <v>425</v>
      </c>
      <c r="N7037" s="7">
        <v>0</v>
      </c>
      <c r="O7037" s="7">
        <v>397</v>
      </c>
      <c r="P7037" s="7">
        <f>SUM(dane3[[#This Row],[RoomService]:[VRDeck]])</f>
        <v>1618</v>
      </c>
      <c r="Q7037" t="s">
        <v>19222</v>
      </c>
      <c r="R7037" t="b">
        <v>0</v>
      </c>
    </row>
    <row r="7038" spans="1:18" x14ac:dyDescent="0.3">
      <c r="A7038" t="s">
        <v>18325</v>
      </c>
      <c r="B7038">
        <f>MID(dane3[[#This Row],[PassengerId]],1,4)+0</f>
        <v>7085</v>
      </c>
      <c r="C7038" t="s">
        <v>53</v>
      </c>
      <c r="D7038" t="b">
        <v>1</v>
      </c>
      <c r="E7038" t="s">
        <v>18321</v>
      </c>
      <c r="F7038" t="str">
        <f>MID($E7038,1,1)</f>
        <v>F</v>
      </c>
      <c r="G7038" t="str">
        <f>IFERROR(MID($E7038,SEARCH("/",$E7038,SEARCH("/",$E7038)+1)+1,1),"")</f>
        <v>P</v>
      </c>
      <c r="H7038" t="s">
        <v>16</v>
      </c>
      <c r="I7038">
        <v>1</v>
      </c>
      <c r="J7038" t="b">
        <v>0</v>
      </c>
      <c r="K7038" s="7">
        <v>0</v>
      </c>
      <c r="L7038" s="7">
        <v>0</v>
      </c>
      <c r="M7038" s="7">
        <v>0</v>
      </c>
      <c r="N7038" s="7">
        <v>0</v>
      </c>
      <c r="O7038" s="7">
        <v>0</v>
      </c>
      <c r="P7038" s="7">
        <f>SUM(dane3[[#This Row],[RoomService]:[VRDeck]])</f>
        <v>0</v>
      </c>
      <c r="Q7038" t="s">
        <v>18326</v>
      </c>
      <c r="R7038" t="b">
        <v>1</v>
      </c>
    </row>
    <row r="7039" spans="1:18" x14ac:dyDescent="0.3">
      <c r="A7039" t="s">
        <v>19226</v>
      </c>
      <c r="B7039">
        <f>MID(dane3[[#This Row],[PassengerId]],1,4)+0</f>
        <v>7496</v>
      </c>
      <c r="C7039" t="s">
        <v>14</v>
      </c>
      <c r="D7039" t="b">
        <v>0</v>
      </c>
      <c r="E7039" t="s">
        <v>19227</v>
      </c>
      <c r="F7039" t="str">
        <f>MID($E7039,1,1)</f>
        <v>C</v>
      </c>
      <c r="G7039" t="str">
        <f>IFERROR(MID($E7039,SEARCH("/",$E7039,SEARCH("/",$E7039)+1)+1,1),"")</f>
        <v>S</v>
      </c>
      <c r="H7039" t="s">
        <v>46</v>
      </c>
      <c r="I7039">
        <v>41</v>
      </c>
      <c r="J7039" t="b">
        <v>0</v>
      </c>
      <c r="K7039" s="7">
        <v>0</v>
      </c>
      <c r="L7039" s="7">
        <v>2383</v>
      </c>
      <c r="M7039" s="7">
        <v>0</v>
      </c>
      <c r="N7039" s="7">
        <v>2</v>
      </c>
      <c r="O7039" s="7">
        <v>97</v>
      </c>
      <c r="P7039" s="7">
        <f>SUM(dane3[[#This Row],[RoomService]:[VRDeck]])</f>
        <v>2482</v>
      </c>
      <c r="Q7039" t="s">
        <v>19228</v>
      </c>
      <c r="R7039" t="b">
        <v>1</v>
      </c>
    </row>
    <row r="7040" spans="1:18" x14ac:dyDescent="0.3">
      <c r="A7040" t="s">
        <v>18387</v>
      </c>
      <c r="B7040">
        <f>MID(dane3[[#This Row],[PassengerId]],1,4)+0</f>
        <v>7106</v>
      </c>
      <c r="C7040" t="s">
        <v>53</v>
      </c>
      <c r="D7040" t="b">
        <v>1</v>
      </c>
      <c r="E7040" t="s">
        <v>18388</v>
      </c>
      <c r="F7040" t="str">
        <f>MID($E7040,1,1)</f>
        <v>F</v>
      </c>
      <c r="G7040" t="str">
        <f>IFERROR(MID($E7040,SEARCH("/",$E7040,SEARCH("/",$E7040)+1)+1,1),"")</f>
        <v>S</v>
      </c>
      <c r="H7040" t="s">
        <v>16</v>
      </c>
      <c r="I7040">
        <v>18</v>
      </c>
      <c r="J7040" t="b">
        <v>0</v>
      </c>
      <c r="K7040" s="7">
        <v>0</v>
      </c>
      <c r="L7040" s="7">
        <v>0</v>
      </c>
      <c r="M7040" s="7">
        <v>0</v>
      </c>
      <c r="N7040" s="7">
        <v>0</v>
      </c>
      <c r="O7040" s="7">
        <v>0</v>
      </c>
      <c r="P7040" s="7">
        <f>SUM(dane3[[#This Row],[RoomService]:[VRDeck]])</f>
        <v>0</v>
      </c>
      <c r="Q7040" t="s">
        <v>18389</v>
      </c>
      <c r="R7040" t="b">
        <v>1</v>
      </c>
    </row>
    <row r="7041" spans="1:18" x14ac:dyDescent="0.3">
      <c r="A7041" t="s">
        <v>18396</v>
      </c>
      <c r="B7041">
        <f>MID(dane3[[#This Row],[PassengerId]],1,4)+0</f>
        <v>7111</v>
      </c>
      <c r="C7041" t="s">
        <v>53</v>
      </c>
      <c r="D7041" t="b">
        <v>0</v>
      </c>
      <c r="E7041" t="s">
        <v>18397</v>
      </c>
      <c r="F7041" t="str">
        <f>MID($E7041,1,1)</f>
        <v>F</v>
      </c>
      <c r="G7041" t="str">
        <f>IFERROR(MID($E7041,SEARCH("/",$E7041,SEARCH("/",$E7041)+1)+1,1),"")</f>
        <v>S</v>
      </c>
      <c r="H7041" t="s">
        <v>16</v>
      </c>
      <c r="I7041">
        <v>24</v>
      </c>
      <c r="J7041" t="b">
        <v>0</v>
      </c>
      <c r="K7041" s="7">
        <v>1058</v>
      </c>
      <c r="L7041" s="7">
        <v>0</v>
      </c>
      <c r="M7041" s="7">
        <v>0</v>
      </c>
      <c r="N7041" s="7">
        <v>280</v>
      </c>
      <c r="O7041" s="7">
        <v>0</v>
      </c>
      <c r="P7041" s="7">
        <f>SUM(dane3[[#This Row],[RoomService]:[VRDeck]])</f>
        <v>1338</v>
      </c>
      <c r="Q7041" t="s">
        <v>18398</v>
      </c>
      <c r="R7041" t="b">
        <v>0</v>
      </c>
    </row>
    <row r="7042" spans="1:18" x14ac:dyDescent="0.3">
      <c r="A7042" t="s">
        <v>18457</v>
      </c>
      <c r="B7042">
        <f>MID(dane3[[#This Row],[PassengerId]],1,4)+0</f>
        <v>7142</v>
      </c>
      <c r="C7042" t="s">
        <v>53</v>
      </c>
      <c r="D7042" t="b">
        <v>0</v>
      </c>
      <c r="E7042" t="s">
        <v>18458</v>
      </c>
      <c r="F7042" t="str">
        <f>MID($E7042,1,1)</f>
        <v>E</v>
      </c>
      <c r="G7042" t="str">
        <f>IFERROR(MID($E7042,SEARCH("/",$E7042,SEARCH("/",$E7042)+1)+1,1),"")</f>
        <v>S</v>
      </c>
      <c r="H7042" t="s">
        <v>16</v>
      </c>
      <c r="I7042">
        <v>22</v>
      </c>
      <c r="J7042" t="b">
        <v>0</v>
      </c>
      <c r="K7042" s="7">
        <v>0</v>
      </c>
      <c r="L7042" s="7">
        <v>0</v>
      </c>
      <c r="M7042" s="7">
        <v>1128</v>
      </c>
      <c r="N7042" s="7">
        <v>0</v>
      </c>
      <c r="O7042" s="7">
        <v>45</v>
      </c>
      <c r="P7042" s="7">
        <f>SUM(dane3[[#This Row],[RoomService]:[VRDeck]])</f>
        <v>1173</v>
      </c>
      <c r="Q7042" t="s">
        <v>18459</v>
      </c>
      <c r="R7042" t="b">
        <v>0</v>
      </c>
    </row>
    <row r="7043" spans="1:18" x14ac:dyDescent="0.3">
      <c r="A7043" t="s">
        <v>19236</v>
      </c>
      <c r="B7043">
        <f>MID(dane3[[#This Row],[PassengerId]],1,4)+0</f>
        <v>7499</v>
      </c>
      <c r="C7043" t="s">
        <v>19</v>
      </c>
      <c r="D7043" t="b">
        <v>0</v>
      </c>
      <c r="E7043" t="s">
        <v>19237</v>
      </c>
      <c r="F7043" t="str">
        <f>MID($E7043,1,1)</f>
        <v>F</v>
      </c>
      <c r="G7043" t="str">
        <f>IFERROR(MID($E7043,SEARCH("/",$E7043,SEARCH("/",$E7043)+1)+1,1),"")</f>
        <v>P</v>
      </c>
      <c r="H7043" t="s">
        <v>46</v>
      </c>
      <c r="I7043">
        <v>20</v>
      </c>
      <c r="J7043" t="b">
        <v>0</v>
      </c>
      <c r="K7043" s="7">
        <v>30</v>
      </c>
      <c r="L7043" s="7">
        <v>132</v>
      </c>
      <c r="M7043" s="7">
        <v>1121</v>
      </c>
      <c r="N7043" s="7">
        <v>0</v>
      </c>
      <c r="O7043" s="7">
        <v>0</v>
      </c>
      <c r="P7043" s="7">
        <f>SUM(dane3[[#This Row],[RoomService]:[VRDeck]])</f>
        <v>1283</v>
      </c>
      <c r="Q7043" t="s">
        <v>19238</v>
      </c>
      <c r="R7043" t="b">
        <v>1</v>
      </c>
    </row>
    <row r="7044" spans="1:18" x14ac:dyDescent="0.3">
      <c r="A7044" t="s">
        <v>9397</v>
      </c>
      <c r="B7044">
        <f>MID(dane3[[#This Row],[PassengerId]],1,4)+0</f>
        <v>3703</v>
      </c>
      <c r="C7044" t="s">
        <v>53</v>
      </c>
      <c r="D7044" t="b">
        <v>1</v>
      </c>
      <c r="E7044" t="s">
        <v>9398</v>
      </c>
      <c r="F7044" t="str">
        <f>MID($E7044,1,1)</f>
        <v>F</v>
      </c>
      <c r="G7044" t="str">
        <f>IFERROR(MID($E7044,SEARCH("/",$E7044,SEARCH("/",$E7044)+1)+1,1),"")</f>
        <v>P</v>
      </c>
      <c r="H7044" t="s">
        <v>16</v>
      </c>
      <c r="I7044">
        <v>27</v>
      </c>
      <c r="J7044" t="b">
        <v>0</v>
      </c>
      <c r="K7044" s="7">
        <v>0</v>
      </c>
      <c r="L7044" s="7">
        <v>0</v>
      </c>
      <c r="M7044" s="7">
        <v>0</v>
      </c>
      <c r="N7044" s="7">
        <v>0</v>
      </c>
      <c r="O7044" s="7">
        <v>0</v>
      </c>
      <c r="P7044" s="7">
        <f>SUM(dane3[[#This Row],[RoomService]:[VRDeck]])</f>
        <v>0</v>
      </c>
      <c r="Q7044" t="s">
        <v>9399</v>
      </c>
      <c r="R7044" t="b">
        <v>1</v>
      </c>
    </row>
    <row r="7045" spans="1:18" x14ac:dyDescent="0.3">
      <c r="A7045" t="s">
        <v>19242</v>
      </c>
      <c r="B7045">
        <f>MID(dane3[[#This Row],[PassengerId]],1,4)+0</f>
        <v>7501</v>
      </c>
      <c r="C7045" t="s">
        <v>19</v>
      </c>
      <c r="D7045" t="b">
        <v>0</v>
      </c>
      <c r="E7045" t="s">
        <v>19243</v>
      </c>
      <c r="F7045" t="str">
        <f>MID($E7045,1,1)</f>
        <v>F</v>
      </c>
      <c r="G7045" t="str">
        <f>IFERROR(MID($E7045,SEARCH("/",$E7045,SEARCH("/",$E7045)+1)+1,1),"")</f>
        <v>S</v>
      </c>
      <c r="H7045" t="s">
        <v>16</v>
      </c>
      <c r="I7045">
        <v>18</v>
      </c>
      <c r="J7045" t="b">
        <v>0</v>
      </c>
      <c r="K7045" s="7">
        <v>0</v>
      </c>
      <c r="L7045" s="7">
        <v>0</v>
      </c>
      <c r="M7045" s="7">
        <v>0</v>
      </c>
      <c r="N7045" s="7">
        <v>484</v>
      </c>
      <c r="O7045" s="7">
        <v>320</v>
      </c>
      <c r="P7045" s="7">
        <f>SUM(dane3[[#This Row],[RoomService]:[VRDeck]])</f>
        <v>804</v>
      </c>
      <c r="Q7045" t="s">
        <v>19244</v>
      </c>
      <c r="R7045" t="b">
        <v>0</v>
      </c>
    </row>
    <row r="7046" spans="1:18" x14ac:dyDescent="0.3">
      <c r="A7046" t="s">
        <v>19245</v>
      </c>
      <c r="B7046">
        <f>MID(dane3[[#This Row],[PassengerId]],1,4)+0</f>
        <v>7502</v>
      </c>
      <c r="C7046" t="s">
        <v>14</v>
      </c>
      <c r="D7046" t="b">
        <v>0</v>
      </c>
      <c r="E7046" t="s">
        <v>19246</v>
      </c>
      <c r="F7046" t="str">
        <f>MID($E7046,1,1)</f>
        <v>C</v>
      </c>
      <c r="G7046" t="str">
        <f>IFERROR(MID($E7046,SEARCH("/",$E7046,SEARCH("/",$E7046)+1)+1,1),"")</f>
        <v>P</v>
      </c>
      <c r="H7046" t="s">
        <v>46</v>
      </c>
      <c r="I7046">
        <v>45</v>
      </c>
      <c r="J7046" t="b">
        <v>0</v>
      </c>
      <c r="K7046" s="7">
        <v>66</v>
      </c>
      <c r="L7046" s="7">
        <v>5974</v>
      </c>
      <c r="M7046" s="7">
        <v>0</v>
      </c>
      <c r="N7046" s="7">
        <v>0</v>
      </c>
      <c r="O7046" s="7">
        <v>625</v>
      </c>
      <c r="P7046" s="7">
        <f>SUM(dane3[[#This Row],[RoomService]:[VRDeck]])</f>
        <v>6665</v>
      </c>
      <c r="Q7046" t="s">
        <v>19247</v>
      </c>
      <c r="R7046" t="b">
        <v>1</v>
      </c>
    </row>
    <row r="7047" spans="1:18" x14ac:dyDescent="0.3">
      <c r="A7047" t="s">
        <v>19248</v>
      </c>
      <c r="B7047">
        <f>MID(dane3[[#This Row],[PassengerId]],1,4)+0</f>
        <v>7503</v>
      </c>
      <c r="C7047" t="s">
        <v>14</v>
      </c>
      <c r="D7047" t="b">
        <v>1</v>
      </c>
      <c r="E7047" t="s">
        <v>19249</v>
      </c>
      <c r="F7047" t="str">
        <f>MID($E7047,1,1)</f>
        <v>B</v>
      </c>
      <c r="G7047" t="str">
        <f>IFERROR(MID($E7047,SEARCH("/",$E7047,SEARCH("/",$E7047)+1)+1,1),"")</f>
        <v>S</v>
      </c>
      <c r="H7047" t="s">
        <v>16</v>
      </c>
      <c r="I7047">
        <v>26</v>
      </c>
      <c r="J7047" t="b">
        <v>0</v>
      </c>
      <c r="K7047" s="7">
        <v>0</v>
      </c>
      <c r="L7047" s="7">
        <v>0</v>
      </c>
      <c r="M7047" s="7">
        <v>0</v>
      </c>
      <c r="N7047" s="7">
        <v>0</v>
      </c>
      <c r="O7047" s="7">
        <v>0</v>
      </c>
      <c r="P7047" s="7">
        <f>SUM(dane3[[#This Row],[RoomService]:[VRDeck]])</f>
        <v>0</v>
      </c>
      <c r="Q7047" t="s">
        <v>19250</v>
      </c>
      <c r="R7047" t="b">
        <v>1</v>
      </c>
    </row>
    <row r="7048" spans="1:18" x14ac:dyDescent="0.3">
      <c r="A7048" t="s">
        <v>19251</v>
      </c>
      <c r="B7048">
        <f>MID(dane3[[#This Row],[PassengerId]],1,4)+0</f>
        <v>7503</v>
      </c>
      <c r="C7048" t="s">
        <v>14</v>
      </c>
      <c r="D7048" t="b">
        <v>0</v>
      </c>
      <c r="E7048" t="s">
        <v>19249</v>
      </c>
      <c r="F7048" t="str">
        <f>MID($E7048,1,1)</f>
        <v>B</v>
      </c>
      <c r="G7048" t="str">
        <f>IFERROR(MID($E7048,SEARCH("/",$E7048,SEARCH("/",$E7048)+1)+1,1),"")</f>
        <v>S</v>
      </c>
      <c r="H7048" t="s">
        <v>16</v>
      </c>
      <c r="I7048">
        <v>37</v>
      </c>
      <c r="J7048" t="b">
        <v>0</v>
      </c>
      <c r="K7048" s="7">
        <v>1577</v>
      </c>
      <c r="L7048" s="7">
        <v>11396</v>
      </c>
      <c r="M7048" s="7">
        <v>0</v>
      </c>
      <c r="N7048" s="7">
        <v>1014</v>
      </c>
      <c r="O7048" s="7">
        <v>560</v>
      </c>
      <c r="P7048" s="7">
        <f>SUM(dane3[[#This Row],[RoomService]:[VRDeck]])</f>
        <v>14547</v>
      </c>
      <c r="Q7048" t="s">
        <v>19252</v>
      </c>
      <c r="R7048" t="b">
        <v>1</v>
      </c>
    </row>
    <row r="7049" spans="1:18" x14ac:dyDescent="0.3">
      <c r="A7049" t="s">
        <v>19253</v>
      </c>
      <c r="B7049">
        <f>MID(dane3[[#This Row],[PassengerId]],1,4)+0</f>
        <v>7504</v>
      </c>
      <c r="C7049" t="s">
        <v>19</v>
      </c>
      <c r="D7049" t="b">
        <v>0</v>
      </c>
      <c r="E7049" t="s">
        <v>19254</v>
      </c>
      <c r="F7049" t="str">
        <f>MID($E7049,1,1)</f>
        <v>F</v>
      </c>
      <c r="G7049" t="str">
        <f>IFERROR(MID($E7049,SEARCH("/",$E7049,SEARCH("/",$E7049)+1)+1,1),"")</f>
        <v>P</v>
      </c>
      <c r="H7049" t="s">
        <v>16</v>
      </c>
      <c r="I7049">
        <v>30</v>
      </c>
      <c r="J7049" t="b">
        <v>0</v>
      </c>
      <c r="K7049" s="7">
        <v>0</v>
      </c>
      <c r="L7049" s="7">
        <v>2</v>
      </c>
      <c r="M7049" s="7">
        <v>0</v>
      </c>
      <c r="N7049" s="7">
        <v>690</v>
      </c>
      <c r="O7049" s="7">
        <v>86</v>
      </c>
      <c r="P7049" s="7">
        <f>SUM(dane3[[#This Row],[RoomService]:[VRDeck]])</f>
        <v>778</v>
      </c>
      <c r="Q7049" t="s">
        <v>23799</v>
      </c>
      <c r="R7049" t="b">
        <v>0</v>
      </c>
    </row>
    <row r="7050" spans="1:18" x14ac:dyDescent="0.3">
      <c r="A7050" t="s">
        <v>18460</v>
      </c>
      <c r="B7050">
        <f>MID(dane3[[#This Row],[PassengerId]],1,4)+0</f>
        <v>7142</v>
      </c>
      <c r="C7050" t="s">
        <v>53</v>
      </c>
      <c r="D7050" t="b">
        <v>0</v>
      </c>
      <c r="E7050" t="s">
        <v>18458</v>
      </c>
      <c r="F7050" t="str">
        <f>MID($E7050,1,1)</f>
        <v>E</v>
      </c>
      <c r="G7050" t="str">
        <f>IFERROR(MID($E7050,SEARCH("/",$E7050,SEARCH("/",$E7050)+1)+1,1),"")</f>
        <v>S</v>
      </c>
      <c r="H7050" t="s">
        <v>16</v>
      </c>
      <c r="I7050">
        <v>10</v>
      </c>
      <c r="J7050" t="b">
        <v>0</v>
      </c>
      <c r="K7050" s="7">
        <v>0</v>
      </c>
      <c r="L7050" s="7">
        <v>0</v>
      </c>
      <c r="M7050" s="7">
        <v>0</v>
      </c>
      <c r="N7050" s="7">
        <v>0</v>
      </c>
      <c r="O7050" s="7">
        <v>0</v>
      </c>
      <c r="P7050" s="7">
        <f>SUM(dane3[[#This Row],[RoomService]:[VRDeck]])</f>
        <v>0</v>
      </c>
      <c r="Q7050" t="s">
        <v>18461</v>
      </c>
      <c r="R7050" t="b">
        <v>1</v>
      </c>
    </row>
    <row r="7051" spans="1:18" x14ac:dyDescent="0.3">
      <c r="A7051" t="s">
        <v>18462</v>
      </c>
      <c r="B7051">
        <f>MID(dane3[[#This Row],[PassengerId]],1,4)+0</f>
        <v>7142</v>
      </c>
      <c r="C7051" t="s">
        <v>53</v>
      </c>
      <c r="D7051" t="b">
        <v>1</v>
      </c>
      <c r="E7051" t="s">
        <v>18458</v>
      </c>
      <c r="F7051" t="str">
        <f>MID($E7051,1,1)</f>
        <v>E</v>
      </c>
      <c r="G7051" t="str">
        <f>IFERROR(MID($E7051,SEARCH("/",$E7051,SEARCH("/",$E7051)+1)+1,1),"")</f>
        <v>S</v>
      </c>
      <c r="H7051" t="s">
        <v>16</v>
      </c>
      <c r="I7051">
        <v>30</v>
      </c>
      <c r="J7051" t="b">
        <v>0</v>
      </c>
      <c r="K7051" s="7">
        <v>0</v>
      </c>
      <c r="L7051" s="7">
        <v>0</v>
      </c>
      <c r="M7051" s="7">
        <v>0</v>
      </c>
      <c r="N7051" s="7">
        <v>0</v>
      </c>
      <c r="O7051" s="7">
        <v>0</v>
      </c>
      <c r="P7051" s="7">
        <f>SUM(dane3[[#This Row],[RoomService]:[VRDeck]])</f>
        <v>0</v>
      </c>
      <c r="Q7051" t="s">
        <v>18463</v>
      </c>
      <c r="R7051" t="b">
        <v>0</v>
      </c>
    </row>
    <row r="7052" spans="1:18" x14ac:dyDescent="0.3">
      <c r="A7052" t="s">
        <v>18464</v>
      </c>
      <c r="B7052">
        <f>MID(dane3[[#This Row],[PassengerId]],1,4)+0</f>
        <v>7143</v>
      </c>
      <c r="C7052" t="s">
        <v>53</v>
      </c>
      <c r="D7052" t="b">
        <v>0</v>
      </c>
      <c r="E7052" t="s">
        <v>18465</v>
      </c>
      <c r="F7052" t="str">
        <f>MID($E7052,1,1)</f>
        <v>F</v>
      </c>
      <c r="G7052" t="str">
        <f>IFERROR(MID($E7052,SEARCH("/",$E7052,SEARCH("/",$E7052)+1)+1,1),"")</f>
        <v>S</v>
      </c>
      <c r="H7052" t="s">
        <v>16</v>
      </c>
      <c r="I7052">
        <v>31</v>
      </c>
      <c r="J7052" t="b">
        <v>0</v>
      </c>
      <c r="K7052" s="7">
        <v>907</v>
      </c>
      <c r="L7052" s="7">
        <v>0</v>
      </c>
      <c r="M7052" s="7">
        <v>437</v>
      </c>
      <c r="N7052" s="7">
        <v>2</v>
      </c>
      <c r="O7052" s="7">
        <v>0</v>
      </c>
      <c r="P7052" s="7">
        <f>SUM(dane3[[#This Row],[RoomService]:[VRDeck]])</f>
        <v>1346</v>
      </c>
      <c r="Q7052" t="s">
        <v>18466</v>
      </c>
      <c r="R7052" t="b">
        <v>0</v>
      </c>
    </row>
    <row r="7053" spans="1:18" x14ac:dyDescent="0.3">
      <c r="A7053" t="s">
        <v>19262</v>
      </c>
      <c r="B7053">
        <f>MID(dane3[[#This Row],[PassengerId]],1,4)+0</f>
        <v>7506</v>
      </c>
      <c r="C7053" t="s">
        <v>19</v>
      </c>
      <c r="D7053" t="b">
        <v>0</v>
      </c>
      <c r="E7053" t="s">
        <v>19263</v>
      </c>
      <c r="F7053" t="str">
        <f>MID($E7053,1,1)</f>
        <v>F</v>
      </c>
      <c r="G7053" t="str">
        <f>IFERROR(MID($E7053,SEARCH("/",$E7053,SEARCH("/",$E7053)+1)+1,1),"")</f>
        <v>P</v>
      </c>
      <c r="H7053" t="s">
        <v>16</v>
      </c>
      <c r="I7053">
        <v>19</v>
      </c>
      <c r="J7053" t="b">
        <v>0</v>
      </c>
      <c r="K7053" s="7">
        <v>2110</v>
      </c>
      <c r="L7053" s="7">
        <v>0</v>
      </c>
      <c r="M7053" s="7">
        <v>0</v>
      </c>
      <c r="N7053" s="7">
        <v>0</v>
      </c>
      <c r="O7053" s="7">
        <v>1</v>
      </c>
      <c r="P7053" s="7">
        <f>SUM(dane3[[#This Row],[RoomService]:[VRDeck]])</f>
        <v>2111</v>
      </c>
      <c r="Q7053" t="s">
        <v>19264</v>
      </c>
      <c r="R7053" t="b">
        <v>0</v>
      </c>
    </row>
    <row r="7054" spans="1:18" x14ac:dyDescent="0.3">
      <c r="A7054" t="s">
        <v>19265</v>
      </c>
      <c r="B7054">
        <f>MID(dane3[[#This Row],[PassengerId]],1,4)+0</f>
        <v>7507</v>
      </c>
      <c r="C7054" t="s">
        <v>19</v>
      </c>
      <c r="D7054" t="b">
        <v>0</v>
      </c>
      <c r="E7054" t="s">
        <v>19266</v>
      </c>
      <c r="F7054" t="str">
        <f>MID($E7054,1,1)</f>
        <v>E</v>
      </c>
      <c r="G7054" t="str">
        <f>IFERROR(MID($E7054,SEARCH("/",$E7054,SEARCH("/",$E7054)+1)+1,1),"")</f>
        <v>S</v>
      </c>
      <c r="H7054" t="s">
        <v>16</v>
      </c>
      <c r="I7054">
        <v>19</v>
      </c>
      <c r="J7054" t="b">
        <v>0</v>
      </c>
      <c r="K7054" s="7">
        <v>0</v>
      </c>
      <c r="L7054" s="7">
        <v>789</v>
      </c>
      <c r="M7054" s="7">
        <v>0</v>
      </c>
      <c r="N7054" s="7">
        <v>0</v>
      </c>
      <c r="O7054" s="7">
        <v>0</v>
      </c>
      <c r="P7054" s="7">
        <f>SUM(dane3[[#This Row],[RoomService]:[VRDeck]])</f>
        <v>789</v>
      </c>
      <c r="Q7054" t="s">
        <v>19267</v>
      </c>
      <c r="R7054" t="b">
        <v>0</v>
      </c>
    </row>
    <row r="7055" spans="1:18" x14ac:dyDescent="0.3">
      <c r="A7055" t="s">
        <v>19268</v>
      </c>
      <c r="B7055">
        <f>MID(dane3[[#This Row],[PassengerId]],1,4)+0</f>
        <v>7507</v>
      </c>
      <c r="C7055" t="s">
        <v>19</v>
      </c>
      <c r="D7055" t="b">
        <v>0</v>
      </c>
      <c r="E7055" t="s">
        <v>19266</v>
      </c>
      <c r="F7055" t="str">
        <f>MID($E7055,1,1)</f>
        <v>E</v>
      </c>
      <c r="G7055" t="str">
        <f>IFERROR(MID($E7055,SEARCH("/",$E7055,SEARCH("/",$E7055)+1)+1,1),"")</f>
        <v>S</v>
      </c>
      <c r="H7055" t="s">
        <v>16</v>
      </c>
      <c r="I7055">
        <v>6</v>
      </c>
      <c r="J7055" t="b">
        <v>0</v>
      </c>
      <c r="K7055" s="7">
        <v>0</v>
      </c>
      <c r="L7055" s="7">
        <v>0</v>
      </c>
      <c r="M7055" s="7">
        <v>0</v>
      </c>
      <c r="N7055" s="7">
        <v>0</v>
      </c>
      <c r="O7055" s="7">
        <v>0</v>
      </c>
      <c r="P7055" s="7">
        <f>SUM(dane3[[#This Row],[RoomService]:[VRDeck]])</f>
        <v>0</v>
      </c>
      <c r="Q7055" t="s">
        <v>19269</v>
      </c>
      <c r="R7055" t="b">
        <v>1</v>
      </c>
    </row>
    <row r="7056" spans="1:18" x14ac:dyDescent="0.3">
      <c r="A7056" t="s">
        <v>19270</v>
      </c>
      <c r="B7056">
        <f>MID(dane3[[#This Row],[PassengerId]],1,4)+0</f>
        <v>7507</v>
      </c>
      <c r="C7056" t="s">
        <v>19</v>
      </c>
      <c r="D7056" t="b">
        <v>0</v>
      </c>
      <c r="E7056" t="s">
        <v>19266</v>
      </c>
      <c r="F7056" t="str">
        <f>MID($E7056,1,1)</f>
        <v>E</v>
      </c>
      <c r="G7056" t="str">
        <f>IFERROR(MID($E7056,SEARCH("/",$E7056,SEARCH("/",$E7056)+1)+1,1),"")</f>
        <v>S</v>
      </c>
      <c r="H7056" t="s">
        <v>46</v>
      </c>
      <c r="I7056">
        <v>4</v>
      </c>
      <c r="J7056" t="b">
        <v>0</v>
      </c>
      <c r="K7056" s="7">
        <v>0</v>
      </c>
      <c r="L7056" s="7">
        <v>0</v>
      </c>
      <c r="M7056" s="7">
        <v>0</v>
      </c>
      <c r="N7056" s="7">
        <v>0</v>
      </c>
      <c r="O7056" s="7">
        <v>0</v>
      </c>
      <c r="P7056" s="7">
        <f>SUM(dane3[[#This Row],[RoomService]:[VRDeck]])</f>
        <v>0</v>
      </c>
      <c r="Q7056" t="s">
        <v>19271</v>
      </c>
      <c r="R7056" t="b">
        <v>1</v>
      </c>
    </row>
    <row r="7057" spans="1:18" x14ac:dyDescent="0.3">
      <c r="A7057" t="s">
        <v>19272</v>
      </c>
      <c r="B7057">
        <f>MID(dane3[[#This Row],[PassengerId]],1,4)+0</f>
        <v>7508</v>
      </c>
      <c r="C7057" t="s">
        <v>14</v>
      </c>
      <c r="D7057" t="b">
        <v>0</v>
      </c>
      <c r="E7057" t="s">
        <v>19273</v>
      </c>
      <c r="F7057" t="str">
        <f>MID($E7057,1,1)</f>
        <v>B</v>
      </c>
      <c r="G7057" t="str">
        <f>IFERROR(MID($E7057,SEARCH("/",$E7057,SEARCH("/",$E7057)+1)+1,1),"")</f>
        <v>S</v>
      </c>
      <c r="H7057" t="s">
        <v>16</v>
      </c>
      <c r="I7057">
        <v>23</v>
      </c>
      <c r="J7057" t="b">
        <v>0</v>
      </c>
      <c r="K7057" s="7">
        <v>3580</v>
      </c>
      <c r="L7057" s="7">
        <v>564</v>
      </c>
      <c r="M7057" s="7">
        <v>103</v>
      </c>
      <c r="N7057" s="7">
        <v>0</v>
      </c>
      <c r="O7057" s="7">
        <v>90</v>
      </c>
      <c r="P7057" s="7">
        <f>SUM(dane3[[#This Row],[RoomService]:[VRDeck]])</f>
        <v>4337</v>
      </c>
      <c r="Q7057" t="s">
        <v>19274</v>
      </c>
      <c r="R7057" t="b">
        <v>0</v>
      </c>
    </row>
    <row r="7058" spans="1:18" x14ac:dyDescent="0.3">
      <c r="A7058" t="s">
        <v>19275</v>
      </c>
      <c r="B7058">
        <f>MID(dane3[[#This Row],[PassengerId]],1,4)+0</f>
        <v>7509</v>
      </c>
      <c r="C7058" t="s">
        <v>19</v>
      </c>
      <c r="D7058" t="b">
        <v>0</v>
      </c>
      <c r="E7058" t="s">
        <v>19276</v>
      </c>
      <c r="F7058" t="str">
        <f>MID($E7058,1,1)</f>
        <v>F</v>
      </c>
      <c r="G7058" t="str">
        <f>IFERROR(MID($E7058,SEARCH("/",$E7058,SEARCH("/",$E7058)+1)+1,1),"")</f>
        <v>S</v>
      </c>
      <c r="H7058" t="s">
        <v>16</v>
      </c>
      <c r="I7058">
        <v>37</v>
      </c>
      <c r="J7058" t="b">
        <v>0</v>
      </c>
      <c r="K7058" s="7">
        <v>1442</v>
      </c>
      <c r="L7058" s="7">
        <v>4</v>
      </c>
      <c r="M7058" s="7">
        <v>0</v>
      </c>
      <c r="N7058" s="7">
        <v>3</v>
      </c>
      <c r="O7058" s="7">
        <v>0</v>
      </c>
      <c r="P7058" s="7">
        <f>SUM(dane3[[#This Row],[RoomService]:[VRDeck]])</f>
        <v>1449</v>
      </c>
      <c r="Q7058" t="s">
        <v>19277</v>
      </c>
      <c r="R7058" t="b">
        <v>0</v>
      </c>
    </row>
    <row r="7059" spans="1:18" x14ac:dyDescent="0.3">
      <c r="A7059" t="s">
        <v>18473</v>
      </c>
      <c r="B7059">
        <f>MID(dane3[[#This Row],[PassengerId]],1,4)+0</f>
        <v>7149</v>
      </c>
      <c r="C7059" t="s">
        <v>53</v>
      </c>
      <c r="D7059" t="b">
        <v>1</v>
      </c>
      <c r="E7059" t="s">
        <v>18474</v>
      </c>
      <c r="F7059" t="str">
        <f>MID($E7059,1,1)</f>
        <v>F</v>
      </c>
      <c r="G7059" t="str">
        <f>IFERROR(MID($E7059,SEARCH("/",$E7059,SEARCH("/",$E7059)+1)+1,1),"")</f>
        <v>P</v>
      </c>
      <c r="H7059" t="s">
        <v>32</v>
      </c>
      <c r="I7059">
        <v>25</v>
      </c>
      <c r="J7059" t="b">
        <v>0</v>
      </c>
      <c r="K7059" s="7">
        <v>0</v>
      </c>
      <c r="L7059" s="7">
        <v>0</v>
      </c>
      <c r="M7059" s="7">
        <v>0</v>
      </c>
      <c r="N7059" s="7">
        <v>0</v>
      </c>
      <c r="O7059" s="7">
        <v>0</v>
      </c>
      <c r="P7059" s="7">
        <f>SUM(dane3[[#This Row],[RoomService]:[VRDeck]])</f>
        <v>0</v>
      </c>
      <c r="Q7059" t="s">
        <v>18475</v>
      </c>
      <c r="R7059" t="b">
        <v>1</v>
      </c>
    </row>
    <row r="7060" spans="1:18" x14ac:dyDescent="0.3">
      <c r="A7060" t="s">
        <v>19281</v>
      </c>
      <c r="B7060">
        <f>MID(dane3[[#This Row],[PassengerId]],1,4)+0</f>
        <v>7512</v>
      </c>
      <c r="C7060" t="s">
        <v>19</v>
      </c>
      <c r="D7060" t="b">
        <v>0</v>
      </c>
      <c r="E7060" t="s">
        <v>19282</v>
      </c>
      <c r="F7060" t="str">
        <f>MID($E7060,1,1)</f>
        <v>F</v>
      </c>
      <c r="G7060" t="str">
        <f>IFERROR(MID($E7060,SEARCH("/",$E7060,SEARCH("/",$E7060)+1)+1,1),"")</f>
        <v>S</v>
      </c>
      <c r="H7060" t="s">
        <v>32</v>
      </c>
      <c r="I7060">
        <v>29</v>
      </c>
      <c r="J7060" t="b">
        <v>0</v>
      </c>
      <c r="K7060" s="7">
        <v>5</v>
      </c>
      <c r="L7060" s="7">
        <v>598</v>
      </c>
      <c r="M7060" s="7">
        <v>0</v>
      </c>
      <c r="N7060" s="7">
        <v>0</v>
      </c>
      <c r="O7060" s="7">
        <v>0</v>
      </c>
      <c r="P7060" s="7">
        <f>SUM(dane3[[#This Row],[RoomService]:[VRDeck]])</f>
        <v>603</v>
      </c>
      <c r="Q7060" t="s">
        <v>19283</v>
      </c>
      <c r="R7060" t="b">
        <v>0</v>
      </c>
    </row>
    <row r="7061" spans="1:18" x14ac:dyDescent="0.3">
      <c r="A7061" t="s">
        <v>19284</v>
      </c>
      <c r="B7061">
        <f>MID(dane3[[#This Row],[PassengerId]],1,4)+0</f>
        <v>7513</v>
      </c>
      <c r="C7061" t="s">
        <v>19</v>
      </c>
      <c r="D7061" t="b">
        <v>0</v>
      </c>
      <c r="E7061" t="s">
        <v>19285</v>
      </c>
      <c r="F7061" t="str">
        <f>MID($E7061,1,1)</f>
        <v>E</v>
      </c>
      <c r="G7061" t="str">
        <f>IFERROR(MID($E7061,SEARCH("/",$E7061,SEARCH("/",$E7061)+1)+1,1),"")</f>
        <v>P</v>
      </c>
      <c r="H7061" t="s">
        <v>16</v>
      </c>
      <c r="I7061">
        <v>25</v>
      </c>
      <c r="J7061" t="b">
        <v>0</v>
      </c>
      <c r="K7061" s="7">
        <v>0</v>
      </c>
      <c r="L7061" s="7">
        <v>779</v>
      </c>
      <c r="M7061" s="7">
        <v>0</v>
      </c>
      <c r="N7061" s="7">
        <v>2</v>
      </c>
      <c r="O7061" s="7">
        <v>6</v>
      </c>
      <c r="P7061" s="7">
        <f>SUM(dane3[[#This Row],[RoomService]:[VRDeck]])</f>
        <v>787</v>
      </c>
      <c r="Q7061" t="s">
        <v>19286</v>
      </c>
      <c r="R7061" t="b">
        <v>0</v>
      </c>
    </row>
    <row r="7062" spans="1:18" x14ac:dyDescent="0.3">
      <c r="A7062" t="s">
        <v>19287</v>
      </c>
      <c r="B7062">
        <f>MID(dane3[[#This Row],[PassengerId]],1,4)+0</f>
        <v>7514</v>
      </c>
      <c r="C7062" t="s">
        <v>19</v>
      </c>
      <c r="D7062" t="b">
        <v>0</v>
      </c>
      <c r="E7062" t="s">
        <v>19288</v>
      </c>
      <c r="F7062" t="str">
        <f>MID($E7062,1,1)</f>
        <v>F</v>
      </c>
      <c r="G7062" t="str">
        <f>IFERROR(MID($E7062,SEARCH("/",$E7062,SEARCH("/",$E7062)+1)+1,1),"")</f>
        <v>P</v>
      </c>
      <c r="H7062" t="s">
        <v>16</v>
      </c>
      <c r="I7062">
        <v>52</v>
      </c>
      <c r="J7062" t="b">
        <v>0</v>
      </c>
      <c r="K7062" s="7">
        <v>0</v>
      </c>
      <c r="L7062" s="7">
        <v>0</v>
      </c>
      <c r="M7062" s="7">
        <v>47</v>
      </c>
      <c r="N7062" s="7">
        <v>2059</v>
      </c>
      <c r="O7062" s="7">
        <v>0</v>
      </c>
      <c r="P7062" s="7">
        <f>SUM(dane3[[#This Row],[RoomService]:[VRDeck]])</f>
        <v>2106</v>
      </c>
      <c r="Q7062" t="s">
        <v>19289</v>
      </c>
      <c r="R7062" t="b">
        <v>0</v>
      </c>
    </row>
    <row r="7063" spans="1:18" x14ac:dyDescent="0.3">
      <c r="A7063" t="s">
        <v>18476</v>
      </c>
      <c r="B7063">
        <f>MID(dane3[[#This Row],[PassengerId]],1,4)+0</f>
        <v>7151</v>
      </c>
      <c r="C7063" t="s">
        <v>53</v>
      </c>
      <c r="D7063" t="b">
        <v>0</v>
      </c>
      <c r="E7063" t="s">
        <v>18477</v>
      </c>
      <c r="F7063" t="str">
        <f>MID($E7063,1,1)</f>
        <v>E</v>
      </c>
      <c r="G7063" t="str">
        <f>IFERROR(MID($E7063,SEARCH("/",$E7063,SEARCH("/",$E7063)+1)+1,1),"")</f>
        <v>P</v>
      </c>
      <c r="H7063" t="s">
        <v>16</v>
      </c>
      <c r="I7063">
        <v>32</v>
      </c>
      <c r="J7063" t="b">
        <v>0</v>
      </c>
      <c r="K7063" s="7">
        <v>288</v>
      </c>
      <c r="L7063" s="7">
        <v>0</v>
      </c>
      <c r="M7063" s="7">
        <v>592</v>
      </c>
      <c r="N7063" s="7">
        <v>670</v>
      </c>
      <c r="O7063" s="7">
        <v>40</v>
      </c>
      <c r="P7063" s="7">
        <f>SUM(dane3[[#This Row],[RoomService]:[VRDeck]])</f>
        <v>1590</v>
      </c>
      <c r="Q7063" t="s">
        <v>18478</v>
      </c>
      <c r="R7063" t="b">
        <v>0</v>
      </c>
    </row>
    <row r="7064" spans="1:18" x14ac:dyDescent="0.3">
      <c r="A7064" t="s">
        <v>18487</v>
      </c>
      <c r="B7064">
        <f>MID(dane3[[#This Row],[PassengerId]],1,4)+0</f>
        <v>7156</v>
      </c>
      <c r="C7064" t="s">
        <v>53</v>
      </c>
      <c r="D7064" t="b">
        <v>0</v>
      </c>
      <c r="E7064" t="s">
        <v>18488</v>
      </c>
      <c r="F7064" t="str">
        <f>MID($E7064,1,1)</f>
        <v>E</v>
      </c>
      <c r="G7064" t="str">
        <f>IFERROR(MID($E7064,SEARCH("/",$E7064,SEARCH("/",$E7064)+1)+1,1),"")</f>
        <v>S</v>
      </c>
      <c r="H7064" t="s">
        <v>16</v>
      </c>
      <c r="I7064">
        <v>3</v>
      </c>
      <c r="J7064" t="b">
        <v>0</v>
      </c>
      <c r="K7064" s="7">
        <v>0</v>
      </c>
      <c r="L7064" s="7">
        <v>0</v>
      </c>
      <c r="M7064" s="7">
        <v>0</v>
      </c>
      <c r="N7064" s="7">
        <v>0</v>
      </c>
      <c r="O7064" s="7">
        <v>0</v>
      </c>
      <c r="P7064" s="7">
        <f>SUM(dane3[[#This Row],[RoomService]:[VRDeck]])</f>
        <v>0</v>
      </c>
      <c r="Q7064" t="s">
        <v>18489</v>
      </c>
      <c r="R7064" t="b">
        <v>1</v>
      </c>
    </row>
    <row r="7065" spans="1:18" x14ac:dyDescent="0.3">
      <c r="A7065" t="s">
        <v>19295</v>
      </c>
      <c r="B7065">
        <f>MID(dane3[[#This Row],[PassengerId]],1,4)+0</f>
        <v>7517</v>
      </c>
      <c r="C7065" t="s">
        <v>19</v>
      </c>
      <c r="D7065" t="b">
        <v>0</v>
      </c>
      <c r="E7065" t="s">
        <v>19296</v>
      </c>
      <c r="F7065" t="str">
        <f>MID($E7065,1,1)</f>
        <v>F</v>
      </c>
      <c r="G7065" t="str">
        <f>IFERROR(MID($E7065,SEARCH("/",$E7065,SEARCH("/",$E7065)+1)+1,1),"")</f>
        <v>P</v>
      </c>
      <c r="H7065" t="s">
        <v>32</v>
      </c>
      <c r="I7065">
        <v>25</v>
      </c>
      <c r="J7065" t="b">
        <v>0</v>
      </c>
      <c r="K7065" s="7">
        <v>15</v>
      </c>
      <c r="L7065" s="7">
        <v>3</v>
      </c>
      <c r="M7065" s="7">
        <v>0</v>
      </c>
      <c r="N7065" s="7">
        <v>635</v>
      </c>
      <c r="O7065" s="7">
        <v>0</v>
      </c>
      <c r="P7065" s="7">
        <f>SUM(dane3[[#This Row],[RoomService]:[VRDeck]])</f>
        <v>653</v>
      </c>
      <c r="Q7065" t="s">
        <v>19297</v>
      </c>
      <c r="R7065" t="b">
        <v>0</v>
      </c>
    </row>
    <row r="7066" spans="1:18" x14ac:dyDescent="0.3">
      <c r="A7066" t="s">
        <v>19298</v>
      </c>
      <c r="B7066">
        <f>MID(dane3[[#This Row],[PassengerId]],1,4)+0</f>
        <v>7518</v>
      </c>
      <c r="C7066" t="s">
        <v>14</v>
      </c>
      <c r="D7066" t="b">
        <v>1</v>
      </c>
      <c r="E7066" t="s">
        <v>19299</v>
      </c>
      <c r="F7066" t="str">
        <f>MID($E7066,1,1)</f>
        <v>B</v>
      </c>
      <c r="G7066" t="str">
        <f>IFERROR(MID($E7066,SEARCH("/",$E7066,SEARCH("/",$E7066)+1)+1,1),"")</f>
        <v>P</v>
      </c>
      <c r="H7066" t="s">
        <v>16</v>
      </c>
      <c r="I7066">
        <v>26</v>
      </c>
      <c r="J7066" t="b">
        <v>0</v>
      </c>
      <c r="K7066" s="7">
        <v>0</v>
      </c>
      <c r="L7066" s="7">
        <v>0</v>
      </c>
      <c r="M7066" s="7">
        <v>0</v>
      </c>
      <c r="N7066" s="7">
        <v>0</v>
      </c>
      <c r="O7066" s="7">
        <v>0</v>
      </c>
      <c r="P7066" s="7">
        <f>SUM(dane3[[#This Row],[RoomService]:[VRDeck]])</f>
        <v>0</v>
      </c>
      <c r="Q7066" t="s">
        <v>19300</v>
      </c>
      <c r="R7066" t="b">
        <v>1</v>
      </c>
    </row>
    <row r="7067" spans="1:18" x14ac:dyDescent="0.3">
      <c r="A7067" t="s">
        <v>19301</v>
      </c>
      <c r="B7067">
        <f>MID(dane3[[#This Row],[PassengerId]],1,4)+0</f>
        <v>7518</v>
      </c>
      <c r="C7067" t="s">
        <v>14</v>
      </c>
      <c r="D7067" t="b">
        <v>0</v>
      </c>
      <c r="E7067" t="s">
        <v>19299</v>
      </c>
      <c r="F7067" t="str">
        <f>MID($E7067,1,1)</f>
        <v>B</v>
      </c>
      <c r="G7067" t="str">
        <f>IFERROR(MID($E7067,SEARCH("/",$E7067,SEARCH("/",$E7067)+1)+1,1),"")</f>
        <v>P</v>
      </c>
      <c r="H7067" t="s">
        <v>32</v>
      </c>
      <c r="I7067">
        <v>32</v>
      </c>
      <c r="J7067" t="b">
        <v>1</v>
      </c>
      <c r="K7067" s="7">
        <v>2502</v>
      </c>
      <c r="L7067" s="7">
        <v>700</v>
      </c>
      <c r="M7067" s="7">
        <v>1104</v>
      </c>
      <c r="N7067" s="7">
        <v>13902</v>
      </c>
      <c r="O7067" s="7">
        <v>484</v>
      </c>
      <c r="P7067" s="7">
        <f>SUM(dane3[[#This Row],[RoomService]:[VRDeck]])</f>
        <v>18692</v>
      </c>
      <c r="Q7067" t="s">
        <v>19302</v>
      </c>
      <c r="R7067" t="b">
        <v>0</v>
      </c>
    </row>
    <row r="7068" spans="1:18" x14ac:dyDescent="0.3">
      <c r="A7068" t="s">
        <v>19303</v>
      </c>
      <c r="B7068">
        <f>MID(dane3[[#This Row],[PassengerId]],1,4)+0</f>
        <v>7520</v>
      </c>
      <c r="C7068" t="s">
        <v>19</v>
      </c>
      <c r="D7068" t="b">
        <v>0</v>
      </c>
      <c r="E7068" t="s">
        <v>19304</v>
      </c>
      <c r="F7068" t="str">
        <f>MID($E7068,1,1)</f>
        <v>F</v>
      </c>
      <c r="G7068" t="str">
        <f>IFERROR(MID($E7068,SEARCH("/",$E7068,SEARCH("/",$E7068)+1)+1,1),"")</f>
        <v>P</v>
      </c>
      <c r="H7068" t="s">
        <v>16</v>
      </c>
      <c r="I7068">
        <v>58</v>
      </c>
      <c r="J7068" t="b">
        <v>0</v>
      </c>
      <c r="K7068" s="7">
        <v>1366</v>
      </c>
      <c r="L7068" s="7">
        <v>257</v>
      </c>
      <c r="M7068" s="7">
        <v>0</v>
      </c>
      <c r="N7068" s="7">
        <v>0</v>
      </c>
      <c r="O7068" s="7">
        <v>311</v>
      </c>
      <c r="P7068" s="7">
        <f>SUM(dane3[[#This Row],[RoomService]:[VRDeck]])</f>
        <v>1934</v>
      </c>
      <c r="Q7068" t="s">
        <v>19305</v>
      </c>
      <c r="R7068" t="b">
        <v>0</v>
      </c>
    </row>
    <row r="7069" spans="1:18" x14ac:dyDescent="0.3">
      <c r="A7069" t="s">
        <v>19306</v>
      </c>
      <c r="B7069">
        <f>MID(dane3[[#This Row],[PassengerId]],1,4)+0</f>
        <v>7521</v>
      </c>
      <c r="C7069" t="s">
        <v>19</v>
      </c>
      <c r="D7069" t="b">
        <v>0</v>
      </c>
      <c r="E7069" t="s">
        <v>19307</v>
      </c>
      <c r="F7069" t="str">
        <f>MID($E7069,1,1)</f>
        <v>F</v>
      </c>
      <c r="G7069" t="str">
        <f>IFERROR(MID($E7069,SEARCH("/",$E7069,SEARCH("/",$E7069)+1)+1,1),"")</f>
        <v>P</v>
      </c>
      <c r="H7069" t="s">
        <v>16</v>
      </c>
      <c r="I7069">
        <v>44</v>
      </c>
      <c r="J7069" t="b">
        <v>0</v>
      </c>
      <c r="K7069" s="7">
        <v>657</v>
      </c>
      <c r="L7069" s="7">
        <v>0</v>
      </c>
      <c r="M7069" s="7">
        <v>103</v>
      </c>
      <c r="N7069" s="7">
        <v>0</v>
      </c>
      <c r="O7069" s="7">
        <v>394</v>
      </c>
      <c r="P7069" s="7">
        <f>SUM(dane3[[#This Row],[RoomService]:[VRDeck]])</f>
        <v>1154</v>
      </c>
      <c r="Q7069" t="s">
        <v>19308</v>
      </c>
      <c r="R7069" t="b">
        <v>0</v>
      </c>
    </row>
    <row r="7070" spans="1:18" x14ac:dyDescent="0.3">
      <c r="A7070" t="s">
        <v>19309</v>
      </c>
      <c r="B7070">
        <f>MID(dane3[[#This Row],[PassengerId]],1,4)+0</f>
        <v>7522</v>
      </c>
      <c r="C7070" t="s">
        <v>19</v>
      </c>
      <c r="D7070" t="b">
        <v>0</v>
      </c>
      <c r="E7070" t="s">
        <v>19310</v>
      </c>
      <c r="F7070" t="str">
        <f>MID($E7070,1,1)</f>
        <v>G</v>
      </c>
      <c r="G7070" t="str">
        <f>IFERROR(MID($E7070,SEARCH("/",$E7070,SEARCH("/",$E7070)+1)+1,1),"")</f>
        <v>P</v>
      </c>
      <c r="H7070" t="s">
        <v>16</v>
      </c>
      <c r="I7070">
        <v>41</v>
      </c>
      <c r="J7070" t="b">
        <v>0</v>
      </c>
      <c r="K7070" s="7">
        <v>0</v>
      </c>
      <c r="L7070" s="7">
        <v>0</v>
      </c>
      <c r="M7070" s="7">
        <v>0</v>
      </c>
      <c r="N7070" s="7">
        <v>0</v>
      </c>
      <c r="O7070" s="7">
        <v>908</v>
      </c>
      <c r="P7070" s="7">
        <f>SUM(dane3[[#This Row],[RoomService]:[VRDeck]])</f>
        <v>908</v>
      </c>
      <c r="Q7070" t="s">
        <v>19311</v>
      </c>
      <c r="R7070" t="b">
        <v>0</v>
      </c>
    </row>
    <row r="7071" spans="1:18" x14ac:dyDescent="0.3">
      <c r="A7071" t="s">
        <v>19312</v>
      </c>
      <c r="B7071">
        <f>MID(dane3[[#This Row],[PassengerId]],1,4)+0</f>
        <v>7523</v>
      </c>
      <c r="C7071" t="s">
        <v>19</v>
      </c>
      <c r="D7071" t="b">
        <v>0</v>
      </c>
      <c r="E7071" t="s">
        <v>19313</v>
      </c>
      <c r="F7071" t="str">
        <f>MID($E7071,1,1)</f>
        <v>G</v>
      </c>
      <c r="G7071" t="str">
        <f>IFERROR(MID($E7071,SEARCH("/",$E7071,SEARCH("/",$E7071)+1)+1,1),"")</f>
        <v>S</v>
      </c>
      <c r="H7071" t="s">
        <v>16</v>
      </c>
      <c r="I7071">
        <v>24</v>
      </c>
      <c r="J7071" t="b">
        <v>0</v>
      </c>
      <c r="K7071" s="7">
        <v>0</v>
      </c>
      <c r="L7071" s="7">
        <v>0</v>
      </c>
      <c r="M7071" s="7">
        <v>643</v>
      </c>
      <c r="N7071" s="7">
        <v>167</v>
      </c>
      <c r="O7071" s="7">
        <v>0</v>
      </c>
      <c r="P7071" s="7">
        <f>SUM(dane3[[#This Row],[RoomService]:[VRDeck]])</f>
        <v>810</v>
      </c>
      <c r="Q7071" t="s">
        <v>19314</v>
      </c>
      <c r="R7071" t="b">
        <v>1</v>
      </c>
    </row>
    <row r="7072" spans="1:18" x14ac:dyDescent="0.3">
      <c r="A7072" t="s">
        <v>19315</v>
      </c>
      <c r="B7072">
        <f>MID(dane3[[#This Row],[PassengerId]],1,4)+0</f>
        <v>7524</v>
      </c>
      <c r="C7072" t="s">
        <v>19</v>
      </c>
      <c r="D7072" t="b">
        <v>1</v>
      </c>
      <c r="E7072" t="s">
        <v>19316</v>
      </c>
      <c r="F7072" t="str">
        <f>MID($E7072,1,1)</f>
        <v>G</v>
      </c>
      <c r="G7072" t="str">
        <f>IFERROR(MID($E7072,SEARCH("/",$E7072,SEARCH("/",$E7072)+1)+1,1),"")</f>
        <v>P</v>
      </c>
      <c r="H7072" t="s">
        <v>16</v>
      </c>
      <c r="I7072">
        <v>41</v>
      </c>
      <c r="J7072" t="b">
        <v>0</v>
      </c>
      <c r="K7072" s="7">
        <v>0</v>
      </c>
      <c r="L7072" s="7">
        <v>0</v>
      </c>
      <c r="M7072" s="7">
        <v>0</v>
      </c>
      <c r="N7072" s="7">
        <v>0</v>
      </c>
      <c r="O7072" s="7">
        <v>0</v>
      </c>
      <c r="P7072" s="7">
        <f>SUM(dane3[[#This Row],[RoomService]:[VRDeck]])</f>
        <v>0</v>
      </c>
      <c r="Q7072" t="s">
        <v>19317</v>
      </c>
      <c r="R7072" t="b">
        <v>1</v>
      </c>
    </row>
    <row r="7073" spans="1:18" x14ac:dyDescent="0.3">
      <c r="A7073" t="s">
        <v>19318</v>
      </c>
      <c r="B7073">
        <f>MID(dane3[[#This Row],[PassengerId]],1,4)+0</f>
        <v>7524</v>
      </c>
      <c r="C7073" t="s">
        <v>19</v>
      </c>
      <c r="D7073" t="b">
        <v>1</v>
      </c>
      <c r="E7073" t="s">
        <v>19316</v>
      </c>
      <c r="F7073" t="str">
        <f>MID($E7073,1,1)</f>
        <v>G</v>
      </c>
      <c r="G7073" t="str">
        <f>IFERROR(MID($E7073,SEARCH("/",$E7073,SEARCH("/",$E7073)+1)+1,1),"")</f>
        <v>P</v>
      </c>
      <c r="H7073" t="s">
        <v>32</v>
      </c>
      <c r="I7073">
        <v>23</v>
      </c>
      <c r="J7073" t="b">
        <v>0</v>
      </c>
      <c r="K7073" s="7">
        <v>0</v>
      </c>
      <c r="L7073" s="7">
        <v>0</v>
      </c>
      <c r="M7073" s="7">
        <v>0</v>
      </c>
      <c r="N7073" s="7">
        <v>0</v>
      </c>
      <c r="O7073" s="7">
        <v>0</v>
      </c>
      <c r="P7073" s="7">
        <f>SUM(dane3[[#This Row],[RoomService]:[VRDeck]])</f>
        <v>0</v>
      </c>
      <c r="Q7073" t="s">
        <v>19319</v>
      </c>
      <c r="R7073" t="b">
        <v>1</v>
      </c>
    </row>
    <row r="7074" spans="1:18" x14ac:dyDescent="0.3">
      <c r="A7074" t="s">
        <v>19320</v>
      </c>
      <c r="B7074">
        <f>MID(dane3[[#This Row],[PassengerId]],1,4)+0</f>
        <v>7525</v>
      </c>
      <c r="C7074" t="s">
        <v>14</v>
      </c>
      <c r="D7074" t="b">
        <v>0</v>
      </c>
      <c r="E7074" t="s">
        <v>19321</v>
      </c>
      <c r="F7074" t="str">
        <f>MID($E7074,1,1)</f>
        <v>C</v>
      </c>
      <c r="G7074" t="str">
        <f>IFERROR(MID($E7074,SEARCH("/",$E7074,SEARCH("/",$E7074)+1)+1,1),"")</f>
        <v>S</v>
      </c>
      <c r="H7074" t="s">
        <v>16</v>
      </c>
      <c r="I7074">
        <v>27</v>
      </c>
      <c r="J7074" t="b">
        <v>0</v>
      </c>
      <c r="K7074" s="7">
        <v>390</v>
      </c>
      <c r="L7074" s="7">
        <v>1377</v>
      </c>
      <c r="M7074" s="7">
        <v>0</v>
      </c>
      <c r="N7074" s="7">
        <v>2809</v>
      </c>
      <c r="O7074" s="7">
        <v>4914</v>
      </c>
      <c r="P7074" s="7">
        <f>SUM(dane3[[#This Row],[RoomService]:[VRDeck]])</f>
        <v>9490</v>
      </c>
      <c r="Q7074" t="s">
        <v>19322</v>
      </c>
      <c r="R7074" t="b">
        <v>0</v>
      </c>
    </row>
    <row r="7075" spans="1:18" x14ac:dyDescent="0.3">
      <c r="A7075" t="s">
        <v>19323</v>
      </c>
      <c r="B7075">
        <f>MID(dane3[[#This Row],[PassengerId]],1,4)+0</f>
        <v>7525</v>
      </c>
      <c r="C7075" t="s">
        <v>14</v>
      </c>
      <c r="D7075" t="b">
        <v>1</v>
      </c>
      <c r="E7075" t="s">
        <v>19321</v>
      </c>
      <c r="F7075" t="str">
        <f>MID($E7075,1,1)</f>
        <v>C</v>
      </c>
      <c r="G7075" t="str">
        <f>IFERROR(MID($E7075,SEARCH("/",$E7075,SEARCH("/",$E7075)+1)+1,1),"")</f>
        <v>S</v>
      </c>
      <c r="H7075" t="s">
        <v>46</v>
      </c>
      <c r="I7075">
        <v>61</v>
      </c>
      <c r="J7075" t="b">
        <v>0</v>
      </c>
      <c r="K7075" s="7">
        <v>0</v>
      </c>
      <c r="L7075" s="7">
        <v>0</v>
      </c>
      <c r="M7075" s="7">
        <v>0</v>
      </c>
      <c r="N7075" s="7">
        <v>0</v>
      </c>
      <c r="O7075" s="7">
        <v>0</v>
      </c>
      <c r="P7075" s="7">
        <f>SUM(dane3[[#This Row],[RoomService]:[VRDeck]])</f>
        <v>0</v>
      </c>
      <c r="Q7075" t="s">
        <v>19324</v>
      </c>
      <c r="R7075" t="b">
        <v>1</v>
      </c>
    </row>
    <row r="7076" spans="1:18" x14ac:dyDescent="0.3">
      <c r="A7076" t="s">
        <v>19325</v>
      </c>
      <c r="B7076">
        <f>MID(dane3[[#This Row],[PassengerId]],1,4)+0</f>
        <v>7527</v>
      </c>
      <c r="C7076" t="s">
        <v>19</v>
      </c>
      <c r="D7076" t="b">
        <v>0</v>
      </c>
      <c r="E7076" t="s">
        <v>19326</v>
      </c>
      <c r="F7076" t="str">
        <f>MID($E7076,1,1)</f>
        <v>F</v>
      </c>
      <c r="G7076" t="str">
        <f>IFERROR(MID($E7076,SEARCH("/",$E7076,SEARCH("/",$E7076)+1)+1,1),"")</f>
        <v>P</v>
      </c>
      <c r="H7076" t="s">
        <v>16</v>
      </c>
      <c r="I7076">
        <v>18</v>
      </c>
      <c r="J7076" t="b">
        <v>0</v>
      </c>
      <c r="K7076" s="7">
        <v>0</v>
      </c>
      <c r="L7076" s="7">
        <v>732</v>
      </c>
      <c r="M7076" s="7">
        <v>2</v>
      </c>
      <c r="N7076" s="7">
        <v>13</v>
      </c>
      <c r="O7076" s="7">
        <v>47</v>
      </c>
      <c r="P7076" s="7">
        <f>SUM(dane3[[#This Row],[RoomService]:[VRDeck]])</f>
        <v>794</v>
      </c>
      <c r="Q7076" t="s">
        <v>19327</v>
      </c>
      <c r="R7076" t="b">
        <v>1</v>
      </c>
    </row>
    <row r="7077" spans="1:18" x14ac:dyDescent="0.3">
      <c r="A7077" t="s">
        <v>19328</v>
      </c>
      <c r="B7077">
        <f>MID(dane3[[#This Row],[PassengerId]],1,4)+0</f>
        <v>7529</v>
      </c>
      <c r="C7077" t="s">
        <v>19</v>
      </c>
      <c r="D7077" t="b">
        <v>1</v>
      </c>
      <c r="E7077" t="s">
        <v>19329</v>
      </c>
      <c r="F7077" t="str">
        <f>MID($E7077,1,1)</f>
        <v>G</v>
      </c>
      <c r="G7077" t="str">
        <f>IFERROR(MID($E7077,SEARCH("/",$E7077,SEARCH("/",$E7077)+1)+1,1),"")</f>
        <v>S</v>
      </c>
      <c r="H7077" t="s">
        <v>16</v>
      </c>
      <c r="I7077">
        <v>18</v>
      </c>
      <c r="J7077" t="b">
        <v>0</v>
      </c>
      <c r="K7077" s="7">
        <v>0</v>
      </c>
      <c r="L7077" s="7">
        <v>0</v>
      </c>
      <c r="M7077" s="7">
        <v>0</v>
      </c>
      <c r="N7077" s="7">
        <v>0</v>
      </c>
      <c r="O7077" s="7">
        <v>0</v>
      </c>
      <c r="P7077" s="7">
        <f>SUM(dane3[[#This Row],[RoomService]:[VRDeck]])</f>
        <v>0</v>
      </c>
      <c r="Q7077" t="s">
        <v>19330</v>
      </c>
      <c r="R7077" t="b">
        <v>1</v>
      </c>
    </row>
    <row r="7078" spans="1:18" x14ac:dyDescent="0.3">
      <c r="A7078" t="s">
        <v>19331</v>
      </c>
      <c r="B7078">
        <f>MID(dane3[[#This Row],[PassengerId]],1,4)+0</f>
        <v>7531</v>
      </c>
      <c r="C7078" t="s">
        <v>14</v>
      </c>
      <c r="D7078" t="b">
        <v>1</v>
      </c>
      <c r="E7078" t="s">
        <v>19332</v>
      </c>
      <c r="F7078" t="str">
        <f>MID($E7078,1,1)</f>
        <v>B</v>
      </c>
      <c r="G7078" t="str">
        <f>IFERROR(MID($E7078,SEARCH("/",$E7078,SEARCH("/",$E7078)+1)+1,1),"")</f>
        <v>S</v>
      </c>
      <c r="H7078" t="s">
        <v>16</v>
      </c>
      <c r="I7078">
        <v>34</v>
      </c>
      <c r="J7078" t="b">
        <v>0</v>
      </c>
      <c r="K7078" s="7">
        <v>0</v>
      </c>
      <c r="L7078" s="7">
        <v>0</v>
      </c>
      <c r="M7078" s="7">
        <v>0</v>
      </c>
      <c r="N7078" s="7">
        <v>0</v>
      </c>
      <c r="O7078" s="7">
        <v>0</v>
      </c>
      <c r="P7078" s="7">
        <f>SUM(dane3[[#This Row],[RoomService]:[VRDeck]])</f>
        <v>0</v>
      </c>
      <c r="Q7078" t="s">
        <v>19333</v>
      </c>
      <c r="R7078" t="b">
        <v>1</v>
      </c>
    </row>
    <row r="7079" spans="1:18" x14ac:dyDescent="0.3">
      <c r="A7079" t="s">
        <v>19334</v>
      </c>
      <c r="B7079">
        <f>MID(dane3[[#This Row],[PassengerId]],1,4)+0</f>
        <v>7531</v>
      </c>
      <c r="C7079" t="s">
        <v>14</v>
      </c>
      <c r="D7079" t="b">
        <v>1</v>
      </c>
      <c r="E7079" t="s">
        <v>19332</v>
      </c>
      <c r="F7079" t="str">
        <f>MID($E7079,1,1)</f>
        <v>B</v>
      </c>
      <c r="G7079" t="str">
        <f>IFERROR(MID($E7079,SEARCH("/",$E7079,SEARCH("/",$E7079)+1)+1,1),"")</f>
        <v>S</v>
      </c>
      <c r="H7079" t="s">
        <v>46</v>
      </c>
      <c r="I7079">
        <v>15</v>
      </c>
      <c r="J7079" t="b">
        <v>0</v>
      </c>
      <c r="K7079" s="7">
        <v>0</v>
      </c>
      <c r="L7079" s="7">
        <v>0</v>
      </c>
      <c r="M7079" s="7">
        <v>0</v>
      </c>
      <c r="N7079" s="7">
        <v>0</v>
      </c>
      <c r="O7079" s="7">
        <v>0</v>
      </c>
      <c r="P7079" s="7">
        <f>SUM(dane3[[#This Row],[RoomService]:[VRDeck]])</f>
        <v>0</v>
      </c>
      <c r="Q7079" t="s">
        <v>19335</v>
      </c>
      <c r="R7079" t="b">
        <v>1</v>
      </c>
    </row>
    <row r="7080" spans="1:18" x14ac:dyDescent="0.3">
      <c r="A7080" t="s">
        <v>19336</v>
      </c>
      <c r="B7080">
        <f>MID(dane3[[#This Row],[PassengerId]],1,4)+0</f>
        <v>7533</v>
      </c>
      <c r="C7080" t="s">
        <v>19</v>
      </c>
      <c r="D7080" t="b">
        <v>0</v>
      </c>
      <c r="E7080" t="s">
        <v>19337</v>
      </c>
      <c r="F7080" t="str">
        <f>MID($E7080,1,1)</f>
        <v>G</v>
      </c>
      <c r="G7080" t="str">
        <f>IFERROR(MID($E7080,SEARCH("/",$E7080,SEARCH("/",$E7080)+1)+1,1),"")</f>
        <v>S</v>
      </c>
      <c r="H7080" t="s">
        <v>46</v>
      </c>
      <c r="I7080">
        <v>12</v>
      </c>
      <c r="J7080" t="b">
        <v>0</v>
      </c>
      <c r="K7080" s="7">
        <v>0</v>
      </c>
      <c r="L7080" s="7">
        <v>0</v>
      </c>
      <c r="M7080" s="7">
        <v>0</v>
      </c>
      <c r="N7080" s="7">
        <v>0</v>
      </c>
      <c r="O7080" s="7">
        <v>0</v>
      </c>
      <c r="P7080" s="7">
        <f>SUM(dane3[[#This Row],[RoomService]:[VRDeck]])</f>
        <v>0</v>
      </c>
      <c r="Q7080" t="s">
        <v>19338</v>
      </c>
      <c r="R7080" t="b">
        <v>1</v>
      </c>
    </row>
    <row r="7081" spans="1:18" x14ac:dyDescent="0.3">
      <c r="A7081" t="s">
        <v>19339</v>
      </c>
      <c r="B7081">
        <f>MID(dane3[[#This Row],[PassengerId]],1,4)+0</f>
        <v>7534</v>
      </c>
      <c r="C7081" t="s">
        <v>19</v>
      </c>
      <c r="D7081" t="b">
        <v>0</v>
      </c>
      <c r="E7081" t="s">
        <v>19340</v>
      </c>
      <c r="F7081" t="str">
        <f>MID($E7081,1,1)</f>
        <v>F</v>
      </c>
      <c r="G7081" t="str">
        <f>IFERROR(MID($E7081,SEARCH("/",$E7081,SEARCH("/",$E7081)+1)+1,1),"")</f>
        <v>S</v>
      </c>
      <c r="H7081" t="s">
        <v>32</v>
      </c>
      <c r="I7081">
        <v>40</v>
      </c>
      <c r="J7081" t="b">
        <v>0</v>
      </c>
      <c r="K7081" s="7">
        <v>420</v>
      </c>
      <c r="L7081" s="7">
        <v>0</v>
      </c>
      <c r="M7081" s="7">
        <v>345</v>
      </c>
      <c r="N7081" s="7">
        <v>1</v>
      </c>
      <c r="O7081" s="7">
        <v>0</v>
      </c>
      <c r="P7081" s="7">
        <f>SUM(dane3[[#This Row],[RoomService]:[VRDeck]])</f>
        <v>766</v>
      </c>
      <c r="Q7081" t="s">
        <v>19341</v>
      </c>
      <c r="R7081" t="b">
        <v>0</v>
      </c>
    </row>
    <row r="7082" spans="1:18" x14ac:dyDescent="0.3">
      <c r="A7082" t="s">
        <v>19342</v>
      </c>
      <c r="B7082">
        <f>MID(dane3[[#This Row],[PassengerId]],1,4)+0</f>
        <v>7535</v>
      </c>
      <c r="C7082" t="s">
        <v>19</v>
      </c>
      <c r="D7082" t="b">
        <v>0</v>
      </c>
      <c r="E7082" t="s">
        <v>19343</v>
      </c>
      <c r="F7082" t="str">
        <f>MID($E7082,1,1)</f>
        <v>F</v>
      </c>
      <c r="G7082" t="str">
        <f>IFERROR(MID($E7082,SEARCH("/",$E7082,SEARCH("/",$E7082)+1)+1,1),"")</f>
        <v>P</v>
      </c>
      <c r="H7082" t="s">
        <v>16</v>
      </c>
      <c r="I7082">
        <v>19</v>
      </c>
      <c r="J7082" t="b">
        <v>0</v>
      </c>
      <c r="K7082" s="7">
        <v>122</v>
      </c>
      <c r="L7082" s="7">
        <v>2</v>
      </c>
      <c r="M7082" s="7">
        <v>0</v>
      </c>
      <c r="N7082" s="7">
        <v>480</v>
      </c>
      <c r="O7082" s="7">
        <v>565</v>
      </c>
      <c r="P7082" s="7">
        <f>SUM(dane3[[#This Row],[RoomService]:[VRDeck]])</f>
        <v>1169</v>
      </c>
      <c r="Q7082" t="s">
        <v>19344</v>
      </c>
      <c r="R7082" t="b">
        <v>1</v>
      </c>
    </row>
    <row r="7083" spans="1:18" x14ac:dyDescent="0.3">
      <c r="A7083" t="s">
        <v>18490</v>
      </c>
      <c r="B7083">
        <f>MID(dane3[[#This Row],[PassengerId]],1,4)+0</f>
        <v>7156</v>
      </c>
      <c r="C7083" t="s">
        <v>53</v>
      </c>
      <c r="D7083" t="b">
        <v>0</v>
      </c>
      <c r="E7083" t="s">
        <v>18488</v>
      </c>
      <c r="F7083" t="str">
        <f>MID($E7083,1,1)</f>
        <v>E</v>
      </c>
      <c r="G7083" t="str">
        <f>IFERROR(MID($E7083,SEARCH("/",$E7083,SEARCH("/",$E7083)+1)+1,1),"")</f>
        <v>S</v>
      </c>
      <c r="H7083" t="s">
        <v>16</v>
      </c>
      <c r="I7083">
        <v>30</v>
      </c>
      <c r="J7083" t="b">
        <v>0</v>
      </c>
      <c r="K7083" s="7">
        <v>0</v>
      </c>
      <c r="L7083" s="7">
        <v>0</v>
      </c>
      <c r="M7083" s="7">
        <v>0</v>
      </c>
      <c r="N7083" s="7">
        <v>0</v>
      </c>
      <c r="O7083" s="7">
        <v>0</v>
      </c>
      <c r="P7083" s="7">
        <f>SUM(dane3[[#This Row],[RoomService]:[VRDeck]])</f>
        <v>0</v>
      </c>
      <c r="Q7083" t="s">
        <v>18491</v>
      </c>
      <c r="R7083" t="b">
        <v>1</v>
      </c>
    </row>
    <row r="7084" spans="1:18" x14ac:dyDescent="0.3">
      <c r="A7084" t="s">
        <v>19348</v>
      </c>
      <c r="B7084">
        <f>MID(dane3[[#This Row],[PassengerId]],1,4)+0</f>
        <v>7538</v>
      </c>
      <c r="C7084" t="s">
        <v>14</v>
      </c>
      <c r="D7084" t="b">
        <v>0</v>
      </c>
      <c r="E7084" t="s">
        <v>19349</v>
      </c>
      <c r="F7084" t="str">
        <f>MID($E7084,1,1)</f>
        <v>A</v>
      </c>
      <c r="G7084" t="str">
        <f>IFERROR(MID($E7084,SEARCH("/",$E7084,SEARCH("/",$E7084)+1)+1,1),"")</f>
        <v>P</v>
      </c>
      <c r="H7084" t="s">
        <v>16</v>
      </c>
      <c r="I7084">
        <v>48</v>
      </c>
      <c r="J7084" t="b">
        <v>1</v>
      </c>
      <c r="K7084" s="7">
        <v>313</v>
      </c>
      <c r="L7084" s="7">
        <v>2864</v>
      </c>
      <c r="M7084" s="7">
        <v>0</v>
      </c>
      <c r="N7084" s="7">
        <v>0</v>
      </c>
      <c r="O7084" s="7">
        <v>12424</v>
      </c>
      <c r="P7084" s="7">
        <f>SUM(dane3[[#This Row],[RoomService]:[VRDeck]])</f>
        <v>15601</v>
      </c>
      <c r="Q7084" t="s">
        <v>19350</v>
      </c>
      <c r="R7084" t="b">
        <v>0</v>
      </c>
    </row>
    <row r="7085" spans="1:18" x14ac:dyDescent="0.3">
      <c r="A7085" t="s">
        <v>19351</v>
      </c>
      <c r="B7085">
        <f>MID(dane3[[#This Row],[PassengerId]],1,4)+0</f>
        <v>7538</v>
      </c>
      <c r="C7085" t="s">
        <v>14</v>
      </c>
      <c r="D7085" t="b">
        <v>0</v>
      </c>
      <c r="E7085" t="s">
        <v>19349</v>
      </c>
      <c r="F7085" t="str">
        <f>MID($E7085,1,1)</f>
        <v>A</v>
      </c>
      <c r="G7085" t="str">
        <f>IFERROR(MID($E7085,SEARCH("/",$E7085,SEARCH("/",$E7085)+1)+1,1),"")</f>
        <v>P</v>
      </c>
      <c r="H7085" t="s">
        <v>46</v>
      </c>
      <c r="I7085">
        <v>37</v>
      </c>
      <c r="J7085" t="b">
        <v>0</v>
      </c>
      <c r="K7085" s="7">
        <v>18</v>
      </c>
      <c r="L7085" s="7">
        <v>2669</v>
      </c>
      <c r="M7085" s="7">
        <v>0</v>
      </c>
      <c r="N7085" s="7">
        <v>1229</v>
      </c>
      <c r="O7085" s="7">
        <v>0</v>
      </c>
      <c r="P7085" s="7">
        <f>SUM(dane3[[#This Row],[RoomService]:[VRDeck]])</f>
        <v>3916</v>
      </c>
      <c r="Q7085" t="s">
        <v>19352</v>
      </c>
      <c r="R7085" t="b">
        <v>0</v>
      </c>
    </row>
    <row r="7086" spans="1:18" x14ac:dyDescent="0.3">
      <c r="A7086" t="s">
        <v>19353</v>
      </c>
      <c r="B7086">
        <f>MID(dane3[[#This Row],[PassengerId]],1,4)+0</f>
        <v>7542</v>
      </c>
      <c r="C7086" t="s">
        <v>19</v>
      </c>
      <c r="D7086" t="b">
        <v>0</v>
      </c>
      <c r="E7086" t="s">
        <v>19354</v>
      </c>
      <c r="F7086" t="str">
        <f>MID($E7086,1,1)</f>
        <v>F</v>
      </c>
      <c r="G7086" t="str">
        <f>IFERROR(MID($E7086,SEARCH("/",$E7086,SEARCH("/",$E7086)+1)+1,1),"")</f>
        <v>S</v>
      </c>
      <c r="H7086" t="s">
        <v>16</v>
      </c>
      <c r="I7086">
        <v>35</v>
      </c>
      <c r="J7086" t="b">
        <v>0</v>
      </c>
      <c r="K7086" s="7">
        <v>4</v>
      </c>
      <c r="L7086" s="7">
        <v>53</v>
      </c>
      <c r="M7086" s="7">
        <v>0</v>
      </c>
      <c r="N7086" s="7">
        <v>0</v>
      </c>
      <c r="O7086" s="7">
        <v>844</v>
      </c>
      <c r="P7086" s="7">
        <f>SUM(dane3[[#This Row],[RoomService]:[VRDeck]])</f>
        <v>901</v>
      </c>
      <c r="Q7086" t="s">
        <v>19355</v>
      </c>
      <c r="R7086" t="b">
        <v>0</v>
      </c>
    </row>
    <row r="7087" spans="1:18" x14ac:dyDescent="0.3">
      <c r="A7087" t="s">
        <v>19356</v>
      </c>
      <c r="B7087">
        <f>MID(dane3[[#This Row],[PassengerId]],1,4)+0</f>
        <v>7543</v>
      </c>
      <c r="C7087" t="s">
        <v>19</v>
      </c>
      <c r="D7087" t="b">
        <v>0</v>
      </c>
      <c r="E7087" t="s">
        <v>19357</v>
      </c>
      <c r="F7087" t="str">
        <f>MID($E7087,1,1)</f>
        <v>F</v>
      </c>
      <c r="G7087" t="str">
        <f>IFERROR(MID($E7087,SEARCH("/",$E7087,SEARCH("/",$E7087)+1)+1,1),"")</f>
        <v>P</v>
      </c>
      <c r="H7087" t="s">
        <v>16</v>
      </c>
      <c r="I7087">
        <v>29</v>
      </c>
      <c r="J7087" t="b">
        <v>0</v>
      </c>
      <c r="K7087" s="7">
        <v>0</v>
      </c>
      <c r="L7087" s="7">
        <v>0</v>
      </c>
      <c r="M7087" s="7">
        <v>702</v>
      </c>
      <c r="N7087" s="7">
        <v>0</v>
      </c>
      <c r="O7087" s="7">
        <v>56</v>
      </c>
      <c r="P7087" s="7">
        <f>SUM(dane3[[#This Row],[RoomService]:[VRDeck]])</f>
        <v>758</v>
      </c>
      <c r="Q7087" t="s">
        <v>19358</v>
      </c>
      <c r="R7087" t="b">
        <v>0</v>
      </c>
    </row>
    <row r="7088" spans="1:18" x14ac:dyDescent="0.3">
      <c r="A7088" t="s">
        <v>19359</v>
      </c>
      <c r="B7088">
        <f>MID(dane3[[#This Row],[PassengerId]],1,4)+0</f>
        <v>7544</v>
      </c>
      <c r="C7088" t="s">
        <v>19</v>
      </c>
      <c r="D7088" t="b">
        <v>0</v>
      </c>
      <c r="E7088" t="s">
        <v>19360</v>
      </c>
      <c r="F7088" t="str">
        <f>MID($E7088,1,1)</f>
        <v>E</v>
      </c>
      <c r="G7088" t="str">
        <f>IFERROR(MID($E7088,SEARCH("/",$E7088,SEARCH("/",$E7088)+1)+1,1),"")</f>
        <v>S</v>
      </c>
      <c r="H7088" t="s">
        <v>16</v>
      </c>
      <c r="I7088">
        <v>54</v>
      </c>
      <c r="J7088" t="b">
        <v>0</v>
      </c>
      <c r="K7088" s="7">
        <v>118</v>
      </c>
      <c r="L7088" s="7">
        <v>0</v>
      </c>
      <c r="M7088" s="7">
        <v>0</v>
      </c>
      <c r="N7088" s="7">
        <v>669</v>
      </c>
      <c r="O7088" s="7">
        <v>0</v>
      </c>
      <c r="P7088" s="7">
        <f>SUM(dane3[[#This Row],[RoomService]:[VRDeck]])</f>
        <v>787</v>
      </c>
      <c r="Q7088" t="s">
        <v>19361</v>
      </c>
      <c r="R7088" t="b">
        <v>0</v>
      </c>
    </row>
    <row r="7089" spans="1:18" x14ac:dyDescent="0.3">
      <c r="A7089" t="s">
        <v>19362</v>
      </c>
      <c r="B7089">
        <f>MID(dane3[[#This Row],[PassengerId]],1,4)+0</f>
        <v>7545</v>
      </c>
      <c r="C7089" t="s">
        <v>19</v>
      </c>
      <c r="D7089" t="b">
        <v>1</v>
      </c>
      <c r="E7089" t="s">
        <v>19363</v>
      </c>
      <c r="F7089" t="str">
        <f>MID($E7089,1,1)</f>
        <v>G</v>
      </c>
      <c r="G7089" t="str">
        <f>IFERROR(MID($E7089,SEARCH("/",$E7089,SEARCH("/",$E7089)+1)+1,1),"")</f>
        <v>S</v>
      </c>
      <c r="H7089" t="s">
        <v>16</v>
      </c>
      <c r="I7089">
        <v>24</v>
      </c>
      <c r="J7089" t="b">
        <v>0</v>
      </c>
      <c r="K7089" s="7">
        <v>0</v>
      </c>
      <c r="L7089" s="7">
        <v>0</v>
      </c>
      <c r="M7089" s="7">
        <v>0</v>
      </c>
      <c r="N7089" s="7">
        <v>0</v>
      </c>
      <c r="O7089" s="7">
        <v>0</v>
      </c>
      <c r="P7089" s="7">
        <f>SUM(dane3[[#This Row],[RoomService]:[VRDeck]])</f>
        <v>0</v>
      </c>
      <c r="Q7089" t="s">
        <v>19364</v>
      </c>
      <c r="R7089" t="b">
        <v>0</v>
      </c>
    </row>
    <row r="7090" spans="1:18" x14ac:dyDescent="0.3">
      <c r="A7090" t="s">
        <v>19365</v>
      </c>
      <c r="B7090">
        <f>MID(dane3[[#This Row],[PassengerId]],1,4)+0</f>
        <v>7549</v>
      </c>
      <c r="C7090" t="s">
        <v>19</v>
      </c>
      <c r="D7090" t="b">
        <v>0</v>
      </c>
      <c r="E7090" t="s">
        <v>19366</v>
      </c>
      <c r="F7090" t="str">
        <f>MID($E7090,1,1)</f>
        <v>E</v>
      </c>
      <c r="G7090" t="str">
        <f>IFERROR(MID($E7090,SEARCH("/",$E7090,SEARCH("/",$E7090)+1)+1,1),"")</f>
        <v>P</v>
      </c>
      <c r="H7090" t="s">
        <v>16</v>
      </c>
      <c r="I7090">
        <v>22</v>
      </c>
      <c r="J7090" t="b">
        <v>0</v>
      </c>
      <c r="K7090" s="7">
        <v>0</v>
      </c>
      <c r="L7090" s="7">
        <v>19</v>
      </c>
      <c r="M7090" s="7">
        <v>1468</v>
      </c>
      <c r="N7090" s="7">
        <v>2</v>
      </c>
      <c r="O7090" s="7">
        <v>119</v>
      </c>
      <c r="P7090" s="7">
        <f>SUM(dane3[[#This Row],[RoomService]:[VRDeck]])</f>
        <v>1608</v>
      </c>
      <c r="Q7090" t="s">
        <v>19367</v>
      </c>
      <c r="R7090" t="b">
        <v>1</v>
      </c>
    </row>
    <row r="7091" spans="1:18" x14ac:dyDescent="0.3">
      <c r="A7091" t="s">
        <v>19368</v>
      </c>
      <c r="B7091">
        <f>MID(dane3[[#This Row],[PassengerId]],1,4)+0</f>
        <v>7550</v>
      </c>
      <c r="C7091" t="s">
        <v>19</v>
      </c>
      <c r="D7091" t="b">
        <v>1</v>
      </c>
      <c r="E7091" t="s">
        <v>19369</v>
      </c>
      <c r="F7091" t="str">
        <f>MID($E7091,1,1)</f>
        <v>G</v>
      </c>
      <c r="G7091" t="str">
        <f>IFERROR(MID($E7091,SEARCH("/",$E7091,SEARCH("/",$E7091)+1)+1,1),"")</f>
        <v>P</v>
      </c>
      <c r="H7091" t="s">
        <v>32</v>
      </c>
      <c r="I7091">
        <v>18</v>
      </c>
      <c r="J7091" t="b">
        <v>0</v>
      </c>
      <c r="K7091" s="7">
        <v>0</v>
      </c>
      <c r="L7091" s="7">
        <v>0</v>
      </c>
      <c r="M7091" s="7">
        <v>0</v>
      </c>
      <c r="N7091" s="7">
        <v>0</v>
      </c>
      <c r="O7091" s="7">
        <v>0</v>
      </c>
      <c r="P7091" s="7">
        <f>SUM(dane3[[#This Row],[RoomService]:[VRDeck]])</f>
        <v>0</v>
      </c>
      <c r="Q7091" t="s">
        <v>19370</v>
      </c>
      <c r="R7091" t="b">
        <v>1</v>
      </c>
    </row>
    <row r="7092" spans="1:18" x14ac:dyDescent="0.3">
      <c r="A7092" t="s">
        <v>19371</v>
      </c>
      <c r="B7092">
        <f>MID(dane3[[#This Row],[PassengerId]],1,4)+0</f>
        <v>7552</v>
      </c>
      <c r="C7092" t="s">
        <v>19</v>
      </c>
      <c r="D7092" t="b">
        <v>0</v>
      </c>
      <c r="E7092" t="s">
        <v>19372</v>
      </c>
      <c r="F7092" t="str">
        <f>MID($E7092,1,1)</f>
        <v>E</v>
      </c>
      <c r="G7092" t="str">
        <f>IFERROR(MID($E7092,SEARCH("/",$E7092,SEARCH("/",$E7092)+1)+1,1),"")</f>
        <v>P</v>
      </c>
      <c r="H7092" t="s">
        <v>16</v>
      </c>
      <c r="I7092">
        <v>26</v>
      </c>
      <c r="J7092" t="b">
        <v>0</v>
      </c>
      <c r="K7092" s="7">
        <v>0</v>
      </c>
      <c r="L7092" s="7">
        <v>652</v>
      </c>
      <c r="M7092" s="7">
        <v>97</v>
      </c>
      <c r="N7092" s="7">
        <v>43</v>
      </c>
      <c r="O7092" s="7">
        <v>0</v>
      </c>
      <c r="P7092" s="7">
        <f>SUM(dane3[[#This Row],[RoomService]:[VRDeck]])</f>
        <v>792</v>
      </c>
      <c r="Q7092" t="s">
        <v>19373</v>
      </c>
      <c r="R7092" t="b">
        <v>1</v>
      </c>
    </row>
    <row r="7093" spans="1:18" x14ac:dyDescent="0.3">
      <c r="A7093" t="s">
        <v>19374</v>
      </c>
      <c r="B7093">
        <f>MID(dane3[[#This Row],[PassengerId]],1,4)+0</f>
        <v>7553</v>
      </c>
      <c r="C7093" t="s">
        <v>19</v>
      </c>
      <c r="D7093" t="b">
        <v>0</v>
      </c>
      <c r="E7093" t="s">
        <v>19375</v>
      </c>
      <c r="F7093" t="str">
        <f>MID($E7093,1,1)</f>
        <v>F</v>
      </c>
      <c r="G7093" t="str">
        <f>IFERROR(MID($E7093,SEARCH("/",$E7093,SEARCH("/",$E7093)+1)+1,1),"")</f>
        <v>S</v>
      </c>
      <c r="H7093" t="s">
        <v>32</v>
      </c>
      <c r="I7093">
        <v>19</v>
      </c>
      <c r="J7093" t="b">
        <v>0</v>
      </c>
      <c r="K7093" s="7">
        <v>10</v>
      </c>
      <c r="L7093" s="7">
        <v>24</v>
      </c>
      <c r="M7093" s="7">
        <v>0</v>
      </c>
      <c r="N7093" s="7">
        <v>0</v>
      </c>
      <c r="O7093" s="7">
        <v>565</v>
      </c>
      <c r="P7093" s="7">
        <f>SUM(dane3[[#This Row],[RoomService]:[VRDeck]])</f>
        <v>599</v>
      </c>
      <c r="Q7093" t="s">
        <v>19376</v>
      </c>
      <c r="R7093" t="b">
        <v>0</v>
      </c>
    </row>
    <row r="7094" spans="1:18" x14ac:dyDescent="0.3">
      <c r="A7094" t="s">
        <v>19377</v>
      </c>
      <c r="B7094">
        <f>MID(dane3[[#This Row],[PassengerId]],1,4)+0</f>
        <v>7559</v>
      </c>
      <c r="C7094" t="s">
        <v>19</v>
      </c>
      <c r="D7094" t="b">
        <v>0</v>
      </c>
      <c r="E7094" t="s">
        <v>19378</v>
      </c>
      <c r="F7094" t="str">
        <f>MID($E7094,1,1)</f>
        <v>F</v>
      </c>
      <c r="G7094" t="str">
        <f>IFERROR(MID($E7094,SEARCH("/",$E7094,SEARCH("/",$E7094)+1)+1,1),"")</f>
        <v>P</v>
      </c>
      <c r="H7094" t="s">
        <v>16</v>
      </c>
      <c r="I7094">
        <v>22</v>
      </c>
      <c r="J7094" t="b">
        <v>0</v>
      </c>
      <c r="K7094" s="7">
        <v>0</v>
      </c>
      <c r="L7094" s="7">
        <v>0</v>
      </c>
      <c r="M7094" s="7">
        <v>441</v>
      </c>
      <c r="N7094" s="7">
        <v>0</v>
      </c>
      <c r="O7094" s="7">
        <v>423</v>
      </c>
      <c r="P7094" s="7">
        <f>SUM(dane3[[#This Row],[RoomService]:[VRDeck]])</f>
        <v>864</v>
      </c>
      <c r="Q7094" t="s">
        <v>19379</v>
      </c>
      <c r="R7094" t="b">
        <v>0</v>
      </c>
    </row>
    <row r="7095" spans="1:18" x14ac:dyDescent="0.3">
      <c r="A7095" t="s">
        <v>750</v>
      </c>
      <c r="B7095">
        <f>MID(dane3[[#This Row],[PassengerId]],1,4)+0</f>
        <v>290</v>
      </c>
      <c r="C7095" t="s">
        <v>14</v>
      </c>
      <c r="D7095" t="b">
        <v>1</v>
      </c>
      <c r="E7095" t="s">
        <v>746</v>
      </c>
      <c r="F7095" t="str">
        <f>MID($E7095,1,1)</f>
        <v>B</v>
      </c>
      <c r="G7095" t="str">
        <f>IFERROR(MID($E7095,SEARCH("/",$E7095,SEARCH("/",$E7095)+1)+1,1),"")</f>
        <v>S</v>
      </c>
      <c r="H7095" t="s">
        <v>16</v>
      </c>
      <c r="I7095">
        <v>43</v>
      </c>
      <c r="J7095" t="b">
        <v>0</v>
      </c>
      <c r="K7095" s="7">
        <v>0</v>
      </c>
      <c r="L7095" s="7">
        <v>0</v>
      </c>
      <c r="M7095" s="7">
        <v>0</v>
      </c>
      <c r="N7095" s="7">
        <v>0</v>
      </c>
      <c r="O7095" s="7">
        <v>0</v>
      </c>
      <c r="P7095" s="7">
        <f>SUM(dane3[[#This Row],[RoomService]:[VRDeck]])</f>
        <v>0</v>
      </c>
      <c r="Q7095" t="s">
        <v>751</v>
      </c>
      <c r="R7095" t="b">
        <v>1</v>
      </c>
    </row>
    <row r="7096" spans="1:18" x14ac:dyDescent="0.3">
      <c r="A7096" t="s">
        <v>19383</v>
      </c>
      <c r="B7096">
        <f>MID(dane3[[#This Row],[PassengerId]],1,4)+0</f>
        <v>7561</v>
      </c>
      <c r="C7096" t="s">
        <v>19</v>
      </c>
      <c r="D7096" t="b">
        <v>0</v>
      </c>
      <c r="E7096" t="s">
        <v>19384</v>
      </c>
      <c r="F7096" t="str">
        <f>MID($E7096,1,1)</f>
        <v>F</v>
      </c>
      <c r="G7096" t="str">
        <f>IFERROR(MID($E7096,SEARCH("/",$E7096,SEARCH("/",$E7096)+1)+1,1),"")</f>
        <v>S</v>
      </c>
      <c r="H7096" t="s">
        <v>16</v>
      </c>
      <c r="I7096">
        <v>18</v>
      </c>
      <c r="J7096" t="b">
        <v>0</v>
      </c>
      <c r="K7096" s="7">
        <v>388</v>
      </c>
      <c r="L7096" s="7">
        <v>182</v>
      </c>
      <c r="M7096" s="7">
        <v>0</v>
      </c>
      <c r="N7096" s="7">
        <v>66</v>
      </c>
      <c r="O7096" s="7">
        <v>140</v>
      </c>
      <c r="P7096" s="7">
        <f>SUM(dane3[[#This Row],[RoomService]:[VRDeck]])</f>
        <v>776</v>
      </c>
      <c r="Q7096" t="s">
        <v>23799</v>
      </c>
      <c r="R7096" t="b">
        <v>0</v>
      </c>
    </row>
    <row r="7097" spans="1:18" x14ac:dyDescent="0.3">
      <c r="A7097" t="s">
        <v>18492</v>
      </c>
      <c r="B7097">
        <f>MID(dane3[[#This Row],[PassengerId]],1,4)+0</f>
        <v>7156</v>
      </c>
      <c r="C7097" t="s">
        <v>53</v>
      </c>
      <c r="D7097" t="b">
        <v>1</v>
      </c>
      <c r="E7097" t="s">
        <v>18488</v>
      </c>
      <c r="F7097" t="str">
        <f>MID($E7097,1,1)</f>
        <v>E</v>
      </c>
      <c r="G7097" t="str">
        <f>IFERROR(MID($E7097,SEARCH("/",$E7097,SEARCH("/",$E7097)+1)+1,1),"")</f>
        <v>S</v>
      </c>
      <c r="H7097" t="s">
        <v>16</v>
      </c>
      <c r="I7097">
        <v>31</v>
      </c>
      <c r="J7097" t="b">
        <v>0</v>
      </c>
      <c r="K7097" s="7">
        <v>0</v>
      </c>
      <c r="L7097" s="7">
        <v>0</v>
      </c>
      <c r="M7097" s="7">
        <v>0</v>
      </c>
      <c r="N7097" s="7">
        <v>0</v>
      </c>
      <c r="O7097" s="7">
        <v>0</v>
      </c>
      <c r="P7097" s="7">
        <f>SUM(dane3[[#This Row],[RoomService]:[VRDeck]])</f>
        <v>0</v>
      </c>
      <c r="Q7097" t="s">
        <v>18493</v>
      </c>
      <c r="R7097" t="b">
        <v>1</v>
      </c>
    </row>
    <row r="7098" spans="1:18" x14ac:dyDescent="0.3">
      <c r="A7098" t="s">
        <v>19387</v>
      </c>
      <c r="B7098">
        <f>MID(dane3[[#This Row],[PassengerId]],1,4)+0</f>
        <v>7565</v>
      </c>
      <c r="C7098" t="s">
        <v>14</v>
      </c>
      <c r="D7098" t="b">
        <v>0</v>
      </c>
      <c r="E7098" t="s">
        <v>19388</v>
      </c>
      <c r="F7098" t="str">
        <f>MID($E7098,1,1)</f>
        <v>B</v>
      </c>
      <c r="G7098" t="str">
        <f>IFERROR(MID($E7098,SEARCH("/",$E7098,SEARCH("/",$E7098)+1)+1,1),"")</f>
        <v>P</v>
      </c>
      <c r="H7098" t="s">
        <v>16</v>
      </c>
      <c r="I7098">
        <v>37</v>
      </c>
      <c r="J7098" t="b">
        <v>0</v>
      </c>
      <c r="K7098" s="7">
        <v>2</v>
      </c>
      <c r="L7098" s="7">
        <v>7272</v>
      </c>
      <c r="M7098" s="7">
        <v>0</v>
      </c>
      <c r="N7098" s="7">
        <v>50</v>
      </c>
      <c r="O7098" s="7">
        <v>1282</v>
      </c>
      <c r="P7098" s="7">
        <f>SUM(dane3[[#This Row],[RoomService]:[VRDeck]])</f>
        <v>8606</v>
      </c>
      <c r="Q7098" t="s">
        <v>19389</v>
      </c>
      <c r="R7098" t="b">
        <v>1</v>
      </c>
    </row>
    <row r="7099" spans="1:18" x14ac:dyDescent="0.3">
      <c r="A7099" t="s">
        <v>19390</v>
      </c>
      <c r="B7099">
        <f>MID(dane3[[#This Row],[PassengerId]],1,4)+0</f>
        <v>7565</v>
      </c>
      <c r="C7099" t="s">
        <v>14</v>
      </c>
      <c r="D7099" t="b">
        <v>1</v>
      </c>
      <c r="E7099" t="s">
        <v>19388</v>
      </c>
      <c r="F7099" t="str">
        <f>MID($E7099,1,1)</f>
        <v>B</v>
      </c>
      <c r="G7099" t="str">
        <f>IFERROR(MID($E7099,SEARCH("/",$E7099,SEARCH("/",$E7099)+1)+1,1),"")</f>
        <v>P</v>
      </c>
      <c r="H7099" t="s">
        <v>46</v>
      </c>
      <c r="I7099">
        <v>17</v>
      </c>
      <c r="J7099" t="b">
        <v>0</v>
      </c>
      <c r="K7099" s="7">
        <v>0</v>
      </c>
      <c r="L7099" s="7">
        <v>0</v>
      </c>
      <c r="M7099" s="7">
        <v>0</v>
      </c>
      <c r="N7099" s="7">
        <v>0</v>
      </c>
      <c r="O7099" s="7">
        <v>0</v>
      </c>
      <c r="P7099" s="7">
        <f>SUM(dane3[[#This Row],[RoomService]:[VRDeck]])</f>
        <v>0</v>
      </c>
      <c r="Q7099" t="s">
        <v>19391</v>
      </c>
      <c r="R7099" t="b">
        <v>1</v>
      </c>
    </row>
    <row r="7100" spans="1:18" x14ac:dyDescent="0.3">
      <c r="A7100" t="s">
        <v>19392</v>
      </c>
      <c r="B7100">
        <f>MID(dane3[[#This Row],[PassengerId]],1,4)+0</f>
        <v>7565</v>
      </c>
      <c r="C7100" t="s">
        <v>14</v>
      </c>
      <c r="D7100" t="b">
        <v>0</v>
      </c>
      <c r="E7100" t="s">
        <v>19388</v>
      </c>
      <c r="F7100" t="str">
        <f>MID($E7100,1,1)</f>
        <v>B</v>
      </c>
      <c r="G7100" t="str">
        <f>IFERROR(MID($E7100,SEARCH("/",$E7100,SEARCH("/",$E7100)+1)+1,1),"")</f>
        <v>P</v>
      </c>
      <c r="H7100" t="s">
        <v>46</v>
      </c>
      <c r="I7100">
        <v>25</v>
      </c>
      <c r="J7100" t="b">
        <v>0</v>
      </c>
      <c r="K7100" s="7">
        <v>0</v>
      </c>
      <c r="L7100" s="7">
        <v>772</v>
      </c>
      <c r="M7100" s="7">
        <v>0</v>
      </c>
      <c r="N7100" s="7">
        <v>125</v>
      </c>
      <c r="O7100" s="7">
        <v>5913</v>
      </c>
      <c r="P7100" s="7">
        <f>SUM(dane3[[#This Row],[RoomService]:[VRDeck]])</f>
        <v>6810</v>
      </c>
      <c r="Q7100" t="s">
        <v>19393</v>
      </c>
      <c r="R7100" t="b">
        <v>0</v>
      </c>
    </row>
    <row r="7101" spans="1:18" x14ac:dyDescent="0.3">
      <c r="A7101" t="s">
        <v>19394</v>
      </c>
      <c r="B7101">
        <f>MID(dane3[[#This Row],[PassengerId]],1,4)+0</f>
        <v>7565</v>
      </c>
      <c r="C7101" t="s">
        <v>14</v>
      </c>
      <c r="D7101" t="b">
        <v>0</v>
      </c>
      <c r="E7101" t="s">
        <v>19388</v>
      </c>
      <c r="F7101" t="str">
        <f>MID($E7101,1,1)</f>
        <v>B</v>
      </c>
      <c r="G7101" t="str">
        <f>IFERROR(MID($E7101,SEARCH("/",$E7101,SEARCH("/",$E7101)+1)+1,1),"")</f>
        <v>P</v>
      </c>
      <c r="H7101" t="s">
        <v>16</v>
      </c>
      <c r="I7101">
        <v>9</v>
      </c>
      <c r="J7101" t="b">
        <v>0</v>
      </c>
      <c r="K7101" s="7">
        <v>0</v>
      </c>
      <c r="L7101" s="7">
        <v>0</v>
      </c>
      <c r="M7101" s="7">
        <v>0</v>
      </c>
      <c r="N7101" s="7">
        <v>0</v>
      </c>
      <c r="O7101" s="7">
        <v>0</v>
      </c>
      <c r="P7101" s="7">
        <f>SUM(dane3[[#This Row],[RoomService]:[VRDeck]])</f>
        <v>0</v>
      </c>
      <c r="Q7101" t="s">
        <v>19395</v>
      </c>
      <c r="R7101" t="b">
        <v>1</v>
      </c>
    </row>
    <row r="7102" spans="1:18" x14ac:dyDescent="0.3">
      <c r="A7102" t="s">
        <v>19396</v>
      </c>
      <c r="B7102">
        <f>MID(dane3[[#This Row],[PassengerId]],1,4)+0</f>
        <v>7567</v>
      </c>
      <c r="C7102" t="s">
        <v>19</v>
      </c>
      <c r="D7102" t="b">
        <v>1</v>
      </c>
      <c r="E7102" t="s">
        <v>19397</v>
      </c>
      <c r="F7102" t="str">
        <f>MID($E7102,1,1)</f>
        <v>G</v>
      </c>
      <c r="G7102" t="str">
        <f>IFERROR(MID($E7102,SEARCH("/",$E7102,SEARCH("/",$E7102)+1)+1,1),"")</f>
        <v>S</v>
      </c>
      <c r="H7102" t="s">
        <v>46</v>
      </c>
      <c r="I7102">
        <v>15</v>
      </c>
      <c r="J7102" t="b">
        <v>0</v>
      </c>
      <c r="K7102" s="7">
        <v>0</v>
      </c>
      <c r="L7102" s="7">
        <v>0</v>
      </c>
      <c r="M7102" s="7">
        <v>0</v>
      </c>
      <c r="N7102" s="7">
        <v>0</v>
      </c>
      <c r="O7102" s="7">
        <v>0</v>
      </c>
      <c r="P7102" s="7">
        <f>SUM(dane3[[#This Row],[RoomService]:[VRDeck]])</f>
        <v>0</v>
      </c>
      <c r="Q7102" t="s">
        <v>19398</v>
      </c>
      <c r="R7102" t="b">
        <v>0</v>
      </c>
    </row>
    <row r="7103" spans="1:18" x14ac:dyDescent="0.3">
      <c r="A7103" t="s">
        <v>19399</v>
      </c>
      <c r="B7103">
        <f>MID(dane3[[#This Row],[PassengerId]],1,4)+0</f>
        <v>7568</v>
      </c>
      <c r="C7103" t="s">
        <v>19</v>
      </c>
      <c r="D7103" t="b">
        <v>0</v>
      </c>
      <c r="E7103" t="s">
        <v>19400</v>
      </c>
      <c r="F7103" t="str">
        <f>MID($E7103,1,1)</f>
        <v>F</v>
      </c>
      <c r="G7103" t="str">
        <f>IFERROR(MID($E7103,SEARCH("/",$E7103,SEARCH("/",$E7103)+1)+1,1),"")</f>
        <v>P</v>
      </c>
      <c r="H7103" t="s">
        <v>16</v>
      </c>
      <c r="I7103">
        <v>19</v>
      </c>
      <c r="J7103" t="b">
        <v>0</v>
      </c>
      <c r="K7103" s="7">
        <v>380</v>
      </c>
      <c r="L7103" s="7">
        <v>0</v>
      </c>
      <c r="M7103" s="7">
        <v>416</v>
      </c>
      <c r="N7103" s="7">
        <v>0</v>
      </c>
      <c r="O7103" s="7">
        <v>8</v>
      </c>
      <c r="P7103" s="7">
        <f>SUM(dane3[[#This Row],[RoomService]:[VRDeck]])</f>
        <v>804</v>
      </c>
      <c r="Q7103" t="s">
        <v>19401</v>
      </c>
      <c r="R7103" t="b">
        <v>0</v>
      </c>
    </row>
    <row r="7104" spans="1:18" x14ac:dyDescent="0.3">
      <c r="A7104" t="s">
        <v>18494</v>
      </c>
      <c r="B7104">
        <f>MID(dane3[[#This Row],[PassengerId]],1,4)+0</f>
        <v>7156</v>
      </c>
      <c r="C7104" t="s">
        <v>53</v>
      </c>
      <c r="D7104" t="b">
        <v>0</v>
      </c>
      <c r="E7104" t="s">
        <v>18488</v>
      </c>
      <c r="F7104" t="str">
        <f>MID($E7104,1,1)</f>
        <v>E</v>
      </c>
      <c r="G7104" t="str">
        <f>IFERROR(MID($E7104,SEARCH("/",$E7104,SEARCH("/",$E7104)+1)+1,1),"")</f>
        <v>S</v>
      </c>
      <c r="H7104" t="s">
        <v>16</v>
      </c>
      <c r="I7104">
        <v>11</v>
      </c>
      <c r="J7104" t="b">
        <v>0</v>
      </c>
      <c r="K7104" s="7">
        <v>0</v>
      </c>
      <c r="L7104" s="7">
        <v>0</v>
      </c>
      <c r="M7104" s="7">
        <v>0</v>
      </c>
      <c r="N7104" s="7">
        <v>0</v>
      </c>
      <c r="O7104" s="7">
        <v>0</v>
      </c>
      <c r="P7104" s="7">
        <f>SUM(dane3[[#This Row],[RoomService]:[VRDeck]])</f>
        <v>0</v>
      </c>
      <c r="Q7104" t="s">
        <v>18495</v>
      </c>
      <c r="R7104" t="b">
        <v>1</v>
      </c>
    </row>
    <row r="7105" spans="1:18" x14ac:dyDescent="0.3">
      <c r="A7105" t="s">
        <v>18496</v>
      </c>
      <c r="B7105">
        <f>MID(dane3[[#This Row],[PassengerId]],1,4)+0</f>
        <v>7157</v>
      </c>
      <c r="C7105" t="s">
        <v>53</v>
      </c>
      <c r="D7105" t="b">
        <v>1</v>
      </c>
      <c r="E7105" t="s">
        <v>39</v>
      </c>
      <c r="F7105" t="s">
        <v>23763</v>
      </c>
      <c r="G7105" t="str">
        <f>IFERROR(MID($E7105,SEARCH("/",$E7105,SEARCH("/",$E7105)+1)+1,1),"")</f>
        <v/>
      </c>
      <c r="H7105" t="s">
        <v>16</v>
      </c>
      <c r="I7105">
        <v>27</v>
      </c>
      <c r="J7105" t="b">
        <v>0</v>
      </c>
      <c r="K7105" s="7">
        <v>0</v>
      </c>
      <c r="L7105" s="7">
        <v>0</v>
      </c>
      <c r="M7105" s="7">
        <v>0</v>
      </c>
      <c r="N7105" s="7">
        <v>0</v>
      </c>
      <c r="O7105" s="7">
        <v>0</v>
      </c>
      <c r="P7105" s="7">
        <f>SUM(dane3[[#This Row],[RoomService]:[VRDeck]])</f>
        <v>0</v>
      </c>
      <c r="Q7105" t="s">
        <v>18497</v>
      </c>
      <c r="R7105" t="b">
        <v>1</v>
      </c>
    </row>
    <row r="7106" spans="1:18" x14ac:dyDescent="0.3">
      <c r="A7106" t="s">
        <v>19408</v>
      </c>
      <c r="B7106">
        <f>MID(dane3[[#This Row],[PassengerId]],1,4)+0</f>
        <v>7572</v>
      </c>
      <c r="C7106" t="s">
        <v>19</v>
      </c>
      <c r="D7106" t="b">
        <v>1</v>
      </c>
      <c r="E7106" t="s">
        <v>19409</v>
      </c>
      <c r="F7106" t="str">
        <f>MID($E7106,1,1)</f>
        <v>G</v>
      </c>
      <c r="G7106" t="str">
        <f>IFERROR(MID($E7106,SEARCH("/",$E7106,SEARCH("/",$E7106)+1)+1,1),"")</f>
        <v>S</v>
      </c>
      <c r="H7106" t="s">
        <v>16</v>
      </c>
      <c r="I7106">
        <v>14</v>
      </c>
      <c r="J7106" t="b">
        <v>0</v>
      </c>
      <c r="K7106" s="7">
        <v>0</v>
      </c>
      <c r="L7106" s="7">
        <v>0</v>
      </c>
      <c r="M7106" s="7">
        <v>0</v>
      </c>
      <c r="N7106" s="7">
        <v>0</v>
      </c>
      <c r="O7106" s="7">
        <v>0</v>
      </c>
      <c r="P7106" s="7">
        <f>SUM(dane3[[#This Row],[RoomService]:[VRDeck]])</f>
        <v>0</v>
      </c>
      <c r="Q7106" t="s">
        <v>19410</v>
      </c>
      <c r="R7106" t="b">
        <v>0</v>
      </c>
    </row>
    <row r="7107" spans="1:18" x14ac:dyDescent="0.3">
      <c r="A7107" t="s">
        <v>19411</v>
      </c>
      <c r="B7107">
        <f>MID(dane3[[#This Row],[PassengerId]],1,4)+0</f>
        <v>7573</v>
      </c>
      <c r="C7107" t="s">
        <v>19</v>
      </c>
      <c r="D7107" t="b">
        <v>1</v>
      </c>
      <c r="E7107" t="s">
        <v>19412</v>
      </c>
      <c r="F7107" t="str">
        <f>MID($E7107,1,1)</f>
        <v>G</v>
      </c>
      <c r="G7107" t="str">
        <f>IFERROR(MID($E7107,SEARCH("/",$E7107,SEARCH("/",$E7107)+1)+1,1),"")</f>
        <v>P</v>
      </c>
      <c r="H7107" t="s">
        <v>32</v>
      </c>
      <c r="I7107">
        <v>19</v>
      </c>
      <c r="J7107" t="b">
        <v>0</v>
      </c>
      <c r="K7107" s="7">
        <v>0</v>
      </c>
      <c r="L7107" s="7">
        <v>0</v>
      </c>
      <c r="M7107" s="7">
        <v>0</v>
      </c>
      <c r="N7107" s="7">
        <v>0</v>
      </c>
      <c r="O7107" s="7">
        <v>0</v>
      </c>
      <c r="P7107" s="7">
        <f>SUM(dane3[[#This Row],[RoomService]:[VRDeck]])</f>
        <v>0</v>
      </c>
      <c r="Q7107" t="s">
        <v>19413</v>
      </c>
      <c r="R7107" t="b">
        <v>0</v>
      </c>
    </row>
    <row r="7108" spans="1:18" x14ac:dyDescent="0.3">
      <c r="A7108" t="s">
        <v>19414</v>
      </c>
      <c r="B7108">
        <f>MID(dane3[[#This Row],[PassengerId]],1,4)+0</f>
        <v>7574</v>
      </c>
      <c r="C7108" t="s">
        <v>14</v>
      </c>
      <c r="D7108" t="b">
        <v>1</v>
      </c>
      <c r="E7108" t="s">
        <v>19415</v>
      </c>
      <c r="F7108" t="str">
        <f>MID($E7108,1,1)</f>
        <v>B</v>
      </c>
      <c r="G7108" t="str">
        <f>IFERROR(MID($E7108,SEARCH("/",$E7108,SEARCH("/",$E7108)+1)+1,1),"")</f>
        <v>S</v>
      </c>
      <c r="H7108" t="s">
        <v>46</v>
      </c>
      <c r="I7108">
        <v>33</v>
      </c>
      <c r="J7108" t="b">
        <v>0</v>
      </c>
      <c r="K7108" s="7">
        <v>0</v>
      </c>
      <c r="L7108" s="7">
        <v>0</v>
      </c>
      <c r="M7108" s="7">
        <v>0</v>
      </c>
      <c r="N7108" s="7">
        <v>0</v>
      </c>
      <c r="O7108" s="7">
        <v>0</v>
      </c>
      <c r="P7108" s="7">
        <f>SUM(dane3[[#This Row],[RoomService]:[VRDeck]])</f>
        <v>0</v>
      </c>
      <c r="Q7108" t="s">
        <v>19416</v>
      </c>
      <c r="R7108" t="b">
        <v>1</v>
      </c>
    </row>
    <row r="7109" spans="1:18" x14ac:dyDescent="0.3">
      <c r="A7109" t="s">
        <v>19417</v>
      </c>
      <c r="B7109">
        <f>MID(dane3[[#This Row],[PassengerId]],1,4)+0</f>
        <v>7576</v>
      </c>
      <c r="C7109" t="s">
        <v>14</v>
      </c>
      <c r="D7109" t="b">
        <v>0</v>
      </c>
      <c r="E7109" t="s">
        <v>19418</v>
      </c>
      <c r="F7109" t="str">
        <f>MID($E7109,1,1)</f>
        <v>D</v>
      </c>
      <c r="G7109" t="str">
        <f>IFERROR(MID($E7109,SEARCH("/",$E7109,SEARCH("/",$E7109)+1)+1,1),"")</f>
        <v>P</v>
      </c>
      <c r="H7109" t="s">
        <v>16</v>
      </c>
      <c r="I7109">
        <v>23</v>
      </c>
      <c r="J7109" t="b">
        <v>0</v>
      </c>
      <c r="K7109" s="7">
        <v>30</v>
      </c>
      <c r="L7109" s="7">
        <v>2237</v>
      </c>
      <c r="M7109" s="7">
        <v>1</v>
      </c>
      <c r="N7109" s="7">
        <v>49</v>
      </c>
      <c r="O7109" s="7">
        <v>52</v>
      </c>
      <c r="P7109" s="7">
        <f>SUM(dane3[[#This Row],[RoomService]:[VRDeck]])</f>
        <v>2369</v>
      </c>
      <c r="Q7109" t="s">
        <v>19419</v>
      </c>
      <c r="R7109" t="b">
        <v>1</v>
      </c>
    </row>
    <row r="7110" spans="1:18" x14ac:dyDescent="0.3">
      <c r="A7110" t="s">
        <v>19420</v>
      </c>
      <c r="B7110">
        <f>MID(dane3[[#This Row],[PassengerId]],1,4)+0</f>
        <v>7576</v>
      </c>
      <c r="C7110" t="s">
        <v>14</v>
      </c>
      <c r="D7110" t="b">
        <v>0</v>
      </c>
      <c r="E7110" t="s">
        <v>19418</v>
      </c>
      <c r="F7110" t="str">
        <f>MID($E7110,1,1)</f>
        <v>D</v>
      </c>
      <c r="G7110" t="str">
        <f>IFERROR(MID($E7110,SEARCH("/",$E7110,SEARCH("/",$E7110)+1)+1,1),"")</f>
        <v>P</v>
      </c>
      <c r="H7110" t="s">
        <v>16</v>
      </c>
      <c r="I7110">
        <v>39</v>
      </c>
      <c r="J7110" t="b">
        <v>0</v>
      </c>
      <c r="K7110" s="7">
        <v>2</v>
      </c>
      <c r="L7110" s="7">
        <v>530</v>
      </c>
      <c r="M7110" s="7">
        <v>0</v>
      </c>
      <c r="N7110" s="7">
        <v>0</v>
      </c>
      <c r="O7110" s="7">
        <v>1360</v>
      </c>
      <c r="P7110" s="7">
        <f>SUM(dane3[[#This Row],[RoomService]:[VRDeck]])</f>
        <v>1892</v>
      </c>
      <c r="Q7110" t="s">
        <v>19421</v>
      </c>
      <c r="R7110" t="b">
        <v>0</v>
      </c>
    </row>
    <row r="7111" spans="1:18" x14ac:dyDescent="0.3">
      <c r="A7111" t="s">
        <v>19422</v>
      </c>
      <c r="B7111">
        <f>MID(dane3[[#This Row],[PassengerId]],1,4)+0</f>
        <v>7577</v>
      </c>
      <c r="C7111" t="s">
        <v>19</v>
      </c>
      <c r="D7111" t="b">
        <v>0</v>
      </c>
      <c r="E7111" t="s">
        <v>19423</v>
      </c>
      <c r="F7111" t="str">
        <f>MID($E7111,1,1)</f>
        <v>E</v>
      </c>
      <c r="G7111" t="str">
        <f>IFERROR(MID($E7111,SEARCH("/",$E7111,SEARCH("/",$E7111)+1)+1,1),"")</f>
        <v>S</v>
      </c>
      <c r="H7111" t="s">
        <v>32</v>
      </c>
      <c r="I7111">
        <v>14</v>
      </c>
      <c r="J7111" t="b">
        <v>0</v>
      </c>
      <c r="K7111" s="7">
        <v>80</v>
      </c>
      <c r="L7111" s="7">
        <v>130</v>
      </c>
      <c r="M7111" s="7">
        <v>0</v>
      </c>
      <c r="N7111" s="7">
        <v>1323</v>
      </c>
      <c r="O7111" s="7">
        <v>0</v>
      </c>
      <c r="P7111" s="7">
        <f>SUM(dane3[[#This Row],[RoomService]:[VRDeck]])</f>
        <v>1533</v>
      </c>
      <c r="Q7111" t="s">
        <v>19424</v>
      </c>
      <c r="R7111" t="b">
        <v>0</v>
      </c>
    </row>
    <row r="7112" spans="1:18" x14ac:dyDescent="0.3">
      <c r="A7112" t="s">
        <v>19425</v>
      </c>
      <c r="B7112">
        <f>MID(dane3[[#This Row],[PassengerId]],1,4)+0</f>
        <v>7578</v>
      </c>
      <c r="C7112" t="s">
        <v>19</v>
      </c>
      <c r="D7112" t="b">
        <v>0</v>
      </c>
      <c r="E7112" t="s">
        <v>19426</v>
      </c>
      <c r="F7112" t="str">
        <f>MID($E7112,1,1)</f>
        <v>F</v>
      </c>
      <c r="G7112" t="str">
        <f>IFERROR(MID($E7112,SEARCH("/",$E7112,SEARCH("/",$E7112)+1)+1,1),"")</f>
        <v>P</v>
      </c>
      <c r="H7112" t="s">
        <v>46</v>
      </c>
      <c r="I7112">
        <v>14</v>
      </c>
      <c r="J7112" t="b">
        <v>0</v>
      </c>
      <c r="K7112" s="7">
        <v>653</v>
      </c>
      <c r="L7112" s="7">
        <v>0</v>
      </c>
      <c r="M7112" s="7">
        <v>4</v>
      </c>
      <c r="N7112" s="7">
        <v>0</v>
      </c>
      <c r="O7112" s="7">
        <v>0</v>
      </c>
      <c r="P7112" s="7">
        <f>SUM(dane3[[#This Row],[RoomService]:[VRDeck]])</f>
        <v>657</v>
      </c>
      <c r="Q7112" t="s">
        <v>19427</v>
      </c>
      <c r="R7112" t="b">
        <v>0</v>
      </c>
    </row>
    <row r="7113" spans="1:18" x14ac:dyDescent="0.3">
      <c r="A7113" t="s">
        <v>19428</v>
      </c>
      <c r="B7113">
        <f>MID(dane3[[#This Row],[PassengerId]],1,4)+0</f>
        <v>7579</v>
      </c>
      <c r="C7113" t="s">
        <v>19</v>
      </c>
      <c r="D7113" t="b">
        <v>0</v>
      </c>
      <c r="E7113" t="s">
        <v>19429</v>
      </c>
      <c r="F7113" t="str">
        <f>MID($E7113,1,1)</f>
        <v>G</v>
      </c>
      <c r="G7113" t="str">
        <f>IFERROR(MID($E7113,SEARCH("/",$E7113,SEARCH("/",$E7113)+1)+1,1),"")</f>
        <v>S</v>
      </c>
      <c r="H7113" t="s">
        <v>32</v>
      </c>
      <c r="I7113">
        <v>45</v>
      </c>
      <c r="J7113" t="b">
        <v>0</v>
      </c>
      <c r="K7113" s="7">
        <v>1</v>
      </c>
      <c r="L7113" s="7">
        <v>7</v>
      </c>
      <c r="M7113" s="7">
        <v>56</v>
      </c>
      <c r="N7113" s="7">
        <v>613</v>
      </c>
      <c r="O7113" s="7">
        <v>0</v>
      </c>
      <c r="P7113" s="7">
        <f>SUM(dane3[[#This Row],[RoomService]:[VRDeck]])</f>
        <v>677</v>
      </c>
      <c r="Q7113" t="s">
        <v>19430</v>
      </c>
      <c r="R7113" t="b">
        <v>1</v>
      </c>
    </row>
    <row r="7114" spans="1:18" x14ac:dyDescent="0.3">
      <c r="A7114" t="s">
        <v>19431</v>
      </c>
      <c r="B7114">
        <f>MID(dane3[[#This Row],[PassengerId]],1,4)+0</f>
        <v>7580</v>
      </c>
      <c r="C7114" t="s">
        <v>19</v>
      </c>
      <c r="D7114" t="b">
        <v>1</v>
      </c>
      <c r="E7114" t="s">
        <v>19432</v>
      </c>
      <c r="F7114" t="str">
        <f>MID($E7114,1,1)</f>
        <v>G</v>
      </c>
      <c r="G7114" t="str">
        <f>IFERROR(MID($E7114,SEARCH("/",$E7114,SEARCH("/",$E7114)+1)+1,1),"")</f>
        <v>S</v>
      </c>
      <c r="H7114" t="s">
        <v>16</v>
      </c>
      <c r="I7114">
        <v>22</v>
      </c>
      <c r="J7114" t="b">
        <v>0</v>
      </c>
      <c r="K7114" s="7">
        <v>0</v>
      </c>
      <c r="L7114" s="7">
        <v>0</v>
      </c>
      <c r="M7114" s="7">
        <v>0</v>
      </c>
      <c r="N7114" s="7">
        <v>0</v>
      </c>
      <c r="O7114" s="7">
        <v>0</v>
      </c>
      <c r="P7114" s="7">
        <f>SUM(dane3[[#This Row],[RoomService]:[VRDeck]])</f>
        <v>0</v>
      </c>
      <c r="Q7114" t="s">
        <v>19433</v>
      </c>
      <c r="R7114" t="b">
        <v>1</v>
      </c>
    </row>
    <row r="7115" spans="1:18" x14ac:dyDescent="0.3">
      <c r="A7115" t="s">
        <v>18498</v>
      </c>
      <c r="B7115">
        <f>MID(dane3[[#This Row],[PassengerId]],1,4)+0</f>
        <v>7157</v>
      </c>
      <c r="C7115" t="s">
        <v>53</v>
      </c>
      <c r="D7115" t="b">
        <v>0</v>
      </c>
      <c r="E7115" t="s">
        <v>18499</v>
      </c>
      <c r="F7115" t="str">
        <f>MID($E7115,1,1)</f>
        <v>D</v>
      </c>
      <c r="G7115" t="str">
        <f>IFERROR(MID($E7115,SEARCH("/",$E7115,SEARCH("/",$E7115)+1)+1,1),"")</f>
        <v>S</v>
      </c>
      <c r="H7115" t="s">
        <v>16</v>
      </c>
      <c r="I7115">
        <v>33</v>
      </c>
      <c r="J7115" t="b">
        <v>0</v>
      </c>
      <c r="K7115" s="7">
        <v>1631</v>
      </c>
      <c r="L7115" s="7">
        <v>0</v>
      </c>
      <c r="M7115" s="7">
        <v>754</v>
      </c>
      <c r="N7115" s="7">
        <v>0</v>
      </c>
      <c r="O7115" s="7">
        <v>0</v>
      </c>
      <c r="P7115" s="7">
        <f>SUM(dane3[[#This Row],[RoomService]:[VRDeck]])</f>
        <v>2385</v>
      </c>
      <c r="Q7115" t="s">
        <v>18500</v>
      </c>
      <c r="R7115" t="b">
        <v>0</v>
      </c>
    </row>
    <row r="7116" spans="1:18" x14ac:dyDescent="0.3">
      <c r="A7116" t="s">
        <v>7612</v>
      </c>
      <c r="B7116">
        <f>MID(dane3[[#This Row],[PassengerId]],1,4)+0</f>
        <v>2998</v>
      </c>
      <c r="C7116" t="s">
        <v>14</v>
      </c>
      <c r="D7116" t="b">
        <v>0</v>
      </c>
      <c r="E7116" t="s">
        <v>7613</v>
      </c>
      <c r="F7116" t="str">
        <f>MID($E7116,1,1)</f>
        <v>C</v>
      </c>
      <c r="G7116" t="str">
        <f>IFERROR(MID($E7116,SEARCH("/",$E7116,SEARCH("/",$E7116)+1)+1,1),"")</f>
        <v>S</v>
      </c>
      <c r="H7116" t="s">
        <v>32</v>
      </c>
      <c r="I7116">
        <v>47</v>
      </c>
      <c r="J7116" t="b">
        <v>0</v>
      </c>
      <c r="K7116" s="7">
        <v>0</v>
      </c>
      <c r="L7116" s="7">
        <v>5252</v>
      </c>
      <c r="M7116" s="7">
        <v>0</v>
      </c>
      <c r="N7116" s="7">
        <v>124</v>
      </c>
      <c r="O7116" s="7">
        <v>300</v>
      </c>
      <c r="P7116" s="7">
        <f>SUM(dane3[[#This Row],[RoomService]:[VRDeck]])</f>
        <v>5676</v>
      </c>
      <c r="Q7116" t="s">
        <v>7614</v>
      </c>
      <c r="R7116" t="b">
        <v>1</v>
      </c>
    </row>
    <row r="7117" spans="1:18" x14ac:dyDescent="0.3">
      <c r="A7117" t="s">
        <v>19440</v>
      </c>
      <c r="B7117">
        <f>MID(dane3[[#This Row],[PassengerId]],1,4)+0</f>
        <v>7584</v>
      </c>
      <c r="C7117" t="s">
        <v>14</v>
      </c>
      <c r="D7117" t="b">
        <v>1</v>
      </c>
      <c r="E7117" t="s">
        <v>19438</v>
      </c>
      <c r="F7117" t="str">
        <f>MID($E7117,1,1)</f>
        <v>B</v>
      </c>
      <c r="G7117" t="str">
        <f>IFERROR(MID($E7117,SEARCH("/",$E7117,SEARCH("/",$E7117)+1)+1,1),"")</f>
        <v>S</v>
      </c>
      <c r="H7117" t="s">
        <v>16</v>
      </c>
      <c r="I7117">
        <v>59</v>
      </c>
      <c r="J7117" t="b">
        <v>0</v>
      </c>
      <c r="K7117" s="7">
        <v>0</v>
      </c>
      <c r="L7117" s="7">
        <v>0</v>
      </c>
      <c r="M7117" s="7">
        <v>0</v>
      </c>
      <c r="N7117" s="7">
        <v>0</v>
      </c>
      <c r="O7117" s="7">
        <v>0</v>
      </c>
      <c r="P7117" s="7">
        <f>SUM(dane3[[#This Row],[RoomService]:[VRDeck]])</f>
        <v>0</v>
      </c>
      <c r="Q7117" t="s">
        <v>19441</v>
      </c>
      <c r="R7117" t="b">
        <v>1</v>
      </c>
    </row>
    <row r="7118" spans="1:18" x14ac:dyDescent="0.3">
      <c r="A7118" t="s">
        <v>19442</v>
      </c>
      <c r="B7118">
        <f>MID(dane3[[#This Row],[PassengerId]],1,4)+0</f>
        <v>7584</v>
      </c>
      <c r="C7118" t="s">
        <v>14</v>
      </c>
      <c r="D7118" t="b">
        <v>0</v>
      </c>
      <c r="E7118" t="s">
        <v>19438</v>
      </c>
      <c r="F7118" t="str">
        <f>MID($E7118,1,1)</f>
        <v>B</v>
      </c>
      <c r="G7118" t="str">
        <f>IFERROR(MID($E7118,SEARCH("/",$E7118,SEARCH("/",$E7118)+1)+1,1),"")</f>
        <v>S</v>
      </c>
      <c r="H7118" t="s">
        <v>16</v>
      </c>
      <c r="I7118">
        <v>31</v>
      </c>
      <c r="J7118" t="b">
        <v>0</v>
      </c>
      <c r="K7118" s="7">
        <v>0</v>
      </c>
      <c r="L7118" s="7">
        <v>1000</v>
      </c>
      <c r="M7118" s="7">
        <v>0</v>
      </c>
      <c r="N7118" s="7">
        <v>19</v>
      </c>
      <c r="O7118" s="7">
        <v>1776</v>
      </c>
      <c r="P7118" s="7">
        <f>SUM(dane3[[#This Row],[RoomService]:[VRDeck]])</f>
        <v>2795</v>
      </c>
      <c r="Q7118" t="s">
        <v>19443</v>
      </c>
      <c r="R7118" t="b">
        <v>0</v>
      </c>
    </row>
    <row r="7119" spans="1:18" x14ac:dyDescent="0.3">
      <c r="A7119" t="s">
        <v>19444</v>
      </c>
      <c r="B7119">
        <f>MID(dane3[[#This Row],[PassengerId]],1,4)+0</f>
        <v>7585</v>
      </c>
      <c r="C7119" t="s">
        <v>14</v>
      </c>
      <c r="D7119" t="b">
        <v>1</v>
      </c>
      <c r="E7119" t="s">
        <v>19445</v>
      </c>
      <c r="F7119" t="str">
        <f>MID($E7119,1,1)</f>
        <v>C</v>
      </c>
      <c r="G7119" t="str">
        <f>IFERROR(MID($E7119,SEARCH("/",$E7119,SEARCH("/",$E7119)+1)+1,1),"")</f>
        <v>S</v>
      </c>
      <c r="H7119" t="s">
        <v>46</v>
      </c>
      <c r="I7119">
        <v>31</v>
      </c>
      <c r="J7119" t="b">
        <v>0</v>
      </c>
      <c r="K7119" s="7">
        <v>0</v>
      </c>
      <c r="L7119" s="7">
        <v>0</v>
      </c>
      <c r="M7119" s="7">
        <v>0</v>
      </c>
      <c r="N7119" s="7">
        <v>0</v>
      </c>
      <c r="O7119" s="7">
        <v>0</v>
      </c>
      <c r="P7119" s="7">
        <f>SUM(dane3[[#This Row],[RoomService]:[VRDeck]])</f>
        <v>0</v>
      </c>
      <c r="Q7119" t="s">
        <v>19446</v>
      </c>
      <c r="R7119" t="b">
        <v>1</v>
      </c>
    </row>
    <row r="7120" spans="1:18" x14ac:dyDescent="0.3">
      <c r="A7120" t="s">
        <v>16559</v>
      </c>
      <c r="B7120">
        <f>MID(dane3[[#This Row],[PassengerId]],1,4)+0</f>
        <v>6413</v>
      </c>
      <c r="C7120" t="s">
        <v>14</v>
      </c>
      <c r="D7120" t="b">
        <v>0</v>
      </c>
      <c r="E7120" t="s">
        <v>16560</v>
      </c>
      <c r="F7120" t="str">
        <f>MID($E7120,1,1)</f>
        <v>A</v>
      </c>
      <c r="G7120" t="str">
        <f>IFERROR(MID($E7120,SEARCH("/",$E7120,SEARCH("/",$E7120)+1)+1,1),"")</f>
        <v>S</v>
      </c>
      <c r="H7120" t="s">
        <v>16</v>
      </c>
      <c r="I7120">
        <v>65</v>
      </c>
      <c r="J7120" t="b">
        <v>0</v>
      </c>
      <c r="K7120" s="7">
        <v>0</v>
      </c>
      <c r="L7120" s="7">
        <v>1420</v>
      </c>
      <c r="M7120" s="7">
        <v>0</v>
      </c>
      <c r="N7120" s="7">
        <v>85</v>
      </c>
      <c r="O7120" s="7">
        <v>827</v>
      </c>
      <c r="P7120" s="7">
        <f>SUM(dane3[[#This Row],[RoomService]:[VRDeck]])</f>
        <v>2332</v>
      </c>
      <c r="Q7120" t="s">
        <v>16561</v>
      </c>
      <c r="R7120" t="b">
        <v>0</v>
      </c>
    </row>
    <row r="7121" spans="1:18" x14ac:dyDescent="0.3">
      <c r="A7121" t="s">
        <v>19449</v>
      </c>
      <c r="B7121">
        <f>MID(dane3[[#This Row],[PassengerId]],1,4)+0</f>
        <v>7585</v>
      </c>
      <c r="C7121" t="s">
        <v>14</v>
      </c>
      <c r="D7121" t="b">
        <v>0</v>
      </c>
      <c r="E7121" t="s">
        <v>19445</v>
      </c>
      <c r="F7121" t="str">
        <f>MID($E7121,1,1)</f>
        <v>C</v>
      </c>
      <c r="G7121" t="str">
        <f>IFERROR(MID($E7121,SEARCH("/",$E7121,SEARCH("/",$E7121)+1)+1,1),"")</f>
        <v>S</v>
      </c>
      <c r="H7121" t="s">
        <v>16</v>
      </c>
      <c r="I7121">
        <v>28</v>
      </c>
      <c r="J7121" t="b">
        <v>0</v>
      </c>
      <c r="K7121" s="7">
        <v>0</v>
      </c>
      <c r="L7121" s="7">
        <v>2674</v>
      </c>
      <c r="M7121" s="7">
        <v>1309</v>
      </c>
      <c r="N7121" s="7">
        <v>18</v>
      </c>
      <c r="O7121" s="7">
        <v>11</v>
      </c>
      <c r="P7121" s="7">
        <f>SUM(dane3[[#This Row],[RoomService]:[VRDeck]])</f>
        <v>4012</v>
      </c>
      <c r="Q7121" t="s">
        <v>19450</v>
      </c>
      <c r="R7121" t="b">
        <v>1</v>
      </c>
    </row>
    <row r="7122" spans="1:18" x14ac:dyDescent="0.3">
      <c r="A7122" t="s">
        <v>19451</v>
      </c>
      <c r="B7122">
        <f>MID(dane3[[#This Row],[PassengerId]],1,4)+0</f>
        <v>7585</v>
      </c>
      <c r="C7122" t="s">
        <v>14</v>
      </c>
      <c r="D7122" t="b">
        <v>1</v>
      </c>
      <c r="E7122" t="s">
        <v>19445</v>
      </c>
      <c r="F7122" t="str">
        <f>MID($E7122,1,1)</f>
        <v>C</v>
      </c>
      <c r="G7122" t="str">
        <f>IFERROR(MID($E7122,SEARCH("/",$E7122,SEARCH("/",$E7122)+1)+1,1),"")</f>
        <v>S</v>
      </c>
      <c r="H7122" t="s">
        <v>16</v>
      </c>
      <c r="I7122">
        <v>19</v>
      </c>
      <c r="J7122" t="b">
        <v>0</v>
      </c>
      <c r="K7122" s="7">
        <v>0</v>
      </c>
      <c r="L7122" s="7">
        <v>0</v>
      </c>
      <c r="M7122" s="7">
        <v>0</v>
      </c>
      <c r="N7122" s="7">
        <v>0</v>
      </c>
      <c r="O7122" s="7">
        <v>0</v>
      </c>
      <c r="P7122" s="7">
        <f>SUM(dane3[[#This Row],[RoomService]:[VRDeck]])</f>
        <v>0</v>
      </c>
      <c r="Q7122" t="s">
        <v>19452</v>
      </c>
      <c r="R7122" t="b">
        <v>1</v>
      </c>
    </row>
    <row r="7123" spans="1:18" x14ac:dyDescent="0.3">
      <c r="A7123" t="s">
        <v>19453</v>
      </c>
      <c r="B7123">
        <f>MID(dane3[[#This Row],[PassengerId]],1,4)+0</f>
        <v>7586</v>
      </c>
      <c r="C7123" t="s">
        <v>14</v>
      </c>
      <c r="D7123" t="b">
        <v>0</v>
      </c>
      <c r="E7123" t="s">
        <v>19454</v>
      </c>
      <c r="F7123" t="str">
        <f>MID($E7123,1,1)</f>
        <v>C</v>
      </c>
      <c r="G7123" t="str">
        <f>IFERROR(MID($E7123,SEARCH("/",$E7123,SEARCH("/",$E7123)+1)+1,1),"")</f>
        <v>P</v>
      </c>
      <c r="H7123" t="s">
        <v>16</v>
      </c>
      <c r="I7123">
        <v>29</v>
      </c>
      <c r="J7123" t="b">
        <v>0</v>
      </c>
      <c r="K7123" s="7">
        <v>220</v>
      </c>
      <c r="L7123" s="7">
        <v>1130</v>
      </c>
      <c r="M7123" s="7">
        <v>0</v>
      </c>
      <c r="N7123" s="7">
        <v>7</v>
      </c>
      <c r="O7123" s="7">
        <v>951</v>
      </c>
      <c r="P7123" s="7">
        <f>SUM(dane3[[#This Row],[RoomService]:[VRDeck]])</f>
        <v>2308</v>
      </c>
      <c r="Q7123" t="s">
        <v>19455</v>
      </c>
      <c r="R7123" t="b">
        <v>1</v>
      </c>
    </row>
    <row r="7124" spans="1:18" x14ac:dyDescent="0.3">
      <c r="A7124" t="s">
        <v>19456</v>
      </c>
      <c r="B7124">
        <f>MID(dane3[[#This Row],[PassengerId]],1,4)+0</f>
        <v>7588</v>
      </c>
      <c r="C7124" t="s">
        <v>19</v>
      </c>
      <c r="D7124" t="b">
        <v>1</v>
      </c>
      <c r="E7124" t="s">
        <v>19457</v>
      </c>
      <c r="F7124" t="str">
        <f>MID($E7124,1,1)</f>
        <v>G</v>
      </c>
      <c r="G7124" t="str">
        <f>IFERROR(MID($E7124,SEARCH("/",$E7124,SEARCH("/",$E7124)+1)+1,1),"")</f>
        <v>P</v>
      </c>
      <c r="H7124" t="s">
        <v>46</v>
      </c>
      <c r="I7124">
        <v>0</v>
      </c>
      <c r="J7124" t="b">
        <v>0</v>
      </c>
      <c r="K7124" s="7">
        <v>0</v>
      </c>
      <c r="L7124" s="7">
        <v>0</v>
      </c>
      <c r="M7124" s="7">
        <v>0</v>
      </c>
      <c r="N7124" s="7">
        <v>0</v>
      </c>
      <c r="O7124" s="7">
        <v>0</v>
      </c>
      <c r="P7124" s="7">
        <f>SUM(dane3[[#This Row],[RoomService]:[VRDeck]])</f>
        <v>0</v>
      </c>
      <c r="Q7124" t="s">
        <v>19458</v>
      </c>
      <c r="R7124" t="b">
        <v>1</v>
      </c>
    </row>
    <row r="7125" spans="1:18" x14ac:dyDescent="0.3">
      <c r="A7125" t="s">
        <v>19459</v>
      </c>
      <c r="B7125">
        <f>MID(dane3[[#This Row],[PassengerId]],1,4)+0</f>
        <v>7588</v>
      </c>
      <c r="C7125" t="s">
        <v>19</v>
      </c>
      <c r="D7125" t="b">
        <v>0</v>
      </c>
      <c r="E7125" t="s">
        <v>19457</v>
      </c>
      <c r="F7125" t="str">
        <f>MID($E7125,1,1)</f>
        <v>G</v>
      </c>
      <c r="G7125" t="str">
        <f>IFERROR(MID($E7125,SEARCH("/",$E7125,SEARCH("/",$E7125)+1)+1,1),"")</f>
        <v>P</v>
      </c>
      <c r="H7125" t="s">
        <v>46</v>
      </c>
      <c r="I7125">
        <v>15</v>
      </c>
      <c r="J7125" t="b">
        <v>0</v>
      </c>
      <c r="K7125" s="7">
        <v>0</v>
      </c>
      <c r="L7125" s="7">
        <v>714</v>
      </c>
      <c r="M7125" s="7">
        <v>0</v>
      </c>
      <c r="N7125" s="7">
        <v>0</v>
      </c>
      <c r="O7125" s="7">
        <v>0</v>
      </c>
      <c r="P7125" s="7">
        <f>SUM(dane3[[#This Row],[RoomService]:[VRDeck]])</f>
        <v>714</v>
      </c>
      <c r="Q7125" t="s">
        <v>19460</v>
      </c>
      <c r="R7125" t="b">
        <v>1</v>
      </c>
    </row>
    <row r="7126" spans="1:18" x14ac:dyDescent="0.3">
      <c r="A7126" t="s">
        <v>19461</v>
      </c>
      <c r="B7126">
        <f>MID(dane3[[#This Row],[PassengerId]],1,4)+0</f>
        <v>7592</v>
      </c>
      <c r="C7126" t="s">
        <v>19</v>
      </c>
      <c r="D7126" t="b">
        <v>0</v>
      </c>
      <c r="E7126" t="s">
        <v>19462</v>
      </c>
      <c r="F7126" t="str">
        <f>MID($E7126,1,1)</f>
        <v>F</v>
      </c>
      <c r="G7126" t="str">
        <f>IFERROR(MID($E7126,SEARCH("/",$E7126,SEARCH("/",$E7126)+1)+1,1),"")</f>
        <v>S</v>
      </c>
      <c r="H7126" t="s">
        <v>16</v>
      </c>
      <c r="I7126">
        <v>18</v>
      </c>
      <c r="J7126" t="b">
        <v>0</v>
      </c>
      <c r="K7126" s="7">
        <v>0</v>
      </c>
      <c r="L7126" s="7">
        <v>0</v>
      </c>
      <c r="M7126" s="7">
        <v>0</v>
      </c>
      <c r="N7126" s="7">
        <v>1586</v>
      </c>
      <c r="O7126" s="7">
        <v>0</v>
      </c>
      <c r="P7126" s="7">
        <f>SUM(dane3[[#This Row],[RoomService]:[VRDeck]])</f>
        <v>1586</v>
      </c>
      <c r="Q7126" t="s">
        <v>19463</v>
      </c>
      <c r="R7126" t="b">
        <v>0</v>
      </c>
    </row>
    <row r="7127" spans="1:18" x14ac:dyDescent="0.3">
      <c r="A7127" t="s">
        <v>19464</v>
      </c>
      <c r="B7127">
        <f>MID(dane3[[#This Row],[PassengerId]],1,4)+0</f>
        <v>7594</v>
      </c>
      <c r="C7127" t="s">
        <v>14</v>
      </c>
      <c r="D7127" t="b">
        <v>1</v>
      </c>
      <c r="E7127" t="s">
        <v>19465</v>
      </c>
      <c r="F7127" t="str">
        <f>MID($E7127,1,1)</f>
        <v>C</v>
      </c>
      <c r="G7127" t="str">
        <f>IFERROR(MID($E7127,SEARCH("/",$E7127,SEARCH("/",$E7127)+1)+1,1),"")</f>
        <v>S</v>
      </c>
      <c r="H7127" t="s">
        <v>46</v>
      </c>
      <c r="I7127">
        <v>49</v>
      </c>
      <c r="J7127" t="b">
        <v>0</v>
      </c>
      <c r="K7127" s="7">
        <v>0</v>
      </c>
      <c r="L7127" s="7">
        <v>0</v>
      </c>
      <c r="M7127" s="7">
        <v>0</v>
      </c>
      <c r="N7127" s="7">
        <v>0</v>
      </c>
      <c r="O7127" s="7">
        <v>0</v>
      </c>
      <c r="P7127" s="7">
        <f>SUM(dane3[[#This Row],[RoomService]:[VRDeck]])</f>
        <v>0</v>
      </c>
      <c r="Q7127" t="s">
        <v>19466</v>
      </c>
      <c r="R7127" t="b">
        <v>1</v>
      </c>
    </row>
    <row r="7128" spans="1:18" x14ac:dyDescent="0.3">
      <c r="A7128" t="s">
        <v>19467</v>
      </c>
      <c r="B7128">
        <f>MID(dane3[[#This Row],[PassengerId]],1,4)+0</f>
        <v>7595</v>
      </c>
      <c r="C7128" t="s">
        <v>19</v>
      </c>
      <c r="D7128" t="b">
        <v>0</v>
      </c>
      <c r="E7128" t="s">
        <v>19468</v>
      </c>
      <c r="F7128" t="str">
        <f>MID($E7128,1,1)</f>
        <v>F</v>
      </c>
      <c r="G7128" t="str">
        <f>IFERROR(MID($E7128,SEARCH("/",$E7128,SEARCH("/",$E7128)+1)+1,1),"")</f>
        <v>S</v>
      </c>
      <c r="H7128" t="s">
        <v>16</v>
      </c>
      <c r="I7128">
        <v>36</v>
      </c>
      <c r="J7128" t="b">
        <v>0</v>
      </c>
      <c r="K7128" s="7">
        <v>0</v>
      </c>
      <c r="L7128" s="7">
        <v>7</v>
      </c>
      <c r="M7128" s="7">
        <v>661</v>
      </c>
      <c r="N7128" s="7">
        <v>0</v>
      </c>
      <c r="O7128" s="7">
        <v>93</v>
      </c>
      <c r="P7128" s="7">
        <f>SUM(dane3[[#This Row],[RoomService]:[VRDeck]])</f>
        <v>761</v>
      </c>
      <c r="Q7128" t="s">
        <v>19469</v>
      </c>
      <c r="R7128" t="b">
        <v>1</v>
      </c>
    </row>
    <row r="7129" spans="1:18" x14ac:dyDescent="0.3">
      <c r="A7129" t="s">
        <v>19470</v>
      </c>
      <c r="B7129">
        <f>MID(dane3[[#This Row],[PassengerId]],1,4)+0</f>
        <v>7596</v>
      </c>
      <c r="C7129" t="s">
        <v>14</v>
      </c>
      <c r="D7129" t="b">
        <v>1</v>
      </c>
      <c r="E7129" t="s">
        <v>19471</v>
      </c>
      <c r="F7129" t="str">
        <f>MID($E7129,1,1)</f>
        <v>C</v>
      </c>
      <c r="G7129" t="str">
        <f>IFERROR(MID($E7129,SEARCH("/",$E7129,SEARCH("/",$E7129)+1)+1,1),"")</f>
        <v>S</v>
      </c>
      <c r="H7129" t="s">
        <v>46</v>
      </c>
      <c r="I7129">
        <v>40</v>
      </c>
      <c r="J7129" t="b">
        <v>0</v>
      </c>
      <c r="K7129" s="7">
        <v>0</v>
      </c>
      <c r="L7129" s="7">
        <v>0</v>
      </c>
      <c r="M7129" s="7">
        <v>0</v>
      </c>
      <c r="N7129" s="7">
        <v>0</v>
      </c>
      <c r="O7129" s="7">
        <v>0</v>
      </c>
      <c r="P7129" s="7">
        <f>SUM(dane3[[#This Row],[RoomService]:[VRDeck]])</f>
        <v>0</v>
      </c>
      <c r="Q7129" t="s">
        <v>19472</v>
      </c>
      <c r="R7129" t="b">
        <v>1</v>
      </c>
    </row>
    <row r="7130" spans="1:18" x14ac:dyDescent="0.3">
      <c r="A7130" t="s">
        <v>19473</v>
      </c>
      <c r="B7130">
        <f>MID(dane3[[#This Row],[PassengerId]],1,4)+0</f>
        <v>7596</v>
      </c>
      <c r="C7130" t="s">
        <v>14</v>
      </c>
      <c r="D7130" t="b">
        <v>1</v>
      </c>
      <c r="E7130" t="s">
        <v>19471</v>
      </c>
      <c r="F7130" t="str">
        <f>MID($E7130,1,1)</f>
        <v>C</v>
      </c>
      <c r="G7130" t="str">
        <f>IFERROR(MID($E7130,SEARCH("/",$E7130,SEARCH("/",$E7130)+1)+1,1),"")</f>
        <v>S</v>
      </c>
      <c r="H7130" t="s">
        <v>16</v>
      </c>
      <c r="I7130">
        <v>56</v>
      </c>
      <c r="J7130" t="b">
        <v>0</v>
      </c>
      <c r="K7130" s="7">
        <v>0</v>
      </c>
      <c r="L7130" s="7">
        <v>0</v>
      </c>
      <c r="M7130" s="7">
        <v>0</v>
      </c>
      <c r="N7130" s="7">
        <v>0</v>
      </c>
      <c r="O7130" s="7">
        <v>0</v>
      </c>
      <c r="P7130" s="7">
        <f>SUM(dane3[[#This Row],[RoomService]:[VRDeck]])</f>
        <v>0</v>
      </c>
      <c r="Q7130" t="s">
        <v>23799</v>
      </c>
      <c r="R7130" t="b">
        <v>1</v>
      </c>
    </row>
    <row r="7131" spans="1:18" x14ac:dyDescent="0.3">
      <c r="A7131" t="s">
        <v>19474</v>
      </c>
      <c r="B7131">
        <f>MID(dane3[[#This Row],[PassengerId]],1,4)+0</f>
        <v>7598</v>
      </c>
      <c r="C7131" t="s">
        <v>19</v>
      </c>
      <c r="D7131" t="b">
        <v>1</v>
      </c>
      <c r="E7131" t="s">
        <v>19475</v>
      </c>
      <c r="F7131" t="str">
        <f>MID($E7131,1,1)</f>
        <v>G</v>
      </c>
      <c r="G7131" t="str">
        <f>IFERROR(MID($E7131,SEARCH("/",$E7131,SEARCH("/",$E7131)+1)+1,1),"")</f>
        <v>S</v>
      </c>
      <c r="H7131" t="s">
        <v>32</v>
      </c>
      <c r="I7131">
        <v>67</v>
      </c>
      <c r="J7131" t="b">
        <v>0</v>
      </c>
      <c r="K7131" s="7">
        <v>0</v>
      </c>
      <c r="L7131" s="7">
        <v>0</v>
      </c>
      <c r="M7131" s="7">
        <v>0</v>
      </c>
      <c r="N7131" s="7">
        <v>0</v>
      </c>
      <c r="O7131" s="7">
        <v>0</v>
      </c>
      <c r="P7131" s="7">
        <f>SUM(dane3[[#This Row],[RoomService]:[VRDeck]])</f>
        <v>0</v>
      </c>
      <c r="Q7131" t="s">
        <v>19476</v>
      </c>
      <c r="R7131" t="b">
        <v>1</v>
      </c>
    </row>
    <row r="7132" spans="1:18" x14ac:dyDescent="0.3">
      <c r="A7132" t="s">
        <v>19477</v>
      </c>
      <c r="B7132">
        <f>MID(dane3[[#This Row],[PassengerId]],1,4)+0</f>
        <v>7599</v>
      </c>
      <c r="C7132" t="s">
        <v>19</v>
      </c>
      <c r="D7132" t="b">
        <v>0</v>
      </c>
      <c r="E7132" t="s">
        <v>19478</v>
      </c>
      <c r="F7132" t="str">
        <f>MID($E7132,1,1)</f>
        <v>E</v>
      </c>
      <c r="G7132" t="str">
        <f>IFERROR(MID($E7132,SEARCH("/",$E7132,SEARCH("/",$E7132)+1)+1,1),"")</f>
        <v>P</v>
      </c>
      <c r="H7132" t="s">
        <v>16</v>
      </c>
      <c r="I7132">
        <v>44</v>
      </c>
      <c r="J7132" t="b">
        <v>0</v>
      </c>
      <c r="K7132" s="7">
        <v>0</v>
      </c>
      <c r="L7132" s="7">
        <v>204</v>
      </c>
      <c r="M7132" s="7">
        <v>135</v>
      </c>
      <c r="N7132" s="7">
        <v>225</v>
      </c>
      <c r="O7132" s="7">
        <v>223</v>
      </c>
      <c r="P7132" s="7">
        <f>SUM(dane3[[#This Row],[RoomService]:[VRDeck]])</f>
        <v>787</v>
      </c>
      <c r="Q7132" t="s">
        <v>23799</v>
      </c>
      <c r="R7132" t="b">
        <v>0</v>
      </c>
    </row>
    <row r="7133" spans="1:18" x14ac:dyDescent="0.3">
      <c r="A7133" t="s">
        <v>19479</v>
      </c>
      <c r="B7133">
        <f>MID(dane3[[#This Row],[PassengerId]],1,4)+0</f>
        <v>7601</v>
      </c>
      <c r="C7133" t="s">
        <v>19</v>
      </c>
      <c r="D7133" t="b">
        <v>0</v>
      </c>
      <c r="E7133" t="s">
        <v>19480</v>
      </c>
      <c r="F7133" t="str">
        <f>MID($E7133,1,1)</f>
        <v>G</v>
      </c>
      <c r="G7133" t="str">
        <f>IFERROR(MID($E7133,SEARCH("/",$E7133,SEARCH("/",$E7133)+1)+1,1),"")</f>
        <v>S</v>
      </c>
      <c r="H7133" t="s">
        <v>16</v>
      </c>
      <c r="I7133">
        <v>17</v>
      </c>
      <c r="J7133" t="b">
        <v>0</v>
      </c>
      <c r="K7133" s="7">
        <v>214</v>
      </c>
      <c r="L7133" s="7">
        <v>552</v>
      </c>
      <c r="M7133" s="7">
        <v>0</v>
      </c>
      <c r="N7133" s="7">
        <v>241</v>
      </c>
      <c r="O7133" s="7">
        <v>0</v>
      </c>
      <c r="P7133" s="7">
        <f>SUM(dane3[[#This Row],[RoomService]:[VRDeck]])</f>
        <v>1007</v>
      </c>
      <c r="Q7133" t="s">
        <v>19481</v>
      </c>
      <c r="R7133" t="b">
        <v>0</v>
      </c>
    </row>
    <row r="7134" spans="1:18" x14ac:dyDescent="0.3">
      <c r="A7134" t="s">
        <v>18513</v>
      </c>
      <c r="B7134">
        <f>MID(dane3[[#This Row],[PassengerId]],1,4)+0</f>
        <v>7165</v>
      </c>
      <c r="C7134" t="s">
        <v>53</v>
      </c>
      <c r="D7134" t="b">
        <v>1</v>
      </c>
      <c r="E7134" t="s">
        <v>18514</v>
      </c>
      <c r="F7134" t="str">
        <f>MID($E7134,1,1)</f>
        <v>F</v>
      </c>
      <c r="G7134" t="str">
        <f>IFERROR(MID($E7134,SEARCH("/",$E7134,SEARCH("/",$E7134)+1)+1,1),"")</f>
        <v>S</v>
      </c>
      <c r="H7134" t="s">
        <v>16</v>
      </c>
      <c r="I7134">
        <v>18</v>
      </c>
      <c r="J7134" t="b">
        <v>0</v>
      </c>
      <c r="K7134" s="7">
        <v>0</v>
      </c>
      <c r="L7134" s="7">
        <v>0</v>
      </c>
      <c r="M7134" s="7">
        <v>0</v>
      </c>
      <c r="N7134" s="7">
        <v>0</v>
      </c>
      <c r="O7134" s="7">
        <v>0</v>
      </c>
      <c r="P7134" s="7">
        <f>SUM(dane3[[#This Row],[RoomService]:[VRDeck]])</f>
        <v>0</v>
      </c>
      <c r="Q7134" t="s">
        <v>18515</v>
      </c>
      <c r="R7134" t="b">
        <v>1</v>
      </c>
    </row>
    <row r="7135" spans="1:18" x14ac:dyDescent="0.3">
      <c r="A7135" t="s">
        <v>18516</v>
      </c>
      <c r="B7135">
        <f>MID(dane3[[#This Row],[PassengerId]],1,4)+0</f>
        <v>7166</v>
      </c>
      <c r="C7135" t="s">
        <v>53</v>
      </c>
      <c r="D7135" t="b">
        <v>0</v>
      </c>
      <c r="E7135" t="s">
        <v>18517</v>
      </c>
      <c r="F7135" t="str">
        <f>MID($E7135,1,1)</f>
        <v>F</v>
      </c>
      <c r="G7135" t="str">
        <f>IFERROR(MID($E7135,SEARCH("/",$E7135,SEARCH("/",$E7135)+1)+1,1),"")</f>
        <v>S</v>
      </c>
      <c r="H7135" t="s">
        <v>16</v>
      </c>
      <c r="I7135">
        <v>19</v>
      </c>
      <c r="J7135" t="b">
        <v>0</v>
      </c>
      <c r="K7135" s="7">
        <v>862</v>
      </c>
      <c r="L7135" s="7">
        <v>0</v>
      </c>
      <c r="M7135" s="7">
        <v>5</v>
      </c>
      <c r="N7135" s="7">
        <v>2032</v>
      </c>
      <c r="O7135" s="7">
        <v>0</v>
      </c>
      <c r="P7135" s="7">
        <f>SUM(dane3[[#This Row],[RoomService]:[VRDeck]])</f>
        <v>2899</v>
      </c>
      <c r="Q7135" t="s">
        <v>18518</v>
      </c>
      <c r="R7135" t="b">
        <v>0</v>
      </c>
    </row>
    <row r="7136" spans="1:18" x14ac:dyDescent="0.3">
      <c r="A7136" t="s">
        <v>18553</v>
      </c>
      <c r="B7136">
        <f>MID(dane3[[#This Row],[PassengerId]],1,4)+0</f>
        <v>7181</v>
      </c>
      <c r="C7136" t="s">
        <v>53</v>
      </c>
      <c r="D7136" t="b">
        <v>1</v>
      </c>
      <c r="E7136" t="s">
        <v>18554</v>
      </c>
      <c r="F7136" t="str">
        <f>MID($E7136,1,1)</f>
        <v>F</v>
      </c>
      <c r="G7136" t="str">
        <f>IFERROR(MID($E7136,SEARCH("/",$E7136,SEARCH("/",$E7136)+1)+1,1),"")</f>
        <v>P</v>
      </c>
      <c r="H7136" t="s">
        <v>16</v>
      </c>
      <c r="I7136">
        <v>28</v>
      </c>
      <c r="J7136" t="b">
        <v>0</v>
      </c>
      <c r="K7136" s="7">
        <v>0</v>
      </c>
      <c r="L7136" s="7">
        <v>0</v>
      </c>
      <c r="M7136" s="7">
        <v>0</v>
      </c>
      <c r="N7136" s="7">
        <v>0</v>
      </c>
      <c r="O7136" s="7">
        <v>0</v>
      </c>
      <c r="P7136" s="7">
        <f>SUM(dane3[[#This Row],[RoomService]:[VRDeck]])</f>
        <v>0</v>
      </c>
      <c r="Q7136" t="s">
        <v>18555</v>
      </c>
      <c r="R7136" t="b">
        <v>1</v>
      </c>
    </row>
    <row r="7137" spans="1:18" x14ac:dyDescent="0.3">
      <c r="A7137" t="s">
        <v>18611</v>
      </c>
      <c r="B7137">
        <f>MID(dane3[[#This Row],[PassengerId]],1,4)+0</f>
        <v>7205</v>
      </c>
      <c r="C7137" t="s">
        <v>53</v>
      </c>
      <c r="D7137" t="b">
        <v>0</v>
      </c>
      <c r="E7137" t="s">
        <v>18612</v>
      </c>
      <c r="F7137" t="str">
        <f>MID($E7137,1,1)</f>
        <v>F</v>
      </c>
      <c r="G7137" t="str">
        <f>IFERROR(MID($E7137,SEARCH("/",$E7137,SEARCH("/",$E7137)+1)+1,1),"")</f>
        <v>S</v>
      </c>
      <c r="H7137" t="s">
        <v>16</v>
      </c>
      <c r="I7137">
        <v>28</v>
      </c>
      <c r="J7137" t="b">
        <v>0</v>
      </c>
      <c r="K7137" s="7">
        <v>1030</v>
      </c>
      <c r="L7137" s="7">
        <v>0</v>
      </c>
      <c r="M7137" s="7">
        <v>158</v>
      </c>
      <c r="N7137" s="7">
        <v>0</v>
      </c>
      <c r="O7137" s="7">
        <v>28</v>
      </c>
      <c r="P7137" s="7">
        <f>SUM(dane3[[#This Row],[RoomService]:[VRDeck]])</f>
        <v>1216</v>
      </c>
      <c r="Q7137" t="s">
        <v>18613</v>
      </c>
      <c r="R7137" t="b">
        <v>0</v>
      </c>
    </row>
    <row r="7138" spans="1:18" x14ac:dyDescent="0.3">
      <c r="A7138" t="s">
        <v>18632</v>
      </c>
      <c r="B7138">
        <f>MID(dane3[[#This Row],[PassengerId]],1,4)+0</f>
        <v>7215</v>
      </c>
      <c r="C7138" t="s">
        <v>53</v>
      </c>
      <c r="D7138" t="b">
        <v>1</v>
      </c>
      <c r="E7138" t="s">
        <v>18633</v>
      </c>
      <c r="F7138" t="str">
        <f>MID($E7138,1,1)</f>
        <v>F</v>
      </c>
      <c r="G7138" t="str">
        <f>IFERROR(MID($E7138,SEARCH("/",$E7138,SEARCH("/",$E7138)+1)+1,1),"")</f>
        <v>P</v>
      </c>
      <c r="H7138" t="s">
        <v>16</v>
      </c>
      <c r="I7138">
        <v>24</v>
      </c>
      <c r="J7138" t="b">
        <v>0</v>
      </c>
      <c r="K7138" s="7">
        <v>0</v>
      </c>
      <c r="L7138" s="7">
        <v>0</v>
      </c>
      <c r="M7138" s="7">
        <v>0</v>
      </c>
      <c r="N7138" s="7">
        <v>0</v>
      </c>
      <c r="O7138" s="7">
        <v>0</v>
      </c>
      <c r="P7138" s="7">
        <f>SUM(dane3[[#This Row],[RoomService]:[VRDeck]])</f>
        <v>0</v>
      </c>
      <c r="Q7138" t="s">
        <v>18634</v>
      </c>
      <c r="R7138" t="b">
        <v>1</v>
      </c>
    </row>
    <row r="7139" spans="1:18" x14ac:dyDescent="0.3">
      <c r="A7139" t="s">
        <v>19496</v>
      </c>
      <c r="B7139">
        <f>MID(dane3[[#This Row],[PassengerId]],1,4)+0</f>
        <v>7609</v>
      </c>
      <c r="C7139" t="s">
        <v>14</v>
      </c>
      <c r="D7139" t="b">
        <v>0</v>
      </c>
      <c r="E7139" t="s">
        <v>19497</v>
      </c>
      <c r="F7139" t="str">
        <f>MID($E7139,1,1)</f>
        <v>A</v>
      </c>
      <c r="G7139" t="str">
        <f>IFERROR(MID($E7139,SEARCH("/",$E7139,SEARCH("/",$E7139)+1)+1,1),"")</f>
        <v>P</v>
      </c>
      <c r="H7139" t="s">
        <v>46</v>
      </c>
      <c r="I7139">
        <v>40</v>
      </c>
      <c r="J7139" t="b">
        <v>1</v>
      </c>
      <c r="K7139" s="7">
        <v>0</v>
      </c>
      <c r="L7139" s="7">
        <v>21</v>
      </c>
      <c r="M7139" s="7">
        <v>0</v>
      </c>
      <c r="N7139" s="7">
        <v>1503</v>
      </c>
      <c r="O7139" s="7">
        <v>1392</v>
      </c>
      <c r="P7139" s="7">
        <f>SUM(dane3[[#This Row],[RoomService]:[VRDeck]])</f>
        <v>2916</v>
      </c>
      <c r="Q7139" t="s">
        <v>19498</v>
      </c>
      <c r="R7139" t="b">
        <v>0</v>
      </c>
    </row>
    <row r="7140" spans="1:18" x14ac:dyDescent="0.3">
      <c r="A7140" t="s">
        <v>19499</v>
      </c>
      <c r="B7140">
        <f>MID(dane3[[#This Row],[PassengerId]],1,4)+0</f>
        <v>7609</v>
      </c>
      <c r="C7140" t="s">
        <v>14</v>
      </c>
      <c r="D7140" t="b">
        <v>1</v>
      </c>
      <c r="E7140" t="s">
        <v>19497</v>
      </c>
      <c r="F7140" t="str">
        <f>MID($E7140,1,1)</f>
        <v>A</v>
      </c>
      <c r="G7140" t="str">
        <f>IFERROR(MID($E7140,SEARCH("/",$E7140,SEARCH("/",$E7140)+1)+1,1),"")</f>
        <v>P</v>
      </c>
      <c r="H7140" t="s">
        <v>16</v>
      </c>
      <c r="I7140">
        <v>39</v>
      </c>
      <c r="J7140" t="b">
        <v>0</v>
      </c>
      <c r="K7140" s="7">
        <v>0</v>
      </c>
      <c r="L7140" s="7">
        <v>0</v>
      </c>
      <c r="M7140" s="7">
        <v>0</v>
      </c>
      <c r="N7140" s="7">
        <v>0</v>
      </c>
      <c r="O7140" s="7">
        <v>0</v>
      </c>
      <c r="P7140" s="7">
        <f>SUM(dane3[[#This Row],[RoomService]:[VRDeck]])</f>
        <v>0</v>
      </c>
      <c r="Q7140" t="s">
        <v>19500</v>
      </c>
      <c r="R7140" t="b">
        <v>1</v>
      </c>
    </row>
    <row r="7141" spans="1:18" x14ac:dyDescent="0.3">
      <c r="A7141" t="s">
        <v>19501</v>
      </c>
      <c r="B7141">
        <f>MID(dane3[[#This Row],[PassengerId]],1,4)+0</f>
        <v>7614</v>
      </c>
      <c r="C7141" t="s">
        <v>14</v>
      </c>
      <c r="D7141" t="b">
        <v>1</v>
      </c>
      <c r="E7141" t="s">
        <v>19502</v>
      </c>
      <c r="F7141" t="str">
        <f>MID($E7141,1,1)</f>
        <v>C</v>
      </c>
      <c r="G7141" t="str">
        <f>IFERROR(MID($E7141,SEARCH("/",$E7141,SEARCH("/",$E7141)+1)+1,1),"")</f>
        <v>P</v>
      </c>
      <c r="H7141" t="s">
        <v>46</v>
      </c>
      <c r="I7141">
        <v>40</v>
      </c>
      <c r="J7141" t="b">
        <v>0</v>
      </c>
      <c r="K7141" s="7">
        <v>0</v>
      </c>
      <c r="L7141" s="7">
        <v>0</v>
      </c>
      <c r="M7141" s="7">
        <v>0</v>
      </c>
      <c r="N7141" s="7">
        <v>0</v>
      </c>
      <c r="O7141" s="7">
        <v>0</v>
      </c>
      <c r="P7141" s="7">
        <f>SUM(dane3[[#This Row],[RoomService]:[VRDeck]])</f>
        <v>0</v>
      </c>
      <c r="Q7141" t="s">
        <v>19503</v>
      </c>
      <c r="R7141" t="b">
        <v>1</v>
      </c>
    </row>
    <row r="7142" spans="1:18" x14ac:dyDescent="0.3">
      <c r="A7142" t="s">
        <v>19504</v>
      </c>
      <c r="B7142">
        <f>MID(dane3[[#This Row],[PassengerId]],1,4)+0</f>
        <v>7616</v>
      </c>
      <c r="C7142" t="s">
        <v>19</v>
      </c>
      <c r="D7142" t="b">
        <v>0</v>
      </c>
      <c r="E7142" t="s">
        <v>19505</v>
      </c>
      <c r="F7142" t="str">
        <f>MID($E7142,1,1)</f>
        <v>F</v>
      </c>
      <c r="G7142" t="str">
        <f>IFERROR(MID($E7142,SEARCH("/",$E7142,SEARCH("/",$E7142)+1)+1,1),"")</f>
        <v>S</v>
      </c>
      <c r="H7142" t="s">
        <v>32</v>
      </c>
      <c r="I7142">
        <v>20</v>
      </c>
      <c r="J7142" t="b">
        <v>0</v>
      </c>
      <c r="K7142" s="7">
        <v>11</v>
      </c>
      <c r="L7142" s="7">
        <v>725</v>
      </c>
      <c r="M7142" s="7">
        <v>0</v>
      </c>
      <c r="N7142" s="7">
        <v>0</v>
      </c>
      <c r="O7142" s="7">
        <v>0</v>
      </c>
      <c r="P7142" s="7">
        <f>SUM(dane3[[#This Row],[RoomService]:[VRDeck]])</f>
        <v>736</v>
      </c>
      <c r="Q7142" t="s">
        <v>19506</v>
      </c>
      <c r="R7142" t="b">
        <v>1</v>
      </c>
    </row>
    <row r="7143" spans="1:18" x14ac:dyDescent="0.3">
      <c r="A7143" t="s">
        <v>19507</v>
      </c>
      <c r="B7143">
        <f>MID(dane3[[#This Row],[PassengerId]],1,4)+0</f>
        <v>7618</v>
      </c>
      <c r="C7143" t="s">
        <v>19</v>
      </c>
      <c r="D7143" t="b">
        <v>0</v>
      </c>
      <c r="E7143" t="s">
        <v>19508</v>
      </c>
      <c r="F7143" t="str">
        <f>MID($E7143,1,1)</f>
        <v>G</v>
      </c>
      <c r="G7143" t="str">
        <f>IFERROR(MID($E7143,SEARCH("/",$E7143,SEARCH("/",$E7143)+1)+1,1),"")</f>
        <v>S</v>
      </c>
      <c r="H7143" t="s">
        <v>16</v>
      </c>
      <c r="I7143">
        <v>18</v>
      </c>
      <c r="J7143" t="b">
        <v>0</v>
      </c>
      <c r="K7143" s="7">
        <v>761</v>
      </c>
      <c r="L7143" s="7">
        <v>21</v>
      </c>
      <c r="M7143" s="7">
        <v>27</v>
      </c>
      <c r="N7143" s="7">
        <v>0</v>
      </c>
      <c r="O7143" s="7">
        <v>0</v>
      </c>
      <c r="P7143" s="7">
        <f>SUM(dane3[[#This Row],[RoomService]:[VRDeck]])</f>
        <v>809</v>
      </c>
      <c r="Q7143" t="s">
        <v>19509</v>
      </c>
      <c r="R7143" t="b">
        <v>1</v>
      </c>
    </row>
    <row r="7144" spans="1:18" x14ac:dyDescent="0.3">
      <c r="A7144" t="s">
        <v>18638</v>
      </c>
      <c r="B7144">
        <f>MID(dane3[[#This Row],[PassengerId]],1,4)+0</f>
        <v>7217</v>
      </c>
      <c r="C7144" t="s">
        <v>53</v>
      </c>
      <c r="D7144" t="b">
        <v>0</v>
      </c>
      <c r="E7144" t="s">
        <v>18639</v>
      </c>
      <c r="F7144" t="str">
        <f>MID($E7144,1,1)</f>
        <v>F</v>
      </c>
      <c r="G7144" t="str">
        <f>IFERROR(MID($E7144,SEARCH("/",$E7144,SEARCH("/",$E7144)+1)+1,1),"")</f>
        <v>P</v>
      </c>
      <c r="H7144" t="s">
        <v>16</v>
      </c>
      <c r="I7144">
        <v>21</v>
      </c>
      <c r="J7144" t="b">
        <v>0</v>
      </c>
      <c r="K7144" s="7">
        <v>21</v>
      </c>
      <c r="L7144" s="7">
        <v>0</v>
      </c>
      <c r="M7144" s="7">
        <v>874</v>
      </c>
      <c r="N7144" s="7">
        <v>226</v>
      </c>
      <c r="O7144" s="7">
        <v>0</v>
      </c>
      <c r="P7144" s="7">
        <f>SUM(dane3[[#This Row],[RoomService]:[VRDeck]])</f>
        <v>1121</v>
      </c>
      <c r="Q7144" t="s">
        <v>18640</v>
      </c>
      <c r="R7144" t="b">
        <v>1</v>
      </c>
    </row>
    <row r="7145" spans="1:18" x14ac:dyDescent="0.3">
      <c r="A7145" t="s">
        <v>19513</v>
      </c>
      <c r="B7145">
        <f>MID(dane3[[#This Row],[PassengerId]],1,4)+0</f>
        <v>7621</v>
      </c>
      <c r="C7145" t="s">
        <v>14</v>
      </c>
      <c r="D7145" t="b">
        <v>1</v>
      </c>
      <c r="E7145" t="s">
        <v>19514</v>
      </c>
      <c r="F7145" t="str">
        <f>MID($E7145,1,1)</f>
        <v>B</v>
      </c>
      <c r="G7145" t="str">
        <f>IFERROR(MID($E7145,SEARCH("/",$E7145,SEARCH("/",$E7145)+1)+1,1),"")</f>
        <v>P</v>
      </c>
      <c r="H7145" t="s">
        <v>46</v>
      </c>
      <c r="I7145">
        <v>35</v>
      </c>
      <c r="J7145" t="b">
        <v>0</v>
      </c>
      <c r="K7145" s="7">
        <v>0</v>
      </c>
      <c r="L7145" s="7">
        <v>0</v>
      </c>
      <c r="M7145" s="7">
        <v>0</v>
      </c>
      <c r="N7145" s="7">
        <v>0</v>
      </c>
      <c r="O7145" s="7">
        <v>0</v>
      </c>
      <c r="P7145" s="7">
        <f>SUM(dane3[[#This Row],[RoomService]:[VRDeck]])</f>
        <v>0</v>
      </c>
      <c r="Q7145" t="s">
        <v>19515</v>
      </c>
      <c r="R7145" t="b">
        <v>1</v>
      </c>
    </row>
    <row r="7146" spans="1:18" x14ac:dyDescent="0.3">
      <c r="A7146" t="s">
        <v>19516</v>
      </c>
      <c r="B7146">
        <f>MID(dane3[[#This Row],[PassengerId]],1,4)+0</f>
        <v>7622</v>
      </c>
      <c r="C7146" t="s">
        <v>19</v>
      </c>
      <c r="D7146" t="b">
        <v>0</v>
      </c>
      <c r="E7146" t="s">
        <v>19517</v>
      </c>
      <c r="F7146" t="str">
        <f>MID($E7146,1,1)</f>
        <v>G</v>
      </c>
      <c r="G7146" t="str">
        <f>IFERROR(MID($E7146,SEARCH("/",$E7146,SEARCH("/",$E7146)+1)+1,1),"")</f>
        <v>S</v>
      </c>
      <c r="H7146" t="s">
        <v>16</v>
      </c>
      <c r="I7146">
        <v>31</v>
      </c>
      <c r="J7146" t="b">
        <v>0</v>
      </c>
      <c r="K7146" s="7">
        <v>0</v>
      </c>
      <c r="L7146" s="7">
        <v>0</v>
      </c>
      <c r="M7146" s="7">
        <v>185</v>
      </c>
      <c r="N7146" s="7">
        <v>584</v>
      </c>
      <c r="O7146" s="7">
        <v>0</v>
      </c>
      <c r="P7146" s="7">
        <f>SUM(dane3[[#This Row],[RoomService]:[VRDeck]])</f>
        <v>769</v>
      </c>
      <c r="Q7146" t="s">
        <v>19518</v>
      </c>
      <c r="R7146" t="b">
        <v>0</v>
      </c>
    </row>
    <row r="7147" spans="1:18" x14ac:dyDescent="0.3">
      <c r="A7147" t="s">
        <v>19519</v>
      </c>
      <c r="B7147">
        <f>MID(dane3[[#This Row],[PassengerId]],1,4)+0</f>
        <v>7623</v>
      </c>
      <c r="C7147" t="s">
        <v>19</v>
      </c>
      <c r="D7147" t="b">
        <v>0</v>
      </c>
      <c r="E7147" t="s">
        <v>19520</v>
      </c>
      <c r="F7147" t="str">
        <f>MID($E7147,1,1)</f>
        <v>G</v>
      </c>
      <c r="G7147" t="str">
        <f>IFERROR(MID($E7147,SEARCH("/",$E7147,SEARCH("/",$E7147)+1)+1,1),"")</f>
        <v>P</v>
      </c>
      <c r="H7147" t="s">
        <v>16</v>
      </c>
      <c r="I7147">
        <v>40</v>
      </c>
      <c r="J7147" t="b">
        <v>0</v>
      </c>
      <c r="K7147" s="7">
        <v>0</v>
      </c>
      <c r="L7147" s="7">
        <v>0</v>
      </c>
      <c r="M7147" s="7">
        <v>84</v>
      </c>
      <c r="N7147" s="7">
        <v>798</v>
      </c>
      <c r="O7147" s="7">
        <v>0</v>
      </c>
      <c r="P7147" s="7">
        <f>SUM(dane3[[#This Row],[RoomService]:[VRDeck]])</f>
        <v>882</v>
      </c>
      <c r="Q7147" t="s">
        <v>19521</v>
      </c>
      <c r="R7147" t="b">
        <v>0</v>
      </c>
    </row>
    <row r="7148" spans="1:18" x14ac:dyDescent="0.3">
      <c r="A7148" t="s">
        <v>19522</v>
      </c>
      <c r="B7148">
        <f>MID(dane3[[#This Row],[PassengerId]],1,4)+0</f>
        <v>7624</v>
      </c>
      <c r="C7148" t="s">
        <v>14</v>
      </c>
      <c r="D7148" t="b">
        <v>1</v>
      </c>
      <c r="E7148" t="s">
        <v>19523</v>
      </c>
      <c r="F7148" t="str">
        <f>MID($E7148,1,1)</f>
        <v>C</v>
      </c>
      <c r="G7148" t="str">
        <f>IFERROR(MID($E7148,SEARCH("/",$E7148,SEARCH("/",$E7148)+1)+1,1),"")</f>
        <v>S</v>
      </c>
      <c r="H7148" t="s">
        <v>32</v>
      </c>
      <c r="I7148">
        <v>50</v>
      </c>
      <c r="J7148" t="b">
        <v>0</v>
      </c>
      <c r="K7148" s="7">
        <v>0</v>
      </c>
      <c r="L7148" s="7">
        <v>0</v>
      </c>
      <c r="M7148" s="7">
        <v>0</v>
      </c>
      <c r="N7148" s="7">
        <v>0</v>
      </c>
      <c r="O7148" s="7">
        <v>0</v>
      </c>
      <c r="P7148" s="7">
        <f>SUM(dane3[[#This Row],[RoomService]:[VRDeck]])</f>
        <v>0</v>
      </c>
      <c r="Q7148" t="s">
        <v>19524</v>
      </c>
      <c r="R7148" t="b">
        <v>1</v>
      </c>
    </row>
    <row r="7149" spans="1:18" x14ac:dyDescent="0.3">
      <c r="A7149" t="s">
        <v>19525</v>
      </c>
      <c r="B7149">
        <f>MID(dane3[[#This Row],[PassengerId]],1,4)+0</f>
        <v>7625</v>
      </c>
      <c r="C7149" t="s">
        <v>19</v>
      </c>
      <c r="D7149" t="b">
        <v>0</v>
      </c>
      <c r="E7149" t="s">
        <v>19526</v>
      </c>
      <c r="F7149" t="str">
        <f>MID($E7149,1,1)</f>
        <v>F</v>
      </c>
      <c r="G7149" t="str">
        <f>IFERROR(MID($E7149,SEARCH("/",$E7149,SEARCH("/",$E7149)+1)+1,1),"")</f>
        <v>S</v>
      </c>
      <c r="H7149" t="s">
        <v>16</v>
      </c>
      <c r="I7149">
        <v>21</v>
      </c>
      <c r="J7149" t="b">
        <v>0</v>
      </c>
      <c r="K7149" s="7">
        <v>0</v>
      </c>
      <c r="L7149" s="7">
        <v>0</v>
      </c>
      <c r="M7149" s="7">
        <v>114</v>
      </c>
      <c r="N7149" s="7">
        <v>2</v>
      </c>
      <c r="O7149" s="7">
        <v>683</v>
      </c>
      <c r="P7149" s="7">
        <f>SUM(dane3[[#This Row],[RoomService]:[VRDeck]])</f>
        <v>799</v>
      </c>
      <c r="Q7149" t="s">
        <v>19527</v>
      </c>
      <c r="R7149" t="b">
        <v>0</v>
      </c>
    </row>
    <row r="7150" spans="1:18" x14ac:dyDescent="0.3">
      <c r="A7150" t="s">
        <v>19528</v>
      </c>
      <c r="B7150">
        <f>MID(dane3[[#This Row],[PassengerId]],1,4)+0</f>
        <v>7626</v>
      </c>
      <c r="C7150" t="s">
        <v>19</v>
      </c>
      <c r="D7150" t="b">
        <v>0</v>
      </c>
      <c r="E7150" t="s">
        <v>19529</v>
      </c>
      <c r="F7150" t="str">
        <f>MID($E7150,1,1)</f>
        <v>E</v>
      </c>
      <c r="G7150" t="str">
        <f>IFERROR(MID($E7150,SEARCH("/",$E7150,SEARCH("/",$E7150)+1)+1,1),"")</f>
        <v>P</v>
      </c>
      <c r="H7150" t="s">
        <v>16</v>
      </c>
      <c r="I7150">
        <v>29</v>
      </c>
      <c r="J7150" t="b">
        <v>0</v>
      </c>
      <c r="K7150" s="7">
        <v>767</v>
      </c>
      <c r="L7150" s="7">
        <v>16</v>
      </c>
      <c r="M7150" s="7">
        <v>9</v>
      </c>
      <c r="N7150" s="7">
        <v>0</v>
      </c>
      <c r="O7150" s="7">
        <v>0</v>
      </c>
      <c r="P7150" s="7">
        <f>SUM(dane3[[#This Row],[RoomService]:[VRDeck]])</f>
        <v>792</v>
      </c>
      <c r="Q7150" t="s">
        <v>19530</v>
      </c>
      <c r="R7150" t="b">
        <v>0</v>
      </c>
    </row>
    <row r="7151" spans="1:18" x14ac:dyDescent="0.3">
      <c r="A7151" t="s">
        <v>19531</v>
      </c>
      <c r="B7151">
        <f>MID(dane3[[#This Row],[PassengerId]],1,4)+0</f>
        <v>7627</v>
      </c>
      <c r="C7151" t="s">
        <v>14</v>
      </c>
      <c r="D7151" t="b">
        <v>0</v>
      </c>
      <c r="E7151" t="s">
        <v>19532</v>
      </c>
      <c r="F7151" t="str">
        <f>MID($E7151,1,1)</f>
        <v>A</v>
      </c>
      <c r="G7151" t="str">
        <f>IFERROR(MID($E7151,SEARCH("/",$E7151,SEARCH("/",$E7151)+1)+1,1),"")</f>
        <v>S</v>
      </c>
      <c r="H7151" t="s">
        <v>46</v>
      </c>
      <c r="I7151">
        <v>63</v>
      </c>
      <c r="J7151" t="b">
        <v>0</v>
      </c>
      <c r="K7151" s="7">
        <v>0</v>
      </c>
      <c r="L7151" s="7">
        <v>5036</v>
      </c>
      <c r="M7151" s="7">
        <v>4</v>
      </c>
      <c r="N7151" s="7">
        <v>519</v>
      </c>
      <c r="O7151" s="7">
        <v>0</v>
      </c>
      <c r="P7151" s="7">
        <f>SUM(dane3[[#This Row],[RoomService]:[VRDeck]])</f>
        <v>5559</v>
      </c>
      <c r="Q7151" t="s">
        <v>19533</v>
      </c>
      <c r="R7151" t="b">
        <v>1</v>
      </c>
    </row>
    <row r="7152" spans="1:18" x14ac:dyDescent="0.3">
      <c r="A7152" t="s">
        <v>18666</v>
      </c>
      <c r="B7152">
        <f>MID(dane3[[#This Row],[PassengerId]],1,4)+0</f>
        <v>7226</v>
      </c>
      <c r="C7152" t="s">
        <v>53</v>
      </c>
      <c r="D7152" t="b">
        <v>0</v>
      </c>
      <c r="E7152" t="s">
        <v>18667</v>
      </c>
      <c r="F7152" t="str">
        <f>MID($E7152,1,1)</f>
        <v>E</v>
      </c>
      <c r="G7152" t="str">
        <f>IFERROR(MID($E7152,SEARCH("/",$E7152,SEARCH("/",$E7152)+1)+1,1),"")</f>
        <v>S</v>
      </c>
      <c r="H7152" t="s">
        <v>16</v>
      </c>
      <c r="I7152">
        <v>20</v>
      </c>
      <c r="J7152" t="b">
        <v>0</v>
      </c>
      <c r="K7152" s="7">
        <v>3191</v>
      </c>
      <c r="L7152" s="7">
        <v>0</v>
      </c>
      <c r="M7152" s="7">
        <v>211</v>
      </c>
      <c r="N7152" s="7">
        <v>21</v>
      </c>
      <c r="O7152" s="7">
        <v>117</v>
      </c>
      <c r="P7152" s="7">
        <f>SUM(dane3[[#This Row],[RoomService]:[VRDeck]])</f>
        <v>3540</v>
      </c>
      <c r="Q7152" t="s">
        <v>18668</v>
      </c>
      <c r="R7152" t="b">
        <v>0</v>
      </c>
    </row>
    <row r="7153" spans="1:18" x14ac:dyDescent="0.3">
      <c r="A7153" t="s">
        <v>18669</v>
      </c>
      <c r="B7153">
        <f>MID(dane3[[#This Row],[PassengerId]],1,4)+0</f>
        <v>7227</v>
      </c>
      <c r="C7153" t="s">
        <v>53</v>
      </c>
      <c r="D7153" t="b">
        <v>0</v>
      </c>
      <c r="E7153" t="s">
        <v>18670</v>
      </c>
      <c r="F7153" t="str">
        <f>MID($E7153,1,1)</f>
        <v>F</v>
      </c>
      <c r="G7153" t="str">
        <f>IFERROR(MID($E7153,SEARCH("/",$E7153,SEARCH("/",$E7153)+1)+1,1),"")</f>
        <v>P</v>
      </c>
      <c r="H7153" t="s">
        <v>16</v>
      </c>
      <c r="I7153">
        <v>22</v>
      </c>
      <c r="J7153" t="b">
        <v>0</v>
      </c>
      <c r="K7153" s="7">
        <v>741</v>
      </c>
      <c r="L7153" s="7">
        <v>0</v>
      </c>
      <c r="M7153" s="7">
        <v>1028</v>
      </c>
      <c r="N7153" s="7">
        <v>0</v>
      </c>
      <c r="O7153" s="7">
        <v>0</v>
      </c>
      <c r="P7153" s="7">
        <f>SUM(dane3[[#This Row],[RoomService]:[VRDeck]])</f>
        <v>1769</v>
      </c>
      <c r="Q7153" t="s">
        <v>18671</v>
      </c>
      <c r="R7153" t="b">
        <v>0</v>
      </c>
    </row>
    <row r="7154" spans="1:18" x14ac:dyDescent="0.3">
      <c r="A7154" t="s">
        <v>19540</v>
      </c>
      <c r="B7154">
        <f>MID(dane3[[#This Row],[PassengerId]],1,4)+0</f>
        <v>7630</v>
      </c>
      <c r="C7154" t="s">
        <v>19</v>
      </c>
      <c r="D7154" t="b">
        <v>0</v>
      </c>
      <c r="E7154" t="s">
        <v>19541</v>
      </c>
      <c r="F7154" t="str">
        <f>MID($E7154,1,1)</f>
        <v>F</v>
      </c>
      <c r="G7154" t="str">
        <f>IFERROR(MID($E7154,SEARCH("/",$E7154,SEARCH("/",$E7154)+1)+1,1),"")</f>
        <v>P</v>
      </c>
      <c r="H7154" t="s">
        <v>46</v>
      </c>
      <c r="I7154">
        <v>48</v>
      </c>
      <c r="J7154" t="b">
        <v>0</v>
      </c>
      <c r="K7154" s="7">
        <v>0</v>
      </c>
      <c r="L7154" s="7">
        <v>172</v>
      </c>
      <c r="M7154" s="7">
        <v>115</v>
      </c>
      <c r="N7154" s="7">
        <v>1</v>
      </c>
      <c r="O7154" s="7">
        <v>645</v>
      </c>
      <c r="P7154" s="7">
        <f>SUM(dane3[[#This Row],[RoomService]:[VRDeck]])</f>
        <v>933</v>
      </c>
      <c r="Q7154" t="s">
        <v>19542</v>
      </c>
      <c r="R7154" t="b">
        <v>0</v>
      </c>
    </row>
    <row r="7155" spans="1:18" x14ac:dyDescent="0.3">
      <c r="A7155" t="s">
        <v>19543</v>
      </c>
      <c r="B7155">
        <f>MID(dane3[[#This Row],[PassengerId]],1,4)+0</f>
        <v>7631</v>
      </c>
      <c r="C7155" t="s">
        <v>14</v>
      </c>
      <c r="D7155" t="b">
        <v>0</v>
      </c>
      <c r="E7155" t="s">
        <v>19544</v>
      </c>
      <c r="F7155" t="str">
        <f>MID($E7155,1,1)</f>
        <v>E</v>
      </c>
      <c r="G7155" t="str">
        <f>IFERROR(MID($E7155,SEARCH("/",$E7155,SEARCH("/",$E7155)+1)+1,1),"")</f>
        <v>P</v>
      </c>
      <c r="H7155" t="s">
        <v>16</v>
      </c>
      <c r="I7155">
        <v>33</v>
      </c>
      <c r="J7155" t="b">
        <v>0</v>
      </c>
      <c r="K7155" s="7">
        <v>81</v>
      </c>
      <c r="L7155" s="7">
        <v>1125</v>
      </c>
      <c r="M7155" s="7">
        <v>481</v>
      </c>
      <c r="N7155" s="7">
        <v>505</v>
      </c>
      <c r="O7155" s="7">
        <v>1261</v>
      </c>
      <c r="P7155" s="7">
        <f>SUM(dane3[[#This Row],[RoomService]:[VRDeck]])</f>
        <v>3453</v>
      </c>
      <c r="Q7155" t="s">
        <v>19545</v>
      </c>
      <c r="R7155" t="b">
        <v>0</v>
      </c>
    </row>
    <row r="7156" spans="1:18" x14ac:dyDescent="0.3">
      <c r="A7156" t="s">
        <v>18681</v>
      </c>
      <c r="B7156">
        <f>MID(dane3[[#This Row],[PassengerId]],1,4)+0</f>
        <v>7233</v>
      </c>
      <c r="C7156" t="s">
        <v>53</v>
      </c>
      <c r="D7156" t="b">
        <v>1</v>
      </c>
      <c r="E7156" t="s">
        <v>18682</v>
      </c>
      <c r="F7156" t="str">
        <f>MID($E7156,1,1)</f>
        <v>E</v>
      </c>
      <c r="G7156" t="str">
        <f>IFERROR(MID($E7156,SEARCH("/",$E7156,SEARCH("/",$E7156)+1)+1,1),"")</f>
        <v>P</v>
      </c>
      <c r="H7156" t="s">
        <v>16</v>
      </c>
      <c r="I7156">
        <v>47</v>
      </c>
      <c r="J7156" t="b">
        <v>0</v>
      </c>
      <c r="K7156" s="7">
        <v>0</v>
      </c>
      <c r="L7156" s="7">
        <v>0</v>
      </c>
      <c r="M7156" s="7">
        <v>0</v>
      </c>
      <c r="N7156" s="7">
        <v>0</v>
      </c>
      <c r="O7156" s="7">
        <v>0</v>
      </c>
      <c r="P7156" s="7">
        <f>SUM(dane3[[#This Row],[RoomService]:[VRDeck]])</f>
        <v>0</v>
      </c>
      <c r="Q7156" t="s">
        <v>18683</v>
      </c>
      <c r="R7156" t="b">
        <v>0</v>
      </c>
    </row>
    <row r="7157" spans="1:18" x14ac:dyDescent="0.3">
      <c r="A7157" t="s">
        <v>19549</v>
      </c>
      <c r="B7157">
        <f>MID(dane3[[#This Row],[PassengerId]],1,4)+0</f>
        <v>7633</v>
      </c>
      <c r="C7157" t="s">
        <v>19</v>
      </c>
      <c r="D7157" t="b">
        <v>0</v>
      </c>
      <c r="E7157" t="s">
        <v>19550</v>
      </c>
      <c r="F7157" t="str">
        <f>MID($E7157,1,1)</f>
        <v>G</v>
      </c>
      <c r="G7157" t="str">
        <f>IFERROR(MID($E7157,SEARCH("/",$E7157,SEARCH("/",$E7157)+1)+1,1),"")</f>
        <v>P</v>
      </c>
      <c r="H7157" t="s">
        <v>16</v>
      </c>
      <c r="I7157">
        <v>39</v>
      </c>
      <c r="J7157" t="b">
        <v>0</v>
      </c>
      <c r="K7157" s="7">
        <v>0</v>
      </c>
      <c r="L7157" s="7">
        <v>0</v>
      </c>
      <c r="M7157" s="7">
        <v>0</v>
      </c>
      <c r="N7157" s="7">
        <v>847</v>
      </c>
      <c r="O7157" s="7">
        <v>1</v>
      </c>
      <c r="P7157" s="7">
        <f>SUM(dane3[[#This Row],[RoomService]:[VRDeck]])</f>
        <v>848</v>
      </c>
      <c r="Q7157" t="s">
        <v>19551</v>
      </c>
      <c r="R7157" t="b">
        <v>0</v>
      </c>
    </row>
    <row r="7158" spans="1:18" x14ac:dyDescent="0.3">
      <c r="A7158" t="s">
        <v>20897</v>
      </c>
      <c r="B7158">
        <f>MID(dane3[[#This Row],[PassengerId]],1,4)+0</f>
        <v>8159</v>
      </c>
      <c r="C7158" t="s">
        <v>19</v>
      </c>
      <c r="D7158" t="b">
        <v>0</v>
      </c>
      <c r="E7158" t="s">
        <v>20898</v>
      </c>
      <c r="F7158" t="str">
        <f>MID($E7158,1,1)</f>
        <v>F</v>
      </c>
      <c r="G7158" t="str">
        <f>IFERROR(MID($E7158,SEARCH("/",$E7158,SEARCH("/",$E7158)+1)+1,1),"")</f>
        <v>P</v>
      </c>
      <c r="H7158" t="s">
        <v>32</v>
      </c>
      <c r="I7158">
        <v>26</v>
      </c>
      <c r="J7158" t="b">
        <v>0</v>
      </c>
      <c r="K7158" s="7">
        <v>0</v>
      </c>
      <c r="L7158" s="7">
        <v>0</v>
      </c>
      <c r="M7158" s="7">
        <v>0</v>
      </c>
      <c r="N7158" s="7">
        <v>622</v>
      </c>
      <c r="O7158" s="7">
        <v>8</v>
      </c>
      <c r="P7158" s="7">
        <f>SUM(dane3[[#This Row],[RoomService]:[VRDeck]])</f>
        <v>630</v>
      </c>
      <c r="Q7158" t="s">
        <v>20899</v>
      </c>
      <c r="R7158" t="b">
        <v>0</v>
      </c>
    </row>
    <row r="7159" spans="1:18" x14ac:dyDescent="0.3">
      <c r="A7159" t="s">
        <v>19555</v>
      </c>
      <c r="B7159">
        <f>MID(dane3[[#This Row],[PassengerId]],1,4)+0</f>
        <v>7635</v>
      </c>
      <c r="C7159" t="s">
        <v>14</v>
      </c>
      <c r="D7159" t="b">
        <v>1</v>
      </c>
      <c r="E7159" t="s">
        <v>19556</v>
      </c>
      <c r="F7159" t="str">
        <f>MID($E7159,1,1)</f>
        <v>B</v>
      </c>
      <c r="G7159" t="str">
        <f>IFERROR(MID($E7159,SEARCH("/",$E7159,SEARCH("/",$E7159)+1)+1,1),"")</f>
        <v>S</v>
      </c>
      <c r="H7159" t="s">
        <v>46</v>
      </c>
      <c r="I7159">
        <v>58</v>
      </c>
      <c r="J7159" t="b">
        <v>0</v>
      </c>
      <c r="K7159" s="7">
        <v>0</v>
      </c>
      <c r="L7159" s="7">
        <v>0</v>
      </c>
      <c r="M7159" s="7">
        <v>0</v>
      </c>
      <c r="N7159" s="7">
        <v>0</v>
      </c>
      <c r="O7159" s="7">
        <v>0</v>
      </c>
      <c r="P7159" s="7">
        <f>SUM(dane3[[#This Row],[RoomService]:[VRDeck]])</f>
        <v>0</v>
      </c>
      <c r="Q7159" t="s">
        <v>19557</v>
      </c>
      <c r="R7159" t="b">
        <v>1</v>
      </c>
    </row>
    <row r="7160" spans="1:18" x14ac:dyDescent="0.3">
      <c r="A7160" t="s">
        <v>19558</v>
      </c>
      <c r="B7160">
        <f>MID(dane3[[#This Row],[PassengerId]],1,4)+0</f>
        <v>7639</v>
      </c>
      <c r="C7160" t="s">
        <v>14</v>
      </c>
      <c r="D7160" t="b">
        <v>1</v>
      </c>
      <c r="E7160" t="s">
        <v>19559</v>
      </c>
      <c r="F7160" t="str">
        <f>MID($E7160,1,1)</f>
        <v>B</v>
      </c>
      <c r="G7160" t="str">
        <f>IFERROR(MID($E7160,SEARCH("/",$E7160,SEARCH("/",$E7160)+1)+1,1),"")</f>
        <v>S</v>
      </c>
      <c r="H7160" t="s">
        <v>46</v>
      </c>
      <c r="I7160">
        <v>44</v>
      </c>
      <c r="J7160" t="b">
        <v>0</v>
      </c>
      <c r="K7160" s="7">
        <v>0</v>
      </c>
      <c r="L7160" s="7">
        <v>0</v>
      </c>
      <c r="M7160" s="7">
        <v>0</v>
      </c>
      <c r="N7160" s="7">
        <v>0</v>
      </c>
      <c r="O7160" s="7">
        <v>0</v>
      </c>
      <c r="P7160" s="7">
        <f>SUM(dane3[[#This Row],[RoomService]:[VRDeck]])</f>
        <v>0</v>
      </c>
      <c r="Q7160" t="s">
        <v>19560</v>
      </c>
      <c r="R7160" t="b">
        <v>1</v>
      </c>
    </row>
    <row r="7161" spans="1:18" x14ac:dyDescent="0.3">
      <c r="A7161" t="s">
        <v>19561</v>
      </c>
      <c r="B7161">
        <f>MID(dane3[[#This Row],[PassengerId]],1,4)+0</f>
        <v>7640</v>
      </c>
      <c r="C7161" t="s">
        <v>19</v>
      </c>
      <c r="D7161" t="b">
        <v>1</v>
      </c>
      <c r="E7161" t="s">
        <v>19562</v>
      </c>
      <c r="F7161" t="str">
        <f>MID($E7161,1,1)</f>
        <v>G</v>
      </c>
      <c r="G7161" t="str">
        <f>IFERROR(MID($E7161,SEARCH("/",$E7161,SEARCH("/",$E7161)+1)+1,1),"")</f>
        <v>P</v>
      </c>
      <c r="H7161" t="s">
        <v>16</v>
      </c>
      <c r="I7161">
        <v>23</v>
      </c>
      <c r="J7161" t="b">
        <v>0</v>
      </c>
      <c r="K7161" s="7">
        <v>0</v>
      </c>
      <c r="L7161" s="7">
        <v>0</v>
      </c>
      <c r="M7161" s="7">
        <v>0</v>
      </c>
      <c r="N7161" s="7">
        <v>0</v>
      </c>
      <c r="O7161" s="7">
        <v>0</v>
      </c>
      <c r="P7161" s="7">
        <f>SUM(dane3[[#This Row],[RoomService]:[VRDeck]])</f>
        <v>0</v>
      </c>
      <c r="Q7161" t="s">
        <v>19563</v>
      </c>
      <c r="R7161" t="b">
        <v>1</v>
      </c>
    </row>
    <row r="7162" spans="1:18" x14ac:dyDescent="0.3">
      <c r="A7162" t="s">
        <v>19564</v>
      </c>
      <c r="B7162">
        <f>MID(dane3[[#This Row],[PassengerId]],1,4)+0</f>
        <v>7641</v>
      </c>
      <c r="C7162" t="s">
        <v>19</v>
      </c>
      <c r="D7162" t="b">
        <v>0</v>
      </c>
      <c r="E7162" t="s">
        <v>19565</v>
      </c>
      <c r="F7162" t="str">
        <f>MID($E7162,1,1)</f>
        <v>F</v>
      </c>
      <c r="G7162" t="str">
        <f>IFERROR(MID($E7162,SEARCH("/",$E7162,SEARCH("/",$E7162)+1)+1,1),"")</f>
        <v>P</v>
      </c>
      <c r="H7162" t="s">
        <v>46</v>
      </c>
      <c r="I7162">
        <v>21</v>
      </c>
      <c r="J7162" t="b">
        <v>0</v>
      </c>
      <c r="K7162" s="7">
        <v>618</v>
      </c>
      <c r="L7162" s="7">
        <v>33</v>
      </c>
      <c r="M7162" s="7">
        <v>1</v>
      </c>
      <c r="N7162" s="7">
        <v>2</v>
      </c>
      <c r="O7162" s="7">
        <v>0</v>
      </c>
      <c r="P7162" s="7">
        <f>SUM(dane3[[#This Row],[RoomService]:[VRDeck]])</f>
        <v>654</v>
      </c>
      <c r="Q7162" t="s">
        <v>19566</v>
      </c>
      <c r="R7162" t="b">
        <v>1</v>
      </c>
    </row>
    <row r="7163" spans="1:18" x14ac:dyDescent="0.3">
      <c r="A7163" t="s">
        <v>19567</v>
      </c>
      <c r="B7163">
        <f>MID(dane3[[#This Row],[PassengerId]],1,4)+0</f>
        <v>7643</v>
      </c>
      <c r="C7163" t="s">
        <v>14</v>
      </c>
      <c r="D7163" t="b">
        <v>0</v>
      </c>
      <c r="E7163" t="s">
        <v>19568</v>
      </c>
      <c r="F7163" t="str">
        <f>MID($E7163,1,1)</f>
        <v>C</v>
      </c>
      <c r="G7163" t="str">
        <f>IFERROR(MID($E7163,SEARCH("/",$E7163,SEARCH("/",$E7163)+1)+1,1),"")</f>
        <v>P</v>
      </c>
      <c r="H7163" t="s">
        <v>46</v>
      </c>
      <c r="I7163">
        <v>53</v>
      </c>
      <c r="J7163" t="b">
        <v>0</v>
      </c>
      <c r="K7163" s="7">
        <v>8</v>
      </c>
      <c r="L7163" s="7">
        <v>1489</v>
      </c>
      <c r="M7163" s="7">
        <v>0</v>
      </c>
      <c r="N7163" s="7">
        <v>2723</v>
      </c>
      <c r="O7163" s="7">
        <v>7401</v>
      </c>
      <c r="P7163" s="7">
        <f>SUM(dane3[[#This Row],[RoomService]:[VRDeck]])</f>
        <v>11621</v>
      </c>
      <c r="Q7163" t="s">
        <v>19569</v>
      </c>
      <c r="R7163" t="b">
        <v>0</v>
      </c>
    </row>
    <row r="7164" spans="1:18" x14ac:dyDescent="0.3">
      <c r="A7164" t="s">
        <v>19570</v>
      </c>
      <c r="B7164">
        <f>MID(dane3[[#This Row],[PassengerId]],1,4)+0</f>
        <v>7643</v>
      </c>
      <c r="C7164" t="s">
        <v>14</v>
      </c>
      <c r="D7164" t="b">
        <v>1</v>
      </c>
      <c r="E7164" t="s">
        <v>19568</v>
      </c>
      <c r="F7164" t="str">
        <f>MID($E7164,1,1)</f>
        <v>C</v>
      </c>
      <c r="G7164" t="str">
        <f>IFERROR(MID($E7164,SEARCH("/",$E7164,SEARCH("/",$E7164)+1)+1,1),"")</f>
        <v>P</v>
      </c>
      <c r="H7164" t="s">
        <v>16</v>
      </c>
      <c r="I7164">
        <v>14</v>
      </c>
      <c r="J7164" t="b">
        <v>0</v>
      </c>
      <c r="K7164" s="7">
        <v>0</v>
      </c>
      <c r="L7164" s="7">
        <v>0</v>
      </c>
      <c r="M7164" s="7">
        <v>0</v>
      </c>
      <c r="N7164" s="7">
        <v>0</v>
      </c>
      <c r="O7164" s="7">
        <v>0</v>
      </c>
      <c r="P7164" s="7">
        <f>SUM(dane3[[#This Row],[RoomService]:[VRDeck]])</f>
        <v>0</v>
      </c>
      <c r="Q7164" t="s">
        <v>19571</v>
      </c>
      <c r="R7164" t="b">
        <v>1</v>
      </c>
    </row>
    <row r="7165" spans="1:18" x14ac:dyDescent="0.3">
      <c r="A7165" t="s">
        <v>19572</v>
      </c>
      <c r="B7165">
        <f>MID(dane3[[#This Row],[PassengerId]],1,4)+0</f>
        <v>7644</v>
      </c>
      <c r="C7165" t="s">
        <v>19</v>
      </c>
      <c r="D7165" t="b">
        <v>1</v>
      </c>
      <c r="E7165" t="s">
        <v>19573</v>
      </c>
      <c r="F7165" t="str">
        <f>MID($E7165,1,1)</f>
        <v>G</v>
      </c>
      <c r="G7165" t="str">
        <f>IFERROR(MID($E7165,SEARCH("/",$E7165,SEARCH("/",$E7165)+1)+1,1),"")</f>
        <v>P</v>
      </c>
      <c r="H7165" t="s">
        <v>32</v>
      </c>
      <c r="I7165">
        <v>17</v>
      </c>
      <c r="J7165" t="b">
        <v>0</v>
      </c>
      <c r="K7165" s="7">
        <v>0</v>
      </c>
      <c r="L7165" s="7">
        <v>0</v>
      </c>
      <c r="M7165" s="7">
        <v>0</v>
      </c>
      <c r="N7165" s="7">
        <v>0</v>
      </c>
      <c r="O7165" s="7">
        <v>0</v>
      </c>
      <c r="P7165" s="7">
        <f>SUM(dane3[[#This Row],[RoomService]:[VRDeck]])</f>
        <v>0</v>
      </c>
      <c r="Q7165" t="s">
        <v>19574</v>
      </c>
      <c r="R7165" t="b">
        <v>1</v>
      </c>
    </row>
    <row r="7166" spans="1:18" x14ac:dyDescent="0.3">
      <c r="A7166" t="s">
        <v>19575</v>
      </c>
      <c r="B7166">
        <f>MID(dane3[[#This Row],[PassengerId]],1,4)+0</f>
        <v>7646</v>
      </c>
      <c r="C7166" t="s">
        <v>14</v>
      </c>
      <c r="D7166" t="b">
        <v>0</v>
      </c>
      <c r="E7166" t="s">
        <v>19576</v>
      </c>
      <c r="F7166" t="str">
        <f>MID($E7166,1,1)</f>
        <v>C</v>
      </c>
      <c r="G7166" t="str">
        <f>IFERROR(MID($E7166,SEARCH("/",$E7166,SEARCH("/",$E7166)+1)+1,1),"")</f>
        <v>S</v>
      </c>
      <c r="H7166" t="s">
        <v>46</v>
      </c>
      <c r="I7166">
        <v>25</v>
      </c>
      <c r="J7166" t="b">
        <v>0</v>
      </c>
      <c r="K7166" s="7">
        <v>0</v>
      </c>
      <c r="L7166" s="7">
        <v>16016</v>
      </c>
      <c r="M7166" s="7">
        <v>1025</v>
      </c>
      <c r="N7166" s="7">
        <v>189</v>
      </c>
      <c r="O7166" s="7">
        <v>1037</v>
      </c>
      <c r="P7166" s="7">
        <f>SUM(dane3[[#This Row],[RoomService]:[VRDeck]])</f>
        <v>18267</v>
      </c>
      <c r="Q7166" t="s">
        <v>19577</v>
      </c>
      <c r="R7166" t="b">
        <v>1</v>
      </c>
    </row>
    <row r="7167" spans="1:18" x14ac:dyDescent="0.3">
      <c r="A7167" t="s">
        <v>19578</v>
      </c>
      <c r="B7167">
        <f>MID(dane3[[#This Row],[PassengerId]],1,4)+0</f>
        <v>7646</v>
      </c>
      <c r="C7167" t="s">
        <v>14</v>
      </c>
      <c r="D7167" t="b">
        <v>0</v>
      </c>
      <c r="E7167" t="s">
        <v>19576</v>
      </c>
      <c r="F7167" t="str">
        <f>MID($E7167,1,1)</f>
        <v>C</v>
      </c>
      <c r="G7167" t="str">
        <f>IFERROR(MID($E7167,SEARCH("/",$E7167,SEARCH("/",$E7167)+1)+1,1),"")</f>
        <v>S</v>
      </c>
      <c r="H7167" t="s">
        <v>46</v>
      </c>
      <c r="I7167">
        <v>44</v>
      </c>
      <c r="J7167" t="b">
        <v>1</v>
      </c>
      <c r="K7167" s="7">
        <v>3010</v>
      </c>
      <c r="L7167" s="7">
        <v>26</v>
      </c>
      <c r="M7167" s="7">
        <v>0</v>
      </c>
      <c r="N7167" s="7">
        <v>62</v>
      </c>
      <c r="O7167" s="7">
        <v>904</v>
      </c>
      <c r="P7167" s="7">
        <f>SUM(dane3[[#This Row],[RoomService]:[VRDeck]])</f>
        <v>4002</v>
      </c>
      <c r="Q7167" t="s">
        <v>19579</v>
      </c>
      <c r="R7167" t="b">
        <v>0</v>
      </c>
    </row>
    <row r="7168" spans="1:18" x14ac:dyDescent="0.3">
      <c r="A7168" t="s">
        <v>19580</v>
      </c>
      <c r="B7168">
        <f>MID(dane3[[#This Row],[PassengerId]],1,4)+0</f>
        <v>7646</v>
      </c>
      <c r="C7168" t="s">
        <v>14</v>
      </c>
      <c r="D7168" t="b">
        <v>0</v>
      </c>
      <c r="E7168" t="s">
        <v>19576</v>
      </c>
      <c r="F7168" t="str">
        <f>MID($E7168,1,1)</f>
        <v>C</v>
      </c>
      <c r="G7168" t="str">
        <f>IFERROR(MID($E7168,SEARCH("/",$E7168,SEARCH("/",$E7168)+1)+1,1),"")</f>
        <v>S</v>
      </c>
      <c r="H7168" t="s">
        <v>46</v>
      </c>
      <c r="I7168">
        <v>24</v>
      </c>
      <c r="J7168" t="b">
        <v>0</v>
      </c>
      <c r="K7168" s="7">
        <v>145</v>
      </c>
      <c r="L7168" s="7">
        <v>4224</v>
      </c>
      <c r="M7168" s="7">
        <v>0</v>
      </c>
      <c r="N7168" s="7">
        <v>5</v>
      </c>
      <c r="O7168" s="7">
        <v>61</v>
      </c>
      <c r="P7168" s="7">
        <f>SUM(dane3[[#This Row],[RoomService]:[VRDeck]])</f>
        <v>4435</v>
      </c>
      <c r="Q7168" t="s">
        <v>19581</v>
      </c>
      <c r="R7168" t="b">
        <v>1</v>
      </c>
    </row>
    <row r="7169" spans="1:18" x14ac:dyDescent="0.3">
      <c r="A7169" t="s">
        <v>19582</v>
      </c>
      <c r="B7169">
        <f>MID(dane3[[#This Row],[PassengerId]],1,4)+0</f>
        <v>7647</v>
      </c>
      <c r="C7169" t="s">
        <v>19</v>
      </c>
      <c r="D7169" t="b">
        <v>0</v>
      </c>
      <c r="E7169" t="s">
        <v>19583</v>
      </c>
      <c r="F7169" t="str">
        <f>MID($E7169,1,1)</f>
        <v>G</v>
      </c>
      <c r="G7169" t="str">
        <f>IFERROR(MID($E7169,SEARCH("/",$E7169,SEARCH("/",$E7169)+1)+1,1),"")</f>
        <v>S</v>
      </c>
      <c r="H7169" t="s">
        <v>16</v>
      </c>
      <c r="I7169">
        <v>24</v>
      </c>
      <c r="J7169" t="b">
        <v>0</v>
      </c>
      <c r="K7169" s="7">
        <v>0</v>
      </c>
      <c r="L7169" s="7">
        <v>7</v>
      </c>
      <c r="M7169" s="7">
        <v>127</v>
      </c>
      <c r="N7169" s="7">
        <v>639</v>
      </c>
      <c r="O7169" s="7">
        <v>37</v>
      </c>
      <c r="P7169" s="7">
        <f>SUM(dane3[[#This Row],[RoomService]:[VRDeck]])</f>
        <v>810</v>
      </c>
      <c r="Q7169" t="s">
        <v>19584</v>
      </c>
      <c r="R7169" t="b">
        <v>0</v>
      </c>
    </row>
    <row r="7170" spans="1:18" x14ac:dyDescent="0.3">
      <c r="A7170" t="s">
        <v>19585</v>
      </c>
      <c r="B7170">
        <f>MID(dane3[[#This Row],[PassengerId]],1,4)+0</f>
        <v>7649</v>
      </c>
      <c r="C7170" t="s">
        <v>19</v>
      </c>
      <c r="D7170" t="b">
        <v>1</v>
      </c>
      <c r="E7170" t="s">
        <v>19586</v>
      </c>
      <c r="F7170" t="str">
        <f>MID($E7170,1,1)</f>
        <v>G</v>
      </c>
      <c r="G7170" t="str">
        <f>IFERROR(MID($E7170,SEARCH("/",$E7170,SEARCH("/",$E7170)+1)+1,1),"")</f>
        <v>S</v>
      </c>
      <c r="H7170" t="s">
        <v>16</v>
      </c>
      <c r="I7170">
        <v>24</v>
      </c>
      <c r="J7170" t="b">
        <v>0</v>
      </c>
      <c r="K7170" s="7">
        <v>0</v>
      </c>
      <c r="L7170" s="7">
        <v>0</v>
      </c>
      <c r="M7170" s="7">
        <v>0</v>
      </c>
      <c r="N7170" s="7">
        <v>0</v>
      </c>
      <c r="O7170" s="7">
        <v>0</v>
      </c>
      <c r="P7170" s="7">
        <f>SUM(dane3[[#This Row],[RoomService]:[VRDeck]])</f>
        <v>0</v>
      </c>
      <c r="Q7170" t="s">
        <v>19587</v>
      </c>
      <c r="R7170" t="b">
        <v>1</v>
      </c>
    </row>
    <row r="7171" spans="1:18" x14ac:dyDescent="0.3">
      <c r="A7171" t="s">
        <v>19588</v>
      </c>
      <c r="B7171">
        <f>MID(dane3[[#This Row],[PassengerId]],1,4)+0</f>
        <v>7650</v>
      </c>
      <c r="C7171" t="s">
        <v>19</v>
      </c>
      <c r="D7171" t="b">
        <v>1</v>
      </c>
      <c r="E7171" t="s">
        <v>19589</v>
      </c>
      <c r="F7171" t="str">
        <f>MID($E7171,1,1)</f>
        <v>G</v>
      </c>
      <c r="G7171" t="str">
        <f>IFERROR(MID($E7171,SEARCH("/",$E7171,SEARCH("/",$E7171)+1)+1,1),"")</f>
        <v>S</v>
      </c>
      <c r="H7171" t="s">
        <v>16</v>
      </c>
      <c r="I7171">
        <v>0</v>
      </c>
      <c r="J7171" t="b">
        <v>0</v>
      </c>
      <c r="K7171" s="7">
        <v>0</v>
      </c>
      <c r="L7171" s="7">
        <v>0</v>
      </c>
      <c r="M7171" s="7">
        <v>0</v>
      </c>
      <c r="N7171" s="7">
        <v>0</v>
      </c>
      <c r="O7171" s="7">
        <v>0</v>
      </c>
      <c r="P7171" s="7">
        <f>SUM(dane3[[#This Row],[RoomService]:[VRDeck]])</f>
        <v>0</v>
      </c>
      <c r="Q7171" t="s">
        <v>19590</v>
      </c>
      <c r="R7171" t="b">
        <v>1</v>
      </c>
    </row>
    <row r="7172" spans="1:18" x14ac:dyDescent="0.3">
      <c r="A7172" t="s">
        <v>19591</v>
      </c>
      <c r="B7172">
        <f>MID(dane3[[#This Row],[PassengerId]],1,4)+0</f>
        <v>7650</v>
      </c>
      <c r="C7172" t="s">
        <v>19</v>
      </c>
      <c r="D7172" t="b">
        <v>1</v>
      </c>
      <c r="E7172" t="s">
        <v>19589</v>
      </c>
      <c r="F7172" t="str">
        <f>MID($E7172,1,1)</f>
        <v>G</v>
      </c>
      <c r="G7172" t="str">
        <f>IFERROR(MID($E7172,SEARCH("/",$E7172,SEARCH("/",$E7172)+1)+1,1),"")</f>
        <v>S</v>
      </c>
      <c r="H7172" t="s">
        <v>46</v>
      </c>
      <c r="I7172">
        <v>7</v>
      </c>
      <c r="J7172" t="b">
        <v>0</v>
      </c>
      <c r="K7172" s="7">
        <v>0</v>
      </c>
      <c r="L7172" s="7">
        <v>0</v>
      </c>
      <c r="M7172" s="7">
        <v>0</v>
      </c>
      <c r="N7172" s="7">
        <v>0</v>
      </c>
      <c r="O7172" s="7">
        <v>0</v>
      </c>
      <c r="P7172" s="7">
        <f>SUM(dane3[[#This Row],[RoomService]:[VRDeck]])</f>
        <v>0</v>
      </c>
      <c r="Q7172" t="s">
        <v>19592</v>
      </c>
      <c r="R7172" t="b">
        <v>0</v>
      </c>
    </row>
    <row r="7173" spans="1:18" x14ac:dyDescent="0.3">
      <c r="A7173" t="s">
        <v>19593</v>
      </c>
      <c r="B7173">
        <f>MID(dane3[[#This Row],[PassengerId]],1,4)+0</f>
        <v>7650</v>
      </c>
      <c r="C7173" t="s">
        <v>19</v>
      </c>
      <c r="D7173" t="b">
        <v>1</v>
      </c>
      <c r="E7173" t="s">
        <v>19589</v>
      </c>
      <c r="F7173" t="str">
        <f>MID($E7173,1,1)</f>
        <v>G</v>
      </c>
      <c r="G7173" t="str">
        <f>IFERROR(MID($E7173,SEARCH("/",$E7173,SEARCH("/",$E7173)+1)+1,1),"")</f>
        <v>S</v>
      </c>
      <c r="H7173" t="s">
        <v>32</v>
      </c>
      <c r="I7173">
        <v>3</v>
      </c>
      <c r="J7173" t="b">
        <v>0</v>
      </c>
      <c r="K7173" s="7">
        <v>0</v>
      </c>
      <c r="L7173" s="7">
        <v>0</v>
      </c>
      <c r="M7173" s="7">
        <v>0</v>
      </c>
      <c r="N7173" s="7">
        <v>0</v>
      </c>
      <c r="O7173" s="7">
        <v>0</v>
      </c>
      <c r="P7173" s="7">
        <f>SUM(dane3[[#This Row],[RoomService]:[VRDeck]])</f>
        <v>0</v>
      </c>
      <c r="Q7173" t="s">
        <v>19594</v>
      </c>
      <c r="R7173" t="b">
        <v>1</v>
      </c>
    </row>
    <row r="7174" spans="1:18" x14ac:dyDescent="0.3">
      <c r="A7174" t="s">
        <v>19595</v>
      </c>
      <c r="B7174">
        <f>MID(dane3[[#This Row],[PassengerId]],1,4)+0</f>
        <v>7650</v>
      </c>
      <c r="C7174" t="s">
        <v>19</v>
      </c>
      <c r="D7174" t="b">
        <v>0</v>
      </c>
      <c r="E7174" t="s">
        <v>19596</v>
      </c>
      <c r="F7174" t="str">
        <f>MID($E7174,1,1)</f>
        <v>F</v>
      </c>
      <c r="G7174" t="str">
        <f>IFERROR(MID($E7174,SEARCH("/",$E7174,SEARCH("/",$E7174)+1)+1,1),"")</f>
        <v>S</v>
      </c>
      <c r="H7174" t="s">
        <v>16</v>
      </c>
      <c r="I7174">
        <v>18</v>
      </c>
      <c r="J7174" t="b">
        <v>0</v>
      </c>
      <c r="K7174" s="7">
        <v>711</v>
      </c>
      <c r="L7174" s="7">
        <v>12</v>
      </c>
      <c r="M7174" s="7">
        <v>0</v>
      </c>
      <c r="N7174" s="7">
        <v>83</v>
      </c>
      <c r="O7174" s="7">
        <v>0</v>
      </c>
      <c r="P7174" s="7">
        <f>SUM(dane3[[#This Row],[RoomService]:[VRDeck]])</f>
        <v>806</v>
      </c>
      <c r="Q7174" t="s">
        <v>19597</v>
      </c>
      <c r="R7174" t="b">
        <v>1</v>
      </c>
    </row>
    <row r="7175" spans="1:18" x14ac:dyDescent="0.3">
      <c r="A7175" t="s">
        <v>19598</v>
      </c>
      <c r="B7175">
        <f>MID(dane3[[#This Row],[PassengerId]],1,4)+0</f>
        <v>7650</v>
      </c>
      <c r="C7175" t="s">
        <v>19</v>
      </c>
      <c r="D7175" t="b">
        <v>1</v>
      </c>
      <c r="E7175" t="s">
        <v>19589</v>
      </c>
      <c r="F7175" t="str">
        <f>MID($E7175,1,1)</f>
        <v>G</v>
      </c>
      <c r="G7175" t="str">
        <f>IFERROR(MID($E7175,SEARCH("/",$E7175,SEARCH("/",$E7175)+1)+1,1),"")</f>
        <v>S</v>
      </c>
      <c r="H7175" t="s">
        <v>16</v>
      </c>
      <c r="I7175">
        <v>4</v>
      </c>
      <c r="J7175" t="b">
        <v>0</v>
      </c>
      <c r="K7175" s="7">
        <v>0</v>
      </c>
      <c r="L7175" s="7">
        <v>0</v>
      </c>
      <c r="M7175" s="7">
        <v>0</v>
      </c>
      <c r="N7175" s="7">
        <v>0</v>
      </c>
      <c r="O7175" s="7">
        <v>0</v>
      </c>
      <c r="P7175" s="7">
        <f>SUM(dane3[[#This Row],[RoomService]:[VRDeck]])</f>
        <v>0</v>
      </c>
      <c r="Q7175" t="s">
        <v>19599</v>
      </c>
      <c r="R7175" t="b">
        <v>0</v>
      </c>
    </row>
    <row r="7176" spans="1:18" x14ac:dyDescent="0.3">
      <c r="A7176" t="s">
        <v>19600</v>
      </c>
      <c r="B7176">
        <f>MID(dane3[[#This Row],[PassengerId]],1,4)+0</f>
        <v>7652</v>
      </c>
      <c r="C7176" t="s">
        <v>14</v>
      </c>
      <c r="D7176" t="b">
        <v>1</v>
      </c>
      <c r="E7176" t="s">
        <v>19601</v>
      </c>
      <c r="F7176" t="str">
        <f>MID($E7176,1,1)</f>
        <v>B</v>
      </c>
      <c r="G7176" t="str">
        <f>IFERROR(MID($E7176,SEARCH("/",$E7176,SEARCH("/",$E7176)+1)+1,1),"")</f>
        <v>S</v>
      </c>
      <c r="H7176" t="s">
        <v>46</v>
      </c>
      <c r="I7176">
        <v>40</v>
      </c>
      <c r="J7176" t="b">
        <v>0</v>
      </c>
      <c r="K7176" s="7">
        <v>0</v>
      </c>
      <c r="L7176" s="7">
        <v>0</v>
      </c>
      <c r="M7176" s="7">
        <v>0</v>
      </c>
      <c r="N7176" s="7">
        <v>0</v>
      </c>
      <c r="O7176" s="7">
        <v>0</v>
      </c>
      <c r="P7176" s="7">
        <f>SUM(dane3[[#This Row],[RoomService]:[VRDeck]])</f>
        <v>0</v>
      </c>
      <c r="Q7176" t="s">
        <v>19602</v>
      </c>
      <c r="R7176" t="b">
        <v>1</v>
      </c>
    </row>
    <row r="7177" spans="1:18" x14ac:dyDescent="0.3">
      <c r="A7177" t="s">
        <v>19603</v>
      </c>
      <c r="B7177">
        <f>MID(dane3[[#This Row],[PassengerId]],1,4)+0</f>
        <v>7656</v>
      </c>
      <c r="C7177" t="s">
        <v>19</v>
      </c>
      <c r="D7177" t="b">
        <v>1</v>
      </c>
      <c r="E7177" t="s">
        <v>19604</v>
      </c>
      <c r="F7177" t="str">
        <f>MID($E7177,1,1)</f>
        <v>G</v>
      </c>
      <c r="G7177" t="str">
        <f>IFERROR(MID($E7177,SEARCH("/",$E7177,SEARCH("/",$E7177)+1)+1,1),"")</f>
        <v>S</v>
      </c>
      <c r="H7177" t="s">
        <v>16</v>
      </c>
      <c r="I7177">
        <v>16</v>
      </c>
      <c r="J7177" t="b">
        <v>0</v>
      </c>
      <c r="K7177" s="7">
        <v>0</v>
      </c>
      <c r="L7177" s="7">
        <v>0</v>
      </c>
      <c r="M7177" s="7">
        <v>0</v>
      </c>
      <c r="N7177" s="7">
        <v>0</v>
      </c>
      <c r="O7177" s="7">
        <v>0</v>
      </c>
      <c r="P7177" s="7">
        <f>SUM(dane3[[#This Row],[RoomService]:[VRDeck]])</f>
        <v>0</v>
      </c>
      <c r="Q7177" t="s">
        <v>19605</v>
      </c>
      <c r="R7177" t="b">
        <v>0</v>
      </c>
    </row>
    <row r="7178" spans="1:18" x14ac:dyDescent="0.3">
      <c r="A7178" t="s">
        <v>19606</v>
      </c>
      <c r="B7178">
        <f>MID(dane3[[#This Row],[PassengerId]],1,4)+0</f>
        <v>7660</v>
      </c>
      <c r="C7178" t="s">
        <v>14</v>
      </c>
      <c r="D7178" t="b">
        <v>1</v>
      </c>
      <c r="E7178" t="s">
        <v>19607</v>
      </c>
      <c r="F7178" t="str">
        <f>MID($E7178,1,1)</f>
        <v>B</v>
      </c>
      <c r="G7178" t="str">
        <f>IFERROR(MID($E7178,SEARCH("/",$E7178,SEARCH("/",$E7178)+1)+1,1),"")</f>
        <v>S</v>
      </c>
      <c r="H7178" t="s">
        <v>46</v>
      </c>
      <c r="I7178">
        <v>25</v>
      </c>
      <c r="J7178" t="b">
        <v>0</v>
      </c>
      <c r="K7178" s="7">
        <v>0</v>
      </c>
      <c r="L7178" s="7">
        <v>0</v>
      </c>
      <c r="M7178" s="7">
        <v>0</v>
      </c>
      <c r="N7178" s="7">
        <v>0</v>
      </c>
      <c r="O7178" s="7">
        <v>0</v>
      </c>
      <c r="P7178" s="7">
        <f>SUM(dane3[[#This Row],[RoomService]:[VRDeck]])</f>
        <v>0</v>
      </c>
      <c r="Q7178" t="s">
        <v>19608</v>
      </c>
      <c r="R7178" t="b">
        <v>1</v>
      </c>
    </row>
    <row r="7179" spans="1:18" x14ac:dyDescent="0.3">
      <c r="A7179" t="s">
        <v>19609</v>
      </c>
      <c r="B7179">
        <f>MID(dane3[[#This Row],[PassengerId]],1,4)+0</f>
        <v>7661</v>
      </c>
      <c r="C7179" t="s">
        <v>19</v>
      </c>
      <c r="D7179" t="b">
        <v>1</v>
      </c>
      <c r="E7179" t="s">
        <v>19610</v>
      </c>
      <c r="F7179" t="str">
        <f>MID($E7179,1,1)</f>
        <v>G</v>
      </c>
      <c r="G7179" t="str">
        <f>IFERROR(MID($E7179,SEARCH("/",$E7179,SEARCH("/",$E7179)+1)+1,1),"")</f>
        <v>S</v>
      </c>
      <c r="H7179" t="s">
        <v>16</v>
      </c>
      <c r="I7179">
        <v>10</v>
      </c>
      <c r="J7179" t="b">
        <v>0</v>
      </c>
      <c r="K7179" s="7">
        <v>0</v>
      </c>
      <c r="L7179" s="7">
        <v>0</v>
      </c>
      <c r="M7179" s="7">
        <v>0</v>
      </c>
      <c r="N7179" s="7">
        <v>0</v>
      </c>
      <c r="O7179" s="7">
        <v>0</v>
      </c>
      <c r="P7179" s="7">
        <f>SUM(dane3[[#This Row],[RoomService]:[VRDeck]])</f>
        <v>0</v>
      </c>
      <c r="Q7179" t="s">
        <v>19611</v>
      </c>
      <c r="R7179" t="b">
        <v>1</v>
      </c>
    </row>
    <row r="7180" spans="1:18" x14ac:dyDescent="0.3">
      <c r="A7180" t="s">
        <v>17666</v>
      </c>
      <c r="B7180">
        <f>MID(dane3[[#This Row],[PassengerId]],1,4)+0</f>
        <v>6833</v>
      </c>
      <c r="C7180" t="s">
        <v>19</v>
      </c>
      <c r="D7180" t="b">
        <v>0</v>
      </c>
      <c r="E7180" t="s">
        <v>17667</v>
      </c>
      <c r="F7180" t="str">
        <f>MID($E7180,1,1)</f>
        <v>E</v>
      </c>
      <c r="G7180" t="str">
        <f>IFERROR(MID($E7180,SEARCH("/",$E7180,SEARCH("/",$E7180)+1)+1,1),"")</f>
        <v>S</v>
      </c>
      <c r="H7180" t="s">
        <v>16</v>
      </c>
      <c r="I7180">
        <v>23</v>
      </c>
      <c r="J7180" t="b">
        <v>0</v>
      </c>
      <c r="K7180" s="7">
        <v>7</v>
      </c>
      <c r="L7180" s="7">
        <v>0</v>
      </c>
      <c r="M7180" s="7">
        <v>0</v>
      </c>
      <c r="N7180" s="7">
        <v>716</v>
      </c>
      <c r="O7180" s="7">
        <v>800</v>
      </c>
      <c r="P7180" s="7">
        <f>SUM(dane3[[#This Row],[RoomService]:[VRDeck]])</f>
        <v>1523</v>
      </c>
      <c r="Q7180" t="s">
        <v>17668</v>
      </c>
      <c r="R7180" t="b">
        <v>1</v>
      </c>
    </row>
    <row r="7181" spans="1:18" x14ac:dyDescent="0.3">
      <c r="A7181" t="s">
        <v>16675</v>
      </c>
      <c r="B7181">
        <f>MID(dane3[[#This Row],[PassengerId]],1,4)+0</f>
        <v>6451</v>
      </c>
      <c r="C7181" t="s">
        <v>53</v>
      </c>
      <c r="D7181" t="b">
        <v>0</v>
      </c>
      <c r="E7181" t="s">
        <v>39</v>
      </c>
      <c r="F7181" t="s">
        <v>23761</v>
      </c>
      <c r="G7181" t="str">
        <f>IFERROR(MID($E7181,SEARCH("/",$E7181,SEARCH("/",$E7181)+1)+1,1),"")</f>
        <v/>
      </c>
      <c r="H7181" t="s">
        <v>46</v>
      </c>
      <c r="I7181">
        <v>37</v>
      </c>
      <c r="J7181" t="b">
        <v>0</v>
      </c>
      <c r="K7181" s="7">
        <v>610</v>
      </c>
      <c r="L7181" s="7">
        <v>0</v>
      </c>
      <c r="M7181" s="7">
        <v>410</v>
      </c>
      <c r="N7181" s="7">
        <v>148</v>
      </c>
      <c r="O7181" s="7">
        <v>14</v>
      </c>
      <c r="P7181" s="7">
        <f>SUM(dane3[[#This Row],[RoomService]:[VRDeck]])</f>
        <v>1182</v>
      </c>
      <c r="Q7181" t="s">
        <v>16676</v>
      </c>
      <c r="R7181" t="b">
        <v>0</v>
      </c>
    </row>
    <row r="7182" spans="1:18" x14ac:dyDescent="0.3">
      <c r="A7182" t="s">
        <v>19618</v>
      </c>
      <c r="B7182">
        <f>MID(dane3[[#This Row],[PassengerId]],1,4)+0</f>
        <v>7667</v>
      </c>
      <c r="C7182" t="s">
        <v>14</v>
      </c>
      <c r="D7182" t="b">
        <v>1</v>
      </c>
      <c r="E7182" t="s">
        <v>19619</v>
      </c>
      <c r="F7182" t="str">
        <f>MID($E7182,1,1)</f>
        <v>B</v>
      </c>
      <c r="G7182" t="str">
        <f>IFERROR(MID($E7182,SEARCH("/",$E7182,SEARCH("/",$E7182)+1)+1,1),"")</f>
        <v>P</v>
      </c>
      <c r="H7182" t="s">
        <v>46</v>
      </c>
      <c r="I7182">
        <v>15</v>
      </c>
      <c r="J7182" t="b">
        <v>0</v>
      </c>
      <c r="K7182" s="7">
        <v>0</v>
      </c>
      <c r="L7182" s="7">
        <v>0</v>
      </c>
      <c r="M7182" s="7">
        <v>0</v>
      </c>
      <c r="N7182" s="7">
        <v>0</v>
      </c>
      <c r="O7182" s="7">
        <v>0</v>
      </c>
      <c r="P7182" s="7">
        <f>SUM(dane3[[#This Row],[RoomService]:[VRDeck]])</f>
        <v>0</v>
      </c>
      <c r="Q7182" t="s">
        <v>19620</v>
      </c>
      <c r="R7182" t="b">
        <v>1</v>
      </c>
    </row>
    <row r="7183" spans="1:18" x14ac:dyDescent="0.3">
      <c r="A7183" t="s">
        <v>19621</v>
      </c>
      <c r="B7183">
        <f>MID(dane3[[#This Row],[PassengerId]],1,4)+0</f>
        <v>7669</v>
      </c>
      <c r="C7183" t="s">
        <v>19</v>
      </c>
      <c r="D7183" t="b">
        <v>0</v>
      </c>
      <c r="E7183" t="s">
        <v>19622</v>
      </c>
      <c r="F7183" t="str">
        <f>MID($E7183,1,1)</f>
        <v>G</v>
      </c>
      <c r="G7183" t="str">
        <f>IFERROR(MID($E7183,SEARCH("/",$E7183,SEARCH("/",$E7183)+1)+1,1),"")</f>
        <v>P</v>
      </c>
      <c r="H7183" t="s">
        <v>16</v>
      </c>
      <c r="I7183">
        <v>24</v>
      </c>
      <c r="J7183" t="b">
        <v>0</v>
      </c>
      <c r="K7183" s="7">
        <v>0</v>
      </c>
      <c r="L7183" s="7">
        <v>636</v>
      </c>
      <c r="M7183" s="7">
        <v>136</v>
      </c>
      <c r="N7183" s="7">
        <v>37</v>
      </c>
      <c r="O7183" s="7">
        <v>0</v>
      </c>
      <c r="P7183" s="7">
        <f>SUM(dane3[[#This Row],[RoomService]:[VRDeck]])</f>
        <v>809</v>
      </c>
      <c r="Q7183" t="s">
        <v>19623</v>
      </c>
      <c r="R7183" t="b">
        <v>0</v>
      </c>
    </row>
    <row r="7184" spans="1:18" x14ac:dyDescent="0.3">
      <c r="A7184" t="s">
        <v>18695</v>
      </c>
      <c r="B7184">
        <f>MID(dane3[[#This Row],[PassengerId]],1,4)+0</f>
        <v>7240</v>
      </c>
      <c r="C7184" t="s">
        <v>53</v>
      </c>
      <c r="D7184" t="b">
        <v>0</v>
      </c>
      <c r="E7184" t="s">
        <v>18696</v>
      </c>
      <c r="F7184" t="str">
        <f>MID($E7184,1,1)</f>
        <v>F</v>
      </c>
      <c r="G7184" t="str">
        <f>IFERROR(MID($E7184,SEARCH("/",$E7184,SEARCH("/",$E7184)+1)+1,1),"")</f>
        <v>S</v>
      </c>
      <c r="H7184" t="s">
        <v>16</v>
      </c>
      <c r="I7184">
        <v>39</v>
      </c>
      <c r="J7184" t="b">
        <v>0</v>
      </c>
      <c r="K7184" s="7">
        <v>197</v>
      </c>
      <c r="L7184" s="7">
        <v>0</v>
      </c>
      <c r="M7184" s="7">
        <v>2401</v>
      </c>
      <c r="N7184" s="7">
        <v>0</v>
      </c>
      <c r="O7184" s="7">
        <v>0</v>
      </c>
      <c r="P7184" s="7">
        <f>SUM(dane3[[#This Row],[RoomService]:[VRDeck]])</f>
        <v>2598</v>
      </c>
      <c r="Q7184" t="s">
        <v>18697</v>
      </c>
      <c r="R7184" t="b">
        <v>1</v>
      </c>
    </row>
    <row r="7185" spans="1:18" x14ac:dyDescent="0.3">
      <c r="A7185" t="s">
        <v>19627</v>
      </c>
      <c r="B7185">
        <f>MID(dane3[[#This Row],[PassengerId]],1,4)+0</f>
        <v>7671</v>
      </c>
      <c r="C7185" t="s">
        <v>19</v>
      </c>
      <c r="D7185" t="b">
        <v>0</v>
      </c>
      <c r="E7185" t="s">
        <v>19628</v>
      </c>
      <c r="F7185" t="str">
        <f>MID($E7185,1,1)</f>
        <v>F</v>
      </c>
      <c r="G7185" t="str">
        <f>IFERROR(MID($E7185,SEARCH("/",$E7185,SEARCH("/",$E7185)+1)+1,1),"")</f>
        <v>S</v>
      </c>
      <c r="H7185" t="s">
        <v>16</v>
      </c>
      <c r="I7185">
        <v>29</v>
      </c>
      <c r="J7185" t="b">
        <v>0</v>
      </c>
      <c r="K7185" s="7">
        <v>0</v>
      </c>
      <c r="L7185" s="7">
        <v>7</v>
      </c>
      <c r="M7185" s="7">
        <v>31</v>
      </c>
      <c r="N7185" s="7">
        <v>700</v>
      </c>
      <c r="O7185" s="7">
        <v>0</v>
      </c>
      <c r="P7185" s="7">
        <f>SUM(dane3[[#This Row],[RoomService]:[VRDeck]])</f>
        <v>738</v>
      </c>
      <c r="Q7185" t="s">
        <v>19629</v>
      </c>
      <c r="R7185" t="b">
        <v>0</v>
      </c>
    </row>
    <row r="7186" spans="1:18" x14ac:dyDescent="0.3">
      <c r="A7186" t="s">
        <v>18698</v>
      </c>
      <c r="B7186">
        <f>MID(dane3[[#This Row],[PassengerId]],1,4)+0</f>
        <v>7240</v>
      </c>
      <c r="C7186" t="s">
        <v>53</v>
      </c>
      <c r="D7186" t="b">
        <v>0</v>
      </c>
      <c r="E7186" t="s">
        <v>18696</v>
      </c>
      <c r="F7186" t="str">
        <f>MID($E7186,1,1)</f>
        <v>F</v>
      </c>
      <c r="G7186" t="str">
        <f>IFERROR(MID($E7186,SEARCH("/",$E7186,SEARCH("/",$E7186)+1)+1,1),"")</f>
        <v>S</v>
      </c>
      <c r="H7186" t="s">
        <v>16</v>
      </c>
      <c r="I7186">
        <v>18</v>
      </c>
      <c r="J7186" t="b">
        <v>0</v>
      </c>
      <c r="K7186" s="7">
        <v>49</v>
      </c>
      <c r="L7186" s="7">
        <v>0</v>
      </c>
      <c r="M7186" s="7">
        <v>2885</v>
      </c>
      <c r="N7186" s="7">
        <v>1</v>
      </c>
      <c r="O7186" s="7">
        <v>0</v>
      </c>
      <c r="P7186" s="7">
        <f>SUM(dane3[[#This Row],[RoomService]:[VRDeck]])</f>
        <v>2935</v>
      </c>
      <c r="Q7186" t="s">
        <v>18699</v>
      </c>
      <c r="R7186" t="b">
        <v>1</v>
      </c>
    </row>
    <row r="7187" spans="1:18" x14ac:dyDescent="0.3">
      <c r="A7187" t="s">
        <v>19633</v>
      </c>
      <c r="B7187">
        <f>MID(dane3[[#This Row],[PassengerId]],1,4)+0</f>
        <v>7677</v>
      </c>
      <c r="C7187" t="s">
        <v>19</v>
      </c>
      <c r="D7187" t="b">
        <v>1</v>
      </c>
      <c r="E7187" t="s">
        <v>19634</v>
      </c>
      <c r="F7187" t="str">
        <f>MID($E7187,1,1)</f>
        <v>G</v>
      </c>
      <c r="G7187" t="str">
        <f>IFERROR(MID($E7187,SEARCH("/",$E7187,SEARCH("/",$E7187)+1)+1,1),"")</f>
        <v>S</v>
      </c>
      <c r="H7187" t="s">
        <v>32</v>
      </c>
      <c r="I7187">
        <v>49</v>
      </c>
      <c r="J7187" t="b">
        <v>0</v>
      </c>
      <c r="K7187" s="7">
        <v>0</v>
      </c>
      <c r="L7187" s="7">
        <v>0</v>
      </c>
      <c r="M7187" s="7">
        <v>0</v>
      </c>
      <c r="N7187" s="7">
        <v>0</v>
      </c>
      <c r="O7187" s="7">
        <v>0</v>
      </c>
      <c r="P7187" s="7">
        <f>SUM(dane3[[#This Row],[RoomService]:[VRDeck]])</f>
        <v>0</v>
      </c>
      <c r="Q7187" t="s">
        <v>19635</v>
      </c>
      <c r="R7187" t="b">
        <v>0</v>
      </c>
    </row>
    <row r="7188" spans="1:18" x14ac:dyDescent="0.3">
      <c r="A7188" t="s">
        <v>19636</v>
      </c>
      <c r="B7188">
        <f>MID(dane3[[#This Row],[PassengerId]],1,4)+0</f>
        <v>7678</v>
      </c>
      <c r="C7188" t="s">
        <v>19</v>
      </c>
      <c r="D7188" t="b">
        <v>0</v>
      </c>
      <c r="E7188" t="s">
        <v>19637</v>
      </c>
      <c r="F7188" t="str">
        <f>MID($E7188,1,1)</f>
        <v>G</v>
      </c>
      <c r="G7188" t="str">
        <f>IFERROR(MID($E7188,SEARCH("/",$E7188,SEARCH("/",$E7188)+1)+1,1),"")</f>
        <v>P</v>
      </c>
      <c r="H7188" t="s">
        <v>16</v>
      </c>
      <c r="I7188">
        <v>42</v>
      </c>
      <c r="J7188" t="b">
        <v>0</v>
      </c>
      <c r="K7188" s="7">
        <v>1132</v>
      </c>
      <c r="L7188" s="7">
        <v>0</v>
      </c>
      <c r="M7188" s="7">
        <v>0</v>
      </c>
      <c r="N7188" s="7">
        <v>77</v>
      </c>
      <c r="O7188" s="7">
        <v>608</v>
      </c>
      <c r="P7188" s="7">
        <f>SUM(dane3[[#This Row],[RoomService]:[VRDeck]])</f>
        <v>1817</v>
      </c>
      <c r="Q7188" t="s">
        <v>19638</v>
      </c>
      <c r="R7188" t="b">
        <v>0</v>
      </c>
    </row>
    <row r="7189" spans="1:18" x14ac:dyDescent="0.3">
      <c r="A7189" t="s">
        <v>19639</v>
      </c>
      <c r="B7189">
        <f>MID(dane3[[#This Row],[PassengerId]],1,4)+0</f>
        <v>7678</v>
      </c>
      <c r="C7189" t="s">
        <v>19</v>
      </c>
      <c r="D7189" t="b">
        <v>1</v>
      </c>
      <c r="E7189" t="s">
        <v>19637</v>
      </c>
      <c r="F7189" t="str">
        <f>MID($E7189,1,1)</f>
        <v>G</v>
      </c>
      <c r="G7189" t="str">
        <f>IFERROR(MID($E7189,SEARCH("/",$E7189,SEARCH("/",$E7189)+1)+1,1),"")</f>
        <v>P</v>
      </c>
      <c r="H7189" t="s">
        <v>16</v>
      </c>
      <c r="I7189">
        <v>54</v>
      </c>
      <c r="J7189" t="b">
        <v>0</v>
      </c>
      <c r="K7189" s="7">
        <v>0</v>
      </c>
      <c r="L7189" s="7">
        <v>0</v>
      </c>
      <c r="M7189" s="7">
        <v>0</v>
      </c>
      <c r="N7189" s="7">
        <v>0</v>
      </c>
      <c r="O7189" s="7">
        <v>0</v>
      </c>
      <c r="P7189" s="7">
        <f>SUM(dane3[[#This Row],[RoomService]:[VRDeck]])</f>
        <v>0</v>
      </c>
      <c r="Q7189" t="s">
        <v>19640</v>
      </c>
      <c r="R7189" t="b">
        <v>1</v>
      </c>
    </row>
    <row r="7190" spans="1:18" x14ac:dyDescent="0.3">
      <c r="A7190" t="s">
        <v>19641</v>
      </c>
      <c r="B7190">
        <f>MID(dane3[[#This Row],[PassengerId]],1,4)+0</f>
        <v>7679</v>
      </c>
      <c r="C7190" t="s">
        <v>19</v>
      </c>
      <c r="D7190" t="b">
        <v>1</v>
      </c>
      <c r="E7190" t="s">
        <v>19642</v>
      </c>
      <c r="F7190" t="str">
        <f>MID($E7190,1,1)</f>
        <v>G</v>
      </c>
      <c r="G7190" t="str">
        <f>IFERROR(MID($E7190,SEARCH("/",$E7190,SEARCH("/",$E7190)+1)+1,1),"")</f>
        <v>P</v>
      </c>
      <c r="H7190" t="s">
        <v>16</v>
      </c>
      <c r="I7190">
        <v>33</v>
      </c>
      <c r="J7190" t="b">
        <v>0</v>
      </c>
      <c r="K7190" s="7">
        <v>0</v>
      </c>
      <c r="L7190" s="7">
        <v>0</v>
      </c>
      <c r="M7190" s="7">
        <v>0</v>
      </c>
      <c r="N7190" s="7">
        <v>0</v>
      </c>
      <c r="O7190" s="7">
        <v>0</v>
      </c>
      <c r="P7190" s="7">
        <f>SUM(dane3[[#This Row],[RoomService]:[VRDeck]])</f>
        <v>0</v>
      </c>
      <c r="Q7190" t="s">
        <v>19643</v>
      </c>
      <c r="R7190" t="b">
        <v>0</v>
      </c>
    </row>
    <row r="7191" spans="1:18" x14ac:dyDescent="0.3">
      <c r="A7191" t="s">
        <v>19644</v>
      </c>
      <c r="B7191">
        <f>MID(dane3[[#This Row],[PassengerId]],1,4)+0</f>
        <v>7680</v>
      </c>
      <c r="C7191" t="s">
        <v>14</v>
      </c>
      <c r="D7191" t="b">
        <v>0</v>
      </c>
      <c r="E7191" t="s">
        <v>19645</v>
      </c>
      <c r="F7191" t="str">
        <f>MID($E7191,1,1)</f>
        <v>C</v>
      </c>
      <c r="G7191" t="str">
        <f>IFERROR(MID($E7191,SEARCH("/",$E7191,SEARCH("/",$E7191)+1)+1,1),"")</f>
        <v>P</v>
      </c>
      <c r="H7191" t="s">
        <v>16</v>
      </c>
      <c r="I7191">
        <v>27</v>
      </c>
      <c r="J7191" t="b">
        <v>0</v>
      </c>
      <c r="K7191" s="7">
        <v>0</v>
      </c>
      <c r="L7191" s="7">
        <v>6</v>
      </c>
      <c r="M7191" s="7">
        <v>0</v>
      </c>
      <c r="N7191" s="7">
        <v>7786</v>
      </c>
      <c r="O7191" s="7">
        <v>0</v>
      </c>
      <c r="P7191" s="7">
        <f>SUM(dane3[[#This Row],[RoomService]:[VRDeck]])</f>
        <v>7792</v>
      </c>
      <c r="Q7191" t="s">
        <v>19646</v>
      </c>
      <c r="R7191" t="b">
        <v>0</v>
      </c>
    </row>
    <row r="7192" spans="1:18" x14ac:dyDescent="0.3">
      <c r="A7192" t="s">
        <v>19647</v>
      </c>
      <c r="B7192">
        <f>MID(dane3[[#This Row],[PassengerId]],1,4)+0</f>
        <v>7682</v>
      </c>
      <c r="C7192" t="s">
        <v>19</v>
      </c>
      <c r="D7192" t="b">
        <v>1</v>
      </c>
      <c r="E7192" t="s">
        <v>19648</v>
      </c>
      <c r="F7192" t="str">
        <f>MID($E7192,1,1)</f>
        <v>G</v>
      </c>
      <c r="G7192" t="str">
        <f>IFERROR(MID($E7192,SEARCH("/",$E7192,SEARCH("/",$E7192)+1)+1,1),"")</f>
        <v>S</v>
      </c>
      <c r="H7192" t="s">
        <v>16</v>
      </c>
      <c r="I7192">
        <v>53</v>
      </c>
      <c r="J7192" t="b">
        <v>0</v>
      </c>
      <c r="K7192" s="7">
        <v>0</v>
      </c>
      <c r="L7192" s="7">
        <v>0</v>
      </c>
      <c r="M7192" s="7">
        <v>0</v>
      </c>
      <c r="N7192" s="7">
        <v>0</v>
      </c>
      <c r="O7192" s="7">
        <v>0</v>
      </c>
      <c r="P7192" s="7">
        <f>SUM(dane3[[#This Row],[RoomService]:[VRDeck]])</f>
        <v>0</v>
      </c>
      <c r="Q7192" t="s">
        <v>19649</v>
      </c>
      <c r="R7192" t="b">
        <v>0</v>
      </c>
    </row>
    <row r="7193" spans="1:18" x14ac:dyDescent="0.3">
      <c r="A7193" t="s">
        <v>19650</v>
      </c>
      <c r="B7193">
        <f>MID(dane3[[#This Row],[PassengerId]],1,4)+0</f>
        <v>7683</v>
      </c>
      <c r="C7193" t="s">
        <v>19</v>
      </c>
      <c r="D7193" t="b">
        <v>0</v>
      </c>
      <c r="E7193" t="s">
        <v>19651</v>
      </c>
      <c r="F7193" t="str">
        <f>MID($E7193,1,1)</f>
        <v>F</v>
      </c>
      <c r="G7193" t="str">
        <f>IFERROR(MID($E7193,SEARCH("/",$E7193,SEARCH("/",$E7193)+1)+1,1),"")</f>
        <v>S</v>
      </c>
      <c r="H7193" t="s">
        <v>16</v>
      </c>
      <c r="I7193">
        <v>28</v>
      </c>
      <c r="J7193" t="b">
        <v>0</v>
      </c>
      <c r="K7193" s="7">
        <v>0</v>
      </c>
      <c r="L7193" s="7">
        <v>817</v>
      </c>
      <c r="M7193" s="7">
        <v>58</v>
      </c>
      <c r="N7193" s="7">
        <v>0</v>
      </c>
      <c r="O7193" s="7">
        <v>25</v>
      </c>
      <c r="P7193" s="7">
        <f>SUM(dane3[[#This Row],[RoomService]:[VRDeck]])</f>
        <v>900</v>
      </c>
      <c r="Q7193" t="s">
        <v>19652</v>
      </c>
      <c r="R7193" t="b">
        <v>1</v>
      </c>
    </row>
    <row r="7194" spans="1:18" x14ac:dyDescent="0.3">
      <c r="A7194" t="s">
        <v>19653</v>
      </c>
      <c r="B7194">
        <f>MID(dane3[[#This Row],[PassengerId]],1,4)+0</f>
        <v>7684</v>
      </c>
      <c r="C7194" t="s">
        <v>14</v>
      </c>
      <c r="D7194" t="b">
        <v>0</v>
      </c>
      <c r="E7194" t="s">
        <v>19654</v>
      </c>
      <c r="F7194" t="str">
        <f>MID($E7194,1,1)</f>
        <v>C</v>
      </c>
      <c r="G7194" t="str">
        <f>IFERROR(MID($E7194,SEARCH("/",$E7194,SEARCH("/",$E7194)+1)+1,1),"")</f>
        <v>S</v>
      </c>
      <c r="H7194" t="s">
        <v>16</v>
      </c>
      <c r="I7194">
        <v>24</v>
      </c>
      <c r="J7194" t="b">
        <v>0</v>
      </c>
      <c r="K7194" s="7">
        <v>812</v>
      </c>
      <c r="L7194" s="7">
        <v>5450</v>
      </c>
      <c r="M7194" s="7">
        <v>0</v>
      </c>
      <c r="N7194" s="7">
        <v>1</v>
      </c>
      <c r="O7194" s="7">
        <v>262</v>
      </c>
      <c r="P7194" s="7">
        <f>SUM(dane3[[#This Row],[RoomService]:[VRDeck]])</f>
        <v>6525</v>
      </c>
      <c r="Q7194" t="s">
        <v>19655</v>
      </c>
      <c r="R7194" t="b">
        <v>1</v>
      </c>
    </row>
    <row r="7195" spans="1:18" x14ac:dyDescent="0.3">
      <c r="A7195" t="s">
        <v>19656</v>
      </c>
      <c r="B7195">
        <f>MID(dane3[[#This Row],[PassengerId]],1,4)+0</f>
        <v>7687</v>
      </c>
      <c r="C7195" t="s">
        <v>19</v>
      </c>
      <c r="D7195" t="b">
        <v>0</v>
      </c>
      <c r="E7195" t="s">
        <v>19657</v>
      </c>
      <c r="F7195" t="str">
        <f>MID($E7195,1,1)</f>
        <v>F</v>
      </c>
      <c r="G7195" t="str">
        <f>IFERROR(MID($E7195,SEARCH("/",$E7195,SEARCH("/",$E7195)+1)+1,1),"")</f>
        <v>P</v>
      </c>
      <c r="H7195" t="s">
        <v>32</v>
      </c>
      <c r="I7195">
        <v>20</v>
      </c>
      <c r="J7195" t="b">
        <v>0</v>
      </c>
      <c r="K7195" s="7">
        <v>0</v>
      </c>
      <c r="L7195" s="7">
        <v>0</v>
      </c>
      <c r="M7195" s="7">
        <v>8</v>
      </c>
      <c r="N7195" s="7">
        <v>1</v>
      </c>
      <c r="O7195" s="7">
        <v>1175</v>
      </c>
      <c r="P7195" s="7">
        <f>SUM(dane3[[#This Row],[RoomService]:[VRDeck]])</f>
        <v>1184</v>
      </c>
      <c r="Q7195" t="s">
        <v>19658</v>
      </c>
      <c r="R7195" t="b">
        <v>0</v>
      </c>
    </row>
    <row r="7196" spans="1:18" x14ac:dyDescent="0.3">
      <c r="A7196" t="s">
        <v>19659</v>
      </c>
      <c r="B7196">
        <f>MID(dane3[[#This Row],[PassengerId]],1,4)+0</f>
        <v>7688</v>
      </c>
      <c r="C7196" t="s">
        <v>19</v>
      </c>
      <c r="D7196" t="b">
        <v>0</v>
      </c>
      <c r="E7196" t="s">
        <v>19660</v>
      </c>
      <c r="F7196" t="str">
        <f>MID($E7196,1,1)</f>
        <v>G</v>
      </c>
      <c r="G7196" t="str">
        <f>IFERROR(MID($E7196,SEARCH("/",$E7196,SEARCH("/",$E7196)+1)+1,1),"")</f>
        <v>P</v>
      </c>
      <c r="H7196" t="s">
        <v>16</v>
      </c>
      <c r="I7196">
        <v>0</v>
      </c>
      <c r="J7196" t="b">
        <v>0</v>
      </c>
      <c r="K7196" s="7">
        <v>0</v>
      </c>
      <c r="L7196" s="7">
        <v>0</v>
      </c>
      <c r="M7196" s="7">
        <v>0</v>
      </c>
      <c r="N7196" s="7">
        <v>0</v>
      </c>
      <c r="O7196" s="7">
        <v>0</v>
      </c>
      <c r="P7196" s="7">
        <f>SUM(dane3[[#This Row],[RoomService]:[VRDeck]])</f>
        <v>0</v>
      </c>
      <c r="Q7196" t="s">
        <v>19661</v>
      </c>
      <c r="R7196" t="b">
        <v>0</v>
      </c>
    </row>
    <row r="7197" spans="1:18" x14ac:dyDescent="0.3">
      <c r="A7197" t="s">
        <v>3548</v>
      </c>
      <c r="B7197">
        <f>MID(dane3[[#This Row],[PassengerId]],1,4)+0</f>
        <v>1382</v>
      </c>
      <c r="C7197" t="s">
        <v>19</v>
      </c>
      <c r="D7197" t="b">
        <v>0</v>
      </c>
      <c r="E7197" t="s">
        <v>3549</v>
      </c>
      <c r="F7197" t="str">
        <f>MID($E7197,1,1)</f>
        <v>E</v>
      </c>
      <c r="G7197" t="str">
        <f>IFERROR(MID($E7197,SEARCH("/",$E7197,SEARCH("/",$E7197)+1)+1,1),"")</f>
        <v>S</v>
      </c>
      <c r="H7197" t="s">
        <v>16</v>
      </c>
      <c r="I7197">
        <v>35</v>
      </c>
      <c r="J7197" t="b">
        <v>0</v>
      </c>
      <c r="K7197" s="7">
        <v>0</v>
      </c>
      <c r="L7197" s="7">
        <v>1125</v>
      </c>
      <c r="M7197" s="7">
        <v>429</v>
      </c>
      <c r="N7197" s="7">
        <v>0</v>
      </c>
      <c r="O7197" s="7">
        <v>55</v>
      </c>
      <c r="P7197" s="7">
        <f>SUM(dane3[[#This Row],[RoomService]:[VRDeck]])</f>
        <v>1609</v>
      </c>
      <c r="Q7197" t="s">
        <v>3550</v>
      </c>
      <c r="R7197" t="b">
        <v>0</v>
      </c>
    </row>
    <row r="7198" spans="1:18" x14ac:dyDescent="0.3">
      <c r="A7198" t="s">
        <v>19665</v>
      </c>
      <c r="B7198">
        <f>MID(dane3[[#This Row],[PassengerId]],1,4)+0</f>
        <v>7690</v>
      </c>
      <c r="C7198" t="s">
        <v>19</v>
      </c>
      <c r="D7198" t="b">
        <v>0</v>
      </c>
      <c r="E7198" t="s">
        <v>19666</v>
      </c>
      <c r="F7198" t="str">
        <f>MID($E7198,1,1)</f>
        <v>G</v>
      </c>
      <c r="G7198" t="str">
        <f>IFERROR(MID($E7198,SEARCH("/",$E7198,SEARCH("/",$E7198)+1)+1,1),"")</f>
        <v>P</v>
      </c>
      <c r="H7198" t="s">
        <v>16</v>
      </c>
      <c r="I7198">
        <v>28</v>
      </c>
      <c r="J7198" t="b">
        <v>0</v>
      </c>
      <c r="K7198" s="7">
        <v>0</v>
      </c>
      <c r="L7198" s="7">
        <v>0</v>
      </c>
      <c r="M7198" s="7">
        <v>0</v>
      </c>
      <c r="N7198" s="7">
        <v>0</v>
      </c>
      <c r="O7198" s="7">
        <v>0</v>
      </c>
      <c r="P7198" s="7">
        <f>SUM(dane3[[#This Row],[RoomService]:[VRDeck]])</f>
        <v>0</v>
      </c>
      <c r="Q7198" t="s">
        <v>19667</v>
      </c>
      <c r="R7198" t="b">
        <v>1</v>
      </c>
    </row>
    <row r="7199" spans="1:18" x14ac:dyDescent="0.3">
      <c r="A7199" t="s">
        <v>18703</v>
      </c>
      <c r="B7199">
        <f>MID(dane3[[#This Row],[PassengerId]],1,4)+0</f>
        <v>7246</v>
      </c>
      <c r="C7199" t="s">
        <v>53</v>
      </c>
      <c r="D7199" t="b">
        <v>0</v>
      </c>
      <c r="E7199" t="s">
        <v>18704</v>
      </c>
      <c r="F7199" t="str">
        <f>MID($E7199,1,1)</f>
        <v>F</v>
      </c>
      <c r="G7199" t="str">
        <f>IFERROR(MID($E7199,SEARCH("/",$E7199,SEARCH("/",$E7199)+1)+1,1),"")</f>
        <v>S</v>
      </c>
      <c r="H7199" t="s">
        <v>16</v>
      </c>
      <c r="I7199">
        <v>45</v>
      </c>
      <c r="J7199" t="b">
        <v>0</v>
      </c>
      <c r="K7199" s="7">
        <v>1781</v>
      </c>
      <c r="L7199" s="7">
        <v>0</v>
      </c>
      <c r="M7199" s="7">
        <v>17</v>
      </c>
      <c r="N7199" s="7">
        <v>0</v>
      </c>
      <c r="O7199" s="7">
        <v>23</v>
      </c>
      <c r="P7199" s="7">
        <f>SUM(dane3[[#This Row],[RoomService]:[VRDeck]])</f>
        <v>1821</v>
      </c>
      <c r="Q7199" t="s">
        <v>18705</v>
      </c>
      <c r="R7199" t="b">
        <v>0</v>
      </c>
    </row>
    <row r="7200" spans="1:18" x14ac:dyDescent="0.3">
      <c r="A7200" t="s">
        <v>19671</v>
      </c>
      <c r="B7200">
        <f>MID(dane3[[#This Row],[PassengerId]],1,4)+0</f>
        <v>7692</v>
      </c>
      <c r="C7200" t="s">
        <v>14</v>
      </c>
      <c r="D7200" t="b">
        <v>0</v>
      </c>
      <c r="E7200" t="s">
        <v>19672</v>
      </c>
      <c r="F7200" t="str">
        <f>MID($E7200,1,1)</f>
        <v>C</v>
      </c>
      <c r="G7200" t="str">
        <f>IFERROR(MID($E7200,SEARCH("/",$E7200,SEARCH("/",$E7200)+1)+1,1),"")</f>
        <v>S</v>
      </c>
      <c r="H7200" t="s">
        <v>46</v>
      </c>
      <c r="I7200">
        <v>32</v>
      </c>
      <c r="J7200" t="b">
        <v>1</v>
      </c>
      <c r="K7200" s="7">
        <v>0</v>
      </c>
      <c r="L7200" s="7">
        <v>48</v>
      </c>
      <c r="M7200" s="7">
        <v>0</v>
      </c>
      <c r="N7200" s="7">
        <v>3204</v>
      </c>
      <c r="O7200" s="7">
        <v>112</v>
      </c>
      <c r="P7200" s="7">
        <f>SUM(dane3[[#This Row],[RoomService]:[VRDeck]])</f>
        <v>3364</v>
      </c>
      <c r="Q7200" t="s">
        <v>19673</v>
      </c>
      <c r="R7200" t="b">
        <v>0</v>
      </c>
    </row>
    <row r="7201" spans="1:18" x14ac:dyDescent="0.3">
      <c r="A7201" t="s">
        <v>19674</v>
      </c>
      <c r="B7201">
        <f>MID(dane3[[#This Row],[PassengerId]],1,4)+0</f>
        <v>7693</v>
      </c>
      <c r="C7201" t="s">
        <v>14</v>
      </c>
      <c r="D7201" t="b">
        <v>0</v>
      </c>
      <c r="E7201" t="s">
        <v>19675</v>
      </c>
      <c r="F7201" t="str">
        <f>MID($E7201,1,1)</f>
        <v>B</v>
      </c>
      <c r="G7201" t="str">
        <f>IFERROR(MID($E7201,SEARCH("/",$E7201,SEARCH("/",$E7201)+1)+1,1),"")</f>
        <v>P</v>
      </c>
      <c r="H7201" t="s">
        <v>16</v>
      </c>
      <c r="I7201">
        <v>36</v>
      </c>
      <c r="J7201" t="b">
        <v>0</v>
      </c>
      <c r="K7201" s="7">
        <v>0</v>
      </c>
      <c r="L7201" s="7">
        <v>2979</v>
      </c>
      <c r="M7201" s="7">
        <v>0</v>
      </c>
      <c r="N7201" s="7">
        <v>68</v>
      </c>
      <c r="O7201" s="7">
        <v>347</v>
      </c>
      <c r="P7201" s="7">
        <f>SUM(dane3[[#This Row],[RoomService]:[VRDeck]])</f>
        <v>3394</v>
      </c>
      <c r="Q7201" t="s">
        <v>19676</v>
      </c>
      <c r="R7201" t="b">
        <v>1</v>
      </c>
    </row>
    <row r="7202" spans="1:18" x14ac:dyDescent="0.3">
      <c r="A7202" t="s">
        <v>19677</v>
      </c>
      <c r="B7202">
        <f>MID(dane3[[#This Row],[PassengerId]],1,4)+0</f>
        <v>7693</v>
      </c>
      <c r="C7202" t="s">
        <v>14</v>
      </c>
      <c r="D7202" t="b">
        <v>0</v>
      </c>
      <c r="E7202" t="s">
        <v>19675</v>
      </c>
      <c r="F7202" t="str">
        <f>MID($E7202,1,1)</f>
        <v>B</v>
      </c>
      <c r="G7202" t="str">
        <f>IFERROR(MID($E7202,SEARCH("/",$E7202,SEARCH("/",$E7202)+1)+1,1),"")</f>
        <v>P</v>
      </c>
      <c r="H7202" t="s">
        <v>16</v>
      </c>
      <c r="I7202">
        <v>40</v>
      </c>
      <c r="J7202" t="b">
        <v>0</v>
      </c>
      <c r="K7202" s="7">
        <v>0</v>
      </c>
      <c r="L7202" s="7">
        <v>0</v>
      </c>
      <c r="M7202" s="7">
        <v>0</v>
      </c>
      <c r="N7202" s="7">
        <v>0</v>
      </c>
      <c r="O7202" s="7">
        <v>0</v>
      </c>
      <c r="P7202" s="7">
        <f>SUM(dane3[[#This Row],[RoomService]:[VRDeck]])</f>
        <v>0</v>
      </c>
      <c r="Q7202" t="s">
        <v>19678</v>
      </c>
      <c r="R7202" t="b">
        <v>1</v>
      </c>
    </row>
    <row r="7203" spans="1:18" x14ac:dyDescent="0.3">
      <c r="A7203" t="s">
        <v>19679</v>
      </c>
      <c r="B7203">
        <f>MID(dane3[[#This Row],[PassengerId]],1,4)+0</f>
        <v>7694</v>
      </c>
      <c r="C7203" t="s">
        <v>19</v>
      </c>
      <c r="D7203" t="b">
        <v>0</v>
      </c>
      <c r="E7203" t="s">
        <v>19680</v>
      </c>
      <c r="F7203" t="str">
        <f>MID($E7203,1,1)</f>
        <v>F</v>
      </c>
      <c r="G7203" t="str">
        <f>IFERROR(MID($E7203,SEARCH("/",$E7203,SEARCH("/",$E7203)+1)+1,1),"")</f>
        <v>P</v>
      </c>
      <c r="H7203" t="s">
        <v>16</v>
      </c>
      <c r="I7203">
        <v>30</v>
      </c>
      <c r="J7203" t="b">
        <v>0</v>
      </c>
      <c r="K7203" s="7">
        <v>574</v>
      </c>
      <c r="L7203" s="7">
        <v>0</v>
      </c>
      <c r="M7203" s="7">
        <v>0</v>
      </c>
      <c r="N7203" s="7">
        <v>25</v>
      </c>
      <c r="O7203" s="7">
        <v>2</v>
      </c>
      <c r="P7203" s="7">
        <f>SUM(dane3[[#This Row],[RoomService]:[VRDeck]])</f>
        <v>601</v>
      </c>
      <c r="Q7203" t="s">
        <v>19681</v>
      </c>
      <c r="R7203" t="b">
        <v>0</v>
      </c>
    </row>
    <row r="7204" spans="1:18" x14ac:dyDescent="0.3">
      <c r="A7204" t="s">
        <v>18712</v>
      </c>
      <c r="B7204">
        <f>MID(dane3[[#This Row],[PassengerId]],1,4)+0</f>
        <v>7249</v>
      </c>
      <c r="C7204" t="s">
        <v>53</v>
      </c>
      <c r="D7204" t="b">
        <v>0</v>
      </c>
      <c r="E7204" t="s">
        <v>18713</v>
      </c>
      <c r="F7204" t="str">
        <f>MID($E7204,1,1)</f>
        <v>F</v>
      </c>
      <c r="G7204" t="str">
        <f>IFERROR(MID($E7204,SEARCH("/",$E7204,SEARCH("/",$E7204)+1)+1,1),"")</f>
        <v>S</v>
      </c>
      <c r="H7204" t="s">
        <v>16</v>
      </c>
      <c r="I7204">
        <v>0</v>
      </c>
      <c r="J7204" t="b">
        <v>0</v>
      </c>
      <c r="K7204" s="7">
        <v>0</v>
      </c>
      <c r="L7204" s="7">
        <v>0</v>
      </c>
      <c r="M7204" s="7">
        <v>0</v>
      </c>
      <c r="N7204" s="7">
        <v>0</v>
      </c>
      <c r="O7204" s="7">
        <v>0</v>
      </c>
      <c r="P7204" s="7">
        <f>SUM(dane3[[#This Row],[RoomService]:[VRDeck]])</f>
        <v>0</v>
      </c>
      <c r="Q7204" t="s">
        <v>18714</v>
      </c>
      <c r="R7204" t="b">
        <v>1</v>
      </c>
    </row>
    <row r="7205" spans="1:18" x14ac:dyDescent="0.3">
      <c r="A7205" t="s">
        <v>18718</v>
      </c>
      <c r="B7205">
        <f>MID(dane3[[#This Row],[PassengerId]],1,4)+0</f>
        <v>7252</v>
      </c>
      <c r="C7205" t="s">
        <v>53</v>
      </c>
      <c r="D7205" t="b">
        <v>0</v>
      </c>
      <c r="E7205" t="s">
        <v>18719</v>
      </c>
      <c r="F7205" t="str">
        <f>MID($E7205,1,1)</f>
        <v>E</v>
      </c>
      <c r="G7205" t="str">
        <f>IFERROR(MID($E7205,SEARCH("/",$E7205,SEARCH("/",$E7205)+1)+1,1),"")</f>
        <v>P</v>
      </c>
      <c r="H7205" t="s">
        <v>16</v>
      </c>
      <c r="I7205">
        <v>22</v>
      </c>
      <c r="J7205" t="b">
        <v>0</v>
      </c>
      <c r="K7205" s="7">
        <v>100</v>
      </c>
      <c r="L7205" s="7">
        <v>0</v>
      </c>
      <c r="M7205" s="7">
        <v>1050</v>
      </c>
      <c r="N7205" s="7">
        <v>0</v>
      </c>
      <c r="O7205" s="7">
        <v>23</v>
      </c>
      <c r="P7205" s="7">
        <f>SUM(dane3[[#This Row],[RoomService]:[VRDeck]])</f>
        <v>1173</v>
      </c>
      <c r="Q7205" t="s">
        <v>18720</v>
      </c>
      <c r="R7205" t="b">
        <v>0</v>
      </c>
    </row>
    <row r="7206" spans="1:18" x14ac:dyDescent="0.3">
      <c r="A7206" t="s">
        <v>23549</v>
      </c>
      <c r="B7206">
        <f>MID(dane3[[#This Row],[PassengerId]],1,4)+0</f>
        <v>9197</v>
      </c>
      <c r="C7206" t="s">
        <v>14</v>
      </c>
      <c r="D7206" t="b">
        <v>1</v>
      </c>
      <c r="E7206" t="s">
        <v>23550</v>
      </c>
      <c r="F7206" t="str">
        <f>MID($E7206,1,1)</f>
        <v>C</v>
      </c>
      <c r="G7206" t="str">
        <f>IFERROR(MID($E7206,SEARCH("/",$E7206,SEARCH("/",$E7206)+1)+1,1),"")</f>
        <v>P</v>
      </c>
      <c r="H7206" t="s">
        <v>46</v>
      </c>
      <c r="I7206">
        <v>44</v>
      </c>
      <c r="J7206" t="b">
        <v>0</v>
      </c>
      <c r="K7206" s="7">
        <v>0</v>
      </c>
      <c r="L7206" s="7">
        <v>0</v>
      </c>
      <c r="M7206" s="7">
        <v>0</v>
      </c>
      <c r="N7206" s="7">
        <v>0</v>
      </c>
      <c r="O7206" s="7">
        <v>0</v>
      </c>
      <c r="P7206" s="7">
        <f>SUM(dane3[[#This Row],[RoomService]:[VRDeck]])</f>
        <v>0</v>
      </c>
      <c r="Q7206" t="s">
        <v>23551</v>
      </c>
      <c r="R7206" t="b">
        <v>1</v>
      </c>
    </row>
    <row r="7207" spans="1:18" x14ac:dyDescent="0.3">
      <c r="A7207" t="s">
        <v>19691</v>
      </c>
      <c r="B7207">
        <f>MID(dane3[[#This Row],[PassengerId]],1,4)+0</f>
        <v>7697</v>
      </c>
      <c r="C7207" t="s">
        <v>14</v>
      </c>
      <c r="D7207" t="b">
        <v>1</v>
      </c>
      <c r="E7207" t="s">
        <v>19689</v>
      </c>
      <c r="F7207" t="str">
        <f>MID($E7207,1,1)</f>
        <v>B</v>
      </c>
      <c r="G7207" t="str">
        <f>IFERROR(MID($E7207,SEARCH("/",$E7207,SEARCH("/",$E7207)+1)+1,1),"")</f>
        <v>S</v>
      </c>
      <c r="H7207" t="s">
        <v>46</v>
      </c>
      <c r="I7207">
        <v>25</v>
      </c>
      <c r="J7207" t="b">
        <v>0</v>
      </c>
      <c r="K7207" s="7">
        <v>0</v>
      </c>
      <c r="L7207" s="7">
        <v>0</v>
      </c>
      <c r="M7207" s="7">
        <v>0</v>
      </c>
      <c r="N7207" s="7">
        <v>0</v>
      </c>
      <c r="O7207" s="7">
        <v>0</v>
      </c>
      <c r="P7207" s="7">
        <f>SUM(dane3[[#This Row],[RoomService]:[VRDeck]])</f>
        <v>0</v>
      </c>
      <c r="Q7207" t="s">
        <v>19692</v>
      </c>
      <c r="R7207" t="b">
        <v>1</v>
      </c>
    </row>
    <row r="7208" spans="1:18" x14ac:dyDescent="0.3">
      <c r="A7208" t="s">
        <v>18778</v>
      </c>
      <c r="B7208">
        <f>MID(dane3[[#This Row],[PassengerId]],1,4)+0</f>
        <v>7280</v>
      </c>
      <c r="C7208" t="s">
        <v>53</v>
      </c>
      <c r="D7208" t="b">
        <v>0</v>
      </c>
      <c r="E7208" t="s">
        <v>18779</v>
      </c>
      <c r="F7208" t="str">
        <f>MID($E7208,1,1)</f>
        <v>F</v>
      </c>
      <c r="G7208" t="str">
        <f>IFERROR(MID($E7208,SEARCH("/",$E7208,SEARCH("/",$E7208)+1)+1,1),"")</f>
        <v>P</v>
      </c>
      <c r="H7208" t="s">
        <v>16</v>
      </c>
      <c r="I7208">
        <v>34</v>
      </c>
      <c r="J7208" t="b">
        <v>0</v>
      </c>
      <c r="K7208" s="7">
        <v>5959</v>
      </c>
      <c r="L7208" s="7">
        <v>0</v>
      </c>
      <c r="M7208" s="7">
        <v>3</v>
      </c>
      <c r="N7208" s="7">
        <v>0</v>
      </c>
      <c r="O7208" s="7">
        <v>0</v>
      </c>
      <c r="P7208" s="7">
        <f>SUM(dane3[[#This Row],[RoomService]:[VRDeck]])</f>
        <v>5962</v>
      </c>
      <c r="Q7208" t="s">
        <v>18780</v>
      </c>
      <c r="R7208" t="b">
        <v>0</v>
      </c>
    </row>
    <row r="7209" spans="1:18" x14ac:dyDescent="0.3">
      <c r="A7209" t="s">
        <v>19696</v>
      </c>
      <c r="B7209">
        <f>MID(dane3[[#This Row],[PassengerId]],1,4)+0</f>
        <v>7699</v>
      </c>
      <c r="C7209" t="s">
        <v>19</v>
      </c>
      <c r="D7209" t="b">
        <v>0</v>
      </c>
      <c r="E7209" t="s">
        <v>19697</v>
      </c>
      <c r="F7209" t="str">
        <f>MID($E7209,1,1)</f>
        <v>G</v>
      </c>
      <c r="G7209" t="str">
        <f>IFERROR(MID($E7209,SEARCH("/",$E7209,SEARCH("/",$E7209)+1)+1,1),"")</f>
        <v>P</v>
      </c>
      <c r="H7209" t="s">
        <v>46</v>
      </c>
      <c r="I7209">
        <v>0</v>
      </c>
      <c r="J7209" t="b">
        <v>0</v>
      </c>
      <c r="K7209" s="7">
        <v>0</v>
      </c>
      <c r="L7209" s="7">
        <v>0</v>
      </c>
      <c r="M7209" s="7">
        <v>0</v>
      </c>
      <c r="N7209" s="7">
        <v>0</v>
      </c>
      <c r="O7209" s="7">
        <v>0</v>
      </c>
      <c r="P7209" s="7">
        <f>SUM(dane3[[#This Row],[RoomService]:[VRDeck]])</f>
        <v>0</v>
      </c>
      <c r="Q7209" t="s">
        <v>19698</v>
      </c>
      <c r="R7209" t="b">
        <v>1</v>
      </c>
    </row>
    <row r="7210" spans="1:18" x14ac:dyDescent="0.3">
      <c r="A7210" t="s">
        <v>14400</v>
      </c>
      <c r="B7210">
        <f>MID(dane3[[#This Row],[PassengerId]],1,4)+0</f>
        <v>5625</v>
      </c>
      <c r="C7210" t="s">
        <v>53</v>
      </c>
      <c r="D7210" t="b">
        <v>1</v>
      </c>
      <c r="E7210" t="s">
        <v>14398</v>
      </c>
      <c r="F7210" t="str">
        <f>MID($E7210,1,1)</f>
        <v>E</v>
      </c>
      <c r="G7210" t="str">
        <f>IFERROR(MID($E7210,SEARCH("/",$E7210,SEARCH("/",$E7210)+1)+1,1),"")</f>
        <v>P</v>
      </c>
      <c r="H7210" t="s">
        <v>32</v>
      </c>
      <c r="I7210">
        <v>49</v>
      </c>
      <c r="J7210" t="b">
        <v>0</v>
      </c>
      <c r="K7210" s="7">
        <v>0</v>
      </c>
      <c r="L7210" s="7">
        <v>0</v>
      </c>
      <c r="M7210" s="7">
        <v>0</v>
      </c>
      <c r="N7210" s="7">
        <v>0</v>
      </c>
      <c r="O7210" s="7">
        <v>0</v>
      </c>
      <c r="P7210" s="7">
        <f>SUM(dane3[[#This Row],[RoomService]:[VRDeck]])</f>
        <v>0</v>
      </c>
      <c r="Q7210" t="s">
        <v>14401</v>
      </c>
      <c r="R7210" t="b">
        <v>0</v>
      </c>
    </row>
    <row r="7211" spans="1:18" x14ac:dyDescent="0.3">
      <c r="A7211" t="s">
        <v>19702</v>
      </c>
      <c r="B7211">
        <f>MID(dane3[[#This Row],[PassengerId]],1,4)+0</f>
        <v>7702</v>
      </c>
      <c r="C7211" t="s">
        <v>19</v>
      </c>
      <c r="D7211" t="b">
        <v>1</v>
      </c>
      <c r="E7211" t="s">
        <v>19703</v>
      </c>
      <c r="F7211" t="str">
        <f>MID($E7211,1,1)</f>
        <v>G</v>
      </c>
      <c r="G7211" t="str">
        <f>IFERROR(MID($E7211,SEARCH("/",$E7211,SEARCH("/",$E7211)+1)+1,1),"")</f>
        <v>P</v>
      </c>
      <c r="H7211" t="s">
        <v>16</v>
      </c>
      <c r="I7211">
        <v>16</v>
      </c>
      <c r="J7211" t="b">
        <v>0</v>
      </c>
      <c r="K7211" s="7">
        <v>0</v>
      </c>
      <c r="L7211" s="7">
        <v>0</v>
      </c>
      <c r="M7211" s="7">
        <v>0</v>
      </c>
      <c r="N7211" s="7">
        <v>0</v>
      </c>
      <c r="O7211" s="7">
        <v>0</v>
      </c>
      <c r="P7211" s="7">
        <f>SUM(dane3[[#This Row],[RoomService]:[VRDeck]])</f>
        <v>0</v>
      </c>
      <c r="Q7211" t="s">
        <v>19704</v>
      </c>
      <c r="R7211" t="b">
        <v>0</v>
      </c>
    </row>
    <row r="7212" spans="1:18" x14ac:dyDescent="0.3">
      <c r="A7212" t="s">
        <v>19705</v>
      </c>
      <c r="B7212">
        <f>MID(dane3[[#This Row],[PassengerId]],1,4)+0</f>
        <v>7703</v>
      </c>
      <c r="C7212" t="s">
        <v>19</v>
      </c>
      <c r="D7212" t="b">
        <v>0</v>
      </c>
      <c r="E7212" t="s">
        <v>19706</v>
      </c>
      <c r="F7212" t="str">
        <f>MID($E7212,1,1)</f>
        <v>G</v>
      </c>
      <c r="G7212" t="str">
        <f>IFERROR(MID($E7212,SEARCH("/",$E7212,SEARCH("/",$E7212)+1)+1,1),"")</f>
        <v>S</v>
      </c>
      <c r="H7212" t="s">
        <v>16</v>
      </c>
      <c r="I7212">
        <v>0</v>
      </c>
      <c r="J7212" t="b">
        <v>0</v>
      </c>
      <c r="K7212" s="7">
        <v>0</v>
      </c>
      <c r="L7212" s="7">
        <v>0</v>
      </c>
      <c r="M7212" s="7">
        <v>0</v>
      </c>
      <c r="N7212" s="7">
        <v>0</v>
      </c>
      <c r="O7212" s="7">
        <v>0</v>
      </c>
      <c r="P7212" s="7">
        <f>SUM(dane3[[#This Row],[RoomService]:[VRDeck]])</f>
        <v>0</v>
      </c>
      <c r="Q7212" t="s">
        <v>19707</v>
      </c>
      <c r="R7212" t="b">
        <v>1</v>
      </c>
    </row>
    <row r="7213" spans="1:18" x14ac:dyDescent="0.3">
      <c r="A7213" t="s">
        <v>19708</v>
      </c>
      <c r="B7213">
        <f>MID(dane3[[#This Row],[PassengerId]],1,4)+0</f>
        <v>7703</v>
      </c>
      <c r="C7213" t="s">
        <v>19</v>
      </c>
      <c r="D7213" t="b">
        <v>1</v>
      </c>
      <c r="E7213" t="s">
        <v>19706</v>
      </c>
      <c r="F7213" t="str">
        <f>MID($E7213,1,1)</f>
        <v>G</v>
      </c>
      <c r="G7213" t="str">
        <f>IFERROR(MID($E7213,SEARCH("/",$E7213,SEARCH("/",$E7213)+1)+1,1),"")</f>
        <v>S</v>
      </c>
      <c r="H7213" t="s">
        <v>16</v>
      </c>
      <c r="I7213">
        <v>13</v>
      </c>
      <c r="J7213" t="b">
        <v>0</v>
      </c>
      <c r="K7213" s="7">
        <v>0</v>
      </c>
      <c r="L7213" s="7">
        <v>0</v>
      </c>
      <c r="M7213" s="7">
        <v>0</v>
      </c>
      <c r="N7213" s="7">
        <v>0</v>
      </c>
      <c r="O7213" s="7">
        <v>0</v>
      </c>
      <c r="P7213" s="7">
        <f>SUM(dane3[[#This Row],[RoomService]:[VRDeck]])</f>
        <v>0</v>
      </c>
      <c r="Q7213" t="s">
        <v>23799</v>
      </c>
      <c r="R7213" t="b">
        <v>1</v>
      </c>
    </row>
    <row r="7214" spans="1:18" x14ac:dyDescent="0.3">
      <c r="A7214" t="s">
        <v>18803</v>
      </c>
      <c r="B7214">
        <f>MID(dane3[[#This Row],[PassengerId]],1,4)+0</f>
        <v>7292</v>
      </c>
      <c r="C7214" t="s">
        <v>53</v>
      </c>
      <c r="D7214" t="b">
        <v>0</v>
      </c>
      <c r="E7214" t="s">
        <v>18804</v>
      </c>
      <c r="F7214" t="str">
        <f>MID($E7214,1,1)</f>
        <v>D</v>
      </c>
      <c r="G7214" t="str">
        <f>IFERROR(MID($E7214,SEARCH("/",$E7214,SEARCH("/",$E7214)+1)+1,1),"")</f>
        <v>S</v>
      </c>
      <c r="H7214" t="s">
        <v>46</v>
      </c>
      <c r="I7214">
        <v>21</v>
      </c>
      <c r="J7214" t="b">
        <v>0</v>
      </c>
      <c r="K7214" s="7">
        <v>0</v>
      </c>
      <c r="L7214" s="7">
        <v>0</v>
      </c>
      <c r="M7214" s="7">
        <v>0</v>
      </c>
      <c r="N7214" s="7">
        <v>1</v>
      </c>
      <c r="O7214" s="7">
        <v>378</v>
      </c>
      <c r="P7214" s="7">
        <f>SUM(dane3[[#This Row],[RoomService]:[VRDeck]])</f>
        <v>379</v>
      </c>
      <c r="Q7214" t="s">
        <v>18805</v>
      </c>
      <c r="R7214" t="b">
        <v>0</v>
      </c>
    </row>
    <row r="7215" spans="1:18" x14ac:dyDescent="0.3">
      <c r="A7215" t="s">
        <v>18080</v>
      </c>
      <c r="B7215">
        <f>MID(dane3[[#This Row],[PassengerId]],1,4)+0</f>
        <v>6992</v>
      </c>
      <c r="C7215" t="s">
        <v>19</v>
      </c>
      <c r="D7215" t="b">
        <v>0</v>
      </c>
      <c r="E7215" t="s">
        <v>18081</v>
      </c>
      <c r="F7215" t="str">
        <f>MID($E7215,1,1)</f>
        <v>G</v>
      </c>
      <c r="G7215" t="str">
        <f>IFERROR(MID($E7215,SEARCH("/",$E7215,SEARCH("/",$E7215)+1)+1,1),"")</f>
        <v>P</v>
      </c>
      <c r="H7215" t="s">
        <v>32</v>
      </c>
      <c r="I7215">
        <v>12</v>
      </c>
      <c r="J7215" t="b">
        <v>0</v>
      </c>
      <c r="K7215" s="7">
        <v>0</v>
      </c>
      <c r="L7215" s="7">
        <v>0</v>
      </c>
      <c r="M7215" s="7">
        <v>0</v>
      </c>
      <c r="N7215" s="7">
        <v>0</v>
      </c>
      <c r="O7215" s="7">
        <v>0</v>
      </c>
      <c r="P7215" s="7">
        <f>SUM(dane3[[#This Row],[RoomService]:[VRDeck]])</f>
        <v>0</v>
      </c>
      <c r="Q7215" t="s">
        <v>18082</v>
      </c>
      <c r="R7215" t="b">
        <v>0</v>
      </c>
    </row>
    <row r="7216" spans="1:18" x14ac:dyDescent="0.3">
      <c r="A7216" t="s">
        <v>19715</v>
      </c>
      <c r="B7216">
        <f>MID(dane3[[#This Row],[PassengerId]],1,4)+0</f>
        <v>7708</v>
      </c>
      <c r="C7216" t="s">
        <v>19</v>
      </c>
      <c r="D7216" t="b">
        <v>0</v>
      </c>
      <c r="E7216" t="s">
        <v>19716</v>
      </c>
      <c r="F7216" t="str">
        <f>MID($E7216,1,1)</f>
        <v>F</v>
      </c>
      <c r="G7216" t="str">
        <f>IFERROR(MID($E7216,SEARCH("/",$E7216,SEARCH("/",$E7216)+1)+1,1),"")</f>
        <v>S</v>
      </c>
      <c r="H7216" t="s">
        <v>16</v>
      </c>
      <c r="I7216">
        <v>18</v>
      </c>
      <c r="J7216" t="b">
        <v>0</v>
      </c>
      <c r="K7216" s="7">
        <v>110</v>
      </c>
      <c r="L7216" s="7">
        <v>103</v>
      </c>
      <c r="M7216" s="7">
        <v>471</v>
      </c>
      <c r="N7216" s="7">
        <v>11</v>
      </c>
      <c r="O7216" s="7">
        <v>1</v>
      </c>
      <c r="P7216" s="7">
        <f>SUM(dane3[[#This Row],[RoomService]:[VRDeck]])</f>
        <v>696</v>
      </c>
      <c r="Q7216" t="s">
        <v>19717</v>
      </c>
      <c r="R7216" t="b">
        <v>0</v>
      </c>
    </row>
    <row r="7217" spans="1:18" x14ac:dyDescent="0.3">
      <c r="A7217" t="s">
        <v>19718</v>
      </c>
      <c r="B7217">
        <f>MID(dane3[[#This Row],[PassengerId]],1,4)+0</f>
        <v>7709</v>
      </c>
      <c r="C7217" t="s">
        <v>19</v>
      </c>
      <c r="D7217" t="b">
        <v>0</v>
      </c>
      <c r="E7217" t="s">
        <v>19719</v>
      </c>
      <c r="F7217" t="str">
        <f>MID($E7217,1,1)</f>
        <v>F</v>
      </c>
      <c r="G7217" t="str">
        <f>IFERROR(MID($E7217,SEARCH("/",$E7217,SEARCH("/",$E7217)+1)+1,1),"")</f>
        <v>P</v>
      </c>
      <c r="H7217" t="s">
        <v>32</v>
      </c>
      <c r="I7217">
        <v>27</v>
      </c>
      <c r="J7217" t="b">
        <v>0</v>
      </c>
      <c r="K7217" s="7">
        <v>2647</v>
      </c>
      <c r="L7217" s="7">
        <v>0</v>
      </c>
      <c r="M7217" s="7">
        <v>0</v>
      </c>
      <c r="N7217" s="7">
        <v>42</v>
      </c>
      <c r="O7217" s="7">
        <v>32</v>
      </c>
      <c r="P7217" s="7">
        <f>SUM(dane3[[#This Row],[RoomService]:[VRDeck]])</f>
        <v>2721</v>
      </c>
      <c r="Q7217" t="s">
        <v>19720</v>
      </c>
      <c r="R7217" t="b">
        <v>0</v>
      </c>
    </row>
    <row r="7218" spans="1:18" x14ac:dyDescent="0.3">
      <c r="A7218" t="s">
        <v>19721</v>
      </c>
      <c r="B7218">
        <f>MID(dane3[[#This Row],[PassengerId]],1,4)+0</f>
        <v>7709</v>
      </c>
      <c r="C7218" t="s">
        <v>19</v>
      </c>
      <c r="D7218" t="b">
        <v>1</v>
      </c>
      <c r="E7218" t="s">
        <v>19722</v>
      </c>
      <c r="F7218" t="str">
        <f>MID($E7218,1,1)</f>
        <v>G</v>
      </c>
      <c r="G7218" t="str">
        <f>IFERROR(MID($E7218,SEARCH("/",$E7218,SEARCH("/",$E7218)+1)+1,1),"")</f>
        <v>P</v>
      </c>
      <c r="H7218" t="s">
        <v>32</v>
      </c>
      <c r="I7218">
        <v>24</v>
      </c>
      <c r="J7218" t="b">
        <v>0</v>
      </c>
      <c r="K7218" s="7">
        <v>0</v>
      </c>
      <c r="L7218" s="7">
        <v>0</v>
      </c>
      <c r="M7218" s="7">
        <v>0</v>
      </c>
      <c r="N7218" s="7">
        <v>0</v>
      </c>
      <c r="O7218" s="7">
        <v>0</v>
      </c>
      <c r="P7218" s="7">
        <f>SUM(dane3[[#This Row],[RoomService]:[VRDeck]])</f>
        <v>0</v>
      </c>
      <c r="Q7218" t="s">
        <v>19723</v>
      </c>
      <c r="R7218" t="b">
        <v>0</v>
      </c>
    </row>
    <row r="7219" spans="1:18" x14ac:dyDescent="0.3">
      <c r="A7219" t="s">
        <v>19724</v>
      </c>
      <c r="B7219">
        <f>MID(dane3[[#This Row],[PassengerId]],1,4)+0</f>
        <v>7710</v>
      </c>
      <c r="C7219" t="s">
        <v>14</v>
      </c>
      <c r="D7219" t="b">
        <v>0</v>
      </c>
      <c r="E7219" t="s">
        <v>19725</v>
      </c>
      <c r="F7219" t="str">
        <f>MID($E7219,1,1)</f>
        <v>B</v>
      </c>
      <c r="G7219" t="str">
        <f>IFERROR(MID($E7219,SEARCH("/",$E7219,SEARCH("/",$E7219)+1)+1,1),"")</f>
        <v>P</v>
      </c>
      <c r="H7219" t="s">
        <v>16</v>
      </c>
      <c r="I7219">
        <v>27</v>
      </c>
      <c r="J7219" t="b">
        <v>0</v>
      </c>
      <c r="K7219" s="7">
        <v>118</v>
      </c>
      <c r="L7219" s="7">
        <v>1769</v>
      </c>
      <c r="M7219" s="7">
        <v>4127</v>
      </c>
      <c r="N7219" s="7">
        <v>118</v>
      </c>
      <c r="O7219" s="7">
        <v>619</v>
      </c>
      <c r="P7219" s="7">
        <f>SUM(dane3[[#This Row],[RoomService]:[VRDeck]])</f>
        <v>6751</v>
      </c>
      <c r="Q7219" t="s">
        <v>19726</v>
      </c>
      <c r="R7219" t="b">
        <v>1</v>
      </c>
    </row>
    <row r="7220" spans="1:18" x14ac:dyDescent="0.3">
      <c r="A7220" t="s">
        <v>18806</v>
      </c>
      <c r="B7220">
        <f>MID(dane3[[#This Row],[PassengerId]],1,4)+0</f>
        <v>7296</v>
      </c>
      <c r="C7220" t="s">
        <v>53</v>
      </c>
      <c r="D7220" t="b">
        <v>0</v>
      </c>
      <c r="E7220" t="s">
        <v>18807</v>
      </c>
      <c r="F7220" t="str">
        <f>MID($E7220,1,1)</f>
        <v>D</v>
      </c>
      <c r="G7220" t="str">
        <f>IFERROR(MID($E7220,SEARCH("/",$E7220,SEARCH("/",$E7220)+1)+1,1),"")</f>
        <v>P</v>
      </c>
      <c r="H7220" t="s">
        <v>16</v>
      </c>
      <c r="I7220">
        <v>33</v>
      </c>
      <c r="J7220" t="b">
        <v>0</v>
      </c>
      <c r="K7220" s="7">
        <v>627</v>
      </c>
      <c r="L7220" s="7">
        <v>0</v>
      </c>
      <c r="M7220" s="7">
        <v>171</v>
      </c>
      <c r="N7220" s="7">
        <v>254</v>
      </c>
      <c r="O7220" s="7">
        <v>130</v>
      </c>
      <c r="P7220" s="7">
        <f>SUM(dane3[[#This Row],[RoomService]:[VRDeck]])</f>
        <v>1182</v>
      </c>
      <c r="Q7220" t="s">
        <v>18808</v>
      </c>
      <c r="R7220" t="b">
        <v>0</v>
      </c>
    </row>
    <row r="7221" spans="1:18" x14ac:dyDescent="0.3">
      <c r="A7221" t="s">
        <v>19730</v>
      </c>
      <c r="B7221">
        <f>MID(dane3[[#This Row],[PassengerId]],1,4)+0</f>
        <v>7712</v>
      </c>
      <c r="C7221" t="s">
        <v>14</v>
      </c>
      <c r="D7221" t="b">
        <v>0</v>
      </c>
      <c r="E7221" t="s">
        <v>19731</v>
      </c>
      <c r="F7221" t="str">
        <f>MID($E7221,1,1)</f>
        <v>A</v>
      </c>
      <c r="G7221" t="str">
        <f>IFERROR(MID($E7221,SEARCH("/",$E7221,SEARCH("/",$E7221)+1)+1,1),"")</f>
        <v>S</v>
      </c>
      <c r="H7221" t="s">
        <v>16</v>
      </c>
      <c r="I7221">
        <v>25</v>
      </c>
      <c r="J7221" t="b">
        <v>1</v>
      </c>
      <c r="K7221" s="7">
        <v>1</v>
      </c>
      <c r="L7221" s="7">
        <v>4298</v>
      </c>
      <c r="M7221" s="7">
        <v>0</v>
      </c>
      <c r="N7221" s="7">
        <v>0</v>
      </c>
      <c r="O7221" s="7">
        <v>2</v>
      </c>
      <c r="P7221" s="7">
        <f>SUM(dane3[[#This Row],[RoomService]:[VRDeck]])</f>
        <v>4301</v>
      </c>
      <c r="Q7221" t="s">
        <v>19732</v>
      </c>
      <c r="R7221" t="b">
        <v>1</v>
      </c>
    </row>
    <row r="7222" spans="1:18" x14ac:dyDescent="0.3">
      <c r="A7222" t="s">
        <v>19733</v>
      </c>
      <c r="B7222">
        <f>MID(dane3[[#This Row],[PassengerId]],1,4)+0</f>
        <v>7713</v>
      </c>
      <c r="C7222" t="s">
        <v>14</v>
      </c>
      <c r="D7222" t="b">
        <v>1</v>
      </c>
      <c r="E7222" t="s">
        <v>19734</v>
      </c>
      <c r="F7222" t="str">
        <f>MID($E7222,1,1)</f>
        <v>B</v>
      </c>
      <c r="G7222" t="str">
        <f>IFERROR(MID($E7222,SEARCH("/",$E7222,SEARCH("/",$E7222)+1)+1,1),"")</f>
        <v>S</v>
      </c>
      <c r="H7222" t="s">
        <v>16</v>
      </c>
      <c r="I7222">
        <v>30</v>
      </c>
      <c r="J7222" t="b">
        <v>0</v>
      </c>
      <c r="K7222" s="7">
        <v>0</v>
      </c>
      <c r="L7222" s="7">
        <v>0</v>
      </c>
      <c r="M7222" s="7">
        <v>0</v>
      </c>
      <c r="N7222" s="7">
        <v>0</v>
      </c>
      <c r="O7222" s="7">
        <v>0</v>
      </c>
      <c r="P7222" s="7">
        <f>SUM(dane3[[#This Row],[RoomService]:[VRDeck]])</f>
        <v>0</v>
      </c>
      <c r="Q7222" t="s">
        <v>19735</v>
      </c>
      <c r="R7222" t="b">
        <v>1</v>
      </c>
    </row>
    <row r="7223" spans="1:18" x14ac:dyDescent="0.3">
      <c r="A7223" t="s">
        <v>19736</v>
      </c>
      <c r="B7223">
        <f>MID(dane3[[#This Row],[PassengerId]],1,4)+0</f>
        <v>7714</v>
      </c>
      <c r="C7223" t="s">
        <v>19</v>
      </c>
      <c r="D7223" t="b">
        <v>0</v>
      </c>
      <c r="E7223" t="s">
        <v>19737</v>
      </c>
      <c r="F7223" t="str">
        <f>MID($E7223,1,1)</f>
        <v>G</v>
      </c>
      <c r="G7223" t="str">
        <f>IFERROR(MID($E7223,SEARCH("/",$E7223,SEARCH("/",$E7223)+1)+1,1),"")</f>
        <v>P</v>
      </c>
      <c r="H7223" t="s">
        <v>16</v>
      </c>
      <c r="I7223">
        <v>19</v>
      </c>
      <c r="J7223" t="b">
        <v>0</v>
      </c>
      <c r="K7223" s="7">
        <v>0</v>
      </c>
      <c r="L7223" s="7">
        <v>28</v>
      </c>
      <c r="M7223" s="7">
        <v>62</v>
      </c>
      <c r="N7223" s="7">
        <v>24</v>
      </c>
      <c r="O7223" s="7">
        <v>1686</v>
      </c>
      <c r="P7223" s="7">
        <f>SUM(dane3[[#This Row],[RoomService]:[VRDeck]])</f>
        <v>1800</v>
      </c>
      <c r="Q7223" t="s">
        <v>19738</v>
      </c>
      <c r="R7223" t="b">
        <v>0</v>
      </c>
    </row>
    <row r="7224" spans="1:18" x14ac:dyDescent="0.3">
      <c r="A7224" t="s">
        <v>19739</v>
      </c>
      <c r="B7224">
        <f>MID(dane3[[#This Row],[PassengerId]],1,4)+0</f>
        <v>7715</v>
      </c>
      <c r="C7224" t="s">
        <v>19</v>
      </c>
      <c r="D7224" t="b">
        <v>0</v>
      </c>
      <c r="E7224" t="s">
        <v>19740</v>
      </c>
      <c r="F7224" t="str">
        <f>MID($E7224,1,1)</f>
        <v>F</v>
      </c>
      <c r="G7224" t="str">
        <f>IFERROR(MID($E7224,SEARCH("/",$E7224,SEARCH("/",$E7224)+1)+1,1),"")</f>
        <v>P</v>
      </c>
      <c r="H7224" t="s">
        <v>46</v>
      </c>
      <c r="I7224">
        <v>18</v>
      </c>
      <c r="J7224" t="b">
        <v>0</v>
      </c>
      <c r="K7224" s="7">
        <v>1</v>
      </c>
      <c r="L7224" s="7">
        <v>5</v>
      </c>
      <c r="M7224" s="7">
        <v>305</v>
      </c>
      <c r="N7224" s="7">
        <v>347</v>
      </c>
      <c r="O7224" s="7">
        <v>0</v>
      </c>
      <c r="P7224" s="7">
        <f>SUM(dane3[[#This Row],[RoomService]:[VRDeck]])</f>
        <v>658</v>
      </c>
      <c r="Q7224" t="s">
        <v>19741</v>
      </c>
      <c r="R7224" t="b">
        <v>0</v>
      </c>
    </row>
    <row r="7225" spans="1:18" x14ac:dyDescent="0.3">
      <c r="A7225" t="s">
        <v>19742</v>
      </c>
      <c r="B7225">
        <f>MID(dane3[[#This Row],[PassengerId]],1,4)+0</f>
        <v>7716</v>
      </c>
      <c r="C7225" t="s">
        <v>14</v>
      </c>
      <c r="D7225" t="b">
        <v>1</v>
      </c>
      <c r="E7225" t="s">
        <v>19743</v>
      </c>
      <c r="F7225" t="str">
        <f>MID($E7225,1,1)</f>
        <v>E</v>
      </c>
      <c r="G7225" t="str">
        <f>IFERROR(MID($E7225,SEARCH("/",$E7225,SEARCH("/",$E7225)+1)+1,1),"")</f>
        <v>P</v>
      </c>
      <c r="H7225" t="s">
        <v>46</v>
      </c>
      <c r="I7225">
        <v>49</v>
      </c>
      <c r="J7225" t="b">
        <v>0</v>
      </c>
      <c r="K7225" s="7">
        <v>0</v>
      </c>
      <c r="L7225" s="7">
        <v>0</v>
      </c>
      <c r="M7225" s="7">
        <v>0</v>
      </c>
      <c r="N7225" s="7">
        <v>0</v>
      </c>
      <c r="O7225" s="7">
        <v>0</v>
      </c>
      <c r="P7225" s="7">
        <f>SUM(dane3[[#This Row],[RoomService]:[VRDeck]])</f>
        <v>0</v>
      </c>
      <c r="Q7225" t="s">
        <v>19744</v>
      </c>
      <c r="R7225" t="b">
        <v>1</v>
      </c>
    </row>
    <row r="7226" spans="1:18" x14ac:dyDescent="0.3">
      <c r="A7226" t="s">
        <v>19745</v>
      </c>
      <c r="B7226">
        <f>MID(dane3[[#This Row],[PassengerId]],1,4)+0</f>
        <v>7717</v>
      </c>
      <c r="C7226" t="s">
        <v>19</v>
      </c>
      <c r="D7226" t="b">
        <v>0</v>
      </c>
      <c r="E7226" t="s">
        <v>19746</v>
      </c>
      <c r="F7226" t="str">
        <f>MID($E7226,1,1)</f>
        <v>G</v>
      </c>
      <c r="G7226" t="str">
        <f>IFERROR(MID($E7226,SEARCH("/",$E7226,SEARCH("/",$E7226)+1)+1,1),"")</f>
        <v>P</v>
      </c>
      <c r="H7226" t="s">
        <v>16</v>
      </c>
      <c r="I7226">
        <v>64</v>
      </c>
      <c r="J7226" t="b">
        <v>0</v>
      </c>
      <c r="K7226" s="7">
        <v>0</v>
      </c>
      <c r="L7226" s="7">
        <v>0</v>
      </c>
      <c r="M7226" s="7">
        <v>0</v>
      </c>
      <c r="N7226" s="7">
        <v>563</v>
      </c>
      <c r="O7226" s="7">
        <v>344</v>
      </c>
      <c r="P7226" s="7">
        <f>SUM(dane3[[#This Row],[RoomService]:[VRDeck]])</f>
        <v>907</v>
      </c>
      <c r="Q7226" t="s">
        <v>19747</v>
      </c>
      <c r="R7226" t="b">
        <v>0</v>
      </c>
    </row>
    <row r="7227" spans="1:18" x14ac:dyDescent="0.3">
      <c r="A7227" t="s">
        <v>18817</v>
      </c>
      <c r="B7227">
        <f>MID(dane3[[#This Row],[PassengerId]],1,4)+0</f>
        <v>7301</v>
      </c>
      <c r="C7227" t="s">
        <v>53</v>
      </c>
      <c r="D7227" t="b">
        <v>1</v>
      </c>
      <c r="E7227" t="s">
        <v>18818</v>
      </c>
      <c r="F7227" t="str">
        <f>MID($E7227,1,1)</f>
        <v>F</v>
      </c>
      <c r="G7227" t="str">
        <f>IFERROR(MID($E7227,SEARCH("/",$E7227,SEARCH("/",$E7227)+1)+1,1),"")</f>
        <v>P</v>
      </c>
      <c r="H7227" t="s">
        <v>16</v>
      </c>
      <c r="I7227">
        <v>29</v>
      </c>
      <c r="J7227" t="b">
        <v>0</v>
      </c>
      <c r="K7227" s="7">
        <v>0</v>
      </c>
      <c r="L7227" s="7">
        <v>0</v>
      </c>
      <c r="M7227" s="7">
        <v>0</v>
      </c>
      <c r="N7227" s="7">
        <v>0</v>
      </c>
      <c r="O7227" s="7">
        <v>0</v>
      </c>
      <c r="P7227" s="7">
        <f>SUM(dane3[[#This Row],[RoomService]:[VRDeck]])</f>
        <v>0</v>
      </c>
      <c r="Q7227" t="s">
        <v>18819</v>
      </c>
      <c r="R7227" t="b">
        <v>1</v>
      </c>
    </row>
    <row r="7228" spans="1:18" x14ac:dyDescent="0.3">
      <c r="A7228" t="s">
        <v>19751</v>
      </c>
      <c r="B7228">
        <f>MID(dane3[[#This Row],[PassengerId]],1,4)+0</f>
        <v>7720</v>
      </c>
      <c r="C7228" t="s">
        <v>19</v>
      </c>
      <c r="D7228" t="b">
        <v>0</v>
      </c>
      <c r="E7228" t="s">
        <v>19752</v>
      </c>
      <c r="F7228" t="str">
        <f>MID($E7228,1,1)</f>
        <v>F</v>
      </c>
      <c r="G7228" t="str">
        <f>IFERROR(MID($E7228,SEARCH("/",$E7228,SEARCH("/",$E7228)+1)+1,1),"")</f>
        <v>P</v>
      </c>
      <c r="H7228" t="s">
        <v>46</v>
      </c>
      <c r="I7228">
        <v>53</v>
      </c>
      <c r="J7228" t="b">
        <v>0</v>
      </c>
      <c r="K7228" s="7">
        <v>0</v>
      </c>
      <c r="L7228" s="7">
        <v>0</v>
      </c>
      <c r="M7228" s="7">
        <v>754</v>
      </c>
      <c r="N7228" s="7">
        <v>46</v>
      </c>
      <c r="O7228" s="7">
        <v>0</v>
      </c>
      <c r="P7228" s="7">
        <f>SUM(dane3[[#This Row],[RoomService]:[VRDeck]])</f>
        <v>800</v>
      </c>
      <c r="Q7228" t="s">
        <v>19753</v>
      </c>
      <c r="R7228" t="b">
        <v>0</v>
      </c>
    </row>
    <row r="7229" spans="1:18" x14ac:dyDescent="0.3">
      <c r="A7229" t="s">
        <v>18820</v>
      </c>
      <c r="B7229">
        <f>MID(dane3[[#This Row],[PassengerId]],1,4)+0</f>
        <v>7302</v>
      </c>
      <c r="C7229" t="s">
        <v>53</v>
      </c>
      <c r="D7229" t="b">
        <v>0</v>
      </c>
      <c r="E7229" t="s">
        <v>18821</v>
      </c>
      <c r="F7229" t="str">
        <f>MID($E7229,1,1)</f>
        <v>E</v>
      </c>
      <c r="G7229" t="str">
        <f>IFERROR(MID($E7229,SEARCH("/",$E7229,SEARCH("/",$E7229)+1)+1,1),"")</f>
        <v>S</v>
      </c>
      <c r="H7229" t="s">
        <v>16</v>
      </c>
      <c r="I7229">
        <v>33</v>
      </c>
      <c r="J7229" t="b">
        <v>0</v>
      </c>
      <c r="K7229" s="7">
        <v>728</v>
      </c>
      <c r="L7229" s="7">
        <v>0</v>
      </c>
      <c r="M7229" s="7">
        <v>285</v>
      </c>
      <c r="N7229" s="7">
        <v>0</v>
      </c>
      <c r="O7229" s="7">
        <v>0</v>
      </c>
      <c r="P7229" s="7">
        <f>SUM(dane3[[#This Row],[RoomService]:[VRDeck]])</f>
        <v>1013</v>
      </c>
      <c r="Q7229" t="s">
        <v>18822</v>
      </c>
      <c r="R7229" t="b">
        <v>0</v>
      </c>
    </row>
    <row r="7230" spans="1:18" x14ac:dyDescent="0.3">
      <c r="A7230" t="s">
        <v>19757</v>
      </c>
      <c r="B7230">
        <f>MID(dane3[[#This Row],[PassengerId]],1,4)+0</f>
        <v>7723</v>
      </c>
      <c r="C7230" t="s">
        <v>14</v>
      </c>
      <c r="D7230" t="b">
        <v>1</v>
      </c>
      <c r="E7230" t="s">
        <v>19758</v>
      </c>
      <c r="F7230" t="str">
        <f>MID($E7230,1,1)</f>
        <v>B</v>
      </c>
      <c r="G7230" t="str">
        <f>IFERROR(MID($E7230,SEARCH("/",$E7230,SEARCH("/",$E7230)+1)+1,1),"")</f>
        <v>P</v>
      </c>
      <c r="H7230" t="s">
        <v>16</v>
      </c>
      <c r="I7230">
        <v>27</v>
      </c>
      <c r="J7230" t="b">
        <v>0</v>
      </c>
      <c r="K7230" s="7">
        <v>0</v>
      </c>
      <c r="L7230" s="7">
        <v>0</v>
      </c>
      <c r="M7230" s="7">
        <v>0</v>
      </c>
      <c r="N7230" s="7">
        <v>0</v>
      </c>
      <c r="O7230" s="7">
        <v>0</v>
      </c>
      <c r="P7230" s="7">
        <f>SUM(dane3[[#This Row],[RoomService]:[VRDeck]])</f>
        <v>0</v>
      </c>
      <c r="Q7230" t="s">
        <v>19759</v>
      </c>
      <c r="R7230" t="b">
        <v>1</v>
      </c>
    </row>
    <row r="7231" spans="1:18" x14ac:dyDescent="0.3">
      <c r="A7231" t="s">
        <v>18826</v>
      </c>
      <c r="B7231">
        <f>MID(dane3[[#This Row],[PassengerId]],1,4)+0</f>
        <v>7304</v>
      </c>
      <c r="C7231" t="s">
        <v>53</v>
      </c>
      <c r="D7231" t="b">
        <v>1</v>
      </c>
      <c r="E7231" t="s">
        <v>18827</v>
      </c>
      <c r="F7231" t="str">
        <f>MID($E7231,1,1)</f>
        <v>F</v>
      </c>
      <c r="G7231" t="str">
        <f>IFERROR(MID($E7231,SEARCH("/",$E7231,SEARCH("/",$E7231)+1)+1,1),"")</f>
        <v>P</v>
      </c>
      <c r="H7231" t="s">
        <v>16</v>
      </c>
      <c r="I7231">
        <v>10</v>
      </c>
      <c r="J7231" t="b">
        <v>0</v>
      </c>
      <c r="K7231" s="7">
        <v>0</v>
      </c>
      <c r="L7231" s="7">
        <v>0</v>
      </c>
      <c r="M7231" s="7">
        <v>0</v>
      </c>
      <c r="N7231" s="7">
        <v>0</v>
      </c>
      <c r="O7231" s="7">
        <v>0</v>
      </c>
      <c r="P7231" s="7">
        <f>SUM(dane3[[#This Row],[RoomService]:[VRDeck]])</f>
        <v>0</v>
      </c>
      <c r="Q7231" t="s">
        <v>18828</v>
      </c>
      <c r="R7231" t="b">
        <v>1</v>
      </c>
    </row>
    <row r="7232" spans="1:18" x14ac:dyDescent="0.3">
      <c r="A7232" t="s">
        <v>19763</v>
      </c>
      <c r="B7232">
        <f>MID(dane3[[#This Row],[PassengerId]],1,4)+0</f>
        <v>7727</v>
      </c>
      <c r="C7232" t="s">
        <v>19</v>
      </c>
      <c r="D7232" t="b">
        <v>0</v>
      </c>
      <c r="E7232" t="s">
        <v>19764</v>
      </c>
      <c r="F7232" t="str">
        <f>MID($E7232,1,1)</f>
        <v>E</v>
      </c>
      <c r="G7232" t="str">
        <f>IFERROR(MID($E7232,SEARCH("/",$E7232,SEARCH("/",$E7232)+1)+1,1),"")</f>
        <v>S</v>
      </c>
      <c r="H7232" t="s">
        <v>46</v>
      </c>
      <c r="I7232">
        <v>33</v>
      </c>
      <c r="J7232" t="b">
        <v>0</v>
      </c>
      <c r="K7232" s="7">
        <v>0</v>
      </c>
      <c r="L7232" s="7">
        <v>0</v>
      </c>
      <c r="M7232" s="7">
        <v>0</v>
      </c>
      <c r="N7232" s="7">
        <v>436</v>
      </c>
      <c r="O7232" s="7">
        <v>224</v>
      </c>
      <c r="P7232" s="7">
        <f>SUM(dane3[[#This Row],[RoomService]:[VRDeck]])</f>
        <v>660</v>
      </c>
      <c r="Q7232" t="s">
        <v>19765</v>
      </c>
      <c r="R7232" t="b">
        <v>1</v>
      </c>
    </row>
    <row r="7233" spans="1:18" x14ac:dyDescent="0.3">
      <c r="A7233" t="s">
        <v>19766</v>
      </c>
      <c r="B7233">
        <f>MID(dane3[[#This Row],[PassengerId]],1,4)+0</f>
        <v>7728</v>
      </c>
      <c r="C7233" t="s">
        <v>14</v>
      </c>
      <c r="D7233" t="b">
        <v>0</v>
      </c>
      <c r="E7233" t="s">
        <v>19767</v>
      </c>
      <c r="F7233" t="str">
        <f>MID($E7233,1,1)</f>
        <v>C</v>
      </c>
      <c r="G7233" t="str">
        <f>IFERROR(MID($E7233,SEARCH("/",$E7233,SEARCH("/",$E7233)+1)+1,1),"")</f>
        <v>S</v>
      </c>
      <c r="H7233" t="s">
        <v>16</v>
      </c>
      <c r="I7233">
        <v>27</v>
      </c>
      <c r="J7233" t="b">
        <v>0</v>
      </c>
      <c r="K7233" s="7">
        <v>0</v>
      </c>
      <c r="L7233" s="7">
        <v>9</v>
      </c>
      <c r="M7233" s="7">
        <v>0</v>
      </c>
      <c r="N7233" s="7">
        <v>40</v>
      </c>
      <c r="O7233" s="7">
        <v>7621</v>
      </c>
      <c r="P7233" s="7">
        <f>SUM(dane3[[#This Row],[RoomService]:[VRDeck]])</f>
        <v>7670</v>
      </c>
      <c r="Q7233" t="s">
        <v>19768</v>
      </c>
      <c r="R7233" t="b">
        <v>0</v>
      </c>
    </row>
    <row r="7234" spans="1:18" x14ac:dyDescent="0.3">
      <c r="A7234" t="s">
        <v>19769</v>
      </c>
      <c r="B7234">
        <f>MID(dane3[[#This Row],[PassengerId]],1,4)+0</f>
        <v>7729</v>
      </c>
      <c r="C7234" t="s">
        <v>14</v>
      </c>
      <c r="D7234" t="b">
        <v>1</v>
      </c>
      <c r="E7234" t="s">
        <v>19770</v>
      </c>
      <c r="F7234" t="str">
        <f>MID($E7234,1,1)</f>
        <v>C</v>
      </c>
      <c r="G7234" t="str">
        <f>IFERROR(MID($E7234,SEARCH("/",$E7234,SEARCH("/",$E7234)+1)+1,1),"")</f>
        <v>P</v>
      </c>
      <c r="H7234" t="s">
        <v>46</v>
      </c>
      <c r="I7234">
        <v>20</v>
      </c>
      <c r="J7234" t="b">
        <v>0</v>
      </c>
      <c r="K7234" s="7">
        <v>0</v>
      </c>
      <c r="L7234" s="7">
        <v>0</v>
      </c>
      <c r="M7234" s="7">
        <v>0</v>
      </c>
      <c r="N7234" s="7">
        <v>0</v>
      </c>
      <c r="O7234" s="7">
        <v>0</v>
      </c>
      <c r="P7234" s="7">
        <f>SUM(dane3[[#This Row],[RoomService]:[VRDeck]])</f>
        <v>0</v>
      </c>
      <c r="Q7234" t="s">
        <v>19771</v>
      </c>
      <c r="R7234" t="b">
        <v>1</v>
      </c>
    </row>
    <row r="7235" spans="1:18" x14ac:dyDescent="0.3">
      <c r="A7235" t="s">
        <v>19772</v>
      </c>
      <c r="B7235">
        <f>MID(dane3[[#This Row],[PassengerId]],1,4)+0</f>
        <v>7731</v>
      </c>
      <c r="C7235" t="s">
        <v>14</v>
      </c>
      <c r="D7235" t="b">
        <v>1</v>
      </c>
      <c r="E7235" t="s">
        <v>19773</v>
      </c>
      <c r="F7235" t="str">
        <f>MID($E7235,1,1)</f>
        <v>B</v>
      </c>
      <c r="G7235" t="str">
        <f>IFERROR(MID($E7235,SEARCH("/",$E7235,SEARCH("/",$E7235)+1)+1,1),"")</f>
        <v>P</v>
      </c>
      <c r="H7235" t="s">
        <v>46</v>
      </c>
      <c r="I7235">
        <v>39</v>
      </c>
      <c r="J7235" t="b">
        <v>0</v>
      </c>
      <c r="K7235" s="7">
        <v>0</v>
      </c>
      <c r="L7235" s="7">
        <v>0</v>
      </c>
      <c r="M7235" s="7">
        <v>0</v>
      </c>
      <c r="N7235" s="7">
        <v>0</v>
      </c>
      <c r="O7235" s="7">
        <v>0</v>
      </c>
      <c r="P7235" s="7">
        <f>SUM(dane3[[#This Row],[RoomService]:[VRDeck]])</f>
        <v>0</v>
      </c>
      <c r="Q7235" t="s">
        <v>19774</v>
      </c>
      <c r="R7235" t="b">
        <v>1</v>
      </c>
    </row>
    <row r="7236" spans="1:18" x14ac:dyDescent="0.3">
      <c r="A7236" t="s">
        <v>18841</v>
      </c>
      <c r="B7236">
        <f>MID(dane3[[#This Row],[PassengerId]],1,4)+0</f>
        <v>7310</v>
      </c>
      <c r="C7236" t="s">
        <v>53</v>
      </c>
      <c r="D7236" t="b">
        <v>0</v>
      </c>
      <c r="E7236" t="s">
        <v>18842</v>
      </c>
      <c r="F7236" t="str">
        <f>MID($E7236,1,1)</f>
        <v>D</v>
      </c>
      <c r="G7236" t="str">
        <f>IFERROR(MID($E7236,SEARCH("/",$E7236,SEARCH("/",$E7236)+1)+1,1),"")</f>
        <v>P</v>
      </c>
      <c r="H7236" t="s">
        <v>16</v>
      </c>
      <c r="I7236">
        <v>28</v>
      </c>
      <c r="J7236" t="b">
        <v>0</v>
      </c>
      <c r="K7236" s="7">
        <v>1059</v>
      </c>
      <c r="L7236" s="7">
        <v>0</v>
      </c>
      <c r="M7236" s="7">
        <v>6</v>
      </c>
      <c r="N7236" s="7">
        <v>117</v>
      </c>
      <c r="O7236" s="7">
        <v>0</v>
      </c>
      <c r="P7236" s="7">
        <f>SUM(dane3[[#This Row],[RoomService]:[VRDeck]])</f>
        <v>1182</v>
      </c>
      <c r="Q7236" t="s">
        <v>18843</v>
      </c>
      <c r="R7236" t="b">
        <v>0</v>
      </c>
    </row>
    <row r="7237" spans="1:18" x14ac:dyDescent="0.3">
      <c r="A7237" t="s">
        <v>18856</v>
      </c>
      <c r="B7237">
        <f>MID(dane3[[#This Row],[PassengerId]],1,4)+0</f>
        <v>7321</v>
      </c>
      <c r="C7237" t="s">
        <v>53</v>
      </c>
      <c r="D7237" t="b">
        <v>1</v>
      </c>
      <c r="E7237" t="s">
        <v>18857</v>
      </c>
      <c r="F7237" t="str">
        <f>MID($E7237,1,1)</f>
        <v>F</v>
      </c>
      <c r="G7237" t="str">
        <f>IFERROR(MID($E7237,SEARCH("/",$E7237,SEARCH("/",$E7237)+1)+1,1),"")</f>
        <v>P</v>
      </c>
      <c r="H7237" t="s">
        <v>16</v>
      </c>
      <c r="I7237">
        <v>31</v>
      </c>
      <c r="J7237" t="b">
        <v>0</v>
      </c>
      <c r="K7237" s="7">
        <v>0</v>
      </c>
      <c r="L7237" s="7">
        <v>0</v>
      </c>
      <c r="M7237" s="7">
        <v>0</v>
      </c>
      <c r="N7237" s="7">
        <v>0</v>
      </c>
      <c r="O7237" s="7">
        <v>0</v>
      </c>
      <c r="P7237" s="7">
        <f>SUM(dane3[[#This Row],[RoomService]:[VRDeck]])</f>
        <v>0</v>
      </c>
      <c r="Q7237" t="s">
        <v>18858</v>
      </c>
      <c r="R7237" t="b">
        <v>1</v>
      </c>
    </row>
    <row r="7238" spans="1:18" x14ac:dyDescent="0.3">
      <c r="A7238" t="s">
        <v>19781</v>
      </c>
      <c r="B7238">
        <f>MID(dane3[[#This Row],[PassengerId]],1,4)+0</f>
        <v>7739</v>
      </c>
      <c r="C7238" t="s">
        <v>19</v>
      </c>
      <c r="D7238" t="b">
        <v>0</v>
      </c>
      <c r="E7238" t="s">
        <v>19782</v>
      </c>
      <c r="F7238" t="str">
        <f>MID($E7238,1,1)</f>
        <v>F</v>
      </c>
      <c r="G7238" t="str">
        <f>IFERROR(MID($E7238,SEARCH("/",$E7238,SEARCH("/",$E7238)+1)+1,1),"")</f>
        <v>P</v>
      </c>
      <c r="H7238" t="s">
        <v>16</v>
      </c>
      <c r="I7238">
        <v>22</v>
      </c>
      <c r="J7238" t="b">
        <v>0</v>
      </c>
      <c r="K7238" s="7">
        <v>60</v>
      </c>
      <c r="L7238" s="7">
        <v>48</v>
      </c>
      <c r="M7238" s="7">
        <v>0</v>
      </c>
      <c r="N7238" s="7">
        <v>0</v>
      </c>
      <c r="O7238" s="7">
        <v>500</v>
      </c>
      <c r="P7238" s="7">
        <f>SUM(dane3[[#This Row],[RoomService]:[VRDeck]])</f>
        <v>608</v>
      </c>
      <c r="Q7238" t="s">
        <v>19783</v>
      </c>
      <c r="R7238" t="b">
        <v>0</v>
      </c>
    </row>
    <row r="7239" spans="1:18" x14ac:dyDescent="0.3">
      <c r="A7239" t="s">
        <v>19784</v>
      </c>
      <c r="B7239">
        <f>MID(dane3[[#This Row],[PassengerId]],1,4)+0</f>
        <v>7741</v>
      </c>
      <c r="C7239" t="s">
        <v>19</v>
      </c>
      <c r="D7239" t="b">
        <v>0</v>
      </c>
      <c r="E7239" t="s">
        <v>19785</v>
      </c>
      <c r="F7239" t="str">
        <f>MID($E7239,1,1)</f>
        <v>G</v>
      </c>
      <c r="G7239" t="str">
        <f>IFERROR(MID($E7239,SEARCH("/",$E7239,SEARCH("/",$E7239)+1)+1,1),"")</f>
        <v>S</v>
      </c>
      <c r="H7239" t="s">
        <v>16</v>
      </c>
      <c r="I7239">
        <v>3</v>
      </c>
      <c r="J7239" t="b">
        <v>0</v>
      </c>
      <c r="K7239" s="7">
        <v>0</v>
      </c>
      <c r="L7239" s="7">
        <v>0</v>
      </c>
      <c r="M7239" s="7">
        <v>0</v>
      </c>
      <c r="N7239" s="7">
        <v>0</v>
      </c>
      <c r="O7239" s="7">
        <v>0</v>
      </c>
      <c r="P7239" s="7">
        <f>SUM(dane3[[#This Row],[RoomService]:[VRDeck]])</f>
        <v>0</v>
      </c>
      <c r="Q7239" t="s">
        <v>19786</v>
      </c>
      <c r="R7239" t="b">
        <v>0</v>
      </c>
    </row>
    <row r="7240" spans="1:18" x14ac:dyDescent="0.3">
      <c r="A7240" t="s">
        <v>19787</v>
      </c>
      <c r="B7240">
        <f>MID(dane3[[#This Row],[PassengerId]],1,4)+0</f>
        <v>7741</v>
      </c>
      <c r="C7240" t="s">
        <v>19</v>
      </c>
      <c r="D7240" t="b">
        <v>0</v>
      </c>
      <c r="E7240" t="s">
        <v>19788</v>
      </c>
      <c r="F7240" t="str">
        <f>MID($E7240,1,1)</f>
        <v>E</v>
      </c>
      <c r="G7240" t="str">
        <f>IFERROR(MID($E7240,SEARCH("/",$E7240,SEARCH("/",$E7240)+1)+1,1),"")</f>
        <v>S</v>
      </c>
      <c r="H7240" t="s">
        <v>16</v>
      </c>
      <c r="I7240">
        <v>24</v>
      </c>
      <c r="J7240" t="b">
        <v>0</v>
      </c>
      <c r="K7240" s="7">
        <v>9</v>
      </c>
      <c r="L7240" s="7">
        <v>769</v>
      </c>
      <c r="M7240" s="7">
        <v>9</v>
      </c>
      <c r="N7240" s="7">
        <v>0</v>
      </c>
      <c r="O7240" s="7">
        <v>0</v>
      </c>
      <c r="P7240" s="7">
        <f>SUM(dane3[[#This Row],[RoomService]:[VRDeck]])</f>
        <v>787</v>
      </c>
      <c r="Q7240" t="s">
        <v>19789</v>
      </c>
      <c r="R7240" t="b">
        <v>0</v>
      </c>
    </row>
    <row r="7241" spans="1:18" x14ac:dyDescent="0.3">
      <c r="A7241" t="s">
        <v>18871</v>
      </c>
      <c r="B7241">
        <f>MID(dane3[[#This Row],[PassengerId]],1,4)+0</f>
        <v>7327</v>
      </c>
      <c r="C7241" t="s">
        <v>53</v>
      </c>
      <c r="D7241" t="b">
        <v>0</v>
      </c>
      <c r="E7241" t="s">
        <v>18872</v>
      </c>
      <c r="F7241" t="str">
        <f>MID($E7241,1,1)</f>
        <v>F</v>
      </c>
      <c r="G7241" t="str">
        <f>IFERROR(MID($E7241,SEARCH("/",$E7241,SEARCH("/",$E7241)+1)+1,1),"")</f>
        <v>P</v>
      </c>
      <c r="H7241" t="s">
        <v>16</v>
      </c>
      <c r="I7241">
        <v>37</v>
      </c>
      <c r="J7241" t="b">
        <v>0</v>
      </c>
      <c r="K7241" s="7">
        <v>1413</v>
      </c>
      <c r="L7241" s="7">
        <v>0</v>
      </c>
      <c r="M7241" s="7">
        <v>584</v>
      </c>
      <c r="N7241" s="7">
        <v>3</v>
      </c>
      <c r="O7241" s="7">
        <v>0</v>
      </c>
      <c r="P7241" s="7">
        <f>SUM(dane3[[#This Row],[RoomService]:[VRDeck]])</f>
        <v>2000</v>
      </c>
      <c r="Q7241" t="s">
        <v>18873</v>
      </c>
      <c r="R7241" t="b">
        <v>1</v>
      </c>
    </row>
    <row r="7242" spans="1:18" x14ac:dyDescent="0.3">
      <c r="A7242" t="s">
        <v>18880</v>
      </c>
      <c r="B7242">
        <f>MID(dane3[[#This Row],[PassengerId]],1,4)+0</f>
        <v>7331</v>
      </c>
      <c r="C7242" t="s">
        <v>53</v>
      </c>
      <c r="D7242" t="b">
        <v>0</v>
      </c>
      <c r="E7242" t="s">
        <v>18881</v>
      </c>
      <c r="F7242" t="str">
        <f>MID($E7242,1,1)</f>
        <v>D</v>
      </c>
      <c r="G7242" t="str">
        <f>IFERROR(MID($E7242,SEARCH("/",$E7242,SEARCH("/",$E7242)+1)+1,1),"")</f>
        <v>P</v>
      </c>
      <c r="H7242" t="s">
        <v>16</v>
      </c>
      <c r="I7242">
        <v>61</v>
      </c>
      <c r="J7242" t="b">
        <v>0</v>
      </c>
      <c r="K7242" s="7">
        <v>1711</v>
      </c>
      <c r="L7242" s="7">
        <v>0</v>
      </c>
      <c r="M7242" s="7">
        <v>0</v>
      </c>
      <c r="N7242" s="7">
        <v>0</v>
      </c>
      <c r="O7242" s="7">
        <v>8</v>
      </c>
      <c r="P7242" s="7">
        <f>SUM(dane3[[#This Row],[RoomService]:[VRDeck]])</f>
        <v>1719</v>
      </c>
      <c r="Q7242" t="s">
        <v>18882</v>
      </c>
      <c r="R7242" t="b">
        <v>0</v>
      </c>
    </row>
    <row r="7243" spans="1:18" x14ac:dyDescent="0.3">
      <c r="A7243" t="s">
        <v>19795</v>
      </c>
      <c r="B7243">
        <f>MID(dane3[[#This Row],[PassengerId]],1,4)+0</f>
        <v>7743</v>
      </c>
      <c r="C7243" t="s">
        <v>19</v>
      </c>
      <c r="D7243" t="b">
        <v>0</v>
      </c>
      <c r="E7243" t="s">
        <v>19796</v>
      </c>
      <c r="F7243" t="str">
        <f>MID($E7243,1,1)</f>
        <v>G</v>
      </c>
      <c r="G7243" t="str">
        <f>IFERROR(MID($E7243,SEARCH("/",$E7243,SEARCH("/",$E7243)+1)+1,1),"")</f>
        <v>P</v>
      </c>
      <c r="H7243" t="s">
        <v>16</v>
      </c>
      <c r="I7243">
        <v>63</v>
      </c>
      <c r="J7243" t="b">
        <v>0</v>
      </c>
      <c r="K7243" s="7">
        <v>0</v>
      </c>
      <c r="L7243" s="7">
        <v>243</v>
      </c>
      <c r="M7243" s="7">
        <v>0</v>
      </c>
      <c r="N7243" s="7">
        <v>777</v>
      </c>
      <c r="O7243" s="7">
        <v>0</v>
      </c>
      <c r="P7243" s="7">
        <f>SUM(dane3[[#This Row],[RoomService]:[VRDeck]])</f>
        <v>1020</v>
      </c>
      <c r="Q7243" t="s">
        <v>19797</v>
      </c>
      <c r="R7243" t="b">
        <v>0</v>
      </c>
    </row>
    <row r="7244" spans="1:18" x14ac:dyDescent="0.3">
      <c r="A7244" t="s">
        <v>19798</v>
      </c>
      <c r="B7244">
        <f>MID(dane3[[#This Row],[PassengerId]],1,4)+0</f>
        <v>7744</v>
      </c>
      <c r="C7244" t="s">
        <v>14</v>
      </c>
      <c r="D7244" t="b">
        <v>0</v>
      </c>
      <c r="E7244" t="s">
        <v>19799</v>
      </c>
      <c r="F7244" t="str">
        <f>MID($E7244,1,1)</f>
        <v>B</v>
      </c>
      <c r="G7244" t="str">
        <f>IFERROR(MID($E7244,SEARCH("/",$E7244,SEARCH("/",$E7244)+1)+1,1),"")</f>
        <v>S</v>
      </c>
      <c r="H7244" t="s">
        <v>16</v>
      </c>
      <c r="I7244">
        <v>19</v>
      </c>
      <c r="J7244" t="b">
        <v>0</v>
      </c>
      <c r="K7244" s="7">
        <v>0</v>
      </c>
      <c r="L7244" s="7">
        <v>4534</v>
      </c>
      <c r="M7244" s="7">
        <v>0</v>
      </c>
      <c r="N7244" s="7">
        <v>617</v>
      </c>
      <c r="O7244" s="7">
        <v>1156</v>
      </c>
      <c r="P7244" s="7">
        <f>SUM(dane3[[#This Row],[RoomService]:[VRDeck]])</f>
        <v>6307</v>
      </c>
      <c r="Q7244" t="s">
        <v>19800</v>
      </c>
      <c r="R7244" t="b">
        <v>0</v>
      </c>
    </row>
    <row r="7245" spans="1:18" x14ac:dyDescent="0.3">
      <c r="A7245" t="s">
        <v>19801</v>
      </c>
      <c r="B7245">
        <f>MID(dane3[[#This Row],[PassengerId]],1,4)+0</f>
        <v>7744</v>
      </c>
      <c r="C7245" t="s">
        <v>14</v>
      </c>
      <c r="D7245" t="b">
        <v>1</v>
      </c>
      <c r="E7245" t="s">
        <v>19799</v>
      </c>
      <c r="F7245" t="str">
        <f>MID($E7245,1,1)</f>
        <v>B</v>
      </c>
      <c r="G7245" t="str">
        <f>IFERROR(MID($E7245,SEARCH("/",$E7245,SEARCH("/",$E7245)+1)+1,1),"")</f>
        <v>S</v>
      </c>
      <c r="H7245" t="s">
        <v>16</v>
      </c>
      <c r="I7245">
        <v>39</v>
      </c>
      <c r="J7245" t="b">
        <v>0</v>
      </c>
      <c r="K7245" s="7">
        <v>0</v>
      </c>
      <c r="L7245" s="7">
        <v>0</v>
      </c>
      <c r="M7245" s="7">
        <v>0</v>
      </c>
      <c r="N7245" s="7">
        <v>0</v>
      </c>
      <c r="O7245" s="7">
        <v>0</v>
      </c>
      <c r="P7245" s="7">
        <f>SUM(dane3[[#This Row],[RoomService]:[VRDeck]])</f>
        <v>0</v>
      </c>
      <c r="Q7245" t="s">
        <v>19802</v>
      </c>
      <c r="R7245" t="b">
        <v>1</v>
      </c>
    </row>
    <row r="7246" spans="1:18" x14ac:dyDescent="0.3">
      <c r="A7246" t="s">
        <v>19803</v>
      </c>
      <c r="B7246">
        <f>MID(dane3[[#This Row],[PassengerId]],1,4)+0</f>
        <v>7746</v>
      </c>
      <c r="C7246" t="s">
        <v>14</v>
      </c>
      <c r="D7246" t="b">
        <v>1</v>
      </c>
      <c r="E7246" t="s">
        <v>39</v>
      </c>
      <c r="F7246" t="s">
        <v>23760</v>
      </c>
      <c r="G7246" t="str">
        <f>IFERROR(MID($E7246,SEARCH("/",$E7246,SEARCH("/",$E7246)+1)+1,1),"")</f>
        <v/>
      </c>
      <c r="H7246" t="s">
        <v>46</v>
      </c>
      <c r="I7246">
        <v>35</v>
      </c>
      <c r="J7246" t="b">
        <v>0</v>
      </c>
      <c r="K7246" s="7">
        <v>0</v>
      </c>
      <c r="L7246" s="7">
        <v>0</v>
      </c>
      <c r="M7246" s="7">
        <v>0</v>
      </c>
      <c r="N7246" s="7">
        <v>0</v>
      </c>
      <c r="O7246" s="7">
        <v>0</v>
      </c>
      <c r="P7246" s="7">
        <f>SUM(dane3[[#This Row],[RoomService]:[VRDeck]])</f>
        <v>0</v>
      </c>
      <c r="Q7246" t="s">
        <v>19804</v>
      </c>
      <c r="R7246" t="b">
        <v>1</v>
      </c>
    </row>
    <row r="7247" spans="1:18" x14ac:dyDescent="0.3">
      <c r="A7247" t="s">
        <v>18897</v>
      </c>
      <c r="B7247">
        <f>MID(dane3[[#This Row],[PassengerId]],1,4)+0</f>
        <v>7338</v>
      </c>
      <c r="C7247" t="s">
        <v>53</v>
      </c>
      <c r="D7247" t="b">
        <v>0</v>
      </c>
      <c r="E7247" t="s">
        <v>18898</v>
      </c>
      <c r="F7247" t="str">
        <f>MID($E7247,1,1)</f>
        <v>D</v>
      </c>
      <c r="G7247" t="str">
        <f>IFERROR(MID($E7247,SEARCH("/",$E7247,SEARCH("/",$E7247)+1)+1,1),"")</f>
        <v>P</v>
      </c>
      <c r="H7247" t="s">
        <v>16</v>
      </c>
      <c r="I7247">
        <v>42</v>
      </c>
      <c r="J7247" t="b">
        <v>0</v>
      </c>
      <c r="K7247" s="7">
        <v>1318</v>
      </c>
      <c r="L7247" s="7">
        <v>0</v>
      </c>
      <c r="M7247" s="7">
        <v>1386</v>
      </c>
      <c r="N7247" s="7">
        <v>0</v>
      </c>
      <c r="O7247" s="7">
        <v>0</v>
      </c>
      <c r="P7247" s="7">
        <f>SUM(dane3[[#This Row],[RoomService]:[VRDeck]])</f>
        <v>2704</v>
      </c>
      <c r="Q7247" t="s">
        <v>18899</v>
      </c>
      <c r="R7247" t="b">
        <v>0</v>
      </c>
    </row>
    <row r="7248" spans="1:18" x14ac:dyDescent="0.3">
      <c r="A7248" t="s">
        <v>19808</v>
      </c>
      <c r="B7248">
        <f>MID(dane3[[#This Row],[PassengerId]],1,4)+0</f>
        <v>7748</v>
      </c>
      <c r="C7248" t="s">
        <v>14</v>
      </c>
      <c r="D7248" t="b">
        <v>0</v>
      </c>
      <c r="E7248" t="s">
        <v>19809</v>
      </c>
      <c r="F7248" t="str">
        <f>MID($E7248,1,1)</f>
        <v>A</v>
      </c>
      <c r="G7248" t="str">
        <f>IFERROR(MID($E7248,SEARCH("/",$E7248,SEARCH("/",$E7248)+1)+1,1),"")</f>
        <v>S</v>
      </c>
      <c r="H7248" t="s">
        <v>16</v>
      </c>
      <c r="I7248">
        <v>44</v>
      </c>
      <c r="J7248" t="b">
        <v>0</v>
      </c>
      <c r="K7248" s="7">
        <v>18</v>
      </c>
      <c r="L7248" s="7">
        <v>1451</v>
      </c>
      <c r="M7248" s="7">
        <v>0</v>
      </c>
      <c r="N7248" s="7">
        <v>279</v>
      </c>
      <c r="O7248" s="7">
        <v>64</v>
      </c>
      <c r="P7248" s="7">
        <f>SUM(dane3[[#This Row],[RoomService]:[VRDeck]])</f>
        <v>1812</v>
      </c>
      <c r="Q7248" t="s">
        <v>19810</v>
      </c>
      <c r="R7248" t="b">
        <v>0</v>
      </c>
    </row>
    <row r="7249" spans="1:18" x14ac:dyDescent="0.3">
      <c r="A7249" t="s">
        <v>19811</v>
      </c>
      <c r="B7249">
        <f>MID(dane3[[#This Row],[PassengerId]],1,4)+0</f>
        <v>7748</v>
      </c>
      <c r="C7249" t="s">
        <v>14</v>
      </c>
      <c r="D7249" t="b">
        <v>0</v>
      </c>
      <c r="E7249" t="s">
        <v>19809</v>
      </c>
      <c r="F7249" t="str">
        <f>MID($E7249,1,1)</f>
        <v>A</v>
      </c>
      <c r="G7249" t="str">
        <f>IFERROR(MID($E7249,SEARCH("/",$E7249,SEARCH("/",$E7249)+1)+1,1),"")</f>
        <v>S</v>
      </c>
      <c r="H7249" t="s">
        <v>16</v>
      </c>
      <c r="I7249">
        <v>39</v>
      </c>
      <c r="J7249" t="b">
        <v>1</v>
      </c>
      <c r="K7249" s="7">
        <v>0</v>
      </c>
      <c r="L7249" s="7">
        <v>395</v>
      </c>
      <c r="M7249" s="7">
        <v>0</v>
      </c>
      <c r="N7249" s="7">
        <v>1012</v>
      </c>
      <c r="O7249" s="7">
        <v>1080</v>
      </c>
      <c r="P7249" s="7">
        <f>SUM(dane3[[#This Row],[RoomService]:[VRDeck]])</f>
        <v>2487</v>
      </c>
      <c r="Q7249" t="s">
        <v>19812</v>
      </c>
      <c r="R7249" t="b">
        <v>0</v>
      </c>
    </row>
    <row r="7250" spans="1:18" x14ac:dyDescent="0.3">
      <c r="A7250" t="s">
        <v>18918</v>
      </c>
      <c r="B7250">
        <f>MID(dane3[[#This Row],[PassengerId]],1,4)+0</f>
        <v>7346</v>
      </c>
      <c r="C7250" t="s">
        <v>53</v>
      </c>
      <c r="D7250" t="b">
        <v>0</v>
      </c>
      <c r="E7250" t="s">
        <v>18919</v>
      </c>
      <c r="F7250" t="str">
        <f>MID($E7250,1,1)</f>
        <v>E</v>
      </c>
      <c r="G7250" t="str">
        <f>IFERROR(MID($E7250,SEARCH("/",$E7250,SEARCH("/",$E7250)+1)+1,1),"")</f>
        <v>P</v>
      </c>
      <c r="H7250" t="s">
        <v>16</v>
      </c>
      <c r="I7250">
        <v>27</v>
      </c>
      <c r="J7250" t="b">
        <v>0</v>
      </c>
      <c r="K7250" s="7">
        <v>0</v>
      </c>
      <c r="L7250" s="7">
        <v>0</v>
      </c>
      <c r="M7250" s="7">
        <v>0</v>
      </c>
      <c r="N7250" s="7">
        <v>0</v>
      </c>
      <c r="O7250" s="7">
        <v>0</v>
      </c>
      <c r="P7250" s="7">
        <f>SUM(dane3[[#This Row],[RoomService]:[VRDeck]])</f>
        <v>0</v>
      </c>
      <c r="Q7250" t="s">
        <v>18920</v>
      </c>
      <c r="R7250" t="b">
        <v>0</v>
      </c>
    </row>
    <row r="7251" spans="1:18" x14ac:dyDescent="0.3">
      <c r="A7251" t="s">
        <v>18962</v>
      </c>
      <c r="B7251">
        <f>MID(dane3[[#This Row],[PassengerId]],1,4)+0</f>
        <v>7367</v>
      </c>
      <c r="C7251" t="s">
        <v>53</v>
      </c>
      <c r="D7251" t="b">
        <v>0</v>
      </c>
      <c r="E7251" t="s">
        <v>18963</v>
      </c>
      <c r="F7251" t="str">
        <f>MID($E7251,1,1)</f>
        <v>D</v>
      </c>
      <c r="G7251" t="str">
        <f>IFERROR(MID($E7251,SEARCH("/",$E7251,SEARCH("/",$E7251)+1)+1,1),"")</f>
        <v>P</v>
      </c>
      <c r="H7251" t="s">
        <v>16</v>
      </c>
      <c r="I7251">
        <v>21</v>
      </c>
      <c r="J7251" t="b">
        <v>0</v>
      </c>
      <c r="K7251" s="7">
        <v>2611</v>
      </c>
      <c r="L7251" s="7">
        <v>0</v>
      </c>
      <c r="M7251" s="7">
        <v>103</v>
      </c>
      <c r="N7251" s="7">
        <v>4</v>
      </c>
      <c r="O7251" s="7">
        <v>0</v>
      </c>
      <c r="P7251" s="7">
        <f>SUM(dane3[[#This Row],[RoomService]:[VRDeck]])</f>
        <v>2718</v>
      </c>
      <c r="Q7251" t="s">
        <v>18964</v>
      </c>
      <c r="R7251" t="b">
        <v>0</v>
      </c>
    </row>
    <row r="7252" spans="1:18" x14ac:dyDescent="0.3">
      <c r="A7252" t="s">
        <v>19818</v>
      </c>
      <c r="B7252">
        <f>MID(dane3[[#This Row],[PassengerId]],1,4)+0</f>
        <v>7751</v>
      </c>
      <c r="C7252" t="s">
        <v>14</v>
      </c>
      <c r="D7252" t="b">
        <v>1</v>
      </c>
      <c r="E7252" t="s">
        <v>19819</v>
      </c>
      <c r="F7252" t="str">
        <f>MID($E7252,1,1)</f>
        <v>C</v>
      </c>
      <c r="G7252" t="str">
        <f>IFERROR(MID($E7252,SEARCH("/",$E7252,SEARCH("/",$E7252)+1)+1,1),"")</f>
        <v>P</v>
      </c>
      <c r="H7252" t="s">
        <v>46</v>
      </c>
      <c r="I7252">
        <v>41</v>
      </c>
      <c r="J7252" t="b">
        <v>0</v>
      </c>
      <c r="K7252" s="7">
        <v>0</v>
      </c>
      <c r="L7252" s="7">
        <v>0</v>
      </c>
      <c r="M7252" s="7">
        <v>0</v>
      </c>
      <c r="N7252" s="7">
        <v>0</v>
      </c>
      <c r="O7252" s="7">
        <v>0</v>
      </c>
      <c r="P7252" s="7">
        <f>SUM(dane3[[#This Row],[RoomService]:[VRDeck]])</f>
        <v>0</v>
      </c>
      <c r="Q7252" t="s">
        <v>19820</v>
      </c>
      <c r="R7252" t="b">
        <v>1</v>
      </c>
    </row>
    <row r="7253" spans="1:18" x14ac:dyDescent="0.3">
      <c r="A7253" t="s">
        <v>19821</v>
      </c>
      <c r="B7253">
        <f>MID(dane3[[#This Row],[PassengerId]],1,4)+0</f>
        <v>7752</v>
      </c>
      <c r="C7253" t="s">
        <v>19</v>
      </c>
      <c r="D7253" t="b">
        <v>0</v>
      </c>
      <c r="E7253" t="s">
        <v>19822</v>
      </c>
      <c r="F7253" t="str">
        <f>MID($E7253,1,1)</f>
        <v>F</v>
      </c>
      <c r="G7253" t="str">
        <f>IFERROR(MID($E7253,SEARCH("/",$E7253,SEARCH("/",$E7253)+1)+1,1),"")</f>
        <v>S</v>
      </c>
      <c r="H7253" t="s">
        <v>32</v>
      </c>
      <c r="I7253">
        <v>18</v>
      </c>
      <c r="J7253" t="b">
        <v>0</v>
      </c>
      <c r="K7253" s="7">
        <v>0</v>
      </c>
      <c r="L7253" s="7">
        <v>0</v>
      </c>
      <c r="M7253" s="7">
        <v>0</v>
      </c>
      <c r="N7253" s="7">
        <v>746</v>
      </c>
      <c r="O7253" s="7">
        <v>1</v>
      </c>
      <c r="P7253" s="7">
        <f>SUM(dane3[[#This Row],[RoomService]:[VRDeck]])</f>
        <v>747</v>
      </c>
      <c r="Q7253" t="s">
        <v>19823</v>
      </c>
      <c r="R7253" t="b">
        <v>0</v>
      </c>
    </row>
    <row r="7254" spans="1:18" x14ac:dyDescent="0.3">
      <c r="A7254" t="s">
        <v>19824</v>
      </c>
      <c r="B7254">
        <f>MID(dane3[[#This Row],[PassengerId]],1,4)+0</f>
        <v>7753</v>
      </c>
      <c r="C7254" t="s">
        <v>19</v>
      </c>
      <c r="D7254" t="b">
        <v>1</v>
      </c>
      <c r="E7254" t="s">
        <v>19825</v>
      </c>
      <c r="F7254" t="str">
        <f>MID($E7254,1,1)</f>
        <v>G</v>
      </c>
      <c r="G7254" t="str">
        <f>IFERROR(MID($E7254,SEARCH("/",$E7254,SEARCH("/",$E7254)+1)+1,1),"")</f>
        <v>P</v>
      </c>
      <c r="H7254" t="s">
        <v>46</v>
      </c>
      <c r="I7254">
        <v>24</v>
      </c>
      <c r="J7254" t="b">
        <v>0</v>
      </c>
      <c r="K7254" s="7">
        <v>0</v>
      </c>
      <c r="L7254" s="7">
        <v>0</v>
      </c>
      <c r="M7254" s="7">
        <v>0</v>
      </c>
      <c r="N7254" s="7">
        <v>0</v>
      </c>
      <c r="O7254" s="7">
        <v>0</v>
      </c>
      <c r="P7254" s="7">
        <f>SUM(dane3[[#This Row],[RoomService]:[VRDeck]])</f>
        <v>0</v>
      </c>
      <c r="Q7254" t="s">
        <v>19826</v>
      </c>
      <c r="R7254" t="b">
        <v>0</v>
      </c>
    </row>
    <row r="7255" spans="1:18" x14ac:dyDescent="0.3">
      <c r="A7255" t="s">
        <v>19827</v>
      </c>
      <c r="B7255">
        <f>MID(dane3[[#This Row],[PassengerId]],1,4)+0</f>
        <v>7754</v>
      </c>
      <c r="C7255" t="s">
        <v>14</v>
      </c>
      <c r="D7255" t="b">
        <v>0</v>
      </c>
      <c r="E7255" t="s">
        <v>19828</v>
      </c>
      <c r="F7255" t="str">
        <f>MID($E7255,1,1)</f>
        <v>B</v>
      </c>
      <c r="G7255" t="str">
        <f>IFERROR(MID($E7255,SEARCH("/",$E7255,SEARCH("/",$E7255)+1)+1,1),"")</f>
        <v>S</v>
      </c>
      <c r="H7255" t="s">
        <v>46</v>
      </c>
      <c r="I7255">
        <v>55</v>
      </c>
      <c r="J7255" t="b">
        <v>0</v>
      </c>
      <c r="K7255" s="7">
        <v>1</v>
      </c>
      <c r="L7255" s="7">
        <v>2670</v>
      </c>
      <c r="M7255" s="7">
        <v>34</v>
      </c>
      <c r="N7255" s="7">
        <v>542</v>
      </c>
      <c r="O7255" s="7">
        <v>1339</v>
      </c>
      <c r="P7255" s="7">
        <f>SUM(dane3[[#This Row],[RoomService]:[VRDeck]])</f>
        <v>4586</v>
      </c>
      <c r="Q7255" t="s">
        <v>19829</v>
      </c>
      <c r="R7255" t="b">
        <v>1</v>
      </c>
    </row>
    <row r="7256" spans="1:18" x14ac:dyDescent="0.3">
      <c r="A7256" t="s">
        <v>19830</v>
      </c>
      <c r="B7256">
        <f>MID(dane3[[#This Row],[PassengerId]],1,4)+0</f>
        <v>7755</v>
      </c>
      <c r="C7256" t="s">
        <v>19</v>
      </c>
      <c r="D7256" t="b">
        <v>1</v>
      </c>
      <c r="E7256" t="s">
        <v>19831</v>
      </c>
      <c r="F7256" t="str">
        <f>MID($E7256,1,1)</f>
        <v>E</v>
      </c>
      <c r="G7256" t="str">
        <f>IFERROR(MID($E7256,SEARCH("/",$E7256,SEARCH("/",$E7256)+1)+1,1),"")</f>
        <v>P</v>
      </c>
      <c r="H7256" t="s">
        <v>16</v>
      </c>
      <c r="I7256">
        <v>21</v>
      </c>
      <c r="J7256" t="b">
        <v>0</v>
      </c>
      <c r="K7256" s="7">
        <v>0</v>
      </c>
      <c r="L7256" s="7">
        <v>0</v>
      </c>
      <c r="M7256" s="7">
        <v>0</v>
      </c>
      <c r="N7256" s="7">
        <v>0</v>
      </c>
      <c r="O7256" s="7">
        <v>0</v>
      </c>
      <c r="P7256" s="7">
        <f>SUM(dane3[[#This Row],[RoomService]:[VRDeck]])</f>
        <v>0</v>
      </c>
      <c r="Q7256" t="s">
        <v>19832</v>
      </c>
      <c r="R7256" t="b">
        <v>1</v>
      </c>
    </row>
    <row r="7257" spans="1:18" x14ac:dyDescent="0.3">
      <c r="A7257" t="s">
        <v>19833</v>
      </c>
      <c r="B7257">
        <f>MID(dane3[[#This Row],[PassengerId]],1,4)+0</f>
        <v>7757</v>
      </c>
      <c r="C7257" t="s">
        <v>14</v>
      </c>
      <c r="D7257" t="b">
        <v>1</v>
      </c>
      <c r="E7257" t="s">
        <v>19834</v>
      </c>
      <c r="F7257" t="str">
        <f>MID($E7257,1,1)</f>
        <v>B</v>
      </c>
      <c r="G7257" t="str">
        <f>IFERROR(MID($E7257,SEARCH("/",$E7257,SEARCH("/",$E7257)+1)+1,1),"")</f>
        <v>S</v>
      </c>
      <c r="H7257" t="s">
        <v>16</v>
      </c>
      <c r="I7257">
        <v>28</v>
      </c>
      <c r="J7257" t="b">
        <v>0</v>
      </c>
      <c r="K7257" s="7">
        <v>0</v>
      </c>
      <c r="L7257" s="7">
        <v>0</v>
      </c>
      <c r="M7257" s="7">
        <v>0</v>
      </c>
      <c r="N7257" s="7">
        <v>0</v>
      </c>
      <c r="O7257" s="7">
        <v>0</v>
      </c>
      <c r="P7257" s="7">
        <f>SUM(dane3[[#This Row],[RoomService]:[VRDeck]])</f>
        <v>0</v>
      </c>
      <c r="Q7257" t="s">
        <v>19835</v>
      </c>
      <c r="R7257" t="b">
        <v>1</v>
      </c>
    </row>
    <row r="7258" spans="1:18" x14ac:dyDescent="0.3">
      <c r="A7258" t="s">
        <v>19836</v>
      </c>
      <c r="B7258">
        <f>MID(dane3[[#This Row],[PassengerId]],1,4)+0</f>
        <v>7757</v>
      </c>
      <c r="C7258" t="s">
        <v>14</v>
      </c>
      <c r="D7258" t="b">
        <v>0</v>
      </c>
      <c r="E7258" t="s">
        <v>19834</v>
      </c>
      <c r="F7258" t="str">
        <f>MID($E7258,1,1)</f>
        <v>B</v>
      </c>
      <c r="G7258" t="str">
        <f>IFERROR(MID($E7258,SEARCH("/",$E7258,SEARCH("/",$E7258)+1)+1,1),"")</f>
        <v>S</v>
      </c>
      <c r="H7258" t="s">
        <v>16</v>
      </c>
      <c r="I7258">
        <v>43</v>
      </c>
      <c r="J7258" t="b">
        <v>0</v>
      </c>
      <c r="K7258" s="7">
        <v>0</v>
      </c>
      <c r="L7258" s="7">
        <v>8948</v>
      </c>
      <c r="M7258" s="7">
        <v>0</v>
      </c>
      <c r="N7258" s="7">
        <v>153</v>
      </c>
      <c r="O7258" s="7">
        <v>872</v>
      </c>
      <c r="P7258" s="7">
        <f>SUM(dane3[[#This Row],[RoomService]:[VRDeck]])</f>
        <v>9973</v>
      </c>
      <c r="Q7258" t="s">
        <v>19837</v>
      </c>
      <c r="R7258" t="b">
        <v>1</v>
      </c>
    </row>
    <row r="7259" spans="1:18" x14ac:dyDescent="0.3">
      <c r="A7259" t="s">
        <v>19838</v>
      </c>
      <c r="B7259">
        <f>MID(dane3[[#This Row],[PassengerId]],1,4)+0</f>
        <v>7760</v>
      </c>
      <c r="C7259" t="s">
        <v>19</v>
      </c>
      <c r="D7259" t="b">
        <v>0</v>
      </c>
      <c r="E7259" t="s">
        <v>19839</v>
      </c>
      <c r="F7259" t="str">
        <f>MID($E7259,1,1)</f>
        <v>G</v>
      </c>
      <c r="G7259" t="str">
        <f>IFERROR(MID($E7259,SEARCH("/",$E7259,SEARCH("/",$E7259)+1)+1,1),"")</f>
        <v>S</v>
      </c>
      <c r="H7259" t="s">
        <v>32</v>
      </c>
      <c r="I7259">
        <v>32</v>
      </c>
      <c r="J7259" t="b">
        <v>0</v>
      </c>
      <c r="K7259" s="7">
        <v>0</v>
      </c>
      <c r="L7259" s="7">
        <v>494</v>
      </c>
      <c r="M7259" s="7">
        <v>0</v>
      </c>
      <c r="N7259" s="7">
        <v>0</v>
      </c>
      <c r="O7259" s="7">
        <v>213</v>
      </c>
      <c r="P7259" s="7">
        <f>SUM(dane3[[#This Row],[RoomService]:[VRDeck]])</f>
        <v>707</v>
      </c>
      <c r="Q7259" t="s">
        <v>19840</v>
      </c>
      <c r="R7259" t="b">
        <v>0</v>
      </c>
    </row>
    <row r="7260" spans="1:18" x14ac:dyDescent="0.3">
      <c r="A7260" t="s">
        <v>19841</v>
      </c>
      <c r="B7260">
        <f>MID(dane3[[#This Row],[PassengerId]],1,4)+0</f>
        <v>7761</v>
      </c>
      <c r="C7260" t="s">
        <v>19</v>
      </c>
      <c r="D7260" t="b">
        <v>0</v>
      </c>
      <c r="E7260" t="s">
        <v>19842</v>
      </c>
      <c r="F7260" t="str">
        <f>MID($E7260,1,1)</f>
        <v>F</v>
      </c>
      <c r="G7260" t="str">
        <f>IFERROR(MID($E7260,SEARCH("/",$E7260,SEARCH("/",$E7260)+1)+1,1),"")</f>
        <v>P</v>
      </c>
      <c r="H7260" t="s">
        <v>16</v>
      </c>
      <c r="I7260">
        <v>23</v>
      </c>
      <c r="J7260" t="b">
        <v>0</v>
      </c>
      <c r="K7260" s="7">
        <v>1</v>
      </c>
      <c r="L7260" s="7">
        <v>0</v>
      </c>
      <c r="M7260" s="7">
        <v>0</v>
      </c>
      <c r="N7260" s="7">
        <v>237</v>
      </c>
      <c r="O7260" s="7">
        <v>553</v>
      </c>
      <c r="P7260" s="7">
        <f>SUM(dane3[[#This Row],[RoomService]:[VRDeck]])</f>
        <v>791</v>
      </c>
      <c r="Q7260" t="s">
        <v>19843</v>
      </c>
      <c r="R7260" t="b">
        <v>1</v>
      </c>
    </row>
    <row r="7261" spans="1:18" x14ac:dyDescent="0.3">
      <c r="A7261" t="s">
        <v>19844</v>
      </c>
      <c r="B7261">
        <f>MID(dane3[[#This Row],[PassengerId]],1,4)+0</f>
        <v>7761</v>
      </c>
      <c r="C7261" t="s">
        <v>19</v>
      </c>
      <c r="D7261" t="b">
        <v>1</v>
      </c>
      <c r="E7261" t="s">
        <v>19845</v>
      </c>
      <c r="F7261" t="str">
        <f>MID($E7261,1,1)</f>
        <v>G</v>
      </c>
      <c r="G7261" t="str">
        <f>IFERROR(MID($E7261,SEARCH("/",$E7261,SEARCH("/",$E7261)+1)+1,1),"")</f>
        <v>P</v>
      </c>
      <c r="H7261" t="s">
        <v>46</v>
      </c>
      <c r="I7261">
        <v>5</v>
      </c>
      <c r="J7261" t="b">
        <v>0</v>
      </c>
      <c r="K7261" s="7">
        <v>0</v>
      </c>
      <c r="L7261" s="7">
        <v>0</v>
      </c>
      <c r="M7261" s="7">
        <v>0</v>
      </c>
      <c r="N7261" s="7">
        <v>0</v>
      </c>
      <c r="O7261" s="7">
        <v>0</v>
      </c>
      <c r="P7261" s="7">
        <f>SUM(dane3[[#This Row],[RoomService]:[VRDeck]])</f>
        <v>0</v>
      </c>
      <c r="Q7261" t="s">
        <v>19846</v>
      </c>
      <c r="R7261" t="b">
        <v>1</v>
      </c>
    </row>
    <row r="7262" spans="1:18" x14ac:dyDescent="0.3">
      <c r="A7262" t="s">
        <v>19847</v>
      </c>
      <c r="B7262">
        <f>MID(dane3[[#This Row],[PassengerId]],1,4)+0</f>
        <v>7763</v>
      </c>
      <c r="C7262" t="s">
        <v>19</v>
      </c>
      <c r="D7262" t="b">
        <v>0</v>
      </c>
      <c r="E7262" t="s">
        <v>19848</v>
      </c>
      <c r="F7262" t="str">
        <f>MID($E7262,1,1)</f>
        <v>G</v>
      </c>
      <c r="G7262" t="str">
        <f>IFERROR(MID($E7262,SEARCH("/",$E7262,SEARCH("/",$E7262)+1)+1,1),"")</f>
        <v>S</v>
      </c>
      <c r="H7262" t="s">
        <v>46</v>
      </c>
      <c r="I7262">
        <v>14</v>
      </c>
      <c r="J7262" t="b">
        <v>0</v>
      </c>
      <c r="K7262" s="7">
        <v>325</v>
      </c>
      <c r="L7262" s="7">
        <v>0</v>
      </c>
      <c r="M7262" s="7">
        <v>19</v>
      </c>
      <c r="N7262" s="7">
        <v>506</v>
      </c>
      <c r="O7262" s="7">
        <v>2</v>
      </c>
      <c r="P7262" s="7">
        <f>SUM(dane3[[#This Row],[RoomService]:[VRDeck]])</f>
        <v>852</v>
      </c>
      <c r="Q7262" t="s">
        <v>19849</v>
      </c>
      <c r="R7262" t="b">
        <v>0</v>
      </c>
    </row>
    <row r="7263" spans="1:18" x14ac:dyDescent="0.3">
      <c r="A7263" t="s">
        <v>19850</v>
      </c>
      <c r="B7263">
        <f>MID(dane3[[#This Row],[PassengerId]],1,4)+0</f>
        <v>7764</v>
      </c>
      <c r="C7263" t="s">
        <v>19</v>
      </c>
      <c r="D7263" t="b">
        <v>0</v>
      </c>
      <c r="E7263" t="s">
        <v>19851</v>
      </c>
      <c r="F7263" t="str">
        <f>MID($E7263,1,1)</f>
        <v>F</v>
      </c>
      <c r="G7263" t="str">
        <f>IFERROR(MID($E7263,SEARCH("/",$E7263,SEARCH("/",$E7263)+1)+1,1),"")</f>
        <v>P</v>
      </c>
      <c r="H7263" t="s">
        <v>16</v>
      </c>
      <c r="I7263">
        <v>24</v>
      </c>
      <c r="J7263" t="b">
        <v>0</v>
      </c>
      <c r="K7263" s="7">
        <v>1405</v>
      </c>
      <c r="L7263" s="7">
        <v>0</v>
      </c>
      <c r="M7263" s="7">
        <v>14</v>
      </c>
      <c r="N7263" s="7">
        <v>2</v>
      </c>
      <c r="O7263" s="7">
        <v>163</v>
      </c>
      <c r="P7263" s="7">
        <f>SUM(dane3[[#This Row],[RoomService]:[VRDeck]])</f>
        <v>1584</v>
      </c>
      <c r="Q7263" t="s">
        <v>19852</v>
      </c>
      <c r="R7263" t="b">
        <v>0</v>
      </c>
    </row>
    <row r="7264" spans="1:18" x14ac:dyDescent="0.3">
      <c r="A7264" t="s">
        <v>19853</v>
      </c>
      <c r="B7264">
        <f>MID(dane3[[#This Row],[PassengerId]],1,4)+0</f>
        <v>7767</v>
      </c>
      <c r="C7264" t="s">
        <v>19</v>
      </c>
      <c r="D7264" t="b">
        <v>1</v>
      </c>
      <c r="E7264" t="s">
        <v>19854</v>
      </c>
      <c r="F7264" t="str">
        <f>MID($E7264,1,1)</f>
        <v>G</v>
      </c>
      <c r="G7264" t="str">
        <f>IFERROR(MID($E7264,SEARCH("/",$E7264,SEARCH("/",$E7264)+1)+1,1),"")</f>
        <v>S</v>
      </c>
      <c r="H7264" t="s">
        <v>32</v>
      </c>
      <c r="I7264">
        <v>22</v>
      </c>
      <c r="J7264" t="b">
        <v>0</v>
      </c>
      <c r="K7264" s="7">
        <v>0</v>
      </c>
      <c r="L7264" s="7">
        <v>0</v>
      </c>
      <c r="M7264" s="7">
        <v>0</v>
      </c>
      <c r="N7264" s="7">
        <v>0</v>
      </c>
      <c r="O7264" s="7">
        <v>0</v>
      </c>
      <c r="P7264" s="7">
        <f>SUM(dane3[[#This Row],[RoomService]:[VRDeck]])</f>
        <v>0</v>
      </c>
      <c r="Q7264" t="s">
        <v>19855</v>
      </c>
      <c r="R7264" t="b">
        <v>1</v>
      </c>
    </row>
    <row r="7265" spans="1:18" x14ac:dyDescent="0.3">
      <c r="A7265" t="s">
        <v>19856</v>
      </c>
      <c r="B7265">
        <f>MID(dane3[[#This Row],[PassengerId]],1,4)+0</f>
        <v>7768</v>
      </c>
      <c r="C7265" t="s">
        <v>19</v>
      </c>
      <c r="D7265" t="b">
        <v>0</v>
      </c>
      <c r="E7265" t="s">
        <v>19857</v>
      </c>
      <c r="F7265" t="str">
        <f>MID($E7265,1,1)</f>
        <v>F</v>
      </c>
      <c r="G7265" t="str">
        <f>IFERROR(MID($E7265,SEARCH("/",$E7265,SEARCH("/",$E7265)+1)+1,1),"")</f>
        <v>S</v>
      </c>
      <c r="H7265" t="s">
        <v>16</v>
      </c>
      <c r="I7265">
        <v>14</v>
      </c>
      <c r="J7265" t="b">
        <v>0</v>
      </c>
      <c r="K7265" s="7">
        <v>0</v>
      </c>
      <c r="L7265" s="7">
        <v>268</v>
      </c>
      <c r="M7265" s="7">
        <v>239</v>
      </c>
      <c r="N7265" s="7">
        <v>127</v>
      </c>
      <c r="O7265" s="7">
        <v>0</v>
      </c>
      <c r="P7265" s="7">
        <f>SUM(dane3[[#This Row],[RoomService]:[VRDeck]])</f>
        <v>634</v>
      </c>
      <c r="Q7265" t="s">
        <v>19858</v>
      </c>
      <c r="R7265" t="b">
        <v>1</v>
      </c>
    </row>
    <row r="7266" spans="1:18" x14ac:dyDescent="0.3">
      <c r="A7266" t="s">
        <v>19859</v>
      </c>
      <c r="B7266">
        <f>MID(dane3[[#This Row],[PassengerId]],1,4)+0</f>
        <v>7769</v>
      </c>
      <c r="C7266" t="s">
        <v>19</v>
      </c>
      <c r="D7266" t="b">
        <v>0</v>
      </c>
      <c r="E7266" t="s">
        <v>19860</v>
      </c>
      <c r="F7266" t="str">
        <f>MID($E7266,1,1)</f>
        <v>E</v>
      </c>
      <c r="G7266" t="str">
        <f>IFERROR(MID($E7266,SEARCH("/",$E7266,SEARCH("/",$E7266)+1)+1,1),"")</f>
        <v>P</v>
      </c>
      <c r="H7266" t="s">
        <v>16</v>
      </c>
      <c r="I7266">
        <v>20</v>
      </c>
      <c r="J7266" t="b">
        <v>0</v>
      </c>
      <c r="K7266" s="7">
        <v>98</v>
      </c>
      <c r="L7266" s="7">
        <v>499</v>
      </c>
      <c r="M7266" s="7">
        <v>0</v>
      </c>
      <c r="N7266" s="7">
        <v>142</v>
      </c>
      <c r="O7266" s="7">
        <v>52</v>
      </c>
      <c r="P7266" s="7">
        <f>SUM(dane3[[#This Row],[RoomService]:[VRDeck]])</f>
        <v>791</v>
      </c>
      <c r="Q7266" t="s">
        <v>19861</v>
      </c>
      <c r="R7266" t="b">
        <v>0</v>
      </c>
    </row>
    <row r="7267" spans="1:18" x14ac:dyDescent="0.3">
      <c r="A7267" t="s">
        <v>19862</v>
      </c>
      <c r="B7267">
        <f>MID(dane3[[#This Row],[PassengerId]],1,4)+0</f>
        <v>7770</v>
      </c>
      <c r="C7267" t="s">
        <v>19</v>
      </c>
      <c r="D7267" t="b">
        <v>0</v>
      </c>
      <c r="E7267" t="s">
        <v>19863</v>
      </c>
      <c r="F7267" t="str">
        <f>MID($E7267,1,1)</f>
        <v>G</v>
      </c>
      <c r="G7267" t="str">
        <f>IFERROR(MID($E7267,SEARCH("/",$E7267,SEARCH("/",$E7267)+1)+1,1),"")</f>
        <v>S</v>
      </c>
      <c r="H7267" t="s">
        <v>16</v>
      </c>
      <c r="I7267">
        <v>17</v>
      </c>
      <c r="J7267" t="b">
        <v>0</v>
      </c>
      <c r="K7267" s="7">
        <v>527</v>
      </c>
      <c r="L7267" s="7">
        <v>124</v>
      </c>
      <c r="M7267" s="7">
        <v>37</v>
      </c>
      <c r="N7267" s="7">
        <v>290</v>
      </c>
      <c r="O7267" s="7">
        <v>30</v>
      </c>
      <c r="P7267" s="7">
        <f>SUM(dane3[[#This Row],[RoomService]:[VRDeck]])</f>
        <v>1008</v>
      </c>
      <c r="Q7267" t="s">
        <v>19864</v>
      </c>
      <c r="R7267" t="b">
        <v>0</v>
      </c>
    </row>
    <row r="7268" spans="1:18" x14ac:dyDescent="0.3">
      <c r="A7268" t="s">
        <v>19865</v>
      </c>
      <c r="B7268">
        <f>MID(dane3[[#This Row],[PassengerId]],1,4)+0</f>
        <v>7770</v>
      </c>
      <c r="C7268" t="s">
        <v>19</v>
      </c>
      <c r="D7268" t="b">
        <v>0</v>
      </c>
      <c r="E7268" t="s">
        <v>19866</v>
      </c>
      <c r="F7268" t="str">
        <f>MID($E7268,1,1)</f>
        <v>F</v>
      </c>
      <c r="G7268" t="str">
        <f>IFERROR(MID($E7268,SEARCH("/",$E7268,SEARCH("/",$E7268)+1)+1,1),"")</f>
        <v>S</v>
      </c>
      <c r="H7268" t="s">
        <v>46</v>
      </c>
      <c r="I7268">
        <v>20</v>
      </c>
      <c r="J7268" t="b">
        <v>0</v>
      </c>
      <c r="K7268" s="7">
        <v>748</v>
      </c>
      <c r="L7268" s="7">
        <v>0</v>
      </c>
      <c r="M7268" s="7">
        <v>0</v>
      </c>
      <c r="N7268" s="7">
        <v>0</v>
      </c>
      <c r="O7268" s="7">
        <v>487</v>
      </c>
      <c r="P7268" s="7">
        <f>SUM(dane3[[#This Row],[RoomService]:[VRDeck]])</f>
        <v>1235</v>
      </c>
      <c r="Q7268" t="s">
        <v>19867</v>
      </c>
      <c r="R7268" t="b">
        <v>0</v>
      </c>
    </row>
    <row r="7269" spans="1:18" x14ac:dyDescent="0.3">
      <c r="A7269" t="s">
        <v>19868</v>
      </c>
      <c r="B7269">
        <f>MID(dane3[[#This Row],[PassengerId]],1,4)+0</f>
        <v>7771</v>
      </c>
      <c r="C7269" t="s">
        <v>19</v>
      </c>
      <c r="D7269" t="b">
        <v>0</v>
      </c>
      <c r="E7269" t="s">
        <v>19869</v>
      </c>
      <c r="F7269" t="str">
        <f>MID($E7269,1,1)</f>
        <v>G</v>
      </c>
      <c r="G7269" t="str">
        <f>IFERROR(MID($E7269,SEARCH("/",$E7269,SEARCH("/",$E7269)+1)+1,1),"")</f>
        <v>S</v>
      </c>
      <c r="H7269" t="s">
        <v>16</v>
      </c>
      <c r="I7269">
        <v>22</v>
      </c>
      <c r="J7269" t="b">
        <v>0</v>
      </c>
      <c r="K7269" s="7">
        <v>0</v>
      </c>
      <c r="L7269" s="7">
        <v>0</v>
      </c>
      <c r="M7269" s="7">
        <v>692</v>
      </c>
      <c r="N7269" s="7">
        <v>18</v>
      </c>
      <c r="O7269" s="7">
        <v>0</v>
      </c>
      <c r="P7269" s="7">
        <f>SUM(dane3[[#This Row],[RoomService]:[VRDeck]])</f>
        <v>710</v>
      </c>
      <c r="Q7269" t="s">
        <v>19870</v>
      </c>
      <c r="R7269" t="b">
        <v>1</v>
      </c>
    </row>
    <row r="7270" spans="1:18" x14ac:dyDescent="0.3">
      <c r="A7270" t="s">
        <v>19871</v>
      </c>
      <c r="B7270">
        <f>MID(dane3[[#This Row],[PassengerId]],1,4)+0</f>
        <v>7773</v>
      </c>
      <c r="C7270" t="s">
        <v>19</v>
      </c>
      <c r="D7270" t="b">
        <v>1</v>
      </c>
      <c r="E7270" t="s">
        <v>19872</v>
      </c>
      <c r="F7270" t="str">
        <f>MID($E7270,1,1)</f>
        <v>G</v>
      </c>
      <c r="G7270" t="str">
        <f>IFERROR(MID($E7270,SEARCH("/",$E7270,SEARCH("/",$E7270)+1)+1,1),"")</f>
        <v>P</v>
      </c>
      <c r="H7270" t="s">
        <v>16</v>
      </c>
      <c r="I7270">
        <v>15</v>
      </c>
      <c r="J7270" t="b">
        <v>0</v>
      </c>
      <c r="K7270" s="7">
        <v>0</v>
      </c>
      <c r="L7270" s="7">
        <v>0</v>
      </c>
      <c r="M7270" s="7">
        <v>0</v>
      </c>
      <c r="N7270" s="7">
        <v>0</v>
      </c>
      <c r="O7270" s="7">
        <v>0</v>
      </c>
      <c r="P7270" s="7">
        <f>SUM(dane3[[#This Row],[RoomService]:[VRDeck]])</f>
        <v>0</v>
      </c>
      <c r="Q7270" t="s">
        <v>19873</v>
      </c>
      <c r="R7270" t="b">
        <v>1</v>
      </c>
    </row>
    <row r="7271" spans="1:18" x14ac:dyDescent="0.3">
      <c r="A7271" t="s">
        <v>18965</v>
      </c>
      <c r="B7271">
        <f>MID(dane3[[#This Row],[PassengerId]],1,4)+0</f>
        <v>7367</v>
      </c>
      <c r="C7271" t="s">
        <v>53</v>
      </c>
      <c r="D7271" t="b">
        <v>0</v>
      </c>
      <c r="E7271" t="s">
        <v>18966</v>
      </c>
      <c r="F7271" t="str">
        <f>MID($E7271,1,1)</f>
        <v>F</v>
      </c>
      <c r="G7271" t="str">
        <f>IFERROR(MID($E7271,SEARCH("/",$E7271,SEARCH("/",$E7271)+1)+1,1),"")</f>
        <v>P</v>
      </c>
      <c r="H7271" t="s">
        <v>16</v>
      </c>
      <c r="I7271">
        <v>55</v>
      </c>
      <c r="J7271" t="b">
        <v>0</v>
      </c>
      <c r="K7271" s="7">
        <v>1236</v>
      </c>
      <c r="L7271" s="7">
        <v>0</v>
      </c>
      <c r="M7271" s="7">
        <v>52</v>
      </c>
      <c r="N7271" s="7">
        <v>0</v>
      </c>
      <c r="O7271" s="7">
        <v>0</v>
      </c>
      <c r="P7271" s="7">
        <f>SUM(dane3[[#This Row],[RoomService]:[VRDeck]])</f>
        <v>1288</v>
      </c>
      <c r="Q7271" t="s">
        <v>18967</v>
      </c>
      <c r="R7271" t="b">
        <v>0</v>
      </c>
    </row>
    <row r="7272" spans="1:18" x14ac:dyDescent="0.3">
      <c r="A7272" t="s">
        <v>19877</v>
      </c>
      <c r="B7272">
        <f>MID(dane3[[#This Row],[PassengerId]],1,4)+0</f>
        <v>7775</v>
      </c>
      <c r="C7272" t="s">
        <v>14</v>
      </c>
      <c r="D7272" t="b">
        <v>0</v>
      </c>
      <c r="E7272" t="s">
        <v>19878</v>
      </c>
      <c r="F7272" t="str">
        <f>MID($E7272,1,1)</f>
        <v>C</v>
      </c>
      <c r="G7272" t="str">
        <f>IFERROR(MID($E7272,SEARCH("/",$E7272,SEARCH("/",$E7272)+1)+1,1),"")</f>
        <v>P</v>
      </c>
      <c r="H7272" t="s">
        <v>46</v>
      </c>
      <c r="I7272">
        <v>28</v>
      </c>
      <c r="J7272" t="b">
        <v>0</v>
      </c>
      <c r="K7272" s="7">
        <v>7</v>
      </c>
      <c r="L7272" s="7">
        <v>489</v>
      </c>
      <c r="M7272" s="7">
        <v>0</v>
      </c>
      <c r="N7272" s="7">
        <v>4</v>
      </c>
      <c r="O7272" s="7">
        <v>6027</v>
      </c>
      <c r="P7272" s="7">
        <f>SUM(dane3[[#This Row],[RoomService]:[VRDeck]])</f>
        <v>6527</v>
      </c>
      <c r="Q7272" t="s">
        <v>17192</v>
      </c>
      <c r="R7272" t="b">
        <v>0</v>
      </c>
    </row>
    <row r="7273" spans="1:18" x14ac:dyDescent="0.3">
      <c r="A7273" t="s">
        <v>19186</v>
      </c>
      <c r="B7273">
        <f>MID(dane3[[#This Row],[PassengerId]],1,4)+0</f>
        <v>7478</v>
      </c>
      <c r="C7273" t="s">
        <v>14</v>
      </c>
      <c r="D7273" t="b">
        <v>0</v>
      </c>
      <c r="E7273" t="s">
        <v>19187</v>
      </c>
      <c r="F7273" t="str">
        <f>MID($E7273,1,1)</f>
        <v>C</v>
      </c>
      <c r="G7273" t="str">
        <f>IFERROR(MID($E7273,SEARCH("/",$E7273,SEARCH("/",$E7273)+1)+1,1),"")</f>
        <v>S</v>
      </c>
      <c r="H7273" t="s">
        <v>32</v>
      </c>
      <c r="I7273">
        <v>56</v>
      </c>
      <c r="J7273" t="b">
        <v>0</v>
      </c>
      <c r="K7273" s="7">
        <v>0</v>
      </c>
      <c r="L7273" s="7">
        <v>5711</v>
      </c>
      <c r="M7273" s="7">
        <v>0</v>
      </c>
      <c r="N7273" s="7">
        <v>0</v>
      </c>
      <c r="O7273" s="7">
        <v>50</v>
      </c>
      <c r="P7273" s="7">
        <f>SUM(dane3[[#This Row],[RoomService]:[VRDeck]])</f>
        <v>5761</v>
      </c>
      <c r="Q7273" t="s">
        <v>19188</v>
      </c>
      <c r="R7273" t="b">
        <v>1</v>
      </c>
    </row>
    <row r="7274" spans="1:18" x14ac:dyDescent="0.3">
      <c r="A7274" t="s">
        <v>19882</v>
      </c>
      <c r="B7274">
        <f>MID(dane3[[#This Row],[PassengerId]],1,4)+0</f>
        <v>7777</v>
      </c>
      <c r="C7274" t="s">
        <v>19</v>
      </c>
      <c r="D7274" t="b">
        <v>1</v>
      </c>
      <c r="E7274" t="s">
        <v>19883</v>
      </c>
      <c r="F7274" t="str">
        <f>MID($E7274,1,1)</f>
        <v>G</v>
      </c>
      <c r="G7274" t="str">
        <f>IFERROR(MID($E7274,SEARCH("/",$E7274,SEARCH("/",$E7274)+1)+1,1),"")</f>
        <v>P</v>
      </c>
      <c r="H7274" t="s">
        <v>32</v>
      </c>
      <c r="I7274">
        <v>21</v>
      </c>
      <c r="J7274" t="b">
        <v>0</v>
      </c>
      <c r="K7274" s="7">
        <v>0</v>
      </c>
      <c r="L7274" s="7">
        <v>0</v>
      </c>
      <c r="M7274" s="7">
        <v>0</v>
      </c>
      <c r="N7274" s="7">
        <v>0</v>
      </c>
      <c r="O7274" s="7">
        <v>0</v>
      </c>
      <c r="P7274" s="7">
        <f>SUM(dane3[[#This Row],[RoomService]:[VRDeck]])</f>
        <v>0</v>
      </c>
      <c r="Q7274" t="s">
        <v>19884</v>
      </c>
      <c r="R7274" t="b">
        <v>1</v>
      </c>
    </row>
    <row r="7275" spans="1:18" x14ac:dyDescent="0.3">
      <c r="A7275" t="s">
        <v>18977</v>
      </c>
      <c r="B7275">
        <f>MID(dane3[[#This Row],[PassengerId]],1,4)+0</f>
        <v>7374</v>
      </c>
      <c r="C7275" t="s">
        <v>53</v>
      </c>
      <c r="D7275" t="b">
        <v>1</v>
      </c>
      <c r="E7275" t="s">
        <v>18978</v>
      </c>
      <c r="F7275" t="str">
        <f>MID($E7275,1,1)</f>
        <v>F</v>
      </c>
      <c r="G7275" t="str">
        <f>IFERROR(MID($E7275,SEARCH("/",$E7275,SEARCH("/",$E7275)+1)+1,1),"")</f>
        <v>P</v>
      </c>
      <c r="H7275" t="s">
        <v>16</v>
      </c>
      <c r="I7275">
        <v>30</v>
      </c>
      <c r="J7275" t="b">
        <v>0</v>
      </c>
      <c r="K7275" s="7">
        <v>0</v>
      </c>
      <c r="L7275" s="7">
        <v>0</v>
      </c>
      <c r="M7275" s="7">
        <v>0</v>
      </c>
      <c r="N7275" s="7">
        <v>0</v>
      </c>
      <c r="O7275" s="7">
        <v>0</v>
      </c>
      <c r="P7275" s="7">
        <f>SUM(dane3[[#This Row],[RoomService]:[VRDeck]])</f>
        <v>0</v>
      </c>
      <c r="Q7275" t="s">
        <v>18979</v>
      </c>
      <c r="R7275" t="b">
        <v>1</v>
      </c>
    </row>
    <row r="7276" spans="1:18" x14ac:dyDescent="0.3">
      <c r="A7276" t="s">
        <v>19081</v>
      </c>
      <c r="B7276">
        <f>MID(dane3[[#This Row],[PassengerId]],1,4)+0</f>
        <v>7427</v>
      </c>
      <c r="C7276" t="s">
        <v>53</v>
      </c>
      <c r="D7276" t="b">
        <v>1</v>
      </c>
      <c r="E7276" t="s">
        <v>19082</v>
      </c>
      <c r="F7276" t="str">
        <f>MID($E7276,1,1)</f>
        <v>F</v>
      </c>
      <c r="G7276" t="str">
        <f>IFERROR(MID($E7276,SEARCH("/",$E7276,SEARCH("/",$E7276)+1)+1,1),"")</f>
        <v>S</v>
      </c>
      <c r="H7276" t="s">
        <v>16</v>
      </c>
      <c r="I7276">
        <v>50</v>
      </c>
      <c r="J7276" t="b">
        <v>0</v>
      </c>
      <c r="K7276" s="7">
        <v>0</v>
      </c>
      <c r="L7276" s="7">
        <v>0</v>
      </c>
      <c r="M7276" s="7">
        <v>0</v>
      </c>
      <c r="N7276" s="7">
        <v>0</v>
      </c>
      <c r="O7276" s="7">
        <v>0</v>
      </c>
      <c r="P7276" s="7">
        <f>SUM(dane3[[#This Row],[RoomService]:[VRDeck]])</f>
        <v>0</v>
      </c>
      <c r="Q7276" t="s">
        <v>19083</v>
      </c>
      <c r="R7276" t="b">
        <v>1</v>
      </c>
    </row>
    <row r="7277" spans="1:18" x14ac:dyDescent="0.3">
      <c r="A7277" t="s">
        <v>19891</v>
      </c>
      <c r="B7277">
        <f>MID(dane3[[#This Row],[PassengerId]],1,4)+0</f>
        <v>7780</v>
      </c>
      <c r="C7277" t="s">
        <v>19</v>
      </c>
      <c r="D7277" t="b">
        <v>0</v>
      </c>
      <c r="E7277" t="s">
        <v>19892</v>
      </c>
      <c r="F7277" t="str">
        <f>MID($E7277,1,1)</f>
        <v>F</v>
      </c>
      <c r="G7277" t="str">
        <f>IFERROR(MID($E7277,SEARCH("/",$E7277,SEARCH("/",$E7277)+1)+1,1),"")</f>
        <v>P</v>
      </c>
      <c r="H7277" t="s">
        <v>46</v>
      </c>
      <c r="I7277">
        <v>33</v>
      </c>
      <c r="J7277" t="b">
        <v>0</v>
      </c>
      <c r="K7277" s="7">
        <v>0</v>
      </c>
      <c r="L7277" s="7">
        <v>53</v>
      </c>
      <c r="M7277" s="7">
        <v>615</v>
      </c>
      <c r="N7277" s="7">
        <v>9</v>
      </c>
      <c r="O7277" s="7">
        <v>0</v>
      </c>
      <c r="P7277" s="7">
        <f>SUM(dane3[[#This Row],[RoomService]:[VRDeck]])</f>
        <v>677</v>
      </c>
      <c r="Q7277" t="s">
        <v>19893</v>
      </c>
      <c r="R7277" t="b">
        <v>1</v>
      </c>
    </row>
    <row r="7278" spans="1:18" x14ac:dyDescent="0.3">
      <c r="A7278" t="s">
        <v>19894</v>
      </c>
      <c r="B7278">
        <f>MID(dane3[[#This Row],[PassengerId]],1,4)+0</f>
        <v>7782</v>
      </c>
      <c r="C7278" t="s">
        <v>14</v>
      </c>
      <c r="D7278" t="b">
        <v>0</v>
      </c>
      <c r="E7278" t="s">
        <v>19895</v>
      </c>
      <c r="F7278" t="str">
        <f>MID($E7278,1,1)</f>
        <v>C</v>
      </c>
      <c r="G7278" t="str">
        <f>IFERROR(MID($E7278,SEARCH("/",$E7278,SEARCH("/",$E7278)+1)+1,1),"")</f>
        <v>S</v>
      </c>
      <c r="H7278" t="s">
        <v>46</v>
      </c>
      <c r="I7278">
        <v>33</v>
      </c>
      <c r="J7278" t="b">
        <v>0</v>
      </c>
      <c r="K7278" s="7">
        <v>0</v>
      </c>
      <c r="L7278" s="7">
        <v>73</v>
      </c>
      <c r="M7278" s="7">
        <v>31</v>
      </c>
      <c r="N7278" s="7">
        <v>8493</v>
      </c>
      <c r="O7278" s="7">
        <v>9065</v>
      </c>
      <c r="P7278" s="7">
        <f>SUM(dane3[[#This Row],[RoomService]:[VRDeck]])</f>
        <v>17662</v>
      </c>
      <c r="Q7278" t="s">
        <v>19896</v>
      </c>
      <c r="R7278" t="b">
        <v>0</v>
      </c>
    </row>
    <row r="7279" spans="1:18" x14ac:dyDescent="0.3">
      <c r="A7279" t="s">
        <v>19897</v>
      </c>
      <c r="B7279">
        <f>MID(dane3[[#This Row],[PassengerId]],1,4)+0</f>
        <v>7782</v>
      </c>
      <c r="C7279" t="s">
        <v>14</v>
      </c>
      <c r="D7279" t="b">
        <v>0</v>
      </c>
      <c r="E7279" t="s">
        <v>19895</v>
      </c>
      <c r="F7279" t="str">
        <f>MID($E7279,1,1)</f>
        <v>C</v>
      </c>
      <c r="G7279" t="str">
        <f>IFERROR(MID($E7279,SEARCH("/",$E7279,SEARCH("/",$E7279)+1)+1,1),"")</f>
        <v>S</v>
      </c>
      <c r="H7279" t="s">
        <v>16</v>
      </c>
      <c r="I7279">
        <v>28</v>
      </c>
      <c r="J7279" t="b">
        <v>0</v>
      </c>
      <c r="K7279" s="7">
        <v>0</v>
      </c>
      <c r="L7279" s="7">
        <v>180</v>
      </c>
      <c r="M7279" s="7">
        <v>0</v>
      </c>
      <c r="N7279" s="7">
        <v>778</v>
      </c>
      <c r="O7279" s="7">
        <v>4973</v>
      </c>
      <c r="P7279" s="7">
        <f>SUM(dane3[[#This Row],[RoomService]:[VRDeck]])</f>
        <v>5931</v>
      </c>
      <c r="Q7279" t="s">
        <v>19898</v>
      </c>
      <c r="R7279" t="b">
        <v>0</v>
      </c>
    </row>
    <row r="7280" spans="1:18" x14ac:dyDescent="0.3">
      <c r="A7280" t="s">
        <v>19052</v>
      </c>
      <c r="B7280">
        <f>MID(dane3[[#This Row],[PassengerId]],1,4)+0</f>
        <v>7408</v>
      </c>
      <c r="C7280" t="s">
        <v>53</v>
      </c>
      <c r="D7280" t="b">
        <v>0</v>
      </c>
      <c r="E7280" t="s">
        <v>19053</v>
      </c>
      <c r="F7280" t="str">
        <f>MID($E7280,1,1)</f>
        <v>F</v>
      </c>
      <c r="G7280" t="str">
        <f>IFERROR(MID($E7280,SEARCH("/",$E7280,SEARCH("/",$E7280)+1)+1,1),"")</f>
        <v>S</v>
      </c>
      <c r="H7280" t="s">
        <v>16</v>
      </c>
      <c r="I7280">
        <v>32</v>
      </c>
      <c r="J7280" t="b">
        <v>0</v>
      </c>
      <c r="K7280" s="7">
        <v>193</v>
      </c>
      <c r="L7280" s="7">
        <v>0</v>
      </c>
      <c r="M7280" s="7">
        <v>1116</v>
      </c>
      <c r="N7280" s="7">
        <v>0</v>
      </c>
      <c r="O7280" s="7">
        <v>0</v>
      </c>
      <c r="P7280" s="7">
        <f>SUM(dane3[[#This Row],[RoomService]:[VRDeck]])</f>
        <v>1309</v>
      </c>
      <c r="Q7280" t="s">
        <v>19054</v>
      </c>
      <c r="R7280" t="b">
        <v>0</v>
      </c>
    </row>
    <row r="7281" spans="1:18" x14ac:dyDescent="0.3">
      <c r="A7281" t="s">
        <v>19064</v>
      </c>
      <c r="B7281">
        <f>MID(dane3[[#This Row],[PassengerId]],1,4)+0</f>
        <v>7418</v>
      </c>
      <c r="C7281" t="s">
        <v>53</v>
      </c>
      <c r="D7281" t="b">
        <v>0</v>
      </c>
      <c r="E7281" t="s">
        <v>19065</v>
      </c>
      <c r="F7281" t="str">
        <f>MID($E7281,1,1)</f>
        <v>F</v>
      </c>
      <c r="G7281" t="str">
        <f>IFERROR(MID($E7281,SEARCH("/",$E7281,SEARCH("/",$E7281)+1)+1,1),"")</f>
        <v>P</v>
      </c>
      <c r="H7281" t="s">
        <v>16</v>
      </c>
      <c r="I7281">
        <v>7</v>
      </c>
      <c r="J7281" t="b">
        <v>0</v>
      </c>
      <c r="K7281" s="7">
        <v>0</v>
      </c>
      <c r="L7281" s="7">
        <v>0</v>
      </c>
      <c r="M7281" s="7">
        <v>0</v>
      </c>
      <c r="N7281" s="7">
        <v>0</v>
      </c>
      <c r="O7281" s="7">
        <v>0</v>
      </c>
      <c r="P7281" s="7">
        <f>SUM(dane3[[#This Row],[RoomService]:[VRDeck]])</f>
        <v>0</v>
      </c>
      <c r="Q7281" t="s">
        <v>19066</v>
      </c>
      <c r="R7281" t="b">
        <v>1</v>
      </c>
    </row>
    <row r="7282" spans="1:18" x14ac:dyDescent="0.3">
      <c r="A7282" t="s">
        <v>19905</v>
      </c>
      <c r="B7282">
        <f>MID(dane3[[#This Row],[PassengerId]],1,4)+0</f>
        <v>7785</v>
      </c>
      <c r="C7282" t="s">
        <v>19</v>
      </c>
      <c r="D7282" t="b">
        <v>0</v>
      </c>
      <c r="E7282" t="s">
        <v>19906</v>
      </c>
      <c r="F7282" t="str">
        <f>MID($E7282,1,1)</f>
        <v>G</v>
      </c>
      <c r="G7282" t="str">
        <f>IFERROR(MID($E7282,SEARCH("/",$E7282,SEARCH("/",$E7282)+1)+1,1),"")</f>
        <v>S</v>
      </c>
      <c r="H7282" t="s">
        <v>16</v>
      </c>
      <c r="I7282">
        <v>13</v>
      </c>
      <c r="J7282" t="b">
        <v>0</v>
      </c>
      <c r="K7282" s="7">
        <v>406</v>
      </c>
      <c r="L7282" s="7">
        <v>0</v>
      </c>
      <c r="M7282" s="7">
        <v>52</v>
      </c>
      <c r="N7282" s="7">
        <v>0</v>
      </c>
      <c r="O7282" s="7">
        <v>387</v>
      </c>
      <c r="P7282" s="7">
        <f>SUM(dane3[[#This Row],[RoomService]:[VRDeck]])</f>
        <v>845</v>
      </c>
      <c r="Q7282" t="s">
        <v>19907</v>
      </c>
      <c r="R7282" t="b">
        <v>0</v>
      </c>
    </row>
    <row r="7283" spans="1:18" x14ac:dyDescent="0.3">
      <c r="A7283" t="s">
        <v>19908</v>
      </c>
      <c r="B7283">
        <f>MID(dane3[[#This Row],[PassengerId]],1,4)+0</f>
        <v>7786</v>
      </c>
      <c r="C7283" t="s">
        <v>19</v>
      </c>
      <c r="D7283" t="b">
        <v>0</v>
      </c>
      <c r="E7283" t="s">
        <v>19909</v>
      </c>
      <c r="F7283" t="str">
        <f>MID($E7283,1,1)</f>
        <v>F</v>
      </c>
      <c r="G7283" t="str">
        <f>IFERROR(MID($E7283,SEARCH("/",$E7283,SEARCH("/",$E7283)+1)+1,1),"")</f>
        <v>P</v>
      </c>
      <c r="H7283" t="s">
        <v>16</v>
      </c>
      <c r="I7283">
        <v>38</v>
      </c>
      <c r="J7283" t="b">
        <v>0</v>
      </c>
      <c r="K7283" s="7">
        <v>0</v>
      </c>
      <c r="L7283" s="7">
        <v>0</v>
      </c>
      <c r="M7283" s="7">
        <v>0</v>
      </c>
      <c r="N7283" s="7">
        <v>45</v>
      </c>
      <c r="O7283" s="7">
        <v>3372</v>
      </c>
      <c r="P7283" s="7">
        <f>SUM(dane3[[#This Row],[RoomService]:[VRDeck]])</f>
        <v>3417</v>
      </c>
      <c r="Q7283" t="s">
        <v>19910</v>
      </c>
      <c r="R7283" t="b">
        <v>0</v>
      </c>
    </row>
    <row r="7284" spans="1:18" x14ac:dyDescent="0.3">
      <c r="A7284" t="s">
        <v>19911</v>
      </c>
      <c r="B7284">
        <f>MID(dane3[[#This Row],[PassengerId]],1,4)+0</f>
        <v>7787</v>
      </c>
      <c r="C7284" t="s">
        <v>14</v>
      </c>
      <c r="D7284" t="b">
        <v>0</v>
      </c>
      <c r="E7284" t="s">
        <v>19912</v>
      </c>
      <c r="F7284" t="str">
        <f>MID($E7284,1,1)</f>
        <v>B</v>
      </c>
      <c r="G7284" t="str">
        <f>IFERROR(MID($E7284,SEARCH("/",$E7284,SEARCH("/",$E7284)+1)+1,1),"")</f>
        <v>S</v>
      </c>
      <c r="H7284" t="s">
        <v>46</v>
      </c>
      <c r="I7284">
        <v>39</v>
      </c>
      <c r="J7284" t="b">
        <v>0</v>
      </c>
      <c r="K7284" s="7">
        <v>258</v>
      </c>
      <c r="L7284" s="7">
        <v>1541</v>
      </c>
      <c r="M7284" s="7">
        <v>0</v>
      </c>
      <c r="N7284" s="7">
        <v>0</v>
      </c>
      <c r="O7284" s="7">
        <v>621</v>
      </c>
      <c r="P7284" s="7">
        <f>SUM(dane3[[#This Row],[RoomService]:[VRDeck]])</f>
        <v>2420</v>
      </c>
      <c r="Q7284" t="s">
        <v>19913</v>
      </c>
      <c r="R7284" t="b">
        <v>0</v>
      </c>
    </row>
    <row r="7285" spans="1:18" x14ac:dyDescent="0.3">
      <c r="A7285" t="s">
        <v>19914</v>
      </c>
      <c r="B7285">
        <f>MID(dane3[[#This Row],[PassengerId]],1,4)+0</f>
        <v>7787</v>
      </c>
      <c r="C7285" t="s">
        <v>14</v>
      </c>
      <c r="D7285" t="b">
        <v>1</v>
      </c>
      <c r="E7285" t="s">
        <v>39</v>
      </c>
      <c r="F7285" t="s">
        <v>23761</v>
      </c>
      <c r="G7285" t="str">
        <f>IFERROR(MID($E7285,SEARCH("/",$E7285,SEARCH("/",$E7285)+1)+1,1),"")</f>
        <v/>
      </c>
      <c r="H7285" t="s">
        <v>16</v>
      </c>
      <c r="I7285">
        <v>18</v>
      </c>
      <c r="J7285" t="b">
        <v>0</v>
      </c>
      <c r="K7285" s="7">
        <v>0</v>
      </c>
      <c r="L7285" s="7">
        <v>0</v>
      </c>
      <c r="M7285" s="7">
        <v>0</v>
      </c>
      <c r="N7285" s="7">
        <v>0</v>
      </c>
      <c r="O7285" s="7">
        <v>0</v>
      </c>
      <c r="P7285" s="7">
        <f>SUM(dane3[[#This Row],[RoomService]:[VRDeck]])</f>
        <v>0</v>
      </c>
      <c r="Q7285" t="s">
        <v>19915</v>
      </c>
      <c r="R7285" t="b">
        <v>1</v>
      </c>
    </row>
    <row r="7286" spans="1:18" x14ac:dyDescent="0.3">
      <c r="A7286" t="s">
        <v>19916</v>
      </c>
      <c r="B7286">
        <f>MID(dane3[[#This Row],[PassengerId]],1,4)+0</f>
        <v>7788</v>
      </c>
      <c r="C7286" t="s">
        <v>19</v>
      </c>
      <c r="D7286" t="b">
        <v>0</v>
      </c>
      <c r="E7286" t="s">
        <v>19917</v>
      </c>
      <c r="F7286" t="str">
        <f>MID($E7286,1,1)</f>
        <v>F</v>
      </c>
      <c r="G7286" t="str">
        <f>IFERROR(MID($E7286,SEARCH("/",$E7286,SEARCH("/",$E7286)+1)+1,1),"")</f>
        <v>S</v>
      </c>
      <c r="H7286" t="s">
        <v>32</v>
      </c>
      <c r="I7286">
        <v>43</v>
      </c>
      <c r="J7286" t="b">
        <v>0</v>
      </c>
      <c r="K7286" s="7">
        <v>0</v>
      </c>
      <c r="L7286" s="7">
        <v>0</v>
      </c>
      <c r="M7286" s="7">
        <v>110</v>
      </c>
      <c r="N7286" s="7">
        <v>538</v>
      </c>
      <c r="O7286" s="7">
        <v>0</v>
      </c>
      <c r="P7286" s="7">
        <f>SUM(dane3[[#This Row],[RoomService]:[VRDeck]])</f>
        <v>648</v>
      </c>
      <c r="Q7286" t="s">
        <v>19918</v>
      </c>
      <c r="R7286" t="b">
        <v>0</v>
      </c>
    </row>
    <row r="7287" spans="1:18" x14ac:dyDescent="0.3">
      <c r="A7287" t="s">
        <v>19919</v>
      </c>
      <c r="B7287">
        <f>MID(dane3[[#This Row],[PassengerId]],1,4)+0</f>
        <v>7789</v>
      </c>
      <c r="C7287" t="s">
        <v>19</v>
      </c>
      <c r="D7287" t="b">
        <v>0</v>
      </c>
      <c r="E7287" t="s">
        <v>19920</v>
      </c>
      <c r="F7287" t="str">
        <f>MID($E7287,1,1)</f>
        <v>F</v>
      </c>
      <c r="G7287" t="str">
        <f>IFERROR(MID($E7287,SEARCH("/",$E7287,SEARCH("/",$E7287)+1)+1,1),"")</f>
        <v>S</v>
      </c>
      <c r="H7287" t="s">
        <v>16</v>
      </c>
      <c r="I7287">
        <v>32</v>
      </c>
      <c r="J7287" t="b">
        <v>0</v>
      </c>
      <c r="K7287" s="7">
        <v>0</v>
      </c>
      <c r="L7287" s="7">
        <v>368</v>
      </c>
      <c r="M7287" s="7">
        <v>0</v>
      </c>
      <c r="N7287" s="7">
        <v>304</v>
      </c>
      <c r="O7287" s="7">
        <v>741</v>
      </c>
      <c r="P7287" s="7">
        <f>SUM(dane3[[#This Row],[RoomService]:[VRDeck]])</f>
        <v>1413</v>
      </c>
      <c r="Q7287" t="s">
        <v>19921</v>
      </c>
      <c r="R7287" t="b">
        <v>0</v>
      </c>
    </row>
    <row r="7288" spans="1:18" x14ac:dyDescent="0.3">
      <c r="A7288" t="s">
        <v>13936</v>
      </c>
      <c r="B7288">
        <f>MID(dane3[[#This Row],[PassengerId]],1,4)+0</f>
        <v>5451</v>
      </c>
      <c r="C7288" t="s">
        <v>19</v>
      </c>
      <c r="D7288" t="b">
        <v>0</v>
      </c>
      <c r="E7288" t="s">
        <v>13937</v>
      </c>
      <c r="F7288" t="str">
        <f>MID($E7288,1,1)</f>
        <v>F</v>
      </c>
      <c r="G7288" t="str">
        <f>IFERROR(MID($E7288,SEARCH("/",$E7288,SEARCH("/",$E7288)+1)+1,1),"")</f>
        <v>P</v>
      </c>
      <c r="H7288" t="s">
        <v>32</v>
      </c>
      <c r="I7288">
        <v>21</v>
      </c>
      <c r="J7288" t="b">
        <v>0</v>
      </c>
      <c r="K7288" s="7">
        <v>0</v>
      </c>
      <c r="L7288" s="7">
        <v>697</v>
      </c>
      <c r="M7288" s="7">
        <v>0</v>
      </c>
      <c r="N7288" s="7">
        <v>0</v>
      </c>
      <c r="O7288" s="7">
        <v>0</v>
      </c>
      <c r="P7288" s="7">
        <f>SUM(dane3[[#This Row],[RoomService]:[VRDeck]])</f>
        <v>697</v>
      </c>
      <c r="Q7288" t="s">
        <v>13938</v>
      </c>
      <c r="R7288" t="b">
        <v>1</v>
      </c>
    </row>
    <row r="7289" spans="1:18" x14ac:dyDescent="0.3">
      <c r="A7289" t="s">
        <v>7763</v>
      </c>
      <c r="B7289">
        <f>MID(dane3[[#This Row],[PassengerId]],1,4)+0</f>
        <v>3060</v>
      </c>
      <c r="C7289" t="s">
        <v>53</v>
      </c>
      <c r="D7289" t="b">
        <v>0</v>
      </c>
      <c r="E7289" t="s">
        <v>7764</v>
      </c>
      <c r="F7289" t="str">
        <f>MID($E7289,1,1)</f>
        <v>E</v>
      </c>
      <c r="G7289" t="str">
        <f>IFERROR(MID($E7289,SEARCH("/",$E7289,SEARCH("/",$E7289)+1)+1,1),"")</f>
        <v>S</v>
      </c>
      <c r="H7289" t="s">
        <v>16</v>
      </c>
      <c r="I7289">
        <v>55</v>
      </c>
      <c r="J7289" t="b">
        <v>0</v>
      </c>
      <c r="K7289" s="7">
        <v>0</v>
      </c>
      <c r="L7289" s="7">
        <v>0</v>
      </c>
      <c r="M7289" s="7">
        <v>0</v>
      </c>
      <c r="N7289" s="7">
        <v>0</v>
      </c>
      <c r="O7289" s="7">
        <v>0</v>
      </c>
      <c r="P7289" s="7">
        <f>SUM(dane3[[#This Row],[RoomService]:[VRDeck]])</f>
        <v>0</v>
      </c>
      <c r="Q7289" t="s">
        <v>7765</v>
      </c>
      <c r="R7289" t="b">
        <v>0</v>
      </c>
    </row>
    <row r="7290" spans="1:18" x14ac:dyDescent="0.3">
      <c r="A7290" t="s">
        <v>19087</v>
      </c>
      <c r="B7290">
        <f>MID(dane3[[#This Row],[PassengerId]],1,4)+0</f>
        <v>7429</v>
      </c>
      <c r="C7290" t="s">
        <v>53</v>
      </c>
      <c r="D7290" t="b">
        <v>0</v>
      </c>
      <c r="E7290" t="s">
        <v>39</v>
      </c>
      <c r="F7290" t="s">
        <v>23762</v>
      </c>
      <c r="G7290" t="str">
        <f>IFERROR(MID($E7290,SEARCH("/",$E7290,SEARCH("/",$E7290)+1)+1,1),"")</f>
        <v/>
      </c>
      <c r="H7290" t="s">
        <v>16</v>
      </c>
      <c r="I7290">
        <v>38</v>
      </c>
      <c r="J7290" t="b">
        <v>0</v>
      </c>
      <c r="K7290" s="7">
        <v>1126</v>
      </c>
      <c r="L7290" s="7">
        <v>0</v>
      </c>
      <c r="M7290" s="7">
        <v>23</v>
      </c>
      <c r="N7290" s="7">
        <v>34</v>
      </c>
      <c r="O7290" s="7">
        <v>0</v>
      </c>
      <c r="P7290" s="7">
        <f>SUM(dane3[[#This Row],[RoomService]:[VRDeck]])</f>
        <v>1183</v>
      </c>
      <c r="Q7290" t="s">
        <v>16838</v>
      </c>
      <c r="R7290" t="b">
        <v>0</v>
      </c>
    </row>
    <row r="7291" spans="1:18" x14ac:dyDescent="0.3">
      <c r="A7291" t="s">
        <v>19929</v>
      </c>
      <c r="B7291">
        <f>MID(dane3[[#This Row],[PassengerId]],1,4)+0</f>
        <v>7791</v>
      </c>
      <c r="C7291" t="s">
        <v>19</v>
      </c>
      <c r="D7291" t="b">
        <v>0</v>
      </c>
      <c r="E7291" t="s">
        <v>19930</v>
      </c>
      <c r="F7291" t="str">
        <f>MID($E7291,1,1)</f>
        <v>F</v>
      </c>
      <c r="G7291" t="str">
        <f>IFERROR(MID($E7291,SEARCH("/",$E7291,SEARCH("/",$E7291)+1)+1,1),"")</f>
        <v>S</v>
      </c>
      <c r="H7291" t="s">
        <v>46</v>
      </c>
      <c r="I7291">
        <v>64</v>
      </c>
      <c r="J7291" t="b">
        <v>0</v>
      </c>
      <c r="K7291" s="7">
        <v>19</v>
      </c>
      <c r="L7291" s="7">
        <v>261</v>
      </c>
      <c r="M7291" s="7">
        <v>208</v>
      </c>
      <c r="N7291" s="7">
        <v>0</v>
      </c>
      <c r="O7291" s="7">
        <v>214</v>
      </c>
      <c r="P7291" s="7">
        <f>SUM(dane3[[#This Row],[RoomService]:[VRDeck]])</f>
        <v>702</v>
      </c>
      <c r="Q7291" t="s">
        <v>19931</v>
      </c>
      <c r="R7291" t="b">
        <v>0</v>
      </c>
    </row>
    <row r="7292" spans="1:18" x14ac:dyDescent="0.3">
      <c r="A7292" t="s">
        <v>14829</v>
      </c>
      <c r="B7292">
        <f>MID(dane3[[#This Row],[PassengerId]],1,4)+0</f>
        <v>5799</v>
      </c>
      <c r="C7292" t="s">
        <v>19</v>
      </c>
      <c r="D7292" t="b">
        <v>1</v>
      </c>
      <c r="E7292" t="s">
        <v>14830</v>
      </c>
      <c r="F7292" t="str">
        <f>MID($E7292,1,1)</f>
        <v>F</v>
      </c>
      <c r="G7292" t="str">
        <f>IFERROR(MID($E7292,SEARCH("/",$E7292,SEARCH("/",$E7292)+1)+1,1),"")</f>
        <v>S</v>
      </c>
      <c r="H7292" t="s">
        <v>46</v>
      </c>
      <c r="I7292">
        <v>39</v>
      </c>
      <c r="J7292" t="b">
        <v>0</v>
      </c>
      <c r="K7292" s="7">
        <v>0</v>
      </c>
      <c r="L7292" s="7">
        <v>0</v>
      </c>
      <c r="M7292" s="7">
        <v>0</v>
      </c>
      <c r="N7292" s="7">
        <v>0</v>
      </c>
      <c r="O7292" s="7">
        <v>0</v>
      </c>
      <c r="P7292" s="7">
        <f>SUM(dane3[[#This Row],[RoomService]:[VRDeck]])</f>
        <v>0</v>
      </c>
      <c r="Q7292" t="s">
        <v>14831</v>
      </c>
      <c r="R7292" t="b">
        <v>1</v>
      </c>
    </row>
    <row r="7293" spans="1:18" x14ac:dyDescent="0.3">
      <c r="A7293" t="s">
        <v>19935</v>
      </c>
      <c r="B7293">
        <f>MID(dane3[[#This Row],[PassengerId]],1,4)+0</f>
        <v>7797</v>
      </c>
      <c r="C7293" t="s">
        <v>19</v>
      </c>
      <c r="D7293" t="b">
        <v>0</v>
      </c>
      <c r="E7293" t="s">
        <v>19936</v>
      </c>
      <c r="F7293" t="str">
        <f>MID($E7293,1,1)</f>
        <v>E</v>
      </c>
      <c r="G7293" t="str">
        <f>IFERROR(MID($E7293,SEARCH("/",$E7293,SEARCH("/",$E7293)+1)+1,1),"")</f>
        <v>P</v>
      </c>
      <c r="H7293" t="s">
        <v>16</v>
      </c>
      <c r="I7293">
        <v>44</v>
      </c>
      <c r="J7293" t="b">
        <v>0</v>
      </c>
      <c r="K7293" s="7">
        <v>358</v>
      </c>
      <c r="L7293" s="7">
        <v>303</v>
      </c>
      <c r="M7293" s="7">
        <v>0</v>
      </c>
      <c r="N7293" s="7">
        <v>0</v>
      </c>
      <c r="O7293" s="7">
        <v>131</v>
      </c>
      <c r="P7293" s="7">
        <f>SUM(dane3[[#This Row],[RoomService]:[VRDeck]])</f>
        <v>792</v>
      </c>
      <c r="Q7293" t="s">
        <v>19937</v>
      </c>
      <c r="R7293" t="b">
        <v>0</v>
      </c>
    </row>
    <row r="7294" spans="1:18" x14ac:dyDescent="0.3">
      <c r="A7294" t="s">
        <v>19938</v>
      </c>
      <c r="B7294">
        <f>MID(dane3[[#This Row],[PassengerId]],1,4)+0</f>
        <v>7800</v>
      </c>
      <c r="C7294" t="s">
        <v>19</v>
      </c>
      <c r="D7294" t="b">
        <v>1</v>
      </c>
      <c r="E7294" t="s">
        <v>19939</v>
      </c>
      <c r="F7294" t="str">
        <f>MID($E7294,1,1)</f>
        <v>G</v>
      </c>
      <c r="G7294" t="str">
        <f>IFERROR(MID($E7294,SEARCH("/",$E7294,SEARCH("/",$E7294)+1)+1,1),"")</f>
        <v>P</v>
      </c>
      <c r="H7294" t="s">
        <v>16</v>
      </c>
      <c r="I7294">
        <v>15</v>
      </c>
      <c r="J7294" t="b">
        <v>0</v>
      </c>
      <c r="K7294" s="7">
        <v>0</v>
      </c>
      <c r="L7294" s="7">
        <v>0</v>
      </c>
      <c r="M7294" s="7">
        <v>0</v>
      </c>
      <c r="N7294" s="7">
        <v>0</v>
      </c>
      <c r="O7294" s="7">
        <v>0</v>
      </c>
      <c r="P7294" s="7">
        <f>SUM(dane3[[#This Row],[RoomService]:[VRDeck]])</f>
        <v>0</v>
      </c>
      <c r="Q7294" t="s">
        <v>19940</v>
      </c>
      <c r="R7294" t="b">
        <v>1</v>
      </c>
    </row>
    <row r="7295" spans="1:18" x14ac:dyDescent="0.3">
      <c r="A7295" t="s">
        <v>19941</v>
      </c>
      <c r="B7295">
        <f>MID(dane3[[#This Row],[PassengerId]],1,4)+0</f>
        <v>7801</v>
      </c>
      <c r="C7295" t="s">
        <v>14</v>
      </c>
      <c r="D7295" t="b">
        <v>0</v>
      </c>
      <c r="E7295" t="s">
        <v>39</v>
      </c>
      <c r="F7295" t="s">
        <v>23760</v>
      </c>
      <c r="G7295" t="str">
        <f>IFERROR(MID($E7295,SEARCH("/",$E7295,SEARCH("/",$E7295)+1)+1,1),"")</f>
        <v/>
      </c>
      <c r="H7295" t="s">
        <v>46</v>
      </c>
      <c r="I7295">
        <v>21</v>
      </c>
      <c r="J7295" t="b">
        <v>0</v>
      </c>
      <c r="K7295" s="7">
        <v>1720</v>
      </c>
      <c r="L7295" s="7">
        <v>2337</v>
      </c>
      <c r="M7295" s="7">
        <v>0</v>
      </c>
      <c r="N7295" s="7">
        <v>1</v>
      </c>
      <c r="O7295" s="7">
        <v>335</v>
      </c>
      <c r="P7295" s="7">
        <f>SUM(dane3[[#This Row],[RoomService]:[VRDeck]])</f>
        <v>4393</v>
      </c>
      <c r="Q7295" t="s">
        <v>19942</v>
      </c>
      <c r="R7295" t="b">
        <v>0</v>
      </c>
    </row>
    <row r="7296" spans="1:18" x14ac:dyDescent="0.3">
      <c r="A7296" t="s">
        <v>19127</v>
      </c>
      <c r="B7296">
        <f>MID(dane3[[#This Row],[PassengerId]],1,4)+0</f>
        <v>7447</v>
      </c>
      <c r="C7296" t="s">
        <v>53</v>
      </c>
      <c r="D7296" t="b">
        <v>0</v>
      </c>
      <c r="E7296" t="s">
        <v>19128</v>
      </c>
      <c r="F7296" t="str">
        <f>MID($E7296,1,1)</f>
        <v>F</v>
      </c>
      <c r="G7296" t="str">
        <f>IFERROR(MID($E7296,SEARCH("/",$E7296,SEARCH("/",$E7296)+1)+1,1),"")</f>
        <v>P</v>
      </c>
      <c r="H7296" t="s">
        <v>16</v>
      </c>
      <c r="I7296">
        <v>24</v>
      </c>
      <c r="J7296" t="b">
        <v>0</v>
      </c>
      <c r="K7296" s="7">
        <v>0</v>
      </c>
      <c r="L7296" s="7">
        <v>0</v>
      </c>
      <c r="M7296" s="7">
        <v>299</v>
      </c>
      <c r="N7296" s="7">
        <v>814</v>
      </c>
      <c r="O7296" s="7">
        <v>0</v>
      </c>
      <c r="P7296" s="7">
        <f>SUM(dane3[[#This Row],[RoomService]:[VRDeck]])</f>
        <v>1113</v>
      </c>
      <c r="Q7296" t="s">
        <v>19129</v>
      </c>
      <c r="R7296" t="b">
        <v>0</v>
      </c>
    </row>
    <row r="7297" spans="1:18" x14ac:dyDescent="0.3">
      <c r="A7297" t="s">
        <v>19946</v>
      </c>
      <c r="B7297">
        <f>MID(dane3[[#This Row],[PassengerId]],1,4)+0</f>
        <v>7803</v>
      </c>
      <c r="C7297" t="s">
        <v>19</v>
      </c>
      <c r="D7297" t="b">
        <v>0</v>
      </c>
      <c r="E7297" t="s">
        <v>19947</v>
      </c>
      <c r="F7297" t="str">
        <f>MID($E7297,1,1)</f>
        <v>G</v>
      </c>
      <c r="G7297" t="str">
        <f>IFERROR(MID($E7297,SEARCH("/",$E7297,SEARCH("/",$E7297)+1)+1,1),"")</f>
        <v>P</v>
      </c>
      <c r="H7297" t="s">
        <v>46</v>
      </c>
      <c r="I7297">
        <v>3</v>
      </c>
      <c r="J7297" t="b">
        <v>0</v>
      </c>
      <c r="K7297" s="7">
        <v>0</v>
      </c>
      <c r="L7297" s="7">
        <v>0</v>
      </c>
      <c r="M7297" s="7">
        <v>0</v>
      </c>
      <c r="N7297" s="7">
        <v>0</v>
      </c>
      <c r="O7297" s="7">
        <v>0</v>
      </c>
      <c r="P7297" s="7">
        <f>SUM(dane3[[#This Row],[RoomService]:[VRDeck]])</f>
        <v>0</v>
      </c>
      <c r="Q7297" t="s">
        <v>19948</v>
      </c>
      <c r="R7297" t="b">
        <v>0</v>
      </c>
    </row>
    <row r="7298" spans="1:18" x14ac:dyDescent="0.3">
      <c r="A7298" t="s">
        <v>19949</v>
      </c>
      <c r="B7298">
        <f>MID(dane3[[#This Row],[PassengerId]],1,4)+0</f>
        <v>7803</v>
      </c>
      <c r="C7298" t="s">
        <v>19</v>
      </c>
      <c r="D7298" t="b">
        <v>1</v>
      </c>
      <c r="E7298" t="s">
        <v>19947</v>
      </c>
      <c r="F7298" t="str">
        <f>MID($E7298,1,1)</f>
        <v>G</v>
      </c>
      <c r="G7298" t="str">
        <f>IFERROR(MID($E7298,SEARCH("/",$E7298,SEARCH("/",$E7298)+1)+1,1),"")</f>
        <v>P</v>
      </c>
      <c r="H7298" t="s">
        <v>46</v>
      </c>
      <c r="I7298">
        <v>19</v>
      </c>
      <c r="J7298" t="b">
        <v>0</v>
      </c>
      <c r="K7298" s="7">
        <v>0</v>
      </c>
      <c r="L7298" s="7">
        <v>0</v>
      </c>
      <c r="M7298" s="7">
        <v>0</v>
      </c>
      <c r="N7298" s="7">
        <v>0</v>
      </c>
      <c r="O7298" s="7">
        <v>0</v>
      </c>
      <c r="P7298" s="7">
        <f>SUM(dane3[[#This Row],[RoomService]:[VRDeck]])</f>
        <v>0</v>
      </c>
      <c r="Q7298" t="s">
        <v>19950</v>
      </c>
      <c r="R7298" t="b">
        <v>1</v>
      </c>
    </row>
    <row r="7299" spans="1:18" x14ac:dyDescent="0.3">
      <c r="A7299" t="s">
        <v>19951</v>
      </c>
      <c r="B7299">
        <f>MID(dane3[[#This Row],[PassengerId]],1,4)+0</f>
        <v>7805</v>
      </c>
      <c r="C7299" t="s">
        <v>19</v>
      </c>
      <c r="D7299" t="b">
        <v>0</v>
      </c>
      <c r="E7299" t="s">
        <v>19952</v>
      </c>
      <c r="F7299" t="str">
        <f>MID($E7299,1,1)</f>
        <v>G</v>
      </c>
      <c r="G7299" t="str">
        <f>IFERROR(MID($E7299,SEARCH("/",$E7299,SEARCH("/",$E7299)+1)+1,1),"")</f>
        <v>P</v>
      </c>
      <c r="H7299" t="s">
        <v>16</v>
      </c>
      <c r="I7299">
        <v>37</v>
      </c>
      <c r="J7299" t="b">
        <v>0</v>
      </c>
      <c r="K7299" s="7">
        <v>0</v>
      </c>
      <c r="L7299" s="7">
        <v>0</v>
      </c>
      <c r="M7299" s="7">
        <v>0</v>
      </c>
      <c r="N7299" s="7">
        <v>0</v>
      </c>
      <c r="O7299" s="7">
        <v>0</v>
      </c>
      <c r="P7299" s="7">
        <f>SUM(dane3[[#This Row],[RoomService]:[VRDeck]])</f>
        <v>0</v>
      </c>
      <c r="Q7299" t="s">
        <v>19953</v>
      </c>
      <c r="R7299" t="b">
        <v>0</v>
      </c>
    </row>
    <row r="7300" spans="1:18" x14ac:dyDescent="0.3">
      <c r="A7300" t="s">
        <v>19954</v>
      </c>
      <c r="B7300">
        <f>MID(dane3[[#This Row],[PassengerId]],1,4)+0</f>
        <v>7806</v>
      </c>
      <c r="C7300" t="s">
        <v>19</v>
      </c>
      <c r="D7300" t="b">
        <v>0</v>
      </c>
      <c r="E7300" t="s">
        <v>19955</v>
      </c>
      <c r="F7300" t="str">
        <f>MID($E7300,1,1)</f>
        <v>F</v>
      </c>
      <c r="G7300" t="str">
        <f>IFERROR(MID($E7300,SEARCH("/",$E7300,SEARCH("/",$E7300)+1)+1,1),"")</f>
        <v>P</v>
      </c>
      <c r="H7300" t="s">
        <v>46</v>
      </c>
      <c r="I7300">
        <v>24</v>
      </c>
      <c r="J7300" t="b">
        <v>0</v>
      </c>
      <c r="K7300" s="7">
        <v>0</v>
      </c>
      <c r="L7300" s="7">
        <v>688</v>
      </c>
      <c r="M7300" s="7">
        <v>0</v>
      </c>
      <c r="N7300" s="7">
        <v>0</v>
      </c>
      <c r="O7300" s="7">
        <v>1</v>
      </c>
      <c r="P7300" s="7">
        <f>SUM(dane3[[#This Row],[RoomService]:[VRDeck]])</f>
        <v>689</v>
      </c>
      <c r="Q7300" t="s">
        <v>19956</v>
      </c>
      <c r="R7300" t="b">
        <v>0</v>
      </c>
    </row>
    <row r="7301" spans="1:18" x14ac:dyDescent="0.3">
      <c r="A7301" t="s">
        <v>19957</v>
      </c>
      <c r="B7301">
        <f>MID(dane3[[#This Row],[PassengerId]],1,4)+0</f>
        <v>7808</v>
      </c>
      <c r="C7301" t="s">
        <v>19</v>
      </c>
      <c r="D7301" t="b">
        <v>0</v>
      </c>
      <c r="E7301" t="s">
        <v>19958</v>
      </c>
      <c r="F7301" t="str">
        <f>MID($E7301,1,1)</f>
        <v>G</v>
      </c>
      <c r="G7301" t="str">
        <f>IFERROR(MID($E7301,SEARCH("/",$E7301,SEARCH("/",$E7301)+1)+1,1),"")</f>
        <v>P</v>
      </c>
      <c r="H7301" t="s">
        <v>16</v>
      </c>
      <c r="I7301">
        <v>26</v>
      </c>
      <c r="J7301" t="b">
        <v>0</v>
      </c>
      <c r="K7301" s="7">
        <v>0</v>
      </c>
      <c r="L7301" s="7">
        <v>79</v>
      </c>
      <c r="M7301" s="7">
        <v>53</v>
      </c>
      <c r="N7301" s="7">
        <v>0</v>
      </c>
      <c r="O7301" s="7">
        <v>0</v>
      </c>
      <c r="P7301" s="7">
        <f>SUM(dane3[[#This Row],[RoomService]:[VRDeck]])</f>
        <v>132</v>
      </c>
      <c r="Q7301" t="s">
        <v>19959</v>
      </c>
      <c r="R7301" t="b">
        <v>0</v>
      </c>
    </row>
    <row r="7302" spans="1:18" x14ac:dyDescent="0.3">
      <c r="A7302" t="s">
        <v>19155</v>
      </c>
      <c r="B7302">
        <f>MID(dane3[[#This Row],[PassengerId]],1,4)+0</f>
        <v>7457</v>
      </c>
      <c r="C7302" t="s">
        <v>53</v>
      </c>
      <c r="D7302" t="b">
        <v>0</v>
      </c>
      <c r="E7302" t="s">
        <v>19156</v>
      </c>
      <c r="F7302" t="str">
        <f>MID($E7302,1,1)</f>
        <v>E</v>
      </c>
      <c r="G7302" t="str">
        <f>IFERROR(MID($E7302,SEARCH("/",$E7302,SEARCH("/",$E7302)+1)+1,1),"")</f>
        <v>S</v>
      </c>
      <c r="H7302" t="s">
        <v>16</v>
      </c>
      <c r="I7302">
        <v>71</v>
      </c>
      <c r="J7302" t="b">
        <v>0</v>
      </c>
      <c r="K7302" s="7">
        <v>1243</v>
      </c>
      <c r="L7302" s="7">
        <v>0</v>
      </c>
      <c r="M7302" s="7">
        <v>5</v>
      </c>
      <c r="N7302" s="7">
        <v>16</v>
      </c>
      <c r="O7302" s="7">
        <v>34</v>
      </c>
      <c r="P7302" s="7">
        <f>SUM(dane3[[#This Row],[RoomService]:[VRDeck]])</f>
        <v>1298</v>
      </c>
      <c r="Q7302" t="s">
        <v>19157</v>
      </c>
      <c r="R7302" t="b">
        <v>0</v>
      </c>
    </row>
    <row r="7303" spans="1:18" x14ac:dyDescent="0.3">
      <c r="A7303" t="s">
        <v>19176</v>
      </c>
      <c r="B7303">
        <f>MID(dane3[[#This Row],[PassengerId]],1,4)+0</f>
        <v>7472</v>
      </c>
      <c r="C7303" t="s">
        <v>53</v>
      </c>
      <c r="D7303" t="b">
        <v>1</v>
      </c>
      <c r="E7303" t="s">
        <v>19177</v>
      </c>
      <c r="F7303" t="str">
        <f>MID($E7303,1,1)</f>
        <v>F</v>
      </c>
      <c r="G7303" t="str">
        <f>IFERROR(MID($E7303,SEARCH("/",$E7303,SEARCH("/",$E7303)+1)+1,1),"")</f>
        <v>S</v>
      </c>
      <c r="H7303" t="s">
        <v>16</v>
      </c>
      <c r="I7303">
        <v>28</v>
      </c>
      <c r="J7303" t="b">
        <v>0</v>
      </c>
      <c r="K7303" s="7">
        <v>0</v>
      </c>
      <c r="L7303" s="7">
        <v>0</v>
      </c>
      <c r="M7303" s="7">
        <v>0</v>
      </c>
      <c r="N7303" s="7">
        <v>0</v>
      </c>
      <c r="O7303" s="7">
        <v>0</v>
      </c>
      <c r="P7303" s="7">
        <f>SUM(dane3[[#This Row],[RoomService]:[VRDeck]])</f>
        <v>0</v>
      </c>
      <c r="Q7303" t="s">
        <v>23799</v>
      </c>
      <c r="R7303" t="b">
        <v>1</v>
      </c>
    </row>
    <row r="7304" spans="1:18" x14ac:dyDescent="0.3">
      <c r="A7304" t="s">
        <v>19965</v>
      </c>
      <c r="B7304">
        <f>MID(dane3[[#This Row],[PassengerId]],1,4)+0</f>
        <v>7810</v>
      </c>
      <c r="C7304" t="s">
        <v>19</v>
      </c>
      <c r="D7304" t="b">
        <v>0</v>
      </c>
      <c r="E7304" t="s">
        <v>19966</v>
      </c>
      <c r="F7304" t="str">
        <f>MID($E7304,1,1)</f>
        <v>F</v>
      </c>
      <c r="G7304" t="str">
        <f>IFERROR(MID($E7304,SEARCH("/",$E7304,SEARCH("/",$E7304)+1)+1,1),"")</f>
        <v>S</v>
      </c>
      <c r="H7304" t="s">
        <v>16</v>
      </c>
      <c r="I7304">
        <v>22</v>
      </c>
      <c r="J7304" t="b">
        <v>0</v>
      </c>
      <c r="K7304" s="7">
        <v>769</v>
      </c>
      <c r="L7304" s="7">
        <v>0</v>
      </c>
      <c r="M7304" s="7">
        <v>0</v>
      </c>
      <c r="N7304" s="7">
        <v>1</v>
      </c>
      <c r="O7304" s="7">
        <v>729</v>
      </c>
      <c r="P7304" s="7">
        <f>SUM(dane3[[#This Row],[RoomService]:[VRDeck]])</f>
        <v>1499</v>
      </c>
      <c r="Q7304" t="s">
        <v>19967</v>
      </c>
      <c r="R7304" t="b">
        <v>0</v>
      </c>
    </row>
    <row r="7305" spans="1:18" x14ac:dyDescent="0.3">
      <c r="A7305" t="s">
        <v>19178</v>
      </c>
      <c r="B7305">
        <f>MID(dane3[[#This Row],[PassengerId]],1,4)+0</f>
        <v>7475</v>
      </c>
      <c r="C7305" t="s">
        <v>53</v>
      </c>
      <c r="D7305" t="b">
        <v>1</v>
      </c>
      <c r="E7305" t="s">
        <v>19179</v>
      </c>
      <c r="F7305" t="str">
        <f>MID($E7305,1,1)</f>
        <v>F</v>
      </c>
      <c r="G7305" t="str">
        <f>IFERROR(MID($E7305,SEARCH("/",$E7305,SEARCH("/",$E7305)+1)+1,1),"")</f>
        <v>P</v>
      </c>
      <c r="H7305" t="s">
        <v>16</v>
      </c>
      <c r="I7305">
        <v>43</v>
      </c>
      <c r="J7305" t="b">
        <v>0</v>
      </c>
      <c r="K7305" s="7">
        <v>0</v>
      </c>
      <c r="L7305" s="7">
        <v>0</v>
      </c>
      <c r="M7305" s="7">
        <v>0</v>
      </c>
      <c r="N7305" s="7">
        <v>0</v>
      </c>
      <c r="O7305" s="7">
        <v>0</v>
      </c>
      <c r="P7305" s="7">
        <f>SUM(dane3[[#This Row],[RoomService]:[VRDeck]])</f>
        <v>0</v>
      </c>
      <c r="Q7305" t="s">
        <v>19180</v>
      </c>
      <c r="R7305" t="b">
        <v>1</v>
      </c>
    </row>
    <row r="7306" spans="1:18" x14ac:dyDescent="0.3">
      <c r="A7306" t="s">
        <v>19971</v>
      </c>
      <c r="B7306">
        <f>MID(dane3[[#This Row],[PassengerId]],1,4)+0</f>
        <v>7813</v>
      </c>
      <c r="C7306" t="s">
        <v>19</v>
      </c>
      <c r="D7306" t="b">
        <v>0</v>
      </c>
      <c r="E7306" t="s">
        <v>19972</v>
      </c>
      <c r="F7306" t="str">
        <f>MID($E7306,1,1)</f>
        <v>F</v>
      </c>
      <c r="G7306" t="str">
        <f>IFERROR(MID($E7306,SEARCH("/",$E7306,SEARCH("/",$E7306)+1)+1,1),"")</f>
        <v>P</v>
      </c>
      <c r="H7306" t="s">
        <v>16</v>
      </c>
      <c r="I7306">
        <v>27</v>
      </c>
      <c r="J7306" t="b">
        <v>0</v>
      </c>
      <c r="K7306" s="7">
        <v>0</v>
      </c>
      <c r="L7306" s="7">
        <v>55</v>
      </c>
      <c r="M7306" s="7">
        <v>0</v>
      </c>
      <c r="N7306" s="7">
        <v>740</v>
      </c>
      <c r="O7306" s="7">
        <v>85</v>
      </c>
      <c r="P7306" s="7">
        <f>SUM(dane3[[#This Row],[RoomService]:[VRDeck]])</f>
        <v>880</v>
      </c>
      <c r="Q7306" t="s">
        <v>19973</v>
      </c>
      <c r="R7306" t="b">
        <v>0</v>
      </c>
    </row>
    <row r="7307" spans="1:18" x14ac:dyDescent="0.3">
      <c r="A7307" t="s">
        <v>19974</v>
      </c>
      <c r="B7307">
        <f>MID(dane3[[#This Row],[PassengerId]],1,4)+0</f>
        <v>7815</v>
      </c>
      <c r="C7307" t="s">
        <v>19</v>
      </c>
      <c r="D7307" t="b">
        <v>0</v>
      </c>
      <c r="E7307" t="s">
        <v>19975</v>
      </c>
      <c r="F7307" t="str">
        <f>MID($E7307,1,1)</f>
        <v>F</v>
      </c>
      <c r="G7307" t="str">
        <f>IFERROR(MID($E7307,SEARCH("/",$E7307,SEARCH("/",$E7307)+1)+1,1),"")</f>
        <v>S</v>
      </c>
      <c r="H7307" t="s">
        <v>32</v>
      </c>
      <c r="I7307">
        <v>27</v>
      </c>
      <c r="J7307" t="b">
        <v>0</v>
      </c>
      <c r="K7307" s="7">
        <v>0</v>
      </c>
      <c r="L7307" s="7">
        <v>605</v>
      </c>
      <c r="M7307" s="7">
        <v>0</v>
      </c>
      <c r="N7307" s="7">
        <v>0</v>
      </c>
      <c r="O7307" s="7">
        <v>0</v>
      </c>
      <c r="P7307" s="7">
        <f>SUM(dane3[[#This Row],[RoomService]:[VRDeck]])</f>
        <v>605</v>
      </c>
      <c r="Q7307" t="s">
        <v>19976</v>
      </c>
      <c r="R7307" t="b">
        <v>1</v>
      </c>
    </row>
    <row r="7308" spans="1:18" x14ac:dyDescent="0.3">
      <c r="A7308" t="s">
        <v>19977</v>
      </c>
      <c r="B7308">
        <f>MID(dane3[[#This Row],[PassengerId]],1,4)+0</f>
        <v>7816</v>
      </c>
      <c r="C7308" t="s">
        <v>19</v>
      </c>
      <c r="D7308" t="b">
        <v>0</v>
      </c>
      <c r="E7308" t="s">
        <v>19978</v>
      </c>
      <c r="F7308" t="str">
        <f>MID($E7308,1,1)</f>
        <v>F</v>
      </c>
      <c r="G7308" t="str">
        <f>IFERROR(MID($E7308,SEARCH("/",$E7308,SEARCH("/",$E7308)+1)+1,1),"")</f>
        <v>S</v>
      </c>
      <c r="H7308" t="s">
        <v>32</v>
      </c>
      <c r="I7308">
        <v>37</v>
      </c>
      <c r="J7308" t="b">
        <v>0</v>
      </c>
      <c r="K7308" s="7">
        <v>0</v>
      </c>
      <c r="L7308" s="7">
        <v>925</v>
      </c>
      <c r="M7308" s="7">
        <v>0</v>
      </c>
      <c r="N7308" s="7">
        <v>0</v>
      </c>
      <c r="O7308" s="7">
        <v>0</v>
      </c>
      <c r="P7308" s="7">
        <f>SUM(dane3[[#This Row],[RoomService]:[VRDeck]])</f>
        <v>925</v>
      </c>
      <c r="Q7308" t="s">
        <v>19979</v>
      </c>
      <c r="R7308" t="b">
        <v>1</v>
      </c>
    </row>
    <row r="7309" spans="1:18" x14ac:dyDescent="0.3">
      <c r="A7309" t="s">
        <v>19980</v>
      </c>
      <c r="B7309">
        <f>MID(dane3[[#This Row],[PassengerId]],1,4)+0</f>
        <v>7818</v>
      </c>
      <c r="C7309" t="s">
        <v>19</v>
      </c>
      <c r="D7309" t="b">
        <v>1</v>
      </c>
      <c r="E7309" t="s">
        <v>19981</v>
      </c>
      <c r="F7309" t="str">
        <f>MID($E7309,1,1)</f>
        <v>G</v>
      </c>
      <c r="G7309" t="str">
        <f>IFERROR(MID($E7309,SEARCH("/",$E7309,SEARCH("/",$E7309)+1)+1,1),"")</f>
        <v>P</v>
      </c>
      <c r="H7309" t="s">
        <v>16</v>
      </c>
      <c r="I7309">
        <v>22</v>
      </c>
      <c r="J7309" t="b">
        <v>0</v>
      </c>
      <c r="K7309" s="7">
        <v>0</v>
      </c>
      <c r="L7309" s="7">
        <v>0</v>
      </c>
      <c r="M7309" s="7">
        <v>0</v>
      </c>
      <c r="N7309" s="7">
        <v>0</v>
      </c>
      <c r="O7309" s="7">
        <v>0</v>
      </c>
      <c r="P7309" s="7">
        <f>SUM(dane3[[#This Row],[RoomService]:[VRDeck]])</f>
        <v>0</v>
      </c>
      <c r="Q7309" t="s">
        <v>19982</v>
      </c>
      <c r="R7309" t="b">
        <v>0</v>
      </c>
    </row>
    <row r="7310" spans="1:18" x14ac:dyDescent="0.3">
      <c r="A7310" t="s">
        <v>19983</v>
      </c>
      <c r="B7310">
        <f>MID(dane3[[#This Row],[PassengerId]],1,4)+0</f>
        <v>7820</v>
      </c>
      <c r="C7310" t="s">
        <v>19</v>
      </c>
      <c r="D7310" t="b">
        <v>0</v>
      </c>
      <c r="E7310" t="s">
        <v>19984</v>
      </c>
      <c r="F7310" t="str">
        <f>MID($E7310,1,1)</f>
        <v>G</v>
      </c>
      <c r="G7310" t="str">
        <f>IFERROR(MID($E7310,SEARCH("/",$E7310,SEARCH("/",$E7310)+1)+1,1),"")</f>
        <v>P</v>
      </c>
      <c r="H7310" t="s">
        <v>46</v>
      </c>
      <c r="I7310">
        <v>24</v>
      </c>
      <c r="J7310" t="b">
        <v>0</v>
      </c>
      <c r="K7310" s="7">
        <v>0</v>
      </c>
      <c r="L7310" s="7">
        <v>0</v>
      </c>
      <c r="M7310" s="7">
        <v>809</v>
      </c>
      <c r="N7310" s="7">
        <v>0</v>
      </c>
      <c r="O7310" s="7">
        <v>0</v>
      </c>
      <c r="P7310" s="7">
        <f>SUM(dane3[[#This Row],[RoomService]:[VRDeck]])</f>
        <v>809</v>
      </c>
      <c r="Q7310" t="s">
        <v>19985</v>
      </c>
      <c r="R7310" t="b">
        <v>1</v>
      </c>
    </row>
    <row r="7311" spans="1:18" x14ac:dyDescent="0.3">
      <c r="A7311" t="s">
        <v>19986</v>
      </c>
      <c r="B7311">
        <f>MID(dane3[[#This Row],[PassengerId]],1,4)+0</f>
        <v>7821</v>
      </c>
      <c r="C7311" t="s">
        <v>19</v>
      </c>
      <c r="D7311" t="b">
        <v>0</v>
      </c>
      <c r="E7311" t="s">
        <v>19987</v>
      </c>
      <c r="F7311" t="str">
        <f>MID($E7311,1,1)</f>
        <v>G</v>
      </c>
      <c r="G7311" t="str">
        <f>IFERROR(MID($E7311,SEARCH("/",$E7311,SEARCH("/",$E7311)+1)+1,1),"")</f>
        <v>S</v>
      </c>
      <c r="H7311" t="s">
        <v>16</v>
      </c>
      <c r="I7311">
        <v>23</v>
      </c>
      <c r="J7311" t="b">
        <v>0</v>
      </c>
      <c r="K7311" s="7">
        <v>535</v>
      </c>
      <c r="L7311" s="7">
        <v>3</v>
      </c>
      <c r="M7311" s="7">
        <v>17</v>
      </c>
      <c r="N7311" s="7">
        <v>0</v>
      </c>
      <c r="O7311" s="7">
        <v>214</v>
      </c>
      <c r="P7311" s="7">
        <f>SUM(dane3[[#This Row],[RoomService]:[VRDeck]])</f>
        <v>769</v>
      </c>
      <c r="Q7311" t="s">
        <v>19988</v>
      </c>
      <c r="R7311" t="b">
        <v>0</v>
      </c>
    </row>
    <row r="7312" spans="1:18" x14ac:dyDescent="0.3">
      <c r="A7312" t="s">
        <v>19989</v>
      </c>
      <c r="B7312">
        <f>MID(dane3[[#This Row],[PassengerId]],1,4)+0</f>
        <v>7824</v>
      </c>
      <c r="C7312" t="s">
        <v>19</v>
      </c>
      <c r="D7312" t="b">
        <v>0</v>
      </c>
      <c r="E7312" t="s">
        <v>19990</v>
      </c>
      <c r="F7312" t="str">
        <f>MID($E7312,1,1)</f>
        <v>F</v>
      </c>
      <c r="G7312" t="str">
        <f>IFERROR(MID($E7312,SEARCH("/",$E7312,SEARCH("/",$E7312)+1)+1,1),"")</f>
        <v>P</v>
      </c>
      <c r="H7312" t="s">
        <v>32</v>
      </c>
      <c r="I7312">
        <v>18</v>
      </c>
      <c r="J7312" t="b">
        <v>0</v>
      </c>
      <c r="K7312" s="7">
        <v>0</v>
      </c>
      <c r="L7312" s="7">
        <v>76</v>
      </c>
      <c r="M7312" s="7">
        <v>0</v>
      </c>
      <c r="N7312" s="7">
        <v>993</v>
      </c>
      <c r="O7312" s="7">
        <v>6</v>
      </c>
      <c r="P7312" s="7">
        <f>SUM(dane3[[#This Row],[RoomService]:[VRDeck]])</f>
        <v>1075</v>
      </c>
      <c r="Q7312" t="s">
        <v>19991</v>
      </c>
      <c r="R7312" t="b">
        <v>0</v>
      </c>
    </row>
    <row r="7313" spans="1:18" x14ac:dyDescent="0.3">
      <c r="A7313" t="s">
        <v>19992</v>
      </c>
      <c r="B7313">
        <f>MID(dane3[[#This Row],[PassengerId]],1,4)+0</f>
        <v>7828</v>
      </c>
      <c r="C7313" t="s">
        <v>19</v>
      </c>
      <c r="D7313" t="b">
        <v>1</v>
      </c>
      <c r="E7313" t="s">
        <v>19993</v>
      </c>
      <c r="F7313" t="str">
        <f>MID($E7313,1,1)</f>
        <v>G</v>
      </c>
      <c r="G7313" t="str">
        <f>IFERROR(MID($E7313,SEARCH("/",$E7313,SEARCH("/",$E7313)+1)+1,1),"")</f>
        <v>S</v>
      </c>
      <c r="H7313" t="s">
        <v>16</v>
      </c>
      <c r="I7313">
        <v>28</v>
      </c>
      <c r="J7313" t="b">
        <v>0</v>
      </c>
      <c r="K7313" s="7">
        <v>0</v>
      </c>
      <c r="L7313" s="7">
        <v>0</v>
      </c>
      <c r="M7313" s="7">
        <v>0</v>
      </c>
      <c r="N7313" s="7">
        <v>0</v>
      </c>
      <c r="O7313" s="7">
        <v>0</v>
      </c>
      <c r="P7313" s="7">
        <f>SUM(dane3[[#This Row],[RoomService]:[VRDeck]])</f>
        <v>0</v>
      </c>
      <c r="Q7313" t="s">
        <v>19994</v>
      </c>
      <c r="R7313" t="b">
        <v>0</v>
      </c>
    </row>
    <row r="7314" spans="1:18" x14ac:dyDescent="0.3">
      <c r="A7314" t="s">
        <v>19995</v>
      </c>
      <c r="B7314">
        <f>MID(dane3[[#This Row],[PassengerId]],1,4)+0</f>
        <v>7829</v>
      </c>
      <c r="C7314" t="s">
        <v>19</v>
      </c>
      <c r="D7314" t="b">
        <v>1</v>
      </c>
      <c r="E7314" t="s">
        <v>19996</v>
      </c>
      <c r="F7314" t="str">
        <f>MID($E7314,1,1)</f>
        <v>G</v>
      </c>
      <c r="G7314" t="str">
        <f>IFERROR(MID($E7314,SEARCH("/",$E7314,SEARCH("/",$E7314)+1)+1,1),"")</f>
        <v>S</v>
      </c>
      <c r="H7314" t="s">
        <v>16</v>
      </c>
      <c r="I7314">
        <v>4</v>
      </c>
      <c r="J7314" t="b">
        <v>0</v>
      </c>
      <c r="K7314" s="7">
        <v>0</v>
      </c>
      <c r="L7314" s="7">
        <v>0</v>
      </c>
      <c r="M7314" s="7">
        <v>0</v>
      </c>
      <c r="N7314" s="7">
        <v>0</v>
      </c>
      <c r="O7314" s="7">
        <v>0</v>
      </c>
      <c r="P7314" s="7">
        <f>SUM(dane3[[#This Row],[RoomService]:[VRDeck]])</f>
        <v>0</v>
      </c>
      <c r="Q7314" t="s">
        <v>19997</v>
      </c>
      <c r="R7314" t="b">
        <v>1</v>
      </c>
    </row>
    <row r="7315" spans="1:18" x14ac:dyDescent="0.3">
      <c r="A7315" t="s">
        <v>19998</v>
      </c>
      <c r="B7315">
        <f>MID(dane3[[#This Row],[PassengerId]],1,4)+0</f>
        <v>7830</v>
      </c>
      <c r="C7315" t="s">
        <v>19</v>
      </c>
      <c r="D7315" t="b">
        <v>1</v>
      </c>
      <c r="E7315" t="s">
        <v>19999</v>
      </c>
      <c r="F7315" t="str">
        <f>MID($E7315,1,1)</f>
        <v>G</v>
      </c>
      <c r="G7315" t="str">
        <f>IFERROR(MID($E7315,SEARCH("/",$E7315,SEARCH("/",$E7315)+1)+1,1),"")</f>
        <v>S</v>
      </c>
      <c r="H7315" t="s">
        <v>32</v>
      </c>
      <c r="I7315">
        <v>23</v>
      </c>
      <c r="J7315" t="b">
        <v>0</v>
      </c>
      <c r="K7315" s="7">
        <v>0</v>
      </c>
      <c r="L7315" s="7">
        <v>0</v>
      </c>
      <c r="M7315" s="7">
        <v>0</v>
      </c>
      <c r="N7315" s="7">
        <v>0</v>
      </c>
      <c r="O7315" s="7">
        <v>0</v>
      </c>
      <c r="P7315" s="7">
        <f>SUM(dane3[[#This Row],[RoomService]:[VRDeck]])</f>
        <v>0</v>
      </c>
      <c r="Q7315" t="s">
        <v>20000</v>
      </c>
      <c r="R7315" t="b">
        <v>1</v>
      </c>
    </row>
    <row r="7316" spans="1:18" x14ac:dyDescent="0.3">
      <c r="A7316" t="s">
        <v>20001</v>
      </c>
      <c r="B7316">
        <f>MID(dane3[[#This Row],[PassengerId]],1,4)+0</f>
        <v>7830</v>
      </c>
      <c r="C7316" t="s">
        <v>19</v>
      </c>
      <c r="D7316" t="b">
        <v>1</v>
      </c>
      <c r="E7316" t="s">
        <v>19999</v>
      </c>
      <c r="F7316" t="str">
        <f>MID($E7316,1,1)</f>
        <v>G</v>
      </c>
      <c r="G7316" t="str">
        <f>IFERROR(MID($E7316,SEARCH("/",$E7316,SEARCH("/",$E7316)+1)+1,1),"")</f>
        <v>S</v>
      </c>
      <c r="H7316" t="s">
        <v>32</v>
      </c>
      <c r="I7316">
        <v>2</v>
      </c>
      <c r="J7316" t="b">
        <v>0</v>
      </c>
      <c r="K7316" s="7">
        <v>0</v>
      </c>
      <c r="L7316" s="7">
        <v>0</v>
      </c>
      <c r="M7316" s="7">
        <v>0</v>
      </c>
      <c r="N7316" s="7">
        <v>0</v>
      </c>
      <c r="O7316" s="7">
        <v>0</v>
      </c>
      <c r="P7316" s="7">
        <f>SUM(dane3[[#This Row],[RoomService]:[VRDeck]])</f>
        <v>0</v>
      </c>
      <c r="Q7316" t="s">
        <v>20002</v>
      </c>
      <c r="R7316" t="b">
        <v>1</v>
      </c>
    </row>
    <row r="7317" spans="1:18" x14ac:dyDescent="0.3">
      <c r="A7317" t="s">
        <v>20003</v>
      </c>
      <c r="B7317">
        <f>MID(dane3[[#This Row],[PassengerId]],1,4)+0</f>
        <v>7830</v>
      </c>
      <c r="C7317" t="s">
        <v>19</v>
      </c>
      <c r="D7317" t="b">
        <v>0</v>
      </c>
      <c r="E7317" t="s">
        <v>19999</v>
      </c>
      <c r="F7317" t="str">
        <f>MID($E7317,1,1)</f>
        <v>G</v>
      </c>
      <c r="G7317" t="str">
        <f>IFERROR(MID($E7317,SEARCH("/",$E7317,SEARCH("/",$E7317)+1)+1,1),"")</f>
        <v>S</v>
      </c>
      <c r="H7317" t="s">
        <v>16</v>
      </c>
      <c r="I7317">
        <v>46</v>
      </c>
      <c r="J7317" t="b">
        <v>0</v>
      </c>
      <c r="K7317" s="7">
        <v>0</v>
      </c>
      <c r="L7317" s="7">
        <v>0</v>
      </c>
      <c r="M7317" s="7">
        <v>0</v>
      </c>
      <c r="N7317" s="7">
        <v>17</v>
      </c>
      <c r="O7317" s="7">
        <v>655</v>
      </c>
      <c r="P7317" s="7">
        <f>SUM(dane3[[#This Row],[RoomService]:[VRDeck]])</f>
        <v>672</v>
      </c>
      <c r="Q7317" t="s">
        <v>20004</v>
      </c>
      <c r="R7317" t="b">
        <v>0</v>
      </c>
    </row>
    <row r="7318" spans="1:18" x14ac:dyDescent="0.3">
      <c r="A7318" t="s">
        <v>20005</v>
      </c>
      <c r="B7318">
        <f>MID(dane3[[#This Row],[PassengerId]],1,4)+0</f>
        <v>7830</v>
      </c>
      <c r="C7318" t="s">
        <v>19</v>
      </c>
      <c r="D7318" t="b">
        <v>0</v>
      </c>
      <c r="E7318" t="s">
        <v>19999</v>
      </c>
      <c r="F7318" t="str">
        <f>MID($E7318,1,1)</f>
        <v>G</v>
      </c>
      <c r="G7318" t="str">
        <f>IFERROR(MID($E7318,SEARCH("/",$E7318,SEARCH("/",$E7318)+1)+1,1),"")</f>
        <v>S</v>
      </c>
      <c r="H7318" t="s">
        <v>16</v>
      </c>
      <c r="I7318">
        <v>0</v>
      </c>
      <c r="J7318" t="b">
        <v>0</v>
      </c>
      <c r="K7318" s="7">
        <v>0</v>
      </c>
      <c r="L7318" s="7">
        <v>0</v>
      </c>
      <c r="M7318" s="7">
        <v>0</v>
      </c>
      <c r="N7318" s="7">
        <v>0</v>
      </c>
      <c r="O7318" s="7">
        <v>0</v>
      </c>
      <c r="P7318" s="7">
        <f>SUM(dane3[[#This Row],[RoomService]:[VRDeck]])</f>
        <v>0</v>
      </c>
      <c r="Q7318" t="s">
        <v>20006</v>
      </c>
      <c r="R7318" t="b">
        <v>0</v>
      </c>
    </row>
    <row r="7319" spans="1:18" x14ac:dyDescent="0.3">
      <c r="A7319" t="s">
        <v>19181</v>
      </c>
      <c r="B7319">
        <f>MID(dane3[[#This Row],[PassengerId]],1,4)+0</f>
        <v>7475</v>
      </c>
      <c r="C7319" t="s">
        <v>53</v>
      </c>
      <c r="D7319" t="b">
        <v>1</v>
      </c>
      <c r="E7319" t="s">
        <v>19179</v>
      </c>
      <c r="F7319" t="str">
        <f>MID($E7319,1,1)</f>
        <v>F</v>
      </c>
      <c r="G7319" t="str">
        <f>IFERROR(MID($E7319,SEARCH("/",$E7319,SEARCH("/",$E7319)+1)+1,1),"")</f>
        <v>P</v>
      </c>
      <c r="H7319" t="s">
        <v>16</v>
      </c>
      <c r="I7319">
        <v>36</v>
      </c>
      <c r="J7319" t="b">
        <v>0</v>
      </c>
      <c r="K7319" s="7">
        <v>0</v>
      </c>
      <c r="L7319" s="7">
        <v>0</v>
      </c>
      <c r="M7319" s="7">
        <v>0</v>
      </c>
      <c r="N7319" s="7">
        <v>0</v>
      </c>
      <c r="O7319" s="7">
        <v>0</v>
      </c>
      <c r="P7319" s="7">
        <f>SUM(dane3[[#This Row],[RoomService]:[VRDeck]])</f>
        <v>0</v>
      </c>
      <c r="Q7319" t="s">
        <v>19182</v>
      </c>
      <c r="R7319" t="b">
        <v>1</v>
      </c>
    </row>
    <row r="7320" spans="1:18" x14ac:dyDescent="0.3">
      <c r="A7320" t="s">
        <v>19189</v>
      </c>
      <c r="B7320">
        <f>MID(dane3[[#This Row],[PassengerId]],1,4)+0</f>
        <v>7479</v>
      </c>
      <c r="C7320" t="s">
        <v>53</v>
      </c>
      <c r="D7320" t="b">
        <v>1</v>
      </c>
      <c r="E7320" t="s">
        <v>19190</v>
      </c>
      <c r="F7320" t="str">
        <f>MID($E7320,1,1)</f>
        <v>F</v>
      </c>
      <c r="G7320" t="str">
        <f>IFERROR(MID($E7320,SEARCH("/",$E7320,SEARCH("/",$E7320)+1)+1,1),"")</f>
        <v>S</v>
      </c>
      <c r="H7320" t="s">
        <v>16</v>
      </c>
      <c r="I7320">
        <v>34</v>
      </c>
      <c r="J7320" t="b">
        <v>0</v>
      </c>
      <c r="K7320" s="7">
        <v>0</v>
      </c>
      <c r="L7320" s="7">
        <v>0</v>
      </c>
      <c r="M7320" s="7">
        <v>0</v>
      </c>
      <c r="N7320" s="7">
        <v>0</v>
      </c>
      <c r="O7320" s="7">
        <v>0</v>
      </c>
      <c r="P7320" s="7">
        <f>SUM(dane3[[#This Row],[RoomService]:[VRDeck]])</f>
        <v>0</v>
      </c>
      <c r="Q7320" t="s">
        <v>19191</v>
      </c>
      <c r="R7320" t="b">
        <v>1</v>
      </c>
    </row>
    <row r="7321" spans="1:18" x14ac:dyDescent="0.3">
      <c r="A7321" t="s">
        <v>20012</v>
      </c>
      <c r="B7321">
        <f>MID(dane3[[#This Row],[PassengerId]],1,4)+0</f>
        <v>7833</v>
      </c>
      <c r="C7321" t="s">
        <v>14</v>
      </c>
      <c r="D7321" t="b">
        <v>0</v>
      </c>
      <c r="E7321" t="s">
        <v>20013</v>
      </c>
      <c r="F7321" t="str">
        <f>MID($E7321,1,1)</f>
        <v>B</v>
      </c>
      <c r="G7321" t="str">
        <f>IFERROR(MID($E7321,SEARCH("/",$E7321,SEARCH("/",$E7321)+1)+1,1),"")</f>
        <v>S</v>
      </c>
      <c r="H7321" t="s">
        <v>46</v>
      </c>
      <c r="I7321">
        <v>34</v>
      </c>
      <c r="J7321" t="b">
        <v>0</v>
      </c>
      <c r="K7321" s="7">
        <v>0</v>
      </c>
      <c r="L7321" s="7">
        <v>3424</v>
      </c>
      <c r="M7321" s="7">
        <v>6</v>
      </c>
      <c r="N7321" s="7">
        <v>2445</v>
      </c>
      <c r="O7321" s="7">
        <v>1128</v>
      </c>
      <c r="P7321" s="7">
        <f>SUM(dane3[[#This Row],[RoomService]:[VRDeck]])</f>
        <v>7003</v>
      </c>
      <c r="Q7321" t="s">
        <v>20014</v>
      </c>
      <c r="R7321" t="b">
        <v>0</v>
      </c>
    </row>
    <row r="7322" spans="1:18" x14ac:dyDescent="0.3">
      <c r="A7322" t="s">
        <v>20015</v>
      </c>
      <c r="B7322">
        <f>MID(dane3[[#This Row],[PassengerId]],1,4)+0</f>
        <v>7833</v>
      </c>
      <c r="C7322" t="s">
        <v>14</v>
      </c>
      <c r="D7322" t="b">
        <v>0</v>
      </c>
      <c r="E7322" t="s">
        <v>20013</v>
      </c>
      <c r="F7322" t="str">
        <f>MID($E7322,1,1)</f>
        <v>B</v>
      </c>
      <c r="G7322" t="str">
        <f>IFERROR(MID($E7322,SEARCH("/",$E7322,SEARCH("/",$E7322)+1)+1,1),"")</f>
        <v>S</v>
      </c>
      <c r="H7322" t="s">
        <v>16</v>
      </c>
      <c r="I7322">
        <v>34</v>
      </c>
      <c r="J7322" t="b">
        <v>0</v>
      </c>
      <c r="K7322" s="7">
        <v>11</v>
      </c>
      <c r="L7322" s="7">
        <v>3299</v>
      </c>
      <c r="M7322" s="7">
        <v>0</v>
      </c>
      <c r="N7322" s="7">
        <v>1013</v>
      </c>
      <c r="O7322" s="7">
        <v>15</v>
      </c>
      <c r="P7322" s="7">
        <f>SUM(dane3[[#This Row],[RoomService]:[VRDeck]])</f>
        <v>4338</v>
      </c>
      <c r="Q7322" t="s">
        <v>20016</v>
      </c>
      <c r="R7322" t="b">
        <v>1</v>
      </c>
    </row>
    <row r="7323" spans="1:18" x14ac:dyDescent="0.3">
      <c r="A7323" t="s">
        <v>20017</v>
      </c>
      <c r="B7323">
        <f>MID(dane3[[#This Row],[PassengerId]],1,4)+0</f>
        <v>7834</v>
      </c>
      <c r="C7323" t="s">
        <v>19</v>
      </c>
      <c r="D7323" t="b">
        <v>0</v>
      </c>
      <c r="E7323" t="s">
        <v>20018</v>
      </c>
      <c r="F7323" t="str">
        <f>MID($E7323,1,1)</f>
        <v>G</v>
      </c>
      <c r="G7323" t="str">
        <f>IFERROR(MID($E7323,SEARCH("/",$E7323,SEARCH("/",$E7323)+1)+1,1),"")</f>
        <v>S</v>
      </c>
      <c r="H7323" t="s">
        <v>16</v>
      </c>
      <c r="I7323">
        <v>24</v>
      </c>
      <c r="J7323" t="b">
        <v>0</v>
      </c>
      <c r="K7323" s="7">
        <v>482</v>
      </c>
      <c r="L7323" s="7">
        <v>967</v>
      </c>
      <c r="M7323" s="7">
        <v>349</v>
      </c>
      <c r="N7323" s="7">
        <v>19</v>
      </c>
      <c r="O7323" s="7">
        <v>0</v>
      </c>
      <c r="P7323" s="7">
        <f>SUM(dane3[[#This Row],[RoomService]:[VRDeck]])</f>
        <v>1817</v>
      </c>
      <c r="Q7323" t="s">
        <v>20019</v>
      </c>
      <c r="R7323" t="b">
        <v>0</v>
      </c>
    </row>
    <row r="7324" spans="1:18" x14ac:dyDescent="0.3">
      <c r="A7324" t="s">
        <v>20020</v>
      </c>
      <c r="B7324">
        <f>MID(dane3[[#This Row],[PassengerId]],1,4)+0</f>
        <v>7835</v>
      </c>
      <c r="C7324" t="s">
        <v>19</v>
      </c>
      <c r="D7324" t="b">
        <v>1</v>
      </c>
      <c r="E7324" t="s">
        <v>20021</v>
      </c>
      <c r="F7324" t="str">
        <f>MID($E7324,1,1)</f>
        <v>G</v>
      </c>
      <c r="G7324" t="str">
        <f>IFERROR(MID($E7324,SEARCH("/",$E7324,SEARCH("/",$E7324)+1)+1,1),"")</f>
        <v>S</v>
      </c>
      <c r="H7324" t="s">
        <v>32</v>
      </c>
      <c r="I7324">
        <v>28</v>
      </c>
      <c r="J7324" t="b">
        <v>0</v>
      </c>
      <c r="K7324" s="7">
        <v>0</v>
      </c>
      <c r="L7324" s="7">
        <v>0</v>
      </c>
      <c r="M7324" s="7">
        <v>0</v>
      </c>
      <c r="N7324" s="7">
        <v>0</v>
      </c>
      <c r="O7324" s="7">
        <v>0</v>
      </c>
      <c r="P7324" s="7">
        <f>SUM(dane3[[#This Row],[RoomService]:[VRDeck]])</f>
        <v>0</v>
      </c>
      <c r="Q7324" t="s">
        <v>20022</v>
      </c>
      <c r="R7324" t="b">
        <v>0</v>
      </c>
    </row>
    <row r="7325" spans="1:18" x14ac:dyDescent="0.3">
      <c r="A7325" t="s">
        <v>20023</v>
      </c>
      <c r="B7325">
        <f>MID(dane3[[#This Row],[PassengerId]],1,4)+0</f>
        <v>7837</v>
      </c>
      <c r="C7325" t="s">
        <v>14</v>
      </c>
      <c r="D7325" t="b">
        <v>1</v>
      </c>
      <c r="E7325" t="s">
        <v>20024</v>
      </c>
      <c r="F7325" t="str">
        <f>MID($E7325,1,1)</f>
        <v>B</v>
      </c>
      <c r="G7325" t="str">
        <f>IFERROR(MID($E7325,SEARCH("/",$E7325,SEARCH("/",$E7325)+1)+1,1),"")</f>
        <v>S</v>
      </c>
      <c r="H7325" t="s">
        <v>46</v>
      </c>
      <c r="I7325">
        <v>44</v>
      </c>
      <c r="J7325" t="b">
        <v>0</v>
      </c>
      <c r="K7325" s="7">
        <v>0</v>
      </c>
      <c r="L7325" s="7">
        <v>0</v>
      </c>
      <c r="M7325" s="7">
        <v>0</v>
      </c>
      <c r="N7325" s="7">
        <v>0</v>
      </c>
      <c r="O7325" s="7">
        <v>0</v>
      </c>
      <c r="P7325" s="7">
        <f>SUM(dane3[[#This Row],[RoomService]:[VRDeck]])</f>
        <v>0</v>
      </c>
      <c r="Q7325" t="s">
        <v>20025</v>
      </c>
      <c r="R7325" t="b">
        <v>1</v>
      </c>
    </row>
    <row r="7326" spans="1:18" x14ac:dyDescent="0.3">
      <c r="A7326" t="s">
        <v>20026</v>
      </c>
      <c r="B7326">
        <f>MID(dane3[[#This Row],[PassengerId]],1,4)+0</f>
        <v>7837</v>
      </c>
      <c r="C7326" t="s">
        <v>14</v>
      </c>
      <c r="D7326" t="b">
        <v>1</v>
      </c>
      <c r="E7326" t="s">
        <v>20024</v>
      </c>
      <c r="F7326" t="str">
        <f>MID($E7326,1,1)</f>
        <v>B</v>
      </c>
      <c r="G7326" t="str">
        <f>IFERROR(MID($E7326,SEARCH("/",$E7326,SEARCH("/",$E7326)+1)+1,1),"")</f>
        <v>S</v>
      </c>
      <c r="H7326" t="s">
        <v>16</v>
      </c>
      <c r="I7326">
        <v>35</v>
      </c>
      <c r="J7326" t="b">
        <v>0</v>
      </c>
      <c r="K7326" s="7">
        <v>0</v>
      </c>
      <c r="L7326" s="7">
        <v>0</v>
      </c>
      <c r="M7326" s="7">
        <v>0</v>
      </c>
      <c r="N7326" s="7">
        <v>0</v>
      </c>
      <c r="O7326" s="7">
        <v>0</v>
      </c>
      <c r="P7326" s="7">
        <f>SUM(dane3[[#This Row],[RoomService]:[VRDeck]])</f>
        <v>0</v>
      </c>
      <c r="Q7326" t="s">
        <v>20027</v>
      </c>
      <c r="R7326" t="b">
        <v>1</v>
      </c>
    </row>
    <row r="7327" spans="1:18" x14ac:dyDescent="0.3">
      <c r="A7327" t="s">
        <v>20028</v>
      </c>
      <c r="B7327">
        <f>MID(dane3[[#This Row],[PassengerId]],1,4)+0</f>
        <v>7839</v>
      </c>
      <c r="C7327" t="s">
        <v>19</v>
      </c>
      <c r="D7327" t="b">
        <v>0</v>
      </c>
      <c r="E7327" t="s">
        <v>20029</v>
      </c>
      <c r="F7327" t="str">
        <f>MID($E7327,1,1)</f>
        <v>G</v>
      </c>
      <c r="G7327" t="str">
        <f>IFERROR(MID($E7327,SEARCH("/",$E7327,SEARCH("/",$E7327)+1)+1,1),"")</f>
        <v>P</v>
      </c>
      <c r="H7327" t="s">
        <v>16</v>
      </c>
      <c r="I7327">
        <v>20</v>
      </c>
      <c r="J7327" t="b">
        <v>0</v>
      </c>
      <c r="K7327" s="7">
        <v>0</v>
      </c>
      <c r="L7327" s="7">
        <v>0</v>
      </c>
      <c r="M7327" s="7">
        <v>0</v>
      </c>
      <c r="N7327" s="7">
        <v>0</v>
      </c>
      <c r="O7327" s="7">
        <v>0</v>
      </c>
      <c r="P7327" s="7">
        <f>SUM(dane3[[#This Row],[RoomService]:[VRDeck]])</f>
        <v>0</v>
      </c>
      <c r="Q7327" t="s">
        <v>20030</v>
      </c>
      <c r="R7327" t="b">
        <v>0</v>
      </c>
    </row>
    <row r="7328" spans="1:18" x14ac:dyDescent="0.3">
      <c r="A7328" t="s">
        <v>20031</v>
      </c>
      <c r="B7328">
        <f>MID(dane3[[#This Row],[PassengerId]],1,4)+0</f>
        <v>7840</v>
      </c>
      <c r="C7328" t="s">
        <v>19</v>
      </c>
      <c r="D7328" t="b">
        <v>0</v>
      </c>
      <c r="E7328" t="s">
        <v>20032</v>
      </c>
      <c r="F7328" t="str">
        <f>MID($E7328,1,1)</f>
        <v>F</v>
      </c>
      <c r="G7328" t="str">
        <f>IFERROR(MID($E7328,SEARCH("/",$E7328,SEARCH("/",$E7328)+1)+1,1),"")</f>
        <v>S</v>
      </c>
      <c r="H7328" t="s">
        <v>32</v>
      </c>
      <c r="I7328">
        <v>18</v>
      </c>
      <c r="J7328" t="b">
        <v>0</v>
      </c>
      <c r="K7328" s="7">
        <v>328</v>
      </c>
      <c r="L7328" s="7">
        <v>0</v>
      </c>
      <c r="M7328" s="7">
        <v>0</v>
      </c>
      <c r="N7328" s="7">
        <v>24</v>
      </c>
      <c r="O7328" s="7">
        <v>309</v>
      </c>
      <c r="P7328" s="7">
        <f>SUM(dane3[[#This Row],[RoomService]:[VRDeck]])</f>
        <v>661</v>
      </c>
      <c r="Q7328" t="s">
        <v>20033</v>
      </c>
      <c r="R7328" t="b">
        <v>0</v>
      </c>
    </row>
    <row r="7329" spans="1:18" x14ac:dyDescent="0.3">
      <c r="A7329" t="s">
        <v>20034</v>
      </c>
      <c r="B7329">
        <f>MID(dane3[[#This Row],[PassengerId]],1,4)+0</f>
        <v>7841</v>
      </c>
      <c r="C7329" t="s">
        <v>19</v>
      </c>
      <c r="D7329" t="b">
        <v>0</v>
      </c>
      <c r="E7329" t="s">
        <v>20035</v>
      </c>
      <c r="F7329" t="str">
        <f>MID($E7329,1,1)</f>
        <v>G</v>
      </c>
      <c r="G7329" t="str">
        <f>IFERROR(MID($E7329,SEARCH("/",$E7329,SEARCH("/",$E7329)+1)+1,1),"")</f>
        <v>P</v>
      </c>
      <c r="H7329" t="s">
        <v>32</v>
      </c>
      <c r="I7329">
        <v>43</v>
      </c>
      <c r="J7329" t="b">
        <v>0</v>
      </c>
      <c r="K7329" s="7">
        <v>6</v>
      </c>
      <c r="L7329" s="7">
        <v>25</v>
      </c>
      <c r="M7329" s="7">
        <v>0</v>
      </c>
      <c r="N7329" s="7">
        <v>5250</v>
      </c>
      <c r="O7329" s="7">
        <v>0</v>
      </c>
      <c r="P7329" s="7">
        <f>SUM(dane3[[#This Row],[RoomService]:[VRDeck]])</f>
        <v>5281</v>
      </c>
      <c r="Q7329" t="s">
        <v>20036</v>
      </c>
      <c r="R7329" t="b">
        <v>0</v>
      </c>
    </row>
    <row r="7330" spans="1:18" x14ac:dyDescent="0.3">
      <c r="A7330" t="s">
        <v>20037</v>
      </c>
      <c r="B7330">
        <f>MID(dane3[[#This Row],[PassengerId]],1,4)+0</f>
        <v>7841</v>
      </c>
      <c r="C7330" t="s">
        <v>19</v>
      </c>
      <c r="D7330" t="b">
        <v>0</v>
      </c>
      <c r="E7330" t="s">
        <v>20038</v>
      </c>
      <c r="F7330" t="str">
        <f>MID($E7330,1,1)</f>
        <v>F</v>
      </c>
      <c r="G7330" t="str">
        <f>IFERROR(MID($E7330,SEARCH("/",$E7330,SEARCH("/",$E7330)+1)+1,1),"")</f>
        <v>P</v>
      </c>
      <c r="H7330" t="s">
        <v>32</v>
      </c>
      <c r="I7330">
        <v>48</v>
      </c>
      <c r="J7330" t="b">
        <v>0</v>
      </c>
      <c r="K7330" s="7">
        <v>0</v>
      </c>
      <c r="L7330" s="7">
        <v>0</v>
      </c>
      <c r="M7330" s="7">
        <v>501</v>
      </c>
      <c r="N7330" s="7">
        <v>242</v>
      </c>
      <c r="O7330" s="7">
        <v>0</v>
      </c>
      <c r="P7330" s="7">
        <f>SUM(dane3[[#This Row],[RoomService]:[VRDeck]])</f>
        <v>743</v>
      </c>
      <c r="Q7330" t="s">
        <v>20039</v>
      </c>
      <c r="R7330" t="b">
        <v>0</v>
      </c>
    </row>
    <row r="7331" spans="1:18" x14ac:dyDescent="0.3">
      <c r="A7331" t="s">
        <v>19195</v>
      </c>
      <c r="B7331">
        <f>MID(dane3[[#This Row],[PassengerId]],1,4)+0</f>
        <v>7483</v>
      </c>
      <c r="C7331" t="s">
        <v>53</v>
      </c>
      <c r="D7331" t="b">
        <v>0</v>
      </c>
      <c r="E7331" t="s">
        <v>19196</v>
      </c>
      <c r="F7331" t="str">
        <f>MID($E7331,1,1)</f>
        <v>E</v>
      </c>
      <c r="G7331" t="str">
        <f>IFERROR(MID($E7331,SEARCH("/",$E7331,SEARCH("/",$E7331)+1)+1,1),"")</f>
        <v>P</v>
      </c>
      <c r="H7331" t="s">
        <v>32</v>
      </c>
      <c r="I7331">
        <v>43</v>
      </c>
      <c r="J7331" t="b">
        <v>0</v>
      </c>
      <c r="K7331" s="7">
        <v>244</v>
      </c>
      <c r="L7331" s="7">
        <v>0</v>
      </c>
      <c r="M7331" s="7">
        <v>358</v>
      </c>
      <c r="N7331" s="7">
        <v>160</v>
      </c>
      <c r="O7331" s="7">
        <v>800</v>
      </c>
      <c r="P7331" s="7">
        <f>SUM(dane3[[#This Row],[RoomService]:[VRDeck]])</f>
        <v>1562</v>
      </c>
      <c r="Q7331" t="s">
        <v>19197</v>
      </c>
      <c r="R7331" t="b">
        <v>1</v>
      </c>
    </row>
    <row r="7332" spans="1:18" x14ac:dyDescent="0.3">
      <c r="A7332" t="s">
        <v>19209</v>
      </c>
      <c r="B7332">
        <f>MID(dane3[[#This Row],[PassengerId]],1,4)+0</f>
        <v>7488</v>
      </c>
      <c r="C7332" t="s">
        <v>53</v>
      </c>
      <c r="D7332" t="b">
        <v>0</v>
      </c>
      <c r="E7332" t="s">
        <v>19210</v>
      </c>
      <c r="F7332" t="str">
        <f>MID($E7332,1,1)</f>
        <v>E</v>
      </c>
      <c r="G7332" t="str">
        <f>IFERROR(MID($E7332,SEARCH("/",$E7332,SEARCH("/",$E7332)+1)+1,1),"")</f>
        <v>P</v>
      </c>
      <c r="H7332" t="s">
        <v>16</v>
      </c>
      <c r="I7332">
        <v>29</v>
      </c>
      <c r="J7332" t="b">
        <v>0</v>
      </c>
      <c r="K7332" s="7">
        <v>558</v>
      </c>
      <c r="L7332" s="7">
        <v>0</v>
      </c>
      <c r="M7332" s="7">
        <v>386</v>
      </c>
      <c r="N7332" s="7">
        <v>355</v>
      </c>
      <c r="O7332" s="7">
        <v>0</v>
      </c>
      <c r="P7332" s="7">
        <f>SUM(dane3[[#This Row],[RoomService]:[VRDeck]])</f>
        <v>1299</v>
      </c>
      <c r="Q7332" t="s">
        <v>19211</v>
      </c>
      <c r="R7332" t="b">
        <v>0</v>
      </c>
    </row>
    <row r="7333" spans="1:18" x14ac:dyDescent="0.3">
      <c r="A7333" t="s">
        <v>20045</v>
      </c>
      <c r="B7333">
        <f>MID(dane3[[#This Row],[PassengerId]],1,4)+0</f>
        <v>7845</v>
      </c>
      <c r="C7333" t="s">
        <v>14</v>
      </c>
      <c r="D7333" t="b">
        <v>1</v>
      </c>
      <c r="E7333" t="s">
        <v>20046</v>
      </c>
      <c r="F7333" t="str">
        <f>MID($E7333,1,1)</f>
        <v>B</v>
      </c>
      <c r="G7333" t="str">
        <f>IFERROR(MID($E7333,SEARCH("/",$E7333,SEARCH("/",$E7333)+1)+1,1),"")</f>
        <v>S</v>
      </c>
      <c r="H7333" t="s">
        <v>46</v>
      </c>
      <c r="I7333">
        <v>24</v>
      </c>
      <c r="J7333" t="b">
        <v>0</v>
      </c>
      <c r="K7333" s="7">
        <v>0</v>
      </c>
      <c r="L7333" s="7">
        <v>0</v>
      </c>
      <c r="M7333" s="7">
        <v>0</v>
      </c>
      <c r="N7333" s="7">
        <v>0</v>
      </c>
      <c r="O7333" s="7">
        <v>0</v>
      </c>
      <c r="P7333" s="7">
        <f>SUM(dane3[[#This Row],[RoomService]:[VRDeck]])</f>
        <v>0</v>
      </c>
      <c r="Q7333" t="s">
        <v>20047</v>
      </c>
      <c r="R7333" t="b">
        <v>1</v>
      </c>
    </row>
    <row r="7334" spans="1:18" x14ac:dyDescent="0.3">
      <c r="A7334" t="s">
        <v>20048</v>
      </c>
      <c r="B7334">
        <f>MID(dane3[[#This Row],[PassengerId]],1,4)+0</f>
        <v>7847</v>
      </c>
      <c r="C7334" t="s">
        <v>19</v>
      </c>
      <c r="D7334" t="b">
        <v>0</v>
      </c>
      <c r="E7334" t="s">
        <v>20049</v>
      </c>
      <c r="F7334" t="str">
        <f>MID($E7334,1,1)</f>
        <v>G</v>
      </c>
      <c r="G7334" t="str">
        <f>IFERROR(MID($E7334,SEARCH("/",$E7334,SEARCH("/",$E7334)+1)+1,1),"")</f>
        <v>P</v>
      </c>
      <c r="H7334" t="s">
        <v>16</v>
      </c>
      <c r="I7334">
        <v>34</v>
      </c>
      <c r="J7334" t="b">
        <v>0</v>
      </c>
      <c r="K7334" s="7">
        <v>0</v>
      </c>
      <c r="L7334" s="7">
        <v>9</v>
      </c>
      <c r="M7334" s="7">
        <v>617</v>
      </c>
      <c r="N7334" s="7">
        <v>0</v>
      </c>
      <c r="O7334" s="7">
        <v>281</v>
      </c>
      <c r="P7334" s="7">
        <f>SUM(dane3[[#This Row],[RoomService]:[VRDeck]])</f>
        <v>907</v>
      </c>
      <c r="Q7334" t="s">
        <v>20050</v>
      </c>
      <c r="R7334" t="b">
        <v>0</v>
      </c>
    </row>
    <row r="7335" spans="1:18" x14ac:dyDescent="0.3">
      <c r="A7335" t="s">
        <v>19212</v>
      </c>
      <c r="B7335">
        <f>MID(dane3[[#This Row],[PassengerId]],1,4)+0</f>
        <v>7488</v>
      </c>
      <c r="C7335" t="s">
        <v>53</v>
      </c>
      <c r="D7335" t="b">
        <v>1</v>
      </c>
      <c r="E7335" t="s">
        <v>19210</v>
      </c>
      <c r="F7335" t="str">
        <f>MID($E7335,1,1)</f>
        <v>E</v>
      </c>
      <c r="G7335" t="str">
        <f>IFERROR(MID($E7335,SEARCH("/",$E7335,SEARCH("/",$E7335)+1)+1,1),"")</f>
        <v>P</v>
      </c>
      <c r="H7335" t="s">
        <v>32</v>
      </c>
      <c r="I7335">
        <v>45</v>
      </c>
      <c r="J7335" t="b">
        <v>0</v>
      </c>
      <c r="K7335" s="7">
        <v>0</v>
      </c>
      <c r="L7335" s="7">
        <v>0</v>
      </c>
      <c r="M7335" s="7">
        <v>0</v>
      </c>
      <c r="N7335" s="7">
        <v>0</v>
      </c>
      <c r="O7335" s="7">
        <v>0</v>
      </c>
      <c r="P7335" s="7">
        <f>SUM(dane3[[#This Row],[RoomService]:[VRDeck]])</f>
        <v>0</v>
      </c>
      <c r="Q7335" t="s">
        <v>19213</v>
      </c>
      <c r="R7335" t="b">
        <v>1</v>
      </c>
    </row>
    <row r="7336" spans="1:18" x14ac:dyDescent="0.3">
      <c r="A7336" t="s">
        <v>19217</v>
      </c>
      <c r="B7336">
        <f>MID(dane3[[#This Row],[PassengerId]],1,4)+0</f>
        <v>7492</v>
      </c>
      <c r="C7336" t="s">
        <v>53</v>
      </c>
      <c r="D7336" t="b">
        <v>0</v>
      </c>
      <c r="E7336" t="s">
        <v>19218</v>
      </c>
      <c r="F7336" t="str">
        <f>MID($E7336,1,1)</f>
        <v>D</v>
      </c>
      <c r="G7336" t="str">
        <f>IFERROR(MID($E7336,SEARCH("/",$E7336,SEARCH("/",$E7336)+1)+1,1),"")</f>
        <v>S</v>
      </c>
      <c r="H7336" t="s">
        <v>16</v>
      </c>
      <c r="I7336">
        <v>19</v>
      </c>
      <c r="J7336" t="b">
        <v>0</v>
      </c>
      <c r="K7336" s="7">
        <v>193</v>
      </c>
      <c r="L7336" s="7">
        <v>0</v>
      </c>
      <c r="M7336" s="7">
        <v>2956</v>
      </c>
      <c r="N7336" s="7">
        <v>0</v>
      </c>
      <c r="O7336" s="7">
        <v>0</v>
      </c>
      <c r="P7336" s="7">
        <f>SUM(dane3[[#This Row],[RoomService]:[VRDeck]])</f>
        <v>3149</v>
      </c>
      <c r="Q7336" t="s">
        <v>19219</v>
      </c>
      <c r="R7336" t="b">
        <v>1</v>
      </c>
    </row>
    <row r="7337" spans="1:18" x14ac:dyDescent="0.3">
      <c r="A7337" t="s">
        <v>20056</v>
      </c>
      <c r="B7337">
        <f>MID(dane3[[#This Row],[PassengerId]],1,4)+0</f>
        <v>7849</v>
      </c>
      <c r="C7337" t="s">
        <v>19</v>
      </c>
      <c r="D7337" t="b">
        <v>0</v>
      </c>
      <c r="E7337" t="s">
        <v>20057</v>
      </c>
      <c r="F7337" t="str">
        <f>MID($E7337,1,1)</f>
        <v>G</v>
      </c>
      <c r="G7337" t="str">
        <f>IFERROR(MID($E7337,SEARCH("/",$E7337,SEARCH("/",$E7337)+1)+1,1),"")</f>
        <v>S</v>
      </c>
      <c r="H7337" t="s">
        <v>16</v>
      </c>
      <c r="I7337">
        <v>22</v>
      </c>
      <c r="J7337" t="b">
        <v>0</v>
      </c>
      <c r="K7337" s="7">
        <v>558</v>
      </c>
      <c r="L7337" s="7">
        <v>63</v>
      </c>
      <c r="M7337" s="7">
        <v>0</v>
      </c>
      <c r="N7337" s="7">
        <v>0</v>
      </c>
      <c r="O7337" s="7">
        <v>0</v>
      </c>
      <c r="P7337" s="7">
        <f>SUM(dane3[[#This Row],[RoomService]:[VRDeck]])</f>
        <v>621</v>
      </c>
      <c r="Q7337" t="s">
        <v>20058</v>
      </c>
      <c r="R7337" t="b">
        <v>0</v>
      </c>
    </row>
    <row r="7338" spans="1:18" x14ac:dyDescent="0.3">
      <c r="A7338" t="s">
        <v>19229</v>
      </c>
      <c r="B7338">
        <f>MID(dane3[[#This Row],[PassengerId]],1,4)+0</f>
        <v>7498</v>
      </c>
      <c r="C7338" t="s">
        <v>53</v>
      </c>
      <c r="D7338" t="b">
        <v>0</v>
      </c>
      <c r="E7338" t="s">
        <v>19230</v>
      </c>
      <c r="F7338" t="str">
        <f>MID($E7338,1,1)</f>
        <v>F</v>
      </c>
      <c r="G7338" t="str">
        <f>IFERROR(MID($E7338,SEARCH("/",$E7338,SEARCH("/",$E7338)+1)+1,1),"")</f>
        <v>P</v>
      </c>
      <c r="H7338" t="s">
        <v>16</v>
      </c>
      <c r="I7338">
        <v>68</v>
      </c>
      <c r="J7338" t="b">
        <v>1</v>
      </c>
      <c r="K7338" s="7">
        <v>523</v>
      </c>
      <c r="L7338" s="7">
        <v>0</v>
      </c>
      <c r="M7338" s="7">
        <v>859</v>
      </c>
      <c r="N7338" s="7">
        <v>201</v>
      </c>
      <c r="O7338" s="7">
        <v>782</v>
      </c>
      <c r="P7338" s="7">
        <f>SUM(dane3[[#This Row],[RoomService]:[VRDeck]])</f>
        <v>2365</v>
      </c>
      <c r="Q7338" t="s">
        <v>19231</v>
      </c>
      <c r="R7338" t="b">
        <v>0</v>
      </c>
    </row>
    <row r="7339" spans="1:18" x14ac:dyDescent="0.3">
      <c r="A7339" t="s">
        <v>19232</v>
      </c>
      <c r="B7339">
        <f>MID(dane3[[#This Row],[PassengerId]],1,4)+0</f>
        <v>7498</v>
      </c>
      <c r="C7339" t="s">
        <v>53</v>
      </c>
      <c r="D7339" t="b">
        <v>1</v>
      </c>
      <c r="E7339" t="s">
        <v>19230</v>
      </c>
      <c r="F7339" t="str">
        <f>MID($E7339,1,1)</f>
        <v>F</v>
      </c>
      <c r="G7339" t="str">
        <f>IFERROR(MID($E7339,SEARCH("/",$E7339,SEARCH("/",$E7339)+1)+1,1),"")</f>
        <v>P</v>
      </c>
      <c r="H7339" t="s">
        <v>16</v>
      </c>
      <c r="I7339">
        <v>5</v>
      </c>
      <c r="J7339" t="b">
        <v>0</v>
      </c>
      <c r="K7339" s="7">
        <v>0</v>
      </c>
      <c r="L7339" s="7">
        <v>0</v>
      </c>
      <c r="M7339" s="7">
        <v>0</v>
      </c>
      <c r="N7339" s="7">
        <v>0</v>
      </c>
      <c r="O7339" s="7">
        <v>0</v>
      </c>
      <c r="P7339" s="7">
        <f>SUM(dane3[[#This Row],[RoomService]:[VRDeck]])</f>
        <v>0</v>
      </c>
      <c r="Q7339" t="s">
        <v>19233</v>
      </c>
      <c r="R7339" t="b">
        <v>1</v>
      </c>
    </row>
    <row r="7340" spans="1:18" x14ac:dyDescent="0.3">
      <c r="A7340" t="s">
        <v>20065</v>
      </c>
      <c r="B7340">
        <f>MID(dane3[[#This Row],[PassengerId]],1,4)+0</f>
        <v>7852</v>
      </c>
      <c r="C7340" t="s">
        <v>19</v>
      </c>
      <c r="D7340" t="b">
        <v>0</v>
      </c>
      <c r="E7340" t="s">
        <v>20066</v>
      </c>
      <c r="F7340" t="str">
        <f>MID($E7340,1,1)</f>
        <v>E</v>
      </c>
      <c r="G7340" t="str">
        <f>IFERROR(MID($E7340,SEARCH("/",$E7340,SEARCH("/",$E7340)+1)+1,1),"")</f>
        <v>P</v>
      </c>
      <c r="H7340" t="s">
        <v>16</v>
      </c>
      <c r="I7340">
        <v>15</v>
      </c>
      <c r="J7340" t="b">
        <v>0</v>
      </c>
      <c r="K7340" s="7">
        <v>0</v>
      </c>
      <c r="L7340" s="7">
        <v>6</v>
      </c>
      <c r="M7340" s="7">
        <v>0</v>
      </c>
      <c r="N7340" s="7">
        <v>981</v>
      </c>
      <c r="O7340" s="7">
        <v>0</v>
      </c>
      <c r="P7340" s="7">
        <f>SUM(dane3[[#This Row],[RoomService]:[VRDeck]])</f>
        <v>987</v>
      </c>
      <c r="Q7340" t="s">
        <v>20067</v>
      </c>
      <c r="R7340" t="b">
        <v>0</v>
      </c>
    </row>
    <row r="7341" spans="1:18" x14ac:dyDescent="0.3">
      <c r="A7341" t="s">
        <v>10639</v>
      </c>
      <c r="B7341">
        <f>MID(dane3[[#This Row],[PassengerId]],1,4)+0</f>
        <v>4172</v>
      </c>
      <c r="C7341" t="s">
        <v>53</v>
      </c>
      <c r="D7341" t="b">
        <v>1</v>
      </c>
      <c r="E7341" t="s">
        <v>10635</v>
      </c>
      <c r="F7341" t="str">
        <f>MID($E7341,1,1)</f>
        <v>F</v>
      </c>
      <c r="G7341" t="str">
        <f>IFERROR(MID($E7341,SEARCH("/",$E7341,SEARCH("/",$E7341)+1)+1,1),"")</f>
        <v>P</v>
      </c>
      <c r="H7341" t="s">
        <v>16</v>
      </c>
      <c r="I7341">
        <v>36</v>
      </c>
      <c r="J7341" t="b">
        <v>0</v>
      </c>
      <c r="K7341" s="7">
        <v>0</v>
      </c>
      <c r="L7341" s="7">
        <v>0</v>
      </c>
      <c r="M7341" s="7">
        <v>0</v>
      </c>
      <c r="N7341" s="7">
        <v>0</v>
      </c>
      <c r="O7341" s="7">
        <v>0</v>
      </c>
      <c r="P7341" s="7">
        <f>SUM(dane3[[#This Row],[RoomService]:[VRDeck]])</f>
        <v>0</v>
      </c>
      <c r="Q7341" t="s">
        <v>10640</v>
      </c>
      <c r="R7341" t="b">
        <v>1</v>
      </c>
    </row>
    <row r="7342" spans="1:18" x14ac:dyDescent="0.3">
      <c r="A7342" t="s">
        <v>19234</v>
      </c>
      <c r="B7342">
        <f>MID(dane3[[#This Row],[PassengerId]],1,4)+0</f>
        <v>7498</v>
      </c>
      <c r="C7342" t="s">
        <v>53</v>
      </c>
      <c r="D7342" t="b">
        <v>0</v>
      </c>
      <c r="E7342" t="s">
        <v>19230</v>
      </c>
      <c r="F7342" t="str">
        <f>MID($E7342,1,1)</f>
        <v>F</v>
      </c>
      <c r="G7342" t="str">
        <f>IFERROR(MID($E7342,SEARCH("/",$E7342,SEARCH("/",$E7342)+1)+1,1),"")</f>
        <v>P</v>
      </c>
      <c r="H7342" t="s">
        <v>16</v>
      </c>
      <c r="I7342">
        <v>27</v>
      </c>
      <c r="J7342" t="b">
        <v>1</v>
      </c>
      <c r="K7342" s="7">
        <v>30</v>
      </c>
      <c r="L7342" s="7">
        <v>0</v>
      </c>
      <c r="M7342" s="7">
        <v>910</v>
      </c>
      <c r="N7342" s="7">
        <v>0</v>
      </c>
      <c r="O7342" s="7">
        <v>0</v>
      </c>
      <c r="P7342" s="7">
        <f>SUM(dane3[[#This Row],[RoomService]:[VRDeck]])</f>
        <v>940</v>
      </c>
      <c r="Q7342" t="s">
        <v>19235</v>
      </c>
      <c r="R7342" t="b">
        <v>1</v>
      </c>
    </row>
    <row r="7343" spans="1:18" x14ac:dyDescent="0.3">
      <c r="A7343" t="s">
        <v>19255</v>
      </c>
      <c r="B7343">
        <f>MID(dane3[[#This Row],[PassengerId]],1,4)+0</f>
        <v>7505</v>
      </c>
      <c r="C7343" t="s">
        <v>53</v>
      </c>
      <c r="D7343" t="b">
        <v>0</v>
      </c>
      <c r="E7343" t="s">
        <v>19256</v>
      </c>
      <c r="F7343" t="str">
        <f>MID($E7343,1,1)</f>
        <v>F</v>
      </c>
      <c r="G7343" t="str">
        <f>IFERROR(MID($E7343,SEARCH("/",$E7343,SEARCH("/",$E7343)+1)+1,1),"")</f>
        <v>P</v>
      </c>
      <c r="H7343" t="s">
        <v>16</v>
      </c>
      <c r="I7343">
        <v>51</v>
      </c>
      <c r="J7343" t="b">
        <v>1</v>
      </c>
      <c r="K7343" s="7">
        <v>511</v>
      </c>
      <c r="L7343" s="7">
        <v>0</v>
      </c>
      <c r="M7343" s="7">
        <v>291</v>
      </c>
      <c r="N7343" s="7">
        <v>4212</v>
      </c>
      <c r="O7343" s="7">
        <v>0</v>
      </c>
      <c r="P7343" s="7">
        <f>SUM(dane3[[#This Row],[RoomService]:[VRDeck]])</f>
        <v>5014</v>
      </c>
      <c r="Q7343" t="s">
        <v>19257</v>
      </c>
      <c r="R7343" t="b">
        <v>0</v>
      </c>
    </row>
    <row r="7344" spans="1:18" x14ac:dyDescent="0.3">
      <c r="A7344" t="s">
        <v>20076</v>
      </c>
      <c r="B7344">
        <f>MID(dane3[[#This Row],[PassengerId]],1,4)+0</f>
        <v>7856</v>
      </c>
      <c r="C7344" t="s">
        <v>19</v>
      </c>
      <c r="D7344" t="b">
        <v>0</v>
      </c>
      <c r="E7344" t="s">
        <v>20077</v>
      </c>
      <c r="F7344" t="str">
        <f>MID($E7344,1,1)</f>
        <v>F</v>
      </c>
      <c r="G7344" t="str">
        <f>IFERROR(MID($E7344,SEARCH("/",$E7344,SEARCH("/",$E7344)+1)+1,1),"")</f>
        <v>S</v>
      </c>
      <c r="H7344" t="s">
        <v>16</v>
      </c>
      <c r="I7344">
        <v>34</v>
      </c>
      <c r="J7344" t="b">
        <v>0</v>
      </c>
      <c r="K7344" s="7">
        <v>0</v>
      </c>
      <c r="L7344" s="7">
        <v>0</v>
      </c>
      <c r="M7344" s="7">
        <v>0</v>
      </c>
      <c r="N7344" s="7">
        <v>156</v>
      </c>
      <c r="O7344" s="7">
        <v>620</v>
      </c>
      <c r="P7344" s="7">
        <f>SUM(dane3[[#This Row],[RoomService]:[VRDeck]])</f>
        <v>776</v>
      </c>
      <c r="Q7344" t="s">
        <v>20078</v>
      </c>
      <c r="R7344" t="b">
        <v>0</v>
      </c>
    </row>
    <row r="7345" spans="1:18" x14ac:dyDescent="0.3">
      <c r="A7345" t="s">
        <v>20079</v>
      </c>
      <c r="B7345">
        <f>MID(dane3[[#This Row],[PassengerId]],1,4)+0</f>
        <v>7858</v>
      </c>
      <c r="C7345" t="s">
        <v>19</v>
      </c>
      <c r="D7345" t="b">
        <v>0</v>
      </c>
      <c r="E7345" t="s">
        <v>20080</v>
      </c>
      <c r="F7345" t="str">
        <f>MID($E7345,1,1)</f>
        <v>G</v>
      </c>
      <c r="G7345" t="str">
        <f>IFERROR(MID($E7345,SEARCH("/",$E7345,SEARCH("/",$E7345)+1)+1,1),"")</f>
        <v>P</v>
      </c>
      <c r="H7345" t="s">
        <v>16</v>
      </c>
      <c r="I7345">
        <v>21</v>
      </c>
      <c r="J7345" t="b">
        <v>0</v>
      </c>
      <c r="K7345" s="7">
        <v>9</v>
      </c>
      <c r="L7345" s="7">
        <v>0</v>
      </c>
      <c r="M7345" s="7">
        <v>0</v>
      </c>
      <c r="N7345" s="7">
        <v>25</v>
      </c>
      <c r="O7345" s="7">
        <v>811</v>
      </c>
      <c r="P7345" s="7">
        <f>SUM(dane3[[#This Row],[RoomService]:[VRDeck]])</f>
        <v>845</v>
      </c>
      <c r="Q7345" t="s">
        <v>20081</v>
      </c>
      <c r="R7345" t="b">
        <v>0</v>
      </c>
    </row>
    <row r="7346" spans="1:18" x14ac:dyDescent="0.3">
      <c r="A7346" t="s">
        <v>20082</v>
      </c>
      <c r="B7346">
        <f>MID(dane3[[#This Row],[PassengerId]],1,4)+0</f>
        <v>7858</v>
      </c>
      <c r="C7346" t="s">
        <v>19</v>
      </c>
      <c r="D7346" t="b">
        <v>0</v>
      </c>
      <c r="E7346" t="s">
        <v>20083</v>
      </c>
      <c r="F7346" t="str">
        <f>MID($E7346,1,1)</f>
        <v>F</v>
      </c>
      <c r="G7346" t="str">
        <f>IFERROR(MID($E7346,SEARCH("/",$E7346,SEARCH("/",$E7346)+1)+1,1),"")</f>
        <v>P</v>
      </c>
      <c r="H7346" t="s">
        <v>46</v>
      </c>
      <c r="I7346">
        <v>16</v>
      </c>
      <c r="J7346" t="b">
        <v>0</v>
      </c>
      <c r="K7346" s="7">
        <v>0</v>
      </c>
      <c r="L7346" s="7">
        <v>11</v>
      </c>
      <c r="M7346" s="7">
        <v>0</v>
      </c>
      <c r="N7346" s="7">
        <v>863</v>
      </c>
      <c r="O7346" s="7">
        <v>0</v>
      </c>
      <c r="P7346" s="7">
        <f>SUM(dane3[[#This Row],[RoomService]:[VRDeck]])</f>
        <v>874</v>
      </c>
      <c r="Q7346" t="s">
        <v>20084</v>
      </c>
      <c r="R7346" t="b">
        <v>0</v>
      </c>
    </row>
    <row r="7347" spans="1:18" x14ac:dyDescent="0.3">
      <c r="A7347" t="s">
        <v>20085</v>
      </c>
      <c r="B7347">
        <f>MID(dane3[[#This Row],[PassengerId]],1,4)+0</f>
        <v>7858</v>
      </c>
      <c r="C7347" t="s">
        <v>19</v>
      </c>
      <c r="D7347" t="b">
        <v>0</v>
      </c>
      <c r="E7347" t="s">
        <v>20083</v>
      </c>
      <c r="F7347" t="str">
        <f>MID($E7347,1,1)</f>
        <v>F</v>
      </c>
      <c r="G7347" t="str">
        <f>IFERROR(MID($E7347,SEARCH("/",$E7347,SEARCH("/",$E7347)+1)+1,1),"")</f>
        <v>P</v>
      </c>
      <c r="H7347" t="s">
        <v>16</v>
      </c>
      <c r="I7347">
        <v>40</v>
      </c>
      <c r="J7347" t="b">
        <v>0</v>
      </c>
      <c r="K7347" s="7">
        <v>634</v>
      </c>
      <c r="L7347" s="7">
        <v>60</v>
      </c>
      <c r="M7347" s="7">
        <v>134</v>
      </c>
      <c r="N7347" s="7">
        <v>0</v>
      </c>
      <c r="O7347" s="7">
        <v>0</v>
      </c>
      <c r="P7347" s="7">
        <f>SUM(dane3[[#This Row],[RoomService]:[VRDeck]])</f>
        <v>828</v>
      </c>
      <c r="Q7347" t="s">
        <v>20086</v>
      </c>
      <c r="R7347" t="b">
        <v>0</v>
      </c>
    </row>
    <row r="7348" spans="1:18" x14ac:dyDescent="0.3">
      <c r="A7348" t="s">
        <v>11394</v>
      </c>
      <c r="B7348">
        <f>MID(dane3[[#This Row],[PassengerId]],1,4)+0</f>
        <v>4451</v>
      </c>
      <c r="C7348" t="s">
        <v>53</v>
      </c>
      <c r="D7348" t="b">
        <v>1</v>
      </c>
      <c r="E7348" t="s">
        <v>11395</v>
      </c>
      <c r="F7348" t="str">
        <f>MID($E7348,1,1)</f>
        <v>F</v>
      </c>
      <c r="G7348" t="str">
        <f>IFERROR(MID($E7348,SEARCH("/",$E7348,SEARCH("/",$E7348)+1)+1,1),"")</f>
        <v>P</v>
      </c>
      <c r="H7348" t="s">
        <v>16</v>
      </c>
      <c r="I7348">
        <v>35</v>
      </c>
      <c r="J7348" t="b">
        <v>0</v>
      </c>
      <c r="K7348" s="7">
        <v>0</v>
      </c>
      <c r="L7348" s="7">
        <v>0</v>
      </c>
      <c r="M7348" s="7">
        <v>0</v>
      </c>
      <c r="N7348" s="7">
        <v>0</v>
      </c>
      <c r="O7348" s="7">
        <v>0</v>
      </c>
      <c r="P7348" s="7">
        <f>SUM(dane3[[#This Row],[RoomService]:[VRDeck]])</f>
        <v>0</v>
      </c>
      <c r="Q7348" t="s">
        <v>11396</v>
      </c>
      <c r="R7348" t="b">
        <v>1</v>
      </c>
    </row>
    <row r="7349" spans="1:18" x14ac:dyDescent="0.3">
      <c r="A7349" t="s">
        <v>20090</v>
      </c>
      <c r="B7349">
        <f>MID(dane3[[#This Row],[PassengerId]],1,4)+0</f>
        <v>7861</v>
      </c>
      <c r="C7349" t="s">
        <v>19</v>
      </c>
      <c r="D7349" t="b">
        <v>1</v>
      </c>
      <c r="E7349" t="s">
        <v>20091</v>
      </c>
      <c r="F7349" t="str">
        <f>MID($E7349,1,1)</f>
        <v>G</v>
      </c>
      <c r="G7349" t="str">
        <f>IFERROR(MID($E7349,SEARCH("/",$E7349,SEARCH("/",$E7349)+1)+1,1),"")</f>
        <v>P</v>
      </c>
      <c r="H7349" t="s">
        <v>16</v>
      </c>
      <c r="I7349">
        <v>6</v>
      </c>
      <c r="J7349" t="b">
        <v>0</v>
      </c>
      <c r="K7349" s="7">
        <v>0</v>
      </c>
      <c r="L7349" s="7">
        <v>0</v>
      </c>
      <c r="M7349" s="7">
        <v>0</v>
      </c>
      <c r="N7349" s="7">
        <v>0</v>
      </c>
      <c r="O7349" s="7">
        <v>0</v>
      </c>
      <c r="P7349" s="7">
        <f>SUM(dane3[[#This Row],[RoomService]:[VRDeck]])</f>
        <v>0</v>
      </c>
      <c r="Q7349" t="s">
        <v>20092</v>
      </c>
      <c r="R7349" t="b">
        <v>0</v>
      </c>
    </row>
    <row r="7350" spans="1:18" x14ac:dyDescent="0.3">
      <c r="A7350" t="s">
        <v>20093</v>
      </c>
      <c r="B7350">
        <f>MID(dane3[[#This Row],[PassengerId]],1,4)+0</f>
        <v>7863</v>
      </c>
      <c r="C7350" t="s">
        <v>19</v>
      </c>
      <c r="D7350" t="b">
        <v>0</v>
      </c>
      <c r="E7350" t="s">
        <v>20094</v>
      </c>
      <c r="F7350" t="str">
        <f>MID($E7350,1,1)</f>
        <v>F</v>
      </c>
      <c r="G7350" t="str">
        <f>IFERROR(MID($E7350,SEARCH("/",$E7350,SEARCH("/",$E7350)+1)+1,1),"")</f>
        <v>S</v>
      </c>
      <c r="H7350" t="s">
        <v>16</v>
      </c>
      <c r="I7350">
        <v>17</v>
      </c>
      <c r="J7350" t="b">
        <v>0</v>
      </c>
      <c r="K7350" s="7">
        <v>99</v>
      </c>
      <c r="L7350" s="7">
        <v>516</v>
      </c>
      <c r="M7350" s="7">
        <v>1967</v>
      </c>
      <c r="N7350" s="7">
        <v>0</v>
      </c>
      <c r="O7350" s="7">
        <v>6</v>
      </c>
      <c r="P7350" s="7">
        <f>SUM(dane3[[#This Row],[RoomService]:[VRDeck]])</f>
        <v>2588</v>
      </c>
      <c r="Q7350" t="s">
        <v>20095</v>
      </c>
      <c r="R7350" t="b">
        <v>1</v>
      </c>
    </row>
    <row r="7351" spans="1:18" x14ac:dyDescent="0.3">
      <c r="A7351" t="s">
        <v>20096</v>
      </c>
      <c r="B7351">
        <f>MID(dane3[[#This Row],[PassengerId]],1,4)+0</f>
        <v>7864</v>
      </c>
      <c r="C7351" t="s">
        <v>19</v>
      </c>
      <c r="D7351" t="b">
        <v>0</v>
      </c>
      <c r="E7351" t="s">
        <v>20097</v>
      </c>
      <c r="F7351" t="str">
        <f>MID($E7351,1,1)</f>
        <v>F</v>
      </c>
      <c r="G7351" t="str">
        <f>IFERROR(MID($E7351,SEARCH("/",$E7351,SEARCH("/",$E7351)+1)+1,1),"")</f>
        <v>S</v>
      </c>
      <c r="H7351" t="s">
        <v>46</v>
      </c>
      <c r="I7351">
        <v>37</v>
      </c>
      <c r="J7351" t="b">
        <v>0</v>
      </c>
      <c r="K7351" s="7">
        <v>19</v>
      </c>
      <c r="L7351" s="7">
        <v>443</v>
      </c>
      <c r="M7351" s="7">
        <v>1769</v>
      </c>
      <c r="N7351" s="7">
        <v>0</v>
      </c>
      <c r="O7351" s="7">
        <v>3</v>
      </c>
      <c r="P7351" s="7">
        <f>SUM(dane3[[#This Row],[RoomService]:[VRDeck]])</f>
        <v>2234</v>
      </c>
      <c r="Q7351" t="s">
        <v>20098</v>
      </c>
      <c r="R7351" t="b">
        <v>1</v>
      </c>
    </row>
    <row r="7352" spans="1:18" x14ac:dyDescent="0.3">
      <c r="A7352" t="s">
        <v>20099</v>
      </c>
      <c r="B7352">
        <f>MID(dane3[[#This Row],[PassengerId]],1,4)+0</f>
        <v>7865</v>
      </c>
      <c r="C7352" t="s">
        <v>14</v>
      </c>
      <c r="D7352" t="b">
        <v>1</v>
      </c>
      <c r="E7352" t="s">
        <v>20100</v>
      </c>
      <c r="F7352" t="str">
        <f>MID($E7352,1,1)</f>
        <v>C</v>
      </c>
      <c r="G7352" t="str">
        <f>IFERROR(MID($E7352,SEARCH("/",$E7352,SEARCH("/",$E7352)+1)+1,1),"")</f>
        <v>S</v>
      </c>
      <c r="H7352" t="s">
        <v>32</v>
      </c>
      <c r="I7352">
        <v>30</v>
      </c>
      <c r="J7352" t="b">
        <v>0</v>
      </c>
      <c r="K7352" s="7">
        <v>0</v>
      </c>
      <c r="L7352" s="7">
        <v>0</v>
      </c>
      <c r="M7352" s="7">
        <v>0</v>
      </c>
      <c r="N7352" s="7">
        <v>0</v>
      </c>
      <c r="O7352" s="7">
        <v>0</v>
      </c>
      <c r="P7352" s="7">
        <f>SUM(dane3[[#This Row],[RoomService]:[VRDeck]])</f>
        <v>0</v>
      </c>
      <c r="Q7352" t="s">
        <v>20101</v>
      </c>
      <c r="R7352" t="b">
        <v>1</v>
      </c>
    </row>
    <row r="7353" spans="1:18" x14ac:dyDescent="0.3">
      <c r="A7353" t="s">
        <v>20102</v>
      </c>
      <c r="B7353">
        <f>MID(dane3[[#This Row],[PassengerId]],1,4)+0</f>
        <v>7865</v>
      </c>
      <c r="C7353" t="s">
        <v>14</v>
      </c>
      <c r="D7353" t="b">
        <v>1</v>
      </c>
      <c r="E7353" t="s">
        <v>20100</v>
      </c>
      <c r="F7353" t="str">
        <f>MID($E7353,1,1)</f>
        <v>C</v>
      </c>
      <c r="G7353" t="str">
        <f>IFERROR(MID($E7353,SEARCH("/",$E7353,SEARCH("/",$E7353)+1)+1,1),"")</f>
        <v>S</v>
      </c>
      <c r="H7353" t="s">
        <v>16</v>
      </c>
      <c r="I7353">
        <v>32</v>
      </c>
      <c r="J7353" t="b">
        <v>0</v>
      </c>
      <c r="K7353" s="7">
        <v>0</v>
      </c>
      <c r="L7353" s="7">
        <v>0</v>
      </c>
      <c r="M7353" s="7">
        <v>0</v>
      </c>
      <c r="N7353" s="7">
        <v>0</v>
      </c>
      <c r="O7353" s="7">
        <v>0</v>
      </c>
      <c r="P7353" s="7">
        <f>SUM(dane3[[#This Row],[RoomService]:[VRDeck]])</f>
        <v>0</v>
      </c>
      <c r="Q7353" t="s">
        <v>20103</v>
      </c>
      <c r="R7353" t="b">
        <v>1</v>
      </c>
    </row>
    <row r="7354" spans="1:18" x14ac:dyDescent="0.3">
      <c r="A7354" t="s">
        <v>20104</v>
      </c>
      <c r="B7354">
        <f>MID(dane3[[#This Row],[PassengerId]],1,4)+0</f>
        <v>7865</v>
      </c>
      <c r="C7354" t="s">
        <v>14</v>
      </c>
      <c r="D7354" t="b">
        <v>1</v>
      </c>
      <c r="E7354" t="s">
        <v>20100</v>
      </c>
      <c r="F7354" t="str">
        <f>MID($E7354,1,1)</f>
        <v>C</v>
      </c>
      <c r="G7354" t="str">
        <f>IFERROR(MID($E7354,SEARCH("/",$E7354,SEARCH("/",$E7354)+1)+1,1),"")</f>
        <v>S</v>
      </c>
      <c r="H7354" t="s">
        <v>46</v>
      </c>
      <c r="I7354">
        <v>41</v>
      </c>
      <c r="J7354" t="b">
        <v>0</v>
      </c>
      <c r="K7354" s="7">
        <v>0</v>
      </c>
      <c r="L7354" s="7">
        <v>0</v>
      </c>
      <c r="M7354" s="7">
        <v>0</v>
      </c>
      <c r="N7354" s="7">
        <v>0</v>
      </c>
      <c r="O7354" s="7">
        <v>0</v>
      </c>
      <c r="P7354" s="7">
        <f>SUM(dane3[[#This Row],[RoomService]:[VRDeck]])</f>
        <v>0</v>
      </c>
      <c r="Q7354" t="s">
        <v>20105</v>
      </c>
      <c r="R7354" t="b">
        <v>1</v>
      </c>
    </row>
    <row r="7355" spans="1:18" x14ac:dyDescent="0.3">
      <c r="A7355" t="s">
        <v>20106</v>
      </c>
      <c r="B7355">
        <f>MID(dane3[[#This Row],[PassengerId]],1,4)+0</f>
        <v>7866</v>
      </c>
      <c r="C7355" t="s">
        <v>14</v>
      </c>
      <c r="D7355" t="b">
        <v>0</v>
      </c>
      <c r="E7355" t="s">
        <v>20107</v>
      </c>
      <c r="F7355" t="str">
        <f>MID($E7355,1,1)</f>
        <v>C</v>
      </c>
      <c r="G7355" t="str">
        <f>IFERROR(MID($E7355,SEARCH("/",$E7355,SEARCH("/",$E7355)+1)+1,1),"")</f>
        <v>P</v>
      </c>
      <c r="H7355" t="s">
        <v>46</v>
      </c>
      <c r="I7355">
        <v>43</v>
      </c>
      <c r="J7355" t="b">
        <v>0</v>
      </c>
      <c r="K7355" s="7">
        <v>0</v>
      </c>
      <c r="L7355" s="7">
        <v>16856</v>
      </c>
      <c r="M7355" s="7">
        <v>0</v>
      </c>
      <c r="N7355" s="7">
        <v>4344</v>
      </c>
      <c r="O7355" s="7">
        <v>977</v>
      </c>
      <c r="P7355" s="7">
        <f>SUM(dane3[[#This Row],[RoomService]:[VRDeck]])</f>
        <v>22177</v>
      </c>
      <c r="Q7355" t="s">
        <v>20108</v>
      </c>
      <c r="R7355" t="b">
        <v>0</v>
      </c>
    </row>
    <row r="7356" spans="1:18" x14ac:dyDescent="0.3">
      <c r="A7356" t="s">
        <v>20109</v>
      </c>
      <c r="B7356">
        <f>MID(dane3[[#This Row],[PassengerId]],1,4)+0</f>
        <v>7868</v>
      </c>
      <c r="C7356" t="s">
        <v>19</v>
      </c>
      <c r="D7356" t="b">
        <v>0</v>
      </c>
      <c r="E7356" t="s">
        <v>20110</v>
      </c>
      <c r="F7356" t="str">
        <f>MID($E7356,1,1)</f>
        <v>E</v>
      </c>
      <c r="G7356" t="str">
        <f>IFERROR(MID($E7356,SEARCH("/",$E7356,SEARCH("/",$E7356)+1)+1,1),"")</f>
        <v>S</v>
      </c>
      <c r="H7356" t="s">
        <v>46</v>
      </c>
      <c r="I7356">
        <v>17</v>
      </c>
      <c r="J7356" t="b">
        <v>0</v>
      </c>
      <c r="K7356" s="7">
        <v>6256</v>
      </c>
      <c r="L7356" s="7">
        <v>0</v>
      </c>
      <c r="M7356" s="7">
        <v>0</v>
      </c>
      <c r="N7356" s="7">
        <v>1</v>
      </c>
      <c r="O7356" s="7">
        <v>21</v>
      </c>
      <c r="P7356" s="7">
        <f>SUM(dane3[[#This Row],[RoomService]:[VRDeck]])</f>
        <v>6278</v>
      </c>
      <c r="Q7356" t="s">
        <v>20111</v>
      </c>
      <c r="R7356" t="b">
        <v>0</v>
      </c>
    </row>
    <row r="7357" spans="1:18" x14ac:dyDescent="0.3">
      <c r="A7357" t="s">
        <v>20112</v>
      </c>
      <c r="B7357">
        <f>MID(dane3[[#This Row],[PassengerId]],1,4)+0</f>
        <v>7870</v>
      </c>
      <c r="C7357" t="s">
        <v>14</v>
      </c>
      <c r="D7357" t="b">
        <v>1</v>
      </c>
      <c r="E7357" t="s">
        <v>20113</v>
      </c>
      <c r="F7357" t="str">
        <f>MID($E7357,1,1)</f>
        <v>B</v>
      </c>
      <c r="G7357" t="str">
        <f>IFERROR(MID($E7357,SEARCH("/",$E7357,SEARCH("/",$E7357)+1)+1,1),"")</f>
        <v>P</v>
      </c>
      <c r="H7357" t="s">
        <v>16</v>
      </c>
      <c r="I7357">
        <v>37</v>
      </c>
      <c r="J7357" t="b">
        <v>0</v>
      </c>
      <c r="K7357" s="7">
        <v>0</v>
      </c>
      <c r="L7357" s="7">
        <v>0</v>
      </c>
      <c r="M7357" s="7">
        <v>0</v>
      </c>
      <c r="N7357" s="7">
        <v>0</v>
      </c>
      <c r="O7357" s="7">
        <v>0</v>
      </c>
      <c r="P7357" s="7">
        <f>SUM(dane3[[#This Row],[RoomService]:[VRDeck]])</f>
        <v>0</v>
      </c>
      <c r="Q7357" t="s">
        <v>20114</v>
      </c>
      <c r="R7357" t="b">
        <v>1</v>
      </c>
    </row>
    <row r="7358" spans="1:18" x14ac:dyDescent="0.3">
      <c r="A7358" t="s">
        <v>20115</v>
      </c>
      <c r="B7358">
        <f>MID(dane3[[#This Row],[PassengerId]],1,4)+0</f>
        <v>7871</v>
      </c>
      <c r="C7358" t="s">
        <v>19</v>
      </c>
      <c r="D7358" t="b">
        <v>1</v>
      </c>
      <c r="E7358" t="s">
        <v>39</v>
      </c>
      <c r="F7358" t="s">
        <v>23764</v>
      </c>
      <c r="G7358" t="str">
        <f>IFERROR(MID($E7358,SEARCH("/",$E7358,SEARCH("/",$E7358)+1)+1,1),"")</f>
        <v/>
      </c>
      <c r="H7358" t="s">
        <v>16</v>
      </c>
      <c r="I7358">
        <v>18</v>
      </c>
      <c r="J7358" t="b">
        <v>0</v>
      </c>
      <c r="K7358" s="7">
        <v>0</v>
      </c>
      <c r="L7358" s="7">
        <v>0</v>
      </c>
      <c r="M7358" s="7">
        <v>0</v>
      </c>
      <c r="N7358" s="7">
        <v>0</v>
      </c>
      <c r="O7358" s="7">
        <v>0</v>
      </c>
      <c r="P7358" s="7">
        <f>SUM(dane3[[#This Row],[RoomService]:[VRDeck]])</f>
        <v>0</v>
      </c>
      <c r="Q7358" t="s">
        <v>20116</v>
      </c>
      <c r="R7358" t="b">
        <v>1</v>
      </c>
    </row>
    <row r="7359" spans="1:18" x14ac:dyDescent="0.3">
      <c r="A7359" t="s">
        <v>20117</v>
      </c>
      <c r="B7359">
        <f>MID(dane3[[#This Row],[PassengerId]],1,4)+0</f>
        <v>7872</v>
      </c>
      <c r="C7359" t="s">
        <v>19</v>
      </c>
      <c r="D7359" t="b">
        <v>1</v>
      </c>
      <c r="E7359" t="s">
        <v>20118</v>
      </c>
      <c r="F7359" t="str">
        <f>MID($E7359,1,1)</f>
        <v>G</v>
      </c>
      <c r="G7359" t="str">
        <f>IFERROR(MID($E7359,SEARCH("/",$E7359,SEARCH("/",$E7359)+1)+1,1),"")</f>
        <v>P</v>
      </c>
      <c r="H7359" t="s">
        <v>16</v>
      </c>
      <c r="I7359">
        <v>1</v>
      </c>
      <c r="J7359" t="b">
        <v>0</v>
      </c>
      <c r="K7359" s="7">
        <v>0</v>
      </c>
      <c r="L7359" s="7">
        <v>0</v>
      </c>
      <c r="M7359" s="7">
        <v>0</v>
      </c>
      <c r="N7359" s="7">
        <v>0</v>
      </c>
      <c r="O7359" s="7">
        <v>0</v>
      </c>
      <c r="P7359" s="7">
        <f>SUM(dane3[[#This Row],[RoomService]:[VRDeck]])</f>
        <v>0</v>
      </c>
      <c r="Q7359" t="s">
        <v>20119</v>
      </c>
      <c r="R7359" t="b">
        <v>0</v>
      </c>
    </row>
    <row r="7360" spans="1:18" x14ac:dyDescent="0.3">
      <c r="A7360" t="s">
        <v>20120</v>
      </c>
      <c r="B7360">
        <f>MID(dane3[[#This Row],[PassengerId]],1,4)+0</f>
        <v>7872</v>
      </c>
      <c r="C7360" t="s">
        <v>19</v>
      </c>
      <c r="D7360" t="b">
        <v>0</v>
      </c>
      <c r="E7360" t="s">
        <v>20118</v>
      </c>
      <c r="F7360" t="str">
        <f>MID($E7360,1,1)</f>
        <v>G</v>
      </c>
      <c r="G7360" t="str">
        <f>IFERROR(MID($E7360,SEARCH("/",$E7360,SEARCH("/",$E7360)+1)+1,1),"")</f>
        <v>P</v>
      </c>
      <c r="H7360" t="s">
        <v>16</v>
      </c>
      <c r="I7360">
        <v>38</v>
      </c>
      <c r="J7360" t="b">
        <v>0</v>
      </c>
      <c r="K7360" s="7">
        <v>0</v>
      </c>
      <c r="L7360" s="7">
        <v>0</v>
      </c>
      <c r="M7360" s="7">
        <v>0</v>
      </c>
      <c r="N7360" s="7">
        <v>1714</v>
      </c>
      <c r="O7360" s="7">
        <v>0</v>
      </c>
      <c r="P7360" s="7">
        <f>SUM(dane3[[#This Row],[RoomService]:[VRDeck]])</f>
        <v>1714</v>
      </c>
      <c r="Q7360" t="s">
        <v>20121</v>
      </c>
      <c r="R7360" t="b">
        <v>0</v>
      </c>
    </row>
    <row r="7361" spans="1:18" x14ac:dyDescent="0.3">
      <c r="A7361" t="s">
        <v>20122</v>
      </c>
      <c r="B7361">
        <f>MID(dane3[[#This Row],[PassengerId]],1,4)+0</f>
        <v>7872</v>
      </c>
      <c r="C7361" t="s">
        <v>19</v>
      </c>
      <c r="D7361" t="b">
        <v>0</v>
      </c>
      <c r="E7361" t="s">
        <v>20123</v>
      </c>
      <c r="F7361" t="str">
        <f>MID($E7361,1,1)</f>
        <v>F</v>
      </c>
      <c r="G7361" t="str">
        <f>IFERROR(MID($E7361,SEARCH("/",$E7361,SEARCH("/",$E7361)+1)+1,1),"")</f>
        <v>P</v>
      </c>
      <c r="H7361" t="s">
        <v>16</v>
      </c>
      <c r="I7361">
        <v>25</v>
      </c>
      <c r="J7361" t="b">
        <v>0</v>
      </c>
      <c r="K7361" s="7">
        <v>131</v>
      </c>
      <c r="L7361" s="7">
        <v>124</v>
      </c>
      <c r="M7361" s="7">
        <v>408</v>
      </c>
      <c r="N7361" s="7">
        <v>196</v>
      </c>
      <c r="O7361" s="7">
        <v>9</v>
      </c>
      <c r="P7361" s="7">
        <f>SUM(dane3[[#This Row],[RoomService]:[VRDeck]])</f>
        <v>868</v>
      </c>
      <c r="Q7361" t="s">
        <v>20124</v>
      </c>
      <c r="R7361" t="b">
        <v>0</v>
      </c>
    </row>
    <row r="7362" spans="1:18" x14ac:dyDescent="0.3">
      <c r="A7362" t="s">
        <v>20125</v>
      </c>
      <c r="B7362">
        <f>MID(dane3[[#This Row],[PassengerId]],1,4)+0</f>
        <v>7872</v>
      </c>
      <c r="C7362" t="s">
        <v>19</v>
      </c>
      <c r="D7362" t="b">
        <v>0</v>
      </c>
      <c r="E7362" t="s">
        <v>20118</v>
      </c>
      <c r="F7362" t="str">
        <f>MID($E7362,1,1)</f>
        <v>G</v>
      </c>
      <c r="G7362" t="str">
        <f>IFERROR(MID($E7362,SEARCH("/",$E7362,SEARCH("/",$E7362)+1)+1,1),"")</f>
        <v>P</v>
      </c>
      <c r="H7362" t="s">
        <v>16</v>
      </c>
      <c r="I7362">
        <v>6</v>
      </c>
      <c r="J7362" t="b">
        <v>0</v>
      </c>
      <c r="K7362" s="7">
        <v>0</v>
      </c>
      <c r="L7362" s="7">
        <v>0</v>
      </c>
      <c r="M7362" s="7">
        <v>0</v>
      </c>
      <c r="N7362" s="7">
        <v>0</v>
      </c>
      <c r="O7362" s="7">
        <v>0</v>
      </c>
      <c r="P7362" s="7">
        <f>SUM(dane3[[#This Row],[RoomService]:[VRDeck]])</f>
        <v>0</v>
      </c>
      <c r="Q7362" t="s">
        <v>20126</v>
      </c>
      <c r="R7362" t="b">
        <v>0</v>
      </c>
    </row>
    <row r="7363" spans="1:18" x14ac:dyDescent="0.3">
      <c r="A7363" t="s">
        <v>20127</v>
      </c>
      <c r="B7363">
        <f>MID(dane3[[#This Row],[PassengerId]],1,4)+0</f>
        <v>7872</v>
      </c>
      <c r="C7363" t="s">
        <v>19</v>
      </c>
      <c r="D7363" t="b">
        <v>1</v>
      </c>
      <c r="E7363" t="s">
        <v>20118</v>
      </c>
      <c r="F7363" t="str">
        <f>MID($E7363,1,1)</f>
        <v>G</v>
      </c>
      <c r="G7363" t="str">
        <f>IFERROR(MID($E7363,SEARCH("/",$E7363,SEARCH("/",$E7363)+1)+1,1),"")</f>
        <v>P</v>
      </c>
      <c r="H7363" t="s">
        <v>16</v>
      </c>
      <c r="I7363">
        <v>1</v>
      </c>
      <c r="J7363" t="b">
        <v>0</v>
      </c>
      <c r="K7363" s="7">
        <v>0</v>
      </c>
      <c r="L7363" s="7">
        <v>0</v>
      </c>
      <c r="M7363" s="7">
        <v>0</v>
      </c>
      <c r="N7363" s="7">
        <v>0</v>
      </c>
      <c r="O7363" s="7">
        <v>0</v>
      </c>
      <c r="P7363" s="7">
        <f>SUM(dane3[[#This Row],[RoomService]:[VRDeck]])</f>
        <v>0</v>
      </c>
      <c r="Q7363" t="s">
        <v>20128</v>
      </c>
      <c r="R7363" t="b">
        <v>1</v>
      </c>
    </row>
    <row r="7364" spans="1:18" x14ac:dyDescent="0.3">
      <c r="A7364" t="s">
        <v>20129</v>
      </c>
      <c r="B7364">
        <f>MID(dane3[[#This Row],[PassengerId]],1,4)+0</f>
        <v>7872</v>
      </c>
      <c r="C7364" t="s">
        <v>19</v>
      </c>
      <c r="D7364" t="b">
        <v>0</v>
      </c>
      <c r="E7364" t="s">
        <v>20118</v>
      </c>
      <c r="F7364" t="str">
        <f>MID($E7364,1,1)</f>
        <v>G</v>
      </c>
      <c r="G7364" t="str">
        <f>IFERROR(MID($E7364,SEARCH("/",$E7364,SEARCH("/",$E7364)+1)+1,1),"")</f>
        <v>P</v>
      </c>
      <c r="H7364" t="s">
        <v>32</v>
      </c>
      <c r="I7364">
        <v>7</v>
      </c>
      <c r="J7364" t="b">
        <v>0</v>
      </c>
      <c r="K7364" s="7">
        <v>0</v>
      </c>
      <c r="L7364" s="7">
        <v>0</v>
      </c>
      <c r="M7364" s="7">
        <v>0</v>
      </c>
      <c r="N7364" s="7">
        <v>0</v>
      </c>
      <c r="O7364" s="7">
        <v>0</v>
      </c>
      <c r="P7364" s="7">
        <f>SUM(dane3[[#This Row],[RoomService]:[VRDeck]])</f>
        <v>0</v>
      </c>
      <c r="Q7364" t="s">
        <v>20130</v>
      </c>
      <c r="R7364" t="b">
        <v>1</v>
      </c>
    </row>
    <row r="7365" spans="1:18" x14ac:dyDescent="0.3">
      <c r="A7365" t="s">
        <v>12371</v>
      </c>
      <c r="B7365">
        <f>MID(dane3[[#This Row],[PassengerId]],1,4)+0</f>
        <v>4822</v>
      </c>
      <c r="C7365" t="s">
        <v>53</v>
      </c>
      <c r="D7365" t="b">
        <v>1</v>
      </c>
      <c r="E7365" t="s">
        <v>12367</v>
      </c>
      <c r="F7365" t="str">
        <f>MID($E7365,1,1)</f>
        <v>F</v>
      </c>
      <c r="G7365" t="str">
        <f>IFERROR(MID($E7365,SEARCH("/",$E7365,SEARCH("/",$E7365)+1)+1,1),"")</f>
        <v>P</v>
      </c>
      <c r="H7365" t="s">
        <v>16</v>
      </c>
      <c r="I7365">
        <v>22</v>
      </c>
      <c r="J7365" t="b">
        <v>0</v>
      </c>
      <c r="K7365" s="7">
        <v>0</v>
      </c>
      <c r="L7365" s="7">
        <v>0</v>
      </c>
      <c r="M7365" s="7">
        <v>0</v>
      </c>
      <c r="N7365" s="7">
        <v>0</v>
      </c>
      <c r="O7365" s="7">
        <v>0</v>
      </c>
      <c r="P7365" s="7">
        <f>SUM(dane3[[#This Row],[RoomService]:[VRDeck]])</f>
        <v>0</v>
      </c>
      <c r="Q7365" t="s">
        <v>12372</v>
      </c>
      <c r="R7365" t="b">
        <v>1</v>
      </c>
    </row>
    <row r="7366" spans="1:18" x14ac:dyDescent="0.3">
      <c r="A7366" t="s">
        <v>20134</v>
      </c>
      <c r="B7366">
        <f>MID(dane3[[#This Row],[PassengerId]],1,4)+0</f>
        <v>7873</v>
      </c>
      <c r="C7366" t="s">
        <v>19</v>
      </c>
      <c r="D7366" t="b">
        <v>0</v>
      </c>
      <c r="E7366" t="s">
        <v>20132</v>
      </c>
      <c r="F7366" t="str">
        <f>MID($E7366,1,1)</f>
        <v>F</v>
      </c>
      <c r="G7366" t="str">
        <f>IFERROR(MID($E7366,SEARCH("/",$E7366,SEARCH("/",$E7366)+1)+1,1),"")</f>
        <v>P</v>
      </c>
      <c r="H7366" t="s">
        <v>16</v>
      </c>
      <c r="I7366">
        <v>19</v>
      </c>
      <c r="J7366" t="b">
        <v>0</v>
      </c>
      <c r="K7366" s="7">
        <v>0</v>
      </c>
      <c r="L7366" s="7">
        <v>721</v>
      </c>
      <c r="M7366" s="7">
        <v>0</v>
      </c>
      <c r="N7366" s="7">
        <v>25</v>
      </c>
      <c r="O7366" s="7">
        <v>1</v>
      </c>
      <c r="P7366" s="7">
        <f>SUM(dane3[[#This Row],[RoomService]:[VRDeck]])</f>
        <v>747</v>
      </c>
      <c r="Q7366" t="s">
        <v>20135</v>
      </c>
      <c r="R7366" t="b">
        <v>1</v>
      </c>
    </row>
    <row r="7367" spans="1:18" x14ac:dyDescent="0.3">
      <c r="A7367" t="s">
        <v>20136</v>
      </c>
      <c r="B7367">
        <f>MID(dane3[[#This Row],[PassengerId]],1,4)+0</f>
        <v>7875</v>
      </c>
      <c r="C7367" t="s">
        <v>14</v>
      </c>
      <c r="D7367" t="b">
        <v>1</v>
      </c>
      <c r="E7367" t="s">
        <v>20137</v>
      </c>
      <c r="F7367" t="str">
        <f>MID($E7367,1,1)</f>
        <v>B</v>
      </c>
      <c r="G7367" t="str">
        <f>IFERROR(MID($E7367,SEARCH("/",$E7367,SEARCH("/",$E7367)+1)+1,1),"")</f>
        <v>S</v>
      </c>
      <c r="H7367" t="s">
        <v>46</v>
      </c>
      <c r="I7367">
        <v>26</v>
      </c>
      <c r="J7367" t="b">
        <v>0</v>
      </c>
      <c r="K7367" s="7">
        <v>0</v>
      </c>
      <c r="L7367" s="7">
        <v>0</v>
      </c>
      <c r="M7367" s="7">
        <v>0</v>
      </c>
      <c r="N7367" s="7">
        <v>0</v>
      </c>
      <c r="O7367" s="7">
        <v>0</v>
      </c>
      <c r="P7367" s="7">
        <f>SUM(dane3[[#This Row],[RoomService]:[VRDeck]])</f>
        <v>0</v>
      </c>
      <c r="Q7367" t="s">
        <v>20138</v>
      </c>
      <c r="R7367" t="b">
        <v>1</v>
      </c>
    </row>
    <row r="7368" spans="1:18" x14ac:dyDescent="0.3">
      <c r="A7368" t="s">
        <v>20139</v>
      </c>
      <c r="B7368">
        <f>MID(dane3[[#This Row],[PassengerId]],1,4)+0</f>
        <v>7877</v>
      </c>
      <c r="C7368" t="s">
        <v>19</v>
      </c>
      <c r="D7368" t="b">
        <v>0</v>
      </c>
      <c r="E7368" t="s">
        <v>20140</v>
      </c>
      <c r="F7368" t="str">
        <f>MID($E7368,1,1)</f>
        <v>G</v>
      </c>
      <c r="G7368" t="str">
        <f>IFERROR(MID($E7368,SEARCH("/",$E7368,SEARCH("/",$E7368)+1)+1,1),"")</f>
        <v>P</v>
      </c>
      <c r="H7368" t="s">
        <v>16</v>
      </c>
      <c r="I7368">
        <v>49</v>
      </c>
      <c r="J7368" t="b">
        <v>0</v>
      </c>
      <c r="K7368" s="7">
        <v>0</v>
      </c>
      <c r="L7368" s="7">
        <v>1738</v>
      </c>
      <c r="M7368" s="7">
        <v>0</v>
      </c>
      <c r="N7368" s="7">
        <v>19</v>
      </c>
      <c r="O7368" s="7">
        <v>0</v>
      </c>
      <c r="P7368" s="7">
        <f>SUM(dane3[[#This Row],[RoomService]:[VRDeck]])</f>
        <v>1757</v>
      </c>
      <c r="Q7368" t="s">
        <v>20141</v>
      </c>
      <c r="R7368" t="b">
        <v>0</v>
      </c>
    </row>
    <row r="7369" spans="1:18" x14ac:dyDescent="0.3">
      <c r="A7369" t="s">
        <v>20142</v>
      </c>
      <c r="B7369">
        <f>MID(dane3[[#This Row],[PassengerId]],1,4)+0</f>
        <v>7878</v>
      </c>
      <c r="C7369" t="s">
        <v>19</v>
      </c>
      <c r="D7369" t="b">
        <v>0</v>
      </c>
      <c r="E7369" t="s">
        <v>20143</v>
      </c>
      <c r="F7369" t="str">
        <f>MID($E7369,1,1)</f>
        <v>G</v>
      </c>
      <c r="G7369" t="str">
        <f>IFERROR(MID($E7369,SEARCH("/",$E7369,SEARCH("/",$E7369)+1)+1,1),"")</f>
        <v>P</v>
      </c>
      <c r="H7369" t="s">
        <v>16</v>
      </c>
      <c r="I7369">
        <v>18</v>
      </c>
      <c r="J7369" t="b">
        <v>0</v>
      </c>
      <c r="K7369" s="7">
        <v>0</v>
      </c>
      <c r="L7369" s="7">
        <v>0</v>
      </c>
      <c r="M7369" s="7">
        <v>32</v>
      </c>
      <c r="N7369" s="7">
        <v>0</v>
      </c>
      <c r="O7369" s="7">
        <v>673</v>
      </c>
      <c r="P7369" s="7">
        <f>SUM(dane3[[#This Row],[RoomService]:[VRDeck]])</f>
        <v>705</v>
      </c>
      <c r="Q7369" t="s">
        <v>20144</v>
      </c>
      <c r="R7369" t="b">
        <v>0</v>
      </c>
    </row>
    <row r="7370" spans="1:18" x14ac:dyDescent="0.3">
      <c r="A7370" t="s">
        <v>20145</v>
      </c>
      <c r="B7370">
        <f>MID(dane3[[#This Row],[PassengerId]],1,4)+0</f>
        <v>7879</v>
      </c>
      <c r="C7370" t="s">
        <v>19</v>
      </c>
      <c r="D7370" t="b">
        <v>0</v>
      </c>
      <c r="E7370" t="s">
        <v>20146</v>
      </c>
      <c r="F7370" t="str">
        <f>MID($E7370,1,1)</f>
        <v>G</v>
      </c>
      <c r="G7370" t="str">
        <f>IFERROR(MID($E7370,SEARCH("/",$E7370,SEARCH("/",$E7370)+1)+1,1),"")</f>
        <v>P</v>
      </c>
      <c r="H7370" t="s">
        <v>16</v>
      </c>
      <c r="I7370">
        <v>25</v>
      </c>
      <c r="J7370" t="b">
        <v>0</v>
      </c>
      <c r="K7370" s="7">
        <v>0</v>
      </c>
      <c r="L7370" s="7">
        <v>478</v>
      </c>
      <c r="M7370" s="7">
        <v>71</v>
      </c>
      <c r="N7370" s="7">
        <v>11</v>
      </c>
      <c r="O7370" s="7">
        <v>162</v>
      </c>
      <c r="P7370" s="7">
        <f>SUM(dane3[[#This Row],[RoomService]:[VRDeck]])</f>
        <v>722</v>
      </c>
      <c r="Q7370" t="s">
        <v>20147</v>
      </c>
      <c r="R7370" t="b">
        <v>0</v>
      </c>
    </row>
    <row r="7371" spans="1:18" x14ac:dyDescent="0.3">
      <c r="A7371" t="s">
        <v>20148</v>
      </c>
      <c r="B7371">
        <f>MID(dane3[[#This Row],[PassengerId]],1,4)+0</f>
        <v>7881</v>
      </c>
      <c r="C7371" t="s">
        <v>19</v>
      </c>
      <c r="D7371" t="b">
        <v>0</v>
      </c>
      <c r="E7371" t="s">
        <v>20149</v>
      </c>
      <c r="F7371" t="str">
        <f>MID($E7371,1,1)</f>
        <v>F</v>
      </c>
      <c r="G7371" t="str">
        <f>IFERROR(MID($E7371,SEARCH("/",$E7371,SEARCH("/",$E7371)+1)+1,1),"")</f>
        <v>S</v>
      </c>
      <c r="H7371" t="s">
        <v>16</v>
      </c>
      <c r="I7371">
        <v>46</v>
      </c>
      <c r="J7371" t="b">
        <v>0</v>
      </c>
      <c r="K7371" s="7">
        <v>248</v>
      </c>
      <c r="L7371" s="7">
        <v>0</v>
      </c>
      <c r="M7371" s="7">
        <v>0</v>
      </c>
      <c r="N7371" s="7">
        <v>4</v>
      </c>
      <c r="O7371" s="7">
        <v>0</v>
      </c>
      <c r="P7371" s="7">
        <f>SUM(dane3[[#This Row],[RoomService]:[VRDeck]])</f>
        <v>252</v>
      </c>
      <c r="Q7371" t="s">
        <v>20150</v>
      </c>
      <c r="R7371" t="b">
        <v>0</v>
      </c>
    </row>
    <row r="7372" spans="1:18" x14ac:dyDescent="0.3">
      <c r="A7372" t="s">
        <v>20151</v>
      </c>
      <c r="B7372">
        <f>MID(dane3[[#This Row],[PassengerId]],1,4)+0</f>
        <v>7882</v>
      </c>
      <c r="C7372" t="s">
        <v>19</v>
      </c>
      <c r="D7372" t="b">
        <v>1</v>
      </c>
      <c r="E7372" t="s">
        <v>20152</v>
      </c>
      <c r="F7372" t="str">
        <f>MID($E7372,1,1)</f>
        <v>G</v>
      </c>
      <c r="G7372" t="str">
        <f>IFERROR(MID($E7372,SEARCH("/",$E7372,SEARCH("/",$E7372)+1)+1,1),"")</f>
        <v>P</v>
      </c>
      <c r="H7372" t="s">
        <v>16</v>
      </c>
      <c r="I7372">
        <v>33</v>
      </c>
      <c r="J7372" t="b">
        <v>0</v>
      </c>
      <c r="K7372" s="7">
        <v>0</v>
      </c>
      <c r="L7372" s="7">
        <v>0</v>
      </c>
      <c r="M7372" s="7">
        <v>0</v>
      </c>
      <c r="N7372" s="7">
        <v>0</v>
      </c>
      <c r="O7372" s="7">
        <v>0</v>
      </c>
      <c r="P7372" s="7">
        <f>SUM(dane3[[#This Row],[RoomService]:[VRDeck]])</f>
        <v>0</v>
      </c>
      <c r="Q7372" t="s">
        <v>20153</v>
      </c>
      <c r="R7372" t="b">
        <v>0</v>
      </c>
    </row>
    <row r="7373" spans="1:18" x14ac:dyDescent="0.3">
      <c r="A7373" t="s">
        <v>20154</v>
      </c>
      <c r="B7373">
        <f>MID(dane3[[#This Row],[PassengerId]],1,4)+0</f>
        <v>7882</v>
      </c>
      <c r="C7373" t="s">
        <v>19</v>
      </c>
      <c r="D7373" t="b">
        <v>0</v>
      </c>
      <c r="E7373" t="s">
        <v>20152</v>
      </c>
      <c r="F7373" t="str">
        <f>MID($E7373,1,1)</f>
        <v>G</v>
      </c>
      <c r="G7373" t="str">
        <f>IFERROR(MID($E7373,SEARCH("/",$E7373,SEARCH("/",$E7373)+1)+1,1),"")</f>
        <v>P</v>
      </c>
      <c r="H7373" t="s">
        <v>16</v>
      </c>
      <c r="I7373">
        <v>10</v>
      </c>
      <c r="J7373" t="b">
        <v>0</v>
      </c>
      <c r="K7373" s="7">
        <v>0</v>
      </c>
      <c r="L7373" s="7">
        <v>0</v>
      </c>
      <c r="M7373" s="7">
        <v>0</v>
      </c>
      <c r="N7373" s="7">
        <v>0</v>
      </c>
      <c r="O7373" s="7">
        <v>0</v>
      </c>
      <c r="P7373" s="7">
        <f>SUM(dane3[[#This Row],[RoomService]:[VRDeck]])</f>
        <v>0</v>
      </c>
      <c r="Q7373" t="s">
        <v>20155</v>
      </c>
      <c r="R7373" t="b">
        <v>1</v>
      </c>
    </row>
    <row r="7374" spans="1:18" x14ac:dyDescent="0.3">
      <c r="A7374" t="s">
        <v>20156</v>
      </c>
      <c r="B7374">
        <f>MID(dane3[[#This Row],[PassengerId]],1,4)+0</f>
        <v>7883</v>
      </c>
      <c r="C7374" t="s">
        <v>19</v>
      </c>
      <c r="D7374" t="b">
        <v>1</v>
      </c>
      <c r="E7374" t="s">
        <v>20157</v>
      </c>
      <c r="F7374" t="str">
        <f>MID($E7374,1,1)</f>
        <v>G</v>
      </c>
      <c r="G7374" t="str">
        <f>IFERROR(MID($E7374,SEARCH("/",$E7374,SEARCH("/",$E7374)+1)+1,1),"")</f>
        <v>P</v>
      </c>
      <c r="H7374" t="s">
        <v>16</v>
      </c>
      <c r="I7374">
        <v>38</v>
      </c>
      <c r="J7374" t="b">
        <v>0</v>
      </c>
      <c r="K7374" s="7">
        <v>0</v>
      </c>
      <c r="L7374" s="7">
        <v>0</v>
      </c>
      <c r="M7374" s="7">
        <v>0</v>
      </c>
      <c r="N7374" s="7">
        <v>0</v>
      </c>
      <c r="O7374" s="7">
        <v>0</v>
      </c>
      <c r="P7374" s="7">
        <f>SUM(dane3[[#This Row],[RoomService]:[VRDeck]])</f>
        <v>0</v>
      </c>
      <c r="Q7374" t="s">
        <v>20158</v>
      </c>
      <c r="R7374" t="b">
        <v>1</v>
      </c>
    </row>
    <row r="7375" spans="1:18" x14ac:dyDescent="0.3">
      <c r="A7375" t="s">
        <v>19258</v>
      </c>
      <c r="B7375">
        <f>MID(dane3[[#This Row],[PassengerId]],1,4)+0</f>
        <v>7505</v>
      </c>
      <c r="C7375" t="s">
        <v>53</v>
      </c>
      <c r="D7375" t="b">
        <v>1</v>
      </c>
      <c r="E7375" t="s">
        <v>19256</v>
      </c>
      <c r="F7375" t="str">
        <f>MID($E7375,1,1)</f>
        <v>F</v>
      </c>
      <c r="G7375" t="str">
        <f>IFERROR(MID($E7375,SEARCH("/",$E7375,SEARCH("/",$E7375)+1)+1,1),"")</f>
        <v>P</v>
      </c>
      <c r="H7375" t="s">
        <v>16</v>
      </c>
      <c r="I7375">
        <v>3</v>
      </c>
      <c r="J7375" t="b">
        <v>0</v>
      </c>
      <c r="K7375" s="7">
        <v>0</v>
      </c>
      <c r="L7375" s="7">
        <v>0</v>
      </c>
      <c r="M7375" s="7">
        <v>0</v>
      </c>
      <c r="N7375" s="7">
        <v>0</v>
      </c>
      <c r="O7375" s="7">
        <v>0</v>
      </c>
      <c r="P7375" s="7">
        <f>SUM(dane3[[#This Row],[RoomService]:[VRDeck]])</f>
        <v>0</v>
      </c>
      <c r="Q7375" t="s">
        <v>19259</v>
      </c>
      <c r="R7375" t="b">
        <v>1</v>
      </c>
    </row>
    <row r="7376" spans="1:18" x14ac:dyDescent="0.3">
      <c r="A7376" t="s">
        <v>20162</v>
      </c>
      <c r="B7376">
        <f>MID(dane3[[#This Row],[PassengerId]],1,4)+0</f>
        <v>7885</v>
      </c>
      <c r="C7376" t="s">
        <v>19</v>
      </c>
      <c r="D7376" t="b">
        <v>1</v>
      </c>
      <c r="E7376" t="s">
        <v>20163</v>
      </c>
      <c r="F7376" t="str">
        <f>MID($E7376,1,1)</f>
        <v>G</v>
      </c>
      <c r="G7376" t="str">
        <f>IFERROR(MID($E7376,SEARCH("/",$E7376,SEARCH("/",$E7376)+1)+1,1),"")</f>
        <v>P</v>
      </c>
      <c r="H7376" t="s">
        <v>16</v>
      </c>
      <c r="I7376">
        <v>26</v>
      </c>
      <c r="J7376" t="b">
        <v>0</v>
      </c>
      <c r="K7376" s="7">
        <v>0</v>
      </c>
      <c r="L7376" s="7">
        <v>0</v>
      </c>
      <c r="M7376" s="7">
        <v>0</v>
      </c>
      <c r="N7376" s="7">
        <v>0</v>
      </c>
      <c r="O7376" s="7">
        <v>0</v>
      </c>
      <c r="P7376" s="7">
        <f>SUM(dane3[[#This Row],[RoomService]:[VRDeck]])</f>
        <v>0</v>
      </c>
      <c r="Q7376" t="s">
        <v>20164</v>
      </c>
      <c r="R7376" t="b">
        <v>1</v>
      </c>
    </row>
    <row r="7377" spans="1:18" x14ac:dyDescent="0.3">
      <c r="A7377" t="s">
        <v>20165</v>
      </c>
      <c r="B7377">
        <f>MID(dane3[[#This Row],[PassengerId]],1,4)+0</f>
        <v>7886</v>
      </c>
      <c r="C7377" t="s">
        <v>19</v>
      </c>
      <c r="D7377" t="b">
        <v>0</v>
      </c>
      <c r="E7377" t="s">
        <v>20166</v>
      </c>
      <c r="F7377" t="str">
        <f>MID($E7377,1,1)</f>
        <v>G</v>
      </c>
      <c r="G7377" t="str">
        <f>IFERROR(MID($E7377,SEARCH("/",$E7377,SEARCH("/",$E7377)+1)+1,1),"")</f>
        <v>P</v>
      </c>
      <c r="H7377" t="s">
        <v>16</v>
      </c>
      <c r="I7377">
        <v>16</v>
      </c>
      <c r="J7377" t="b">
        <v>0</v>
      </c>
      <c r="K7377" s="7">
        <v>0</v>
      </c>
      <c r="L7377" s="7">
        <v>11</v>
      </c>
      <c r="M7377" s="7">
        <v>0</v>
      </c>
      <c r="N7377" s="7">
        <v>8</v>
      </c>
      <c r="O7377" s="7">
        <v>827</v>
      </c>
      <c r="P7377" s="7">
        <f>SUM(dane3[[#This Row],[RoomService]:[VRDeck]])</f>
        <v>846</v>
      </c>
      <c r="Q7377" t="s">
        <v>20167</v>
      </c>
      <c r="R7377" t="b">
        <v>0</v>
      </c>
    </row>
    <row r="7378" spans="1:18" x14ac:dyDescent="0.3">
      <c r="A7378" t="s">
        <v>20168</v>
      </c>
      <c r="B7378">
        <f>MID(dane3[[#This Row],[PassengerId]],1,4)+0</f>
        <v>7888</v>
      </c>
      <c r="C7378" t="s">
        <v>19</v>
      </c>
      <c r="D7378" t="b">
        <v>0</v>
      </c>
      <c r="E7378" t="s">
        <v>20169</v>
      </c>
      <c r="F7378" t="str">
        <f>MID($E7378,1,1)</f>
        <v>E</v>
      </c>
      <c r="G7378" t="str">
        <f>IFERROR(MID($E7378,SEARCH("/",$E7378,SEARCH("/",$E7378)+1)+1,1),"")</f>
        <v>S</v>
      </c>
      <c r="H7378" t="s">
        <v>16</v>
      </c>
      <c r="I7378">
        <v>29</v>
      </c>
      <c r="J7378" t="b">
        <v>0</v>
      </c>
      <c r="K7378" s="7">
        <v>37</v>
      </c>
      <c r="L7378" s="7">
        <v>0</v>
      </c>
      <c r="M7378" s="7">
        <v>644</v>
      </c>
      <c r="N7378" s="7">
        <v>0</v>
      </c>
      <c r="O7378" s="7">
        <v>177</v>
      </c>
      <c r="P7378" s="7">
        <f>SUM(dane3[[#This Row],[RoomService]:[VRDeck]])</f>
        <v>858</v>
      </c>
      <c r="Q7378" t="s">
        <v>20170</v>
      </c>
      <c r="R7378" t="b">
        <v>1</v>
      </c>
    </row>
    <row r="7379" spans="1:18" x14ac:dyDescent="0.3">
      <c r="A7379" t="s">
        <v>20171</v>
      </c>
      <c r="B7379">
        <f>MID(dane3[[#This Row],[PassengerId]],1,4)+0</f>
        <v>7889</v>
      </c>
      <c r="C7379" t="s">
        <v>14</v>
      </c>
      <c r="D7379" t="b">
        <v>1</v>
      </c>
      <c r="E7379" t="s">
        <v>20172</v>
      </c>
      <c r="F7379" t="str">
        <f>MID($E7379,1,1)</f>
        <v>C</v>
      </c>
      <c r="G7379" t="str">
        <f>IFERROR(MID($E7379,SEARCH("/",$E7379,SEARCH("/",$E7379)+1)+1,1),"")</f>
        <v>P</v>
      </c>
      <c r="H7379" t="s">
        <v>32</v>
      </c>
      <c r="I7379">
        <v>35</v>
      </c>
      <c r="J7379" t="b">
        <v>0</v>
      </c>
      <c r="K7379" s="7">
        <v>0</v>
      </c>
      <c r="L7379" s="7">
        <v>0</v>
      </c>
      <c r="M7379" s="7">
        <v>0</v>
      </c>
      <c r="N7379" s="7">
        <v>0</v>
      </c>
      <c r="O7379" s="7">
        <v>0</v>
      </c>
      <c r="P7379" s="7">
        <f>SUM(dane3[[#This Row],[RoomService]:[VRDeck]])</f>
        <v>0</v>
      </c>
      <c r="Q7379" t="s">
        <v>20173</v>
      </c>
      <c r="R7379" t="b">
        <v>1</v>
      </c>
    </row>
    <row r="7380" spans="1:18" x14ac:dyDescent="0.3">
      <c r="A7380" t="s">
        <v>20174</v>
      </c>
      <c r="B7380">
        <f>MID(dane3[[#This Row],[PassengerId]],1,4)+0</f>
        <v>7890</v>
      </c>
      <c r="C7380" t="s">
        <v>19</v>
      </c>
      <c r="D7380" t="b">
        <v>0</v>
      </c>
      <c r="E7380" t="s">
        <v>20175</v>
      </c>
      <c r="F7380" t="str">
        <f>MID($E7380,1,1)</f>
        <v>F</v>
      </c>
      <c r="G7380" t="str">
        <f>IFERROR(MID($E7380,SEARCH("/",$E7380,SEARCH("/",$E7380)+1)+1,1),"")</f>
        <v>S</v>
      </c>
      <c r="H7380" t="s">
        <v>16</v>
      </c>
      <c r="I7380">
        <v>58</v>
      </c>
      <c r="J7380" t="b">
        <v>0</v>
      </c>
      <c r="K7380" s="7">
        <v>0</v>
      </c>
      <c r="L7380" s="7">
        <v>268</v>
      </c>
      <c r="M7380" s="7">
        <v>0</v>
      </c>
      <c r="N7380" s="7">
        <v>109</v>
      </c>
      <c r="O7380" s="7">
        <v>594</v>
      </c>
      <c r="P7380" s="7">
        <f>SUM(dane3[[#This Row],[RoomService]:[VRDeck]])</f>
        <v>971</v>
      </c>
      <c r="Q7380" t="s">
        <v>20176</v>
      </c>
      <c r="R7380" t="b">
        <v>0</v>
      </c>
    </row>
    <row r="7381" spans="1:18" x14ac:dyDescent="0.3">
      <c r="A7381" t="s">
        <v>20177</v>
      </c>
      <c r="B7381">
        <f>MID(dane3[[#This Row],[PassengerId]],1,4)+0</f>
        <v>7890</v>
      </c>
      <c r="C7381" t="s">
        <v>19</v>
      </c>
      <c r="D7381" t="b">
        <v>1</v>
      </c>
      <c r="E7381" t="s">
        <v>20178</v>
      </c>
      <c r="F7381" t="str">
        <f>MID($E7381,1,1)</f>
        <v>G</v>
      </c>
      <c r="G7381" t="str">
        <f>IFERROR(MID($E7381,SEARCH("/",$E7381,SEARCH("/",$E7381)+1)+1,1),"")</f>
        <v>S</v>
      </c>
      <c r="H7381" t="s">
        <v>46</v>
      </c>
      <c r="I7381">
        <v>17</v>
      </c>
      <c r="J7381" t="b">
        <v>0</v>
      </c>
      <c r="K7381" s="7">
        <v>0</v>
      </c>
      <c r="L7381" s="7">
        <v>0</v>
      </c>
      <c r="M7381" s="7">
        <v>0</v>
      </c>
      <c r="N7381" s="7">
        <v>0</v>
      </c>
      <c r="O7381" s="7">
        <v>0</v>
      </c>
      <c r="P7381" s="7">
        <f>SUM(dane3[[#This Row],[RoomService]:[VRDeck]])</f>
        <v>0</v>
      </c>
      <c r="Q7381" t="s">
        <v>20179</v>
      </c>
      <c r="R7381" t="b">
        <v>1</v>
      </c>
    </row>
    <row r="7382" spans="1:18" x14ac:dyDescent="0.3">
      <c r="A7382" t="s">
        <v>20180</v>
      </c>
      <c r="B7382">
        <f>MID(dane3[[#This Row],[PassengerId]],1,4)+0</f>
        <v>7890</v>
      </c>
      <c r="C7382" t="s">
        <v>19</v>
      </c>
      <c r="D7382" t="b">
        <v>1</v>
      </c>
      <c r="E7382" t="s">
        <v>39</v>
      </c>
      <c r="F7382" t="s">
        <v>23764</v>
      </c>
      <c r="G7382" t="str">
        <f>IFERROR(MID($E7382,SEARCH("/",$E7382,SEARCH("/",$E7382)+1)+1,1),"")</f>
        <v/>
      </c>
      <c r="H7382" t="s">
        <v>16</v>
      </c>
      <c r="I7382">
        <v>16</v>
      </c>
      <c r="J7382" t="b">
        <v>0</v>
      </c>
      <c r="K7382" s="7">
        <v>0</v>
      </c>
      <c r="L7382" s="7">
        <v>0</v>
      </c>
      <c r="M7382" s="7">
        <v>0</v>
      </c>
      <c r="N7382" s="7">
        <v>0</v>
      </c>
      <c r="O7382" s="7">
        <v>0</v>
      </c>
      <c r="P7382" s="7">
        <f>SUM(dane3[[#This Row],[RoomService]:[VRDeck]])</f>
        <v>0</v>
      </c>
      <c r="Q7382" t="s">
        <v>20181</v>
      </c>
      <c r="R7382" t="b">
        <v>1</v>
      </c>
    </row>
    <row r="7383" spans="1:18" x14ac:dyDescent="0.3">
      <c r="A7383" t="s">
        <v>20182</v>
      </c>
      <c r="B7383">
        <f>MID(dane3[[#This Row],[PassengerId]],1,4)+0</f>
        <v>7891</v>
      </c>
      <c r="C7383" t="s">
        <v>19</v>
      </c>
      <c r="D7383" t="b">
        <v>1</v>
      </c>
      <c r="E7383" t="s">
        <v>20183</v>
      </c>
      <c r="F7383" t="str">
        <f>MID($E7383,1,1)</f>
        <v>G</v>
      </c>
      <c r="G7383" t="str">
        <f>IFERROR(MID($E7383,SEARCH("/",$E7383,SEARCH("/",$E7383)+1)+1,1),"")</f>
        <v>S</v>
      </c>
      <c r="H7383" t="s">
        <v>46</v>
      </c>
      <c r="I7383">
        <v>2</v>
      </c>
      <c r="J7383" t="b">
        <v>0</v>
      </c>
      <c r="K7383" s="7">
        <v>0</v>
      </c>
      <c r="L7383" s="7">
        <v>0</v>
      </c>
      <c r="M7383" s="7">
        <v>0</v>
      </c>
      <c r="N7383" s="7">
        <v>0</v>
      </c>
      <c r="O7383" s="7">
        <v>0</v>
      </c>
      <c r="P7383" s="7">
        <f>SUM(dane3[[#This Row],[RoomService]:[VRDeck]])</f>
        <v>0</v>
      </c>
      <c r="Q7383" t="s">
        <v>20184</v>
      </c>
      <c r="R7383" t="b">
        <v>1</v>
      </c>
    </row>
    <row r="7384" spans="1:18" x14ac:dyDescent="0.3">
      <c r="A7384" t="s">
        <v>20185</v>
      </c>
      <c r="B7384">
        <f>MID(dane3[[#This Row],[PassengerId]],1,4)+0</f>
        <v>7891</v>
      </c>
      <c r="C7384" t="s">
        <v>19</v>
      </c>
      <c r="D7384" t="b">
        <v>0</v>
      </c>
      <c r="E7384" t="s">
        <v>39</v>
      </c>
      <c r="F7384" t="s">
        <v>23763</v>
      </c>
      <c r="G7384" t="str">
        <f>IFERROR(MID($E7384,SEARCH("/",$E7384,SEARCH("/",$E7384)+1)+1,1),"")</f>
        <v/>
      </c>
      <c r="H7384" t="s">
        <v>16</v>
      </c>
      <c r="I7384">
        <v>13</v>
      </c>
      <c r="J7384" t="b">
        <v>0</v>
      </c>
      <c r="K7384" s="7">
        <v>34</v>
      </c>
      <c r="L7384" s="7">
        <v>1</v>
      </c>
      <c r="M7384" s="7">
        <v>0</v>
      </c>
      <c r="N7384" s="7">
        <v>824</v>
      </c>
      <c r="O7384" s="7">
        <v>29</v>
      </c>
      <c r="P7384" s="7">
        <f>SUM(dane3[[#This Row],[RoomService]:[VRDeck]])</f>
        <v>888</v>
      </c>
      <c r="Q7384" t="s">
        <v>20186</v>
      </c>
      <c r="R7384" t="b">
        <v>0</v>
      </c>
    </row>
    <row r="7385" spans="1:18" x14ac:dyDescent="0.3">
      <c r="A7385" t="s">
        <v>19260</v>
      </c>
      <c r="B7385">
        <f>MID(dane3[[#This Row],[PassengerId]],1,4)+0</f>
        <v>7505</v>
      </c>
      <c r="C7385" t="s">
        <v>53</v>
      </c>
      <c r="D7385" t="b">
        <v>1</v>
      </c>
      <c r="E7385" t="s">
        <v>19256</v>
      </c>
      <c r="F7385" t="str">
        <f>MID($E7385,1,1)</f>
        <v>F</v>
      </c>
      <c r="G7385" t="str">
        <f>IFERROR(MID($E7385,SEARCH("/",$E7385,SEARCH("/",$E7385)+1)+1,1),"")</f>
        <v>P</v>
      </c>
      <c r="H7385" t="s">
        <v>16</v>
      </c>
      <c r="I7385">
        <v>3</v>
      </c>
      <c r="J7385" t="b">
        <v>0</v>
      </c>
      <c r="K7385" s="7">
        <v>0</v>
      </c>
      <c r="L7385" s="7">
        <v>0</v>
      </c>
      <c r="M7385" s="7">
        <v>0</v>
      </c>
      <c r="N7385" s="7">
        <v>0</v>
      </c>
      <c r="O7385" s="7">
        <v>0</v>
      </c>
      <c r="P7385" s="7">
        <f>SUM(dane3[[#This Row],[RoomService]:[VRDeck]])</f>
        <v>0</v>
      </c>
      <c r="Q7385" t="s">
        <v>19261</v>
      </c>
      <c r="R7385" t="b">
        <v>1</v>
      </c>
    </row>
    <row r="7386" spans="1:18" x14ac:dyDescent="0.3">
      <c r="A7386" t="s">
        <v>20190</v>
      </c>
      <c r="B7386">
        <f>MID(dane3[[#This Row],[PassengerId]],1,4)+0</f>
        <v>7894</v>
      </c>
      <c r="C7386" t="s">
        <v>19</v>
      </c>
      <c r="D7386" t="b">
        <v>0</v>
      </c>
      <c r="E7386" t="s">
        <v>20191</v>
      </c>
      <c r="F7386" t="str">
        <f>MID($E7386,1,1)</f>
        <v>E</v>
      </c>
      <c r="G7386" t="str">
        <f>IFERROR(MID($E7386,SEARCH("/",$E7386,SEARCH("/",$E7386)+1)+1,1),"")</f>
        <v>S</v>
      </c>
      <c r="H7386" t="s">
        <v>46</v>
      </c>
      <c r="I7386">
        <v>29</v>
      </c>
      <c r="J7386" t="b">
        <v>0</v>
      </c>
      <c r="K7386" s="7">
        <v>46</v>
      </c>
      <c r="L7386" s="7">
        <v>68</v>
      </c>
      <c r="M7386" s="7">
        <v>589</v>
      </c>
      <c r="N7386" s="7">
        <v>88</v>
      </c>
      <c r="O7386" s="7">
        <v>0</v>
      </c>
      <c r="P7386" s="7">
        <f>SUM(dane3[[#This Row],[RoomService]:[VRDeck]])</f>
        <v>791</v>
      </c>
      <c r="Q7386" t="s">
        <v>20192</v>
      </c>
      <c r="R7386" t="b">
        <v>1</v>
      </c>
    </row>
    <row r="7387" spans="1:18" x14ac:dyDescent="0.3">
      <c r="A7387" t="s">
        <v>20193</v>
      </c>
      <c r="B7387">
        <f>MID(dane3[[#This Row],[PassengerId]],1,4)+0</f>
        <v>7895</v>
      </c>
      <c r="C7387" t="s">
        <v>19</v>
      </c>
      <c r="D7387" t="b">
        <v>0</v>
      </c>
      <c r="E7387" t="s">
        <v>20194</v>
      </c>
      <c r="F7387" t="str">
        <f>MID($E7387,1,1)</f>
        <v>F</v>
      </c>
      <c r="G7387" t="str">
        <f>IFERROR(MID($E7387,SEARCH("/",$E7387,SEARCH("/",$E7387)+1)+1,1),"")</f>
        <v>S</v>
      </c>
      <c r="H7387" t="s">
        <v>46</v>
      </c>
      <c r="I7387">
        <v>21</v>
      </c>
      <c r="J7387" t="b">
        <v>0</v>
      </c>
      <c r="K7387" s="7">
        <v>102</v>
      </c>
      <c r="L7387" s="7">
        <v>9</v>
      </c>
      <c r="M7387" s="7">
        <v>21</v>
      </c>
      <c r="N7387" s="7">
        <v>464</v>
      </c>
      <c r="O7387" s="7">
        <v>104</v>
      </c>
      <c r="P7387" s="7">
        <f>SUM(dane3[[#This Row],[RoomService]:[VRDeck]])</f>
        <v>700</v>
      </c>
      <c r="Q7387" t="s">
        <v>20195</v>
      </c>
      <c r="R7387" t="b">
        <v>0</v>
      </c>
    </row>
    <row r="7388" spans="1:18" x14ac:dyDescent="0.3">
      <c r="A7388" t="s">
        <v>20196</v>
      </c>
      <c r="B7388">
        <f>MID(dane3[[#This Row],[PassengerId]],1,4)+0</f>
        <v>7897</v>
      </c>
      <c r="C7388" t="s">
        <v>14</v>
      </c>
      <c r="D7388" t="b">
        <v>1</v>
      </c>
      <c r="E7388" t="s">
        <v>20197</v>
      </c>
      <c r="F7388" t="str">
        <f>MID($E7388,1,1)</f>
        <v>C</v>
      </c>
      <c r="G7388" t="str">
        <f>IFERROR(MID($E7388,SEARCH("/",$E7388,SEARCH("/",$E7388)+1)+1,1),"")</f>
        <v>S</v>
      </c>
      <c r="H7388" t="s">
        <v>46</v>
      </c>
      <c r="I7388">
        <v>43</v>
      </c>
      <c r="J7388" t="b">
        <v>0</v>
      </c>
      <c r="K7388" s="7">
        <v>0</v>
      </c>
      <c r="L7388" s="7">
        <v>0</v>
      </c>
      <c r="M7388" s="7">
        <v>0</v>
      </c>
      <c r="N7388" s="7">
        <v>0</v>
      </c>
      <c r="O7388" s="7">
        <v>0</v>
      </c>
      <c r="P7388" s="7">
        <f>SUM(dane3[[#This Row],[RoomService]:[VRDeck]])</f>
        <v>0</v>
      </c>
      <c r="Q7388" t="s">
        <v>20198</v>
      </c>
      <c r="R7388" t="b">
        <v>1</v>
      </c>
    </row>
    <row r="7389" spans="1:18" x14ac:dyDescent="0.3">
      <c r="A7389" t="s">
        <v>20199</v>
      </c>
      <c r="B7389">
        <f>MID(dane3[[#This Row],[PassengerId]],1,4)+0</f>
        <v>7899</v>
      </c>
      <c r="C7389" t="s">
        <v>19</v>
      </c>
      <c r="D7389" t="b">
        <v>1</v>
      </c>
      <c r="E7389" t="s">
        <v>20200</v>
      </c>
      <c r="F7389" t="str">
        <f>MID($E7389,1,1)</f>
        <v>G</v>
      </c>
      <c r="G7389" t="str">
        <f>IFERROR(MID($E7389,SEARCH("/",$E7389,SEARCH("/",$E7389)+1)+1,1),"")</f>
        <v>S</v>
      </c>
      <c r="H7389" t="s">
        <v>16</v>
      </c>
      <c r="I7389">
        <v>69</v>
      </c>
      <c r="J7389" t="b">
        <v>0</v>
      </c>
      <c r="K7389" s="7">
        <v>0</v>
      </c>
      <c r="L7389" s="7">
        <v>0</v>
      </c>
      <c r="M7389" s="7">
        <v>0</v>
      </c>
      <c r="N7389" s="7">
        <v>0</v>
      </c>
      <c r="O7389" s="7">
        <v>0</v>
      </c>
      <c r="P7389" s="7">
        <f>SUM(dane3[[#This Row],[RoomService]:[VRDeck]])</f>
        <v>0</v>
      </c>
      <c r="Q7389" t="s">
        <v>20201</v>
      </c>
      <c r="R7389" t="b">
        <v>0</v>
      </c>
    </row>
    <row r="7390" spans="1:18" x14ac:dyDescent="0.3">
      <c r="A7390" t="s">
        <v>20202</v>
      </c>
      <c r="B7390">
        <f>MID(dane3[[#This Row],[PassengerId]],1,4)+0</f>
        <v>7899</v>
      </c>
      <c r="C7390" t="s">
        <v>19</v>
      </c>
      <c r="D7390" t="b">
        <v>0</v>
      </c>
      <c r="E7390" t="s">
        <v>20200</v>
      </c>
      <c r="F7390" t="str">
        <f>MID($E7390,1,1)</f>
        <v>G</v>
      </c>
      <c r="G7390" t="str">
        <f>IFERROR(MID($E7390,SEARCH("/",$E7390,SEARCH("/",$E7390)+1)+1,1),"")</f>
        <v>S</v>
      </c>
      <c r="H7390" t="s">
        <v>16</v>
      </c>
      <c r="I7390">
        <v>40</v>
      </c>
      <c r="J7390" t="b">
        <v>0</v>
      </c>
      <c r="K7390" s="7">
        <v>0</v>
      </c>
      <c r="L7390" s="7">
        <v>0</v>
      </c>
      <c r="M7390" s="7">
        <v>14</v>
      </c>
      <c r="N7390" s="7">
        <v>785</v>
      </c>
      <c r="O7390" s="7">
        <v>10</v>
      </c>
      <c r="P7390" s="7">
        <f>SUM(dane3[[#This Row],[RoomService]:[VRDeck]])</f>
        <v>809</v>
      </c>
      <c r="Q7390" t="s">
        <v>20203</v>
      </c>
      <c r="R7390" t="b">
        <v>0</v>
      </c>
    </row>
    <row r="7391" spans="1:18" x14ac:dyDescent="0.3">
      <c r="A7391" t="s">
        <v>20204</v>
      </c>
      <c r="B7391">
        <f>MID(dane3[[#This Row],[PassengerId]],1,4)+0</f>
        <v>7899</v>
      </c>
      <c r="C7391" t="s">
        <v>19</v>
      </c>
      <c r="D7391" t="b">
        <v>1</v>
      </c>
      <c r="E7391" t="s">
        <v>20200</v>
      </c>
      <c r="F7391" t="str">
        <f>MID($E7391,1,1)</f>
        <v>G</v>
      </c>
      <c r="G7391" t="str">
        <f>IFERROR(MID($E7391,SEARCH("/",$E7391,SEARCH("/",$E7391)+1)+1,1),"")</f>
        <v>S</v>
      </c>
      <c r="H7391" t="s">
        <v>16</v>
      </c>
      <c r="I7391">
        <v>1</v>
      </c>
      <c r="J7391" t="b">
        <v>0</v>
      </c>
      <c r="K7391" s="7">
        <v>0</v>
      </c>
      <c r="L7391" s="7">
        <v>0</v>
      </c>
      <c r="M7391" s="7">
        <v>0</v>
      </c>
      <c r="N7391" s="7">
        <v>0</v>
      </c>
      <c r="O7391" s="7">
        <v>0</v>
      </c>
      <c r="P7391" s="7">
        <f>SUM(dane3[[#This Row],[RoomService]:[VRDeck]])</f>
        <v>0</v>
      </c>
      <c r="Q7391" t="s">
        <v>20205</v>
      </c>
      <c r="R7391" t="b">
        <v>1</v>
      </c>
    </row>
    <row r="7392" spans="1:18" x14ac:dyDescent="0.3">
      <c r="A7392" t="s">
        <v>19278</v>
      </c>
      <c r="B7392">
        <f>MID(dane3[[#This Row],[PassengerId]],1,4)+0</f>
        <v>7510</v>
      </c>
      <c r="C7392" t="s">
        <v>53</v>
      </c>
      <c r="D7392" t="b">
        <v>0</v>
      </c>
      <c r="E7392" t="s">
        <v>19279</v>
      </c>
      <c r="F7392" t="str">
        <f>MID($E7392,1,1)</f>
        <v>F</v>
      </c>
      <c r="G7392" t="str">
        <f>IFERROR(MID($E7392,SEARCH("/",$E7392,SEARCH("/",$E7392)+1)+1,1),"")</f>
        <v>S</v>
      </c>
      <c r="H7392" t="s">
        <v>46</v>
      </c>
      <c r="I7392">
        <v>18</v>
      </c>
      <c r="J7392" t="b">
        <v>0</v>
      </c>
      <c r="K7392" s="7">
        <v>1092</v>
      </c>
      <c r="L7392" s="7">
        <v>0</v>
      </c>
      <c r="M7392" s="7">
        <v>208</v>
      </c>
      <c r="N7392" s="7">
        <v>150</v>
      </c>
      <c r="O7392" s="7">
        <v>0</v>
      </c>
      <c r="P7392" s="7">
        <f>SUM(dane3[[#This Row],[RoomService]:[VRDeck]])</f>
        <v>1450</v>
      </c>
      <c r="Q7392" t="s">
        <v>19280</v>
      </c>
      <c r="R7392" t="b">
        <v>0</v>
      </c>
    </row>
    <row r="7393" spans="1:18" x14ac:dyDescent="0.3">
      <c r="A7393" t="s">
        <v>20209</v>
      </c>
      <c r="B7393">
        <f>MID(dane3[[#This Row],[PassengerId]],1,4)+0</f>
        <v>7902</v>
      </c>
      <c r="C7393" t="s">
        <v>19</v>
      </c>
      <c r="D7393" t="b">
        <v>0</v>
      </c>
      <c r="E7393" t="s">
        <v>20210</v>
      </c>
      <c r="F7393" t="str">
        <f>MID($E7393,1,1)</f>
        <v>G</v>
      </c>
      <c r="G7393" t="str">
        <f>IFERROR(MID($E7393,SEARCH("/",$E7393,SEARCH("/",$E7393)+1)+1,1),"")</f>
        <v>P</v>
      </c>
      <c r="H7393" t="s">
        <v>16</v>
      </c>
      <c r="I7393">
        <v>60</v>
      </c>
      <c r="J7393" t="b">
        <v>0</v>
      </c>
      <c r="K7393" s="7">
        <v>0</v>
      </c>
      <c r="L7393" s="7">
        <v>0</v>
      </c>
      <c r="M7393" s="7">
        <v>0</v>
      </c>
      <c r="N7393" s="7">
        <v>0</v>
      </c>
      <c r="O7393" s="7">
        <v>0</v>
      </c>
      <c r="P7393" s="7">
        <f>SUM(dane3[[#This Row],[RoomService]:[VRDeck]])</f>
        <v>0</v>
      </c>
      <c r="Q7393" t="s">
        <v>20211</v>
      </c>
      <c r="R7393" t="b">
        <v>0</v>
      </c>
    </row>
    <row r="7394" spans="1:18" x14ac:dyDescent="0.3">
      <c r="A7394" t="s">
        <v>20212</v>
      </c>
      <c r="B7394">
        <f>MID(dane3[[#This Row],[PassengerId]],1,4)+0</f>
        <v>7902</v>
      </c>
      <c r="C7394" t="s">
        <v>19</v>
      </c>
      <c r="D7394" t="b">
        <v>1</v>
      </c>
      <c r="E7394" t="s">
        <v>20210</v>
      </c>
      <c r="F7394" t="str">
        <f>MID($E7394,1,1)</f>
        <v>G</v>
      </c>
      <c r="G7394" t="str">
        <f>IFERROR(MID($E7394,SEARCH("/",$E7394,SEARCH("/",$E7394)+1)+1,1),"")</f>
        <v>P</v>
      </c>
      <c r="H7394" t="s">
        <v>32</v>
      </c>
      <c r="I7394">
        <v>17</v>
      </c>
      <c r="J7394" t="b">
        <v>0</v>
      </c>
      <c r="K7394" s="7">
        <v>0</v>
      </c>
      <c r="L7394" s="7">
        <v>0</v>
      </c>
      <c r="M7394" s="7">
        <v>0</v>
      </c>
      <c r="N7394" s="7">
        <v>0</v>
      </c>
      <c r="O7394" s="7">
        <v>0</v>
      </c>
      <c r="P7394" s="7">
        <f>SUM(dane3[[#This Row],[RoomService]:[VRDeck]])</f>
        <v>0</v>
      </c>
      <c r="Q7394" t="s">
        <v>20213</v>
      </c>
      <c r="R7394" t="b">
        <v>1</v>
      </c>
    </row>
    <row r="7395" spans="1:18" x14ac:dyDescent="0.3">
      <c r="A7395" t="s">
        <v>20214</v>
      </c>
      <c r="B7395">
        <f>MID(dane3[[#This Row],[PassengerId]],1,4)+0</f>
        <v>7902</v>
      </c>
      <c r="C7395" t="s">
        <v>19</v>
      </c>
      <c r="D7395" t="b">
        <v>1</v>
      </c>
      <c r="E7395" t="s">
        <v>20210</v>
      </c>
      <c r="F7395" t="str">
        <f>MID($E7395,1,1)</f>
        <v>G</v>
      </c>
      <c r="G7395" t="str">
        <f>IFERROR(MID($E7395,SEARCH("/",$E7395,SEARCH("/",$E7395)+1)+1,1),"")</f>
        <v>P</v>
      </c>
      <c r="H7395" t="s">
        <v>16</v>
      </c>
      <c r="I7395">
        <v>49</v>
      </c>
      <c r="J7395" t="b">
        <v>0</v>
      </c>
      <c r="K7395" s="7">
        <v>0</v>
      </c>
      <c r="L7395" s="7">
        <v>0</v>
      </c>
      <c r="M7395" s="7">
        <v>0</v>
      </c>
      <c r="N7395" s="7">
        <v>0</v>
      </c>
      <c r="O7395" s="7">
        <v>0</v>
      </c>
      <c r="P7395" s="7">
        <f>SUM(dane3[[#This Row],[RoomService]:[VRDeck]])</f>
        <v>0</v>
      </c>
      <c r="Q7395" t="s">
        <v>20215</v>
      </c>
      <c r="R7395" t="b">
        <v>0</v>
      </c>
    </row>
    <row r="7396" spans="1:18" x14ac:dyDescent="0.3">
      <c r="A7396" t="s">
        <v>20216</v>
      </c>
      <c r="B7396">
        <f>MID(dane3[[#This Row],[PassengerId]],1,4)+0</f>
        <v>7902</v>
      </c>
      <c r="C7396" t="s">
        <v>19</v>
      </c>
      <c r="D7396" t="b">
        <v>0</v>
      </c>
      <c r="E7396" t="s">
        <v>20210</v>
      </c>
      <c r="F7396" t="str">
        <f>MID($E7396,1,1)</f>
        <v>G</v>
      </c>
      <c r="G7396" t="str">
        <f>IFERROR(MID($E7396,SEARCH("/",$E7396,SEARCH("/",$E7396)+1)+1,1),"")</f>
        <v>P</v>
      </c>
      <c r="H7396" t="s">
        <v>16</v>
      </c>
      <c r="I7396">
        <v>23</v>
      </c>
      <c r="J7396" t="b">
        <v>0</v>
      </c>
      <c r="K7396" s="7">
        <v>1</v>
      </c>
      <c r="L7396" s="7">
        <v>700</v>
      </c>
      <c r="M7396" s="7">
        <v>0</v>
      </c>
      <c r="N7396" s="7">
        <v>7</v>
      </c>
      <c r="O7396" s="7">
        <v>136</v>
      </c>
      <c r="P7396" s="7">
        <f>SUM(dane3[[#This Row],[RoomService]:[VRDeck]])</f>
        <v>844</v>
      </c>
      <c r="Q7396" t="s">
        <v>20217</v>
      </c>
      <c r="R7396" t="b">
        <v>0</v>
      </c>
    </row>
    <row r="7397" spans="1:18" x14ac:dyDescent="0.3">
      <c r="A7397" t="s">
        <v>20218</v>
      </c>
      <c r="B7397">
        <f>MID(dane3[[#This Row],[PassengerId]],1,4)+0</f>
        <v>7903</v>
      </c>
      <c r="C7397" t="s">
        <v>19</v>
      </c>
      <c r="D7397" t="b">
        <v>0</v>
      </c>
      <c r="E7397" t="s">
        <v>20219</v>
      </c>
      <c r="F7397" t="str">
        <f>MID($E7397,1,1)</f>
        <v>F</v>
      </c>
      <c r="G7397" t="str">
        <f>IFERROR(MID($E7397,SEARCH("/",$E7397,SEARCH("/",$E7397)+1)+1,1),"")</f>
        <v>P</v>
      </c>
      <c r="H7397" t="s">
        <v>16</v>
      </c>
      <c r="I7397">
        <v>39</v>
      </c>
      <c r="J7397" t="b">
        <v>0</v>
      </c>
      <c r="K7397" s="7">
        <v>472</v>
      </c>
      <c r="L7397" s="7">
        <v>0</v>
      </c>
      <c r="M7397" s="7">
        <v>0</v>
      </c>
      <c r="N7397" s="7">
        <v>173</v>
      </c>
      <c r="O7397" s="7">
        <v>0</v>
      </c>
      <c r="P7397" s="7">
        <f>SUM(dane3[[#This Row],[RoomService]:[VRDeck]])</f>
        <v>645</v>
      </c>
      <c r="Q7397" t="s">
        <v>20220</v>
      </c>
      <c r="R7397" t="b">
        <v>0</v>
      </c>
    </row>
    <row r="7398" spans="1:18" x14ac:dyDescent="0.3">
      <c r="A7398" t="s">
        <v>20221</v>
      </c>
      <c r="B7398">
        <f>MID(dane3[[#This Row],[PassengerId]],1,4)+0</f>
        <v>7904</v>
      </c>
      <c r="C7398" t="s">
        <v>19</v>
      </c>
      <c r="D7398" t="b">
        <v>1</v>
      </c>
      <c r="E7398" t="s">
        <v>39</v>
      </c>
      <c r="F7398" t="s">
        <v>23764</v>
      </c>
      <c r="G7398" t="str">
        <f>IFERROR(MID($E7398,SEARCH("/",$E7398,SEARCH("/",$E7398)+1)+1,1),"")</f>
        <v/>
      </c>
      <c r="H7398" t="s">
        <v>16</v>
      </c>
      <c r="I7398">
        <v>53</v>
      </c>
      <c r="J7398" t="b">
        <v>0</v>
      </c>
      <c r="K7398" s="7">
        <v>0</v>
      </c>
      <c r="L7398" s="7">
        <v>0</v>
      </c>
      <c r="M7398" s="7">
        <v>0</v>
      </c>
      <c r="N7398" s="7">
        <v>0</v>
      </c>
      <c r="O7398" s="7">
        <v>0</v>
      </c>
      <c r="P7398" s="7">
        <f>SUM(dane3[[#This Row],[RoomService]:[VRDeck]])</f>
        <v>0</v>
      </c>
      <c r="Q7398" t="s">
        <v>20222</v>
      </c>
      <c r="R7398" t="b">
        <v>1</v>
      </c>
    </row>
    <row r="7399" spans="1:18" x14ac:dyDescent="0.3">
      <c r="A7399" t="s">
        <v>20223</v>
      </c>
      <c r="B7399">
        <f>MID(dane3[[#This Row],[PassengerId]],1,4)+0</f>
        <v>7904</v>
      </c>
      <c r="C7399" t="s">
        <v>19</v>
      </c>
      <c r="D7399" t="b">
        <v>0</v>
      </c>
      <c r="E7399" t="s">
        <v>20224</v>
      </c>
      <c r="F7399" t="str">
        <f>MID($E7399,1,1)</f>
        <v>G</v>
      </c>
      <c r="G7399" t="str">
        <f>IFERROR(MID($E7399,SEARCH("/",$E7399,SEARCH("/",$E7399)+1)+1,1),"")</f>
        <v>P</v>
      </c>
      <c r="H7399" t="s">
        <v>16</v>
      </c>
      <c r="I7399">
        <v>26</v>
      </c>
      <c r="J7399" t="b">
        <v>0</v>
      </c>
      <c r="K7399" s="7">
        <v>485</v>
      </c>
      <c r="L7399" s="7">
        <v>8</v>
      </c>
      <c r="M7399" s="7">
        <v>3958</v>
      </c>
      <c r="N7399" s="7">
        <v>0</v>
      </c>
      <c r="O7399" s="7">
        <v>0</v>
      </c>
      <c r="P7399" s="7">
        <f>SUM(dane3[[#This Row],[RoomService]:[VRDeck]])</f>
        <v>4451</v>
      </c>
      <c r="Q7399" t="s">
        <v>20225</v>
      </c>
      <c r="R7399" t="b">
        <v>1</v>
      </c>
    </row>
    <row r="7400" spans="1:18" x14ac:dyDescent="0.3">
      <c r="A7400" t="s">
        <v>20226</v>
      </c>
      <c r="B7400">
        <f>MID(dane3[[#This Row],[PassengerId]],1,4)+0</f>
        <v>7905</v>
      </c>
      <c r="C7400" t="s">
        <v>14</v>
      </c>
      <c r="D7400" t="b">
        <v>0</v>
      </c>
      <c r="E7400" t="s">
        <v>20227</v>
      </c>
      <c r="F7400" t="str">
        <f>MID($E7400,1,1)</f>
        <v>C</v>
      </c>
      <c r="G7400" t="str">
        <f>IFERROR(MID($E7400,SEARCH("/",$E7400,SEARCH("/",$E7400)+1)+1,1),"")</f>
        <v>S</v>
      </c>
      <c r="H7400" t="s">
        <v>16</v>
      </c>
      <c r="I7400">
        <v>31</v>
      </c>
      <c r="J7400" t="b">
        <v>0</v>
      </c>
      <c r="K7400" s="7">
        <v>0</v>
      </c>
      <c r="L7400" s="7">
        <v>87</v>
      </c>
      <c r="M7400" s="7">
        <v>0</v>
      </c>
      <c r="N7400" s="7">
        <v>2263</v>
      </c>
      <c r="O7400" s="7">
        <v>224</v>
      </c>
      <c r="P7400" s="7">
        <f>SUM(dane3[[#This Row],[RoomService]:[VRDeck]])</f>
        <v>2574</v>
      </c>
      <c r="Q7400" t="s">
        <v>20228</v>
      </c>
      <c r="R7400" t="b">
        <v>0</v>
      </c>
    </row>
    <row r="7401" spans="1:18" x14ac:dyDescent="0.3">
      <c r="A7401" t="s">
        <v>20229</v>
      </c>
      <c r="B7401">
        <f>MID(dane3[[#This Row],[PassengerId]],1,4)+0</f>
        <v>7905</v>
      </c>
      <c r="C7401" t="s">
        <v>14</v>
      </c>
      <c r="D7401" t="b">
        <v>1</v>
      </c>
      <c r="E7401" t="s">
        <v>20227</v>
      </c>
      <c r="F7401" t="str">
        <f>MID($E7401,1,1)</f>
        <v>C</v>
      </c>
      <c r="G7401" t="str">
        <f>IFERROR(MID($E7401,SEARCH("/",$E7401,SEARCH("/",$E7401)+1)+1,1),"")</f>
        <v>S</v>
      </c>
      <c r="H7401" t="s">
        <v>16</v>
      </c>
      <c r="I7401">
        <v>48</v>
      </c>
      <c r="J7401" t="b">
        <v>0</v>
      </c>
      <c r="K7401" s="7">
        <v>0</v>
      </c>
      <c r="L7401" s="7">
        <v>0</v>
      </c>
      <c r="M7401" s="7">
        <v>0</v>
      </c>
      <c r="N7401" s="7">
        <v>0</v>
      </c>
      <c r="O7401" s="7">
        <v>0</v>
      </c>
      <c r="P7401" s="7">
        <f>SUM(dane3[[#This Row],[RoomService]:[VRDeck]])</f>
        <v>0</v>
      </c>
      <c r="Q7401" t="s">
        <v>20230</v>
      </c>
      <c r="R7401" t="b">
        <v>1</v>
      </c>
    </row>
    <row r="7402" spans="1:18" x14ac:dyDescent="0.3">
      <c r="A7402" t="s">
        <v>4798</v>
      </c>
      <c r="B7402">
        <f>MID(dane3[[#This Row],[PassengerId]],1,4)+0</f>
        <v>1871</v>
      </c>
      <c r="C7402" t="s">
        <v>14</v>
      </c>
      <c r="D7402" t="b">
        <v>0</v>
      </c>
      <c r="E7402" t="s">
        <v>4799</v>
      </c>
      <c r="F7402" t="str">
        <f>MID($E7402,1,1)</f>
        <v>C</v>
      </c>
      <c r="G7402" t="str">
        <f>IFERROR(MID($E7402,SEARCH("/",$E7402,SEARCH("/",$E7402)+1)+1,1),"")</f>
        <v>S</v>
      </c>
      <c r="H7402" t="s">
        <v>16</v>
      </c>
      <c r="I7402">
        <v>31</v>
      </c>
      <c r="J7402" t="b">
        <v>0</v>
      </c>
      <c r="K7402" s="7">
        <v>0</v>
      </c>
      <c r="L7402" s="7">
        <v>1983</v>
      </c>
      <c r="M7402" s="7">
        <v>0</v>
      </c>
      <c r="N7402" s="7">
        <v>172</v>
      </c>
      <c r="O7402" s="7">
        <v>52</v>
      </c>
      <c r="P7402" s="7">
        <f>SUM(dane3[[#This Row],[RoomService]:[VRDeck]])</f>
        <v>2207</v>
      </c>
      <c r="Q7402" t="s">
        <v>4800</v>
      </c>
      <c r="R7402" t="b">
        <v>1</v>
      </c>
    </row>
    <row r="7403" spans="1:18" x14ac:dyDescent="0.3">
      <c r="A7403" t="s">
        <v>19290</v>
      </c>
      <c r="B7403">
        <f>MID(dane3[[#This Row],[PassengerId]],1,4)+0</f>
        <v>7515</v>
      </c>
      <c r="C7403" t="s">
        <v>53</v>
      </c>
      <c r="D7403" t="b">
        <v>1</v>
      </c>
      <c r="E7403" t="s">
        <v>19291</v>
      </c>
      <c r="F7403" t="str">
        <f>MID($E7403,1,1)</f>
        <v>F</v>
      </c>
      <c r="G7403" t="str">
        <f>IFERROR(MID($E7403,SEARCH("/",$E7403,SEARCH("/",$E7403)+1)+1,1),"")</f>
        <v>S</v>
      </c>
      <c r="H7403" t="s">
        <v>16</v>
      </c>
      <c r="I7403">
        <v>24</v>
      </c>
      <c r="J7403" t="b">
        <v>0</v>
      </c>
      <c r="K7403" s="7">
        <v>0</v>
      </c>
      <c r="L7403" s="7">
        <v>0</v>
      </c>
      <c r="M7403" s="7">
        <v>0</v>
      </c>
      <c r="N7403" s="7">
        <v>0</v>
      </c>
      <c r="O7403" s="7">
        <v>0</v>
      </c>
      <c r="P7403" s="7">
        <f>SUM(dane3[[#This Row],[RoomService]:[VRDeck]])</f>
        <v>0</v>
      </c>
      <c r="Q7403" t="s">
        <v>19292</v>
      </c>
      <c r="R7403" t="b">
        <v>0</v>
      </c>
    </row>
    <row r="7404" spans="1:18" x14ac:dyDescent="0.3">
      <c r="A7404" t="s">
        <v>20236</v>
      </c>
      <c r="B7404">
        <f>MID(dane3[[#This Row],[PassengerId]],1,4)+0</f>
        <v>7908</v>
      </c>
      <c r="C7404" t="s">
        <v>14</v>
      </c>
      <c r="D7404" t="b">
        <v>1</v>
      </c>
      <c r="E7404" t="s">
        <v>20237</v>
      </c>
      <c r="F7404" t="str">
        <f>MID($E7404,1,1)</f>
        <v>B</v>
      </c>
      <c r="G7404" t="str">
        <f>IFERROR(MID($E7404,SEARCH("/",$E7404,SEARCH("/",$E7404)+1)+1,1),"")</f>
        <v>S</v>
      </c>
      <c r="H7404" t="s">
        <v>46</v>
      </c>
      <c r="I7404">
        <v>25</v>
      </c>
      <c r="J7404" t="b">
        <v>0</v>
      </c>
      <c r="K7404" s="7">
        <v>0</v>
      </c>
      <c r="L7404" s="7">
        <v>0</v>
      </c>
      <c r="M7404" s="7">
        <v>0</v>
      </c>
      <c r="N7404" s="7">
        <v>0</v>
      </c>
      <c r="O7404" s="7">
        <v>0</v>
      </c>
      <c r="P7404" s="7">
        <f>SUM(dane3[[#This Row],[RoomService]:[VRDeck]])</f>
        <v>0</v>
      </c>
      <c r="Q7404" t="s">
        <v>20238</v>
      </c>
      <c r="R7404" t="b">
        <v>1</v>
      </c>
    </row>
    <row r="7405" spans="1:18" x14ac:dyDescent="0.3">
      <c r="A7405" t="s">
        <v>19552</v>
      </c>
      <c r="B7405">
        <f>MID(dane3[[#This Row],[PassengerId]],1,4)+0</f>
        <v>7634</v>
      </c>
      <c r="C7405" t="s">
        <v>19</v>
      </c>
      <c r="D7405" t="b">
        <v>1</v>
      </c>
      <c r="E7405" t="s">
        <v>19553</v>
      </c>
      <c r="F7405" t="str">
        <f>MID($E7405,1,1)</f>
        <v>G</v>
      </c>
      <c r="G7405" t="str">
        <f>IFERROR(MID($E7405,SEARCH("/",$E7405,SEARCH("/",$E7405)+1)+1,1),"")</f>
        <v>S</v>
      </c>
      <c r="H7405" t="s">
        <v>16</v>
      </c>
      <c r="I7405">
        <v>27</v>
      </c>
      <c r="J7405" t="b">
        <v>0</v>
      </c>
      <c r="K7405" s="7">
        <v>0</v>
      </c>
      <c r="L7405" s="7">
        <v>0</v>
      </c>
      <c r="M7405" s="7">
        <v>0</v>
      </c>
      <c r="N7405" s="7">
        <v>0</v>
      </c>
      <c r="O7405" s="7">
        <v>0</v>
      </c>
      <c r="P7405" s="7">
        <f>SUM(dane3[[#This Row],[RoomService]:[VRDeck]])</f>
        <v>0</v>
      </c>
      <c r="Q7405" t="s">
        <v>19554</v>
      </c>
      <c r="R7405" t="b">
        <v>1</v>
      </c>
    </row>
    <row r="7406" spans="1:18" x14ac:dyDescent="0.3">
      <c r="A7406" t="s">
        <v>20242</v>
      </c>
      <c r="B7406">
        <f>MID(dane3[[#This Row],[PassengerId]],1,4)+0</f>
        <v>7913</v>
      </c>
      <c r="C7406" t="s">
        <v>19</v>
      </c>
      <c r="D7406" t="b">
        <v>1</v>
      </c>
      <c r="E7406" t="s">
        <v>20243</v>
      </c>
      <c r="F7406" t="str">
        <f>MID($E7406,1,1)</f>
        <v>G</v>
      </c>
      <c r="G7406" t="str">
        <f>IFERROR(MID($E7406,SEARCH("/",$E7406,SEARCH("/",$E7406)+1)+1,1),"")</f>
        <v>S</v>
      </c>
      <c r="H7406" t="s">
        <v>16</v>
      </c>
      <c r="I7406">
        <v>24</v>
      </c>
      <c r="J7406" t="b">
        <v>0</v>
      </c>
      <c r="K7406" s="7">
        <v>0</v>
      </c>
      <c r="L7406" s="7">
        <v>0</v>
      </c>
      <c r="M7406" s="7">
        <v>0</v>
      </c>
      <c r="N7406" s="7">
        <v>0</v>
      </c>
      <c r="O7406" s="7">
        <v>0</v>
      </c>
      <c r="P7406" s="7">
        <f>SUM(dane3[[#This Row],[RoomService]:[VRDeck]])</f>
        <v>0</v>
      </c>
      <c r="Q7406" t="s">
        <v>20244</v>
      </c>
      <c r="R7406" t="b">
        <v>1</v>
      </c>
    </row>
    <row r="7407" spans="1:18" x14ac:dyDescent="0.3">
      <c r="A7407" t="s">
        <v>20245</v>
      </c>
      <c r="B7407">
        <f>MID(dane3[[#This Row],[PassengerId]],1,4)+0</f>
        <v>7914</v>
      </c>
      <c r="C7407" t="s">
        <v>19</v>
      </c>
      <c r="D7407" t="b">
        <v>1</v>
      </c>
      <c r="E7407" t="s">
        <v>20246</v>
      </c>
      <c r="F7407" t="str">
        <f>MID($E7407,1,1)</f>
        <v>G</v>
      </c>
      <c r="G7407" t="str">
        <f>IFERROR(MID($E7407,SEARCH("/",$E7407,SEARCH("/",$E7407)+1)+1,1),"")</f>
        <v>P</v>
      </c>
      <c r="H7407" t="s">
        <v>16</v>
      </c>
      <c r="I7407">
        <v>23</v>
      </c>
      <c r="J7407" t="b">
        <v>0</v>
      </c>
      <c r="K7407" s="7">
        <v>0</v>
      </c>
      <c r="L7407" s="7">
        <v>0</v>
      </c>
      <c r="M7407" s="7">
        <v>0</v>
      </c>
      <c r="N7407" s="7">
        <v>0</v>
      </c>
      <c r="O7407" s="7">
        <v>0</v>
      </c>
      <c r="P7407" s="7">
        <f>SUM(dane3[[#This Row],[RoomService]:[VRDeck]])</f>
        <v>0</v>
      </c>
      <c r="Q7407" t="s">
        <v>20247</v>
      </c>
      <c r="R7407" t="b">
        <v>0</v>
      </c>
    </row>
    <row r="7408" spans="1:18" x14ac:dyDescent="0.3">
      <c r="A7408" t="s">
        <v>20248</v>
      </c>
      <c r="B7408">
        <f>MID(dane3[[#This Row],[PassengerId]],1,4)+0</f>
        <v>7914</v>
      </c>
      <c r="C7408" t="s">
        <v>19</v>
      </c>
      <c r="D7408" t="b">
        <v>0</v>
      </c>
      <c r="E7408" t="s">
        <v>20246</v>
      </c>
      <c r="F7408" t="str">
        <f>MID($E7408,1,1)</f>
        <v>G</v>
      </c>
      <c r="G7408" t="str">
        <f>IFERROR(MID($E7408,SEARCH("/",$E7408,SEARCH("/",$E7408)+1)+1,1),"")</f>
        <v>P</v>
      </c>
      <c r="H7408" t="s">
        <v>16</v>
      </c>
      <c r="I7408">
        <v>24</v>
      </c>
      <c r="J7408" t="b">
        <v>0</v>
      </c>
      <c r="K7408" s="7">
        <v>0</v>
      </c>
      <c r="L7408" s="7">
        <v>80</v>
      </c>
      <c r="M7408" s="7">
        <v>106</v>
      </c>
      <c r="N7408" s="7">
        <v>344</v>
      </c>
      <c r="O7408" s="7">
        <v>0</v>
      </c>
      <c r="P7408" s="7">
        <f>SUM(dane3[[#This Row],[RoomService]:[VRDeck]])</f>
        <v>530</v>
      </c>
      <c r="Q7408" t="s">
        <v>20249</v>
      </c>
      <c r="R7408" t="b">
        <v>0</v>
      </c>
    </row>
    <row r="7409" spans="1:18" x14ac:dyDescent="0.3">
      <c r="A7409" t="s">
        <v>20250</v>
      </c>
      <c r="B7409">
        <f>MID(dane3[[#This Row],[PassengerId]],1,4)+0</f>
        <v>7914</v>
      </c>
      <c r="C7409" t="s">
        <v>19</v>
      </c>
      <c r="D7409" t="b">
        <v>0</v>
      </c>
      <c r="E7409" t="s">
        <v>20246</v>
      </c>
      <c r="F7409" t="str">
        <f>MID($E7409,1,1)</f>
        <v>G</v>
      </c>
      <c r="G7409" t="str">
        <f>IFERROR(MID($E7409,SEARCH("/",$E7409,SEARCH("/",$E7409)+1)+1,1),"")</f>
        <v>P</v>
      </c>
      <c r="H7409" t="s">
        <v>16</v>
      </c>
      <c r="I7409">
        <v>47</v>
      </c>
      <c r="J7409" t="b">
        <v>0</v>
      </c>
      <c r="K7409" s="7">
        <v>397</v>
      </c>
      <c r="L7409" s="7">
        <v>0</v>
      </c>
      <c r="M7409" s="7">
        <v>321</v>
      </c>
      <c r="N7409" s="7">
        <v>0</v>
      </c>
      <c r="O7409" s="7">
        <v>5</v>
      </c>
      <c r="P7409" s="7">
        <f>SUM(dane3[[#This Row],[RoomService]:[VRDeck]])</f>
        <v>723</v>
      </c>
      <c r="Q7409" t="s">
        <v>20251</v>
      </c>
      <c r="R7409" t="b">
        <v>1</v>
      </c>
    </row>
    <row r="7410" spans="1:18" x14ac:dyDescent="0.3">
      <c r="A7410" t="s">
        <v>20252</v>
      </c>
      <c r="B7410">
        <f>MID(dane3[[#This Row],[PassengerId]],1,4)+0</f>
        <v>7916</v>
      </c>
      <c r="C7410" t="s">
        <v>19</v>
      </c>
      <c r="D7410" t="b">
        <v>1</v>
      </c>
      <c r="E7410" t="s">
        <v>20253</v>
      </c>
      <c r="F7410" t="str">
        <f>MID($E7410,1,1)</f>
        <v>G</v>
      </c>
      <c r="G7410" t="str">
        <f>IFERROR(MID($E7410,SEARCH("/",$E7410,SEARCH("/",$E7410)+1)+1,1),"")</f>
        <v>P</v>
      </c>
      <c r="H7410" t="s">
        <v>16</v>
      </c>
      <c r="I7410">
        <v>37</v>
      </c>
      <c r="J7410" t="b">
        <v>0</v>
      </c>
      <c r="K7410" s="7">
        <v>0</v>
      </c>
      <c r="L7410" s="7">
        <v>0</v>
      </c>
      <c r="M7410" s="7">
        <v>0</v>
      </c>
      <c r="N7410" s="7">
        <v>0</v>
      </c>
      <c r="O7410" s="7">
        <v>0</v>
      </c>
      <c r="P7410" s="7">
        <f>SUM(dane3[[#This Row],[RoomService]:[VRDeck]])</f>
        <v>0</v>
      </c>
      <c r="Q7410" t="s">
        <v>20254</v>
      </c>
      <c r="R7410" t="b">
        <v>0</v>
      </c>
    </row>
    <row r="7411" spans="1:18" x14ac:dyDescent="0.3">
      <c r="A7411" t="s">
        <v>19293</v>
      </c>
      <c r="B7411">
        <f>MID(dane3[[#This Row],[PassengerId]],1,4)+0</f>
        <v>7515</v>
      </c>
      <c r="C7411" t="s">
        <v>53</v>
      </c>
      <c r="D7411" t="b">
        <v>0</v>
      </c>
      <c r="E7411" t="s">
        <v>19291</v>
      </c>
      <c r="F7411" t="str">
        <f>MID($E7411,1,1)</f>
        <v>F</v>
      </c>
      <c r="G7411" t="str">
        <f>IFERROR(MID($E7411,SEARCH("/",$E7411,SEARCH("/",$E7411)+1)+1,1),"")</f>
        <v>S</v>
      </c>
      <c r="H7411" t="s">
        <v>16</v>
      </c>
      <c r="I7411">
        <v>0</v>
      </c>
      <c r="J7411" t="b">
        <v>0</v>
      </c>
      <c r="K7411" s="7">
        <v>0</v>
      </c>
      <c r="L7411" s="7">
        <v>0</v>
      </c>
      <c r="M7411" s="7">
        <v>0</v>
      </c>
      <c r="N7411" s="7">
        <v>0</v>
      </c>
      <c r="O7411" s="7">
        <v>0</v>
      </c>
      <c r="P7411" s="7">
        <f>SUM(dane3[[#This Row],[RoomService]:[VRDeck]])</f>
        <v>0</v>
      </c>
      <c r="Q7411" t="s">
        <v>19294</v>
      </c>
      <c r="R7411" t="b">
        <v>1</v>
      </c>
    </row>
    <row r="7412" spans="1:18" x14ac:dyDescent="0.3">
      <c r="A7412" t="s">
        <v>20258</v>
      </c>
      <c r="B7412">
        <f>MID(dane3[[#This Row],[PassengerId]],1,4)+0</f>
        <v>7919</v>
      </c>
      <c r="C7412" t="s">
        <v>19</v>
      </c>
      <c r="D7412" t="b">
        <v>0</v>
      </c>
      <c r="E7412" t="s">
        <v>20259</v>
      </c>
      <c r="F7412" t="str">
        <f>MID($E7412,1,1)</f>
        <v>G</v>
      </c>
      <c r="G7412" t="str">
        <f>IFERROR(MID($E7412,SEARCH("/",$E7412,SEARCH("/",$E7412)+1)+1,1),"")</f>
        <v>P</v>
      </c>
      <c r="H7412" t="s">
        <v>16</v>
      </c>
      <c r="I7412">
        <v>21</v>
      </c>
      <c r="J7412" t="b">
        <v>0</v>
      </c>
      <c r="K7412" s="7">
        <v>90</v>
      </c>
      <c r="L7412" s="7">
        <v>0</v>
      </c>
      <c r="M7412" s="7">
        <v>817</v>
      </c>
      <c r="N7412" s="7">
        <v>0</v>
      </c>
      <c r="O7412" s="7">
        <v>0</v>
      </c>
      <c r="P7412" s="7">
        <f>SUM(dane3[[#This Row],[RoomService]:[VRDeck]])</f>
        <v>907</v>
      </c>
      <c r="Q7412" t="s">
        <v>20260</v>
      </c>
      <c r="R7412" t="b">
        <v>0</v>
      </c>
    </row>
    <row r="7413" spans="1:18" x14ac:dyDescent="0.3">
      <c r="A7413" t="s">
        <v>19345</v>
      </c>
      <c r="B7413">
        <f>MID(dane3[[#This Row],[PassengerId]],1,4)+0</f>
        <v>7536</v>
      </c>
      <c r="C7413" t="s">
        <v>53</v>
      </c>
      <c r="D7413" t="b">
        <v>1</v>
      </c>
      <c r="E7413" t="s">
        <v>19346</v>
      </c>
      <c r="F7413" t="str">
        <f>MID($E7413,1,1)</f>
        <v>F</v>
      </c>
      <c r="G7413" t="str">
        <f>IFERROR(MID($E7413,SEARCH("/",$E7413,SEARCH("/",$E7413)+1)+1,1),"")</f>
        <v>S</v>
      </c>
      <c r="H7413" t="s">
        <v>16</v>
      </c>
      <c r="I7413">
        <v>18</v>
      </c>
      <c r="J7413" t="b">
        <v>0</v>
      </c>
      <c r="K7413" s="7">
        <v>0</v>
      </c>
      <c r="L7413" s="7">
        <v>0</v>
      </c>
      <c r="M7413" s="7">
        <v>0</v>
      </c>
      <c r="N7413" s="7">
        <v>0</v>
      </c>
      <c r="O7413" s="7">
        <v>0</v>
      </c>
      <c r="P7413" s="7">
        <f>SUM(dane3[[#This Row],[RoomService]:[VRDeck]])</f>
        <v>0</v>
      </c>
      <c r="Q7413" t="s">
        <v>19347</v>
      </c>
      <c r="R7413" t="b">
        <v>1</v>
      </c>
    </row>
    <row r="7414" spans="1:18" x14ac:dyDescent="0.3">
      <c r="A7414" t="s">
        <v>20264</v>
      </c>
      <c r="B7414">
        <f>MID(dane3[[#This Row],[PassengerId]],1,4)+0</f>
        <v>7922</v>
      </c>
      <c r="C7414" t="s">
        <v>19</v>
      </c>
      <c r="D7414" t="b">
        <v>0</v>
      </c>
      <c r="E7414" t="s">
        <v>20265</v>
      </c>
      <c r="F7414" t="str">
        <f>MID($E7414,1,1)</f>
        <v>F</v>
      </c>
      <c r="G7414" t="str">
        <f>IFERROR(MID($E7414,SEARCH("/",$E7414,SEARCH("/",$E7414)+1)+1,1),"")</f>
        <v>S</v>
      </c>
      <c r="H7414" t="s">
        <v>16</v>
      </c>
      <c r="I7414">
        <v>39</v>
      </c>
      <c r="J7414" t="b">
        <v>0</v>
      </c>
      <c r="K7414" s="7">
        <v>3030</v>
      </c>
      <c r="L7414" s="7">
        <v>79</v>
      </c>
      <c r="M7414" s="7">
        <v>0</v>
      </c>
      <c r="N7414" s="7">
        <v>0</v>
      </c>
      <c r="O7414" s="7">
        <v>0</v>
      </c>
      <c r="P7414" s="7">
        <f>SUM(dane3[[#This Row],[RoomService]:[VRDeck]])</f>
        <v>3109</v>
      </c>
      <c r="Q7414" t="s">
        <v>20266</v>
      </c>
      <c r="R7414" t="b">
        <v>0</v>
      </c>
    </row>
    <row r="7415" spans="1:18" x14ac:dyDescent="0.3">
      <c r="A7415" t="s">
        <v>20267</v>
      </c>
      <c r="B7415">
        <f>MID(dane3[[#This Row],[PassengerId]],1,4)+0</f>
        <v>7924</v>
      </c>
      <c r="C7415" t="s">
        <v>19</v>
      </c>
      <c r="D7415" t="b">
        <v>0</v>
      </c>
      <c r="E7415" t="s">
        <v>20268</v>
      </c>
      <c r="F7415" t="str">
        <f>MID($E7415,1,1)</f>
        <v>F</v>
      </c>
      <c r="G7415" t="str">
        <f>IFERROR(MID($E7415,SEARCH("/",$E7415,SEARCH("/",$E7415)+1)+1,1),"")</f>
        <v>P</v>
      </c>
      <c r="H7415" t="s">
        <v>16</v>
      </c>
      <c r="I7415">
        <v>28</v>
      </c>
      <c r="J7415" t="b">
        <v>0</v>
      </c>
      <c r="K7415" s="7">
        <v>589</v>
      </c>
      <c r="L7415" s="7">
        <v>57</v>
      </c>
      <c r="M7415" s="7">
        <v>0</v>
      </c>
      <c r="N7415" s="7">
        <v>0</v>
      </c>
      <c r="O7415" s="7">
        <v>0</v>
      </c>
      <c r="P7415" s="7">
        <f>SUM(dane3[[#This Row],[RoomService]:[VRDeck]])</f>
        <v>646</v>
      </c>
      <c r="Q7415" t="s">
        <v>20269</v>
      </c>
      <c r="R7415" t="b">
        <v>0</v>
      </c>
    </row>
    <row r="7416" spans="1:18" x14ac:dyDescent="0.3">
      <c r="A7416" t="s">
        <v>20270</v>
      </c>
      <c r="B7416">
        <f>MID(dane3[[#This Row],[PassengerId]],1,4)+0</f>
        <v>7926</v>
      </c>
      <c r="C7416" t="s">
        <v>19</v>
      </c>
      <c r="D7416" t="b">
        <v>0</v>
      </c>
      <c r="E7416" t="s">
        <v>20271</v>
      </c>
      <c r="F7416" t="str">
        <f>MID($E7416,1,1)</f>
        <v>E</v>
      </c>
      <c r="G7416" t="str">
        <f>IFERROR(MID($E7416,SEARCH("/",$E7416,SEARCH("/",$E7416)+1)+1,1),"")</f>
        <v>P</v>
      </c>
      <c r="H7416" t="s">
        <v>16</v>
      </c>
      <c r="I7416">
        <v>32</v>
      </c>
      <c r="J7416" t="b">
        <v>0</v>
      </c>
      <c r="K7416" s="7">
        <v>0</v>
      </c>
      <c r="L7416" s="7">
        <v>0</v>
      </c>
      <c r="M7416" s="7">
        <v>0</v>
      </c>
      <c r="N7416" s="7">
        <v>365</v>
      </c>
      <c r="O7416" s="7">
        <v>1216</v>
      </c>
      <c r="P7416" s="7">
        <f>SUM(dane3[[#This Row],[RoomService]:[VRDeck]])</f>
        <v>1581</v>
      </c>
      <c r="Q7416" t="s">
        <v>20272</v>
      </c>
      <c r="R7416" t="b">
        <v>0</v>
      </c>
    </row>
    <row r="7417" spans="1:18" x14ac:dyDescent="0.3">
      <c r="A7417" t="s">
        <v>20273</v>
      </c>
      <c r="B7417">
        <f>MID(dane3[[#This Row],[PassengerId]],1,4)+0</f>
        <v>7929</v>
      </c>
      <c r="C7417" t="s">
        <v>14</v>
      </c>
      <c r="D7417" t="b">
        <v>0</v>
      </c>
      <c r="E7417" t="s">
        <v>20274</v>
      </c>
      <c r="F7417" t="str">
        <f>MID($E7417,1,1)</f>
        <v>B</v>
      </c>
      <c r="G7417" t="str">
        <f>IFERROR(MID($E7417,SEARCH("/",$E7417,SEARCH("/",$E7417)+1)+1,1),"")</f>
        <v>S</v>
      </c>
      <c r="H7417" t="s">
        <v>16</v>
      </c>
      <c r="I7417">
        <v>31</v>
      </c>
      <c r="J7417" t="b">
        <v>0</v>
      </c>
      <c r="K7417" s="7">
        <v>0</v>
      </c>
      <c r="L7417" s="7">
        <v>910</v>
      </c>
      <c r="M7417" s="7">
        <v>58</v>
      </c>
      <c r="N7417" s="7">
        <v>1654</v>
      </c>
      <c r="O7417" s="7">
        <v>1217</v>
      </c>
      <c r="P7417" s="7">
        <f>SUM(dane3[[#This Row],[RoomService]:[VRDeck]])</f>
        <v>3839</v>
      </c>
      <c r="Q7417" t="s">
        <v>20275</v>
      </c>
      <c r="R7417" t="b">
        <v>0</v>
      </c>
    </row>
    <row r="7418" spans="1:18" x14ac:dyDescent="0.3">
      <c r="A7418" t="s">
        <v>20276</v>
      </c>
      <c r="B7418">
        <f>MID(dane3[[#This Row],[PassengerId]],1,4)+0</f>
        <v>7930</v>
      </c>
      <c r="C7418" t="s">
        <v>19</v>
      </c>
      <c r="D7418" t="b">
        <v>1</v>
      </c>
      <c r="E7418" t="s">
        <v>39</v>
      </c>
      <c r="F7418" t="s">
        <v>23764</v>
      </c>
      <c r="G7418" t="str">
        <f>IFERROR(MID($E7418,SEARCH("/",$E7418,SEARCH("/",$E7418)+1)+1,1),"")</f>
        <v/>
      </c>
      <c r="H7418" t="s">
        <v>16</v>
      </c>
      <c r="I7418">
        <v>13</v>
      </c>
      <c r="J7418" t="b">
        <v>0</v>
      </c>
      <c r="K7418" s="7">
        <v>0</v>
      </c>
      <c r="L7418" s="7">
        <v>0</v>
      </c>
      <c r="M7418" s="7">
        <v>0</v>
      </c>
      <c r="N7418" s="7">
        <v>0</v>
      </c>
      <c r="O7418" s="7">
        <v>0</v>
      </c>
      <c r="P7418" s="7">
        <f>SUM(dane3[[#This Row],[RoomService]:[VRDeck]])</f>
        <v>0</v>
      </c>
      <c r="Q7418" t="s">
        <v>20277</v>
      </c>
      <c r="R7418" t="b">
        <v>1</v>
      </c>
    </row>
    <row r="7419" spans="1:18" x14ac:dyDescent="0.3">
      <c r="A7419" t="s">
        <v>20278</v>
      </c>
      <c r="B7419">
        <f>MID(dane3[[#This Row],[PassengerId]],1,4)+0</f>
        <v>7935</v>
      </c>
      <c r="C7419" t="s">
        <v>19</v>
      </c>
      <c r="D7419" t="b">
        <v>0</v>
      </c>
      <c r="E7419" t="s">
        <v>20279</v>
      </c>
      <c r="F7419" t="str">
        <f>MID($E7419,1,1)</f>
        <v>F</v>
      </c>
      <c r="G7419" t="str">
        <f>IFERROR(MID($E7419,SEARCH("/",$E7419,SEARCH("/",$E7419)+1)+1,1),"")</f>
        <v>S</v>
      </c>
      <c r="H7419" t="s">
        <v>16</v>
      </c>
      <c r="I7419">
        <v>41</v>
      </c>
      <c r="J7419" t="b">
        <v>0</v>
      </c>
      <c r="K7419" s="7">
        <v>84</v>
      </c>
      <c r="L7419" s="7">
        <v>0</v>
      </c>
      <c r="M7419" s="7">
        <v>6</v>
      </c>
      <c r="N7419" s="7">
        <v>811</v>
      </c>
      <c r="O7419" s="7">
        <v>2</v>
      </c>
      <c r="P7419" s="7">
        <f>SUM(dane3[[#This Row],[RoomService]:[VRDeck]])</f>
        <v>903</v>
      </c>
      <c r="Q7419" t="s">
        <v>20280</v>
      </c>
      <c r="R7419" t="b">
        <v>1</v>
      </c>
    </row>
    <row r="7420" spans="1:18" x14ac:dyDescent="0.3">
      <c r="A7420" t="s">
        <v>20281</v>
      </c>
      <c r="B7420">
        <f>MID(dane3[[#This Row],[PassengerId]],1,4)+0</f>
        <v>7936</v>
      </c>
      <c r="C7420" t="s">
        <v>19</v>
      </c>
      <c r="D7420" t="b">
        <v>0</v>
      </c>
      <c r="E7420" t="s">
        <v>20282</v>
      </c>
      <c r="F7420" t="str">
        <f>MID($E7420,1,1)</f>
        <v>F</v>
      </c>
      <c r="G7420" t="str">
        <f>IFERROR(MID($E7420,SEARCH("/",$E7420,SEARCH("/",$E7420)+1)+1,1),"")</f>
        <v>P</v>
      </c>
      <c r="H7420" t="s">
        <v>16</v>
      </c>
      <c r="I7420">
        <v>21</v>
      </c>
      <c r="J7420" t="b">
        <v>0</v>
      </c>
      <c r="K7420" s="7">
        <v>7</v>
      </c>
      <c r="L7420" s="7">
        <v>0</v>
      </c>
      <c r="M7420" s="7">
        <v>622</v>
      </c>
      <c r="N7420" s="7">
        <v>0</v>
      </c>
      <c r="O7420" s="7">
        <v>0</v>
      </c>
      <c r="P7420" s="7">
        <f>SUM(dane3[[#This Row],[RoomService]:[VRDeck]])</f>
        <v>629</v>
      </c>
      <c r="Q7420" t="s">
        <v>20283</v>
      </c>
      <c r="R7420" t="b">
        <v>0</v>
      </c>
    </row>
    <row r="7421" spans="1:18" x14ac:dyDescent="0.3">
      <c r="A7421" t="s">
        <v>20284</v>
      </c>
      <c r="B7421">
        <f>MID(dane3[[#This Row],[PassengerId]],1,4)+0</f>
        <v>7936</v>
      </c>
      <c r="C7421" t="s">
        <v>19</v>
      </c>
      <c r="D7421" t="b">
        <v>0</v>
      </c>
      <c r="E7421" t="s">
        <v>20285</v>
      </c>
      <c r="F7421" t="str">
        <f>MID($E7421,1,1)</f>
        <v>G</v>
      </c>
      <c r="G7421" t="str">
        <f>IFERROR(MID($E7421,SEARCH("/",$E7421,SEARCH("/",$E7421)+1)+1,1),"")</f>
        <v>P</v>
      </c>
      <c r="H7421" t="s">
        <v>16</v>
      </c>
      <c r="I7421">
        <v>24</v>
      </c>
      <c r="J7421" t="b">
        <v>0</v>
      </c>
      <c r="K7421" s="7">
        <v>0</v>
      </c>
      <c r="L7421" s="7">
        <v>0</v>
      </c>
      <c r="M7421" s="7">
        <v>0</v>
      </c>
      <c r="N7421" s="7">
        <v>0</v>
      </c>
      <c r="O7421" s="7">
        <v>0</v>
      </c>
      <c r="P7421" s="7">
        <f>SUM(dane3[[#This Row],[RoomService]:[VRDeck]])</f>
        <v>0</v>
      </c>
      <c r="Q7421" t="s">
        <v>20286</v>
      </c>
      <c r="R7421" t="b">
        <v>0</v>
      </c>
    </row>
    <row r="7422" spans="1:18" x14ac:dyDescent="0.3">
      <c r="A7422" t="s">
        <v>20287</v>
      </c>
      <c r="B7422">
        <f>MID(dane3[[#This Row],[PassengerId]],1,4)+0</f>
        <v>7936</v>
      </c>
      <c r="C7422" t="s">
        <v>19</v>
      </c>
      <c r="D7422" t="b">
        <v>0</v>
      </c>
      <c r="E7422" t="s">
        <v>20285</v>
      </c>
      <c r="F7422" t="str">
        <f>MID($E7422,1,1)</f>
        <v>G</v>
      </c>
      <c r="G7422" t="str">
        <f>IFERROR(MID($E7422,SEARCH("/",$E7422,SEARCH("/",$E7422)+1)+1,1),"")</f>
        <v>P</v>
      </c>
      <c r="H7422" t="s">
        <v>16</v>
      </c>
      <c r="I7422">
        <v>9</v>
      </c>
      <c r="J7422" t="b">
        <v>0</v>
      </c>
      <c r="K7422" s="7">
        <v>0</v>
      </c>
      <c r="L7422" s="7">
        <v>0</v>
      </c>
      <c r="M7422" s="7">
        <v>0</v>
      </c>
      <c r="N7422" s="7">
        <v>0</v>
      </c>
      <c r="O7422" s="7">
        <v>0</v>
      </c>
      <c r="P7422" s="7">
        <f>SUM(dane3[[#This Row],[RoomService]:[VRDeck]])</f>
        <v>0</v>
      </c>
      <c r="Q7422" t="s">
        <v>20288</v>
      </c>
      <c r="R7422" t="b">
        <v>1</v>
      </c>
    </row>
    <row r="7423" spans="1:18" x14ac:dyDescent="0.3">
      <c r="A7423" t="s">
        <v>20289</v>
      </c>
      <c r="B7423">
        <f>MID(dane3[[#This Row],[PassengerId]],1,4)+0</f>
        <v>7937</v>
      </c>
      <c r="C7423" t="s">
        <v>14</v>
      </c>
      <c r="D7423" t="b">
        <v>0</v>
      </c>
      <c r="E7423" t="s">
        <v>20290</v>
      </c>
      <c r="F7423" t="str">
        <f>MID($E7423,1,1)</f>
        <v>D</v>
      </c>
      <c r="G7423" t="str">
        <f>IFERROR(MID($E7423,SEARCH("/",$E7423,SEARCH("/",$E7423)+1)+1,1),"")</f>
        <v>S</v>
      </c>
      <c r="H7423" t="s">
        <v>16</v>
      </c>
      <c r="I7423">
        <v>36</v>
      </c>
      <c r="J7423" t="b">
        <v>0</v>
      </c>
      <c r="K7423" s="7">
        <v>0</v>
      </c>
      <c r="L7423" s="7">
        <v>9532</v>
      </c>
      <c r="M7423" s="7">
        <v>0</v>
      </c>
      <c r="N7423" s="7">
        <v>2326</v>
      </c>
      <c r="O7423" s="7">
        <v>461</v>
      </c>
      <c r="P7423" s="7">
        <f>SUM(dane3[[#This Row],[RoomService]:[VRDeck]])</f>
        <v>12319</v>
      </c>
      <c r="Q7423" t="s">
        <v>20291</v>
      </c>
      <c r="R7423" t="b">
        <v>0</v>
      </c>
    </row>
    <row r="7424" spans="1:18" x14ac:dyDescent="0.3">
      <c r="A7424" t="s">
        <v>20292</v>
      </c>
      <c r="B7424">
        <f>MID(dane3[[#This Row],[PassengerId]],1,4)+0</f>
        <v>7937</v>
      </c>
      <c r="C7424" t="s">
        <v>14</v>
      </c>
      <c r="D7424" t="b">
        <v>1</v>
      </c>
      <c r="E7424" t="s">
        <v>20290</v>
      </c>
      <c r="F7424" t="str">
        <f>MID($E7424,1,1)</f>
        <v>D</v>
      </c>
      <c r="G7424" t="str">
        <f>IFERROR(MID($E7424,SEARCH("/",$E7424,SEARCH("/",$E7424)+1)+1,1),"")</f>
        <v>S</v>
      </c>
      <c r="H7424" t="s">
        <v>46</v>
      </c>
      <c r="I7424">
        <v>30</v>
      </c>
      <c r="J7424" t="b">
        <v>0</v>
      </c>
      <c r="K7424" s="7">
        <v>0</v>
      </c>
      <c r="L7424" s="7">
        <v>0</v>
      </c>
      <c r="M7424" s="7">
        <v>0</v>
      </c>
      <c r="N7424" s="7">
        <v>0</v>
      </c>
      <c r="O7424" s="7">
        <v>0</v>
      </c>
      <c r="P7424" s="7">
        <f>SUM(dane3[[#This Row],[RoomService]:[VRDeck]])</f>
        <v>0</v>
      </c>
      <c r="Q7424" t="s">
        <v>20293</v>
      </c>
      <c r="R7424" t="b">
        <v>1</v>
      </c>
    </row>
    <row r="7425" spans="1:18" x14ac:dyDescent="0.3">
      <c r="A7425" t="s">
        <v>20294</v>
      </c>
      <c r="B7425">
        <f>MID(dane3[[#This Row],[PassengerId]],1,4)+0</f>
        <v>7939</v>
      </c>
      <c r="C7425" t="s">
        <v>19</v>
      </c>
      <c r="D7425" t="b">
        <v>0</v>
      </c>
      <c r="E7425" t="s">
        <v>20295</v>
      </c>
      <c r="F7425" t="str">
        <f>MID($E7425,1,1)</f>
        <v>G</v>
      </c>
      <c r="G7425" t="str">
        <f>IFERROR(MID($E7425,SEARCH("/",$E7425,SEARCH("/",$E7425)+1)+1,1),"")</f>
        <v>S</v>
      </c>
      <c r="H7425" t="s">
        <v>16</v>
      </c>
      <c r="I7425">
        <v>27</v>
      </c>
      <c r="J7425" t="b">
        <v>0</v>
      </c>
      <c r="K7425" s="7">
        <v>0</v>
      </c>
      <c r="L7425" s="7">
        <v>593</v>
      </c>
      <c r="M7425" s="7">
        <v>0</v>
      </c>
      <c r="N7425" s="7">
        <v>259</v>
      </c>
      <c r="O7425" s="7">
        <v>0</v>
      </c>
      <c r="P7425" s="7">
        <f>SUM(dane3[[#This Row],[RoomService]:[VRDeck]])</f>
        <v>852</v>
      </c>
      <c r="Q7425" t="s">
        <v>20296</v>
      </c>
      <c r="R7425" t="b">
        <v>0</v>
      </c>
    </row>
    <row r="7426" spans="1:18" x14ac:dyDescent="0.3">
      <c r="A7426" t="s">
        <v>20297</v>
      </c>
      <c r="B7426">
        <f>MID(dane3[[#This Row],[PassengerId]],1,4)+0</f>
        <v>7940</v>
      </c>
      <c r="C7426" t="s">
        <v>19</v>
      </c>
      <c r="D7426" t="b">
        <v>0</v>
      </c>
      <c r="E7426" t="s">
        <v>20298</v>
      </c>
      <c r="F7426" t="str">
        <f>MID($E7426,1,1)</f>
        <v>F</v>
      </c>
      <c r="G7426" t="str">
        <f>IFERROR(MID($E7426,SEARCH("/",$E7426,SEARCH("/",$E7426)+1)+1,1),"")</f>
        <v>S</v>
      </c>
      <c r="H7426" t="s">
        <v>16</v>
      </c>
      <c r="I7426">
        <v>40</v>
      </c>
      <c r="J7426" t="b">
        <v>0</v>
      </c>
      <c r="K7426" s="7">
        <v>580</v>
      </c>
      <c r="L7426" s="7">
        <v>0</v>
      </c>
      <c r="M7426" s="7">
        <v>447</v>
      </c>
      <c r="N7426" s="7">
        <v>6</v>
      </c>
      <c r="O7426" s="7">
        <v>0</v>
      </c>
      <c r="P7426" s="7">
        <f>SUM(dane3[[#This Row],[RoomService]:[VRDeck]])</f>
        <v>1033</v>
      </c>
      <c r="Q7426" t="s">
        <v>20299</v>
      </c>
      <c r="R7426" t="b">
        <v>0</v>
      </c>
    </row>
    <row r="7427" spans="1:18" x14ac:dyDescent="0.3">
      <c r="A7427" t="s">
        <v>20300</v>
      </c>
      <c r="B7427">
        <f>MID(dane3[[#This Row],[PassengerId]],1,4)+0</f>
        <v>7941</v>
      </c>
      <c r="C7427" t="s">
        <v>14</v>
      </c>
      <c r="D7427" t="b">
        <v>0</v>
      </c>
      <c r="E7427" t="s">
        <v>20301</v>
      </c>
      <c r="F7427" t="str">
        <f>MID($E7427,1,1)</f>
        <v>C</v>
      </c>
      <c r="G7427" t="str">
        <f>IFERROR(MID($E7427,SEARCH("/",$E7427,SEARCH("/",$E7427)+1)+1,1),"")</f>
        <v>P</v>
      </c>
      <c r="H7427" t="s">
        <v>16</v>
      </c>
      <c r="I7427">
        <v>41</v>
      </c>
      <c r="J7427" t="b">
        <v>0</v>
      </c>
      <c r="K7427" s="7">
        <v>0</v>
      </c>
      <c r="L7427" s="7">
        <v>116</v>
      </c>
      <c r="M7427" s="7">
        <v>10705</v>
      </c>
      <c r="N7427" s="7">
        <v>9181</v>
      </c>
      <c r="O7427" s="7">
        <v>10</v>
      </c>
      <c r="P7427" s="7">
        <f>SUM(dane3[[#This Row],[RoomService]:[VRDeck]])</f>
        <v>20012</v>
      </c>
      <c r="Q7427" t="s">
        <v>20302</v>
      </c>
      <c r="R7427" t="b">
        <v>0</v>
      </c>
    </row>
    <row r="7428" spans="1:18" x14ac:dyDescent="0.3">
      <c r="A7428" t="s">
        <v>20303</v>
      </c>
      <c r="B7428">
        <f>MID(dane3[[#This Row],[PassengerId]],1,4)+0</f>
        <v>7943</v>
      </c>
      <c r="C7428" t="s">
        <v>14</v>
      </c>
      <c r="D7428" t="b">
        <v>1</v>
      </c>
      <c r="E7428" t="s">
        <v>20304</v>
      </c>
      <c r="F7428" t="str">
        <f>MID($E7428,1,1)</f>
        <v>B</v>
      </c>
      <c r="G7428" t="str">
        <f>IFERROR(MID($E7428,SEARCH("/",$E7428,SEARCH("/",$E7428)+1)+1,1),"")</f>
        <v>P</v>
      </c>
      <c r="H7428" t="s">
        <v>46</v>
      </c>
      <c r="I7428">
        <v>16</v>
      </c>
      <c r="J7428" t="b">
        <v>0</v>
      </c>
      <c r="K7428" s="7">
        <v>0</v>
      </c>
      <c r="L7428" s="7">
        <v>0</v>
      </c>
      <c r="M7428" s="7">
        <v>0</v>
      </c>
      <c r="N7428" s="7">
        <v>0</v>
      </c>
      <c r="O7428" s="7">
        <v>0</v>
      </c>
      <c r="P7428" s="7">
        <f>SUM(dane3[[#This Row],[RoomService]:[VRDeck]])</f>
        <v>0</v>
      </c>
      <c r="Q7428" t="s">
        <v>20305</v>
      </c>
      <c r="R7428" t="b">
        <v>1</v>
      </c>
    </row>
    <row r="7429" spans="1:18" x14ac:dyDescent="0.3">
      <c r="A7429" t="s">
        <v>20306</v>
      </c>
      <c r="B7429">
        <f>MID(dane3[[#This Row],[PassengerId]],1,4)+0</f>
        <v>7943</v>
      </c>
      <c r="C7429" t="s">
        <v>14</v>
      </c>
      <c r="D7429" t="b">
        <v>0</v>
      </c>
      <c r="E7429" t="s">
        <v>20304</v>
      </c>
      <c r="F7429" t="str">
        <f>MID($E7429,1,1)</f>
        <v>B</v>
      </c>
      <c r="G7429" t="str">
        <f>IFERROR(MID($E7429,SEARCH("/",$E7429,SEARCH("/",$E7429)+1)+1,1),"")</f>
        <v>P</v>
      </c>
      <c r="H7429" t="s">
        <v>32</v>
      </c>
      <c r="I7429">
        <v>36</v>
      </c>
      <c r="J7429" t="b">
        <v>1</v>
      </c>
      <c r="K7429" s="7">
        <v>2</v>
      </c>
      <c r="L7429" s="7">
        <v>6504</v>
      </c>
      <c r="M7429" s="7">
        <v>0</v>
      </c>
      <c r="N7429" s="7">
        <v>98</v>
      </c>
      <c r="O7429" s="7">
        <v>4</v>
      </c>
      <c r="P7429" s="7">
        <f>SUM(dane3[[#This Row],[RoomService]:[VRDeck]])</f>
        <v>6608</v>
      </c>
      <c r="Q7429" t="s">
        <v>20307</v>
      </c>
      <c r="R7429" t="b">
        <v>1</v>
      </c>
    </row>
    <row r="7430" spans="1:18" x14ac:dyDescent="0.3">
      <c r="A7430" t="s">
        <v>20308</v>
      </c>
      <c r="B7430">
        <f>MID(dane3[[#This Row],[PassengerId]],1,4)+0</f>
        <v>7944</v>
      </c>
      <c r="C7430" t="s">
        <v>14</v>
      </c>
      <c r="D7430" t="b">
        <v>0</v>
      </c>
      <c r="E7430" t="s">
        <v>20309</v>
      </c>
      <c r="F7430" t="str">
        <f>MID($E7430,1,1)</f>
        <v>D</v>
      </c>
      <c r="G7430" t="str">
        <f>IFERROR(MID($E7430,SEARCH("/",$E7430,SEARCH("/",$E7430)+1)+1,1),"")</f>
        <v>S</v>
      </c>
      <c r="H7430" t="s">
        <v>16</v>
      </c>
      <c r="I7430">
        <v>15</v>
      </c>
      <c r="J7430" t="b">
        <v>0</v>
      </c>
      <c r="K7430" s="7">
        <v>31</v>
      </c>
      <c r="L7430" s="7">
        <v>804</v>
      </c>
      <c r="M7430" s="7">
        <v>1</v>
      </c>
      <c r="N7430" s="7">
        <v>4732</v>
      </c>
      <c r="O7430" s="7">
        <v>2577</v>
      </c>
      <c r="P7430" s="7">
        <f>SUM(dane3[[#This Row],[RoomService]:[VRDeck]])</f>
        <v>8145</v>
      </c>
      <c r="Q7430" t="s">
        <v>20310</v>
      </c>
      <c r="R7430" t="b">
        <v>0</v>
      </c>
    </row>
    <row r="7431" spans="1:18" x14ac:dyDescent="0.3">
      <c r="A7431" t="s">
        <v>20311</v>
      </c>
      <c r="B7431">
        <f>MID(dane3[[#This Row],[PassengerId]],1,4)+0</f>
        <v>7944</v>
      </c>
      <c r="C7431" t="s">
        <v>14</v>
      </c>
      <c r="D7431" t="b">
        <v>1</v>
      </c>
      <c r="E7431" t="s">
        <v>20309</v>
      </c>
      <c r="F7431" t="str">
        <f>MID($E7431,1,1)</f>
        <v>D</v>
      </c>
      <c r="G7431" t="str">
        <f>IFERROR(MID($E7431,SEARCH("/",$E7431,SEARCH("/",$E7431)+1)+1,1),"")</f>
        <v>S</v>
      </c>
      <c r="H7431" t="s">
        <v>16</v>
      </c>
      <c r="I7431">
        <v>39</v>
      </c>
      <c r="J7431" t="b">
        <v>0</v>
      </c>
      <c r="K7431" s="7">
        <v>0</v>
      </c>
      <c r="L7431" s="7">
        <v>0</v>
      </c>
      <c r="M7431" s="7">
        <v>0</v>
      </c>
      <c r="N7431" s="7">
        <v>0</v>
      </c>
      <c r="O7431" s="7">
        <v>0</v>
      </c>
      <c r="P7431" s="7">
        <f>SUM(dane3[[#This Row],[RoomService]:[VRDeck]])</f>
        <v>0</v>
      </c>
      <c r="Q7431" t="s">
        <v>20312</v>
      </c>
      <c r="R7431" t="b">
        <v>1</v>
      </c>
    </row>
    <row r="7432" spans="1:18" x14ac:dyDescent="0.3">
      <c r="A7432" t="s">
        <v>19385</v>
      </c>
      <c r="B7432">
        <f>MID(dane3[[#This Row],[PassengerId]],1,4)+0</f>
        <v>7563</v>
      </c>
      <c r="C7432" t="s">
        <v>53</v>
      </c>
      <c r="D7432" t="b">
        <v>1</v>
      </c>
      <c r="E7432" t="s">
        <v>19386</v>
      </c>
      <c r="F7432" t="str">
        <f>MID($E7432,1,1)</f>
        <v>F</v>
      </c>
      <c r="G7432" t="str">
        <f>IFERROR(MID($E7432,SEARCH("/",$E7432,SEARCH("/",$E7432)+1)+1,1),"")</f>
        <v>P</v>
      </c>
      <c r="H7432" t="s">
        <v>46</v>
      </c>
      <c r="I7432">
        <v>39</v>
      </c>
      <c r="J7432" t="b">
        <v>0</v>
      </c>
      <c r="K7432" s="7">
        <v>0</v>
      </c>
      <c r="L7432" s="7">
        <v>0</v>
      </c>
      <c r="M7432" s="7">
        <v>0</v>
      </c>
      <c r="N7432" s="7">
        <v>0</v>
      </c>
      <c r="O7432" s="7">
        <v>0</v>
      </c>
      <c r="P7432" s="7">
        <f>SUM(dane3[[#This Row],[RoomService]:[VRDeck]])</f>
        <v>0</v>
      </c>
      <c r="Q7432" t="s">
        <v>23799</v>
      </c>
      <c r="R7432" t="b">
        <v>1</v>
      </c>
    </row>
    <row r="7433" spans="1:18" x14ac:dyDescent="0.3">
      <c r="A7433" t="s">
        <v>20316</v>
      </c>
      <c r="B7433">
        <f>MID(dane3[[#This Row],[PassengerId]],1,4)+0</f>
        <v>7946</v>
      </c>
      <c r="C7433" t="s">
        <v>19</v>
      </c>
      <c r="D7433" t="b">
        <v>0</v>
      </c>
      <c r="E7433" t="s">
        <v>20317</v>
      </c>
      <c r="F7433" t="str">
        <f>MID($E7433,1,1)</f>
        <v>F</v>
      </c>
      <c r="G7433" t="str">
        <f>IFERROR(MID($E7433,SEARCH("/",$E7433,SEARCH("/",$E7433)+1)+1,1),"")</f>
        <v>P</v>
      </c>
      <c r="H7433" t="s">
        <v>32</v>
      </c>
      <c r="I7433">
        <v>24</v>
      </c>
      <c r="J7433" t="b">
        <v>0</v>
      </c>
      <c r="K7433" s="7">
        <v>0</v>
      </c>
      <c r="L7433" s="7">
        <v>0</v>
      </c>
      <c r="M7433" s="7">
        <v>604</v>
      </c>
      <c r="N7433" s="7">
        <v>0</v>
      </c>
      <c r="O7433" s="7">
        <v>91</v>
      </c>
      <c r="P7433" s="7">
        <f>SUM(dane3[[#This Row],[RoomService]:[VRDeck]])</f>
        <v>695</v>
      </c>
      <c r="Q7433" t="s">
        <v>20318</v>
      </c>
      <c r="R7433" t="b">
        <v>1</v>
      </c>
    </row>
    <row r="7434" spans="1:18" x14ac:dyDescent="0.3">
      <c r="A7434" t="s">
        <v>19402</v>
      </c>
      <c r="B7434">
        <f>MID(dane3[[#This Row],[PassengerId]],1,4)+0</f>
        <v>7569</v>
      </c>
      <c r="C7434" t="s">
        <v>53</v>
      </c>
      <c r="D7434" t="b">
        <v>0</v>
      </c>
      <c r="E7434" t="s">
        <v>19403</v>
      </c>
      <c r="F7434" t="str">
        <f>MID($E7434,1,1)</f>
        <v>E</v>
      </c>
      <c r="G7434" t="str">
        <f>IFERROR(MID($E7434,SEARCH("/",$E7434,SEARCH("/",$E7434)+1)+1,1),"")</f>
        <v>P</v>
      </c>
      <c r="H7434" t="s">
        <v>16</v>
      </c>
      <c r="I7434">
        <v>18</v>
      </c>
      <c r="J7434" t="b">
        <v>0</v>
      </c>
      <c r="K7434" s="7">
        <v>3591</v>
      </c>
      <c r="L7434" s="7">
        <v>0</v>
      </c>
      <c r="M7434" s="7">
        <v>158</v>
      </c>
      <c r="N7434" s="7">
        <v>0</v>
      </c>
      <c r="O7434" s="7">
        <v>120</v>
      </c>
      <c r="P7434" s="7">
        <f>SUM(dane3[[#This Row],[RoomService]:[VRDeck]])</f>
        <v>3869</v>
      </c>
      <c r="Q7434" t="s">
        <v>19404</v>
      </c>
      <c r="R7434" t="b">
        <v>0</v>
      </c>
    </row>
    <row r="7435" spans="1:18" x14ac:dyDescent="0.3">
      <c r="A7435" t="s">
        <v>20322</v>
      </c>
      <c r="B7435">
        <f>MID(dane3[[#This Row],[PassengerId]],1,4)+0</f>
        <v>7949</v>
      </c>
      <c r="C7435" t="s">
        <v>19</v>
      </c>
      <c r="D7435" t="b">
        <v>0</v>
      </c>
      <c r="E7435" t="s">
        <v>20323</v>
      </c>
      <c r="F7435" t="str">
        <f>MID($E7435,1,1)</f>
        <v>G</v>
      </c>
      <c r="G7435" t="str">
        <f>IFERROR(MID($E7435,SEARCH("/",$E7435,SEARCH("/",$E7435)+1)+1,1),"")</f>
        <v>S</v>
      </c>
      <c r="H7435" t="s">
        <v>16</v>
      </c>
      <c r="I7435">
        <v>47</v>
      </c>
      <c r="J7435" t="b">
        <v>0</v>
      </c>
      <c r="K7435" s="7">
        <v>0</v>
      </c>
      <c r="L7435" s="7">
        <v>14</v>
      </c>
      <c r="M7435" s="7">
        <v>0</v>
      </c>
      <c r="N7435" s="7">
        <v>2330</v>
      </c>
      <c r="O7435" s="7">
        <v>0</v>
      </c>
      <c r="P7435" s="7">
        <f>SUM(dane3[[#This Row],[RoomService]:[VRDeck]])</f>
        <v>2344</v>
      </c>
      <c r="Q7435" t="s">
        <v>20324</v>
      </c>
      <c r="R7435" t="b">
        <v>0</v>
      </c>
    </row>
    <row r="7436" spans="1:18" x14ac:dyDescent="0.3">
      <c r="A7436" t="s">
        <v>20325</v>
      </c>
      <c r="B7436">
        <f>MID(dane3[[#This Row],[PassengerId]],1,4)+0</f>
        <v>7950</v>
      </c>
      <c r="C7436" t="s">
        <v>19</v>
      </c>
      <c r="D7436" t="b">
        <v>0</v>
      </c>
      <c r="E7436" t="s">
        <v>20326</v>
      </c>
      <c r="F7436" t="str">
        <f>MID($E7436,1,1)</f>
        <v>G</v>
      </c>
      <c r="G7436" t="str">
        <f>IFERROR(MID($E7436,SEARCH("/",$E7436,SEARCH("/",$E7436)+1)+1,1),"")</f>
        <v>P</v>
      </c>
      <c r="H7436" t="s">
        <v>16</v>
      </c>
      <c r="I7436">
        <v>55</v>
      </c>
      <c r="J7436" t="b">
        <v>0</v>
      </c>
      <c r="K7436" s="7">
        <v>0</v>
      </c>
      <c r="L7436" s="7">
        <v>1620</v>
      </c>
      <c r="M7436" s="7">
        <v>159</v>
      </c>
      <c r="N7436" s="7">
        <v>0</v>
      </c>
      <c r="O7436" s="7">
        <v>0</v>
      </c>
      <c r="P7436" s="7">
        <f>SUM(dane3[[#This Row],[RoomService]:[VRDeck]])</f>
        <v>1779</v>
      </c>
      <c r="Q7436" t="s">
        <v>20327</v>
      </c>
      <c r="R7436" t="b">
        <v>0</v>
      </c>
    </row>
    <row r="7437" spans="1:18" x14ac:dyDescent="0.3">
      <c r="A7437" t="s">
        <v>20328</v>
      </c>
      <c r="B7437">
        <f>MID(dane3[[#This Row],[PassengerId]],1,4)+0</f>
        <v>7950</v>
      </c>
      <c r="C7437" t="s">
        <v>19</v>
      </c>
      <c r="D7437" t="b">
        <v>1</v>
      </c>
      <c r="E7437" t="s">
        <v>20326</v>
      </c>
      <c r="F7437" t="str">
        <f>MID($E7437,1,1)</f>
        <v>G</v>
      </c>
      <c r="G7437" t="str">
        <f>IFERROR(MID($E7437,SEARCH("/",$E7437,SEARCH("/",$E7437)+1)+1,1),"")</f>
        <v>P</v>
      </c>
      <c r="H7437" t="s">
        <v>16</v>
      </c>
      <c r="I7437">
        <v>24</v>
      </c>
      <c r="J7437" t="b">
        <v>0</v>
      </c>
      <c r="K7437" s="7">
        <v>0</v>
      </c>
      <c r="L7437" s="7">
        <v>0</v>
      </c>
      <c r="M7437" s="7">
        <v>0</v>
      </c>
      <c r="N7437" s="7">
        <v>0</v>
      </c>
      <c r="O7437" s="7">
        <v>0</v>
      </c>
      <c r="P7437" s="7">
        <f>SUM(dane3[[#This Row],[RoomService]:[VRDeck]])</f>
        <v>0</v>
      </c>
      <c r="Q7437" t="s">
        <v>23799</v>
      </c>
      <c r="R7437" t="b">
        <v>1</v>
      </c>
    </row>
    <row r="7438" spans="1:18" x14ac:dyDescent="0.3">
      <c r="A7438" t="s">
        <v>20329</v>
      </c>
      <c r="B7438">
        <f>MID(dane3[[#This Row],[PassengerId]],1,4)+0</f>
        <v>7950</v>
      </c>
      <c r="C7438" t="s">
        <v>19</v>
      </c>
      <c r="D7438" t="b">
        <v>0</v>
      </c>
      <c r="E7438" t="s">
        <v>20330</v>
      </c>
      <c r="F7438" t="str">
        <f>MID($E7438,1,1)</f>
        <v>E</v>
      </c>
      <c r="G7438" t="str">
        <f>IFERROR(MID($E7438,SEARCH("/",$E7438,SEARCH("/",$E7438)+1)+1,1),"")</f>
        <v>P</v>
      </c>
      <c r="H7438" t="s">
        <v>46</v>
      </c>
      <c r="I7438">
        <v>22</v>
      </c>
      <c r="J7438" t="b">
        <v>0</v>
      </c>
      <c r="K7438" s="7">
        <v>10</v>
      </c>
      <c r="L7438" s="7">
        <v>0</v>
      </c>
      <c r="M7438" s="7">
        <v>624</v>
      </c>
      <c r="N7438" s="7">
        <v>0</v>
      </c>
      <c r="O7438" s="7">
        <v>85</v>
      </c>
      <c r="P7438" s="7">
        <f>SUM(dane3[[#This Row],[RoomService]:[VRDeck]])</f>
        <v>719</v>
      </c>
      <c r="Q7438" t="s">
        <v>20331</v>
      </c>
      <c r="R7438" t="b">
        <v>1</v>
      </c>
    </row>
    <row r="7439" spans="1:18" x14ac:dyDescent="0.3">
      <c r="A7439" t="s">
        <v>20332</v>
      </c>
      <c r="B7439">
        <f>MID(dane3[[#This Row],[PassengerId]],1,4)+0</f>
        <v>7950</v>
      </c>
      <c r="C7439" t="s">
        <v>19</v>
      </c>
      <c r="D7439" t="b">
        <v>1</v>
      </c>
      <c r="E7439" t="s">
        <v>20326</v>
      </c>
      <c r="F7439" t="str">
        <f>MID($E7439,1,1)</f>
        <v>G</v>
      </c>
      <c r="G7439" t="str">
        <f>IFERROR(MID($E7439,SEARCH("/",$E7439,SEARCH("/",$E7439)+1)+1,1),"")</f>
        <v>P</v>
      </c>
      <c r="H7439" t="s">
        <v>16</v>
      </c>
      <c r="I7439">
        <v>26</v>
      </c>
      <c r="J7439" t="b">
        <v>0</v>
      </c>
      <c r="K7439" s="7">
        <v>0</v>
      </c>
      <c r="L7439" s="7">
        <v>0</v>
      </c>
      <c r="M7439" s="7">
        <v>0</v>
      </c>
      <c r="N7439" s="7">
        <v>0</v>
      </c>
      <c r="O7439" s="7">
        <v>0</v>
      </c>
      <c r="P7439" s="7">
        <f>SUM(dane3[[#This Row],[RoomService]:[VRDeck]])</f>
        <v>0</v>
      </c>
      <c r="Q7439" t="s">
        <v>20333</v>
      </c>
      <c r="R7439" t="b">
        <v>1</v>
      </c>
    </row>
    <row r="7440" spans="1:18" x14ac:dyDescent="0.3">
      <c r="A7440" t="s">
        <v>19405</v>
      </c>
      <c r="B7440">
        <f>MID(dane3[[#This Row],[PassengerId]],1,4)+0</f>
        <v>7569</v>
      </c>
      <c r="C7440" t="s">
        <v>53</v>
      </c>
      <c r="D7440" t="b">
        <v>0</v>
      </c>
      <c r="E7440" t="s">
        <v>19406</v>
      </c>
      <c r="F7440" t="str">
        <f>MID($E7440,1,1)</f>
        <v>D</v>
      </c>
      <c r="G7440" t="str">
        <f>IFERROR(MID($E7440,SEARCH("/",$E7440,SEARCH("/",$E7440)+1)+1,1),"")</f>
        <v>P</v>
      </c>
      <c r="H7440" t="s">
        <v>16</v>
      </c>
      <c r="I7440">
        <v>50</v>
      </c>
      <c r="J7440" t="b">
        <v>1</v>
      </c>
      <c r="K7440" s="7">
        <v>828</v>
      </c>
      <c r="L7440" s="7">
        <v>0</v>
      </c>
      <c r="M7440" s="7">
        <v>572</v>
      </c>
      <c r="N7440" s="7">
        <v>1367</v>
      </c>
      <c r="O7440" s="7">
        <v>0</v>
      </c>
      <c r="P7440" s="7">
        <f>SUM(dane3[[#This Row],[RoomService]:[VRDeck]])</f>
        <v>2767</v>
      </c>
      <c r="Q7440" t="s">
        <v>19407</v>
      </c>
      <c r="R7440" t="b">
        <v>0</v>
      </c>
    </row>
    <row r="7441" spans="1:18" x14ac:dyDescent="0.3">
      <c r="A7441" t="s">
        <v>19482</v>
      </c>
      <c r="B7441">
        <f>MID(dane3[[#This Row],[PassengerId]],1,4)+0</f>
        <v>7604</v>
      </c>
      <c r="C7441" t="s">
        <v>53</v>
      </c>
      <c r="D7441" t="b">
        <v>1</v>
      </c>
      <c r="E7441" t="s">
        <v>19483</v>
      </c>
      <c r="F7441" t="str">
        <f>MID($E7441,1,1)</f>
        <v>F</v>
      </c>
      <c r="G7441" t="str">
        <f>IFERROR(MID($E7441,SEARCH("/",$E7441,SEARCH("/",$E7441)+1)+1,1),"")</f>
        <v>P</v>
      </c>
      <c r="H7441" t="s">
        <v>16</v>
      </c>
      <c r="I7441">
        <v>27</v>
      </c>
      <c r="J7441" t="b">
        <v>0</v>
      </c>
      <c r="K7441" s="7">
        <v>0</v>
      </c>
      <c r="L7441" s="7">
        <v>0</v>
      </c>
      <c r="M7441" s="7">
        <v>0</v>
      </c>
      <c r="N7441" s="7">
        <v>0</v>
      </c>
      <c r="O7441" s="7">
        <v>0</v>
      </c>
      <c r="P7441" s="7">
        <f>SUM(dane3[[#This Row],[RoomService]:[VRDeck]])</f>
        <v>0</v>
      </c>
      <c r="Q7441" t="s">
        <v>19484</v>
      </c>
      <c r="R7441" t="b">
        <v>1</v>
      </c>
    </row>
    <row r="7442" spans="1:18" x14ac:dyDescent="0.3">
      <c r="A7442" t="s">
        <v>20340</v>
      </c>
      <c r="B7442">
        <f>MID(dane3[[#This Row],[PassengerId]],1,4)+0</f>
        <v>7954</v>
      </c>
      <c r="C7442" t="s">
        <v>19</v>
      </c>
      <c r="D7442" t="b">
        <v>0</v>
      </c>
      <c r="E7442" t="s">
        <v>20341</v>
      </c>
      <c r="F7442" t="str">
        <f>MID($E7442,1,1)</f>
        <v>G</v>
      </c>
      <c r="G7442" t="str">
        <f>IFERROR(MID($E7442,SEARCH("/",$E7442,SEARCH("/",$E7442)+1)+1,1),"")</f>
        <v>S</v>
      </c>
      <c r="H7442" t="s">
        <v>46</v>
      </c>
      <c r="I7442">
        <v>29</v>
      </c>
      <c r="J7442" t="b">
        <v>0</v>
      </c>
      <c r="K7442" s="7">
        <v>30</v>
      </c>
      <c r="L7442" s="7">
        <v>0</v>
      </c>
      <c r="M7442" s="7">
        <v>0</v>
      </c>
      <c r="N7442" s="7">
        <v>0</v>
      </c>
      <c r="O7442" s="7">
        <v>780</v>
      </c>
      <c r="P7442" s="7">
        <f>SUM(dane3[[#This Row],[RoomService]:[VRDeck]])</f>
        <v>810</v>
      </c>
      <c r="Q7442" t="s">
        <v>20342</v>
      </c>
      <c r="R7442" t="b">
        <v>0</v>
      </c>
    </row>
    <row r="7443" spans="1:18" x14ac:dyDescent="0.3">
      <c r="A7443" t="s">
        <v>20343</v>
      </c>
      <c r="B7443">
        <f>MID(dane3[[#This Row],[PassengerId]],1,4)+0</f>
        <v>7955</v>
      </c>
      <c r="C7443" t="s">
        <v>19</v>
      </c>
      <c r="D7443" t="b">
        <v>0</v>
      </c>
      <c r="E7443" t="s">
        <v>20344</v>
      </c>
      <c r="F7443" t="str">
        <f>MID($E7443,1,1)</f>
        <v>G</v>
      </c>
      <c r="G7443" t="str">
        <f>IFERROR(MID($E7443,SEARCH("/",$E7443,SEARCH("/",$E7443)+1)+1,1),"")</f>
        <v>P</v>
      </c>
      <c r="H7443" t="s">
        <v>16</v>
      </c>
      <c r="I7443">
        <v>21</v>
      </c>
      <c r="J7443" t="b">
        <v>0</v>
      </c>
      <c r="K7443" s="7">
        <v>640</v>
      </c>
      <c r="L7443" s="7">
        <v>0</v>
      </c>
      <c r="M7443" s="7">
        <v>144</v>
      </c>
      <c r="N7443" s="7">
        <v>104</v>
      </c>
      <c r="O7443" s="7">
        <v>0</v>
      </c>
      <c r="P7443" s="7">
        <f>SUM(dane3[[#This Row],[RoomService]:[VRDeck]])</f>
        <v>888</v>
      </c>
      <c r="Q7443" t="s">
        <v>20345</v>
      </c>
      <c r="R7443" t="b">
        <v>0</v>
      </c>
    </row>
    <row r="7444" spans="1:18" x14ac:dyDescent="0.3">
      <c r="A7444" t="s">
        <v>20346</v>
      </c>
      <c r="B7444">
        <f>MID(dane3[[#This Row],[PassengerId]],1,4)+0</f>
        <v>7957</v>
      </c>
      <c r="C7444" t="s">
        <v>19</v>
      </c>
      <c r="D7444" t="b">
        <v>1</v>
      </c>
      <c r="E7444" t="s">
        <v>20347</v>
      </c>
      <c r="F7444" t="str">
        <f>MID($E7444,1,1)</f>
        <v>G</v>
      </c>
      <c r="G7444" t="str">
        <f>IFERROR(MID($E7444,SEARCH("/",$E7444,SEARCH("/",$E7444)+1)+1,1),"")</f>
        <v>S</v>
      </c>
      <c r="H7444" t="s">
        <v>32</v>
      </c>
      <c r="I7444">
        <v>18</v>
      </c>
      <c r="J7444" t="b">
        <v>0</v>
      </c>
      <c r="K7444" s="7">
        <v>0</v>
      </c>
      <c r="L7444" s="7">
        <v>0</v>
      </c>
      <c r="M7444" s="7">
        <v>0</v>
      </c>
      <c r="N7444" s="7">
        <v>0</v>
      </c>
      <c r="O7444" s="7">
        <v>0</v>
      </c>
      <c r="P7444" s="7">
        <f>SUM(dane3[[#This Row],[RoomService]:[VRDeck]])</f>
        <v>0</v>
      </c>
      <c r="Q7444" t="s">
        <v>20348</v>
      </c>
      <c r="R7444" t="b">
        <v>1</v>
      </c>
    </row>
    <row r="7445" spans="1:18" x14ac:dyDescent="0.3">
      <c r="A7445" t="s">
        <v>19485</v>
      </c>
      <c r="B7445">
        <f>MID(dane3[[#This Row],[PassengerId]],1,4)+0</f>
        <v>7604</v>
      </c>
      <c r="C7445" t="s">
        <v>53</v>
      </c>
      <c r="D7445" t="b">
        <v>0</v>
      </c>
      <c r="E7445" t="s">
        <v>19483</v>
      </c>
      <c r="F7445" t="str">
        <f>MID($E7445,1,1)</f>
        <v>F</v>
      </c>
      <c r="G7445" t="str">
        <f>IFERROR(MID($E7445,SEARCH("/",$E7445,SEARCH("/",$E7445)+1)+1,1),"")</f>
        <v>P</v>
      </c>
      <c r="H7445" t="s">
        <v>16</v>
      </c>
      <c r="I7445">
        <v>23</v>
      </c>
      <c r="J7445" t="b">
        <v>0</v>
      </c>
      <c r="K7445" s="7">
        <v>463</v>
      </c>
      <c r="L7445" s="7">
        <v>0</v>
      </c>
      <c r="M7445" s="7">
        <v>658</v>
      </c>
      <c r="N7445" s="7">
        <v>0</v>
      </c>
      <c r="O7445" s="7">
        <v>0</v>
      </c>
      <c r="P7445" s="7">
        <f>SUM(dane3[[#This Row],[RoomService]:[VRDeck]])</f>
        <v>1121</v>
      </c>
      <c r="Q7445" t="s">
        <v>19486</v>
      </c>
      <c r="R7445" t="b">
        <v>0</v>
      </c>
    </row>
    <row r="7446" spans="1:18" x14ac:dyDescent="0.3">
      <c r="A7446" t="s">
        <v>20352</v>
      </c>
      <c r="B7446">
        <f>MID(dane3[[#This Row],[PassengerId]],1,4)+0</f>
        <v>7960</v>
      </c>
      <c r="C7446" t="s">
        <v>19</v>
      </c>
      <c r="D7446" t="b">
        <v>0</v>
      </c>
      <c r="E7446" t="s">
        <v>20353</v>
      </c>
      <c r="F7446" t="str">
        <f>MID($E7446,1,1)</f>
        <v>F</v>
      </c>
      <c r="G7446" t="str">
        <f>IFERROR(MID($E7446,SEARCH("/",$E7446,SEARCH("/",$E7446)+1)+1,1),"")</f>
        <v>P</v>
      </c>
      <c r="H7446" t="s">
        <v>16</v>
      </c>
      <c r="I7446">
        <v>19</v>
      </c>
      <c r="J7446" t="b">
        <v>0</v>
      </c>
      <c r="K7446" s="7">
        <v>1</v>
      </c>
      <c r="L7446" s="7">
        <v>7</v>
      </c>
      <c r="M7446" s="7">
        <v>0</v>
      </c>
      <c r="N7446" s="7">
        <v>689</v>
      </c>
      <c r="O7446" s="7">
        <v>0</v>
      </c>
      <c r="P7446" s="7">
        <f>SUM(dane3[[#This Row],[RoomService]:[VRDeck]])</f>
        <v>697</v>
      </c>
      <c r="Q7446" t="s">
        <v>20354</v>
      </c>
      <c r="R7446" t="b">
        <v>0</v>
      </c>
    </row>
    <row r="7447" spans="1:18" x14ac:dyDescent="0.3">
      <c r="A7447" t="s">
        <v>20355</v>
      </c>
      <c r="B7447">
        <f>MID(dane3[[#This Row],[PassengerId]],1,4)+0</f>
        <v>7962</v>
      </c>
      <c r="C7447" t="s">
        <v>19</v>
      </c>
      <c r="D7447" t="b">
        <v>0</v>
      </c>
      <c r="E7447" t="s">
        <v>20356</v>
      </c>
      <c r="F7447" t="str">
        <f>MID($E7447,1,1)</f>
        <v>G</v>
      </c>
      <c r="G7447" t="str">
        <f>IFERROR(MID($E7447,SEARCH("/",$E7447,SEARCH("/",$E7447)+1)+1,1),"")</f>
        <v>P</v>
      </c>
      <c r="H7447" t="s">
        <v>16</v>
      </c>
      <c r="I7447">
        <v>14</v>
      </c>
      <c r="J7447" t="b">
        <v>0</v>
      </c>
      <c r="K7447" s="7">
        <v>0</v>
      </c>
      <c r="L7447" s="7">
        <v>360</v>
      </c>
      <c r="M7447" s="7">
        <v>0</v>
      </c>
      <c r="N7447" s="7">
        <v>25</v>
      </c>
      <c r="O7447" s="7">
        <v>1340</v>
      </c>
      <c r="P7447" s="7">
        <f>SUM(dane3[[#This Row],[RoomService]:[VRDeck]])</f>
        <v>1725</v>
      </c>
      <c r="Q7447" t="s">
        <v>20357</v>
      </c>
      <c r="R7447" t="b">
        <v>0</v>
      </c>
    </row>
    <row r="7448" spans="1:18" x14ac:dyDescent="0.3">
      <c r="A7448" t="s">
        <v>20358</v>
      </c>
      <c r="B7448">
        <f>MID(dane3[[#This Row],[PassengerId]],1,4)+0</f>
        <v>7967</v>
      </c>
      <c r="C7448" t="s">
        <v>19</v>
      </c>
      <c r="D7448" t="b">
        <v>0</v>
      </c>
      <c r="E7448" t="s">
        <v>20359</v>
      </c>
      <c r="F7448" t="str">
        <f>MID($E7448,1,1)</f>
        <v>G</v>
      </c>
      <c r="G7448" t="str">
        <f>IFERROR(MID($E7448,SEARCH("/",$E7448,SEARCH("/",$E7448)+1)+1,1),"")</f>
        <v>S</v>
      </c>
      <c r="H7448" t="s">
        <v>16</v>
      </c>
      <c r="I7448">
        <v>21</v>
      </c>
      <c r="J7448" t="b">
        <v>0</v>
      </c>
      <c r="K7448" s="7">
        <v>691</v>
      </c>
      <c r="L7448" s="7">
        <v>0</v>
      </c>
      <c r="M7448" s="7">
        <v>0</v>
      </c>
      <c r="N7448" s="7">
        <v>0</v>
      </c>
      <c r="O7448" s="7">
        <v>15</v>
      </c>
      <c r="P7448" s="7">
        <f>SUM(dane3[[#This Row],[RoomService]:[VRDeck]])</f>
        <v>706</v>
      </c>
      <c r="Q7448" t="s">
        <v>20360</v>
      </c>
      <c r="R7448" t="b">
        <v>0</v>
      </c>
    </row>
    <row r="7449" spans="1:18" x14ac:dyDescent="0.3">
      <c r="A7449" t="s">
        <v>19490</v>
      </c>
      <c r="B7449">
        <f>MID(dane3[[#This Row],[PassengerId]],1,4)+0</f>
        <v>7606</v>
      </c>
      <c r="C7449" t="s">
        <v>53</v>
      </c>
      <c r="D7449" t="b">
        <v>1</v>
      </c>
      <c r="E7449" t="s">
        <v>19491</v>
      </c>
      <c r="F7449" t="str">
        <f>MID($E7449,1,1)</f>
        <v>F</v>
      </c>
      <c r="G7449" t="str">
        <f>IFERROR(MID($E7449,SEARCH("/",$E7449,SEARCH("/",$E7449)+1)+1,1),"")</f>
        <v>S</v>
      </c>
      <c r="H7449" t="s">
        <v>16</v>
      </c>
      <c r="I7449">
        <v>54</v>
      </c>
      <c r="J7449" t="b">
        <v>0</v>
      </c>
      <c r="K7449" s="7">
        <v>0</v>
      </c>
      <c r="L7449" s="7">
        <v>0</v>
      </c>
      <c r="M7449" s="7">
        <v>0</v>
      </c>
      <c r="N7449" s="7">
        <v>0</v>
      </c>
      <c r="O7449" s="7">
        <v>0</v>
      </c>
      <c r="P7449" s="7">
        <f>SUM(dane3[[#This Row],[RoomService]:[VRDeck]])</f>
        <v>0</v>
      </c>
      <c r="Q7449" t="s">
        <v>19492</v>
      </c>
      <c r="R7449" t="b">
        <v>1</v>
      </c>
    </row>
    <row r="7450" spans="1:18" x14ac:dyDescent="0.3">
      <c r="A7450" t="s">
        <v>20364</v>
      </c>
      <c r="B7450">
        <f>MID(dane3[[#This Row],[PassengerId]],1,4)+0</f>
        <v>7970</v>
      </c>
      <c r="C7450" t="s">
        <v>14</v>
      </c>
      <c r="D7450" t="b">
        <v>0</v>
      </c>
      <c r="E7450" t="s">
        <v>20365</v>
      </c>
      <c r="F7450" t="str">
        <f>MID($E7450,1,1)</f>
        <v>C</v>
      </c>
      <c r="G7450" t="str">
        <f>IFERROR(MID($E7450,SEARCH("/",$E7450,SEARCH("/",$E7450)+1)+1,1),"")</f>
        <v>P</v>
      </c>
      <c r="H7450" t="s">
        <v>46</v>
      </c>
      <c r="I7450">
        <v>18</v>
      </c>
      <c r="J7450" t="b">
        <v>0</v>
      </c>
      <c r="K7450" s="7">
        <v>0</v>
      </c>
      <c r="L7450" s="7">
        <v>3492</v>
      </c>
      <c r="M7450" s="7">
        <v>0</v>
      </c>
      <c r="N7450" s="7">
        <v>506</v>
      </c>
      <c r="O7450" s="7">
        <v>8</v>
      </c>
      <c r="P7450" s="7">
        <f>SUM(dane3[[#This Row],[RoomService]:[VRDeck]])</f>
        <v>4006</v>
      </c>
      <c r="Q7450" t="s">
        <v>20366</v>
      </c>
      <c r="R7450" t="b">
        <v>1</v>
      </c>
    </row>
    <row r="7451" spans="1:18" x14ac:dyDescent="0.3">
      <c r="A7451" t="s">
        <v>20367</v>
      </c>
      <c r="B7451">
        <f>MID(dane3[[#This Row],[PassengerId]],1,4)+0</f>
        <v>7972</v>
      </c>
      <c r="C7451" t="s">
        <v>14</v>
      </c>
      <c r="D7451" t="b">
        <v>1</v>
      </c>
      <c r="E7451" t="s">
        <v>20368</v>
      </c>
      <c r="F7451" t="str">
        <f>MID($E7451,1,1)</f>
        <v>B</v>
      </c>
      <c r="G7451" t="str">
        <f>IFERROR(MID($E7451,SEARCH("/",$E7451,SEARCH("/",$E7451)+1)+1,1),"")</f>
        <v>P</v>
      </c>
      <c r="H7451" t="s">
        <v>46</v>
      </c>
      <c r="I7451">
        <v>33</v>
      </c>
      <c r="J7451" t="b">
        <v>0</v>
      </c>
      <c r="K7451" s="7">
        <v>0</v>
      </c>
      <c r="L7451" s="7">
        <v>0</v>
      </c>
      <c r="M7451" s="7">
        <v>0</v>
      </c>
      <c r="N7451" s="7">
        <v>0</v>
      </c>
      <c r="O7451" s="7">
        <v>0</v>
      </c>
      <c r="P7451" s="7">
        <f>SUM(dane3[[#This Row],[RoomService]:[VRDeck]])</f>
        <v>0</v>
      </c>
      <c r="Q7451" t="s">
        <v>20369</v>
      </c>
      <c r="R7451" t="b">
        <v>1</v>
      </c>
    </row>
    <row r="7452" spans="1:18" x14ac:dyDescent="0.3">
      <c r="A7452" t="s">
        <v>20370</v>
      </c>
      <c r="B7452">
        <f>MID(dane3[[#This Row],[PassengerId]],1,4)+0</f>
        <v>7972</v>
      </c>
      <c r="C7452" t="s">
        <v>14</v>
      </c>
      <c r="D7452" t="b">
        <v>0</v>
      </c>
      <c r="E7452" t="s">
        <v>20368</v>
      </c>
      <c r="F7452" t="str">
        <f>MID($E7452,1,1)</f>
        <v>B</v>
      </c>
      <c r="G7452" t="str">
        <f>IFERROR(MID($E7452,SEARCH("/",$E7452,SEARCH("/",$E7452)+1)+1,1),"")</f>
        <v>P</v>
      </c>
      <c r="H7452" t="s">
        <v>16</v>
      </c>
      <c r="I7452">
        <v>35</v>
      </c>
      <c r="J7452" t="b">
        <v>0</v>
      </c>
      <c r="K7452" s="7">
        <v>0</v>
      </c>
      <c r="L7452" s="7">
        <v>246</v>
      </c>
      <c r="M7452" s="7">
        <v>25</v>
      </c>
      <c r="N7452" s="7">
        <v>42</v>
      </c>
      <c r="O7452" s="7">
        <v>3730</v>
      </c>
      <c r="P7452" s="7">
        <f>SUM(dane3[[#This Row],[RoomService]:[VRDeck]])</f>
        <v>4043</v>
      </c>
      <c r="Q7452" t="s">
        <v>20371</v>
      </c>
      <c r="R7452" t="b">
        <v>0</v>
      </c>
    </row>
    <row r="7453" spans="1:18" x14ac:dyDescent="0.3">
      <c r="A7453" t="s">
        <v>20372</v>
      </c>
      <c r="B7453">
        <f>MID(dane3[[#This Row],[PassengerId]],1,4)+0</f>
        <v>7973</v>
      </c>
      <c r="C7453" t="s">
        <v>14</v>
      </c>
      <c r="D7453" t="b">
        <v>1</v>
      </c>
      <c r="E7453" t="s">
        <v>20373</v>
      </c>
      <c r="F7453" t="str">
        <f>MID($E7453,1,1)</f>
        <v>C</v>
      </c>
      <c r="G7453" t="str">
        <f>IFERROR(MID($E7453,SEARCH("/",$E7453,SEARCH("/",$E7453)+1)+1,1),"")</f>
        <v>S</v>
      </c>
      <c r="H7453" t="s">
        <v>16</v>
      </c>
      <c r="I7453">
        <v>31</v>
      </c>
      <c r="J7453" t="b">
        <v>0</v>
      </c>
      <c r="K7453" s="7">
        <v>0</v>
      </c>
      <c r="L7453" s="7">
        <v>0</v>
      </c>
      <c r="M7453" s="7">
        <v>0</v>
      </c>
      <c r="N7453" s="7">
        <v>0</v>
      </c>
      <c r="O7453" s="7">
        <v>0</v>
      </c>
      <c r="P7453" s="7">
        <f>SUM(dane3[[#This Row],[RoomService]:[VRDeck]])</f>
        <v>0</v>
      </c>
      <c r="Q7453" t="s">
        <v>20374</v>
      </c>
      <c r="R7453" t="b">
        <v>1</v>
      </c>
    </row>
    <row r="7454" spans="1:18" x14ac:dyDescent="0.3">
      <c r="A7454" t="s">
        <v>20375</v>
      </c>
      <c r="B7454">
        <f>MID(dane3[[#This Row],[PassengerId]],1,4)+0</f>
        <v>7974</v>
      </c>
      <c r="C7454" t="s">
        <v>14</v>
      </c>
      <c r="D7454" t="b">
        <v>0</v>
      </c>
      <c r="E7454" t="s">
        <v>20376</v>
      </c>
      <c r="F7454" t="str">
        <f>MID($E7454,1,1)</f>
        <v>C</v>
      </c>
      <c r="G7454" t="str">
        <f>IFERROR(MID($E7454,SEARCH("/",$E7454,SEARCH("/",$E7454)+1)+1,1),"")</f>
        <v>P</v>
      </c>
      <c r="H7454" t="s">
        <v>16</v>
      </c>
      <c r="I7454">
        <v>27</v>
      </c>
      <c r="J7454" t="b">
        <v>0</v>
      </c>
      <c r="K7454" s="7">
        <v>0</v>
      </c>
      <c r="L7454" s="7">
        <v>2318</v>
      </c>
      <c r="M7454" s="7">
        <v>1127</v>
      </c>
      <c r="N7454" s="7">
        <v>2423</v>
      </c>
      <c r="O7454" s="7">
        <v>115</v>
      </c>
      <c r="P7454" s="7">
        <f>SUM(dane3[[#This Row],[RoomService]:[VRDeck]])</f>
        <v>5983</v>
      </c>
      <c r="Q7454" t="s">
        <v>20377</v>
      </c>
      <c r="R7454" t="b">
        <v>0</v>
      </c>
    </row>
    <row r="7455" spans="1:18" x14ac:dyDescent="0.3">
      <c r="A7455" t="s">
        <v>20378</v>
      </c>
      <c r="B7455">
        <f>MID(dane3[[#This Row],[PassengerId]],1,4)+0</f>
        <v>7974</v>
      </c>
      <c r="C7455" t="s">
        <v>14</v>
      </c>
      <c r="D7455" t="b">
        <v>0</v>
      </c>
      <c r="E7455" t="s">
        <v>20376</v>
      </c>
      <c r="F7455" t="str">
        <f>MID($E7455,1,1)</f>
        <v>C</v>
      </c>
      <c r="G7455" t="str">
        <f>IFERROR(MID($E7455,SEARCH("/",$E7455,SEARCH("/",$E7455)+1)+1,1),"")</f>
        <v>P</v>
      </c>
      <c r="H7455" t="s">
        <v>16</v>
      </c>
      <c r="I7455">
        <v>35</v>
      </c>
      <c r="J7455" t="b">
        <v>0</v>
      </c>
      <c r="K7455" s="7">
        <v>0</v>
      </c>
      <c r="L7455" s="7">
        <v>36</v>
      </c>
      <c r="M7455" s="7">
        <v>89</v>
      </c>
      <c r="N7455" s="7">
        <v>948</v>
      </c>
      <c r="O7455" s="7">
        <v>927</v>
      </c>
      <c r="P7455" s="7">
        <f>SUM(dane3[[#This Row],[RoomService]:[VRDeck]])</f>
        <v>2000</v>
      </c>
      <c r="Q7455" t="s">
        <v>20379</v>
      </c>
      <c r="R7455" t="b">
        <v>0</v>
      </c>
    </row>
    <row r="7456" spans="1:18" x14ac:dyDescent="0.3">
      <c r="A7456" t="s">
        <v>20380</v>
      </c>
      <c r="B7456">
        <f>MID(dane3[[#This Row],[PassengerId]],1,4)+0</f>
        <v>7976</v>
      </c>
      <c r="C7456" t="s">
        <v>19</v>
      </c>
      <c r="D7456" t="b">
        <v>1</v>
      </c>
      <c r="E7456" t="s">
        <v>20381</v>
      </c>
      <c r="F7456" t="str">
        <f>MID($E7456,1,1)</f>
        <v>G</v>
      </c>
      <c r="G7456" t="str">
        <f>IFERROR(MID($E7456,SEARCH("/",$E7456,SEARCH("/",$E7456)+1)+1,1),"")</f>
        <v>S</v>
      </c>
      <c r="H7456" t="s">
        <v>32</v>
      </c>
      <c r="I7456">
        <v>13</v>
      </c>
      <c r="J7456" t="b">
        <v>0</v>
      </c>
      <c r="K7456" s="7">
        <v>0</v>
      </c>
      <c r="L7456" s="7">
        <v>0</v>
      </c>
      <c r="M7456" s="7">
        <v>0</v>
      </c>
      <c r="N7456" s="7">
        <v>0</v>
      </c>
      <c r="O7456" s="7">
        <v>0</v>
      </c>
      <c r="P7456" s="7">
        <f>SUM(dane3[[#This Row],[RoomService]:[VRDeck]])</f>
        <v>0</v>
      </c>
      <c r="Q7456" t="s">
        <v>20382</v>
      </c>
      <c r="R7456" t="b">
        <v>1</v>
      </c>
    </row>
    <row r="7457" spans="1:18" x14ac:dyDescent="0.3">
      <c r="A7457" t="s">
        <v>20383</v>
      </c>
      <c r="B7457">
        <f>MID(dane3[[#This Row],[PassengerId]],1,4)+0</f>
        <v>7981</v>
      </c>
      <c r="C7457" t="s">
        <v>19</v>
      </c>
      <c r="D7457" t="b">
        <v>0</v>
      </c>
      <c r="E7457" t="s">
        <v>20384</v>
      </c>
      <c r="F7457" t="str">
        <f>MID($E7457,1,1)</f>
        <v>F</v>
      </c>
      <c r="G7457" t="str">
        <f>IFERROR(MID($E7457,SEARCH("/",$E7457,SEARCH("/",$E7457)+1)+1,1),"")</f>
        <v>P</v>
      </c>
      <c r="H7457" t="s">
        <v>16</v>
      </c>
      <c r="I7457">
        <v>24</v>
      </c>
      <c r="J7457" t="b">
        <v>0</v>
      </c>
      <c r="K7457" s="7">
        <v>24</v>
      </c>
      <c r="L7457" s="7">
        <v>174</v>
      </c>
      <c r="M7457" s="7">
        <v>0</v>
      </c>
      <c r="N7457" s="7">
        <v>509</v>
      </c>
      <c r="O7457" s="7">
        <v>15</v>
      </c>
      <c r="P7457" s="7">
        <f>SUM(dane3[[#This Row],[RoomService]:[VRDeck]])</f>
        <v>722</v>
      </c>
      <c r="Q7457" t="s">
        <v>20385</v>
      </c>
      <c r="R7457" t="b">
        <v>0</v>
      </c>
    </row>
    <row r="7458" spans="1:18" x14ac:dyDescent="0.3">
      <c r="A7458" t="s">
        <v>20386</v>
      </c>
      <c r="B7458">
        <f>MID(dane3[[#This Row],[PassengerId]],1,4)+0</f>
        <v>7981</v>
      </c>
      <c r="C7458" t="s">
        <v>19</v>
      </c>
      <c r="D7458" t="b">
        <v>0</v>
      </c>
      <c r="E7458" t="s">
        <v>20387</v>
      </c>
      <c r="F7458" t="str">
        <f>MID($E7458,1,1)</f>
        <v>G</v>
      </c>
      <c r="G7458" t="str">
        <f>IFERROR(MID($E7458,SEARCH("/",$E7458,SEARCH("/",$E7458)+1)+1,1),"")</f>
        <v>P</v>
      </c>
      <c r="H7458" t="s">
        <v>16</v>
      </c>
      <c r="I7458">
        <v>22</v>
      </c>
      <c r="J7458" t="b">
        <v>0</v>
      </c>
      <c r="K7458" s="7">
        <v>31</v>
      </c>
      <c r="L7458" s="7">
        <v>0</v>
      </c>
      <c r="M7458" s="7">
        <v>1</v>
      </c>
      <c r="N7458" s="7">
        <v>25</v>
      </c>
      <c r="O7458" s="7">
        <v>757</v>
      </c>
      <c r="P7458" s="7">
        <f>SUM(dane3[[#This Row],[RoomService]:[VRDeck]])</f>
        <v>814</v>
      </c>
      <c r="Q7458" t="s">
        <v>20388</v>
      </c>
      <c r="R7458" t="b">
        <v>0</v>
      </c>
    </row>
    <row r="7459" spans="1:18" x14ac:dyDescent="0.3">
      <c r="A7459" t="s">
        <v>20389</v>
      </c>
      <c r="B7459">
        <f>MID(dane3[[#This Row],[PassengerId]],1,4)+0</f>
        <v>7982</v>
      </c>
      <c r="C7459" t="s">
        <v>14</v>
      </c>
      <c r="D7459" t="b">
        <v>1</v>
      </c>
      <c r="E7459" t="s">
        <v>20390</v>
      </c>
      <c r="F7459" t="str">
        <f>MID($E7459,1,1)</f>
        <v>B</v>
      </c>
      <c r="G7459" t="str">
        <f>IFERROR(MID($E7459,SEARCH("/",$E7459,SEARCH("/",$E7459)+1)+1,1),"")</f>
        <v>P</v>
      </c>
      <c r="H7459" t="s">
        <v>16</v>
      </c>
      <c r="I7459">
        <v>32</v>
      </c>
      <c r="J7459" t="b">
        <v>0</v>
      </c>
      <c r="K7459" s="7">
        <v>0</v>
      </c>
      <c r="L7459" s="7">
        <v>0</v>
      </c>
      <c r="M7459" s="7">
        <v>0</v>
      </c>
      <c r="N7459" s="7">
        <v>0</v>
      </c>
      <c r="O7459" s="7">
        <v>0</v>
      </c>
      <c r="P7459" s="7">
        <f>SUM(dane3[[#This Row],[RoomService]:[VRDeck]])</f>
        <v>0</v>
      </c>
      <c r="Q7459" t="s">
        <v>23799</v>
      </c>
      <c r="R7459" t="b">
        <v>0</v>
      </c>
    </row>
    <row r="7460" spans="1:18" x14ac:dyDescent="0.3">
      <c r="A7460" t="s">
        <v>20391</v>
      </c>
      <c r="B7460">
        <f>MID(dane3[[#This Row],[PassengerId]],1,4)+0</f>
        <v>7982</v>
      </c>
      <c r="C7460" t="s">
        <v>14</v>
      </c>
      <c r="D7460" t="b">
        <v>1</v>
      </c>
      <c r="E7460" t="s">
        <v>20390</v>
      </c>
      <c r="F7460" t="str">
        <f>MID($E7460,1,1)</f>
        <v>B</v>
      </c>
      <c r="G7460" t="str">
        <f>IFERROR(MID($E7460,SEARCH("/",$E7460,SEARCH("/",$E7460)+1)+1,1),"")</f>
        <v>P</v>
      </c>
      <c r="H7460" t="s">
        <v>16</v>
      </c>
      <c r="I7460">
        <v>18</v>
      </c>
      <c r="J7460" t="b">
        <v>0</v>
      </c>
      <c r="K7460" s="7">
        <v>0</v>
      </c>
      <c r="L7460" s="7">
        <v>0</v>
      </c>
      <c r="M7460" s="7">
        <v>0</v>
      </c>
      <c r="N7460" s="7">
        <v>0</v>
      </c>
      <c r="O7460" s="7">
        <v>0</v>
      </c>
      <c r="P7460" s="7">
        <f>SUM(dane3[[#This Row],[RoomService]:[VRDeck]])</f>
        <v>0</v>
      </c>
      <c r="Q7460" t="s">
        <v>20392</v>
      </c>
      <c r="R7460" t="b">
        <v>1</v>
      </c>
    </row>
    <row r="7461" spans="1:18" x14ac:dyDescent="0.3">
      <c r="A7461" t="s">
        <v>20393</v>
      </c>
      <c r="B7461">
        <f>MID(dane3[[#This Row],[PassengerId]],1,4)+0</f>
        <v>7983</v>
      </c>
      <c r="C7461" t="s">
        <v>14</v>
      </c>
      <c r="D7461" t="b">
        <v>1</v>
      </c>
      <c r="E7461" t="s">
        <v>39</v>
      </c>
      <c r="F7461" t="s">
        <v>23759</v>
      </c>
      <c r="G7461" t="str">
        <f>IFERROR(MID($E7461,SEARCH("/",$E7461,SEARCH("/",$E7461)+1)+1,1),"")</f>
        <v/>
      </c>
      <c r="H7461" t="s">
        <v>16</v>
      </c>
      <c r="I7461">
        <v>53</v>
      </c>
      <c r="J7461" t="b">
        <v>0</v>
      </c>
      <c r="K7461" s="7">
        <v>0</v>
      </c>
      <c r="L7461" s="7">
        <v>0</v>
      </c>
      <c r="M7461" s="7">
        <v>0</v>
      </c>
      <c r="N7461" s="7">
        <v>0</v>
      </c>
      <c r="O7461" s="7">
        <v>0</v>
      </c>
      <c r="P7461" s="7">
        <f>SUM(dane3[[#This Row],[RoomService]:[VRDeck]])</f>
        <v>0</v>
      </c>
      <c r="Q7461" t="s">
        <v>20394</v>
      </c>
      <c r="R7461" t="b">
        <v>1</v>
      </c>
    </row>
    <row r="7462" spans="1:18" x14ac:dyDescent="0.3">
      <c r="A7462" t="s">
        <v>19493</v>
      </c>
      <c r="B7462">
        <f>MID(dane3[[#This Row],[PassengerId]],1,4)+0</f>
        <v>7608</v>
      </c>
      <c r="C7462" t="s">
        <v>53</v>
      </c>
      <c r="D7462" t="b">
        <v>1</v>
      </c>
      <c r="E7462" t="s">
        <v>19494</v>
      </c>
      <c r="F7462" t="str">
        <f>MID($E7462,1,1)</f>
        <v>F</v>
      </c>
      <c r="G7462" t="str">
        <f>IFERROR(MID($E7462,SEARCH("/",$E7462,SEARCH("/",$E7462)+1)+1,1),"")</f>
        <v>S</v>
      </c>
      <c r="H7462" t="s">
        <v>16</v>
      </c>
      <c r="I7462">
        <v>26</v>
      </c>
      <c r="J7462" t="b">
        <v>0</v>
      </c>
      <c r="K7462" s="7">
        <v>0</v>
      </c>
      <c r="L7462" s="7">
        <v>0</v>
      </c>
      <c r="M7462" s="7">
        <v>0</v>
      </c>
      <c r="N7462" s="7">
        <v>0</v>
      </c>
      <c r="O7462" s="7">
        <v>0</v>
      </c>
      <c r="P7462" s="7">
        <f>SUM(dane3[[#This Row],[RoomService]:[VRDeck]])</f>
        <v>0</v>
      </c>
      <c r="Q7462" t="s">
        <v>19495</v>
      </c>
      <c r="R7462" t="b">
        <v>1</v>
      </c>
    </row>
    <row r="7463" spans="1:18" x14ac:dyDescent="0.3">
      <c r="A7463" t="s">
        <v>21898</v>
      </c>
      <c r="B7463">
        <f>MID(dane3[[#This Row],[PassengerId]],1,4)+0</f>
        <v>8574</v>
      </c>
      <c r="C7463" t="s">
        <v>53</v>
      </c>
      <c r="D7463" t="b">
        <v>0</v>
      </c>
      <c r="E7463" t="s">
        <v>21899</v>
      </c>
      <c r="F7463" t="str">
        <f>MID($E7463,1,1)</f>
        <v>D</v>
      </c>
      <c r="G7463" t="str">
        <f>IFERROR(MID($E7463,SEARCH("/",$E7463,SEARCH("/",$E7463)+1)+1,1),"")</f>
        <v>S</v>
      </c>
      <c r="H7463" t="s">
        <v>16</v>
      </c>
      <c r="I7463">
        <v>53</v>
      </c>
      <c r="J7463" t="b">
        <v>0</v>
      </c>
      <c r="K7463" s="7">
        <v>1042</v>
      </c>
      <c r="L7463" s="7">
        <v>0</v>
      </c>
      <c r="M7463" s="7">
        <v>2</v>
      </c>
      <c r="N7463" s="7">
        <v>1</v>
      </c>
      <c r="O7463" s="7">
        <v>11</v>
      </c>
      <c r="P7463" s="7">
        <f>SUM(dane3[[#This Row],[RoomService]:[VRDeck]])</f>
        <v>1056</v>
      </c>
      <c r="Q7463" t="s">
        <v>21900</v>
      </c>
      <c r="R7463" t="b">
        <v>0</v>
      </c>
    </row>
    <row r="7464" spans="1:18" x14ac:dyDescent="0.3">
      <c r="A7464" t="s">
        <v>19534</v>
      </c>
      <c r="B7464">
        <f>MID(dane3[[#This Row],[PassengerId]],1,4)+0</f>
        <v>7628</v>
      </c>
      <c r="C7464" t="s">
        <v>53</v>
      </c>
      <c r="D7464" t="b">
        <v>0</v>
      </c>
      <c r="E7464" t="s">
        <v>19535</v>
      </c>
      <c r="F7464" t="str">
        <f>MID($E7464,1,1)</f>
        <v>F</v>
      </c>
      <c r="G7464" t="str">
        <f>IFERROR(MID($E7464,SEARCH("/",$E7464,SEARCH("/",$E7464)+1)+1,1),"")</f>
        <v>P</v>
      </c>
      <c r="H7464" t="s">
        <v>16</v>
      </c>
      <c r="I7464">
        <v>19</v>
      </c>
      <c r="J7464" t="b">
        <v>0</v>
      </c>
      <c r="K7464" s="7">
        <v>37</v>
      </c>
      <c r="L7464" s="7">
        <v>0</v>
      </c>
      <c r="M7464" s="7">
        <v>1288</v>
      </c>
      <c r="N7464" s="7">
        <v>0</v>
      </c>
      <c r="O7464" s="7">
        <v>0</v>
      </c>
      <c r="P7464" s="7">
        <f>SUM(dane3[[#This Row],[RoomService]:[VRDeck]])</f>
        <v>1325</v>
      </c>
      <c r="Q7464" t="s">
        <v>19536</v>
      </c>
      <c r="R7464" t="b">
        <v>1</v>
      </c>
    </row>
    <row r="7465" spans="1:18" x14ac:dyDescent="0.3">
      <c r="A7465" t="s">
        <v>19546</v>
      </c>
      <c r="B7465">
        <f>MID(dane3[[#This Row],[PassengerId]],1,4)+0</f>
        <v>7632</v>
      </c>
      <c r="C7465" t="s">
        <v>53</v>
      </c>
      <c r="D7465" t="b">
        <v>0</v>
      </c>
      <c r="E7465" t="s">
        <v>19547</v>
      </c>
      <c r="F7465" t="str">
        <f>MID($E7465,1,1)</f>
        <v>D</v>
      </c>
      <c r="G7465" t="str">
        <f>IFERROR(MID($E7465,SEARCH("/",$E7465,SEARCH("/",$E7465)+1)+1,1),"")</f>
        <v>S</v>
      </c>
      <c r="H7465" t="s">
        <v>16</v>
      </c>
      <c r="I7465">
        <v>28</v>
      </c>
      <c r="J7465" t="b">
        <v>0</v>
      </c>
      <c r="K7465" s="7">
        <v>2703</v>
      </c>
      <c r="L7465" s="7">
        <v>0</v>
      </c>
      <c r="M7465" s="7">
        <v>4</v>
      </c>
      <c r="N7465" s="7">
        <v>1</v>
      </c>
      <c r="O7465" s="7">
        <v>0</v>
      </c>
      <c r="P7465" s="7">
        <f>SUM(dane3[[#This Row],[RoomService]:[VRDeck]])</f>
        <v>2708</v>
      </c>
      <c r="Q7465" t="s">
        <v>19548</v>
      </c>
      <c r="R7465" t="b">
        <v>0</v>
      </c>
    </row>
    <row r="7466" spans="1:18" x14ac:dyDescent="0.3">
      <c r="A7466" t="s">
        <v>20404</v>
      </c>
      <c r="B7466">
        <f>MID(dane3[[#This Row],[PassengerId]],1,4)+0</f>
        <v>7985</v>
      </c>
      <c r="C7466" t="s">
        <v>19</v>
      </c>
      <c r="D7466" t="b">
        <v>0</v>
      </c>
      <c r="E7466" t="s">
        <v>20405</v>
      </c>
      <c r="F7466" t="str">
        <f>MID($E7466,1,1)</f>
        <v>F</v>
      </c>
      <c r="G7466" t="str">
        <f>IFERROR(MID($E7466,SEARCH("/",$E7466,SEARCH("/",$E7466)+1)+1,1),"")</f>
        <v>P</v>
      </c>
      <c r="H7466" t="s">
        <v>16</v>
      </c>
      <c r="I7466">
        <v>18</v>
      </c>
      <c r="J7466" t="b">
        <v>0</v>
      </c>
      <c r="K7466" s="7">
        <v>1969</v>
      </c>
      <c r="L7466" s="7">
        <v>0</v>
      </c>
      <c r="M7466" s="7">
        <v>310</v>
      </c>
      <c r="N7466" s="7">
        <v>0</v>
      </c>
      <c r="O7466" s="7">
        <v>0</v>
      </c>
      <c r="P7466" s="7">
        <f>SUM(dane3[[#This Row],[RoomService]:[VRDeck]])</f>
        <v>2279</v>
      </c>
      <c r="Q7466" t="s">
        <v>20406</v>
      </c>
      <c r="R7466" t="b">
        <v>1</v>
      </c>
    </row>
    <row r="7467" spans="1:18" x14ac:dyDescent="0.3">
      <c r="A7467" t="s">
        <v>19615</v>
      </c>
      <c r="B7467">
        <f>MID(dane3[[#This Row],[PassengerId]],1,4)+0</f>
        <v>7666</v>
      </c>
      <c r="C7467" t="s">
        <v>53</v>
      </c>
      <c r="D7467" t="b">
        <v>1</v>
      </c>
      <c r="E7467" t="s">
        <v>19616</v>
      </c>
      <c r="F7467" t="str">
        <f>MID($E7467,1,1)</f>
        <v>F</v>
      </c>
      <c r="G7467" t="str">
        <f>IFERROR(MID($E7467,SEARCH("/",$E7467,SEARCH("/",$E7467)+1)+1,1),"")</f>
        <v>P</v>
      </c>
      <c r="H7467" t="s">
        <v>16</v>
      </c>
      <c r="I7467">
        <v>19</v>
      </c>
      <c r="J7467" t="b">
        <v>0</v>
      </c>
      <c r="K7467" s="7">
        <v>0</v>
      </c>
      <c r="L7467" s="7">
        <v>0</v>
      </c>
      <c r="M7467" s="7">
        <v>0</v>
      </c>
      <c r="N7467" s="7">
        <v>0</v>
      </c>
      <c r="O7467" s="7">
        <v>0</v>
      </c>
      <c r="P7467" s="7">
        <f>SUM(dane3[[#This Row],[RoomService]:[VRDeck]])</f>
        <v>0</v>
      </c>
      <c r="Q7467" t="s">
        <v>19617</v>
      </c>
      <c r="R7467" t="b">
        <v>1</v>
      </c>
    </row>
    <row r="7468" spans="1:18" x14ac:dyDescent="0.3">
      <c r="A7468" t="s">
        <v>19624</v>
      </c>
      <c r="B7468">
        <f>MID(dane3[[#This Row],[PassengerId]],1,4)+0</f>
        <v>7670</v>
      </c>
      <c r="C7468" t="s">
        <v>53</v>
      </c>
      <c r="D7468" t="b">
        <v>1</v>
      </c>
      <c r="E7468" t="s">
        <v>19625</v>
      </c>
      <c r="F7468" t="str">
        <f>MID($E7468,1,1)</f>
        <v>F</v>
      </c>
      <c r="G7468" t="str">
        <f>IFERROR(MID($E7468,SEARCH("/",$E7468,SEARCH("/",$E7468)+1)+1,1),"")</f>
        <v>S</v>
      </c>
      <c r="H7468" t="s">
        <v>16</v>
      </c>
      <c r="I7468">
        <v>21</v>
      </c>
      <c r="J7468" t="b">
        <v>0</v>
      </c>
      <c r="K7468" s="7">
        <v>0</v>
      </c>
      <c r="L7468" s="7">
        <v>0</v>
      </c>
      <c r="M7468" s="7">
        <v>0</v>
      </c>
      <c r="N7468" s="7">
        <v>0</v>
      </c>
      <c r="O7468" s="7">
        <v>0</v>
      </c>
      <c r="P7468" s="7">
        <f>SUM(dane3[[#This Row],[RoomService]:[VRDeck]])</f>
        <v>0</v>
      </c>
      <c r="Q7468" t="s">
        <v>19626</v>
      </c>
      <c r="R7468" t="b">
        <v>1</v>
      </c>
    </row>
    <row r="7469" spans="1:18" x14ac:dyDescent="0.3">
      <c r="A7469" t="s">
        <v>20413</v>
      </c>
      <c r="B7469">
        <f>MID(dane3[[#This Row],[PassengerId]],1,4)+0</f>
        <v>7988</v>
      </c>
      <c r="C7469" t="s">
        <v>14</v>
      </c>
      <c r="D7469" t="b">
        <v>1</v>
      </c>
      <c r="E7469" t="s">
        <v>20414</v>
      </c>
      <c r="F7469" t="str">
        <f>MID($E7469,1,1)</f>
        <v>B</v>
      </c>
      <c r="G7469" t="str">
        <f>IFERROR(MID($E7469,SEARCH("/",$E7469,SEARCH("/",$E7469)+1)+1,1),"")</f>
        <v>S</v>
      </c>
      <c r="H7469" t="s">
        <v>16</v>
      </c>
      <c r="I7469">
        <v>49</v>
      </c>
      <c r="J7469" t="b">
        <v>0</v>
      </c>
      <c r="K7469" s="7">
        <v>0</v>
      </c>
      <c r="L7469" s="7">
        <v>0</v>
      </c>
      <c r="M7469" s="7">
        <v>0</v>
      </c>
      <c r="N7469" s="7">
        <v>0</v>
      </c>
      <c r="O7469" s="7">
        <v>0</v>
      </c>
      <c r="P7469" s="7">
        <f>SUM(dane3[[#This Row],[RoomService]:[VRDeck]])</f>
        <v>0</v>
      </c>
      <c r="Q7469" t="s">
        <v>20415</v>
      </c>
      <c r="R7469" t="b">
        <v>1</v>
      </c>
    </row>
    <row r="7470" spans="1:18" x14ac:dyDescent="0.3">
      <c r="A7470" t="s">
        <v>20416</v>
      </c>
      <c r="B7470">
        <f>MID(dane3[[#This Row],[PassengerId]],1,4)+0</f>
        <v>7989</v>
      </c>
      <c r="C7470" t="s">
        <v>19</v>
      </c>
      <c r="D7470" t="b">
        <v>1</v>
      </c>
      <c r="E7470" t="s">
        <v>20417</v>
      </c>
      <c r="F7470" t="str">
        <f>MID($E7470,1,1)</f>
        <v>G</v>
      </c>
      <c r="G7470" t="str">
        <f>IFERROR(MID($E7470,SEARCH("/",$E7470,SEARCH("/",$E7470)+1)+1,1),"")</f>
        <v>S</v>
      </c>
      <c r="H7470" t="s">
        <v>32</v>
      </c>
      <c r="I7470">
        <v>25</v>
      </c>
      <c r="J7470" t="b">
        <v>0</v>
      </c>
      <c r="K7470" s="7">
        <v>0</v>
      </c>
      <c r="L7470" s="7">
        <v>0</v>
      </c>
      <c r="M7470" s="7">
        <v>0</v>
      </c>
      <c r="N7470" s="7">
        <v>0</v>
      </c>
      <c r="O7470" s="7">
        <v>0</v>
      </c>
      <c r="P7470" s="7">
        <f>SUM(dane3[[#This Row],[RoomService]:[VRDeck]])</f>
        <v>0</v>
      </c>
      <c r="Q7470" t="s">
        <v>20418</v>
      </c>
      <c r="R7470" t="b">
        <v>0</v>
      </c>
    </row>
    <row r="7471" spans="1:18" x14ac:dyDescent="0.3">
      <c r="A7471" t="s">
        <v>20419</v>
      </c>
      <c r="B7471">
        <f>MID(dane3[[#This Row],[PassengerId]],1,4)+0</f>
        <v>7990</v>
      </c>
      <c r="C7471" t="s">
        <v>19</v>
      </c>
      <c r="D7471" t="b">
        <v>1</v>
      </c>
      <c r="E7471" t="s">
        <v>20420</v>
      </c>
      <c r="F7471" t="str">
        <f>MID($E7471,1,1)</f>
        <v>G</v>
      </c>
      <c r="G7471" t="str">
        <f>IFERROR(MID($E7471,SEARCH("/",$E7471,SEARCH("/",$E7471)+1)+1,1),"")</f>
        <v>P</v>
      </c>
      <c r="H7471" t="s">
        <v>46</v>
      </c>
      <c r="I7471">
        <v>21</v>
      </c>
      <c r="J7471" t="b">
        <v>0</v>
      </c>
      <c r="K7471" s="7">
        <v>0</v>
      </c>
      <c r="L7471" s="7">
        <v>0</v>
      </c>
      <c r="M7471" s="7">
        <v>0</v>
      </c>
      <c r="N7471" s="7">
        <v>0</v>
      </c>
      <c r="O7471" s="7">
        <v>0</v>
      </c>
      <c r="P7471" s="7">
        <f>SUM(dane3[[#This Row],[RoomService]:[VRDeck]])</f>
        <v>0</v>
      </c>
      <c r="Q7471" t="s">
        <v>20421</v>
      </c>
      <c r="R7471" t="b">
        <v>1</v>
      </c>
    </row>
    <row r="7472" spans="1:18" x14ac:dyDescent="0.3">
      <c r="A7472" t="s">
        <v>20422</v>
      </c>
      <c r="B7472">
        <f>MID(dane3[[#This Row],[PassengerId]],1,4)+0</f>
        <v>7993</v>
      </c>
      <c r="C7472" t="s">
        <v>14</v>
      </c>
      <c r="D7472" t="b">
        <v>1</v>
      </c>
      <c r="E7472" t="s">
        <v>20423</v>
      </c>
      <c r="F7472" t="str">
        <f>MID($E7472,1,1)</f>
        <v>A</v>
      </c>
      <c r="G7472" t="str">
        <f>IFERROR(MID($E7472,SEARCH("/",$E7472,SEARCH("/",$E7472)+1)+1,1),"")</f>
        <v>S</v>
      </c>
      <c r="H7472" t="s">
        <v>16</v>
      </c>
      <c r="I7472">
        <v>40</v>
      </c>
      <c r="J7472" t="b">
        <v>0</v>
      </c>
      <c r="K7472" s="7">
        <v>0</v>
      </c>
      <c r="L7472" s="7">
        <v>0</v>
      </c>
      <c r="M7472" s="7">
        <v>0</v>
      </c>
      <c r="N7472" s="7">
        <v>0</v>
      </c>
      <c r="O7472" s="7">
        <v>0</v>
      </c>
      <c r="P7472" s="7">
        <f>SUM(dane3[[#This Row],[RoomService]:[VRDeck]])</f>
        <v>0</v>
      </c>
      <c r="Q7472" t="s">
        <v>20424</v>
      </c>
      <c r="R7472" t="b">
        <v>1</v>
      </c>
    </row>
    <row r="7473" spans="1:18" x14ac:dyDescent="0.3">
      <c r="A7473" t="s">
        <v>20425</v>
      </c>
      <c r="B7473">
        <f>MID(dane3[[#This Row],[PassengerId]],1,4)+0</f>
        <v>7993</v>
      </c>
      <c r="C7473" t="s">
        <v>14</v>
      </c>
      <c r="D7473" t="b">
        <v>1</v>
      </c>
      <c r="E7473" t="s">
        <v>20423</v>
      </c>
      <c r="F7473" t="str">
        <f>MID($E7473,1,1)</f>
        <v>A</v>
      </c>
      <c r="G7473" t="str">
        <f>IFERROR(MID($E7473,SEARCH("/",$E7473,SEARCH("/",$E7473)+1)+1,1),"")</f>
        <v>S</v>
      </c>
      <c r="H7473" t="s">
        <v>46</v>
      </c>
      <c r="I7473">
        <v>47</v>
      </c>
      <c r="J7473" t="b">
        <v>1</v>
      </c>
      <c r="K7473" s="7">
        <v>0</v>
      </c>
      <c r="L7473" s="7">
        <v>0</v>
      </c>
      <c r="M7473" s="7">
        <v>0</v>
      </c>
      <c r="N7473" s="7">
        <v>0</v>
      </c>
      <c r="O7473" s="7">
        <v>0</v>
      </c>
      <c r="P7473" s="7">
        <f>SUM(dane3[[#This Row],[RoomService]:[VRDeck]])</f>
        <v>0</v>
      </c>
      <c r="Q7473" t="s">
        <v>20426</v>
      </c>
      <c r="R7473" t="b">
        <v>1</v>
      </c>
    </row>
    <row r="7474" spans="1:18" x14ac:dyDescent="0.3">
      <c r="A7474" t="s">
        <v>20427</v>
      </c>
      <c r="B7474">
        <f>MID(dane3[[#This Row],[PassengerId]],1,4)+0</f>
        <v>7994</v>
      </c>
      <c r="C7474" t="s">
        <v>19</v>
      </c>
      <c r="D7474" t="b">
        <v>0</v>
      </c>
      <c r="E7474" t="s">
        <v>20428</v>
      </c>
      <c r="F7474" t="str">
        <f>MID($E7474,1,1)</f>
        <v>G</v>
      </c>
      <c r="G7474" t="str">
        <f>IFERROR(MID($E7474,SEARCH("/",$E7474,SEARCH("/",$E7474)+1)+1,1),"")</f>
        <v>P</v>
      </c>
      <c r="H7474" t="s">
        <v>32</v>
      </c>
      <c r="I7474">
        <v>25</v>
      </c>
      <c r="J7474" t="b">
        <v>0</v>
      </c>
      <c r="K7474" s="7">
        <v>153</v>
      </c>
      <c r="L7474" s="7">
        <v>0</v>
      </c>
      <c r="M7474" s="7">
        <v>0</v>
      </c>
      <c r="N7474" s="7">
        <v>388</v>
      </c>
      <c r="O7474" s="7">
        <v>0</v>
      </c>
      <c r="P7474" s="7">
        <f>SUM(dane3[[#This Row],[RoomService]:[VRDeck]])</f>
        <v>541</v>
      </c>
      <c r="Q7474" t="s">
        <v>20429</v>
      </c>
      <c r="R7474" t="b">
        <v>0</v>
      </c>
    </row>
    <row r="7475" spans="1:18" x14ac:dyDescent="0.3">
      <c r="A7475" t="s">
        <v>20430</v>
      </c>
      <c r="B7475">
        <f>MID(dane3[[#This Row],[PassengerId]],1,4)+0</f>
        <v>7995</v>
      </c>
      <c r="C7475" t="s">
        <v>14</v>
      </c>
      <c r="D7475" t="b">
        <v>1</v>
      </c>
      <c r="E7475" t="s">
        <v>39</v>
      </c>
      <c r="F7475" t="s">
        <v>23760</v>
      </c>
      <c r="G7475" t="str">
        <f>IFERROR(MID($E7475,SEARCH("/",$E7475,SEARCH("/",$E7475)+1)+1,1),"")</f>
        <v/>
      </c>
      <c r="H7475" t="s">
        <v>16</v>
      </c>
      <c r="I7475">
        <v>36</v>
      </c>
      <c r="J7475" t="b">
        <v>0</v>
      </c>
      <c r="K7475" s="7">
        <v>0</v>
      </c>
      <c r="L7475" s="7">
        <v>0</v>
      </c>
      <c r="M7475" s="7">
        <v>0</v>
      </c>
      <c r="N7475" s="7">
        <v>0</v>
      </c>
      <c r="O7475" s="7">
        <v>0</v>
      </c>
      <c r="P7475" s="7">
        <f>SUM(dane3[[#This Row],[RoomService]:[VRDeck]])</f>
        <v>0</v>
      </c>
      <c r="Q7475" t="s">
        <v>20431</v>
      </c>
      <c r="R7475" t="b">
        <v>1</v>
      </c>
    </row>
    <row r="7476" spans="1:18" x14ac:dyDescent="0.3">
      <c r="A7476" t="s">
        <v>20432</v>
      </c>
      <c r="B7476">
        <f>MID(dane3[[#This Row],[PassengerId]],1,4)+0</f>
        <v>7996</v>
      </c>
      <c r="C7476" t="s">
        <v>19</v>
      </c>
      <c r="D7476" t="b">
        <v>0</v>
      </c>
      <c r="E7476" t="s">
        <v>20433</v>
      </c>
      <c r="F7476" t="str">
        <f>MID($E7476,1,1)</f>
        <v>F</v>
      </c>
      <c r="G7476" t="str">
        <f>IFERROR(MID($E7476,SEARCH("/",$E7476,SEARCH("/",$E7476)+1)+1,1),"")</f>
        <v>P</v>
      </c>
      <c r="H7476" t="s">
        <v>16</v>
      </c>
      <c r="I7476">
        <v>39</v>
      </c>
      <c r="J7476" t="b">
        <v>0</v>
      </c>
      <c r="K7476" s="7">
        <v>17</v>
      </c>
      <c r="L7476" s="7">
        <v>334</v>
      </c>
      <c r="M7476" s="7">
        <v>708</v>
      </c>
      <c r="N7476" s="7">
        <v>17</v>
      </c>
      <c r="O7476" s="7">
        <v>366</v>
      </c>
      <c r="P7476" s="7">
        <f>SUM(dane3[[#This Row],[RoomService]:[VRDeck]])</f>
        <v>1442</v>
      </c>
      <c r="Q7476" t="s">
        <v>20434</v>
      </c>
      <c r="R7476" t="b">
        <v>0</v>
      </c>
    </row>
    <row r="7477" spans="1:18" x14ac:dyDescent="0.3">
      <c r="A7477" t="s">
        <v>20435</v>
      </c>
      <c r="B7477">
        <f>MID(dane3[[#This Row],[PassengerId]],1,4)+0</f>
        <v>7999</v>
      </c>
      <c r="C7477" t="s">
        <v>14</v>
      </c>
      <c r="D7477" t="b">
        <v>1</v>
      </c>
      <c r="E7477" t="s">
        <v>20436</v>
      </c>
      <c r="F7477" t="str">
        <f>MID($E7477,1,1)</f>
        <v>B</v>
      </c>
      <c r="G7477" t="str">
        <f>IFERROR(MID($E7477,SEARCH("/",$E7477,SEARCH("/",$E7477)+1)+1,1),"")</f>
        <v>P</v>
      </c>
      <c r="H7477" t="s">
        <v>46</v>
      </c>
      <c r="I7477">
        <v>26</v>
      </c>
      <c r="J7477" t="b">
        <v>0</v>
      </c>
      <c r="K7477" s="7">
        <v>0</v>
      </c>
      <c r="L7477" s="7">
        <v>0</v>
      </c>
      <c r="M7477" s="7">
        <v>0</v>
      </c>
      <c r="N7477" s="7">
        <v>0</v>
      </c>
      <c r="O7477" s="7">
        <v>0</v>
      </c>
      <c r="P7477" s="7">
        <f>SUM(dane3[[#This Row],[RoomService]:[VRDeck]])</f>
        <v>0</v>
      </c>
      <c r="Q7477" t="s">
        <v>20437</v>
      </c>
      <c r="R7477" t="b">
        <v>1</v>
      </c>
    </row>
    <row r="7478" spans="1:18" x14ac:dyDescent="0.3">
      <c r="A7478" t="s">
        <v>20438</v>
      </c>
      <c r="B7478">
        <f>MID(dane3[[#This Row],[PassengerId]],1,4)+0</f>
        <v>8000</v>
      </c>
      <c r="C7478" t="s">
        <v>19</v>
      </c>
      <c r="D7478" t="b">
        <v>0</v>
      </c>
      <c r="E7478" t="s">
        <v>20439</v>
      </c>
      <c r="F7478" t="str">
        <f>MID($E7478,1,1)</f>
        <v>G</v>
      </c>
      <c r="G7478" t="str">
        <f>IFERROR(MID($E7478,SEARCH("/",$E7478,SEARCH("/",$E7478)+1)+1,1),"")</f>
        <v>S</v>
      </c>
      <c r="H7478" t="s">
        <v>16</v>
      </c>
      <c r="I7478">
        <v>0</v>
      </c>
      <c r="J7478" t="b">
        <v>0</v>
      </c>
      <c r="K7478" s="7">
        <v>0</v>
      </c>
      <c r="L7478" s="7">
        <v>0</v>
      </c>
      <c r="M7478" s="7">
        <v>0</v>
      </c>
      <c r="N7478" s="7">
        <v>0</v>
      </c>
      <c r="O7478" s="7">
        <v>0</v>
      </c>
      <c r="P7478" s="7">
        <f>SUM(dane3[[#This Row],[RoomService]:[VRDeck]])</f>
        <v>0</v>
      </c>
      <c r="Q7478" t="s">
        <v>20440</v>
      </c>
      <c r="R7478" t="b">
        <v>1</v>
      </c>
    </row>
    <row r="7479" spans="1:18" x14ac:dyDescent="0.3">
      <c r="A7479" t="s">
        <v>20441</v>
      </c>
      <c r="B7479">
        <f>MID(dane3[[#This Row],[PassengerId]],1,4)+0</f>
        <v>8000</v>
      </c>
      <c r="C7479" t="s">
        <v>19</v>
      </c>
      <c r="D7479" t="b">
        <v>1</v>
      </c>
      <c r="E7479" t="s">
        <v>20439</v>
      </c>
      <c r="F7479" t="str">
        <f>MID($E7479,1,1)</f>
        <v>G</v>
      </c>
      <c r="G7479" t="str">
        <f>IFERROR(MID($E7479,SEARCH("/",$E7479,SEARCH("/",$E7479)+1)+1,1),"")</f>
        <v>S</v>
      </c>
      <c r="H7479" t="s">
        <v>16</v>
      </c>
      <c r="I7479">
        <v>14</v>
      </c>
      <c r="J7479" t="b">
        <v>0</v>
      </c>
      <c r="K7479" s="7">
        <v>0</v>
      </c>
      <c r="L7479" s="7">
        <v>0</v>
      </c>
      <c r="M7479" s="7">
        <v>0</v>
      </c>
      <c r="N7479" s="7">
        <v>0</v>
      </c>
      <c r="O7479" s="7">
        <v>0</v>
      </c>
      <c r="P7479" s="7">
        <f>SUM(dane3[[#This Row],[RoomService]:[VRDeck]])</f>
        <v>0</v>
      </c>
      <c r="Q7479" t="s">
        <v>20442</v>
      </c>
      <c r="R7479" t="b">
        <v>1</v>
      </c>
    </row>
    <row r="7480" spans="1:18" x14ac:dyDescent="0.3">
      <c r="A7480" t="s">
        <v>19630</v>
      </c>
      <c r="B7480">
        <f>MID(dane3[[#This Row],[PassengerId]],1,4)+0</f>
        <v>7676</v>
      </c>
      <c r="C7480" t="s">
        <v>53</v>
      </c>
      <c r="D7480" t="b">
        <v>0</v>
      </c>
      <c r="E7480" t="s">
        <v>19631</v>
      </c>
      <c r="F7480" t="str">
        <f>MID($E7480,1,1)</f>
        <v>D</v>
      </c>
      <c r="G7480" t="str">
        <f>IFERROR(MID($E7480,SEARCH("/",$E7480,SEARCH("/",$E7480)+1)+1,1),"")</f>
        <v>S</v>
      </c>
      <c r="H7480" t="s">
        <v>16</v>
      </c>
      <c r="I7480">
        <v>37</v>
      </c>
      <c r="J7480" t="b">
        <v>1</v>
      </c>
      <c r="K7480" s="7">
        <v>2771</v>
      </c>
      <c r="L7480" s="7">
        <v>0</v>
      </c>
      <c r="M7480" s="7">
        <v>6</v>
      </c>
      <c r="N7480" s="7">
        <v>1</v>
      </c>
      <c r="O7480" s="7">
        <v>10</v>
      </c>
      <c r="P7480" s="7">
        <f>SUM(dane3[[#This Row],[RoomService]:[VRDeck]])</f>
        <v>2788</v>
      </c>
      <c r="Q7480" t="s">
        <v>19632</v>
      </c>
      <c r="R7480" t="b">
        <v>0</v>
      </c>
    </row>
    <row r="7481" spans="1:18" x14ac:dyDescent="0.3">
      <c r="A7481" t="s">
        <v>19668</v>
      </c>
      <c r="B7481">
        <f>MID(dane3[[#This Row],[PassengerId]],1,4)+0</f>
        <v>7691</v>
      </c>
      <c r="C7481" t="s">
        <v>53</v>
      </c>
      <c r="D7481" t="b">
        <v>1</v>
      </c>
      <c r="E7481" t="s">
        <v>19669</v>
      </c>
      <c r="F7481" t="str">
        <f>MID($E7481,1,1)</f>
        <v>F</v>
      </c>
      <c r="G7481" t="str">
        <f>IFERROR(MID($E7481,SEARCH("/",$E7481,SEARCH("/",$E7481)+1)+1,1),"")</f>
        <v>P</v>
      </c>
      <c r="H7481" t="s">
        <v>16</v>
      </c>
      <c r="I7481">
        <v>42</v>
      </c>
      <c r="J7481" t="b">
        <v>0</v>
      </c>
      <c r="K7481" s="7">
        <v>0</v>
      </c>
      <c r="L7481" s="7">
        <v>0</v>
      </c>
      <c r="M7481" s="7">
        <v>0</v>
      </c>
      <c r="N7481" s="7">
        <v>0</v>
      </c>
      <c r="O7481" s="7">
        <v>0</v>
      </c>
      <c r="P7481" s="7">
        <f>SUM(dane3[[#This Row],[RoomService]:[VRDeck]])</f>
        <v>0</v>
      </c>
      <c r="Q7481" t="s">
        <v>19670</v>
      </c>
      <c r="R7481" t="b">
        <v>1</v>
      </c>
    </row>
    <row r="7482" spans="1:18" x14ac:dyDescent="0.3">
      <c r="A7482" t="s">
        <v>20449</v>
      </c>
      <c r="B7482">
        <f>MID(dane3[[#This Row],[PassengerId]],1,4)+0</f>
        <v>8005</v>
      </c>
      <c r="C7482" t="s">
        <v>19</v>
      </c>
      <c r="D7482" t="b">
        <v>0</v>
      </c>
      <c r="E7482" t="s">
        <v>20450</v>
      </c>
      <c r="F7482" t="str">
        <f>MID($E7482,1,1)</f>
        <v>F</v>
      </c>
      <c r="G7482" t="str">
        <f>IFERROR(MID($E7482,SEARCH("/",$E7482,SEARCH("/",$E7482)+1)+1,1),"")</f>
        <v>S</v>
      </c>
      <c r="H7482" t="s">
        <v>46</v>
      </c>
      <c r="I7482">
        <v>22</v>
      </c>
      <c r="J7482" t="b">
        <v>0</v>
      </c>
      <c r="K7482" s="7">
        <v>0</v>
      </c>
      <c r="L7482" s="7">
        <v>15</v>
      </c>
      <c r="M7482" s="7">
        <v>0</v>
      </c>
      <c r="N7482" s="7">
        <v>548</v>
      </c>
      <c r="O7482" s="7">
        <v>124</v>
      </c>
      <c r="P7482" s="7">
        <f>SUM(dane3[[#This Row],[RoomService]:[VRDeck]])</f>
        <v>687</v>
      </c>
      <c r="Q7482" t="s">
        <v>20451</v>
      </c>
      <c r="R7482" t="b">
        <v>0</v>
      </c>
    </row>
    <row r="7483" spans="1:18" x14ac:dyDescent="0.3">
      <c r="A7483" t="s">
        <v>20452</v>
      </c>
      <c r="B7483">
        <f>MID(dane3[[#This Row],[PassengerId]],1,4)+0</f>
        <v>8005</v>
      </c>
      <c r="C7483" t="s">
        <v>19</v>
      </c>
      <c r="D7483" t="b">
        <v>1</v>
      </c>
      <c r="E7483" t="s">
        <v>20453</v>
      </c>
      <c r="F7483" t="str">
        <f>MID($E7483,1,1)</f>
        <v>G</v>
      </c>
      <c r="G7483" t="str">
        <f>IFERROR(MID($E7483,SEARCH("/",$E7483,SEARCH("/",$E7483)+1)+1,1),"")</f>
        <v>S</v>
      </c>
      <c r="H7483" t="s">
        <v>32</v>
      </c>
      <c r="I7483">
        <v>17</v>
      </c>
      <c r="J7483" t="b">
        <v>0</v>
      </c>
      <c r="K7483" s="7">
        <v>0</v>
      </c>
      <c r="L7483" s="7">
        <v>0</v>
      </c>
      <c r="M7483" s="7">
        <v>0</v>
      </c>
      <c r="N7483" s="7">
        <v>0</v>
      </c>
      <c r="O7483" s="7">
        <v>0</v>
      </c>
      <c r="P7483" s="7">
        <f>SUM(dane3[[#This Row],[RoomService]:[VRDeck]])</f>
        <v>0</v>
      </c>
      <c r="Q7483" t="s">
        <v>20454</v>
      </c>
      <c r="R7483" t="b">
        <v>1</v>
      </c>
    </row>
    <row r="7484" spans="1:18" x14ac:dyDescent="0.3">
      <c r="A7484" t="s">
        <v>20455</v>
      </c>
      <c r="B7484">
        <f>MID(dane3[[#This Row],[PassengerId]],1,4)+0</f>
        <v>8005</v>
      </c>
      <c r="C7484" t="s">
        <v>19</v>
      </c>
      <c r="D7484" t="b">
        <v>0</v>
      </c>
      <c r="E7484" t="s">
        <v>20450</v>
      </c>
      <c r="F7484" t="str">
        <f>MID($E7484,1,1)</f>
        <v>F</v>
      </c>
      <c r="G7484" t="str">
        <f>IFERROR(MID($E7484,SEARCH("/",$E7484,SEARCH("/",$E7484)+1)+1,1),"")</f>
        <v>S</v>
      </c>
      <c r="H7484" t="s">
        <v>16</v>
      </c>
      <c r="I7484">
        <v>35</v>
      </c>
      <c r="J7484" t="b">
        <v>0</v>
      </c>
      <c r="K7484" s="7">
        <v>676</v>
      </c>
      <c r="L7484" s="7">
        <v>0</v>
      </c>
      <c r="M7484" s="7">
        <v>0</v>
      </c>
      <c r="N7484" s="7">
        <v>0</v>
      </c>
      <c r="O7484" s="7">
        <v>40</v>
      </c>
      <c r="P7484" s="7">
        <f>SUM(dane3[[#This Row],[RoomService]:[VRDeck]])</f>
        <v>716</v>
      </c>
      <c r="Q7484" t="s">
        <v>20456</v>
      </c>
      <c r="R7484" t="b">
        <v>0</v>
      </c>
    </row>
    <row r="7485" spans="1:18" x14ac:dyDescent="0.3">
      <c r="A7485" t="s">
        <v>20457</v>
      </c>
      <c r="B7485">
        <f>MID(dane3[[#This Row],[PassengerId]],1,4)+0</f>
        <v>8006</v>
      </c>
      <c r="C7485" t="s">
        <v>19</v>
      </c>
      <c r="D7485" t="b">
        <v>0</v>
      </c>
      <c r="E7485" t="s">
        <v>20458</v>
      </c>
      <c r="F7485" t="str">
        <f>MID($E7485,1,1)</f>
        <v>F</v>
      </c>
      <c r="G7485" t="str">
        <f>IFERROR(MID($E7485,SEARCH("/",$E7485,SEARCH("/",$E7485)+1)+1,1),"")</f>
        <v>S</v>
      </c>
      <c r="H7485" t="s">
        <v>16</v>
      </c>
      <c r="I7485">
        <v>22</v>
      </c>
      <c r="J7485" t="b">
        <v>0</v>
      </c>
      <c r="K7485" s="7">
        <v>0</v>
      </c>
      <c r="L7485" s="7">
        <v>1145</v>
      </c>
      <c r="M7485" s="7">
        <v>0</v>
      </c>
      <c r="N7485" s="7">
        <v>0</v>
      </c>
      <c r="O7485" s="7">
        <v>371</v>
      </c>
      <c r="P7485" s="7">
        <f>SUM(dane3[[#This Row],[RoomService]:[VRDeck]])</f>
        <v>1516</v>
      </c>
      <c r="Q7485" t="s">
        <v>20459</v>
      </c>
      <c r="R7485" t="b">
        <v>0</v>
      </c>
    </row>
    <row r="7486" spans="1:18" x14ac:dyDescent="0.3">
      <c r="A7486" t="s">
        <v>20460</v>
      </c>
      <c r="B7486">
        <f>MID(dane3[[#This Row],[PassengerId]],1,4)+0</f>
        <v>8007</v>
      </c>
      <c r="C7486" t="s">
        <v>19</v>
      </c>
      <c r="D7486" t="b">
        <v>0</v>
      </c>
      <c r="E7486" t="s">
        <v>20461</v>
      </c>
      <c r="F7486" t="str">
        <f>MID($E7486,1,1)</f>
        <v>G</v>
      </c>
      <c r="G7486" t="str">
        <f>IFERROR(MID($E7486,SEARCH("/",$E7486,SEARCH("/",$E7486)+1)+1,1),"")</f>
        <v>P</v>
      </c>
      <c r="H7486" t="s">
        <v>16</v>
      </c>
      <c r="I7486">
        <v>26</v>
      </c>
      <c r="J7486" t="b">
        <v>0</v>
      </c>
      <c r="K7486" s="7">
        <v>0</v>
      </c>
      <c r="L7486" s="7">
        <v>0</v>
      </c>
      <c r="M7486" s="7">
        <v>1</v>
      </c>
      <c r="N7486" s="7">
        <v>886</v>
      </c>
      <c r="O7486" s="7">
        <v>0</v>
      </c>
      <c r="P7486" s="7">
        <f>SUM(dane3[[#This Row],[RoomService]:[VRDeck]])</f>
        <v>887</v>
      </c>
      <c r="Q7486" t="s">
        <v>20462</v>
      </c>
      <c r="R7486" t="b">
        <v>0</v>
      </c>
    </row>
    <row r="7487" spans="1:18" x14ac:dyDescent="0.3">
      <c r="A7487" t="s">
        <v>20463</v>
      </c>
      <c r="B7487">
        <f>MID(dane3[[#This Row],[PassengerId]],1,4)+0</f>
        <v>8007</v>
      </c>
      <c r="C7487" t="s">
        <v>19</v>
      </c>
      <c r="D7487" t="b">
        <v>0</v>
      </c>
      <c r="E7487" t="s">
        <v>20464</v>
      </c>
      <c r="F7487" t="str">
        <f>MID($E7487,1,1)</f>
        <v>E</v>
      </c>
      <c r="G7487" t="str">
        <f>IFERROR(MID($E7487,SEARCH("/",$E7487,SEARCH("/",$E7487)+1)+1,1),"")</f>
        <v>P</v>
      </c>
      <c r="H7487" t="s">
        <v>32</v>
      </c>
      <c r="I7487">
        <v>24</v>
      </c>
      <c r="J7487" t="b">
        <v>0</v>
      </c>
      <c r="K7487" s="7">
        <v>0</v>
      </c>
      <c r="L7487" s="7">
        <v>0</v>
      </c>
      <c r="M7487" s="7">
        <v>92</v>
      </c>
      <c r="N7487" s="7">
        <v>1492</v>
      </c>
      <c r="O7487" s="7">
        <v>0</v>
      </c>
      <c r="P7487" s="7">
        <f>SUM(dane3[[#This Row],[RoomService]:[VRDeck]])</f>
        <v>1584</v>
      </c>
      <c r="Q7487" t="s">
        <v>20465</v>
      </c>
      <c r="R7487" t="b">
        <v>1</v>
      </c>
    </row>
    <row r="7488" spans="1:18" x14ac:dyDescent="0.3">
      <c r="A7488" t="s">
        <v>20466</v>
      </c>
      <c r="B7488">
        <f>MID(dane3[[#This Row],[PassengerId]],1,4)+0</f>
        <v>8010</v>
      </c>
      <c r="C7488" t="s">
        <v>14</v>
      </c>
      <c r="D7488" t="b">
        <v>0</v>
      </c>
      <c r="E7488" t="s">
        <v>20467</v>
      </c>
      <c r="F7488" t="str">
        <f>MID($E7488,1,1)</f>
        <v>C</v>
      </c>
      <c r="G7488" t="str">
        <f>IFERROR(MID($E7488,SEARCH("/",$E7488,SEARCH("/",$E7488)+1)+1,1),"")</f>
        <v>S</v>
      </c>
      <c r="H7488" t="s">
        <v>16</v>
      </c>
      <c r="I7488">
        <v>59</v>
      </c>
      <c r="J7488" t="b">
        <v>0</v>
      </c>
      <c r="K7488" s="7">
        <v>0</v>
      </c>
      <c r="L7488" s="7">
        <v>2593</v>
      </c>
      <c r="M7488" s="7">
        <v>0</v>
      </c>
      <c r="N7488" s="7">
        <v>98</v>
      </c>
      <c r="O7488" s="7">
        <v>0</v>
      </c>
      <c r="P7488" s="7">
        <f>SUM(dane3[[#This Row],[RoomService]:[VRDeck]])</f>
        <v>2691</v>
      </c>
      <c r="Q7488" t="s">
        <v>23799</v>
      </c>
      <c r="R7488" t="b">
        <v>1</v>
      </c>
    </row>
    <row r="7489" spans="1:18" x14ac:dyDescent="0.3">
      <c r="A7489" t="s">
        <v>19682</v>
      </c>
      <c r="B7489">
        <f>MID(dane3[[#This Row],[PassengerId]],1,4)+0</f>
        <v>7696</v>
      </c>
      <c r="C7489" t="s">
        <v>53</v>
      </c>
      <c r="D7489" t="b">
        <v>0</v>
      </c>
      <c r="E7489" t="s">
        <v>19683</v>
      </c>
      <c r="F7489" t="str">
        <f>MID($E7489,1,1)</f>
        <v>E</v>
      </c>
      <c r="G7489" t="str">
        <f>IFERROR(MID($E7489,SEARCH("/",$E7489,SEARCH("/",$E7489)+1)+1,1),"")</f>
        <v>P</v>
      </c>
      <c r="H7489" t="s">
        <v>16</v>
      </c>
      <c r="I7489">
        <v>34</v>
      </c>
      <c r="J7489" t="b">
        <v>0</v>
      </c>
      <c r="K7489" s="7">
        <v>751</v>
      </c>
      <c r="L7489" s="7">
        <v>0</v>
      </c>
      <c r="M7489" s="7">
        <v>185</v>
      </c>
      <c r="N7489" s="7">
        <v>0</v>
      </c>
      <c r="O7489" s="7">
        <v>77</v>
      </c>
      <c r="P7489" s="7">
        <f>SUM(dane3[[#This Row],[RoomService]:[VRDeck]])</f>
        <v>1013</v>
      </c>
      <c r="Q7489" t="s">
        <v>19684</v>
      </c>
      <c r="R7489" t="b">
        <v>0</v>
      </c>
    </row>
    <row r="7490" spans="1:18" x14ac:dyDescent="0.3">
      <c r="A7490" t="s">
        <v>19685</v>
      </c>
      <c r="B7490">
        <f>MID(dane3[[#This Row],[PassengerId]],1,4)+0</f>
        <v>7696</v>
      </c>
      <c r="C7490" t="s">
        <v>53</v>
      </c>
      <c r="D7490" t="b">
        <v>0</v>
      </c>
      <c r="E7490" t="s">
        <v>19686</v>
      </c>
      <c r="F7490" t="str">
        <f>MID($E7490,1,1)</f>
        <v>F</v>
      </c>
      <c r="G7490" t="str">
        <f>IFERROR(MID($E7490,SEARCH("/",$E7490,SEARCH("/",$E7490)+1)+1,1),"")</f>
        <v>P</v>
      </c>
      <c r="H7490" t="s">
        <v>16</v>
      </c>
      <c r="I7490">
        <v>37</v>
      </c>
      <c r="J7490" t="b">
        <v>0</v>
      </c>
      <c r="K7490" s="7">
        <v>1000</v>
      </c>
      <c r="L7490" s="7">
        <v>0</v>
      </c>
      <c r="M7490" s="7">
        <v>80</v>
      </c>
      <c r="N7490" s="7">
        <v>40</v>
      </c>
      <c r="O7490" s="7">
        <v>0</v>
      </c>
      <c r="P7490" s="7">
        <f>SUM(dane3[[#This Row],[RoomService]:[VRDeck]])</f>
        <v>1120</v>
      </c>
      <c r="Q7490" t="s">
        <v>19687</v>
      </c>
      <c r="R7490" t="b">
        <v>0</v>
      </c>
    </row>
    <row r="7491" spans="1:18" x14ac:dyDescent="0.3">
      <c r="A7491" t="s">
        <v>19693</v>
      </c>
      <c r="B7491">
        <f>MID(dane3[[#This Row],[PassengerId]],1,4)+0</f>
        <v>7698</v>
      </c>
      <c r="C7491" t="s">
        <v>53</v>
      </c>
      <c r="D7491" t="b">
        <v>0</v>
      </c>
      <c r="E7491" t="s">
        <v>19694</v>
      </c>
      <c r="F7491" t="str">
        <f>MID($E7491,1,1)</f>
        <v>F</v>
      </c>
      <c r="G7491" t="str">
        <f>IFERROR(MID($E7491,SEARCH("/",$E7491,SEARCH("/",$E7491)+1)+1,1),"")</f>
        <v>P</v>
      </c>
      <c r="H7491" t="s">
        <v>16</v>
      </c>
      <c r="I7491">
        <v>39</v>
      </c>
      <c r="J7491" t="b">
        <v>0</v>
      </c>
      <c r="K7491" s="7">
        <v>332</v>
      </c>
      <c r="L7491" s="7">
        <v>0</v>
      </c>
      <c r="M7491" s="7">
        <v>728</v>
      </c>
      <c r="N7491" s="7">
        <v>2</v>
      </c>
      <c r="O7491" s="7">
        <v>86</v>
      </c>
      <c r="P7491" s="7">
        <f>SUM(dane3[[#This Row],[RoomService]:[VRDeck]])</f>
        <v>1148</v>
      </c>
      <c r="Q7491" t="s">
        <v>19695</v>
      </c>
      <c r="R7491" t="b">
        <v>1</v>
      </c>
    </row>
    <row r="7492" spans="1:18" x14ac:dyDescent="0.3">
      <c r="A7492" t="s">
        <v>20476</v>
      </c>
      <c r="B7492">
        <f>MID(dane3[[#This Row],[PassengerId]],1,4)+0</f>
        <v>8014</v>
      </c>
      <c r="C7492" t="s">
        <v>19</v>
      </c>
      <c r="D7492" t="b">
        <v>1</v>
      </c>
      <c r="E7492" t="s">
        <v>20477</v>
      </c>
      <c r="F7492" t="str">
        <f>MID($E7492,1,1)</f>
        <v>G</v>
      </c>
      <c r="G7492" t="str">
        <f>IFERROR(MID($E7492,SEARCH("/",$E7492,SEARCH("/",$E7492)+1)+1,1),"")</f>
        <v>S</v>
      </c>
      <c r="H7492" t="s">
        <v>16</v>
      </c>
      <c r="I7492">
        <v>38</v>
      </c>
      <c r="J7492" t="b">
        <v>0</v>
      </c>
      <c r="K7492" s="7">
        <v>0</v>
      </c>
      <c r="L7492" s="7">
        <v>0</v>
      </c>
      <c r="M7492" s="7">
        <v>0</v>
      </c>
      <c r="N7492" s="7">
        <v>0</v>
      </c>
      <c r="O7492" s="7">
        <v>0</v>
      </c>
      <c r="P7492" s="7">
        <f>SUM(dane3[[#This Row],[RoomService]:[VRDeck]])</f>
        <v>0</v>
      </c>
      <c r="Q7492" t="s">
        <v>20478</v>
      </c>
      <c r="R7492" t="b">
        <v>1</v>
      </c>
    </row>
    <row r="7493" spans="1:18" x14ac:dyDescent="0.3">
      <c r="A7493" t="s">
        <v>13244</v>
      </c>
      <c r="B7493">
        <f>MID(dane3[[#This Row],[PassengerId]],1,4)+0</f>
        <v>5181</v>
      </c>
      <c r="C7493" t="s">
        <v>14</v>
      </c>
      <c r="D7493" t="b">
        <v>1</v>
      </c>
      <c r="E7493" t="s">
        <v>13245</v>
      </c>
      <c r="F7493" t="str">
        <f>MID($E7493,1,1)</f>
        <v>B</v>
      </c>
      <c r="G7493" t="str">
        <f>IFERROR(MID($E7493,SEARCH("/",$E7493,SEARCH("/",$E7493)+1)+1,1),"")</f>
        <v>P</v>
      </c>
      <c r="H7493" t="s">
        <v>16</v>
      </c>
      <c r="I7493">
        <v>48</v>
      </c>
      <c r="J7493" t="b">
        <v>0</v>
      </c>
      <c r="K7493" s="7">
        <v>0</v>
      </c>
      <c r="L7493" s="7">
        <v>0</v>
      </c>
      <c r="M7493" s="7">
        <v>0</v>
      </c>
      <c r="N7493" s="7">
        <v>0</v>
      </c>
      <c r="O7493" s="7">
        <v>0</v>
      </c>
      <c r="P7493" s="7">
        <f>SUM(dane3[[#This Row],[RoomService]:[VRDeck]])</f>
        <v>0</v>
      </c>
      <c r="Q7493" t="s">
        <v>13246</v>
      </c>
      <c r="R7493" t="b">
        <v>1</v>
      </c>
    </row>
    <row r="7494" spans="1:18" x14ac:dyDescent="0.3">
      <c r="A7494" t="s">
        <v>20482</v>
      </c>
      <c r="B7494">
        <f>MID(dane3[[#This Row],[PassengerId]],1,4)+0</f>
        <v>8015</v>
      </c>
      <c r="C7494" t="s">
        <v>14</v>
      </c>
      <c r="D7494" t="b">
        <v>0</v>
      </c>
      <c r="E7494" t="s">
        <v>20480</v>
      </c>
      <c r="F7494" t="str">
        <f>MID($E7494,1,1)</f>
        <v>B</v>
      </c>
      <c r="G7494" t="str">
        <f>IFERROR(MID($E7494,SEARCH("/",$E7494,SEARCH("/",$E7494)+1)+1,1),"")</f>
        <v>S</v>
      </c>
      <c r="H7494" t="s">
        <v>16</v>
      </c>
      <c r="I7494">
        <v>36</v>
      </c>
      <c r="J7494" t="b">
        <v>0</v>
      </c>
      <c r="K7494" s="7">
        <v>0</v>
      </c>
      <c r="L7494" s="7">
        <v>244</v>
      </c>
      <c r="M7494" s="7">
        <v>0</v>
      </c>
      <c r="N7494" s="7">
        <v>5432</v>
      </c>
      <c r="O7494" s="7">
        <v>2302</v>
      </c>
      <c r="P7494" s="7">
        <f>SUM(dane3[[#This Row],[RoomService]:[VRDeck]])</f>
        <v>7978</v>
      </c>
      <c r="Q7494" t="s">
        <v>20483</v>
      </c>
      <c r="R7494" t="b">
        <v>0</v>
      </c>
    </row>
    <row r="7495" spans="1:18" x14ac:dyDescent="0.3">
      <c r="A7495" t="s">
        <v>20484</v>
      </c>
      <c r="B7495">
        <f>MID(dane3[[#This Row],[PassengerId]],1,4)+0</f>
        <v>8015</v>
      </c>
      <c r="C7495" t="s">
        <v>14</v>
      </c>
      <c r="D7495" t="b">
        <v>1</v>
      </c>
      <c r="E7495" t="s">
        <v>20480</v>
      </c>
      <c r="F7495" t="str">
        <f>MID($E7495,1,1)</f>
        <v>B</v>
      </c>
      <c r="G7495" t="str">
        <f>IFERROR(MID($E7495,SEARCH("/",$E7495,SEARCH("/",$E7495)+1)+1,1),"")</f>
        <v>S</v>
      </c>
      <c r="H7495" t="s">
        <v>46</v>
      </c>
      <c r="I7495">
        <v>32</v>
      </c>
      <c r="J7495" t="b">
        <v>0</v>
      </c>
      <c r="K7495" s="7">
        <v>0</v>
      </c>
      <c r="L7495" s="7">
        <v>0</v>
      </c>
      <c r="M7495" s="7">
        <v>0</v>
      </c>
      <c r="N7495" s="7">
        <v>0</v>
      </c>
      <c r="O7495" s="7">
        <v>0</v>
      </c>
      <c r="P7495" s="7">
        <f>SUM(dane3[[#This Row],[RoomService]:[VRDeck]])</f>
        <v>0</v>
      </c>
      <c r="Q7495" t="s">
        <v>20485</v>
      </c>
      <c r="R7495" t="b">
        <v>1</v>
      </c>
    </row>
    <row r="7496" spans="1:18" x14ac:dyDescent="0.3">
      <c r="A7496" t="s">
        <v>20486</v>
      </c>
      <c r="B7496">
        <f>MID(dane3[[#This Row],[PassengerId]],1,4)+0</f>
        <v>8016</v>
      </c>
      <c r="C7496" t="s">
        <v>19</v>
      </c>
      <c r="D7496" t="b">
        <v>0</v>
      </c>
      <c r="E7496" t="s">
        <v>20487</v>
      </c>
      <c r="F7496" t="str">
        <f>MID($E7496,1,1)</f>
        <v>E</v>
      </c>
      <c r="G7496" t="str">
        <f>IFERROR(MID($E7496,SEARCH("/",$E7496,SEARCH("/",$E7496)+1)+1,1),"")</f>
        <v>S</v>
      </c>
      <c r="H7496" t="s">
        <v>16</v>
      </c>
      <c r="I7496">
        <v>15</v>
      </c>
      <c r="J7496" t="b">
        <v>0</v>
      </c>
      <c r="K7496" s="7">
        <v>0</v>
      </c>
      <c r="L7496" s="7">
        <v>10</v>
      </c>
      <c r="M7496" s="7">
        <v>0</v>
      </c>
      <c r="N7496" s="7">
        <v>595</v>
      </c>
      <c r="O7496" s="7">
        <v>381</v>
      </c>
      <c r="P7496" s="7">
        <f>SUM(dane3[[#This Row],[RoomService]:[VRDeck]])</f>
        <v>986</v>
      </c>
      <c r="Q7496" t="s">
        <v>20488</v>
      </c>
      <c r="R7496" t="b">
        <v>0</v>
      </c>
    </row>
    <row r="7497" spans="1:18" x14ac:dyDescent="0.3">
      <c r="A7497" t="s">
        <v>20489</v>
      </c>
      <c r="B7497">
        <f>MID(dane3[[#This Row],[PassengerId]],1,4)+0</f>
        <v>8018</v>
      </c>
      <c r="C7497" t="s">
        <v>19</v>
      </c>
      <c r="D7497" t="b">
        <v>0</v>
      </c>
      <c r="E7497" t="s">
        <v>20490</v>
      </c>
      <c r="F7497" t="str">
        <f>MID($E7497,1,1)</f>
        <v>F</v>
      </c>
      <c r="G7497" t="str">
        <f>IFERROR(MID($E7497,SEARCH("/",$E7497,SEARCH("/",$E7497)+1)+1,1),"")</f>
        <v>S</v>
      </c>
      <c r="H7497" t="s">
        <v>16</v>
      </c>
      <c r="I7497">
        <v>54</v>
      </c>
      <c r="J7497" t="b">
        <v>0</v>
      </c>
      <c r="K7497" s="7">
        <v>0</v>
      </c>
      <c r="L7497" s="7">
        <v>0</v>
      </c>
      <c r="M7497" s="7">
        <v>5</v>
      </c>
      <c r="N7497" s="7">
        <v>1268</v>
      </c>
      <c r="O7497" s="7">
        <v>26</v>
      </c>
      <c r="P7497" s="7">
        <f>SUM(dane3[[#This Row],[RoomService]:[VRDeck]])</f>
        <v>1299</v>
      </c>
      <c r="Q7497" t="s">
        <v>9667</v>
      </c>
      <c r="R7497" t="b">
        <v>0</v>
      </c>
    </row>
    <row r="7498" spans="1:18" x14ac:dyDescent="0.3">
      <c r="A7498" t="s">
        <v>19709</v>
      </c>
      <c r="B7498">
        <f>MID(dane3[[#This Row],[PassengerId]],1,4)+0</f>
        <v>7705</v>
      </c>
      <c r="C7498" t="s">
        <v>53</v>
      </c>
      <c r="D7498" t="b">
        <v>0</v>
      </c>
      <c r="E7498" t="s">
        <v>19710</v>
      </c>
      <c r="F7498" t="str">
        <f>MID($E7498,1,1)</f>
        <v>F</v>
      </c>
      <c r="G7498" t="str">
        <f>IFERROR(MID($E7498,SEARCH("/",$E7498,SEARCH("/",$E7498)+1)+1,1),"")</f>
        <v>S</v>
      </c>
      <c r="H7498" t="s">
        <v>16</v>
      </c>
      <c r="I7498">
        <v>46</v>
      </c>
      <c r="J7498" t="b">
        <v>0</v>
      </c>
      <c r="K7498" s="7">
        <v>5888</v>
      </c>
      <c r="L7498" s="7">
        <v>0</v>
      </c>
      <c r="M7498" s="7">
        <v>13</v>
      </c>
      <c r="N7498" s="7">
        <v>12</v>
      </c>
      <c r="O7498" s="7">
        <v>0</v>
      </c>
      <c r="P7498" s="7">
        <f>SUM(dane3[[#This Row],[RoomService]:[VRDeck]])</f>
        <v>5913</v>
      </c>
      <c r="Q7498" t="s">
        <v>19711</v>
      </c>
      <c r="R7498" t="b">
        <v>0</v>
      </c>
    </row>
    <row r="7499" spans="1:18" x14ac:dyDescent="0.3">
      <c r="A7499" t="s">
        <v>20494</v>
      </c>
      <c r="B7499">
        <f>MID(dane3[[#This Row],[PassengerId]],1,4)+0</f>
        <v>8020</v>
      </c>
      <c r="C7499" t="s">
        <v>19</v>
      </c>
      <c r="D7499" t="b">
        <v>0</v>
      </c>
      <c r="E7499" t="s">
        <v>20495</v>
      </c>
      <c r="F7499" t="str">
        <f>MID($E7499,1,1)</f>
        <v>F</v>
      </c>
      <c r="G7499" t="str">
        <f>IFERROR(MID($E7499,SEARCH("/",$E7499,SEARCH("/",$E7499)+1)+1,1),"")</f>
        <v>P</v>
      </c>
      <c r="H7499" t="s">
        <v>16</v>
      </c>
      <c r="I7499">
        <v>22</v>
      </c>
      <c r="J7499" t="b">
        <v>0</v>
      </c>
      <c r="K7499" s="7">
        <v>668</v>
      </c>
      <c r="L7499" s="7">
        <v>79</v>
      </c>
      <c r="M7499" s="7">
        <v>0</v>
      </c>
      <c r="N7499" s="7">
        <v>0</v>
      </c>
      <c r="O7499" s="7">
        <v>1</v>
      </c>
      <c r="P7499" s="7">
        <f>SUM(dane3[[#This Row],[RoomService]:[VRDeck]])</f>
        <v>748</v>
      </c>
      <c r="Q7499" t="s">
        <v>20496</v>
      </c>
      <c r="R7499" t="b">
        <v>0</v>
      </c>
    </row>
    <row r="7500" spans="1:18" x14ac:dyDescent="0.3">
      <c r="A7500" t="s">
        <v>20497</v>
      </c>
      <c r="B7500">
        <f>MID(dane3[[#This Row],[PassengerId]],1,4)+0</f>
        <v>8021</v>
      </c>
      <c r="C7500" t="s">
        <v>19</v>
      </c>
      <c r="D7500" t="b">
        <v>1</v>
      </c>
      <c r="E7500" t="s">
        <v>20498</v>
      </c>
      <c r="F7500" t="str">
        <f>MID($E7500,1,1)</f>
        <v>G</v>
      </c>
      <c r="G7500" t="str">
        <f>IFERROR(MID($E7500,SEARCH("/",$E7500,SEARCH("/",$E7500)+1)+1,1),"")</f>
        <v>P</v>
      </c>
      <c r="H7500" t="s">
        <v>16</v>
      </c>
      <c r="I7500">
        <v>23</v>
      </c>
      <c r="J7500" t="b">
        <v>0</v>
      </c>
      <c r="K7500" s="7">
        <v>0</v>
      </c>
      <c r="L7500" s="7">
        <v>0</v>
      </c>
      <c r="M7500" s="7">
        <v>0</v>
      </c>
      <c r="N7500" s="7">
        <v>0</v>
      </c>
      <c r="O7500" s="7">
        <v>0</v>
      </c>
      <c r="P7500" s="7">
        <f>SUM(dane3[[#This Row],[RoomService]:[VRDeck]])</f>
        <v>0</v>
      </c>
      <c r="Q7500" t="s">
        <v>20499</v>
      </c>
      <c r="R7500" t="b">
        <v>0</v>
      </c>
    </row>
    <row r="7501" spans="1:18" x14ac:dyDescent="0.3">
      <c r="A7501" t="s">
        <v>20500</v>
      </c>
      <c r="B7501">
        <f>MID(dane3[[#This Row],[PassengerId]],1,4)+0</f>
        <v>8023</v>
      </c>
      <c r="C7501" t="s">
        <v>14</v>
      </c>
      <c r="D7501" t="b">
        <v>0</v>
      </c>
      <c r="E7501" t="s">
        <v>20501</v>
      </c>
      <c r="F7501" t="str">
        <f>MID($E7501,1,1)</f>
        <v>D</v>
      </c>
      <c r="G7501" t="str">
        <f>IFERROR(MID($E7501,SEARCH("/",$E7501,SEARCH("/",$E7501)+1)+1,1),"")</f>
        <v>P</v>
      </c>
      <c r="H7501" t="s">
        <v>16</v>
      </c>
      <c r="I7501">
        <v>14</v>
      </c>
      <c r="J7501" t="b">
        <v>0</v>
      </c>
      <c r="K7501" s="7">
        <v>0</v>
      </c>
      <c r="L7501" s="7">
        <v>4545</v>
      </c>
      <c r="M7501" s="7">
        <v>271</v>
      </c>
      <c r="N7501" s="7">
        <v>199</v>
      </c>
      <c r="O7501" s="7">
        <v>1377</v>
      </c>
      <c r="P7501" s="7">
        <f>SUM(dane3[[#This Row],[RoomService]:[VRDeck]])</f>
        <v>6392</v>
      </c>
      <c r="Q7501" t="s">
        <v>20502</v>
      </c>
      <c r="R7501" t="b">
        <v>1</v>
      </c>
    </row>
    <row r="7502" spans="1:18" x14ac:dyDescent="0.3">
      <c r="A7502" t="s">
        <v>20503</v>
      </c>
      <c r="B7502">
        <f>MID(dane3[[#This Row],[PassengerId]],1,4)+0</f>
        <v>8023</v>
      </c>
      <c r="C7502" t="s">
        <v>14</v>
      </c>
      <c r="D7502" t="b">
        <v>1</v>
      </c>
      <c r="E7502" t="s">
        <v>20501</v>
      </c>
      <c r="F7502" t="str">
        <f>MID($E7502,1,1)</f>
        <v>D</v>
      </c>
      <c r="G7502" t="str">
        <f>IFERROR(MID($E7502,SEARCH("/",$E7502,SEARCH("/",$E7502)+1)+1,1),"")</f>
        <v>P</v>
      </c>
      <c r="H7502" t="s">
        <v>16</v>
      </c>
      <c r="I7502">
        <v>26</v>
      </c>
      <c r="J7502" t="b">
        <v>0</v>
      </c>
      <c r="K7502" s="7">
        <v>0</v>
      </c>
      <c r="L7502" s="7">
        <v>0</v>
      </c>
      <c r="M7502" s="7">
        <v>0</v>
      </c>
      <c r="N7502" s="7">
        <v>0</v>
      </c>
      <c r="O7502" s="7">
        <v>0</v>
      </c>
      <c r="P7502" s="7">
        <f>SUM(dane3[[#This Row],[RoomService]:[VRDeck]])</f>
        <v>0</v>
      </c>
      <c r="Q7502" t="s">
        <v>20504</v>
      </c>
      <c r="R7502" t="b">
        <v>1</v>
      </c>
    </row>
    <row r="7503" spans="1:18" x14ac:dyDescent="0.3">
      <c r="A7503" t="s">
        <v>20505</v>
      </c>
      <c r="B7503">
        <f>MID(dane3[[#This Row],[PassengerId]],1,4)+0</f>
        <v>8024</v>
      </c>
      <c r="C7503" t="s">
        <v>19</v>
      </c>
      <c r="D7503" t="b">
        <v>0</v>
      </c>
      <c r="E7503" t="s">
        <v>20506</v>
      </c>
      <c r="F7503" t="str">
        <f>MID($E7503,1,1)</f>
        <v>F</v>
      </c>
      <c r="G7503" t="str">
        <f>IFERROR(MID($E7503,SEARCH("/",$E7503,SEARCH("/",$E7503)+1)+1,1),"")</f>
        <v>S</v>
      </c>
      <c r="H7503" t="s">
        <v>16</v>
      </c>
      <c r="I7503">
        <v>73</v>
      </c>
      <c r="J7503" t="b">
        <v>0</v>
      </c>
      <c r="K7503" s="7">
        <v>16</v>
      </c>
      <c r="L7503" s="7">
        <v>0</v>
      </c>
      <c r="M7503" s="7">
        <v>722</v>
      </c>
      <c r="N7503" s="7">
        <v>2</v>
      </c>
      <c r="O7503" s="7">
        <v>89</v>
      </c>
      <c r="P7503" s="7">
        <f>SUM(dane3[[#This Row],[RoomService]:[VRDeck]])</f>
        <v>829</v>
      </c>
      <c r="Q7503" t="s">
        <v>20507</v>
      </c>
      <c r="R7503" t="b">
        <v>0</v>
      </c>
    </row>
    <row r="7504" spans="1:18" x14ac:dyDescent="0.3">
      <c r="A7504" t="s">
        <v>20508</v>
      </c>
      <c r="B7504">
        <f>MID(dane3[[#This Row],[PassengerId]],1,4)+0</f>
        <v>8025</v>
      </c>
      <c r="C7504" t="s">
        <v>14</v>
      </c>
      <c r="D7504" t="b">
        <v>0</v>
      </c>
      <c r="E7504" t="s">
        <v>20509</v>
      </c>
      <c r="F7504" t="str">
        <f>MID($E7504,1,1)</f>
        <v>B</v>
      </c>
      <c r="G7504" t="str">
        <f>IFERROR(MID($E7504,SEARCH("/",$E7504,SEARCH("/",$E7504)+1)+1,1),"")</f>
        <v>P</v>
      </c>
      <c r="H7504" t="s">
        <v>16</v>
      </c>
      <c r="I7504">
        <v>29</v>
      </c>
      <c r="J7504" t="b">
        <v>0</v>
      </c>
      <c r="K7504" s="7">
        <v>0</v>
      </c>
      <c r="L7504" s="7">
        <v>0</v>
      </c>
      <c r="M7504" s="7">
        <v>0</v>
      </c>
      <c r="N7504" s="7">
        <v>0</v>
      </c>
      <c r="O7504" s="7">
        <v>0</v>
      </c>
      <c r="P7504" s="7">
        <f>SUM(dane3[[#This Row],[RoomService]:[VRDeck]])</f>
        <v>0</v>
      </c>
      <c r="Q7504" t="s">
        <v>20510</v>
      </c>
      <c r="R7504" t="b">
        <v>1</v>
      </c>
    </row>
    <row r="7505" spans="1:18" x14ac:dyDescent="0.3">
      <c r="A7505" t="s">
        <v>19748</v>
      </c>
      <c r="B7505">
        <f>MID(dane3[[#This Row],[PassengerId]],1,4)+0</f>
        <v>7719</v>
      </c>
      <c r="C7505" t="s">
        <v>53</v>
      </c>
      <c r="D7505" t="b">
        <v>1</v>
      </c>
      <c r="E7505" t="s">
        <v>19749</v>
      </c>
      <c r="F7505" t="str">
        <f>MID($E7505,1,1)</f>
        <v>E</v>
      </c>
      <c r="G7505" t="str">
        <f>IFERROR(MID($E7505,SEARCH("/",$E7505,SEARCH("/",$E7505)+1)+1,1),"")</f>
        <v>S</v>
      </c>
      <c r="H7505" t="s">
        <v>16</v>
      </c>
      <c r="I7505">
        <v>26</v>
      </c>
      <c r="J7505" t="b">
        <v>0</v>
      </c>
      <c r="K7505" s="7">
        <v>0</v>
      </c>
      <c r="L7505" s="7">
        <v>0</v>
      </c>
      <c r="M7505" s="7">
        <v>0</v>
      </c>
      <c r="N7505" s="7">
        <v>0</v>
      </c>
      <c r="O7505" s="7">
        <v>0</v>
      </c>
      <c r="P7505" s="7">
        <f>SUM(dane3[[#This Row],[RoomService]:[VRDeck]])</f>
        <v>0</v>
      </c>
      <c r="Q7505" t="s">
        <v>19750</v>
      </c>
      <c r="R7505" t="b">
        <v>1</v>
      </c>
    </row>
    <row r="7506" spans="1:18" x14ac:dyDescent="0.3">
      <c r="A7506" t="s">
        <v>20514</v>
      </c>
      <c r="B7506">
        <f>MID(dane3[[#This Row],[PassengerId]],1,4)+0</f>
        <v>8027</v>
      </c>
      <c r="C7506" t="s">
        <v>19</v>
      </c>
      <c r="D7506" t="b">
        <v>0</v>
      </c>
      <c r="E7506" t="s">
        <v>20515</v>
      </c>
      <c r="F7506" t="str">
        <f>MID($E7506,1,1)</f>
        <v>G</v>
      </c>
      <c r="G7506" t="str">
        <f>IFERROR(MID($E7506,SEARCH("/",$E7506,SEARCH("/",$E7506)+1)+1,1),"")</f>
        <v>S</v>
      </c>
      <c r="H7506" t="s">
        <v>16</v>
      </c>
      <c r="I7506">
        <v>12</v>
      </c>
      <c r="J7506" t="b">
        <v>0</v>
      </c>
      <c r="K7506" s="7">
        <v>0</v>
      </c>
      <c r="L7506" s="7">
        <v>0</v>
      </c>
      <c r="M7506" s="7">
        <v>0</v>
      </c>
      <c r="N7506" s="7">
        <v>0</v>
      </c>
      <c r="O7506" s="7">
        <v>0</v>
      </c>
      <c r="P7506" s="7">
        <f>SUM(dane3[[#This Row],[RoomService]:[VRDeck]])</f>
        <v>0</v>
      </c>
      <c r="Q7506" t="s">
        <v>20516</v>
      </c>
      <c r="R7506" t="b">
        <v>0</v>
      </c>
    </row>
    <row r="7507" spans="1:18" x14ac:dyDescent="0.3">
      <c r="A7507" t="s">
        <v>20517</v>
      </c>
      <c r="B7507">
        <f>MID(dane3[[#This Row],[PassengerId]],1,4)+0</f>
        <v>8027</v>
      </c>
      <c r="C7507" t="s">
        <v>19</v>
      </c>
      <c r="D7507" t="b">
        <v>0</v>
      </c>
      <c r="E7507" t="s">
        <v>20518</v>
      </c>
      <c r="F7507" t="str">
        <f>MID($E7507,1,1)</f>
        <v>F</v>
      </c>
      <c r="G7507" t="str">
        <f>IFERROR(MID($E7507,SEARCH("/",$E7507,SEARCH("/",$E7507)+1)+1,1),"")</f>
        <v>S</v>
      </c>
      <c r="H7507" t="s">
        <v>46</v>
      </c>
      <c r="I7507">
        <v>27</v>
      </c>
      <c r="J7507" t="b">
        <v>0</v>
      </c>
      <c r="K7507" s="7">
        <v>31</v>
      </c>
      <c r="L7507" s="7">
        <v>225</v>
      </c>
      <c r="M7507" s="7">
        <v>331</v>
      </c>
      <c r="N7507" s="7">
        <v>0</v>
      </c>
      <c r="O7507" s="7">
        <v>14</v>
      </c>
      <c r="P7507" s="7">
        <f>SUM(dane3[[#This Row],[RoomService]:[VRDeck]])</f>
        <v>601</v>
      </c>
      <c r="Q7507" t="s">
        <v>20519</v>
      </c>
      <c r="R7507" t="b">
        <v>0</v>
      </c>
    </row>
    <row r="7508" spans="1:18" x14ac:dyDescent="0.3">
      <c r="A7508" t="s">
        <v>20520</v>
      </c>
      <c r="B7508">
        <f>MID(dane3[[#This Row],[PassengerId]],1,4)+0</f>
        <v>8029</v>
      </c>
      <c r="C7508" t="s">
        <v>19</v>
      </c>
      <c r="D7508" t="b">
        <v>0</v>
      </c>
      <c r="E7508" t="s">
        <v>20521</v>
      </c>
      <c r="F7508" t="str">
        <f>MID($E7508,1,1)</f>
        <v>G</v>
      </c>
      <c r="G7508" t="str">
        <f>IFERROR(MID($E7508,SEARCH("/",$E7508,SEARCH("/",$E7508)+1)+1,1),"")</f>
        <v>S</v>
      </c>
      <c r="H7508" t="s">
        <v>16</v>
      </c>
      <c r="I7508">
        <v>31</v>
      </c>
      <c r="J7508" t="b">
        <v>0</v>
      </c>
      <c r="K7508" s="7">
        <v>779</v>
      </c>
      <c r="L7508" s="7">
        <v>0</v>
      </c>
      <c r="M7508" s="7">
        <v>3</v>
      </c>
      <c r="N7508" s="7">
        <v>57</v>
      </c>
      <c r="O7508" s="7">
        <v>0</v>
      </c>
      <c r="P7508" s="7">
        <f>SUM(dane3[[#This Row],[RoomService]:[VRDeck]])</f>
        <v>839</v>
      </c>
      <c r="Q7508" t="s">
        <v>20522</v>
      </c>
      <c r="R7508" t="b">
        <v>0</v>
      </c>
    </row>
    <row r="7509" spans="1:18" x14ac:dyDescent="0.3">
      <c r="A7509" t="s">
        <v>20523</v>
      </c>
      <c r="B7509">
        <f>MID(dane3[[#This Row],[PassengerId]],1,4)+0</f>
        <v>8030</v>
      </c>
      <c r="C7509" t="s">
        <v>19</v>
      </c>
      <c r="D7509" t="b">
        <v>1</v>
      </c>
      <c r="E7509" t="s">
        <v>20524</v>
      </c>
      <c r="F7509" t="str">
        <f>MID($E7509,1,1)</f>
        <v>G</v>
      </c>
      <c r="G7509" t="str">
        <f>IFERROR(MID($E7509,SEARCH("/",$E7509,SEARCH("/",$E7509)+1)+1,1),"")</f>
        <v>S</v>
      </c>
      <c r="H7509" t="s">
        <v>32</v>
      </c>
      <c r="I7509">
        <v>26</v>
      </c>
      <c r="J7509" t="b">
        <v>0</v>
      </c>
      <c r="K7509" s="7">
        <v>0</v>
      </c>
      <c r="L7509" s="7">
        <v>0</v>
      </c>
      <c r="M7509" s="7">
        <v>0</v>
      </c>
      <c r="N7509" s="7">
        <v>0</v>
      </c>
      <c r="O7509" s="7">
        <v>0</v>
      </c>
      <c r="P7509" s="7">
        <f>SUM(dane3[[#This Row],[RoomService]:[VRDeck]])</f>
        <v>0</v>
      </c>
      <c r="Q7509" t="s">
        <v>20525</v>
      </c>
      <c r="R7509" t="b">
        <v>0</v>
      </c>
    </row>
    <row r="7510" spans="1:18" x14ac:dyDescent="0.3">
      <c r="A7510" t="s">
        <v>20526</v>
      </c>
      <c r="B7510">
        <f>MID(dane3[[#This Row],[PassengerId]],1,4)+0</f>
        <v>8031</v>
      </c>
      <c r="C7510" t="s">
        <v>14</v>
      </c>
      <c r="D7510" t="b">
        <v>1</v>
      </c>
      <c r="E7510" t="s">
        <v>20527</v>
      </c>
      <c r="F7510" t="str">
        <f>MID($E7510,1,1)</f>
        <v>D</v>
      </c>
      <c r="G7510" t="str">
        <f>IFERROR(MID($E7510,SEARCH("/",$E7510,SEARCH("/",$E7510)+1)+1,1),"")</f>
        <v>P</v>
      </c>
      <c r="H7510" t="s">
        <v>46</v>
      </c>
      <c r="I7510">
        <v>35</v>
      </c>
      <c r="J7510" t="b">
        <v>0</v>
      </c>
      <c r="K7510" s="7">
        <v>0</v>
      </c>
      <c r="L7510" s="7">
        <v>0</v>
      </c>
      <c r="M7510" s="7">
        <v>0</v>
      </c>
      <c r="N7510" s="7">
        <v>0</v>
      </c>
      <c r="O7510" s="7">
        <v>0</v>
      </c>
      <c r="P7510" s="7">
        <f>SUM(dane3[[#This Row],[RoomService]:[VRDeck]])</f>
        <v>0</v>
      </c>
      <c r="Q7510" t="s">
        <v>20528</v>
      </c>
      <c r="R7510" t="b">
        <v>1</v>
      </c>
    </row>
    <row r="7511" spans="1:18" x14ac:dyDescent="0.3">
      <c r="A7511" t="s">
        <v>20529</v>
      </c>
      <c r="B7511">
        <f>MID(dane3[[#This Row],[PassengerId]],1,4)+0</f>
        <v>8032</v>
      </c>
      <c r="C7511" t="s">
        <v>14</v>
      </c>
      <c r="D7511" t="b">
        <v>1</v>
      </c>
      <c r="E7511" t="s">
        <v>20530</v>
      </c>
      <c r="F7511" t="str">
        <f>MID($E7511,1,1)</f>
        <v>A</v>
      </c>
      <c r="G7511" t="str">
        <f>IFERROR(MID($E7511,SEARCH("/",$E7511,SEARCH("/",$E7511)+1)+1,1),"")</f>
        <v>P</v>
      </c>
      <c r="H7511" t="s">
        <v>16</v>
      </c>
      <c r="I7511">
        <v>25</v>
      </c>
      <c r="J7511" t="b">
        <v>0</v>
      </c>
      <c r="K7511" s="7">
        <v>0</v>
      </c>
      <c r="L7511" s="7">
        <v>0</v>
      </c>
      <c r="M7511" s="7">
        <v>0</v>
      </c>
      <c r="N7511" s="7">
        <v>0</v>
      </c>
      <c r="O7511" s="7">
        <v>0</v>
      </c>
      <c r="P7511" s="7">
        <f>SUM(dane3[[#This Row],[RoomService]:[VRDeck]])</f>
        <v>0</v>
      </c>
      <c r="Q7511" t="s">
        <v>20531</v>
      </c>
      <c r="R7511" t="b">
        <v>1</v>
      </c>
    </row>
    <row r="7512" spans="1:18" x14ac:dyDescent="0.3">
      <c r="A7512" t="s">
        <v>11885</v>
      </c>
      <c r="B7512">
        <f>MID(dane3[[#This Row],[PassengerId]],1,4)+0</f>
        <v>4632</v>
      </c>
      <c r="C7512" t="s">
        <v>14</v>
      </c>
      <c r="D7512" t="b">
        <v>0</v>
      </c>
      <c r="E7512" t="s">
        <v>11877</v>
      </c>
      <c r="F7512" t="str">
        <f>MID($E7512,1,1)</f>
        <v>C</v>
      </c>
      <c r="G7512" t="str">
        <f>IFERROR(MID($E7512,SEARCH("/",$E7512,SEARCH("/",$E7512)+1)+1,1),"")</f>
        <v>S</v>
      </c>
      <c r="H7512" t="s">
        <v>32</v>
      </c>
      <c r="I7512">
        <v>36</v>
      </c>
      <c r="J7512" t="b">
        <v>0</v>
      </c>
      <c r="K7512" s="7">
        <v>0</v>
      </c>
      <c r="L7512" s="7">
        <v>551</v>
      </c>
      <c r="M7512" s="7">
        <v>0</v>
      </c>
      <c r="N7512" s="7">
        <v>5270</v>
      </c>
      <c r="O7512" s="7">
        <v>22</v>
      </c>
      <c r="P7512" s="7">
        <f>SUM(dane3[[#This Row],[RoomService]:[VRDeck]])</f>
        <v>5843</v>
      </c>
      <c r="Q7512" t="s">
        <v>11886</v>
      </c>
      <c r="R7512" t="b">
        <v>0</v>
      </c>
    </row>
    <row r="7513" spans="1:18" x14ac:dyDescent="0.3">
      <c r="A7513" t="s">
        <v>19754</v>
      </c>
      <c r="B7513">
        <f>MID(dane3[[#This Row],[PassengerId]],1,4)+0</f>
        <v>7721</v>
      </c>
      <c r="C7513" t="s">
        <v>53</v>
      </c>
      <c r="D7513" t="b">
        <v>0</v>
      </c>
      <c r="E7513" t="s">
        <v>19755</v>
      </c>
      <c r="F7513" t="str">
        <f>MID($E7513,1,1)</f>
        <v>D</v>
      </c>
      <c r="G7513" t="str">
        <f>IFERROR(MID($E7513,SEARCH("/",$E7513,SEARCH("/",$E7513)+1)+1,1),"")</f>
        <v>P</v>
      </c>
      <c r="H7513" t="s">
        <v>16</v>
      </c>
      <c r="I7513">
        <v>27</v>
      </c>
      <c r="J7513" t="b">
        <v>0</v>
      </c>
      <c r="K7513" s="7">
        <v>83</v>
      </c>
      <c r="L7513" s="7">
        <v>0</v>
      </c>
      <c r="M7513" s="7">
        <v>2621</v>
      </c>
      <c r="N7513" s="7">
        <v>5</v>
      </c>
      <c r="O7513" s="7">
        <v>0</v>
      </c>
      <c r="P7513" s="7">
        <f>SUM(dane3[[#This Row],[RoomService]:[VRDeck]])</f>
        <v>2709</v>
      </c>
      <c r="Q7513" t="s">
        <v>19756</v>
      </c>
      <c r="R7513" t="b">
        <v>1</v>
      </c>
    </row>
    <row r="7514" spans="1:18" x14ac:dyDescent="0.3">
      <c r="A7514" t="s">
        <v>19775</v>
      </c>
      <c r="B7514">
        <f>MID(dane3[[#This Row],[PassengerId]],1,4)+0</f>
        <v>7736</v>
      </c>
      <c r="C7514" t="s">
        <v>53</v>
      </c>
      <c r="D7514" t="b">
        <v>0</v>
      </c>
      <c r="E7514" t="s">
        <v>19776</v>
      </c>
      <c r="F7514" t="str">
        <f>MID($E7514,1,1)</f>
        <v>E</v>
      </c>
      <c r="G7514" t="str">
        <f>IFERROR(MID($E7514,SEARCH("/",$E7514,SEARCH("/",$E7514)+1)+1,1),"")</f>
        <v>P</v>
      </c>
      <c r="H7514" t="s">
        <v>16</v>
      </c>
      <c r="I7514">
        <v>27</v>
      </c>
      <c r="J7514" t="b">
        <v>0</v>
      </c>
      <c r="K7514" s="7">
        <v>1730</v>
      </c>
      <c r="L7514" s="7">
        <v>0</v>
      </c>
      <c r="M7514" s="7">
        <v>379</v>
      </c>
      <c r="N7514" s="7">
        <v>5</v>
      </c>
      <c r="O7514" s="7">
        <v>0</v>
      </c>
      <c r="P7514" s="7">
        <f>SUM(dane3[[#This Row],[RoomService]:[VRDeck]])</f>
        <v>2114</v>
      </c>
      <c r="Q7514" t="s">
        <v>19777</v>
      </c>
      <c r="R7514" t="b">
        <v>0</v>
      </c>
    </row>
    <row r="7515" spans="1:18" x14ac:dyDescent="0.3">
      <c r="A7515" t="s">
        <v>19778</v>
      </c>
      <c r="B7515">
        <f>MID(dane3[[#This Row],[PassengerId]],1,4)+0</f>
        <v>7738</v>
      </c>
      <c r="C7515" t="s">
        <v>53</v>
      </c>
      <c r="D7515" t="b">
        <v>1</v>
      </c>
      <c r="E7515" t="s">
        <v>19779</v>
      </c>
      <c r="F7515" t="str">
        <f>MID($E7515,1,1)</f>
        <v>F</v>
      </c>
      <c r="G7515" t="str">
        <f>IFERROR(MID($E7515,SEARCH("/",$E7515,SEARCH("/",$E7515)+1)+1,1),"")</f>
        <v>S</v>
      </c>
      <c r="H7515" t="s">
        <v>16</v>
      </c>
      <c r="I7515">
        <v>19</v>
      </c>
      <c r="J7515" t="b">
        <v>0</v>
      </c>
      <c r="K7515" s="7">
        <v>0</v>
      </c>
      <c r="L7515" s="7">
        <v>0</v>
      </c>
      <c r="M7515" s="7">
        <v>0</v>
      </c>
      <c r="N7515" s="7">
        <v>0</v>
      </c>
      <c r="O7515" s="7">
        <v>0</v>
      </c>
      <c r="P7515" s="7">
        <f>SUM(dane3[[#This Row],[RoomService]:[VRDeck]])</f>
        <v>0</v>
      </c>
      <c r="Q7515" t="s">
        <v>19780</v>
      </c>
      <c r="R7515" t="b">
        <v>1</v>
      </c>
    </row>
    <row r="7516" spans="1:18" x14ac:dyDescent="0.3">
      <c r="A7516" t="s">
        <v>20542</v>
      </c>
      <c r="B7516">
        <f>MID(dane3[[#This Row],[PassengerId]],1,4)+0</f>
        <v>8036</v>
      </c>
      <c r="C7516" t="s">
        <v>19</v>
      </c>
      <c r="D7516" t="b">
        <v>0</v>
      </c>
      <c r="E7516" t="s">
        <v>20543</v>
      </c>
      <c r="F7516" t="str">
        <f>MID($E7516,1,1)</f>
        <v>F</v>
      </c>
      <c r="G7516" t="str">
        <f>IFERROR(MID($E7516,SEARCH("/",$E7516,SEARCH("/",$E7516)+1)+1,1),"")</f>
        <v>S</v>
      </c>
      <c r="H7516" t="s">
        <v>16</v>
      </c>
      <c r="I7516">
        <v>51</v>
      </c>
      <c r="J7516" t="b">
        <v>0</v>
      </c>
      <c r="K7516" s="7">
        <v>172</v>
      </c>
      <c r="L7516" s="7">
        <v>350</v>
      </c>
      <c r="M7516" s="7">
        <v>0</v>
      </c>
      <c r="N7516" s="7">
        <v>16</v>
      </c>
      <c r="O7516" s="7">
        <v>1005</v>
      </c>
      <c r="P7516" s="7">
        <f>SUM(dane3[[#This Row],[RoomService]:[VRDeck]])</f>
        <v>1543</v>
      </c>
      <c r="Q7516" t="s">
        <v>20544</v>
      </c>
      <c r="R7516" t="b">
        <v>0</v>
      </c>
    </row>
    <row r="7517" spans="1:18" x14ac:dyDescent="0.3">
      <c r="A7517" t="s">
        <v>20545</v>
      </c>
      <c r="B7517">
        <f>MID(dane3[[#This Row],[PassengerId]],1,4)+0</f>
        <v>8036</v>
      </c>
      <c r="C7517" t="s">
        <v>19</v>
      </c>
      <c r="D7517" t="b">
        <v>0</v>
      </c>
      <c r="E7517" t="s">
        <v>20543</v>
      </c>
      <c r="F7517" t="str">
        <f>MID($E7517,1,1)</f>
        <v>F</v>
      </c>
      <c r="G7517" t="str">
        <f>IFERROR(MID($E7517,SEARCH("/",$E7517,SEARCH("/",$E7517)+1)+1,1),"")</f>
        <v>S</v>
      </c>
      <c r="H7517" t="s">
        <v>16</v>
      </c>
      <c r="I7517">
        <v>35</v>
      </c>
      <c r="J7517" t="b">
        <v>0</v>
      </c>
      <c r="K7517" s="7">
        <v>0</v>
      </c>
      <c r="L7517" s="7">
        <v>0</v>
      </c>
      <c r="M7517" s="7">
        <v>62</v>
      </c>
      <c r="N7517" s="7">
        <v>0</v>
      </c>
      <c r="O7517" s="7">
        <v>891</v>
      </c>
      <c r="P7517" s="7">
        <f>SUM(dane3[[#This Row],[RoomService]:[VRDeck]])</f>
        <v>953</v>
      </c>
      <c r="Q7517" t="s">
        <v>20546</v>
      </c>
      <c r="R7517" t="b">
        <v>0</v>
      </c>
    </row>
    <row r="7518" spans="1:18" x14ac:dyDescent="0.3">
      <c r="A7518" t="s">
        <v>20547</v>
      </c>
      <c r="B7518">
        <f>MID(dane3[[#This Row],[PassengerId]],1,4)+0</f>
        <v>8037</v>
      </c>
      <c r="C7518" t="s">
        <v>19</v>
      </c>
      <c r="D7518" t="b">
        <v>0</v>
      </c>
      <c r="E7518" t="s">
        <v>20548</v>
      </c>
      <c r="F7518" t="str">
        <f>MID($E7518,1,1)</f>
        <v>F</v>
      </c>
      <c r="G7518" t="str">
        <f>IFERROR(MID($E7518,SEARCH("/",$E7518,SEARCH("/",$E7518)+1)+1,1),"")</f>
        <v>S</v>
      </c>
      <c r="H7518" t="s">
        <v>16</v>
      </c>
      <c r="I7518">
        <v>14</v>
      </c>
      <c r="J7518" t="b">
        <v>0</v>
      </c>
      <c r="K7518" s="7">
        <v>0</v>
      </c>
      <c r="L7518" s="7">
        <v>476</v>
      </c>
      <c r="M7518" s="7">
        <v>249</v>
      </c>
      <c r="N7518" s="7">
        <v>177</v>
      </c>
      <c r="O7518" s="7">
        <v>0</v>
      </c>
      <c r="P7518" s="7">
        <f>SUM(dane3[[#This Row],[RoomService]:[VRDeck]])</f>
        <v>902</v>
      </c>
      <c r="Q7518" t="s">
        <v>20549</v>
      </c>
      <c r="R7518" t="b">
        <v>0</v>
      </c>
    </row>
    <row r="7519" spans="1:18" x14ac:dyDescent="0.3">
      <c r="A7519" t="s">
        <v>20550</v>
      </c>
      <c r="B7519">
        <f>MID(dane3[[#This Row],[PassengerId]],1,4)+0</f>
        <v>8038</v>
      </c>
      <c r="C7519" t="s">
        <v>14</v>
      </c>
      <c r="D7519" t="b">
        <v>1</v>
      </c>
      <c r="E7519" t="s">
        <v>20551</v>
      </c>
      <c r="F7519" t="str">
        <f>MID($E7519,1,1)</f>
        <v>C</v>
      </c>
      <c r="G7519" t="str">
        <f>IFERROR(MID($E7519,SEARCH("/",$E7519,SEARCH("/",$E7519)+1)+1,1),"")</f>
        <v>S</v>
      </c>
      <c r="H7519" t="s">
        <v>46</v>
      </c>
      <c r="I7519">
        <v>35</v>
      </c>
      <c r="J7519" t="b">
        <v>0</v>
      </c>
      <c r="K7519" s="7">
        <v>0</v>
      </c>
      <c r="L7519" s="7">
        <v>0</v>
      </c>
      <c r="M7519" s="7">
        <v>0</v>
      </c>
      <c r="N7519" s="7">
        <v>0</v>
      </c>
      <c r="O7519" s="7">
        <v>0</v>
      </c>
      <c r="P7519" s="7">
        <f>SUM(dane3[[#This Row],[RoomService]:[VRDeck]])</f>
        <v>0</v>
      </c>
      <c r="Q7519" t="s">
        <v>20552</v>
      </c>
      <c r="R7519" t="b">
        <v>1</v>
      </c>
    </row>
    <row r="7520" spans="1:18" x14ac:dyDescent="0.3">
      <c r="A7520" t="s">
        <v>20553</v>
      </c>
      <c r="B7520">
        <f>MID(dane3[[#This Row],[PassengerId]],1,4)+0</f>
        <v>8038</v>
      </c>
      <c r="C7520" t="s">
        <v>14</v>
      </c>
      <c r="D7520" t="b">
        <v>1</v>
      </c>
      <c r="E7520" t="s">
        <v>20551</v>
      </c>
      <c r="F7520" t="str">
        <f>MID($E7520,1,1)</f>
        <v>C</v>
      </c>
      <c r="G7520" t="str">
        <f>IFERROR(MID($E7520,SEARCH("/",$E7520,SEARCH("/",$E7520)+1)+1,1),"")</f>
        <v>S</v>
      </c>
      <c r="H7520" t="s">
        <v>46</v>
      </c>
      <c r="I7520">
        <v>26</v>
      </c>
      <c r="J7520" t="b">
        <v>0</v>
      </c>
      <c r="K7520" s="7">
        <v>0</v>
      </c>
      <c r="L7520" s="7">
        <v>0</v>
      </c>
      <c r="M7520" s="7">
        <v>0</v>
      </c>
      <c r="N7520" s="7">
        <v>0</v>
      </c>
      <c r="O7520" s="7">
        <v>0</v>
      </c>
      <c r="P7520" s="7">
        <f>SUM(dane3[[#This Row],[RoomService]:[VRDeck]])</f>
        <v>0</v>
      </c>
      <c r="Q7520" t="s">
        <v>20554</v>
      </c>
      <c r="R7520" t="b">
        <v>1</v>
      </c>
    </row>
    <row r="7521" spans="1:18" x14ac:dyDescent="0.3">
      <c r="A7521" t="s">
        <v>20555</v>
      </c>
      <c r="B7521">
        <f>MID(dane3[[#This Row],[PassengerId]],1,4)+0</f>
        <v>8042</v>
      </c>
      <c r="C7521" t="s">
        <v>19</v>
      </c>
      <c r="D7521" t="b">
        <v>1</v>
      </c>
      <c r="E7521" t="s">
        <v>20556</v>
      </c>
      <c r="F7521" t="str">
        <f>MID($E7521,1,1)</f>
        <v>G</v>
      </c>
      <c r="G7521" t="str">
        <f>IFERROR(MID($E7521,SEARCH("/",$E7521,SEARCH("/",$E7521)+1)+1,1),"")</f>
        <v>P</v>
      </c>
      <c r="H7521" t="s">
        <v>46</v>
      </c>
      <c r="I7521">
        <v>21</v>
      </c>
      <c r="J7521" t="b">
        <v>0</v>
      </c>
      <c r="K7521" s="7">
        <v>0</v>
      </c>
      <c r="L7521" s="7">
        <v>0</v>
      </c>
      <c r="M7521" s="7">
        <v>0</v>
      </c>
      <c r="N7521" s="7">
        <v>0</v>
      </c>
      <c r="O7521" s="7">
        <v>0</v>
      </c>
      <c r="P7521" s="7">
        <f>SUM(dane3[[#This Row],[RoomService]:[VRDeck]])</f>
        <v>0</v>
      </c>
      <c r="Q7521" t="s">
        <v>20557</v>
      </c>
      <c r="R7521" t="b">
        <v>0</v>
      </c>
    </row>
    <row r="7522" spans="1:18" x14ac:dyDescent="0.3">
      <c r="A7522" t="s">
        <v>20558</v>
      </c>
      <c r="B7522">
        <f>MID(dane3[[#This Row],[PassengerId]],1,4)+0</f>
        <v>8043</v>
      </c>
      <c r="C7522" t="s">
        <v>14</v>
      </c>
      <c r="D7522" t="b">
        <v>0</v>
      </c>
      <c r="E7522" t="s">
        <v>20559</v>
      </c>
      <c r="F7522" t="str">
        <f>MID($E7522,1,1)</f>
        <v>A</v>
      </c>
      <c r="G7522" t="str">
        <f>IFERROR(MID($E7522,SEARCH("/",$E7522,SEARCH("/",$E7522)+1)+1,1),"")</f>
        <v>S</v>
      </c>
      <c r="H7522" t="s">
        <v>46</v>
      </c>
      <c r="I7522">
        <v>45</v>
      </c>
      <c r="J7522" t="b">
        <v>0</v>
      </c>
      <c r="K7522" s="7">
        <v>5</v>
      </c>
      <c r="L7522" s="7">
        <v>17901</v>
      </c>
      <c r="M7522" s="7">
        <v>0</v>
      </c>
      <c r="N7522" s="7">
        <v>79</v>
      </c>
      <c r="O7522" s="7">
        <v>281</v>
      </c>
      <c r="P7522" s="7">
        <f>SUM(dane3[[#This Row],[RoomService]:[VRDeck]])</f>
        <v>18266</v>
      </c>
      <c r="Q7522" t="s">
        <v>20560</v>
      </c>
      <c r="R7522" t="b">
        <v>1</v>
      </c>
    </row>
    <row r="7523" spans="1:18" x14ac:dyDescent="0.3">
      <c r="A7523" t="s">
        <v>15726</v>
      </c>
      <c r="B7523">
        <f>MID(dane3[[#This Row],[PassengerId]],1,4)+0</f>
        <v>6105</v>
      </c>
      <c r="C7523" t="s">
        <v>14</v>
      </c>
      <c r="D7523" t="b">
        <v>0</v>
      </c>
      <c r="E7523" t="s">
        <v>15727</v>
      </c>
      <c r="F7523" t="str">
        <f>MID($E7523,1,1)</f>
        <v>E</v>
      </c>
      <c r="G7523" t="str">
        <f>IFERROR(MID($E7523,SEARCH("/",$E7523,SEARCH("/",$E7523)+1)+1,1),"")</f>
        <v>S</v>
      </c>
      <c r="H7523" t="s">
        <v>16</v>
      </c>
      <c r="I7523">
        <v>58</v>
      </c>
      <c r="J7523" t="b">
        <v>0</v>
      </c>
      <c r="K7523" s="7">
        <v>0</v>
      </c>
      <c r="L7523" s="7">
        <v>1012</v>
      </c>
      <c r="M7523" s="7">
        <v>0</v>
      </c>
      <c r="N7523" s="7">
        <v>1120</v>
      </c>
      <c r="O7523" s="7">
        <v>20</v>
      </c>
      <c r="P7523" s="7">
        <f>SUM(dane3[[#This Row],[RoomService]:[VRDeck]])</f>
        <v>2152</v>
      </c>
      <c r="Q7523" t="s">
        <v>15728</v>
      </c>
      <c r="R7523" t="b">
        <v>0</v>
      </c>
    </row>
    <row r="7524" spans="1:18" x14ac:dyDescent="0.3">
      <c r="A7524" t="s">
        <v>20563</v>
      </c>
      <c r="B7524">
        <f>MID(dane3[[#This Row],[PassengerId]],1,4)+0</f>
        <v>8043</v>
      </c>
      <c r="C7524" t="s">
        <v>14</v>
      </c>
      <c r="D7524" t="b">
        <v>0</v>
      </c>
      <c r="E7524" t="s">
        <v>20559</v>
      </c>
      <c r="F7524" t="str">
        <f>MID($E7524,1,1)</f>
        <v>A</v>
      </c>
      <c r="G7524" t="str">
        <f>IFERROR(MID($E7524,SEARCH("/",$E7524,SEARCH("/",$E7524)+1)+1,1),"")</f>
        <v>S</v>
      </c>
      <c r="H7524" t="s">
        <v>16</v>
      </c>
      <c r="I7524">
        <v>39</v>
      </c>
      <c r="J7524" t="b">
        <v>1</v>
      </c>
      <c r="K7524" s="7">
        <v>1</v>
      </c>
      <c r="L7524" s="7">
        <v>392</v>
      </c>
      <c r="M7524" s="7">
        <v>64</v>
      </c>
      <c r="N7524" s="7">
        <v>148</v>
      </c>
      <c r="O7524" s="7">
        <v>1367</v>
      </c>
      <c r="P7524" s="7">
        <f>SUM(dane3[[#This Row],[RoomService]:[VRDeck]])</f>
        <v>1972</v>
      </c>
      <c r="Q7524" t="s">
        <v>20564</v>
      </c>
      <c r="R7524" t="b">
        <v>1</v>
      </c>
    </row>
    <row r="7525" spans="1:18" x14ac:dyDescent="0.3">
      <c r="A7525" t="s">
        <v>20565</v>
      </c>
      <c r="B7525">
        <f>MID(dane3[[#This Row],[PassengerId]],1,4)+0</f>
        <v>8043</v>
      </c>
      <c r="C7525" t="s">
        <v>14</v>
      </c>
      <c r="D7525" t="b">
        <v>1</v>
      </c>
      <c r="E7525" t="s">
        <v>20559</v>
      </c>
      <c r="F7525" t="str">
        <f>MID($E7525,1,1)</f>
        <v>A</v>
      </c>
      <c r="G7525" t="str">
        <f>IFERROR(MID($E7525,SEARCH("/",$E7525,SEARCH("/",$E7525)+1)+1,1),"")</f>
        <v>S</v>
      </c>
      <c r="H7525" t="s">
        <v>46</v>
      </c>
      <c r="I7525">
        <v>37</v>
      </c>
      <c r="J7525" t="b">
        <v>0</v>
      </c>
      <c r="K7525" s="7">
        <v>0</v>
      </c>
      <c r="L7525" s="7">
        <v>0</v>
      </c>
      <c r="M7525" s="7">
        <v>0</v>
      </c>
      <c r="N7525" s="7">
        <v>0</v>
      </c>
      <c r="O7525" s="7">
        <v>0</v>
      </c>
      <c r="P7525" s="7">
        <f>SUM(dane3[[#This Row],[RoomService]:[VRDeck]])</f>
        <v>0</v>
      </c>
      <c r="Q7525" t="s">
        <v>20566</v>
      </c>
      <c r="R7525" t="b">
        <v>1</v>
      </c>
    </row>
    <row r="7526" spans="1:18" x14ac:dyDescent="0.3">
      <c r="A7526" t="s">
        <v>20567</v>
      </c>
      <c r="B7526">
        <f>MID(dane3[[#This Row],[PassengerId]],1,4)+0</f>
        <v>8046</v>
      </c>
      <c r="C7526" t="s">
        <v>19</v>
      </c>
      <c r="D7526" t="b">
        <v>1</v>
      </c>
      <c r="E7526" t="s">
        <v>20568</v>
      </c>
      <c r="F7526" t="str">
        <f>MID($E7526,1,1)</f>
        <v>G</v>
      </c>
      <c r="G7526" t="str">
        <f>IFERROR(MID($E7526,SEARCH("/",$E7526,SEARCH("/",$E7526)+1)+1,1),"")</f>
        <v>P</v>
      </c>
      <c r="H7526" t="s">
        <v>32</v>
      </c>
      <c r="I7526">
        <v>22</v>
      </c>
      <c r="J7526" t="b">
        <v>0</v>
      </c>
      <c r="K7526" s="7">
        <v>0</v>
      </c>
      <c r="L7526" s="7">
        <v>0</v>
      </c>
      <c r="M7526" s="7">
        <v>0</v>
      </c>
      <c r="N7526" s="7">
        <v>0</v>
      </c>
      <c r="O7526" s="7">
        <v>0</v>
      </c>
      <c r="P7526" s="7">
        <f>SUM(dane3[[#This Row],[RoomService]:[VRDeck]])</f>
        <v>0</v>
      </c>
      <c r="Q7526" t="s">
        <v>20569</v>
      </c>
      <c r="R7526" t="b">
        <v>1</v>
      </c>
    </row>
    <row r="7527" spans="1:18" x14ac:dyDescent="0.3">
      <c r="A7527" t="s">
        <v>20570</v>
      </c>
      <c r="B7527">
        <f>MID(dane3[[#This Row],[PassengerId]],1,4)+0</f>
        <v>8049</v>
      </c>
      <c r="C7527" t="s">
        <v>19</v>
      </c>
      <c r="D7527" t="b">
        <v>0</v>
      </c>
      <c r="E7527" t="s">
        <v>20571</v>
      </c>
      <c r="F7527" t="str">
        <f>MID($E7527,1,1)</f>
        <v>G</v>
      </c>
      <c r="G7527" t="str">
        <f>IFERROR(MID($E7527,SEARCH("/",$E7527,SEARCH("/",$E7527)+1)+1,1),"")</f>
        <v>P</v>
      </c>
      <c r="H7527" t="s">
        <v>16</v>
      </c>
      <c r="I7527">
        <v>22</v>
      </c>
      <c r="J7527" t="b">
        <v>0</v>
      </c>
      <c r="K7527" s="7">
        <v>6</v>
      </c>
      <c r="L7527" s="7">
        <v>21</v>
      </c>
      <c r="M7527" s="7">
        <v>0</v>
      </c>
      <c r="N7527" s="7">
        <v>782</v>
      </c>
      <c r="O7527" s="7">
        <v>0</v>
      </c>
      <c r="P7527" s="7">
        <f>SUM(dane3[[#This Row],[RoomService]:[VRDeck]])</f>
        <v>809</v>
      </c>
      <c r="Q7527" t="s">
        <v>20572</v>
      </c>
      <c r="R7527" t="b">
        <v>0</v>
      </c>
    </row>
    <row r="7528" spans="1:18" x14ac:dyDescent="0.3">
      <c r="A7528" t="s">
        <v>20573</v>
      </c>
      <c r="B7528">
        <f>MID(dane3[[#This Row],[PassengerId]],1,4)+0</f>
        <v>8050</v>
      </c>
      <c r="C7528" t="s">
        <v>19</v>
      </c>
      <c r="D7528" t="b">
        <v>0</v>
      </c>
      <c r="E7528" t="s">
        <v>20574</v>
      </c>
      <c r="F7528" t="str">
        <f>MID($E7528,1,1)</f>
        <v>G</v>
      </c>
      <c r="G7528" t="str">
        <f>IFERROR(MID($E7528,SEARCH("/",$E7528,SEARCH("/",$E7528)+1)+1,1),"")</f>
        <v>S</v>
      </c>
      <c r="H7528" t="s">
        <v>32</v>
      </c>
      <c r="I7528">
        <v>30</v>
      </c>
      <c r="J7528" t="b">
        <v>0</v>
      </c>
      <c r="K7528" s="7">
        <v>0</v>
      </c>
      <c r="L7528" s="7">
        <v>34</v>
      </c>
      <c r="M7528" s="7">
        <v>143</v>
      </c>
      <c r="N7528" s="7">
        <v>275</v>
      </c>
      <c r="O7528" s="7">
        <v>0</v>
      </c>
      <c r="P7528" s="7">
        <f>SUM(dane3[[#This Row],[RoomService]:[VRDeck]])</f>
        <v>452</v>
      </c>
      <c r="Q7528" t="s">
        <v>20575</v>
      </c>
      <c r="R7528" t="b">
        <v>0</v>
      </c>
    </row>
    <row r="7529" spans="1:18" x14ac:dyDescent="0.3">
      <c r="A7529" t="s">
        <v>20576</v>
      </c>
      <c r="B7529">
        <f>MID(dane3[[#This Row],[PassengerId]],1,4)+0</f>
        <v>8050</v>
      </c>
      <c r="C7529" t="s">
        <v>19</v>
      </c>
      <c r="D7529" t="b">
        <v>1</v>
      </c>
      <c r="E7529" t="s">
        <v>39</v>
      </c>
      <c r="F7529" t="s">
        <v>23764</v>
      </c>
      <c r="G7529" t="str">
        <f>IFERROR(MID($E7529,SEARCH("/",$E7529,SEARCH("/",$E7529)+1)+1,1),"")</f>
        <v/>
      </c>
      <c r="H7529" t="s">
        <v>16</v>
      </c>
      <c r="I7529">
        <v>1</v>
      </c>
      <c r="J7529" t="b">
        <v>0</v>
      </c>
      <c r="K7529" s="7">
        <v>0</v>
      </c>
      <c r="L7529" s="7">
        <v>0</v>
      </c>
      <c r="M7529" s="7">
        <v>0</v>
      </c>
      <c r="N7529" s="7">
        <v>0</v>
      </c>
      <c r="O7529" s="7">
        <v>0</v>
      </c>
      <c r="P7529" s="7">
        <f>SUM(dane3[[#This Row],[RoomService]:[VRDeck]])</f>
        <v>0</v>
      </c>
      <c r="Q7529" t="s">
        <v>20577</v>
      </c>
      <c r="R7529" t="b">
        <v>1</v>
      </c>
    </row>
    <row r="7530" spans="1:18" x14ac:dyDescent="0.3">
      <c r="A7530" t="s">
        <v>20578</v>
      </c>
      <c r="B7530">
        <f>MID(dane3[[#This Row],[PassengerId]],1,4)+0</f>
        <v>8050</v>
      </c>
      <c r="C7530" t="s">
        <v>19</v>
      </c>
      <c r="D7530" t="b">
        <v>1</v>
      </c>
      <c r="E7530" t="s">
        <v>20574</v>
      </c>
      <c r="F7530" t="str">
        <f>MID($E7530,1,1)</f>
        <v>G</v>
      </c>
      <c r="G7530" t="str">
        <f>IFERROR(MID($E7530,SEARCH("/",$E7530,SEARCH("/",$E7530)+1)+1,1),"")</f>
        <v>S</v>
      </c>
      <c r="H7530" t="s">
        <v>32</v>
      </c>
      <c r="I7530">
        <v>0</v>
      </c>
      <c r="J7530" t="b">
        <v>0</v>
      </c>
      <c r="K7530" s="7">
        <v>0</v>
      </c>
      <c r="L7530" s="7">
        <v>0</v>
      </c>
      <c r="M7530" s="7">
        <v>0</v>
      </c>
      <c r="N7530" s="7">
        <v>0</v>
      </c>
      <c r="O7530" s="7">
        <v>0</v>
      </c>
      <c r="P7530" s="7">
        <f>SUM(dane3[[#This Row],[RoomService]:[VRDeck]])</f>
        <v>0</v>
      </c>
      <c r="Q7530" t="s">
        <v>20579</v>
      </c>
      <c r="R7530" t="b">
        <v>1</v>
      </c>
    </row>
    <row r="7531" spans="1:18" x14ac:dyDescent="0.3">
      <c r="A7531" t="s">
        <v>20580</v>
      </c>
      <c r="B7531">
        <f>MID(dane3[[#This Row],[PassengerId]],1,4)+0</f>
        <v>8052</v>
      </c>
      <c r="C7531" t="s">
        <v>19</v>
      </c>
      <c r="D7531" t="b">
        <v>0</v>
      </c>
      <c r="E7531" t="s">
        <v>20581</v>
      </c>
      <c r="F7531" t="str">
        <f>MID($E7531,1,1)</f>
        <v>G</v>
      </c>
      <c r="G7531" t="str">
        <f>IFERROR(MID($E7531,SEARCH("/",$E7531,SEARCH("/",$E7531)+1)+1,1),"")</f>
        <v>S</v>
      </c>
      <c r="H7531" t="s">
        <v>16</v>
      </c>
      <c r="I7531">
        <v>9</v>
      </c>
      <c r="J7531" t="b">
        <v>0</v>
      </c>
      <c r="K7531" s="7">
        <v>0</v>
      </c>
      <c r="L7531" s="7">
        <v>0</v>
      </c>
      <c r="M7531" s="7">
        <v>0</v>
      </c>
      <c r="N7531" s="7">
        <v>0</v>
      </c>
      <c r="O7531" s="7">
        <v>0</v>
      </c>
      <c r="P7531" s="7">
        <f>SUM(dane3[[#This Row],[RoomService]:[VRDeck]])</f>
        <v>0</v>
      </c>
      <c r="Q7531" t="s">
        <v>20582</v>
      </c>
      <c r="R7531" t="b">
        <v>0</v>
      </c>
    </row>
    <row r="7532" spans="1:18" x14ac:dyDescent="0.3">
      <c r="A7532" t="s">
        <v>20583</v>
      </c>
      <c r="B7532">
        <f>MID(dane3[[#This Row],[PassengerId]],1,4)+0</f>
        <v>8052</v>
      </c>
      <c r="C7532" t="s">
        <v>19</v>
      </c>
      <c r="D7532" t="b">
        <v>0</v>
      </c>
      <c r="E7532" t="s">
        <v>20581</v>
      </c>
      <c r="F7532" t="str">
        <f>MID($E7532,1,1)</f>
        <v>G</v>
      </c>
      <c r="G7532" t="str">
        <f>IFERROR(MID($E7532,SEARCH("/",$E7532,SEARCH("/",$E7532)+1)+1,1),"")</f>
        <v>S</v>
      </c>
      <c r="H7532" t="s">
        <v>32</v>
      </c>
      <c r="I7532">
        <v>18</v>
      </c>
      <c r="J7532" t="b">
        <v>0</v>
      </c>
      <c r="K7532" s="7">
        <v>0</v>
      </c>
      <c r="L7532" s="7">
        <v>0</v>
      </c>
      <c r="M7532" s="7">
        <v>0</v>
      </c>
      <c r="N7532" s="7">
        <v>1</v>
      </c>
      <c r="O7532" s="7">
        <v>335</v>
      </c>
      <c r="P7532" s="7">
        <f>SUM(dane3[[#This Row],[RoomService]:[VRDeck]])</f>
        <v>336</v>
      </c>
      <c r="Q7532" t="s">
        <v>20584</v>
      </c>
      <c r="R7532" t="b">
        <v>0</v>
      </c>
    </row>
    <row r="7533" spans="1:18" x14ac:dyDescent="0.3">
      <c r="A7533" t="s">
        <v>19790</v>
      </c>
      <c r="B7533">
        <f>MID(dane3[[#This Row],[PassengerId]],1,4)+0</f>
        <v>7742</v>
      </c>
      <c r="C7533" t="s">
        <v>53</v>
      </c>
      <c r="D7533" t="b">
        <v>1</v>
      </c>
      <c r="E7533" t="s">
        <v>19791</v>
      </c>
      <c r="F7533" t="str">
        <f>MID($E7533,1,1)</f>
        <v>F</v>
      </c>
      <c r="G7533" t="str">
        <f>IFERROR(MID($E7533,SEARCH("/",$E7533,SEARCH("/",$E7533)+1)+1,1),"")</f>
        <v>S</v>
      </c>
      <c r="H7533" t="s">
        <v>16</v>
      </c>
      <c r="I7533">
        <v>41</v>
      </c>
      <c r="J7533" t="b">
        <v>0</v>
      </c>
      <c r="K7533" s="7">
        <v>0</v>
      </c>
      <c r="L7533" s="7">
        <v>0</v>
      </c>
      <c r="M7533" s="7">
        <v>0</v>
      </c>
      <c r="N7533" s="7">
        <v>0</v>
      </c>
      <c r="O7533" s="7">
        <v>0</v>
      </c>
      <c r="P7533" s="7">
        <f>SUM(dane3[[#This Row],[RoomService]:[VRDeck]])</f>
        <v>0</v>
      </c>
      <c r="Q7533" t="s">
        <v>19792</v>
      </c>
      <c r="R7533" t="b">
        <v>1</v>
      </c>
    </row>
    <row r="7534" spans="1:18" x14ac:dyDescent="0.3">
      <c r="A7534" t="s">
        <v>19793</v>
      </c>
      <c r="B7534">
        <f>MID(dane3[[#This Row],[PassengerId]],1,4)+0</f>
        <v>7742</v>
      </c>
      <c r="C7534" t="s">
        <v>53</v>
      </c>
      <c r="D7534" t="b">
        <v>1</v>
      </c>
      <c r="E7534" t="s">
        <v>19791</v>
      </c>
      <c r="F7534" t="str">
        <f>MID($E7534,1,1)</f>
        <v>F</v>
      </c>
      <c r="G7534" t="str">
        <f>IFERROR(MID($E7534,SEARCH("/",$E7534,SEARCH("/",$E7534)+1)+1,1),"")</f>
        <v>S</v>
      </c>
      <c r="H7534" t="s">
        <v>16</v>
      </c>
      <c r="I7534">
        <v>18</v>
      </c>
      <c r="J7534" t="b">
        <v>0</v>
      </c>
      <c r="K7534" s="7">
        <v>0</v>
      </c>
      <c r="L7534" s="7">
        <v>0</v>
      </c>
      <c r="M7534" s="7">
        <v>0</v>
      </c>
      <c r="N7534" s="7">
        <v>0</v>
      </c>
      <c r="O7534" s="7">
        <v>0</v>
      </c>
      <c r="P7534" s="7">
        <f>SUM(dane3[[#This Row],[RoomService]:[VRDeck]])</f>
        <v>0</v>
      </c>
      <c r="Q7534" t="s">
        <v>19794</v>
      </c>
      <c r="R7534" t="b">
        <v>1</v>
      </c>
    </row>
    <row r="7535" spans="1:18" x14ac:dyDescent="0.3">
      <c r="A7535" t="s">
        <v>20591</v>
      </c>
      <c r="B7535">
        <f>MID(dane3[[#This Row],[PassengerId]],1,4)+0</f>
        <v>8055</v>
      </c>
      <c r="C7535" t="s">
        <v>19</v>
      </c>
      <c r="D7535" t="b">
        <v>0</v>
      </c>
      <c r="E7535" t="s">
        <v>20592</v>
      </c>
      <c r="F7535" t="str">
        <f>MID($E7535,1,1)</f>
        <v>E</v>
      </c>
      <c r="G7535" t="str">
        <f>IFERROR(MID($E7535,SEARCH("/",$E7535,SEARCH("/",$E7535)+1)+1,1),"")</f>
        <v>S</v>
      </c>
      <c r="H7535" t="s">
        <v>16</v>
      </c>
      <c r="I7535">
        <v>27</v>
      </c>
      <c r="J7535" t="b">
        <v>0</v>
      </c>
      <c r="K7535" s="7">
        <v>0</v>
      </c>
      <c r="L7535" s="7">
        <v>0</v>
      </c>
      <c r="M7535" s="7">
        <v>846</v>
      </c>
      <c r="N7535" s="7">
        <v>59</v>
      </c>
      <c r="O7535" s="7">
        <v>0</v>
      </c>
      <c r="P7535" s="7">
        <f>SUM(dane3[[#This Row],[RoomService]:[VRDeck]])</f>
        <v>905</v>
      </c>
      <c r="Q7535" t="s">
        <v>20593</v>
      </c>
      <c r="R7535" t="b">
        <v>0</v>
      </c>
    </row>
    <row r="7536" spans="1:18" x14ac:dyDescent="0.3">
      <c r="A7536" t="s">
        <v>20594</v>
      </c>
      <c r="B7536">
        <f>MID(dane3[[#This Row],[PassengerId]],1,4)+0</f>
        <v>8056</v>
      </c>
      <c r="C7536" t="s">
        <v>14</v>
      </c>
      <c r="D7536" t="b">
        <v>0</v>
      </c>
      <c r="E7536" t="s">
        <v>20595</v>
      </c>
      <c r="F7536" t="str">
        <f>MID($E7536,1,1)</f>
        <v>C</v>
      </c>
      <c r="G7536" t="str">
        <f>IFERROR(MID($E7536,SEARCH("/",$E7536,SEARCH("/",$E7536)+1)+1,1),"")</f>
        <v>P</v>
      </c>
      <c r="H7536" t="s">
        <v>16</v>
      </c>
      <c r="I7536">
        <v>54</v>
      </c>
      <c r="J7536" t="b">
        <v>0</v>
      </c>
      <c r="K7536" s="7">
        <v>0</v>
      </c>
      <c r="L7536" s="7">
        <v>793</v>
      </c>
      <c r="M7536" s="7">
        <v>0</v>
      </c>
      <c r="N7536" s="7">
        <v>87</v>
      </c>
      <c r="O7536" s="7">
        <v>1567</v>
      </c>
      <c r="P7536" s="7">
        <f>SUM(dane3[[#This Row],[RoomService]:[VRDeck]])</f>
        <v>2447</v>
      </c>
      <c r="Q7536" t="s">
        <v>20596</v>
      </c>
      <c r="R7536" t="b">
        <v>0</v>
      </c>
    </row>
    <row r="7537" spans="1:18" x14ac:dyDescent="0.3">
      <c r="A7537" t="s">
        <v>20597</v>
      </c>
      <c r="B7537">
        <f>MID(dane3[[#This Row],[PassengerId]],1,4)+0</f>
        <v>8056</v>
      </c>
      <c r="C7537" t="s">
        <v>14</v>
      </c>
      <c r="D7537" t="b">
        <v>0</v>
      </c>
      <c r="E7537" t="s">
        <v>20595</v>
      </c>
      <c r="F7537" t="str">
        <f>MID($E7537,1,1)</f>
        <v>C</v>
      </c>
      <c r="G7537" t="str">
        <f>IFERROR(MID($E7537,SEARCH("/",$E7537,SEARCH("/",$E7537)+1)+1,1),"")</f>
        <v>P</v>
      </c>
      <c r="H7537" t="s">
        <v>16</v>
      </c>
      <c r="I7537">
        <v>28</v>
      </c>
      <c r="J7537" t="b">
        <v>0</v>
      </c>
      <c r="K7537" s="7">
        <v>40</v>
      </c>
      <c r="L7537" s="7">
        <v>9012</v>
      </c>
      <c r="M7537" s="7">
        <v>0</v>
      </c>
      <c r="N7537" s="7">
        <v>111</v>
      </c>
      <c r="O7537" s="7">
        <v>551</v>
      </c>
      <c r="P7537" s="7">
        <f>SUM(dane3[[#This Row],[RoomService]:[VRDeck]])</f>
        <v>9714</v>
      </c>
      <c r="Q7537" t="s">
        <v>20598</v>
      </c>
      <c r="R7537" t="b">
        <v>1</v>
      </c>
    </row>
    <row r="7538" spans="1:18" x14ac:dyDescent="0.3">
      <c r="A7538" t="s">
        <v>20599</v>
      </c>
      <c r="B7538">
        <f>MID(dane3[[#This Row],[PassengerId]],1,4)+0</f>
        <v>8057</v>
      </c>
      <c r="C7538" t="s">
        <v>14</v>
      </c>
      <c r="D7538" t="b">
        <v>1</v>
      </c>
      <c r="E7538" t="s">
        <v>20600</v>
      </c>
      <c r="F7538" t="str">
        <f>MID($E7538,1,1)</f>
        <v>B</v>
      </c>
      <c r="G7538" t="str">
        <f>IFERROR(MID($E7538,SEARCH("/",$E7538,SEARCH("/",$E7538)+1)+1,1),"")</f>
        <v>P</v>
      </c>
      <c r="H7538" t="s">
        <v>16</v>
      </c>
      <c r="I7538">
        <v>65</v>
      </c>
      <c r="J7538" t="b">
        <v>0</v>
      </c>
      <c r="K7538" s="7">
        <v>0</v>
      </c>
      <c r="L7538" s="7">
        <v>0</v>
      </c>
      <c r="M7538" s="7">
        <v>0</v>
      </c>
      <c r="N7538" s="7">
        <v>0</v>
      </c>
      <c r="O7538" s="7">
        <v>0</v>
      </c>
      <c r="P7538" s="7">
        <f>SUM(dane3[[#This Row],[RoomService]:[VRDeck]])</f>
        <v>0</v>
      </c>
      <c r="Q7538" t="s">
        <v>20601</v>
      </c>
      <c r="R7538" t="b">
        <v>1</v>
      </c>
    </row>
    <row r="7539" spans="1:18" x14ac:dyDescent="0.3">
      <c r="A7539" t="s">
        <v>20602</v>
      </c>
      <c r="B7539">
        <f>MID(dane3[[#This Row],[PassengerId]],1,4)+0</f>
        <v>8057</v>
      </c>
      <c r="C7539" t="s">
        <v>14</v>
      </c>
      <c r="D7539" t="b">
        <v>1</v>
      </c>
      <c r="E7539" t="s">
        <v>20600</v>
      </c>
      <c r="F7539" t="str">
        <f>MID($E7539,1,1)</f>
        <v>B</v>
      </c>
      <c r="G7539" t="str">
        <f>IFERROR(MID($E7539,SEARCH("/",$E7539,SEARCH("/",$E7539)+1)+1,1),"")</f>
        <v>P</v>
      </c>
      <c r="H7539" t="s">
        <v>46</v>
      </c>
      <c r="I7539">
        <v>26</v>
      </c>
      <c r="J7539" t="b">
        <v>0</v>
      </c>
      <c r="K7539" s="7">
        <v>0</v>
      </c>
      <c r="L7539" s="7">
        <v>0</v>
      </c>
      <c r="M7539" s="7">
        <v>0</v>
      </c>
      <c r="N7539" s="7">
        <v>0</v>
      </c>
      <c r="O7539" s="7">
        <v>0</v>
      </c>
      <c r="P7539" s="7">
        <f>SUM(dane3[[#This Row],[RoomService]:[VRDeck]])</f>
        <v>0</v>
      </c>
      <c r="Q7539" t="s">
        <v>20603</v>
      </c>
      <c r="R7539" t="b">
        <v>1</v>
      </c>
    </row>
    <row r="7540" spans="1:18" x14ac:dyDescent="0.3">
      <c r="A7540" t="s">
        <v>20604</v>
      </c>
      <c r="B7540">
        <f>MID(dane3[[#This Row],[PassengerId]],1,4)+0</f>
        <v>8058</v>
      </c>
      <c r="C7540" t="s">
        <v>19</v>
      </c>
      <c r="D7540" t="b">
        <v>0</v>
      </c>
      <c r="E7540" t="s">
        <v>20605</v>
      </c>
      <c r="F7540" t="str">
        <f>MID($E7540,1,1)</f>
        <v>F</v>
      </c>
      <c r="G7540" t="str">
        <f>IFERROR(MID($E7540,SEARCH("/",$E7540,SEARCH("/",$E7540)+1)+1,1),"")</f>
        <v>P</v>
      </c>
      <c r="H7540" t="s">
        <v>16</v>
      </c>
      <c r="I7540">
        <v>29</v>
      </c>
      <c r="J7540" t="b">
        <v>0</v>
      </c>
      <c r="K7540" s="7">
        <v>12</v>
      </c>
      <c r="L7540" s="7">
        <v>2</v>
      </c>
      <c r="M7540" s="7">
        <v>0</v>
      </c>
      <c r="N7540" s="7">
        <v>432</v>
      </c>
      <c r="O7540" s="7">
        <v>1548</v>
      </c>
      <c r="P7540" s="7">
        <f>SUM(dane3[[#This Row],[RoomService]:[VRDeck]])</f>
        <v>1994</v>
      </c>
      <c r="Q7540" t="s">
        <v>20606</v>
      </c>
      <c r="R7540" t="b">
        <v>0</v>
      </c>
    </row>
    <row r="7541" spans="1:18" x14ac:dyDescent="0.3">
      <c r="A7541" t="s">
        <v>20607</v>
      </c>
      <c r="B7541">
        <f>MID(dane3[[#This Row],[PassengerId]],1,4)+0</f>
        <v>8059</v>
      </c>
      <c r="C7541" t="s">
        <v>19</v>
      </c>
      <c r="D7541" t="b">
        <v>0</v>
      </c>
      <c r="E7541" t="s">
        <v>20608</v>
      </c>
      <c r="F7541" t="str">
        <f>MID($E7541,1,1)</f>
        <v>G</v>
      </c>
      <c r="G7541" t="str">
        <f>IFERROR(MID($E7541,SEARCH("/",$E7541,SEARCH("/",$E7541)+1)+1,1),"")</f>
        <v>P</v>
      </c>
      <c r="H7541" t="s">
        <v>16</v>
      </c>
      <c r="I7541">
        <v>20</v>
      </c>
      <c r="J7541" t="b">
        <v>0</v>
      </c>
      <c r="K7541" s="7">
        <v>0</v>
      </c>
      <c r="L7541" s="7">
        <v>38</v>
      </c>
      <c r="M7541" s="7">
        <v>0</v>
      </c>
      <c r="N7541" s="7">
        <v>0</v>
      </c>
      <c r="O7541" s="7">
        <v>1779</v>
      </c>
      <c r="P7541" s="7">
        <f>SUM(dane3[[#This Row],[RoomService]:[VRDeck]])</f>
        <v>1817</v>
      </c>
      <c r="Q7541" t="s">
        <v>20609</v>
      </c>
      <c r="R7541" t="b">
        <v>0</v>
      </c>
    </row>
    <row r="7542" spans="1:18" x14ac:dyDescent="0.3">
      <c r="A7542" t="s">
        <v>19813</v>
      </c>
      <c r="B7542">
        <f>MID(dane3[[#This Row],[PassengerId]],1,4)+0</f>
        <v>7749</v>
      </c>
      <c r="C7542" t="s">
        <v>53</v>
      </c>
      <c r="D7542" t="b">
        <v>1</v>
      </c>
      <c r="E7542" t="s">
        <v>19814</v>
      </c>
      <c r="F7542" t="str">
        <f>MID($E7542,1,1)</f>
        <v>D</v>
      </c>
      <c r="G7542" t="str">
        <f>IFERROR(MID($E7542,SEARCH("/",$E7542,SEARCH("/",$E7542)+1)+1,1),"")</f>
        <v>P</v>
      </c>
      <c r="H7542" t="s">
        <v>46</v>
      </c>
      <c r="I7542">
        <v>29</v>
      </c>
      <c r="J7542" t="b">
        <v>0</v>
      </c>
      <c r="K7542" s="7">
        <v>0</v>
      </c>
      <c r="L7542" s="7">
        <v>0</v>
      </c>
      <c r="M7542" s="7">
        <v>0</v>
      </c>
      <c r="N7542" s="7">
        <v>0</v>
      </c>
      <c r="O7542" s="7">
        <v>0</v>
      </c>
      <c r="P7542" s="7">
        <f>SUM(dane3[[#This Row],[RoomService]:[VRDeck]])</f>
        <v>0</v>
      </c>
      <c r="Q7542" t="s">
        <v>19815</v>
      </c>
      <c r="R7542" t="b">
        <v>1</v>
      </c>
    </row>
    <row r="7543" spans="1:18" x14ac:dyDescent="0.3">
      <c r="A7543" t="s">
        <v>19888</v>
      </c>
      <c r="B7543">
        <f>MID(dane3[[#This Row],[PassengerId]],1,4)+0</f>
        <v>7778</v>
      </c>
      <c r="C7543" t="s">
        <v>53</v>
      </c>
      <c r="D7543" t="b">
        <v>1</v>
      </c>
      <c r="E7543" t="s">
        <v>19889</v>
      </c>
      <c r="F7543" t="str">
        <f>MID($E7543,1,1)</f>
        <v>E</v>
      </c>
      <c r="G7543" t="str">
        <f>IFERROR(MID($E7543,SEARCH("/",$E7543,SEARCH("/",$E7543)+1)+1,1),"")</f>
        <v>S</v>
      </c>
      <c r="H7543" t="s">
        <v>16</v>
      </c>
      <c r="I7543">
        <v>17</v>
      </c>
      <c r="J7543" t="b">
        <v>0</v>
      </c>
      <c r="K7543" s="7">
        <v>0</v>
      </c>
      <c r="L7543" s="7">
        <v>0</v>
      </c>
      <c r="M7543" s="7">
        <v>0</v>
      </c>
      <c r="N7543" s="7">
        <v>0</v>
      </c>
      <c r="O7543" s="7">
        <v>0</v>
      </c>
      <c r="P7543" s="7">
        <f>SUM(dane3[[#This Row],[RoomService]:[VRDeck]])</f>
        <v>0</v>
      </c>
      <c r="Q7543" t="s">
        <v>19890</v>
      </c>
      <c r="R7543" t="b">
        <v>0</v>
      </c>
    </row>
    <row r="7544" spans="1:18" x14ac:dyDescent="0.3">
      <c r="A7544" t="s">
        <v>20615</v>
      </c>
      <c r="B7544">
        <f>MID(dane3[[#This Row],[PassengerId]],1,4)+0</f>
        <v>8063</v>
      </c>
      <c r="C7544" t="s">
        <v>19</v>
      </c>
      <c r="D7544" t="b">
        <v>0</v>
      </c>
      <c r="E7544" t="s">
        <v>20616</v>
      </c>
      <c r="F7544" t="str">
        <f>MID($E7544,1,1)</f>
        <v>F</v>
      </c>
      <c r="G7544" t="str">
        <f>IFERROR(MID($E7544,SEARCH("/",$E7544,SEARCH("/",$E7544)+1)+1,1),"")</f>
        <v>S</v>
      </c>
      <c r="H7544" t="s">
        <v>16</v>
      </c>
      <c r="I7544">
        <v>20</v>
      </c>
      <c r="J7544" t="b">
        <v>0</v>
      </c>
      <c r="K7544" s="7">
        <v>0</v>
      </c>
      <c r="L7544" s="7">
        <v>25</v>
      </c>
      <c r="M7544" s="7">
        <v>0</v>
      </c>
      <c r="N7544" s="7">
        <v>11</v>
      </c>
      <c r="O7544" s="7">
        <v>0</v>
      </c>
      <c r="P7544" s="7">
        <f>SUM(dane3[[#This Row],[RoomService]:[VRDeck]])</f>
        <v>36</v>
      </c>
      <c r="Q7544" t="s">
        <v>20617</v>
      </c>
      <c r="R7544" t="b">
        <v>0</v>
      </c>
    </row>
    <row r="7545" spans="1:18" x14ac:dyDescent="0.3">
      <c r="A7545" t="s">
        <v>19899</v>
      </c>
      <c r="B7545">
        <f>MID(dane3[[#This Row],[PassengerId]],1,4)+0</f>
        <v>7783</v>
      </c>
      <c r="C7545" t="s">
        <v>53</v>
      </c>
      <c r="D7545" t="b">
        <v>1</v>
      </c>
      <c r="E7545" t="s">
        <v>19900</v>
      </c>
      <c r="F7545" t="str">
        <f>MID($E7545,1,1)</f>
        <v>F</v>
      </c>
      <c r="G7545" t="str">
        <f>IFERROR(MID($E7545,SEARCH("/",$E7545,SEARCH("/",$E7545)+1)+1,1),"")</f>
        <v>S</v>
      </c>
      <c r="H7545" t="s">
        <v>16</v>
      </c>
      <c r="I7545">
        <v>18</v>
      </c>
      <c r="J7545" t="b">
        <v>0</v>
      </c>
      <c r="K7545" s="7">
        <v>0</v>
      </c>
      <c r="L7545" s="7">
        <v>0</v>
      </c>
      <c r="M7545" s="7">
        <v>0</v>
      </c>
      <c r="N7545" s="7">
        <v>0</v>
      </c>
      <c r="O7545" s="7">
        <v>0</v>
      </c>
      <c r="P7545" s="7">
        <f>SUM(dane3[[#This Row],[RoomService]:[VRDeck]])</f>
        <v>0</v>
      </c>
      <c r="Q7545" t="s">
        <v>19901</v>
      </c>
      <c r="R7545" t="b">
        <v>1</v>
      </c>
    </row>
    <row r="7546" spans="1:18" x14ac:dyDescent="0.3">
      <c r="A7546" t="s">
        <v>19902</v>
      </c>
      <c r="B7546">
        <f>MID(dane3[[#This Row],[PassengerId]],1,4)+0</f>
        <v>7784</v>
      </c>
      <c r="C7546" t="s">
        <v>53</v>
      </c>
      <c r="D7546" t="b">
        <v>1</v>
      </c>
      <c r="E7546" t="s">
        <v>19903</v>
      </c>
      <c r="F7546" t="str">
        <f>MID($E7546,1,1)</f>
        <v>F</v>
      </c>
      <c r="G7546" t="str">
        <f>IFERROR(MID($E7546,SEARCH("/",$E7546,SEARCH("/",$E7546)+1)+1,1),"")</f>
        <v>P</v>
      </c>
      <c r="H7546" t="s">
        <v>16</v>
      </c>
      <c r="I7546">
        <v>28</v>
      </c>
      <c r="J7546" t="b">
        <v>0</v>
      </c>
      <c r="K7546" s="7">
        <v>0</v>
      </c>
      <c r="L7546" s="7">
        <v>0</v>
      </c>
      <c r="M7546" s="7">
        <v>0</v>
      </c>
      <c r="N7546" s="7">
        <v>0</v>
      </c>
      <c r="O7546" s="7">
        <v>0</v>
      </c>
      <c r="P7546" s="7">
        <f>SUM(dane3[[#This Row],[RoomService]:[VRDeck]])</f>
        <v>0</v>
      </c>
      <c r="Q7546" t="s">
        <v>19904</v>
      </c>
      <c r="R7546" t="b">
        <v>1</v>
      </c>
    </row>
    <row r="7547" spans="1:18" x14ac:dyDescent="0.3">
      <c r="A7547" t="s">
        <v>19925</v>
      </c>
      <c r="B7547">
        <f>MID(dane3[[#This Row],[PassengerId]],1,4)+0</f>
        <v>7790</v>
      </c>
      <c r="C7547" t="s">
        <v>53</v>
      </c>
      <c r="D7547" t="b">
        <v>0</v>
      </c>
      <c r="E7547" t="s">
        <v>19923</v>
      </c>
      <c r="F7547" t="str">
        <f>MID($E7547,1,1)</f>
        <v>F</v>
      </c>
      <c r="G7547" t="str">
        <f>IFERROR(MID($E7547,SEARCH("/",$E7547,SEARCH("/",$E7547)+1)+1,1),"")</f>
        <v>S</v>
      </c>
      <c r="H7547" t="s">
        <v>46</v>
      </c>
      <c r="I7547">
        <v>45</v>
      </c>
      <c r="J7547" t="b">
        <v>0</v>
      </c>
      <c r="K7547" s="7">
        <v>810</v>
      </c>
      <c r="L7547" s="7">
        <v>0</v>
      </c>
      <c r="M7547" s="7">
        <v>132</v>
      </c>
      <c r="N7547" s="7">
        <v>198</v>
      </c>
      <c r="O7547" s="7">
        <v>0</v>
      </c>
      <c r="P7547" s="7">
        <f>SUM(dane3[[#This Row],[RoomService]:[VRDeck]])</f>
        <v>1140</v>
      </c>
      <c r="Q7547" t="s">
        <v>19926</v>
      </c>
      <c r="R7547" t="b">
        <v>0</v>
      </c>
    </row>
    <row r="7548" spans="1:18" x14ac:dyDescent="0.3">
      <c r="A7548" t="s">
        <v>19927</v>
      </c>
      <c r="B7548">
        <f>MID(dane3[[#This Row],[PassengerId]],1,4)+0</f>
        <v>7790</v>
      </c>
      <c r="C7548" t="s">
        <v>53</v>
      </c>
      <c r="D7548" t="b">
        <v>1</v>
      </c>
      <c r="E7548" t="s">
        <v>19923</v>
      </c>
      <c r="F7548" t="str">
        <f>MID($E7548,1,1)</f>
        <v>F</v>
      </c>
      <c r="G7548" t="str">
        <f>IFERROR(MID($E7548,SEARCH("/",$E7548,SEARCH("/",$E7548)+1)+1,1),"")</f>
        <v>S</v>
      </c>
      <c r="H7548" t="s">
        <v>16</v>
      </c>
      <c r="I7548">
        <v>25</v>
      </c>
      <c r="J7548" t="b">
        <v>0</v>
      </c>
      <c r="K7548" s="7">
        <v>0</v>
      </c>
      <c r="L7548" s="7">
        <v>0</v>
      </c>
      <c r="M7548" s="7">
        <v>0</v>
      </c>
      <c r="N7548" s="7">
        <v>0</v>
      </c>
      <c r="O7548" s="7">
        <v>0</v>
      </c>
      <c r="P7548" s="7">
        <f>SUM(dane3[[#This Row],[RoomService]:[VRDeck]])</f>
        <v>0</v>
      </c>
      <c r="Q7548" t="s">
        <v>19928</v>
      </c>
      <c r="R7548" t="b">
        <v>1</v>
      </c>
    </row>
    <row r="7549" spans="1:18" x14ac:dyDescent="0.3">
      <c r="A7549" t="s">
        <v>20628</v>
      </c>
      <c r="B7549">
        <f>MID(dane3[[#This Row],[PassengerId]],1,4)+0</f>
        <v>8067</v>
      </c>
      <c r="C7549" t="s">
        <v>19</v>
      </c>
      <c r="D7549" t="b">
        <v>0</v>
      </c>
      <c r="E7549" t="s">
        <v>20629</v>
      </c>
      <c r="F7549" t="str">
        <f>MID($E7549,1,1)</f>
        <v>F</v>
      </c>
      <c r="G7549" t="str">
        <f>IFERROR(MID($E7549,SEARCH("/",$E7549,SEARCH("/",$E7549)+1)+1,1),"")</f>
        <v>P</v>
      </c>
      <c r="H7549" t="s">
        <v>46</v>
      </c>
      <c r="I7549">
        <v>32</v>
      </c>
      <c r="J7549" t="b">
        <v>0</v>
      </c>
      <c r="K7549" s="7">
        <v>1</v>
      </c>
      <c r="L7549" s="7">
        <v>0</v>
      </c>
      <c r="M7549" s="7">
        <v>0</v>
      </c>
      <c r="N7549" s="7">
        <v>9</v>
      </c>
      <c r="O7549" s="7">
        <v>663</v>
      </c>
      <c r="P7549" s="7">
        <f>SUM(dane3[[#This Row],[RoomService]:[VRDeck]])</f>
        <v>673</v>
      </c>
      <c r="Q7549" t="s">
        <v>20630</v>
      </c>
      <c r="R7549" t="b">
        <v>0</v>
      </c>
    </row>
    <row r="7550" spans="1:18" x14ac:dyDescent="0.3">
      <c r="A7550" t="s">
        <v>20631</v>
      </c>
      <c r="B7550">
        <f>MID(dane3[[#This Row],[PassengerId]],1,4)+0</f>
        <v>8068</v>
      </c>
      <c r="C7550" t="s">
        <v>19</v>
      </c>
      <c r="D7550" t="b">
        <v>0</v>
      </c>
      <c r="E7550" t="s">
        <v>20632</v>
      </c>
      <c r="F7550" t="str">
        <f>MID($E7550,1,1)</f>
        <v>F</v>
      </c>
      <c r="G7550" t="str">
        <f>IFERROR(MID($E7550,SEARCH("/",$E7550,SEARCH("/",$E7550)+1)+1,1),"")</f>
        <v>S</v>
      </c>
      <c r="H7550" t="s">
        <v>16</v>
      </c>
      <c r="I7550">
        <v>20</v>
      </c>
      <c r="J7550" t="b">
        <v>0</v>
      </c>
      <c r="K7550" s="7">
        <v>0</v>
      </c>
      <c r="L7550" s="7">
        <v>52</v>
      </c>
      <c r="M7550" s="7">
        <v>0</v>
      </c>
      <c r="N7550" s="7">
        <v>110</v>
      </c>
      <c r="O7550" s="7">
        <v>614</v>
      </c>
      <c r="P7550" s="7">
        <f>SUM(dane3[[#This Row],[RoomService]:[VRDeck]])</f>
        <v>776</v>
      </c>
      <c r="Q7550" t="s">
        <v>20633</v>
      </c>
      <c r="R7550" t="b">
        <v>0</v>
      </c>
    </row>
    <row r="7551" spans="1:18" x14ac:dyDescent="0.3">
      <c r="A7551" t="s">
        <v>20634</v>
      </c>
      <c r="B7551">
        <f>MID(dane3[[#This Row],[PassengerId]],1,4)+0</f>
        <v>8069</v>
      </c>
      <c r="C7551" t="s">
        <v>14</v>
      </c>
      <c r="D7551" t="b">
        <v>1</v>
      </c>
      <c r="E7551" t="s">
        <v>20635</v>
      </c>
      <c r="F7551" t="str">
        <f>MID($E7551,1,1)</f>
        <v>D</v>
      </c>
      <c r="G7551" t="str">
        <f>IFERROR(MID($E7551,SEARCH("/",$E7551,SEARCH("/",$E7551)+1)+1,1),"")</f>
        <v>S</v>
      </c>
      <c r="H7551" t="s">
        <v>46</v>
      </c>
      <c r="I7551">
        <v>60</v>
      </c>
      <c r="J7551" t="b">
        <v>0</v>
      </c>
      <c r="K7551" s="7">
        <v>0</v>
      </c>
      <c r="L7551" s="7">
        <v>0</v>
      </c>
      <c r="M7551" s="7">
        <v>0</v>
      </c>
      <c r="N7551" s="7">
        <v>0</v>
      </c>
      <c r="O7551" s="7">
        <v>0</v>
      </c>
      <c r="P7551" s="7">
        <f>SUM(dane3[[#This Row],[RoomService]:[VRDeck]])</f>
        <v>0</v>
      </c>
      <c r="Q7551" t="s">
        <v>20636</v>
      </c>
      <c r="R7551" t="b">
        <v>1</v>
      </c>
    </row>
    <row r="7552" spans="1:18" x14ac:dyDescent="0.3">
      <c r="A7552" t="s">
        <v>20637</v>
      </c>
      <c r="B7552">
        <f>MID(dane3[[#This Row],[PassengerId]],1,4)+0</f>
        <v>8071</v>
      </c>
      <c r="C7552" t="s">
        <v>19</v>
      </c>
      <c r="D7552" t="b">
        <v>0</v>
      </c>
      <c r="E7552" t="s">
        <v>20638</v>
      </c>
      <c r="F7552" t="str">
        <f>MID($E7552,1,1)</f>
        <v>F</v>
      </c>
      <c r="G7552" t="str">
        <f>IFERROR(MID($E7552,SEARCH("/",$E7552,SEARCH("/",$E7552)+1)+1,1),"")</f>
        <v>S</v>
      </c>
      <c r="H7552" t="s">
        <v>16</v>
      </c>
      <c r="I7552">
        <v>53</v>
      </c>
      <c r="J7552" t="b">
        <v>0</v>
      </c>
      <c r="K7552" s="7">
        <v>0</v>
      </c>
      <c r="L7552" s="7">
        <v>0</v>
      </c>
      <c r="M7552" s="7">
        <v>716</v>
      </c>
      <c r="N7552" s="7">
        <v>0</v>
      </c>
      <c r="O7552" s="7">
        <v>0</v>
      </c>
      <c r="P7552" s="7">
        <f>SUM(dane3[[#This Row],[RoomService]:[VRDeck]])</f>
        <v>716</v>
      </c>
      <c r="Q7552" t="s">
        <v>20639</v>
      </c>
      <c r="R7552" t="b">
        <v>1</v>
      </c>
    </row>
    <row r="7553" spans="1:18" x14ac:dyDescent="0.3">
      <c r="A7553" t="s">
        <v>20640</v>
      </c>
      <c r="B7553">
        <f>MID(dane3[[#This Row],[PassengerId]],1,4)+0</f>
        <v>8072</v>
      </c>
      <c r="C7553" t="s">
        <v>14</v>
      </c>
      <c r="D7553" t="b">
        <v>1</v>
      </c>
      <c r="E7553" t="s">
        <v>20641</v>
      </c>
      <c r="F7553" t="str">
        <f>MID($E7553,1,1)</f>
        <v>D</v>
      </c>
      <c r="G7553" t="str">
        <f>IFERROR(MID($E7553,SEARCH("/",$E7553,SEARCH("/",$E7553)+1)+1,1),"")</f>
        <v>S</v>
      </c>
      <c r="H7553" t="s">
        <v>16</v>
      </c>
      <c r="I7553">
        <v>26</v>
      </c>
      <c r="J7553" t="b">
        <v>0</v>
      </c>
      <c r="K7553" s="7">
        <v>0</v>
      </c>
      <c r="L7553" s="7">
        <v>0</v>
      </c>
      <c r="M7553" s="7">
        <v>0</v>
      </c>
      <c r="N7553" s="7">
        <v>0</v>
      </c>
      <c r="O7553" s="7">
        <v>0</v>
      </c>
      <c r="P7553" s="7">
        <f>SUM(dane3[[#This Row],[RoomService]:[VRDeck]])</f>
        <v>0</v>
      </c>
      <c r="Q7553" t="s">
        <v>20642</v>
      </c>
      <c r="R7553" t="b">
        <v>1</v>
      </c>
    </row>
    <row r="7554" spans="1:18" x14ac:dyDescent="0.3">
      <c r="A7554" t="s">
        <v>20643</v>
      </c>
      <c r="B7554">
        <f>MID(dane3[[#This Row],[PassengerId]],1,4)+0</f>
        <v>8072</v>
      </c>
      <c r="C7554" t="s">
        <v>14</v>
      </c>
      <c r="D7554" t="b">
        <v>0</v>
      </c>
      <c r="E7554" t="s">
        <v>20641</v>
      </c>
      <c r="F7554" t="str">
        <f>MID($E7554,1,1)</f>
        <v>D</v>
      </c>
      <c r="G7554" t="str">
        <f>IFERROR(MID($E7554,SEARCH("/",$E7554,SEARCH("/",$E7554)+1)+1,1),"")</f>
        <v>S</v>
      </c>
      <c r="H7554" t="s">
        <v>46</v>
      </c>
      <c r="I7554">
        <v>35</v>
      </c>
      <c r="J7554" t="b">
        <v>0</v>
      </c>
      <c r="K7554" s="7">
        <v>0</v>
      </c>
      <c r="L7554" s="7">
        <v>5500</v>
      </c>
      <c r="M7554" s="7">
        <v>0</v>
      </c>
      <c r="N7554" s="7">
        <v>180</v>
      </c>
      <c r="O7554" s="7">
        <v>3173</v>
      </c>
      <c r="P7554" s="7">
        <f>SUM(dane3[[#This Row],[RoomService]:[VRDeck]])</f>
        <v>8853</v>
      </c>
      <c r="Q7554" t="s">
        <v>20644</v>
      </c>
      <c r="R7554" t="b">
        <v>0</v>
      </c>
    </row>
    <row r="7555" spans="1:18" x14ac:dyDescent="0.3">
      <c r="A7555" t="s">
        <v>20645</v>
      </c>
      <c r="B7555">
        <f>MID(dane3[[#This Row],[PassengerId]],1,4)+0</f>
        <v>8075</v>
      </c>
      <c r="C7555" t="s">
        <v>19</v>
      </c>
      <c r="D7555" t="b">
        <v>0</v>
      </c>
      <c r="E7555" t="s">
        <v>20646</v>
      </c>
      <c r="F7555" t="str">
        <f>MID($E7555,1,1)</f>
        <v>F</v>
      </c>
      <c r="G7555" t="str">
        <f>IFERROR(MID($E7555,SEARCH("/",$E7555,SEARCH("/",$E7555)+1)+1,1),"")</f>
        <v>S</v>
      </c>
      <c r="H7555" t="s">
        <v>46</v>
      </c>
      <c r="I7555">
        <v>19</v>
      </c>
      <c r="J7555" t="b">
        <v>0</v>
      </c>
      <c r="K7555" s="7">
        <v>355</v>
      </c>
      <c r="L7555" s="7">
        <v>0</v>
      </c>
      <c r="M7555" s="7">
        <v>0</v>
      </c>
      <c r="N7555" s="7">
        <v>0</v>
      </c>
      <c r="O7555" s="7">
        <v>284</v>
      </c>
      <c r="P7555" s="7">
        <f>SUM(dane3[[#This Row],[RoomService]:[VRDeck]])</f>
        <v>639</v>
      </c>
      <c r="Q7555" t="s">
        <v>20647</v>
      </c>
      <c r="R7555" t="b">
        <v>0</v>
      </c>
    </row>
    <row r="7556" spans="1:18" x14ac:dyDescent="0.3">
      <c r="A7556" t="s">
        <v>20648</v>
      </c>
      <c r="B7556">
        <f>MID(dane3[[#This Row],[PassengerId]],1,4)+0</f>
        <v>8076</v>
      </c>
      <c r="C7556" t="s">
        <v>14</v>
      </c>
      <c r="D7556" t="b">
        <v>0</v>
      </c>
      <c r="E7556" t="s">
        <v>20649</v>
      </c>
      <c r="F7556" t="str">
        <f>MID($E7556,1,1)</f>
        <v>C</v>
      </c>
      <c r="G7556" t="str">
        <f>IFERROR(MID($E7556,SEARCH("/",$E7556,SEARCH("/",$E7556)+1)+1,1),"")</f>
        <v>P</v>
      </c>
      <c r="H7556" t="s">
        <v>46</v>
      </c>
      <c r="I7556">
        <v>43</v>
      </c>
      <c r="J7556" t="b">
        <v>0</v>
      </c>
      <c r="K7556" s="7">
        <v>1</v>
      </c>
      <c r="L7556" s="7">
        <v>2060</v>
      </c>
      <c r="M7556" s="7">
        <v>0</v>
      </c>
      <c r="N7556" s="7">
        <v>1</v>
      </c>
      <c r="O7556" s="7">
        <v>2764</v>
      </c>
      <c r="P7556" s="7">
        <f>SUM(dane3[[#This Row],[RoomService]:[VRDeck]])</f>
        <v>4826</v>
      </c>
      <c r="Q7556" t="s">
        <v>20650</v>
      </c>
      <c r="R7556" t="b">
        <v>0</v>
      </c>
    </row>
    <row r="7557" spans="1:18" x14ac:dyDescent="0.3">
      <c r="A7557" t="s">
        <v>20651</v>
      </c>
      <c r="B7557">
        <f>MID(dane3[[#This Row],[PassengerId]],1,4)+0</f>
        <v>8076</v>
      </c>
      <c r="C7557" t="s">
        <v>14</v>
      </c>
      <c r="D7557" t="b">
        <v>0</v>
      </c>
      <c r="E7557" t="s">
        <v>20649</v>
      </c>
      <c r="F7557" t="str">
        <f>MID($E7557,1,1)</f>
        <v>C</v>
      </c>
      <c r="G7557" t="str">
        <f>IFERROR(MID($E7557,SEARCH("/",$E7557,SEARCH("/",$E7557)+1)+1,1),"")</f>
        <v>P</v>
      </c>
      <c r="H7557" t="s">
        <v>46</v>
      </c>
      <c r="I7557">
        <v>29</v>
      </c>
      <c r="J7557" t="b">
        <v>0</v>
      </c>
      <c r="K7557" s="7">
        <v>2686</v>
      </c>
      <c r="L7557" s="7">
        <v>0</v>
      </c>
      <c r="M7557" s="7">
        <v>0</v>
      </c>
      <c r="N7557" s="7">
        <v>2854</v>
      </c>
      <c r="O7557" s="7">
        <v>2553</v>
      </c>
      <c r="P7557" s="7">
        <f>SUM(dane3[[#This Row],[RoomService]:[VRDeck]])</f>
        <v>8093</v>
      </c>
      <c r="Q7557" t="s">
        <v>20652</v>
      </c>
      <c r="R7557" t="b">
        <v>0</v>
      </c>
    </row>
    <row r="7558" spans="1:18" x14ac:dyDescent="0.3">
      <c r="A7558" t="s">
        <v>20653</v>
      </c>
      <c r="B7558">
        <f>MID(dane3[[#This Row],[PassengerId]],1,4)+0</f>
        <v>8077</v>
      </c>
      <c r="C7558" t="s">
        <v>19</v>
      </c>
      <c r="D7558" t="b">
        <v>0</v>
      </c>
      <c r="E7558" t="s">
        <v>20654</v>
      </c>
      <c r="F7558" t="str">
        <f>MID($E7558,1,1)</f>
        <v>G</v>
      </c>
      <c r="G7558" t="str">
        <f>IFERROR(MID($E7558,SEARCH("/",$E7558,SEARCH("/",$E7558)+1)+1,1),"")</f>
        <v>P</v>
      </c>
      <c r="H7558" t="s">
        <v>16</v>
      </c>
      <c r="I7558">
        <v>20</v>
      </c>
      <c r="J7558" t="b">
        <v>0</v>
      </c>
      <c r="K7558" s="7">
        <v>721</v>
      </c>
      <c r="L7558" s="7">
        <v>122</v>
      </c>
      <c r="M7558" s="7">
        <v>0</v>
      </c>
      <c r="N7558" s="7">
        <v>0</v>
      </c>
      <c r="O7558" s="7">
        <v>0</v>
      </c>
      <c r="P7558" s="7">
        <f>SUM(dane3[[#This Row],[RoomService]:[VRDeck]])</f>
        <v>843</v>
      </c>
      <c r="Q7558" t="s">
        <v>20655</v>
      </c>
      <c r="R7558" t="b">
        <v>0</v>
      </c>
    </row>
    <row r="7559" spans="1:18" x14ac:dyDescent="0.3">
      <c r="A7559" t="s">
        <v>20656</v>
      </c>
      <c r="B7559">
        <f>MID(dane3[[#This Row],[PassengerId]],1,4)+0</f>
        <v>8078</v>
      </c>
      <c r="C7559" t="s">
        <v>19</v>
      </c>
      <c r="D7559" t="b">
        <v>0</v>
      </c>
      <c r="E7559" t="s">
        <v>20657</v>
      </c>
      <c r="F7559" t="str">
        <f>MID($E7559,1,1)</f>
        <v>F</v>
      </c>
      <c r="G7559" t="str">
        <f>IFERROR(MID($E7559,SEARCH("/",$E7559,SEARCH("/",$E7559)+1)+1,1),"")</f>
        <v>P</v>
      </c>
      <c r="H7559" t="s">
        <v>16</v>
      </c>
      <c r="I7559">
        <v>19</v>
      </c>
      <c r="J7559" t="b">
        <v>0</v>
      </c>
      <c r="K7559" s="7">
        <v>0</v>
      </c>
      <c r="L7559" s="7">
        <v>0</v>
      </c>
      <c r="M7559" s="7">
        <v>134</v>
      </c>
      <c r="N7559" s="7">
        <v>1931</v>
      </c>
      <c r="O7559" s="7">
        <v>0</v>
      </c>
      <c r="P7559" s="7">
        <f>SUM(dane3[[#This Row],[RoomService]:[VRDeck]])</f>
        <v>2065</v>
      </c>
      <c r="Q7559" t="s">
        <v>20658</v>
      </c>
      <c r="R7559" t="b">
        <v>0</v>
      </c>
    </row>
    <row r="7560" spans="1:18" x14ac:dyDescent="0.3">
      <c r="A7560" t="s">
        <v>20659</v>
      </c>
      <c r="B7560">
        <f>MID(dane3[[#This Row],[PassengerId]],1,4)+0</f>
        <v>8079</v>
      </c>
      <c r="C7560" t="s">
        <v>19</v>
      </c>
      <c r="D7560" t="b">
        <v>0</v>
      </c>
      <c r="E7560" t="s">
        <v>20660</v>
      </c>
      <c r="F7560" t="str">
        <f>MID($E7560,1,1)</f>
        <v>F</v>
      </c>
      <c r="G7560" t="str">
        <f>IFERROR(MID($E7560,SEARCH("/",$E7560,SEARCH("/",$E7560)+1)+1,1),"")</f>
        <v>S</v>
      </c>
      <c r="H7560" t="s">
        <v>32</v>
      </c>
      <c r="I7560">
        <v>21</v>
      </c>
      <c r="J7560" t="b">
        <v>0</v>
      </c>
      <c r="K7560" s="7">
        <v>505</v>
      </c>
      <c r="L7560" s="7">
        <v>0</v>
      </c>
      <c r="M7560" s="7">
        <v>0</v>
      </c>
      <c r="N7560" s="7">
        <v>0</v>
      </c>
      <c r="O7560" s="7">
        <v>110</v>
      </c>
      <c r="P7560" s="7">
        <f>SUM(dane3[[#This Row],[RoomService]:[VRDeck]])</f>
        <v>615</v>
      </c>
      <c r="Q7560" t="s">
        <v>20661</v>
      </c>
      <c r="R7560" t="b">
        <v>1</v>
      </c>
    </row>
    <row r="7561" spans="1:18" x14ac:dyDescent="0.3">
      <c r="A7561" t="s">
        <v>20662</v>
      </c>
      <c r="B7561">
        <f>MID(dane3[[#This Row],[PassengerId]],1,4)+0</f>
        <v>8081</v>
      </c>
      <c r="C7561" t="s">
        <v>14</v>
      </c>
      <c r="D7561" t="b">
        <v>0</v>
      </c>
      <c r="E7561" t="s">
        <v>20663</v>
      </c>
      <c r="F7561" t="str">
        <f>MID($E7561,1,1)</f>
        <v>D</v>
      </c>
      <c r="G7561" t="str">
        <f>IFERROR(MID($E7561,SEARCH("/",$E7561,SEARCH("/",$E7561)+1)+1,1),"")</f>
        <v>P</v>
      </c>
      <c r="H7561" t="s">
        <v>46</v>
      </c>
      <c r="I7561">
        <v>39</v>
      </c>
      <c r="J7561" t="b">
        <v>0</v>
      </c>
      <c r="K7561" s="7">
        <v>2</v>
      </c>
      <c r="L7561" s="7">
        <v>15450</v>
      </c>
      <c r="M7561" s="7">
        <v>336</v>
      </c>
      <c r="N7561" s="7">
        <v>1</v>
      </c>
      <c r="O7561" s="7">
        <v>904</v>
      </c>
      <c r="P7561" s="7">
        <f>SUM(dane3[[#This Row],[RoomService]:[VRDeck]])</f>
        <v>16693</v>
      </c>
      <c r="Q7561" t="s">
        <v>20664</v>
      </c>
      <c r="R7561" t="b">
        <v>1</v>
      </c>
    </row>
    <row r="7562" spans="1:18" x14ac:dyDescent="0.3">
      <c r="A7562" t="s">
        <v>20665</v>
      </c>
      <c r="B7562">
        <f>MID(dane3[[#This Row],[PassengerId]],1,4)+0</f>
        <v>8082</v>
      </c>
      <c r="C7562" t="s">
        <v>19</v>
      </c>
      <c r="D7562" t="b">
        <v>1</v>
      </c>
      <c r="E7562" t="s">
        <v>20666</v>
      </c>
      <c r="F7562" t="str">
        <f>MID($E7562,1,1)</f>
        <v>G</v>
      </c>
      <c r="G7562" t="str">
        <f>IFERROR(MID($E7562,SEARCH("/",$E7562,SEARCH("/",$E7562)+1)+1,1),"")</f>
        <v>P</v>
      </c>
      <c r="H7562" t="s">
        <v>16</v>
      </c>
      <c r="I7562">
        <v>12</v>
      </c>
      <c r="J7562" t="b">
        <v>0</v>
      </c>
      <c r="K7562" s="7">
        <v>0</v>
      </c>
      <c r="L7562" s="7">
        <v>0</v>
      </c>
      <c r="M7562" s="7">
        <v>0</v>
      </c>
      <c r="N7562" s="7">
        <v>0</v>
      </c>
      <c r="O7562" s="7">
        <v>0</v>
      </c>
      <c r="P7562" s="7">
        <f>SUM(dane3[[#This Row],[RoomService]:[VRDeck]])</f>
        <v>0</v>
      </c>
      <c r="Q7562" t="s">
        <v>20667</v>
      </c>
      <c r="R7562" t="b">
        <v>0</v>
      </c>
    </row>
    <row r="7563" spans="1:18" x14ac:dyDescent="0.3">
      <c r="A7563" t="s">
        <v>20668</v>
      </c>
      <c r="B7563">
        <f>MID(dane3[[#This Row],[PassengerId]],1,4)+0</f>
        <v>8082</v>
      </c>
      <c r="C7563" t="s">
        <v>19</v>
      </c>
      <c r="D7563" t="b">
        <v>0</v>
      </c>
      <c r="E7563" t="s">
        <v>20669</v>
      </c>
      <c r="F7563" t="str">
        <f>MID($E7563,1,1)</f>
        <v>F</v>
      </c>
      <c r="G7563" t="str">
        <f>IFERROR(MID($E7563,SEARCH("/",$E7563,SEARCH("/",$E7563)+1)+1,1),"")</f>
        <v>P</v>
      </c>
      <c r="H7563" t="s">
        <v>46</v>
      </c>
      <c r="I7563">
        <v>20</v>
      </c>
      <c r="J7563" t="b">
        <v>0</v>
      </c>
      <c r="K7563" s="7">
        <v>1842</v>
      </c>
      <c r="L7563" s="7">
        <v>0</v>
      </c>
      <c r="M7563" s="7">
        <v>0</v>
      </c>
      <c r="N7563" s="7">
        <v>0</v>
      </c>
      <c r="O7563" s="7">
        <v>0</v>
      </c>
      <c r="P7563" s="7">
        <f>SUM(dane3[[#This Row],[RoomService]:[VRDeck]])</f>
        <v>1842</v>
      </c>
      <c r="Q7563" t="s">
        <v>20670</v>
      </c>
      <c r="R7563" t="b">
        <v>1</v>
      </c>
    </row>
    <row r="7564" spans="1:18" x14ac:dyDescent="0.3">
      <c r="A7564" t="s">
        <v>20671</v>
      </c>
      <c r="B7564">
        <f>MID(dane3[[#This Row],[PassengerId]],1,4)+0</f>
        <v>8083</v>
      </c>
      <c r="C7564" t="s">
        <v>19</v>
      </c>
      <c r="D7564" t="b">
        <v>0</v>
      </c>
      <c r="E7564" t="s">
        <v>20672</v>
      </c>
      <c r="F7564" t="str">
        <f>MID($E7564,1,1)</f>
        <v>F</v>
      </c>
      <c r="G7564" t="str">
        <f>IFERROR(MID($E7564,SEARCH("/",$E7564,SEARCH("/",$E7564)+1)+1,1),"")</f>
        <v>P</v>
      </c>
      <c r="H7564" t="s">
        <v>16</v>
      </c>
      <c r="I7564">
        <v>18</v>
      </c>
      <c r="J7564" t="b">
        <v>0</v>
      </c>
      <c r="K7564" s="7">
        <v>595</v>
      </c>
      <c r="L7564" s="7">
        <v>134</v>
      </c>
      <c r="M7564" s="7">
        <v>7</v>
      </c>
      <c r="N7564" s="7">
        <v>0</v>
      </c>
      <c r="O7564" s="7">
        <v>0</v>
      </c>
      <c r="P7564" s="7">
        <f>SUM(dane3[[#This Row],[RoomService]:[VRDeck]])</f>
        <v>736</v>
      </c>
      <c r="Q7564" t="s">
        <v>20673</v>
      </c>
      <c r="R7564" t="b">
        <v>0</v>
      </c>
    </row>
    <row r="7565" spans="1:18" x14ac:dyDescent="0.3">
      <c r="A7565" t="s">
        <v>20674</v>
      </c>
      <c r="B7565">
        <f>MID(dane3[[#This Row],[PassengerId]],1,4)+0</f>
        <v>8084</v>
      </c>
      <c r="C7565" t="s">
        <v>14</v>
      </c>
      <c r="D7565" t="b">
        <v>0</v>
      </c>
      <c r="E7565" t="s">
        <v>20675</v>
      </c>
      <c r="F7565" t="str">
        <f>MID($E7565,1,1)</f>
        <v>C</v>
      </c>
      <c r="G7565" t="str">
        <f>IFERROR(MID($E7565,SEARCH("/",$E7565,SEARCH("/",$E7565)+1)+1,1),"")</f>
        <v>P</v>
      </c>
      <c r="H7565" t="s">
        <v>16</v>
      </c>
      <c r="I7565">
        <v>31</v>
      </c>
      <c r="J7565" t="b">
        <v>0</v>
      </c>
      <c r="K7565" s="7">
        <v>0</v>
      </c>
      <c r="L7565" s="7">
        <v>745</v>
      </c>
      <c r="M7565" s="7">
        <v>0</v>
      </c>
      <c r="N7565" s="7">
        <v>6688</v>
      </c>
      <c r="O7565" s="7">
        <v>2161</v>
      </c>
      <c r="P7565" s="7">
        <f>SUM(dane3[[#This Row],[RoomService]:[VRDeck]])</f>
        <v>9594</v>
      </c>
      <c r="Q7565" t="s">
        <v>20676</v>
      </c>
      <c r="R7565" t="b">
        <v>0</v>
      </c>
    </row>
    <row r="7566" spans="1:18" x14ac:dyDescent="0.3">
      <c r="A7566" t="s">
        <v>20677</v>
      </c>
      <c r="B7566">
        <f>MID(dane3[[#This Row],[PassengerId]],1,4)+0</f>
        <v>8085</v>
      </c>
      <c r="C7566" t="s">
        <v>19</v>
      </c>
      <c r="D7566" t="b">
        <v>0</v>
      </c>
      <c r="E7566" t="s">
        <v>20678</v>
      </c>
      <c r="F7566" t="str">
        <f>MID($E7566,1,1)</f>
        <v>F</v>
      </c>
      <c r="G7566" t="str">
        <f>IFERROR(MID($E7566,SEARCH("/",$E7566,SEARCH("/",$E7566)+1)+1,1),"")</f>
        <v>S</v>
      </c>
      <c r="H7566" t="s">
        <v>32</v>
      </c>
      <c r="I7566">
        <v>35</v>
      </c>
      <c r="J7566" t="b">
        <v>0</v>
      </c>
      <c r="K7566" s="7">
        <v>635</v>
      </c>
      <c r="L7566" s="7">
        <v>3</v>
      </c>
      <c r="M7566" s="7">
        <v>0</v>
      </c>
      <c r="N7566" s="7">
        <v>0</v>
      </c>
      <c r="O7566" s="7">
        <v>25</v>
      </c>
      <c r="P7566" s="7">
        <f>SUM(dane3[[#This Row],[RoomService]:[VRDeck]])</f>
        <v>663</v>
      </c>
      <c r="Q7566" t="s">
        <v>20679</v>
      </c>
      <c r="R7566" t="b">
        <v>0</v>
      </c>
    </row>
    <row r="7567" spans="1:18" x14ac:dyDescent="0.3">
      <c r="A7567" t="s">
        <v>20680</v>
      </c>
      <c r="B7567">
        <f>MID(dane3[[#This Row],[PassengerId]],1,4)+0</f>
        <v>8086</v>
      </c>
      <c r="C7567" t="s">
        <v>19</v>
      </c>
      <c r="D7567" t="b">
        <v>1</v>
      </c>
      <c r="E7567" t="s">
        <v>20681</v>
      </c>
      <c r="F7567" t="str">
        <f>MID($E7567,1,1)</f>
        <v>G</v>
      </c>
      <c r="G7567" t="str">
        <f>IFERROR(MID($E7567,SEARCH("/",$E7567,SEARCH("/",$E7567)+1)+1,1),"")</f>
        <v>P</v>
      </c>
      <c r="H7567" t="s">
        <v>32</v>
      </c>
      <c r="I7567">
        <v>44</v>
      </c>
      <c r="J7567" t="b">
        <v>0</v>
      </c>
      <c r="K7567" s="7">
        <v>0</v>
      </c>
      <c r="L7567" s="7">
        <v>0</v>
      </c>
      <c r="M7567" s="7">
        <v>0</v>
      </c>
      <c r="N7567" s="7">
        <v>0</v>
      </c>
      <c r="O7567" s="7">
        <v>0</v>
      </c>
      <c r="P7567" s="7">
        <f>SUM(dane3[[#This Row],[RoomService]:[VRDeck]])</f>
        <v>0</v>
      </c>
      <c r="Q7567" t="s">
        <v>20682</v>
      </c>
      <c r="R7567" t="b">
        <v>1</v>
      </c>
    </row>
    <row r="7568" spans="1:18" x14ac:dyDescent="0.3">
      <c r="A7568" t="s">
        <v>20683</v>
      </c>
      <c r="B7568">
        <f>MID(dane3[[#This Row],[PassengerId]],1,4)+0</f>
        <v>8087</v>
      </c>
      <c r="C7568" t="s">
        <v>14</v>
      </c>
      <c r="D7568" t="b">
        <v>0</v>
      </c>
      <c r="E7568" t="s">
        <v>20684</v>
      </c>
      <c r="F7568" t="str">
        <f>MID($E7568,1,1)</f>
        <v>B</v>
      </c>
      <c r="G7568" t="str">
        <f>IFERROR(MID($E7568,SEARCH("/",$E7568,SEARCH("/",$E7568)+1)+1,1),"")</f>
        <v>P</v>
      </c>
      <c r="H7568" t="s">
        <v>16</v>
      </c>
      <c r="I7568">
        <v>62</v>
      </c>
      <c r="J7568" t="b">
        <v>0</v>
      </c>
      <c r="K7568" s="7">
        <v>33</v>
      </c>
      <c r="L7568" s="7">
        <v>3518</v>
      </c>
      <c r="M7568" s="7">
        <v>0</v>
      </c>
      <c r="N7568" s="7">
        <v>394</v>
      </c>
      <c r="O7568" s="7">
        <v>0</v>
      </c>
      <c r="P7568" s="7">
        <f>SUM(dane3[[#This Row],[RoomService]:[VRDeck]])</f>
        <v>3945</v>
      </c>
      <c r="Q7568" t="s">
        <v>20685</v>
      </c>
      <c r="R7568" t="b">
        <v>1</v>
      </c>
    </row>
    <row r="7569" spans="1:18" x14ac:dyDescent="0.3">
      <c r="A7569" t="s">
        <v>19960</v>
      </c>
      <c r="B7569">
        <f>MID(dane3[[#This Row],[PassengerId]],1,4)+0</f>
        <v>7809</v>
      </c>
      <c r="C7569" t="s">
        <v>53</v>
      </c>
      <c r="D7569" t="b">
        <v>1</v>
      </c>
      <c r="E7569" t="s">
        <v>19961</v>
      </c>
      <c r="F7569" t="str">
        <f>MID($E7569,1,1)</f>
        <v>F</v>
      </c>
      <c r="G7569" t="str">
        <f>IFERROR(MID($E7569,SEARCH("/",$E7569,SEARCH("/",$E7569)+1)+1,1),"")</f>
        <v>S</v>
      </c>
      <c r="H7569" t="s">
        <v>16</v>
      </c>
      <c r="I7569">
        <v>26</v>
      </c>
      <c r="J7569" t="b">
        <v>0</v>
      </c>
      <c r="K7569" s="7">
        <v>0</v>
      </c>
      <c r="L7569" s="7">
        <v>0</v>
      </c>
      <c r="M7569" s="7">
        <v>0</v>
      </c>
      <c r="N7569" s="7">
        <v>0</v>
      </c>
      <c r="O7569" s="7">
        <v>0</v>
      </c>
      <c r="P7569" s="7">
        <f>SUM(dane3[[#This Row],[RoomService]:[VRDeck]])</f>
        <v>0</v>
      </c>
      <c r="Q7569" t="s">
        <v>19962</v>
      </c>
      <c r="R7569" t="b">
        <v>1</v>
      </c>
    </row>
    <row r="7570" spans="1:18" x14ac:dyDescent="0.3">
      <c r="A7570" t="s">
        <v>19963</v>
      </c>
      <c r="B7570">
        <f>MID(dane3[[#This Row],[PassengerId]],1,4)+0</f>
        <v>7809</v>
      </c>
      <c r="C7570" t="s">
        <v>53</v>
      </c>
      <c r="D7570" t="b">
        <v>1</v>
      </c>
      <c r="E7570" t="s">
        <v>19961</v>
      </c>
      <c r="F7570" t="str">
        <f>MID($E7570,1,1)</f>
        <v>F</v>
      </c>
      <c r="G7570" t="str">
        <f>IFERROR(MID($E7570,SEARCH("/",$E7570,SEARCH("/",$E7570)+1)+1,1),"")</f>
        <v>S</v>
      </c>
      <c r="H7570" t="s">
        <v>16</v>
      </c>
      <c r="I7570">
        <v>26</v>
      </c>
      <c r="J7570" t="b">
        <v>0</v>
      </c>
      <c r="K7570" s="7">
        <v>0</v>
      </c>
      <c r="L7570" s="7">
        <v>0</v>
      </c>
      <c r="M7570" s="7">
        <v>0</v>
      </c>
      <c r="N7570" s="7">
        <v>0</v>
      </c>
      <c r="O7570" s="7">
        <v>0</v>
      </c>
      <c r="P7570" s="7">
        <f>SUM(dane3[[#This Row],[RoomService]:[VRDeck]])</f>
        <v>0</v>
      </c>
      <c r="Q7570" t="s">
        <v>19964</v>
      </c>
      <c r="R7570" t="b">
        <v>1</v>
      </c>
    </row>
    <row r="7571" spans="1:18" x14ac:dyDescent="0.3">
      <c r="A7571" t="s">
        <v>20692</v>
      </c>
      <c r="B7571">
        <f>MID(dane3[[#This Row],[PassengerId]],1,4)+0</f>
        <v>8089</v>
      </c>
      <c r="C7571" t="s">
        <v>19</v>
      </c>
      <c r="D7571" t="b">
        <v>0</v>
      </c>
      <c r="E7571" t="s">
        <v>20693</v>
      </c>
      <c r="F7571" t="str">
        <f>MID($E7571,1,1)</f>
        <v>F</v>
      </c>
      <c r="G7571" t="str">
        <f>IFERROR(MID($E7571,SEARCH("/",$E7571,SEARCH("/",$E7571)+1)+1,1),"")</f>
        <v>P</v>
      </c>
      <c r="H7571" t="s">
        <v>16</v>
      </c>
      <c r="I7571">
        <v>19</v>
      </c>
      <c r="J7571" t="b">
        <v>0</v>
      </c>
      <c r="K7571" s="7">
        <v>0</v>
      </c>
      <c r="L7571" s="7">
        <v>0</v>
      </c>
      <c r="M7571" s="7">
        <v>1761</v>
      </c>
      <c r="N7571" s="7">
        <v>0</v>
      </c>
      <c r="O7571" s="7">
        <v>36</v>
      </c>
      <c r="P7571" s="7">
        <f>SUM(dane3[[#This Row],[RoomService]:[VRDeck]])</f>
        <v>1797</v>
      </c>
      <c r="Q7571" t="s">
        <v>20694</v>
      </c>
      <c r="R7571" t="b">
        <v>1</v>
      </c>
    </row>
    <row r="7572" spans="1:18" x14ac:dyDescent="0.3">
      <c r="A7572" t="s">
        <v>20695</v>
      </c>
      <c r="B7572">
        <f>MID(dane3[[#This Row],[PassengerId]],1,4)+0</f>
        <v>8091</v>
      </c>
      <c r="C7572" t="s">
        <v>19</v>
      </c>
      <c r="D7572" t="b">
        <v>0</v>
      </c>
      <c r="E7572" t="s">
        <v>20696</v>
      </c>
      <c r="F7572" t="str">
        <f>MID($E7572,1,1)</f>
        <v>F</v>
      </c>
      <c r="G7572" t="str">
        <f>IFERROR(MID($E7572,SEARCH("/",$E7572,SEARCH("/",$E7572)+1)+1,1),"")</f>
        <v>P</v>
      </c>
      <c r="H7572" t="s">
        <v>16</v>
      </c>
      <c r="I7572">
        <v>29</v>
      </c>
      <c r="J7572" t="b">
        <v>0</v>
      </c>
      <c r="K7572" s="7">
        <v>18</v>
      </c>
      <c r="L7572" s="7">
        <v>7</v>
      </c>
      <c r="M7572" s="7">
        <v>0</v>
      </c>
      <c r="N7572" s="7">
        <v>0</v>
      </c>
      <c r="O7572" s="7">
        <v>779</v>
      </c>
      <c r="P7572" s="7">
        <f>SUM(dane3[[#This Row],[RoomService]:[VRDeck]])</f>
        <v>804</v>
      </c>
      <c r="Q7572" t="s">
        <v>20697</v>
      </c>
      <c r="R7572" t="b">
        <v>0</v>
      </c>
    </row>
    <row r="7573" spans="1:18" x14ac:dyDescent="0.3">
      <c r="A7573" t="s">
        <v>20698</v>
      </c>
      <c r="B7573">
        <f>MID(dane3[[#This Row],[PassengerId]],1,4)+0</f>
        <v>8092</v>
      </c>
      <c r="C7573" t="s">
        <v>14</v>
      </c>
      <c r="D7573" t="b">
        <v>0</v>
      </c>
      <c r="E7573" t="s">
        <v>20699</v>
      </c>
      <c r="F7573" t="str">
        <f>MID($E7573,1,1)</f>
        <v>D</v>
      </c>
      <c r="G7573" t="str">
        <f>IFERROR(MID($E7573,SEARCH("/",$E7573,SEARCH("/",$E7573)+1)+1,1),"")</f>
        <v>S</v>
      </c>
      <c r="H7573" t="s">
        <v>16</v>
      </c>
      <c r="I7573">
        <v>31</v>
      </c>
      <c r="J7573" t="b">
        <v>0</v>
      </c>
      <c r="K7573" s="7">
        <v>0</v>
      </c>
      <c r="L7573" s="7">
        <v>4655</v>
      </c>
      <c r="M7573" s="7">
        <v>135</v>
      </c>
      <c r="N7573" s="7">
        <v>2075</v>
      </c>
      <c r="O7573" s="7">
        <v>402</v>
      </c>
      <c r="P7573" s="7">
        <f>SUM(dane3[[#This Row],[RoomService]:[VRDeck]])</f>
        <v>7267</v>
      </c>
      <c r="Q7573" t="s">
        <v>20700</v>
      </c>
      <c r="R7573" t="b">
        <v>1</v>
      </c>
    </row>
    <row r="7574" spans="1:18" x14ac:dyDescent="0.3">
      <c r="A7574" t="s">
        <v>20701</v>
      </c>
      <c r="B7574">
        <f>MID(dane3[[#This Row],[PassengerId]],1,4)+0</f>
        <v>8092</v>
      </c>
      <c r="C7574" t="s">
        <v>14</v>
      </c>
      <c r="D7574" t="b">
        <v>1</v>
      </c>
      <c r="E7574" t="s">
        <v>20699</v>
      </c>
      <c r="F7574" t="str">
        <f>MID($E7574,1,1)</f>
        <v>D</v>
      </c>
      <c r="G7574" t="str">
        <f>IFERROR(MID($E7574,SEARCH("/",$E7574,SEARCH("/",$E7574)+1)+1,1),"")</f>
        <v>S</v>
      </c>
      <c r="H7574" t="s">
        <v>46</v>
      </c>
      <c r="I7574">
        <v>33</v>
      </c>
      <c r="J7574" t="b">
        <v>1</v>
      </c>
      <c r="K7574" s="7">
        <v>0</v>
      </c>
      <c r="L7574" s="7">
        <v>0</v>
      </c>
      <c r="M7574" s="7">
        <v>0</v>
      </c>
      <c r="N7574" s="7">
        <v>0</v>
      </c>
      <c r="O7574" s="7">
        <v>0</v>
      </c>
      <c r="P7574" s="7">
        <f>SUM(dane3[[#This Row],[RoomService]:[VRDeck]])</f>
        <v>0</v>
      </c>
      <c r="Q7574" t="s">
        <v>20702</v>
      </c>
      <c r="R7574" t="b">
        <v>1</v>
      </c>
    </row>
    <row r="7575" spans="1:18" x14ac:dyDescent="0.3">
      <c r="A7575" t="s">
        <v>20703</v>
      </c>
      <c r="B7575">
        <f>MID(dane3[[#This Row],[PassengerId]],1,4)+0</f>
        <v>8092</v>
      </c>
      <c r="C7575" t="s">
        <v>14</v>
      </c>
      <c r="D7575" t="b">
        <v>0</v>
      </c>
      <c r="E7575" t="s">
        <v>20699</v>
      </c>
      <c r="F7575" t="str">
        <f>MID($E7575,1,1)</f>
        <v>D</v>
      </c>
      <c r="G7575" t="str">
        <f>IFERROR(MID($E7575,SEARCH("/",$E7575,SEARCH("/",$E7575)+1)+1,1),"")</f>
        <v>S</v>
      </c>
      <c r="H7575" t="s">
        <v>16</v>
      </c>
      <c r="I7575">
        <v>41</v>
      </c>
      <c r="J7575" t="b">
        <v>0</v>
      </c>
      <c r="K7575" s="7">
        <v>0</v>
      </c>
      <c r="L7575" s="7">
        <v>3216</v>
      </c>
      <c r="M7575" s="7">
        <v>0</v>
      </c>
      <c r="N7575" s="7">
        <v>433</v>
      </c>
      <c r="O7575" s="7">
        <v>517</v>
      </c>
      <c r="P7575" s="7">
        <f>SUM(dane3[[#This Row],[RoomService]:[VRDeck]])</f>
        <v>4166</v>
      </c>
      <c r="Q7575" t="s">
        <v>20704</v>
      </c>
      <c r="R7575" t="b">
        <v>0</v>
      </c>
    </row>
    <row r="7576" spans="1:18" x14ac:dyDescent="0.3">
      <c r="A7576" t="s">
        <v>20705</v>
      </c>
      <c r="B7576">
        <f>MID(dane3[[#This Row],[PassengerId]],1,4)+0</f>
        <v>8094</v>
      </c>
      <c r="C7576" t="s">
        <v>14</v>
      </c>
      <c r="D7576" t="b">
        <v>0</v>
      </c>
      <c r="E7576" t="s">
        <v>20706</v>
      </c>
      <c r="F7576" t="str">
        <f>MID($E7576,1,1)</f>
        <v>C</v>
      </c>
      <c r="G7576" t="str">
        <f>IFERROR(MID($E7576,SEARCH("/",$E7576,SEARCH("/",$E7576)+1)+1,1),"")</f>
        <v>P</v>
      </c>
      <c r="H7576" t="s">
        <v>16</v>
      </c>
      <c r="I7576">
        <v>60</v>
      </c>
      <c r="J7576" t="b">
        <v>0</v>
      </c>
      <c r="K7576" s="7">
        <v>19</v>
      </c>
      <c r="L7576" s="7">
        <v>7316</v>
      </c>
      <c r="M7576" s="7">
        <v>0</v>
      </c>
      <c r="N7576" s="7">
        <v>0</v>
      </c>
      <c r="O7576" s="7">
        <v>1781</v>
      </c>
      <c r="P7576" s="7">
        <f>SUM(dane3[[#This Row],[RoomService]:[VRDeck]])</f>
        <v>9116</v>
      </c>
      <c r="Q7576" t="s">
        <v>20707</v>
      </c>
      <c r="R7576" t="b">
        <v>1</v>
      </c>
    </row>
    <row r="7577" spans="1:18" x14ac:dyDescent="0.3">
      <c r="A7577" t="s">
        <v>20708</v>
      </c>
      <c r="B7577">
        <f>MID(dane3[[#This Row],[PassengerId]],1,4)+0</f>
        <v>8097</v>
      </c>
      <c r="C7577" t="s">
        <v>14</v>
      </c>
      <c r="D7577" t="b">
        <v>1</v>
      </c>
      <c r="E7577" t="s">
        <v>20709</v>
      </c>
      <c r="F7577" t="str">
        <f>MID($E7577,1,1)</f>
        <v>B</v>
      </c>
      <c r="G7577" t="str">
        <f>IFERROR(MID($E7577,SEARCH("/",$E7577,SEARCH("/",$E7577)+1)+1,1),"")</f>
        <v>S</v>
      </c>
      <c r="H7577" t="s">
        <v>16</v>
      </c>
      <c r="I7577">
        <v>41</v>
      </c>
      <c r="J7577" t="b">
        <v>0</v>
      </c>
      <c r="K7577" s="7">
        <v>0</v>
      </c>
      <c r="L7577" s="7">
        <v>0</v>
      </c>
      <c r="M7577" s="7">
        <v>0</v>
      </c>
      <c r="N7577" s="7">
        <v>0</v>
      </c>
      <c r="O7577" s="7">
        <v>0</v>
      </c>
      <c r="P7577" s="7">
        <f>SUM(dane3[[#This Row],[RoomService]:[VRDeck]])</f>
        <v>0</v>
      </c>
      <c r="Q7577" t="s">
        <v>20710</v>
      </c>
      <c r="R7577" t="b">
        <v>1</v>
      </c>
    </row>
    <row r="7578" spans="1:18" x14ac:dyDescent="0.3">
      <c r="A7578" t="s">
        <v>20711</v>
      </c>
      <c r="B7578">
        <f>MID(dane3[[#This Row],[PassengerId]],1,4)+0</f>
        <v>8098</v>
      </c>
      <c r="C7578" t="s">
        <v>14</v>
      </c>
      <c r="D7578" t="b">
        <v>0</v>
      </c>
      <c r="E7578" t="s">
        <v>20712</v>
      </c>
      <c r="F7578" t="str">
        <f>MID($E7578,1,1)</f>
        <v>B</v>
      </c>
      <c r="G7578" t="str">
        <f>IFERROR(MID($E7578,SEARCH("/",$E7578,SEARCH("/",$E7578)+1)+1,1),"")</f>
        <v>P</v>
      </c>
      <c r="H7578" t="s">
        <v>16</v>
      </c>
      <c r="I7578">
        <v>69</v>
      </c>
      <c r="J7578" t="b">
        <v>1</v>
      </c>
      <c r="K7578" s="7">
        <v>0</v>
      </c>
      <c r="L7578" s="7">
        <v>269</v>
      </c>
      <c r="M7578" s="7">
        <v>0</v>
      </c>
      <c r="N7578" s="7">
        <v>190</v>
      </c>
      <c r="O7578" s="7">
        <v>9033</v>
      </c>
      <c r="P7578" s="7">
        <f>SUM(dane3[[#This Row],[RoomService]:[VRDeck]])</f>
        <v>9492</v>
      </c>
      <c r="Q7578" t="s">
        <v>20713</v>
      </c>
      <c r="R7578" t="b">
        <v>0</v>
      </c>
    </row>
    <row r="7579" spans="1:18" x14ac:dyDescent="0.3">
      <c r="A7579" t="s">
        <v>20714</v>
      </c>
      <c r="B7579">
        <f>MID(dane3[[#This Row],[PassengerId]],1,4)+0</f>
        <v>8098</v>
      </c>
      <c r="C7579" t="s">
        <v>14</v>
      </c>
      <c r="D7579" t="b">
        <v>0</v>
      </c>
      <c r="E7579" t="s">
        <v>20712</v>
      </c>
      <c r="F7579" t="str">
        <f>MID($E7579,1,1)</f>
        <v>B</v>
      </c>
      <c r="G7579" t="str">
        <f>IFERROR(MID($E7579,SEARCH("/",$E7579,SEARCH("/",$E7579)+1)+1,1),"")</f>
        <v>P</v>
      </c>
      <c r="H7579" t="s">
        <v>46</v>
      </c>
      <c r="I7579">
        <v>44</v>
      </c>
      <c r="J7579" t="b">
        <v>0</v>
      </c>
      <c r="K7579" s="7">
        <v>9</v>
      </c>
      <c r="L7579" s="7">
        <v>2311</v>
      </c>
      <c r="M7579" s="7">
        <v>0</v>
      </c>
      <c r="N7579" s="7">
        <v>633</v>
      </c>
      <c r="O7579" s="7">
        <v>1</v>
      </c>
      <c r="P7579" s="7">
        <f>SUM(dane3[[#This Row],[RoomService]:[VRDeck]])</f>
        <v>2954</v>
      </c>
      <c r="Q7579" t="s">
        <v>20715</v>
      </c>
      <c r="R7579" t="b">
        <v>1</v>
      </c>
    </row>
    <row r="7580" spans="1:18" x14ac:dyDescent="0.3">
      <c r="A7580" t="s">
        <v>20716</v>
      </c>
      <c r="B7580">
        <f>MID(dane3[[#This Row],[PassengerId]],1,4)+0</f>
        <v>8098</v>
      </c>
      <c r="C7580" t="s">
        <v>14</v>
      </c>
      <c r="D7580" t="b">
        <v>1</v>
      </c>
      <c r="E7580" t="s">
        <v>20712</v>
      </c>
      <c r="F7580" t="str">
        <f>MID($E7580,1,1)</f>
        <v>B</v>
      </c>
      <c r="G7580" t="str">
        <f>IFERROR(MID($E7580,SEARCH("/",$E7580,SEARCH("/",$E7580)+1)+1,1),"")</f>
        <v>P</v>
      </c>
      <c r="H7580" t="s">
        <v>46</v>
      </c>
      <c r="I7580">
        <v>18</v>
      </c>
      <c r="J7580" t="b">
        <v>0</v>
      </c>
      <c r="K7580" s="7">
        <v>0</v>
      </c>
      <c r="L7580" s="7">
        <v>0</v>
      </c>
      <c r="M7580" s="7">
        <v>0</v>
      </c>
      <c r="N7580" s="7">
        <v>0</v>
      </c>
      <c r="O7580" s="7">
        <v>0</v>
      </c>
      <c r="P7580" s="7">
        <f>SUM(dane3[[#This Row],[RoomService]:[VRDeck]])</f>
        <v>0</v>
      </c>
      <c r="Q7580" t="s">
        <v>20717</v>
      </c>
      <c r="R7580" t="b">
        <v>1</v>
      </c>
    </row>
    <row r="7581" spans="1:18" x14ac:dyDescent="0.3">
      <c r="A7581" t="s">
        <v>20718</v>
      </c>
      <c r="B7581">
        <f>MID(dane3[[#This Row],[PassengerId]],1,4)+0</f>
        <v>8098</v>
      </c>
      <c r="C7581" t="s">
        <v>14</v>
      </c>
      <c r="D7581" t="b">
        <v>0</v>
      </c>
      <c r="E7581" t="s">
        <v>20712</v>
      </c>
      <c r="F7581" t="str">
        <f>MID($E7581,1,1)</f>
        <v>B</v>
      </c>
      <c r="G7581" t="str">
        <f>IFERROR(MID($E7581,SEARCH("/",$E7581,SEARCH("/",$E7581)+1)+1,1),"")</f>
        <v>P</v>
      </c>
      <c r="H7581" t="s">
        <v>46</v>
      </c>
      <c r="I7581">
        <v>26</v>
      </c>
      <c r="J7581" t="b">
        <v>0</v>
      </c>
      <c r="K7581" s="7">
        <v>0</v>
      </c>
      <c r="L7581" s="7">
        <v>11598</v>
      </c>
      <c r="M7581" s="7">
        <v>0</v>
      </c>
      <c r="N7581" s="7">
        <v>3</v>
      </c>
      <c r="O7581" s="7">
        <v>386</v>
      </c>
      <c r="P7581" s="7">
        <f>SUM(dane3[[#This Row],[RoomService]:[VRDeck]])</f>
        <v>11987</v>
      </c>
      <c r="Q7581" t="s">
        <v>20719</v>
      </c>
      <c r="R7581" t="b">
        <v>1</v>
      </c>
    </row>
    <row r="7582" spans="1:18" x14ac:dyDescent="0.3">
      <c r="A7582" t="s">
        <v>20720</v>
      </c>
      <c r="B7582">
        <f>MID(dane3[[#This Row],[PassengerId]],1,4)+0</f>
        <v>8102</v>
      </c>
      <c r="C7582" t="s">
        <v>19</v>
      </c>
      <c r="D7582" t="b">
        <v>0</v>
      </c>
      <c r="E7582" t="s">
        <v>20721</v>
      </c>
      <c r="F7582" t="str">
        <f>MID($E7582,1,1)</f>
        <v>F</v>
      </c>
      <c r="G7582" t="str">
        <f>IFERROR(MID($E7582,SEARCH("/",$E7582,SEARCH("/",$E7582)+1)+1,1),"")</f>
        <v>P</v>
      </c>
      <c r="H7582" t="s">
        <v>16</v>
      </c>
      <c r="I7582">
        <v>30</v>
      </c>
      <c r="J7582" t="b">
        <v>0</v>
      </c>
      <c r="K7582" s="7">
        <v>4</v>
      </c>
      <c r="L7582" s="7">
        <v>0</v>
      </c>
      <c r="M7582" s="7">
        <v>442</v>
      </c>
      <c r="N7582" s="7">
        <v>2441</v>
      </c>
      <c r="O7582" s="7">
        <v>0</v>
      </c>
      <c r="P7582" s="7">
        <f>SUM(dane3[[#This Row],[RoomService]:[VRDeck]])</f>
        <v>2887</v>
      </c>
      <c r="Q7582" t="s">
        <v>20722</v>
      </c>
      <c r="R7582" t="b">
        <v>0</v>
      </c>
    </row>
    <row r="7583" spans="1:18" x14ac:dyDescent="0.3">
      <c r="A7583" t="s">
        <v>19968</v>
      </c>
      <c r="B7583">
        <f>MID(dane3[[#This Row],[PassengerId]],1,4)+0</f>
        <v>7812</v>
      </c>
      <c r="C7583" t="s">
        <v>53</v>
      </c>
      <c r="D7583" t="b">
        <v>0</v>
      </c>
      <c r="E7583" t="s">
        <v>19969</v>
      </c>
      <c r="F7583" t="str">
        <f>MID($E7583,1,1)</f>
        <v>F</v>
      </c>
      <c r="G7583" t="str">
        <f>IFERROR(MID($E7583,SEARCH("/",$E7583,SEARCH("/",$E7583)+1)+1,1),"")</f>
        <v>S</v>
      </c>
      <c r="H7583" t="s">
        <v>16</v>
      </c>
      <c r="I7583">
        <v>26</v>
      </c>
      <c r="J7583" t="b">
        <v>0</v>
      </c>
      <c r="K7583" s="7">
        <v>1333</v>
      </c>
      <c r="L7583" s="7">
        <v>0</v>
      </c>
      <c r="M7583" s="7">
        <v>50</v>
      </c>
      <c r="N7583" s="7">
        <v>0</v>
      </c>
      <c r="O7583" s="7">
        <v>0</v>
      </c>
      <c r="P7583" s="7">
        <f>SUM(dane3[[#This Row],[RoomService]:[VRDeck]])</f>
        <v>1383</v>
      </c>
      <c r="Q7583" t="s">
        <v>19970</v>
      </c>
      <c r="R7583" t="b">
        <v>0</v>
      </c>
    </row>
    <row r="7584" spans="1:18" x14ac:dyDescent="0.3">
      <c r="A7584" t="s">
        <v>20726</v>
      </c>
      <c r="B7584">
        <f>MID(dane3[[#This Row],[PassengerId]],1,4)+0</f>
        <v>8105</v>
      </c>
      <c r="C7584" t="s">
        <v>19</v>
      </c>
      <c r="D7584" t="b">
        <v>0</v>
      </c>
      <c r="E7584" t="s">
        <v>20727</v>
      </c>
      <c r="F7584" t="str">
        <f>MID($E7584,1,1)</f>
        <v>F</v>
      </c>
      <c r="G7584" t="str">
        <f>IFERROR(MID($E7584,SEARCH("/",$E7584,SEARCH("/",$E7584)+1)+1,1),"")</f>
        <v>P</v>
      </c>
      <c r="H7584" t="s">
        <v>32</v>
      </c>
      <c r="I7584">
        <v>18</v>
      </c>
      <c r="J7584" t="b">
        <v>0</v>
      </c>
      <c r="K7584" s="7">
        <v>0</v>
      </c>
      <c r="L7584" s="7">
        <v>0</v>
      </c>
      <c r="M7584" s="7">
        <v>15</v>
      </c>
      <c r="N7584" s="7">
        <v>570</v>
      </c>
      <c r="O7584" s="7">
        <v>84</v>
      </c>
      <c r="P7584" s="7">
        <f>SUM(dane3[[#This Row],[RoomService]:[VRDeck]])</f>
        <v>669</v>
      </c>
      <c r="Q7584" t="s">
        <v>20728</v>
      </c>
      <c r="R7584" t="b">
        <v>0</v>
      </c>
    </row>
    <row r="7585" spans="1:18" x14ac:dyDescent="0.3">
      <c r="A7585" t="s">
        <v>20729</v>
      </c>
      <c r="B7585">
        <f>MID(dane3[[#This Row],[PassengerId]],1,4)+0</f>
        <v>8106</v>
      </c>
      <c r="C7585" t="s">
        <v>19</v>
      </c>
      <c r="D7585" t="b">
        <v>1</v>
      </c>
      <c r="E7585" t="s">
        <v>20730</v>
      </c>
      <c r="F7585" t="str">
        <f>MID($E7585,1,1)</f>
        <v>G</v>
      </c>
      <c r="G7585" t="str">
        <f>IFERROR(MID($E7585,SEARCH("/",$E7585,SEARCH("/",$E7585)+1)+1,1),"")</f>
        <v>S</v>
      </c>
      <c r="H7585" t="s">
        <v>46</v>
      </c>
      <c r="I7585">
        <v>49</v>
      </c>
      <c r="J7585" t="b">
        <v>0</v>
      </c>
      <c r="K7585" s="7">
        <v>0</v>
      </c>
      <c r="L7585" s="7">
        <v>0</v>
      </c>
      <c r="M7585" s="7">
        <v>0</v>
      </c>
      <c r="N7585" s="7">
        <v>0</v>
      </c>
      <c r="O7585" s="7">
        <v>0</v>
      </c>
      <c r="P7585" s="7">
        <f>SUM(dane3[[#This Row],[RoomService]:[VRDeck]])</f>
        <v>0</v>
      </c>
      <c r="Q7585" t="s">
        <v>20731</v>
      </c>
      <c r="R7585" t="b">
        <v>1</v>
      </c>
    </row>
    <row r="7586" spans="1:18" x14ac:dyDescent="0.3">
      <c r="A7586" t="s">
        <v>20732</v>
      </c>
      <c r="B7586">
        <f>MID(dane3[[#This Row],[PassengerId]],1,4)+0</f>
        <v>8107</v>
      </c>
      <c r="C7586" t="s">
        <v>19</v>
      </c>
      <c r="D7586" t="b">
        <v>0</v>
      </c>
      <c r="E7586" t="s">
        <v>20733</v>
      </c>
      <c r="F7586" t="str">
        <f>MID($E7586,1,1)</f>
        <v>F</v>
      </c>
      <c r="G7586" t="str">
        <f>IFERROR(MID($E7586,SEARCH("/",$E7586,SEARCH("/",$E7586)+1)+1,1),"")</f>
        <v>P</v>
      </c>
      <c r="H7586" t="s">
        <v>32</v>
      </c>
      <c r="I7586">
        <v>71</v>
      </c>
      <c r="J7586" t="b">
        <v>0</v>
      </c>
      <c r="K7586" s="7">
        <v>48</v>
      </c>
      <c r="L7586" s="7">
        <v>43</v>
      </c>
      <c r="M7586" s="7">
        <v>0</v>
      </c>
      <c r="N7586" s="7">
        <v>78</v>
      </c>
      <c r="O7586" s="7">
        <v>534</v>
      </c>
      <c r="P7586" s="7">
        <f>SUM(dane3[[#This Row],[RoomService]:[VRDeck]])</f>
        <v>703</v>
      </c>
      <c r="Q7586" t="s">
        <v>20734</v>
      </c>
      <c r="R7586" t="b">
        <v>0</v>
      </c>
    </row>
    <row r="7587" spans="1:18" x14ac:dyDescent="0.3">
      <c r="A7587" t="s">
        <v>20735</v>
      </c>
      <c r="B7587">
        <f>MID(dane3[[#This Row],[PassengerId]],1,4)+0</f>
        <v>8108</v>
      </c>
      <c r="C7587" t="s">
        <v>19</v>
      </c>
      <c r="D7587" t="b">
        <v>0</v>
      </c>
      <c r="E7587" t="s">
        <v>20736</v>
      </c>
      <c r="F7587" t="str">
        <f>MID($E7587,1,1)</f>
        <v>F</v>
      </c>
      <c r="G7587" t="str">
        <f>IFERROR(MID($E7587,SEARCH("/",$E7587,SEARCH("/",$E7587)+1)+1,1),"")</f>
        <v>S</v>
      </c>
      <c r="H7587" t="s">
        <v>32</v>
      </c>
      <c r="I7587">
        <v>19</v>
      </c>
      <c r="J7587" t="b">
        <v>0</v>
      </c>
      <c r="K7587" s="7">
        <v>150</v>
      </c>
      <c r="L7587" s="7">
        <v>605</v>
      </c>
      <c r="M7587" s="7">
        <v>0</v>
      </c>
      <c r="N7587" s="7">
        <v>0</v>
      </c>
      <c r="O7587" s="7">
        <v>1</v>
      </c>
      <c r="P7587" s="7">
        <f>SUM(dane3[[#This Row],[RoomService]:[VRDeck]])</f>
        <v>756</v>
      </c>
      <c r="Q7587" t="s">
        <v>20737</v>
      </c>
      <c r="R7587" t="b">
        <v>0</v>
      </c>
    </row>
    <row r="7588" spans="1:18" x14ac:dyDescent="0.3">
      <c r="A7588" t="s">
        <v>20738</v>
      </c>
      <c r="B7588">
        <f>MID(dane3[[#This Row],[PassengerId]],1,4)+0</f>
        <v>8112</v>
      </c>
      <c r="C7588" t="s">
        <v>19</v>
      </c>
      <c r="D7588" t="b">
        <v>0</v>
      </c>
      <c r="E7588" t="s">
        <v>20739</v>
      </c>
      <c r="F7588" t="str">
        <f>MID($E7588,1,1)</f>
        <v>F</v>
      </c>
      <c r="G7588" t="str">
        <f>IFERROR(MID($E7588,SEARCH("/",$E7588,SEARCH("/",$E7588)+1)+1,1),"")</f>
        <v>S</v>
      </c>
      <c r="H7588" t="s">
        <v>32</v>
      </c>
      <c r="I7588">
        <v>23</v>
      </c>
      <c r="J7588" t="b">
        <v>0</v>
      </c>
      <c r="K7588" s="7">
        <v>90</v>
      </c>
      <c r="L7588" s="7">
        <v>4</v>
      </c>
      <c r="M7588" s="7">
        <v>0</v>
      </c>
      <c r="N7588" s="7">
        <v>7</v>
      </c>
      <c r="O7588" s="7">
        <v>588</v>
      </c>
      <c r="P7588" s="7">
        <f>SUM(dane3[[#This Row],[RoomService]:[VRDeck]])</f>
        <v>689</v>
      </c>
      <c r="Q7588" t="s">
        <v>20740</v>
      </c>
      <c r="R7588" t="b">
        <v>0</v>
      </c>
    </row>
    <row r="7589" spans="1:18" x14ac:dyDescent="0.3">
      <c r="A7589" t="s">
        <v>20741</v>
      </c>
      <c r="B7589">
        <f>MID(dane3[[#This Row],[PassengerId]],1,4)+0</f>
        <v>8115</v>
      </c>
      <c r="C7589" t="s">
        <v>14</v>
      </c>
      <c r="D7589" t="b">
        <v>1</v>
      </c>
      <c r="E7589" t="s">
        <v>20742</v>
      </c>
      <c r="F7589" t="str">
        <f>MID($E7589,1,1)</f>
        <v>B</v>
      </c>
      <c r="G7589" t="str">
        <f>IFERROR(MID($E7589,SEARCH("/",$E7589,SEARCH("/",$E7589)+1)+1,1),"")</f>
        <v>S</v>
      </c>
      <c r="H7589" t="s">
        <v>16</v>
      </c>
      <c r="I7589">
        <v>31</v>
      </c>
      <c r="J7589" t="b">
        <v>0</v>
      </c>
      <c r="K7589" s="7">
        <v>0</v>
      </c>
      <c r="L7589" s="7">
        <v>0</v>
      </c>
      <c r="M7589" s="7">
        <v>0</v>
      </c>
      <c r="N7589" s="7">
        <v>0</v>
      </c>
      <c r="O7589" s="7">
        <v>0</v>
      </c>
      <c r="P7589" s="7">
        <f>SUM(dane3[[#This Row],[RoomService]:[VRDeck]])</f>
        <v>0</v>
      </c>
      <c r="Q7589" t="s">
        <v>20743</v>
      </c>
      <c r="R7589" t="b">
        <v>1</v>
      </c>
    </row>
    <row r="7590" spans="1:18" x14ac:dyDescent="0.3">
      <c r="A7590" t="s">
        <v>20744</v>
      </c>
      <c r="B7590">
        <f>MID(dane3[[#This Row],[PassengerId]],1,4)+0</f>
        <v>8115</v>
      </c>
      <c r="C7590" t="s">
        <v>14</v>
      </c>
      <c r="D7590" t="b">
        <v>1</v>
      </c>
      <c r="E7590" t="s">
        <v>20742</v>
      </c>
      <c r="F7590" t="str">
        <f>MID($E7590,1,1)</f>
        <v>B</v>
      </c>
      <c r="G7590" t="str">
        <f>IFERROR(MID($E7590,SEARCH("/",$E7590,SEARCH("/",$E7590)+1)+1,1),"")</f>
        <v>S</v>
      </c>
      <c r="H7590" t="s">
        <v>16</v>
      </c>
      <c r="I7590">
        <v>40</v>
      </c>
      <c r="J7590" t="b">
        <v>0</v>
      </c>
      <c r="K7590" s="7">
        <v>0</v>
      </c>
      <c r="L7590" s="7">
        <v>0</v>
      </c>
      <c r="M7590" s="7">
        <v>0</v>
      </c>
      <c r="N7590" s="7">
        <v>0</v>
      </c>
      <c r="O7590" s="7">
        <v>0</v>
      </c>
      <c r="P7590" s="7">
        <f>SUM(dane3[[#This Row],[RoomService]:[VRDeck]])</f>
        <v>0</v>
      </c>
      <c r="Q7590" t="s">
        <v>20745</v>
      </c>
      <c r="R7590" t="b">
        <v>1</v>
      </c>
    </row>
    <row r="7591" spans="1:18" x14ac:dyDescent="0.3">
      <c r="A7591" t="s">
        <v>20007</v>
      </c>
      <c r="B7591">
        <f>MID(dane3[[#This Row],[PassengerId]],1,4)+0</f>
        <v>7831</v>
      </c>
      <c r="C7591" t="s">
        <v>53</v>
      </c>
      <c r="D7591" t="b">
        <v>0</v>
      </c>
      <c r="E7591" t="s">
        <v>20008</v>
      </c>
      <c r="F7591" t="str">
        <f>MID($E7591,1,1)</f>
        <v>F</v>
      </c>
      <c r="G7591" t="str">
        <f>IFERROR(MID($E7591,SEARCH("/",$E7591,SEARCH("/",$E7591)+1)+1,1),"")</f>
        <v>P</v>
      </c>
      <c r="H7591" t="s">
        <v>16</v>
      </c>
      <c r="I7591">
        <v>16</v>
      </c>
      <c r="J7591" t="b">
        <v>0</v>
      </c>
      <c r="K7591" s="7">
        <v>1095</v>
      </c>
      <c r="L7591" s="7">
        <v>0</v>
      </c>
      <c r="M7591" s="7">
        <v>54</v>
      </c>
      <c r="N7591" s="7">
        <v>0</v>
      </c>
      <c r="O7591" s="7">
        <v>0</v>
      </c>
      <c r="P7591" s="7">
        <f>SUM(dane3[[#This Row],[RoomService]:[VRDeck]])</f>
        <v>1149</v>
      </c>
      <c r="Q7591" t="s">
        <v>23799</v>
      </c>
      <c r="R7591" t="b">
        <v>0</v>
      </c>
    </row>
    <row r="7592" spans="1:18" x14ac:dyDescent="0.3">
      <c r="A7592" t="s">
        <v>20749</v>
      </c>
      <c r="B7592">
        <f>MID(dane3[[#This Row],[PassengerId]],1,4)+0</f>
        <v>8117</v>
      </c>
      <c r="C7592" t="s">
        <v>14</v>
      </c>
      <c r="D7592" t="b">
        <v>1</v>
      </c>
      <c r="E7592" t="s">
        <v>20750</v>
      </c>
      <c r="F7592" t="str">
        <f>MID($E7592,1,1)</f>
        <v>B</v>
      </c>
      <c r="G7592" t="str">
        <f>IFERROR(MID($E7592,SEARCH("/",$E7592,SEARCH("/",$E7592)+1)+1,1),"")</f>
        <v>S</v>
      </c>
      <c r="H7592" t="s">
        <v>16</v>
      </c>
      <c r="I7592">
        <v>17</v>
      </c>
      <c r="J7592" t="b">
        <v>0</v>
      </c>
      <c r="K7592" s="7">
        <v>0</v>
      </c>
      <c r="L7592" s="7">
        <v>0</v>
      </c>
      <c r="M7592" s="7">
        <v>0</v>
      </c>
      <c r="N7592" s="7">
        <v>0</v>
      </c>
      <c r="O7592" s="7">
        <v>0</v>
      </c>
      <c r="P7592" s="7">
        <f>SUM(dane3[[#This Row],[RoomService]:[VRDeck]])</f>
        <v>0</v>
      </c>
      <c r="Q7592" t="s">
        <v>20751</v>
      </c>
      <c r="R7592" t="b">
        <v>1</v>
      </c>
    </row>
    <row r="7593" spans="1:18" x14ac:dyDescent="0.3">
      <c r="A7593" t="s">
        <v>20752</v>
      </c>
      <c r="B7593">
        <f>MID(dane3[[#This Row],[PassengerId]],1,4)+0</f>
        <v>8117</v>
      </c>
      <c r="C7593" t="s">
        <v>14</v>
      </c>
      <c r="D7593" t="b">
        <v>0</v>
      </c>
      <c r="E7593" t="s">
        <v>20750</v>
      </c>
      <c r="F7593" t="str">
        <f>MID($E7593,1,1)</f>
        <v>B</v>
      </c>
      <c r="G7593" t="str">
        <f>IFERROR(MID($E7593,SEARCH("/",$E7593,SEARCH("/",$E7593)+1)+1,1),"")</f>
        <v>S</v>
      </c>
      <c r="H7593" t="s">
        <v>16</v>
      </c>
      <c r="I7593">
        <v>24</v>
      </c>
      <c r="J7593" t="b">
        <v>0</v>
      </c>
      <c r="K7593" s="7">
        <v>0</v>
      </c>
      <c r="L7593" s="7">
        <v>809</v>
      </c>
      <c r="M7593" s="7">
        <v>0</v>
      </c>
      <c r="N7593" s="7">
        <v>4928</v>
      </c>
      <c r="O7593" s="7">
        <v>143</v>
      </c>
      <c r="P7593" s="7">
        <f>SUM(dane3[[#This Row],[RoomService]:[VRDeck]])</f>
        <v>5880</v>
      </c>
      <c r="Q7593" t="s">
        <v>20753</v>
      </c>
      <c r="R7593" t="b">
        <v>0</v>
      </c>
    </row>
    <row r="7594" spans="1:18" x14ac:dyDescent="0.3">
      <c r="A7594" t="s">
        <v>20754</v>
      </c>
      <c r="B7594">
        <f>MID(dane3[[#This Row],[PassengerId]],1,4)+0</f>
        <v>8117</v>
      </c>
      <c r="C7594" t="s">
        <v>14</v>
      </c>
      <c r="D7594" t="b">
        <v>1</v>
      </c>
      <c r="E7594" t="s">
        <v>20750</v>
      </c>
      <c r="F7594" t="str">
        <f>MID($E7594,1,1)</f>
        <v>B</v>
      </c>
      <c r="G7594" t="str">
        <f>IFERROR(MID($E7594,SEARCH("/",$E7594,SEARCH("/",$E7594)+1)+1,1),"")</f>
        <v>S</v>
      </c>
      <c r="H7594" t="s">
        <v>46</v>
      </c>
      <c r="I7594">
        <v>54</v>
      </c>
      <c r="J7594" t="b">
        <v>0</v>
      </c>
      <c r="K7594" s="7">
        <v>0</v>
      </c>
      <c r="L7594" s="7">
        <v>0</v>
      </c>
      <c r="M7594" s="7">
        <v>0</v>
      </c>
      <c r="N7594" s="7">
        <v>0</v>
      </c>
      <c r="O7594" s="7">
        <v>0</v>
      </c>
      <c r="P7594" s="7">
        <f>SUM(dane3[[#This Row],[RoomService]:[VRDeck]])</f>
        <v>0</v>
      </c>
      <c r="Q7594" t="s">
        <v>20755</v>
      </c>
      <c r="R7594" t="b">
        <v>1</v>
      </c>
    </row>
    <row r="7595" spans="1:18" x14ac:dyDescent="0.3">
      <c r="A7595" t="s">
        <v>20756</v>
      </c>
      <c r="B7595">
        <f>MID(dane3[[#This Row],[PassengerId]],1,4)+0</f>
        <v>8118</v>
      </c>
      <c r="C7595" t="s">
        <v>19</v>
      </c>
      <c r="D7595" t="b">
        <v>1</v>
      </c>
      <c r="E7595" t="s">
        <v>20757</v>
      </c>
      <c r="F7595" t="str">
        <f>MID($E7595,1,1)</f>
        <v>G</v>
      </c>
      <c r="G7595" t="str">
        <f>IFERROR(MID($E7595,SEARCH("/",$E7595,SEARCH("/",$E7595)+1)+1,1),"")</f>
        <v>P</v>
      </c>
      <c r="H7595" t="s">
        <v>16</v>
      </c>
      <c r="I7595">
        <v>21</v>
      </c>
      <c r="J7595" t="b">
        <v>0</v>
      </c>
      <c r="K7595" s="7">
        <v>0</v>
      </c>
      <c r="L7595" s="7">
        <v>0</v>
      </c>
      <c r="M7595" s="7">
        <v>0</v>
      </c>
      <c r="N7595" s="7">
        <v>0</v>
      </c>
      <c r="O7595" s="7">
        <v>0</v>
      </c>
      <c r="P7595" s="7">
        <f>SUM(dane3[[#This Row],[RoomService]:[VRDeck]])</f>
        <v>0</v>
      </c>
      <c r="Q7595" t="s">
        <v>20758</v>
      </c>
      <c r="R7595" t="b">
        <v>0</v>
      </c>
    </row>
    <row r="7596" spans="1:18" x14ac:dyDescent="0.3">
      <c r="A7596" t="s">
        <v>20759</v>
      </c>
      <c r="B7596">
        <f>MID(dane3[[#This Row],[PassengerId]],1,4)+0</f>
        <v>8119</v>
      </c>
      <c r="C7596" t="s">
        <v>19</v>
      </c>
      <c r="D7596" t="b">
        <v>1</v>
      </c>
      <c r="E7596" t="s">
        <v>20760</v>
      </c>
      <c r="F7596" t="str">
        <f>MID($E7596,1,1)</f>
        <v>F</v>
      </c>
      <c r="G7596" t="str">
        <f>IFERROR(MID($E7596,SEARCH("/",$E7596,SEARCH("/",$E7596)+1)+1,1),"")</f>
        <v>S</v>
      </c>
      <c r="H7596" t="s">
        <v>46</v>
      </c>
      <c r="I7596">
        <v>2</v>
      </c>
      <c r="J7596" t="b">
        <v>0</v>
      </c>
      <c r="K7596" s="7">
        <v>0</v>
      </c>
      <c r="L7596" s="7">
        <v>0</v>
      </c>
      <c r="M7596" s="7">
        <v>0</v>
      </c>
      <c r="N7596" s="7">
        <v>0</v>
      </c>
      <c r="O7596" s="7">
        <v>0</v>
      </c>
      <c r="P7596" s="7">
        <f>SUM(dane3[[#This Row],[RoomService]:[VRDeck]])</f>
        <v>0</v>
      </c>
      <c r="Q7596" t="s">
        <v>20761</v>
      </c>
      <c r="R7596" t="b">
        <v>0</v>
      </c>
    </row>
    <row r="7597" spans="1:18" x14ac:dyDescent="0.3">
      <c r="A7597" t="s">
        <v>20762</v>
      </c>
      <c r="B7597">
        <f>MID(dane3[[#This Row],[PassengerId]],1,4)+0</f>
        <v>8119</v>
      </c>
      <c r="C7597" t="s">
        <v>19</v>
      </c>
      <c r="D7597" t="b">
        <v>0</v>
      </c>
      <c r="E7597" t="s">
        <v>20760</v>
      </c>
      <c r="F7597" t="str">
        <f>MID($E7597,1,1)</f>
        <v>F</v>
      </c>
      <c r="G7597" t="str">
        <f>IFERROR(MID($E7597,SEARCH("/",$E7597,SEARCH("/",$E7597)+1)+1,1),"")</f>
        <v>S</v>
      </c>
      <c r="H7597" t="s">
        <v>46</v>
      </c>
      <c r="I7597">
        <v>20</v>
      </c>
      <c r="J7597" t="b">
        <v>0</v>
      </c>
      <c r="K7597" s="7">
        <v>6</v>
      </c>
      <c r="L7597" s="7">
        <v>1119</v>
      </c>
      <c r="M7597" s="7">
        <v>0</v>
      </c>
      <c r="N7597" s="7">
        <v>24</v>
      </c>
      <c r="O7597" s="7">
        <v>13</v>
      </c>
      <c r="P7597" s="7">
        <f>SUM(dane3[[#This Row],[RoomService]:[VRDeck]])</f>
        <v>1162</v>
      </c>
      <c r="Q7597" t="s">
        <v>20763</v>
      </c>
      <c r="R7597" t="b">
        <v>1</v>
      </c>
    </row>
    <row r="7598" spans="1:18" x14ac:dyDescent="0.3">
      <c r="A7598" t="s">
        <v>20764</v>
      </c>
      <c r="B7598">
        <f>MID(dane3[[#This Row],[PassengerId]],1,4)+0</f>
        <v>8119</v>
      </c>
      <c r="C7598" t="s">
        <v>19</v>
      </c>
      <c r="D7598" t="b">
        <v>0</v>
      </c>
      <c r="E7598" t="s">
        <v>20760</v>
      </c>
      <c r="F7598" t="str">
        <f>MID($E7598,1,1)</f>
        <v>F</v>
      </c>
      <c r="G7598" t="str">
        <f>IFERROR(MID($E7598,SEARCH("/",$E7598,SEARCH("/",$E7598)+1)+1,1),"")</f>
        <v>S</v>
      </c>
      <c r="H7598" t="s">
        <v>46</v>
      </c>
      <c r="I7598">
        <v>20</v>
      </c>
      <c r="J7598" t="b">
        <v>0</v>
      </c>
      <c r="K7598" s="7">
        <v>97</v>
      </c>
      <c r="L7598" s="7">
        <v>279</v>
      </c>
      <c r="M7598" s="7">
        <v>0</v>
      </c>
      <c r="N7598" s="7">
        <v>301</v>
      </c>
      <c r="O7598" s="7">
        <v>39</v>
      </c>
      <c r="P7598" s="7">
        <f>SUM(dane3[[#This Row],[RoomService]:[VRDeck]])</f>
        <v>716</v>
      </c>
      <c r="Q7598" t="s">
        <v>20765</v>
      </c>
      <c r="R7598" t="b">
        <v>0</v>
      </c>
    </row>
    <row r="7599" spans="1:18" x14ac:dyDescent="0.3">
      <c r="A7599" t="s">
        <v>20766</v>
      </c>
      <c r="B7599">
        <f>MID(dane3[[#This Row],[PassengerId]],1,4)+0</f>
        <v>8120</v>
      </c>
      <c r="C7599" t="s">
        <v>14</v>
      </c>
      <c r="D7599" t="b">
        <v>0</v>
      </c>
      <c r="E7599" t="s">
        <v>20767</v>
      </c>
      <c r="F7599" t="str">
        <f>MID($E7599,1,1)</f>
        <v>D</v>
      </c>
      <c r="G7599" t="str">
        <f>IFERROR(MID($E7599,SEARCH("/",$E7599,SEARCH("/",$E7599)+1)+1,1),"")</f>
        <v>P</v>
      </c>
      <c r="H7599" t="s">
        <v>46</v>
      </c>
      <c r="I7599">
        <v>36</v>
      </c>
      <c r="J7599" t="b">
        <v>0</v>
      </c>
      <c r="K7599" s="7">
        <v>0</v>
      </c>
      <c r="L7599" s="7">
        <v>4260</v>
      </c>
      <c r="M7599" s="7">
        <v>0</v>
      </c>
      <c r="N7599" s="7">
        <v>0</v>
      </c>
      <c r="O7599" s="7">
        <v>1678</v>
      </c>
      <c r="P7599" s="7">
        <f>SUM(dane3[[#This Row],[RoomService]:[VRDeck]])</f>
        <v>5938</v>
      </c>
      <c r="Q7599" t="s">
        <v>20768</v>
      </c>
      <c r="R7599" t="b">
        <v>1</v>
      </c>
    </row>
    <row r="7600" spans="1:18" x14ac:dyDescent="0.3">
      <c r="A7600" t="s">
        <v>20769</v>
      </c>
      <c r="B7600">
        <f>MID(dane3[[#This Row],[PassengerId]],1,4)+0</f>
        <v>8121</v>
      </c>
      <c r="C7600" t="s">
        <v>19</v>
      </c>
      <c r="D7600" t="b">
        <v>1</v>
      </c>
      <c r="E7600" t="s">
        <v>20770</v>
      </c>
      <c r="F7600" t="str">
        <f>MID($E7600,1,1)</f>
        <v>G</v>
      </c>
      <c r="G7600" t="str">
        <f>IFERROR(MID($E7600,SEARCH("/",$E7600,SEARCH("/",$E7600)+1)+1,1),"")</f>
        <v>P</v>
      </c>
      <c r="H7600" t="s">
        <v>16</v>
      </c>
      <c r="I7600">
        <v>25</v>
      </c>
      <c r="J7600" t="b">
        <v>0</v>
      </c>
      <c r="K7600" s="7">
        <v>0</v>
      </c>
      <c r="L7600" s="7">
        <v>0</v>
      </c>
      <c r="M7600" s="7">
        <v>0</v>
      </c>
      <c r="N7600" s="7">
        <v>0</v>
      </c>
      <c r="O7600" s="7">
        <v>0</v>
      </c>
      <c r="P7600" s="7">
        <f>SUM(dane3[[#This Row],[RoomService]:[VRDeck]])</f>
        <v>0</v>
      </c>
      <c r="Q7600" t="s">
        <v>20771</v>
      </c>
      <c r="R7600" t="b">
        <v>1</v>
      </c>
    </row>
    <row r="7601" spans="1:18" x14ac:dyDescent="0.3">
      <c r="A7601" t="s">
        <v>20772</v>
      </c>
      <c r="B7601">
        <f>MID(dane3[[#This Row],[PassengerId]],1,4)+0</f>
        <v>8122</v>
      </c>
      <c r="C7601" t="s">
        <v>14</v>
      </c>
      <c r="D7601" t="b">
        <v>0</v>
      </c>
      <c r="E7601" t="s">
        <v>20773</v>
      </c>
      <c r="F7601" t="str">
        <f>MID($E7601,1,1)</f>
        <v>C</v>
      </c>
      <c r="G7601" t="str">
        <f>IFERROR(MID($E7601,SEARCH("/",$E7601,SEARCH("/",$E7601)+1)+1,1),"")</f>
        <v>S</v>
      </c>
      <c r="H7601" t="s">
        <v>46</v>
      </c>
      <c r="I7601">
        <v>58</v>
      </c>
      <c r="J7601" t="b">
        <v>0</v>
      </c>
      <c r="K7601" s="7">
        <v>0</v>
      </c>
      <c r="L7601" s="7">
        <v>226</v>
      </c>
      <c r="M7601" s="7">
        <v>0</v>
      </c>
      <c r="N7601" s="7">
        <v>5481</v>
      </c>
      <c r="O7601" s="7">
        <v>0</v>
      </c>
      <c r="P7601" s="7">
        <f>SUM(dane3[[#This Row],[RoomService]:[VRDeck]])</f>
        <v>5707</v>
      </c>
      <c r="Q7601" t="s">
        <v>20774</v>
      </c>
      <c r="R7601" t="b">
        <v>0</v>
      </c>
    </row>
    <row r="7602" spans="1:18" x14ac:dyDescent="0.3">
      <c r="A7602" t="s">
        <v>20775</v>
      </c>
      <c r="B7602">
        <f>MID(dane3[[#This Row],[PassengerId]],1,4)+0</f>
        <v>8122</v>
      </c>
      <c r="C7602" t="s">
        <v>14</v>
      </c>
      <c r="D7602" t="b">
        <v>0</v>
      </c>
      <c r="E7602" t="s">
        <v>20773</v>
      </c>
      <c r="F7602" t="str">
        <f>MID($E7602,1,1)</f>
        <v>C</v>
      </c>
      <c r="G7602" t="str">
        <f>IFERROR(MID($E7602,SEARCH("/",$E7602,SEARCH("/",$E7602)+1)+1,1),"")</f>
        <v>S</v>
      </c>
      <c r="H7602" t="s">
        <v>16</v>
      </c>
      <c r="I7602">
        <v>37</v>
      </c>
      <c r="J7602" t="b">
        <v>0</v>
      </c>
      <c r="K7602" s="7">
        <v>79</v>
      </c>
      <c r="L7602" s="7">
        <v>218</v>
      </c>
      <c r="M7602" s="7">
        <v>0</v>
      </c>
      <c r="N7602" s="7">
        <v>442</v>
      </c>
      <c r="O7602" s="7">
        <v>659</v>
      </c>
      <c r="P7602" s="7">
        <f>SUM(dane3[[#This Row],[RoomService]:[VRDeck]])</f>
        <v>1398</v>
      </c>
      <c r="Q7602" t="s">
        <v>20776</v>
      </c>
      <c r="R7602" t="b">
        <v>1</v>
      </c>
    </row>
    <row r="7603" spans="1:18" x14ac:dyDescent="0.3">
      <c r="A7603" t="s">
        <v>20777</v>
      </c>
      <c r="B7603">
        <f>MID(dane3[[#This Row],[PassengerId]],1,4)+0</f>
        <v>8122</v>
      </c>
      <c r="C7603" t="s">
        <v>14</v>
      </c>
      <c r="D7603" t="b">
        <v>0</v>
      </c>
      <c r="E7603" t="s">
        <v>20773</v>
      </c>
      <c r="F7603" t="str">
        <f>MID($E7603,1,1)</f>
        <v>C</v>
      </c>
      <c r="G7603" t="str">
        <f>IFERROR(MID($E7603,SEARCH("/",$E7603,SEARCH("/",$E7603)+1)+1,1),"")</f>
        <v>S</v>
      </c>
      <c r="H7603" t="s">
        <v>16</v>
      </c>
      <c r="I7603">
        <v>26</v>
      </c>
      <c r="J7603" t="b">
        <v>0</v>
      </c>
      <c r="K7603" s="7">
        <v>0</v>
      </c>
      <c r="L7603" s="7">
        <v>13</v>
      </c>
      <c r="M7603" s="7">
        <v>0</v>
      </c>
      <c r="N7603" s="7">
        <v>3803</v>
      </c>
      <c r="O7603" s="7">
        <v>3557</v>
      </c>
      <c r="P7603" s="7">
        <f>SUM(dane3[[#This Row],[RoomService]:[VRDeck]])</f>
        <v>7373</v>
      </c>
      <c r="Q7603" t="s">
        <v>20778</v>
      </c>
      <c r="R7603" t="b">
        <v>0</v>
      </c>
    </row>
    <row r="7604" spans="1:18" x14ac:dyDescent="0.3">
      <c r="A7604" t="s">
        <v>20779</v>
      </c>
      <c r="B7604">
        <f>MID(dane3[[#This Row],[PassengerId]],1,4)+0</f>
        <v>8123</v>
      </c>
      <c r="C7604" t="s">
        <v>19</v>
      </c>
      <c r="D7604" t="b">
        <v>1</v>
      </c>
      <c r="E7604" t="s">
        <v>20780</v>
      </c>
      <c r="F7604" t="str">
        <f>MID($E7604,1,1)</f>
        <v>G</v>
      </c>
      <c r="G7604" t="str">
        <f>IFERROR(MID($E7604,SEARCH("/",$E7604,SEARCH("/",$E7604)+1)+1,1),"")</f>
        <v>P</v>
      </c>
      <c r="H7604" t="s">
        <v>16</v>
      </c>
      <c r="I7604">
        <v>45</v>
      </c>
      <c r="J7604" t="b">
        <v>0</v>
      </c>
      <c r="K7604" s="7">
        <v>0</v>
      </c>
      <c r="L7604" s="7">
        <v>0</v>
      </c>
      <c r="M7604" s="7">
        <v>0</v>
      </c>
      <c r="N7604" s="7">
        <v>0</v>
      </c>
      <c r="O7604" s="7">
        <v>0</v>
      </c>
      <c r="P7604" s="7">
        <f>SUM(dane3[[#This Row],[RoomService]:[VRDeck]])</f>
        <v>0</v>
      </c>
      <c r="Q7604" t="s">
        <v>20781</v>
      </c>
      <c r="R7604" t="b">
        <v>0</v>
      </c>
    </row>
    <row r="7605" spans="1:18" x14ac:dyDescent="0.3">
      <c r="A7605" t="s">
        <v>20782</v>
      </c>
      <c r="B7605">
        <f>MID(dane3[[#This Row],[PassengerId]],1,4)+0</f>
        <v>8124</v>
      </c>
      <c r="C7605" t="s">
        <v>19</v>
      </c>
      <c r="D7605" t="b">
        <v>0</v>
      </c>
      <c r="E7605" t="s">
        <v>20783</v>
      </c>
      <c r="F7605" t="str">
        <f>MID($E7605,1,1)</f>
        <v>F</v>
      </c>
      <c r="G7605" t="str">
        <f>IFERROR(MID($E7605,SEARCH("/",$E7605,SEARCH("/",$E7605)+1)+1,1),"")</f>
        <v>P</v>
      </c>
      <c r="H7605" t="s">
        <v>16</v>
      </c>
      <c r="I7605">
        <v>44</v>
      </c>
      <c r="J7605" t="b">
        <v>0</v>
      </c>
      <c r="K7605" s="7">
        <v>0</v>
      </c>
      <c r="L7605" s="7">
        <v>903</v>
      </c>
      <c r="M7605" s="7">
        <v>0</v>
      </c>
      <c r="N7605" s="7">
        <v>0</v>
      </c>
      <c r="O7605" s="7">
        <v>0</v>
      </c>
      <c r="P7605" s="7">
        <f>SUM(dane3[[#This Row],[RoomService]:[VRDeck]])</f>
        <v>903</v>
      </c>
      <c r="Q7605" t="s">
        <v>20784</v>
      </c>
      <c r="R7605" t="b">
        <v>0</v>
      </c>
    </row>
    <row r="7606" spans="1:18" x14ac:dyDescent="0.3">
      <c r="A7606" t="s">
        <v>20040</v>
      </c>
      <c r="B7606">
        <f>MID(dane3[[#This Row],[PassengerId]],1,4)+0</f>
        <v>7842</v>
      </c>
      <c r="C7606" t="s">
        <v>53</v>
      </c>
      <c r="D7606" t="b">
        <v>0</v>
      </c>
      <c r="E7606" t="s">
        <v>20041</v>
      </c>
      <c r="F7606" t="str">
        <f>MID($E7606,1,1)</f>
        <v>E</v>
      </c>
      <c r="G7606" t="str">
        <f>IFERROR(MID($E7606,SEARCH("/",$E7606,SEARCH("/",$E7606)+1)+1,1),"")</f>
        <v>S</v>
      </c>
      <c r="H7606" t="s">
        <v>16</v>
      </c>
      <c r="I7606">
        <v>46</v>
      </c>
      <c r="J7606" t="b">
        <v>0</v>
      </c>
      <c r="K7606" s="7">
        <v>52</v>
      </c>
      <c r="L7606" s="7">
        <v>0</v>
      </c>
      <c r="M7606" s="7">
        <v>1185</v>
      </c>
      <c r="N7606" s="7">
        <v>61</v>
      </c>
      <c r="O7606" s="7">
        <v>0</v>
      </c>
      <c r="P7606" s="7">
        <f>SUM(dane3[[#This Row],[RoomService]:[VRDeck]])</f>
        <v>1298</v>
      </c>
      <c r="Q7606" t="s">
        <v>20042</v>
      </c>
      <c r="R7606" t="b">
        <v>1</v>
      </c>
    </row>
    <row r="7607" spans="1:18" x14ac:dyDescent="0.3">
      <c r="A7607" t="s">
        <v>20788</v>
      </c>
      <c r="B7607">
        <f>MID(dane3[[#This Row],[PassengerId]],1,4)+0</f>
        <v>8129</v>
      </c>
      <c r="C7607" t="s">
        <v>19</v>
      </c>
      <c r="D7607" t="b">
        <v>1</v>
      </c>
      <c r="E7607" t="s">
        <v>39</v>
      </c>
      <c r="F7607" t="s">
        <v>23764</v>
      </c>
      <c r="G7607" t="str">
        <f>IFERROR(MID($E7607,SEARCH("/",$E7607,SEARCH("/",$E7607)+1)+1,1),"")</f>
        <v/>
      </c>
      <c r="H7607" t="s">
        <v>46</v>
      </c>
      <c r="I7607">
        <v>13</v>
      </c>
      <c r="J7607" t="b">
        <v>0</v>
      </c>
      <c r="K7607" s="7">
        <v>0</v>
      </c>
      <c r="L7607" s="7">
        <v>0</v>
      </c>
      <c r="M7607" s="7">
        <v>0</v>
      </c>
      <c r="N7607" s="7">
        <v>0</v>
      </c>
      <c r="O7607" s="7">
        <v>0</v>
      </c>
      <c r="P7607" s="7">
        <f>SUM(dane3[[#This Row],[RoomService]:[VRDeck]])</f>
        <v>0</v>
      </c>
      <c r="Q7607" t="s">
        <v>20789</v>
      </c>
      <c r="R7607" t="b">
        <v>1</v>
      </c>
    </row>
    <row r="7608" spans="1:18" x14ac:dyDescent="0.3">
      <c r="A7608" t="s">
        <v>20790</v>
      </c>
      <c r="B7608">
        <f>MID(dane3[[#This Row],[PassengerId]],1,4)+0</f>
        <v>8129</v>
      </c>
      <c r="C7608" t="s">
        <v>19</v>
      </c>
      <c r="D7608" t="b">
        <v>0</v>
      </c>
      <c r="E7608" t="s">
        <v>20791</v>
      </c>
      <c r="F7608" t="str">
        <f>MID($E7608,1,1)</f>
        <v>G</v>
      </c>
      <c r="G7608" t="str">
        <f>IFERROR(MID($E7608,SEARCH("/",$E7608,SEARCH("/",$E7608)+1)+1,1),"")</f>
        <v>P</v>
      </c>
      <c r="H7608" t="s">
        <v>16</v>
      </c>
      <c r="I7608">
        <v>4</v>
      </c>
      <c r="J7608" t="b">
        <v>0</v>
      </c>
      <c r="K7608" s="7">
        <v>0</v>
      </c>
      <c r="L7608" s="7">
        <v>0</v>
      </c>
      <c r="M7608" s="7">
        <v>0</v>
      </c>
      <c r="N7608" s="7">
        <v>0</v>
      </c>
      <c r="O7608" s="7">
        <v>0</v>
      </c>
      <c r="P7608" s="7">
        <f>SUM(dane3[[#This Row],[RoomService]:[VRDeck]])</f>
        <v>0</v>
      </c>
      <c r="Q7608" t="s">
        <v>20792</v>
      </c>
      <c r="R7608" t="b">
        <v>1</v>
      </c>
    </row>
    <row r="7609" spans="1:18" x14ac:dyDescent="0.3">
      <c r="A7609" t="s">
        <v>20793</v>
      </c>
      <c r="B7609">
        <f>MID(dane3[[#This Row],[PassengerId]],1,4)+0</f>
        <v>8129</v>
      </c>
      <c r="C7609" t="s">
        <v>19</v>
      </c>
      <c r="D7609" t="b">
        <v>0</v>
      </c>
      <c r="E7609" t="s">
        <v>20794</v>
      </c>
      <c r="F7609" t="str">
        <f>MID($E7609,1,1)</f>
        <v>F</v>
      </c>
      <c r="G7609" t="str">
        <f>IFERROR(MID($E7609,SEARCH("/",$E7609,SEARCH("/",$E7609)+1)+1,1),"")</f>
        <v>P</v>
      </c>
      <c r="H7609" t="s">
        <v>16</v>
      </c>
      <c r="I7609">
        <v>24</v>
      </c>
      <c r="J7609" t="b">
        <v>0</v>
      </c>
      <c r="K7609" s="7">
        <v>381</v>
      </c>
      <c r="L7609" s="7">
        <v>925</v>
      </c>
      <c r="M7609" s="7">
        <v>342</v>
      </c>
      <c r="N7609" s="7">
        <v>0</v>
      </c>
      <c r="O7609" s="7">
        <v>642</v>
      </c>
      <c r="P7609" s="7">
        <f>SUM(dane3[[#This Row],[RoomService]:[VRDeck]])</f>
        <v>2290</v>
      </c>
      <c r="Q7609" t="s">
        <v>20795</v>
      </c>
      <c r="R7609" t="b">
        <v>0</v>
      </c>
    </row>
    <row r="7610" spans="1:18" x14ac:dyDescent="0.3">
      <c r="A7610" t="s">
        <v>20796</v>
      </c>
      <c r="B7610">
        <f>MID(dane3[[#This Row],[PassengerId]],1,4)+0</f>
        <v>8129</v>
      </c>
      <c r="C7610" t="s">
        <v>19</v>
      </c>
      <c r="D7610" t="b">
        <v>0</v>
      </c>
      <c r="E7610" t="s">
        <v>20794</v>
      </c>
      <c r="F7610" t="str">
        <f>MID($E7610,1,1)</f>
        <v>F</v>
      </c>
      <c r="G7610" t="str">
        <f>IFERROR(MID($E7610,SEARCH("/",$E7610,SEARCH("/",$E7610)+1)+1,1),"")</f>
        <v>P</v>
      </c>
      <c r="H7610" t="s">
        <v>46</v>
      </c>
      <c r="I7610">
        <v>27</v>
      </c>
      <c r="J7610" t="b">
        <v>0</v>
      </c>
      <c r="K7610" s="7">
        <v>3</v>
      </c>
      <c r="L7610" s="7">
        <v>13</v>
      </c>
      <c r="M7610" s="7">
        <v>0</v>
      </c>
      <c r="N7610" s="7">
        <v>0</v>
      </c>
      <c r="O7610" s="7">
        <v>788</v>
      </c>
      <c r="P7610" s="7">
        <f>SUM(dane3[[#This Row],[RoomService]:[VRDeck]])</f>
        <v>804</v>
      </c>
      <c r="Q7610" t="s">
        <v>20797</v>
      </c>
      <c r="R7610" t="b">
        <v>0</v>
      </c>
    </row>
    <row r="7611" spans="1:18" x14ac:dyDescent="0.3">
      <c r="A7611" t="s">
        <v>20798</v>
      </c>
      <c r="B7611">
        <f>MID(dane3[[#This Row],[PassengerId]],1,4)+0</f>
        <v>8129</v>
      </c>
      <c r="C7611" t="s">
        <v>19</v>
      </c>
      <c r="D7611" t="b">
        <v>0</v>
      </c>
      <c r="E7611" t="s">
        <v>20799</v>
      </c>
      <c r="F7611" t="str">
        <f>MID($E7611,1,1)</f>
        <v>E</v>
      </c>
      <c r="G7611" t="str">
        <f>IFERROR(MID($E7611,SEARCH("/",$E7611,SEARCH("/",$E7611)+1)+1,1),"")</f>
        <v>P</v>
      </c>
      <c r="H7611" t="s">
        <v>16</v>
      </c>
      <c r="I7611">
        <v>39</v>
      </c>
      <c r="J7611" t="b">
        <v>0</v>
      </c>
      <c r="K7611" s="7">
        <v>44</v>
      </c>
      <c r="L7611" s="7">
        <v>1620</v>
      </c>
      <c r="M7611" s="7">
        <v>0</v>
      </c>
      <c r="N7611" s="7">
        <v>6</v>
      </c>
      <c r="O7611" s="7">
        <v>0</v>
      </c>
      <c r="P7611" s="7">
        <f>SUM(dane3[[#This Row],[RoomService]:[VRDeck]])</f>
        <v>1670</v>
      </c>
      <c r="Q7611" t="s">
        <v>20800</v>
      </c>
      <c r="R7611" t="b">
        <v>0</v>
      </c>
    </row>
    <row r="7612" spans="1:18" x14ac:dyDescent="0.3">
      <c r="A7612" t="s">
        <v>20801</v>
      </c>
      <c r="B7612">
        <f>MID(dane3[[#This Row],[PassengerId]],1,4)+0</f>
        <v>8130</v>
      </c>
      <c r="C7612" t="s">
        <v>19</v>
      </c>
      <c r="D7612" t="b">
        <v>1</v>
      </c>
      <c r="E7612" t="s">
        <v>20802</v>
      </c>
      <c r="F7612" t="str">
        <f>MID($E7612,1,1)</f>
        <v>G</v>
      </c>
      <c r="G7612" t="str">
        <f>IFERROR(MID($E7612,SEARCH("/",$E7612,SEARCH("/",$E7612)+1)+1,1),"")</f>
        <v>S</v>
      </c>
      <c r="H7612" t="s">
        <v>16</v>
      </c>
      <c r="I7612">
        <v>23</v>
      </c>
      <c r="J7612" t="b">
        <v>0</v>
      </c>
      <c r="K7612" s="7">
        <v>0</v>
      </c>
      <c r="L7612" s="7">
        <v>0</v>
      </c>
      <c r="M7612" s="7">
        <v>0</v>
      </c>
      <c r="N7612" s="7">
        <v>0</v>
      </c>
      <c r="O7612" s="7">
        <v>0</v>
      </c>
      <c r="P7612" s="7">
        <f>SUM(dane3[[#This Row],[RoomService]:[VRDeck]])</f>
        <v>0</v>
      </c>
      <c r="Q7612" t="s">
        <v>20803</v>
      </c>
      <c r="R7612" t="b">
        <v>0</v>
      </c>
    </row>
    <row r="7613" spans="1:18" x14ac:dyDescent="0.3">
      <c r="A7613" t="s">
        <v>20804</v>
      </c>
      <c r="B7613">
        <f>MID(dane3[[#This Row],[PassengerId]],1,4)+0</f>
        <v>8130</v>
      </c>
      <c r="C7613" t="s">
        <v>19</v>
      </c>
      <c r="D7613" t="b">
        <v>0</v>
      </c>
      <c r="E7613" t="s">
        <v>20802</v>
      </c>
      <c r="F7613" t="str">
        <f>MID($E7613,1,1)</f>
        <v>G</v>
      </c>
      <c r="G7613" t="str">
        <f>IFERROR(MID($E7613,SEARCH("/",$E7613,SEARCH("/",$E7613)+1)+1,1),"")</f>
        <v>S</v>
      </c>
      <c r="H7613" t="s">
        <v>46</v>
      </c>
      <c r="I7613">
        <v>4</v>
      </c>
      <c r="J7613" t="b">
        <v>0</v>
      </c>
      <c r="K7613" s="7">
        <v>0</v>
      </c>
      <c r="L7613" s="7">
        <v>0</v>
      </c>
      <c r="M7613" s="7">
        <v>0</v>
      </c>
      <c r="N7613" s="7">
        <v>0</v>
      </c>
      <c r="O7613" s="7">
        <v>0</v>
      </c>
      <c r="P7613" s="7">
        <f>SUM(dane3[[#This Row],[RoomService]:[VRDeck]])</f>
        <v>0</v>
      </c>
      <c r="Q7613" t="s">
        <v>20805</v>
      </c>
      <c r="R7613" t="b">
        <v>0</v>
      </c>
    </row>
    <row r="7614" spans="1:18" x14ac:dyDescent="0.3">
      <c r="A7614" t="s">
        <v>20806</v>
      </c>
      <c r="B7614">
        <f>MID(dane3[[#This Row],[PassengerId]],1,4)+0</f>
        <v>8130</v>
      </c>
      <c r="C7614" t="s">
        <v>19</v>
      </c>
      <c r="D7614" t="b">
        <v>1</v>
      </c>
      <c r="E7614" t="s">
        <v>20802</v>
      </c>
      <c r="F7614" t="str">
        <f>MID($E7614,1,1)</f>
        <v>G</v>
      </c>
      <c r="G7614" t="str">
        <f>IFERROR(MID($E7614,SEARCH("/",$E7614,SEARCH("/",$E7614)+1)+1,1),"")</f>
        <v>S</v>
      </c>
      <c r="H7614" t="s">
        <v>16</v>
      </c>
      <c r="I7614">
        <v>0</v>
      </c>
      <c r="J7614" t="b">
        <v>0</v>
      </c>
      <c r="K7614" s="7">
        <v>0</v>
      </c>
      <c r="L7614" s="7">
        <v>0</v>
      </c>
      <c r="M7614" s="7">
        <v>0</v>
      </c>
      <c r="N7614" s="7">
        <v>0</v>
      </c>
      <c r="O7614" s="7">
        <v>0</v>
      </c>
      <c r="P7614" s="7">
        <f>SUM(dane3[[#This Row],[RoomService]:[VRDeck]])</f>
        <v>0</v>
      </c>
      <c r="Q7614" t="s">
        <v>20807</v>
      </c>
      <c r="R7614" t="b">
        <v>0</v>
      </c>
    </row>
    <row r="7615" spans="1:18" x14ac:dyDescent="0.3">
      <c r="A7615" t="s">
        <v>20043</v>
      </c>
      <c r="B7615">
        <f>MID(dane3[[#This Row],[PassengerId]],1,4)+0</f>
        <v>7843</v>
      </c>
      <c r="C7615" t="s">
        <v>53</v>
      </c>
      <c r="D7615" t="b">
        <v>1</v>
      </c>
      <c r="E7615" t="s">
        <v>39</v>
      </c>
      <c r="F7615" t="s">
        <v>23763</v>
      </c>
      <c r="G7615" t="str">
        <f>IFERROR(MID($E7615,SEARCH("/",$E7615,SEARCH("/",$E7615)+1)+1,1),"")</f>
        <v/>
      </c>
      <c r="H7615" t="s">
        <v>16</v>
      </c>
      <c r="I7615">
        <v>75</v>
      </c>
      <c r="J7615" t="b">
        <v>0</v>
      </c>
      <c r="K7615" s="7">
        <v>0</v>
      </c>
      <c r="L7615" s="7">
        <v>0</v>
      </c>
      <c r="M7615" s="7">
        <v>0</v>
      </c>
      <c r="N7615" s="7">
        <v>0</v>
      </c>
      <c r="O7615" s="7">
        <v>0</v>
      </c>
      <c r="P7615" s="7">
        <f>SUM(dane3[[#This Row],[RoomService]:[VRDeck]])</f>
        <v>0</v>
      </c>
      <c r="Q7615" t="s">
        <v>20044</v>
      </c>
      <c r="R7615" t="b">
        <v>1</v>
      </c>
    </row>
    <row r="7616" spans="1:18" x14ac:dyDescent="0.3">
      <c r="A7616" t="s">
        <v>20051</v>
      </c>
      <c r="B7616">
        <f>MID(dane3[[#This Row],[PassengerId]],1,4)+0</f>
        <v>7848</v>
      </c>
      <c r="C7616" t="s">
        <v>53</v>
      </c>
      <c r="D7616" t="b">
        <v>0</v>
      </c>
      <c r="E7616" t="s">
        <v>39</v>
      </c>
      <c r="F7616" t="s">
        <v>23762</v>
      </c>
      <c r="G7616" t="str">
        <f>IFERROR(MID($E7616,SEARCH("/",$E7616,SEARCH("/",$E7616)+1)+1,1),"")</f>
        <v/>
      </c>
      <c r="H7616" t="s">
        <v>16</v>
      </c>
      <c r="I7616">
        <v>29</v>
      </c>
      <c r="J7616" t="b">
        <v>0</v>
      </c>
      <c r="K7616" s="7">
        <v>1052</v>
      </c>
      <c r="L7616" s="7">
        <v>0</v>
      </c>
      <c r="M7616" s="7">
        <v>635</v>
      </c>
      <c r="N7616" s="7">
        <v>0</v>
      </c>
      <c r="O7616" s="7">
        <v>0</v>
      </c>
      <c r="P7616" s="7">
        <f>SUM(dane3[[#This Row],[RoomService]:[VRDeck]])</f>
        <v>1687</v>
      </c>
      <c r="Q7616" t="s">
        <v>20052</v>
      </c>
      <c r="R7616" t="b">
        <v>0</v>
      </c>
    </row>
    <row r="7617" spans="1:18" x14ac:dyDescent="0.3">
      <c r="A7617" t="s">
        <v>20814</v>
      </c>
      <c r="B7617">
        <f>MID(dane3[[#This Row],[PassengerId]],1,4)+0</f>
        <v>8135</v>
      </c>
      <c r="C7617" t="s">
        <v>14</v>
      </c>
      <c r="D7617" t="b">
        <v>1</v>
      </c>
      <c r="E7617" t="s">
        <v>20815</v>
      </c>
      <c r="F7617" t="str">
        <f>MID($E7617,1,1)</f>
        <v>C</v>
      </c>
      <c r="G7617" t="str">
        <f>IFERROR(MID($E7617,SEARCH("/",$E7617,SEARCH("/",$E7617)+1)+1,1),"")</f>
        <v>P</v>
      </c>
      <c r="H7617" t="s">
        <v>16</v>
      </c>
      <c r="I7617">
        <v>22</v>
      </c>
      <c r="J7617" t="b">
        <v>0</v>
      </c>
      <c r="K7617" s="7">
        <v>0</v>
      </c>
      <c r="L7617" s="7">
        <v>0</v>
      </c>
      <c r="M7617" s="7">
        <v>0</v>
      </c>
      <c r="N7617" s="7">
        <v>0</v>
      </c>
      <c r="O7617" s="7">
        <v>0</v>
      </c>
      <c r="P7617" s="7">
        <f>SUM(dane3[[#This Row],[RoomService]:[VRDeck]])</f>
        <v>0</v>
      </c>
      <c r="Q7617" t="s">
        <v>20816</v>
      </c>
      <c r="R7617" t="b">
        <v>1</v>
      </c>
    </row>
    <row r="7618" spans="1:18" x14ac:dyDescent="0.3">
      <c r="A7618" t="s">
        <v>20817</v>
      </c>
      <c r="B7618">
        <f>MID(dane3[[#This Row],[PassengerId]],1,4)+0</f>
        <v>8136</v>
      </c>
      <c r="C7618" t="s">
        <v>14</v>
      </c>
      <c r="D7618" t="b">
        <v>1</v>
      </c>
      <c r="E7618" t="s">
        <v>20818</v>
      </c>
      <c r="F7618" t="str">
        <f>MID($E7618,1,1)</f>
        <v>C</v>
      </c>
      <c r="G7618" t="str">
        <f>IFERROR(MID($E7618,SEARCH("/",$E7618,SEARCH("/",$E7618)+1)+1,1),"")</f>
        <v>P</v>
      </c>
      <c r="H7618" t="s">
        <v>46</v>
      </c>
      <c r="I7618">
        <v>26</v>
      </c>
      <c r="J7618" t="b">
        <v>0</v>
      </c>
      <c r="K7618" s="7">
        <v>0</v>
      </c>
      <c r="L7618" s="7">
        <v>0</v>
      </c>
      <c r="M7618" s="7">
        <v>0</v>
      </c>
      <c r="N7618" s="7">
        <v>0</v>
      </c>
      <c r="O7618" s="7">
        <v>0</v>
      </c>
      <c r="P7618" s="7">
        <f>SUM(dane3[[#This Row],[RoomService]:[VRDeck]])</f>
        <v>0</v>
      </c>
      <c r="Q7618" t="s">
        <v>20819</v>
      </c>
      <c r="R7618" t="b">
        <v>1</v>
      </c>
    </row>
    <row r="7619" spans="1:18" x14ac:dyDescent="0.3">
      <c r="A7619" t="s">
        <v>20820</v>
      </c>
      <c r="B7619">
        <f>MID(dane3[[#This Row],[PassengerId]],1,4)+0</f>
        <v>8136</v>
      </c>
      <c r="C7619" t="s">
        <v>14</v>
      </c>
      <c r="D7619" t="b">
        <v>0</v>
      </c>
      <c r="E7619" t="s">
        <v>20818</v>
      </c>
      <c r="F7619" t="str">
        <f>MID($E7619,1,1)</f>
        <v>C</v>
      </c>
      <c r="G7619" t="str">
        <f>IFERROR(MID($E7619,SEARCH("/",$E7619,SEARCH("/",$E7619)+1)+1,1),"")</f>
        <v>P</v>
      </c>
      <c r="H7619" t="s">
        <v>16</v>
      </c>
      <c r="I7619">
        <v>60</v>
      </c>
      <c r="J7619" t="b">
        <v>0</v>
      </c>
      <c r="K7619" s="7">
        <v>0</v>
      </c>
      <c r="L7619" s="7">
        <v>5998</v>
      </c>
      <c r="M7619" s="7">
        <v>0</v>
      </c>
      <c r="N7619" s="7">
        <v>4794</v>
      </c>
      <c r="O7619" s="7">
        <v>8</v>
      </c>
      <c r="P7619" s="7">
        <f>SUM(dane3[[#This Row],[RoomService]:[VRDeck]])</f>
        <v>10800</v>
      </c>
      <c r="Q7619" t="s">
        <v>20821</v>
      </c>
      <c r="R7619" t="b">
        <v>0</v>
      </c>
    </row>
    <row r="7620" spans="1:18" x14ac:dyDescent="0.3">
      <c r="A7620" t="s">
        <v>20822</v>
      </c>
      <c r="B7620">
        <f>MID(dane3[[#This Row],[PassengerId]],1,4)+0</f>
        <v>8137</v>
      </c>
      <c r="C7620" t="s">
        <v>19</v>
      </c>
      <c r="D7620" t="b">
        <v>0</v>
      </c>
      <c r="E7620" t="s">
        <v>20823</v>
      </c>
      <c r="F7620" t="str">
        <f>MID($E7620,1,1)</f>
        <v>G</v>
      </c>
      <c r="G7620" t="str">
        <f>IFERROR(MID($E7620,SEARCH("/",$E7620,SEARCH("/",$E7620)+1)+1,1),"")</f>
        <v>P</v>
      </c>
      <c r="H7620" t="s">
        <v>16</v>
      </c>
      <c r="I7620">
        <v>18</v>
      </c>
      <c r="J7620" t="b">
        <v>0</v>
      </c>
      <c r="K7620" s="7">
        <v>0</v>
      </c>
      <c r="L7620" s="7">
        <v>297</v>
      </c>
      <c r="M7620" s="7">
        <v>0</v>
      </c>
      <c r="N7620" s="7">
        <v>588</v>
      </c>
      <c r="O7620" s="7">
        <v>23</v>
      </c>
      <c r="P7620" s="7">
        <f>SUM(dane3[[#This Row],[RoomService]:[VRDeck]])</f>
        <v>908</v>
      </c>
      <c r="Q7620" t="s">
        <v>20824</v>
      </c>
      <c r="R7620" t="b">
        <v>0</v>
      </c>
    </row>
    <row r="7621" spans="1:18" x14ac:dyDescent="0.3">
      <c r="A7621" t="s">
        <v>20825</v>
      </c>
      <c r="B7621">
        <f>MID(dane3[[#This Row],[PassengerId]],1,4)+0</f>
        <v>8138</v>
      </c>
      <c r="C7621" t="s">
        <v>19</v>
      </c>
      <c r="D7621" t="b">
        <v>1</v>
      </c>
      <c r="E7621" t="s">
        <v>20826</v>
      </c>
      <c r="F7621" t="str">
        <f>MID($E7621,1,1)</f>
        <v>G</v>
      </c>
      <c r="G7621" t="str">
        <f>IFERROR(MID($E7621,SEARCH("/",$E7621,SEARCH("/",$E7621)+1)+1,1),"")</f>
        <v>P</v>
      </c>
      <c r="H7621" t="s">
        <v>46</v>
      </c>
      <c r="I7621">
        <v>20</v>
      </c>
      <c r="J7621" t="b">
        <v>0</v>
      </c>
      <c r="K7621" s="7">
        <v>0</v>
      </c>
      <c r="L7621" s="7">
        <v>0</v>
      </c>
      <c r="M7621" s="7">
        <v>0</v>
      </c>
      <c r="N7621" s="7">
        <v>0</v>
      </c>
      <c r="O7621" s="7">
        <v>0</v>
      </c>
      <c r="P7621" s="7">
        <f>SUM(dane3[[#This Row],[RoomService]:[VRDeck]])</f>
        <v>0</v>
      </c>
      <c r="Q7621" t="s">
        <v>20827</v>
      </c>
      <c r="R7621" t="b">
        <v>0</v>
      </c>
    </row>
    <row r="7622" spans="1:18" x14ac:dyDescent="0.3">
      <c r="A7622" t="s">
        <v>20828</v>
      </c>
      <c r="B7622">
        <f>MID(dane3[[#This Row],[PassengerId]],1,4)+0</f>
        <v>8139</v>
      </c>
      <c r="C7622" t="s">
        <v>19</v>
      </c>
      <c r="D7622" t="b">
        <v>0</v>
      </c>
      <c r="E7622" t="s">
        <v>20829</v>
      </c>
      <c r="F7622" t="str">
        <f>MID($E7622,1,1)</f>
        <v>E</v>
      </c>
      <c r="G7622" t="str">
        <f>IFERROR(MID($E7622,SEARCH("/",$E7622,SEARCH("/",$E7622)+1)+1,1),"")</f>
        <v>P</v>
      </c>
      <c r="H7622" t="s">
        <v>16</v>
      </c>
      <c r="I7622">
        <v>25</v>
      </c>
      <c r="J7622" t="b">
        <v>0</v>
      </c>
      <c r="K7622" s="7">
        <v>11</v>
      </c>
      <c r="L7622" s="7">
        <v>780</v>
      </c>
      <c r="M7622" s="7">
        <v>0</v>
      </c>
      <c r="N7622" s="7">
        <v>0</v>
      </c>
      <c r="O7622" s="7">
        <v>0</v>
      </c>
      <c r="P7622" s="7">
        <f>SUM(dane3[[#This Row],[RoomService]:[VRDeck]])</f>
        <v>791</v>
      </c>
      <c r="Q7622" t="s">
        <v>20830</v>
      </c>
      <c r="R7622" t="b">
        <v>1</v>
      </c>
    </row>
    <row r="7623" spans="1:18" x14ac:dyDescent="0.3">
      <c r="A7623" t="s">
        <v>20831</v>
      </c>
      <c r="B7623">
        <f>MID(dane3[[#This Row],[PassengerId]],1,4)+0</f>
        <v>8140</v>
      </c>
      <c r="C7623" t="s">
        <v>19</v>
      </c>
      <c r="D7623" t="b">
        <v>1</v>
      </c>
      <c r="E7623" t="s">
        <v>20832</v>
      </c>
      <c r="F7623" t="str">
        <f>MID($E7623,1,1)</f>
        <v>G</v>
      </c>
      <c r="G7623" t="str">
        <f>IFERROR(MID($E7623,SEARCH("/",$E7623,SEARCH("/",$E7623)+1)+1,1),"")</f>
        <v>S</v>
      </c>
      <c r="H7623" t="s">
        <v>32</v>
      </c>
      <c r="I7623">
        <v>24</v>
      </c>
      <c r="J7623" t="b">
        <v>0</v>
      </c>
      <c r="K7623" s="7">
        <v>0</v>
      </c>
      <c r="L7623" s="7">
        <v>0</v>
      </c>
      <c r="M7623" s="7">
        <v>0</v>
      </c>
      <c r="N7623" s="7">
        <v>0</v>
      </c>
      <c r="O7623" s="7">
        <v>0</v>
      </c>
      <c r="P7623" s="7">
        <f>SUM(dane3[[#This Row],[RoomService]:[VRDeck]])</f>
        <v>0</v>
      </c>
      <c r="Q7623" t="s">
        <v>20833</v>
      </c>
      <c r="R7623" t="b">
        <v>1</v>
      </c>
    </row>
    <row r="7624" spans="1:18" x14ac:dyDescent="0.3">
      <c r="A7624" t="s">
        <v>20834</v>
      </c>
      <c r="B7624">
        <f>MID(dane3[[#This Row],[PassengerId]],1,4)+0</f>
        <v>8141</v>
      </c>
      <c r="C7624" t="s">
        <v>19</v>
      </c>
      <c r="D7624" t="b">
        <v>1</v>
      </c>
      <c r="E7624" t="s">
        <v>20835</v>
      </c>
      <c r="F7624" t="str">
        <f>MID($E7624,1,1)</f>
        <v>G</v>
      </c>
      <c r="G7624" t="str">
        <f>IFERROR(MID($E7624,SEARCH("/",$E7624,SEARCH("/",$E7624)+1)+1,1),"")</f>
        <v>S</v>
      </c>
      <c r="H7624" t="s">
        <v>16</v>
      </c>
      <c r="I7624">
        <v>38</v>
      </c>
      <c r="J7624" t="b">
        <v>0</v>
      </c>
      <c r="K7624" s="7">
        <v>0</v>
      </c>
      <c r="L7624" s="7">
        <v>0</v>
      </c>
      <c r="M7624" s="7">
        <v>0</v>
      </c>
      <c r="N7624" s="7">
        <v>0</v>
      </c>
      <c r="O7624" s="7">
        <v>0</v>
      </c>
      <c r="P7624" s="7">
        <f>SUM(dane3[[#This Row],[RoomService]:[VRDeck]])</f>
        <v>0</v>
      </c>
      <c r="Q7624" t="s">
        <v>20836</v>
      </c>
      <c r="R7624" t="b">
        <v>1</v>
      </c>
    </row>
    <row r="7625" spans="1:18" x14ac:dyDescent="0.3">
      <c r="A7625" t="s">
        <v>20837</v>
      </c>
      <c r="B7625">
        <f>MID(dane3[[#This Row],[PassengerId]],1,4)+0</f>
        <v>8143</v>
      </c>
      <c r="C7625" t="s">
        <v>19</v>
      </c>
      <c r="D7625" t="b">
        <v>0</v>
      </c>
      <c r="E7625" t="s">
        <v>20838</v>
      </c>
      <c r="F7625" t="str">
        <f>MID($E7625,1,1)</f>
        <v>F</v>
      </c>
      <c r="G7625" t="str">
        <f>IFERROR(MID($E7625,SEARCH("/",$E7625,SEARCH("/",$E7625)+1)+1,1),"")</f>
        <v>S</v>
      </c>
      <c r="H7625" t="s">
        <v>16</v>
      </c>
      <c r="I7625">
        <v>18</v>
      </c>
      <c r="J7625" t="b">
        <v>0</v>
      </c>
      <c r="K7625" s="7">
        <v>0</v>
      </c>
      <c r="L7625" s="7">
        <v>17</v>
      </c>
      <c r="M7625" s="7">
        <v>5</v>
      </c>
      <c r="N7625" s="7">
        <v>0</v>
      </c>
      <c r="O7625" s="7">
        <v>712</v>
      </c>
      <c r="P7625" s="7">
        <f>SUM(dane3[[#This Row],[RoomService]:[VRDeck]])</f>
        <v>734</v>
      </c>
      <c r="Q7625" t="s">
        <v>20839</v>
      </c>
      <c r="R7625" t="b">
        <v>1</v>
      </c>
    </row>
    <row r="7626" spans="1:18" x14ac:dyDescent="0.3">
      <c r="A7626" t="s">
        <v>20840</v>
      </c>
      <c r="B7626">
        <f>MID(dane3[[#This Row],[PassengerId]],1,4)+0</f>
        <v>8144</v>
      </c>
      <c r="C7626" t="s">
        <v>14</v>
      </c>
      <c r="D7626" t="b">
        <v>1</v>
      </c>
      <c r="E7626" t="s">
        <v>20841</v>
      </c>
      <c r="F7626" t="str">
        <f>MID($E7626,1,1)</f>
        <v>B</v>
      </c>
      <c r="G7626" t="str">
        <f>IFERROR(MID($E7626,SEARCH("/",$E7626,SEARCH("/",$E7626)+1)+1,1),"")</f>
        <v>P</v>
      </c>
      <c r="H7626" t="s">
        <v>46</v>
      </c>
      <c r="I7626">
        <v>45</v>
      </c>
      <c r="J7626" t="b">
        <v>0</v>
      </c>
      <c r="K7626" s="7">
        <v>0</v>
      </c>
      <c r="L7626" s="7">
        <v>0</v>
      </c>
      <c r="M7626" s="7">
        <v>0</v>
      </c>
      <c r="N7626" s="7">
        <v>0</v>
      </c>
      <c r="O7626" s="7">
        <v>0</v>
      </c>
      <c r="P7626" s="7">
        <f>SUM(dane3[[#This Row],[RoomService]:[VRDeck]])</f>
        <v>0</v>
      </c>
      <c r="Q7626" t="s">
        <v>20842</v>
      </c>
      <c r="R7626" t="b">
        <v>1</v>
      </c>
    </row>
    <row r="7627" spans="1:18" x14ac:dyDescent="0.3">
      <c r="A7627" t="s">
        <v>20843</v>
      </c>
      <c r="B7627">
        <f>MID(dane3[[#This Row],[PassengerId]],1,4)+0</f>
        <v>8144</v>
      </c>
      <c r="C7627" t="s">
        <v>14</v>
      </c>
      <c r="D7627" t="b">
        <v>0</v>
      </c>
      <c r="E7627" t="s">
        <v>20841</v>
      </c>
      <c r="F7627" t="str">
        <f>MID($E7627,1,1)</f>
        <v>B</v>
      </c>
      <c r="G7627" t="str">
        <f>IFERROR(MID($E7627,SEARCH("/",$E7627,SEARCH("/",$E7627)+1)+1,1),"")</f>
        <v>P</v>
      </c>
      <c r="H7627" t="s">
        <v>16</v>
      </c>
      <c r="I7627">
        <v>13</v>
      </c>
      <c r="J7627" t="b">
        <v>0</v>
      </c>
      <c r="K7627" s="7">
        <v>0</v>
      </c>
      <c r="L7627" s="7">
        <v>3680</v>
      </c>
      <c r="M7627" s="7">
        <v>0</v>
      </c>
      <c r="N7627" s="7">
        <v>1529</v>
      </c>
      <c r="O7627" s="7">
        <v>3854</v>
      </c>
      <c r="P7627" s="7">
        <f>SUM(dane3[[#This Row],[RoomService]:[VRDeck]])</f>
        <v>9063</v>
      </c>
      <c r="Q7627" t="s">
        <v>20844</v>
      </c>
      <c r="R7627" t="b">
        <v>0</v>
      </c>
    </row>
    <row r="7628" spans="1:18" x14ac:dyDescent="0.3">
      <c r="A7628" t="s">
        <v>20845</v>
      </c>
      <c r="B7628">
        <f>MID(dane3[[#This Row],[PassengerId]],1,4)+0</f>
        <v>8144</v>
      </c>
      <c r="C7628" t="s">
        <v>14</v>
      </c>
      <c r="D7628" t="b">
        <v>0</v>
      </c>
      <c r="E7628" t="s">
        <v>20841</v>
      </c>
      <c r="F7628" t="str">
        <f>MID($E7628,1,1)</f>
        <v>B</v>
      </c>
      <c r="G7628" t="str">
        <f>IFERROR(MID($E7628,SEARCH("/",$E7628,SEARCH("/",$E7628)+1)+1,1),"")</f>
        <v>P</v>
      </c>
      <c r="H7628" t="s">
        <v>16</v>
      </c>
      <c r="I7628">
        <v>28</v>
      </c>
      <c r="J7628" t="b">
        <v>0</v>
      </c>
      <c r="K7628" s="7">
        <v>0</v>
      </c>
      <c r="L7628" s="7">
        <v>3317</v>
      </c>
      <c r="M7628" s="7">
        <v>77</v>
      </c>
      <c r="N7628" s="7">
        <v>0</v>
      </c>
      <c r="O7628" s="7">
        <v>130</v>
      </c>
      <c r="P7628" s="7">
        <f>SUM(dane3[[#This Row],[RoomService]:[VRDeck]])</f>
        <v>3524</v>
      </c>
      <c r="Q7628" t="s">
        <v>20846</v>
      </c>
      <c r="R7628" t="b">
        <v>1</v>
      </c>
    </row>
    <row r="7629" spans="1:18" x14ac:dyDescent="0.3">
      <c r="A7629" t="s">
        <v>20847</v>
      </c>
      <c r="B7629">
        <f>MID(dane3[[#This Row],[PassengerId]],1,4)+0</f>
        <v>8144</v>
      </c>
      <c r="C7629" t="s">
        <v>14</v>
      </c>
      <c r="D7629" t="b">
        <v>0</v>
      </c>
      <c r="E7629" t="s">
        <v>20841</v>
      </c>
      <c r="F7629" t="str">
        <f>MID($E7629,1,1)</f>
        <v>B</v>
      </c>
      <c r="G7629" t="str">
        <f>IFERROR(MID($E7629,SEARCH("/",$E7629,SEARCH("/",$E7629)+1)+1,1),"")</f>
        <v>P</v>
      </c>
      <c r="H7629" t="s">
        <v>16</v>
      </c>
      <c r="I7629">
        <v>5</v>
      </c>
      <c r="J7629" t="b">
        <v>0</v>
      </c>
      <c r="K7629" s="7">
        <v>0</v>
      </c>
      <c r="L7629" s="7">
        <v>0</v>
      </c>
      <c r="M7629" s="7">
        <v>0</v>
      </c>
      <c r="N7629" s="7">
        <v>0</v>
      </c>
      <c r="O7629" s="7">
        <v>0</v>
      </c>
      <c r="P7629" s="7">
        <f>SUM(dane3[[#This Row],[RoomService]:[VRDeck]])</f>
        <v>0</v>
      </c>
      <c r="Q7629" t="s">
        <v>20848</v>
      </c>
      <c r="R7629" t="b">
        <v>1</v>
      </c>
    </row>
    <row r="7630" spans="1:18" x14ac:dyDescent="0.3">
      <c r="A7630" t="s">
        <v>20849</v>
      </c>
      <c r="B7630">
        <f>MID(dane3[[#This Row],[PassengerId]],1,4)+0</f>
        <v>8147</v>
      </c>
      <c r="C7630" t="s">
        <v>19</v>
      </c>
      <c r="D7630" t="b">
        <v>0</v>
      </c>
      <c r="E7630" t="s">
        <v>20850</v>
      </c>
      <c r="F7630" t="str">
        <f>MID($E7630,1,1)</f>
        <v>G</v>
      </c>
      <c r="G7630" t="str">
        <f>IFERROR(MID($E7630,SEARCH("/",$E7630,SEARCH("/",$E7630)+1)+1,1),"")</f>
        <v>P</v>
      </c>
      <c r="H7630" t="s">
        <v>16</v>
      </c>
      <c r="I7630">
        <v>20</v>
      </c>
      <c r="J7630" t="b">
        <v>0</v>
      </c>
      <c r="K7630" s="7">
        <v>0</v>
      </c>
      <c r="L7630" s="7">
        <v>142</v>
      </c>
      <c r="M7630" s="7">
        <v>0</v>
      </c>
      <c r="N7630" s="7">
        <v>3528</v>
      </c>
      <c r="O7630" s="7">
        <v>92</v>
      </c>
      <c r="P7630" s="7">
        <f>SUM(dane3[[#This Row],[RoomService]:[VRDeck]])</f>
        <v>3762</v>
      </c>
      <c r="Q7630" t="s">
        <v>20851</v>
      </c>
      <c r="R7630" t="b">
        <v>0</v>
      </c>
    </row>
    <row r="7631" spans="1:18" x14ac:dyDescent="0.3">
      <c r="A7631" t="s">
        <v>20852</v>
      </c>
      <c r="B7631">
        <f>MID(dane3[[#This Row],[PassengerId]],1,4)+0</f>
        <v>8147</v>
      </c>
      <c r="C7631" t="s">
        <v>19</v>
      </c>
      <c r="D7631" t="b">
        <v>1</v>
      </c>
      <c r="E7631" t="s">
        <v>39</v>
      </c>
      <c r="F7631" t="s">
        <v>23764</v>
      </c>
      <c r="G7631" t="str">
        <f>IFERROR(MID($E7631,SEARCH("/",$E7631,SEARCH("/",$E7631)+1)+1,1),"")</f>
        <v/>
      </c>
      <c r="H7631" t="s">
        <v>16</v>
      </c>
      <c r="I7631">
        <v>2</v>
      </c>
      <c r="J7631" t="b">
        <v>0</v>
      </c>
      <c r="K7631" s="7">
        <v>0</v>
      </c>
      <c r="L7631" s="7">
        <v>0</v>
      </c>
      <c r="M7631" s="7">
        <v>0</v>
      </c>
      <c r="N7631" s="7">
        <v>0</v>
      </c>
      <c r="O7631" s="7">
        <v>0</v>
      </c>
      <c r="P7631" s="7">
        <f>SUM(dane3[[#This Row],[RoomService]:[VRDeck]])</f>
        <v>0</v>
      </c>
      <c r="Q7631" t="s">
        <v>20853</v>
      </c>
      <c r="R7631" t="b">
        <v>1</v>
      </c>
    </row>
    <row r="7632" spans="1:18" x14ac:dyDescent="0.3">
      <c r="A7632" t="s">
        <v>20854</v>
      </c>
      <c r="B7632">
        <f>MID(dane3[[#This Row],[PassengerId]],1,4)+0</f>
        <v>8147</v>
      </c>
      <c r="C7632" t="s">
        <v>19</v>
      </c>
      <c r="D7632" t="b">
        <v>0</v>
      </c>
      <c r="E7632" t="s">
        <v>20850</v>
      </c>
      <c r="F7632" t="str">
        <f>MID($E7632,1,1)</f>
        <v>G</v>
      </c>
      <c r="G7632" t="str">
        <f>IFERROR(MID($E7632,SEARCH("/",$E7632,SEARCH("/",$E7632)+1)+1,1),"")</f>
        <v>P</v>
      </c>
      <c r="H7632" t="s">
        <v>16</v>
      </c>
      <c r="I7632">
        <v>42</v>
      </c>
      <c r="J7632" t="b">
        <v>0</v>
      </c>
      <c r="K7632" s="7">
        <v>18</v>
      </c>
      <c r="L7632" s="7">
        <v>5</v>
      </c>
      <c r="M7632" s="7">
        <v>470</v>
      </c>
      <c r="N7632" s="7">
        <v>356</v>
      </c>
      <c r="O7632" s="7">
        <v>57</v>
      </c>
      <c r="P7632" s="7">
        <f>SUM(dane3[[#This Row],[RoomService]:[VRDeck]])</f>
        <v>906</v>
      </c>
      <c r="Q7632" t="s">
        <v>20855</v>
      </c>
      <c r="R7632" t="b">
        <v>0</v>
      </c>
    </row>
    <row r="7633" spans="1:18" x14ac:dyDescent="0.3">
      <c r="A7633" t="s">
        <v>20856</v>
      </c>
      <c r="B7633">
        <f>MID(dane3[[#This Row],[PassengerId]],1,4)+0</f>
        <v>8147</v>
      </c>
      <c r="C7633" t="s">
        <v>19</v>
      </c>
      <c r="D7633" t="b">
        <v>0</v>
      </c>
      <c r="E7633" t="s">
        <v>20850</v>
      </c>
      <c r="F7633" t="str">
        <f>MID($E7633,1,1)</f>
        <v>G</v>
      </c>
      <c r="G7633" t="str">
        <f>IFERROR(MID($E7633,SEARCH("/",$E7633,SEARCH("/",$E7633)+1)+1,1),"")</f>
        <v>P</v>
      </c>
      <c r="H7633" t="s">
        <v>46</v>
      </c>
      <c r="I7633">
        <v>0</v>
      </c>
      <c r="J7633" t="b">
        <v>0</v>
      </c>
      <c r="K7633" s="7">
        <v>0</v>
      </c>
      <c r="L7633" s="7">
        <v>0</v>
      </c>
      <c r="M7633" s="7">
        <v>0</v>
      </c>
      <c r="N7633" s="7">
        <v>0</v>
      </c>
      <c r="O7633" s="7">
        <v>0</v>
      </c>
      <c r="P7633" s="7">
        <f>SUM(dane3[[#This Row],[RoomService]:[VRDeck]])</f>
        <v>0</v>
      </c>
      <c r="Q7633" t="s">
        <v>20857</v>
      </c>
      <c r="R7633" t="b">
        <v>1</v>
      </c>
    </row>
    <row r="7634" spans="1:18" x14ac:dyDescent="0.3">
      <c r="A7634" t="s">
        <v>20858</v>
      </c>
      <c r="B7634">
        <f>MID(dane3[[#This Row],[PassengerId]],1,4)+0</f>
        <v>8148</v>
      </c>
      <c r="C7634" t="s">
        <v>19</v>
      </c>
      <c r="D7634" t="b">
        <v>0</v>
      </c>
      <c r="E7634" t="s">
        <v>20859</v>
      </c>
      <c r="F7634" t="str">
        <f>MID($E7634,1,1)</f>
        <v>G</v>
      </c>
      <c r="G7634" t="str">
        <f>IFERROR(MID($E7634,SEARCH("/",$E7634,SEARCH("/",$E7634)+1)+1,1),"")</f>
        <v>P</v>
      </c>
      <c r="H7634" t="s">
        <v>16</v>
      </c>
      <c r="I7634">
        <v>18</v>
      </c>
      <c r="J7634" t="b">
        <v>0</v>
      </c>
      <c r="K7634" s="7">
        <v>0</v>
      </c>
      <c r="L7634" s="7">
        <v>508</v>
      </c>
      <c r="M7634" s="7">
        <v>0</v>
      </c>
      <c r="N7634" s="7">
        <v>44</v>
      </c>
      <c r="O7634" s="7">
        <v>257</v>
      </c>
      <c r="P7634" s="7">
        <f>SUM(dane3[[#This Row],[RoomService]:[VRDeck]])</f>
        <v>809</v>
      </c>
      <c r="Q7634" t="s">
        <v>20860</v>
      </c>
      <c r="R7634" t="b">
        <v>0</v>
      </c>
    </row>
    <row r="7635" spans="1:18" x14ac:dyDescent="0.3">
      <c r="A7635" t="s">
        <v>20861</v>
      </c>
      <c r="B7635">
        <f>MID(dane3[[#This Row],[PassengerId]],1,4)+0</f>
        <v>8149</v>
      </c>
      <c r="C7635" t="s">
        <v>19</v>
      </c>
      <c r="D7635" t="b">
        <v>1</v>
      </c>
      <c r="E7635" t="s">
        <v>20862</v>
      </c>
      <c r="F7635" t="str">
        <f>MID($E7635,1,1)</f>
        <v>G</v>
      </c>
      <c r="G7635" t="str">
        <f>IFERROR(MID($E7635,SEARCH("/",$E7635,SEARCH("/",$E7635)+1)+1,1),"")</f>
        <v>P</v>
      </c>
      <c r="H7635" t="s">
        <v>32</v>
      </c>
      <c r="I7635">
        <v>26</v>
      </c>
      <c r="J7635" t="b">
        <v>0</v>
      </c>
      <c r="K7635" s="7">
        <v>0</v>
      </c>
      <c r="L7635" s="7">
        <v>0</v>
      </c>
      <c r="M7635" s="7">
        <v>0</v>
      </c>
      <c r="N7635" s="7">
        <v>0</v>
      </c>
      <c r="O7635" s="7">
        <v>0</v>
      </c>
      <c r="P7635" s="7">
        <f>SUM(dane3[[#This Row],[RoomService]:[VRDeck]])</f>
        <v>0</v>
      </c>
      <c r="Q7635" t="s">
        <v>20863</v>
      </c>
      <c r="R7635" t="b">
        <v>0</v>
      </c>
    </row>
    <row r="7636" spans="1:18" x14ac:dyDescent="0.3">
      <c r="A7636" t="s">
        <v>20053</v>
      </c>
      <c r="B7636">
        <f>MID(dane3[[#This Row],[PassengerId]],1,4)+0</f>
        <v>7848</v>
      </c>
      <c r="C7636" t="s">
        <v>53</v>
      </c>
      <c r="D7636" t="b">
        <v>1</v>
      </c>
      <c r="E7636" t="s">
        <v>20054</v>
      </c>
      <c r="F7636" t="str">
        <f>MID($E7636,1,1)</f>
        <v>F</v>
      </c>
      <c r="G7636" t="str">
        <f>IFERROR(MID($E7636,SEARCH("/",$E7636,SEARCH("/",$E7636)+1)+1,1),"")</f>
        <v>S</v>
      </c>
      <c r="H7636" t="s">
        <v>16</v>
      </c>
      <c r="I7636">
        <v>46</v>
      </c>
      <c r="J7636" t="b">
        <v>0</v>
      </c>
      <c r="K7636" s="7">
        <v>0</v>
      </c>
      <c r="L7636" s="7">
        <v>0</v>
      </c>
      <c r="M7636" s="7">
        <v>0</v>
      </c>
      <c r="N7636" s="7">
        <v>0</v>
      </c>
      <c r="O7636" s="7">
        <v>0</v>
      </c>
      <c r="P7636" s="7">
        <f>SUM(dane3[[#This Row],[RoomService]:[VRDeck]])</f>
        <v>0</v>
      </c>
      <c r="Q7636" t="s">
        <v>20055</v>
      </c>
      <c r="R7636" t="b">
        <v>1</v>
      </c>
    </row>
    <row r="7637" spans="1:18" x14ac:dyDescent="0.3">
      <c r="A7637" t="s">
        <v>20059</v>
      </c>
      <c r="B7637">
        <f>MID(dane3[[#This Row],[PassengerId]],1,4)+0</f>
        <v>7850</v>
      </c>
      <c r="C7637" t="s">
        <v>53</v>
      </c>
      <c r="D7637" t="b">
        <v>1</v>
      </c>
      <c r="E7637" t="s">
        <v>20060</v>
      </c>
      <c r="F7637" t="str">
        <f>MID($E7637,1,1)</f>
        <v>E</v>
      </c>
      <c r="G7637" t="str">
        <f>IFERROR(MID($E7637,SEARCH("/",$E7637,SEARCH("/",$E7637)+1)+1,1),"")</f>
        <v>S</v>
      </c>
      <c r="H7637" t="s">
        <v>16</v>
      </c>
      <c r="I7637">
        <v>42</v>
      </c>
      <c r="J7637" t="b">
        <v>0</v>
      </c>
      <c r="K7637" s="7">
        <v>0</v>
      </c>
      <c r="L7637" s="7">
        <v>0</v>
      </c>
      <c r="M7637" s="7">
        <v>0</v>
      </c>
      <c r="N7637" s="7">
        <v>0</v>
      </c>
      <c r="O7637" s="7">
        <v>0</v>
      </c>
      <c r="P7637" s="7">
        <f>SUM(dane3[[#This Row],[RoomService]:[VRDeck]])</f>
        <v>0</v>
      </c>
      <c r="Q7637" t="s">
        <v>20061</v>
      </c>
      <c r="R7637" t="b">
        <v>0</v>
      </c>
    </row>
    <row r="7638" spans="1:18" x14ac:dyDescent="0.3">
      <c r="A7638" t="s">
        <v>20062</v>
      </c>
      <c r="B7638">
        <f>MID(dane3[[#This Row],[PassengerId]],1,4)+0</f>
        <v>7851</v>
      </c>
      <c r="C7638" t="s">
        <v>53</v>
      </c>
      <c r="D7638" t="b">
        <v>1</v>
      </c>
      <c r="E7638" t="s">
        <v>20063</v>
      </c>
      <c r="F7638" t="str">
        <f>MID($E7638,1,1)</f>
        <v>F</v>
      </c>
      <c r="G7638" t="str">
        <f>IFERROR(MID($E7638,SEARCH("/",$E7638,SEARCH("/",$E7638)+1)+1,1),"")</f>
        <v>P</v>
      </c>
      <c r="H7638" t="s">
        <v>16</v>
      </c>
      <c r="I7638">
        <v>46</v>
      </c>
      <c r="J7638" t="b">
        <v>0</v>
      </c>
      <c r="K7638" s="7">
        <v>0</v>
      </c>
      <c r="L7638" s="7">
        <v>0</v>
      </c>
      <c r="M7638" s="7">
        <v>0</v>
      </c>
      <c r="N7638" s="7">
        <v>0</v>
      </c>
      <c r="O7638" s="7">
        <v>0</v>
      </c>
      <c r="P7638" s="7">
        <f>SUM(dane3[[#This Row],[RoomService]:[VRDeck]])</f>
        <v>0</v>
      </c>
      <c r="Q7638" t="s">
        <v>20064</v>
      </c>
      <c r="R7638" t="b">
        <v>1</v>
      </c>
    </row>
    <row r="7639" spans="1:18" x14ac:dyDescent="0.3">
      <c r="A7639" t="s">
        <v>20871</v>
      </c>
      <c r="B7639">
        <f>MID(dane3[[#This Row],[PassengerId]],1,4)+0</f>
        <v>8152</v>
      </c>
      <c r="C7639" t="s">
        <v>19</v>
      </c>
      <c r="D7639" t="b">
        <v>1</v>
      </c>
      <c r="E7639" t="s">
        <v>20872</v>
      </c>
      <c r="F7639" t="str">
        <f>MID($E7639,1,1)</f>
        <v>G</v>
      </c>
      <c r="G7639" t="str">
        <f>IFERROR(MID($E7639,SEARCH("/",$E7639,SEARCH("/",$E7639)+1)+1,1),"")</f>
        <v>S</v>
      </c>
      <c r="H7639" t="s">
        <v>16</v>
      </c>
      <c r="I7639">
        <v>19</v>
      </c>
      <c r="J7639" t="b">
        <v>0</v>
      </c>
      <c r="K7639" s="7">
        <v>0</v>
      </c>
      <c r="L7639" s="7">
        <v>0</v>
      </c>
      <c r="M7639" s="7">
        <v>0</v>
      </c>
      <c r="N7639" s="7">
        <v>0</v>
      </c>
      <c r="O7639" s="7">
        <v>0</v>
      </c>
      <c r="P7639" s="7">
        <f>SUM(dane3[[#This Row],[RoomService]:[VRDeck]])</f>
        <v>0</v>
      </c>
      <c r="Q7639" t="s">
        <v>20873</v>
      </c>
      <c r="R7639" t="b">
        <v>0</v>
      </c>
    </row>
    <row r="7640" spans="1:18" x14ac:dyDescent="0.3">
      <c r="A7640" t="s">
        <v>20874</v>
      </c>
      <c r="B7640">
        <f>MID(dane3[[#This Row],[PassengerId]],1,4)+0</f>
        <v>8153</v>
      </c>
      <c r="C7640" t="s">
        <v>19</v>
      </c>
      <c r="D7640" t="b">
        <v>1</v>
      </c>
      <c r="E7640" t="s">
        <v>20875</v>
      </c>
      <c r="F7640" t="str">
        <f>MID($E7640,1,1)</f>
        <v>G</v>
      </c>
      <c r="G7640" t="str">
        <f>IFERROR(MID($E7640,SEARCH("/",$E7640,SEARCH("/",$E7640)+1)+1,1),"")</f>
        <v>P</v>
      </c>
      <c r="H7640" t="s">
        <v>16</v>
      </c>
      <c r="I7640">
        <v>15</v>
      </c>
      <c r="J7640" t="b">
        <v>0</v>
      </c>
      <c r="K7640" s="7">
        <v>0</v>
      </c>
      <c r="L7640" s="7">
        <v>0</v>
      </c>
      <c r="M7640" s="7">
        <v>0</v>
      </c>
      <c r="N7640" s="7">
        <v>0</v>
      </c>
      <c r="O7640" s="7">
        <v>0</v>
      </c>
      <c r="P7640" s="7">
        <f>SUM(dane3[[#This Row],[RoomService]:[VRDeck]])</f>
        <v>0</v>
      </c>
      <c r="Q7640" t="s">
        <v>20876</v>
      </c>
      <c r="R7640" t="b">
        <v>0</v>
      </c>
    </row>
    <row r="7641" spans="1:18" x14ac:dyDescent="0.3">
      <c r="A7641" t="s">
        <v>20877</v>
      </c>
      <c r="B7641">
        <f>MID(dane3[[#This Row],[PassengerId]],1,4)+0</f>
        <v>8156</v>
      </c>
      <c r="C7641" t="s">
        <v>19</v>
      </c>
      <c r="D7641" t="b">
        <v>0</v>
      </c>
      <c r="E7641" t="s">
        <v>20878</v>
      </c>
      <c r="F7641" t="str">
        <f>MID($E7641,1,1)</f>
        <v>G</v>
      </c>
      <c r="G7641" t="str">
        <f>IFERROR(MID($E7641,SEARCH("/",$E7641,SEARCH("/",$E7641)+1)+1,1),"")</f>
        <v>P</v>
      </c>
      <c r="H7641" t="s">
        <v>32</v>
      </c>
      <c r="I7641">
        <v>53</v>
      </c>
      <c r="J7641" t="b">
        <v>0</v>
      </c>
      <c r="K7641" s="7">
        <v>90</v>
      </c>
      <c r="L7641" s="7">
        <v>29</v>
      </c>
      <c r="M7641" s="7">
        <v>102</v>
      </c>
      <c r="N7641" s="7">
        <v>244</v>
      </c>
      <c r="O7641" s="7">
        <v>56</v>
      </c>
      <c r="P7641" s="7">
        <f>SUM(dane3[[#This Row],[RoomService]:[VRDeck]])</f>
        <v>521</v>
      </c>
      <c r="Q7641" t="s">
        <v>20879</v>
      </c>
      <c r="R7641" t="b">
        <v>0</v>
      </c>
    </row>
    <row r="7642" spans="1:18" x14ac:dyDescent="0.3">
      <c r="A7642" t="s">
        <v>20880</v>
      </c>
      <c r="B7642">
        <f>MID(dane3[[#This Row],[PassengerId]],1,4)+0</f>
        <v>8157</v>
      </c>
      <c r="C7642" t="s">
        <v>19</v>
      </c>
      <c r="D7642" t="b">
        <v>0</v>
      </c>
      <c r="E7642" t="s">
        <v>20881</v>
      </c>
      <c r="F7642" t="str">
        <f>MID($E7642,1,1)</f>
        <v>G</v>
      </c>
      <c r="G7642" t="str">
        <f>IFERROR(MID($E7642,SEARCH("/",$E7642,SEARCH("/",$E7642)+1)+1,1),"")</f>
        <v>S</v>
      </c>
      <c r="H7642" t="s">
        <v>16</v>
      </c>
      <c r="I7642">
        <v>0</v>
      </c>
      <c r="J7642" t="b">
        <v>0</v>
      </c>
      <c r="K7642" s="7">
        <v>0</v>
      </c>
      <c r="L7642" s="7">
        <v>0</v>
      </c>
      <c r="M7642" s="7">
        <v>0</v>
      </c>
      <c r="N7642" s="7">
        <v>0</v>
      </c>
      <c r="O7642" s="7">
        <v>0</v>
      </c>
      <c r="P7642" s="7">
        <f>SUM(dane3[[#This Row],[RoomService]:[VRDeck]])</f>
        <v>0</v>
      </c>
      <c r="Q7642" t="s">
        <v>20882</v>
      </c>
      <c r="R7642" t="b">
        <v>1</v>
      </c>
    </row>
    <row r="7643" spans="1:18" x14ac:dyDescent="0.3">
      <c r="A7643" t="s">
        <v>20883</v>
      </c>
      <c r="B7643">
        <f>MID(dane3[[#This Row],[PassengerId]],1,4)+0</f>
        <v>8157</v>
      </c>
      <c r="C7643" t="s">
        <v>19</v>
      </c>
      <c r="D7643" t="b">
        <v>0</v>
      </c>
      <c r="E7643" t="s">
        <v>20884</v>
      </c>
      <c r="F7643" t="str">
        <f>MID($E7643,1,1)</f>
        <v>F</v>
      </c>
      <c r="G7643" t="str">
        <f>IFERROR(MID($E7643,SEARCH("/",$E7643,SEARCH("/",$E7643)+1)+1,1),"")</f>
        <v>S</v>
      </c>
      <c r="H7643" t="s">
        <v>46</v>
      </c>
      <c r="I7643">
        <v>39</v>
      </c>
      <c r="J7643" t="b">
        <v>0</v>
      </c>
      <c r="K7643" s="7">
        <v>1663</v>
      </c>
      <c r="L7643" s="7">
        <v>0</v>
      </c>
      <c r="M7643" s="7">
        <v>262</v>
      </c>
      <c r="N7643" s="7">
        <v>229</v>
      </c>
      <c r="O7643" s="7">
        <v>0</v>
      </c>
      <c r="P7643" s="7">
        <f>SUM(dane3[[#This Row],[RoomService]:[VRDeck]])</f>
        <v>2154</v>
      </c>
      <c r="Q7643" t="s">
        <v>20885</v>
      </c>
      <c r="R7643" t="b">
        <v>0</v>
      </c>
    </row>
    <row r="7644" spans="1:18" x14ac:dyDescent="0.3">
      <c r="A7644" t="s">
        <v>20886</v>
      </c>
      <c r="B7644">
        <f>MID(dane3[[#This Row],[PassengerId]],1,4)+0</f>
        <v>8157</v>
      </c>
      <c r="C7644" t="s">
        <v>19</v>
      </c>
      <c r="D7644" t="b">
        <v>0</v>
      </c>
      <c r="E7644" t="s">
        <v>20881</v>
      </c>
      <c r="F7644" t="str">
        <f>MID($E7644,1,1)</f>
        <v>G</v>
      </c>
      <c r="G7644" t="str">
        <f>IFERROR(MID($E7644,SEARCH("/",$E7644,SEARCH("/",$E7644)+1)+1,1),"")</f>
        <v>S</v>
      </c>
      <c r="H7644" t="s">
        <v>16</v>
      </c>
      <c r="I7644">
        <v>45</v>
      </c>
      <c r="J7644" t="b">
        <v>0</v>
      </c>
      <c r="K7644" s="7">
        <v>0</v>
      </c>
      <c r="L7644" s="7">
        <v>0</v>
      </c>
      <c r="M7644" s="7">
        <v>2778</v>
      </c>
      <c r="N7644" s="7">
        <v>1910</v>
      </c>
      <c r="O7644" s="7">
        <v>0</v>
      </c>
      <c r="P7644" s="7">
        <f>SUM(dane3[[#This Row],[RoomService]:[VRDeck]])</f>
        <v>4688</v>
      </c>
      <c r="Q7644" t="s">
        <v>20887</v>
      </c>
      <c r="R7644" t="b">
        <v>0</v>
      </c>
    </row>
    <row r="7645" spans="1:18" x14ac:dyDescent="0.3">
      <c r="A7645" t="s">
        <v>20888</v>
      </c>
      <c r="B7645">
        <f>MID(dane3[[#This Row],[PassengerId]],1,4)+0</f>
        <v>8157</v>
      </c>
      <c r="C7645" t="s">
        <v>19</v>
      </c>
      <c r="D7645" t="b">
        <v>1</v>
      </c>
      <c r="E7645" t="s">
        <v>20881</v>
      </c>
      <c r="F7645" t="str">
        <f>MID($E7645,1,1)</f>
        <v>G</v>
      </c>
      <c r="G7645" t="str">
        <f>IFERROR(MID($E7645,SEARCH("/",$E7645,SEARCH("/",$E7645)+1)+1,1),"")</f>
        <v>S</v>
      </c>
      <c r="H7645" t="s">
        <v>16</v>
      </c>
      <c r="I7645">
        <v>10</v>
      </c>
      <c r="J7645" t="b">
        <v>0</v>
      </c>
      <c r="K7645" s="7">
        <v>0</v>
      </c>
      <c r="L7645" s="7">
        <v>0</v>
      </c>
      <c r="M7645" s="7">
        <v>0</v>
      </c>
      <c r="N7645" s="7">
        <v>0</v>
      </c>
      <c r="O7645" s="7">
        <v>0</v>
      </c>
      <c r="P7645" s="7">
        <f>SUM(dane3[[#This Row],[RoomService]:[VRDeck]])</f>
        <v>0</v>
      </c>
      <c r="Q7645" t="s">
        <v>20889</v>
      </c>
      <c r="R7645" t="b">
        <v>1</v>
      </c>
    </row>
    <row r="7646" spans="1:18" x14ac:dyDescent="0.3">
      <c r="A7646" t="s">
        <v>20890</v>
      </c>
      <c r="B7646">
        <f>MID(dane3[[#This Row],[PassengerId]],1,4)+0</f>
        <v>8157</v>
      </c>
      <c r="C7646" t="s">
        <v>19</v>
      </c>
      <c r="D7646" t="b">
        <v>0</v>
      </c>
      <c r="E7646" t="s">
        <v>20881</v>
      </c>
      <c r="F7646" t="str">
        <f>MID($E7646,1,1)</f>
        <v>G</v>
      </c>
      <c r="G7646" t="str">
        <f>IFERROR(MID($E7646,SEARCH("/",$E7646,SEARCH("/",$E7646)+1)+1,1),"")</f>
        <v>S</v>
      </c>
      <c r="H7646" t="s">
        <v>46</v>
      </c>
      <c r="I7646">
        <v>1</v>
      </c>
      <c r="J7646" t="b">
        <v>0</v>
      </c>
      <c r="K7646" s="7">
        <v>0</v>
      </c>
      <c r="L7646" s="7">
        <v>0</v>
      </c>
      <c r="M7646" s="7">
        <v>0</v>
      </c>
      <c r="N7646" s="7">
        <v>0</v>
      </c>
      <c r="O7646" s="7">
        <v>0</v>
      </c>
      <c r="P7646" s="7">
        <f>SUM(dane3[[#This Row],[RoomService]:[VRDeck]])</f>
        <v>0</v>
      </c>
      <c r="Q7646" t="s">
        <v>20891</v>
      </c>
      <c r="R7646" t="b">
        <v>1</v>
      </c>
    </row>
    <row r="7647" spans="1:18" x14ac:dyDescent="0.3">
      <c r="A7647" t="s">
        <v>20892</v>
      </c>
      <c r="B7647">
        <f>MID(dane3[[#This Row],[PassengerId]],1,4)+0</f>
        <v>8157</v>
      </c>
      <c r="C7647" t="s">
        <v>19</v>
      </c>
      <c r="D7647" t="b">
        <v>0</v>
      </c>
      <c r="E7647" t="s">
        <v>20881</v>
      </c>
      <c r="F7647" t="str">
        <f>MID($E7647,1,1)</f>
        <v>G</v>
      </c>
      <c r="G7647" t="str">
        <f>IFERROR(MID($E7647,SEARCH("/",$E7647,SEARCH("/",$E7647)+1)+1,1),"")</f>
        <v>S</v>
      </c>
      <c r="H7647" t="s">
        <v>16</v>
      </c>
      <c r="I7647">
        <v>9</v>
      </c>
      <c r="J7647" t="b">
        <v>0</v>
      </c>
      <c r="K7647" s="7">
        <v>0</v>
      </c>
      <c r="L7647" s="7">
        <v>0</v>
      </c>
      <c r="M7647" s="7">
        <v>0</v>
      </c>
      <c r="N7647" s="7">
        <v>0</v>
      </c>
      <c r="O7647" s="7">
        <v>0</v>
      </c>
      <c r="P7647" s="7">
        <f>SUM(dane3[[#This Row],[RoomService]:[VRDeck]])</f>
        <v>0</v>
      </c>
      <c r="Q7647" t="s">
        <v>20893</v>
      </c>
      <c r="R7647" t="b">
        <v>1</v>
      </c>
    </row>
    <row r="7648" spans="1:18" x14ac:dyDescent="0.3">
      <c r="A7648" t="s">
        <v>20071</v>
      </c>
      <c r="B7648">
        <f>MID(dane3[[#This Row],[PassengerId]],1,4)+0</f>
        <v>7853</v>
      </c>
      <c r="C7648" t="s">
        <v>53</v>
      </c>
      <c r="D7648" t="b">
        <v>0</v>
      </c>
      <c r="E7648" t="s">
        <v>20072</v>
      </c>
      <c r="F7648" t="str">
        <f>MID($E7648,1,1)</f>
        <v>E</v>
      </c>
      <c r="G7648" t="str">
        <f>IFERROR(MID($E7648,SEARCH("/",$E7648,SEARCH("/",$E7648)+1)+1,1),"")</f>
        <v>S</v>
      </c>
      <c r="H7648" t="s">
        <v>16</v>
      </c>
      <c r="I7648">
        <v>31</v>
      </c>
      <c r="J7648" t="b">
        <v>0</v>
      </c>
      <c r="K7648" s="7">
        <v>166</v>
      </c>
      <c r="L7648" s="7">
        <v>0</v>
      </c>
      <c r="M7648" s="7">
        <v>297</v>
      </c>
      <c r="N7648" s="7">
        <v>835</v>
      </c>
      <c r="O7648" s="7">
        <v>0</v>
      </c>
      <c r="P7648" s="7">
        <f>SUM(dane3[[#This Row],[RoomService]:[VRDeck]])</f>
        <v>1298</v>
      </c>
      <c r="Q7648" t="s">
        <v>20073</v>
      </c>
      <c r="R7648" t="b">
        <v>0</v>
      </c>
    </row>
    <row r="7649" spans="1:18" x14ac:dyDescent="0.3">
      <c r="A7649" t="s">
        <v>19612</v>
      </c>
      <c r="B7649">
        <f>MID(dane3[[#This Row],[PassengerId]],1,4)+0</f>
        <v>7665</v>
      </c>
      <c r="C7649" t="s">
        <v>19</v>
      </c>
      <c r="D7649" t="b">
        <v>1</v>
      </c>
      <c r="E7649" t="s">
        <v>19613</v>
      </c>
      <c r="F7649" t="str">
        <f>MID($E7649,1,1)</f>
        <v>G</v>
      </c>
      <c r="G7649" t="str">
        <f>IFERROR(MID($E7649,SEARCH("/",$E7649,SEARCH("/",$E7649)+1)+1,1),"")</f>
        <v>P</v>
      </c>
      <c r="H7649" t="s">
        <v>16</v>
      </c>
      <c r="I7649">
        <v>40</v>
      </c>
      <c r="J7649" t="b">
        <v>0</v>
      </c>
      <c r="K7649" s="7">
        <v>0</v>
      </c>
      <c r="L7649" s="7">
        <v>0</v>
      </c>
      <c r="M7649" s="7">
        <v>0</v>
      </c>
      <c r="N7649" s="7">
        <v>0</v>
      </c>
      <c r="O7649" s="7">
        <v>0</v>
      </c>
      <c r="P7649" s="7">
        <f>SUM(dane3[[#This Row],[RoomService]:[VRDeck]])</f>
        <v>0</v>
      </c>
      <c r="Q7649" t="s">
        <v>19614</v>
      </c>
      <c r="R7649" t="b">
        <v>1</v>
      </c>
    </row>
    <row r="7650" spans="1:18" x14ac:dyDescent="0.3">
      <c r="A7650" t="s">
        <v>20900</v>
      </c>
      <c r="B7650">
        <f>MID(dane3[[#This Row],[PassengerId]],1,4)+0</f>
        <v>8161</v>
      </c>
      <c r="C7650" t="s">
        <v>19</v>
      </c>
      <c r="D7650" t="b">
        <v>0</v>
      </c>
      <c r="E7650" t="s">
        <v>20901</v>
      </c>
      <c r="F7650" t="str">
        <f>MID($E7650,1,1)</f>
        <v>F</v>
      </c>
      <c r="G7650" t="str">
        <f>IFERROR(MID($E7650,SEARCH("/",$E7650,SEARCH("/",$E7650)+1)+1,1),"")</f>
        <v>P</v>
      </c>
      <c r="H7650" t="s">
        <v>16</v>
      </c>
      <c r="I7650">
        <v>18</v>
      </c>
      <c r="J7650" t="b">
        <v>0</v>
      </c>
      <c r="K7650" s="7">
        <v>1157</v>
      </c>
      <c r="L7650" s="7">
        <v>28</v>
      </c>
      <c r="M7650" s="7">
        <v>50</v>
      </c>
      <c r="N7650" s="7">
        <v>0</v>
      </c>
      <c r="O7650" s="7">
        <v>0</v>
      </c>
      <c r="P7650" s="7">
        <f>SUM(dane3[[#This Row],[RoomService]:[VRDeck]])</f>
        <v>1235</v>
      </c>
      <c r="Q7650" t="s">
        <v>20902</v>
      </c>
      <c r="R7650" t="b">
        <v>0</v>
      </c>
    </row>
    <row r="7651" spans="1:18" x14ac:dyDescent="0.3">
      <c r="A7651" t="s">
        <v>20903</v>
      </c>
      <c r="B7651">
        <f>MID(dane3[[#This Row],[PassengerId]],1,4)+0</f>
        <v>8162</v>
      </c>
      <c r="C7651" t="s">
        <v>14</v>
      </c>
      <c r="D7651" t="b">
        <v>0</v>
      </c>
      <c r="E7651" t="s">
        <v>20904</v>
      </c>
      <c r="F7651" t="str">
        <f>MID($E7651,1,1)</f>
        <v>E</v>
      </c>
      <c r="G7651" t="str">
        <f>IFERROR(MID($E7651,SEARCH("/",$E7651,SEARCH("/",$E7651)+1)+1,1),"")</f>
        <v>P</v>
      </c>
      <c r="H7651" t="s">
        <v>16</v>
      </c>
      <c r="I7651">
        <v>47</v>
      </c>
      <c r="J7651" t="b">
        <v>0</v>
      </c>
      <c r="K7651" s="7">
        <v>0</v>
      </c>
      <c r="L7651" s="7">
        <v>314</v>
      </c>
      <c r="M7651" s="7">
        <v>0</v>
      </c>
      <c r="N7651" s="7">
        <v>889</v>
      </c>
      <c r="O7651" s="7">
        <v>1090</v>
      </c>
      <c r="P7651" s="7">
        <f>SUM(dane3[[#This Row],[RoomService]:[VRDeck]])</f>
        <v>2293</v>
      </c>
      <c r="Q7651" t="s">
        <v>20905</v>
      </c>
      <c r="R7651" t="b">
        <v>0</v>
      </c>
    </row>
    <row r="7652" spans="1:18" x14ac:dyDescent="0.3">
      <c r="A7652" t="s">
        <v>20906</v>
      </c>
      <c r="B7652">
        <f>MID(dane3[[#This Row],[PassengerId]],1,4)+0</f>
        <v>8164</v>
      </c>
      <c r="C7652" t="s">
        <v>19</v>
      </c>
      <c r="D7652" t="b">
        <v>0</v>
      </c>
      <c r="E7652" t="s">
        <v>20907</v>
      </c>
      <c r="F7652" t="str">
        <f>MID($E7652,1,1)</f>
        <v>G</v>
      </c>
      <c r="G7652" t="str">
        <f>IFERROR(MID($E7652,SEARCH("/",$E7652,SEARCH("/",$E7652)+1)+1,1),"")</f>
        <v>S</v>
      </c>
      <c r="H7652" t="s">
        <v>16</v>
      </c>
      <c r="I7652">
        <v>31</v>
      </c>
      <c r="J7652" t="b">
        <v>0</v>
      </c>
      <c r="K7652" s="7">
        <v>0</v>
      </c>
      <c r="L7652" s="7">
        <v>918</v>
      </c>
      <c r="M7652" s="7">
        <v>0</v>
      </c>
      <c r="N7652" s="7">
        <v>0</v>
      </c>
      <c r="O7652" s="7">
        <v>900</v>
      </c>
      <c r="P7652" s="7">
        <f>SUM(dane3[[#This Row],[RoomService]:[VRDeck]])</f>
        <v>1818</v>
      </c>
      <c r="Q7652" t="s">
        <v>12914</v>
      </c>
      <c r="R7652" t="b">
        <v>0</v>
      </c>
    </row>
    <row r="7653" spans="1:18" x14ac:dyDescent="0.3">
      <c r="A7653" t="s">
        <v>20074</v>
      </c>
      <c r="B7653">
        <f>MID(dane3[[#This Row],[PassengerId]],1,4)+0</f>
        <v>7853</v>
      </c>
      <c r="C7653" t="s">
        <v>53</v>
      </c>
      <c r="D7653" t="b">
        <v>1</v>
      </c>
      <c r="E7653" t="s">
        <v>20069</v>
      </c>
      <c r="F7653" t="str">
        <f>MID($E7653,1,1)</f>
        <v>F</v>
      </c>
      <c r="G7653" t="str">
        <f>IFERROR(MID($E7653,SEARCH("/",$E7653,SEARCH("/",$E7653)+1)+1,1),"")</f>
        <v>S</v>
      </c>
      <c r="H7653" t="s">
        <v>16</v>
      </c>
      <c r="I7653">
        <v>9</v>
      </c>
      <c r="J7653" t="b">
        <v>0</v>
      </c>
      <c r="K7653" s="7">
        <v>0</v>
      </c>
      <c r="L7653" s="7">
        <v>0</v>
      </c>
      <c r="M7653" s="7">
        <v>0</v>
      </c>
      <c r="N7653" s="7">
        <v>0</v>
      </c>
      <c r="O7653" s="7">
        <v>0</v>
      </c>
      <c r="P7653" s="7">
        <f>SUM(dane3[[#This Row],[RoomService]:[VRDeck]])</f>
        <v>0</v>
      </c>
      <c r="Q7653" t="s">
        <v>20075</v>
      </c>
      <c r="R7653" t="b">
        <v>1</v>
      </c>
    </row>
    <row r="7654" spans="1:18" x14ac:dyDescent="0.3">
      <c r="A7654" t="s">
        <v>20911</v>
      </c>
      <c r="B7654">
        <f>MID(dane3[[#This Row],[PassengerId]],1,4)+0</f>
        <v>8167</v>
      </c>
      <c r="C7654" t="s">
        <v>19</v>
      </c>
      <c r="D7654" t="b">
        <v>1</v>
      </c>
      <c r="E7654" t="s">
        <v>20912</v>
      </c>
      <c r="F7654" t="str">
        <f>MID($E7654,1,1)</f>
        <v>G</v>
      </c>
      <c r="G7654" t="str">
        <f>IFERROR(MID($E7654,SEARCH("/",$E7654,SEARCH("/",$E7654)+1)+1,1),"")</f>
        <v>S</v>
      </c>
      <c r="H7654" t="s">
        <v>32</v>
      </c>
      <c r="I7654">
        <v>23</v>
      </c>
      <c r="J7654" t="b">
        <v>0</v>
      </c>
      <c r="K7654" s="7">
        <v>0</v>
      </c>
      <c r="L7654" s="7">
        <v>0</v>
      </c>
      <c r="M7654" s="7">
        <v>0</v>
      </c>
      <c r="N7654" s="7">
        <v>0</v>
      </c>
      <c r="O7654" s="7">
        <v>0</v>
      </c>
      <c r="P7654" s="7">
        <f>SUM(dane3[[#This Row],[RoomService]:[VRDeck]])</f>
        <v>0</v>
      </c>
      <c r="Q7654" t="s">
        <v>20913</v>
      </c>
      <c r="R7654" t="b">
        <v>1</v>
      </c>
    </row>
    <row r="7655" spans="1:18" x14ac:dyDescent="0.3">
      <c r="A7655" t="s">
        <v>20914</v>
      </c>
      <c r="B7655">
        <f>MID(dane3[[#This Row],[PassengerId]],1,4)+0</f>
        <v>8168</v>
      </c>
      <c r="C7655" t="s">
        <v>19</v>
      </c>
      <c r="D7655" t="b">
        <v>0</v>
      </c>
      <c r="E7655" t="s">
        <v>20915</v>
      </c>
      <c r="F7655" t="str">
        <f>MID($E7655,1,1)</f>
        <v>F</v>
      </c>
      <c r="G7655" t="str">
        <f>IFERROR(MID($E7655,SEARCH("/",$E7655,SEARCH("/",$E7655)+1)+1,1),"")</f>
        <v>S</v>
      </c>
      <c r="H7655" t="s">
        <v>46</v>
      </c>
      <c r="I7655">
        <v>32</v>
      </c>
      <c r="J7655" t="b">
        <v>0</v>
      </c>
      <c r="K7655" s="7">
        <v>7</v>
      </c>
      <c r="L7655" s="7">
        <v>723</v>
      </c>
      <c r="M7655" s="7">
        <v>0</v>
      </c>
      <c r="N7655" s="7">
        <v>6</v>
      </c>
      <c r="O7655" s="7">
        <v>13</v>
      </c>
      <c r="P7655" s="7">
        <f>SUM(dane3[[#This Row],[RoomService]:[VRDeck]])</f>
        <v>749</v>
      </c>
      <c r="Q7655" t="s">
        <v>20916</v>
      </c>
      <c r="R7655" t="b">
        <v>0</v>
      </c>
    </row>
    <row r="7656" spans="1:18" x14ac:dyDescent="0.3">
      <c r="A7656" t="s">
        <v>20917</v>
      </c>
      <c r="B7656">
        <f>MID(dane3[[#This Row],[PassengerId]],1,4)+0</f>
        <v>8168</v>
      </c>
      <c r="C7656" t="s">
        <v>19</v>
      </c>
      <c r="D7656" t="b">
        <v>0</v>
      </c>
      <c r="E7656" t="s">
        <v>20915</v>
      </c>
      <c r="F7656" t="str">
        <f>MID($E7656,1,1)</f>
        <v>F</v>
      </c>
      <c r="G7656" t="str">
        <f>IFERROR(MID($E7656,SEARCH("/",$E7656,SEARCH("/",$E7656)+1)+1,1),"")</f>
        <v>S</v>
      </c>
      <c r="H7656" t="s">
        <v>16</v>
      </c>
      <c r="I7656">
        <v>32</v>
      </c>
      <c r="J7656" t="b">
        <v>0</v>
      </c>
      <c r="K7656" s="7">
        <v>293</v>
      </c>
      <c r="L7656" s="7">
        <v>889</v>
      </c>
      <c r="M7656" s="7">
        <v>1</v>
      </c>
      <c r="N7656" s="7">
        <v>1</v>
      </c>
      <c r="O7656" s="7">
        <v>200</v>
      </c>
      <c r="P7656" s="7">
        <f>SUM(dane3[[#This Row],[RoomService]:[VRDeck]])</f>
        <v>1384</v>
      </c>
      <c r="Q7656" t="s">
        <v>20918</v>
      </c>
      <c r="R7656" t="b">
        <v>0</v>
      </c>
    </row>
    <row r="7657" spans="1:18" x14ac:dyDescent="0.3">
      <c r="A7657" t="s">
        <v>20919</v>
      </c>
      <c r="B7657">
        <f>MID(dane3[[#This Row],[PassengerId]],1,4)+0</f>
        <v>8168</v>
      </c>
      <c r="C7657" t="s">
        <v>19</v>
      </c>
      <c r="D7657" t="b">
        <v>0</v>
      </c>
      <c r="E7657" t="s">
        <v>20915</v>
      </c>
      <c r="F7657" t="str">
        <f>MID($E7657,1,1)</f>
        <v>F</v>
      </c>
      <c r="G7657" t="str">
        <f>IFERROR(MID($E7657,SEARCH("/",$E7657,SEARCH("/",$E7657)+1)+1,1),"")</f>
        <v>S</v>
      </c>
      <c r="H7657" t="s">
        <v>16</v>
      </c>
      <c r="I7657">
        <v>21</v>
      </c>
      <c r="J7657" t="b">
        <v>0</v>
      </c>
      <c r="K7657" s="7">
        <v>644</v>
      </c>
      <c r="L7657" s="7">
        <v>0</v>
      </c>
      <c r="M7657" s="7">
        <v>0</v>
      </c>
      <c r="N7657" s="7">
        <v>0</v>
      </c>
      <c r="O7657" s="7">
        <v>2</v>
      </c>
      <c r="P7657" s="7">
        <f>SUM(dane3[[#This Row],[RoomService]:[VRDeck]])</f>
        <v>646</v>
      </c>
      <c r="Q7657" t="s">
        <v>20920</v>
      </c>
      <c r="R7657" t="b">
        <v>0</v>
      </c>
    </row>
    <row r="7658" spans="1:18" x14ac:dyDescent="0.3">
      <c r="A7658" t="s">
        <v>20921</v>
      </c>
      <c r="B7658">
        <f>MID(dane3[[#This Row],[PassengerId]],1,4)+0</f>
        <v>8168</v>
      </c>
      <c r="C7658" t="s">
        <v>19</v>
      </c>
      <c r="D7658" t="b">
        <v>0</v>
      </c>
      <c r="E7658" t="s">
        <v>20915</v>
      </c>
      <c r="F7658" t="str">
        <f>MID($E7658,1,1)</f>
        <v>F</v>
      </c>
      <c r="G7658" t="str">
        <f>IFERROR(MID($E7658,SEARCH("/",$E7658,SEARCH("/",$E7658)+1)+1,1),"")</f>
        <v>S</v>
      </c>
      <c r="H7658" t="s">
        <v>16</v>
      </c>
      <c r="I7658">
        <v>29</v>
      </c>
      <c r="J7658" t="b">
        <v>0</v>
      </c>
      <c r="K7658" s="7">
        <v>4</v>
      </c>
      <c r="L7658" s="7">
        <v>0</v>
      </c>
      <c r="M7658" s="7">
        <v>9</v>
      </c>
      <c r="N7658" s="7">
        <v>20</v>
      </c>
      <c r="O7658" s="7">
        <v>831</v>
      </c>
      <c r="P7658" s="7">
        <f>SUM(dane3[[#This Row],[RoomService]:[VRDeck]])</f>
        <v>864</v>
      </c>
      <c r="Q7658" t="s">
        <v>20922</v>
      </c>
      <c r="R7658" t="b">
        <v>0</v>
      </c>
    </row>
    <row r="7659" spans="1:18" x14ac:dyDescent="0.3">
      <c r="A7659" t="s">
        <v>20923</v>
      </c>
      <c r="B7659">
        <f>MID(dane3[[#This Row],[PassengerId]],1,4)+0</f>
        <v>8168</v>
      </c>
      <c r="C7659" t="s">
        <v>19</v>
      </c>
      <c r="D7659" t="b">
        <v>0</v>
      </c>
      <c r="E7659" t="s">
        <v>20924</v>
      </c>
      <c r="F7659" t="str">
        <f>MID($E7659,1,1)</f>
        <v>G</v>
      </c>
      <c r="G7659" t="str">
        <f>IFERROR(MID($E7659,SEARCH("/",$E7659,SEARCH("/",$E7659)+1)+1,1),"")</f>
        <v>S</v>
      </c>
      <c r="H7659" t="s">
        <v>16</v>
      </c>
      <c r="I7659">
        <v>22</v>
      </c>
      <c r="J7659" t="b">
        <v>0</v>
      </c>
      <c r="K7659" s="7">
        <v>753</v>
      </c>
      <c r="L7659" s="7">
        <v>0</v>
      </c>
      <c r="M7659" s="7">
        <v>0</v>
      </c>
      <c r="N7659" s="7">
        <v>0</v>
      </c>
      <c r="O7659" s="7">
        <v>0</v>
      </c>
      <c r="P7659" s="7">
        <f>SUM(dane3[[#This Row],[RoomService]:[VRDeck]])</f>
        <v>753</v>
      </c>
      <c r="Q7659" t="s">
        <v>20925</v>
      </c>
      <c r="R7659" t="b">
        <v>0</v>
      </c>
    </row>
    <row r="7660" spans="1:18" x14ac:dyDescent="0.3">
      <c r="A7660" t="s">
        <v>20926</v>
      </c>
      <c r="B7660">
        <f>MID(dane3[[#This Row],[PassengerId]],1,4)+0</f>
        <v>8168</v>
      </c>
      <c r="C7660" t="s">
        <v>19</v>
      </c>
      <c r="D7660" t="b">
        <v>0</v>
      </c>
      <c r="E7660" t="s">
        <v>20924</v>
      </c>
      <c r="F7660" t="str">
        <f>MID($E7660,1,1)</f>
        <v>G</v>
      </c>
      <c r="G7660" t="str">
        <f>IFERROR(MID($E7660,SEARCH("/",$E7660,SEARCH("/",$E7660)+1)+1,1),"")</f>
        <v>S</v>
      </c>
      <c r="H7660" t="s">
        <v>16</v>
      </c>
      <c r="I7660">
        <v>18</v>
      </c>
      <c r="J7660" t="b">
        <v>0</v>
      </c>
      <c r="K7660" s="7">
        <v>0</v>
      </c>
      <c r="L7660" s="7">
        <v>858</v>
      </c>
      <c r="M7660" s="7">
        <v>2</v>
      </c>
      <c r="N7660" s="7">
        <v>0</v>
      </c>
      <c r="O7660" s="7">
        <v>0</v>
      </c>
      <c r="P7660" s="7">
        <f>SUM(dane3[[#This Row],[RoomService]:[VRDeck]])</f>
        <v>860</v>
      </c>
      <c r="Q7660" t="s">
        <v>20927</v>
      </c>
      <c r="R7660" t="b">
        <v>1</v>
      </c>
    </row>
    <row r="7661" spans="1:18" x14ac:dyDescent="0.3">
      <c r="A7661" t="s">
        <v>20928</v>
      </c>
      <c r="B7661">
        <f>MID(dane3[[#This Row],[PassengerId]],1,4)+0</f>
        <v>8168</v>
      </c>
      <c r="C7661" t="s">
        <v>19</v>
      </c>
      <c r="D7661" t="b">
        <v>1</v>
      </c>
      <c r="E7661" t="s">
        <v>20924</v>
      </c>
      <c r="F7661" t="str">
        <f>MID($E7661,1,1)</f>
        <v>G</v>
      </c>
      <c r="G7661" t="str">
        <f>IFERROR(MID($E7661,SEARCH("/",$E7661,SEARCH("/",$E7661)+1)+1,1),"")</f>
        <v>S</v>
      </c>
      <c r="H7661" t="s">
        <v>32</v>
      </c>
      <c r="I7661">
        <v>28</v>
      </c>
      <c r="J7661" t="b">
        <v>0</v>
      </c>
      <c r="K7661" s="7">
        <v>0</v>
      </c>
      <c r="L7661" s="7">
        <v>0</v>
      </c>
      <c r="M7661" s="7">
        <v>0</v>
      </c>
      <c r="N7661" s="7">
        <v>0</v>
      </c>
      <c r="O7661" s="7">
        <v>0</v>
      </c>
      <c r="P7661" s="7">
        <f>SUM(dane3[[#This Row],[RoomService]:[VRDeck]])</f>
        <v>0</v>
      </c>
      <c r="Q7661" t="s">
        <v>20929</v>
      </c>
      <c r="R7661" t="b">
        <v>1</v>
      </c>
    </row>
    <row r="7662" spans="1:18" x14ac:dyDescent="0.3">
      <c r="A7662" t="s">
        <v>20930</v>
      </c>
      <c r="B7662">
        <f>MID(dane3[[#This Row],[PassengerId]],1,4)+0</f>
        <v>8168</v>
      </c>
      <c r="C7662" t="s">
        <v>19</v>
      </c>
      <c r="D7662" t="b">
        <v>1</v>
      </c>
      <c r="E7662" t="s">
        <v>20924</v>
      </c>
      <c r="F7662" t="str">
        <f>MID($E7662,1,1)</f>
        <v>G</v>
      </c>
      <c r="G7662" t="str">
        <f>IFERROR(MID($E7662,SEARCH("/",$E7662,SEARCH("/",$E7662)+1)+1,1),"")</f>
        <v>S</v>
      </c>
      <c r="H7662" t="s">
        <v>16</v>
      </c>
      <c r="I7662">
        <v>38</v>
      </c>
      <c r="J7662" t="b">
        <v>0</v>
      </c>
      <c r="K7662" s="7">
        <v>0</v>
      </c>
      <c r="L7662" s="7">
        <v>0</v>
      </c>
      <c r="M7662" s="7">
        <v>0</v>
      </c>
      <c r="N7662" s="7">
        <v>0</v>
      </c>
      <c r="O7662" s="7">
        <v>0</v>
      </c>
      <c r="P7662" s="7">
        <f>SUM(dane3[[#This Row],[RoomService]:[VRDeck]])</f>
        <v>0</v>
      </c>
      <c r="Q7662" t="s">
        <v>20931</v>
      </c>
      <c r="R7662" t="b">
        <v>1</v>
      </c>
    </row>
    <row r="7663" spans="1:18" x14ac:dyDescent="0.3">
      <c r="A7663" t="s">
        <v>20932</v>
      </c>
      <c r="B7663">
        <f>MID(dane3[[#This Row],[PassengerId]],1,4)+0</f>
        <v>8171</v>
      </c>
      <c r="C7663" t="s">
        <v>19</v>
      </c>
      <c r="D7663" t="b">
        <v>0</v>
      </c>
      <c r="E7663" t="s">
        <v>20933</v>
      </c>
      <c r="F7663" t="str">
        <f>MID($E7663,1,1)</f>
        <v>F</v>
      </c>
      <c r="G7663" t="str">
        <f>IFERROR(MID($E7663,SEARCH("/",$E7663,SEARCH("/",$E7663)+1)+1,1),"")</f>
        <v>P</v>
      </c>
      <c r="H7663" t="s">
        <v>16</v>
      </c>
      <c r="I7663">
        <v>46</v>
      </c>
      <c r="J7663" t="b">
        <v>0</v>
      </c>
      <c r="K7663" s="7">
        <v>0</v>
      </c>
      <c r="L7663" s="7">
        <v>0</v>
      </c>
      <c r="M7663" s="7">
        <v>594</v>
      </c>
      <c r="N7663" s="7">
        <v>154</v>
      </c>
      <c r="O7663" s="7">
        <v>0</v>
      </c>
      <c r="P7663" s="7">
        <f>SUM(dane3[[#This Row],[RoomService]:[VRDeck]])</f>
        <v>748</v>
      </c>
      <c r="Q7663" t="s">
        <v>20934</v>
      </c>
      <c r="R7663" t="b">
        <v>0</v>
      </c>
    </row>
    <row r="7664" spans="1:18" x14ac:dyDescent="0.3">
      <c r="A7664" t="s">
        <v>20935</v>
      </c>
      <c r="B7664">
        <f>MID(dane3[[#This Row],[PassengerId]],1,4)+0</f>
        <v>8173</v>
      </c>
      <c r="C7664" t="s">
        <v>14</v>
      </c>
      <c r="D7664" t="b">
        <v>0</v>
      </c>
      <c r="E7664" t="s">
        <v>20936</v>
      </c>
      <c r="F7664" t="str">
        <f>MID($E7664,1,1)</f>
        <v>C</v>
      </c>
      <c r="G7664" t="str">
        <f>IFERROR(MID($E7664,SEARCH("/",$E7664,SEARCH("/",$E7664)+1)+1,1),"")</f>
        <v>S</v>
      </c>
      <c r="H7664" t="s">
        <v>16</v>
      </c>
      <c r="I7664">
        <v>44</v>
      </c>
      <c r="J7664" t="b">
        <v>0</v>
      </c>
      <c r="K7664" s="7">
        <v>0</v>
      </c>
      <c r="L7664" s="7">
        <v>3771</v>
      </c>
      <c r="M7664" s="7">
        <v>0</v>
      </c>
      <c r="N7664" s="7">
        <v>521</v>
      </c>
      <c r="O7664" s="7">
        <v>4</v>
      </c>
      <c r="P7664" s="7">
        <f>SUM(dane3[[#This Row],[RoomService]:[VRDeck]])</f>
        <v>4296</v>
      </c>
      <c r="Q7664" t="s">
        <v>20937</v>
      </c>
      <c r="R7664" t="b">
        <v>1</v>
      </c>
    </row>
    <row r="7665" spans="1:18" x14ac:dyDescent="0.3">
      <c r="A7665" t="s">
        <v>20938</v>
      </c>
      <c r="B7665">
        <f>MID(dane3[[#This Row],[PassengerId]],1,4)+0</f>
        <v>8175</v>
      </c>
      <c r="C7665" t="s">
        <v>14</v>
      </c>
      <c r="D7665" t="b">
        <v>1</v>
      </c>
      <c r="E7665" t="s">
        <v>20939</v>
      </c>
      <c r="F7665" t="str">
        <f>MID($E7665,1,1)</f>
        <v>C</v>
      </c>
      <c r="G7665" t="str">
        <f>IFERROR(MID($E7665,SEARCH("/",$E7665,SEARCH("/",$E7665)+1)+1,1),"")</f>
        <v>S</v>
      </c>
      <c r="H7665" t="s">
        <v>16</v>
      </c>
      <c r="I7665">
        <v>38</v>
      </c>
      <c r="J7665" t="b">
        <v>0</v>
      </c>
      <c r="K7665" s="7">
        <v>0</v>
      </c>
      <c r="L7665" s="7">
        <v>0</v>
      </c>
      <c r="M7665" s="7">
        <v>0</v>
      </c>
      <c r="N7665" s="7">
        <v>0</v>
      </c>
      <c r="O7665" s="7">
        <v>0</v>
      </c>
      <c r="P7665" s="7">
        <f>SUM(dane3[[#This Row],[RoomService]:[VRDeck]])</f>
        <v>0</v>
      </c>
      <c r="Q7665" t="s">
        <v>20940</v>
      </c>
      <c r="R7665" t="b">
        <v>1</v>
      </c>
    </row>
    <row r="7666" spans="1:18" x14ac:dyDescent="0.3">
      <c r="A7666" t="s">
        <v>20941</v>
      </c>
      <c r="B7666">
        <f>MID(dane3[[#This Row],[PassengerId]],1,4)+0</f>
        <v>8176</v>
      </c>
      <c r="C7666" t="s">
        <v>14</v>
      </c>
      <c r="D7666" t="b">
        <v>0</v>
      </c>
      <c r="E7666" t="s">
        <v>20942</v>
      </c>
      <c r="F7666" t="str">
        <f>MID($E7666,1,1)</f>
        <v>A</v>
      </c>
      <c r="G7666" t="str">
        <f>IFERROR(MID($E7666,SEARCH("/",$E7666,SEARCH("/",$E7666)+1)+1,1),"")</f>
        <v>S</v>
      </c>
      <c r="H7666" t="s">
        <v>46</v>
      </c>
      <c r="I7666">
        <v>28</v>
      </c>
      <c r="J7666" t="b">
        <v>0</v>
      </c>
      <c r="K7666" s="7">
        <v>5</v>
      </c>
      <c r="L7666" s="7">
        <v>8252</v>
      </c>
      <c r="M7666" s="7">
        <v>0</v>
      </c>
      <c r="N7666" s="7">
        <v>181</v>
      </c>
      <c r="O7666" s="7">
        <v>3027</v>
      </c>
      <c r="P7666" s="7">
        <f>SUM(dane3[[#This Row],[RoomService]:[VRDeck]])</f>
        <v>11465</v>
      </c>
      <c r="Q7666" t="s">
        <v>20943</v>
      </c>
      <c r="R7666" t="b">
        <v>0</v>
      </c>
    </row>
    <row r="7667" spans="1:18" x14ac:dyDescent="0.3">
      <c r="A7667" t="s">
        <v>20944</v>
      </c>
      <c r="B7667">
        <f>MID(dane3[[#This Row],[PassengerId]],1,4)+0</f>
        <v>8177</v>
      </c>
      <c r="C7667" t="s">
        <v>19</v>
      </c>
      <c r="D7667" t="b">
        <v>0</v>
      </c>
      <c r="E7667" t="s">
        <v>20945</v>
      </c>
      <c r="F7667" t="str">
        <f>MID($E7667,1,1)</f>
        <v>G</v>
      </c>
      <c r="G7667" t="str">
        <f>IFERROR(MID($E7667,SEARCH("/",$E7667,SEARCH("/",$E7667)+1)+1,1),"")</f>
        <v>S</v>
      </c>
      <c r="H7667" t="s">
        <v>16</v>
      </c>
      <c r="I7667">
        <v>31</v>
      </c>
      <c r="J7667" t="b">
        <v>0</v>
      </c>
      <c r="K7667" s="7">
        <v>116</v>
      </c>
      <c r="L7667" s="7">
        <v>0</v>
      </c>
      <c r="M7667" s="7">
        <v>298</v>
      </c>
      <c r="N7667" s="7">
        <v>2</v>
      </c>
      <c r="O7667" s="7">
        <v>227</v>
      </c>
      <c r="P7667" s="7">
        <f>SUM(dane3[[#This Row],[RoomService]:[VRDeck]])</f>
        <v>643</v>
      </c>
      <c r="Q7667" t="s">
        <v>20946</v>
      </c>
      <c r="R7667" t="b">
        <v>0</v>
      </c>
    </row>
    <row r="7668" spans="1:18" x14ac:dyDescent="0.3">
      <c r="A7668" t="s">
        <v>20947</v>
      </c>
      <c r="B7668">
        <f>MID(dane3[[#This Row],[PassengerId]],1,4)+0</f>
        <v>8178</v>
      </c>
      <c r="C7668" t="s">
        <v>19</v>
      </c>
      <c r="D7668" t="b">
        <v>1</v>
      </c>
      <c r="E7668" t="s">
        <v>20948</v>
      </c>
      <c r="F7668" t="str">
        <f>MID($E7668,1,1)</f>
        <v>G</v>
      </c>
      <c r="G7668" t="str">
        <f>IFERROR(MID($E7668,SEARCH("/",$E7668,SEARCH("/",$E7668)+1)+1,1),"")</f>
        <v>S</v>
      </c>
      <c r="H7668" t="s">
        <v>16</v>
      </c>
      <c r="I7668">
        <v>18</v>
      </c>
      <c r="J7668" t="b">
        <v>0</v>
      </c>
      <c r="K7668" s="7">
        <v>0</v>
      </c>
      <c r="L7668" s="7">
        <v>0</v>
      </c>
      <c r="M7668" s="7">
        <v>0</v>
      </c>
      <c r="N7668" s="7">
        <v>0</v>
      </c>
      <c r="O7668" s="7">
        <v>0</v>
      </c>
      <c r="P7668" s="7">
        <f>SUM(dane3[[#This Row],[RoomService]:[VRDeck]])</f>
        <v>0</v>
      </c>
      <c r="Q7668" t="s">
        <v>20949</v>
      </c>
      <c r="R7668" t="b">
        <v>1</v>
      </c>
    </row>
    <row r="7669" spans="1:18" x14ac:dyDescent="0.3">
      <c r="A7669" t="s">
        <v>20950</v>
      </c>
      <c r="B7669">
        <f>MID(dane3[[#This Row],[PassengerId]],1,4)+0</f>
        <v>8182</v>
      </c>
      <c r="C7669" t="s">
        <v>19</v>
      </c>
      <c r="D7669" t="b">
        <v>0</v>
      </c>
      <c r="E7669" t="s">
        <v>20951</v>
      </c>
      <c r="F7669" t="str">
        <f>MID($E7669,1,1)</f>
        <v>F</v>
      </c>
      <c r="G7669" t="str">
        <f>IFERROR(MID($E7669,SEARCH("/",$E7669,SEARCH("/",$E7669)+1)+1,1),"")</f>
        <v>S</v>
      </c>
      <c r="H7669" t="s">
        <v>32</v>
      </c>
      <c r="I7669">
        <v>18</v>
      </c>
      <c r="J7669" t="b">
        <v>0</v>
      </c>
      <c r="K7669" s="7">
        <v>0</v>
      </c>
      <c r="L7669" s="7">
        <v>220</v>
      </c>
      <c r="M7669" s="7">
        <v>4</v>
      </c>
      <c r="N7669" s="7">
        <v>0</v>
      </c>
      <c r="O7669" s="7">
        <v>532</v>
      </c>
      <c r="P7669" s="7">
        <f>SUM(dane3[[#This Row],[RoomService]:[VRDeck]])</f>
        <v>756</v>
      </c>
      <c r="Q7669" t="s">
        <v>20952</v>
      </c>
      <c r="R7669" t="b">
        <v>0</v>
      </c>
    </row>
    <row r="7670" spans="1:18" x14ac:dyDescent="0.3">
      <c r="A7670" t="s">
        <v>20953</v>
      </c>
      <c r="B7670">
        <f>MID(dane3[[#This Row],[PassengerId]],1,4)+0</f>
        <v>8186</v>
      </c>
      <c r="C7670" t="s">
        <v>19</v>
      </c>
      <c r="D7670" t="b">
        <v>0</v>
      </c>
      <c r="E7670" t="s">
        <v>20954</v>
      </c>
      <c r="F7670" t="str">
        <f>MID($E7670,1,1)</f>
        <v>G</v>
      </c>
      <c r="G7670" t="str">
        <f>IFERROR(MID($E7670,SEARCH("/",$E7670,SEARCH("/",$E7670)+1)+1,1),"")</f>
        <v>S</v>
      </c>
      <c r="H7670" t="s">
        <v>46</v>
      </c>
      <c r="I7670">
        <v>4</v>
      </c>
      <c r="J7670" t="b">
        <v>0</v>
      </c>
      <c r="K7670" s="7">
        <v>0</v>
      </c>
      <c r="L7670" s="7">
        <v>0</v>
      </c>
      <c r="M7670" s="7">
        <v>0</v>
      </c>
      <c r="N7670" s="7">
        <v>0</v>
      </c>
      <c r="O7670" s="7">
        <v>0</v>
      </c>
      <c r="P7670" s="7">
        <f>SUM(dane3[[#This Row],[RoomService]:[VRDeck]])</f>
        <v>0</v>
      </c>
      <c r="Q7670" t="s">
        <v>20955</v>
      </c>
      <c r="R7670" t="b">
        <v>1</v>
      </c>
    </row>
    <row r="7671" spans="1:18" x14ac:dyDescent="0.3">
      <c r="A7671" t="s">
        <v>20956</v>
      </c>
      <c r="B7671">
        <f>MID(dane3[[#This Row],[PassengerId]],1,4)+0</f>
        <v>8186</v>
      </c>
      <c r="C7671" t="s">
        <v>19</v>
      </c>
      <c r="D7671" t="b">
        <v>1</v>
      </c>
      <c r="E7671" t="s">
        <v>20954</v>
      </c>
      <c r="F7671" t="str">
        <f>MID($E7671,1,1)</f>
        <v>G</v>
      </c>
      <c r="G7671" t="str">
        <f>IFERROR(MID($E7671,SEARCH("/",$E7671,SEARCH("/",$E7671)+1)+1,1),"")</f>
        <v>S</v>
      </c>
      <c r="H7671" t="s">
        <v>32</v>
      </c>
      <c r="I7671">
        <v>0</v>
      </c>
      <c r="J7671" t="b">
        <v>0</v>
      </c>
      <c r="K7671" s="7">
        <v>0</v>
      </c>
      <c r="L7671" s="7">
        <v>0</v>
      </c>
      <c r="M7671" s="7">
        <v>0</v>
      </c>
      <c r="N7671" s="7">
        <v>0</v>
      </c>
      <c r="O7671" s="7">
        <v>0</v>
      </c>
      <c r="P7671" s="7">
        <f>SUM(dane3[[#This Row],[RoomService]:[VRDeck]])</f>
        <v>0</v>
      </c>
      <c r="Q7671" t="s">
        <v>20957</v>
      </c>
      <c r="R7671" t="b">
        <v>1</v>
      </c>
    </row>
    <row r="7672" spans="1:18" x14ac:dyDescent="0.3">
      <c r="A7672" t="s">
        <v>20958</v>
      </c>
      <c r="B7672">
        <f>MID(dane3[[#This Row],[PassengerId]],1,4)+0</f>
        <v>8186</v>
      </c>
      <c r="C7672" t="s">
        <v>19</v>
      </c>
      <c r="D7672" t="b">
        <v>0</v>
      </c>
      <c r="E7672" t="s">
        <v>20954</v>
      </c>
      <c r="F7672" t="str">
        <f>MID($E7672,1,1)</f>
        <v>G</v>
      </c>
      <c r="G7672" t="str">
        <f>IFERROR(MID($E7672,SEARCH("/",$E7672,SEARCH("/",$E7672)+1)+1,1),"")</f>
        <v>S</v>
      </c>
      <c r="H7672" t="s">
        <v>16</v>
      </c>
      <c r="I7672">
        <v>0</v>
      </c>
      <c r="J7672" t="b">
        <v>0</v>
      </c>
      <c r="K7672" s="7">
        <v>0</v>
      </c>
      <c r="L7672" s="7">
        <v>0</v>
      </c>
      <c r="M7672" s="7">
        <v>0</v>
      </c>
      <c r="N7672" s="7">
        <v>0</v>
      </c>
      <c r="O7672" s="7">
        <v>0</v>
      </c>
      <c r="P7672" s="7">
        <f>SUM(dane3[[#This Row],[RoomService]:[VRDeck]])</f>
        <v>0</v>
      </c>
      <c r="Q7672" t="s">
        <v>20959</v>
      </c>
      <c r="R7672" t="b">
        <v>0</v>
      </c>
    </row>
    <row r="7673" spans="1:18" x14ac:dyDescent="0.3">
      <c r="A7673" t="s">
        <v>20960</v>
      </c>
      <c r="B7673">
        <f>MID(dane3[[#This Row],[PassengerId]],1,4)+0</f>
        <v>8186</v>
      </c>
      <c r="C7673" t="s">
        <v>19</v>
      </c>
      <c r="D7673" t="b">
        <v>1</v>
      </c>
      <c r="E7673" t="s">
        <v>20954</v>
      </c>
      <c r="F7673" t="str">
        <f>MID($E7673,1,1)</f>
        <v>G</v>
      </c>
      <c r="G7673" t="str">
        <f>IFERROR(MID($E7673,SEARCH("/",$E7673,SEARCH("/",$E7673)+1)+1,1),"")</f>
        <v>S</v>
      </c>
      <c r="H7673" t="s">
        <v>32</v>
      </c>
      <c r="I7673">
        <v>23</v>
      </c>
      <c r="J7673" t="b">
        <v>0</v>
      </c>
      <c r="K7673" s="7">
        <v>0</v>
      </c>
      <c r="L7673" s="7">
        <v>0</v>
      </c>
      <c r="M7673" s="7">
        <v>0</v>
      </c>
      <c r="N7673" s="7">
        <v>0</v>
      </c>
      <c r="O7673" s="7">
        <v>0</v>
      </c>
      <c r="P7673" s="7">
        <f>SUM(dane3[[#This Row],[RoomService]:[VRDeck]])</f>
        <v>0</v>
      </c>
      <c r="Q7673" t="s">
        <v>20961</v>
      </c>
      <c r="R7673" t="b">
        <v>0</v>
      </c>
    </row>
    <row r="7674" spans="1:18" x14ac:dyDescent="0.3">
      <c r="A7674" t="s">
        <v>20962</v>
      </c>
      <c r="B7674">
        <f>MID(dane3[[#This Row],[PassengerId]],1,4)+0</f>
        <v>8189</v>
      </c>
      <c r="C7674" t="s">
        <v>14</v>
      </c>
      <c r="D7674" t="b">
        <v>0</v>
      </c>
      <c r="E7674" t="s">
        <v>20963</v>
      </c>
      <c r="F7674" t="str">
        <f>MID($E7674,1,1)</f>
        <v>C</v>
      </c>
      <c r="G7674" t="str">
        <f>IFERROR(MID($E7674,SEARCH("/",$E7674,SEARCH("/",$E7674)+1)+1,1),"")</f>
        <v>P</v>
      </c>
      <c r="H7674" t="s">
        <v>16</v>
      </c>
      <c r="I7674">
        <v>35</v>
      </c>
      <c r="J7674" t="b">
        <v>0</v>
      </c>
      <c r="K7674" s="7">
        <v>0</v>
      </c>
      <c r="L7674" s="7">
        <v>747</v>
      </c>
      <c r="M7674" s="7">
        <v>0</v>
      </c>
      <c r="N7674" s="7">
        <v>0</v>
      </c>
      <c r="O7674" s="7">
        <v>2478</v>
      </c>
      <c r="P7674" s="7">
        <f>SUM(dane3[[#This Row],[RoomService]:[VRDeck]])</f>
        <v>3225</v>
      </c>
      <c r="Q7674" t="s">
        <v>20964</v>
      </c>
      <c r="R7674" t="b">
        <v>0</v>
      </c>
    </row>
    <row r="7675" spans="1:18" x14ac:dyDescent="0.3">
      <c r="A7675" t="s">
        <v>20965</v>
      </c>
      <c r="B7675">
        <f>MID(dane3[[#This Row],[PassengerId]],1,4)+0</f>
        <v>8190</v>
      </c>
      <c r="C7675" t="s">
        <v>14</v>
      </c>
      <c r="D7675" t="b">
        <v>1</v>
      </c>
      <c r="E7675" t="s">
        <v>20966</v>
      </c>
      <c r="F7675" t="str">
        <f>MID($E7675,1,1)</f>
        <v>B</v>
      </c>
      <c r="G7675" t="str">
        <f>IFERROR(MID($E7675,SEARCH("/",$E7675,SEARCH("/",$E7675)+1)+1,1),"")</f>
        <v>S</v>
      </c>
      <c r="H7675" t="s">
        <v>46</v>
      </c>
      <c r="I7675">
        <v>43</v>
      </c>
      <c r="J7675" t="b">
        <v>0</v>
      </c>
      <c r="K7675" s="7">
        <v>0</v>
      </c>
      <c r="L7675" s="7">
        <v>0</v>
      </c>
      <c r="M7675" s="7">
        <v>0</v>
      </c>
      <c r="N7675" s="7">
        <v>0</v>
      </c>
      <c r="O7675" s="7">
        <v>0</v>
      </c>
      <c r="P7675" s="7">
        <f>SUM(dane3[[#This Row],[RoomService]:[VRDeck]])</f>
        <v>0</v>
      </c>
      <c r="Q7675" t="s">
        <v>20967</v>
      </c>
      <c r="R7675" t="b">
        <v>1</v>
      </c>
    </row>
    <row r="7676" spans="1:18" x14ac:dyDescent="0.3">
      <c r="A7676" t="s">
        <v>20968</v>
      </c>
      <c r="B7676">
        <f>MID(dane3[[#This Row],[PassengerId]],1,4)+0</f>
        <v>8191</v>
      </c>
      <c r="C7676" t="s">
        <v>19</v>
      </c>
      <c r="D7676" t="b">
        <v>0</v>
      </c>
      <c r="E7676" t="s">
        <v>20969</v>
      </c>
      <c r="F7676" t="str">
        <f>MID($E7676,1,1)</f>
        <v>G</v>
      </c>
      <c r="G7676" t="str">
        <f>IFERROR(MID($E7676,SEARCH("/",$E7676,SEARCH("/",$E7676)+1)+1,1),"")</f>
        <v>S</v>
      </c>
      <c r="H7676" t="s">
        <v>32</v>
      </c>
      <c r="I7676">
        <v>18</v>
      </c>
      <c r="J7676" t="b">
        <v>0</v>
      </c>
      <c r="K7676" s="7">
        <v>0</v>
      </c>
      <c r="L7676" s="7">
        <v>0</v>
      </c>
      <c r="M7676" s="7">
        <v>19</v>
      </c>
      <c r="N7676" s="7">
        <v>751</v>
      </c>
      <c r="O7676" s="7">
        <v>4</v>
      </c>
      <c r="P7676" s="7">
        <f>SUM(dane3[[#This Row],[RoomService]:[VRDeck]])</f>
        <v>774</v>
      </c>
      <c r="Q7676" t="s">
        <v>20970</v>
      </c>
      <c r="R7676" t="b">
        <v>0</v>
      </c>
    </row>
    <row r="7677" spans="1:18" x14ac:dyDescent="0.3">
      <c r="A7677" t="s">
        <v>20971</v>
      </c>
      <c r="B7677">
        <f>MID(dane3[[#This Row],[PassengerId]],1,4)+0</f>
        <v>8192</v>
      </c>
      <c r="C7677" t="s">
        <v>19</v>
      </c>
      <c r="D7677" t="b">
        <v>0</v>
      </c>
      <c r="E7677" t="s">
        <v>20972</v>
      </c>
      <c r="F7677" t="str">
        <f>MID($E7677,1,1)</f>
        <v>F</v>
      </c>
      <c r="G7677" t="str">
        <f>IFERROR(MID($E7677,SEARCH("/",$E7677,SEARCH("/",$E7677)+1)+1,1),"")</f>
        <v>S</v>
      </c>
      <c r="H7677" t="s">
        <v>16</v>
      </c>
      <c r="I7677">
        <v>18</v>
      </c>
      <c r="J7677" t="b">
        <v>0</v>
      </c>
      <c r="K7677" s="7">
        <v>539</v>
      </c>
      <c r="L7677" s="7">
        <v>2</v>
      </c>
      <c r="M7677" s="7">
        <v>3</v>
      </c>
      <c r="N7677" s="7">
        <v>900</v>
      </c>
      <c r="O7677" s="7">
        <v>0</v>
      </c>
      <c r="P7677" s="7">
        <f>SUM(dane3[[#This Row],[RoomService]:[VRDeck]])</f>
        <v>1444</v>
      </c>
      <c r="Q7677" t="s">
        <v>20973</v>
      </c>
      <c r="R7677" t="b">
        <v>0</v>
      </c>
    </row>
    <row r="7678" spans="1:18" x14ac:dyDescent="0.3">
      <c r="A7678" t="s">
        <v>20974</v>
      </c>
      <c r="B7678">
        <f>MID(dane3[[#This Row],[PassengerId]],1,4)+0</f>
        <v>8194</v>
      </c>
      <c r="C7678" t="s">
        <v>19</v>
      </c>
      <c r="D7678" t="b">
        <v>0</v>
      </c>
      <c r="E7678" t="s">
        <v>20975</v>
      </c>
      <c r="F7678" t="str">
        <f>MID($E7678,1,1)</f>
        <v>F</v>
      </c>
      <c r="G7678" t="str">
        <f>IFERROR(MID($E7678,SEARCH("/",$E7678,SEARCH("/",$E7678)+1)+1,1),"")</f>
        <v>S</v>
      </c>
      <c r="H7678" t="s">
        <v>16</v>
      </c>
      <c r="I7678">
        <v>18</v>
      </c>
      <c r="J7678" t="b">
        <v>0</v>
      </c>
      <c r="K7678" s="7">
        <v>0</v>
      </c>
      <c r="L7678" s="7">
        <v>0</v>
      </c>
      <c r="M7678" s="7">
        <v>662</v>
      </c>
      <c r="N7678" s="7">
        <v>30</v>
      </c>
      <c r="O7678" s="7">
        <v>0</v>
      </c>
      <c r="P7678" s="7">
        <f>SUM(dane3[[#This Row],[RoomService]:[VRDeck]])</f>
        <v>692</v>
      </c>
      <c r="Q7678" t="s">
        <v>20976</v>
      </c>
      <c r="R7678" t="b">
        <v>1</v>
      </c>
    </row>
    <row r="7679" spans="1:18" x14ac:dyDescent="0.3">
      <c r="A7679" t="s">
        <v>20977</v>
      </c>
      <c r="B7679">
        <f>MID(dane3[[#This Row],[PassengerId]],1,4)+0</f>
        <v>8197</v>
      </c>
      <c r="C7679" t="s">
        <v>19</v>
      </c>
      <c r="D7679" t="b">
        <v>0</v>
      </c>
      <c r="E7679" t="s">
        <v>20978</v>
      </c>
      <c r="F7679" t="str">
        <f>MID($E7679,1,1)</f>
        <v>F</v>
      </c>
      <c r="G7679" t="str">
        <f>IFERROR(MID($E7679,SEARCH("/",$E7679,SEARCH("/",$E7679)+1)+1,1),"")</f>
        <v>P</v>
      </c>
      <c r="H7679" t="s">
        <v>46</v>
      </c>
      <c r="I7679">
        <v>49</v>
      </c>
      <c r="J7679" t="b">
        <v>0</v>
      </c>
      <c r="K7679" s="7">
        <v>598</v>
      </c>
      <c r="L7679" s="7">
        <v>0</v>
      </c>
      <c r="M7679" s="7">
        <v>0</v>
      </c>
      <c r="N7679" s="7">
        <v>118</v>
      </c>
      <c r="O7679" s="7">
        <v>0</v>
      </c>
      <c r="P7679" s="7">
        <f>SUM(dane3[[#This Row],[RoomService]:[VRDeck]])</f>
        <v>716</v>
      </c>
      <c r="Q7679" t="s">
        <v>20979</v>
      </c>
      <c r="R7679" t="b">
        <v>0</v>
      </c>
    </row>
    <row r="7680" spans="1:18" x14ac:dyDescent="0.3">
      <c r="A7680" t="s">
        <v>20980</v>
      </c>
      <c r="B7680">
        <f>MID(dane3[[#This Row],[PassengerId]],1,4)+0</f>
        <v>8199</v>
      </c>
      <c r="C7680" t="s">
        <v>19</v>
      </c>
      <c r="D7680" t="b">
        <v>0</v>
      </c>
      <c r="E7680" t="s">
        <v>20981</v>
      </c>
      <c r="F7680" t="str">
        <f>MID($E7680,1,1)</f>
        <v>G</v>
      </c>
      <c r="G7680" t="str">
        <f>IFERROR(MID($E7680,SEARCH("/",$E7680,SEARCH("/",$E7680)+1)+1,1),"")</f>
        <v>P</v>
      </c>
      <c r="H7680" t="s">
        <v>16</v>
      </c>
      <c r="I7680">
        <v>19</v>
      </c>
      <c r="J7680" t="b">
        <v>0</v>
      </c>
      <c r="K7680" s="7">
        <v>0</v>
      </c>
      <c r="L7680" s="7">
        <v>0</v>
      </c>
      <c r="M7680" s="7">
        <v>0</v>
      </c>
      <c r="N7680" s="7">
        <v>0</v>
      </c>
      <c r="O7680" s="7">
        <v>0</v>
      </c>
      <c r="P7680" s="7">
        <f>SUM(dane3[[#This Row],[RoomService]:[VRDeck]])</f>
        <v>0</v>
      </c>
      <c r="Q7680" t="s">
        <v>20982</v>
      </c>
      <c r="R7680" t="b">
        <v>0</v>
      </c>
    </row>
    <row r="7681" spans="1:18" x14ac:dyDescent="0.3">
      <c r="A7681" t="s">
        <v>20983</v>
      </c>
      <c r="B7681">
        <f>MID(dane3[[#This Row],[PassengerId]],1,4)+0</f>
        <v>8200</v>
      </c>
      <c r="C7681" t="s">
        <v>19</v>
      </c>
      <c r="D7681" t="b">
        <v>1</v>
      </c>
      <c r="E7681" t="s">
        <v>20984</v>
      </c>
      <c r="F7681" t="str">
        <f>MID($E7681,1,1)</f>
        <v>G</v>
      </c>
      <c r="G7681" t="str">
        <f>IFERROR(MID($E7681,SEARCH("/",$E7681,SEARCH("/",$E7681)+1)+1,1),"")</f>
        <v>P</v>
      </c>
      <c r="H7681" t="s">
        <v>32</v>
      </c>
      <c r="I7681">
        <v>22</v>
      </c>
      <c r="J7681" t="b">
        <v>0</v>
      </c>
      <c r="K7681" s="7">
        <v>0</v>
      </c>
      <c r="L7681" s="7">
        <v>0</v>
      </c>
      <c r="M7681" s="7">
        <v>0</v>
      </c>
      <c r="N7681" s="7">
        <v>0</v>
      </c>
      <c r="O7681" s="7">
        <v>0</v>
      </c>
      <c r="P7681" s="7">
        <f>SUM(dane3[[#This Row],[RoomService]:[VRDeck]])</f>
        <v>0</v>
      </c>
      <c r="Q7681" t="s">
        <v>20985</v>
      </c>
      <c r="R7681" t="b">
        <v>1</v>
      </c>
    </row>
    <row r="7682" spans="1:18" x14ac:dyDescent="0.3">
      <c r="A7682" t="s">
        <v>20986</v>
      </c>
      <c r="B7682">
        <f>MID(dane3[[#This Row],[PassengerId]],1,4)+0</f>
        <v>8202</v>
      </c>
      <c r="C7682" t="s">
        <v>14</v>
      </c>
      <c r="D7682" t="b">
        <v>0</v>
      </c>
      <c r="E7682" t="s">
        <v>20987</v>
      </c>
      <c r="F7682" t="str">
        <f>MID($E7682,1,1)</f>
        <v>C</v>
      </c>
      <c r="G7682" t="str">
        <f>IFERROR(MID($E7682,SEARCH("/",$E7682,SEARCH("/",$E7682)+1)+1,1),"")</f>
        <v>S</v>
      </c>
      <c r="H7682" t="s">
        <v>16</v>
      </c>
      <c r="I7682">
        <v>4</v>
      </c>
      <c r="J7682" t="b">
        <v>0</v>
      </c>
      <c r="K7682" s="7">
        <v>0</v>
      </c>
      <c r="L7682" s="7">
        <v>0</v>
      </c>
      <c r="M7682" s="7">
        <v>0</v>
      </c>
      <c r="N7682" s="7">
        <v>0</v>
      </c>
      <c r="O7682" s="7">
        <v>0</v>
      </c>
      <c r="P7682" s="7">
        <f>SUM(dane3[[#This Row],[RoomService]:[VRDeck]])</f>
        <v>0</v>
      </c>
      <c r="Q7682" t="s">
        <v>20988</v>
      </c>
      <c r="R7682" t="b">
        <v>1</v>
      </c>
    </row>
    <row r="7683" spans="1:18" x14ac:dyDescent="0.3">
      <c r="A7683" t="s">
        <v>20989</v>
      </c>
      <c r="B7683">
        <f>MID(dane3[[#This Row],[PassengerId]],1,4)+0</f>
        <v>8202</v>
      </c>
      <c r="C7683" t="s">
        <v>14</v>
      </c>
      <c r="D7683" t="b">
        <v>0</v>
      </c>
      <c r="E7683" t="s">
        <v>20987</v>
      </c>
      <c r="F7683" t="str">
        <f>MID($E7683,1,1)</f>
        <v>C</v>
      </c>
      <c r="G7683" t="str">
        <f>IFERROR(MID($E7683,SEARCH("/",$E7683,SEARCH("/",$E7683)+1)+1,1),"")</f>
        <v>S</v>
      </c>
      <c r="H7683" t="s">
        <v>16</v>
      </c>
      <c r="I7683">
        <v>0</v>
      </c>
      <c r="J7683" t="b">
        <v>0</v>
      </c>
      <c r="K7683" s="7">
        <v>0</v>
      </c>
      <c r="L7683" s="7">
        <v>0</v>
      </c>
      <c r="M7683" s="7">
        <v>0</v>
      </c>
      <c r="N7683" s="7">
        <v>0</v>
      </c>
      <c r="O7683" s="7">
        <v>0</v>
      </c>
      <c r="P7683" s="7">
        <f>SUM(dane3[[#This Row],[RoomService]:[VRDeck]])</f>
        <v>0</v>
      </c>
      <c r="Q7683" t="s">
        <v>20990</v>
      </c>
      <c r="R7683" t="b">
        <v>1</v>
      </c>
    </row>
    <row r="7684" spans="1:18" x14ac:dyDescent="0.3">
      <c r="A7684" t="s">
        <v>20991</v>
      </c>
      <c r="B7684">
        <f>MID(dane3[[#This Row],[PassengerId]],1,4)+0</f>
        <v>8202</v>
      </c>
      <c r="C7684" t="s">
        <v>14</v>
      </c>
      <c r="D7684" t="b">
        <v>1</v>
      </c>
      <c r="E7684" t="s">
        <v>20987</v>
      </c>
      <c r="F7684" t="str">
        <f>MID($E7684,1,1)</f>
        <v>C</v>
      </c>
      <c r="G7684" t="str">
        <f>IFERROR(MID($E7684,SEARCH("/",$E7684,SEARCH("/",$E7684)+1)+1,1),"")</f>
        <v>S</v>
      </c>
      <c r="H7684" t="s">
        <v>16</v>
      </c>
      <c r="I7684">
        <v>35</v>
      </c>
      <c r="J7684" t="b">
        <v>0</v>
      </c>
      <c r="K7684" s="7">
        <v>0</v>
      </c>
      <c r="L7684" s="7">
        <v>0</v>
      </c>
      <c r="M7684" s="7">
        <v>0</v>
      </c>
      <c r="N7684" s="7">
        <v>0</v>
      </c>
      <c r="O7684" s="7">
        <v>0</v>
      </c>
      <c r="P7684" s="7">
        <f>SUM(dane3[[#This Row],[RoomService]:[VRDeck]])</f>
        <v>0</v>
      </c>
      <c r="Q7684" t="s">
        <v>20992</v>
      </c>
      <c r="R7684" t="b">
        <v>1</v>
      </c>
    </row>
    <row r="7685" spans="1:18" x14ac:dyDescent="0.3">
      <c r="A7685" t="s">
        <v>20993</v>
      </c>
      <c r="B7685">
        <f>MID(dane3[[#This Row],[PassengerId]],1,4)+0</f>
        <v>8202</v>
      </c>
      <c r="C7685" t="s">
        <v>14</v>
      </c>
      <c r="D7685" t="b">
        <v>0</v>
      </c>
      <c r="E7685" t="s">
        <v>20987</v>
      </c>
      <c r="F7685" t="str">
        <f>MID($E7685,1,1)</f>
        <v>C</v>
      </c>
      <c r="G7685" t="str">
        <f>IFERROR(MID($E7685,SEARCH("/",$E7685,SEARCH("/",$E7685)+1)+1,1),"")</f>
        <v>S</v>
      </c>
      <c r="H7685" t="s">
        <v>16</v>
      </c>
      <c r="I7685">
        <v>39</v>
      </c>
      <c r="J7685" t="b">
        <v>0</v>
      </c>
      <c r="K7685" s="7">
        <v>19</v>
      </c>
      <c r="L7685" s="7">
        <v>3603</v>
      </c>
      <c r="M7685" s="7">
        <v>0</v>
      </c>
      <c r="N7685" s="7">
        <v>421</v>
      </c>
      <c r="O7685" s="7">
        <v>517</v>
      </c>
      <c r="P7685" s="7">
        <f>SUM(dane3[[#This Row],[RoomService]:[VRDeck]])</f>
        <v>4560</v>
      </c>
      <c r="Q7685" t="s">
        <v>20994</v>
      </c>
      <c r="R7685" t="b">
        <v>1</v>
      </c>
    </row>
    <row r="7686" spans="1:18" x14ac:dyDescent="0.3">
      <c r="A7686" t="s">
        <v>20995</v>
      </c>
      <c r="B7686">
        <f>MID(dane3[[#This Row],[PassengerId]],1,4)+0</f>
        <v>8202</v>
      </c>
      <c r="C7686" t="s">
        <v>14</v>
      </c>
      <c r="D7686" t="b">
        <v>0</v>
      </c>
      <c r="E7686" t="s">
        <v>20987</v>
      </c>
      <c r="F7686" t="str">
        <f>MID($E7686,1,1)</f>
        <v>C</v>
      </c>
      <c r="G7686" t="str">
        <f>IFERROR(MID($E7686,SEARCH("/",$E7686,SEARCH("/",$E7686)+1)+1,1),"")</f>
        <v>S</v>
      </c>
      <c r="H7686" t="s">
        <v>46</v>
      </c>
      <c r="I7686">
        <v>36</v>
      </c>
      <c r="J7686" t="b">
        <v>0</v>
      </c>
      <c r="K7686" s="7">
        <v>0</v>
      </c>
      <c r="L7686" s="7">
        <v>8151</v>
      </c>
      <c r="M7686" s="7">
        <v>5</v>
      </c>
      <c r="N7686" s="7">
        <v>0</v>
      </c>
      <c r="O7686" s="7">
        <v>8182</v>
      </c>
      <c r="P7686" s="7">
        <f>SUM(dane3[[#This Row],[RoomService]:[VRDeck]])</f>
        <v>16338</v>
      </c>
      <c r="Q7686" t="s">
        <v>20996</v>
      </c>
      <c r="R7686" t="b">
        <v>0</v>
      </c>
    </row>
    <row r="7687" spans="1:18" x14ac:dyDescent="0.3">
      <c r="A7687" t="s">
        <v>20997</v>
      </c>
      <c r="B7687">
        <f>MID(dane3[[#This Row],[PassengerId]],1,4)+0</f>
        <v>8202</v>
      </c>
      <c r="C7687" t="s">
        <v>14</v>
      </c>
      <c r="D7687" t="b">
        <v>1</v>
      </c>
      <c r="E7687" t="s">
        <v>20987</v>
      </c>
      <c r="F7687" t="str">
        <f>MID($E7687,1,1)</f>
        <v>C</v>
      </c>
      <c r="G7687" t="str">
        <f>IFERROR(MID($E7687,SEARCH("/",$E7687,SEARCH("/",$E7687)+1)+1,1),"")</f>
        <v>S</v>
      </c>
      <c r="H7687" t="s">
        <v>16</v>
      </c>
      <c r="I7687">
        <v>53</v>
      </c>
      <c r="J7687" t="b">
        <v>0</v>
      </c>
      <c r="K7687" s="7">
        <v>0</v>
      </c>
      <c r="L7687" s="7">
        <v>0</v>
      </c>
      <c r="M7687" s="7">
        <v>0</v>
      </c>
      <c r="N7687" s="7">
        <v>0</v>
      </c>
      <c r="O7687" s="7">
        <v>0</v>
      </c>
      <c r="P7687" s="7">
        <f>SUM(dane3[[#This Row],[RoomService]:[VRDeck]])</f>
        <v>0</v>
      </c>
      <c r="Q7687" t="s">
        <v>20998</v>
      </c>
      <c r="R7687" t="b">
        <v>1</v>
      </c>
    </row>
    <row r="7688" spans="1:18" x14ac:dyDescent="0.3">
      <c r="A7688" t="s">
        <v>20999</v>
      </c>
      <c r="B7688">
        <f>MID(dane3[[#This Row],[PassengerId]],1,4)+0</f>
        <v>8203</v>
      </c>
      <c r="C7688" t="s">
        <v>14</v>
      </c>
      <c r="D7688" t="b">
        <v>0</v>
      </c>
      <c r="E7688" t="s">
        <v>21000</v>
      </c>
      <c r="F7688" t="str">
        <f>MID($E7688,1,1)</f>
        <v>C</v>
      </c>
      <c r="G7688" t="str">
        <f>IFERROR(MID($E7688,SEARCH("/",$E7688,SEARCH("/",$E7688)+1)+1,1),"")</f>
        <v>S</v>
      </c>
      <c r="H7688" t="s">
        <v>46</v>
      </c>
      <c r="I7688">
        <v>23</v>
      </c>
      <c r="J7688" t="b">
        <v>0</v>
      </c>
      <c r="K7688" s="7">
        <v>0</v>
      </c>
      <c r="L7688" s="7">
        <v>395</v>
      </c>
      <c r="M7688" s="7">
        <v>0</v>
      </c>
      <c r="N7688" s="7">
        <v>6</v>
      </c>
      <c r="O7688" s="7">
        <v>0</v>
      </c>
      <c r="P7688" s="7">
        <f>SUM(dane3[[#This Row],[RoomService]:[VRDeck]])</f>
        <v>401</v>
      </c>
      <c r="Q7688" t="s">
        <v>21001</v>
      </c>
      <c r="R7688" t="b">
        <v>0</v>
      </c>
    </row>
    <row r="7689" spans="1:18" x14ac:dyDescent="0.3">
      <c r="A7689" t="s">
        <v>21002</v>
      </c>
      <c r="B7689">
        <f>MID(dane3[[#This Row],[PassengerId]],1,4)+0</f>
        <v>8203</v>
      </c>
      <c r="C7689" t="s">
        <v>14</v>
      </c>
      <c r="D7689" t="b">
        <v>1</v>
      </c>
      <c r="E7689" t="s">
        <v>21000</v>
      </c>
      <c r="F7689" t="str">
        <f>MID($E7689,1,1)</f>
        <v>C</v>
      </c>
      <c r="G7689" t="str">
        <f>IFERROR(MID($E7689,SEARCH("/",$E7689,SEARCH("/",$E7689)+1)+1,1),"")</f>
        <v>S</v>
      </c>
      <c r="H7689" t="s">
        <v>16</v>
      </c>
      <c r="I7689">
        <v>24</v>
      </c>
      <c r="J7689" t="b">
        <v>0</v>
      </c>
      <c r="K7689" s="7">
        <v>0</v>
      </c>
      <c r="L7689" s="7">
        <v>0</v>
      </c>
      <c r="M7689" s="7">
        <v>0</v>
      </c>
      <c r="N7689" s="7">
        <v>0</v>
      </c>
      <c r="O7689" s="7">
        <v>0</v>
      </c>
      <c r="P7689" s="7">
        <f>SUM(dane3[[#This Row],[RoomService]:[VRDeck]])</f>
        <v>0</v>
      </c>
      <c r="Q7689" t="s">
        <v>21003</v>
      </c>
      <c r="R7689" t="b">
        <v>1</v>
      </c>
    </row>
    <row r="7690" spans="1:18" x14ac:dyDescent="0.3">
      <c r="A7690" t="s">
        <v>21004</v>
      </c>
      <c r="B7690">
        <f>MID(dane3[[#This Row],[PassengerId]],1,4)+0</f>
        <v>8204</v>
      </c>
      <c r="C7690" t="s">
        <v>14</v>
      </c>
      <c r="D7690" t="b">
        <v>0</v>
      </c>
      <c r="E7690" t="s">
        <v>21005</v>
      </c>
      <c r="F7690" t="str">
        <f>MID($E7690,1,1)</f>
        <v>E</v>
      </c>
      <c r="G7690" t="str">
        <f>IFERROR(MID($E7690,SEARCH("/",$E7690,SEARCH("/",$E7690)+1)+1,1),"")</f>
        <v>S</v>
      </c>
      <c r="H7690" t="s">
        <v>16</v>
      </c>
      <c r="I7690">
        <v>25</v>
      </c>
      <c r="J7690" t="b">
        <v>0</v>
      </c>
      <c r="K7690" s="7">
        <v>0</v>
      </c>
      <c r="L7690" s="7">
        <v>1003</v>
      </c>
      <c r="M7690" s="7">
        <v>1629</v>
      </c>
      <c r="N7690" s="7">
        <v>73</v>
      </c>
      <c r="O7690" s="7">
        <v>748</v>
      </c>
      <c r="P7690" s="7">
        <f>SUM(dane3[[#This Row],[RoomService]:[VRDeck]])</f>
        <v>3453</v>
      </c>
      <c r="Q7690" t="s">
        <v>21006</v>
      </c>
      <c r="R7690" t="b">
        <v>0</v>
      </c>
    </row>
    <row r="7691" spans="1:18" x14ac:dyDescent="0.3">
      <c r="A7691" t="s">
        <v>21007</v>
      </c>
      <c r="B7691">
        <f>MID(dane3[[#This Row],[PassengerId]],1,4)+0</f>
        <v>8204</v>
      </c>
      <c r="C7691" t="s">
        <v>14</v>
      </c>
      <c r="D7691" t="b">
        <v>0</v>
      </c>
      <c r="E7691" t="s">
        <v>21005</v>
      </c>
      <c r="F7691" t="str">
        <f>MID($E7691,1,1)</f>
        <v>E</v>
      </c>
      <c r="G7691" t="str">
        <f>IFERROR(MID($E7691,SEARCH("/",$E7691,SEARCH("/",$E7691)+1)+1,1),"")</f>
        <v>S</v>
      </c>
      <c r="H7691" t="s">
        <v>16</v>
      </c>
      <c r="I7691">
        <v>30</v>
      </c>
      <c r="J7691" t="b">
        <v>0</v>
      </c>
      <c r="K7691" s="7">
        <v>209</v>
      </c>
      <c r="L7691" s="7">
        <v>157</v>
      </c>
      <c r="M7691" s="7">
        <v>2566</v>
      </c>
      <c r="N7691" s="7">
        <v>171</v>
      </c>
      <c r="O7691" s="7">
        <v>472</v>
      </c>
      <c r="P7691" s="7">
        <f>SUM(dane3[[#This Row],[RoomService]:[VRDeck]])</f>
        <v>3575</v>
      </c>
      <c r="Q7691" t="s">
        <v>21008</v>
      </c>
      <c r="R7691" t="b">
        <v>0</v>
      </c>
    </row>
    <row r="7692" spans="1:18" x14ac:dyDescent="0.3">
      <c r="A7692" t="s">
        <v>21009</v>
      </c>
      <c r="B7692">
        <f>MID(dane3[[#This Row],[PassengerId]],1,4)+0</f>
        <v>8205</v>
      </c>
      <c r="C7692" t="s">
        <v>19</v>
      </c>
      <c r="D7692" t="b">
        <v>0</v>
      </c>
      <c r="E7692" t="s">
        <v>21010</v>
      </c>
      <c r="F7692" t="str">
        <f>MID($E7692,1,1)</f>
        <v>G</v>
      </c>
      <c r="G7692" t="str">
        <f>IFERROR(MID($E7692,SEARCH("/",$E7692,SEARCH("/",$E7692)+1)+1,1),"")</f>
        <v>P</v>
      </c>
      <c r="H7692" t="s">
        <v>16</v>
      </c>
      <c r="I7692">
        <v>20</v>
      </c>
      <c r="J7692" t="b">
        <v>0</v>
      </c>
      <c r="K7692" s="7">
        <v>625</v>
      </c>
      <c r="L7692" s="7">
        <v>0</v>
      </c>
      <c r="M7692" s="7">
        <v>2</v>
      </c>
      <c r="N7692" s="7">
        <v>0</v>
      </c>
      <c r="O7692" s="7">
        <v>0</v>
      </c>
      <c r="P7692" s="7">
        <f>SUM(dane3[[#This Row],[RoomService]:[VRDeck]])</f>
        <v>627</v>
      </c>
      <c r="Q7692" t="s">
        <v>21011</v>
      </c>
      <c r="R7692" t="b">
        <v>0</v>
      </c>
    </row>
    <row r="7693" spans="1:18" x14ac:dyDescent="0.3">
      <c r="A7693" t="s">
        <v>20187</v>
      </c>
      <c r="B7693">
        <f>MID(dane3[[#This Row],[PassengerId]],1,4)+0</f>
        <v>7892</v>
      </c>
      <c r="C7693" t="s">
        <v>53</v>
      </c>
      <c r="D7693" t="b">
        <v>0</v>
      </c>
      <c r="E7693" t="s">
        <v>20188</v>
      </c>
      <c r="F7693" t="str">
        <f>MID($E7693,1,1)</f>
        <v>F</v>
      </c>
      <c r="G7693" t="str">
        <f>IFERROR(MID($E7693,SEARCH("/",$E7693,SEARCH("/",$E7693)+1)+1,1),"")</f>
        <v>P</v>
      </c>
      <c r="H7693" t="s">
        <v>16</v>
      </c>
      <c r="I7693">
        <v>18</v>
      </c>
      <c r="J7693" t="b">
        <v>0</v>
      </c>
      <c r="K7693" s="7">
        <v>196</v>
      </c>
      <c r="L7693" s="7">
        <v>0</v>
      </c>
      <c r="M7693" s="7">
        <v>744</v>
      </c>
      <c r="N7693" s="7">
        <v>0</v>
      </c>
      <c r="O7693" s="7">
        <v>0</v>
      </c>
      <c r="P7693" s="7">
        <f>SUM(dane3[[#This Row],[RoomService]:[VRDeck]])</f>
        <v>940</v>
      </c>
      <c r="Q7693" t="s">
        <v>20189</v>
      </c>
      <c r="R7693" t="b">
        <v>1</v>
      </c>
    </row>
    <row r="7694" spans="1:18" x14ac:dyDescent="0.3">
      <c r="A7694" t="s">
        <v>21015</v>
      </c>
      <c r="B7694">
        <f>MID(dane3[[#This Row],[PassengerId]],1,4)+0</f>
        <v>8208</v>
      </c>
      <c r="C7694" t="s">
        <v>19</v>
      </c>
      <c r="D7694" t="b">
        <v>1</v>
      </c>
      <c r="E7694" t="s">
        <v>21016</v>
      </c>
      <c r="F7694" t="str">
        <f>MID($E7694,1,1)</f>
        <v>G</v>
      </c>
      <c r="G7694" t="str">
        <f>IFERROR(MID($E7694,SEARCH("/",$E7694,SEARCH("/",$E7694)+1)+1,1),"")</f>
        <v>S</v>
      </c>
      <c r="H7694" t="s">
        <v>32</v>
      </c>
      <c r="I7694">
        <v>18</v>
      </c>
      <c r="J7694" t="b">
        <v>0</v>
      </c>
      <c r="K7694" s="7">
        <v>0</v>
      </c>
      <c r="L7694" s="7">
        <v>0</v>
      </c>
      <c r="M7694" s="7">
        <v>0</v>
      </c>
      <c r="N7694" s="7">
        <v>0</v>
      </c>
      <c r="O7694" s="7">
        <v>0</v>
      </c>
      <c r="P7694" s="7">
        <f>SUM(dane3[[#This Row],[RoomService]:[VRDeck]])</f>
        <v>0</v>
      </c>
      <c r="Q7694" t="s">
        <v>21017</v>
      </c>
      <c r="R7694" t="b">
        <v>1</v>
      </c>
    </row>
    <row r="7695" spans="1:18" x14ac:dyDescent="0.3">
      <c r="A7695" t="s">
        <v>21018</v>
      </c>
      <c r="B7695">
        <f>MID(dane3[[#This Row],[PassengerId]],1,4)+0</f>
        <v>8209</v>
      </c>
      <c r="C7695" t="s">
        <v>19</v>
      </c>
      <c r="D7695" t="b">
        <v>0</v>
      </c>
      <c r="E7695" t="s">
        <v>21019</v>
      </c>
      <c r="F7695" t="str">
        <f>MID($E7695,1,1)</f>
        <v>G</v>
      </c>
      <c r="G7695" t="str">
        <f>IFERROR(MID($E7695,SEARCH("/",$E7695,SEARCH("/",$E7695)+1)+1,1),"")</f>
        <v>P</v>
      </c>
      <c r="H7695" t="s">
        <v>16</v>
      </c>
      <c r="I7695">
        <v>57</v>
      </c>
      <c r="J7695" t="b">
        <v>0</v>
      </c>
      <c r="K7695" s="7">
        <v>6</v>
      </c>
      <c r="L7695" s="7">
        <v>510</v>
      </c>
      <c r="M7695" s="7">
        <v>372</v>
      </c>
      <c r="N7695" s="7">
        <v>0</v>
      </c>
      <c r="O7695" s="7">
        <v>0</v>
      </c>
      <c r="P7695" s="7">
        <f>SUM(dane3[[#This Row],[RoomService]:[VRDeck]])</f>
        <v>888</v>
      </c>
      <c r="Q7695" t="s">
        <v>21020</v>
      </c>
      <c r="R7695" t="b">
        <v>1</v>
      </c>
    </row>
    <row r="7696" spans="1:18" x14ac:dyDescent="0.3">
      <c r="A7696" t="s">
        <v>20206</v>
      </c>
      <c r="B7696">
        <f>MID(dane3[[#This Row],[PassengerId]],1,4)+0</f>
        <v>7901</v>
      </c>
      <c r="C7696" t="s">
        <v>53</v>
      </c>
      <c r="D7696" t="b">
        <v>1</v>
      </c>
      <c r="E7696" t="s">
        <v>20207</v>
      </c>
      <c r="F7696" t="str">
        <f>MID($E7696,1,1)</f>
        <v>F</v>
      </c>
      <c r="G7696" t="str">
        <f>IFERROR(MID($E7696,SEARCH("/",$E7696,SEARCH("/",$E7696)+1)+1,1),"")</f>
        <v>S</v>
      </c>
      <c r="H7696" t="s">
        <v>16</v>
      </c>
      <c r="I7696">
        <v>36</v>
      </c>
      <c r="J7696" t="b">
        <v>0</v>
      </c>
      <c r="K7696" s="7">
        <v>0</v>
      </c>
      <c r="L7696" s="7">
        <v>0</v>
      </c>
      <c r="M7696" s="7">
        <v>0</v>
      </c>
      <c r="N7696" s="7">
        <v>0</v>
      </c>
      <c r="O7696" s="7">
        <v>0</v>
      </c>
      <c r="P7696" s="7">
        <f>SUM(dane3[[#This Row],[RoomService]:[VRDeck]])</f>
        <v>0</v>
      </c>
      <c r="Q7696" t="s">
        <v>20208</v>
      </c>
      <c r="R7696" t="b">
        <v>1</v>
      </c>
    </row>
    <row r="7697" spans="1:18" x14ac:dyDescent="0.3">
      <c r="A7697" t="s">
        <v>21024</v>
      </c>
      <c r="B7697">
        <f>MID(dane3[[#This Row],[PassengerId]],1,4)+0</f>
        <v>8211</v>
      </c>
      <c r="C7697" t="s">
        <v>19</v>
      </c>
      <c r="D7697" t="b">
        <v>1</v>
      </c>
      <c r="E7697" t="s">
        <v>21025</v>
      </c>
      <c r="F7697" t="str">
        <f>MID($E7697,1,1)</f>
        <v>G</v>
      </c>
      <c r="G7697" t="str">
        <f>IFERROR(MID($E7697,SEARCH("/",$E7697,SEARCH("/",$E7697)+1)+1,1),"")</f>
        <v>S</v>
      </c>
      <c r="H7697" t="s">
        <v>46</v>
      </c>
      <c r="I7697">
        <v>26</v>
      </c>
      <c r="J7697" t="b">
        <v>0</v>
      </c>
      <c r="K7697" s="7">
        <v>0</v>
      </c>
      <c r="L7697" s="7">
        <v>0</v>
      </c>
      <c r="M7697" s="7">
        <v>0</v>
      </c>
      <c r="N7697" s="7">
        <v>0</v>
      </c>
      <c r="O7697" s="7">
        <v>0</v>
      </c>
      <c r="P7697" s="7">
        <f>SUM(dane3[[#This Row],[RoomService]:[VRDeck]])</f>
        <v>0</v>
      </c>
      <c r="Q7697" t="s">
        <v>21026</v>
      </c>
      <c r="R7697" t="b">
        <v>1</v>
      </c>
    </row>
    <row r="7698" spans="1:18" x14ac:dyDescent="0.3">
      <c r="A7698" t="s">
        <v>21027</v>
      </c>
      <c r="B7698">
        <f>MID(dane3[[#This Row],[PassengerId]],1,4)+0</f>
        <v>8212</v>
      </c>
      <c r="C7698" t="s">
        <v>19</v>
      </c>
      <c r="D7698" t="b">
        <v>0</v>
      </c>
      <c r="E7698" t="s">
        <v>21028</v>
      </c>
      <c r="F7698" t="str">
        <f>MID($E7698,1,1)</f>
        <v>F</v>
      </c>
      <c r="G7698" t="str">
        <f>IFERROR(MID($E7698,SEARCH("/",$E7698,SEARCH("/",$E7698)+1)+1,1),"")</f>
        <v>S</v>
      </c>
      <c r="H7698" t="s">
        <v>32</v>
      </c>
      <c r="I7698">
        <v>29</v>
      </c>
      <c r="J7698" t="b">
        <v>0</v>
      </c>
      <c r="K7698" s="7">
        <v>487</v>
      </c>
      <c r="L7698" s="7">
        <v>0</v>
      </c>
      <c r="M7698" s="7">
        <v>60</v>
      </c>
      <c r="N7698" s="7">
        <v>12</v>
      </c>
      <c r="O7698" s="7">
        <v>0</v>
      </c>
      <c r="P7698" s="7">
        <f>SUM(dane3[[#This Row],[RoomService]:[VRDeck]])</f>
        <v>559</v>
      </c>
      <c r="Q7698" t="s">
        <v>21029</v>
      </c>
      <c r="R7698" t="b">
        <v>0</v>
      </c>
    </row>
    <row r="7699" spans="1:18" x14ac:dyDescent="0.3">
      <c r="A7699" t="s">
        <v>21030</v>
      </c>
      <c r="B7699">
        <f>MID(dane3[[#This Row],[PassengerId]],1,4)+0</f>
        <v>8213</v>
      </c>
      <c r="C7699" t="s">
        <v>19</v>
      </c>
      <c r="D7699" t="b">
        <v>0</v>
      </c>
      <c r="E7699" t="s">
        <v>21031</v>
      </c>
      <c r="F7699" t="str">
        <f>MID($E7699,1,1)</f>
        <v>G</v>
      </c>
      <c r="G7699" t="str">
        <f>IFERROR(MID($E7699,SEARCH("/",$E7699,SEARCH("/",$E7699)+1)+1,1),"")</f>
        <v>P</v>
      </c>
      <c r="H7699" t="s">
        <v>16</v>
      </c>
      <c r="I7699">
        <v>32</v>
      </c>
      <c r="J7699" t="b">
        <v>0</v>
      </c>
      <c r="K7699" s="7">
        <v>0</v>
      </c>
      <c r="L7699" s="7">
        <v>2</v>
      </c>
      <c r="M7699" s="7">
        <v>1</v>
      </c>
      <c r="N7699" s="7">
        <v>0</v>
      </c>
      <c r="O7699" s="7">
        <v>881</v>
      </c>
      <c r="P7699" s="7">
        <f>SUM(dane3[[#This Row],[RoomService]:[VRDeck]])</f>
        <v>884</v>
      </c>
      <c r="Q7699" t="s">
        <v>21032</v>
      </c>
      <c r="R7699" t="b">
        <v>0</v>
      </c>
    </row>
    <row r="7700" spans="1:18" x14ac:dyDescent="0.3">
      <c r="A7700" t="s">
        <v>21033</v>
      </c>
      <c r="B7700">
        <f>MID(dane3[[#This Row],[PassengerId]],1,4)+0</f>
        <v>8214</v>
      </c>
      <c r="C7700" t="s">
        <v>14</v>
      </c>
      <c r="D7700" t="b">
        <v>1</v>
      </c>
      <c r="E7700" t="s">
        <v>21034</v>
      </c>
      <c r="F7700" t="str">
        <f>MID($E7700,1,1)</f>
        <v>D</v>
      </c>
      <c r="G7700" t="str">
        <f>IFERROR(MID($E7700,SEARCH("/",$E7700,SEARCH("/",$E7700)+1)+1,1),"")</f>
        <v>S</v>
      </c>
      <c r="H7700" t="s">
        <v>16</v>
      </c>
      <c r="I7700">
        <v>30</v>
      </c>
      <c r="J7700" t="b">
        <v>0</v>
      </c>
      <c r="K7700" s="7">
        <v>0</v>
      </c>
      <c r="L7700" s="7">
        <v>0</v>
      </c>
      <c r="M7700" s="7">
        <v>0</v>
      </c>
      <c r="N7700" s="7">
        <v>0</v>
      </c>
      <c r="O7700" s="7">
        <v>0</v>
      </c>
      <c r="P7700" s="7">
        <f>SUM(dane3[[#This Row],[RoomService]:[VRDeck]])</f>
        <v>0</v>
      </c>
      <c r="Q7700" t="s">
        <v>21035</v>
      </c>
      <c r="R7700" t="b">
        <v>1</v>
      </c>
    </row>
    <row r="7701" spans="1:18" x14ac:dyDescent="0.3">
      <c r="A7701" t="s">
        <v>21036</v>
      </c>
      <c r="B7701">
        <f>MID(dane3[[#This Row],[PassengerId]],1,4)+0</f>
        <v>8216</v>
      </c>
      <c r="C7701" t="s">
        <v>19</v>
      </c>
      <c r="D7701" t="b">
        <v>0</v>
      </c>
      <c r="E7701" t="s">
        <v>21037</v>
      </c>
      <c r="F7701" t="str">
        <f>MID($E7701,1,1)</f>
        <v>G</v>
      </c>
      <c r="G7701" t="str">
        <f>IFERROR(MID($E7701,SEARCH("/",$E7701,SEARCH("/",$E7701)+1)+1,1),"")</f>
        <v>P</v>
      </c>
      <c r="H7701" t="s">
        <v>16</v>
      </c>
      <c r="I7701">
        <v>18</v>
      </c>
      <c r="J7701" t="b">
        <v>0</v>
      </c>
      <c r="K7701" s="7">
        <v>22</v>
      </c>
      <c r="L7701" s="7">
        <v>0</v>
      </c>
      <c r="M7701" s="7">
        <v>681</v>
      </c>
      <c r="N7701" s="7">
        <v>0</v>
      </c>
      <c r="O7701" s="7">
        <v>1</v>
      </c>
      <c r="P7701" s="7">
        <f>SUM(dane3[[#This Row],[RoomService]:[VRDeck]])</f>
        <v>704</v>
      </c>
      <c r="Q7701" t="s">
        <v>21038</v>
      </c>
      <c r="R7701" t="b">
        <v>1</v>
      </c>
    </row>
    <row r="7702" spans="1:18" x14ac:dyDescent="0.3">
      <c r="A7702" t="s">
        <v>21039</v>
      </c>
      <c r="B7702">
        <f>MID(dane3[[#This Row],[PassengerId]],1,4)+0</f>
        <v>8217</v>
      </c>
      <c r="C7702" t="s">
        <v>19</v>
      </c>
      <c r="D7702" t="b">
        <v>0</v>
      </c>
      <c r="E7702" t="s">
        <v>21040</v>
      </c>
      <c r="F7702" t="str">
        <f>MID($E7702,1,1)</f>
        <v>F</v>
      </c>
      <c r="G7702" t="str">
        <f>IFERROR(MID($E7702,SEARCH("/",$E7702,SEARCH("/",$E7702)+1)+1,1),"")</f>
        <v>S</v>
      </c>
      <c r="H7702" t="s">
        <v>16</v>
      </c>
      <c r="I7702">
        <v>49</v>
      </c>
      <c r="J7702" t="b">
        <v>0</v>
      </c>
      <c r="K7702" s="7">
        <v>0</v>
      </c>
      <c r="L7702" s="7">
        <v>4</v>
      </c>
      <c r="M7702" s="7">
        <v>50</v>
      </c>
      <c r="N7702" s="7">
        <v>0</v>
      </c>
      <c r="O7702" s="7">
        <v>746</v>
      </c>
      <c r="P7702" s="7">
        <f>SUM(dane3[[#This Row],[RoomService]:[VRDeck]])</f>
        <v>800</v>
      </c>
      <c r="Q7702" t="s">
        <v>21041</v>
      </c>
      <c r="R7702" t="b">
        <v>0</v>
      </c>
    </row>
    <row r="7703" spans="1:18" x14ac:dyDescent="0.3">
      <c r="A7703" t="s">
        <v>21042</v>
      </c>
      <c r="B7703">
        <f>MID(dane3[[#This Row],[PassengerId]],1,4)+0</f>
        <v>8218</v>
      </c>
      <c r="C7703" t="s">
        <v>14</v>
      </c>
      <c r="D7703" t="b">
        <v>1</v>
      </c>
      <c r="E7703" t="s">
        <v>21043</v>
      </c>
      <c r="F7703" t="str">
        <f>MID($E7703,1,1)</f>
        <v>B</v>
      </c>
      <c r="G7703" t="str">
        <f>IFERROR(MID($E7703,SEARCH("/",$E7703,SEARCH("/",$E7703)+1)+1,1),"")</f>
        <v>P</v>
      </c>
      <c r="H7703" t="s">
        <v>16</v>
      </c>
      <c r="I7703">
        <v>33</v>
      </c>
      <c r="J7703" t="b">
        <v>0</v>
      </c>
      <c r="K7703" s="7">
        <v>0</v>
      </c>
      <c r="L7703" s="7">
        <v>0</v>
      </c>
      <c r="M7703" s="7">
        <v>0</v>
      </c>
      <c r="N7703" s="7">
        <v>0</v>
      </c>
      <c r="O7703" s="7">
        <v>0</v>
      </c>
      <c r="P7703" s="7">
        <f>SUM(dane3[[#This Row],[RoomService]:[VRDeck]])</f>
        <v>0</v>
      </c>
      <c r="Q7703" t="s">
        <v>21044</v>
      </c>
      <c r="R7703" t="b">
        <v>1</v>
      </c>
    </row>
    <row r="7704" spans="1:18" x14ac:dyDescent="0.3">
      <c r="A7704" t="s">
        <v>21045</v>
      </c>
      <c r="B7704">
        <f>MID(dane3[[#This Row],[PassengerId]],1,4)+0</f>
        <v>8219</v>
      </c>
      <c r="C7704" t="s">
        <v>19</v>
      </c>
      <c r="D7704" t="b">
        <v>0</v>
      </c>
      <c r="E7704" t="s">
        <v>21046</v>
      </c>
      <c r="F7704" t="str">
        <f>MID($E7704,1,1)</f>
        <v>G</v>
      </c>
      <c r="G7704" t="str">
        <f>IFERROR(MID($E7704,SEARCH("/",$E7704,SEARCH("/",$E7704)+1)+1,1),"")</f>
        <v>P</v>
      </c>
      <c r="H7704" t="s">
        <v>16</v>
      </c>
      <c r="I7704">
        <v>18</v>
      </c>
      <c r="J7704" t="b">
        <v>0</v>
      </c>
      <c r="K7704" s="7">
        <v>3</v>
      </c>
      <c r="L7704" s="7">
        <v>0</v>
      </c>
      <c r="M7704" s="7">
        <v>3</v>
      </c>
      <c r="N7704" s="7">
        <v>1773</v>
      </c>
      <c r="O7704" s="7">
        <v>0</v>
      </c>
      <c r="P7704" s="7">
        <f>SUM(dane3[[#This Row],[RoomService]:[VRDeck]])</f>
        <v>1779</v>
      </c>
      <c r="Q7704" t="s">
        <v>21047</v>
      </c>
      <c r="R7704" t="b">
        <v>0</v>
      </c>
    </row>
    <row r="7705" spans="1:18" x14ac:dyDescent="0.3">
      <c r="A7705" t="s">
        <v>21048</v>
      </c>
      <c r="B7705">
        <f>MID(dane3[[#This Row],[PassengerId]],1,4)+0</f>
        <v>8220</v>
      </c>
      <c r="C7705" t="s">
        <v>14</v>
      </c>
      <c r="D7705" t="b">
        <v>0</v>
      </c>
      <c r="E7705" t="s">
        <v>21049</v>
      </c>
      <c r="F7705" t="str">
        <f>MID($E7705,1,1)</f>
        <v>A</v>
      </c>
      <c r="G7705" t="str">
        <f>IFERROR(MID($E7705,SEARCH("/",$E7705,SEARCH("/",$E7705)+1)+1,1),"")</f>
        <v>S</v>
      </c>
      <c r="H7705" t="s">
        <v>16</v>
      </c>
      <c r="I7705">
        <v>29</v>
      </c>
      <c r="J7705" t="b">
        <v>0</v>
      </c>
      <c r="K7705" s="7">
        <v>0</v>
      </c>
      <c r="L7705" s="7">
        <v>5157</v>
      </c>
      <c r="M7705" s="7">
        <v>1</v>
      </c>
      <c r="N7705" s="7">
        <v>136</v>
      </c>
      <c r="O7705" s="7">
        <v>32</v>
      </c>
      <c r="P7705" s="7">
        <f>SUM(dane3[[#This Row],[RoomService]:[VRDeck]])</f>
        <v>5326</v>
      </c>
      <c r="Q7705" t="s">
        <v>21050</v>
      </c>
      <c r="R7705" t="b">
        <v>1</v>
      </c>
    </row>
    <row r="7706" spans="1:18" x14ac:dyDescent="0.3">
      <c r="A7706" t="s">
        <v>20233</v>
      </c>
      <c r="B7706">
        <f>MID(dane3[[#This Row],[PassengerId]],1,4)+0</f>
        <v>7907</v>
      </c>
      <c r="C7706" t="s">
        <v>53</v>
      </c>
      <c r="D7706" t="b">
        <v>1</v>
      </c>
      <c r="E7706" t="s">
        <v>20234</v>
      </c>
      <c r="F7706" t="str">
        <f>MID($E7706,1,1)</f>
        <v>F</v>
      </c>
      <c r="G7706" t="str">
        <f>IFERROR(MID($E7706,SEARCH("/",$E7706,SEARCH("/",$E7706)+1)+1,1),"")</f>
        <v>S</v>
      </c>
      <c r="H7706" t="s">
        <v>16</v>
      </c>
      <c r="I7706">
        <v>25</v>
      </c>
      <c r="J7706" t="b">
        <v>0</v>
      </c>
      <c r="K7706" s="7">
        <v>0</v>
      </c>
      <c r="L7706" s="7">
        <v>0</v>
      </c>
      <c r="M7706" s="7">
        <v>0</v>
      </c>
      <c r="N7706" s="7">
        <v>0</v>
      </c>
      <c r="O7706" s="7">
        <v>0</v>
      </c>
      <c r="P7706" s="7">
        <f>SUM(dane3[[#This Row],[RoomService]:[VRDeck]])</f>
        <v>0</v>
      </c>
      <c r="Q7706" t="s">
        <v>20235</v>
      </c>
      <c r="R7706" t="b">
        <v>1</v>
      </c>
    </row>
    <row r="7707" spans="1:18" x14ac:dyDescent="0.3">
      <c r="A7707" t="s">
        <v>20255</v>
      </c>
      <c r="B7707">
        <f>MID(dane3[[#This Row],[PassengerId]],1,4)+0</f>
        <v>7918</v>
      </c>
      <c r="C7707" t="s">
        <v>53</v>
      </c>
      <c r="D7707" t="b">
        <v>1</v>
      </c>
      <c r="E7707" t="s">
        <v>20256</v>
      </c>
      <c r="F7707" t="str">
        <f>MID($E7707,1,1)</f>
        <v>F</v>
      </c>
      <c r="G7707" t="str">
        <f>IFERROR(MID($E7707,SEARCH("/",$E7707,SEARCH("/",$E7707)+1)+1,1),"")</f>
        <v>P</v>
      </c>
      <c r="H7707" t="s">
        <v>16</v>
      </c>
      <c r="I7707">
        <v>24</v>
      </c>
      <c r="J7707" t="b">
        <v>0</v>
      </c>
      <c r="K7707" s="7">
        <v>0</v>
      </c>
      <c r="L7707" s="7">
        <v>0</v>
      </c>
      <c r="M7707" s="7">
        <v>0</v>
      </c>
      <c r="N7707" s="7">
        <v>0</v>
      </c>
      <c r="O7707" s="7">
        <v>0</v>
      </c>
      <c r="P7707" s="7">
        <f>SUM(dane3[[#This Row],[RoomService]:[VRDeck]])</f>
        <v>0</v>
      </c>
      <c r="Q7707" t="s">
        <v>20257</v>
      </c>
      <c r="R7707" t="b">
        <v>1</v>
      </c>
    </row>
    <row r="7708" spans="1:18" x14ac:dyDescent="0.3">
      <c r="A7708" t="s">
        <v>20261</v>
      </c>
      <c r="B7708">
        <f>MID(dane3[[#This Row],[PassengerId]],1,4)+0</f>
        <v>7920</v>
      </c>
      <c r="C7708" t="s">
        <v>53</v>
      </c>
      <c r="D7708" t="b">
        <v>1</v>
      </c>
      <c r="E7708" t="s">
        <v>20262</v>
      </c>
      <c r="F7708" t="str">
        <f>MID($E7708,1,1)</f>
        <v>F</v>
      </c>
      <c r="G7708" t="str">
        <f>IFERROR(MID($E7708,SEARCH("/",$E7708,SEARCH("/",$E7708)+1)+1,1),"")</f>
        <v>S</v>
      </c>
      <c r="H7708" t="s">
        <v>16</v>
      </c>
      <c r="I7708">
        <v>42</v>
      </c>
      <c r="J7708" t="b">
        <v>0</v>
      </c>
      <c r="K7708" s="7">
        <v>0</v>
      </c>
      <c r="L7708" s="7">
        <v>0</v>
      </c>
      <c r="M7708" s="7">
        <v>0</v>
      </c>
      <c r="N7708" s="7">
        <v>0</v>
      </c>
      <c r="O7708" s="7">
        <v>0</v>
      </c>
      <c r="P7708" s="7">
        <f>SUM(dane3[[#This Row],[RoomService]:[VRDeck]])</f>
        <v>0</v>
      </c>
      <c r="Q7708" t="s">
        <v>20263</v>
      </c>
      <c r="R7708" t="b">
        <v>1</v>
      </c>
    </row>
    <row r="7709" spans="1:18" x14ac:dyDescent="0.3">
      <c r="A7709" t="s">
        <v>21060</v>
      </c>
      <c r="B7709">
        <f>MID(dane3[[#This Row],[PassengerId]],1,4)+0</f>
        <v>8224</v>
      </c>
      <c r="C7709" t="s">
        <v>19</v>
      </c>
      <c r="D7709" t="b">
        <v>1</v>
      </c>
      <c r="E7709" t="s">
        <v>21061</v>
      </c>
      <c r="F7709" t="str">
        <f>MID($E7709,1,1)</f>
        <v>G</v>
      </c>
      <c r="G7709" t="str">
        <f>IFERROR(MID($E7709,SEARCH("/",$E7709,SEARCH("/",$E7709)+1)+1,1),"")</f>
        <v>S</v>
      </c>
      <c r="H7709" t="s">
        <v>16</v>
      </c>
      <c r="I7709">
        <v>31</v>
      </c>
      <c r="J7709" t="b">
        <v>0</v>
      </c>
      <c r="K7709" s="7">
        <v>0</v>
      </c>
      <c r="L7709" s="7">
        <v>0</v>
      </c>
      <c r="M7709" s="7">
        <v>0</v>
      </c>
      <c r="N7709" s="7">
        <v>0</v>
      </c>
      <c r="O7709" s="7">
        <v>0</v>
      </c>
      <c r="P7709" s="7">
        <f>SUM(dane3[[#This Row],[RoomService]:[VRDeck]])</f>
        <v>0</v>
      </c>
      <c r="Q7709" t="s">
        <v>21062</v>
      </c>
      <c r="R7709" t="b">
        <v>0</v>
      </c>
    </row>
    <row r="7710" spans="1:18" x14ac:dyDescent="0.3">
      <c r="A7710" t="s">
        <v>20313</v>
      </c>
      <c r="B7710">
        <f>MID(dane3[[#This Row],[PassengerId]],1,4)+0</f>
        <v>7945</v>
      </c>
      <c r="C7710" t="s">
        <v>53</v>
      </c>
      <c r="D7710" t="b">
        <v>1</v>
      </c>
      <c r="E7710" t="s">
        <v>20314</v>
      </c>
      <c r="F7710" t="str">
        <f>MID($E7710,1,1)</f>
        <v>F</v>
      </c>
      <c r="G7710" t="str">
        <f>IFERROR(MID($E7710,SEARCH("/",$E7710,SEARCH("/",$E7710)+1)+1,1),"")</f>
        <v>S</v>
      </c>
      <c r="H7710" t="s">
        <v>16</v>
      </c>
      <c r="I7710">
        <v>21</v>
      </c>
      <c r="J7710" t="b">
        <v>0</v>
      </c>
      <c r="K7710" s="7">
        <v>0</v>
      </c>
      <c r="L7710" s="7">
        <v>0</v>
      </c>
      <c r="M7710" s="7">
        <v>0</v>
      </c>
      <c r="N7710" s="7">
        <v>0</v>
      </c>
      <c r="O7710" s="7">
        <v>0</v>
      </c>
      <c r="P7710" s="7">
        <f>SUM(dane3[[#This Row],[RoomService]:[VRDeck]])</f>
        <v>0</v>
      </c>
      <c r="Q7710" t="s">
        <v>20315</v>
      </c>
      <c r="R7710" t="b">
        <v>1</v>
      </c>
    </row>
    <row r="7711" spans="1:18" x14ac:dyDescent="0.3">
      <c r="A7711" t="s">
        <v>3587</v>
      </c>
      <c r="B7711">
        <f>MID(dane3[[#This Row],[PassengerId]],1,4)+0</f>
        <v>1391</v>
      </c>
      <c r="C7711" t="s">
        <v>53</v>
      </c>
      <c r="D7711" t="b">
        <v>0</v>
      </c>
      <c r="E7711" t="s">
        <v>3583</v>
      </c>
      <c r="F7711" t="str">
        <f>MID($E7711,1,1)</f>
        <v>F</v>
      </c>
      <c r="G7711" t="str">
        <f>IFERROR(MID($E7711,SEARCH("/",$E7711,SEARCH("/",$E7711)+1)+1,1),"")</f>
        <v>P</v>
      </c>
      <c r="H7711" t="s">
        <v>16</v>
      </c>
      <c r="I7711">
        <v>44</v>
      </c>
      <c r="J7711" t="b">
        <v>0</v>
      </c>
      <c r="K7711" s="7">
        <v>485</v>
      </c>
      <c r="L7711" s="7">
        <v>2</v>
      </c>
      <c r="M7711" s="7">
        <v>210</v>
      </c>
      <c r="N7711" s="7">
        <v>0</v>
      </c>
      <c r="O7711" s="7">
        <v>351</v>
      </c>
      <c r="P7711" s="7">
        <f>SUM(dane3[[#This Row],[RoomService]:[VRDeck]])</f>
        <v>1048</v>
      </c>
      <c r="Q7711" t="s">
        <v>3588</v>
      </c>
      <c r="R7711" t="b">
        <v>0</v>
      </c>
    </row>
    <row r="7712" spans="1:18" x14ac:dyDescent="0.3">
      <c r="A7712" t="s">
        <v>20337</v>
      </c>
      <c r="B7712">
        <f>MID(dane3[[#This Row],[PassengerId]],1,4)+0</f>
        <v>7952</v>
      </c>
      <c r="C7712" t="s">
        <v>53</v>
      </c>
      <c r="D7712" t="b">
        <v>0</v>
      </c>
      <c r="E7712" t="s">
        <v>20338</v>
      </c>
      <c r="F7712" t="str">
        <f>MID($E7712,1,1)</f>
        <v>E</v>
      </c>
      <c r="G7712" t="str">
        <f>IFERROR(MID($E7712,SEARCH("/",$E7712,SEARCH("/",$E7712)+1)+1,1),"")</f>
        <v>S</v>
      </c>
      <c r="H7712" t="s">
        <v>16</v>
      </c>
      <c r="I7712">
        <v>53</v>
      </c>
      <c r="J7712" t="b">
        <v>0</v>
      </c>
      <c r="K7712" s="7">
        <v>868</v>
      </c>
      <c r="L7712" s="7">
        <v>0</v>
      </c>
      <c r="M7712" s="7">
        <v>686</v>
      </c>
      <c r="N7712" s="7">
        <v>520</v>
      </c>
      <c r="O7712" s="7">
        <v>24</v>
      </c>
      <c r="P7712" s="7">
        <f>SUM(dane3[[#This Row],[RoomService]:[VRDeck]])</f>
        <v>2098</v>
      </c>
      <c r="Q7712" t="s">
        <v>20339</v>
      </c>
      <c r="R7712" t="b">
        <v>0</v>
      </c>
    </row>
    <row r="7713" spans="1:18" x14ac:dyDescent="0.3">
      <c r="A7713" t="s">
        <v>20349</v>
      </c>
      <c r="B7713">
        <f>MID(dane3[[#This Row],[PassengerId]],1,4)+0</f>
        <v>7958</v>
      </c>
      <c r="C7713" t="s">
        <v>53</v>
      </c>
      <c r="D7713" t="b">
        <v>1</v>
      </c>
      <c r="E7713" t="s">
        <v>20350</v>
      </c>
      <c r="F7713" t="str">
        <f>MID($E7713,1,1)</f>
        <v>E</v>
      </c>
      <c r="G7713" t="str">
        <f>IFERROR(MID($E7713,SEARCH("/",$E7713,SEARCH("/",$E7713)+1)+1,1),"")</f>
        <v>S</v>
      </c>
      <c r="H7713" t="s">
        <v>16</v>
      </c>
      <c r="I7713">
        <v>34</v>
      </c>
      <c r="J7713" t="b">
        <v>0</v>
      </c>
      <c r="K7713" s="7">
        <v>0</v>
      </c>
      <c r="L7713" s="7">
        <v>0</v>
      </c>
      <c r="M7713" s="7">
        <v>0</v>
      </c>
      <c r="N7713" s="7">
        <v>0</v>
      </c>
      <c r="O7713" s="7">
        <v>0</v>
      </c>
      <c r="P7713" s="7">
        <f>SUM(dane3[[#This Row],[RoomService]:[VRDeck]])</f>
        <v>0</v>
      </c>
      <c r="Q7713" t="s">
        <v>20351</v>
      </c>
      <c r="R7713" t="b">
        <v>1</v>
      </c>
    </row>
    <row r="7714" spans="1:18" x14ac:dyDescent="0.3">
      <c r="A7714" t="s">
        <v>21072</v>
      </c>
      <c r="B7714">
        <f>MID(dane3[[#This Row],[PassengerId]],1,4)+0</f>
        <v>8227</v>
      </c>
      <c r="C7714" t="s">
        <v>19</v>
      </c>
      <c r="D7714" t="b">
        <v>0</v>
      </c>
      <c r="E7714" t="s">
        <v>21073</v>
      </c>
      <c r="F7714" t="str">
        <f>MID($E7714,1,1)</f>
        <v>E</v>
      </c>
      <c r="G7714" t="str">
        <f>IFERROR(MID($E7714,SEARCH("/",$E7714,SEARCH("/",$E7714)+1)+1,1),"")</f>
        <v>P</v>
      </c>
      <c r="H7714" t="s">
        <v>16</v>
      </c>
      <c r="I7714">
        <v>27</v>
      </c>
      <c r="J7714" t="b">
        <v>0</v>
      </c>
      <c r="K7714" s="7">
        <v>14</v>
      </c>
      <c r="L7714" s="7">
        <v>1186</v>
      </c>
      <c r="M7714" s="7">
        <v>460</v>
      </c>
      <c r="N7714" s="7">
        <v>12</v>
      </c>
      <c r="O7714" s="7">
        <v>9</v>
      </c>
      <c r="P7714" s="7">
        <f>SUM(dane3[[#This Row],[RoomService]:[VRDeck]])</f>
        <v>1681</v>
      </c>
      <c r="Q7714" t="s">
        <v>21074</v>
      </c>
      <c r="R7714" t="b">
        <v>1</v>
      </c>
    </row>
    <row r="7715" spans="1:18" x14ac:dyDescent="0.3">
      <c r="A7715" t="s">
        <v>21075</v>
      </c>
      <c r="B7715">
        <f>MID(dane3[[#This Row],[PassengerId]],1,4)+0</f>
        <v>8229</v>
      </c>
      <c r="C7715" t="s">
        <v>19</v>
      </c>
      <c r="D7715" t="b">
        <v>1</v>
      </c>
      <c r="E7715" t="s">
        <v>21076</v>
      </c>
      <c r="F7715" t="str">
        <f>MID($E7715,1,1)</f>
        <v>G</v>
      </c>
      <c r="G7715" t="str">
        <f>IFERROR(MID($E7715,SEARCH("/",$E7715,SEARCH("/",$E7715)+1)+1,1),"")</f>
        <v>P</v>
      </c>
      <c r="H7715" t="s">
        <v>16</v>
      </c>
      <c r="I7715">
        <v>15</v>
      </c>
      <c r="J7715" t="b">
        <v>0</v>
      </c>
      <c r="K7715" s="7">
        <v>0</v>
      </c>
      <c r="L7715" s="7">
        <v>0</v>
      </c>
      <c r="M7715" s="7">
        <v>0</v>
      </c>
      <c r="N7715" s="7">
        <v>0</v>
      </c>
      <c r="O7715" s="7">
        <v>0</v>
      </c>
      <c r="P7715" s="7">
        <f>SUM(dane3[[#This Row],[RoomService]:[VRDeck]])</f>
        <v>0</v>
      </c>
      <c r="Q7715" t="s">
        <v>21077</v>
      </c>
      <c r="R7715" t="b">
        <v>1</v>
      </c>
    </row>
    <row r="7716" spans="1:18" x14ac:dyDescent="0.3">
      <c r="A7716" t="s">
        <v>21078</v>
      </c>
      <c r="B7716">
        <f>MID(dane3[[#This Row],[PassengerId]],1,4)+0</f>
        <v>8231</v>
      </c>
      <c r="C7716" t="s">
        <v>19</v>
      </c>
      <c r="D7716" t="b">
        <v>0</v>
      </c>
      <c r="E7716" t="s">
        <v>21079</v>
      </c>
      <c r="F7716" t="str">
        <f>MID($E7716,1,1)</f>
        <v>G</v>
      </c>
      <c r="G7716" t="str">
        <f>IFERROR(MID($E7716,SEARCH("/",$E7716,SEARCH("/",$E7716)+1)+1,1),"")</f>
        <v>S</v>
      </c>
      <c r="H7716" t="s">
        <v>16</v>
      </c>
      <c r="I7716">
        <v>33</v>
      </c>
      <c r="J7716" t="b">
        <v>0</v>
      </c>
      <c r="K7716" s="7">
        <v>201</v>
      </c>
      <c r="L7716" s="7">
        <v>819</v>
      </c>
      <c r="M7716" s="7">
        <v>0</v>
      </c>
      <c r="N7716" s="7">
        <v>0</v>
      </c>
      <c r="O7716" s="7">
        <v>0</v>
      </c>
      <c r="P7716" s="7">
        <f>SUM(dane3[[#This Row],[RoomService]:[VRDeck]])</f>
        <v>1020</v>
      </c>
      <c r="Q7716" t="s">
        <v>21080</v>
      </c>
      <c r="R7716" t="b">
        <v>1</v>
      </c>
    </row>
    <row r="7717" spans="1:18" x14ac:dyDescent="0.3">
      <c r="A7717" t="s">
        <v>21081</v>
      </c>
      <c r="B7717">
        <f>MID(dane3[[#This Row],[PassengerId]],1,4)+0</f>
        <v>8231</v>
      </c>
      <c r="C7717" t="s">
        <v>19</v>
      </c>
      <c r="D7717" t="b">
        <v>0</v>
      </c>
      <c r="E7717" t="s">
        <v>21079</v>
      </c>
      <c r="F7717" t="str">
        <f>MID($E7717,1,1)</f>
        <v>G</v>
      </c>
      <c r="G7717" t="str">
        <f>IFERROR(MID($E7717,SEARCH("/",$E7717,SEARCH("/",$E7717)+1)+1,1),"")</f>
        <v>S</v>
      </c>
      <c r="H7717" t="s">
        <v>16</v>
      </c>
      <c r="I7717">
        <v>65</v>
      </c>
      <c r="J7717" t="b">
        <v>0</v>
      </c>
      <c r="K7717" s="7">
        <v>0</v>
      </c>
      <c r="L7717" s="7">
        <v>0</v>
      </c>
      <c r="M7717" s="7">
        <v>113</v>
      </c>
      <c r="N7717" s="7">
        <v>208</v>
      </c>
      <c r="O7717" s="7">
        <v>587</v>
      </c>
      <c r="P7717" s="7">
        <f>SUM(dane3[[#This Row],[RoomService]:[VRDeck]])</f>
        <v>908</v>
      </c>
      <c r="Q7717" t="s">
        <v>21082</v>
      </c>
      <c r="R7717" t="b">
        <v>0</v>
      </c>
    </row>
    <row r="7718" spans="1:18" x14ac:dyDescent="0.3">
      <c r="A7718" t="s">
        <v>21083</v>
      </c>
      <c r="B7718">
        <f>MID(dane3[[#This Row],[PassengerId]],1,4)+0</f>
        <v>8232</v>
      </c>
      <c r="C7718" t="s">
        <v>19</v>
      </c>
      <c r="D7718" t="b">
        <v>0</v>
      </c>
      <c r="E7718" t="s">
        <v>21084</v>
      </c>
      <c r="F7718" t="str">
        <f>MID($E7718,1,1)</f>
        <v>F</v>
      </c>
      <c r="G7718" t="str">
        <f>IFERROR(MID($E7718,SEARCH("/",$E7718,SEARCH("/",$E7718)+1)+1,1),"")</f>
        <v>S</v>
      </c>
      <c r="H7718" t="s">
        <v>16</v>
      </c>
      <c r="I7718">
        <v>19</v>
      </c>
      <c r="J7718" t="b">
        <v>0</v>
      </c>
      <c r="K7718" s="7">
        <v>5</v>
      </c>
      <c r="L7718" s="7">
        <v>666</v>
      </c>
      <c r="M7718" s="7">
        <v>0</v>
      </c>
      <c r="N7718" s="7">
        <v>123</v>
      </c>
      <c r="O7718" s="7">
        <v>440</v>
      </c>
      <c r="P7718" s="7">
        <f>SUM(dane3[[#This Row],[RoomService]:[VRDeck]])</f>
        <v>1234</v>
      </c>
      <c r="Q7718" t="s">
        <v>21085</v>
      </c>
      <c r="R7718" t="b">
        <v>0</v>
      </c>
    </row>
    <row r="7719" spans="1:18" x14ac:dyDescent="0.3">
      <c r="A7719" t="s">
        <v>21086</v>
      </c>
      <c r="B7719">
        <f>MID(dane3[[#This Row],[PassengerId]],1,4)+0</f>
        <v>8233</v>
      </c>
      <c r="C7719" t="s">
        <v>19</v>
      </c>
      <c r="D7719" t="b">
        <v>0</v>
      </c>
      <c r="E7719" t="s">
        <v>21087</v>
      </c>
      <c r="F7719" t="str">
        <f>MID($E7719,1,1)</f>
        <v>F</v>
      </c>
      <c r="G7719" t="str">
        <f>IFERROR(MID($E7719,SEARCH("/",$E7719,SEARCH("/",$E7719)+1)+1,1),"")</f>
        <v>S</v>
      </c>
      <c r="H7719" t="s">
        <v>16</v>
      </c>
      <c r="I7719">
        <v>30</v>
      </c>
      <c r="J7719" t="b">
        <v>0</v>
      </c>
      <c r="K7719" s="7">
        <v>0</v>
      </c>
      <c r="L7719" s="7">
        <v>0</v>
      </c>
      <c r="M7719" s="7">
        <v>779</v>
      </c>
      <c r="N7719" s="7">
        <v>0</v>
      </c>
      <c r="O7719" s="7">
        <v>18</v>
      </c>
      <c r="P7719" s="7">
        <f>SUM(dane3[[#This Row],[RoomService]:[VRDeck]])</f>
        <v>797</v>
      </c>
      <c r="Q7719" t="s">
        <v>21088</v>
      </c>
      <c r="R7719" t="b">
        <v>0</v>
      </c>
    </row>
    <row r="7720" spans="1:18" x14ac:dyDescent="0.3">
      <c r="A7720" t="s">
        <v>21089</v>
      </c>
      <c r="B7720">
        <f>MID(dane3[[#This Row],[PassengerId]],1,4)+0</f>
        <v>8233</v>
      </c>
      <c r="C7720" t="s">
        <v>19</v>
      </c>
      <c r="D7720" t="b">
        <v>0</v>
      </c>
      <c r="E7720" t="s">
        <v>21087</v>
      </c>
      <c r="F7720" t="str">
        <f>MID($E7720,1,1)</f>
        <v>F</v>
      </c>
      <c r="G7720" t="str">
        <f>IFERROR(MID($E7720,SEARCH("/",$E7720,SEARCH("/",$E7720)+1)+1,1),"")</f>
        <v>S</v>
      </c>
      <c r="H7720" t="s">
        <v>16</v>
      </c>
      <c r="I7720">
        <v>37</v>
      </c>
      <c r="J7720" t="b">
        <v>0</v>
      </c>
      <c r="K7720" s="7">
        <v>72</v>
      </c>
      <c r="L7720" s="7">
        <v>0</v>
      </c>
      <c r="M7720" s="7">
        <v>18</v>
      </c>
      <c r="N7720" s="7">
        <v>0</v>
      </c>
      <c r="O7720" s="7">
        <v>809</v>
      </c>
      <c r="P7720" s="7">
        <f>SUM(dane3[[#This Row],[RoomService]:[VRDeck]])</f>
        <v>899</v>
      </c>
      <c r="Q7720" t="s">
        <v>21090</v>
      </c>
      <c r="R7720" t="b">
        <v>0</v>
      </c>
    </row>
    <row r="7721" spans="1:18" x14ac:dyDescent="0.3">
      <c r="A7721" t="s">
        <v>21091</v>
      </c>
      <c r="B7721">
        <f>MID(dane3[[#This Row],[PassengerId]],1,4)+0</f>
        <v>8235</v>
      </c>
      <c r="C7721" t="s">
        <v>19</v>
      </c>
      <c r="D7721" t="b">
        <v>0</v>
      </c>
      <c r="E7721" t="s">
        <v>21092</v>
      </c>
      <c r="F7721" t="str">
        <f>MID($E7721,1,1)</f>
        <v>F</v>
      </c>
      <c r="G7721" t="str">
        <f>IFERROR(MID($E7721,SEARCH("/",$E7721,SEARCH("/",$E7721)+1)+1,1),"")</f>
        <v>S</v>
      </c>
      <c r="H7721" t="s">
        <v>16</v>
      </c>
      <c r="I7721">
        <v>15</v>
      </c>
      <c r="J7721" t="b">
        <v>0</v>
      </c>
      <c r="K7721" s="7">
        <v>0</v>
      </c>
      <c r="L7721" s="7">
        <v>21</v>
      </c>
      <c r="M7721" s="7">
        <v>22</v>
      </c>
      <c r="N7721" s="7">
        <v>1149</v>
      </c>
      <c r="O7721" s="7">
        <v>249</v>
      </c>
      <c r="P7721" s="7">
        <f>SUM(dane3[[#This Row],[RoomService]:[VRDeck]])</f>
        <v>1441</v>
      </c>
      <c r="Q7721" t="s">
        <v>21093</v>
      </c>
      <c r="R7721" t="b">
        <v>0</v>
      </c>
    </row>
    <row r="7722" spans="1:18" x14ac:dyDescent="0.3">
      <c r="A7722" t="s">
        <v>21094</v>
      </c>
      <c r="B7722">
        <f>MID(dane3[[#This Row],[PassengerId]],1,4)+0</f>
        <v>8237</v>
      </c>
      <c r="C7722" t="s">
        <v>19</v>
      </c>
      <c r="D7722" t="b">
        <v>0</v>
      </c>
      <c r="E7722" t="s">
        <v>21095</v>
      </c>
      <c r="F7722" t="str">
        <f>MID($E7722,1,1)</f>
        <v>F</v>
      </c>
      <c r="G7722" t="str">
        <f>IFERROR(MID($E7722,SEARCH("/",$E7722,SEARCH("/",$E7722)+1)+1,1),"")</f>
        <v>S</v>
      </c>
      <c r="H7722" t="s">
        <v>16</v>
      </c>
      <c r="I7722">
        <v>19</v>
      </c>
      <c r="J7722" t="b">
        <v>0</v>
      </c>
      <c r="K7722" s="7">
        <v>511</v>
      </c>
      <c r="L7722" s="7">
        <v>0</v>
      </c>
      <c r="M7722" s="7">
        <v>0</v>
      </c>
      <c r="N7722" s="7">
        <v>267</v>
      </c>
      <c r="O7722" s="7">
        <v>0</v>
      </c>
      <c r="P7722" s="7">
        <f>SUM(dane3[[#This Row],[RoomService]:[VRDeck]])</f>
        <v>778</v>
      </c>
      <c r="Q7722" t="s">
        <v>21096</v>
      </c>
      <c r="R7722" t="b">
        <v>0</v>
      </c>
    </row>
    <row r="7723" spans="1:18" x14ac:dyDescent="0.3">
      <c r="A7723" t="s">
        <v>21097</v>
      </c>
      <c r="B7723">
        <f>MID(dane3[[#This Row],[PassengerId]],1,4)+0</f>
        <v>8238</v>
      </c>
      <c r="C7723" t="s">
        <v>19</v>
      </c>
      <c r="D7723" t="b">
        <v>0</v>
      </c>
      <c r="E7723" t="s">
        <v>21098</v>
      </c>
      <c r="F7723" t="str">
        <f>MID($E7723,1,1)</f>
        <v>F</v>
      </c>
      <c r="G7723" t="str">
        <f>IFERROR(MID($E7723,SEARCH("/",$E7723,SEARCH("/",$E7723)+1)+1,1),"")</f>
        <v>S</v>
      </c>
      <c r="H7723" t="s">
        <v>16</v>
      </c>
      <c r="I7723">
        <v>20</v>
      </c>
      <c r="J7723" t="b">
        <v>0</v>
      </c>
      <c r="K7723" s="7">
        <v>749</v>
      </c>
      <c r="L7723" s="7">
        <v>16</v>
      </c>
      <c r="M7723" s="7">
        <v>0</v>
      </c>
      <c r="N7723" s="7">
        <v>0</v>
      </c>
      <c r="O7723" s="7">
        <v>29</v>
      </c>
      <c r="P7723" s="7">
        <f>SUM(dane3[[#This Row],[RoomService]:[VRDeck]])</f>
        <v>794</v>
      </c>
      <c r="Q7723" t="s">
        <v>21099</v>
      </c>
      <c r="R7723" t="b">
        <v>0</v>
      </c>
    </row>
    <row r="7724" spans="1:18" x14ac:dyDescent="0.3">
      <c r="A7724" t="s">
        <v>21100</v>
      </c>
      <c r="B7724">
        <f>MID(dane3[[#This Row],[PassengerId]],1,4)+0</f>
        <v>8238</v>
      </c>
      <c r="C7724" t="s">
        <v>19</v>
      </c>
      <c r="D7724" t="b">
        <v>1</v>
      </c>
      <c r="E7724" t="s">
        <v>21101</v>
      </c>
      <c r="F7724" t="str">
        <f>MID($E7724,1,1)</f>
        <v>G</v>
      </c>
      <c r="G7724" t="str">
        <f>IFERROR(MID($E7724,SEARCH("/",$E7724,SEARCH("/",$E7724)+1)+1,1),"")</f>
        <v>S</v>
      </c>
      <c r="H7724" t="s">
        <v>46</v>
      </c>
      <c r="I7724">
        <v>19</v>
      </c>
      <c r="J7724" t="b">
        <v>0</v>
      </c>
      <c r="K7724" s="7">
        <v>0</v>
      </c>
      <c r="L7724" s="7">
        <v>0</v>
      </c>
      <c r="M7724" s="7">
        <v>0</v>
      </c>
      <c r="N7724" s="7">
        <v>0</v>
      </c>
      <c r="O7724" s="7">
        <v>0</v>
      </c>
      <c r="P7724" s="7">
        <f>SUM(dane3[[#This Row],[RoomService]:[VRDeck]])</f>
        <v>0</v>
      </c>
      <c r="Q7724" t="s">
        <v>21102</v>
      </c>
      <c r="R7724" t="b">
        <v>0</v>
      </c>
    </row>
    <row r="7725" spans="1:18" x14ac:dyDescent="0.3">
      <c r="A7725" t="s">
        <v>21103</v>
      </c>
      <c r="B7725">
        <f>MID(dane3[[#This Row],[PassengerId]],1,4)+0</f>
        <v>8239</v>
      </c>
      <c r="C7725" t="s">
        <v>19</v>
      </c>
      <c r="D7725" t="b">
        <v>0</v>
      </c>
      <c r="E7725" t="s">
        <v>21104</v>
      </c>
      <c r="F7725" t="str">
        <f>MID($E7725,1,1)</f>
        <v>F</v>
      </c>
      <c r="G7725" t="str">
        <f>IFERROR(MID($E7725,SEARCH("/",$E7725,SEARCH("/",$E7725)+1)+1,1),"")</f>
        <v>S</v>
      </c>
      <c r="H7725" t="s">
        <v>46</v>
      </c>
      <c r="I7725">
        <v>21</v>
      </c>
      <c r="J7725" t="b">
        <v>0</v>
      </c>
      <c r="K7725" s="7">
        <v>499</v>
      </c>
      <c r="L7725" s="7">
        <v>0</v>
      </c>
      <c r="M7725" s="7">
        <v>193</v>
      </c>
      <c r="N7725" s="7">
        <v>1</v>
      </c>
      <c r="O7725" s="7">
        <v>1</v>
      </c>
      <c r="P7725" s="7">
        <f>SUM(dane3[[#This Row],[RoomService]:[VRDeck]])</f>
        <v>694</v>
      </c>
      <c r="Q7725" t="s">
        <v>21105</v>
      </c>
      <c r="R7725" t="b">
        <v>0</v>
      </c>
    </row>
    <row r="7726" spans="1:18" x14ac:dyDescent="0.3">
      <c r="A7726" t="s">
        <v>21106</v>
      </c>
      <c r="B7726">
        <f>MID(dane3[[#This Row],[PassengerId]],1,4)+0</f>
        <v>8242</v>
      </c>
      <c r="C7726" t="s">
        <v>19</v>
      </c>
      <c r="D7726" t="b">
        <v>0</v>
      </c>
      <c r="E7726" t="s">
        <v>21107</v>
      </c>
      <c r="F7726" t="str">
        <f>MID($E7726,1,1)</f>
        <v>G</v>
      </c>
      <c r="G7726" t="str">
        <f>IFERROR(MID($E7726,SEARCH("/",$E7726,SEARCH("/",$E7726)+1)+1,1),"")</f>
        <v>S</v>
      </c>
      <c r="H7726" t="s">
        <v>16</v>
      </c>
      <c r="I7726">
        <v>20</v>
      </c>
      <c r="J7726" t="b">
        <v>0</v>
      </c>
      <c r="K7726" s="7">
        <v>2</v>
      </c>
      <c r="L7726" s="7">
        <v>2</v>
      </c>
      <c r="M7726" s="7">
        <v>876</v>
      </c>
      <c r="N7726" s="7">
        <v>8</v>
      </c>
      <c r="O7726" s="7">
        <v>0</v>
      </c>
      <c r="P7726" s="7">
        <f>SUM(dane3[[#This Row],[RoomService]:[VRDeck]])</f>
        <v>888</v>
      </c>
      <c r="Q7726" t="s">
        <v>21108</v>
      </c>
      <c r="R7726" t="b">
        <v>1</v>
      </c>
    </row>
    <row r="7727" spans="1:18" x14ac:dyDescent="0.3">
      <c r="A7727" t="s">
        <v>21109</v>
      </c>
      <c r="B7727">
        <f>MID(dane3[[#This Row],[PassengerId]],1,4)+0</f>
        <v>8243</v>
      </c>
      <c r="C7727" t="s">
        <v>19</v>
      </c>
      <c r="D7727" t="b">
        <v>0</v>
      </c>
      <c r="E7727" t="s">
        <v>21110</v>
      </c>
      <c r="F7727" t="str">
        <f>MID($E7727,1,1)</f>
        <v>G</v>
      </c>
      <c r="G7727" t="str">
        <f>IFERROR(MID($E7727,SEARCH("/",$E7727,SEARCH("/",$E7727)+1)+1,1),"")</f>
        <v>S</v>
      </c>
      <c r="H7727" t="s">
        <v>16</v>
      </c>
      <c r="I7727">
        <v>18</v>
      </c>
      <c r="J7727" t="b">
        <v>0</v>
      </c>
      <c r="K7727" s="7">
        <v>0</v>
      </c>
      <c r="L7727" s="7">
        <v>44</v>
      </c>
      <c r="M7727" s="7">
        <v>0</v>
      </c>
      <c r="N7727" s="7">
        <v>795</v>
      </c>
      <c r="O7727" s="7">
        <v>69</v>
      </c>
      <c r="P7727" s="7">
        <f>SUM(dane3[[#This Row],[RoomService]:[VRDeck]])</f>
        <v>908</v>
      </c>
      <c r="Q7727" t="s">
        <v>21111</v>
      </c>
      <c r="R7727" t="b">
        <v>0</v>
      </c>
    </row>
    <row r="7728" spans="1:18" x14ac:dyDescent="0.3">
      <c r="A7728" t="s">
        <v>21112</v>
      </c>
      <c r="B7728">
        <f>MID(dane3[[#This Row],[PassengerId]],1,4)+0</f>
        <v>8244</v>
      </c>
      <c r="C7728" t="s">
        <v>19</v>
      </c>
      <c r="D7728" t="b">
        <v>0</v>
      </c>
      <c r="E7728" t="s">
        <v>21113</v>
      </c>
      <c r="F7728" t="str">
        <f>MID($E7728,1,1)</f>
        <v>G</v>
      </c>
      <c r="G7728" t="str">
        <f>IFERROR(MID($E7728,SEARCH("/",$E7728,SEARCH("/",$E7728)+1)+1,1),"")</f>
        <v>P</v>
      </c>
      <c r="H7728" t="s">
        <v>16</v>
      </c>
      <c r="I7728">
        <v>27</v>
      </c>
      <c r="J7728" t="b">
        <v>0</v>
      </c>
      <c r="K7728" s="7">
        <v>1007</v>
      </c>
      <c r="L7728" s="7">
        <v>0</v>
      </c>
      <c r="M7728" s="7">
        <v>0</v>
      </c>
      <c r="N7728" s="7">
        <v>9</v>
      </c>
      <c r="O7728" s="7">
        <v>0</v>
      </c>
      <c r="P7728" s="7">
        <f>SUM(dane3[[#This Row],[RoomService]:[VRDeck]])</f>
        <v>1016</v>
      </c>
      <c r="Q7728" t="s">
        <v>21114</v>
      </c>
      <c r="R7728" t="b">
        <v>0</v>
      </c>
    </row>
    <row r="7729" spans="1:18" x14ac:dyDescent="0.3">
      <c r="A7729" t="s">
        <v>21115</v>
      </c>
      <c r="B7729">
        <f>MID(dane3[[#This Row],[PassengerId]],1,4)+0</f>
        <v>8247</v>
      </c>
      <c r="C7729" t="s">
        <v>14</v>
      </c>
      <c r="D7729" t="b">
        <v>0</v>
      </c>
      <c r="E7729" t="s">
        <v>21116</v>
      </c>
      <c r="F7729" t="str">
        <f>MID($E7729,1,1)</f>
        <v>D</v>
      </c>
      <c r="G7729" t="str">
        <f>IFERROR(MID($E7729,SEARCH("/",$E7729,SEARCH("/",$E7729)+1)+1,1),"")</f>
        <v>P</v>
      </c>
      <c r="H7729" t="s">
        <v>16</v>
      </c>
      <c r="I7729">
        <v>23</v>
      </c>
      <c r="J7729" t="b">
        <v>0</v>
      </c>
      <c r="K7729" s="7">
        <v>0</v>
      </c>
      <c r="L7729" s="7">
        <v>2984</v>
      </c>
      <c r="M7729" s="7">
        <v>23</v>
      </c>
      <c r="N7729" s="7">
        <v>686</v>
      </c>
      <c r="O7729" s="7">
        <v>173</v>
      </c>
      <c r="P7729" s="7">
        <f>SUM(dane3[[#This Row],[RoomService]:[VRDeck]])</f>
        <v>3866</v>
      </c>
      <c r="Q7729" t="s">
        <v>23799</v>
      </c>
      <c r="R7729" t="b">
        <v>1</v>
      </c>
    </row>
    <row r="7730" spans="1:18" x14ac:dyDescent="0.3">
      <c r="A7730" t="s">
        <v>21117</v>
      </c>
      <c r="B7730">
        <f>MID(dane3[[#This Row],[PassengerId]],1,4)+0</f>
        <v>8248</v>
      </c>
      <c r="C7730" t="s">
        <v>19</v>
      </c>
      <c r="D7730" t="b">
        <v>1</v>
      </c>
      <c r="E7730" t="s">
        <v>21118</v>
      </c>
      <c r="F7730" t="str">
        <f>MID($E7730,1,1)</f>
        <v>G</v>
      </c>
      <c r="G7730" t="str">
        <f>IFERROR(MID($E7730,SEARCH("/",$E7730,SEARCH("/",$E7730)+1)+1,1),"")</f>
        <v>P</v>
      </c>
      <c r="H7730" t="s">
        <v>16</v>
      </c>
      <c r="I7730">
        <v>25</v>
      </c>
      <c r="J7730" t="b">
        <v>0</v>
      </c>
      <c r="K7730" s="7">
        <v>0</v>
      </c>
      <c r="L7730" s="7">
        <v>0</v>
      </c>
      <c r="M7730" s="7">
        <v>0</v>
      </c>
      <c r="N7730" s="7">
        <v>0</v>
      </c>
      <c r="O7730" s="7">
        <v>0</v>
      </c>
      <c r="P7730" s="7">
        <f>SUM(dane3[[#This Row],[RoomService]:[VRDeck]])</f>
        <v>0</v>
      </c>
      <c r="Q7730" t="s">
        <v>21119</v>
      </c>
      <c r="R7730" t="b">
        <v>0</v>
      </c>
    </row>
    <row r="7731" spans="1:18" x14ac:dyDescent="0.3">
      <c r="A7731" t="s">
        <v>21120</v>
      </c>
      <c r="B7731">
        <f>MID(dane3[[#This Row],[PassengerId]],1,4)+0</f>
        <v>8248</v>
      </c>
      <c r="C7731" t="s">
        <v>19</v>
      </c>
      <c r="D7731" t="b">
        <v>0</v>
      </c>
      <c r="E7731" t="s">
        <v>21118</v>
      </c>
      <c r="F7731" t="str">
        <f>MID($E7731,1,1)</f>
        <v>G</v>
      </c>
      <c r="G7731" t="str">
        <f>IFERROR(MID($E7731,SEARCH("/",$E7731,SEARCH("/",$E7731)+1)+1,1),"")</f>
        <v>P</v>
      </c>
      <c r="H7731" t="s">
        <v>32</v>
      </c>
      <c r="I7731">
        <v>72</v>
      </c>
      <c r="J7731" t="b">
        <v>0</v>
      </c>
      <c r="K7731" s="7">
        <v>309</v>
      </c>
      <c r="L7731" s="7">
        <v>0</v>
      </c>
      <c r="M7731" s="7">
        <v>0</v>
      </c>
      <c r="N7731" s="7">
        <v>0</v>
      </c>
      <c r="O7731" s="7">
        <v>463</v>
      </c>
      <c r="P7731" s="7">
        <f>SUM(dane3[[#This Row],[RoomService]:[VRDeck]])</f>
        <v>772</v>
      </c>
      <c r="Q7731" t="s">
        <v>21121</v>
      </c>
      <c r="R7731" t="b">
        <v>0</v>
      </c>
    </row>
    <row r="7732" spans="1:18" x14ac:dyDescent="0.3">
      <c r="A7732" t="s">
        <v>21122</v>
      </c>
      <c r="B7732">
        <f>MID(dane3[[#This Row],[PassengerId]],1,4)+0</f>
        <v>8251</v>
      </c>
      <c r="C7732" t="s">
        <v>19</v>
      </c>
      <c r="D7732" t="b">
        <v>1</v>
      </c>
      <c r="E7732" t="s">
        <v>21123</v>
      </c>
      <c r="F7732" t="str">
        <f>MID($E7732,1,1)</f>
        <v>G</v>
      </c>
      <c r="G7732" t="str">
        <f>IFERROR(MID($E7732,SEARCH("/",$E7732,SEARCH("/",$E7732)+1)+1,1),"")</f>
        <v>S</v>
      </c>
      <c r="H7732" t="s">
        <v>16</v>
      </c>
      <c r="I7732">
        <v>35</v>
      </c>
      <c r="J7732" t="b">
        <v>0</v>
      </c>
      <c r="K7732" s="7">
        <v>0</v>
      </c>
      <c r="L7732" s="7">
        <v>0</v>
      </c>
      <c r="M7732" s="7">
        <v>0</v>
      </c>
      <c r="N7732" s="7">
        <v>0</v>
      </c>
      <c r="O7732" s="7">
        <v>0</v>
      </c>
      <c r="P7732" s="7">
        <f>SUM(dane3[[#This Row],[RoomService]:[VRDeck]])</f>
        <v>0</v>
      </c>
      <c r="Q7732" t="s">
        <v>21124</v>
      </c>
      <c r="R7732" t="b">
        <v>1</v>
      </c>
    </row>
    <row r="7733" spans="1:18" x14ac:dyDescent="0.3">
      <c r="A7733" t="s">
        <v>21125</v>
      </c>
      <c r="B7733">
        <f>MID(dane3[[#This Row],[PassengerId]],1,4)+0</f>
        <v>8252</v>
      </c>
      <c r="C7733" t="s">
        <v>19</v>
      </c>
      <c r="D7733" t="b">
        <v>0</v>
      </c>
      <c r="E7733" t="s">
        <v>21126</v>
      </c>
      <c r="F7733" t="str">
        <f>MID($E7733,1,1)</f>
        <v>F</v>
      </c>
      <c r="G7733" t="str">
        <f>IFERROR(MID($E7733,SEARCH("/",$E7733,SEARCH("/",$E7733)+1)+1,1),"")</f>
        <v>P</v>
      </c>
      <c r="H7733" t="s">
        <v>46</v>
      </c>
      <c r="I7733">
        <v>29</v>
      </c>
      <c r="J7733" t="b">
        <v>0</v>
      </c>
      <c r="K7733" s="7">
        <v>52</v>
      </c>
      <c r="L7733" s="7">
        <v>0</v>
      </c>
      <c r="M7733" s="7">
        <v>612</v>
      </c>
      <c r="N7733" s="7">
        <v>465</v>
      </c>
      <c r="O7733" s="7">
        <v>79</v>
      </c>
      <c r="P7733" s="7">
        <f>SUM(dane3[[#This Row],[RoomService]:[VRDeck]])</f>
        <v>1208</v>
      </c>
      <c r="Q7733" t="s">
        <v>21127</v>
      </c>
      <c r="R7733" t="b">
        <v>0</v>
      </c>
    </row>
    <row r="7734" spans="1:18" x14ac:dyDescent="0.3">
      <c r="A7734" t="s">
        <v>21128</v>
      </c>
      <c r="B7734">
        <f>MID(dane3[[#This Row],[PassengerId]],1,4)+0</f>
        <v>8252</v>
      </c>
      <c r="C7734" t="s">
        <v>19</v>
      </c>
      <c r="D7734" t="b">
        <v>1</v>
      </c>
      <c r="E7734" t="s">
        <v>21129</v>
      </c>
      <c r="F7734" t="str">
        <f>MID($E7734,1,1)</f>
        <v>G</v>
      </c>
      <c r="G7734" t="str">
        <f>IFERROR(MID($E7734,SEARCH("/",$E7734,SEARCH("/",$E7734)+1)+1,1),"")</f>
        <v>P</v>
      </c>
      <c r="H7734" t="s">
        <v>16</v>
      </c>
      <c r="I7734">
        <v>11</v>
      </c>
      <c r="J7734" t="b">
        <v>0</v>
      </c>
      <c r="K7734" s="7">
        <v>0</v>
      </c>
      <c r="L7734" s="7">
        <v>0</v>
      </c>
      <c r="M7734" s="7">
        <v>0</v>
      </c>
      <c r="N7734" s="7">
        <v>0</v>
      </c>
      <c r="O7734" s="7">
        <v>0</v>
      </c>
      <c r="P7734" s="7">
        <f>SUM(dane3[[#This Row],[RoomService]:[VRDeck]])</f>
        <v>0</v>
      </c>
      <c r="Q7734" t="s">
        <v>21130</v>
      </c>
      <c r="R7734" t="b">
        <v>0</v>
      </c>
    </row>
    <row r="7735" spans="1:18" x14ac:dyDescent="0.3">
      <c r="A7735" t="s">
        <v>21131</v>
      </c>
      <c r="B7735">
        <f>MID(dane3[[#This Row],[PassengerId]],1,4)+0</f>
        <v>8252</v>
      </c>
      <c r="C7735" t="s">
        <v>19</v>
      </c>
      <c r="D7735" t="b">
        <v>1</v>
      </c>
      <c r="E7735" t="s">
        <v>21129</v>
      </c>
      <c r="F7735" t="str">
        <f>MID($E7735,1,1)</f>
        <v>G</v>
      </c>
      <c r="G7735" t="str">
        <f>IFERROR(MID($E7735,SEARCH("/",$E7735,SEARCH("/",$E7735)+1)+1,1),"")</f>
        <v>P</v>
      </c>
      <c r="H7735" t="s">
        <v>16</v>
      </c>
      <c r="I7735">
        <v>7</v>
      </c>
      <c r="J7735" t="b">
        <v>0</v>
      </c>
      <c r="K7735" s="7">
        <v>0</v>
      </c>
      <c r="L7735" s="7">
        <v>0</v>
      </c>
      <c r="M7735" s="7">
        <v>0</v>
      </c>
      <c r="N7735" s="7">
        <v>0</v>
      </c>
      <c r="O7735" s="7">
        <v>0</v>
      </c>
      <c r="P7735" s="7">
        <f>SUM(dane3[[#This Row],[RoomService]:[VRDeck]])</f>
        <v>0</v>
      </c>
      <c r="Q7735" t="s">
        <v>21132</v>
      </c>
      <c r="R7735" t="b">
        <v>0</v>
      </c>
    </row>
    <row r="7736" spans="1:18" x14ac:dyDescent="0.3">
      <c r="A7736" t="s">
        <v>20361</v>
      </c>
      <c r="B7736">
        <f>MID(dane3[[#This Row],[PassengerId]],1,4)+0</f>
        <v>7968</v>
      </c>
      <c r="C7736" t="s">
        <v>53</v>
      </c>
      <c r="D7736" t="b">
        <v>0</v>
      </c>
      <c r="E7736" t="s">
        <v>20362</v>
      </c>
      <c r="F7736" t="str">
        <f>MID($E7736,1,1)</f>
        <v>D</v>
      </c>
      <c r="G7736" t="str">
        <f>IFERROR(MID($E7736,SEARCH("/",$E7736,SEARCH("/",$E7736)+1)+1,1),"")</f>
        <v>S</v>
      </c>
      <c r="H7736" t="s">
        <v>16</v>
      </c>
      <c r="I7736">
        <v>55</v>
      </c>
      <c r="J7736" t="b">
        <v>0</v>
      </c>
      <c r="K7736" s="7">
        <v>376</v>
      </c>
      <c r="L7736" s="7">
        <v>0</v>
      </c>
      <c r="M7736" s="7">
        <v>858</v>
      </c>
      <c r="N7736" s="7">
        <v>0</v>
      </c>
      <c r="O7736" s="7">
        <v>31</v>
      </c>
      <c r="P7736" s="7">
        <f>SUM(dane3[[#This Row],[RoomService]:[VRDeck]])</f>
        <v>1265</v>
      </c>
      <c r="Q7736" t="s">
        <v>20363</v>
      </c>
      <c r="R7736" t="b">
        <v>1</v>
      </c>
    </row>
    <row r="7737" spans="1:18" x14ac:dyDescent="0.3">
      <c r="A7737" t="s">
        <v>21136</v>
      </c>
      <c r="B7737">
        <f>MID(dane3[[#This Row],[PassengerId]],1,4)+0</f>
        <v>8255</v>
      </c>
      <c r="C7737" t="s">
        <v>19</v>
      </c>
      <c r="D7737" t="b">
        <v>0</v>
      </c>
      <c r="E7737" t="s">
        <v>21137</v>
      </c>
      <c r="F7737" t="str">
        <f>MID($E7737,1,1)</f>
        <v>G</v>
      </c>
      <c r="G7737" t="str">
        <f>IFERROR(MID($E7737,SEARCH("/",$E7737,SEARCH("/",$E7737)+1)+1,1),"")</f>
        <v>S</v>
      </c>
      <c r="H7737" t="s">
        <v>16</v>
      </c>
      <c r="I7737">
        <v>28</v>
      </c>
      <c r="J7737" t="b">
        <v>0</v>
      </c>
      <c r="K7737" s="7">
        <v>0</v>
      </c>
      <c r="L7737" s="7">
        <v>1</v>
      </c>
      <c r="M7737" s="7">
        <v>12</v>
      </c>
      <c r="N7737" s="7">
        <v>875</v>
      </c>
      <c r="O7737" s="7">
        <v>0</v>
      </c>
      <c r="P7737" s="7">
        <f>SUM(dane3[[#This Row],[RoomService]:[VRDeck]])</f>
        <v>888</v>
      </c>
      <c r="Q7737" t="s">
        <v>21138</v>
      </c>
      <c r="R7737" t="b">
        <v>0</v>
      </c>
    </row>
    <row r="7738" spans="1:18" x14ac:dyDescent="0.3">
      <c r="A7738" t="s">
        <v>20395</v>
      </c>
      <c r="B7738">
        <f>MID(dane3[[#This Row],[PassengerId]],1,4)+0</f>
        <v>7984</v>
      </c>
      <c r="C7738" t="s">
        <v>53</v>
      </c>
      <c r="D7738" t="b">
        <v>0</v>
      </c>
      <c r="E7738" t="s">
        <v>20396</v>
      </c>
      <c r="F7738" t="str">
        <f>MID($E7738,1,1)</f>
        <v>F</v>
      </c>
      <c r="G7738" t="str">
        <f>IFERROR(MID($E7738,SEARCH("/",$E7738,SEARCH("/",$E7738)+1)+1,1),"")</f>
        <v>P</v>
      </c>
      <c r="H7738" t="s">
        <v>16</v>
      </c>
      <c r="I7738">
        <v>4</v>
      </c>
      <c r="J7738" t="b">
        <v>0</v>
      </c>
      <c r="K7738" s="7">
        <v>0</v>
      </c>
      <c r="L7738" s="7">
        <v>0</v>
      </c>
      <c r="M7738" s="7">
        <v>0</v>
      </c>
      <c r="N7738" s="7">
        <v>0</v>
      </c>
      <c r="O7738" s="7">
        <v>0</v>
      </c>
      <c r="P7738" s="7">
        <f>SUM(dane3[[#This Row],[RoomService]:[VRDeck]])</f>
        <v>0</v>
      </c>
      <c r="Q7738" t="s">
        <v>20397</v>
      </c>
      <c r="R7738" t="b">
        <v>1</v>
      </c>
    </row>
    <row r="7739" spans="1:18" x14ac:dyDescent="0.3">
      <c r="A7739" t="s">
        <v>21142</v>
      </c>
      <c r="B7739">
        <f>MID(dane3[[#This Row],[PassengerId]],1,4)+0</f>
        <v>8259</v>
      </c>
      <c r="C7739" t="s">
        <v>19</v>
      </c>
      <c r="D7739" t="b">
        <v>0</v>
      </c>
      <c r="E7739" t="s">
        <v>21143</v>
      </c>
      <c r="F7739" t="str">
        <f>MID($E7739,1,1)</f>
        <v>G</v>
      </c>
      <c r="G7739" t="str">
        <f>IFERROR(MID($E7739,SEARCH("/",$E7739,SEARCH("/",$E7739)+1)+1,1),"")</f>
        <v>P</v>
      </c>
      <c r="H7739" t="s">
        <v>16</v>
      </c>
      <c r="I7739">
        <v>24</v>
      </c>
      <c r="J7739" t="b">
        <v>0</v>
      </c>
      <c r="K7739" s="7">
        <v>0</v>
      </c>
      <c r="L7739" s="7">
        <v>0</v>
      </c>
      <c r="M7739" s="7">
        <v>486</v>
      </c>
      <c r="N7739" s="7">
        <v>324</v>
      </c>
      <c r="O7739" s="7">
        <v>0</v>
      </c>
      <c r="P7739" s="7">
        <f>SUM(dane3[[#This Row],[RoomService]:[VRDeck]])</f>
        <v>810</v>
      </c>
      <c r="Q7739" t="s">
        <v>21144</v>
      </c>
      <c r="R7739" t="b">
        <v>0</v>
      </c>
    </row>
    <row r="7740" spans="1:18" x14ac:dyDescent="0.3">
      <c r="A7740" t="s">
        <v>21145</v>
      </c>
      <c r="B7740">
        <f>MID(dane3[[#This Row],[PassengerId]],1,4)+0</f>
        <v>8260</v>
      </c>
      <c r="C7740" t="s">
        <v>19</v>
      </c>
      <c r="D7740" t="b">
        <v>0</v>
      </c>
      <c r="E7740" t="s">
        <v>21146</v>
      </c>
      <c r="F7740" t="str">
        <f>MID($E7740,1,1)</f>
        <v>F</v>
      </c>
      <c r="G7740" t="str">
        <f>IFERROR(MID($E7740,SEARCH("/",$E7740,SEARCH("/",$E7740)+1)+1,1),"")</f>
        <v>S</v>
      </c>
      <c r="H7740" t="s">
        <v>46</v>
      </c>
      <c r="I7740">
        <v>19</v>
      </c>
      <c r="J7740" t="b">
        <v>0</v>
      </c>
      <c r="K7740" s="7">
        <v>84</v>
      </c>
      <c r="L7740" s="7">
        <v>4</v>
      </c>
      <c r="M7740" s="7">
        <v>4</v>
      </c>
      <c r="N7740" s="7">
        <v>629</v>
      </c>
      <c r="O7740" s="7">
        <v>0</v>
      </c>
      <c r="P7740" s="7">
        <f>SUM(dane3[[#This Row],[RoomService]:[VRDeck]])</f>
        <v>721</v>
      </c>
      <c r="Q7740" t="s">
        <v>21147</v>
      </c>
      <c r="R7740" t="b">
        <v>0</v>
      </c>
    </row>
    <row r="7741" spans="1:18" x14ac:dyDescent="0.3">
      <c r="A7741" t="s">
        <v>21148</v>
      </c>
      <c r="B7741">
        <f>MID(dane3[[#This Row],[PassengerId]],1,4)+0</f>
        <v>8260</v>
      </c>
      <c r="C7741" t="s">
        <v>19</v>
      </c>
      <c r="D7741" t="b">
        <v>0</v>
      </c>
      <c r="E7741" t="s">
        <v>21149</v>
      </c>
      <c r="F7741" t="str">
        <f>MID($E7741,1,1)</f>
        <v>G</v>
      </c>
      <c r="G7741" t="str">
        <f>IFERROR(MID($E7741,SEARCH("/",$E7741,SEARCH("/",$E7741)+1)+1,1),"")</f>
        <v>S</v>
      </c>
      <c r="H7741" t="s">
        <v>46</v>
      </c>
      <c r="I7741">
        <v>8</v>
      </c>
      <c r="J7741" t="b">
        <v>0</v>
      </c>
      <c r="K7741" s="7">
        <v>0</v>
      </c>
      <c r="L7741" s="7">
        <v>0</v>
      </c>
      <c r="M7741" s="7">
        <v>0</v>
      </c>
      <c r="N7741" s="7">
        <v>0</v>
      </c>
      <c r="O7741" s="7">
        <v>0</v>
      </c>
      <c r="P7741" s="7">
        <f>SUM(dane3[[#This Row],[RoomService]:[VRDeck]])</f>
        <v>0</v>
      </c>
      <c r="Q7741" t="s">
        <v>21150</v>
      </c>
      <c r="R7741" t="b">
        <v>1</v>
      </c>
    </row>
    <row r="7742" spans="1:18" x14ac:dyDescent="0.3">
      <c r="A7742" t="s">
        <v>21151</v>
      </c>
      <c r="B7742">
        <f>MID(dane3[[#This Row],[PassengerId]],1,4)+0</f>
        <v>8260</v>
      </c>
      <c r="C7742" t="s">
        <v>19</v>
      </c>
      <c r="D7742" t="b">
        <v>1</v>
      </c>
      <c r="E7742" t="s">
        <v>21149</v>
      </c>
      <c r="F7742" t="str">
        <f>MID($E7742,1,1)</f>
        <v>G</v>
      </c>
      <c r="G7742" t="str">
        <f>IFERROR(MID($E7742,SEARCH("/",$E7742,SEARCH("/",$E7742)+1)+1,1),"")</f>
        <v>S</v>
      </c>
      <c r="H7742" t="s">
        <v>46</v>
      </c>
      <c r="I7742">
        <v>4</v>
      </c>
      <c r="J7742" t="b">
        <v>0</v>
      </c>
      <c r="K7742" s="7">
        <v>0</v>
      </c>
      <c r="L7742" s="7">
        <v>0</v>
      </c>
      <c r="M7742" s="7">
        <v>0</v>
      </c>
      <c r="N7742" s="7">
        <v>0</v>
      </c>
      <c r="O7742" s="7">
        <v>0</v>
      </c>
      <c r="P7742" s="7">
        <f>SUM(dane3[[#This Row],[RoomService]:[VRDeck]])</f>
        <v>0</v>
      </c>
      <c r="Q7742" t="s">
        <v>21152</v>
      </c>
      <c r="R7742" t="b">
        <v>1</v>
      </c>
    </row>
    <row r="7743" spans="1:18" x14ac:dyDescent="0.3">
      <c r="A7743" t="s">
        <v>21153</v>
      </c>
      <c r="B7743">
        <f>MID(dane3[[#This Row],[PassengerId]],1,4)+0</f>
        <v>8261</v>
      </c>
      <c r="C7743" t="s">
        <v>19</v>
      </c>
      <c r="D7743" t="b">
        <v>1</v>
      </c>
      <c r="E7743" t="s">
        <v>21154</v>
      </c>
      <c r="F7743" t="str">
        <f>MID($E7743,1,1)</f>
        <v>G</v>
      </c>
      <c r="G7743" t="str">
        <f>IFERROR(MID($E7743,SEARCH("/",$E7743,SEARCH("/",$E7743)+1)+1,1),"")</f>
        <v>P</v>
      </c>
      <c r="H7743" t="s">
        <v>32</v>
      </c>
      <c r="I7743">
        <v>38</v>
      </c>
      <c r="J7743" t="b">
        <v>0</v>
      </c>
      <c r="K7743" s="7">
        <v>0</v>
      </c>
      <c r="L7743" s="7">
        <v>0</v>
      </c>
      <c r="M7743" s="7">
        <v>0</v>
      </c>
      <c r="N7743" s="7">
        <v>0</v>
      </c>
      <c r="O7743" s="7">
        <v>0</v>
      </c>
      <c r="P7743" s="7">
        <f>SUM(dane3[[#This Row],[RoomService]:[VRDeck]])</f>
        <v>0</v>
      </c>
      <c r="Q7743" t="s">
        <v>21155</v>
      </c>
      <c r="R7743" t="b">
        <v>0</v>
      </c>
    </row>
    <row r="7744" spans="1:18" x14ac:dyDescent="0.3">
      <c r="A7744" t="s">
        <v>20398</v>
      </c>
      <c r="B7744">
        <f>MID(dane3[[#This Row],[PassengerId]],1,4)+0</f>
        <v>7984</v>
      </c>
      <c r="C7744" t="s">
        <v>53</v>
      </c>
      <c r="D7744" t="b">
        <v>1</v>
      </c>
      <c r="E7744" t="s">
        <v>20396</v>
      </c>
      <c r="F7744" t="str">
        <f>MID($E7744,1,1)</f>
        <v>F</v>
      </c>
      <c r="G7744" t="str">
        <f>IFERROR(MID($E7744,SEARCH("/",$E7744,SEARCH("/",$E7744)+1)+1,1),"")</f>
        <v>P</v>
      </c>
      <c r="H7744" t="s">
        <v>16</v>
      </c>
      <c r="I7744">
        <v>24</v>
      </c>
      <c r="J7744" t="b">
        <v>0</v>
      </c>
      <c r="K7744" s="7">
        <v>0</v>
      </c>
      <c r="L7744" s="7">
        <v>0</v>
      </c>
      <c r="M7744" s="7">
        <v>0</v>
      </c>
      <c r="N7744" s="7">
        <v>0</v>
      </c>
      <c r="O7744" s="7">
        <v>0</v>
      </c>
      <c r="P7744" s="7">
        <f>SUM(dane3[[#This Row],[RoomService]:[VRDeck]])</f>
        <v>0</v>
      </c>
      <c r="Q7744" t="s">
        <v>20399</v>
      </c>
      <c r="R7744" t="b">
        <v>1</v>
      </c>
    </row>
    <row r="7745" spans="1:18" x14ac:dyDescent="0.3">
      <c r="A7745" t="s">
        <v>21159</v>
      </c>
      <c r="B7745">
        <f>MID(dane3[[#This Row],[PassengerId]],1,4)+0</f>
        <v>8265</v>
      </c>
      <c r="C7745" t="s">
        <v>19</v>
      </c>
      <c r="D7745" t="b">
        <v>1</v>
      </c>
      <c r="E7745" t="s">
        <v>21160</v>
      </c>
      <c r="F7745" t="str">
        <f>MID($E7745,1,1)</f>
        <v>G</v>
      </c>
      <c r="G7745" t="str">
        <f>IFERROR(MID($E7745,SEARCH("/",$E7745,SEARCH("/",$E7745)+1)+1,1),"")</f>
        <v>P</v>
      </c>
      <c r="H7745" t="s">
        <v>16</v>
      </c>
      <c r="I7745">
        <v>18</v>
      </c>
      <c r="J7745" t="b">
        <v>0</v>
      </c>
      <c r="K7745" s="7">
        <v>0</v>
      </c>
      <c r="L7745" s="7">
        <v>0</v>
      </c>
      <c r="M7745" s="7">
        <v>0</v>
      </c>
      <c r="N7745" s="7">
        <v>0</v>
      </c>
      <c r="O7745" s="7">
        <v>0</v>
      </c>
      <c r="P7745" s="7">
        <f>SUM(dane3[[#This Row],[RoomService]:[VRDeck]])</f>
        <v>0</v>
      </c>
      <c r="Q7745" t="s">
        <v>21161</v>
      </c>
      <c r="R7745" t="b">
        <v>0</v>
      </c>
    </row>
    <row r="7746" spans="1:18" x14ac:dyDescent="0.3">
      <c r="A7746" t="s">
        <v>21162</v>
      </c>
      <c r="B7746">
        <f>MID(dane3[[#This Row],[PassengerId]],1,4)+0</f>
        <v>8266</v>
      </c>
      <c r="C7746" t="s">
        <v>19</v>
      </c>
      <c r="D7746" t="b">
        <v>1</v>
      </c>
      <c r="E7746" t="s">
        <v>21163</v>
      </c>
      <c r="F7746" t="str">
        <f>MID($E7746,1,1)</f>
        <v>G</v>
      </c>
      <c r="G7746" t="str">
        <f>IFERROR(MID($E7746,SEARCH("/",$E7746,SEARCH("/",$E7746)+1)+1,1),"")</f>
        <v>P</v>
      </c>
      <c r="H7746" t="s">
        <v>16</v>
      </c>
      <c r="I7746">
        <v>10</v>
      </c>
      <c r="J7746" t="b">
        <v>0</v>
      </c>
      <c r="K7746" s="7">
        <v>0</v>
      </c>
      <c r="L7746" s="7">
        <v>0</v>
      </c>
      <c r="M7746" s="7">
        <v>0</v>
      </c>
      <c r="N7746" s="7">
        <v>0</v>
      </c>
      <c r="O7746" s="7">
        <v>0</v>
      </c>
      <c r="P7746" s="7">
        <f>SUM(dane3[[#This Row],[RoomService]:[VRDeck]])</f>
        <v>0</v>
      </c>
      <c r="Q7746" t="s">
        <v>21164</v>
      </c>
      <c r="R7746" t="b">
        <v>1</v>
      </c>
    </row>
    <row r="7747" spans="1:18" x14ac:dyDescent="0.3">
      <c r="A7747" t="s">
        <v>20400</v>
      </c>
      <c r="B7747">
        <f>MID(dane3[[#This Row],[PassengerId]],1,4)+0</f>
        <v>7984</v>
      </c>
      <c r="C7747" t="s">
        <v>53</v>
      </c>
      <c r="D7747" t="b">
        <v>0</v>
      </c>
      <c r="E7747" t="s">
        <v>20396</v>
      </c>
      <c r="F7747" t="str">
        <f>MID($E7747,1,1)</f>
        <v>F</v>
      </c>
      <c r="G7747" t="str">
        <f>IFERROR(MID($E7747,SEARCH("/",$E7747,SEARCH("/",$E7747)+1)+1,1),"")</f>
        <v>P</v>
      </c>
      <c r="H7747" t="s">
        <v>16</v>
      </c>
      <c r="I7747">
        <v>23</v>
      </c>
      <c r="J7747" t="b">
        <v>0</v>
      </c>
      <c r="K7747" s="7">
        <v>649</v>
      </c>
      <c r="L7747" s="7">
        <v>0</v>
      </c>
      <c r="M7747" s="7">
        <v>622</v>
      </c>
      <c r="N7747" s="7">
        <v>0</v>
      </c>
      <c r="O7747" s="7">
        <v>0</v>
      </c>
      <c r="P7747" s="7">
        <f>SUM(dane3[[#This Row],[RoomService]:[VRDeck]])</f>
        <v>1271</v>
      </c>
      <c r="Q7747" t="s">
        <v>20401</v>
      </c>
      <c r="R7747" t="b">
        <v>1</v>
      </c>
    </row>
    <row r="7748" spans="1:18" x14ac:dyDescent="0.3">
      <c r="A7748" t="s">
        <v>20402</v>
      </c>
      <c r="B7748">
        <f>MID(dane3[[#This Row],[PassengerId]],1,4)+0</f>
        <v>7984</v>
      </c>
      <c r="C7748" t="s">
        <v>53</v>
      </c>
      <c r="D7748" t="b">
        <v>0</v>
      </c>
      <c r="E7748" t="s">
        <v>20396</v>
      </c>
      <c r="F7748" t="str">
        <f>MID($E7748,1,1)</f>
        <v>F</v>
      </c>
      <c r="G7748" t="str">
        <f>IFERROR(MID($E7748,SEARCH("/",$E7748,SEARCH("/",$E7748)+1)+1,1),"")</f>
        <v>P</v>
      </c>
      <c r="H7748" t="s">
        <v>16</v>
      </c>
      <c r="I7748">
        <v>1</v>
      </c>
      <c r="J7748" t="b">
        <v>0</v>
      </c>
      <c r="K7748" s="7">
        <v>0</v>
      </c>
      <c r="L7748" s="7">
        <v>0</v>
      </c>
      <c r="M7748" s="7">
        <v>0</v>
      </c>
      <c r="N7748" s="7">
        <v>0</v>
      </c>
      <c r="O7748" s="7">
        <v>0</v>
      </c>
      <c r="P7748" s="7">
        <f>SUM(dane3[[#This Row],[RoomService]:[VRDeck]])</f>
        <v>0</v>
      </c>
      <c r="Q7748" t="s">
        <v>20403</v>
      </c>
      <c r="R7748" t="b">
        <v>1</v>
      </c>
    </row>
    <row r="7749" spans="1:18" x14ac:dyDescent="0.3">
      <c r="A7749" t="s">
        <v>21171</v>
      </c>
      <c r="B7749">
        <f>MID(dane3[[#This Row],[PassengerId]],1,4)+0</f>
        <v>8268</v>
      </c>
      <c r="C7749" t="s">
        <v>14</v>
      </c>
      <c r="D7749" t="b">
        <v>1</v>
      </c>
      <c r="E7749" t="s">
        <v>21172</v>
      </c>
      <c r="F7749" t="str">
        <f>MID($E7749,1,1)</f>
        <v>B</v>
      </c>
      <c r="G7749" t="str">
        <f>IFERROR(MID($E7749,SEARCH("/",$E7749,SEARCH("/",$E7749)+1)+1,1),"")</f>
        <v>S</v>
      </c>
      <c r="H7749" t="s">
        <v>16</v>
      </c>
      <c r="I7749">
        <v>40</v>
      </c>
      <c r="J7749" t="b">
        <v>0</v>
      </c>
      <c r="K7749" s="7">
        <v>0</v>
      </c>
      <c r="L7749" s="7">
        <v>0</v>
      </c>
      <c r="M7749" s="7">
        <v>0</v>
      </c>
      <c r="N7749" s="7">
        <v>0</v>
      </c>
      <c r="O7749" s="7">
        <v>0</v>
      </c>
      <c r="P7749" s="7">
        <f>SUM(dane3[[#This Row],[RoomService]:[VRDeck]])</f>
        <v>0</v>
      </c>
      <c r="Q7749" t="s">
        <v>21173</v>
      </c>
      <c r="R7749" t="b">
        <v>1</v>
      </c>
    </row>
    <row r="7750" spans="1:18" x14ac:dyDescent="0.3">
      <c r="A7750" t="s">
        <v>21174</v>
      </c>
      <c r="B7750">
        <f>MID(dane3[[#This Row],[PassengerId]],1,4)+0</f>
        <v>8268</v>
      </c>
      <c r="C7750" t="s">
        <v>14</v>
      </c>
      <c r="D7750" t="b">
        <v>0</v>
      </c>
      <c r="E7750" t="s">
        <v>21172</v>
      </c>
      <c r="F7750" t="str">
        <f>MID($E7750,1,1)</f>
        <v>B</v>
      </c>
      <c r="G7750" t="str">
        <f>IFERROR(MID($E7750,SEARCH("/",$E7750,SEARCH("/",$E7750)+1)+1,1),"")</f>
        <v>S</v>
      </c>
      <c r="H7750" t="s">
        <v>16</v>
      </c>
      <c r="I7750">
        <v>19</v>
      </c>
      <c r="J7750" t="b">
        <v>0</v>
      </c>
      <c r="K7750" s="7">
        <v>0</v>
      </c>
      <c r="L7750" s="7">
        <v>3</v>
      </c>
      <c r="M7750" s="7">
        <v>0</v>
      </c>
      <c r="N7750" s="7">
        <v>918</v>
      </c>
      <c r="O7750" s="7">
        <v>2346</v>
      </c>
      <c r="P7750" s="7">
        <f>SUM(dane3[[#This Row],[RoomService]:[VRDeck]])</f>
        <v>3267</v>
      </c>
      <c r="Q7750" t="s">
        <v>21175</v>
      </c>
      <c r="R7750" t="b">
        <v>0</v>
      </c>
    </row>
    <row r="7751" spans="1:18" x14ac:dyDescent="0.3">
      <c r="A7751" t="s">
        <v>20410</v>
      </c>
      <c r="B7751">
        <f>MID(dane3[[#This Row],[PassengerId]],1,4)+0</f>
        <v>7987</v>
      </c>
      <c r="C7751" t="s">
        <v>53</v>
      </c>
      <c r="D7751" t="b">
        <v>0</v>
      </c>
      <c r="E7751" t="s">
        <v>20411</v>
      </c>
      <c r="F7751" t="str">
        <f>MID($E7751,1,1)</f>
        <v>D</v>
      </c>
      <c r="G7751" t="str">
        <f>IFERROR(MID($E7751,SEARCH("/",$E7751,SEARCH("/",$E7751)+1)+1,1),"")</f>
        <v>P</v>
      </c>
      <c r="H7751" t="s">
        <v>16</v>
      </c>
      <c r="I7751">
        <v>40</v>
      </c>
      <c r="J7751" t="b">
        <v>0</v>
      </c>
      <c r="K7751" s="7">
        <v>3809</v>
      </c>
      <c r="L7751" s="7">
        <v>0</v>
      </c>
      <c r="M7751" s="7">
        <v>21</v>
      </c>
      <c r="N7751" s="7">
        <v>0</v>
      </c>
      <c r="O7751" s="7">
        <v>1</v>
      </c>
      <c r="P7751" s="7">
        <f>SUM(dane3[[#This Row],[RoomService]:[VRDeck]])</f>
        <v>3831</v>
      </c>
      <c r="Q7751" t="s">
        <v>20412</v>
      </c>
      <c r="R7751" t="b">
        <v>0</v>
      </c>
    </row>
    <row r="7752" spans="1:18" x14ac:dyDescent="0.3">
      <c r="A7752" t="s">
        <v>21179</v>
      </c>
      <c r="B7752">
        <f>MID(dane3[[#This Row],[PassengerId]],1,4)+0</f>
        <v>8271</v>
      </c>
      <c r="C7752" t="s">
        <v>19</v>
      </c>
      <c r="D7752" t="b">
        <v>0</v>
      </c>
      <c r="E7752" t="s">
        <v>21180</v>
      </c>
      <c r="F7752" t="str">
        <f>MID($E7752,1,1)</f>
        <v>F</v>
      </c>
      <c r="G7752" t="str">
        <f>IFERROR(MID($E7752,SEARCH("/",$E7752,SEARCH("/",$E7752)+1)+1,1),"")</f>
        <v>S</v>
      </c>
      <c r="H7752" t="s">
        <v>16</v>
      </c>
      <c r="I7752">
        <v>19</v>
      </c>
      <c r="J7752" t="b">
        <v>0</v>
      </c>
      <c r="K7752" s="7">
        <v>29</v>
      </c>
      <c r="L7752" s="7">
        <v>2633</v>
      </c>
      <c r="M7752" s="7">
        <v>0</v>
      </c>
      <c r="N7752" s="7">
        <v>0</v>
      </c>
      <c r="O7752" s="7">
        <v>124</v>
      </c>
      <c r="P7752" s="7">
        <f>SUM(dane3[[#This Row],[RoomService]:[VRDeck]])</f>
        <v>2786</v>
      </c>
      <c r="Q7752" t="s">
        <v>21181</v>
      </c>
      <c r="R7752" t="b">
        <v>1</v>
      </c>
    </row>
    <row r="7753" spans="1:18" x14ac:dyDescent="0.3">
      <c r="A7753" t="s">
        <v>20443</v>
      </c>
      <c r="B7753">
        <f>MID(dane3[[#This Row],[PassengerId]],1,4)+0</f>
        <v>8003</v>
      </c>
      <c r="C7753" t="s">
        <v>53</v>
      </c>
      <c r="D7753" t="b">
        <v>0</v>
      </c>
      <c r="E7753" t="s">
        <v>20444</v>
      </c>
      <c r="F7753" t="str">
        <f>MID($E7753,1,1)</f>
        <v>F</v>
      </c>
      <c r="G7753" t="str">
        <f>IFERROR(MID($E7753,SEARCH("/",$E7753,SEARCH("/",$E7753)+1)+1,1),"")</f>
        <v>P</v>
      </c>
      <c r="H7753" t="s">
        <v>16</v>
      </c>
      <c r="I7753">
        <v>7</v>
      </c>
      <c r="J7753" t="b">
        <v>0</v>
      </c>
      <c r="K7753" s="7">
        <v>0</v>
      </c>
      <c r="L7753" s="7">
        <v>0</v>
      </c>
      <c r="M7753" s="7">
        <v>0</v>
      </c>
      <c r="N7753" s="7">
        <v>0</v>
      </c>
      <c r="O7753" s="7">
        <v>0</v>
      </c>
      <c r="P7753" s="7">
        <f>SUM(dane3[[#This Row],[RoomService]:[VRDeck]])</f>
        <v>0</v>
      </c>
      <c r="Q7753" t="s">
        <v>20445</v>
      </c>
      <c r="R7753" t="b">
        <v>1</v>
      </c>
    </row>
    <row r="7754" spans="1:18" x14ac:dyDescent="0.3">
      <c r="A7754" t="s">
        <v>20446</v>
      </c>
      <c r="B7754">
        <f>MID(dane3[[#This Row],[PassengerId]],1,4)+0</f>
        <v>8004</v>
      </c>
      <c r="C7754" t="s">
        <v>53</v>
      </c>
      <c r="D7754" t="b">
        <v>1</v>
      </c>
      <c r="E7754" t="s">
        <v>20447</v>
      </c>
      <c r="F7754" t="str">
        <f>MID($E7754,1,1)</f>
        <v>F</v>
      </c>
      <c r="G7754" t="str">
        <f>IFERROR(MID($E7754,SEARCH("/",$E7754,SEARCH("/",$E7754)+1)+1,1),"")</f>
        <v>S</v>
      </c>
      <c r="H7754" t="s">
        <v>46</v>
      </c>
      <c r="I7754">
        <v>50</v>
      </c>
      <c r="J7754" t="b">
        <v>0</v>
      </c>
      <c r="K7754" s="7">
        <v>0</v>
      </c>
      <c r="L7754" s="7">
        <v>0</v>
      </c>
      <c r="M7754" s="7">
        <v>0</v>
      </c>
      <c r="N7754" s="7">
        <v>0</v>
      </c>
      <c r="O7754" s="7">
        <v>0</v>
      </c>
      <c r="P7754" s="7">
        <f>SUM(dane3[[#This Row],[RoomService]:[VRDeck]])</f>
        <v>0</v>
      </c>
      <c r="Q7754" t="s">
        <v>20448</v>
      </c>
      <c r="R7754" t="b">
        <v>1</v>
      </c>
    </row>
    <row r="7755" spans="1:18" x14ac:dyDescent="0.3">
      <c r="A7755" t="s">
        <v>20468</v>
      </c>
      <c r="B7755">
        <f>MID(dane3[[#This Row],[PassengerId]],1,4)+0</f>
        <v>8012</v>
      </c>
      <c r="C7755" t="s">
        <v>53</v>
      </c>
      <c r="D7755" t="b">
        <v>1</v>
      </c>
      <c r="E7755" t="s">
        <v>20469</v>
      </c>
      <c r="F7755" t="str">
        <f>MID($E7755,1,1)</f>
        <v>F</v>
      </c>
      <c r="G7755" t="str">
        <f>IFERROR(MID($E7755,SEARCH("/",$E7755,SEARCH("/",$E7755)+1)+1,1),"")</f>
        <v>S</v>
      </c>
      <c r="H7755" t="s">
        <v>16</v>
      </c>
      <c r="I7755">
        <v>24</v>
      </c>
      <c r="J7755" t="b">
        <v>0</v>
      </c>
      <c r="K7755" s="7">
        <v>0</v>
      </c>
      <c r="L7755" s="7">
        <v>0</v>
      </c>
      <c r="M7755" s="7">
        <v>0</v>
      </c>
      <c r="N7755" s="7">
        <v>0</v>
      </c>
      <c r="O7755" s="7">
        <v>0</v>
      </c>
      <c r="P7755" s="7">
        <f>SUM(dane3[[#This Row],[RoomService]:[VRDeck]])</f>
        <v>0</v>
      </c>
      <c r="Q7755" t="s">
        <v>20470</v>
      </c>
      <c r="R7755" t="b">
        <v>1</v>
      </c>
    </row>
    <row r="7756" spans="1:18" x14ac:dyDescent="0.3">
      <c r="A7756" t="s">
        <v>21189</v>
      </c>
      <c r="B7756">
        <f>MID(dane3[[#This Row],[PassengerId]],1,4)+0</f>
        <v>8273</v>
      </c>
      <c r="C7756" t="s">
        <v>19</v>
      </c>
      <c r="D7756" t="b">
        <v>0</v>
      </c>
      <c r="E7756" t="s">
        <v>21190</v>
      </c>
      <c r="F7756" t="str">
        <f>MID($E7756,1,1)</f>
        <v>G</v>
      </c>
      <c r="G7756" t="str">
        <f>IFERROR(MID($E7756,SEARCH("/",$E7756,SEARCH("/",$E7756)+1)+1,1),"")</f>
        <v>P</v>
      </c>
      <c r="H7756" t="s">
        <v>16</v>
      </c>
      <c r="I7756">
        <v>46</v>
      </c>
      <c r="J7756" t="b">
        <v>0</v>
      </c>
      <c r="K7756" s="7">
        <v>0</v>
      </c>
      <c r="L7756" s="7">
        <v>0</v>
      </c>
      <c r="M7756" s="7">
        <v>0</v>
      </c>
      <c r="N7756" s="7">
        <v>369</v>
      </c>
      <c r="O7756" s="7">
        <v>515</v>
      </c>
      <c r="P7756" s="7">
        <f>SUM(dane3[[#This Row],[RoomService]:[VRDeck]])</f>
        <v>884</v>
      </c>
      <c r="Q7756" t="s">
        <v>21191</v>
      </c>
      <c r="R7756" t="b">
        <v>0</v>
      </c>
    </row>
    <row r="7757" spans="1:18" x14ac:dyDescent="0.3">
      <c r="A7757" t="s">
        <v>20471</v>
      </c>
      <c r="B7757">
        <f>MID(dane3[[#This Row],[PassengerId]],1,4)+0</f>
        <v>8012</v>
      </c>
      <c r="C7757" t="s">
        <v>53</v>
      </c>
      <c r="D7757" t="b">
        <v>0</v>
      </c>
      <c r="E7757" t="s">
        <v>20472</v>
      </c>
      <c r="F7757" t="str">
        <f>MID($E7757,1,1)</f>
        <v>E</v>
      </c>
      <c r="G7757" t="str">
        <f>IFERROR(MID($E7757,SEARCH("/",$E7757,SEARCH("/",$E7757)+1)+1,1),"")</f>
        <v>S</v>
      </c>
      <c r="H7757" t="s">
        <v>16</v>
      </c>
      <c r="I7757">
        <v>17</v>
      </c>
      <c r="J7757" t="b">
        <v>0</v>
      </c>
      <c r="K7757" s="7">
        <v>0</v>
      </c>
      <c r="L7757" s="7">
        <v>0</v>
      </c>
      <c r="M7757" s="7">
        <v>0</v>
      </c>
      <c r="N7757" s="7">
        <v>0</v>
      </c>
      <c r="O7757" s="7">
        <v>0</v>
      </c>
      <c r="P7757" s="7">
        <f>SUM(dane3[[#This Row],[RoomService]:[VRDeck]])</f>
        <v>0</v>
      </c>
      <c r="Q7757" t="s">
        <v>20473</v>
      </c>
      <c r="R7757" t="b">
        <v>0</v>
      </c>
    </row>
    <row r="7758" spans="1:18" x14ac:dyDescent="0.3">
      <c r="A7758" t="s">
        <v>9180</v>
      </c>
      <c r="B7758">
        <f>MID(dane3[[#This Row],[PassengerId]],1,4)+0</f>
        <v>3608</v>
      </c>
      <c r="C7758" t="s">
        <v>14</v>
      </c>
      <c r="D7758" t="b">
        <v>1</v>
      </c>
      <c r="E7758" t="s">
        <v>9176</v>
      </c>
      <c r="F7758" t="str">
        <f>MID($E7758,1,1)</f>
        <v>D</v>
      </c>
      <c r="G7758" t="str">
        <f>IFERROR(MID($E7758,SEARCH("/",$E7758,SEARCH("/",$E7758)+1)+1,1),"")</f>
        <v>P</v>
      </c>
      <c r="H7758" t="s">
        <v>16</v>
      </c>
      <c r="I7758">
        <v>57</v>
      </c>
      <c r="J7758" t="b">
        <v>0</v>
      </c>
      <c r="K7758" s="7">
        <v>0</v>
      </c>
      <c r="L7758" s="7">
        <v>0</v>
      </c>
      <c r="M7758" s="7">
        <v>0</v>
      </c>
      <c r="N7758" s="7">
        <v>0</v>
      </c>
      <c r="O7758" s="7">
        <v>0</v>
      </c>
      <c r="P7758" s="7">
        <f>SUM(dane3[[#This Row],[RoomService]:[VRDeck]])</f>
        <v>0</v>
      </c>
      <c r="Q7758" t="s">
        <v>9181</v>
      </c>
      <c r="R7758" t="b">
        <v>1</v>
      </c>
    </row>
    <row r="7759" spans="1:18" x14ac:dyDescent="0.3">
      <c r="A7759" t="s">
        <v>21198</v>
      </c>
      <c r="B7759">
        <f>MID(dane3[[#This Row],[PassengerId]],1,4)+0</f>
        <v>8276</v>
      </c>
      <c r="C7759" t="s">
        <v>14</v>
      </c>
      <c r="D7759" t="b">
        <v>1</v>
      </c>
      <c r="E7759" t="s">
        <v>21196</v>
      </c>
      <c r="F7759" t="str">
        <f>MID($E7759,1,1)</f>
        <v>C</v>
      </c>
      <c r="G7759" t="str">
        <f>IFERROR(MID($E7759,SEARCH("/",$E7759,SEARCH("/",$E7759)+1)+1,1),"")</f>
        <v>P</v>
      </c>
      <c r="H7759" t="s">
        <v>16</v>
      </c>
      <c r="I7759">
        <v>23</v>
      </c>
      <c r="J7759" t="b">
        <v>0</v>
      </c>
      <c r="K7759" s="7">
        <v>0</v>
      </c>
      <c r="L7759" s="7">
        <v>0</v>
      </c>
      <c r="M7759" s="7">
        <v>0</v>
      </c>
      <c r="N7759" s="7">
        <v>0</v>
      </c>
      <c r="O7759" s="7">
        <v>0</v>
      </c>
      <c r="P7759" s="7">
        <f>SUM(dane3[[#This Row],[RoomService]:[VRDeck]])</f>
        <v>0</v>
      </c>
      <c r="Q7759" t="s">
        <v>21199</v>
      </c>
      <c r="R7759" t="b">
        <v>1</v>
      </c>
    </row>
    <row r="7760" spans="1:18" x14ac:dyDescent="0.3">
      <c r="A7760" t="s">
        <v>21200</v>
      </c>
      <c r="B7760">
        <f>MID(dane3[[#This Row],[PassengerId]],1,4)+0</f>
        <v>8277</v>
      </c>
      <c r="C7760" t="s">
        <v>19</v>
      </c>
      <c r="D7760" t="b">
        <v>1</v>
      </c>
      <c r="E7760" t="s">
        <v>21201</v>
      </c>
      <c r="F7760" t="str">
        <f>MID($E7760,1,1)</f>
        <v>G</v>
      </c>
      <c r="G7760" t="str">
        <f>IFERROR(MID($E7760,SEARCH("/",$E7760,SEARCH("/",$E7760)+1)+1,1),"")</f>
        <v>P</v>
      </c>
      <c r="H7760" t="s">
        <v>46</v>
      </c>
      <c r="I7760">
        <v>32</v>
      </c>
      <c r="J7760" t="b">
        <v>0</v>
      </c>
      <c r="K7760" s="7">
        <v>0</v>
      </c>
      <c r="L7760" s="7">
        <v>0</v>
      </c>
      <c r="M7760" s="7">
        <v>0</v>
      </c>
      <c r="N7760" s="7">
        <v>0</v>
      </c>
      <c r="O7760" s="7">
        <v>0</v>
      </c>
      <c r="P7760" s="7">
        <f>SUM(dane3[[#This Row],[RoomService]:[VRDeck]])</f>
        <v>0</v>
      </c>
      <c r="Q7760" t="s">
        <v>21202</v>
      </c>
      <c r="R7760" t="b">
        <v>1</v>
      </c>
    </row>
    <row r="7761" spans="1:18" x14ac:dyDescent="0.3">
      <c r="A7761" t="s">
        <v>21203</v>
      </c>
      <c r="B7761">
        <f>MID(dane3[[#This Row],[PassengerId]],1,4)+0</f>
        <v>8279</v>
      </c>
      <c r="C7761" t="s">
        <v>19</v>
      </c>
      <c r="D7761" t="b">
        <v>0</v>
      </c>
      <c r="E7761" t="s">
        <v>21204</v>
      </c>
      <c r="F7761" t="str">
        <f>MID($E7761,1,1)</f>
        <v>G</v>
      </c>
      <c r="G7761" t="str">
        <f>IFERROR(MID($E7761,SEARCH("/",$E7761,SEARCH("/",$E7761)+1)+1,1),"")</f>
        <v>P</v>
      </c>
      <c r="H7761" t="s">
        <v>16</v>
      </c>
      <c r="I7761">
        <v>31</v>
      </c>
      <c r="J7761" t="b">
        <v>0</v>
      </c>
      <c r="K7761" s="7">
        <v>0</v>
      </c>
      <c r="L7761" s="7">
        <v>4334</v>
      </c>
      <c r="M7761" s="7">
        <v>55</v>
      </c>
      <c r="N7761" s="7">
        <v>56</v>
      </c>
      <c r="O7761" s="7">
        <v>0</v>
      </c>
      <c r="P7761" s="7">
        <f>SUM(dane3[[#This Row],[RoomService]:[VRDeck]])</f>
        <v>4445</v>
      </c>
      <c r="Q7761" t="s">
        <v>21205</v>
      </c>
      <c r="R7761" t="b">
        <v>1</v>
      </c>
    </row>
    <row r="7762" spans="1:18" x14ac:dyDescent="0.3">
      <c r="A7762" t="s">
        <v>21206</v>
      </c>
      <c r="B7762">
        <f>MID(dane3[[#This Row],[PassengerId]],1,4)+0</f>
        <v>8280</v>
      </c>
      <c r="C7762" t="s">
        <v>19</v>
      </c>
      <c r="D7762" t="b">
        <v>0</v>
      </c>
      <c r="E7762" t="s">
        <v>21207</v>
      </c>
      <c r="F7762" t="str">
        <f>MID($E7762,1,1)</f>
        <v>F</v>
      </c>
      <c r="G7762" t="str">
        <f>IFERROR(MID($E7762,SEARCH("/",$E7762,SEARCH("/",$E7762)+1)+1,1),"")</f>
        <v>P</v>
      </c>
      <c r="H7762" t="s">
        <v>16</v>
      </c>
      <c r="I7762">
        <v>34</v>
      </c>
      <c r="J7762" t="b">
        <v>0</v>
      </c>
      <c r="K7762" s="7">
        <v>0</v>
      </c>
      <c r="L7762" s="7">
        <v>0</v>
      </c>
      <c r="M7762" s="7">
        <v>880</v>
      </c>
      <c r="N7762" s="7">
        <v>22</v>
      </c>
      <c r="O7762" s="7">
        <v>0</v>
      </c>
      <c r="P7762" s="7">
        <f>SUM(dane3[[#This Row],[RoomService]:[VRDeck]])</f>
        <v>902</v>
      </c>
      <c r="Q7762" t="s">
        <v>21208</v>
      </c>
      <c r="R7762" t="b">
        <v>1</v>
      </c>
    </row>
    <row r="7763" spans="1:18" x14ac:dyDescent="0.3">
      <c r="A7763" t="s">
        <v>12405</v>
      </c>
      <c r="B7763">
        <f>MID(dane3[[#This Row],[PassengerId]],1,4)+0</f>
        <v>4840</v>
      </c>
      <c r="C7763" t="s">
        <v>53</v>
      </c>
      <c r="D7763" t="b">
        <v>1</v>
      </c>
      <c r="E7763" t="s">
        <v>12406</v>
      </c>
      <c r="F7763" t="str">
        <f>MID($E7763,1,1)</f>
        <v>F</v>
      </c>
      <c r="G7763" t="str">
        <f>IFERROR(MID($E7763,SEARCH("/",$E7763,SEARCH("/",$E7763)+1)+1,1),"")</f>
        <v>S</v>
      </c>
      <c r="H7763" t="s">
        <v>16</v>
      </c>
      <c r="I7763">
        <v>36</v>
      </c>
      <c r="J7763" t="b">
        <v>0</v>
      </c>
      <c r="K7763" s="7">
        <v>0</v>
      </c>
      <c r="L7763" s="7">
        <v>0</v>
      </c>
      <c r="M7763" s="7">
        <v>0</v>
      </c>
      <c r="N7763" s="7">
        <v>0</v>
      </c>
      <c r="O7763" s="7">
        <v>0</v>
      </c>
      <c r="P7763" s="7">
        <f>SUM(dane3[[#This Row],[RoomService]:[VRDeck]])</f>
        <v>0</v>
      </c>
      <c r="Q7763" t="s">
        <v>23799</v>
      </c>
      <c r="R7763" t="b">
        <v>1</v>
      </c>
    </row>
    <row r="7764" spans="1:18" x14ac:dyDescent="0.3">
      <c r="A7764" t="s">
        <v>21212</v>
      </c>
      <c r="B7764">
        <f>MID(dane3[[#This Row],[PassengerId]],1,4)+0</f>
        <v>8282</v>
      </c>
      <c r="C7764" t="s">
        <v>19</v>
      </c>
      <c r="D7764" t="b">
        <v>0</v>
      </c>
      <c r="E7764" t="s">
        <v>21213</v>
      </c>
      <c r="F7764" t="str">
        <f>MID($E7764,1,1)</f>
        <v>G</v>
      </c>
      <c r="G7764" t="str">
        <f>IFERROR(MID($E7764,SEARCH("/",$E7764,SEARCH("/",$E7764)+1)+1,1),"")</f>
        <v>S</v>
      </c>
      <c r="H7764" t="s">
        <v>16</v>
      </c>
      <c r="I7764">
        <v>61</v>
      </c>
      <c r="J7764" t="b">
        <v>0</v>
      </c>
      <c r="K7764" s="7">
        <v>67</v>
      </c>
      <c r="L7764" s="7">
        <v>0</v>
      </c>
      <c r="M7764" s="7">
        <v>654</v>
      </c>
      <c r="N7764" s="7">
        <v>0</v>
      </c>
      <c r="O7764" s="7">
        <v>86</v>
      </c>
      <c r="P7764" s="7">
        <f>SUM(dane3[[#This Row],[RoomService]:[VRDeck]])</f>
        <v>807</v>
      </c>
      <c r="Q7764" t="s">
        <v>21214</v>
      </c>
      <c r="R7764" t="b">
        <v>0</v>
      </c>
    </row>
    <row r="7765" spans="1:18" x14ac:dyDescent="0.3">
      <c r="A7765" t="s">
        <v>20474</v>
      </c>
      <c r="B7765">
        <f>MID(dane3[[#This Row],[PassengerId]],1,4)+0</f>
        <v>8012</v>
      </c>
      <c r="C7765" t="s">
        <v>53</v>
      </c>
      <c r="D7765" t="b">
        <v>1</v>
      </c>
      <c r="E7765" t="s">
        <v>20469</v>
      </c>
      <c r="F7765" t="str">
        <f>MID($E7765,1,1)</f>
        <v>F</v>
      </c>
      <c r="G7765" t="str">
        <f>IFERROR(MID($E7765,SEARCH("/",$E7765,SEARCH("/",$E7765)+1)+1,1),"")</f>
        <v>S</v>
      </c>
      <c r="H7765" t="s">
        <v>16</v>
      </c>
      <c r="I7765">
        <v>28</v>
      </c>
      <c r="J7765" t="b">
        <v>0</v>
      </c>
      <c r="K7765" s="7">
        <v>0</v>
      </c>
      <c r="L7765" s="7">
        <v>0</v>
      </c>
      <c r="M7765" s="7">
        <v>0</v>
      </c>
      <c r="N7765" s="7">
        <v>0</v>
      </c>
      <c r="O7765" s="7">
        <v>0</v>
      </c>
      <c r="P7765" s="7">
        <f>SUM(dane3[[#This Row],[RoomService]:[VRDeck]])</f>
        <v>0</v>
      </c>
      <c r="Q7765" t="s">
        <v>20475</v>
      </c>
      <c r="R7765" t="b">
        <v>1</v>
      </c>
    </row>
    <row r="7766" spans="1:18" x14ac:dyDescent="0.3">
      <c r="A7766" t="s">
        <v>20491</v>
      </c>
      <c r="B7766">
        <f>MID(dane3[[#This Row],[PassengerId]],1,4)+0</f>
        <v>8019</v>
      </c>
      <c r="C7766" t="s">
        <v>53</v>
      </c>
      <c r="D7766" t="b">
        <v>1</v>
      </c>
      <c r="E7766" t="s">
        <v>20492</v>
      </c>
      <c r="F7766" t="str">
        <f>MID($E7766,1,1)</f>
        <v>F</v>
      </c>
      <c r="G7766" t="str">
        <f>IFERROR(MID($E7766,SEARCH("/",$E7766,SEARCH("/",$E7766)+1)+1,1),"")</f>
        <v>P</v>
      </c>
      <c r="H7766" t="s">
        <v>16</v>
      </c>
      <c r="I7766">
        <v>18</v>
      </c>
      <c r="J7766" t="b">
        <v>0</v>
      </c>
      <c r="K7766" s="7">
        <v>0</v>
      </c>
      <c r="L7766" s="7">
        <v>0</v>
      </c>
      <c r="M7766" s="7">
        <v>0</v>
      </c>
      <c r="N7766" s="7">
        <v>0</v>
      </c>
      <c r="O7766" s="7">
        <v>0</v>
      </c>
      <c r="P7766" s="7">
        <f>SUM(dane3[[#This Row],[RoomService]:[VRDeck]])</f>
        <v>0</v>
      </c>
      <c r="Q7766" t="s">
        <v>20493</v>
      </c>
      <c r="R7766" t="b">
        <v>1</v>
      </c>
    </row>
    <row r="7767" spans="1:18" x14ac:dyDescent="0.3">
      <c r="A7767" t="s">
        <v>20511</v>
      </c>
      <c r="B7767">
        <f>MID(dane3[[#This Row],[PassengerId]],1,4)+0</f>
        <v>8026</v>
      </c>
      <c r="C7767" t="s">
        <v>53</v>
      </c>
      <c r="D7767" t="b">
        <v>1</v>
      </c>
      <c r="E7767" t="s">
        <v>20512</v>
      </c>
      <c r="F7767" t="str">
        <f>MID($E7767,1,1)</f>
        <v>F</v>
      </c>
      <c r="G7767" t="str">
        <f>IFERROR(MID($E7767,SEARCH("/",$E7767,SEARCH("/",$E7767)+1)+1,1),"")</f>
        <v>S</v>
      </c>
      <c r="H7767" t="s">
        <v>16</v>
      </c>
      <c r="I7767">
        <v>29</v>
      </c>
      <c r="J7767" t="b">
        <v>0</v>
      </c>
      <c r="K7767" s="7">
        <v>0</v>
      </c>
      <c r="L7767" s="7">
        <v>0</v>
      </c>
      <c r="M7767" s="7">
        <v>0</v>
      </c>
      <c r="N7767" s="7">
        <v>0</v>
      </c>
      <c r="O7767" s="7">
        <v>0</v>
      </c>
      <c r="P7767" s="7">
        <f>SUM(dane3[[#This Row],[RoomService]:[VRDeck]])</f>
        <v>0</v>
      </c>
      <c r="Q7767" t="s">
        <v>20513</v>
      </c>
      <c r="R7767" t="b">
        <v>1</v>
      </c>
    </row>
    <row r="7768" spans="1:18" x14ac:dyDescent="0.3">
      <c r="A7768" t="s">
        <v>21224</v>
      </c>
      <c r="B7768">
        <f>MID(dane3[[#This Row],[PassengerId]],1,4)+0</f>
        <v>8289</v>
      </c>
      <c r="C7768" t="s">
        <v>19</v>
      </c>
      <c r="D7768" t="b">
        <v>1</v>
      </c>
      <c r="E7768" t="s">
        <v>21225</v>
      </c>
      <c r="F7768" t="str">
        <f>MID($E7768,1,1)</f>
        <v>G</v>
      </c>
      <c r="G7768" t="str">
        <f>IFERROR(MID($E7768,SEARCH("/",$E7768,SEARCH("/",$E7768)+1)+1,1),"")</f>
        <v>P</v>
      </c>
      <c r="H7768" t="s">
        <v>16</v>
      </c>
      <c r="I7768">
        <v>14</v>
      </c>
      <c r="J7768" t="b">
        <v>0</v>
      </c>
      <c r="K7768" s="7">
        <v>0</v>
      </c>
      <c r="L7768" s="7">
        <v>0</v>
      </c>
      <c r="M7768" s="7">
        <v>0</v>
      </c>
      <c r="N7768" s="7">
        <v>0</v>
      </c>
      <c r="O7768" s="7">
        <v>0</v>
      </c>
      <c r="P7768" s="7">
        <f>SUM(dane3[[#This Row],[RoomService]:[VRDeck]])</f>
        <v>0</v>
      </c>
      <c r="Q7768" t="s">
        <v>21226</v>
      </c>
      <c r="R7768" t="b">
        <v>0</v>
      </c>
    </row>
    <row r="7769" spans="1:18" x14ac:dyDescent="0.3">
      <c r="A7769" t="s">
        <v>21227</v>
      </c>
      <c r="B7769">
        <f>MID(dane3[[#This Row],[PassengerId]],1,4)+0</f>
        <v>8291</v>
      </c>
      <c r="C7769" t="s">
        <v>19</v>
      </c>
      <c r="D7769" t="b">
        <v>1</v>
      </c>
      <c r="E7769" t="s">
        <v>21228</v>
      </c>
      <c r="F7769" t="str">
        <f>MID($E7769,1,1)</f>
        <v>G</v>
      </c>
      <c r="G7769" t="str">
        <f>IFERROR(MID($E7769,SEARCH("/",$E7769,SEARCH("/",$E7769)+1)+1,1),"")</f>
        <v>S</v>
      </c>
      <c r="H7769" t="s">
        <v>16</v>
      </c>
      <c r="I7769">
        <v>18</v>
      </c>
      <c r="J7769" t="b">
        <v>0</v>
      </c>
      <c r="K7769" s="7">
        <v>0</v>
      </c>
      <c r="L7769" s="7">
        <v>0</v>
      </c>
      <c r="M7769" s="7">
        <v>0</v>
      </c>
      <c r="N7769" s="7">
        <v>0</v>
      </c>
      <c r="O7769" s="7">
        <v>0</v>
      </c>
      <c r="P7769" s="7">
        <f>SUM(dane3[[#This Row],[RoomService]:[VRDeck]])</f>
        <v>0</v>
      </c>
      <c r="Q7769" t="s">
        <v>21229</v>
      </c>
      <c r="R7769" t="b">
        <v>1</v>
      </c>
    </row>
    <row r="7770" spans="1:18" x14ac:dyDescent="0.3">
      <c r="A7770" t="s">
        <v>21230</v>
      </c>
      <c r="B7770">
        <f>MID(dane3[[#This Row],[PassengerId]],1,4)+0</f>
        <v>8292</v>
      </c>
      <c r="C7770" t="s">
        <v>14</v>
      </c>
      <c r="D7770" t="b">
        <v>1</v>
      </c>
      <c r="E7770" t="s">
        <v>21231</v>
      </c>
      <c r="F7770" t="str">
        <f>MID($E7770,1,1)</f>
        <v>C</v>
      </c>
      <c r="G7770" t="str">
        <f>IFERROR(MID($E7770,SEARCH("/",$E7770,SEARCH("/",$E7770)+1)+1,1),"")</f>
        <v>S</v>
      </c>
      <c r="H7770" t="s">
        <v>16</v>
      </c>
      <c r="I7770">
        <v>39</v>
      </c>
      <c r="J7770" t="b">
        <v>0</v>
      </c>
      <c r="K7770" s="7">
        <v>0</v>
      </c>
      <c r="L7770" s="7">
        <v>0</v>
      </c>
      <c r="M7770" s="7">
        <v>0</v>
      </c>
      <c r="N7770" s="7">
        <v>0</v>
      </c>
      <c r="O7770" s="7">
        <v>0</v>
      </c>
      <c r="P7770" s="7">
        <f>SUM(dane3[[#This Row],[RoomService]:[VRDeck]])</f>
        <v>0</v>
      </c>
      <c r="Q7770" t="s">
        <v>21232</v>
      </c>
      <c r="R7770" t="b">
        <v>1</v>
      </c>
    </row>
    <row r="7771" spans="1:18" x14ac:dyDescent="0.3">
      <c r="A7771" t="s">
        <v>20534</v>
      </c>
      <c r="B7771">
        <f>MID(dane3[[#This Row],[PassengerId]],1,4)+0</f>
        <v>8034</v>
      </c>
      <c r="C7771" t="s">
        <v>53</v>
      </c>
      <c r="D7771" t="b">
        <v>1</v>
      </c>
      <c r="E7771" t="s">
        <v>20535</v>
      </c>
      <c r="F7771" t="str">
        <f>MID($E7771,1,1)</f>
        <v>E</v>
      </c>
      <c r="G7771" t="str">
        <f>IFERROR(MID($E7771,SEARCH("/",$E7771,SEARCH("/",$E7771)+1)+1,1),"")</f>
        <v>S</v>
      </c>
      <c r="H7771" t="s">
        <v>16</v>
      </c>
      <c r="I7771">
        <v>18</v>
      </c>
      <c r="J7771" t="b">
        <v>0</v>
      </c>
      <c r="K7771" s="7">
        <v>0</v>
      </c>
      <c r="L7771" s="7">
        <v>0</v>
      </c>
      <c r="M7771" s="7">
        <v>0</v>
      </c>
      <c r="N7771" s="7">
        <v>0</v>
      </c>
      <c r="O7771" s="7">
        <v>0</v>
      </c>
      <c r="P7771" s="7">
        <f>SUM(dane3[[#This Row],[RoomService]:[VRDeck]])</f>
        <v>0</v>
      </c>
      <c r="Q7771" t="s">
        <v>20536</v>
      </c>
      <c r="R7771" t="b">
        <v>0</v>
      </c>
    </row>
    <row r="7772" spans="1:18" x14ac:dyDescent="0.3">
      <c r="A7772" t="s">
        <v>20539</v>
      </c>
      <c r="B7772">
        <f>MID(dane3[[#This Row],[PassengerId]],1,4)+0</f>
        <v>8035</v>
      </c>
      <c r="C7772" t="s">
        <v>53</v>
      </c>
      <c r="D7772" t="b">
        <v>1</v>
      </c>
      <c r="E7772" t="s">
        <v>20540</v>
      </c>
      <c r="F7772" t="str">
        <f>MID($E7772,1,1)</f>
        <v>F</v>
      </c>
      <c r="G7772" t="str">
        <f>IFERROR(MID($E7772,SEARCH("/",$E7772,SEARCH("/",$E7772)+1)+1,1),"")</f>
        <v>S</v>
      </c>
      <c r="H7772" t="s">
        <v>16</v>
      </c>
      <c r="I7772">
        <v>35</v>
      </c>
      <c r="J7772" t="b">
        <v>0</v>
      </c>
      <c r="K7772" s="7">
        <v>0</v>
      </c>
      <c r="L7772" s="7">
        <v>0</v>
      </c>
      <c r="M7772" s="7">
        <v>0</v>
      </c>
      <c r="N7772" s="7">
        <v>0</v>
      </c>
      <c r="O7772" s="7">
        <v>0</v>
      </c>
      <c r="P7772" s="7">
        <f>SUM(dane3[[#This Row],[RoomService]:[VRDeck]])</f>
        <v>0</v>
      </c>
      <c r="Q7772" t="s">
        <v>20541</v>
      </c>
      <c r="R7772" t="b">
        <v>1</v>
      </c>
    </row>
    <row r="7773" spans="1:18" x14ac:dyDescent="0.3">
      <c r="A7773" t="s">
        <v>20588</v>
      </c>
      <c r="B7773">
        <f>MID(dane3[[#This Row],[PassengerId]],1,4)+0</f>
        <v>8054</v>
      </c>
      <c r="C7773" t="s">
        <v>53</v>
      </c>
      <c r="D7773" t="b">
        <v>0</v>
      </c>
      <c r="E7773" t="s">
        <v>20589</v>
      </c>
      <c r="F7773" t="str">
        <f>MID($E7773,1,1)</f>
        <v>F</v>
      </c>
      <c r="G7773" t="str">
        <f>IFERROR(MID($E7773,SEARCH("/",$E7773,SEARCH("/",$E7773)+1)+1,1),"")</f>
        <v>S</v>
      </c>
      <c r="H7773" t="s">
        <v>46</v>
      </c>
      <c r="I7773">
        <v>52</v>
      </c>
      <c r="J7773" t="b">
        <v>0</v>
      </c>
      <c r="K7773" s="7">
        <v>0</v>
      </c>
      <c r="L7773" s="7">
        <v>0</v>
      </c>
      <c r="M7773" s="7">
        <v>262</v>
      </c>
      <c r="N7773" s="7">
        <v>1425</v>
      </c>
      <c r="O7773" s="7">
        <v>571</v>
      </c>
      <c r="P7773" s="7">
        <f>SUM(dane3[[#This Row],[RoomService]:[VRDeck]])</f>
        <v>2258</v>
      </c>
      <c r="Q7773" t="s">
        <v>20590</v>
      </c>
      <c r="R7773" t="b">
        <v>0</v>
      </c>
    </row>
    <row r="7774" spans="1:18" x14ac:dyDescent="0.3">
      <c r="A7774" t="s">
        <v>20613</v>
      </c>
      <c r="B7774">
        <f>MID(dane3[[#This Row],[PassengerId]],1,4)+0</f>
        <v>8060</v>
      </c>
      <c r="C7774" t="s">
        <v>53</v>
      </c>
      <c r="D7774" t="b">
        <v>1</v>
      </c>
      <c r="E7774" t="s">
        <v>20611</v>
      </c>
      <c r="F7774" t="str">
        <f>MID($E7774,1,1)</f>
        <v>F</v>
      </c>
      <c r="G7774" t="str">
        <f>IFERROR(MID($E7774,SEARCH("/",$E7774,SEARCH("/",$E7774)+1)+1,1),"")</f>
        <v>S</v>
      </c>
      <c r="H7774" t="s">
        <v>16</v>
      </c>
      <c r="I7774">
        <v>37</v>
      </c>
      <c r="J7774" t="b">
        <v>0</v>
      </c>
      <c r="K7774" s="7">
        <v>0</v>
      </c>
      <c r="L7774" s="7">
        <v>0</v>
      </c>
      <c r="M7774" s="7">
        <v>0</v>
      </c>
      <c r="N7774" s="7">
        <v>0</v>
      </c>
      <c r="O7774" s="7">
        <v>0</v>
      </c>
      <c r="P7774" s="7">
        <f>SUM(dane3[[#This Row],[RoomService]:[VRDeck]])</f>
        <v>0</v>
      </c>
      <c r="Q7774" t="s">
        <v>20614</v>
      </c>
      <c r="R7774" t="b">
        <v>1</v>
      </c>
    </row>
    <row r="7775" spans="1:18" x14ac:dyDescent="0.3">
      <c r="A7775" t="s">
        <v>19879</v>
      </c>
      <c r="B7775">
        <f>MID(dane3[[#This Row],[PassengerId]],1,4)+0</f>
        <v>7776</v>
      </c>
      <c r="C7775" t="s">
        <v>14</v>
      </c>
      <c r="D7775" t="b">
        <v>0</v>
      </c>
      <c r="E7775" t="s">
        <v>19880</v>
      </c>
      <c r="F7775" t="str">
        <f>MID($E7775,1,1)</f>
        <v>D</v>
      </c>
      <c r="G7775" t="str">
        <f>IFERROR(MID($E7775,SEARCH("/",$E7775,SEARCH("/",$E7775)+1)+1,1),"")</f>
        <v>P</v>
      </c>
      <c r="H7775" t="s">
        <v>16</v>
      </c>
      <c r="I7775">
        <v>57</v>
      </c>
      <c r="J7775" t="b">
        <v>0</v>
      </c>
      <c r="K7775" s="7">
        <v>0</v>
      </c>
      <c r="L7775" s="7">
        <v>412</v>
      </c>
      <c r="M7775" s="7">
        <v>0</v>
      </c>
      <c r="N7775" s="7">
        <v>5491</v>
      </c>
      <c r="O7775" s="7">
        <v>234</v>
      </c>
      <c r="P7775" s="7">
        <f>SUM(dane3[[#This Row],[RoomService]:[VRDeck]])</f>
        <v>6137</v>
      </c>
      <c r="Q7775" t="s">
        <v>19881</v>
      </c>
      <c r="R7775" t="b">
        <v>0</v>
      </c>
    </row>
    <row r="7776" spans="1:18" x14ac:dyDescent="0.3">
      <c r="A7776" t="s">
        <v>21247</v>
      </c>
      <c r="B7776">
        <f>MID(dane3[[#This Row],[PassengerId]],1,4)+0</f>
        <v>8301</v>
      </c>
      <c r="C7776" t="s">
        <v>14</v>
      </c>
      <c r="D7776" t="b">
        <v>0</v>
      </c>
      <c r="E7776" t="s">
        <v>21248</v>
      </c>
      <c r="F7776" t="str">
        <f>MID($E7776,1,1)</f>
        <v>C</v>
      </c>
      <c r="G7776" t="str">
        <f>IFERROR(MID($E7776,SEARCH("/",$E7776,SEARCH("/",$E7776)+1)+1,1),"")</f>
        <v>P</v>
      </c>
      <c r="H7776" t="s">
        <v>16</v>
      </c>
      <c r="I7776">
        <v>28</v>
      </c>
      <c r="J7776" t="b">
        <v>0</v>
      </c>
      <c r="K7776" s="7">
        <v>1722</v>
      </c>
      <c r="L7776" s="7">
        <v>5063</v>
      </c>
      <c r="M7776" s="7">
        <v>0</v>
      </c>
      <c r="N7776" s="7">
        <v>87</v>
      </c>
      <c r="O7776" s="7">
        <v>920</v>
      </c>
      <c r="P7776" s="7">
        <f>SUM(dane3[[#This Row],[RoomService]:[VRDeck]])</f>
        <v>7792</v>
      </c>
      <c r="Q7776" t="s">
        <v>21249</v>
      </c>
      <c r="R7776" t="b">
        <v>0</v>
      </c>
    </row>
    <row r="7777" spans="1:18" x14ac:dyDescent="0.3">
      <c r="A7777" t="s">
        <v>21250</v>
      </c>
      <c r="B7777">
        <f>MID(dane3[[#This Row],[PassengerId]],1,4)+0</f>
        <v>8302</v>
      </c>
      <c r="C7777" t="s">
        <v>19</v>
      </c>
      <c r="D7777" t="b">
        <v>0</v>
      </c>
      <c r="E7777" t="s">
        <v>21251</v>
      </c>
      <c r="F7777" t="str">
        <f>MID($E7777,1,1)</f>
        <v>G</v>
      </c>
      <c r="G7777" t="str">
        <f>IFERROR(MID($E7777,SEARCH("/",$E7777,SEARCH("/",$E7777)+1)+1,1),"")</f>
        <v>S</v>
      </c>
      <c r="H7777" t="s">
        <v>16</v>
      </c>
      <c r="I7777">
        <v>0</v>
      </c>
      <c r="J7777" t="b">
        <v>0</v>
      </c>
      <c r="K7777" s="7">
        <v>0</v>
      </c>
      <c r="L7777" s="7">
        <v>0</v>
      </c>
      <c r="M7777" s="7">
        <v>0</v>
      </c>
      <c r="N7777" s="7">
        <v>0</v>
      </c>
      <c r="O7777" s="7">
        <v>0</v>
      </c>
      <c r="P7777" s="7">
        <f>SUM(dane3[[#This Row],[RoomService]:[VRDeck]])</f>
        <v>0</v>
      </c>
      <c r="Q7777" t="s">
        <v>21252</v>
      </c>
      <c r="R7777" t="b">
        <v>1</v>
      </c>
    </row>
    <row r="7778" spans="1:18" x14ac:dyDescent="0.3">
      <c r="A7778" t="s">
        <v>21253</v>
      </c>
      <c r="B7778">
        <f>MID(dane3[[#This Row],[PassengerId]],1,4)+0</f>
        <v>8302</v>
      </c>
      <c r="C7778" t="s">
        <v>19</v>
      </c>
      <c r="D7778" t="b">
        <v>0</v>
      </c>
      <c r="E7778" t="s">
        <v>21254</v>
      </c>
      <c r="F7778" t="str">
        <f>MID($E7778,1,1)</f>
        <v>F</v>
      </c>
      <c r="G7778" t="str">
        <f>IFERROR(MID($E7778,SEARCH("/",$E7778,SEARCH("/",$E7778)+1)+1,1),"")</f>
        <v>S</v>
      </c>
      <c r="H7778" t="s">
        <v>16</v>
      </c>
      <c r="I7778">
        <v>17</v>
      </c>
      <c r="J7778" t="b">
        <v>0</v>
      </c>
      <c r="K7778" s="7">
        <v>4</v>
      </c>
      <c r="L7778" s="7">
        <v>0</v>
      </c>
      <c r="M7778" s="7">
        <v>867</v>
      </c>
      <c r="N7778" s="7">
        <v>0</v>
      </c>
      <c r="O7778" s="7">
        <v>0</v>
      </c>
      <c r="P7778" s="7">
        <f>SUM(dane3[[#This Row],[RoomService]:[VRDeck]])</f>
        <v>871</v>
      </c>
      <c r="Q7778" t="s">
        <v>21255</v>
      </c>
      <c r="R7778" t="b">
        <v>0</v>
      </c>
    </row>
    <row r="7779" spans="1:18" x14ac:dyDescent="0.3">
      <c r="A7779" t="s">
        <v>20618</v>
      </c>
      <c r="B7779">
        <f>MID(dane3[[#This Row],[PassengerId]],1,4)+0</f>
        <v>8064</v>
      </c>
      <c r="C7779" t="s">
        <v>53</v>
      </c>
      <c r="D7779" t="b">
        <v>1</v>
      </c>
      <c r="E7779" t="s">
        <v>39</v>
      </c>
      <c r="F7779" t="s">
        <v>23763</v>
      </c>
      <c r="G7779" t="str">
        <f>IFERROR(MID($E7779,SEARCH("/",$E7779,SEARCH("/",$E7779)+1)+1,1),"")</f>
        <v/>
      </c>
      <c r="H7779" t="s">
        <v>16</v>
      </c>
      <c r="I7779">
        <v>40</v>
      </c>
      <c r="J7779" t="b">
        <v>0</v>
      </c>
      <c r="K7779" s="7">
        <v>0</v>
      </c>
      <c r="L7779" s="7">
        <v>0</v>
      </c>
      <c r="M7779" s="7">
        <v>0</v>
      </c>
      <c r="N7779" s="7">
        <v>0</v>
      </c>
      <c r="O7779" s="7">
        <v>0</v>
      </c>
      <c r="P7779" s="7">
        <f>SUM(dane3[[#This Row],[RoomService]:[VRDeck]])</f>
        <v>0</v>
      </c>
      <c r="Q7779" t="s">
        <v>20619</v>
      </c>
      <c r="R7779" t="b">
        <v>1</v>
      </c>
    </row>
    <row r="7780" spans="1:18" x14ac:dyDescent="0.3">
      <c r="A7780" t="s">
        <v>21259</v>
      </c>
      <c r="B7780">
        <f>MID(dane3[[#This Row],[PassengerId]],1,4)+0</f>
        <v>8306</v>
      </c>
      <c r="C7780" t="s">
        <v>19</v>
      </c>
      <c r="D7780" t="b">
        <v>0</v>
      </c>
      <c r="E7780" t="s">
        <v>21260</v>
      </c>
      <c r="F7780" t="str">
        <f>MID($E7780,1,1)</f>
        <v>G</v>
      </c>
      <c r="G7780" t="str">
        <f>IFERROR(MID($E7780,SEARCH("/",$E7780,SEARCH("/",$E7780)+1)+1,1),"")</f>
        <v>P</v>
      </c>
      <c r="H7780" t="s">
        <v>16</v>
      </c>
      <c r="I7780">
        <v>6</v>
      </c>
      <c r="J7780" t="b">
        <v>0</v>
      </c>
      <c r="K7780" s="7">
        <v>0</v>
      </c>
      <c r="L7780" s="7">
        <v>0</v>
      </c>
      <c r="M7780" s="7">
        <v>0</v>
      </c>
      <c r="N7780" s="7">
        <v>0</v>
      </c>
      <c r="O7780" s="7">
        <v>0</v>
      </c>
      <c r="P7780" s="7">
        <f>SUM(dane3[[#This Row],[RoomService]:[VRDeck]])</f>
        <v>0</v>
      </c>
      <c r="Q7780" t="s">
        <v>21261</v>
      </c>
      <c r="R7780" t="b">
        <v>1</v>
      </c>
    </row>
    <row r="7781" spans="1:18" x14ac:dyDescent="0.3">
      <c r="A7781" t="s">
        <v>21262</v>
      </c>
      <c r="B7781">
        <f>MID(dane3[[#This Row],[PassengerId]],1,4)+0</f>
        <v>8306</v>
      </c>
      <c r="C7781" t="s">
        <v>19</v>
      </c>
      <c r="D7781" t="b">
        <v>1</v>
      </c>
      <c r="E7781" t="s">
        <v>21260</v>
      </c>
      <c r="F7781" t="str">
        <f>MID($E7781,1,1)</f>
        <v>G</v>
      </c>
      <c r="G7781" t="str">
        <f>IFERROR(MID($E7781,SEARCH("/",$E7781,SEARCH("/",$E7781)+1)+1,1),"")</f>
        <v>P</v>
      </c>
      <c r="H7781" t="s">
        <v>32</v>
      </c>
      <c r="I7781">
        <v>29</v>
      </c>
      <c r="J7781" t="b">
        <v>0</v>
      </c>
      <c r="K7781" s="7">
        <v>0</v>
      </c>
      <c r="L7781" s="7">
        <v>0</v>
      </c>
      <c r="M7781" s="7">
        <v>0</v>
      </c>
      <c r="N7781" s="7">
        <v>0</v>
      </c>
      <c r="O7781" s="7">
        <v>0</v>
      </c>
      <c r="P7781" s="7">
        <f>SUM(dane3[[#This Row],[RoomService]:[VRDeck]])</f>
        <v>0</v>
      </c>
      <c r="Q7781" t="s">
        <v>21263</v>
      </c>
      <c r="R7781" t="b">
        <v>1</v>
      </c>
    </row>
    <row r="7782" spans="1:18" x14ac:dyDescent="0.3">
      <c r="A7782" t="s">
        <v>401</v>
      </c>
      <c r="B7782">
        <f>MID(dane3[[#This Row],[PassengerId]],1,4)+0</f>
        <v>152</v>
      </c>
      <c r="C7782" t="s">
        <v>19</v>
      </c>
      <c r="D7782" t="b">
        <v>0</v>
      </c>
      <c r="E7782" t="s">
        <v>402</v>
      </c>
      <c r="F7782" t="str">
        <f>MID($E7782,1,1)</f>
        <v>F</v>
      </c>
      <c r="G7782" t="str">
        <f>IFERROR(MID($E7782,SEARCH("/",$E7782,SEARCH("/",$E7782)+1)+1,1),"")</f>
        <v>P</v>
      </c>
      <c r="H7782" t="s">
        <v>32</v>
      </c>
      <c r="I7782">
        <v>41</v>
      </c>
      <c r="J7782" t="b">
        <v>0</v>
      </c>
      <c r="K7782" s="7">
        <v>0</v>
      </c>
      <c r="L7782" s="7">
        <v>0</v>
      </c>
      <c r="M7782" s="7">
        <v>0</v>
      </c>
      <c r="N7782" s="7">
        <v>0</v>
      </c>
      <c r="O7782" s="7">
        <v>607</v>
      </c>
      <c r="P7782" s="7">
        <f>SUM(dane3[[#This Row],[RoomService]:[VRDeck]])</f>
        <v>607</v>
      </c>
      <c r="Q7782" t="s">
        <v>403</v>
      </c>
      <c r="R7782" t="b">
        <v>0</v>
      </c>
    </row>
    <row r="7783" spans="1:18" x14ac:dyDescent="0.3">
      <c r="A7783" t="s">
        <v>21266</v>
      </c>
      <c r="B7783">
        <f>MID(dane3[[#This Row],[PassengerId]],1,4)+0</f>
        <v>8307</v>
      </c>
      <c r="C7783" t="s">
        <v>14</v>
      </c>
      <c r="D7783" t="b">
        <v>0</v>
      </c>
      <c r="E7783" t="s">
        <v>21267</v>
      </c>
      <c r="F7783" t="str">
        <f>MID($E7783,1,1)</f>
        <v>A</v>
      </c>
      <c r="G7783" t="str">
        <f>IFERROR(MID($E7783,SEARCH("/",$E7783,SEARCH("/",$E7783)+1)+1,1),"")</f>
        <v>S</v>
      </c>
      <c r="H7783" t="s">
        <v>46</v>
      </c>
      <c r="I7783">
        <v>27</v>
      </c>
      <c r="J7783" t="b">
        <v>1</v>
      </c>
      <c r="K7783" s="7">
        <v>0</v>
      </c>
      <c r="L7783" s="7">
        <v>1337</v>
      </c>
      <c r="M7783" s="7">
        <v>1929</v>
      </c>
      <c r="N7783" s="7">
        <v>0</v>
      </c>
      <c r="O7783" s="7">
        <v>0</v>
      </c>
      <c r="P7783" s="7">
        <f>SUM(dane3[[#This Row],[RoomService]:[VRDeck]])</f>
        <v>3266</v>
      </c>
      <c r="Q7783" t="s">
        <v>21268</v>
      </c>
      <c r="R7783" t="b">
        <v>1</v>
      </c>
    </row>
    <row r="7784" spans="1:18" x14ac:dyDescent="0.3">
      <c r="A7784" t="s">
        <v>21269</v>
      </c>
      <c r="B7784">
        <f>MID(dane3[[#This Row],[PassengerId]],1,4)+0</f>
        <v>8307</v>
      </c>
      <c r="C7784" t="s">
        <v>14</v>
      </c>
      <c r="D7784" t="b">
        <v>1</v>
      </c>
      <c r="E7784" t="s">
        <v>21267</v>
      </c>
      <c r="F7784" t="str">
        <f>MID($E7784,1,1)</f>
        <v>A</v>
      </c>
      <c r="G7784" t="str">
        <f>IFERROR(MID($E7784,SEARCH("/",$E7784,SEARCH("/",$E7784)+1)+1,1),"")</f>
        <v>S</v>
      </c>
      <c r="H7784" t="s">
        <v>16</v>
      </c>
      <c r="I7784">
        <v>34</v>
      </c>
      <c r="J7784" t="b">
        <v>0</v>
      </c>
      <c r="K7784" s="7">
        <v>0</v>
      </c>
      <c r="L7784" s="7">
        <v>0</v>
      </c>
      <c r="M7784" s="7">
        <v>0</v>
      </c>
      <c r="N7784" s="7">
        <v>0</v>
      </c>
      <c r="O7784" s="7">
        <v>0</v>
      </c>
      <c r="P7784" s="7">
        <f>SUM(dane3[[#This Row],[RoomService]:[VRDeck]])</f>
        <v>0</v>
      </c>
      <c r="Q7784" t="s">
        <v>21270</v>
      </c>
      <c r="R7784" t="b">
        <v>1</v>
      </c>
    </row>
    <row r="7785" spans="1:18" x14ac:dyDescent="0.3">
      <c r="A7785" t="s">
        <v>21271</v>
      </c>
      <c r="B7785">
        <f>MID(dane3[[#This Row],[PassengerId]],1,4)+0</f>
        <v>8310</v>
      </c>
      <c r="C7785" t="s">
        <v>14</v>
      </c>
      <c r="D7785" t="b">
        <v>1</v>
      </c>
      <c r="E7785" t="s">
        <v>21272</v>
      </c>
      <c r="F7785" t="str">
        <f>MID($E7785,1,1)</f>
        <v>E</v>
      </c>
      <c r="G7785" t="str">
        <f>IFERROR(MID($E7785,SEARCH("/",$E7785,SEARCH("/",$E7785)+1)+1,1),"")</f>
        <v>S</v>
      </c>
      <c r="H7785" t="s">
        <v>46</v>
      </c>
      <c r="I7785">
        <v>36</v>
      </c>
      <c r="J7785" t="b">
        <v>0</v>
      </c>
      <c r="K7785" s="7">
        <v>0</v>
      </c>
      <c r="L7785" s="7">
        <v>0</v>
      </c>
      <c r="M7785" s="7">
        <v>0</v>
      </c>
      <c r="N7785" s="7">
        <v>0</v>
      </c>
      <c r="O7785" s="7">
        <v>0</v>
      </c>
      <c r="P7785" s="7">
        <f>SUM(dane3[[#This Row],[RoomService]:[VRDeck]])</f>
        <v>0</v>
      </c>
      <c r="Q7785" t="s">
        <v>21273</v>
      </c>
      <c r="R7785" t="b">
        <v>1</v>
      </c>
    </row>
    <row r="7786" spans="1:18" x14ac:dyDescent="0.3">
      <c r="A7786" t="s">
        <v>21274</v>
      </c>
      <c r="B7786">
        <f>MID(dane3[[#This Row],[PassengerId]],1,4)+0</f>
        <v>8313</v>
      </c>
      <c r="C7786" t="s">
        <v>19</v>
      </c>
      <c r="D7786" t="b">
        <v>0</v>
      </c>
      <c r="E7786" t="s">
        <v>21275</v>
      </c>
      <c r="F7786" t="str">
        <f>MID($E7786,1,1)</f>
        <v>G</v>
      </c>
      <c r="G7786" t="str">
        <f>IFERROR(MID($E7786,SEARCH("/",$E7786,SEARCH("/",$E7786)+1)+1,1),"")</f>
        <v>S</v>
      </c>
      <c r="H7786" t="s">
        <v>16</v>
      </c>
      <c r="I7786">
        <v>30</v>
      </c>
      <c r="J7786" t="b">
        <v>0</v>
      </c>
      <c r="K7786" s="7">
        <v>467</v>
      </c>
      <c r="L7786" s="7">
        <v>0</v>
      </c>
      <c r="M7786" s="7">
        <v>0</v>
      </c>
      <c r="N7786" s="7">
        <v>0</v>
      </c>
      <c r="O7786" s="7">
        <v>287</v>
      </c>
      <c r="P7786" s="7">
        <f>SUM(dane3[[#This Row],[RoomService]:[VRDeck]])</f>
        <v>754</v>
      </c>
      <c r="Q7786" t="s">
        <v>21276</v>
      </c>
      <c r="R7786" t="b">
        <v>0</v>
      </c>
    </row>
    <row r="7787" spans="1:18" x14ac:dyDescent="0.3">
      <c r="A7787" t="s">
        <v>21277</v>
      </c>
      <c r="B7787">
        <f>MID(dane3[[#This Row],[PassengerId]],1,4)+0</f>
        <v>8314</v>
      </c>
      <c r="C7787" t="s">
        <v>14</v>
      </c>
      <c r="D7787" t="b">
        <v>0</v>
      </c>
      <c r="E7787" t="s">
        <v>21278</v>
      </c>
      <c r="F7787" t="str">
        <f>MID($E7787,1,1)</f>
        <v>D</v>
      </c>
      <c r="G7787" t="str">
        <f>IFERROR(MID($E7787,SEARCH("/",$E7787,SEARCH("/",$E7787)+1)+1,1),"")</f>
        <v>S</v>
      </c>
      <c r="H7787" t="s">
        <v>16</v>
      </c>
      <c r="I7787">
        <v>30</v>
      </c>
      <c r="J7787" t="b">
        <v>0</v>
      </c>
      <c r="K7787" s="7">
        <v>0</v>
      </c>
      <c r="L7787" s="7">
        <v>640</v>
      </c>
      <c r="M7787" s="7">
        <v>0</v>
      </c>
      <c r="N7787" s="7">
        <v>31</v>
      </c>
      <c r="O7787" s="7">
        <v>6201</v>
      </c>
      <c r="P7787" s="7">
        <f>SUM(dane3[[#This Row],[RoomService]:[VRDeck]])</f>
        <v>6872</v>
      </c>
      <c r="Q7787" t="s">
        <v>21279</v>
      </c>
      <c r="R7787" t="b">
        <v>0</v>
      </c>
    </row>
    <row r="7788" spans="1:18" x14ac:dyDescent="0.3">
      <c r="A7788" t="s">
        <v>21280</v>
      </c>
      <c r="B7788">
        <f>MID(dane3[[#This Row],[PassengerId]],1,4)+0</f>
        <v>8314</v>
      </c>
      <c r="C7788" t="s">
        <v>14</v>
      </c>
      <c r="D7788" t="b">
        <v>0</v>
      </c>
      <c r="E7788" t="s">
        <v>21278</v>
      </c>
      <c r="F7788" t="str">
        <f>MID($E7788,1,1)</f>
        <v>D</v>
      </c>
      <c r="G7788" t="str">
        <f>IFERROR(MID($E7788,SEARCH("/",$E7788,SEARCH("/",$E7788)+1)+1,1),"")</f>
        <v>S</v>
      </c>
      <c r="H7788" t="s">
        <v>46</v>
      </c>
      <c r="I7788">
        <v>29</v>
      </c>
      <c r="J7788" t="b">
        <v>1</v>
      </c>
      <c r="K7788" s="7">
        <v>0</v>
      </c>
      <c r="L7788" s="7">
        <v>2949</v>
      </c>
      <c r="M7788" s="7">
        <v>0</v>
      </c>
      <c r="N7788" s="7">
        <v>2</v>
      </c>
      <c r="O7788" s="7">
        <v>654</v>
      </c>
      <c r="P7788" s="7">
        <f>SUM(dane3[[#This Row],[RoomService]:[VRDeck]])</f>
        <v>3605</v>
      </c>
      <c r="Q7788" t="s">
        <v>21281</v>
      </c>
      <c r="R7788" t="b">
        <v>1</v>
      </c>
    </row>
    <row r="7789" spans="1:18" x14ac:dyDescent="0.3">
      <c r="A7789" t="s">
        <v>21282</v>
      </c>
      <c r="B7789">
        <f>MID(dane3[[#This Row],[PassengerId]],1,4)+0</f>
        <v>8315</v>
      </c>
      <c r="C7789" t="s">
        <v>19</v>
      </c>
      <c r="D7789" t="b">
        <v>0</v>
      </c>
      <c r="E7789" t="s">
        <v>21283</v>
      </c>
      <c r="F7789" t="str">
        <f>MID($E7789,1,1)</f>
        <v>F</v>
      </c>
      <c r="G7789" t="str">
        <f>IFERROR(MID($E7789,SEARCH("/",$E7789,SEARCH("/",$E7789)+1)+1,1),"")</f>
        <v>S</v>
      </c>
      <c r="H7789" t="s">
        <v>16</v>
      </c>
      <c r="I7789">
        <v>21</v>
      </c>
      <c r="J7789" t="b">
        <v>0</v>
      </c>
      <c r="K7789" s="7">
        <v>380</v>
      </c>
      <c r="L7789" s="7">
        <v>177</v>
      </c>
      <c r="M7789" s="7">
        <v>161</v>
      </c>
      <c r="N7789" s="7">
        <v>0</v>
      </c>
      <c r="O7789" s="7">
        <v>85</v>
      </c>
      <c r="P7789" s="7">
        <f>SUM(dane3[[#This Row],[RoomService]:[VRDeck]])</f>
        <v>803</v>
      </c>
      <c r="Q7789" t="s">
        <v>21284</v>
      </c>
      <c r="R7789" t="b">
        <v>0</v>
      </c>
    </row>
    <row r="7790" spans="1:18" x14ac:dyDescent="0.3">
      <c r="A7790" t="s">
        <v>21285</v>
      </c>
      <c r="B7790">
        <f>MID(dane3[[#This Row],[PassengerId]],1,4)+0</f>
        <v>8316</v>
      </c>
      <c r="C7790" t="s">
        <v>19</v>
      </c>
      <c r="D7790" t="b">
        <v>0</v>
      </c>
      <c r="E7790" t="s">
        <v>21286</v>
      </c>
      <c r="F7790" t="str">
        <f>MID($E7790,1,1)</f>
        <v>F</v>
      </c>
      <c r="G7790" t="str">
        <f>IFERROR(MID($E7790,SEARCH("/",$E7790,SEARCH("/",$E7790)+1)+1,1),"")</f>
        <v>P</v>
      </c>
      <c r="H7790" t="s">
        <v>46</v>
      </c>
      <c r="I7790">
        <v>21</v>
      </c>
      <c r="J7790" t="b">
        <v>0</v>
      </c>
      <c r="K7790" s="7">
        <v>532</v>
      </c>
      <c r="L7790" s="7">
        <v>4</v>
      </c>
      <c r="M7790" s="7">
        <v>37</v>
      </c>
      <c r="N7790" s="7">
        <v>1</v>
      </c>
      <c r="O7790" s="7">
        <v>0</v>
      </c>
      <c r="P7790" s="7">
        <f>SUM(dane3[[#This Row],[RoomService]:[VRDeck]])</f>
        <v>574</v>
      </c>
      <c r="Q7790" t="s">
        <v>21287</v>
      </c>
      <c r="R7790" t="b">
        <v>0</v>
      </c>
    </row>
    <row r="7791" spans="1:18" x14ac:dyDescent="0.3">
      <c r="A7791" t="s">
        <v>21288</v>
      </c>
      <c r="B7791">
        <f>MID(dane3[[#This Row],[PassengerId]],1,4)+0</f>
        <v>8317</v>
      </c>
      <c r="C7791" t="s">
        <v>19</v>
      </c>
      <c r="D7791" t="b">
        <v>0</v>
      </c>
      <c r="E7791" t="s">
        <v>21289</v>
      </c>
      <c r="F7791" t="str">
        <f>MID($E7791,1,1)</f>
        <v>F</v>
      </c>
      <c r="G7791" t="str">
        <f>IFERROR(MID($E7791,SEARCH("/",$E7791,SEARCH("/",$E7791)+1)+1,1),"")</f>
        <v>P</v>
      </c>
      <c r="H7791" t="s">
        <v>46</v>
      </c>
      <c r="I7791">
        <v>18</v>
      </c>
      <c r="J7791" t="b">
        <v>0</v>
      </c>
      <c r="K7791" s="7">
        <v>2</v>
      </c>
      <c r="L7791" s="7">
        <v>83</v>
      </c>
      <c r="M7791" s="7">
        <v>576</v>
      </c>
      <c r="N7791" s="7">
        <v>37</v>
      </c>
      <c r="O7791" s="7">
        <v>0</v>
      </c>
      <c r="P7791" s="7">
        <f>SUM(dane3[[#This Row],[RoomService]:[VRDeck]])</f>
        <v>698</v>
      </c>
      <c r="Q7791" t="s">
        <v>21290</v>
      </c>
      <c r="R7791" t="b">
        <v>0</v>
      </c>
    </row>
    <row r="7792" spans="1:18" x14ac:dyDescent="0.3">
      <c r="A7792" t="s">
        <v>20620</v>
      </c>
      <c r="B7792">
        <f>MID(dane3[[#This Row],[PassengerId]],1,4)+0</f>
        <v>8064</v>
      </c>
      <c r="C7792" t="s">
        <v>53</v>
      </c>
      <c r="D7792" t="b">
        <v>0</v>
      </c>
      <c r="E7792" t="s">
        <v>20621</v>
      </c>
      <c r="F7792" t="str">
        <f>MID($E7792,1,1)</f>
        <v>E</v>
      </c>
      <c r="G7792" t="str">
        <f>IFERROR(MID($E7792,SEARCH("/",$E7792,SEARCH("/",$E7792)+1)+1,1),"")</f>
        <v>S</v>
      </c>
      <c r="H7792" t="s">
        <v>16</v>
      </c>
      <c r="I7792">
        <v>0</v>
      </c>
      <c r="J7792" t="b">
        <v>0</v>
      </c>
      <c r="K7792" s="7">
        <v>0</v>
      </c>
      <c r="L7792" s="7">
        <v>0</v>
      </c>
      <c r="M7792" s="7">
        <v>0</v>
      </c>
      <c r="N7792" s="7">
        <v>0</v>
      </c>
      <c r="O7792" s="7">
        <v>0</v>
      </c>
      <c r="P7792" s="7">
        <f>SUM(dane3[[#This Row],[RoomService]:[VRDeck]])</f>
        <v>0</v>
      </c>
      <c r="Q7792" t="s">
        <v>20622</v>
      </c>
      <c r="R7792" t="b">
        <v>1</v>
      </c>
    </row>
    <row r="7793" spans="1:18" x14ac:dyDescent="0.3">
      <c r="A7793" t="s">
        <v>20623</v>
      </c>
      <c r="B7793">
        <f>MID(dane3[[#This Row],[PassengerId]],1,4)+0</f>
        <v>8064</v>
      </c>
      <c r="C7793" t="s">
        <v>53</v>
      </c>
      <c r="D7793" t="b">
        <v>1</v>
      </c>
      <c r="E7793" t="s">
        <v>20621</v>
      </c>
      <c r="F7793" t="str">
        <f>MID($E7793,1,1)</f>
        <v>E</v>
      </c>
      <c r="G7793" t="str">
        <f>IFERROR(MID($E7793,SEARCH("/",$E7793,SEARCH("/",$E7793)+1)+1,1),"")</f>
        <v>S</v>
      </c>
      <c r="H7793" t="s">
        <v>16</v>
      </c>
      <c r="I7793">
        <v>33</v>
      </c>
      <c r="J7793" t="b">
        <v>0</v>
      </c>
      <c r="K7793" s="7">
        <v>0</v>
      </c>
      <c r="L7793" s="7">
        <v>0</v>
      </c>
      <c r="M7793" s="7">
        <v>0</v>
      </c>
      <c r="N7793" s="7">
        <v>0</v>
      </c>
      <c r="O7793" s="7">
        <v>0</v>
      </c>
      <c r="P7793" s="7">
        <f>SUM(dane3[[#This Row],[RoomService]:[VRDeck]])</f>
        <v>0</v>
      </c>
      <c r="Q7793" t="s">
        <v>20624</v>
      </c>
      <c r="R7793" t="b">
        <v>0</v>
      </c>
    </row>
    <row r="7794" spans="1:18" x14ac:dyDescent="0.3">
      <c r="A7794" t="s">
        <v>20625</v>
      </c>
      <c r="B7794">
        <f>MID(dane3[[#This Row],[PassengerId]],1,4)+0</f>
        <v>8066</v>
      </c>
      <c r="C7794" t="s">
        <v>53</v>
      </c>
      <c r="D7794" t="b">
        <v>1</v>
      </c>
      <c r="E7794" t="s">
        <v>20626</v>
      </c>
      <c r="F7794" t="str">
        <f>MID($E7794,1,1)</f>
        <v>F</v>
      </c>
      <c r="G7794" t="str">
        <f>IFERROR(MID($E7794,SEARCH("/",$E7794,SEARCH("/",$E7794)+1)+1,1),"")</f>
        <v>S</v>
      </c>
      <c r="H7794" t="s">
        <v>16</v>
      </c>
      <c r="I7794">
        <v>23</v>
      </c>
      <c r="J7794" t="b">
        <v>0</v>
      </c>
      <c r="K7794" s="7">
        <v>0</v>
      </c>
      <c r="L7794" s="7">
        <v>0</v>
      </c>
      <c r="M7794" s="7">
        <v>0</v>
      </c>
      <c r="N7794" s="7">
        <v>0</v>
      </c>
      <c r="O7794" s="7">
        <v>0</v>
      </c>
      <c r="P7794" s="7">
        <f>SUM(dane3[[#This Row],[RoomService]:[VRDeck]])</f>
        <v>0</v>
      </c>
      <c r="Q7794" t="s">
        <v>20627</v>
      </c>
      <c r="R7794" t="b">
        <v>1</v>
      </c>
    </row>
    <row r="7795" spans="1:18" x14ac:dyDescent="0.3">
      <c r="A7795" t="s">
        <v>20686</v>
      </c>
      <c r="B7795">
        <f>MID(dane3[[#This Row],[PassengerId]],1,4)+0</f>
        <v>8088</v>
      </c>
      <c r="C7795" t="s">
        <v>53</v>
      </c>
      <c r="D7795" t="b">
        <v>0</v>
      </c>
      <c r="E7795" t="s">
        <v>20687</v>
      </c>
      <c r="F7795" t="str">
        <f>MID($E7795,1,1)</f>
        <v>E</v>
      </c>
      <c r="G7795" t="str">
        <f>IFERROR(MID($E7795,SEARCH("/",$E7795,SEARCH("/",$E7795)+1)+1,1),"")</f>
        <v>P</v>
      </c>
      <c r="H7795" t="s">
        <v>16</v>
      </c>
      <c r="I7795">
        <v>23</v>
      </c>
      <c r="J7795" t="b">
        <v>0</v>
      </c>
      <c r="K7795" s="7">
        <v>1</v>
      </c>
      <c r="L7795" s="7">
        <v>0</v>
      </c>
      <c r="M7795" s="7">
        <v>11</v>
      </c>
      <c r="N7795" s="7">
        <v>0</v>
      </c>
      <c r="O7795" s="7">
        <v>2336</v>
      </c>
      <c r="P7795" s="7">
        <f>SUM(dane3[[#This Row],[RoomService]:[VRDeck]])</f>
        <v>2348</v>
      </c>
      <c r="Q7795" t="s">
        <v>20688</v>
      </c>
      <c r="R7795" t="b">
        <v>0</v>
      </c>
    </row>
    <row r="7796" spans="1:18" x14ac:dyDescent="0.3">
      <c r="A7796" t="s">
        <v>21300</v>
      </c>
      <c r="B7796">
        <f>MID(dane3[[#This Row],[PassengerId]],1,4)+0</f>
        <v>8319</v>
      </c>
      <c r="C7796" t="s">
        <v>19</v>
      </c>
      <c r="D7796" t="b">
        <v>0</v>
      </c>
      <c r="E7796" t="s">
        <v>21301</v>
      </c>
      <c r="F7796" t="str">
        <f>MID($E7796,1,1)</f>
        <v>F</v>
      </c>
      <c r="G7796" t="str">
        <f>IFERROR(MID($E7796,SEARCH("/",$E7796,SEARCH("/",$E7796)+1)+1,1),"")</f>
        <v>P</v>
      </c>
      <c r="H7796" t="s">
        <v>16</v>
      </c>
      <c r="I7796">
        <v>24</v>
      </c>
      <c r="J7796" t="b">
        <v>0</v>
      </c>
      <c r="K7796" s="7">
        <v>0</v>
      </c>
      <c r="L7796" s="7">
        <v>0</v>
      </c>
      <c r="M7796" s="7">
        <v>729</v>
      </c>
      <c r="N7796" s="7">
        <v>0</v>
      </c>
      <c r="O7796" s="7">
        <v>75</v>
      </c>
      <c r="P7796" s="7">
        <f>SUM(dane3[[#This Row],[RoomService]:[VRDeck]])</f>
        <v>804</v>
      </c>
      <c r="Q7796" t="s">
        <v>21302</v>
      </c>
      <c r="R7796" t="b">
        <v>0</v>
      </c>
    </row>
    <row r="7797" spans="1:18" x14ac:dyDescent="0.3">
      <c r="A7797" t="s">
        <v>21303</v>
      </c>
      <c r="B7797">
        <f>MID(dane3[[#This Row],[PassengerId]],1,4)+0</f>
        <v>8320</v>
      </c>
      <c r="C7797" t="s">
        <v>19</v>
      </c>
      <c r="D7797" t="b">
        <v>1</v>
      </c>
      <c r="E7797" t="s">
        <v>21304</v>
      </c>
      <c r="F7797" t="str">
        <f>MID($E7797,1,1)</f>
        <v>G</v>
      </c>
      <c r="G7797" t="str">
        <f>IFERROR(MID($E7797,SEARCH("/",$E7797,SEARCH("/",$E7797)+1)+1,1),"")</f>
        <v>P</v>
      </c>
      <c r="H7797" t="s">
        <v>32</v>
      </c>
      <c r="I7797">
        <v>19</v>
      </c>
      <c r="J7797" t="b">
        <v>0</v>
      </c>
      <c r="K7797" s="7">
        <v>0</v>
      </c>
      <c r="L7797" s="7">
        <v>0</v>
      </c>
      <c r="M7797" s="7">
        <v>0</v>
      </c>
      <c r="N7797" s="7">
        <v>0</v>
      </c>
      <c r="O7797" s="7">
        <v>0</v>
      </c>
      <c r="P7797" s="7">
        <f>SUM(dane3[[#This Row],[RoomService]:[VRDeck]])</f>
        <v>0</v>
      </c>
      <c r="Q7797" t="s">
        <v>21305</v>
      </c>
      <c r="R7797" t="b">
        <v>1</v>
      </c>
    </row>
    <row r="7798" spans="1:18" x14ac:dyDescent="0.3">
      <c r="A7798" t="s">
        <v>21306</v>
      </c>
      <c r="B7798">
        <f>MID(dane3[[#This Row],[PassengerId]],1,4)+0</f>
        <v>8321</v>
      </c>
      <c r="C7798" t="s">
        <v>19</v>
      </c>
      <c r="D7798" t="b">
        <v>0</v>
      </c>
      <c r="E7798" t="s">
        <v>21307</v>
      </c>
      <c r="F7798" t="str">
        <f>MID($E7798,1,1)</f>
        <v>F</v>
      </c>
      <c r="G7798" t="str">
        <f>IFERROR(MID($E7798,SEARCH("/",$E7798,SEARCH("/",$E7798)+1)+1,1),"")</f>
        <v>P</v>
      </c>
      <c r="H7798" t="s">
        <v>16</v>
      </c>
      <c r="I7798">
        <v>23</v>
      </c>
      <c r="J7798" t="b">
        <v>0</v>
      </c>
      <c r="K7798" s="7">
        <v>0</v>
      </c>
      <c r="L7798" s="7">
        <v>0</v>
      </c>
      <c r="M7798" s="7">
        <v>0</v>
      </c>
      <c r="N7798" s="7">
        <v>0</v>
      </c>
      <c r="O7798" s="7">
        <v>693</v>
      </c>
      <c r="P7798" s="7">
        <f>SUM(dane3[[#This Row],[RoomService]:[VRDeck]])</f>
        <v>693</v>
      </c>
      <c r="Q7798" t="s">
        <v>21308</v>
      </c>
      <c r="R7798" t="b">
        <v>0</v>
      </c>
    </row>
    <row r="7799" spans="1:18" x14ac:dyDescent="0.3">
      <c r="A7799" t="s">
        <v>21309</v>
      </c>
      <c r="B7799">
        <f>MID(dane3[[#This Row],[PassengerId]],1,4)+0</f>
        <v>8322</v>
      </c>
      <c r="C7799" t="s">
        <v>14</v>
      </c>
      <c r="D7799" t="b">
        <v>0</v>
      </c>
      <c r="E7799" t="s">
        <v>39</v>
      </c>
      <c r="F7799" t="s">
        <v>23760</v>
      </c>
      <c r="G7799" t="str">
        <f>IFERROR(MID($E7799,SEARCH("/",$E7799,SEARCH("/",$E7799)+1)+1,1),"")</f>
        <v/>
      </c>
      <c r="H7799" t="s">
        <v>32</v>
      </c>
      <c r="I7799">
        <v>45</v>
      </c>
      <c r="J7799" t="b">
        <v>1</v>
      </c>
      <c r="K7799" s="7">
        <v>0</v>
      </c>
      <c r="L7799" s="7">
        <v>49</v>
      </c>
      <c r="M7799" s="7">
        <v>0</v>
      </c>
      <c r="N7799" s="7">
        <v>4864</v>
      </c>
      <c r="O7799" s="7">
        <v>3902</v>
      </c>
      <c r="P7799" s="7">
        <f>SUM(dane3[[#This Row],[RoomService]:[VRDeck]])</f>
        <v>8815</v>
      </c>
      <c r="Q7799" t="s">
        <v>21310</v>
      </c>
      <c r="R7799" t="b">
        <v>0</v>
      </c>
    </row>
    <row r="7800" spans="1:18" x14ac:dyDescent="0.3">
      <c r="A7800" t="s">
        <v>21311</v>
      </c>
      <c r="B7800">
        <f>MID(dane3[[#This Row],[PassengerId]],1,4)+0</f>
        <v>8322</v>
      </c>
      <c r="C7800" t="s">
        <v>14</v>
      </c>
      <c r="D7800" t="b">
        <v>1</v>
      </c>
      <c r="E7800" t="s">
        <v>21312</v>
      </c>
      <c r="F7800" t="str">
        <f>MID($E7800,1,1)</f>
        <v>C</v>
      </c>
      <c r="G7800" t="str">
        <f>IFERROR(MID($E7800,SEARCH("/",$E7800,SEARCH("/",$E7800)+1)+1,1),"")</f>
        <v>S</v>
      </c>
      <c r="H7800" t="s">
        <v>46</v>
      </c>
      <c r="I7800">
        <v>52</v>
      </c>
      <c r="J7800" t="b">
        <v>0</v>
      </c>
      <c r="K7800" s="7">
        <v>0</v>
      </c>
      <c r="L7800" s="7">
        <v>0</v>
      </c>
      <c r="M7800" s="7">
        <v>0</v>
      </c>
      <c r="N7800" s="7">
        <v>0</v>
      </c>
      <c r="O7800" s="7">
        <v>0</v>
      </c>
      <c r="P7800" s="7">
        <f>SUM(dane3[[#This Row],[RoomService]:[VRDeck]])</f>
        <v>0</v>
      </c>
      <c r="Q7800" t="s">
        <v>21313</v>
      </c>
      <c r="R7800" t="b">
        <v>1</v>
      </c>
    </row>
    <row r="7801" spans="1:18" x14ac:dyDescent="0.3">
      <c r="A7801" t="s">
        <v>21314</v>
      </c>
      <c r="B7801">
        <f>MID(dane3[[#This Row],[PassengerId]],1,4)+0</f>
        <v>8323</v>
      </c>
      <c r="C7801" t="s">
        <v>19</v>
      </c>
      <c r="D7801" t="b">
        <v>0</v>
      </c>
      <c r="E7801" t="s">
        <v>21315</v>
      </c>
      <c r="F7801" t="str">
        <f>MID($E7801,1,1)</f>
        <v>E</v>
      </c>
      <c r="G7801" t="str">
        <f>IFERROR(MID($E7801,SEARCH("/",$E7801,SEARCH("/",$E7801)+1)+1,1),"")</f>
        <v>S</v>
      </c>
      <c r="H7801" t="s">
        <v>32</v>
      </c>
      <c r="I7801">
        <v>55</v>
      </c>
      <c r="J7801" t="b">
        <v>0</v>
      </c>
      <c r="K7801" s="7">
        <v>0</v>
      </c>
      <c r="L7801" s="7">
        <v>465</v>
      </c>
      <c r="M7801" s="7">
        <v>277</v>
      </c>
      <c r="N7801" s="7">
        <v>48</v>
      </c>
      <c r="O7801" s="7">
        <v>0</v>
      </c>
      <c r="P7801" s="7">
        <f>SUM(dane3[[#This Row],[RoomService]:[VRDeck]])</f>
        <v>790</v>
      </c>
      <c r="Q7801" t="s">
        <v>21316</v>
      </c>
      <c r="R7801" t="b">
        <v>1</v>
      </c>
    </row>
    <row r="7802" spans="1:18" x14ac:dyDescent="0.3">
      <c r="A7802" t="s">
        <v>21317</v>
      </c>
      <c r="B7802">
        <f>MID(dane3[[#This Row],[PassengerId]],1,4)+0</f>
        <v>8324</v>
      </c>
      <c r="C7802" t="s">
        <v>19</v>
      </c>
      <c r="D7802" t="b">
        <v>1</v>
      </c>
      <c r="E7802" t="s">
        <v>21318</v>
      </c>
      <c r="F7802" t="str">
        <f>MID($E7802,1,1)</f>
        <v>G</v>
      </c>
      <c r="G7802" t="str">
        <f>IFERROR(MID($E7802,SEARCH("/",$E7802,SEARCH("/",$E7802)+1)+1,1),"")</f>
        <v>P</v>
      </c>
      <c r="H7802" t="s">
        <v>32</v>
      </c>
      <c r="I7802">
        <v>24</v>
      </c>
      <c r="J7802" t="b">
        <v>0</v>
      </c>
      <c r="K7802" s="7">
        <v>0</v>
      </c>
      <c r="L7802" s="7">
        <v>0</v>
      </c>
      <c r="M7802" s="7">
        <v>0</v>
      </c>
      <c r="N7802" s="7">
        <v>0</v>
      </c>
      <c r="O7802" s="7">
        <v>0</v>
      </c>
      <c r="P7802" s="7">
        <f>SUM(dane3[[#This Row],[RoomService]:[VRDeck]])</f>
        <v>0</v>
      </c>
      <c r="Q7802" t="s">
        <v>21319</v>
      </c>
      <c r="R7802" t="b">
        <v>0</v>
      </c>
    </row>
    <row r="7803" spans="1:18" x14ac:dyDescent="0.3">
      <c r="A7803" t="s">
        <v>21320</v>
      </c>
      <c r="B7803">
        <f>MID(dane3[[#This Row],[PassengerId]],1,4)+0</f>
        <v>8326</v>
      </c>
      <c r="C7803" t="s">
        <v>19</v>
      </c>
      <c r="D7803" t="b">
        <v>0</v>
      </c>
      <c r="E7803" t="s">
        <v>21321</v>
      </c>
      <c r="F7803" t="str">
        <f>MID($E7803,1,1)</f>
        <v>G</v>
      </c>
      <c r="G7803" t="str">
        <f>IFERROR(MID($E7803,SEARCH("/",$E7803,SEARCH("/",$E7803)+1)+1,1),"")</f>
        <v>P</v>
      </c>
      <c r="H7803" t="s">
        <v>16</v>
      </c>
      <c r="I7803">
        <v>31</v>
      </c>
      <c r="J7803" t="b">
        <v>0</v>
      </c>
      <c r="K7803" s="7">
        <v>773</v>
      </c>
      <c r="L7803" s="7">
        <v>0</v>
      </c>
      <c r="M7803" s="7">
        <v>0</v>
      </c>
      <c r="N7803" s="7">
        <v>0</v>
      </c>
      <c r="O7803" s="7">
        <v>1</v>
      </c>
      <c r="P7803" s="7">
        <f>SUM(dane3[[#This Row],[RoomService]:[VRDeck]])</f>
        <v>774</v>
      </c>
      <c r="Q7803" t="s">
        <v>21322</v>
      </c>
      <c r="R7803" t="b">
        <v>0</v>
      </c>
    </row>
    <row r="7804" spans="1:18" x14ac:dyDescent="0.3">
      <c r="A7804" t="s">
        <v>21323</v>
      </c>
      <c r="B7804">
        <f>MID(dane3[[#This Row],[PassengerId]],1,4)+0</f>
        <v>8328</v>
      </c>
      <c r="C7804" t="s">
        <v>19</v>
      </c>
      <c r="D7804" t="b">
        <v>1</v>
      </c>
      <c r="E7804" t="s">
        <v>21324</v>
      </c>
      <c r="F7804" t="str">
        <f>MID($E7804,1,1)</f>
        <v>G</v>
      </c>
      <c r="G7804" t="str">
        <f>IFERROR(MID($E7804,SEARCH("/",$E7804,SEARCH("/",$E7804)+1)+1,1),"")</f>
        <v>P</v>
      </c>
      <c r="H7804" t="s">
        <v>16</v>
      </c>
      <c r="I7804">
        <v>18</v>
      </c>
      <c r="J7804" t="b">
        <v>0</v>
      </c>
      <c r="K7804" s="7">
        <v>0</v>
      </c>
      <c r="L7804" s="7">
        <v>0</v>
      </c>
      <c r="M7804" s="7">
        <v>0</v>
      </c>
      <c r="N7804" s="7">
        <v>0</v>
      </c>
      <c r="O7804" s="7">
        <v>0</v>
      </c>
      <c r="P7804" s="7">
        <f>SUM(dane3[[#This Row],[RoomService]:[VRDeck]])</f>
        <v>0</v>
      </c>
      <c r="Q7804" t="s">
        <v>21325</v>
      </c>
      <c r="R7804" t="b">
        <v>0</v>
      </c>
    </row>
    <row r="7805" spans="1:18" x14ac:dyDescent="0.3">
      <c r="A7805" t="s">
        <v>21326</v>
      </c>
      <c r="B7805">
        <f>MID(dane3[[#This Row],[PassengerId]],1,4)+0</f>
        <v>8329</v>
      </c>
      <c r="C7805" t="s">
        <v>19</v>
      </c>
      <c r="D7805" t="b">
        <v>1</v>
      </c>
      <c r="E7805" t="s">
        <v>21327</v>
      </c>
      <c r="F7805" t="str">
        <f>MID($E7805,1,1)</f>
        <v>G</v>
      </c>
      <c r="G7805" t="str">
        <f>IFERROR(MID($E7805,SEARCH("/",$E7805,SEARCH("/",$E7805)+1)+1,1),"")</f>
        <v>P</v>
      </c>
      <c r="H7805" t="s">
        <v>16</v>
      </c>
      <c r="I7805">
        <v>22</v>
      </c>
      <c r="J7805" t="b">
        <v>0</v>
      </c>
      <c r="K7805" s="7">
        <v>0</v>
      </c>
      <c r="L7805" s="7">
        <v>0</v>
      </c>
      <c r="M7805" s="7">
        <v>0</v>
      </c>
      <c r="N7805" s="7">
        <v>0</v>
      </c>
      <c r="O7805" s="7">
        <v>0</v>
      </c>
      <c r="P7805" s="7">
        <f>SUM(dane3[[#This Row],[RoomService]:[VRDeck]])</f>
        <v>0</v>
      </c>
      <c r="Q7805" t="s">
        <v>21328</v>
      </c>
      <c r="R7805" t="b">
        <v>0</v>
      </c>
    </row>
    <row r="7806" spans="1:18" x14ac:dyDescent="0.3">
      <c r="A7806" t="s">
        <v>21329</v>
      </c>
      <c r="B7806">
        <f>MID(dane3[[#This Row],[PassengerId]],1,4)+0</f>
        <v>8330</v>
      </c>
      <c r="C7806" t="s">
        <v>19</v>
      </c>
      <c r="D7806" t="b">
        <v>0</v>
      </c>
      <c r="E7806" t="s">
        <v>21330</v>
      </c>
      <c r="F7806" t="str">
        <f>MID($E7806,1,1)</f>
        <v>F</v>
      </c>
      <c r="G7806" t="str">
        <f>IFERROR(MID($E7806,SEARCH("/",$E7806,SEARCH("/",$E7806)+1)+1,1),"")</f>
        <v>S</v>
      </c>
      <c r="H7806" t="s">
        <v>16</v>
      </c>
      <c r="I7806">
        <v>39</v>
      </c>
      <c r="J7806" t="b">
        <v>0</v>
      </c>
      <c r="K7806" s="7">
        <v>799</v>
      </c>
      <c r="L7806" s="7">
        <v>0</v>
      </c>
      <c r="M7806" s="7">
        <v>0</v>
      </c>
      <c r="N7806" s="7">
        <v>4</v>
      </c>
      <c r="O7806" s="7">
        <v>0</v>
      </c>
      <c r="P7806" s="7">
        <f>SUM(dane3[[#This Row],[RoomService]:[VRDeck]])</f>
        <v>803</v>
      </c>
      <c r="Q7806" t="s">
        <v>21331</v>
      </c>
      <c r="R7806" t="b">
        <v>0</v>
      </c>
    </row>
    <row r="7807" spans="1:18" x14ac:dyDescent="0.3">
      <c r="A7807" t="s">
        <v>21332</v>
      </c>
      <c r="B7807">
        <f>MID(dane3[[#This Row],[PassengerId]],1,4)+0</f>
        <v>8332</v>
      </c>
      <c r="C7807" t="s">
        <v>19</v>
      </c>
      <c r="D7807" t="b">
        <v>1</v>
      </c>
      <c r="E7807" t="s">
        <v>21333</v>
      </c>
      <c r="F7807" t="str">
        <f>MID($E7807,1,1)</f>
        <v>G</v>
      </c>
      <c r="G7807" t="str">
        <f>IFERROR(MID($E7807,SEARCH("/",$E7807,SEARCH("/",$E7807)+1)+1,1),"")</f>
        <v>P</v>
      </c>
      <c r="H7807" t="s">
        <v>32</v>
      </c>
      <c r="I7807">
        <v>19</v>
      </c>
      <c r="J7807" t="b">
        <v>0</v>
      </c>
      <c r="K7807" s="7">
        <v>0</v>
      </c>
      <c r="L7807" s="7">
        <v>0</v>
      </c>
      <c r="M7807" s="7">
        <v>0</v>
      </c>
      <c r="N7807" s="7">
        <v>0</v>
      </c>
      <c r="O7807" s="7">
        <v>0</v>
      </c>
      <c r="P7807" s="7">
        <f>SUM(dane3[[#This Row],[RoomService]:[VRDeck]])</f>
        <v>0</v>
      </c>
      <c r="Q7807" t="s">
        <v>21334</v>
      </c>
      <c r="R7807" t="b">
        <v>1</v>
      </c>
    </row>
    <row r="7808" spans="1:18" x14ac:dyDescent="0.3">
      <c r="A7808" t="s">
        <v>21335</v>
      </c>
      <c r="B7808">
        <f>MID(dane3[[#This Row],[PassengerId]],1,4)+0</f>
        <v>8333</v>
      </c>
      <c r="C7808" t="s">
        <v>14</v>
      </c>
      <c r="D7808" t="b">
        <v>0</v>
      </c>
      <c r="E7808" t="s">
        <v>21336</v>
      </c>
      <c r="F7808" t="str">
        <f>MID($E7808,1,1)</f>
        <v>C</v>
      </c>
      <c r="G7808" t="str">
        <f>IFERROR(MID($E7808,SEARCH("/",$E7808,SEARCH("/",$E7808)+1)+1,1),"")</f>
        <v>S</v>
      </c>
      <c r="H7808" t="s">
        <v>46</v>
      </c>
      <c r="I7808">
        <v>33</v>
      </c>
      <c r="J7808" t="b">
        <v>0</v>
      </c>
      <c r="K7808" s="7">
        <v>988</v>
      </c>
      <c r="L7808" s="7">
        <v>0</v>
      </c>
      <c r="M7808" s="7">
        <v>0</v>
      </c>
      <c r="N7808" s="7">
        <v>2274</v>
      </c>
      <c r="O7808" s="7">
        <v>3098</v>
      </c>
      <c r="P7808" s="7">
        <f>SUM(dane3[[#This Row],[RoomService]:[VRDeck]])</f>
        <v>6360</v>
      </c>
      <c r="Q7808" t="s">
        <v>21337</v>
      </c>
      <c r="R7808" t="b">
        <v>0</v>
      </c>
    </row>
    <row r="7809" spans="1:18" x14ac:dyDescent="0.3">
      <c r="A7809" t="s">
        <v>21338</v>
      </c>
      <c r="B7809">
        <f>MID(dane3[[#This Row],[PassengerId]],1,4)+0</f>
        <v>8334</v>
      </c>
      <c r="C7809" t="s">
        <v>19</v>
      </c>
      <c r="D7809" t="b">
        <v>1</v>
      </c>
      <c r="E7809" t="s">
        <v>21339</v>
      </c>
      <c r="F7809" t="str">
        <f>MID($E7809,1,1)</f>
        <v>G</v>
      </c>
      <c r="G7809" t="str">
        <f>IFERROR(MID($E7809,SEARCH("/",$E7809,SEARCH("/",$E7809)+1)+1,1),"")</f>
        <v>P</v>
      </c>
      <c r="H7809" t="s">
        <v>32</v>
      </c>
      <c r="I7809">
        <v>14</v>
      </c>
      <c r="J7809" t="b">
        <v>0</v>
      </c>
      <c r="K7809" s="7">
        <v>0</v>
      </c>
      <c r="L7809" s="7">
        <v>0</v>
      </c>
      <c r="M7809" s="7">
        <v>0</v>
      </c>
      <c r="N7809" s="7">
        <v>0</v>
      </c>
      <c r="O7809" s="7">
        <v>0</v>
      </c>
      <c r="P7809" s="7">
        <f>SUM(dane3[[#This Row],[RoomService]:[VRDeck]])</f>
        <v>0</v>
      </c>
      <c r="Q7809" t="s">
        <v>21340</v>
      </c>
      <c r="R7809" t="b">
        <v>1</v>
      </c>
    </row>
    <row r="7810" spans="1:18" x14ac:dyDescent="0.3">
      <c r="A7810" t="s">
        <v>20689</v>
      </c>
      <c r="B7810">
        <f>MID(dane3[[#This Row],[PassengerId]],1,4)+0</f>
        <v>8088</v>
      </c>
      <c r="C7810" t="s">
        <v>53</v>
      </c>
      <c r="D7810" t="b">
        <v>0</v>
      </c>
      <c r="E7810" t="s">
        <v>20690</v>
      </c>
      <c r="F7810" t="str">
        <f>MID($E7810,1,1)</f>
        <v>F</v>
      </c>
      <c r="G7810" t="str">
        <f>IFERROR(MID($E7810,SEARCH("/",$E7810,SEARCH("/",$E7810)+1)+1,1),"")</f>
        <v>P</v>
      </c>
      <c r="H7810" t="s">
        <v>16</v>
      </c>
      <c r="I7810">
        <v>23</v>
      </c>
      <c r="J7810" t="b">
        <v>1</v>
      </c>
      <c r="K7810" s="7">
        <v>3</v>
      </c>
      <c r="L7810" s="7">
        <v>0</v>
      </c>
      <c r="M7810" s="7">
        <v>0</v>
      </c>
      <c r="N7810" s="7">
        <v>1677</v>
      </c>
      <c r="O7810" s="7">
        <v>0</v>
      </c>
      <c r="P7810" s="7">
        <f>SUM(dane3[[#This Row],[RoomService]:[VRDeck]])</f>
        <v>1680</v>
      </c>
      <c r="Q7810" t="s">
        <v>20691</v>
      </c>
      <c r="R7810" t="b">
        <v>0</v>
      </c>
    </row>
    <row r="7811" spans="1:18" x14ac:dyDescent="0.3">
      <c r="A7811" t="s">
        <v>20723</v>
      </c>
      <c r="B7811">
        <f>MID(dane3[[#This Row],[PassengerId]],1,4)+0</f>
        <v>8103</v>
      </c>
      <c r="C7811" t="s">
        <v>53</v>
      </c>
      <c r="D7811" t="b">
        <v>0</v>
      </c>
      <c r="E7811" t="s">
        <v>20724</v>
      </c>
      <c r="F7811" t="str">
        <f>MID($E7811,1,1)</f>
        <v>F</v>
      </c>
      <c r="G7811" t="str">
        <f>IFERROR(MID($E7811,SEARCH("/",$E7811,SEARCH("/",$E7811)+1)+1,1),"")</f>
        <v>P</v>
      </c>
      <c r="H7811" t="s">
        <v>16</v>
      </c>
      <c r="I7811">
        <v>34</v>
      </c>
      <c r="J7811" t="b">
        <v>0</v>
      </c>
      <c r="K7811" s="7">
        <v>81</v>
      </c>
      <c r="L7811" s="7">
        <v>0</v>
      </c>
      <c r="M7811" s="7">
        <v>492</v>
      </c>
      <c r="N7811" s="7">
        <v>122</v>
      </c>
      <c r="O7811" s="7">
        <v>0</v>
      </c>
      <c r="P7811" s="7">
        <f>SUM(dane3[[#This Row],[RoomService]:[VRDeck]])</f>
        <v>695</v>
      </c>
      <c r="Q7811" t="s">
        <v>20725</v>
      </c>
      <c r="R7811" t="b">
        <v>0</v>
      </c>
    </row>
    <row r="7812" spans="1:18" x14ac:dyDescent="0.3">
      <c r="A7812" t="s">
        <v>20746</v>
      </c>
      <c r="B7812">
        <f>MID(dane3[[#This Row],[PassengerId]],1,4)+0</f>
        <v>8116</v>
      </c>
      <c r="C7812" t="s">
        <v>53</v>
      </c>
      <c r="D7812" t="b">
        <v>0</v>
      </c>
      <c r="E7812" t="s">
        <v>20747</v>
      </c>
      <c r="F7812" t="str">
        <f>MID($E7812,1,1)</f>
        <v>D</v>
      </c>
      <c r="G7812" t="str">
        <f>IFERROR(MID($E7812,SEARCH("/",$E7812,SEARCH("/",$E7812)+1)+1,1),"")</f>
        <v>P</v>
      </c>
      <c r="H7812" t="s">
        <v>46</v>
      </c>
      <c r="I7812">
        <v>28</v>
      </c>
      <c r="J7812" t="b">
        <v>0</v>
      </c>
      <c r="K7812" s="7">
        <v>49</v>
      </c>
      <c r="L7812" s="7">
        <v>0</v>
      </c>
      <c r="M7812" s="7">
        <v>0</v>
      </c>
      <c r="N7812" s="7">
        <v>2</v>
      </c>
      <c r="O7812" s="7">
        <v>1136</v>
      </c>
      <c r="P7812" s="7">
        <f>SUM(dane3[[#This Row],[RoomService]:[VRDeck]])</f>
        <v>1187</v>
      </c>
      <c r="Q7812" t="s">
        <v>20748</v>
      </c>
      <c r="R7812" t="b">
        <v>0</v>
      </c>
    </row>
    <row r="7813" spans="1:18" x14ac:dyDescent="0.3">
      <c r="A7813" t="s">
        <v>20785</v>
      </c>
      <c r="B7813">
        <f>MID(dane3[[#This Row],[PassengerId]],1,4)+0</f>
        <v>8128</v>
      </c>
      <c r="C7813" t="s">
        <v>53</v>
      </c>
      <c r="D7813" t="b">
        <v>1</v>
      </c>
      <c r="E7813" t="s">
        <v>20786</v>
      </c>
      <c r="F7813" t="str">
        <f>MID($E7813,1,1)</f>
        <v>F</v>
      </c>
      <c r="G7813" t="str">
        <f>IFERROR(MID($E7813,SEARCH("/",$E7813,SEARCH("/",$E7813)+1)+1,1),"")</f>
        <v>P</v>
      </c>
      <c r="H7813" t="s">
        <v>16</v>
      </c>
      <c r="I7813">
        <v>24</v>
      </c>
      <c r="J7813" t="b">
        <v>0</v>
      </c>
      <c r="K7813" s="7">
        <v>0</v>
      </c>
      <c r="L7813" s="7">
        <v>0</v>
      </c>
      <c r="M7813" s="7">
        <v>0</v>
      </c>
      <c r="N7813" s="7">
        <v>0</v>
      </c>
      <c r="O7813" s="7">
        <v>0</v>
      </c>
      <c r="P7813" s="7">
        <f>SUM(dane3[[#This Row],[RoomService]:[VRDeck]])</f>
        <v>0</v>
      </c>
      <c r="Q7813" t="s">
        <v>20787</v>
      </c>
      <c r="R7813" t="b">
        <v>1</v>
      </c>
    </row>
    <row r="7814" spans="1:18" x14ac:dyDescent="0.3">
      <c r="A7814" t="s">
        <v>20808</v>
      </c>
      <c r="B7814">
        <f>MID(dane3[[#This Row],[PassengerId]],1,4)+0</f>
        <v>8131</v>
      </c>
      <c r="C7814" t="s">
        <v>53</v>
      </c>
      <c r="D7814" t="b">
        <v>1</v>
      </c>
      <c r="E7814" t="s">
        <v>20809</v>
      </c>
      <c r="F7814" t="str">
        <f>MID($E7814,1,1)</f>
        <v>F</v>
      </c>
      <c r="G7814" t="str">
        <f>IFERROR(MID($E7814,SEARCH("/",$E7814,SEARCH("/",$E7814)+1)+1,1),"")</f>
        <v>S</v>
      </c>
      <c r="H7814" t="s">
        <v>16</v>
      </c>
      <c r="I7814">
        <v>22</v>
      </c>
      <c r="J7814" t="b">
        <v>0</v>
      </c>
      <c r="K7814" s="7">
        <v>0</v>
      </c>
      <c r="L7814" s="7">
        <v>0</v>
      </c>
      <c r="M7814" s="7">
        <v>0</v>
      </c>
      <c r="N7814" s="7">
        <v>0</v>
      </c>
      <c r="O7814" s="7">
        <v>0</v>
      </c>
      <c r="P7814" s="7">
        <f>SUM(dane3[[#This Row],[RoomService]:[VRDeck]])</f>
        <v>0</v>
      </c>
      <c r="Q7814" t="s">
        <v>20810</v>
      </c>
      <c r="R7814" t="b">
        <v>1</v>
      </c>
    </row>
    <row r="7815" spans="1:18" x14ac:dyDescent="0.3">
      <c r="A7815" t="s">
        <v>21354</v>
      </c>
      <c r="B7815">
        <f>MID(dane3[[#This Row],[PassengerId]],1,4)+0</f>
        <v>8339</v>
      </c>
      <c r="C7815" t="s">
        <v>14</v>
      </c>
      <c r="D7815" t="b">
        <v>0</v>
      </c>
      <c r="E7815" t="s">
        <v>21355</v>
      </c>
      <c r="F7815" t="str">
        <f>MID($E7815,1,1)</f>
        <v>D</v>
      </c>
      <c r="G7815" t="str">
        <f>IFERROR(MID($E7815,SEARCH("/",$E7815,SEARCH("/",$E7815)+1)+1,1),"")</f>
        <v>S</v>
      </c>
      <c r="H7815" t="s">
        <v>16</v>
      </c>
      <c r="I7815">
        <v>39</v>
      </c>
      <c r="J7815" t="b">
        <v>0</v>
      </c>
      <c r="K7815" s="7">
        <v>0</v>
      </c>
      <c r="L7815" s="7">
        <v>261</v>
      </c>
      <c r="M7815" s="7">
        <v>0</v>
      </c>
      <c r="N7815" s="7">
        <v>1831</v>
      </c>
      <c r="O7815" s="7">
        <v>1797</v>
      </c>
      <c r="P7815" s="7">
        <f>SUM(dane3[[#This Row],[RoomService]:[VRDeck]])</f>
        <v>3889</v>
      </c>
      <c r="Q7815" t="s">
        <v>21356</v>
      </c>
      <c r="R7815" t="b">
        <v>0</v>
      </c>
    </row>
    <row r="7816" spans="1:18" x14ac:dyDescent="0.3">
      <c r="A7816" t="s">
        <v>21357</v>
      </c>
      <c r="B7816">
        <f>MID(dane3[[#This Row],[PassengerId]],1,4)+0</f>
        <v>8339</v>
      </c>
      <c r="C7816" t="s">
        <v>14</v>
      </c>
      <c r="D7816" t="b">
        <v>0</v>
      </c>
      <c r="E7816" t="s">
        <v>21355</v>
      </c>
      <c r="F7816" t="str">
        <f>MID($E7816,1,1)</f>
        <v>D</v>
      </c>
      <c r="G7816" t="str">
        <f>IFERROR(MID($E7816,SEARCH("/",$E7816,SEARCH("/",$E7816)+1)+1,1),"")</f>
        <v>S</v>
      </c>
      <c r="H7816" t="s">
        <v>16</v>
      </c>
      <c r="I7816">
        <v>22</v>
      </c>
      <c r="J7816" t="b">
        <v>0</v>
      </c>
      <c r="K7816" s="7">
        <v>0</v>
      </c>
      <c r="L7816" s="7">
        <v>3716</v>
      </c>
      <c r="M7816" s="7">
        <v>0</v>
      </c>
      <c r="N7816" s="7">
        <v>1098</v>
      </c>
      <c r="O7816" s="7">
        <v>2065</v>
      </c>
      <c r="P7816" s="7">
        <f>SUM(dane3[[#This Row],[RoomService]:[VRDeck]])</f>
        <v>6879</v>
      </c>
      <c r="Q7816" t="s">
        <v>21358</v>
      </c>
      <c r="R7816" t="b">
        <v>0</v>
      </c>
    </row>
    <row r="7817" spans="1:18" x14ac:dyDescent="0.3">
      <c r="A7817" t="s">
        <v>21359</v>
      </c>
      <c r="B7817">
        <f>MID(dane3[[#This Row],[PassengerId]],1,4)+0</f>
        <v>8341</v>
      </c>
      <c r="C7817" t="s">
        <v>19</v>
      </c>
      <c r="D7817" t="b">
        <v>0</v>
      </c>
      <c r="E7817" t="s">
        <v>21360</v>
      </c>
      <c r="F7817" t="str">
        <f>MID($E7817,1,1)</f>
        <v>F</v>
      </c>
      <c r="G7817" t="str">
        <f>IFERROR(MID($E7817,SEARCH("/",$E7817,SEARCH("/",$E7817)+1)+1,1),"")</f>
        <v>S</v>
      </c>
      <c r="H7817" t="s">
        <v>16</v>
      </c>
      <c r="I7817">
        <v>37</v>
      </c>
      <c r="J7817" t="b">
        <v>0</v>
      </c>
      <c r="K7817" s="7">
        <v>477</v>
      </c>
      <c r="L7817" s="7">
        <v>0</v>
      </c>
      <c r="M7817" s="7">
        <v>167</v>
      </c>
      <c r="N7817" s="7">
        <v>0</v>
      </c>
      <c r="O7817" s="7">
        <v>46</v>
      </c>
      <c r="P7817" s="7">
        <f>SUM(dane3[[#This Row],[RoomService]:[VRDeck]])</f>
        <v>690</v>
      </c>
      <c r="Q7817" t="s">
        <v>21361</v>
      </c>
      <c r="R7817" t="b">
        <v>0</v>
      </c>
    </row>
    <row r="7818" spans="1:18" x14ac:dyDescent="0.3">
      <c r="A7818" t="s">
        <v>21362</v>
      </c>
      <c r="B7818">
        <f>MID(dane3[[#This Row],[PassengerId]],1,4)+0</f>
        <v>8342</v>
      </c>
      <c r="C7818" t="s">
        <v>14</v>
      </c>
      <c r="D7818" t="b">
        <v>0</v>
      </c>
      <c r="E7818" t="s">
        <v>21363</v>
      </c>
      <c r="F7818" t="str">
        <f>MID($E7818,1,1)</f>
        <v>E</v>
      </c>
      <c r="G7818" t="str">
        <f>IFERROR(MID($E7818,SEARCH("/",$E7818,SEARCH("/",$E7818)+1)+1,1),"")</f>
        <v>S</v>
      </c>
      <c r="H7818" t="s">
        <v>16</v>
      </c>
      <c r="I7818">
        <v>48</v>
      </c>
      <c r="J7818" t="b">
        <v>0</v>
      </c>
      <c r="K7818" s="7">
        <v>0</v>
      </c>
      <c r="L7818" s="7">
        <v>0</v>
      </c>
      <c r="M7818" s="7">
        <v>0</v>
      </c>
      <c r="N7818" s="7">
        <v>408</v>
      </c>
      <c r="O7818" s="7">
        <v>293</v>
      </c>
      <c r="P7818" s="7">
        <f>SUM(dane3[[#This Row],[RoomService]:[VRDeck]])</f>
        <v>701</v>
      </c>
      <c r="Q7818" t="s">
        <v>21364</v>
      </c>
      <c r="R7818" t="b">
        <v>1</v>
      </c>
    </row>
    <row r="7819" spans="1:18" x14ac:dyDescent="0.3">
      <c r="A7819" t="s">
        <v>21365</v>
      </c>
      <c r="B7819">
        <f>MID(dane3[[#This Row],[PassengerId]],1,4)+0</f>
        <v>8342</v>
      </c>
      <c r="C7819" t="s">
        <v>14</v>
      </c>
      <c r="D7819" t="b">
        <v>1</v>
      </c>
      <c r="E7819" t="s">
        <v>21363</v>
      </c>
      <c r="F7819" t="str">
        <f>MID($E7819,1,1)</f>
        <v>E</v>
      </c>
      <c r="G7819" t="str">
        <f>IFERROR(MID($E7819,SEARCH("/",$E7819,SEARCH("/",$E7819)+1)+1,1),"")</f>
        <v>S</v>
      </c>
      <c r="H7819" t="s">
        <v>16</v>
      </c>
      <c r="I7819">
        <v>33</v>
      </c>
      <c r="J7819" t="b">
        <v>0</v>
      </c>
      <c r="K7819" s="7">
        <v>0</v>
      </c>
      <c r="L7819" s="7">
        <v>0</v>
      </c>
      <c r="M7819" s="7">
        <v>0</v>
      </c>
      <c r="N7819" s="7">
        <v>0</v>
      </c>
      <c r="O7819" s="7">
        <v>0</v>
      </c>
      <c r="P7819" s="7">
        <f>SUM(dane3[[#This Row],[RoomService]:[VRDeck]])</f>
        <v>0</v>
      </c>
      <c r="Q7819" t="s">
        <v>21366</v>
      </c>
      <c r="R7819" t="b">
        <v>1</v>
      </c>
    </row>
    <row r="7820" spans="1:18" x14ac:dyDescent="0.3">
      <c r="A7820" t="s">
        <v>21367</v>
      </c>
      <c r="B7820">
        <f>MID(dane3[[#This Row],[PassengerId]],1,4)+0</f>
        <v>8342</v>
      </c>
      <c r="C7820" t="s">
        <v>14</v>
      </c>
      <c r="D7820" t="b">
        <v>0</v>
      </c>
      <c r="E7820" t="s">
        <v>21363</v>
      </c>
      <c r="F7820" t="str">
        <f>MID($E7820,1,1)</f>
        <v>E</v>
      </c>
      <c r="G7820" t="str">
        <f>IFERROR(MID($E7820,SEARCH("/",$E7820,SEARCH("/",$E7820)+1)+1,1),"")</f>
        <v>S</v>
      </c>
      <c r="H7820" t="s">
        <v>46</v>
      </c>
      <c r="I7820">
        <v>37</v>
      </c>
      <c r="J7820" t="b">
        <v>0</v>
      </c>
      <c r="K7820" s="7">
        <v>0</v>
      </c>
      <c r="L7820" s="7">
        <v>2215</v>
      </c>
      <c r="M7820" s="7">
        <v>2</v>
      </c>
      <c r="N7820" s="7">
        <v>1294</v>
      </c>
      <c r="O7820" s="7">
        <v>274</v>
      </c>
      <c r="P7820" s="7">
        <f>SUM(dane3[[#This Row],[RoomService]:[VRDeck]])</f>
        <v>3785</v>
      </c>
      <c r="Q7820" t="s">
        <v>21368</v>
      </c>
      <c r="R7820" t="b">
        <v>0</v>
      </c>
    </row>
    <row r="7821" spans="1:18" x14ac:dyDescent="0.3">
      <c r="A7821" t="s">
        <v>21369</v>
      </c>
      <c r="B7821">
        <f>MID(dane3[[#This Row],[PassengerId]],1,4)+0</f>
        <v>8343</v>
      </c>
      <c r="C7821" t="s">
        <v>19</v>
      </c>
      <c r="D7821" t="b">
        <v>0</v>
      </c>
      <c r="E7821" t="s">
        <v>21370</v>
      </c>
      <c r="F7821" t="str">
        <f>MID($E7821,1,1)</f>
        <v>F</v>
      </c>
      <c r="G7821" t="str">
        <f>IFERROR(MID($E7821,SEARCH("/",$E7821,SEARCH("/",$E7821)+1)+1,1),"")</f>
        <v>P</v>
      </c>
      <c r="H7821" t="s">
        <v>16</v>
      </c>
      <c r="I7821">
        <v>27</v>
      </c>
      <c r="J7821" t="b">
        <v>0</v>
      </c>
      <c r="K7821" s="7">
        <v>1403</v>
      </c>
      <c r="L7821" s="7">
        <v>169</v>
      </c>
      <c r="M7821" s="7">
        <v>1081</v>
      </c>
      <c r="N7821" s="7">
        <v>0</v>
      </c>
      <c r="O7821" s="7">
        <v>0</v>
      </c>
      <c r="P7821" s="7">
        <f>SUM(dane3[[#This Row],[RoomService]:[VRDeck]])</f>
        <v>2653</v>
      </c>
      <c r="Q7821" t="s">
        <v>21371</v>
      </c>
      <c r="R7821" t="b">
        <v>0</v>
      </c>
    </row>
    <row r="7822" spans="1:18" x14ac:dyDescent="0.3">
      <c r="A7822" t="s">
        <v>20811</v>
      </c>
      <c r="B7822">
        <f>MID(dane3[[#This Row],[PassengerId]],1,4)+0</f>
        <v>8133</v>
      </c>
      <c r="C7822" t="s">
        <v>53</v>
      </c>
      <c r="D7822" t="b">
        <v>0</v>
      </c>
      <c r="E7822" t="s">
        <v>20812</v>
      </c>
      <c r="F7822" t="str">
        <f>MID($E7822,1,1)</f>
        <v>D</v>
      </c>
      <c r="G7822" t="str">
        <f>IFERROR(MID($E7822,SEARCH("/",$E7822,SEARCH("/",$E7822)+1)+1,1),"")</f>
        <v>P</v>
      </c>
      <c r="H7822" t="s">
        <v>16</v>
      </c>
      <c r="I7822">
        <v>27</v>
      </c>
      <c r="J7822" t="b">
        <v>0</v>
      </c>
      <c r="K7822" s="7">
        <v>831</v>
      </c>
      <c r="L7822" s="7">
        <v>0</v>
      </c>
      <c r="M7822" s="7">
        <v>0</v>
      </c>
      <c r="N7822" s="7">
        <v>867</v>
      </c>
      <c r="O7822" s="7">
        <v>20</v>
      </c>
      <c r="P7822" s="7">
        <f>SUM(dane3[[#This Row],[RoomService]:[VRDeck]])</f>
        <v>1718</v>
      </c>
      <c r="Q7822" t="s">
        <v>20813</v>
      </c>
      <c r="R7822" t="b">
        <v>0</v>
      </c>
    </row>
    <row r="7823" spans="1:18" x14ac:dyDescent="0.3">
      <c r="A7823" t="s">
        <v>20864</v>
      </c>
      <c r="B7823">
        <f>MID(dane3[[#This Row],[PassengerId]],1,4)+0</f>
        <v>8150</v>
      </c>
      <c r="C7823" t="s">
        <v>53</v>
      </c>
      <c r="D7823" t="b">
        <v>1</v>
      </c>
      <c r="E7823" t="s">
        <v>20865</v>
      </c>
      <c r="F7823" t="str">
        <f>MID($E7823,1,1)</f>
        <v>E</v>
      </c>
      <c r="G7823" t="str">
        <f>IFERROR(MID($E7823,SEARCH("/",$E7823,SEARCH("/",$E7823)+1)+1,1),"")</f>
        <v>S</v>
      </c>
      <c r="H7823" t="s">
        <v>46</v>
      </c>
      <c r="I7823">
        <v>3</v>
      </c>
      <c r="J7823" t="b">
        <v>0</v>
      </c>
      <c r="K7823" s="7">
        <v>0</v>
      </c>
      <c r="L7823" s="7">
        <v>0</v>
      </c>
      <c r="M7823" s="7">
        <v>0</v>
      </c>
      <c r="N7823" s="7">
        <v>0</v>
      </c>
      <c r="O7823" s="7">
        <v>0</v>
      </c>
      <c r="P7823" s="7">
        <f>SUM(dane3[[#This Row],[RoomService]:[VRDeck]])</f>
        <v>0</v>
      </c>
      <c r="Q7823" t="s">
        <v>20866</v>
      </c>
      <c r="R7823" t="b">
        <v>1</v>
      </c>
    </row>
    <row r="7824" spans="1:18" x14ac:dyDescent="0.3">
      <c r="A7824" t="s">
        <v>20867</v>
      </c>
      <c r="B7824">
        <f>MID(dane3[[#This Row],[PassengerId]],1,4)+0</f>
        <v>8150</v>
      </c>
      <c r="C7824" t="s">
        <v>53</v>
      </c>
      <c r="D7824" t="b">
        <v>1</v>
      </c>
      <c r="E7824" t="s">
        <v>20865</v>
      </c>
      <c r="F7824" t="str">
        <f>MID($E7824,1,1)</f>
        <v>E</v>
      </c>
      <c r="G7824" t="str">
        <f>IFERROR(MID($E7824,SEARCH("/",$E7824,SEARCH("/",$E7824)+1)+1,1),"")</f>
        <v>S</v>
      </c>
      <c r="H7824" t="s">
        <v>32</v>
      </c>
      <c r="I7824">
        <v>49</v>
      </c>
      <c r="J7824" t="b">
        <v>0</v>
      </c>
      <c r="K7824" s="7">
        <v>0</v>
      </c>
      <c r="L7824" s="7">
        <v>0</v>
      </c>
      <c r="M7824" s="7">
        <v>0</v>
      </c>
      <c r="N7824" s="7">
        <v>0</v>
      </c>
      <c r="O7824" s="7">
        <v>0</v>
      </c>
      <c r="P7824" s="7">
        <f>SUM(dane3[[#This Row],[RoomService]:[VRDeck]])</f>
        <v>0</v>
      </c>
      <c r="Q7824" t="s">
        <v>20868</v>
      </c>
      <c r="R7824" t="b">
        <v>1</v>
      </c>
    </row>
    <row r="7825" spans="1:18" x14ac:dyDescent="0.3">
      <c r="A7825" t="s">
        <v>21379</v>
      </c>
      <c r="B7825">
        <f>MID(dane3[[#This Row],[PassengerId]],1,4)+0</f>
        <v>8345</v>
      </c>
      <c r="C7825" t="s">
        <v>19</v>
      </c>
      <c r="D7825" t="b">
        <v>0</v>
      </c>
      <c r="E7825" t="s">
        <v>21380</v>
      </c>
      <c r="F7825" t="str">
        <f>MID($E7825,1,1)</f>
        <v>F</v>
      </c>
      <c r="G7825" t="str">
        <f>IFERROR(MID($E7825,SEARCH("/",$E7825,SEARCH("/",$E7825)+1)+1,1),"")</f>
        <v>S</v>
      </c>
      <c r="H7825" t="s">
        <v>32</v>
      </c>
      <c r="I7825">
        <v>18</v>
      </c>
      <c r="J7825" t="b">
        <v>0</v>
      </c>
      <c r="K7825" s="7">
        <v>0</v>
      </c>
      <c r="L7825" s="7">
        <v>0</v>
      </c>
      <c r="M7825" s="7">
        <v>1792</v>
      </c>
      <c r="N7825" s="7">
        <v>16</v>
      </c>
      <c r="O7825" s="7">
        <v>248</v>
      </c>
      <c r="P7825" s="7">
        <f>SUM(dane3[[#This Row],[RoomService]:[VRDeck]])</f>
        <v>2056</v>
      </c>
      <c r="Q7825" t="s">
        <v>21381</v>
      </c>
      <c r="R7825" t="b">
        <v>0</v>
      </c>
    </row>
    <row r="7826" spans="1:18" x14ac:dyDescent="0.3">
      <c r="A7826" t="s">
        <v>21382</v>
      </c>
      <c r="B7826">
        <f>MID(dane3[[#This Row],[PassengerId]],1,4)+0</f>
        <v>8346</v>
      </c>
      <c r="C7826" t="s">
        <v>19</v>
      </c>
      <c r="D7826" t="b">
        <v>0</v>
      </c>
      <c r="E7826" t="s">
        <v>21383</v>
      </c>
      <c r="F7826" t="str">
        <f>MID($E7826,1,1)</f>
        <v>F</v>
      </c>
      <c r="G7826" t="str">
        <f>IFERROR(MID($E7826,SEARCH("/",$E7826,SEARCH("/",$E7826)+1)+1,1),"")</f>
        <v>P</v>
      </c>
      <c r="H7826" t="s">
        <v>16</v>
      </c>
      <c r="I7826">
        <v>29</v>
      </c>
      <c r="J7826" t="b">
        <v>0</v>
      </c>
      <c r="K7826" s="7">
        <v>41</v>
      </c>
      <c r="L7826" s="7">
        <v>23</v>
      </c>
      <c r="M7826" s="7">
        <v>63</v>
      </c>
      <c r="N7826" s="7">
        <v>0</v>
      </c>
      <c r="O7826" s="7">
        <v>647</v>
      </c>
      <c r="P7826" s="7">
        <f>SUM(dane3[[#This Row],[RoomService]:[VRDeck]])</f>
        <v>774</v>
      </c>
      <c r="Q7826" t="s">
        <v>21384</v>
      </c>
      <c r="R7826" t="b">
        <v>0</v>
      </c>
    </row>
    <row r="7827" spans="1:18" x14ac:dyDescent="0.3">
      <c r="A7827" t="s">
        <v>20869</v>
      </c>
      <c r="B7827">
        <f>MID(dane3[[#This Row],[PassengerId]],1,4)+0</f>
        <v>8150</v>
      </c>
      <c r="C7827" t="s">
        <v>53</v>
      </c>
      <c r="D7827" t="b">
        <v>0</v>
      </c>
      <c r="E7827" t="s">
        <v>20865</v>
      </c>
      <c r="F7827" t="str">
        <f>MID($E7827,1,1)</f>
        <v>E</v>
      </c>
      <c r="G7827" t="str">
        <f>IFERROR(MID($E7827,SEARCH("/",$E7827,SEARCH("/",$E7827)+1)+1,1),"")</f>
        <v>S</v>
      </c>
      <c r="H7827" t="s">
        <v>16</v>
      </c>
      <c r="I7827">
        <v>19</v>
      </c>
      <c r="J7827" t="b">
        <v>0</v>
      </c>
      <c r="K7827" s="7">
        <v>691</v>
      </c>
      <c r="L7827" s="7">
        <v>0</v>
      </c>
      <c r="M7827" s="7">
        <v>10</v>
      </c>
      <c r="N7827" s="7">
        <v>561</v>
      </c>
      <c r="O7827" s="7">
        <v>25</v>
      </c>
      <c r="P7827" s="7">
        <f>SUM(dane3[[#This Row],[RoomService]:[VRDeck]])</f>
        <v>1287</v>
      </c>
      <c r="Q7827" t="s">
        <v>20870</v>
      </c>
      <c r="R7827" t="b">
        <v>0</v>
      </c>
    </row>
    <row r="7828" spans="1:18" x14ac:dyDescent="0.3">
      <c r="A7828" t="s">
        <v>21388</v>
      </c>
      <c r="B7828">
        <f>MID(dane3[[#This Row],[PassengerId]],1,4)+0</f>
        <v>8354</v>
      </c>
      <c r="C7828" t="s">
        <v>14</v>
      </c>
      <c r="D7828" t="b">
        <v>1</v>
      </c>
      <c r="E7828" t="s">
        <v>21389</v>
      </c>
      <c r="F7828" t="str">
        <f>MID($E7828,1,1)</f>
        <v>B</v>
      </c>
      <c r="G7828" t="str">
        <f>IFERROR(MID($E7828,SEARCH("/",$E7828,SEARCH("/",$E7828)+1)+1,1),"")</f>
        <v>S</v>
      </c>
      <c r="H7828" t="s">
        <v>16</v>
      </c>
      <c r="I7828">
        <v>15</v>
      </c>
      <c r="J7828" t="b">
        <v>0</v>
      </c>
      <c r="K7828" s="7">
        <v>0</v>
      </c>
      <c r="L7828" s="7">
        <v>0</v>
      </c>
      <c r="M7828" s="7">
        <v>0</v>
      </c>
      <c r="N7828" s="7">
        <v>0</v>
      </c>
      <c r="O7828" s="7">
        <v>0</v>
      </c>
      <c r="P7828" s="7">
        <f>SUM(dane3[[#This Row],[RoomService]:[VRDeck]])</f>
        <v>0</v>
      </c>
      <c r="Q7828" t="s">
        <v>21390</v>
      </c>
      <c r="R7828" t="b">
        <v>1</v>
      </c>
    </row>
    <row r="7829" spans="1:18" x14ac:dyDescent="0.3">
      <c r="A7829" t="s">
        <v>21391</v>
      </c>
      <c r="B7829">
        <f>MID(dane3[[#This Row],[PassengerId]],1,4)+0</f>
        <v>8354</v>
      </c>
      <c r="C7829" t="s">
        <v>14</v>
      </c>
      <c r="D7829" t="b">
        <v>1</v>
      </c>
      <c r="E7829" t="s">
        <v>21389</v>
      </c>
      <c r="F7829" t="str">
        <f>MID($E7829,1,1)</f>
        <v>B</v>
      </c>
      <c r="G7829" t="str">
        <f>IFERROR(MID($E7829,SEARCH("/",$E7829,SEARCH("/",$E7829)+1)+1,1),"")</f>
        <v>S</v>
      </c>
      <c r="H7829" t="s">
        <v>16</v>
      </c>
      <c r="I7829">
        <v>13</v>
      </c>
      <c r="J7829" t="b">
        <v>0</v>
      </c>
      <c r="K7829" s="7">
        <v>0</v>
      </c>
      <c r="L7829" s="7">
        <v>0</v>
      </c>
      <c r="M7829" s="7">
        <v>0</v>
      </c>
      <c r="N7829" s="7">
        <v>0</v>
      </c>
      <c r="O7829" s="7">
        <v>0</v>
      </c>
      <c r="P7829" s="7">
        <f>SUM(dane3[[#This Row],[RoomService]:[VRDeck]])</f>
        <v>0</v>
      </c>
      <c r="Q7829" t="s">
        <v>21392</v>
      </c>
      <c r="R7829" t="b">
        <v>1</v>
      </c>
    </row>
    <row r="7830" spans="1:18" x14ac:dyDescent="0.3">
      <c r="A7830" t="s">
        <v>21393</v>
      </c>
      <c r="B7830">
        <f>MID(dane3[[#This Row],[PassengerId]],1,4)+0</f>
        <v>8356</v>
      </c>
      <c r="C7830" t="s">
        <v>19</v>
      </c>
      <c r="D7830" t="b">
        <v>1</v>
      </c>
      <c r="E7830" t="s">
        <v>21394</v>
      </c>
      <c r="F7830" t="str">
        <f>MID($E7830,1,1)</f>
        <v>G</v>
      </c>
      <c r="G7830" t="str">
        <f>IFERROR(MID($E7830,SEARCH("/",$E7830,SEARCH("/",$E7830)+1)+1,1),"")</f>
        <v>P</v>
      </c>
      <c r="H7830" t="s">
        <v>32</v>
      </c>
      <c r="I7830">
        <v>19</v>
      </c>
      <c r="J7830" t="b">
        <v>0</v>
      </c>
      <c r="K7830" s="7">
        <v>0</v>
      </c>
      <c r="L7830" s="7">
        <v>0</v>
      </c>
      <c r="M7830" s="7">
        <v>0</v>
      </c>
      <c r="N7830" s="7">
        <v>0</v>
      </c>
      <c r="O7830" s="7">
        <v>0</v>
      </c>
      <c r="P7830" s="7">
        <f>SUM(dane3[[#This Row],[RoomService]:[VRDeck]])</f>
        <v>0</v>
      </c>
      <c r="Q7830" t="s">
        <v>21395</v>
      </c>
      <c r="R7830" t="b">
        <v>0</v>
      </c>
    </row>
    <row r="7831" spans="1:18" x14ac:dyDescent="0.3">
      <c r="A7831" t="s">
        <v>21396</v>
      </c>
      <c r="B7831">
        <f>MID(dane3[[#This Row],[PassengerId]],1,4)+0</f>
        <v>8360</v>
      </c>
      <c r="C7831" t="s">
        <v>14</v>
      </c>
      <c r="D7831" t="b">
        <v>1</v>
      </c>
      <c r="E7831" t="s">
        <v>21397</v>
      </c>
      <c r="F7831" t="str">
        <f>MID($E7831,1,1)</f>
        <v>B</v>
      </c>
      <c r="G7831" t="str">
        <f>IFERROR(MID($E7831,SEARCH("/",$E7831,SEARCH("/",$E7831)+1)+1,1),"")</f>
        <v>S</v>
      </c>
      <c r="H7831" t="s">
        <v>16</v>
      </c>
      <c r="I7831">
        <v>17</v>
      </c>
      <c r="J7831" t="b">
        <v>0</v>
      </c>
      <c r="K7831" s="7">
        <v>0</v>
      </c>
      <c r="L7831" s="7">
        <v>0</v>
      </c>
      <c r="M7831" s="7">
        <v>0</v>
      </c>
      <c r="N7831" s="7">
        <v>0</v>
      </c>
      <c r="O7831" s="7">
        <v>0</v>
      </c>
      <c r="P7831" s="7">
        <f>SUM(dane3[[#This Row],[RoomService]:[VRDeck]])</f>
        <v>0</v>
      </c>
      <c r="Q7831" t="s">
        <v>21398</v>
      </c>
      <c r="R7831" t="b">
        <v>1</v>
      </c>
    </row>
    <row r="7832" spans="1:18" x14ac:dyDescent="0.3">
      <c r="A7832" t="s">
        <v>21399</v>
      </c>
      <c r="B7832">
        <f>MID(dane3[[#This Row],[PassengerId]],1,4)+0</f>
        <v>8360</v>
      </c>
      <c r="C7832" t="s">
        <v>14</v>
      </c>
      <c r="D7832" t="b">
        <v>1</v>
      </c>
      <c r="E7832" t="s">
        <v>21397</v>
      </c>
      <c r="F7832" t="str">
        <f>MID($E7832,1,1)</f>
        <v>B</v>
      </c>
      <c r="G7832" t="str">
        <f>IFERROR(MID($E7832,SEARCH("/",$E7832,SEARCH("/",$E7832)+1)+1,1),"")</f>
        <v>S</v>
      </c>
      <c r="H7832" t="s">
        <v>16</v>
      </c>
      <c r="I7832">
        <v>31</v>
      </c>
      <c r="J7832" t="b">
        <v>0</v>
      </c>
      <c r="K7832" s="7">
        <v>0</v>
      </c>
      <c r="L7832" s="7">
        <v>0</v>
      </c>
      <c r="M7832" s="7">
        <v>0</v>
      </c>
      <c r="N7832" s="7">
        <v>0</v>
      </c>
      <c r="O7832" s="7">
        <v>0</v>
      </c>
      <c r="P7832" s="7">
        <f>SUM(dane3[[#This Row],[RoomService]:[VRDeck]])</f>
        <v>0</v>
      </c>
      <c r="Q7832" t="s">
        <v>21400</v>
      </c>
      <c r="R7832" t="b">
        <v>1</v>
      </c>
    </row>
    <row r="7833" spans="1:18" x14ac:dyDescent="0.3">
      <c r="A7833" t="s">
        <v>21401</v>
      </c>
      <c r="B7833">
        <f>MID(dane3[[#This Row],[PassengerId]],1,4)+0</f>
        <v>8362</v>
      </c>
      <c r="C7833" t="s">
        <v>19</v>
      </c>
      <c r="D7833" t="b">
        <v>0</v>
      </c>
      <c r="E7833" t="s">
        <v>21402</v>
      </c>
      <c r="F7833" t="str">
        <f>MID($E7833,1,1)</f>
        <v>F</v>
      </c>
      <c r="G7833" t="str">
        <f>IFERROR(MID($E7833,SEARCH("/",$E7833,SEARCH("/",$E7833)+1)+1,1),"")</f>
        <v>P</v>
      </c>
      <c r="H7833" t="s">
        <v>16</v>
      </c>
      <c r="I7833">
        <v>19</v>
      </c>
      <c r="J7833" t="b">
        <v>0</v>
      </c>
      <c r="K7833" s="7">
        <v>49</v>
      </c>
      <c r="L7833" s="7">
        <v>680</v>
      </c>
      <c r="M7833" s="7">
        <v>0</v>
      </c>
      <c r="N7833" s="7">
        <v>0</v>
      </c>
      <c r="O7833" s="7">
        <v>46</v>
      </c>
      <c r="P7833" s="7">
        <f>SUM(dane3[[#This Row],[RoomService]:[VRDeck]])</f>
        <v>775</v>
      </c>
      <c r="Q7833" t="s">
        <v>21403</v>
      </c>
      <c r="R7833" t="b">
        <v>1</v>
      </c>
    </row>
    <row r="7834" spans="1:18" x14ac:dyDescent="0.3">
      <c r="A7834" t="s">
        <v>21404</v>
      </c>
      <c r="B7834">
        <f>MID(dane3[[#This Row],[PassengerId]],1,4)+0</f>
        <v>8363</v>
      </c>
      <c r="C7834" t="s">
        <v>14</v>
      </c>
      <c r="D7834" t="b">
        <v>0</v>
      </c>
      <c r="E7834" t="s">
        <v>21405</v>
      </c>
      <c r="F7834" t="str">
        <f>MID($E7834,1,1)</f>
        <v>A</v>
      </c>
      <c r="G7834" t="str">
        <f>IFERROR(MID($E7834,SEARCH("/",$E7834,SEARCH("/",$E7834)+1)+1,1),"")</f>
        <v>S</v>
      </c>
      <c r="H7834" t="s">
        <v>46</v>
      </c>
      <c r="I7834">
        <v>25</v>
      </c>
      <c r="J7834" t="b">
        <v>0</v>
      </c>
      <c r="K7834" s="7">
        <v>0</v>
      </c>
      <c r="L7834" s="7">
        <v>1673</v>
      </c>
      <c r="M7834" s="7">
        <v>0</v>
      </c>
      <c r="N7834" s="7">
        <v>642</v>
      </c>
      <c r="O7834" s="7">
        <v>612</v>
      </c>
      <c r="P7834" s="7">
        <f>SUM(dane3[[#This Row],[RoomService]:[VRDeck]])</f>
        <v>2927</v>
      </c>
      <c r="Q7834" t="s">
        <v>21406</v>
      </c>
      <c r="R7834" t="b">
        <v>0</v>
      </c>
    </row>
    <row r="7835" spans="1:18" x14ac:dyDescent="0.3">
      <c r="A7835" t="s">
        <v>21407</v>
      </c>
      <c r="B7835">
        <f>MID(dane3[[#This Row],[PassengerId]],1,4)+0</f>
        <v>8363</v>
      </c>
      <c r="C7835" t="s">
        <v>14</v>
      </c>
      <c r="D7835" t="b">
        <v>0</v>
      </c>
      <c r="E7835" t="s">
        <v>21405</v>
      </c>
      <c r="F7835" t="str">
        <f>MID($E7835,1,1)</f>
        <v>A</v>
      </c>
      <c r="G7835" t="str">
        <f>IFERROR(MID($E7835,SEARCH("/",$E7835,SEARCH("/",$E7835)+1)+1,1),"")</f>
        <v>S</v>
      </c>
      <c r="H7835" t="s">
        <v>16</v>
      </c>
      <c r="I7835">
        <v>26</v>
      </c>
      <c r="J7835" t="b">
        <v>0</v>
      </c>
      <c r="K7835" s="7">
        <v>0</v>
      </c>
      <c r="L7835" s="7">
        <v>690</v>
      </c>
      <c r="M7835" s="7">
        <v>1</v>
      </c>
      <c r="N7835" s="7">
        <v>1030</v>
      </c>
      <c r="O7835" s="7">
        <v>2273</v>
      </c>
      <c r="P7835" s="7">
        <f>SUM(dane3[[#This Row],[RoomService]:[VRDeck]])</f>
        <v>3994</v>
      </c>
      <c r="Q7835" t="s">
        <v>21408</v>
      </c>
      <c r="R7835" t="b">
        <v>0</v>
      </c>
    </row>
    <row r="7836" spans="1:18" x14ac:dyDescent="0.3">
      <c r="A7836" t="s">
        <v>21409</v>
      </c>
      <c r="B7836">
        <f>MID(dane3[[#This Row],[PassengerId]],1,4)+0</f>
        <v>8365</v>
      </c>
      <c r="C7836" t="s">
        <v>19</v>
      </c>
      <c r="D7836" t="b">
        <v>1</v>
      </c>
      <c r="E7836" t="s">
        <v>21410</v>
      </c>
      <c r="F7836" t="str">
        <f>MID($E7836,1,1)</f>
        <v>G</v>
      </c>
      <c r="G7836" t="str">
        <f>IFERROR(MID($E7836,SEARCH("/",$E7836,SEARCH("/",$E7836)+1)+1,1),"")</f>
        <v>P</v>
      </c>
      <c r="H7836" t="s">
        <v>46</v>
      </c>
      <c r="I7836">
        <v>25</v>
      </c>
      <c r="J7836" t="b">
        <v>0</v>
      </c>
      <c r="K7836" s="7">
        <v>0</v>
      </c>
      <c r="L7836" s="7">
        <v>0</v>
      </c>
      <c r="M7836" s="7">
        <v>0</v>
      </c>
      <c r="N7836" s="7">
        <v>0</v>
      </c>
      <c r="O7836" s="7">
        <v>0</v>
      </c>
      <c r="P7836" s="7">
        <f>SUM(dane3[[#This Row],[RoomService]:[VRDeck]])</f>
        <v>0</v>
      </c>
      <c r="Q7836" t="s">
        <v>21411</v>
      </c>
      <c r="R7836" t="b">
        <v>1</v>
      </c>
    </row>
    <row r="7837" spans="1:18" x14ac:dyDescent="0.3">
      <c r="A7837" t="s">
        <v>21412</v>
      </c>
      <c r="B7837">
        <f>MID(dane3[[#This Row],[PassengerId]],1,4)+0</f>
        <v>8366</v>
      </c>
      <c r="C7837" t="s">
        <v>19</v>
      </c>
      <c r="D7837" t="b">
        <v>0</v>
      </c>
      <c r="E7837" t="s">
        <v>21413</v>
      </c>
      <c r="F7837" t="str">
        <f>MID($E7837,1,1)</f>
        <v>G</v>
      </c>
      <c r="G7837" t="str">
        <f>IFERROR(MID($E7837,SEARCH("/",$E7837,SEARCH("/",$E7837)+1)+1,1),"")</f>
        <v>P</v>
      </c>
      <c r="H7837" t="s">
        <v>16</v>
      </c>
      <c r="I7837">
        <v>2</v>
      </c>
      <c r="J7837" t="b">
        <v>0</v>
      </c>
      <c r="K7837" s="7">
        <v>0</v>
      </c>
      <c r="L7837" s="7">
        <v>0</v>
      </c>
      <c r="M7837" s="7">
        <v>0</v>
      </c>
      <c r="N7837" s="7">
        <v>0</v>
      </c>
      <c r="O7837" s="7">
        <v>0</v>
      </c>
      <c r="P7837" s="7">
        <f>SUM(dane3[[#This Row],[RoomService]:[VRDeck]])</f>
        <v>0</v>
      </c>
      <c r="Q7837" t="s">
        <v>21414</v>
      </c>
      <c r="R7837" t="b">
        <v>0</v>
      </c>
    </row>
    <row r="7838" spans="1:18" x14ac:dyDescent="0.3">
      <c r="A7838" t="s">
        <v>21415</v>
      </c>
      <c r="B7838">
        <f>MID(dane3[[#This Row],[PassengerId]],1,4)+0</f>
        <v>8366</v>
      </c>
      <c r="C7838" t="s">
        <v>19</v>
      </c>
      <c r="D7838" t="b">
        <v>0</v>
      </c>
      <c r="E7838" t="s">
        <v>39</v>
      </c>
      <c r="F7838" t="s">
        <v>23762</v>
      </c>
      <c r="G7838" t="str">
        <f>IFERROR(MID($E7838,SEARCH("/",$E7838,SEARCH("/",$E7838)+1)+1,1),"")</f>
        <v/>
      </c>
      <c r="H7838" t="s">
        <v>16</v>
      </c>
      <c r="I7838">
        <v>7</v>
      </c>
      <c r="J7838" t="b">
        <v>0</v>
      </c>
      <c r="K7838" s="7">
        <v>0</v>
      </c>
      <c r="L7838" s="7">
        <v>0</v>
      </c>
      <c r="M7838" s="7">
        <v>0</v>
      </c>
      <c r="N7838" s="7">
        <v>0</v>
      </c>
      <c r="O7838" s="7">
        <v>0</v>
      </c>
      <c r="P7838" s="7">
        <f>SUM(dane3[[#This Row],[RoomService]:[VRDeck]])</f>
        <v>0</v>
      </c>
      <c r="Q7838" t="s">
        <v>23799</v>
      </c>
      <c r="R7838" t="b">
        <v>0</v>
      </c>
    </row>
    <row r="7839" spans="1:18" x14ac:dyDescent="0.3">
      <c r="A7839" t="s">
        <v>21416</v>
      </c>
      <c r="B7839">
        <f>MID(dane3[[#This Row],[PassengerId]],1,4)+0</f>
        <v>8366</v>
      </c>
      <c r="C7839" t="s">
        <v>19</v>
      </c>
      <c r="D7839" t="b">
        <v>1</v>
      </c>
      <c r="E7839" t="s">
        <v>21413</v>
      </c>
      <c r="F7839" t="str">
        <f>MID($E7839,1,1)</f>
        <v>G</v>
      </c>
      <c r="G7839" t="str">
        <f>IFERROR(MID($E7839,SEARCH("/",$E7839,SEARCH("/",$E7839)+1)+1,1),"")</f>
        <v>P</v>
      </c>
      <c r="H7839" t="s">
        <v>16</v>
      </c>
      <c r="I7839">
        <v>2</v>
      </c>
      <c r="J7839" t="b">
        <v>0</v>
      </c>
      <c r="K7839" s="7">
        <v>0</v>
      </c>
      <c r="L7839" s="7">
        <v>0</v>
      </c>
      <c r="M7839" s="7">
        <v>0</v>
      </c>
      <c r="N7839" s="7">
        <v>0</v>
      </c>
      <c r="O7839" s="7">
        <v>0</v>
      </c>
      <c r="P7839" s="7">
        <f>SUM(dane3[[#This Row],[RoomService]:[VRDeck]])</f>
        <v>0</v>
      </c>
      <c r="Q7839" t="s">
        <v>21417</v>
      </c>
      <c r="R7839" t="b">
        <v>1</v>
      </c>
    </row>
    <row r="7840" spans="1:18" x14ac:dyDescent="0.3">
      <c r="A7840" t="s">
        <v>21418</v>
      </c>
      <c r="B7840">
        <f>MID(dane3[[#This Row],[PassengerId]],1,4)+0</f>
        <v>8366</v>
      </c>
      <c r="C7840" t="s">
        <v>19</v>
      </c>
      <c r="D7840" t="b">
        <v>0</v>
      </c>
      <c r="E7840" t="s">
        <v>21413</v>
      </c>
      <c r="F7840" t="str">
        <f>MID($E7840,1,1)</f>
        <v>G</v>
      </c>
      <c r="G7840" t="str">
        <f>IFERROR(MID($E7840,SEARCH("/",$E7840,SEARCH("/",$E7840)+1)+1,1),"")</f>
        <v>P</v>
      </c>
      <c r="H7840" t="s">
        <v>16</v>
      </c>
      <c r="I7840">
        <v>19</v>
      </c>
      <c r="J7840" t="b">
        <v>0</v>
      </c>
      <c r="K7840" s="7">
        <v>0</v>
      </c>
      <c r="L7840" s="7">
        <v>0</v>
      </c>
      <c r="M7840" s="7">
        <v>0</v>
      </c>
      <c r="N7840" s="7">
        <v>0</v>
      </c>
      <c r="O7840" s="7">
        <v>616</v>
      </c>
      <c r="P7840" s="7">
        <f>SUM(dane3[[#This Row],[RoomService]:[VRDeck]])</f>
        <v>616</v>
      </c>
      <c r="Q7840" t="s">
        <v>21419</v>
      </c>
      <c r="R7840" t="b">
        <v>0</v>
      </c>
    </row>
    <row r="7841" spans="1:18" x14ac:dyDescent="0.3">
      <c r="A7841" t="s">
        <v>21420</v>
      </c>
      <c r="B7841">
        <f>MID(dane3[[#This Row],[PassengerId]],1,4)+0</f>
        <v>8366</v>
      </c>
      <c r="C7841" t="s">
        <v>19</v>
      </c>
      <c r="D7841" t="b">
        <v>0</v>
      </c>
      <c r="E7841" t="s">
        <v>21413</v>
      </c>
      <c r="F7841" t="str">
        <f>MID($E7841,1,1)</f>
        <v>G</v>
      </c>
      <c r="G7841" t="str">
        <f>IFERROR(MID($E7841,SEARCH("/",$E7841,SEARCH("/",$E7841)+1)+1,1),"")</f>
        <v>P</v>
      </c>
      <c r="H7841" t="s">
        <v>16</v>
      </c>
      <c r="I7841">
        <v>1</v>
      </c>
      <c r="J7841" t="b">
        <v>0</v>
      </c>
      <c r="K7841" s="7">
        <v>0</v>
      </c>
      <c r="L7841" s="7">
        <v>0</v>
      </c>
      <c r="M7841" s="7">
        <v>0</v>
      </c>
      <c r="N7841" s="7">
        <v>0</v>
      </c>
      <c r="O7841" s="7">
        <v>0</v>
      </c>
      <c r="P7841" s="7">
        <f>SUM(dane3[[#This Row],[RoomService]:[VRDeck]])</f>
        <v>0</v>
      </c>
      <c r="Q7841" t="s">
        <v>21421</v>
      </c>
      <c r="R7841" t="b">
        <v>0</v>
      </c>
    </row>
    <row r="7842" spans="1:18" x14ac:dyDescent="0.3">
      <c r="A7842" t="s">
        <v>21422</v>
      </c>
      <c r="B7842">
        <f>MID(dane3[[#This Row],[PassengerId]],1,4)+0</f>
        <v>8368</v>
      </c>
      <c r="C7842" t="s">
        <v>19</v>
      </c>
      <c r="D7842" t="b">
        <v>1</v>
      </c>
      <c r="E7842" t="s">
        <v>21423</v>
      </c>
      <c r="F7842" t="str">
        <f>MID($E7842,1,1)</f>
        <v>G</v>
      </c>
      <c r="G7842" t="str">
        <f>IFERROR(MID($E7842,SEARCH("/",$E7842,SEARCH("/",$E7842)+1)+1,1),"")</f>
        <v>P</v>
      </c>
      <c r="H7842" t="s">
        <v>16</v>
      </c>
      <c r="I7842">
        <v>4</v>
      </c>
      <c r="J7842" t="b">
        <v>0</v>
      </c>
      <c r="K7842" s="7">
        <v>0</v>
      </c>
      <c r="L7842" s="7">
        <v>0</v>
      </c>
      <c r="M7842" s="7">
        <v>0</v>
      </c>
      <c r="N7842" s="7">
        <v>0</v>
      </c>
      <c r="O7842" s="7">
        <v>0</v>
      </c>
      <c r="P7842" s="7">
        <f>SUM(dane3[[#This Row],[RoomService]:[VRDeck]])</f>
        <v>0</v>
      </c>
      <c r="Q7842" t="s">
        <v>21424</v>
      </c>
      <c r="R7842" t="b">
        <v>1</v>
      </c>
    </row>
    <row r="7843" spans="1:18" x14ac:dyDescent="0.3">
      <c r="A7843" t="s">
        <v>21425</v>
      </c>
      <c r="B7843">
        <f>MID(dane3[[#This Row],[PassengerId]],1,4)+0</f>
        <v>8368</v>
      </c>
      <c r="C7843" t="s">
        <v>19</v>
      </c>
      <c r="D7843" t="b">
        <v>0</v>
      </c>
      <c r="E7843" t="s">
        <v>21426</v>
      </c>
      <c r="F7843" t="str">
        <f>MID($E7843,1,1)</f>
        <v>F</v>
      </c>
      <c r="G7843" t="str">
        <f>IFERROR(MID($E7843,SEARCH("/",$E7843,SEARCH("/",$E7843)+1)+1,1),"")</f>
        <v>P</v>
      </c>
      <c r="H7843" t="s">
        <v>46</v>
      </c>
      <c r="I7843">
        <v>49</v>
      </c>
      <c r="J7843" t="b">
        <v>0</v>
      </c>
      <c r="K7843" s="7">
        <v>336</v>
      </c>
      <c r="L7843" s="7">
        <v>64</v>
      </c>
      <c r="M7843" s="7">
        <v>377</v>
      </c>
      <c r="N7843" s="7">
        <v>0</v>
      </c>
      <c r="O7843" s="7">
        <v>0</v>
      </c>
      <c r="P7843" s="7">
        <f>SUM(dane3[[#This Row],[RoomService]:[VRDeck]])</f>
        <v>777</v>
      </c>
      <c r="Q7843" t="s">
        <v>21427</v>
      </c>
      <c r="R7843" t="b">
        <v>1</v>
      </c>
    </row>
    <row r="7844" spans="1:18" x14ac:dyDescent="0.3">
      <c r="A7844" t="s">
        <v>20894</v>
      </c>
      <c r="B7844">
        <f>MID(dane3[[#This Row],[PassengerId]],1,4)+0</f>
        <v>8158</v>
      </c>
      <c r="C7844" t="s">
        <v>53</v>
      </c>
      <c r="D7844" t="b">
        <v>0</v>
      </c>
      <c r="E7844" t="s">
        <v>20895</v>
      </c>
      <c r="F7844" t="str">
        <f>MID($E7844,1,1)</f>
        <v>F</v>
      </c>
      <c r="G7844" t="str">
        <f>IFERROR(MID($E7844,SEARCH("/",$E7844,SEARCH("/",$E7844)+1)+1,1),"")</f>
        <v>P</v>
      </c>
      <c r="H7844" t="s">
        <v>16</v>
      </c>
      <c r="I7844">
        <v>40</v>
      </c>
      <c r="J7844" t="b">
        <v>0</v>
      </c>
      <c r="K7844" s="7">
        <v>953</v>
      </c>
      <c r="L7844" s="7">
        <v>0</v>
      </c>
      <c r="M7844" s="7">
        <v>356</v>
      </c>
      <c r="N7844" s="7">
        <v>0</v>
      </c>
      <c r="O7844" s="7">
        <v>0</v>
      </c>
      <c r="P7844" s="7">
        <f>SUM(dane3[[#This Row],[RoomService]:[VRDeck]])</f>
        <v>1309</v>
      </c>
      <c r="Q7844" t="s">
        <v>20896</v>
      </c>
      <c r="R7844" t="b">
        <v>0</v>
      </c>
    </row>
    <row r="7845" spans="1:18" x14ac:dyDescent="0.3">
      <c r="A7845" t="s">
        <v>21012</v>
      </c>
      <c r="B7845">
        <f>MID(dane3[[#This Row],[PassengerId]],1,4)+0</f>
        <v>8207</v>
      </c>
      <c r="C7845" t="s">
        <v>53</v>
      </c>
      <c r="D7845" t="b">
        <v>1</v>
      </c>
      <c r="E7845" t="s">
        <v>21013</v>
      </c>
      <c r="F7845" t="str">
        <f>MID($E7845,1,1)</f>
        <v>F</v>
      </c>
      <c r="G7845" t="str">
        <f>IFERROR(MID($E7845,SEARCH("/",$E7845,SEARCH("/",$E7845)+1)+1,1),"")</f>
        <v>P</v>
      </c>
      <c r="H7845" t="s">
        <v>16</v>
      </c>
      <c r="I7845">
        <v>40</v>
      </c>
      <c r="J7845" t="b">
        <v>0</v>
      </c>
      <c r="K7845" s="7">
        <v>0</v>
      </c>
      <c r="L7845" s="7">
        <v>0</v>
      </c>
      <c r="M7845" s="7">
        <v>0</v>
      </c>
      <c r="N7845" s="7">
        <v>0</v>
      </c>
      <c r="O7845" s="7">
        <v>0</v>
      </c>
      <c r="P7845" s="7">
        <f>SUM(dane3[[#This Row],[RoomService]:[VRDeck]])</f>
        <v>0</v>
      </c>
      <c r="Q7845" t="s">
        <v>21014</v>
      </c>
      <c r="R7845" t="b">
        <v>1</v>
      </c>
    </row>
    <row r="7846" spans="1:18" x14ac:dyDescent="0.3">
      <c r="A7846" t="s">
        <v>21434</v>
      </c>
      <c r="B7846">
        <f>MID(dane3[[#This Row],[PassengerId]],1,4)+0</f>
        <v>8371</v>
      </c>
      <c r="C7846" t="s">
        <v>19</v>
      </c>
      <c r="D7846" t="b">
        <v>0</v>
      </c>
      <c r="E7846" t="s">
        <v>21435</v>
      </c>
      <c r="F7846" t="str">
        <f>MID($E7846,1,1)</f>
        <v>F</v>
      </c>
      <c r="G7846" t="str">
        <f>IFERROR(MID($E7846,SEARCH("/",$E7846,SEARCH("/",$E7846)+1)+1,1),"")</f>
        <v>S</v>
      </c>
      <c r="H7846" t="s">
        <v>46</v>
      </c>
      <c r="I7846">
        <v>52</v>
      </c>
      <c r="J7846" t="b">
        <v>0</v>
      </c>
      <c r="K7846" s="7">
        <v>0</v>
      </c>
      <c r="L7846" s="7">
        <v>0</v>
      </c>
      <c r="M7846" s="7">
        <v>638</v>
      </c>
      <c r="N7846" s="7">
        <v>115</v>
      </c>
      <c r="O7846" s="7">
        <v>0</v>
      </c>
      <c r="P7846" s="7">
        <f>SUM(dane3[[#This Row],[RoomService]:[VRDeck]])</f>
        <v>753</v>
      </c>
      <c r="Q7846" t="s">
        <v>21436</v>
      </c>
      <c r="R7846" t="b">
        <v>1</v>
      </c>
    </row>
    <row r="7847" spans="1:18" x14ac:dyDescent="0.3">
      <c r="A7847" t="s">
        <v>21437</v>
      </c>
      <c r="B7847">
        <f>MID(dane3[[#This Row],[PassengerId]],1,4)+0</f>
        <v>8373</v>
      </c>
      <c r="C7847" t="s">
        <v>19</v>
      </c>
      <c r="D7847" t="b">
        <v>0</v>
      </c>
      <c r="E7847" t="s">
        <v>21438</v>
      </c>
      <c r="F7847" t="str">
        <f>MID($E7847,1,1)</f>
        <v>F</v>
      </c>
      <c r="G7847" t="str">
        <f>IFERROR(MID($E7847,SEARCH("/",$E7847,SEARCH("/",$E7847)+1)+1,1),"")</f>
        <v>S</v>
      </c>
      <c r="H7847" t="s">
        <v>16</v>
      </c>
      <c r="I7847">
        <v>22</v>
      </c>
      <c r="J7847" t="b">
        <v>0</v>
      </c>
      <c r="K7847" s="7">
        <v>1</v>
      </c>
      <c r="L7847" s="7">
        <v>2</v>
      </c>
      <c r="M7847" s="7">
        <v>243</v>
      </c>
      <c r="N7847" s="7">
        <v>0</v>
      </c>
      <c r="O7847" s="7">
        <v>484</v>
      </c>
      <c r="P7847" s="7">
        <f>SUM(dane3[[#This Row],[RoomService]:[VRDeck]])</f>
        <v>730</v>
      </c>
      <c r="Q7847" t="s">
        <v>21439</v>
      </c>
      <c r="R7847" t="b">
        <v>0</v>
      </c>
    </row>
    <row r="7848" spans="1:18" x14ac:dyDescent="0.3">
      <c r="A7848" t="s">
        <v>21440</v>
      </c>
      <c r="B7848">
        <f>MID(dane3[[#This Row],[PassengerId]],1,4)+0</f>
        <v>8374</v>
      </c>
      <c r="C7848" t="s">
        <v>14</v>
      </c>
      <c r="D7848" t="b">
        <v>1</v>
      </c>
      <c r="E7848" t="s">
        <v>39</v>
      </c>
      <c r="F7848" t="s">
        <v>23759</v>
      </c>
      <c r="G7848" t="str">
        <f>IFERROR(MID($E7848,SEARCH("/",$E7848,SEARCH("/",$E7848)+1)+1,1),"")</f>
        <v/>
      </c>
      <c r="H7848" t="s">
        <v>46</v>
      </c>
      <c r="I7848">
        <v>37</v>
      </c>
      <c r="J7848" t="b">
        <v>0</v>
      </c>
      <c r="K7848" s="7">
        <v>0</v>
      </c>
      <c r="L7848" s="7">
        <v>0</v>
      </c>
      <c r="M7848" s="7">
        <v>0</v>
      </c>
      <c r="N7848" s="7">
        <v>0</v>
      </c>
      <c r="O7848" s="7">
        <v>0</v>
      </c>
      <c r="P7848" s="7">
        <f>SUM(dane3[[#This Row],[RoomService]:[VRDeck]])</f>
        <v>0</v>
      </c>
      <c r="Q7848" t="s">
        <v>21441</v>
      </c>
      <c r="R7848" t="b">
        <v>1</v>
      </c>
    </row>
    <row r="7849" spans="1:18" x14ac:dyDescent="0.3">
      <c r="A7849" t="s">
        <v>21442</v>
      </c>
      <c r="B7849">
        <f>MID(dane3[[#This Row],[PassengerId]],1,4)+0</f>
        <v>8375</v>
      </c>
      <c r="C7849" t="s">
        <v>19</v>
      </c>
      <c r="D7849" t="b">
        <v>0</v>
      </c>
      <c r="E7849" t="s">
        <v>39</v>
      </c>
      <c r="F7849" t="s">
        <v>23762</v>
      </c>
      <c r="G7849" t="str">
        <f>IFERROR(MID($E7849,SEARCH("/",$E7849,SEARCH("/",$E7849)+1)+1,1),"")</f>
        <v/>
      </c>
      <c r="H7849" t="s">
        <v>32</v>
      </c>
      <c r="I7849">
        <v>15</v>
      </c>
      <c r="J7849" t="b">
        <v>0</v>
      </c>
      <c r="K7849" s="7">
        <v>64</v>
      </c>
      <c r="L7849" s="7">
        <v>0</v>
      </c>
      <c r="M7849" s="7">
        <v>0</v>
      </c>
      <c r="N7849" s="7">
        <v>0</v>
      </c>
      <c r="O7849" s="7">
        <v>640</v>
      </c>
      <c r="P7849" s="7">
        <f>SUM(dane3[[#This Row],[RoomService]:[VRDeck]])</f>
        <v>704</v>
      </c>
      <c r="Q7849" t="s">
        <v>21443</v>
      </c>
      <c r="R7849" t="b">
        <v>1</v>
      </c>
    </row>
    <row r="7850" spans="1:18" x14ac:dyDescent="0.3">
      <c r="A7850" t="s">
        <v>21021</v>
      </c>
      <c r="B7850">
        <f>MID(dane3[[#This Row],[PassengerId]],1,4)+0</f>
        <v>8210</v>
      </c>
      <c r="C7850" t="s">
        <v>53</v>
      </c>
      <c r="D7850" t="b">
        <v>0</v>
      </c>
      <c r="E7850" t="s">
        <v>21022</v>
      </c>
      <c r="F7850" t="str">
        <f>MID($E7850,1,1)</f>
        <v>D</v>
      </c>
      <c r="G7850" t="str">
        <f>IFERROR(MID($E7850,SEARCH("/",$E7850,SEARCH("/",$E7850)+1)+1,1),"")</f>
        <v>S</v>
      </c>
      <c r="H7850" t="s">
        <v>16</v>
      </c>
      <c r="I7850">
        <v>47</v>
      </c>
      <c r="J7850" t="b">
        <v>0</v>
      </c>
      <c r="K7850" s="7">
        <v>1282</v>
      </c>
      <c r="L7850" s="7">
        <v>0</v>
      </c>
      <c r="M7850" s="7">
        <v>5</v>
      </c>
      <c r="N7850" s="7">
        <v>495</v>
      </c>
      <c r="O7850" s="7">
        <v>0</v>
      </c>
      <c r="P7850" s="7">
        <f>SUM(dane3[[#This Row],[RoomService]:[VRDeck]])</f>
        <v>1782</v>
      </c>
      <c r="Q7850" t="s">
        <v>21023</v>
      </c>
      <c r="R7850" t="b">
        <v>0</v>
      </c>
    </row>
    <row r="7851" spans="1:18" x14ac:dyDescent="0.3">
      <c r="A7851" t="s">
        <v>21051</v>
      </c>
      <c r="B7851">
        <f>MID(dane3[[#This Row],[PassengerId]],1,4)+0</f>
        <v>8221</v>
      </c>
      <c r="C7851" t="s">
        <v>53</v>
      </c>
      <c r="D7851" t="b">
        <v>1</v>
      </c>
      <c r="E7851" t="s">
        <v>21052</v>
      </c>
      <c r="F7851" t="str">
        <f>MID($E7851,1,1)</f>
        <v>F</v>
      </c>
      <c r="G7851" t="str">
        <f>IFERROR(MID($E7851,SEARCH("/",$E7851,SEARCH("/",$E7851)+1)+1,1),"")</f>
        <v>P</v>
      </c>
      <c r="H7851" t="s">
        <v>16</v>
      </c>
      <c r="I7851">
        <v>34</v>
      </c>
      <c r="J7851" t="b">
        <v>0</v>
      </c>
      <c r="K7851" s="7">
        <v>0</v>
      </c>
      <c r="L7851" s="7">
        <v>0</v>
      </c>
      <c r="M7851" s="7">
        <v>0</v>
      </c>
      <c r="N7851" s="7">
        <v>0</v>
      </c>
      <c r="O7851" s="7">
        <v>0</v>
      </c>
      <c r="P7851" s="7">
        <f>SUM(dane3[[#This Row],[RoomService]:[VRDeck]])</f>
        <v>0</v>
      </c>
      <c r="Q7851" t="s">
        <v>21053</v>
      </c>
      <c r="R7851" t="b">
        <v>1</v>
      </c>
    </row>
    <row r="7852" spans="1:18" x14ac:dyDescent="0.3">
      <c r="A7852" t="s">
        <v>21450</v>
      </c>
      <c r="B7852">
        <f>MID(dane3[[#This Row],[PassengerId]],1,4)+0</f>
        <v>8378</v>
      </c>
      <c r="C7852" t="s">
        <v>19</v>
      </c>
      <c r="D7852" t="b">
        <v>0</v>
      </c>
      <c r="E7852" t="s">
        <v>21451</v>
      </c>
      <c r="F7852" t="str">
        <f>MID($E7852,1,1)</f>
        <v>F</v>
      </c>
      <c r="G7852" t="str">
        <f>IFERROR(MID($E7852,SEARCH("/",$E7852,SEARCH("/",$E7852)+1)+1,1),"")</f>
        <v>S</v>
      </c>
      <c r="H7852" t="s">
        <v>16</v>
      </c>
      <c r="I7852">
        <v>13</v>
      </c>
      <c r="J7852" t="b">
        <v>0</v>
      </c>
      <c r="K7852" s="7">
        <v>0</v>
      </c>
      <c r="L7852" s="7">
        <v>0</v>
      </c>
      <c r="M7852" s="7">
        <v>505</v>
      </c>
      <c r="N7852" s="7">
        <v>2810</v>
      </c>
      <c r="O7852" s="7">
        <v>9</v>
      </c>
      <c r="P7852" s="7">
        <f>SUM(dane3[[#This Row],[RoomService]:[VRDeck]])</f>
        <v>3324</v>
      </c>
      <c r="Q7852" t="s">
        <v>21452</v>
      </c>
      <c r="R7852" t="b">
        <v>0</v>
      </c>
    </row>
    <row r="7853" spans="1:18" x14ac:dyDescent="0.3">
      <c r="A7853" t="s">
        <v>21453</v>
      </c>
      <c r="B7853">
        <f>MID(dane3[[#This Row],[PassengerId]],1,4)+0</f>
        <v>8379</v>
      </c>
      <c r="C7853" t="s">
        <v>19</v>
      </c>
      <c r="D7853" t="b">
        <v>0</v>
      </c>
      <c r="E7853" t="s">
        <v>21454</v>
      </c>
      <c r="F7853" t="str">
        <f>MID($E7853,1,1)</f>
        <v>F</v>
      </c>
      <c r="G7853" t="str">
        <f>IFERROR(MID($E7853,SEARCH("/",$E7853,SEARCH("/",$E7853)+1)+1,1),"")</f>
        <v>S</v>
      </c>
      <c r="H7853" t="s">
        <v>16</v>
      </c>
      <c r="I7853">
        <v>24</v>
      </c>
      <c r="J7853" t="b">
        <v>0</v>
      </c>
      <c r="K7853" s="7">
        <v>462</v>
      </c>
      <c r="L7853" s="7">
        <v>0</v>
      </c>
      <c r="M7853" s="7">
        <v>0</v>
      </c>
      <c r="N7853" s="7">
        <v>0</v>
      </c>
      <c r="O7853" s="7">
        <v>240</v>
      </c>
      <c r="P7853" s="7">
        <f>SUM(dane3[[#This Row],[RoomService]:[VRDeck]])</f>
        <v>702</v>
      </c>
      <c r="Q7853" t="s">
        <v>21455</v>
      </c>
      <c r="R7853" t="b">
        <v>0</v>
      </c>
    </row>
    <row r="7854" spans="1:18" x14ac:dyDescent="0.3">
      <c r="A7854" t="s">
        <v>21456</v>
      </c>
      <c r="B7854">
        <f>MID(dane3[[#This Row],[PassengerId]],1,4)+0</f>
        <v>8380</v>
      </c>
      <c r="C7854" t="s">
        <v>19</v>
      </c>
      <c r="D7854" t="b">
        <v>1</v>
      </c>
      <c r="E7854" t="s">
        <v>21457</v>
      </c>
      <c r="F7854" t="str">
        <f>MID($E7854,1,1)</f>
        <v>G</v>
      </c>
      <c r="G7854" t="str">
        <f>IFERROR(MID($E7854,SEARCH("/",$E7854,SEARCH("/",$E7854)+1)+1,1),"")</f>
        <v>P</v>
      </c>
      <c r="H7854" t="s">
        <v>32</v>
      </c>
      <c r="I7854">
        <v>25</v>
      </c>
      <c r="J7854" t="b">
        <v>0</v>
      </c>
      <c r="K7854" s="7">
        <v>0</v>
      </c>
      <c r="L7854" s="7">
        <v>0</v>
      </c>
      <c r="M7854" s="7">
        <v>0</v>
      </c>
      <c r="N7854" s="7">
        <v>0</v>
      </c>
      <c r="O7854" s="7">
        <v>0</v>
      </c>
      <c r="P7854" s="7">
        <f>SUM(dane3[[#This Row],[RoomService]:[VRDeck]])</f>
        <v>0</v>
      </c>
      <c r="Q7854" t="s">
        <v>21458</v>
      </c>
      <c r="R7854" t="b">
        <v>1</v>
      </c>
    </row>
    <row r="7855" spans="1:18" x14ac:dyDescent="0.3">
      <c r="A7855" t="s">
        <v>21459</v>
      </c>
      <c r="B7855">
        <f>MID(dane3[[#This Row],[PassengerId]],1,4)+0</f>
        <v>8381</v>
      </c>
      <c r="C7855" t="s">
        <v>19</v>
      </c>
      <c r="D7855" t="b">
        <v>0</v>
      </c>
      <c r="E7855" t="s">
        <v>21460</v>
      </c>
      <c r="F7855" t="str">
        <f>MID($E7855,1,1)</f>
        <v>E</v>
      </c>
      <c r="G7855" t="str">
        <f>IFERROR(MID($E7855,SEARCH("/",$E7855,SEARCH("/",$E7855)+1)+1,1),"")</f>
        <v>S</v>
      </c>
      <c r="H7855" t="s">
        <v>16</v>
      </c>
      <c r="I7855">
        <v>25</v>
      </c>
      <c r="J7855" t="b">
        <v>0</v>
      </c>
      <c r="K7855" s="7">
        <v>0</v>
      </c>
      <c r="L7855" s="7">
        <v>0</v>
      </c>
      <c r="M7855" s="7">
        <v>0</v>
      </c>
      <c r="N7855" s="7">
        <v>788</v>
      </c>
      <c r="O7855" s="7">
        <v>3</v>
      </c>
      <c r="P7855" s="7">
        <f>SUM(dane3[[#This Row],[RoomService]:[VRDeck]])</f>
        <v>791</v>
      </c>
      <c r="Q7855" t="s">
        <v>21461</v>
      </c>
      <c r="R7855" t="b">
        <v>0</v>
      </c>
    </row>
    <row r="7856" spans="1:18" x14ac:dyDescent="0.3">
      <c r="A7856" t="s">
        <v>21462</v>
      </c>
      <c r="B7856">
        <f>MID(dane3[[#This Row],[PassengerId]],1,4)+0</f>
        <v>8382</v>
      </c>
      <c r="C7856" t="s">
        <v>14</v>
      </c>
      <c r="D7856" t="b">
        <v>0</v>
      </c>
      <c r="E7856" t="s">
        <v>21463</v>
      </c>
      <c r="F7856" t="str">
        <f>MID($E7856,1,1)</f>
        <v>C</v>
      </c>
      <c r="G7856" t="str">
        <f>IFERROR(MID($E7856,SEARCH("/",$E7856,SEARCH("/",$E7856)+1)+1,1),"")</f>
        <v>P</v>
      </c>
      <c r="H7856" t="s">
        <v>16</v>
      </c>
      <c r="I7856">
        <v>43</v>
      </c>
      <c r="J7856" t="b">
        <v>0</v>
      </c>
      <c r="K7856" s="7">
        <v>0</v>
      </c>
      <c r="L7856" s="7">
        <v>7269</v>
      </c>
      <c r="M7856" s="7">
        <v>0</v>
      </c>
      <c r="N7856" s="7">
        <v>2750</v>
      </c>
      <c r="O7856" s="7">
        <v>2367</v>
      </c>
      <c r="P7856" s="7">
        <f>SUM(dane3[[#This Row],[RoomService]:[VRDeck]])</f>
        <v>12386</v>
      </c>
      <c r="Q7856" t="s">
        <v>23799</v>
      </c>
      <c r="R7856" t="b">
        <v>0</v>
      </c>
    </row>
    <row r="7857" spans="1:18" x14ac:dyDescent="0.3">
      <c r="A7857" t="s">
        <v>21464</v>
      </c>
      <c r="B7857">
        <f>MID(dane3[[#This Row],[PassengerId]],1,4)+0</f>
        <v>8383</v>
      </c>
      <c r="C7857" t="s">
        <v>19</v>
      </c>
      <c r="D7857" t="b">
        <v>1</v>
      </c>
      <c r="E7857" t="s">
        <v>21465</v>
      </c>
      <c r="F7857" t="str">
        <f>MID($E7857,1,1)</f>
        <v>G</v>
      </c>
      <c r="G7857" t="str">
        <f>IFERROR(MID($E7857,SEARCH("/",$E7857,SEARCH("/",$E7857)+1)+1,1),"")</f>
        <v>P</v>
      </c>
      <c r="H7857" t="s">
        <v>16</v>
      </c>
      <c r="I7857">
        <v>46</v>
      </c>
      <c r="J7857" t="b">
        <v>0</v>
      </c>
      <c r="K7857" s="7">
        <v>0</v>
      </c>
      <c r="L7857" s="7">
        <v>0</v>
      </c>
      <c r="M7857" s="7">
        <v>0</v>
      </c>
      <c r="N7857" s="7">
        <v>0</v>
      </c>
      <c r="O7857" s="7">
        <v>0</v>
      </c>
      <c r="P7857" s="7">
        <f>SUM(dane3[[#This Row],[RoomService]:[VRDeck]])</f>
        <v>0</v>
      </c>
      <c r="Q7857" t="s">
        <v>21466</v>
      </c>
      <c r="R7857" t="b">
        <v>0</v>
      </c>
    </row>
    <row r="7858" spans="1:18" x14ac:dyDescent="0.3">
      <c r="A7858" t="s">
        <v>21467</v>
      </c>
      <c r="B7858">
        <f>MID(dane3[[#This Row],[PassengerId]],1,4)+0</f>
        <v>8383</v>
      </c>
      <c r="C7858" t="s">
        <v>19</v>
      </c>
      <c r="D7858" t="b">
        <v>1</v>
      </c>
      <c r="E7858" t="s">
        <v>21465</v>
      </c>
      <c r="F7858" t="str">
        <f>MID($E7858,1,1)</f>
        <v>G</v>
      </c>
      <c r="G7858" t="str">
        <f>IFERROR(MID($E7858,SEARCH("/",$E7858,SEARCH("/",$E7858)+1)+1,1),"")</f>
        <v>P</v>
      </c>
      <c r="H7858" t="s">
        <v>16</v>
      </c>
      <c r="I7858">
        <v>3</v>
      </c>
      <c r="J7858" t="b">
        <v>0</v>
      </c>
      <c r="K7858" s="7">
        <v>0</v>
      </c>
      <c r="L7858" s="7">
        <v>0</v>
      </c>
      <c r="M7858" s="7">
        <v>0</v>
      </c>
      <c r="N7858" s="7">
        <v>0</v>
      </c>
      <c r="O7858" s="7">
        <v>0</v>
      </c>
      <c r="P7858" s="7">
        <f>SUM(dane3[[#This Row],[RoomService]:[VRDeck]])</f>
        <v>0</v>
      </c>
      <c r="Q7858" t="s">
        <v>21468</v>
      </c>
      <c r="R7858" t="b">
        <v>0</v>
      </c>
    </row>
    <row r="7859" spans="1:18" x14ac:dyDescent="0.3">
      <c r="A7859" t="s">
        <v>21469</v>
      </c>
      <c r="B7859">
        <f>MID(dane3[[#This Row],[PassengerId]],1,4)+0</f>
        <v>8383</v>
      </c>
      <c r="C7859" t="s">
        <v>19</v>
      </c>
      <c r="D7859" t="b">
        <v>0</v>
      </c>
      <c r="E7859" t="s">
        <v>21465</v>
      </c>
      <c r="F7859" t="str">
        <f>MID($E7859,1,1)</f>
        <v>G</v>
      </c>
      <c r="G7859" t="str">
        <f>IFERROR(MID($E7859,SEARCH("/",$E7859,SEARCH("/",$E7859)+1)+1,1),"")</f>
        <v>P</v>
      </c>
      <c r="H7859" t="s">
        <v>16</v>
      </c>
      <c r="I7859">
        <v>3</v>
      </c>
      <c r="J7859" t="b">
        <v>0</v>
      </c>
      <c r="K7859" s="7">
        <v>0</v>
      </c>
      <c r="L7859" s="7">
        <v>0</v>
      </c>
      <c r="M7859" s="7">
        <v>0</v>
      </c>
      <c r="N7859" s="7">
        <v>0</v>
      </c>
      <c r="O7859" s="7">
        <v>0</v>
      </c>
      <c r="P7859" s="7">
        <f>SUM(dane3[[#This Row],[RoomService]:[VRDeck]])</f>
        <v>0</v>
      </c>
      <c r="Q7859" t="s">
        <v>21470</v>
      </c>
      <c r="R7859" t="b">
        <v>1</v>
      </c>
    </row>
    <row r="7860" spans="1:18" x14ac:dyDescent="0.3">
      <c r="A7860" t="s">
        <v>21471</v>
      </c>
      <c r="B7860">
        <f>MID(dane3[[#This Row],[PassengerId]],1,4)+0</f>
        <v>8383</v>
      </c>
      <c r="C7860" t="s">
        <v>19</v>
      </c>
      <c r="D7860" t="b">
        <v>1</v>
      </c>
      <c r="E7860" t="s">
        <v>21465</v>
      </c>
      <c r="F7860" t="str">
        <f>MID($E7860,1,1)</f>
        <v>G</v>
      </c>
      <c r="G7860" t="str">
        <f>IFERROR(MID($E7860,SEARCH("/",$E7860,SEARCH("/",$E7860)+1)+1,1),"")</f>
        <v>P</v>
      </c>
      <c r="H7860" t="s">
        <v>16</v>
      </c>
      <c r="I7860">
        <v>3</v>
      </c>
      <c r="J7860" t="b">
        <v>0</v>
      </c>
      <c r="K7860" s="7">
        <v>0</v>
      </c>
      <c r="L7860" s="7">
        <v>0</v>
      </c>
      <c r="M7860" s="7">
        <v>0</v>
      </c>
      <c r="N7860" s="7">
        <v>0</v>
      </c>
      <c r="O7860" s="7">
        <v>0</v>
      </c>
      <c r="P7860" s="7">
        <f>SUM(dane3[[#This Row],[RoomService]:[VRDeck]])</f>
        <v>0</v>
      </c>
      <c r="Q7860" t="s">
        <v>21472</v>
      </c>
      <c r="R7860" t="b">
        <v>1</v>
      </c>
    </row>
    <row r="7861" spans="1:18" x14ac:dyDescent="0.3">
      <c r="A7861" t="s">
        <v>21473</v>
      </c>
      <c r="B7861">
        <f>MID(dane3[[#This Row],[PassengerId]],1,4)+0</f>
        <v>8383</v>
      </c>
      <c r="C7861" t="s">
        <v>19</v>
      </c>
      <c r="D7861" t="b">
        <v>0</v>
      </c>
      <c r="E7861" t="s">
        <v>21465</v>
      </c>
      <c r="F7861" t="str">
        <f>MID($E7861,1,1)</f>
        <v>G</v>
      </c>
      <c r="G7861" t="str">
        <f>IFERROR(MID($E7861,SEARCH("/",$E7861,SEARCH("/",$E7861)+1)+1,1),"")</f>
        <v>P</v>
      </c>
      <c r="H7861" t="s">
        <v>16</v>
      </c>
      <c r="I7861">
        <v>8</v>
      </c>
      <c r="J7861" t="b">
        <v>0</v>
      </c>
      <c r="K7861" s="7">
        <v>0</v>
      </c>
      <c r="L7861" s="7">
        <v>0</v>
      </c>
      <c r="M7861" s="7">
        <v>0</v>
      </c>
      <c r="N7861" s="7">
        <v>0</v>
      </c>
      <c r="O7861" s="7">
        <v>0</v>
      </c>
      <c r="P7861" s="7">
        <f>SUM(dane3[[#This Row],[RoomService]:[VRDeck]])</f>
        <v>0</v>
      </c>
      <c r="Q7861" t="s">
        <v>21474</v>
      </c>
      <c r="R7861" t="b">
        <v>0</v>
      </c>
    </row>
    <row r="7862" spans="1:18" x14ac:dyDescent="0.3">
      <c r="A7862" t="s">
        <v>21475</v>
      </c>
      <c r="B7862">
        <f>MID(dane3[[#This Row],[PassengerId]],1,4)+0</f>
        <v>8383</v>
      </c>
      <c r="C7862" t="s">
        <v>19</v>
      </c>
      <c r="D7862" t="b">
        <v>0</v>
      </c>
      <c r="E7862" t="s">
        <v>21465</v>
      </c>
      <c r="F7862" t="str">
        <f>MID($E7862,1,1)</f>
        <v>G</v>
      </c>
      <c r="G7862" t="str">
        <f>IFERROR(MID($E7862,SEARCH("/",$E7862,SEARCH("/",$E7862)+1)+1,1),"")</f>
        <v>P</v>
      </c>
      <c r="H7862" t="s">
        <v>16</v>
      </c>
      <c r="I7862">
        <v>57</v>
      </c>
      <c r="J7862" t="b">
        <v>0</v>
      </c>
      <c r="K7862" s="7">
        <v>0</v>
      </c>
      <c r="L7862" s="7">
        <v>839</v>
      </c>
      <c r="M7862" s="7">
        <v>1</v>
      </c>
      <c r="N7862" s="7">
        <v>0</v>
      </c>
      <c r="O7862" s="7">
        <v>2</v>
      </c>
      <c r="P7862" s="7">
        <f>SUM(dane3[[#This Row],[RoomService]:[VRDeck]])</f>
        <v>842</v>
      </c>
      <c r="Q7862" t="s">
        <v>21476</v>
      </c>
      <c r="R7862" t="b">
        <v>1</v>
      </c>
    </row>
    <row r="7863" spans="1:18" x14ac:dyDescent="0.3">
      <c r="A7863" t="s">
        <v>21477</v>
      </c>
      <c r="B7863">
        <f>MID(dane3[[#This Row],[PassengerId]],1,4)+0</f>
        <v>8383</v>
      </c>
      <c r="C7863" t="s">
        <v>19</v>
      </c>
      <c r="D7863" t="b">
        <v>0</v>
      </c>
      <c r="E7863" t="s">
        <v>21465</v>
      </c>
      <c r="F7863" t="str">
        <f>MID($E7863,1,1)</f>
        <v>G</v>
      </c>
      <c r="G7863" t="str">
        <f>IFERROR(MID($E7863,SEARCH("/",$E7863,SEARCH("/",$E7863)+1)+1,1),"")</f>
        <v>P</v>
      </c>
      <c r="H7863" t="s">
        <v>16</v>
      </c>
      <c r="I7863">
        <v>11</v>
      </c>
      <c r="J7863" t="b">
        <v>0</v>
      </c>
      <c r="K7863" s="7">
        <v>0</v>
      </c>
      <c r="L7863" s="7">
        <v>0</v>
      </c>
      <c r="M7863" s="7">
        <v>0</v>
      </c>
      <c r="N7863" s="7">
        <v>0</v>
      </c>
      <c r="O7863" s="7">
        <v>0</v>
      </c>
      <c r="P7863" s="7">
        <f>SUM(dane3[[#This Row],[RoomService]:[VRDeck]])</f>
        <v>0</v>
      </c>
      <c r="Q7863" t="s">
        <v>21478</v>
      </c>
      <c r="R7863" t="b">
        <v>0</v>
      </c>
    </row>
    <row r="7864" spans="1:18" x14ac:dyDescent="0.3">
      <c r="A7864" t="s">
        <v>21479</v>
      </c>
      <c r="B7864">
        <f>MID(dane3[[#This Row],[PassengerId]],1,4)+0</f>
        <v>8384</v>
      </c>
      <c r="C7864" t="s">
        <v>19</v>
      </c>
      <c r="D7864" t="b">
        <v>0</v>
      </c>
      <c r="E7864" t="s">
        <v>21480</v>
      </c>
      <c r="F7864" t="str">
        <f>MID($E7864,1,1)</f>
        <v>F</v>
      </c>
      <c r="G7864" t="str">
        <f>IFERROR(MID($E7864,SEARCH("/",$E7864,SEARCH("/",$E7864)+1)+1,1),"")</f>
        <v>P</v>
      </c>
      <c r="H7864" t="s">
        <v>16</v>
      </c>
      <c r="I7864">
        <v>20</v>
      </c>
      <c r="J7864" t="b">
        <v>0</v>
      </c>
      <c r="K7864" s="7">
        <v>0</v>
      </c>
      <c r="L7864" s="7">
        <v>0</v>
      </c>
      <c r="M7864" s="7">
        <v>0</v>
      </c>
      <c r="N7864" s="7">
        <v>1535</v>
      </c>
      <c r="O7864" s="7">
        <v>0</v>
      </c>
      <c r="P7864" s="7">
        <f>SUM(dane3[[#This Row],[RoomService]:[VRDeck]])</f>
        <v>1535</v>
      </c>
      <c r="Q7864" t="s">
        <v>14924</v>
      </c>
      <c r="R7864" t="b">
        <v>0</v>
      </c>
    </row>
    <row r="7865" spans="1:18" x14ac:dyDescent="0.3">
      <c r="A7865" t="s">
        <v>21481</v>
      </c>
      <c r="B7865">
        <f>MID(dane3[[#This Row],[PassengerId]],1,4)+0</f>
        <v>8386</v>
      </c>
      <c r="C7865" t="s">
        <v>19</v>
      </c>
      <c r="D7865" t="b">
        <v>0</v>
      </c>
      <c r="E7865" t="s">
        <v>21482</v>
      </c>
      <c r="F7865" t="str">
        <f>MID($E7865,1,1)</f>
        <v>G</v>
      </c>
      <c r="G7865" t="str">
        <f>IFERROR(MID($E7865,SEARCH("/",$E7865,SEARCH("/",$E7865)+1)+1,1),"")</f>
        <v>P</v>
      </c>
      <c r="H7865" t="s">
        <v>46</v>
      </c>
      <c r="I7865">
        <v>27</v>
      </c>
      <c r="J7865" t="b">
        <v>0</v>
      </c>
      <c r="K7865" s="7">
        <v>0</v>
      </c>
      <c r="L7865" s="7">
        <v>1283</v>
      </c>
      <c r="M7865" s="7">
        <v>0</v>
      </c>
      <c r="N7865" s="7">
        <v>2256</v>
      </c>
      <c r="O7865" s="7">
        <v>0</v>
      </c>
      <c r="P7865" s="7">
        <f>SUM(dane3[[#This Row],[RoomService]:[VRDeck]])</f>
        <v>3539</v>
      </c>
      <c r="Q7865" t="s">
        <v>21483</v>
      </c>
      <c r="R7865" t="b">
        <v>0</v>
      </c>
    </row>
    <row r="7866" spans="1:18" x14ac:dyDescent="0.3">
      <c r="A7866" t="s">
        <v>21484</v>
      </c>
      <c r="B7866">
        <f>MID(dane3[[#This Row],[PassengerId]],1,4)+0</f>
        <v>8388</v>
      </c>
      <c r="C7866" t="s">
        <v>19</v>
      </c>
      <c r="D7866" t="b">
        <v>0</v>
      </c>
      <c r="E7866" t="s">
        <v>21485</v>
      </c>
      <c r="F7866" t="str">
        <f>MID($E7866,1,1)</f>
        <v>F</v>
      </c>
      <c r="G7866" t="str">
        <f>IFERROR(MID($E7866,SEARCH("/",$E7866,SEARCH("/",$E7866)+1)+1,1),"")</f>
        <v>P</v>
      </c>
      <c r="H7866" t="s">
        <v>16</v>
      </c>
      <c r="I7866">
        <v>20</v>
      </c>
      <c r="J7866" t="b">
        <v>0</v>
      </c>
      <c r="K7866" s="7">
        <v>781</v>
      </c>
      <c r="L7866" s="7">
        <v>0</v>
      </c>
      <c r="M7866" s="7">
        <v>33</v>
      </c>
      <c r="N7866" s="7">
        <v>0</v>
      </c>
      <c r="O7866" s="7">
        <v>0</v>
      </c>
      <c r="P7866" s="7">
        <f>SUM(dane3[[#This Row],[RoomService]:[VRDeck]])</f>
        <v>814</v>
      </c>
      <c r="Q7866" t="s">
        <v>21486</v>
      </c>
      <c r="R7866" t="b">
        <v>1</v>
      </c>
    </row>
    <row r="7867" spans="1:18" x14ac:dyDescent="0.3">
      <c r="A7867" t="s">
        <v>21487</v>
      </c>
      <c r="B7867">
        <f>MID(dane3[[#This Row],[PassengerId]],1,4)+0</f>
        <v>8390</v>
      </c>
      <c r="C7867" t="s">
        <v>19</v>
      </c>
      <c r="D7867" t="b">
        <v>1</v>
      </c>
      <c r="E7867" t="s">
        <v>21488</v>
      </c>
      <c r="F7867" t="str">
        <f>MID($E7867,1,1)</f>
        <v>G</v>
      </c>
      <c r="G7867" t="str">
        <f>IFERROR(MID($E7867,SEARCH("/",$E7867,SEARCH("/",$E7867)+1)+1,1),"")</f>
        <v>P</v>
      </c>
      <c r="H7867" t="s">
        <v>32</v>
      </c>
      <c r="I7867">
        <v>14</v>
      </c>
      <c r="J7867" t="b">
        <v>0</v>
      </c>
      <c r="K7867" s="7">
        <v>0</v>
      </c>
      <c r="L7867" s="7">
        <v>0</v>
      </c>
      <c r="M7867" s="7">
        <v>0</v>
      </c>
      <c r="N7867" s="7">
        <v>0</v>
      </c>
      <c r="O7867" s="7">
        <v>0</v>
      </c>
      <c r="P7867" s="7">
        <f>SUM(dane3[[#This Row],[RoomService]:[VRDeck]])</f>
        <v>0</v>
      </c>
      <c r="Q7867" t="s">
        <v>21489</v>
      </c>
      <c r="R7867" t="b">
        <v>1</v>
      </c>
    </row>
    <row r="7868" spans="1:18" x14ac:dyDescent="0.3">
      <c r="A7868" t="s">
        <v>21490</v>
      </c>
      <c r="B7868">
        <f>MID(dane3[[#This Row],[PassengerId]],1,4)+0</f>
        <v>8392</v>
      </c>
      <c r="C7868" t="s">
        <v>19</v>
      </c>
      <c r="D7868" t="b">
        <v>0</v>
      </c>
      <c r="E7868" t="s">
        <v>21491</v>
      </c>
      <c r="F7868" t="str">
        <f>MID($E7868,1,1)</f>
        <v>F</v>
      </c>
      <c r="G7868" t="str">
        <f>IFERROR(MID($E7868,SEARCH("/",$E7868,SEARCH("/",$E7868)+1)+1,1),"")</f>
        <v>S</v>
      </c>
      <c r="H7868" t="s">
        <v>32</v>
      </c>
      <c r="I7868">
        <v>24</v>
      </c>
      <c r="J7868" t="b">
        <v>0</v>
      </c>
      <c r="K7868" s="7">
        <v>86</v>
      </c>
      <c r="L7868" s="7">
        <v>669</v>
      </c>
      <c r="M7868" s="7">
        <v>1</v>
      </c>
      <c r="N7868" s="7">
        <v>0</v>
      </c>
      <c r="O7868" s="7">
        <v>0</v>
      </c>
      <c r="P7868" s="7">
        <f>SUM(dane3[[#This Row],[RoomService]:[VRDeck]])</f>
        <v>756</v>
      </c>
      <c r="Q7868" t="s">
        <v>21492</v>
      </c>
      <c r="R7868" t="b">
        <v>0</v>
      </c>
    </row>
    <row r="7869" spans="1:18" x14ac:dyDescent="0.3">
      <c r="A7869" t="s">
        <v>21493</v>
      </c>
      <c r="B7869">
        <f>MID(dane3[[#This Row],[PassengerId]],1,4)+0</f>
        <v>8393</v>
      </c>
      <c r="C7869" t="s">
        <v>19</v>
      </c>
      <c r="D7869" t="b">
        <v>0</v>
      </c>
      <c r="E7869" t="s">
        <v>21494</v>
      </c>
      <c r="F7869" t="str">
        <f>MID($E7869,1,1)</f>
        <v>F</v>
      </c>
      <c r="G7869" t="str">
        <f>IFERROR(MID($E7869,SEARCH("/",$E7869,SEARCH("/",$E7869)+1)+1,1),"")</f>
        <v>P</v>
      </c>
      <c r="H7869" t="s">
        <v>16</v>
      </c>
      <c r="I7869">
        <v>21</v>
      </c>
      <c r="J7869" t="b">
        <v>0</v>
      </c>
      <c r="K7869" s="7">
        <v>163</v>
      </c>
      <c r="L7869" s="7">
        <v>146</v>
      </c>
      <c r="M7869" s="7">
        <v>54</v>
      </c>
      <c r="N7869" s="7">
        <v>245</v>
      </c>
      <c r="O7869" s="7">
        <v>95</v>
      </c>
      <c r="P7869" s="7">
        <f>SUM(dane3[[#This Row],[RoomService]:[VRDeck]])</f>
        <v>703</v>
      </c>
      <c r="Q7869" t="s">
        <v>21495</v>
      </c>
      <c r="R7869" t="b">
        <v>0</v>
      </c>
    </row>
    <row r="7870" spans="1:18" x14ac:dyDescent="0.3">
      <c r="A7870" t="s">
        <v>21496</v>
      </c>
      <c r="B7870">
        <f>MID(dane3[[#This Row],[PassengerId]],1,4)+0</f>
        <v>8394</v>
      </c>
      <c r="C7870" t="s">
        <v>14</v>
      </c>
      <c r="D7870" t="b">
        <v>0</v>
      </c>
      <c r="E7870" t="s">
        <v>21497</v>
      </c>
      <c r="F7870" t="str">
        <f>MID($E7870,1,1)</f>
        <v>B</v>
      </c>
      <c r="G7870" t="str">
        <f>IFERROR(MID($E7870,SEARCH("/",$E7870,SEARCH("/",$E7870)+1)+1,1),"")</f>
        <v>P</v>
      </c>
      <c r="H7870" t="s">
        <v>46</v>
      </c>
      <c r="I7870">
        <v>33</v>
      </c>
      <c r="J7870" t="b">
        <v>1</v>
      </c>
      <c r="K7870" s="7">
        <v>9</v>
      </c>
      <c r="L7870" s="7">
        <v>1365</v>
      </c>
      <c r="M7870" s="7">
        <v>0</v>
      </c>
      <c r="N7870" s="7">
        <v>5577</v>
      </c>
      <c r="O7870" s="7">
        <v>1483</v>
      </c>
      <c r="P7870" s="7">
        <f>SUM(dane3[[#This Row],[RoomService]:[VRDeck]])</f>
        <v>8434</v>
      </c>
      <c r="Q7870" t="s">
        <v>21498</v>
      </c>
      <c r="R7870" t="b">
        <v>0</v>
      </c>
    </row>
    <row r="7871" spans="1:18" x14ac:dyDescent="0.3">
      <c r="A7871" t="s">
        <v>21499</v>
      </c>
      <c r="B7871">
        <f>MID(dane3[[#This Row],[PassengerId]],1,4)+0</f>
        <v>8395</v>
      </c>
      <c r="C7871" t="s">
        <v>14</v>
      </c>
      <c r="D7871" t="b">
        <v>0</v>
      </c>
      <c r="E7871" t="s">
        <v>21500</v>
      </c>
      <c r="F7871" t="str">
        <f>MID($E7871,1,1)</f>
        <v>D</v>
      </c>
      <c r="G7871" t="str">
        <f>IFERROR(MID($E7871,SEARCH("/",$E7871,SEARCH("/",$E7871)+1)+1,1),"")</f>
        <v>P</v>
      </c>
      <c r="H7871" t="s">
        <v>16</v>
      </c>
      <c r="I7871">
        <v>32</v>
      </c>
      <c r="J7871" t="b">
        <v>0</v>
      </c>
      <c r="K7871" s="7">
        <v>0</v>
      </c>
      <c r="L7871" s="7">
        <v>13</v>
      </c>
      <c r="M7871" s="7">
        <v>0</v>
      </c>
      <c r="N7871" s="7">
        <v>2148</v>
      </c>
      <c r="O7871" s="7">
        <v>319</v>
      </c>
      <c r="P7871" s="7">
        <f>SUM(dane3[[#This Row],[RoomService]:[VRDeck]])</f>
        <v>2480</v>
      </c>
      <c r="Q7871" t="s">
        <v>21501</v>
      </c>
      <c r="R7871" t="b">
        <v>0</v>
      </c>
    </row>
    <row r="7872" spans="1:18" x14ac:dyDescent="0.3">
      <c r="A7872" t="s">
        <v>21502</v>
      </c>
      <c r="B7872">
        <f>MID(dane3[[#This Row],[PassengerId]],1,4)+0</f>
        <v>8397</v>
      </c>
      <c r="C7872" t="s">
        <v>19</v>
      </c>
      <c r="D7872" t="b">
        <v>0</v>
      </c>
      <c r="E7872" t="s">
        <v>21503</v>
      </c>
      <c r="F7872" t="str">
        <f>MID($E7872,1,1)</f>
        <v>G</v>
      </c>
      <c r="G7872" t="str">
        <f>IFERROR(MID($E7872,SEARCH("/",$E7872,SEARCH("/",$E7872)+1)+1,1),"")</f>
        <v>P</v>
      </c>
      <c r="H7872" t="s">
        <v>32</v>
      </c>
      <c r="I7872">
        <v>22</v>
      </c>
      <c r="J7872" t="b">
        <v>0</v>
      </c>
      <c r="K7872" s="7">
        <v>2</v>
      </c>
      <c r="L7872" s="7">
        <v>104</v>
      </c>
      <c r="M7872" s="7">
        <v>404</v>
      </c>
      <c r="N7872" s="7">
        <v>0</v>
      </c>
      <c r="O7872" s="7">
        <v>0</v>
      </c>
      <c r="P7872" s="7">
        <f>SUM(dane3[[#This Row],[RoomService]:[VRDeck]])</f>
        <v>510</v>
      </c>
      <c r="Q7872" t="s">
        <v>21504</v>
      </c>
      <c r="R7872" t="b">
        <v>1</v>
      </c>
    </row>
    <row r="7873" spans="1:18" x14ac:dyDescent="0.3">
      <c r="A7873" t="s">
        <v>21505</v>
      </c>
      <c r="B7873">
        <f>MID(dane3[[#This Row],[PassengerId]],1,4)+0</f>
        <v>8398</v>
      </c>
      <c r="C7873" t="s">
        <v>14</v>
      </c>
      <c r="D7873" t="b">
        <v>1</v>
      </c>
      <c r="E7873" t="s">
        <v>21506</v>
      </c>
      <c r="F7873" t="str">
        <f>MID($E7873,1,1)</f>
        <v>B</v>
      </c>
      <c r="G7873" t="str">
        <f>IFERROR(MID($E7873,SEARCH("/",$E7873,SEARCH("/",$E7873)+1)+1,1),"")</f>
        <v>S</v>
      </c>
      <c r="H7873" t="s">
        <v>16</v>
      </c>
      <c r="I7873">
        <v>15</v>
      </c>
      <c r="J7873" t="b">
        <v>0</v>
      </c>
      <c r="K7873" s="7">
        <v>0</v>
      </c>
      <c r="L7873" s="7">
        <v>0</v>
      </c>
      <c r="M7873" s="7">
        <v>0</v>
      </c>
      <c r="N7873" s="7">
        <v>0</v>
      </c>
      <c r="O7873" s="7">
        <v>0</v>
      </c>
      <c r="P7873" s="7">
        <f>SUM(dane3[[#This Row],[RoomService]:[VRDeck]])</f>
        <v>0</v>
      </c>
      <c r="Q7873" t="s">
        <v>16612</v>
      </c>
      <c r="R7873" t="b">
        <v>1</v>
      </c>
    </row>
    <row r="7874" spans="1:18" x14ac:dyDescent="0.3">
      <c r="A7874" t="s">
        <v>12145</v>
      </c>
      <c r="B7874">
        <f>MID(dane3[[#This Row],[PassengerId]],1,4)+0</f>
        <v>4730</v>
      </c>
      <c r="C7874" t="s">
        <v>14</v>
      </c>
      <c r="D7874" t="b">
        <v>0</v>
      </c>
      <c r="E7874" t="s">
        <v>12146</v>
      </c>
      <c r="F7874" t="str">
        <f>MID($E7874,1,1)</f>
        <v>B</v>
      </c>
      <c r="G7874" t="str">
        <f>IFERROR(MID($E7874,SEARCH("/",$E7874,SEARCH("/",$E7874)+1)+1,1),"")</f>
        <v>P</v>
      </c>
      <c r="H7874" t="s">
        <v>32</v>
      </c>
      <c r="I7874">
        <v>50</v>
      </c>
      <c r="J7874" t="b">
        <v>0</v>
      </c>
      <c r="K7874" s="7">
        <v>0</v>
      </c>
      <c r="L7874" s="7">
        <v>1338</v>
      </c>
      <c r="M7874" s="7">
        <v>0</v>
      </c>
      <c r="N7874" s="7">
        <v>40</v>
      </c>
      <c r="O7874" s="7">
        <v>6178</v>
      </c>
      <c r="P7874" s="7">
        <f>SUM(dane3[[#This Row],[RoomService]:[VRDeck]])</f>
        <v>7556</v>
      </c>
      <c r="Q7874" t="s">
        <v>12147</v>
      </c>
      <c r="R7874" t="b">
        <v>0</v>
      </c>
    </row>
    <row r="7875" spans="1:18" x14ac:dyDescent="0.3">
      <c r="A7875" t="s">
        <v>21509</v>
      </c>
      <c r="B7875">
        <f>MID(dane3[[#This Row],[PassengerId]],1,4)+0</f>
        <v>8401</v>
      </c>
      <c r="C7875" t="s">
        <v>14</v>
      </c>
      <c r="D7875" t="b">
        <v>1</v>
      </c>
      <c r="E7875" t="s">
        <v>21510</v>
      </c>
      <c r="F7875" t="str">
        <f>MID($E7875,1,1)</f>
        <v>C</v>
      </c>
      <c r="G7875" t="str">
        <f>IFERROR(MID($E7875,SEARCH("/",$E7875,SEARCH("/",$E7875)+1)+1,1),"")</f>
        <v>S</v>
      </c>
      <c r="H7875" t="s">
        <v>46</v>
      </c>
      <c r="I7875">
        <v>31</v>
      </c>
      <c r="J7875" t="b">
        <v>0</v>
      </c>
      <c r="K7875" s="7">
        <v>0</v>
      </c>
      <c r="L7875" s="7">
        <v>0</v>
      </c>
      <c r="M7875" s="7">
        <v>0</v>
      </c>
      <c r="N7875" s="7">
        <v>0</v>
      </c>
      <c r="O7875" s="7">
        <v>0</v>
      </c>
      <c r="P7875" s="7">
        <f>SUM(dane3[[#This Row],[RoomService]:[VRDeck]])</f>
        <v>0</v>
      </c>
      <c r="Q7875" t="s">
        <v>21511</v>
      </c>
      <c r="R7875" t="b">
        <v>1</v>
      </c>
    </row>
    <row r="7876" spans="1:18" x14ac:dyDescent="0.3">
      <c r="A7876" t="s">
        <v>21512</v>
      </c>
      <c r="B7876">
        <f>MID(dane3[[#This Row],[PassengerId]],1,4)+0</f>
        <v>8403</v>
      </c>
      <c r="C7876" t="s">
        <v>14</v>
      </c>
      <c r="D7876" t="b">
        <v>1</v>
      </c>
      <c r="E7876" t="s">
        <v>21513</v>
      </c>
      <c r="F7876" t="str">
        <f>MID($E7876,1,1)</f>
        <v>C</v>
      </c>
      <c r="G7876" t="str">
        <f>IFERROR(MID($E7876,SEARCH("/",$E7876,SEARCH("/",$E7876)+1)+1,1),"")</f>
        <v>S</v>
      </c>
      <c r="H7876" t="s">
        <v>46</v>
      </c>
      <c r="I7876">
        <v>35</v>
      </c>
      <c r="J7876" t="b">
        <v>0</v>
      </c>
      <c r="K7876" s="7">
        <v>0</v>
      </c>
      <c r="L7876" s="7">
        <v>0</v>
      </c>
      <c r="M7876" s="7">
        <v>0</v>
      </c>
      <c r="N7876" s="7">
        <v>0</v>
      </c>
      <c r="O7876" s="7">
        <v>0</v>
      </c>
      <c r="P7876" s="7">
        <f>SUM(dane3[[#This Row],[RoomService]:[VRDeck]])</f>
        <v>0</v>
      </c>
      <c r="Q7876" t="s">
        <v>21514</v>
      </c>
      <c r="R7876" t="b">
        <v>1</v>
      </c>
    </row>
    <row r="7877" spans="1:18" x14ac:dyDescent="0.3">
      <c r="A7877" t="s">
        <v>21515</v>
      </c>
      <c r="B7877">
        <f>MID(dane3[[#This Row],[PassengerId]],1,4)+0</f>
        <v>8404</v>
      </c>
      <c r="C7877" t="s">
        <v>19</v>
      </c>
      <c r="D7877" t="b">
        <v>1</v>
      </c>
      <c r="E7877" t="s">
        <v>21516</v>
      </c>
      <c r="F7877" t="str">
        <f>MID($E7877,1,1)</f>
        <v>G</v>
      </c>
      <c r="G7877" t="str">
        <f>IFERROR(MID($E7877,SEARCH("/",$E7877,SEARCH("/",$E7877)+1)+1,1),"")</f>
        <v>S</v>
      </c>
      <c r="H7877" t="s">
        <v>16</v>
      </c>
      <c r="I7877">
        <v>48</v>
      </c>
      <c r="J7877" t="b">
        <v>0</v>
      </c>
      <c r="K7877" s="7">
        <v>0</v>
      </c>
      <c r="L7877" s="7">
        <v>0</v>
      </c>
      <c r="M7877" s="7">
        <v>0</v>
      </c>
      <c r="N7877" s="7">
        <v>0</v>
      </c>
      <c r="O7877" s="7">
        <v>0</v>
      </c>
      <c r="P7877" s="7">
        <f>SUM(dane3[[#This Row],[RoomService]:[VRDeck]])</f>
        <v>0</v>
      </c>
      <c r="Q7877" t="s">
        <v>21517</v>
      </c>
      <c r="R7877" t="b">
        <v>1</v>
      </c>
    </row>
    <row r="7878" spans="1:18" x14ac:dyDescent="0.3">
      <c r="A7878" t="s">
        <v>21518</v>
      </c>
      <c r="B7878">
        <f>MID(dane3[[#This Row],[PassengerId]],1,4)+0</f>
        <v>8404</v>
      </c>
      <c r="C7878" t="s">
        <v>19</v>
      </c>
      <c r="D7878" t="b">
        <v>1</v>
      </c>
      <c r="E7878" t="s">
        <v>21516</v>
      </c>
      <c r="F7878" t="str">
        <f>MID($E7878,1,1)</f>
        <v>G</v>
      </c>
      <c r="G7878" t="str">
        <f>IFERROR(MID($E7878,SEARCH("/",$E7878,SEARCH("/",$E7878)+1)+1,1),"")</f>
        <v>S</v>
      </c>
      <c r="H7878" t="s">
        <v>16</v>
      </c>
      <c r="I7878">
        <v>15</v>
      </c>
      <c r="J7878" t="b">
        <v>0</v>
      </c>
      <c r="K7878" s="7">
        <v>0</v>
      </c>
      <c r="L7878" s="7">
        <v>0</v>
      </c>
      <c r="M7878" s="7">
        <v>0</v>
      </c>
      <c r="N7878" s="7">
        <v>0</v>
      </c>
      <c r="O7878" s="7">
        <v>0</v>
      </c>
      <c r="P7878" s="7">
        <f>SUM(dane3[[#This Row],[RoomService]:[VRDeck]])</f>
        <v>0</v>
      </c>
      <c r="Q7878" t="s">
        <v>21519</v>
      </c>
      <c r="R7878" t="b">
        <v>1</v>
      </c>
    </row>
    <row r="7879" spans="1:18" x14ac:dyDescent="0.3">
      <c r="A7879" t="s">
        <v>21520</v>
      </c>
      <c r="B7879">
        <f>MID(dane3[[#This Row],[PassengerId]],1,4)+0</f>
        <v>8405</v>
      </c>
      <c r="C7879" t="s">
        <v>19</v>
      </c>
      <c r="D7879" t="b">
        <v>0</v>
      </c>
      <c r="E7879" t="s">
        <v>21521</v>
      </c>
      <c r="F7879" t="str">
        <f>MID($E7879,1,1)</f>
        <v>G</v>
      </c>
      <c r="G7879" t="str">
        <f>IFERROR(MID($E7879,SEARCH("/",$E7879,SEARCH("/",$E7879)+1)+1,1),"")</f>
        <v>P</v>
      </c>
      <c r="H7879" t="s">
        <v>16</v>
      </c>
      <c r="I7879">
        <v>37</v>
      </c>
      <c r="J7879" t="b">
        <v>0</v>
      </c>
      <c r="K7879" s="7">
        <v>0</v>
      </c>
      <c r="L7879" s="7">
        <v>0</v>
      </c>
      <c r="M7879" s="7">
        <v>1025</v>
      </c>
      <c r="N7879" s="7">
        <v>0</v>
      </c>
      <c r="O7879" s="7">
        <v>0</v>
      </c>
      <c r="P7879" s="7">
        <f>SUM(dane3[[#This Row],[RoomService]:[VRDeck]])</f>
        <v>1025</v>
      </c>
      <c r="Q7879" t="s">
        <v>21522</v>
      </c>
      <c r="R7879" t="b">
        <v>1</v>
      </c>
    </row>
    <row r="7880" spans="1:18" x14ac:dyDescent="0.3">
      <c r="A7880" t="s">
        <v>21063</v>
      </c>
      <c r="B7880">
        <f>MID(dane3[[#This Row],[PassengerId]],1,4)+0</f>
        <v>8225</v>
      </c>
      <c r="C7880" t="s">
        <v>53</v>
      </c>
      <c r="D7880" t="b">
        <v>0</v>
      </c>
      <c r="E7880" t="s">
        <v>39</v>
      </c>
      <c r="F7880" t="s">
        <v>23761</v>
      </c>
      <c r="G7880" t="str">
        <f>IFERROR(MID($E7880,SEARCH("/",$E7880,SEARCH("/",$E7880)+1)+1,1),"")</f>
        <v/>
      </c>
      <c r="H7880" t="s">
        <v>16</v>
      </c>
      <c r="I7880">
        <v>15</v>
      </c>
      <c r="J7880" t="b">
        <v>0</v>
      </c>
      <c r="K7880" s="7">
        <v>85</v>
      </c>
      <c r="L7880" s="7">
        <v>0</v>
      </c>
      <c r="M7880" s="7">
        <v>1130</v>
      </c>
      <c r="N7880" s="7">
        <v>0</v>
      </c>
      <c r="O7880" s="7">
        <v>248</v>
      </c>
      <c r="P7880" s="7">
        <f>SUM(dane3[[#This Row],[RoomService]:[VRDeck]])</f>
        <v>1463</v>
      </c>
      <c r="Q7880" t="s">
        <v>21064</v>
      </c>
      <c r="R7880" t="b">
        <v>0</v>
      </c>
    </row>
    <row r="7881" spans="1:18" x14ac:dyDescent="0.3">
      <c r="A7881" t="s">
        <v>21526</v>
      </c>
      <c r="B7881">
        <f>MID(dane3[[#This Row],[PassengerId]],1,4)+0</f>
        <v>8407</v>
      </c>
      <c r="C7881" t="s">
        <v>19</v>
      </c>
      <c r="D7881" t="b">
        <v>0</v>
      </c>
      <c r="E7881" t="s">
        <v>21527</v>
      </c>
      <c r="F7881" t="str">
        <f>MID($E7881,1,1)</f>
        <v>F</v>
      </c>
      <c r="G7881" t="str">
        <f>IFERROR(MID($E7881,SEARCH("/",$E7881,SEARCH("/",$E7881)+1)+1,1),"")</f>
        <v>S</v>
      </c>
      <c r="H7881" t="s">
        <v>16</v>
      </c>
      <c r="I7881">
        <v>34</v>
      </c>
      <c r="J7881" t="b">
        <v>0</v>
      </c>
      <c r="K7881" s="7">
        <v>44</v>
      </c>
      <c r="L7881" s="7">
        <v>1290</v>
      </c>
      <c r="M7881" s="7">
        <v>51</v>
      </c>
      <c r="N7881" s="7">
        <v>0</v>
      </c>
      <c r="O7881" s="7">
        <v>9</v>
      </c>
      <c r="P7881" s="7">
        <f>SUM(dane3[[#This Row],[RoomService]:[VRDeck]])</f>
        <v>1394</v>
      </c>
      <c r="Q7881" t="s">
        <v>21528</v>
      </c>
      <c r="R7881" t="b">
        <v>0</v>
      </c>
    </row>
    <row r="7882" spans="1:18" x14ac:dyDescent="0.3">
      <c r="A7882" t="s">
        <v>21529</v>
      </c>
      <c r="B7882">
        <f>MID(dane3[[#This Row],[PassengerId]],1,4)+0</f>
        <v>8409</v>
      </c>
      <c r="C7882" t="s">
        <v>19</v>
      </c>
      <c r="D7882" t="b">
        <v>1</v>
      </c>
      <c r="E7882" t="s">
        <v>21530</v>
      </c>
      <c r="F7882" t="str">
        <f>MID($E7882,1,1)</f>
        <v>G</v>
      </c>
      <c r="G7882" t="str">
        <f>IFERROR(MID($E7882,SEARCH("/",$E7882,SEARCH("/",$E7882)+1)+1,1),"")</f>
        <v>P</v>
      </c>
      <c r="H7882" t="s">
        <v>16</v>
      </c>
      <c r="I7882">
        <v>19</v>
      </c>
      <c r="J7882" t="b">
        <v>0</v>
      </c>
      <c r="K7882" s="7">
        <v>0</v>
      </c>
      <c r="L7882" s="7">
        <v>0</v>
      </c>
      <c r="M7882" s="7">
        <v>0</v>
      </c>
      <c r="N7882" s="7">
        <v>0</v>
      </c>
      <c r="O7882" s="7">
        <v>0</v>
      </c>
      <c r="P7882" s="7">
        <f>SUM(dane3[[#This Row],[RoomService]:[VRDeck]])</f>
        <v>0</v>
      </c>
      <c r="Q7882" t="s">
        <v>21531</v>
      </c>
      <c r="R7882" t="b">
        <v>0</v>
      </c>
    </row>
    <row r="7883" spans="1:18" x14ac:dyDescent="0.3">
      <c r="A7883" t="s">
        <v>21532</v>
      </c>
      <c r="B7883">
        <f>MID(dane3[[#This Row],[PassengerId]],1,4)+0</f>
        <v>8410</v>
      </c>
      <c r="C7883" t="s">
        <v>19</v>
      </c>
      <c r="D7883" t="b">
        <v>0</v>
      </c>
      <c r="E7883" t="s">
        <v>21533</v>
      </c>
      <c r="F7883" t="str">
        <f>MID($E7883,1,1)</f>
        <v>F</v>
      </c>
      <c r="G7883" t="str">
        <f>IFERROR(MID($E7883,SEARCH("/",$E7883,SEARCH("/",$E7883)+1)+1,1),"")</f>
        <v>S</v>
      </c>
      <c r="H7883" t="s">
        <v>16</v>
      </c>
      <c r="I7883">
        <v>52</v>
      </c>
      <c r="J7883" t="b">
        <v>0</v>
      </c>
      <c r="K7883" s="7">
        <v>289</v>
      </c>
      <c r="L7883" s="7">
        <v>302</v>
      </c>
      <c r="M7883" s="7">
        <v>0</v>
      </c>
      <c r="N7883" s="7">
        <v>112</v>
      </c>
      <c r="O7883" s="7">
        <v>0</v>
      </c>
      <c r="P7883" s="7">
        <f>SUM(dane3[[#This Row],[RoomService]:[VRDeck]])</f>
        <v>703</v>
      </c>
      <c r="Q7883" t="s">
        <v>21534</v>
      </c>
      <c r="R7883" t="b">
        <v>0</v>
      </c>
    </row>
    <row r="7884" spans="1:18" x14ac:dyDescent="0.3">
      <c r="A7884" t="s">
        <v>21535</v>
      </c>
      <c r="B7884">
        <f>MID(dane3[[#This Row],[PassengerId]],1,4)+0</f>
        <v>8411</v>
      </c>
      <c r="C7884" t="s">
        <v>19</v>
      </c>
      <c r="D7884" t="b">
        <v>0</v>
      </c>
      <c r="E7884" t="s">
        <v>21536</v>
      </c>
      <c r="F7884" t="str">
        <f>MID($E7884,1,1)</f>
        <v>F</v>
      </c>
      <c r="G7884" t="str">
        <f>IFERROR(MID($E7884,SEARCH("/",$E7884,SEARCH("/",$E7884)+1)+1,1),"")</f>
        <v>P</v>
      </c>
      <c r="H7884" t="s">
        <v>16</v>
      </c>
      <c r="I7884">
        <v>15</v>
      </c>
      <c r="J7884" t="b">
        <v>0</v>
      </c>
      <c r="K7884" s="7">
        <v>0</v>
      </c>
      <c r="L7884" s="7">
        <v>3137</v>
      </c>
      <c r="M7884" s="7">
        <v>0</v>
      </c>
      <c r="N7884" s="7">
        <v>0</v>
      </c>
      <c r="O7884" s="7">
        <v>0</v>
      </c>
      <c r="P7884" s="7">
        <f>SUM(dane3[[#This Row],[RoomService]:[VRDeck]])</f>
        <v>3137</v>
      </c>
      <c r="Q7884" t="s">
        <v>21537</v>
      </c>
      <c r="R7884" t="b">
        <v>1</v>
      </c>
    </row>
    <row r="7885" spans="1:18" x14ac:dyDescent="0.3">
      <c r="A7885" t="s">
        <v>21538</v>
      </c>
      <c r="B7885">
        <f>MID(dane3[[#This Row],[PassengerId]],1,4)+0</f>
        <v>8414</v>
      </c>
      <c r="C7885" t="s">
        <v>19</v>
      </c>
      <c r="D7885" t="b">
        <v>0</v>
      </c>
      <c r="E7885" t="s">
        <v>21539</v>
      </c>
      <c r="F7885" t="str">
        <f>MID($E7885,1,1)</f>
        <v>G</v>
      </c>
      <c r="G7885" t="str">
        <f>IFERROR(MID($E7885,SEARCH("/",$E7885,SEARCH("/",$E7885)+1)+1,1),"")</f>
        <v>P</v>
      </c>
      <c r="H7885" t="s">
        <v>16</v>
      </c>
      <c r="I7885">
        <v>24</v>
      </c>
      <c r="J7885" t="b">
        <v>0</v>
      </c>
      <c r="K7885" s="7">
        <v>0</v>
      </c>
      <c r="L7885" s="7">
        <v>171</v>
      </c>
      <c r="M7885" s="7">
        <v>591</v>
      </c>
      <c r="N7885" s="7">
        <v>22</v>
      </c>
      <c r="O7885" s="7">
        <v>0</v>
      </c>
      <c r="P7885" s="7">
        <f>SUM(dane3[[#This Row],[RoomService]:[VRDeck]])</f>
        <v>784</v>
      </c>
      <c r="Q7885" t="s">
        <v>21540</v>
      </c>
      <c r="R7885" t="b">
        <v>0</v>
      </c>
    </row>
    <row r="7886" spans="1:18" x14ac:dyDescent="0.3">
      <c r="A7886" t="s">
        <v>21541</v>
      </c>
      <c r="B7886">
        <f>MID(dane3[[#This Row],[PassengerId]],1,4)+0</f>
        <v>8416</v>
      </c>
      <c r="C7886" t="s">
        <v>19</v>
      </c>
      <c r="D7886" t="b">
        <v>0</v>
      </c>
      <c r="E7886" t="s">
        <v>21542</v>
      </c>
      <c r="F7886" t="str">
        <f>MID($E7886,1,1)</f>
        <v>E</v>
      </c>
      <c r="G7886" t="str">
        <f>IFERROR(MID($E7886,SEARCH("/",$E7886,SEARCH("/",$E7886)+1)+1,1),"")</f>
        <v>S</v>
      </c>
      <c r="H7886" t="s">
        <v>16</v>
      </c>
      <c r="I7886">
        <v>45</v>
      </c>
      <c r="J7886" t="b">
        <v>0</v>
      </c>
      <c r="K7886" s="7">
        <v>0</v>
      </c>
      <c r="L7886" s="7">
        <v>0</v>
      </c>
      <c r="M7886" s="7">
        <v>635</v>
      </c>
      <c r="N7886" s="7">
        <v>2</v>
      </c>
      <c r="O7886" s="7">
        <v>0</v>
      </c>
      <c r="P7886" s="7">
        <f>SUM(dane3[[#This Row],[RoomService]:[VRDeck]])</f>
        <v>637</v>
      </c>
      <c r="Q7886" t="s">
        <v>21543</v>
      </c>
      <c r="R7886" t="b">
        <v>1</v>
      </c>
    </row>
    <row r="7887" spans="1:18" x14ac:dyDescent="0.3">
      <c r="A7887" t="s">
        <v>21544</v>
      </c>
      <c r="B7887">
        <f>MID(dane3[[#This Row],[PassengerId]],1,4)+0</f>
        <v>8418</v>
      </c>
      <c r="C7887" t="s">
        <v>14</v>
      </c>
      <c r="D7887" t="b">
        <v>1</v>
      </c>
      <c r="E7887" t="s">
        <v>21545</v>
      </c>
      <c r="F7887" t="str">
        <f>MID($E7887,1,1)</f>
        <v>B</v>
      </c>
      <c r="G7887" t="str">
        <f>IFERROR(MID($E7887,SEARCH("/",$E7887,SEARCH("/",$E7887)+1)+1,1),"")</f>
        <v>S</v>
      </c>
      <c r="H7887" t="s">
        <v>46</v>
      </c>
      <c r="I7887">
        <v>13</v>
      </c>
      <c r="J7887" t="b">
        <v>0</v>
      </c>
      <c r="K7887" s="7">
        <v>0</v>
      </c>
      <c r="L7887" s="7">
        <v>0</v>
      </c>
      <c r="M7887" s="7">
        <v>0</v>
      </c>
      <c r="N7887" s="7">
        <v>0</v>
      </c>
      <c r="O7887" s="7">
        <v>0</v>
      </c>
      <c r="P7887" s="7">
        <f>SUM(dane3[[#This Row],[RoomService]:[VRDeck]])</f>
        <v>0</v>
      </c>
      <c r="Q7887" t="s">
        <v>21546</v>
      </c>
      <c r="R7887" t="b">
        <v>1</v>
      </c>
    </row>
    <row r="7888" spans="1:18" x14ac:dyDescent="0.3">
      <c r="A7888" t="s">
        <v>21547</v>
      </c>
      <c r="B7888">
        <f>MID(dane3[[#This Row],[PassengerId]],1,4)+0</f>
        <v>8418</v>
      </c>
      <c r="C7888" t="s">
        <v>14</v>
      </c>
      <c r="D7888" t="b">
        <v>0</v>
      </c>
      <c r="E7888" t="s">
        <v>21545</v>
      </c>
      <c r="F7888" t="str">
        <f>MID($E7888,1,1)</f>
        <v>B</v>
      </c>
      <c r="G7888" t="str">
        <f>IFERROR(MID($E7888,SEARCH("/",$E7888,SEARCH("/",$E7888)+1)+1,1),"")</f>
        <v>S</v>
      </c>
      <c r="H7888" t="s">
        <v>16</v>
      </c>
      <c r="I7888">
        <v>18</v>
      </c>
      <c r="J7888" t="b">
        <v>0</v>
      </c>
      <c r="K7888" s="7">
        <v>0</v>
      </c>
      <c r="L7888" s="7">
        <v>0</v>
      </c>
      <c r="M7888" s="7">
        <v>0</v>
      </c>
      <c r="N7888" s="7">
        <v>206</v>
      </c>
      <c r="O7888" s="7">
        <v>2684</v>
      </c>
      <c r="P7888" s="7">
        <f>SUM(dane3[[#This Row],[RoomService]:[VRDeck]])</f>
        <v>2890</v>
      </c>
      <c r="Q7888" t="s">
        <v>21548</v>
      </c>
      <c r="R7888" t="b">
        <v>0</v>
      </c>
    </row>
    <row r="7889" spans="1:18" x14ac:dyDescent="0.3">
      <c r="A7889" t="s">
        <v>21549</v>
      </c>
      <c r="B7889">
        <f>MID(dane3[[#This Row],[PassengerId]],1,4)+0</f>
        <v>8419</v>
      </c>
      <c r="C7889" t="s">
        <v>19</v>
      </c>
      <c r="D7889" t="b">
        <v>0</v>
      </c>
      <c r="E7889" t="s">
        <v>21550</v>
      </c>
      <c r="F7889" t="str">
        <f>MID($E7889,1,1)</f>
        <v>F</v>
      </c>
      <c r="G7889" t="str">
        <f>IFERROR(MID($E7889,SEARCH("/",$E7889,SEARCH("/",$E7889)+1)+1,1),"")</f>
        <v>S</v>
      </c>
      <c r="H7889" t="s">
        <v>16</v>
      </c>
      <c r="I7889">
        <v>19</v>
      </c>
      <c r="J7889" t="b">
        <v>0</v>
      </c>
      <c r="K7889" s="7">
        <v>0</v>
      </c>
      <c r="L7889" s="7">
        <v>168</v>
      </c>
      <c r="M7889" s="7">
        <v>481</v>
      </c>
      <c r="N7889" s="7">
        <v>0</v>
      </c>
      <c r="O7889" s="7">
        <v>0</v>
      </c>
      <c r="P7889" s="7">
        <f>SUM(dane3[[#This Row],[RoomService]:[VRDeck]])</f>
        <v>649</v>
      </c>
      <c r="Q7889" t="s">
        <v>21551</v>
      </c>
      <c r="R7889" t="b">
        <v>1</v>
      </c>
    </row>
    <row r="7890" spans="1:18" x14ac:dyDescent="0.3">
      <c r="A7890" t="s">
        <v>21552</v>
      </c>
      <c r="B7890">
        <f>MID(dane3[[#This Row],[PassengerId]],1,4)+0</f>
        <v>8419</v>
      </c>
      <c r="C7890" t="s">
        <v>19</v>
      </c>
      <c r="D7890" t="b">
        <v>1</v>
      </c>
      <c r="E7890" t="s">
        <v>21553</v>
      </c>
      <c r="F7890" t="str">
        <f>MID($E7890,1,1)</f>
        <v>G</v>
      </c>
      <c r="G7890" t="str">
        <f>IFERROR(MID($E7890,SEARCH("/",$E7890,SEARCH("/",$E7890)+1)+1,1),"")</f>
        <v>S</v>
      </c>
      <c r="H7890" t="s">
        <v>16</v>
      </c>
      <c r="I7890">
        <v>20</v>
      </c>
      <c r="J7890" t="b">
        <v>0</v>
      </c>
      <c r="K7890" s="7">
        <v>0</v>
      </c>
      <c r="L7890" s="7">
        <v>0</v>
      </c>
      <c r="M7890" s="7">
        <v>0</v>
      </c>
      <c r="N7890" s="7">
        <v>0</v>
      </c>
      <c r="O7890" s="7">
        <v>0</v>
      </c>
      <c r="P7890" s="7">
        <f>SUM(dane3[[#This Row],[RoomService]:[VRDeck]])</f>
        <v>0</v>
      </c>
      <c r="Q7890" t="s">
        <v>21554</v>
      </c>
      <c r="R7890" t="b">
        <v>1</v>
      </c>
    </row>
    <row r="7891" spans="1:18" x14ac:dyDescent="0.3">
      <c r="A7891" t="s">
        <v>21555</v>
      </c>
      <c r="B7891">
        <f>MID(dane3[[#This Row],[PassengerId]],1,4)+0</f>
        <v>8420</v>
      </c>
      <c r="C7891" t="s">
        <v>19</v>
      </c>
      <c r="D7891" t="b">
        <v>0</v>
      </c>
      <c r="E7891" t="s">
        <v>21556</v>
      </c>
      <c r="F7891" t="str">
        <f>MID($E7891,1,1)</f>
        <v>E</v>
      </c>
      <c r="G7891" t="str">
        <f>IFERROR(MID($E7891,SEARCH("/",$E7891,SEARCH("/",$E7891)+1)+1,1),"")</f>
        <v>S</v>
      </c>
      <c r="H7891" t="s">
        <v>16</v>
      </c>
      <c r="I7891">
        <v>20</v>
      </c>
      <c r="J7891" t="b">
        <v>0</v>
      </c>
      <c r="K7891" s="7">
        <v>4210</v>
      </c>
      <c r="L7891" s="7">
        <v>4</v>
      </c>
      <c r="M7891" s="7">
        <v>0</v>
      </c>
      <c r="N7891" s="7">
        <v>58</v>
      </c>
      <c r="O7891" s="7">
        <v>0</v>
      </c>
      <c r="P7891" s="7">
        <f>SUM(dane3[[#This Row],[RoomService]:[VRDeck]])</f>
        <v>4272</v>
      </c>
      <c r="Q7891" t="s">
        <v>21557</v>
      </c>
      <c r="R7891" t="b">
        <v>0</v>
      </c>
    </row>
    <row r="7892" spans="1:18" x14ac:dyDescent="0.3">
      <c r="A7892" t="s">
        <v>21558</v>
      </c>
      <c r="B7892">
        <f>MID(dane3[[#This Row],[PassengerId]],1,4)+0</f>
        <v>8421</v>
      </c>
      <c r="C7892" t="s">
        <v>19</v>
      </c>
      <c r="D7892" t="b">
        <v>0</v>
      </c>
      <c r="E7892" t="s">
        <v>21559</v>
      </c>
      <c r="F7892" t="str">
        <f>MID($E7892,1,1)</f>
        <v>F</v>
      </c>
      <c r="G7892" t="str">
        <f>IFERROR(MID($E7892,SEARCH("/",$E7892,SEARCH("/",$E7892)+1)+1,1),"")</f>
        <v>S</v>
      </c>
      <c r="H7892" t="s">
        <v>16</v>
      </c>
      <c r="I7892">
        <v>27</v>
      </c>
      <c r="J7892" t="b">
        <v>0</v>
      </c>
      <c r="K7892" s="7">
        <v>1</v>
      </c>
      <c r="L7892" s="7">
        <v>30</v>
      </c>
      <c r="M7892" s="7">
        <v>739</v>
      </c>
      <c r="N7892" s="7">
        <v>0</v>
      </c>
      <c r="O7892" s="7">
        <v>33</v>
      </c>
      <c r="P7892" s="7">
        <f>SUM(dane3[[#This Row],[RoomService]:[VRDeck]])</f>
        <v>803</v>
      </c>
      <c r="Q7892" t="s">
        <v>21560</v>
      </c>
      <c r="R7892" t="b">
        <v>1</v>
      </c>
    </row>
    <row r="7893" spans="1:18" x14ac:dyDescent="0.3">
      <c r="A7893" t="s">
        <v>21561</v>
      </c>
      <c r="B7893">
        <f>MID(dane3[[#This Row],[PassengerId]],1,4)+0</f>
        <v>8423</v>
      </c>
      <c r="C7893" t="s">
        <v>19</v>
      </c>
      <c r="D7893" t="b">
        <v>0</v>
      </c>
      <c r="E7893" t="s">
        <v>21562</v>
      </c>
      <c r="F7893" t="str">
        <f>MID($E7893,1,1)</f>
        <v>F</v>
      </c>
      <c r="G7893" t="str">
        <f>IFERROR(MID($E7893,SEARCH("/",$E7893,SEARCH("/",$E7893)+1)+1,1),"")</f>
        <v>S</v>
      </c>
      <c r="H7893" t="s">
        <v>16</v>
      </c>
      <c r="I7893">
        <v>22</v>
      </c>
      <c r="J7893" t="b">
        <v>0</v>
      </c>
      <c r="K7893" s="7">
        <v>0</v>
      </c>
      <c r="L7893" s="7">
        <v>0</v>
      </c>
      <c r="M7893" s="7">
        <v>6</v>
      </c>
      <c r="N7893" s="7">
        <v>0</v>
      </c>
      <c r="O7893" s="7">
        <v>733</v>
      </c>
      <c r="P7893" s="7">
        <f>SUM(dane3[[#This Row],[RoomService]:[VRDeck]])</f>
        <v>739</v>
      </c>
      <c r="Q7893" t="s">
        <v>21563</v>
      </c>
      <c r="R7893" t="b">
        <v>0</v>
      </c>
    </row>
    <row r="7894" spans="1:18" x14ac:dyDescent="0.3">
      <c r="A7894" t="s">
        <v>21564</v>
      </c>
      <c r="B7894">
        <f>MID(dane3[[#This Row],[PassengerId]],1,4)+0</f>
        <v>8427</v>
      </c>
      <c r="C7894" t="s">
        <v>19</v>
      </c>
      <c r="D7894" t="b">
        <v>1</v>
      </c>
      <c r="E7894" t="s">
        <v>21565</v>
      </c>
      <c r="F7894" t="str">
        <f>MID($E7894,1,1)</f>
        <v>G</v>
      </c>
      <c r="G7894" t="str">
        <f>IFERROR(MID($E7894,SEARCH("/",$E7894,SEARCH("/",$E7894)+1)+1,1),"")</f>
        <v>P</v>
      </c>
      <c r="H7894" t="s">
        <v>32</v>
      </c>
      <c r="I7894">
        <v>17</v>
      </c>
      <c r="J7894" t="b">
        <v>0</v>
      </c>
      <c r="K7894" s="7">
        <v>0</v>
      </c>
      <c r="L7894" s="7">
        <v>0</v>
      </c>
      <c r="M7894" s="7">
        <v>0</v>
      </c>
      <c r="N7894" s="7">
        <v>0</v>
      </c>
      <c r="O7894" s="7">
        <v>0</v>
      </c>
      <c r="P7894" s="7">
        <f>SUM(dane3[[#This Row],[RoomService]:[VRDeck]])</f>
        <v>0</v>
      </c>
      <c r="Q7894" t="s">
        <v>21566</v>
      </c>
      <c r="R7894" t="b">
        <v>0</v>
      </c>
    </row>
    <row r="7895" spans="1:18" x14ac:dyDescent="0.3">
      <c r="A7895" t="s">
        <v>21567</v>
      </c>
      <c r="B7895">
        <f>MID(dane3[[#This Row],[PassengerId]],1,4)+0</f>
        <v>8429</v>
      </c>
      <c r="C7895" t="s">
        <v>19</v>
      </c>
      <c r="D7895" t="b">
        <v>1</v>
      </c>
      <c r="E7895" t="s">
        <v>21568</v>
      </c>
      <c r="F7895" t="str">
        <f>MID($E7895,1,1)</f>
        <v>G</v>
      </c>
      <c r="G7895" t="str">
        <f>IFERROR(MID($E7895,SEARCH("/",$E7895,SEARCH("/",$E7895)+1)+1,1),"")</f>
        <v>S</v>
      </c>
      <c r="H7895" t="s">
        <v>46</v>
      </c>
      <c r="I7895">
        <v>23</v>
      </c>
      <c r="J7895" t="b">
        <v>0</v>
      </c>
      <c r="K7895" s="7">
        <v>0</v>
      </c>
      <c r="L7895" s="7">
        <v>0</v>
      </c>
      <c r="M7895" s="7">
        <v>0</v>
      </c>
      <c r="N7895" s="7">
        <v>0</v>
      </c>
      <c r="O7895" s="7">
        <v>0</v>
      </c>
      <c r="P7895" s="7">
        <f>SUM(dane3[[#This Row],[RoomService]:[VRDeck]])</f>
        <v>0</v>
      </c>
      <c r="Q7895" t="s">
        <v>21569</v>
      </c>
      <c r="R7895" t="b">
        <v>1</v>
      </c>
    </row>
    <row r="7896" spans="1:18" x14ac:dyDescent="0.3">
      <c r="A7896" t="s">
        <v>21570</v>
      </c>
      <c r="B7896">
        <f>MID(dane3[[#This Row],[PassengerId]],1,4)+0</f>
        <v>8430</v>
      </c>
      <c r="C7896" t="s">
        <v>19</v>
      </c>
      <c r="D7896" t="b">
        <v>0</v>
      </c>
      <c r="E7896" t="s">
        <v>21571</v>
      </c>
      <c r="F7896" t="str">
        <f>MID($E7896,1,1)</f>
        <v>F</v>
      </c>
      <c r="G7896" t="str">
        <f>IFERROR(MID($E7896,SEARCH("/",$E7896,SEARCH("/",$E7896)+1)+1,1),"")</f>
        <v>S</v>
      </c>
      <c r="H7896" t="s">
        <v>16</v>
      </c>
      <c r="I7896">
        <v>29</v>
      </c>
      <c r="J7896" t="b">
        <v>0</v>
      </c>
      <c r="K7896" s="7">
        <v>324</v>
      </c>
      <c r="L7896" s="7">
        <v>0</v>
      </c>
      <c r="M7896" s="7">
        <v>546</v>
      </c>
      <c r="N7896" s="7">
        <v>0</v>
      </c>
      <c r="O7896" s="7">
        <v>0</v>
      </c>
      <c r="P7896" s="7">
        <f>SUM(dane3[[#This Row],[RoomService]:[VRDeck]])</f>
        <v>870</v>
      </c>
      <c r="Q7896" t="s">
        <v>21572</v>
      </c>
      <c r="R7896" t="b">
        <v>0</v>
      </c>
    </row>
    <row r="7897" spans="1:18" x14ac:dyDescent="0.3">
      <c r="A7897" t="s">
        <v>21573</v>
      </c>
      <c r="B7897">
        <f>MID(dane3[[#This Row],[PassengerId]],1,4)+0</f>
        <v>8431</v>
      </c>
      <c r="C7897" t="s">
        <v>14</v>
      </c>
      <c r="D7897" t="b">
        <v>1</v>
      </c>
      <c r="E7897" t="s">
        <v>21574</v>
      </c>
      <c r="F7897" t="str">
        <f>MID($E7897,1,1)</f>
        <v>B</v>
      </c>
      <c r="G7897" t="str">
        <f>IFERROR(MID($E7897,SEARCH("/",$E7897,SEARCH("/",$E7897)+1)+1,1),"")</f>
        <v>P</v>
      </c>
      <c r="H7897" t="s">
        <v>46</v>
      </c>
      <c r="I7897">
        <v>24</v>
      </c>
      <c r="J7897" t="b">
        <v>0</v>
      </c>
      <c r="K7897" s="7">
        <v>0</v>
      </c>
      <c r="L7897" s="7">
        <v>0</v>
      </c>
      <c r="M7897" s="7">
        <v>0</v>
      </c>
      <c r="N7897" s="7">
        <v>0</v>
      </c>
      <c r="O7897" s="7">
        <v>0</v>
      </c>
      <c r="P7897" s="7">
        <f>SUM(dane3[[#This Row],[RoomService]:[VRDeck]])</f>
        <v>0</v>
      </c>
      <c r="Q7897" t="s">
        <v>21575</v>
      </c>
      <c r="R7897" t="b">
        <v>1</v>
      </c>
    </row>
    <row r="7898" spans="1:18" x14ac:dyDescent="0.3">
      <c r="A7898" t="s">
        <v>21576</v>
      </c>
      <c r="B7898">
        <f>MID(dane3[[#This Row],[PassengerId]],1,4)+0</f>
        <v>8431</v>
      </c>
      <c r="C7898" t="s">
        <v>14</v>
      </c>
      <c r="D7898" t="b">
        <v>0</v>
      </c>
      <c r="E7898" t="s">
        <v>21574</v>
      </c>
      <c r="F7898" t="str">
        <f>MID($E7898,1,1)</f>
        <v>B</v>
      </c>
      <c r="G7898" t="str">
        <f>IFERROR(MID($E7898,SEARCH("/",$E7898,SEARCH("/",$E7898)+1)+1,1),"")</f>
        <v>P</v>
      </c>
      <c r="H7898" t="s">
        <v>46</v>
      </c>
      <c r="I7898">
        <v>26</v>
      </c>
      <c r="J7898" t="b">
        <v>0</v>
      </c>
      <c r="K7898" s="7">
        <v>1</v>
      </c>
      <c r="L7898" s="7">
        <v>4680</v>
      </c>
      <c r="M7898" s="7">
        <v>25</v>
      </c>
      <c r="N7898" s="7">
        <v>564</v>
      </c>
      <c r="O7898" s="7">
        <v>13</v>
      </c>
      <c r="P7898" s="7">
        <f>SUM(dane3[[#This Row],[RoomService]:[VRDeck]])</f>
        <v>5283</v>
      </c>
      <c r="Q7898" t="s">
        <v>21577</v>
      </c>
      <c r="R7898" t="b">
        <v>0</v>
      </c>
    </row>
    <row r="7899" spans="1:18" x14ac:dyDescent="0.3">
      <c r="A7899" t="s">
        <v>21578</v>
      </c>
      <c r="B7899">
        <f>MID(dane3[[#This Row],[PassengerId]],1,4)+0</f>
        <v>8432</v>
      </c>
      <c r="C7899" t="s">
        <v>19</v>
      </c>
      <c r="D7899" t="b">
        <v>1</v>
      </c>
      <c r="E7899" t="s">
        <v>21579</v>
      </c>
      <c r="F7899" t="str">
        <f>MID($E7899,1,1)</f>
        <v>G</v>
      </c>
      <c r="G7899" t="str">
        <f>IFERROR(MID($E7899,SEARCH("/",$E7899,SEARCH("/",$E7899)+1)+1,1),"")</f>
        <v>P</v>
      </c>
      <c r="H7899" t="s">
        <v>16</v>
      </c>
      <c r="I7899">
        <v>36</v>
      </c>
      <c r="J7899" t="b">
        <v>0</v>
      </c>
      <c r="K7899" s="7">
        <v>0</v>
      </c>
      <c r="L7899" s="7">
        <v>0</v>
      </c>
      <c r="M7899" s="7">
        <v>0</v>
      </c>
      <c r="N7899" s="7">
        <v>0</v>
      </c>
      <c r="O7899" s="7">
        <v>0</v>
      </c>
      <c r="P7899" s="7">
        <f>SUM(dane3[[#This Row],[RoomService]:[VRDeck]])</f>
        <v>0</v>
      </c>
      <c r="Q7899" t="s">
        <v>21580</v>
      </c>
      <c r="R7899" t="b">
        <v>0</v>
      </c>
    </row>
    <row r="7900" spans="1:18" x14ac:dyDescent="0.3">
      <c r="A7900" t="s">
        <v>21581</v>
      </c>
      <c r="B7900">
        <f>MID(dane3[[#This Row],[PassengerId]],1,4)+0</f>
        <v>8433</v>
      </c>
      <c r="C7900" t="s">
        <v>19</v>
      </c>
      <c r="D7900" t="b">
        <v>0</v>
      </c>
      <c r="E7900" t="s">
        <v>21582</v>
      </c>
      <c r="F7900" t="str">
        <f>MID($E7900,1,1)</f>
        <v>F</v>
      </c>
      <c r="G7900" t="str">
        <f>IFERROR(MID($E7900,SEARCH("/",$E7900,SEARCH("/",$E7900)+1)+1,1),"")</f>
        <v>P</v>
      </c>
      <c r="H7900" t="s">
        <v>16</v>
      </c>
      <c r="I7900">
        <v>25</v>
      </c>
      <c r="J7900" t="b">
        <v>0</v>
      </c>
      <c r="K7900" s="7">
        <v>341</v>
      </c>
      <c r="L7900" s="7">
        <v>608</v>
      </c>
      <c r="M7900" s="7">
        <v>2</v>
      </c>
      <c r="N7900" s="7">
        <v>2</v>
      </c>
      <c r="O7900" s="7">
        <v>16</v>
      </c>
      <c r="P7900" s="7">
        <f>SUM(dane3[[#This Row],[RoomService]:[VRDeck]])</f>
        <v>969</v>
      </c>
      <c r="Q7900" t="s">
        <v>21583</v>
      </c>
      <c r="R7900" t="b">
        <v>1</v>
      </c>
    </row>
    <row r="7901" spans="1:18" x14ac:dyDescent="0.3">
      <c r="A7901" t="s">
        <v>21584</v>
      </c>
      <c r="B7901">
        <f>MID(dane3[[#This Row],[PassengerId]],1,4)+0</f>
        <v>8437</v>
      </c>
      <c r="C7901" t="s">
        <v>19</v>
      </c>
      <c r="D7901" t="b">
        <v>0</v>
      </c>
      <c r="E7901" t="s">
        <v>39</v>
      </c>
      <c r="F7901" t="s">
        <v>23762</v>
      </c>
      <c r="G7901" t="str">
        <f>IFERROR(MID($E7901,SEARCH("/",$E7901,SEARCH("/",$E7901)+1)+1,1),"")</f>
        <v/>
      </c>
      <c r="H7901" t="s">
        <v>32</v>
      </c>
      <c r="I7901">
        <v>36</v>
      </c>
      <c r="J7901" t="b">
        <v>0</v>
      </c>
      <c r="K7901" s="7">
        <v>52</v>
      </c>
      <c r="L7901" s="7">
        <v>0</v>
      </c>
      <c r="M7901" s="7">
        <v>132</v>
      </c>
      <c r="N7901" s="7">
        <v>334</v>
      </c>
      <c r="O7901" s="7">
        <v>176</v>
      </c>
      <c r="P7901" s="7">
        <f>SUM(dane3[[#This Row],[RoomService]:[VRDeck]])</f>
        <v>694</v>
      </c>
      <c r="Q7901" t="s">
        <v>21585</v>
      </c>
      <c r="R7901" t="b">
        <v>0</v>
      </c>
    </row>
    <row r="7902" spans="1:18" x14ac:dyDescent="0.3">
      <c r="A7902" t="s">
        <v>21065</v>
      </c>
      <c r="B7902">
        <f>MID(dane3[[#This Row],[PassengerId]],1,4)+0</f>
        <v>8226</v>
      </c>
      <c r="C7902" t="s">
        <v>53</v>
      </c>
      <c r="D7902" t="b">
        <v>1</v>
      </c>
      <c r="E7902" t="s">
        <v>21066</v>
      </c>
      <c r="F7902" t="str">
        <f>MID($E7902,1,1)</f>
        <v>F</v>
      </c>
      <c r="G7902" t="str">
        <f>IFERROR(MID($E7902,SEARCH("/",$E7902,SEARCH("/",$E7902)+1)+1,1),"")</f>
        <v>S</v>
      </c>
      <c r="H7902" t="s">
        <v>16</v>
      </c>
      <c r="I7902">
        <v>3</v>
      </c>
      <c r="J7902" t="b">
        <v>0</v>
      </c>
      <c r="K7902" s="7">
        <v>0</v>
      </c>
      <c r="L7902" s="7">
        <v>0</v>
      </c>
      <c r="M7902" s="7">
        <v>0</v>
      </c>
      <c r="N7902" s="7">
        <v>0</v>
      </c>
      <c r="O7902" s="7">
        <v>0</v>
      </c>
      <c r="P7902" s="7">
        <f>SUM(dane3[[#This Row],[RoomService]:[VRDeck]])</f>
        <v>0</v>
      </c>
      <c r="Q7902" t="s">
        <v>21067</v>
      </c>
      <c r="R7902" t="b">
        <v>1</v>
      </c>
    </row>
    <row r="7903" spans="1:18" x14ac:dyDescent="0.3">
      <c r="A7903" t="s">
        <v>21589</v>
      </c>
      <c r="B7903">
        <f>MID(dane3[[#This Row],[PassengerId]],1,4)+0</f>
        <v>8441</v>
      </c>
      <c r="C7903" t="s">
        <v>19</v>
      </c>
      <c r="D7903" t="b">
        <v>1</v>
      </c>
      <c r="E7903" t="s">
        <v>21590</v>
      </c>
      <c r="F7903" t="str">
        <f>MID($E7903,1,1)</f>
        <v>G</v>
      </c>
      <c r="G7903" t="str">
        <f>IFERROR(MID($E7903,SEARCH("/",$E7903,SEARCH("/",$E7903)+1)+1,1),"")</f>
        <v>S</v>
      </c>
      <c r="H7903" t="s">
        <v>46</v>
      </c>
      <c r="I7903">
        <v>16</v>
      </c>
      <c r="J7903" t="b">
        <v>0</v>
      </c>
      <c r="K7903" s="7">
        <v>0</v>
      </c>
      <c r="L7903" s="7">
        <v>0</v>
      </c>
      <c r="M7903" s="7">
        <v>0</v>
      </c>
      <c r="N7903" s="7">
        <v>0</v>
      </c>
      <c r="O7903" s="7">
        <v>0</v>
      </c>
      <c r="P7903" s="7">
        <f>SUM(dane3[[#This Row],[RoomService]:[VRDeck]])</f>
        <v>0</v>
      </c>
      <c r="Q7903" t="s">
        <v>21591</v>
      </c>
      <c r="R7903" t="b">
        <v>1</v>
      </c>
    </row>
    <row r="7904" spans="1:18" x14ac:dyDescent="0.3">
      <c r="A7904" t="s">
        <v>21068</v>
      </c>
      <c r="B7904">
        <f>MID(dane3[[#This Row],[PassengerId]],1,4)+0</f>
        <v>8226</v>
      </c>
      <c r="C7904" t="s">
        <v>53</v>
      </c>
      <c r="D7904" t="b">
        <v>1</v>
      </c>
      <c r="E7904" t="s">
        <v>21066</v>
      </c>
      <c r="F7904" t="str">
        <f>MID($E7904,1,1)</f>
        <v>F</v>
      </c>
      <c r="G7904" t="str">
        <f>IFERROR(MID($E7904,SEARCH("/",$E7904,SEARCH("/",$E7904)+1)+1,1),"")</f>
        <v>S</v>
      </c>
      <c r="H7904" t="s">
        <v>16</v>
      </c>
      <c r="I7904">
        <v>37</v>
      </c>
      <c r="J7904" t="b">
        <v>0</v>
      </c>
      <c r="K7904" s="7">
        <v>0</v>
      </c>
      <c r="L7904" s="7">
        <v>0</v>
      </c>
      <c r="M7904" s="7">
        <v>0</v>
      </c>
      <c r="N7904" s="7">
        <v>0</v>
      </c>
      <c r="O7904" s="7">
        <v>0</v>
      </c>
      <c r="P7904" s="7">
        <f>SUM(dane3[[#This Row],[RoomService]:[VRDeck]])</f>
        <v>0</v>
      </c>
      <c r="Q7904" t="s">
        <v>21069</v>
      </c>
      <c r="R7904" t="b">
        <v>1</v>
      </c>
    </row>
    <row r="7905" spans="1:18" x14ac:dyDescent="0.3">
      <c r="A7905" t="s">
        <v>21595</v>
      </c>
      <c r="B7905">
        <f>MID(dane3[[#This Row],[PassengerId]],1,4)+0</f>
        <v>8444</v>
      </c>
      <c r="C7905" t="s">
        <v>19</v>
      </c>
      <c r="D7905" t="b">
        <v>0</v>
      </c>
      <c r="E7905" t="s">
        <v>21596</v>
      </c>
      <c r="F7905" t="str">
        <f>MID($E7905,1,1)</f>
        <v>F</v>
      </c>
      <c r="G7905" t="str">
        <f>IFERROR(MID($E7905,SEARCH("/",$E7905,SEARCH("/",$E7905)+1)+1,1),"")</f>
        <v>P</v>
      </c>
      <c r="H7905" t="s">
        <v>16</v>
      </c>
      <c r="I7905">
        <v>48</v>
      </c>
      <c r="J7905" t="b">
        <v>0</v>
      </c>
      <c r="K7905" s="7">
        <v>0</v>
      </c>
      <c r="L7905" s="7">
        <v>1570</v>
      </c>
      <c r="M7905" s="7">
        <v>1</v>
      </c>
      <c r="N7905" s="7">
        <v>0</v>
      </c>
      <c r="O7905" s="7">
        <v>2</v>
      </c>
      <c r="P7905" s="7">
        <f>SUM(dane3[[#This Row],[RoomService]:[VRDeck]])</f>
        <v>1573</v>
      </c>
      <c r="Q7905" t="s">
        <v>21597</v>
      </c>
      <c r="R7905" t="b">
        <v>0</v>
      </c>
    </row>
    <row r="7906" spans="1:18" x14ac:dyDescent="0.3">
      <c r="A7906" t="s">
        <v>21598</v>
      </c>
      <c r="B7906">
        <f>MID(dane3[[#This Row],[PassengerId]],1,4)+0</f>
        <v>8447</v>
      </c>
      <c r="C7906" t="s">
        <v>19</v>
      </c>
      <c r="D7906" t="b">
        <v>0</v>
      </c>
      <c r="E7906" t="s">
        <v>21599</v>
      </c>
      <c r="F7906" t="str">
        <f>MID($E7906,1,1)</f>
        <v>F</v>
      </c>
      <c r="G7906" t="str">
        <f>IFERROR(MID($E7906,SEARCH("/",$E7906,SEARCH("/",$E7906)+1)+1,1),"")</f>
        <v>P</v>
      </c>
      <c r="H7906" t="s">
        <v>16</v>
      </c>
      <c r="I7906">
        <v>25</v>
      </c>
      <c r="J7906" t="b">
        <v>0</v>
      </c>
      <c r="K7906" s="7">
        <v>1</v>
      </c>
      <c r="L7906" s="7">
        <v>0</v>
      </c>
      <c r="M7906" s="7">
        <v>1</v>
      </c>
      <c r="N7906" s="7">
        <v>14</v>
      </c>
      <c r="O7906" s="7">
        <v>1491</v>
      </c>
      <c r="P7906" s="7">
        <f>SUM(dane3[[#This Row],[RoomService]:[VRDeck]])</f>
        <v>1507</v>
      </c>
      <c r="Q7906" t="s">
        <v>21600</v>
      </c>
      <c r="R7906" t="b">
        <v>0</v>
      </c>
    </row>
    <row r="7907" spans="1:18" x14ac:dyDescent="0.3">
      <c r="A7907" t="s">
        <v>21601</v>
      </c>
      <c r="B7907">
        <f>MID(dane3[[#This Row],[PassengerId]],1,4)+0</f>
        <v>8448</v>
      </c>
      <c r="C7907" t="s">
        <v>14</v>
      </c>
      <c r="D7907" t="b">
        <v>1</v>
      </c>
      <c r="E7907" t="s">
        <v>21602</v>
      </c>
      <c r="F7907" t="str">
        <f>MID($E7907,1,1)</f>
        <v>B</v>
      </c>
      <c r="G7907" t="str">
        <f>IFERROR(MID($E7907,SEARCH("/",$E7907,SEARCH("/",$E7907)+1)+1,1),"")</f>
        <v>P</v>
      </c>
      <c r="H7907" t="s">
        <v>46</v>
      </c>
      <c r="I7907">
        <v>46</v>
      </c>
      <c r="J7907" t="b">
        <v>0</v>
      </c>
      <c r="K7907" s="7">
        <v>0</v>
      </c>
      <c r="L7907" s="7">
        <v>0</v>
      </c>
      <c r="M7907" s="7">
        <v>0</v>
      </c>
      <c r="N7907" s="7">
        <v>0</v>
      </c>
      <c r="O7907" s="7">
        <v>0</v>
      </c>
      <c r="P7907" s="7">
        <f>SUM(dane3[[#This Row],[RoomService]:[VRDeck]])</f>
        <v>0</v>
      </c>
      <c r="Q7907" t="s">
        <v>21603</v>
      </c>
      <c r="R7907" t="b">
        <v>1</v>
      </c>
    </row>
    <row r="7908" spans="1:18" x14ac:dyDescent="0.3">
      <c r="A7908" t="s">
        <v>21604</v>
      </c>
      <c r="B7908">
        <f>MID(dane3[[#This Row],[PassengerId]],1,4)+0</f>
        <v>8449</v>
      </c>
      <c r="C7908" t="s">
        <v>14</v>
      </c>
      <c r="D7908" t="b">
        <v>0</v>
      </c>
      <c r="E7908" t="s">
        <v>21605</v>
      </c>
      <c r="F7908" t="str">
        <f>MID($E7908,1,1)</f>
        <v>C</v>
      </c>
      <c r="G7908" t="str">
        <f>IFERROR(MID($E7908,SEARCH("/",$E7908,SEARCH("/",$E7908)+1)+1,1),"")</f>
        <v>S</v>
      </c>
      <c r="H7908" t="s">
        <v>46</v>
      </c>
      <c r="I7908">
        <v>32</v>
      </c>
      <c r="J7908" t="b">
        <v>0</v>
      </c>
      <c r="K7908" s="7">
        <v>0</v>
      </c>
      <c r="L7908" s="7">
        <v>2154</v>
      </c>
      <c r="M7908" s="7">
        <v>0</v>
      </c>
      <c r="N7908" s="7">
        <v>9655</v>
      </c>
      <c r="O7908" s="7">
        <v>859</v>
      </c>
      <c r="P7908" s="7">
        <f>SUM(dane3[[#This Row],[RoomService]:[VRDeck]])</f>
        <v>12668</v>
      </c>
      <c r="Q7908" t="s">
        <v>21606</v>
      </c>
      <c r="R7908" t="b">
        <v>0</v>
      </c>
    </row>
    <row r="7909" spans="1:18" x14ac:dyDescent="0.3">
      <c r="A7909" t="s">
        <v>21607</v>
      </c>
      <c r="B7909">
        <f>MID(dane3[[#This Row],[PassengerId]],1,4)+0</f>
        <v>8449</v>
      </c>
      <c r="C7909" t="s">
        <v>14</v>
      </c>
      <c r="D7909" t="b">
        <v>0</v>
      </c>
      <c r="E7909" t="s">
        <v>21605</v>
      </c>
      <c r="F7909" t="str">
        <f>MID($E7909,1,1)</f>
        <v>C</v>
      </c>
      <c r="G7909" t="str">
        <f>IFERROR(MID($E7909,SEARCH("/",$E7909,SEARCH("/",$E7909)+1)+1,1),"")</f>
        <v>S</v>
      </c>
      <c r="H7909" t="s">
        <v>16</v>
      </c>
      <c r="I7909">
        <v>50</v>
      </c>
      <c r="J7909" t="b">
        <v>0</v>
      </c>
      <c r="K7909" s="7">
        <v>0</v>
      </c>
      <c r="L7909" s="7">
        <v>3070</v>
      </c>
      <c r="M7909" s="7">
        <v>0</v>
      </c>
      <c r="N7909" s="7">
        <v>44</v>
      </c>
      <c r="O7909" s="7">
        <v>562</v>
      </c>
      <c r="P7909" s="7">
        <f>SUM(dane3[[#This Row],[RoomService]:[VRDeck]])</f>
        <v>3676</v>
      </c>
      <c r="Q7909" t="s">
        <v>21608</v>
      </c>
      <c r="R7909" t="b">
        <v>1</v>
      </c>
    </row>
    <row r="7910" spans="1:18" x14ac:dyDescent="0.3">
      <c r="A7910" t="s">
        <v>21070</v>
      </c>
      <c r="B7910">
        <f>MID(dane3[[#This Row],[PassengerId]],1,4)+0</f>
        <v>8226</v>
      </c>
      <c r="C7910" t="s">
        <v>53</v>
      </c>
      <c r="D7910" t="b">
        <v>1</v>
      </c>
      <c r="E7910" t="s">
        <v>21066</v>
      </c>
      <c r="F7910" t="str">
        <f>MID($E7910,1,1)</f>
        <v>F</v>
      </c>
      <c r="G7910" t="str">
        <f>IFERROR(MID($E7910,SEARCH("/",$E7910,SEARCH("/",$E7910)+1)+1,1),"")</f>
        <v>S</v>
      </c>
      <c r="H7910" t="s">
        <v>16</v>
      </c>
      <c r="I7910">
        <v>1</v>
      </c>
      <c r="J7910" t="b">
        <v>0</v>
      </c>
      <c r="K7910" s="7">
        <v>0</v>
      </c>
      <c r="L7910" s="7">
        <v>0</v>
      </c>
      <c r="M7910" s="7">
        <v>0</v>
      </c>
      <c r="N7910" s="7">
        <v>0</v>
      </c>
      <c r="O7910" s="7">
        <v>0</v>
      </c>
      <c r="P7910" s="7">
        <f>SUM(dane3[[#This Row],[RoomService]:[VRDeck]])</f>
        <v>0</v>
      </c>
      <c r="Q7910" t="s">
        <v>21071</v>
      </c>
      <c r="R7910" t="b">
        <v>1</v>
      </c>
    </row>
    <row r="7911" spans="1:18" x14ac:dyDescent="0.3">
      <c r="A7911" t="s">
        <v>21133</v>
      </c>
      <c r="B7911">
        <f>MID(dane3[[#This Row],[PassengerId]],1,4)+0</f>
        <v>8254</v>
      </c>
      <c r="C7911" t="s">
        <v>53</v>
      </c>
      <c r="D7911" t="b">
        <v>1</v>
      </c>
      <c r="E7911" t="s">
        <v>21134</v>
      </c>
      <c r="F7911" t="str">
        <f>MID($E7911,1,1)</f>
        <v>F</v>
      </c>
      <c r="G7911" t="str">
        <f>IFERROR(MID($E7911,SEARCH("/",$E7911,SEARCH("/",$E7911)+1)+1,1),"")</f>
        <v>P</v>
      </c>
      <c r="H7911" t="s">
        <v>16</v>
      </c>
      <c r="I7911">
        <v>28</v>
      </c>
      <c r="J7911" t="b">
        <v>0</v>
      </c>
      <c r="K7911" s="7">
        <v>0</v>
      </c>
      <c r="L7911" s="7">
        <v>0</v>
      </c>
      <c r="M7911" s="7">
        <v>0</v>
      </c>
      <c r="N7911" s="7">
        <v>0</v>
      </c>
      <c r="O7911" s="7">
        <v>0</v>
      </c>
      <c r="P7911" s="7">
        <f>SUM(dane3[[#This Row],[RoomService]:[VRDeck]])</f>
        <v>0</v>
      </c>
      <c r="Q7911" t="s">
        <v>21135</v>
      </c>
      <c r="R7911" t="b">
        <v>1</v>
      </c>
    </row>
    <row r="7912" spans="1:18" x14ac:dyDescent="0.3">
      <c r="A7912" t="s">
        <v>21614</v>
      </c>
      <c r="B7912">
        <f>MID(dane3[[#This Row],[PassengerId]],1,4)+0</f>
        <v>8452</v>
      </c>
      <c r="C7912" t="s">
        <v>14</v>
      </c>
      <c r="D7912" t="b">
        <v>0</v>
      </c>
      <c r="E7912" t="s">
        <v>21615</v>
      </c>
      <c r="F7912" t="str">
        <f>MID($E7912,1,1)</f>
        <v>C</v>
      </c>
      <c r="G7912" t="str">
        <f>IFERROR(MID($E7912,SEARCH("/",$E7912,SEARCH("/",$E7912)+1)+1,1),"")</f>
        <v>P</v>
      </c>
      <c r="H7912" t="s">
        <v>46</v>
      </c>
      <c r="I7912">
        <v>52</v>
      </c>
      <c r="J7912" t="b">
        <v>1</v>
      </c>
      <c r="K7912" s="7">
        <v>0</v>
      </c>
      <c r="L7912" s="7">
        <v>831</v>
      </c>
      <c r="M7912" s="7">
        <v>1536</v>
      </c>
      <c r="N7912" s="7">
        <v>0</v>
      </c>
      <c r="O7912" s="7">
        <v>7953</v>
      </c>
      <c r="P7912" s="7">
        <f>SUM(dane3[[#This Row],[RoomService]:[VRDeck]])</f>
        <v>10320</v>
      </c>
      <c r="Q7912" t="s">
        <v>21616</v>
      </c>
      <c r="R7912" t="b">
        <v>0</v>
      </c>
    </row>
    <row r="7913" spans="1:18" x14ac:dyDescent="0.3">
      <c r="A7913" t="s">
        <v>21617</v>
      </c>
      <c r="B7913">
        <f>MID(dane3[[#This Row],[PassengerId]],1,4)+0</f>
        <v>8452</v>
      </c>
      <c r="C7913" t="s">
        <v>14</v>
      </c>
      <c r="D7913" t="b">
        <v>1</v>
      </c>
      <c r="E7913" t="s">
        <v>21615</v>
      </c>
      <c r="F7913" t="str">
        <f>MID($E7913,1,1)</f>
        <v>C</v>
      </c>
      <c r="G7913" t="str">
        <f>IFERROR(MID($E7913,SEARCH("/",$E7913,SEARCH("/",$E7913)+1)+1,1),"")</f>
        <v>P</v>
      </c>
      <c r="H7913" t="s">
        <v>16</v>
      </c>
      <c r="I7913">
        <v>34</v>
      </c>
      <c r="J7913" t="b">
        <v>0</v>
      </c>
      <c r="K7913" s="7">
        <v>0</v>
      </c>
      <c r="L7913" s="7">
        <v>0</v>
      </c>
      <c r="M7913" s="7">
        <v>0</v>
      </c>
      <c r="N7913" s="7">
        <v>0</v>
      </c>
      <c r="O7913" s="7">
        <v>0</v>
      </c>
      <c r="P7913" s="7">
        <f>SUM(dane3[[#This Row],[RoomService]:[VRDeck]])</f>
        <v>0</v>
      </c>
      <c r="Q7913" t="s">
        <v>21618</v>
      </c>
      <c r="R7913" t="b">
        <v>1</v>
      </c>
    </row>
    <row r="7914" spans="1:18" x14ac:dyDescent="0.3">
      <c r="A7914" t="s">
        <v>21619</v>
      </c>
      <c r="B7914">
        <f>MID(dane3[[#This Row],[PassengerId]],1,4)+0</f>
        <v>8452</v>
      </c>
      <c r="C7914" t="s">
        <v>14</v>
      </c>
      <c r="D7914" t="b">
        <v>1</v>
      </c>
      <c r="E7914" t="s">
        <v>21615</v>
      </c>
      <c r="F7914" t="str">
        <f>MID($E7914,1,1)</f>
        <v>C</v>
      </c>
      <c r="G7914" t="str">
        <f>IFERROR(MID($E7914,SEARCH("/",$E7914,SEARCH("/",$E7914)+1)+1,1),"")</f>
        <v>P</v>
      </c>
      <c r="H7914" t="s">
        <v>46</v>
      </c>
      <c r="I7914">
        <v>40</v>
      </c>
      <c r="J7914" t="b">
        <v>0</v>
      </c>
      <c r="K7914" s="7">
        <v>0</v>
      </c>
      <c r="L7914" s="7">
        <v>0</v>
      </c>
      <c r="M7914" s="7">
        <v>0</v>
      </c>
      <c r="N7914" s="7">
        <v>0</v>
      </c>
      <c r="O7914" s="7">
        <v>0</v>
      </c>
      <c r="P7914" s="7">
        <f>SUM(dane3[[#This Row],[RoomService]:[VRDeck]])</f>
        <v>0</v>
      </c>
      <c r="Q7914" t="s">
        <v>21620</v>
      </c>
      <c r="R7914" t="b">
        <v>1</v>
      </c>
    </row>
    <row r="7915" spans="1:18" x14ac:dyDescent="0.3">
      <c r="A7915" t="s">
        <v>21621</v>
      </c>
      <c r="B7915">
        <f>MID(dane3[[#This Row],[PassengerId]],1,4)+0</f>
        <v>8452</v>
      </c>
      <c r="C7915" t="s">
        <v>14</v>
      </c>
      <c r="D7915" t="b">
        <v>0</v>
      </c>
      <c r="E7915" t="s">
        <v>21615</v>
      </c>
      <c r="F7915" t="str">
        <f>MID($E7915,1,1)</f>
        <v>C</v>
      </c>
      <c r="G7915" t="str">
        <f>IFERROR(MID($E7915,SEARCH("/",$E7915,SEARCH("/",$E7915)+1)+1,1),"")</f>
        <v>P</v>
      </c>
      <c r="H7915" t="s">
        <v>16</v>
      </c>
      <c r="I7915">
        <v>36</v>
      </c>
      <c r="J7915" t="b">
        <v>0</v>
      </c>
      <c r="K7915" s="7">
        <v>0</v>
      </c>
      <c r="L7915" s="7">
        <v>1055</v>
      </c>
      <c r="M7915" s="7">
        <v>18</v>
      </c>
      <c r="N7915" s="7">
        <v>1669</v>
      </c>
      <c r="O7915" s="7">
        <v>49</v>
      </c>
      <c r="P7915" s="7">
        <f>SUM(dane3[[#This Row],[RoomService]:[VRDeck]])</f>
        <v>2791</v>
      </c>
      <c r="Q7915" t="s">
        <v>21622</v>
      </c>
      <c r="R7915" t="b">
        <v>1</v>
      </c>
    </row>
    <row r="7916" spans="1:18" x14ac:dyDescent="0.3">
      <c r="A7916" t="s">
        <v>21623</v>
      </c>
      <c r="B7916">
        <f>MID(dane3[[#This Row],[PassengerId]],1,4)+0</f>
        <v>8454</v>
      </c>
      <c r="C7916" t="s">
        <v>19</v>
      </c>
      <c r="D7916" t="b">
        <v>0</v>
      </c>
      <c r="E7916" t="s">
        <v>21624</v>
      </c>
      <c r="F7916" t="str">
        <f>MID($E7916,1,1)</f>
        <v>G</v>
      </c>
      <c r="G7916" t="str">
        <f>IFERROR(MID($E7916,SEARCH("/",$E7916,SEARCH("/",$E7916)+1)+1,1),"")</f>
        <v>S</v>
      </c>
      <c r="H7916" t="s">
        <v>16</v>
      </c>
      <c r="I7916">
        <v>19</v>
      </c>
      <c r="J7916" t="b">
        <v>0</v>
      </c>
      <c r="K7916" s="7">
        <v>112</v>
      </c>
      <c r="L7916" s="7">
        <v>0</v>
      </c>
      <c r="M7916" s="7">
        <v>265</v>
      </c>
      <c r="N7916" s="7">
        <v>396</v>
      </c>
      <c r="O7916" s="7">
        <v>0</v>
      </c>
      <c r="P7916" s="7">
        <f>SUM(dane3[[#This Row],[RoomService]:[VRDeck]])</f>
        <v>773</v>
      </c>
      <c r="Q7916" t="s">
        <v>21625</v>
      </c>
      <c r="R7916" t="b">
        <v>0</v>
      </c>
    </row>
    <row r="7917" spans="1:18" x14ac:dyDescent="0.3">
      <c r="A7917" t="s">
        <v>21626</v>
      </c>
      <c r="B7917">
        <f>MID(dane3[[#This Row],[PassengerId]],1,4)+0</f>
        <v>8456</v>
      </c>
      <c r="C7917" t="s">
        <v>14</v>
      </c>
      <c r="D7917" t="b">
        <v>1</v>
      </c>
      <c r="E7917" t="s">
        <v>21627</v>
      </c>
      <c r="F7917" t="str">
        <f>MID($E7917,1,1)</f>
        <v>C</v>
      </c>
      <c r="G7917" t="str">
        <f>IFERROR(MID($E7917,SEARCH("/",$E7917,SEARCH("/",$E7917)+1)+1,1),"")</f>
        <v>P</v>
      </c>
      <c r="H7917" t="s">
        <v>46</v>
      </c>
      <c r="I7917">
        <v>33</v>
      </c>
      <c r="J7917" t="b">
        <v>0</v>
      </c>
      <c r="K7917" s="7">
        <v>0</v>
      </c>
      <c r="L7917" s="7">
        <v>0</v>
      </c>
      <c r="M7917" s="7">
        <v>0</v>
      </c>
      <c r="N7917" s="7">
        <v>0</v>
      </c>
      <c r="O7917" s="7">
        <v>0</v>
      </c>
      <c r="P7917" s="7">
        <f>SUM(dane3[[#This Row],[RoomService]:[VRDeck]])</f>
        <v>0</v>
      </c>
      <c r="Q7917" t="s">
        <v>21628</v>
      </c>
      <c r="R7917" t="b">
        <v>1</v>
      </c>
    </row>
    <row r="7918" spans="1:18" x14ac:dyDescent="0.3">
      <c r="A7918" t="s">
        <v>21629</v>
      </c>
      <c r="B7918">
        <f>MID(dane3[[#This Row],[PassengerId]],1,4)+0</f>
        <v>8457</v>
      </c>
      <c r="C7918" t="s">
        <v>19</v>
      </c>
      <c r="D7918" t="b">
        <v>0</v>
      </c>
      <c r="E7918" t="s">
        <v>21630</v>
      </c>
      <c r="F7918" t="str">
        <f>MID($E7918,1,1)</f>
        <v>F</v>
      </c>
      <c r="G7918" t="str">
        <f>IFERROR(MID($E7918,SEARCH("/",$E7918,SEARCH("/",$E7918)+1)+1,1),"")</f>
        <v>S</v>
      </c>
      <c r="H7918" t="s">
        <v>16</v>
      </c>
      <c r="I7918">
        <v>23</v>
      </c>
      <c r="J7918" t="b">
        <v>0</v>
      </c>
      <c r="K7918" s="7">
        <v>29</v>
      </c>
      <c r="L7918" s="7">
        <v>0</v>
      </c>
      <c r="M7918" s="7">
        <v>0</v>
      </c>
      <c r="N7918" s="7">
        <v>332</v>
      </c>
      <c r="O7918" s="7">
        <v>270</v>
      </c>
      <c r="P7918" s="7">
        <f>SUM(dane3[[#This Row],[RoomService]:[VRDeck]])</f>
        <v>631</v>
      </c>
      <c r="Q7918" t="s">
        <v>21631</v>
      </c>
      <c r="R7918" t="b">
        <v>0</v>
      </c>
    </row>
    <row r="7919" spans="1:18" x14ac:dyDescent="0.3">
      <c r="A7919" t="s">
        <v>21632</v>
      </c>
      <c r="B7919">
        <f>MID(dane3[[#This Row],[PassengerId]],1,4)+0</f>
        <v>8458</v>
      </c>
      <c r="C7919" t="s">
        <v>14</v>
      </c>
      <c r="D7919" t="b">
        <v>0</v>
      </c>
      <c r="E7919" t="s">
        <v>21633</v>
      </c>
      <c r="F7919" t="str">
        <f>MID($E7919,1,1)</f>
        <v>C</v>
      </c>
      <c r="G7919" t="str">
        <f>IFERROR(MID($E7919,SEARCH("/",$E7919,SEARCH("/",$E7919)+1)+1,1),"")</f>
        <v>S</v>
      </c>
      <c r="H7919" t="s">
        <v>46</v>
      </c>
      <c r="I7919">
        <v>57</v>
      </c>
      <c r="J7919" t="b">
        <v>0</v>
      </c>
      <c r="K7919" s="7">
        <v>0</v>
      </c>
      <c r="L7919" s="7">
        <v>4301</v>
      </c>
      <c r="M7919" s="7">
        <v>31</v>
      </c>
      <c r="N7919" s="7">
        <v>665</v>
      </c>
      <c r="O7919" s="7">
        <v>6329</v>
      </c>
      <c r="P7919" s="7">
        <f>SUM(dane3[[#This Row],[RoomService]:[VRDeck]])</f>
        <v>11326</v>
      </c>
      <c r="Q7919" t="s">
        <v>21634</v>
      </c>
      <c r="R7919" t="b">
        <v>0</v>
      </c>
    </row>
    <row r="7920" spans="1:18" x14ac:dyDescent="0.3">
      <c r="A7920" t="s">
        <v>21635</v>
      </c>
      <c r="B7920">
        <f>MID(dane3[[#This Row],[PassengerId]],1,4)+0</f>
        <v>8458</v>
      </c>
      <c r="C7920" t="s">
        <v>14</v>
      </c>
      <c r="D7920" t="b">
        <v>1</v>
      </c>
      <c r="E7920" t="s">
        <v>21633</v>
      </c>
      <c r="F7920" t="str">
        <f>MID($E7920,1,1)</f>
        <v>C</v>
      </c>
      <c r="G7920" t="str">
        <f>IFERROR(MID($E7920,SEARCH("/",$E7920,SEARCH("/",$E7920)+1)+1,1),"")</f>
        <v>S</v>
      </c>
      <c r="H7920" t="s">
        <v>46</v>
      </c>
      <c r="I7920">
        <v>24</v>
      </c>
      <c r="J7920" t="b">
        <v>0</v>
      </c>
      <c r="K7920" s="7">
        <v>0</v>
      </c>
      <c r="L7920" s="7">
        <v>0</v>
      </c>
      <c r="M7920" s="7">
        <v>0</v>
      </c>
      <c r="N7920" s="7">
        <v>0</v>
      </c>
      <c r="O7920" s="7">
        <v>0</v>
      </c>
      <c r="P7920" s="7">
        <f>SUM(dane3[[#This Row],[RoomService]:[VRDeck]])</f>
        <v>0</v>
      </c>
      <c r="Q7920" t="s">
        <v>21636</v>
      </c>
      <c r="R7920" t="b">
        <v>1</v>
      </c>
    </row>
    <row r="7921" spans="1:18" x14ac:dyDescent="0.3">
      <c r="A7921" t="s">
        <v>21637</v>
      </c>
      <c r="B7921">
        <f>MID(dane3[[#This Row],[PassengerId]],1,4)+0</f>
        <v>8458</v>
      </c>
      <c r="C7921" t="s">
        <v>14</v>
      </c>
      <c r="D7921" t="b">
        <v>1</v>
      </c>
      <c r="E7921" t="s">
        <v>21633</v>
      </c>
      <c r="F7921" t="str">
        <f>MID($E7921,1,1)</f>
        <v>C</v>
      </c>
      <c r="G7921" t="str">
        <f>IFERROR(MID($E7921,SEARCH("/",$E7921,SEARCH("/",$E7921)+1)+1,1),"")</f>
        <v>S</v>
      </c>
      <c r="H7921" t="s">
        <v>46</v>
      </c>
      <c r="I7921">
        <v>19</v>
      </c>
      <c r="J7921" t="b">
        <v>0</v>
      </c>
      <c r="K7921" s="7">
        <v>0</v>
      </c>
      <c r="L7921" s="7">
        <v>0</v>
      </c>
      <c r="M7921" s="7">
        <v>0</v>
      </c>
      <c r="N7921" s="7">
        <v>0</v>
      </c>
      <c r="O7921" s="7">
        <v>0</v>
      </c>
      <c r="P7921" s="7">
        <f>SUM(dane3[[#This Row],[RoomService]:[VRDeck]])</f>
        <v>0</v>
      </c>
      <c r="Q7921" t="s">
        <v>21638</v>
      </c>
      <c r="R7921" t="b">
        <v>1</v>
      </c>
    </row>
    <row r="7922" spans="1:18" x14ac:dyDescent="0.3">
      <c r="A7922" t="s">
        <v>21639</v>
      </c>
      <c r="B7922">
        <f>MID(dane3[[#This Row],[PassengerId]],1,4)+0</f>
        <v>8458</v>
      </c>
      <c r="C7922" t="s">
        <v>14</v>
      </c>
      <c r="D7922" t="b">
        <v>1</v>
      </c>
      <c r="E7922" t="s">
        <v>21633</v>
      </c>
      <c r="F7922" t="str">
        <f>MID($E7922,1,1)</f>
        <v>C</v>
      </c>
      <c r="G7922" t="str">
        <f>IFERROR(MID($E7922,SEARCH("/",$E7922,SEARCH("/",$E7922)+1)+1,1),"")</f>
        <v>S</v>
      </c>
      <c r="H7922" t="s">
        <v>16</v>
      </c>
      <c r="I7922">
        <v>54</v>
      </c>
      <c r="J7922" t="b">
        <v>0</v>
      </c>
      <c r="K7922" s="7">
        <v>0</v>
      </c>
      <c r="L7922" s="7">
        <v>0</v>
      </c>
      <c r="M7922" s="7">
        <v>0</v>
      </c>
      <c r="N7922" s="7">
        <v>0</v>
      </c>
      <c r="O7922" s="7">
        <v>0</v>
      </c>
      <c r="P7922" s="7">
        <f>SUM(dane3[[#This Row],[RoomService]:[VRDeck]])</f>
        <v>0</v>
      </c>
      <c r="Q7922" t="s">
        <v>21640</v>
      </c>
      <c r="R7922" t="b">
        <v>1</v>
      </c>
    </row>
    <row r="7923" spans="1:18" x14ac:dyDescent="0.3">
      <c r="A7923" t="s">
        <v>21641</v>
      </c>
      <c r="B7923">
        <f>MID(dane3[[#This Row],[PassengerId]],1,4)+0</f>
        <v>8458</v>
      </c>
      <c r="C7923" t="s">
        <v>14</v>
      </c>
      <c r="D7923" t="b">
        <v>0</v>
      </c>
      <c r="E7923" t="s">
        <v>21633</v>
      </c>
      <c r="F7923" t="str">
        <f>MID($E7923,1,1)</f>
        <v>C</v>
      </c>
      <c r="G7923" t="str">
        <f>IFERROR(MID($E7923,SEARCH("/",$E7923,SEARCH("/",$E7923)+1)+1,1),"")</f>
        <v>S</v>
      </c>
      <c r="H7923" t="s">
        <v>16</v>
      </c>
      <c r="I7923">
        <v>28</v>
      </c>
      <c r="J7923" t="b">
        <v>0</v>
      </c>
      <c r="K7923" s="7">
        <v>1004</v>
      </c>
      <c r="L7923" s="7">
        <v>2423</v>
      </c>
      <c r="M7923" s="7">
        <v>0</v>
      </c>
      <c r="N7923" s="7">
        <v>0</v>
      </c>
      <c r="O7923" s="7">
        <v>17</v>
      </c>
      <c r="P7923" s="7">
        <f>SUM(dane3[[#This Row],[RoomService]:[VRDeck]])</f>
        <v>3444</v>
      </c>
      <c r="Q7923" t="s">
        <v>21642</v>
      </c>
      <c r="R7923" t="b">
        <v>1</v>
      </c>
    </row>
    <row r="7924" spans="1:18" x14ac:dyDescent="0.3">
      <c r="A7924" t="s">
        <v>21643</v>
      </c>
      <c r="B7924">
        <f>MID(dane3[[#This Row],[PassengerId]],1,4)+0</f>
        <v>8458</v>
      </c>
      <c r="C7924" t="s">
        <v>14</v>
      </c>
      <c r="D7924" t="b">
        <v>0</v>
      </c>
      <c r="E7924" t="s">
        <v>21633</v>
      </c>
      <c r="F7924" t="str">
        <f>MID($E7924,1,1)</f>
        <v>C</v>
      </c>
      <c r="G7924" t="str">
        <f>IFERROR(MID($E7924,SEARCH("/",$E7924,SEARCH("/",$E7924)+1)+1,1),"")</f>
        <v>S</v>
      </c>
      <c r="H7924" t="s">
        <v>16</v>
      </c>
      <c r="I7924">
        <v>26</v>
      </c>
      <c r="J7924" t="b">
        <v>1</v>
      </c>
      <c r="K7924" s="7">
        <v>1</v>
      </c>
      <c r="L7924" s="7">
        <v>5610</v>
      </c>
      <c r="M7924" s="7">
        <v>0</v>
      </c>
      <c r="N7924" s="7">
        <v>5</v>
      </c>
      <c r="O7924" s="7">
        <v>119</v>
      </c>
      <c r="P7924" s="7">
        <f>SUM(dane3[[#This Row],[RoomService]:[VRDeck]])</f>
        <v>5735</v>
      </c>
      <c r="Q7924" t="s">
        <v>21644</v>
      </c>
      <c r="R7924" t="b">
        <v>1</v>
      </c>
    </row>
    <row r="7925" spans="1:18" x14ac:dyDescent="0.3">
      <c r="A7925" t="s">
        <v>21645</v>
      </c>
      <c r="B7925">
        <f>MID(dane3[[#This Row],[PassengerId]],1,4)+0</f>
        <v>8459</v>
      </c>
      <c r="C7925" t="s">
        <v>19</v>
      </c>
      <c r="D7925" t="b">
        <v>1</v>
      </c>
      <c r="E7925" t="s">
        <v>21646</v>
      </c>
      <c r="F7925" t="str">
        <f>MID($E7925,1,1)</f>
        <v>G</v>
      </c>
      <c r="G7925" t="str">
        <f>IFERROR(MID($E7925,SEARCH("/",$E7925,SEARCH("/",$E7925)+1)+1,1),"")</f>
        <v>S</v>
      </c>
      <c r="H7925" t="s">
        <v>32</v>
      </c>
      <c r="I7925">
        <v>43</v>
      </c>
      <c r="J7925" t="b">
        <v>0</v>
      </c>
      <c r="K7925" s="7">
        <v>0</v>
      </c>
      <c r="L7925" s="7">
        <v>0</v>
      </c>
      <c r="M7925" s="7">
        <v>0</v>
      </c>
      <c r="N7925" s="7">
        <v>0</v>
      </c>
      <c r="O7925" s="7">
        <v>0</v>
      </c>
      <c r="P7925" s="7">
        <f>SUM(dane3[[#This Row],[RoomService]:[VRDeck]])</f>
        <v>0</v>
      </c>
      <c r="Q7925" t="s">
        <v>21647</v>
      </c>
      <c r="R7925" t="b">
        <v>0</v>
      </c>
    </row>
    <row r="7926" spans="1:18" x14ac:dyDescent="0.3">
      <c r="A7926" t="s">
        <v>21648</v>
      </c>
      <c r="B7926">
        <f>MID(dane3[[#This Row],[PassengerId]],1,4)+0</f>
        <v>8460</v>
      </c>
      <c r="C7926" t="s">
        <v>19</v>
      </c>
      <c r="D7926" t="b">
        <v>0</v>
      </c>
      <c r="E7926" t="s">
        <v>21649</v>
      </c>
      <c r="F7926" t="str">
        <f>MID($E7926,1,1)</f>
        <v>F</v>
      </c>
      <c r="G7926" t="str">
        <f>IFERROR(MID($E7926,SEARCH("/",$E7926,SEARCH("/",$E7926)+1)+1,1),"")</f>
        <v>S</v>
      </c>
      <c r="H7926" t="s">
        <v>16</v>
      </c>
      <c r="I7926">
        <v>39</v>
      </c>
      <c r="J7926" t="b">
        <v>0</v>
      </c>
      <c r="K7926" s="7">
        <v>0</v>
      </c>
      <c r="L7926" s="7">
        <v>21</v>
      </c>
      <c r="M7926" s="7">
        <v>63</v>
      </c>
      <c r="N7926" s="7">
        <v>677</v>
      </c>
      <c r="O7926" s="7">
        <v>0</v>
      </c>
      <c r="P7926" s="7">
        <f>SUM(dane3[[#This Row],[RoomService]:[VRDeck]])</f>
        <v>761</v>
      </c>
      <c r="Q7926" t="s">
        <v>21650</v>
      </c>
      <c r="R7926" t="b">
        <v>0</v>
      </c>
    </row>
    <row r="7927" spans="1:18" x14ac:dyDescent="0.3">
      <c r="A7927" t="s">
        <v>21651</v>
      </c>
      <c r="B7927">
        <f>MID(dane3[[#This Row],[PassengerId]],1,4)+0</f>
        <v>8462</v>
      </c>
      <c r="C7927" t="s">
        <v>19</v>
      </c>
      <c r="D7927" t="b">
        <v>0</v>
      </c>
      <c r="E7927" t="s">
        <v>21652</v>
      </c>
      <c r="F7927" t="str">
        <f>MID($E7927,1,1)</f>
        <v>F</v>
      </c>
      <c r="G7927" t="str">
        <f>IFERROR(MID($E7927,SEARCH("/",$E7927,SEARCH("/",$E7927)+1)+1,1),"")</f>
        <v>S</v>
      </c>
      <c r="H7927" t="s">
        <v>16</v>
      </c>
      <c r="I7927">
        <v>21</v>
      </c>
      <c r="J7927" t="b">
        <v>0</v>
      </c>
      <c r="K7927" s="7">
        <v>32</v>
      </c>
      <c r="L7927" s="7">
        <v>640</v>
      </c>
      <c r="M7927" s="7">
        <v>0</v>
      </c>
      <c r="N7927" s="7">
        <v>0</v>
      </c>
      <c r="O7927" s="7">
        <v>0</v>
      </c>
      <c r="P7927" s="7">
        <f>SUM(dane3[[#This Row],[RoomService]:[VRDeck]])</f>
        <v>672</v>
      </c>
      <c r="Q7927" t="s">
        <v>21653</v>
      </c>
      <c r="R7927" t="b">
        <v>1</v>
      </c>
    </row>
    <row r="7928" spans="1:18" x14ac:dyDescent="0.3">
      <c r="A7928" t="s">
        <v>21654</v>
      </c>
      <c r="B7928">
        <f>MID(dane3[[#This Row],[PassengerId]],1,4)+0</f>
        <v>8463</v>
      </c>
      <c r="C7928" t="s">
        <v>19</v>
      </c>
      <c r="D7928" t="b">
        <v>0</v>
      </c>
      <c r="E7928" t="s">
        <v>21655</v>
      </c>
      <c r="F7928" t="str">
        <f>MID($E7928,1,1)</f>
        <v>F</v>
      </c>
      <c r="G7928" t="str">
        <f>IFERROR(MID($E7928,SEARCH("/",$E7928,SEARCH("/",$E7928)+1)+1,1),"")</f>
        <v>S</v>
      </c>
      <c r="H7928" t="s">
        <v>46</v>
      </c>
      <c r="I7928">
        <v>24</v>
      </c>
      <c r="J7928" t="b">
        <v>0</v>
      </c>
      <c r="K7928" s="7">
        <v>0</v>
      </c>
      <c r="L7928" s="7">
        <v>0</v>
      </c>
      <c r="M7928" s="7">
        <v>608</v>
      </c>
      <c r="N7928" s="7">
        <v>37</v>
      </c>
      <c r="O7928" s="7">
        <v>0</v>
      </c>
      <c r="P7928" s="7">
        <f>SUM(dane3[[#This Row],[RoomService]:[VRDeck]])</f>
        <v>645</v>
      </c>
      <c r="Q7928" t="s">
        <v>21656</v>
      </c>
      <c r="R7928" t="b">
        <v>0</v>
      </c>
    </row>
    <row r="7929" spans="1:18" x14ac:dyDescent="0.3">
      <c r="A7929" t="s">
        <v>21139</v>
      </c>
      <c r="B7929">
        <f>MID(dane3[[#This Row],[PassengerId]],1,4)+0</f>
        <v>8257</v>
      </c>
      <c r="C7929" t="s">
        <v>53</v>
      </c>
      <c r="D7929" t="b">
        <v>0</v>
      </c>
      <c r="E7929" t="s">
        <v>21140</v>
      </c>
      <c r="F7929" t="str">
        <f>MID($E7929,1,1)</f>
        <v>E</v>
      </c>
      <c r="G7929" t="str">
        <f>IFERROR(MID($E7929,SEARCH("/",$E7929,SEARCH("/",$E7929)+1)+1,1),"")</f>
        <v>P</v>
      </c>
      <c r="H7929" t="s">
        <v>16</v>
      </c>
      <c r="I7929">
        <v>41</v>
      </c>
      <c r="J7929" t="b">
        <v>0</v>
      </c>
      <c r="K7929" s="7">
        <v>396</v>
      </c>
      <c r="L7929" s="7">
        <v>0</v>
      </c>
      <c r="M7929" s="7">
        <v>653</v>
      </c>
      <c r="N7929" s="7">
        <v>0</v>
      </c>
      <c r="O7929" s="7">
        <v>0</v>
      </c>
      <c r="P7929" s="7">
        <f>SUM(dane3[[#This Row],[RoomService]:[VRDeck]])</f>
        <v>1049</v>
      </c>
      <c r="Q7929" t="s">
        <v>21141</v>
      </c>
      <c r="R7929" t="b">
        <v>0</v>
      </c>
    </row>
    <row r="7930" spans="1:18" x14ac:dyDescent="0.3">
      <c r="A7930" t="s">
        <v>21156</v>
      </c>
      <c r="B7930">
        <f>MID(dane3[[#This Row],[PassengerId]],1,4)+0</f>
        <v>8264</v>
      </c>
      <c r="C7930" t="s">
        <v>53</v>
      </c>
      <c r="D7930" t="b">
        <v>0</v>
      </c>
      <c r="E7930" t="s">
        <v>21157</v>
      </c>
      <c r="F7930" t="str">
        <f>MID($E7930,1,1)</f>
        <v>F</v>
      </c>
      <c r="G7930" t="str">
        <f>IFERROR(MID($E7930,SEARCH("/",$E7930,SEARCH("/",$E7930)+1)+1,1),"")</f>
        <v>S</v>
      </c>
      <c r="H7930" t="s">
        <v>16</v>
      </c>
      <c r="I7930">
        <v>21</v>
      </c>
      <c r="J7930" t="b">
        <v>0</v>
      </c>
      <c r="K7930" s="7">
        <v>32</v>
      </c>
      <c r="L7930" s="7">
        <v>0</v>
      </c>
      <c r="M7930" s="7">
        <v>1008</v>
      </c>
      <c r="N7930" s="7">
        <v>0</v>
      </c>
      <c r="O7930" s="7">
        <v>0</v>
      </c>
      <c r="P7930" s="7">
        <f>SUM(dane3[[#This Row],[RoomService]:[VRDeck]])</f>
        <v>1040</v>
      </c>
      <c r="Q7930" t="s">
        <v>21158</v>
      </c>
      <c r="R7930" t="b">
        <v>1</v>
      </c>
    </row>
    <row r="7931" spans="1:18" x14ac:dyDescent="0.3">
      <c r="A7931" t="s">
        <v>21663</v>
      </c>
      <c r="B7931">
        <f>MID(dane3[[#This Row],[PassengerId]],1,4)+0</f>
        <v>8466</v>
      </c>
      <c r="C7931" t="s">
        <v>19</v>
      </c>
      <c r="D7931" t="b">
        <v>0</v>
      </c>
      <c r="E7931" t="s">
        <v>21664</v>
      </c>
      <c r="F7931" t="str">
        <f>MID($E7931,1,1)</f>
        <v>F</v>
      </c>
      <c r="G7931" t="str">
        <f>IFERROR(MID($E7931,SEARCH("/",$E7931,SEARCH("/",$E7931)+1)+1,1),"")</f>
        <v>P</v>
      </c>
      <c r="H7931" t="s">
        <v>16</v>
      </c>
      <c r="I7931">
        <v>21</v>
      </c>
      <c r="J7931" t="b">
        <v>0</v>
      </c>
      <c r="K7931" s="7">
        <v>0</v>
      </c>
      <c r="L7931" s="7">
        <v>5</v>
      </c>
      <c r="M7931" s="7">
        <v>0</v>
      </c>
      <c r="N7931" s="7">
        <v>687</v>
      </c>
      <c r="O7931" s="7">
        <v>10</v>
      </c>
      <c r="P7931" s="7">
        <f>SUM(dane3[[#This Row],[RoomService]:[VRDeck]])</f>
        <v>702</v>
      </c>
      <c r="Q7931" t="s">
        <v>21665</v>
      </c>
      <c r="R7931" t="b">
        <v>0</v>
      </c>
    </row>
    <row r="7932" spans="1:18" x14ac:dyDescent="0.3">
      <c r="A7932" t="s">
        <v>21666</v>
      </c>
      <c r="B7932">
        <f>MID(dane3[[#This Row],[PassengerId]],1,4)+0</f>
        <v>8467</v>
      </c>
      <c r="C7932" t="s">
        <v>19</v>
      </c>
      <c r="D7932" t="b">
        <v>1</v>
      </c>
      <c r="E7932" t="s">
        <v>21667</v>
      </c>
      <c r="F7932" t="str">
        <f>MID($E7932,1,1)</f>
        <v>G</v>
      </c>
      <c r="G7932" t="str">
        <f>IFERROR(MID($E7932,SEARCH("/",$E7932,SEARCH("/",$E7932)+1)+1,1),"")</f>
        <v>P</v>
      </c>
      <c r="H7932" t="s">
        <v>46</v>
      </c>
      <c r="I7932">
        <v>14</v>
      </c>
      <c r="J7932" t="b">
        <v>0</v>
      </c>
      <c r="K7932" s="7">
        <v>0</v>
      </c>
      <c r="L7932" s="7">
        <v>0</v>
      </c>
      <c r="M7932" s="7">
        <v>0</v>
      </c>
      <c r="N7932" s="7">
        <v>0</v>
      </c>
      <c r="O7932" s="7">
        <v>0</v>
      </c>
      <c r="P7932" s="7">
        <f>SUM(dane3[[#This Row],[RoomService]:[VRDeck]])</f>
        <v>0</v>
      </c>
      <c r="Q7932" t="s">
        <v>21668</v>
      </c>
      <c r="R7932" t="b">
        <v>1</v>
      </c>
    </row>
    <row r="7933" spans="1:18" x14ac:dyDescent="0.3">
      <c r="A7933" t="s">
        <v>21165</v>
      </c>
      <c r="B7933">
        <f>MID(dane3[[#This Row],[PassengerId]],1,4)+0</f>
        <v>8267</v>
      </c>
      <c r="C7933" t="s">
        <v>53</v>
      </c>
      <c r="D7933" t="b">
        <v>0</v>
      </c>
      <c r="E7933" t="s">
        <v>21166</v>
      </c>
      <c r="F7933" t="str">
        <f>MID($E7933,1,1)</f>
        <v>E</v>
      </c>
      <c r="G7933" t="str">
        <f>IFERROR(MID($E7933,SEARCH("/",$E7933,SEARCH("/",$E7933)+1)+1,1),"")</f>
        <v>P</v>
      </c>
      <c r="H7933" t="s">
        <v>16</v>
      </c>
      <c r="I7933">
        <v>29</v>
      </c>
      <c r="J7933" t="b">
        <v>0</v>
      </c>
      <c r="K7933" s="7">
        <v>304</v>
      </c>
      <c r="L7933" s="7">
        <v>0</v>
      </c>
      <c r="M7933" s="7">
        <v>48</v>
      </c>
      <c r="N7933" s="7">
        <v>946</v>
      </c>
      <c r="O7933" s="7">
        <v>0</v>
      </c>
      <c r="P7933" s="7">
        <f>SUM(dane3[[#This Row],[RoomService]:[VRDeck]])</f>
        <v>1298</v>
      </c>
      <c r="Q7933" t="s">
        <v>21167</v>
      </c>
      <c r="R7933" t="b">
        <v>0</v>
      </c>
    </row>
    <row r="7934" spans="1:18" x14ac:dyDescent="0.3">
      <c r="A7934" t="s">
        <v>21672</v>
      </c>
      <c r="B7934">
        <f>MID(dane3[[#This Row],[PassengerId]],1,4)+0</f>
        <v>8469</v>
      </c>
      <c r="C7934" t="s">
        <v>19</v>
      </c>
      <c r="D7934" t="b">
        <v>1</v>
      </c>
      <c r="E7934" t="s">
        <v>21673</v>
      </c>
      <c r="F7934" t="str">
        <f>MID($E7934,1,1)</f>
        <v>G</v>
      </c>
      <c r="G7934" t="str">
        <f>IFERROR(MID($E7934,SEARCH("/",$E7934,SEARCH("/",$E7934)+1)+1,1),"")</f>
        <v>S</v>
      </c>
      <c r="H7934" t="s">
        <v>46</v>
      </c>
      <c r="I7934">
        <v>23</v>
      </c>
      <c r="J7934" t="b">
        <v>0</v>
      </c>
      <c r="K7934" s="7">
        <v>0</v>
      </c>
      <c r="L7934" s="7">
        <v>0</v>
      </c>
      <c r="M7934" s="7">
        <v>0</v>
      </c>
      <c r="N7934" s="7">
        <v>0</v>
      </c>
      <c r="O7934" s="7">
        <v>0</v>
      </c>
      <c r="P7934" s="7">
        <f>SUM(dane3[[#This Row],[RoomService]:[VRDeck]])</f>
        <v>0</v>
      </c>
      <c r="Q7934" t="s">
        <v>21674</v>
      </c>
      <c r="R7934" t="b">
        <v>1</v>
      </c>
    </row>
    <row r="7935" spans="1:18" x14ac:dyDescent="0.3">
      <c r="A7935" t="s">
        <v>21675</v>
      </c>
      <c r="B7935">
        <f>MID(dane3[[#This Row],[PassengerId]],1,4)+0</f>
        <v>8470</v>
      </c>
      <c r="C7935" t="s">
        <v>14</v>
      </c>
      <c r="D7935" t="b">
        <v>0</v>
      </c>
      <c r="E7935" t="s">
        <v>21676</v>
      </c>
      <c r="F7935" t="str">
        <f>MID($E7935,1,1)</f>
        <v>C</v>
      </c>
      <c r="G7935" t="str">
        <f>IFERROR(MID($E7935,SEARCH("/",$E7935,SEARCH("/",$E7935)+1)+1,1),"")</f>
        <v>P</v>
      </c>
      <c r="H7935" t="s">
        <v>46</v>
      </c>
      <c r="I7935">
        <v>31</v>
      </c>
      <c r="J7935" t="b">
        <v>1</v>
      </c>
      <c r="K7935" s="7">
        <v>8243</v>
      </c>
      <c r="L7935" s="7">
        <v>280</v>
      </c>
      <c r="M7935" s="7">
        <v>0</v>
      </c>
      <c r="N7935" s="7">
        <v>3220</v>
      </c>
      <c r="O7935" s="7">
        <v>2285</v>
      </c>
      <c r="P7935" s="7">
        <f>SUM(dane3[[#This Row],[RoomService]:[VRDeck]])</f>
        <v>14028</v>
      </c>
      <c r="Q7935" t="s">
        <v>21677</v>
      </c>
      <c r="R7935" t="b">
        <v>0</v>
      </c>
    </row>
    <row r="7936" spans="1:18" x14ac:dyDescent="0.3">
      <c r="A7936" t="s">
        <v>21678</v>
      </c>
      <c r="B7936">
        <f>MID(dane3[[#This Row],[PassengerId]],1,4)+0</f>
        <v>8471</v>
      </c>
      <c r="C7936" t="s">
        <v>14</v>
      </c>
      <c r="D7936" t="b">
        <v>0</v>
      </c>
      <c r="E7936" t="s">
        <v>21679</v>
      </c>
      <c r="F7936" t="str">
        <f>MID($E7936,1,1)</f>
        <v>E</v>
      </c>
      <c r="G7936" t="str">
        <f>IFERROR(MID($E7936,SEARCH("/",$E7936,SEARCH("/",$E7936)+1)+1,1),"")</f>
        <v>S</v>
      </c>
      <c r="H7936" t="s">
        <v>46</v>
      </c>
      <c r="I7936">
        <v>66</v>
      </c>
      <c r="J7936" t="b">
        <v>1</v>
      </c>
      <c r="K7936" s="7">
        <v>0</v>
      </c>
      <c r="L7936" s="7">
        <v>1828</v>
      </c>
      <c r="M7936" s="7">
        <v>1</v>
      </c>
      <c r="N7936" s="7">
        <v>1873</v>
      </c>
      <c r="O7936" s="7">
        <v>45</v>
      </c>
      <c r="P7936" s="7">
        <f>SUM(dane3[[#This Row],[RoomService]:[VRDeck]])</f>
        <v>3747</v>
      </c>
      <c r="Q7936" t="s">
        <v>21680</v>
      </c>
      <c r="R7936" t="b">
        <v>0</v>
      </c>
    </row>
    <row r="7937" spans="1:18" x14ac:dyDescent="0.3">
      <c r="A7937" t="s">
        <v>21681</v>
      </c>
      <c r="B7937">
        <f>MID(dane3[[#This Row],[PassengerId]],1,4)+0</f>
        <v>8472</v>
      </c>
      <c r="C7937" t="s">
        <v>19</v>
      </c>
      <c r="D7937" t="b">
        <v>1</v>
      </c>
      <c r="E7937" t="s">
        <v>21682</v>
      </c>
      <c r="F7937" t="str">
        <f>MID($E7937,1,1)</f>
        <v>G</v>
      </c>
      <c r="G7937" t="str">
        <f>IFERROR(MID($E7937,SEARCH("/",$E7937,SEARCH("/",$E7937)+1)+1,1),"")</f>
        <v>P</v>
      </c>
      <c r="H7937" t="s">
        <v>16</v>
      </c>
      <c r="I7937">
        <v>56</v>
      </c>
      <c r="J7937" t="b">
        <v>0</v>
      </c>
      <c r="K7937" s="7">
        <v>0</v>
      </c>
      <c r="L7937" s="7">
        <v>0</v>
      </c>
      <c r="M7937" s="7">
        <v>0</v>
      </c>
      <c r="N7937" s="7">
        <v>0</v>
      </c>
      <c r="O7937" s="7">
        <v>0</v>
      </c>
      <c r="P7937" s="7">
        <f>SUM(dane3[[#This Row],[RoomService]:[VRDeck]])</f>
        <v>0</v>
      </c>
      <c r="Q7937" t="s">
        <v>21683</v>
      </c>
      <c r="R7937" t="b">
        <v>0</v>
      </c>
    </row>
    <row r="7938" spans="1:18" x14ac:dyDescent="0.3">
      <c r="A7938" t="s">
        <v>21684</v>
      </c>
      <c r="B7938">
        <f>MID(dane3[[#This Row],[PassengerId]],1,4)+0</f>
        <v>8474</v>
      </c>
      <c r="C7938" t="s">
        <v>19</v>
      </c>
      <c r="D7938" t="b">
        <v>0</v>
      </c>
      <c r="E7938" t="s">
        <v>21685</v>
      </c>
      <c r="F7938" t="str">
        <f>MID($E7938,1,1)</f>
        <v>F</v>
      </c>
      <c r="G7938" t="str">
        <f>IFERROR(MID($E7938,SEARCH("/",$E7938,SEARCH("/",$E7938)+1)+1,1),"")</f>
        <v>S</v>
      </c>
      <c r="H7938" t="s">
        <v>46</v>
      </c>
      <c r="I7938">
        <v>21</v>
      </c>
      <c r="J7938" t="b">
        <v>0</v>
      </c>
      <c r="K7938" s="7">
        <v>39</v>
      </c>
      <c r="L7938" s="7">
        <v>53</v>
      </c>
      <c r="M7938" s="7">
        <v>94</v>
      </c>
      <c r="N7938" s="7">
        <v>33</v>
      </c>
      <c r="O7938" s="7">
        <v>518</v>
      </c>
      <c r="P7938" s="7">
        <f>SUM(dane3[[#This Row],[RoomService]:[VRDeck]])</f>
        <v>737</v>
      </c>
      <c r="Q7938" t="s">
        <v>21686</v>
      </c>
      <c r="R7938" t="b">
        <v>0</v>
      </c>
    </row>
    <row r="7939" spans="1:18" x14ac:dyDescent="0.3">
      <c r="A7939" t="s">
        <v>21687</v>
      </c>
      <c r="B7939">
        <f>MID(dane3[[#This Row],[PassengerId]],1,4)+0</f>
        <v>8475</v>
      </c>
      <c r="C7939" t="s">
        <v>14</v>
      </c>
      <c r="D7939" t="b">
        <v>0</v>
      </c>
      <c r="E7939" t="s">
        <v>21688</v>
      </c>
      <c r="F7939" t="str">
        <f>MID($E7939,1,1)</f>
        <v>B</v>
      </c>
      <c r="G7939" t="str">
        <f>IFERROR(MID($E7939,SEARCH("/",$E7939,SEARCH("/",$E7939)+1)+1,1),"")</f>
        <v>S</v>
      </c>
      <c r="H7939" t="s">
        <v>46</v>
      </c>
      <c r="I7939">
        <v>49</v>
      </c>
      <c r="J7939" t="b">
        <v>0</v>
      </c>
      <c r="K7939" s="7">
        <v>0</v>
      </c>
      <c r="L7939" s="7">
        <v>2808</v>
      </c>
      <c r="M7939" s="7">
        <v>1083</v>
      </c>
      <c r="N7939" s="7">
        <v>110</v>
      </c>
      <c r="O7939" s="7">
        <v>1132</v>
      </c>
      <c r="P7939" s="7">
        <f>SUM(dane3[[#This Row],[RoomService]:[VRDeck]])</f>
        <v>5133</v>
      </c>
      <c r="Q7939" t="s">
        <v>21689</v>
      </c>
      <c r="R7939" t="b">
        <v>0</v>
      </c>
    </row>
    <row r="7940" spans="1:18" x14ac:dyDescent="0.3">
      <c r="A7940" t="s">
        <v>21690</v>
      </c>
      <c r="B7940">
        <f>MID(dane3[[#This Row],[PassengerId]],1,4)+0</f>
        <v>8475</v>
      </c>
      <c r="C7940" t="s">
        <v>14</v>
      </c>
      <c r="D7940" t="b">
        <v>0</v>
      </c>
      <c r="E7940" t="s">
        <v>21688</v>
      </c>
      <c r="F7940" t="str">
        <f>MID($E7940,1,1)</f>
        <v>B</v>
      </c>
      <c r="G7940" t="str">
        <f>IFERROR(MID($E7940,SEARCH("/",$E7940,SEARCH("/",$E7940)+1)+1,1),"")</f>
        <v>S</v>
      </c>
      <c r="H7940" t="s">
        <v>46</v>
      </c>
      <c r="I7940">
        <v>21</v>
      </c>
      <c r="J7940" t="b">
        <v>0</v>
      </c>
      <c r="K7940" s="7">
        <v>2</v>
      </c>
      <c r="L7940" s="7">
        <v>4887</v>
      </c>
      <c r="M7940" s="7">
        <v>64</v>
      </c>
      <c r="N7940" s="7">
        <v>4952</v>
      </c>
      <c r="O7940" s="7">
        <v>1734</v>
      </c>
      <c r="P7940" s="7">
        <f>SUM(dane3[[#This Row],[RoomService]:[VRDeck]])</f>
        <v>11639</v>
      </c>
      <c r="Q7940" t="s">
        <v>21691</v>
      </c>
      <c r="R7940" t="b">
        <v>0</v>
      </c>
    </row>
    <row r="7941" spans="1:18" x14ac:dyDescent="0.3">
      <c r="A7941" t="s">
        <v>21168</v>
      </c>
      <c r="B7941">
        <f>MID(dane3[[#This Row],[PassengerId]],1,4)+0</f>
        <v>8267</v>
      </c>
      <c r="C7941" t="s">
        <v>53</v>
      </c>
      <c r="D7941" t="b">
        <v>1</v>
      </c>
      <c r="E7941" t="s">
        <v>21169</v>
      </c>
      <c r="F7941" t="str">
        <f>MID($E7941,1,1)</f>
        <v>F</v>
      </c>
      <c r="G7941" t="str">
        <f>IFERROR(MID($E7941,SEARCH("/",$E7941,SEARCH("/",$E7941)+1)+1,1),"")</f>
        <v>P</v>
      </c>
      <c r="H7941" t="s">
        <v>16</v>
      </c>
      <c r="I7941">
        <v>25</v>
      </c>
      <c r="J7941" t="b">
        <v>0</v>
      </c>
      <c r="K7941" s="7">
        <v>0</v>
      </c>
      <c r="L7941" s="7">
        <v>0</v>
      </c>
      <c r="M7941" s="7">
        <v>0</v>
      </c>
      <c r="N7941" s="7">
        <v>0</v>
      </c>
      <c r="O7941" s="7">
        <v>0</v>
      </c>
      <c r="P7941" s="7">
        <f>SUM(dane3[[#This Row],[RoomService]:[VRDeck]])</f>
        <v>0</v>
      </c>
      <c r="Q7941" t="s">
        <v>21170</v>
      </c>
      <c r="R7941" t="b">
        <v>1</v>
      </c>
    </row>
    <row r="7942" spans="1:18" x14ac:dyDescent="0.3">
      <c r="A7942" t="s">
        <v>21695</v>
      </c>
      <c r="B7942">
        <f>MID(dane3[[#This Row],[PassengerId]],1,4)+0</f>
        <v>8477</v>
      </c>
      <c r="C7942" t="s">
        <v>19</v>
      </c>
      <c r="D7942" t="b">
        <v>0</v>
      </c>
      <c r="E7942" t="s">
        <v>21696</v>
      </c>
      <c r="F7942" t="str">
        <f>MID($E7942,1,1)</f>
        <v>F</v>
      </c>
      <c r="G7942" t="str">
        <f>IFERROR(MID($E7942,SEARCH("/",$E7942,SEARCH("/",$E7942)+1)+1,1),"")</f>
        <v>S</v>
      </c>
      <c r="H7942" t="s">
        <v>16</v>
      </c>
      <c r="I7942">
        <v>23</v>
      </c>
      <c r="J7942" t="b">
        <v>0</v>
      </c>
      <c r="K7942" s="7">
        <v>0</v>
      </c>
      <c r="L7942" s="7">
        <v>1</v>
      </c>
      <c r="M7942" s="7">
        <v>51</v>
      </c>
      <c r="N7942" s="7">
        <v>1711</v>
      </c>
      <c r="O7942" s="7">
        <v>219</v>
      </c>
      <c r="P7942" s="7">
        <f>SUM(dane3[[#This Row],[RoomService]:[VRDeck]])</f>
        <v>1982</v>
      </c>
      <c r="Q7942" t="s">
        <v>21697</v>
      </c>
      <c r="R7942" t="b">
        <v>0</v>
      </c>
    </row>
    <row r="7943" spans="1:18" x14ac:dyDescent="0.3">
      <c r="A7943" t="s">
        <v>21698</v>
      </c>
      <c r="B7943">
        <f>MID(dane3[[#This Row],[PassengerId]],1,4)+0</f>
        <v>8479</v>
      </c>
      <c r="C7943" t="s">
        <v>19</v>
      </c>
      <c r="D7943" t="b">
        <v>0</v>
      </c>
      <c r="E7943" t="s">
        <v>21699</v>
      </c>
      <c r="F7943" t="str">
        <f>MID($E7943,1,1)</f>
        <v>F</v>
      </c>
      <c r="G7943" t="str">
        <f>IFERROR(MID($E7943,SEARCH("/",$E7943,SEARCH("/",$E7943)+1)+1,1),"")</f>
        <v>P</v>
      </c>
      <c r="H7943" t="s">
        <v>16</v>
      </c>
      <c r="I7943">
        <v>27</v>
      </c>
      <c r="J7943" t="b">
        <v>0</v>
      </c>
      <c r="K7943" s="7">
        <v>0</v>
      </c>
      <c r="L7943" s="7">
        <v>0</v>
      </c>
      <c r="M7943" s="7">
        <v>0</v>
      </c>
      <c r="N7943" s="7">
        <v>716</v>
      </c>
      <c r="O7943" s="7">
        <v>0</v>
      </c>
      <c r="P7943" s="7">
        <f>SUM(dane3[[#This Row],[RoomService]:[VRDeck]])</f>
        <v>716</v>
      </c>
      <c r="Q7943" t="s">
        <v>21700</v>
      </c>
      <c r="R7943" t="b">
        <v>0</v>
      </c>
    </row>
    <row r="7944" spans="1:18" x14ac:dyDescent="0.3">
      <c r="A7944" t="s">
        <v>21701</v>
      </c>
      <c r="B7944">
        <f>MID(dane3[[#This Row],[PassengerId]],1,4)+0</f>
        <v>8480</v>
      </c>
      <c r="C7944" t="s">
        <v>19</v>
      </c>
      <c r="D7944" t="b">
        <v>0</v>
      </c>
      <c r="E7944" t="s">
        <v>21702</v>
      </c>
      <c r="F7944" t="str">
        <f>MID($E7944,1,1)</f>
        <v>G</v>
      </c>
      <c r="G7944" t="str">
        <f>IFERROR(MID($E7944,SEARCH("/",$E7944,SEARCH("/",$E7944)+1)+1,1),"")</f>
        <v>P</v>
      </c>
      <c r="H7944" t="s">
        <v>16</v>
      </c>
      <c r="I7944">
        <v>49</v>
      </c>
      <c r="J7944" t="b">
        <v>0</v>
      </c>
      <c r="K7944" s="7">
        <v>188</v>
      </c>
      <c r="L7944" s="7">
        <v>0</v>
      </c>
      <c r="M7944" s="7">
        <v>143</v>
      </c>
      <c r="N7944" s="7">
        <v>1443</v>
      </c>
      <c r="O7944" s="7">
        <v>555</v>
      </c>
      <c r="P7944" s="7">
        <f>SUM(dane3[[#This Row],[RoomService]:[VRDeck]])</f>
        <v>2329</v>
      </c>
      <c r="Q7944" t="s">
        <v>21703</v>
      </c>
      <c r="R7944" t="b">
        <v>0</v>
      </c>
    </row>
    <row r="7945" spans="1:18" x14ac:dyDescent="0.3">
      <c r="A7945" t="s">
        <v>21704</v>
      </c>
      <c r="B7945">
        <f>MID(dane3[[#This Row],[PassengerId]],1,4)+0</f>
        <v>8480</v>
      </c>
      <c r="C7945" t="s">
        <v>19</v>
      </c>
      <c r="D7945" t="b">
        <v>0</v>
      </c>
      <c r="E7945" t="s">
        <v>21702</v>
      </c>
      <c r="F7945" t="str">
        <f>MID($E7945,1,1)</f>
        <v>G</v>
      </c>
      <c r="G7945" t="str">
        <f>IFERROR(MID($E7945,SEARCH("/",$E7945,SEARCH("/",$E7945)+1)+1,1),"")</f>
        <v>P</v>
      </c>
      <c r="H7945" t="s">
        <v>16</v>
      </c>
      <c r="I7945">
        <v>38</v>
      </c>
      <c r="J7945" t="b">
        <v>0</v>
      </c>
      <c r="K7945" s="7">
        <v>0</v>
      </c>
      <c r="L7945" s="7">
        <v>847</v>
      </c>
      <c r="M7945" s="7">
        <v>3</v>
      </c>
      <c r="N7945" s="7">
        <v>34</v>
      </c>
      <c r="O7945" s="7">
        <v>0</v>
      </c>
      <c r="P7945" s="7">
        <f>SUM(dane3[[#This Row],[RoomService]:[VRDeck]])</f>
        <v>884</v>
      </c>
      <c r="Q7945" t="s">
        <v>21705</v>
      </c>
      <c r="R7945" t="b">
        <v>0</v>
      </c>
    </row>
    <row r="7946" spans="1:18" x14ac:dyDescent="0.3">
      <c r="A7946" t="s">
        <v>21706</v>
      </c>
      <c r="B7946">
        <f>MID(dane3[[#This Row],[PassengerId]],1,4)+0</f>
        <v>8481</v>
      </c>
      <c r="C7946" t="s">
        <v>14</v>
      </c>
      <c r="D7946" t="b">
        <v>1</v>
      </c>
      <c r="E7946" t="s">
        <v>21707</v>
      </c>
      <c r="F7946" t="str">
        <f>MID($E7946,1,1)</f>
        <v>B</v>
      </c>
      <c r="G7946" t="str">
        <f>IFERROR(MID($E7946,SEARCH("/",$E7946,SEARCH("/",$E7946)+1)+1,1),"")</f>
        <v>S</v>
      </c>
      <c r="H7946" t="s">
        <v>16</v>
      </c>
      <c r="I7946">
        <v>60</v>
      </c>
      <c r="J7946" t="b">
        <v>0</v>
      </c>
      <c r="K7946" s="7">
        <v>0</v>
      </c>
      <c r="L7946" s="7">
        <v>0</v>
      </c>
      <c r="M7946" s="7">
        <v>0</v>
      </c>
      <c r="N7946" s="7">
        <v>0</v>
      </c>
      <c r="O7946" s="7">
        <v>0</v>
      </c>
      <c r="P7946" s="7">
        <f>SUM(dane3[[#This Row],[RoomService]:[VRDeck]])</f>
        <v>0</v>
      </c>
      <c r="Q7946" t="s">
        <v>21708</v>
      </c>
      <c r="R7946" t="b">
        <v>1</v>
      </c>
    </row>
    <row r="7947" spans="1:18" x14ac:dyDescent="0.3">
      <c r="A7947" t="s">
        <v>21709</v>
      </c>
      <c r="B7947">
        <f>MID(dane3[[#This Row],[PassengerId]],1,4)+0</f>
        <v>8482</v>
      </c>
      <c r="C7947" t="s">
        <v>19</v>
      </c>
      <c r="D7947" t="b">
        <v>1</v>
      </c>
      <c r="E7947" t="s">
        <v>21710</v>
      </c>
      <c r="F7947" t="str">
        <f>MID($E7947,1,1)</f>
        <v>G</v>
      </c>
      <c r="G7947" t="str">
        <f>IFERROR(MID($E7947,SEARCH("/",$E7947,SEARCH("/",$E7947)+1)+1,1),"")</f>
        <v>S</v>
      </c>
      <c r="H7947" t="s">
        <v>46</v>
      </c>
      <c r="I7947">
        <v>47</v>
      </c>
      <c r="J7947" t="b">
        <v>0</v>
      </c>
      <c r="K7947" s="7">
        <v>0</v>
      </c>
      <c r="L7947" s="7">
        <v>0</v>
      </c>
      <c r="M7947" s="7">
        <v>0</v>
      </c>
      <c r="N7947" s="7">
        <v>0</v>
      </c>
      <c r="O7947" s="7">
        <v>0</v>
      </c>
      <c r="P7947" s="7">
        <f>SUM(dane3[[#This Row],[RoomService]:[VRDeck]])</f>
        <v>0</v>
      </c>
      <c r="Q7947" t="s">
        <v>21711</v>
      </c>
      <c r="R7947" t="b">
        <v>0</v>
      </c>
    </row>
    <row r="7948" spans="1:18" x14ac:dyDescent="0.3">
      <c r="A7948" t="s">
        <v>21712</v>
      </c>
      <c r="B7948">
        <f>MID(dane3[[#This Row],[PassengerId]],1,4)+0</f>
        <v>8483</v>
      </c>
      <c r="C7948" t="s">
        <v>14</v>
      </c>
      <c r="D7948" t="b">
        <v>1</v>
      </c>
      <c r="E7948" t="s">
        <v>21713</v>
      </c>
      <c r="F7948" t="str">
        <f>MID($E7948,1,1)</f>
        <v>D</v>
      </c>
      <c r="G7948" t="str">
        <f>IFERROR(MID($E7948,SEARCH("/",$E7948,SEARCH("/",$E7948)+1)+1,1),"")</f>
        <v>S</v>
      </c>
      <c r="H7948" t="s">
        <v>16</v>
      </c>
      <c r="I7948">
        <v>29</v>
      </c>
      <c r="J7948" t="b">
        <v>1</v>
      </c>
      <c r="K7948" s="7">
        <v>0</v>
      </c>
      <c r="L7948" s="7">
        <v>0</v>
      </c>
      <c r="M7948" s="7">
        <v>0</v>
      </c>
      <c r="N7948" s="7">
        <v>0</v>
      </c>
      <c r="O7948" s="7">
        <v>0</v>
      </c>
      <c r="P7948" s="7">
        <f>SUM(dane3[[#This Row],[RoomService]:[VRDeck]])</f>
        <v>0</v>
      </c>
      <c r="Q7948" t="s">
        <v>21714</v>
      </c>
      <c r="R7948" t="b">
        <v>1</v>
      </c>
    </row>
    <row r="7949" spans="1:18" x14ac:dyDescent="0.3">
      <c r="A7949" t="s">
        <v>21715</v>
      </c>
      <c r="B7949">
        <f>MID(dane3[[#This Row],[PassengerId]],1,4)+0</f>
        <v>8486</v>
      </c>
      <c r="C7949" t="s">
        <v>19</v>
      </c>
      <c r="D7949" t="b">
        <v>1</v>
      </c>
      <c r="E7949" t="s">
        <v>21716</v>
      </c>
      <c r="F7949" t="str">
        <f>MID($E7949,1,1)</f>
        <v>G</v>
      </c>
      <c r="G7949" t="str">
        <f>IFERROR(MID($E7949,SEARCH("/",$E7949,SEARCH("/",$E7949)+1)+1,1),"")</f>
        <v>S</v>
      </c>
      <c r="H7949" t="s">
        <v>16</v>
      </c>
      <c r="I7949">
        <v>19</v>
      </c>
      <c r="J7949" t="b">
        <v>0</v>
      </c>
      <c r="K7949" s="7">
        <v>0</v>
      </c>
      <c r="L7949" s="7">
        <v>0</v>
      </c>
      <c r="M7949" s="7">
        <v>0</v>
      </c>
      <c r="N7949" s="7">
        <v>0</v>
      </c>
      <c r="O7949" s="7">
        <v>0</v>
      </c>
      <c r="P7949" s="7">
        <f>SUM(dane3[[#This Row],[RoomService]:[VRDeck]])</f>
        <v>0</v>
      </c>
      <c r="Q7949" t="s">
        <v>21717</v>
      </c>
      <c r="R7949" t="b">
        <v>1</v>
      </c>
    </row>
    <row r="7950" spans="1:18" x14ac:dyDescent="0.3">
      <c r="A7950" t="s">
        <v>21718</v>
      </c>
      <c r="B7950">
        <f>MID(dane3[[#This Row],[PassengerId]],1,4)+0</f>
        <v>8487</v>
      </c>
      <c r="C7950" t="s">
        <v>14</v>
      </c>
      <c r="D7950" t="b">
        <v>0</v>
      </c>
      <c r="E7950" t="s">
        <v>21719</v>
      </c>
      <c r="F7950" t="str">
        <f>MID($E7950,1,1)</f>
        <v>C</v>
      </c>
      <c r="G7950" t="str">
        <f>IFERROR(MID($E7950,SEARCH("/",$E7950,SEARCH("/",$E7950)+1)+1,1),"")</f>
        <v>P</v>
      </c>
      <c r="H7950" t="s">
        <v>46</v>
      </c>
      <c r="I7950">
        <v>32</v>
      </c>
      <c r="J7950" t="b">
        <v>1</v>
      </c>
      <c r="K7950" s="7">
        <v>65</v>
      </c>
      <c r="L7950" s="7">
        <v>0</v>
      </c>
      <c r="M7950" s="7">
        <v>0</v>
      </c>
      <c r="N7950" s="7">
        <v>88</v>
      </c>
      <c r="O7950" s="7">
        <v>9811</v>
      </c>
      <c r="P7950" s="7">
        <f>SUM(dane3[[#This Row],[RoomService]:[VRDeck]])</f>
        <v>9964</v>
      </c>
      <c r="Q7950" t="s">
        <v>21720</v>
      </c>
      <c r="R7950" t="b">
        <v>0</v>
      </c>
    </row>
    <row r="7951" spans="1:18" x14ac:dyDescent="0.3">
      <c r="A7951" t="s">
        <v>21721</v>
      </c>
      <c r="B7951">
        <f>MID(dane3[[#This Row],[PassengerId]],1,4)+0</f>
        <v>8489</v>
      </c>
      <c r="C7951" t="s">
        <v>19</v>
      </c>
      <c r="D7951" t="b">
        <v>1</v>
      </c>
      <c r="E7951" t="s">
        <v>21722</v>
      </c>
      <c r="F7951" t="str">
        <f>MID($E7951,1,1)</f>
        <v>G</v>
      </c>
      <c r="G7951" t="str">
        <f>IFERROR(MID($E7951,SEARCH("/",$E7951,SEARCH("/",$E7951)+1)+1,1),"")</f>
        <v>P</v>
      </c>
      <c r="H7951" t="s">
        <v>32</v>
      </c>
      <c r="I7951">
        <v>22</v>
      </c>
      <c r="J7951" t="b">
        <v>0</v>
      </c>
      <c r="K7951" s="7">
        <v>0</v>
      </c>
      <c r="L7951" s="7">
        <v>0</v>
      </c>
      <c r="M7951" s="7">
        <v>0</v>
      </c>
      <c r="N7951" s="7">
        <v>0</v>
      </c>
      <c r="O7951" s="7">
        <v>0</v>
      </c>
      <c r="P7951" s="7">
        <f>SUM(dane3[[#This Row],[RoomService]:[VRDeck]])</f>
        <v>0</v>
      </c>
      <c r="Q7951" t="s">
        <v>21723</v>
      </c>
      <c r="R7951" t="b">
        <v>1</v>
      </c>
    </row>
    <row r="7952" spans="1:18" x14ac:dyDescent="0.3">
      <c r="A7952" t="s">
        <v>21182</v>
      </c>
      <c r="B7952">
        <f>MID(dane3[[#This Row],[PassengerId]],1,4)+0</f>
        <v>8272</v>
      </c>
      <c r="C7952" t="s">
        <v>53</v>
      </c>
      <c r="D7952" t="b">
        <v>0</v>
      </c>
      <c r="E7952" t="s">
        <v>21183</v>
      </c>
      <c r="F7952" t="str">
        <f>MID($E7952,1,1)</f>
        <v>F</v>
      </c>
      <c r="G7952" t="str">
        <f>IFERROR(MID($E7952,SEARCH("/",$E7952,SEARCH("/",$E7952)+1)+1,1),"")</f>
        <v>S</v>
      </c>
      <c r="H7952" t="s">
        <v>16</v>
      </c>
      <c r="I7952">
        <v>0</v>
      </c>
      <c r="J7952" t="b">
        <v>0</v>
      </c>
      <c r="K7952" s="7">
        <v>0</v>
      </c>
      <c r="L7952" s="7">
        <v>0</v>
      </c>
      <c r="M7952" s="7">
        <v>0</v>
      </c>
      <c r="N7952" s="7">
        <v>0</v>
      </c>
      <c r="O7952" s="7">
        <v>0</v>
      </c>
      <c r="P7952" s="7">
        <f>SUM(dane3[[#This Row],[RoomService]:[VRDeck]])</f>
        <v>0</v>
      </c>
      <c r="Q7952" t="s">
        <v>21184</v>
      </c>
      <c r="R7952" t="b">
        <v>1</v>
      </c>
    </row>
    <row r="7953" spans="1:18" x14ac:dyDescent="0.3">
      <c r="A7953" t="s">
        <v>21727</v>
      </c>
      <c r="B7953">
        <f>MID(dane3[[#This Row],[PassengerId]],1,4)+0</f>
        <v>8492</v>
      </c>
      <c r="C7953" t="s">
        <v>19</v>
      </c>
      <c r="D7953" t="b">
        <v>0</v>
      </c>
      <c r="E7953" t="s">
        <v>21728</v>
      </c>
      <c r="F7953" t="str">
        <f>MID($E7953,1,1)</f>
        <v>F</v>
      </c>
      <c r="G7953" t="str">
        <f>IFERROR(MID($E7953,SEARCH("/",$E7953,SEARCH("/",$E7953)+1)+1,1),"")</f>
        <v>P</v>
      </c>
      <c r="H7953" t="s">
        <v>16</v>
      </c>
      <c r="I7953">
        <v>28</v>
      </c>
      <c r="J7953" t="b">
        <v>0</v>
      </c>
      <c r="K7953" s="7">
        <v>0</v>
      </c>
      <c r="L7953" s="7">
        <v>62</v>
      </c>
      <c r="M7953" s="7">
        <v>3</v>
      </c>
      <c r="N7953" s="7">
        <v>667</v>
      </c>
      <c r="O7953" s="7">
        <v>0</v>
      </c>
      <c r="P7953" s="7">
        <f>SUM(dane3[[#This Row],[RoomService]:[VRDeck]])</f>
        <v>732</v>
      </c>
      <c r="Q7953" t="s">
        <v>21729</v>
      </c>
      <c r="R7953" t="b">
        <v>1</v>
      </c>
    </row>
    <row r="7954" spans="1:18" x14ac:dyDescent="0.3">
      <c r="A7954" t="s">
        <v>21730</v>
      </c>
      <c r="B7954">
        <f>MID(dane3[[#This Row],[PassengerId]],1,4)+0</f>
        <v>8493</v>
      </c>
      <c r="C7954" t="s">
        <v>19</v>
      </c>
      <c r="D7954" t="b">
        <v>1</v>
      </c>
      <c r="E7954" t="s">
        <v>21731</v>
      </c>
      <c r="F7954" t="str">
        <f>MID($E7954,1,1)</f>
        <v>G</v>
      </c>
      <c r="G7954" t="str">
        <f>IFERROR(MID($E7954,SEARCH("/",$E7954,SEARCH("/",$E7954)+1)+1,1),"")</f>
        <v>P</v>
      </c>
      <c r="H7954" t="s">
        <v>32</v>
      </c>
      <c r="I7954">
        <v>22</v>
      </c>
      <c r="J7954" t="b">
        <v>0</v>
      </c>
      <c r="K7954" s="7">
        <v>0</v>
      </c>
      <c r="L7954" s="7">
        <v>0</v>
      </c>
      <c r="M7954" s="7">
        <v>0</v>
      </c>
      <c r="N7954" s="7">
        <v>0</v>
      </c>
      <c r="O7954" s="7">
        <v>0</v>
      </c>
      <c r="P7954" s="7">
        <f>SUM(dane3[[#This Row],[RoomService]:[VRDeck]])</f>
        <v>0</v>
      </c>
      <c r="Q7954" t="s">
        <v>21732</v>
      </c>
      <c r="R7954" t="b">
        <v>0</v>
      </c>
    </row>
    <row r="7955" spans="1:18" x14ac:dyDescent="0.3">
      <c r="A7955" t="s">
        <v>21185</v>
      </c>
      <c r="B7955">
        <f>MID(dane3[[#This Row],[PassengerId]],1,4)+0</f>
        <v>8272</v>
      </c>
      <c r="C7955" t="s">
        <v>53</v>
      </c>
      <c r="D7955" t="b">
        <v>1</v>
      </c>
      <c r="E7955" t="s">
        <v>21183</v>
      </c>
      <c r="F7955" t="str">
        <f>MID($E7955,1,1)</f>
        <v>F</v>
      </c>
      <c r="G7955" t="str">
        <f>IFERROR(MID($E7955,SEARCH("/",$E7955,SEARCH("/",$E7955)+1)+1,1),"")</f>
        <v>S</v>
      </c>
      <c r="H7955" t="s">
        <v>16</v>
      </c>
      <c r="I7955">
        <v>4</v>
      </c>
      <c r="J7955" t="b">
        <v>0</v>
      </c>
      <c r="K7955" s="7">
        <v>0</v>
      </c>
      <c r="L7955" s="7">
        <v>0</v>
      </c>
      <c r="M7955" s="7">
        <v>0</v>
      </c>
      <c r="N7955" s="7">
        <v>0</v>
      </c>
      <c r="O7955" s="7">
        <v>0</v>
      </c>
      <c r="P7955" s="7">
        <f>SUM(dane3[[#This Row],[RoomService]:[VRDeck]])</f>
        <v>0</v>
      </c>
      <c r="Q7955" t="s">
        <v>21186</v>
      </c>
      <c r="R7955" t="b">
        <v>1</v>
      </c>
    </row>
    <row r="7956" spans="1:18" x14ac:dyDescent="0.3">
      <c r="A7956" t="s">
        <v>21736</v>
      </c>
      <c r="B7956">
        <f>MID(dane3[[#This Row],[PassengerId]],1,4)+0</f>
        <v>8495</v>
      </c>
      <c r="C7956" t="s">
        <v>14</v>
      </c>
      <c r="D7956" t="b">
        <v>0</v>
      </c>
      <c r="E7956" t="s">
        <v>21737</v>
      </c>
      <c r="F7956" t="str">
        <f>MID($E7956,1,1)</f>
        <v>C</v>
      </c>
      <c r="G7956" t="str">
        <f>IFERROR(MID($E7956,SEARCH("/",$E7956,SEARCH("/",$E7956)+1)+1,1),"")</f>
        <v>P</v>
      </c>
      <c r="H7956" t="s">
        <v>46</v>
      </c>
      <c r="I7956">
        <v>37</v>
      </c>
      <c r="J7956" t="b">
        <v>0</v>
      </c>
      <c r="K7956" s="7">
        <v>18</v>
      </c>
      <c r="L7956" s="7">
        <v>4754</v>
      </c>
      <c r="M7956" s="7">
        <v>1</v>
      </c>
      <c r="N7956" s="7">
        <v>1254</v>
      </c>
      <c r="O7956" s="7">
        <v>2</v>
      </c>
      <c r="P7956" s="7">
        <f>SUM(dane3[[#This Row],[RoomService]:[VRDeck]])</f>
        <v>6029</v>
      </c>
      <c r="Q7956" t="s">
        <v>21738</v>
      </c>
      <c r="R7956" t="b">
        <v>1</v>
      </c>
    </row>
    <row r="7957" spans="1:18" x14ac:dyDescent="0.3">
      <c r="A7957" t="s">
        <v>21187</v>
      </c>
      <c r="B7957">
        <f>MID(dane3[[#This Row],[PassengerId]],1,4)+0</f>
        <v>8272</v>
      </c>
      <c r="C7957" t="s">
        <v>53</v>
      </c>
      <c r="D7957" t="b">
        <v>1</v>
      </c>
      <c r="E7957" t="s">
        <v>21183</v>
      </c>
      <c r="F7957" t="str">
        <f>MID($E7957,1,1)</f>
        <v>F</v>
      </c>
      <c r="G7957" t="str">
        <f>IFERROR(MID($E7957,SEARCH("/",$E7957,SEARCH("/",$E7957)+1)+1,1),"")</f>
        <v>S</v>
      </c>
      <c r="H7957" t="s">
        <v>16</v>
      </c>
      <c r="I7957">
        <v>29</v>
      </c>
      <c r="J7957" t="b">
        <v>0</v>
      </c>
      <c r="K7957" s="7">
        <v>0</v>
      </c>
      <c r="L7957" s="7">
        <v>0</v>
      </c>
      <c r="M7957" s="7">
        <v>0</v>
      </c>
      <c r="N7957" s="7">
        <v>0</v>
      </c>
      <c r="O7957" s="7">
        <v>0</v>
      </c>
      <c r="P7957" s="7">
        <f>SUM(dane3[[#This Row],[RoomService]:[VRDeck]])</f>
        <v>0</v>
      </c>
      <c r="Q7957" t="s">
        <v>21188</v>
      </c>
      <c r="R7957" t="b">
        <v>1</v>
      </c>
    </row>
    <row r="7958" spans="1:18" x14ac:dyDescent="0.3">
      <c r="A7958" t="s">
        <v>21192</v>
      </c>
      <c r="B7958">
        <f>MID(dane3[[#This Row],[PassengerId]],1,4)+0</f>
        <v>8275</v>
      </c>
      <c r="C7958" t="s">
        <v>53</v>
      </c>
      <c r="D7958" t="b">
        <v>1</v>
      </c>
      <c r="E7958" t="s">
        <v>21193</v>
      </c>
      <c r="F7958" t="str">
        <f>MID($E7958,1,1)</f>
        <v>F</v>
      </c>
      <c r="G7958" t="str">
        <f>IFERROR(MID($E7958,SEARCH("/",$E7958,SEARCH("/",$E7958)+1)+1,1),"")</f>
        <v>S</v>
      </c>
      <c r="H7958" t="s">
        <v>16</v>
      </c>
      <c r="I7958">
        <v>32</v>
      </c>
      <c r="J7958" t="b">
        <v>0</v>
      </c>
      <c r="K7958" s="7">
        <v>0</v>
      </c>
      <c r="L7958" s="7">
        <v>0</v>
      </c>
      <c r="M7958" s="7">
        <v>0</v>
      </c>
      <c r="N7958" s="7">
        <v>0</v>
      </c>
      <c r="O7958" s="7">
        <v>0</v>
      </c>
      <c r="P7958" s="7">
        <f>SUM(dane3[[#This Row],[RoomService]:[VRDeck]])</f>
        <v>0</v>
      </c>
      <c r="Q7958" t="s">
        <v>21194</v>
      </c>
      <c r="R7958" t="b">
        <v>1</v>
      </c>
    </row>
    <row r="7959" spans="1:18" x14ac:dyDescent="0.3">
      <c r="A7959" t="s">
        <v>21745</v>
      </c>
      <c r="B7959">
        <f>MID(dane3[[#This Row],[PassengerId]],1,4)+0</f>
        <v>8503</v>
      </c>
      <c r="C7959" t="s">
        <v>14</v>
      </c>
      <c r="D7959" t="b">
        <v>0</v>
      </c>
      <c r="E7959" t="s">
        <v>21746</v>
      </c>
      <c r="F7959" t="str">
        <f>MID($E7959,1,1)</f>
        <v>B</v>
      </c>
      <c r="G7959" t="str">
        <f>IFERROR(MID($E7959,SEARCH("/",$E7959,SEARCH("/",$E7959)+1)+1,1),"")</f>
        <v>P</v>
      </c>
      <c r="H7959" t="s">
        <v>16</v>
      </c>
      <c r="I7959">
        <v>48</v>
      </c>
      <c r="J7959" t="b">
        <v>0</v>
      </c>
      <c r="K7959" s="7">
        <v>3784</v>
      </c>
      <c r="L7959" s="7">
        <v>917</v>
      </c>
      <c r="M7959" s="7">
        <v>146</v>
      </c>
      <c r="N7959" s="7">
        <v>1770</v>
      </c>
      <c r="O7959" s="7">
        <v>880</v>
      </c>
      <c r="P7959" s="7">
        <f>SUM(dane3[[#This Row],[RoomService]:[VRDeck]])</f>
        <v>7497</v>
      </c>
      <c r="Q7959" t="s">
        <v>21747</v>
      </c>
      <c r="R7959" t="b">
        <v>0</v>
      </c>
    </row>
    <row r="7960" spans="1:18" x14ac:dyDescent="0.3">
      <c r="A7960" t="s">
        <v>21748</v>
      </c>
      <c r="B7960">
        <f>MID(dane3[[#This Row],[PassengerId]],1,4)+0</f>
        <v>8503</v>
      </c>
      <c r="C7960" t="s">
        <v>14</v>
      </c>
      <c r="D7960" t="b">
        <v>0</v>
      </c>
      <c r="E7960" t="s">
        <v>21746</v>
      </c>
      <c r="F7960" t="str">
        <f>MID($E7960,1,1)</f>
        <v>B</v>
      </c>
      <c r="G7960" t="str">
        <f>IFERROR(MID($E7960,SEARCH("/",$E7960,SEARCH("/",$E7960)+1)+1,1),"")</f>
        <v>P</v>
      </c>
      <c r="H7960" t="s">
        <v>16</v>
      </c>
      <c r="I7960">
        <v>31</v>
      </c>
      <c r="J7960" t="b">
        <v>0</v>
      </c>
      <c r="K7960" s="7">
        <v>0</v>
      </c>
      <c r="L7960" s="7">
        <v>529</v>
      </c>
      <c r="M7960" s="7">
        <v>0</v>
      </c>
      <c r="N7960" s="7">
        <v>0</v>
      </c>
      <c r="O7960" s="7">
        <v>3884</v>
      </c>
      <c r="P7960" s="7">
        <f>SUM(dane3[[#This Row],[RoomService]:[VRDeck]])</f>
        <v>4413</v>
      </c>
      <c r="Q7960" t="s">
        <v>21749</v>
      </c>
      <c r="R7960" t="b">
        <v>0</v>
      </c>
    </row>
    <row r="7961" spans="1:18" x14ac:dyDescent="0.3">
      <c r="A7961" t="s">
        <v>21750</v>
      </c>
      <c r="B7961">
        <f>MID(dane3[[#This Row],[PassengerId]],1,4)+0</f>
        <v>8503</v>
      </c>
      <c r="C7961" t="s">
        <v>14</v>
      </c>
      <c r="D7961" t="b">
        <v>1</v>
      </c>
      <c r="E7961" t="s">
        <v>21746</v>
      </c>
      <c r="F7961" t="str">
        <f>MID($E7961,1,1)</f>
        <v>B</v>
      </c>
      <c r="G7961" t="str">
        <f>IFERROR(MID($E7961,SEARCH("/",$E7961,SEARCH("/",$E7961)+1)+1,1),"")</f>
        <v>P</v>
      </c>
      <c r="H7961" t="s">
        <v>46</v>
      </c>
      <c r="I7961">
        <v>18</v>
      </c>
      <c r="J7961" t="b">
        <v>0</v>
      </c>
      <c r="K7961" s="7">
        <v>0</v>
      </c>
      <c r="L7961" s="7">
        <v>0</v>
      </c>
      <c r="M7961" s="7">
        <v>0</v>
      </c>
      <c r="N7961" s="7">
        <v>0</v>
      </c>
      <c r="O7961" s="7">
        <v>0</v>
      </c>
      <c r="P7961" s="7">
        <f>SUM(dane3[[#This Row],[RoomService]:[VRDeck]])</f>
        <v>0</v>
      </c>
      <c r="Q7961" t="s">
        <v>21751</v>
      </c>
      <c r="R7961" t="b">
        <v>1</v>
      </c>
    </row>
    <row r="7962" spans="1:18" x14ac:dyDescent="0.3">
      <c r="A7962" t="s">
        <v>21752</v>
      </c>
      <c r="B7962">
        <f>MID(dane3[[#This Row],[PassengerId]],1,4)+0</f>
        <v>8504</v>
      </c>
      <c r="C7962" t="s">
        <v>19</v>
      </c>
      <c r="D7962" t="b">
        <v>0</v>
      </c>
      <c r="E7962" t="s">
        <v>21753</v>
      </c>
      <c r="F7962" t="str">
        <f>MID($E7962,1,1)</f>
        <v>F</v>
      </c>
      <c r="G7962" t="str">
        <f>IFERROR(MID($E7962,SEARCH("/",$E7962,SEARCH("/",$E7962)+1)+1,1),"")</f>
        <v>P</v>
      </c>
      <c r="H7962" t="s">
        <v>16</v>
      </c>
      <c r="I7962">
        <v>44</v>
      </c>
      <c r="J7962" t="b">
        <v>0</v>
      </c>
      <c r="K7962" s="7">
        <v>0</v>
      </c>
      <c r="L7962" s="7">
        <v>0</v>
      </c>
      <c r="M7962" s="7">
        <v>2036</v>
      </c>
      <c r="N7962" s="7">
        <v>2</v>
      </c>
      <c r="O7962" s="7">
        <v>1</v>
      </c>
      <c r="P7962" s="7">
        <f>SUM(dane3[[#This Row],[RoomService]:[VRDeck]])</f>
        <v>2039</v>
      </c>
      <c r="Q7962" t="s">
        <v>21754</v>
      </c>
      <c r="R7962" t="b">
        <v>1</v>
      </c>
    </row>
    <row r="7963" spans="1:18" x14ac:dyDescent="0.3">
      <c r="A7963" t="s">
        <v>21755</v>
      </c>
      <c r="B7963">
        <f>MID(dane3[[#This Row],[PassengerId]],1,4)+0</f>
        <v>8504</v>
      </c>
      <c r="C7963" t="s">
        <v>19</v>
      </c>
      <c r="D7963" t="b">
        <v>1</v>
      </c>
      <c r="E7963" t="s">
        <v>21756</v>
      </c>
      <c r="F7963" t="str">
        <f>MID($E7963,1,1)</f>
        <v>G</v>
      </c>
      <c r="G7963" t="str">
        <f>IFERROR(MID($E7963,SEARCH("/",$E7963,SEARCH("/",$E7963)+1)+1,1),"")</f>
        <v>P</v>
      </c>
      <c r="H7963" t="s">
        <v>46</v>
      </c>
      <c r="I7963">
        <v>22</v>
      </c>
      <c r="J7963" t="b">
        <v>0</v>
      </c>
      <c r="K7963" s="7">
        <v>0</v>
      </c>
      <c r="L7963" s="7">
        <v>0</v>
      </c>
      <c r="M7963" s="7">
        <v>0</v>
      </c>
      <c r="N7963" s="7">
        <v>0</v>
      </c>
      <c r="O7963" s="7">
        <v>0</v>
      </c>
      <c r="P7963" s="7">
        <f>SUM(dane3[[#This Row],[RoomService]:[VRDeck]])</f>
        <v>0</v>
      </c>
      <c r="Q7963" t="s">
        <v>21757</v>
      </c>
      <c r="R7963" t="b">
        <v>1</v>
      </c>
    </row>
    <row r="7964" spans="1:18" x14ac:dyDescent="0.3">
      <c r="A7964" t="s">
        <v>21758</v>
      </c>
      <c r="B7964">
        <f>MID(dane3[[#This Row],[PassengerId]],1,4)+0</f>
        <v>8506</v>
      </c>
      <c r="C7964" t="s">
        <v>19</v>
      </c>
      <c r="D7964" t="b">
        <v>0</v>
      </c>
      <c r="E7964" t="s">
        <v>21759</v>
      </c>
      <c r="F7964" t="str">
        <f>MID($E7964,1,1)</f>
        <v>F</v>
      </c>
      <c r="G7964" t="str">
        <f>IFERROR(MID($E7964,SEARCH("/",$E7964,SEARCH("/",$E7964)+1)+1,1),"")</f>
        <v>P</v>
      </c>
      <c r="H7964" t="s">
        <v>16</v>
      </c>
      <c r="I7964">
        <v>18</v>
      </c>
      <c r="J7964" t="b">
        <v>0</v>
      </c>
      <c r="K7964" s="7">
        <v>490</v>
      </c>
      <c r="L7964" s="7">
        <v>0</v>
      </c>
      <c r="M7964" s="7">
        <v>54</v>
      </c>
      <c r="N7964" s="7">
        <v>195</v>
      </c>
      <c r="O7964" s="7">
        <v>0</v>
      </c>
      <c r="P7964" s="7">
        <f>SUM(dane3[[#This Row],[RoomService]:[VRDeck]])</f>
        <v>739</v>
      </c>
      <c r="Q7964" t="s">
        <v>21760</v>
      </c>
      <c r="R7964" t="b">
        <v>0</v>
      </c>
    </row>
    <row r="7965" spans="1:18" x14ac:dyDescent="0.3">
      <c r="A7965" t="s">
        <v>21215</v>
      </c>
      <c r="B7965">
        <f>MID(dane3[[#This Row],[PassengerId]],1,4)+0</f>
        <v>8287</v>
      </c>
      <c r="C7965" t="s">
        <v>53</v>
      </c>
      <c r="D7965" t="b">
        <v>0</v>
      </c>
      <c r="E7965" t="s">
        <v>21216</v>
      </c>
      <c r="F7965" t="str">
        <f>MID($E7965,1,1)</f>
        <v>E</v>
      </c>
      <c r="G7965" t="str">
        <f>IFERROR(MID($E7965,SEARCH("/",$E7965,SEARCH("/",$E7965)+1)+1,1),"")</f>
        <v>S</v>
      </c>
      <c r="H7965" t="s">
        <v>16</v>
      </c>
      <c r="I7965">
        <v>21</v>
      </c>
      <c r="J7965" t="b">
        <v>0</v>
      </c>
      <c r="K7965" s="7">
        <v>1242</v>
      </c>
      <c r="L7965" s="7">
        <v>0</v>
      </c>
      <c r="M7965" s="7">
        <v>654</v>
      </c>
      <c r="N7965" s="7">
        <v>0</v>
      </c>
      <c r="O7965" s="7">
        <v>0</v>
      </c>
      <c r="P7965" s="7">
        <f>SUM(dane3[[#This Row],[RoomService]:[VRDeck]])</f>
        <v>1896</v>
      </c>
      <c r="Q7965" t="s">
        <v>21217</v>
      </c>
      <c r="R7965" t="b">
        <v>0</v>
      </c>
    </row>
    <row r="7966" spans="1:18" x14ac:dyDescent="0.3">
      <c r="A7966" t="s">
        <v>21218</v>
      </c>
      <c r="B7966">
        <f>MID(dane3[[#This Row],[PassengerId]],1,4)+0</f>
        <v>8288</v>
      </c>
      <c r="C7966" t="s">
        <v>53</v>
      </c>
      <c r="D7966" t="b">
        <v>0</v>
      </c>
      <c r="E7966" t="s">
        <v>21219</v>
      </c>
      <c r="F7966" t="str">
        <f>MID($E7966,1,1)</f>
        <v>D</v>
      </c>
      <c r="G7966" t="str">
        <f>IFERROR(MID($E7966,SEARCH("/",$E7966,SEARCH("/",$E7966)+1)+1,1),"")</f>
        <v>P</v>
      </c>
      <c r="H7966" t="s">
        <v>16</v>
      </c>
      <c r="I7966">
        <v>33</v>
      </c>
      <c r="J7966" t="b">
        <v>0</v>
      </c>
      <c r="K7966" s="7">
        <v>1852</v>
      </c>
      <c r="L7966" s="7">
        <v>0</v>
      </c>
      <c r="M7966" s="7">
        <v>870</v>
      </c>
      <c r="N7966" s="7">
        <v>0</v>
      </c>
      <c r="O7966" s="7">
        <v>7</v>
      </c>
      <c r="P7966" s="7">
        <f>SUM(dane3[[#This Row],[RoomService]:[VRDeck]])</f>
        <v>2729</v>
      </c>
      <c r="Q7966" t="s">
        <v>21220</v>
      </c>
      <c r="R7966" t="b">
        <v>0</v>
      </c>
    </row>
    <row r="7967" spans="1:18" x14ac:dyDescent="0.3">
      <c r="A7967" t="s">
        <v>21221</v>
      </c>
      <c r="B7967">
        <f>MID(dane3[[#This Row],[PassengerId]],1,4)+0</f>
        <v>8288</v>
      </c>
      <c r="C7967" t="s">
        <v>53</v>
      </c>
      <c r="D7967" t="b">
        <v>0</v>
      </c>
      <c r="E7967" t="s">
        <v>21222</v>
      </c>
      <c r="F7967" t="str">
        <f>MID($E7967,1,1)</f>
        <v>F</v>
      </c>
      <c r="G7967" t="str">
        <f>IFERROR(MID($E7967,SEARCH("/",$E7967,SEARCH("/",$E7967)+1)+1,1),"")</f>
        <v>P</v>
      </c>
      <c r="H7967" t="s">
        <v>16</v>
      </c>
      <c r="I7967">
        <v>15</v>
      </c>
      <c r="J7967" t="b">
        <v>0</v>
      </c>
      <c r="K7967" s="7">
        <v>1150</v>
      </c>
      <c r="L7967" s="7">
        <v>0</v>
      </c>
      <c r="M7967" s="7">
        <v>175</v>
      </c>
      <c r="N7967" s="7">
        <v>1</v>
      </c>
      <c r="O7967" s="7">
        <v>11</v>
      </c>
      <c r="P7967" s="7">
        <f>SUM(dane3[[#This Row],[RoomService]:[VRDeck]])</f>
        <v>1337</v>
      </c>
      <c r="Q7967" t="s">
        <v>21223</v>
      </c>
      <c r="R7967" t="b">
        <v>0</v>
      </c>
    </row>
    <row r="7968" spans="1:18" x14ac:dyDescent="0.3">
      <c r="A7968" t="s">
        <v>21768</v>
      </c>
      <c r="B7968">
        <f>MID(dane3[[#This Row],[PassengerId]],1,4)+0</f>
        <v>8509</v>
      </c>
      <c r="C7968" t="s">
        <v>19</v>
      </c>
      <c r="D7968" t="b">
        <v>0</v>
      </c>
      <c r="E7968" t="s">
        <v>21769</v>
      </c>
      <c r="F7968" t="str">
        <f>MID($E7968,1,1)</f>
        <v>G</v>
      </c>
      <c r="G7968" t="str">
        <f>IFERROR(MID($E7968,SEARCH("/",$E7968,SEARCH("/",$E7968)+1)+1,1),"")</f>
        <v>S</v>
      </c>
      <c r="H7968" t="s">
        <v>16</v>
      </c>
      <c r="I7968">
        <v>43</v>
      </c>
      <c r="J7968" t="b">
        <v>0</v>
      </c>
      <c r="K7968" s="7">
        <v>21</v>
      </c>
      <c r="L7968" s="7">
        <v>0</v>
      </c>
      <c r="M7968" s="7">
        <v>863</v>
      </c>
      <c r="N7968" s="7">
        <v>0</v>
      </c>
      <c r="O7968" s="7">
        <v>0</v>
      </c>
      <c r="P7968" s="7">
        <f>SUM(dane3[[#This Row],[RoomService]:[VRDeck]])</f>
        <v>884</v>
      </c>
      <c r="Q7968" t="s">
        <v>21770</v>
      </c>
      <c r="R7968" t="b">
        <v>0</v>
      </c>
    </row>
    <row r="7969" spans="1:18" x14ac:dyDescent="0.3">
      <c r="A7969" t="s">
        <v>21771</v>
      </c>
      <c r="B7969">
        <f>MID(dane3[[#This Row],[PassengerId]],1,4)+0</f>
        <v>8511</v>
      </c>
      <c r="C7969" t="s">
        <v>19</v>
      </c>
      <c r="D7969" t="b">
        <v>0</v>
      </c>
      <c r="E7969" t="s">
        <v>21772</v>
      </c>
      <c r="F7969" t="str">
        <f>MID($E7969,1,1)</f>
        <v>G</v>
      </c>
      <c r="G7969" t="str">
        <f>IFERROR(MID($E7969,SEARCH("/",$E7969,SEARCH("/",$E7969)+1)+1,1),"")</f>
        <v>S</v>
      </c>
      <c r="H7969" t="s">
        <v>32</v>
      </c>
      <c r="I7969">
        <v>51</v>
      </c>
      <c r="J7969" t="b">
        <v>0</v>
      </c>
      <c r="K7969" s="7">
        <v>590</v>
      </c>
      <c r="L7969" s="7">
        <v>28</v>
      </c>
      <c r="M7969" s="7">
        <v>73</v>
      </c>
      <c r="N7969" s="7">
        <v>0</v>
      </c>
      <c r="O7969" s="7">
        <v>82</v>
      </c>
      <c r="P7969" s="7">
        <f>SUM(dane3[[#This Row],[RoomService]:[VRDeck]])</f>
        <v>773</v>
      </c>
      <c r="Q7969" t="s">
        <v>21773</v>
      </c>
      <c r="R7969" t="b">
        <v>0</v>
      </c>
    </row>
    <row r="7970" spans="1:18" x14ac:dyDescent="0.3">
      <c r="A7970" t="s">
        <v>21774</v>
      </c>
      <c r="B7970">
        <f>MID(dane3[[#This Row],[PassengerId]],1,4)+0</f>
        <v>8512</v>
      </c>
      <c r="C7970" t="s">
        <v>19</v>
      </c>
      <c r="D7970" t="b">
        <v>0</v>
      </c>
      <c r="E7970" t="s">
        <v>21775</v>
      </c>
      <c r="F7970" t="str">
        <f>MID($E7970,1,1)</f>
        <v>F</v>
      </c>
      <c r="G7970" t="str">
        <f>IFERROR(MID($E7970,SEARCH("/",$E7970,SEARCH("/",$E7970)+1)+1,1),"")</f>
        <v>S</v>
      </c>
      <c r="H7970" t="s">
        <v>46</v>
      </c>
      <c r="I7970">
        <v>48</v>
      </c>
      <c r="J7970" t="b">
        <v>0</v>
      </c>
      <c r="K7970" s="7">
        <v>0</v>
      </c>
      <c r="L7970" s="7">
        <v>717</v>
      </c>
      <c r="M7970" s="7">
        <v>0</v>
      </c>
      <c r="N7970" s="7">
        <v>0</v>
      </c>
      <c r="O7970" s="7">
        <v>10</v>
      </c>
      <c r="P7970" s="7">
        <f>SUM(dane3[[#This Row],[RoomService]:[VRDeck]])</f>
        <v>727</v>
      </c>
      <c r="Q7970" t="s">
        <v>21776</v>
      </c>
      <c r="R7970" t="b">
        <v>1</v>
      </c>
    </row>
    <row r="7971" spans="1:18" x14ac:dyDescent="0.3">
      <c r="A7971" t="s">
        <v>21233</v>
      </c>
      <c r="B7971">
        <f>MID(dane3[[#This Row],[PassengerId]],1,4)+0</f>
        <v>8294</v>
      </c>
      <c r="C7971" t="s">
        <v>53</v>
      </c>
      <c r="D7971" t="b">
        <v>1</v>
      </c>
      <c r="E7971" t="s">
        <v>21234</v>
      </c>
      <c r="F7971" t="str">
        <f>MID($E7971,1,1)</f>
        <v>E</v>
      </c>
      <c r="G7971" t="str">
        <f>IFERROR(MID($E7971,SEARCH("/",$E7971,SEARCH("/",$E7971)+1)+1,1),"")</f>
        <v>S</v>
      </c>
      <c r="H7971" t="s">
        <v>16</v>
      </c>
      <c r="I7971">
        <v>62</v>
      </c>
      <c r="J7971" t="b">
        <v>0</v>
      </c>
      <c r="K7971" s="7">
        <v>0</v>
      </c>
      <c r="L7971" s="7">
        <v>0</v>
      </c>
      <c r="M7971" s="7">
        <v>0</v>
      </c>
      <c r="N7971" s="7">
        <v>0</v>
      </c>
      <c r="O7971" s="7">
        <v>0</v>
      </c>
      <c r="P7971" s="7">
        <f>SUM(dane3[[#This Row],[RoomService]:[VRDeck]])</f>
        <v>0</v>
      </c>
      <c r="Q7971" t="s">
        <v>23799</v>
      </c>
      <c r="R7971" t="b">
        <v>1</v>
      </c>
    </row>
    <row r="7972" spans="1:18" x14ac:dyDescent="0.3">
      <c r="A7972" t="s">
        <v>21780</v>
      </c>
      <c r="B7972">
        <f>MID(dane3[[#This Row],[PassengerId]],1,4)+0</f>
        <v>8516</v>
      </c>
      <c r="C7972" t="s">
        <v>19</v>
      </c>
      <c r="D7972" t="b">
        <v>0</v>
      </c>
      <c r="E7972" t="s">
        <v>21781</v>
      </c>
      <c r="F7972" t="str">
        <f>MID($E7972,1,1)</f>
        <v>F</v>
      </c>
      <c r="G7972" t="str">
        <f>IFERROR(MID($E7972,SEARCH("/",$E7972,SEARCH("/",$E7972)+1)+1,1),"")</f>
        <v>P</v>
      </c>
      <c r="H7972" t="s">
        <v>16</v>
      </c>
      <c r="I7972">
        <v>20</v>
      </c>
      <c r="J7972" t="b">
        <v>0</v>
      </c>
      <c r="K7972" s="7">
        <v>0</v>
      </c>
      <c r="L7972" s="7">
        <v>0</v>
      </c>
      <c r="M7972" s="7">
        <v>0</v>
      </c>
      <c r="N7972" s="7">
        <v>327</v>
      </c>
      <c r="O7972" s="7">
        <v>0</v>
      </c>
      <c r="P7972" s="7">
        <f>SUM(dane3[[#This Row],[RoomService]:[VRDeck]])</f>
        <v>327</v>
      </c>
      <c r="Q7972" t="s">
        <v>21782</v>
      </c>
      <c r="R7972" t="b">
        <v>1</v>
      </c>
    </row>
    <row r="7973" spans="1:18" x14ac:dyDescent="0.3">
      <c r="A7973" t="s">
        <v>21783</v>
      </c>
      <c r="B7973">
        <f>MID(dane3[[#This Row],[PassengerId]],1,4)+0</f>
        <v>8521</v>
      </c>
      <c r="C7973" t="s">
        <v>14</v>
      </c>
      <c r="D7973" t="b">
        <v>0</v>
      </c>
      <c r="E7973" t="s">
        <v>21784</v>
      </c>
      <c r="F7973" t="str">
        <f>MID($E7973,1,1)</f>
        <v>A</v>
      </c>
      <c r="G7973" t="str">
        <f>IFERROR(MID($E7973,SEARCH("/",$E7973,SEARCH("/",$E7973)+1)+1,1),"")</f>
        <v>S</v>
      </c>
      <c r="H7973" t="s">
        <v>16</v>
      </c>
      <c r="I7973">
        <v>41</v>
      </c>
      <c r="J7973" t="b">
        <v>0</v>
      </c>
      <c r="K7973" s="7">
        <v>0</v>
      </c>
      <c r="L7973" s="7">
        <v>0</v>
      </c>
      <c r="M7973" s="7">
        <v>0</v>
      </c>
      <c r="N7973" s="7">
        <v>0</v>
      </c>
      <c r="O7973" s="7">
        <v>0</v>
      </c>
      <c r="P7973" s="7">
        <f>SUM(dane3[[#This Row],[RoomService]:[VRDeck]])</f>
        <v>0</v>
      </c>
      <c r="Q7973" t="s">
        <v>21785</v>
      </c>
      <c r="R7973" t="b">
        <v>0</v>
      </c>
    </row>
    <row r="7974" spans="1:18" x14ac:dyDescent="0.3">
      <c r="A7974" t="s">
        <v>21786</v>
      </c>
      <c r="B7974">
        <f>MID(dane3[[#This Row],[PassengerId]],1,4)+0</f>
        <v>8522</v>
      </c>
      <c r="C7974" t="s">
        <v>19</v>
      </c>
      <c r="D7974" t="b">
        <v>0</v>
      </c>
      <c r="E7974" t="s">
        <v>21787</v>
      </c>
      <c r="F7974" t="str">
        <f>MID($E7974,1,1)</f>
        <v>F</v>
      </c>
      <c r="G7974" t="str">
        <f>IFERROR(MID($E7974,SEARCH("/",$E7974,SEARCH("/",$E7974)+1)+1,1),"")</f>
        <v>P</v>
      </c>
      <c r="H7974" t="s">
        <v>16</v>
      </c>
      <c r="I7974">
        <v>27</v>
      </c>
      <c r="J7974" t="b">
        <v>0</v>
      </c>
      <c r="K7974" s="7">
        <v>3</v>
      </c>
      <c r="L7974" s="7">
        <v>0</v>
      </c>
      <c r="M7974" s="7">
        <v>10</v>
      </c>
      <c r="N7974" s="7">
        <v>4</v>
      </c>
      <c r="O7974" s="7">
        <v>855</v>
      </c>
      <c r="P7974" s="7">
        <f>SUM(dane3[[#This Row],[RoomService]:[VRDeck]])</f>
        <v>872</v>
      </c>
      <c r="Q7974" t="s">
        <v>21788</v>
      </c>
      <c r="R7974" t="b">
        <v>1</v>
      </c>
    </row>
    <row r="7975" spans="1:18" x14ac:dyDescent="0.3">
      <c r="A7975" t="s">
        <v>21789</v>
      </c>
      <c r="B7975">
        <f>MID(dane3[[#This Row],[PassengerId]],1,4)+0</f>
        <v>8523</v>
      </c>
      <c r="C7975" t="s">
        <v>14</v>
      </c>
      <c r="D7975" t="b">
        <v>0</v>
      </c>
      <c r="E7975" t="s">
        <v>21790</v>
      </c>
      <c r="F7975" t="str">
        <f>MID($E7975,1,1)</f>
        <v>C</v>
      </c>
      <c r="G7975" t="str">
        <f>IFERROR(MID($E7975,SEARCH("/",$E7975,SEARCH("/",$E7975)+1)+1,1),"")</f>
        <v>S</v>
      </c>
      <c r="H7975" t="s">
        <v>46</v>
      </c>
      <c r="I7975">
        <v>56</v>
      </c>
      <c r="J7975" t="b">
        <v>0</v>
      </c>
      <c r="K7975" s="7">
        <v>53</v>
      </c>
      <c r="L7975" s="7">
        <v>3033</v>
      </c>
      <c r="M7975" s="7">
        <v>0</v>
      </c>
      <c r="N7975" s="7">
        <v>140</v>
      </c>
      <c r="O7975" s="7">
        <v>6102</v>
      </c>
      <c r="P7975" s="7">
        <f>SUM(dane3[[#This Row],[RoomService]:[VRDeck]])</f>
        <v>9328</v>
      </c>
      <c r="Q7975" t="s">
        <v>21791</v>
      </c>
      <c r="R7975" t="b">
        <v>0</v>
      </c>
    </row>
    <row r="7976" spans="1:18" x14ac:dyDescent="0.3">
      <c r="A7976" t="s">
        <v>21792</v>
      </c>
      <c r="B7976">
        <f>MID(dane3[[#This Row],[PassengerId]],1,4)+0</f>
        <v>8524</v>
      </c>
      <c r="C7976" t="s">
        <v>14</v>
      </c>
      <c r="D7976" t="b">
        <v>1</v>
      </c>
      <c r="E7976" t="s">
        <v>21793</v>
      </c>
      <c r="F7976" t="str">
        <f>MID($E7976,1,1)</f>
        <v>B</v>
      </c>
      <c r="G7976" t="str">
        <f>IFERROR(MID($E7976,SEARCH("/",$E7976,SEARCH("/",$E7976)+1)+1,1),"")</f>
        <v>S</v>
      </c>
      <c r="H7976" t="s">
        <v>46</v>
      </c>
      <c r="I7976">
        <v>26</v>
      </c>
      <c r="J7976" t="b">
        <v>0</v>
      </c>
      <c r="K7976" s="7">
        <v>0</v>
      </c>
      <c r="L7976" s="7">
        <v>0</v>
      </c>
      <c r="M7976" s="7">
        <v>0</v>
      </c>
      <c r="N7976" s="7">
        <v>0</v>
      </c>
      <c r="O7976" s="7">
        <v>0</v>
      </c>
      <c r="P7976" s="7">
        <f>SUM(dane3[[#This Row],[RoomService]:[VRDeck]])</f>
        <v>0</v>
      </c>
      <c r="Q7976" t="s">
        <v>21794</v>
      </c>
      <c r="R7976" t="b">
        <v>1</v>
      </c>
    </row>
    <row r="7977" spans="1:18" x14ac:dyDescent="0.3">
      <c r="A7977" t="s">
        <v>21795</v>
      </c>
      <c r="B7977">
        <f>MID(dane3[[#This Row],[PassengerId]],1,4)+0</f>
        <v>8528</v>
      </c>
      <c r="C7977" t="s">
        <v>19</v>
      </c>
      <c r="D7977" t="b">
        <v>0</v>
      </c>
      <c r="E7977" t="s">
        <v>21796</v>
      </c>
      <c r="F7977" t="str">
        <f>MID($E7977,1,1)</f>
        <v>G</v>
      </c>
      <c r="G7977" t="str">
        <f>IFERROR(MID($E7977,SEARCH("/",$E7977,SEARCH("/",$E7977)+1)+1,1),"")</f>
        <v>S</v>
      </c>
      <c r="H7977" t="s">
        <v>16</v>
      </c>
      <c r="I7977">
        <v>21</v>
      </c>
      <c r="J7977" t="b">
        <v>0</v>
      </c>
      <c r="K7977" s="7">
        <v>11</v>
      </c>
      <c r="L7977" s="7">
        <v>0</v>
      </c>
      <c r="M7977" s="7">
        <v>0</v>
      </c>
      <c r="N7977" s="7">
        <v>839</v>
      </c>
      <c r="O7977" s="7">
        <v>0</v>
      </c>
      <c r="P7977" s="7">
        <f>SUM(dane3[[#This Row],[RoomService]:[VRDeck]])</f>
        <v>850</v>
      </c>
      <c r="Q7977" t="s">
        <v>21797</v>
      </c>
      <c r="R7977" t="b">
        <v>0</v>
      </c>
    </row>
    <row r="7978" spans="1:18" x14ac:dyDescent="0.3">
      <c r="A7978" t="s">
        <v>21235</v>
      </c>
      <c r="B7978">
        <f>MID(dane3[[#This Row],[PassengerId]],1,4)+0</f>
        <v>8295</v>
      </c>
      <c r="C7978" t="s">
        <v>53</v>
      </c>
      <c r="D7978" t="b">
        <v>0</v>
      </c>
      <c r="E7978" t="s">
        <v>21236</v>
      </c>
      <c r="F7978" t="str">
        <f>MID($E7978,1,1)</f>
        <v>F</v>
      </c>
      <c r="G7978" t="str">
        <f>IFERROR(MID($E7978,SEARCH("/",$E7978,SEARCH("/",$E7978)+1)+1,1),"")</f>
        <v>S</v>
      </c>
      <c r="H7978" t="s">
        <v>16</v>
      </c>
      <c r="I7978">
        <v>40</v>
      </c>
      <c r="J7978" t="b">
        <v>0</v>
      </c>
      <c r="K7978" s="7">
        <v>1309</v>
      </c>
      <c r="L7978" s="7">
        <v>0</v>
      </c>
      <c r="M7978" s="7">
        <v>0</v>
      </c>
      <c r="N7978" s="7">
        <v>0</v>
      </c>
      <c r="O7978" s="7">
        <v>0</v>
      </c>
      <c r="P7978" s="7">
        <f>SUM(dane3[[#This Row],[RoomService]:[VRDeck]])</f>
        <v>1309</v>
      </c>
      <c r="Q7978" t="s">
        <v>21237</v>
      </c>
      <c r="R7978" t="b">
        <v>0</v>
      </c>
    </row>
    <row r="7979" spans="1:18" x14ac:dyDescent="0.3">
      <c r="A7979" t="s">
        <v>21801</v>
      </c>
      <c r="B7979">
        <f>MID(dane3[[#This Row],[PassengerId]],1,4)+0</f>
        <v>8535</v>
      </c>
      <c r="C7979" t="s">
        <v>19</v>
      </c>
      <c r="D7979" t="b">
        <v>0</v>
      </c>
      <c r="E7979" t="s">
        <v>21802</v>
      </c>
      <c r="F7979" t="str">
        <f>MID($E7979,1,1)</f>
        <v>F</v>
      </c>
      <c r="G7979" t="str">
        <f>IFERROR(MID($E7979,SEARCH("/",$E7979,SEARCH("/",$E7979)+1)+1,1),"")</f>
        <v>S</v>
      </c>
      <c r="H7979" t="s">
        <v>46</v>
      </c>
      <c r="I7979">
        <v>23</v>
      </c>
      <c r="J7979" t="b">
        <v>0</v>
      </c>
      <c r="K7979" s="7">
        <v>348</v>
      </c>
      <c r="L7979" s="7">
        <v>210</v>
      </c>
      <c r="M7979" s="7">
        <v>0</v>
      </c>
      <c r="N7979" s="7">
        <v>0</v>
      </c>
      <c r="O7979" s="7">
        <v>1</v>
      </c>
      <c r="P7979" s="7">
        <f>SUM(dane3[[#This Row],[RoomService]:[VRDeck]])</f>
        <v>559</v>
      </c>
      <c r="Q7979" t="s">
        <v>21803</v>
      </c>
      <c r="R7979" t="b">
        <v>0</v>
      </c>
    </row>
    <row r="7980" spans="1:18" x14ac:dyDescent="0.3">
      <c r="A7980" t="s">
        <v>21804</v>
      </c>
      <c r="B7980">
        <f>MID(dane3[[#This Row],[PassengerId]],1,4)+0</f>
        <v>8536</v>
      </c>
      <c r="C7980" t="s">
        <v>14</v>
      </c>
      <c r="D7980" t="b">
        <v>0</v>
      </c>
      <c r="E7980" t="s">
        <v>21805</v>
      </c>
      <c r="F7980" t="str">
        <f>MID($E7980,1,1)</f>
        <v>E</v>
      </c>
      <c r="G7980" t="str">
        <f>IFERROR(MID($E7980,SEARCH("/",$E7980,SEARCH("/",$E7980)+1)+1,1),"")</f>
        <v>S</v>
      </c>
      <c r="H7980" t="s">
        <v>46</v>
      </c>
      <c r="I7980">
        <v>28</v>
      </c>
      <c r="J7980" t="b">
        <v>0</v>
      </c>
      <c r="K7980" s="7">
        <v>0</v>
      </c>
      <c r="L7980" s="7">
        <v>101</v>
      </c>
      <c r="M7980" s="7">
        <v>0</v>
      </c>
      <c r="N7980" s="7">
        <v>0</v>
      </c>
      <c r="O7980" s="7">
        <v>12143</v>
      </c>
      <c r="P7980" s="7">
        <f>SUM(dane3[[#This Row],[RoomService]:[VRDeck]])</f>
        <v>12244</v>
      </c>
      <c r="Q7980" t="s">
        <v>21806</v>
      </c>
      <c r="R7980" t="b">
        <v>0</v>
      </c>
    </row>
    <row r="7981" spans="1:18" x14ac:dyDescent="0.3">
      <c r="A7981" t="s">
        <v>21241</v>
      </c>
      <c r="B7981">
        <f>MID(dane3[[#This Row],[PassengerId]],1,4)+0</f>
        <v>8298</v>
      </c>
      <c r="C7981" t="s">
        <v>53</v>
      </c>
      <c r="D7981" t="b">
        <v>1</v>
      </c>
      <c r="E7981" t="s">
        <v>21242</v>
      </c>
      <c r="F7981" t="str">
        <f>MID($E7981,1,1)</f>
        <v>F</v>
      </c>
      <c r="G7981" t="str">
        <f>IFERROR(MID($E7981,SEARCH("/",$E7981,SEARCH("/",$E7981)+1)+1,1),"")</f>
        <v>S</v>
      </c>
      <c r="H7981" t="s">
        <v>16</v>
      </c>
      <c r="I7981">
        <v>12</v>
      </c>
      <c r="J7981" t="b">
        <v>0</v>
      </c>
      <c r="K7981" s="7">
        <v>0</v>
      </c>
      <c r="L7981" s="7">
        <v>0</v>
      </c>
      <c r="M7981" s="7">
        <v>0</v>
      </c>
      <c r="N7981" s="7">
        <v>0</v>
      </c>
      <c r="O7981" s="7">
        <v>0</v>
      </c>
      <c r="P7981" s="7">
        <f>SUM(dane3[[#This Row],[RoomService]:[VRDeck]])</f>
        <v>0</v>
      </c>
      <c r="Q7981" t="s">
        <v>21243</v>
      </c>
      <c r="R7981" t="b">
        <v>1</v>
      </c>
    </row>
    <row r="7982" spans="1:18" x14ac:dyDescent="0.3">
      <c r="A7982" t="s">
        <v>21256</v>
      </c>
      <c r="B7982">
        <f>MID(dane3[[#This Row],[PassengerId]],1,4)+0</f>
        <v>8303</v>
      </c>
      <c r="C7982" t="s">
        <v>53</v>
      </c>
      <c r="D7982" t="b">
        <v>0</v>
      </c>
      <c r="E7982" t="s">
        <v>21257</v>
      </c>
      <c r="F7982" t="str">
        <f>MID($E7982,1,1)</f>
        <v>F</v>
      </c>
      <c r="G7982" t="str">
        <f>IFERROR(MID($E7982,SEARCH("/",$E7982,SEARCH("/",$E7982)+1)+1,1),"")</f>
        <v>S</v>
      </c>
      <c r="H7982" t="s">
        <v>46</v>
      </c>
      <c r="I7982">
        <v>23</v>
      </c>
      <c r="J7982" t="b">
        <v>0</v>
      </c>
      <c r="K7982" s="7">
        <v>218</v>
      </c>
      <c r="L7982" s="7">
        <v>0</v>
      </c>
      <c r="M7982" s="7">
        <v>2267</v>
      </c>
      <c r="N7982" s="7">
        <v>497</v>
      </c>
      <c r="O7982" s="7">
        <v>0</v>
      </c>
      <c r="P7982" s="7">
        <f>SUM(dane3[[#This Row],[RoomService]:[VRDeck]])</f>
        <v>2982</v>
      </c>
      <c r="Q7982" t="s">
        <v>21258</v>
      </c>
      <c r="R7982" t="b">
        <v>0</v>
      </c>
    </row>
    <row r="7983" spans="1:18" x14ac:dyDescent="0.3">
      <c r="A7983" t="s">
        <v>21291</v>
      </c>
      <c r="B7983">
        <f>MID(dane3[[#This Row],[PassengerId]],1,4)+0</f>
        <v>8318</v>
      </c>
      <c r="C7983" t="s">
        <v>53</v>
      </c>
      <c r="D7983" t="b">
        <v>1</v>
      </c>
      <c r="E7983" t="s">
        <v>21292</v>
      </c>
      <c r="F7983" t="str">
        <f>MID($E7983,1,1)</f>
        <v>F</v>
      </c>
      <c r="G7983" t="str">
        <f>IFERROR(MID($E7983,SEARCH("/",$E7983,SEARCH("/",$E7983)+1)+1,1),"")</f>
        <v>P</v>
      </c>
      <c r="H7983" t="s">
        <v>16</v>
      </c>
      <c r="I7983">
        <v>11</v>
      </c>
      <c r="J7983" t="b">
        <v>0</v>
      </c>
      <c r="K7983" s="7">
        <v>0</v>
      </c>
      <c r="L7983" s="7">
        <v>0</v>
      </c>
      <c r="M7983" s="7">
        <v>0</v>
      </c>
      <c r="N7983" s="7">
        <v>0</v>
      </c>
      <c r="O7983" s="7">
        <v>0</v>
      </c>
      <c r="P7983" s="7">
        <f>SUM(dane3[[#This Row],[RoomService]:[VRDeck]])</f>
        <v>0</v>
      </c>
      <c r="Q7983" t="s">
        <v>21293</v>
      </c>
      <c r="R7983" t="b">
        <v>1</v>
      </c>
    </row>
    <row r="7984" spans="1:18" x14ac:dyDescent="0.3">
      <c r="A7984" t="s">
        <v>21814</v>
      </c>
      <c r="B7984">
        <f>MID(dane3[[#This Row],[PassengerId]],1,4)+0</f>
        <v>8539</v>
      </c>
      <c r="C7984" t="s">
        <v>19</v>
      </c>
      <c r="D7984" t="b">
        <v>0</v>
      </c>
      <c r="E7984" t="s">
        <v>21815</v>
      </c>
      <c r="F7984" t="str">
        <f>MID($E7984,1,1)</f>
        <v>G</v>
      </c>
      <c r="G7984" t="str">
        <f>IFERROR(MID($E7984,SEARCH("/",$E7984,SEARCH("/",$E7984)+1)+1,1),"")</f>
        <v>S</v>
      </c>
      <c r="H7984" t="s">
        <v>16</v>
      </c>
      <c r="I7984">
        <v>20</v>
      </c>
      <c r="J7984" t="b">
        <v>0</v>
      </c>
      <c r="K7984" s="7">
        <v>59</v>
      </c>
      <c r="L7984" s="7">
        <v>29</v>
      </c>
      <c r="M7984" s="7">
        <v>27</v>
      </c>
      <c r="N7984" s="7">
        <v>0</v>
      </c>
      <c r="O7984" s="7">
        <v>0</v>
      </c>
      <c r="P7984" s="7">
        <f>SUM(dane3[[#This Row],[RoomService]:[VRDeck]])</f>
        <v>115</v>
      </c>
      <c r="Q7984" t="s">
        <v>21816</v>
      </c>
      <c r="R7984" t="b">
        <v>0</v>
      </c>
    </row>
    <row r="7985" spans="1:18" x14ac:dyDescent="0.3">
      <c r="A7985" t="s">
        <v>21817</v>
      </c>
      <c r="B7985">
        <f>MID(dane3[[#This Row],[PassengerId]],1,4)+0</f>
        <v>8540</v>
      </c>
      <c r="C7985" t="s">
        <v>19</v>
      </c>
      <c r="D7985" t="b">
        <v>0</v>
      </c>
      <c r="E7985" t="s">
        <v>21818</v>
      </c>
      <c r="F7985" t="str">
        <f>MID($E7985,1,1)</f>
        <v>F</v>
      </c>
      <c r="G7985" t="str">
        <f>IFERROR(MID($E7985,SEARCH("/",$E7985,SEARCH("/",$E7985)+1)+1,1),"")</f>
        <v>S</v>
      </c>
      <c r="H7985" t="s">
        <v>16</v>
      </c>
      <c r="I7985">
        <v>24</v>
      </c>
      <c r="J7985" t="b">
        <v>0</v>
      </c>
      <c r="K7985" s="7">
        <v>686</v>
      </c>
      <c r="L7985" s="7">
        <v>0</v>
      </c>
      <c r="M7985" s="7">
        <v>13</v>
      </c>
      <c r="N7985" s="7">
        <v>0</v>
      </c>
      <c r="O7985" s="7">
        <v>0</v>
      </c>
      <c r="P7985" s="7">
        <f>SUM(dane3[[#This Row],[RoomService]:[VRDeck]])</f>
        <v>699</v>
      </c>
      <c r="Q7985" t="s">
        <v>21819</v>
      </c>
      <c r="R7985" t="b">
        <v>0</v>
      </c>
    </row>
    <row r="7986" spans="1:18" x14ac:dyDescent="0.3">
      <c r="A7986" t="s">
        <v>21294</v>
      </c>
      <c r="B7986">
        <f>MID(dane3[[#This Row],[PassengerId]],1,4)+0</f>
        <v>8318</v>
      </c>
      <c r="C7986" t="s">
        <v>53</v>
      </c>
      <c r="D7986" t="b">
        <v>0</v>
      </c>
      <c r="E7986" t="s">
        <v>21292</v>
      </c>
      <c r="F7986" t="str">
        <f>MID($E7986,1,1)</f>
        <v>F</v>
      </c>
      <c r="G7986" t="str">
        <f>IFERROR(MID($E7986,SEARCH("/",$E7986,SEARCH("/",$E7986)+1)+1,1),"")</f>
        <v>P</v>
      </c>
      <c r="H7986" t="s">
        <v>16</v>
      </c>
      <c r="I7986">
        <v>65</v>
      </c>
      <c r="J7986" t="b">
        <v>0</v>
      </c>
      <c r="K7986" s="7">
        <v>1399</v>
      </c>
      <c r="L7986" s="7">
        <v>0</v>
      </c>
      <c r="M7986" s="7">
        <v>0</v>
      </c>
      <c r="N7986" s="7">
        <v>0</v>
      </c>
      <c r="O7986" s="7">
        <v>0</v>
      </c>
      <c r="P7986" s="7">
        <f>SUM(dane3[[#This Row],[RoomService]:[VRDeck]])</f>
        <v>1399</v>
      </c>
      <c r="Q7986" t="s">
        <v>21295</v>
      </c>
      <c r="R7986" t="b">
        <v>0</v>
      </c>
    </row>
    <row r="7987" spans="1:18" x14ac:dyDescent="0.3">
      <c r="A7987" t="s">
        <v>21296</v>
      </c>
      <c r="B7987">
        <f>MID(dane3[[#This Row],[PassengerId]],1,4)+0</f>
        <v>8318</v>
      </c>
      <c r="C7987" t="s">
        <v>53</v>
      </c>
      <c r="D7987" t="b">
        <v>0</v>
      </c>
      <c r="E7987" t="s">
        <v>21292</v>
      </c>
      <c r="F7987" t="str">
        <f>MID($E7987,1,1)</f>
        <v>F</v>
      </c>
      <c r="G7987" t="str">
        <f>IFERROR(MID($E7987,SEARCH("/",$E7987,SEARCH("/",$E7987)+1)+1,1),"")</f>
        <v>P</v>
      </c>
      <c r="H7987" t="s">
        <v>46</v>
      </c>
      <c r="I7987">
        <v>25</v>
      </c>
      <c r="J7987" t="b">
        <v>0</v>
      </c>
      <c r="K7987" s="7">
        <v>149</v>
      </c>
      <c r="L7987" s="7">
        <v>0</v>
      </c>
      <c r="M7987" s="7">
        <v>194</v>
      </c>
      <c r="N7987" s="7">
        <v>731</v>
      </c>
      <c r="O7987" s="7">
        <v>0</v>
      </c>
      <c r="P7987" s="7">
        <f>SUM(dane3[[#This Row],[RoomService]:[VRDeck]])</f>
        <v>1074</v>
      </c>
      <c r="Q7987" t="s">
        <v>21297</v>
      </c>
      <c r="R7987" t="b">
        <v>0</v>
      </c>
    </row>
    <row r="7988" spans="1:18" x14ac:dyDescent="0.3">
      <c r="A7988" t="s">
        <v>21298</v>
      </c>
      <c r="B7988">
        <f>MID(dane3[[#This Row],[PassengerId]],1,4)+0</f>
        <v>8318</v>
      </c>
      <c r="C7988" t="s">
        <v>53</v>
      </c>
      <c r="D7988" t="b">
        <v>1</v>
      </c>
      <c r="E7988" t="s">
        <v>21292</v>
      </c>
      <c r="F7988" t="str">
        <f>MID($E7988,1,1)</f>
        <v>F</v>
      </c>
      <c r="G7988" t="str">
        <f>IFERROR(MID($E7988,SEARCH("/",$E7988,SEARCH("/",$E7988)+1)+1,1),"")</f>
        <v>P</v>
      </c>
      <c r="H7988" t="s">
        <v>46</v>
      </c>
      <c r="I7988">
        <v>0</v>
      </c>
      <c r="J7988" t="b">
        <v>0</v>
      </c>
      <c r="K7988" s="7">
        <v>0</v>
      </c>
      <c r="L7988" s="7">
        <v>0</v>
      </c>
      <c r="M7988" s="7">
        <v>0</v>
      </c>
      <c r="N7988" s="7">
        <v>0</v>
      </c>
      <c r="O7988" s="7">
        <v>0</v>
      </c>
      <c r="P7988" s="7">
        <f>SUM(dane3[[#This Row],[RoomService]:[VRDeck]])</f>
        <v>0</v>
      </c>
      <c r="Q7988" t="s">
        <v>21299</v>
      </c>
      <c r="R7988" t="b">
        <v>1</v>
      </c>
    </row>
    <row r="7989" spans="1:18" x14ac:dyDescent="0.3">
      <c r="A7989" t="s">
        <v>21828</v>
      </c>
      <c r="B7989">
        <f>MID(dane3[[#This Row],[PassengerId]],1,4)+0</f>
        <v>8544</v>
      </c>
      <c r="C7989" t="s">
        <v>19</v>
      </c>
      <c r="D7989" t="b">
        <v>0</v>
      </c>
      <c r="E7989" t="s">
        <v>21829</v>
      </c>
      <c r="F7989" t="str">
        <f>MID($E7989,1,1)</f>
        <v>F</v>
      </c>
      <c r="G7989" t="str">
        <f>IFERROR(MID($E7989,SEARCH("/",$E7989,SEARCH("/",$E7989)+1)+1,1),"")</f>
        <v>S</v>
      </c>
      <c r="H7989" t="s">
        <v>16</v>
      </c>
      <c r="I7989">
        <v>15</v>
      </c>
      <c r="J7989" t="b">
        <v>0</v>
      </c>
      <c r="K7989" s="7">
        <v>114</v>
      </c>
      <c r="L7989" s="7">
        <v>161</v>
      </c>
      <c r="M7989" s="7">
        <v>22</v>
      </c>
      <c r="N7989" s="7">
        <v>419</v>
      </c>
      <c r="O7989" s="7">
        <v>0</v>
      </c>
      <c r="P7989" s="7">
        <f>SUM(dane3[[#This Row],[RoomService]:[VRDeck]])</f>
        <v>716</v>
      </c>
      <c r="Q7989" t="s">
        <v>21830</v>
      </c>
      <c r="R7989" t="b">
        <v>0</v>
      </c>
    </row>
    <row r="7990" spans="1:18" x14ac:dyDescent="0.3">
      <c r="A7990" t="s">
        <v>21831</v>
      </c>
      <c r="B7990">
        <f>MID(dane3[[#This Row],[PassengerId]],1,4)+0</f>
        <v>8545</v>
      </c>
      <c r="C7990" t="s">
        <v>19</v>
      </c>
      <c r="D7990" t="b">
        <v>0</v>
      </c>
      <c r="E7990" t="s">
        <v>21832</v>
      </c>
      <c r="F7990" t="str">
        <f>MID($E7990,1,1)</f>
        <v>F</v>
      </c>
      <c r="G7990" t="str">
        <f>IFERROR(MID($E7990,SEARCH("/",$E7990,SEARCH("/",$E7990)+1)+1,1),"")</f>
        <v>P</v>
      </c>
      <c r="H7990" t="s">
        <v>16</v>
      </c>
      <c r="I7990">
        <v>18</v>
      </c>
      <c r="J7990" t="b">
        <v>0</v>
      </c>
      <c r="K7990" s="7">
        <v>0</v>
      </c>
      <c r="L7990" s="7">
        <v>0</v>
      </c>
      <c r="M7990" s="7">
        <v>7</v>
      </c>
      <c r="N7990" s="7">
        <v>717</v>
      </c>
      <c r="O7990" s="7">
        <v>0</v>
      </c>
      <c r="P7990" s="7">
        <f>SUM(dane3[[#This Row],[RoomService]:[VRDeck]])</f>
        <v>724</v>
      </c>
      <c r="Q7990" t="s">
        <v>21833</v>
      </c>
      <c r="R7990" t="b">
        <v>0</v>
      </c>
    </row>
    <row r="7991" spans="1:18" x14ac:dyDescent="0.3">
      <c r="A7991" t="s">
        <v>21834</v>
      </c>
      <c r="B7991">
        <f>MID(dane3[[#This Row],[PassengerId]],1,4)+0</f>
        <v>8548</v>
      </c>
      <c r="C7991" t="s">
        <v>19</v>
      </c>
      <c r="D7991" t="b">
        <v>0</v>
      </c>
      <c r="E7991" t="s">
        <v>21835</v>
      </c>
      <c r="F7991" t="str">
        <f>MID($E7991,1,1)</f>
        <v>F</v>
      </c>
      <c r="G7991" t="str">
        <f>IFERROR(MID($E7991,SEARCH("/",$E7991,SEARCH("/",$E7991)+1)+1,1),"")</f>
        <v>P</v>
      </c>
      <c r="H7991" t="s">
        <v>16</v>
      </c>
      <c r="I7991">
        <v>21</v>
      </c>
      <c r="J7991" t="b">
        <v>0</v>
      </c>
      <c r="K7991" s="7">
        <v>129</v>
      </c>
      <c r="L7991" s="7">
        <v>106</v>
      </c>
      <c r="M7991" s="7">
        <v>280</v>
      </c>
      <c r="N7991" s="7">
        <v>183</v>
      </c>
      <c r="O7991" s="7">
        <v>18</v>
      </c>
      <c r="P7991" s="7">
        <f>SUM(dane3[[#This Row],[RoomService]:[VRDeck]])</f>
        <v>716</v>
      </c>
      <c r="Q7991" t="s">
        <v>23799</v>
      </c>
      <c r="R7991" t="b">
        <v>0</v>
      </c>
    </row>
    <row r="7992" spans="1:18" x14ac:dyDescent="0.3">
      <c r="A7992" t="s">
        <v>21341</v>
      </c>
      <c r="B7992">
        <f>MID(dane3[[#This Row],[PassengerId]],1,4)+0</f>
        <v>8335</v>
      </c>
      <c r="C7992" t="s">
        <v>53</v>
      </c>
      <c r="D7992" t="b">
        <v>0</v>
      </c>
      <c r="E7992" t="s">
        <v>21342</v>
      </c>
      <c r="F7992" t="str">
        <f>MID($E7992,1,1)</f>
        <v>E</v>
      </c>
      <c r="G7992" t="str">
        <f>IFERROR(MID($E7992,SEARCH("/",$E7992,SEARCH("/",$E7992)+1)+1,1),"")</f>
        <v>P</v>
      </c>
      <c r="H7992" t="s">
        <v>16</v>
      </c>
      <c r="I7992">
        <v>30</v>
      </c>
      <c r="J7992" t="b">
        <v>0</v>
      </c>
      <c r="K7992" s="7">
        <v>697</v>
      </c>
      <c r="L7992" s="7">
        <v>0</v>
      </c>
      <c r="M7992" s="7">
        <v>602</v>
      </c>
      <c r="N7992" s="7">
        <v>0</v>
      </c>
      <c r="O7992" s="7">
        <v>0</v>
      </c>
      <c r="P7992" s="7">
        <f>SUM(dane3[[#This Row],[RoomService]:[VRDeck]])</f>
        <v>1299</v>
      </c>
      <c r="Q7992" t="s">
        <v>21343</v>
      </c>
      <c r="R7992" t="b">
        <v>0</v>
      </c>
    </row>
    <row r="7993" spans="1:18" x14ac:dyDescent="0.3">
      <c r="A7993" t="s">
        <v>21839</v>
      </c>
      <c r="B7993">
        <f>MID(dane3[[#This Row],[PassengerId]],1,4)+0</f>
        <v>8551</v>
      </c>
      <c r="C7993" t="s">
        <v>14</v>
      </c>
      <c r="D7993" t="b">
        <v>0</v>
      </c>
      <c r="E7993" t="s">
        <v>21840</v>
      </c>
      <c r="F7993" t="str">
        <f>MID($E7993,1,1)</f>
        <v>D</v>
      </c>
      <c r="G7993" t="str">
        <f>IFERROR(MID($E7993,SEARCH("/",$E7993,SEARCH("/",$E7993)+1)+1,1),"")</f>
        <v>S</v>
      </c>
      <c r="H7993" t="s">
        <v>16</v>
      </c>
      <c r="I7993">
        <v>53</v>
      </c>
      <c r="J7993" t="b">
        <v>0</v>
      </c>
      <c r="K7993" s="7">
        <v>0</v>
      </c>
      <c r="L7993" s="7">
        <v>847</v>
      </c>
      <c r="M7993" s="7">
        <v>0</v>
      </c>
      <c r="N7993" s="7">
        <v>630</v>
      </c>
      <c r="O7993" s="7">
        <v>2060</v>
      </c>
      <c r="P7993" s="7">
        <f>SUM(dane3[[#This Row],[RoomService]:[VRDeck]])</f>
        <v>3537</v>
      </c>
      <c r="Q7993" t="s">
        <v>21841</v>
      </c>
      <c r="R7993" t="b">
        <v>0</v>
      </c>
    </row>
    <row r="7994" spans="1:18" x14ac:dyDescent="0.3">
      <c r="A7994" t="s">
        <v>21344</v>
      </c>
      <c r="B7994">
        <f>MID(dane3[[#This Row],[PassengerId]],1,4)+0</f>
        <v>8336</v>
      </c>
      <c r="C7994" t="s">
        <v>53</v>
      </c>
      <c r="D7994" t="b">
        <v>1</v>
      </c>
      <c r="E7994" t="s">
        <v>21345</v>
      </c>
      <c r="F7994" t="str">
        <f>MID($E7994,1,1)</f>
        <v>E</v>
      </c>
      <c r="G7994" t="str">
        <f>IFERROR(MID($E7994,SEARCH("/",$E7994,SEARCH("/",$E7994)+1)+1,1),"")</f>
        <v>S</v>
      </c>
      <c r="H7994" t="s">
        <v>16</v>
      </c>
      <c r="I7994">
        <v>30</v>
      </c>
      <c r="J7994" t="b">
        <v>0</v>
      </c>
      <c r="K7994" s="7">
        <v>0</v>
      </c>
      <c r="L7994" s="7">
        <v>0</v>
      </c>
      <c r="M7994" s="7">
        <v>0</v>
      </c>
      <c r="N7994" s="7">
        <v>0</v>
      </c>
      <c r="O7994" s="7">
        <v>0</v>
      </c>
      <c r="P7994" s="7">
        <f>SUM(dane3[[#This Row],[RoomService]:[VRDeck]])</f>
        <v>0</v>
      </c>
      <c r="Q7994" t="s">
        <v>21346</v>
      </c>
      <c r="R7994" t="b">
        <v>1</v>
      </c>
    </row>
    <row r="7995" spans="1:18" x14ac:dyDescent="0.3">
      <c r="A7995" t="s">
        <v>21347</v>
      </c>
      <c r="B7995">
        <f>MID(dane3[[#This Row],[PassengerId]],1,4)+0</f>
        <v>8338</v>
      </c>
      <c r="C7995" t="s">
        <v>53</v>
      </c>
      <c r="D7995" t="b">
        <v>1</v>
      </c>
      <c r="E7995" t="s">
        <v>21348</v>
      </c>
      <c r="F7995" t="str">
        <f>MID($E7995,1,1)</f>
        <v>F</v>
      </c>
      <c r="G7995" t="str">
        <f>IFERROR(MID($E7995,SEARCH("/",$E7995,SEARCH("/",$E7995)+1)+1,1),"")</f>
        <v>P</v>
      </c>
      <c r="H7995" t="s">
        <v>16</v>
      </c>
      <c r="I7995">
        <v>21</v>
      </c>
      <c r="J7995" t="b">
        <v>0</v>
      </c>
      <c r="K7995" s="7">
        <v>0</v>
      </c>
      <c r="L7995" s="7">
        <v>0</v>
      </c>
      <c r="M7995" s="7">
        <v>0</v>
      </c>
      <c r="N7995" s="7">
        <v>0</v>
      </c>
      <c r="O7995" s="7">
        <v>0</v>
      </c>
      <c r="P7995" s="7">
        <f>SUM(dane3[[#This Row],[RoomService]:[VRDeck]])</f>
        <v>0</v>
      </c>
      <c r="Q7995" t="s">
        <v>21349</v>
      </c>
      <c r="R7995" t="b">
        <v>1</v>
      </c>
    </row>
    <row r="7996" spans="1:18" x14ac:dyDescent="0.3">
      <c r="A7996" t="s">
        <v>21848</v>
      </c>
      <c r="B7996">
        <f>MID(dane3[[#This Row],[PassengerId]],1,4)+0</f>
        <v>8554</v>
      </c>
      <c r="C7996" t="s">
        <v>19</v>
      </c>
      <c r="D7996" t="b">
        <v>0</v>
      </c>
      <c r="E7996" t="s">
        <v>21849</v>
      </c>
      <c r="F7996" t="str">
        <f>MID($E7996,1,1)</f>
        <v>E</v>
      </c>
      <c r="G7996" t="str">
        <f>IFERROR(MID($E7996,SEARCH("/",$E7996,SEARCH("/",$E7996)+1)+1,1),"")</f>
        <v>P</v>
      </c>
      <c r="H7996" t="s">
        <v>32</v>
      </c>
      <c r="I7996">
        <v>58</v>
      </c>
      <c r="J7996" t="b">
        <v>0</v>
      </c>
      <c r="K7996" s="7">
        <v>487</v>
      </c>
      <c r="L7996" s="7">
        <v>0</v>
      </c>
      <c r="M7996" s="7">
        <v>195</v>
      </c>
      <c r="N7996" s="7">
        <v>0</v>
      </c>
      <c r="O7996" s="7">
        <v>7</v>
      </c>
      <c r="P7996" s="7">
        <f>SUM(dane3[[#This Row],[RoomService]:[VRDeck]])</f>
        <v>689</v>
      </c>
      <c r="Q7996" t="s">
        <v>21850</v>
      </c>
      <c r="R7996" t="b">
        <v>1</v>
      </c>
    </row>
    <row r="7997" spans="1:18" x14ac:dyDescent="0.3">
      <c r="A7997" t="s">
        <v>21851</v>
      </c>
      <c r="B7997">
        <f>MID(dane3[[#This Row],[PassengerId]],1,4)+0</f>
        <v>8556</v>
      </c>
      <c r="C7997" t="s">
        <v>14</v>
      </c>
      <c r="D7997" t="b">
        <v>0</v>
      </c>
      <c r="E7997" t="s">
        <v>21852</v>
      </c>
      <c r="F7997" t="str">
        <f>MID($E7997,1,1)</f>
        <v>B</v>
      </c>
      <c r="G7997" t="str">
        <f>IFERROR(MID($E7997,SEARCH("/",$E7997,SEARCH("/",$E7997)+1)+1,1),"")</f>
        <v>P</v>
      </c>
      <c r="H7997" t="s">
        <v>16</v>
      </c>
      <c r="I7997">
        <v>18</v>
      </c>
      <c r="J7997" t="b">
        <v>0</v>
      </c>
      <c r="K7997" s="7">
        <v>0</v>
      </c>
      <c r="L7997" s="7">
        <v>1878</v>
      </c>
      <c r="M7997" s="7">
        <v>0</v>
      </c>
      <c r="N7997" s="7">
        <v>18572</v>
      </c>
      <c r="O7997" s="7">
        <v>10028</v>
      </c>
      <c r="P7997" s="7">
        <f>SUM(dane3[[#This Row],[RoomService]:[VRDeck]])</f>
        <v>30478</v>
      </c>
      <c r="Q7997" t="s">
        <v>21853</v>
      </c>
      <c r="R7997" t="b">
        <v>0</v>
      </c>
    </row>
    <row r="7998" spans="1:18" x14ac:dyDescent="0.3">
      <c r="A7998" t="s">
        <v>21854</v>
      </c>
      <c r="B7998">
        <f>MID(dane3[[#This Row],[PassengerId]],1,4)+0</f>
        <v>8556</v>
      </c>
      <c r="C7998" t="s">
        <v>14</v>
      </c>
      <c r="D7998" t="b">
        <v>0</v>
      </c>
      <c r="E7998" t="s">
        <v>21852</v>
      </c>
      <c r="F7998" t="str">
        <f>MID($E7998,1,1)</f>
        <v>B</v>
      </c>
      <c r="G7998" t="str">
        <f>IFERROR(MID($E7998,SEARCH("/",$E7998,SEARCH("/",$E7998)+1)+1,1),"")</f>
        <v>P</v>
      </c>
      <c r="H7998" t="s">
        <v>46</v>
      </c>
      <c r="I7998">
        <v>25</v>
      </c>
      <c r="J7998" t="b">
        <v>1</v>
      </c>
      <c r="K7998" s="7">
        <v>0</v>
      </c>
      <c r="L7998" s="7">
        <v>3978</v>
      </c>
      <c r="M7998" s="7">
        <v>0</v>
      </c>
      <c r="N7998" s="7">
        <v>266</v>
      </c>
      <c r="O7998" s="7">
        <v>597</v>
      </c>
      <c r="P7998" s="7">
        <f>SUM(dane3[[#This Row],[RoomService]:[VRDeck]])</f>
        <v>4841</v>
      </c>
      <c r="Q7998" t="s">
        <v>21855</v>
      </c>
      <c r="R7998" t="b">
        <v>1</v>
      </c>
    </row>
    <row r="7999" spans="1:18" x14ac:dyDescent="0.3">
      <c r="A7999" t="s">
        <v>21856</v>
      </c>
      <c r="B7999">
        <f>MID(dane3[[#This Row],[PassengerId]],1,4)+0</f>
        <v>8557</v>
      </c>
      <c r="C7999" t="s">
        <v>14</v>
      </c>
      <c r="D7999" t="b">
        <v>1</v>
      </c>
      <c r="E7999" t="s">
        <v>21857</v>
      </c>
      <c r="F7999" t="str">
        <f>MID($E7999,1,1)</f>
        <v>B</v>
      </c>
      <c r="G7999" t="str">
        <f>IFERROR(MID($E7999,SEARCH("/",$E7999,SEARCH("/",$E7999)+1)+1,1),"")</f>
        <v>S</v>
      </c>
      <c r="H7999" t="s">
        <v>16</v>
      </c>
      <c r="I7999">
        <v>39</v>
      </c>
      <c r="J7999" t="b">
        <v>0</v>
      </c>
      <c r="K7999" s="7">
        <v>0</v>
      </c>
      <c r="L7999" s="7">
        <v>0</v>
      </c>
      <c r="M7999" s="7">
        <v>0</v>
      </c>
      <c r="N7999" s="7">
        <v>0</v>
      </c>
      <c r="O7999" s="7">
        <v>0</v>
      </c>
      <c r="P7999" s="7">
        <f>SUM(dane3[[#This Row],[RoomService]:[VRDeck]])</f>
        <v>0</v>
      </c>
      <c r="Q7999" t="s">
        <v>21858</v>
      </c>
      <c r="R7999" t="b">
        <v>1</v>
      </c>
    </row>
    <row r="8000" spans="1:18" x14ac:dyDescent="0.3">
      <c r="A8000" t="s">
        <v>21859</v>
      </c>
      <c r="B8000">
        <f>MID(dane3[[#This Row],[PassengerId]],1,4)+0</f>
        <v>8557</v>
      </c>
      <c r="C8000" t="s">
        <v>14</v>
      </c>
      <c r="D8000" t="b">
        <v>1</v>
      </c>
      <c r="E8000" t="s">
        <v>21857</v>
      </c>
      <c r="F8000" t="str">
        <f>MID($E8000,1,1)</f>
        <v>B</v>
      </c>
      <c r="G8000" t="str">
        <f>IFERROR(MID($E8000,SEARCH("/",$E8000,SEARCH("/",$E8000)+1)+1,1),"")</f>
        <v>S</v>
      </c>
      <c r="H8000" t="s">
        <v>46</v>
      </c>
      <c r="I8000">
        <v>40</v>
      </c>
      <c r="J8000" t="b">
        <v>0</v>
      </c>
      <c r="K8000" s="7">
        <v>0</v>
      </c>
      <c r="L8000" s="7">
        <v>0</v>
      </c>
      <c r="M8000" s="7">
        <v>0</v>
      </c>
      <c r="N8000" s="7">
        <v>0</v>
      </c>
      <c r="O8000" s="7">
        <v>0</v>
      </c>
      <c r="P8000" s="7">
        <f>SUM(dane3[[#This Row],[RoomService]:[VRDeck]])</f>
        <v>0</v>
      </c>
      <c r="Q8000" t="s">
        <v>21860</v>
      </c>
      <c r="R8000" t="b">
        <v>1</v>
      </c>
    </row>
    <row r="8001" spans="1:18" x14ac:dyDescent="0.3">
      <c r="A8001" t="s">
        <v>21350</v>
      </c>
      <c r="B8001">
        <f>MID(dane3[[#This Row],[PassengerId]],1,4)+0</f>
        <v>8338</v>
      </c>
      <c r="C8001" t="s">
        <v>53</v>
      </c>
      <c r="D8001" t="b">
        <v>0</v>
      </c>
      <c r="E8001" t="s">
        <v>21348</v>
      </c>
      <c r="F8001" t="str">
        <f>MID($E8001,1,1)</f>
        <v>F</v>
      </c>
      <c r="G8001" t="str">
        <f>IFERROR(MID($E8001,SEARCH("/",$E8001,SEARCH("/",$E8001)+1)+1,1),"")</f>
        <v>P</v>
      </c>
      <c r="H8001" t="s">
        <v>16</v>
      </c>
      <c r="I8001">
        <v>45</v>
      </c>
      <c r="J8001" t="b">
        <v>0</v>
      </c>
      <c r="K8001" s="7">
        <v>506</v>
      </c>
      <c r="L8001" s="7">
        <v>0</v>
      </c>
      <c r="M8001" s="7">
        <v>2</v>
      </c>
      <c r="N8001" s="7">
        <v>829</v>
      </c>
      <c r="O8001" s="7">
        <v>0</v>
      </c>
      <c r="P8001" s="7">
        <f>SUM(dane3[[#This Row],[RoomService]:[VRDeck]])</f>
        <v>1337</v>
      </c>
      <c r="Q8001" t="s">
        <v>21351</v>
      </c>
      <c r="R8001" t="b">
        <v>0</v>
      </c>
    </row>
    <row r="8002" spans="1:18" x14ac:dyDescent="0.3">
      <c r="A8002" t="s">
        <v>21352</v>
      </c>
      <c r="B8002">
        <f>MID(dane3[[#This Row],[PassengerId]],1,4)+0</f>
        <v>8338</v>
      </c>
      <c r="C8002" t="s">
        <v>53</v>
      </c>
      <c r="D8002" t="b">
        <v>1</v>
      </c>
      <c r="E8002" t="s">
        <v>21348</v>
      </c>
      <c r="F8002" t="str">
        <f>MID($E8002,1,1)</f>
        <v>F</v>
      </c>
      <c r="G8002" t="str">
        <f>IFERROR(MID($E8002,SEARCH("/",$E8002,SEARCH("/",$E8002)+1)+1,1),"")</f>
        <v>P</v>
      </c>
      <c r="H8002" t="s">
        <v>16</v>
      </c>
      <c r="I8002">
        <v>17</v>
      </c>
      <c r="J8002" t="b">
        <v>0</v>
      </c>
      <c r="K8002" s="7">
        <v>0</v>
      </c>
      <c r="L8002" s="7">
        <v>0</v>
      </c>
      <c r="M8002" s="7">
        <v>0</v>
      </c>
      <c r="N8002" s="7">
        <v>0</v>
      </c>
      <c r="O8002" s="7">
        <v>0</v>
      </c>
      <c r="P8002" s="7">
        <f>SUM(dane3[[#This Row],[RoomService]:[VRDeck]])</f>
        <v>0</v>
      </c>
      <c r="Q8002" t="s">
        <v>21353</v>
      </c>
      <c r="R8002" t="b">
        <v>1</v>
      </c>
    </row>
    <row r="8003" spans="1:18" x14ac:dyDescent="0.3">
      <c r="A8003" t="s">
        <v>21372</v>
      </c>
      <c r="B8003">
        <f>MID(dane3[[#This Row],[PassengerId]],1,4)+0</f>
        <v>8344</v>
      </c>
      <c r="C8003" t="s">
        <v>53</v>
      </c>
      <c r="D8003" t="b">
        <v>1</v>
      </c>
      <c r="E8003" t="s">
        <v>21373</v>
      </c>
      <c r="F8003" t="str">
        <f>MID($E8003,1,1)</f>
        <v>D</v>
      </c>
      <c r="G8003" t="str">
        <f>IFERROR(MID($E8003,SEARCH("/",$E8003,SEARCH("/",$E8003)+1)+1,1),"")</f>
        <v>S</v>
      </c>
      <c r="H8003" t="s">
        <v>16</v>
      </c>
      <c r="I8003">
        <v>29</v>
      </c>
      <c r="J8003" t="b">
        <v>0</v>
      </c>
      <c r="K8003" s="7">
        <v>0</v>
      </c>
      <c r="L8003" s="7">
        <v>0</v>
      </c>
      <c r="M8003" s="7">
        <v>0</v>
      </c>
      <c r="N8003" s="7">
        <v>0</v>
      </c>
      <c r="O8003" s="7">
        <v>0</v>
      </c>
      <c r="P8003" s="7">
        <f>SUM(dane3[[#This Row],[RoomService]:[VRDeck]])</f>
        <v>0</v>
      </c>
      <c r="Q8003" t="s">
        <v>21374</v>
      </c>
      <c r="R8003" t="b">
        <v>1</v>
      </c>
    </row>
    <row r="8004" spans="1:18" x14ac:dyDescent="0.3">
      <c r="A8004" t="s">
        <v>21869</v>
      </c>
      <c r="B8004">
        <f>MID(dane3[[#This Row],[PassengerId]],1,4)+0</f>
        <v>8560</v>
      </c>
      <c r="C8004" t="s">
        <v>19</v>
      </c>
      <c r="D8004" t="b">
        <v>1</v>
      </c>
      <c r="E8004" t="s">
        <v>21870</v>
      </c>
      <c r="F8004" t="str">
        <f>MID($E8004,1,1)</f>
        <v>G</v>
      </c>
      <c r="G8004" t="str">
        <f>IFERROR(MID($E8004,SEARCH("/",$E8004,SEARCH("/",$E8004)+1)+1,1),"")</f>
        <v>P</v>
      </c>
      <c r="H8004" t="s">
        <v>46</v>
      </c>
      <c r="I8004">
        <v>18</v>
      </c>
      <c r="J8004" t="b">
        <v>0</v>
      </c>
      <c r="K8004" s="7">
        <v>0</v>
      </c>
      <c r="L8004" s="7">
        <v>0</v>
      </c>
      <c r="M8004" s="7">
        <v>0</v>
      </c>
      <c r="N8004" s="7">
        <v>0</v>
      </c>
      <c r="O8004" s="7">
        <v>0</v>
      </c>
      <c r="P8004" s="7">
        <f>SUM(dane3[[#This Row],[RoomService]:[VRDeck]])</f>
        <v>0</v>
      </c>
      <c r="Q8004" t="s">
        <v>18290</v>
      </c>
      <c r="R8004" t="b">
        <v>1</v>
      </c>
    </row>
    <row r="8005" spans="1:18" x14ac:dyDescent="0.3">
      <c r="A8005" t="s">
        <v>21871</v>
      </c>
      <c r="B8005">
        <f>MID(dane3[[#This Row],[PassengerId]],1,4)+0</f>
        <v>8561</v>
      </c>
      <c r="C8005" t="s">
        <v>19</v>
      </c>
      <c r="D8005" t="b">
        <v>1</v>
      </c>
      <c r="E8005" t="s">
        <v>21872</v>
      </c>
      <c r="F8005" t="str">
        <f>MID($E8005,1,1)</f>
        <v>G</v>
      </c>
      <c r="G8005" t="str">
        <f>IFERROR(MID($E8005,SEARCH("/",$E8005,SEARCH("/",$E8005)+1)+1,1),"")</f>
        <v>S</v>
      </c>
      <c r="H8005" t="s">
        <v>32</v>
      </c>
      <c r="I8005">
        <v>29</v>
      </c>
      <c r="J8005" t="b">
        <v>0</v>
      </c>
      <c r="K8005" s="7">
        <v>0</v>
      </c>
      <c r="L8005" s="7">
        <v>0</v>
      </c>
      <c r="M8005" s="7">
        <v>0</v>
      </c>
      <c r="N8005" s="7">
        <v>0</v>
      </c>
      <c r="O8005" s="7">
        <v>0</v>
      </c>
      <c r="P8005" s="7">
        <f>SUM(dane3[[#This Row],[RoomService]:[VRDeck]])</f>
        <v>0</v>
      </c>
      <c r="Q8005" t="s">
        <v>21873</v>
      </c>
      <c r="R8005" t="b">
        <v>0</v>
      </c>
    </row>
    <row r="8006" spans="1:18" x14ac:dyDescent="0.3">
      <c r="A8006" t="s">
        <v>21874</v>
      </c>
      <c r="B8006">
        <f>MID(dane3[[#This Row],[PassengerId]],1,4)+0</f>
        <v>8566</v>
      </c>
      <c r="C8006" t="s">
        <v>19</v>
      </c>
      <c r="D8006" t="b">
        <v>0</v>
      </c>
      <c r="E8006" t="s">
        <v>21875</v>
      </c>
      <c r="F8006" t="str">
        <f>MID($E8006,1,1)</f>
        <v>G</v>
      </c>
      <c r="G8006" t="str">
        <f>IFERROR(MID($E8006,SEARCH("/",$E8006,SEARCH("/",$E8006)+1)+1,1),"")</f>
        <v>P</v>
      </c>
      <c r="H8006" t="s">
        <v>16</v>
      </c>
      <c r="I8006">
        <v>22</v>
      </c>
      <c r="J8006" t="b">
        <v>0</v>
      </c>
      <c r="K8006" s="7">
        <v>3</v>
      </c>
      <c r="L8006" s="7">
        <v>214</v>
      </c>
      <c r="M8006" s="7">
        <v>0</v>
      </c>
      <c r="N8006" s="7">
        <v>0</v>
      </c>
      <c r="O8006" s="7">
        <v>591</v>
      </c>
      <c r="P8006" s="7">
        <f>SUM(dane3[[#This Row],[RoomService]:[VRDeck]])</f>
        <v>808</v>
      </c>
      <c r="Q8006" t="s">
        <v>21876</v>
      </c>
      <c r="R8006" t="b">
        <v>0</v>
      </c>
    </row>
    <row r="8007" spans="1:18" x14ac:dyDescent="0.3">
      <c r="A8007" t="s">
        <v>21877</v>
      </c>
      <c r="B8007">
        <f>MID(dane3[[#This Row],[PassengerId]],1,4)+0</f>
        <v>8569</v>
      </c>
      <c r="C8007" t="s">
        <v>14</v>
      </c>
      <c r="D8007" t="b">
        <v>0</v>
      </c>
      <c r="E8007" t="s">
        <v>21878</v>
      </c>
      <c r="F8007" t="str">
        <f>MID($E8007,1,1)</f>
        <v>A</v>
      </c>
      <c r="G8007" t="str">
        <f>IFERROR(MID($E8007,SEARCH("/",$E8007,SEARCH("/",$E8007)+1)+1,1),"")</f>
        <v>P</v>
      </c>
      <c r="H8007" t="s">
        <v>16</v>
      </c>
      <c r="I8007">
        <v>34</v>
      </c>
      <c r="J8007" t="b">
        <v>0</v>
      </c>
      <c r="K8007" s="7">
        <v>0</v>
      </c>
      <c r="L8007" s="7">
        <v>3636</v>
      </c>
      <c r="M8007" s="7">
        <v>0</v>
      </c>
      <c r="N8007" s="7">
        <v>70</v>
      </c>
      <c r="O8007" s="7">
        <v>27</v>
      </c>
      <c r="P8007" s="7">
        <f>SUM(dane3[[#This Row],[RoomService]:[VRDeck]])</f>
        <v>3733</v>
      </c>
      <c r="Q8007" t="s">
        <v>21879</v>
      </c>
      <c r="R8007" t="b">
        <v>1</v>
      </c>
    </row>
    <row r="8008" spans="1:18" x14ac:dyDescent="0.3">
      <c r="A8008" t="s">
        <v>21880</v>
      </c>
      <c r="B8008">
        <f>MID(dane3[[#This Row],[PassengerId]],1,4)+0</f>
        <v>8570</v>
      </c>
      <c r="C8008" t="s">
        <v>19</v>
      </c>
      <c r="D8008" t="b">
        <v>1</v>
      </c>
      <c r="E8008" t="s">
        <v>21881</v>
      </c>
      <c r="F8008" t="str">
        <f>MID($E8008,1,1)</f>
        <v>G</v>
      </c>
      <c r="G8008" t="str">
        <f>IFERROR(MID($E8008,SEARCH("/",$E8008,SEARCH("/",$E8008)+1)+1,1),"")</f>
        <v>S</v>
      </c>
      <c r="H8008" t="s">
        <v>32</v>
      </c>
      <c r="I8008">
        <v>19</v>
      </c>
      <c r="J8008" t="b">
        <v>0</v>
      </c>
      <c r="K8008" s="7">
        <v>0</v>
      </c>
      <c r="L8008" s="7">
        <v>0</v>
      </c>
      <c r="M8008" s="7">
        <v>0</v>
      </c>
      <c r="N8008" s="7">
        <v>0</v>
      </c>
      <c r="O8008" s="7">
        <v>0</v>
      </c>
      <c r="P8008" s="7">
        <f>SUM(dane3[[#This Row],[RoomService]:[VRDeck]])</f>
        <v>0</v>
      </c>
      <c r="Q8008" t="s">
        <v>21882</v>
      </c>
      <c r="R8008" t="b">
        <v>0</v>
      </c>
    </row>
    <row r="8009" spans="1:18" x14ac:dyDescent="0.3">
      <c r="A8009" t="s">
        <v>21377</v>
      </c>
      <c r="B8009">
        <f>MID(dane3[[#This Row],[PassengerId]],1,4)+0</f>
        <v>8344</v>
      </c>
      <c r="C8009" t="s">
        <v>53</v>
      </c>
      <c r="D8009" t="b">
        <v>1</v>
      </c>
      <c r="E8009" t="s">
        <v>21373</v>
      </c>
      <c r="F8009" t="str">
        <f>MID($E8009,1,1)</f>
        <v>D</v>
      </c>
      <c r="G8009" t="str">
        <f>IFERROR(MID($E8009,SEARCH("/",$E8009,SEARCH("/",$E8009)+1)+1,1),"")</f>
        <v>S</v>
      </c>
      <c r="H8009" t="s">
        <v>16</v>
      </c>
      <c r="I8009">
        <v>16</v>
      </c>
      <c r="J8009" t="b">
        <v>0</v>
      </c>
      <c r="K8009" s="7">
        <v>0</v>
      </c>
      <c r="L8009" s="7">
        <v>0</v>
      </c>
      <c r="M8009" s="7">
        <v>0</v>
      </c>
      <c r="N8009" s="7">
        <v>0</v>
      </c>
      <c r="O8009" s="7">
        <v>0</v>
      </c>
      <c r="P8009" s="7">
        <f>SUM(dane3[[#This Row],[RoomService]:[VRDeck]])</f>
        <v>0</v>
      </c>
      <c r="Q8009" t="s">
        <v>21378</v>
      </c>
      <c r="R8009" t="b">
        <v>1</v>
      </c>
    </row>
    <row r="8010" spans="1:18" x14ac:dyDescent="0.3">
      <c r="A8010" t="s">
        <v>21886</v>
      </c>
      <c r="B8010">
        <f>MID(dane3[[#This Row],[PassengerId]],1,4)+0</f>
        <v>8572</v>
      </c>
      <c r="C8010" t="s">
        <v>14</v>
      </c>
      <c r="D8010" t="b">
        <v>0</v>
      </c>
      <c r="E8010" t="s">
        <v>21887</v>
      </c>
      <c r="F8010" t="str">
        <f>MID($E8010,1,1)</f>
        <v>A</v>
      </c>
      <c r="G8010" t="str">
        <f>IFERROR(MID($E8010,SEARCH("/",$E8010,SEARCH("/",$E8010)+1)+1,1),"")</f>
        <v>P</v>
      </c>
      <c r="H8010" t="s">
        <v>16</v>
      </c>
      <c r="I8010">
        <v>33</v>
      </c>
      <c r="J8010" t="b">
        <v>0</v>
      </c>
      <c r="K8010" s="7">
        <v>0</v>
      </c>
      <c r="L8010" s="7">
        <v>739</v>
      </c>
      <c r="M8010" s="7">
        <v>0</v>
      </c>
      <c r="N8010" s="7">
        <v>140</v>
      </c>
      <c r="O8010" s="7">
        <v>6901</v>
      </c>
      <c r="P8010" s="7">
        <f>SUM(dane3[[#This Row],[RoomService]:[VRDeck]])</f>
        <v>7780</v>
      </c>
      <c r="Q8010" t="s">
        <v>21888</v>
      </c>
      <c r="R8010" t="b">
        <v>0</v>
      </c>
    </row>
    <row r="8011" spans="1:18" x14ac:dyDescent="0.3">
      <c r="A8011" t="s">
        <v>21889</v>
      </c>
      <c r="B8011">
        <f>MID(dane3[[#This Row],[PassengerId]],1,4)+0</f>
        <v>8573</v>
      </c>
      <c r="C8011" t="s">
        <v>19</v>
      </c>
      <c r="D8011" t="b">
        <v>0</v>
      </c>
      <c r="E8011" t="s">
        <v>21890</v>
      </c>
      <c r="F8011" t="str">
        <f>MID($E8011,1,1)</f>
        <v>F</v>
      </c>
      <c r="G8011" t="str">
        <f>IFERROR(MID($E8011,SEARCH("/",$E8011,SEARCH("/",$E8011)+1)+1,1),"")</f>
        <v>S</v>
      </c>
      <c r="H8011" t="s">
        <v>16</v>
      </c>
      <c r="I8011">
        <v>34</v>
      </c>
      <c r="J8011" t="b">
        <v>0</v>
      </c>
      <c r="K8011" s="7">
        <v>10</v>
      </c>
      <c r="L8011" s="7">
        <v>4</v>
      </c>
      <c r="M8011" s="7">
        <v>1</v>
      </c>
      <c r="N8011" s="7">
        <v>0</v>
      </c>
      <c r="O8011" s="7">
        <v>791</v>
      </c>
      <c r="P8011" s="7">
        <f>SUM(dane3[[#This Row],[RoomService]:[VRDeck]])</f>
        <v>806</v>
      </c>
      <c r="Q8011" t="s">
        <v>21891</v>
      </c>
      <c r="R8011" t="b">
        <v>1</v>
      </c>
    </row>
    <row r="8012" spans="1:18" x14ac:dyDescent="0.3">
      <c r="A8012" t="s">
        <v>21892</v>
      </c>
      <c r="B8012">
        <f>MID(dane3[[#This Row],[PassengerId]],1,4)+0</f>
        <v>8573</v>
      </c>
      <c r="C8012" t="s">
        <v>19</v>
      </c>
      <c r="D8012" t="b">
        <v>1</v>
      </c>
      <c r="E8012" t="s">
        <v>21893</v>
      </c>
      <c r="F8012" t="str">
        <f>MID($E8012,1,1)</f>
        <v>G</v>
      </c>
      <c r="G8012" t="str">
        <f>IFERROR(MID($E8012,SEARCH("/",$E8012,SEARCH("/",$E8012)+1)+1,1),"")</f>
        <v>S</v>
      </c>
      <c r="H8012" t="s">
        <v>16</v>
      </c>
      <c r="I8012">
        <v>18</v>
      </c>
      <c r="J8012" t="b">
        <v>0</v>
      </c>
      <c r="K8012" s="7">
        <v>0</v>
      </c>
      <c r="L8012" s="7">
        <v>0</v>
      </c>
      <c r="M8012" s="7">
        <v>0</v>
      </c>
      <c r="N8012" s="7">
        <v>0</v>
      </c>
      <c r="O8012" s="7">
        <v>0</v>
      </c>
      <c r="P8012" s="7">
        <f>SUM(dane3[[#This Row],[RoomService]:[VRDeck]])</f>
        <v>0</v>
      </c>
      <c r="Q8012" t="s">
        <v>21894</v>
      </c>
      <c r="R8012" t="b">
        <v>1</v>
      </c>
    </row>
    <row r="8013" spans="1:18" x14ac:dyDescent="0.3">
      <c r="A8013" t="s">
        <v>21385</v>
      </c>
      <c r="B8013">
        <f>MID(dane3[[#This Row],[PassengerId]],1,4)+0</f>
        <v>8348</v>
      </c>
      <c r="C8013" t="s">
        <v>53</v>
      </c>
      <c r="D8013" t="b">
        <v>1</v>
      </c>
      <c r="E8013" t="s">
        <v>21386</v>
      </c>
      <c r="F8013" t="str">
        <f>MID($E8013,1,1)</f>
        <v>E</v>
      </c>
      <c r="G8013" t="str">
        <f>IFERROR(MID($E8013,SEARCH("/",$E8013,SEARCH("/",$E8013)+1)+1,1),"")</f>
        <v>P</v>
      </c>
      <c r="H8013" t="s">
        <v>16</v>
      </c>
      <c r="I8013">
        <v>47</v>
      </c>
      <c r="J8013" t="b">
        <v>0</v>
      </c>
      <c r="K8013" s="7">
        <v>0</v>
      </c>
      <c r="L8013" s="7">
        <v>0</v>
      </c>
      <c r="M8013" s="7">
        <v>0</v>
      </c>
      <c r="N8013" s="7">
        <v>0</v>
      </c>
      <c r="O8013" s="7">
        <v>0</v>
      </c>
      <c r="P8013" s="7">
        <f>SUM(dane3[[#This Row],[RoomService]:[VRDeck]])</f>
        <v>0</v>
      </c>
      <c r="Q8013" t="s">
        <v>21387</v>
      </c>
      <c r="R8013" t="b">
        <v>1</v>
      </c>
    </row>
    <row r="8014" spans="1:18" x14ac:dyDescent="0.3">
      <c r="A8014" t="s">
        <v>21428</v>
      </c>
      <c r="B8014">
        <f>MID(dane3[[#This Row],[PassengerId]],1,4)+0</f>
        <v>8369</v>
      </c>
      <c r="C8014" t="s">
        <v>53</v>
      </c>
      <c r="D8014" t="b">
        <v>1</v>
      </c>
      <c r="E8014" t="s">
        <v>21429</v>
      </c>
      <c r="F8014" t="str">
        <f>MID($E8014,1,1)</f>
        <v>F</v>
      </c>
      <c r="G8014" t="str">
        <f>IFERROR(MID($E8014,SEARCH("/",$E8014,SEARCH("/",$E8014)+1)+1,1),"")</f>
        <v>S</v>
      </c>
      <c r="H8014" t="s">
        <v>16</v>
      </c>
      <c r="I8014">
        <v>61</v>
      </c>
      <c r="J8014" t="b">
        <v>0</v>
      </c>
      <c r="K8014" s="7">
        <v>0</v>
      </c>
      <c r="L8014" s="7">
        <v>0</v>
      </c>
      <c r="M8014" s="7">
        <v>0</v>
      </c>
      <c r="N8014" s="7">
        <v>0</v>
      </c>
      <c r="O8014" s="7">
        <v>0</v>
      </c>
      <c r="P8014" s="7">
        <f>SUM(dane3[[#This Row],[RoomService]:[VRDeck]])</f>
        <v>0</v>
      </c>
      <c r="Q8014" t="s">
        <v>21430</v>
      </c>
      <c r="R8014" t="b">
        <v>1</v>
      </c>
    </row>
    <row r="8015" spans="1:18" x14ac:dyDescent="0.3">
      <c r="A8015" t="s">
        <v>21444</v>
      </c>
      <c r="B8015">
        <f>MID(dane3[[#This Row],[PassengerId]],1,4)+0</f>
        <v>8376</v>
      </c>
      <c r="C8015" t="s">
        <v>53</v>
      </c>
      <c r="D8015" t="b">
        <v>1</v>
      </c>
      <c r="E8015" t="s">
        <v>21445</v>
      </c>
      <c r="F8015" t="str">
        <f>MID($E8015,1,1)</f>
        <v>F</v>
      </c>
      <c r="G8015" t="str">
        <f>IFERROR(MID($E8015,SEARCH("/",$E8015,SEARCH("/",$E8015)+1)+1,1),"")</f>
        <v>S</v>
      </c>
      <c r="H8015" t="s">
        <v>16</v>
      </c>
      <c r="I8015">
        <v>28</v>
      </c>
      <c r="J8015" t="b">
        <v>0</v>
      </c>
      <c r="K8015" s="7">
        <v>0</v>
      </c>
      <c r="L8015" s="7">
        <v>0</v>
      </c>
      <c r="M8015" s="7">
        <v>0</v>
      </c>
      <c r="N8015" s="7">
        <v>0</v>
      </c>
      <c r="O8015" s="7">
        <v>0</v>
      </c>
      <c r="P8015" s="7">
        <f>SUM(dane3[[#This Row],[RoomService]:[VRDeck]])</f>
        <v>0</v>
      </c>
      <c r="Q8015" t="s">
        <v>21446</v>
      </c>
      <c r="R8015" t="b">
        <v>1</v>
      </c>
    </row>
    <row r="8016" spans="1:18" x14ac:dyDescent="0.3">
      <c r="A8016" t="s">
        <v>21586</v>
      </c>
      <c r="B8016">
        <f>MID(dane3[[#This Row],[PassengerId]],1,4)+0</f>
        <v>8438</v>
      </c>
      <c r="C8016" t="s">
        <v>53</v>
      </c>
      <c r="D8016" t="b">
        <v>0</v>
      </c>
      <c r="E8016" t="s">
        <v>21587</v>
      </c>
      <c r="F8016" t="str">
        <f>MID($E8016,1,1)</f>
        <v>F</v>
      </c>
      <c r="G8016" t="str">
        <f>IFERROR(MID($E8016,SEARCH("/",$E8016,SEARCH("/",$E8016)+1)+1,1),"")</f>
        <v>S</v>
      </c>
      <c r="H8016" t="s">
        <v>16</v>
      </c>
      <c r="I8016">
        <v>32</v>
      </c>
      <c r="J8016" t="b">
        <v>0</v>
      </c>
      <c r="K8016" s="7">
        <v>725</v>
      </c>
      <c r="L8016" s="7">
        <v>0</v>
      </c>
      <c r="M8016" s="7">
        <v>1641</v>
      </c>
      <c r="N8016" s="7">
        <v>0</v>
      </c>
      <c r="O8016" s="7">
        <v>0</v>
      </c>
      <c r="P8016" s="7">
        <f>SUM(dane3[[#This Row],[RoomService]:[VRDeck]])</f>
        <v>2366</v>
      </c>
      <c r="Q8016" t="s">
        <v>21588</v>
      </c>
      <c r="R8016" t="b">
        <v>0</v>
      </c>
    </row>
    <row r="8017" spans="1:18" x14ac:dyDescent="0.3">
      <c r="A8017" t="s">
        <v>21609</v>
      </c>
      <c r="B8017">
        <f>MID(dane3[[#This Row],[PassengerId]],1,4)+0</f>
        <v>8451</v>
      </c>
      <c r="C8017" t="s">
        <v>53</v>
      </c>
      <c r="D8017" t="b">
        <v>0</v>
      </c>
      <c r="E8017" t="s">
        <v>21610</v>
      </c>
      <c r="F8017" t="str">
        <f>MID($E8017,1,1)</f>
        <v>F</v>
      </c>
      <c r="G8017" t="str">
        <f>IFERROR(MID($E8017,SEARCH("/",$E8017,SEARCH("/",$E8017)+1)+1,1),"")</f>
        <v>S</v>
      </c>
      <c r="H8017" t="s">
        <v>46</v>
      </c>
      <c r="I8017">
        <v>31</v>
      </c>
      <c r="J8017" t="b">
        <v>0</v>
      </c>
      <c r="K8017" s="7">
        <v>1997</v>
      </c>
      <c r="L8017" s="7">
        <v>0</v>
      </c>
      <c r="M8017" s="7">
        <v>0</v>
      </c>
      <c r="N8017" s="7">
        <v>0</v>
      </c>
      <c r="O8017" s="7">
        <v>0</v>
      </c>
      <c r="P8017" s="7">
        <f>SUM(dane3[[#This Row],[RoomService]:[VRDeck]])</f>
        <v>1997</v>
      </c>
      <c r="Q8017" t="s">
        <v>21611</v>
      </c>
      <c r="R8017" t="b">
        <v>0</v>
      </c>
    </row>
    <row r="8018" spans="1:18" x14ac:dyDescent="0.3">
      <c r="A8018" t="s">
        <v>21612</v>
      </c>
      <c r="B8018">
        <f>MID(dane3[[#This Row],[PassengerId]],1,4)+0</f>
        <v>8451</v>
      </c>
      <c r="C8018" t="s">
        <v>53</v>
      </c>
      <c r="D8018" t="b">
        <v>1</v>
      </c>
      <c r="E8018" t="s">
        <v>21610</v>
      </c>
      <c r="F8018" t="str">
        <f>MID($E8018,1,1)</f>
        <v>F</v>
      </c>
      <c r="G8018" t="str">
        <f>IFERROR(MID($E8018,SEARCH("/",$E8018,SEARCH("/",$E8018)+1)+1,1),"")</f>
        <v>S</v>
      </c>
      <c r="H8018" t="s">
        <v>16</v>
      </c>
      <c r="I8018">
        <v>27</v>
      </c>
      <c r="J8018" t="b">
        <v>0</v>
      </c>
      <c r="K8018" s="7">
        <v>0</v>
      </c>
      <c r="L8018" s="7">
        <v>0</v>
      </c>
      <c r="M8018" s="7">
        <v>0</v>
      </c>
      <c r="N8018" s="7">
        <v>0</v>
      </c>
      <c r="O8018" s="7">
        <v>0</v>
      </c>
      <c r="P8018" s="7">
        <f>SUM(dane3[[#This Row],[RoomService]:[VRDeck]])</f>
        <v>0</v>
      </c>
      <c r="Q8018" t="s">
        <v>21613</v>
      </c>
      <c r="R8018" t="b">
        <v>1</v>
      </c>
    </row>
    <row r="8019" spans="1:18" x14ac:dyDescent="0.3">
      <c r="A8019" t="s">
        <v>21910</v>
      </c>
      <c r="B8019">
        <f>MID(dane3[[#This Row],[PassengerId]],1,4)+0</f>
        <v>8580</v>
      </c>
      <c r="C8019" t="s">
        <v>19</v>
      </c>
      <c r="D8019" t="b">
        <v>0</v>
      </c>
      <c r="E8019" t="s">
        <v>21911</v>
      </c>
      <c r="F8019" t="str">
        <f>MID($E8019,1,1)</f>
        <v>G</v>
      </c>
      <c r="G8019" t="str">
        <f>IFERROR(MID($E8019,SEARCH("/",$E8019,SEARCH("/",$E8019)+1)+1,1),"")</f>
        <v>S</v>
      </c>
      <c r="H8019" t="s">
        <v>32</v>
      </c>
      <c r="I8019">
        <v>21</v>
      </c>
      <c r="J8019" t="b">
        <v>0</v>
      </c>
      <c r="K8019" s="7">
        <v>4</v>
      </c>
      <c r="L8019" s="7">
        <v>3</v>
      </c>
      <c r="M8019" s="7">
        <v>149</v>
      </c>
      <c r="N8019" s="7">
        <v>17</v>
      </c>
      <c r="O8019" s="7">
        <v>442</v>
      </c>
      <c r="P8019" s="7">
        <f>SUM(dane3[[#This Row],[RoomService]:[VRDeck]])</f>
        <v>615</v>
      </c>
      <c r="Q8019" t="s">
        <v>21912</v>
      </c>
      <c r="R8019" t="b">
        <v>0</v>
      </c>
    </row>
    <row r="8020" spans="1:18" x14ac:dyDescent="0.3">
      <c r="A8020" t="s">
        <v>21913</v>
      </c>
      <c r="B8020">
        <f>MID(dane3[[#This Row],[PassengerId]],1,4)+0</f>
        <v>8581</v>
      </c>
      <c r="C8020" t="s">
        <v>14</v>
      </c>
      <c r="D8020" t="b">
        <v>1</v>
      </c>
      <c r="E8020" t="s">
        <v>21914</v>
      </c>
      <c r="F8020" t="str">
        <f>MID($E8020,1,1)</f>
        <v>C</v>
      </c>
      <c r="G8020" t="str">
        <f>IFERROR(MID($E8020,SEARCH("/",$E8020,SEARCH("/",$E8020)+1)+1,1),"")</f>
        <v>S</v>
      </c>
      <c r="H8020" t="s">
        <v>16</v>
      </c>
      <c r="I8020">
        <v>25</v>
      </c>
      <c r="J8020" t="b">
        <v>1</v>
      </c>
      <c r="K8020" s="7">
        <v>0</v>
      </c>
      <c r="L8020" s="7">
        <v>0</v>
      </c>
      <c r="M8020" s="7">
        <v>0</v>
      </c>
      <c r="N8020" s="7">
        <v>0</v>
      </c>
      <c r="O8020" s="7">
        <v>0</v>
      </c>
      <c r="P8020" s="7">
        <f>SUM(dane3[[#This Row],[RoomService]:[VRDeck]])</f>
        <v>0</v>
      </c>
      <c r="Q8020" t="s">
        <v>21915</v>
      </c>
      <c r="R8020" t="b">
        <v>1</v>
      </c>
    </row>
    <row r="8021" spans="1:18" x14ac:dyDescent="0.3">
      <c r="A8021" t="s">
        <v>21916</v>
      </c>
      <c r="B8021">
        <f>MID(dane3[[#This Row],[PassengerId]],1,4)+0</f>
        <v>8581</v>
      </c>
      <c r="C8021" t="s">
        <v>14</v>
      </c>
      <c r="D8021" t="b">
        <v>1</v>
      </c>
      <c r="E8021" t="s">
        <v>21914</v>
      </c>
      <c r="F8021" t="str">
        <f>MID($E8021,1,1)</f>
        <v>C</v>
      </c>
      <c r="G8021" t="str">
        <f>IFERROR(MID($E8021,SEARCH("/",$E8021,SEARCH("/",$E8021)+1)+1,1),"")</f>
        <v>S</v>
      </c>
      <c r="H8021" t="s">
        <v>16</v>
      </c>
      <c r="I8021">
        <v>33</v>
      </c>
      <c r="J8021" t="b">
        <v>0</v>
      </c>
      <c r="K8021" s="7">
        <v>0</v>
      </c>
      <c r="L8021" s="7">
        <v>0</v>
      </c>
      <c r="M8021" s="7">
        <v>0</v>
      </c>
      <c r="N8021" s="7">
        <v>0</v>
      </c>
      <c r="O8021" s="7">
        <v>0</v>
      </c>
      <c r="P8021" s="7">
        <f>SUM(dane3[[#This Row],[RoomService]:[VRDeck]])</f>
        <v>0</v>
      </c>
      <c r="Q8021" t="s">
        <v>21917</v>
      </c>
      <c r="R8021" t="b">
        <v>1</v>
      </c>
    </row>
    <row r="8022" spans="1:18" x14ac:dyDescent="0.3">
      <c r="A8022" t="s">
        <v>21918</v>
      </c>
      <c r="B8022">
        <f>MID(dane3[[#This Row],[PassengerId]],1,4)+0</f>
        <v>8584</v>
      </c>
      <c r="C8022" t="s">
        <v>19</v>
      </c>
      <c r="D8022" t="b">
        <v>0</v>
      </c>
      <c r="E8022" t="s">
        <v>21919</v>
      </c>
      <c r="F8022" t="str">
        <f>MID($E8022,1,1)</f>
        <v>F</v>
      </c>
      <c r="G8022" t="str">
        <f>IFERROR(MID($E8022,SEARCH("/",$E8022,SEARCH("/",$E8022)+1)+1,1),"")</f>
        <v>S</v>
      </c>
      <c r="H8022" t="s">
        <v>16</v>
      </c>
      <c r="I8022">
        <v>22</v>
      </c>
      <c r="J8022" t="b">
        <v>0</v>
      </c>
      <c r="K8022" s="7">
        <v>4</v>
      </c>
      <c r="L8022" s="7">
        <v>0</v>
      </c>
      <c r="M8022" s="7">
        <v>72</v>
      </c>
      <c r="N8022" s="7">
        <v>21</v>
      </c>
      <c r="O8022" s="7">
        <v>600</v>
      </c>
      <c r="P8022" s="7">
        <f>SUM(dane3[[#This Row],[RoomService]:[VRDeck]])</f>
        <v>697</v>
      </c>
      <c r="Q8022" t="s">
        <v>21920</v>
      </c>
      <c r="R8022" t="b">
        <v>0</v>
      </c>
    </row>
    <row r="8023" spans="1:18" x14ac:dyDescent="0.3">
      <c r="A8023" t="s">
        <v>21657</v>
      </c>
      <c r="B8023">
        <f>MID(dane3[[#This Row],[PassengerId]],1,4)+0</f>
        <v>8465</v>
      </c>
      <c r="C8023" t="s">
        <v>53</v>
      </c>
      <c r="D8023" t="b">
        <v>0</v>
      </c>
      <c r="E8023" t="s">
        <v>21658</v>
      </c>
      <c r="F8023" t="str">
        <f>MID($E8023,1,1)</f>
        <v>E</v>
      </c>
      <c r="G8023" t="str">
        <f>IFERROR(MID($E8023,SEARCH("/",$E8023,SEARCH("/",$E8023)+1)+1,1),"")</f>
        <v>P</v>
      </c>
      <c r="H8023" t="s">
        <v>16</v>
      </c>
      <c r="I8023">
        <v>35</v>
      </c>
      <c r="J8023" t="b">
        <v>0</v>
      </c>
      <c r="K8023" s="7">
        <v>0</v>
      </c>
      <c r="L8023" s="7">
        <v>0</v>
      </c>
      <c r="M8023" s="7">
        <v>0</v>
      </c>
      <c r="N8023" s="7">
        <v>0</v>
      </c>
      <c r="O8023" s="7">
        <v>0</v>
      </c>
      <c r="P8023" s="7">
        <f>SUM(dane3[[#This Row],[RoomService]:[VRDeck]])</f>
        <v>0</v>
      </c>
      <c r="Q8023" t="s">
        <v>21659</v>
      </c>
      <c r="R8023" t="b">
        <v>0</v>
      </c>
    </row>
    <row r="8024" spans="1:18" x14ac:dyDescent="0.3">
      <c r="A8024" t="s">
        <v>21660</v>
      </c>
      <c r="B8024">
        <f>MID(dane3[[#This Row],[PassengerId]],1,4)+0</f>
        <v>8465</v>
      </c>
      <c r="C8024" t="s">
        <v>53</v>
      </c>
      <c r="D8024" t="b">
        <v>1</v>
      </c>
      <c r="E8024" t="s">
        <v>21661</v>
      </c>
      <c r="F8024" t="str">
        <f>MID($E8024,1,1)</f>
        <v>F</v>
      </c>
      <c r="G8024" t="str">
        <f>IFERROR(MID($E8024,SEARCH("/",$E8024,SEARCH("/",$E8024)+1)+1,1),"")</f>
        <v>P</v>
      </c>
      <c r="H8024" t="s">
        <v>16</v>
      </c>
      <c r="I8024">
        <v>61</v>
      </c>
      <c r="J8024" t="b">
        <v>0</v>
      </c>
      <c r="K8024" s="7">
        <v>0</v>
      </c>
      <c r="L8024" s="7">
        <v>0</v>
      </c>
      <c r="M8024" s="7">
        <v>0</v>
      </c>
      <c r="N8024" s="7">
        <v>0</v>
      </c>
      <c r="O8024" s="7">
        <v>0</v>
      </c>
      <c r="P8024" s="7">
        <f>SUM(dane3[[#This Row],[RoomService]:[VRDeck]])</f>
        <v>0</v>
      </c>
      <c r="Q8024" t="s">
        <v>21662</v>
      </c>
      <c r="R8024" t="b">
        <v>1</v>
      </c>
    </row>
    <row r="8025" spans="1:18" x14ac:dyDescent="0.3">
      <c r="A8025" t="s">
        <v>13881</v>
      </c>
      <c r="B8025">
        <f>MID(dane3[[#This Row],[PassengerId]],1,4)+0</f>
        <v>5427</v>
      </c>
      <c r="C8025" t="s">
        <v>53</v>
      </c>
      <c r="D8025" t="b">
        <v>1</v>
      </c>
      <c r="E8025" t="s">
        <v>13882</v>
      </c>
      <c r="F8025" t="str">
        <f>MID($E8025,1,1)</f>
        <v>F</v>
      </c>
      <c r="G8025" t="str">
        <f>IFERROR(MID($E8025,SEARCH("/",$E8025,SEARCH("/",$E8025)+1)+1,1),"")</f>
        <v>P</v>
      </c>
      <c r="H8025" t="s">
        <v>16</v>
      </c>
      <c r="I8025">
        <v>18</v>
      </c>
      <c r="J8025" t="b">
        <v>0</v>
      </c>
      <c r="K8025" s="7">
        <v>0</v>
      </c>
      <c r="L8025" s="7">
        <v>0</v>
      </c>
      <c r="M8025" s="7">
        <v>0</v>
      </c>
      <c r="N8025" s="7">
        <v>0</v>
      </c>
      <c r="O8025" s="7">
        <v>0</v>
      </c>
      <c r="P8025" s="7">
        <f>SUM(dane3[[#This Row],[RoomService]:[VRDeck]])</f>
        <v>0</v>
      </c>
      <c r="Q8025" t="s">
        <v>13883</v>
      </c>
      <c r="R8025" t="b">
        <v>1</v>
      </c>
    </row>
    <row r="8026" spans="1:18" x14ac:dyDescent="0.3">
      <c r="A8026" t="s">
        <v>21669</v>
      </c>
      <c r="B8026">
        <f>MID(dane3[[#This Row],[PassengerId]],1,4)+0</f>
        <v>8468</v>
      </c>
      <c r="C8026" t="s">
        <v>53</v>
      </c>
      <c r="D8026" t="b">
        <v>0</v>
      </c>
      <c r="E8026" t="s">
        <v>21670</v>
      </c>
      <c r="F8026" t="str">
        <f>MID($E8026,1,1)</f>
        <v>D</v>
      </c>
      <c r="G8026" t="str">
        <f>IFERROR(MID($E8026,SEARCH("/",$E8026,SEARCH("/",$E8026)+1)+1,1),"")</f>
        <v>P</v>
      </c>
      <c r="H8026" t="s">
        <v>46</v>
      </c>
      <c r="I8026">
        <v>38</v>
      </c>
      <c r="J8026" t="b">
        <v>0</v>
      </c>
      <c r="K8026" s="7">
        <v>1161</v>
      </c>
      <c r="L8026" s="7">
        <v>0</v>
      </c>
      <c r="M8026" s="7">
        <v>19</v>
      </c>
      <c r="N8026" s="7">
        <v>0</v>
      </c>
      <c r="O8026" s="7">
        <v>0</v>
      </c>
      <c r="P8026" s="7">
        <f>SUM(dane3[[#This Row],[RoomService]:[VRDeck]])</f>
        <v>1180</v>
      </c>
      <c r="Q8026" t="s">
        <v>21671</v>
      </c>
      <c r="R8026" t="b">
        <v>0</v>
      </c>
    </row>
    <row r="8027" spans="1:18" x14ac:dyDescent="0.3">
      <c r="A8027" t="s">
        <v>21933</v>
      </c>
      <c r="B8027">
        <f>MID(dane3[[#This Row],[PassengerId]],1,4)+0</f>
        <v>8589</v>
      </c>
      <c r="C8027" t="s">
        <v>14</v>
      </c>
      <c r="D8027" t="b">
        <v>0</v>
      </c>
      <c r="E8027" t="s">
        <v>21934</v>
      </c>
      <c r="F8027" t="str">
        <f>MID($E8027,1,1)</f>
        <v>D</v>
      </c>
      <c r="G8027" t="str">
        <f>IFERROR(MID($E8027,SEARCH("/",$E8027,SEARCH("/",$E8027)+1)+1,1),"")</f>
        <v>P</v>
      </c>
      <c r="H8027" t="s">
        <v>46</v>
      </c>
      <c r="I8027">
        <v>26</v>
      </c>
      <c r="J8027" t="b">
        <v>0</v>
      </c>
      <c r="K8027" s="7">
        <v>6</v>
      </c>
      <c r="L8027" s="7">
        <v>728</v>
      </c>
      <c r="M8027" s="7">
        <v>0</v>
      </c>
      <c r="N8027" s="7">
        <v>1273</v>
      </c>
      <c r="O8027" s="7">
        <v>1116</v>
      </c>
      <c r="P8027" s="7">
        <f>SUM(dane3[[#This Row],[RoomService]:[VRDeck]])</f>
        <v>3123</v>
      </c>
      <c r="Q8027" t="s">
        <v>21935</v>
      </c>
      <c r="R8027" t="b">
        <v>0</v>
      </c>
    </row>
    <row r="8028" spans="1:18" x14ac:dyDescent="0.3">
      <c r="A8028" t="s">
        <v>21936</v>
      </c>
      <c r="B8028">
        <f>MID(dane3[[#This Row],[PassengerId]],1,4)+0</f>
        <v>8592</v>
      </c>
      <c r="C8028" t="s">
        <v>14</v>
      </c>
      <c r="D8028" t="b">
        <v>0</v>
      </c>
      <c r="E8028" t="s">
        <v>21937</v>
      </c>
      <c r="F8028" t="str">
        <f>MID($E8028,1,1)</f>
        <v>D</v>
      </c>
      <c r="G8028" t="str">
        <f>IFERROR(MID($E8028,SEARCH("/",$E8028,SEARCH("/",$E8028)+1)+1,1),"")</f>
        <v>P</v>
      </c>
      <c r="H8028" t="s">
        <v>16</v>
      </c>
      <c r="I8028">
        <v>19</v>
      </c>
      <c r="J8028" t="b">
        <v>0</v>
      </c>
      <c r="K8028" s="7">
        <v>0</v>
      </c>
      <c r="L8028" s="7">
        <v>1406</v>
      </c>
      <c r="M8028" s="7">
        <v>0</v>
      </c>
      <c r="N8028" s="7">
        <v>4199</v>
      </c>
      <c r="O8028" s="7">
        <v>2123</v>
      </c>
      <c r="P8028" s="7">
        <f>SUM(dane3[[#This Row],[RoomService]:[VRDeck]])</f>
        <v>7728</v>
      </c>
      <c r="Q8028" t="s">
        <v>21938</v>
      </c>
      <c r="R8028" t="b">
        <v>0</v>
      </c>
    </row>
    <row r="8029" spans="1:18" x14ac:dyDescent="0.3">
      <c r="A8029" t="s">
        <v>21939</v>
      </c>
      <c r="B8029">
        <f>MID(dane3[[#This Row],[PassengerId]],1,4)+0</f>
        <v>8594</v>
      </c>
      <c r="C8029" t="s">
        <v>19</v>
      </c>
      <c r="D8029" t="b">
        <v>0</v>
      </c>
      <c r="E8029" t="s">
        <v>21940</v>
      </c>
      <c r="F8029" t="str">
        <f>MID($E8029,1,1)</f>
        <v>G</v>
      </c>
      <c r="G8029" t="str">
        <f>IFERROR(MID($E8029,SEARCH("/",$E8029,SEARCH("/",$E8029)+1)+1,1),"")</f>
        <v>S</v>
      </c>
      <c r="H8029" t="s">
        <v>16</v>
      </c>
      <c r="I8029">
        <v>37</v>
      </c>
      <c r="J8029" t="b">
        <v>0</v>
      </c>
      <c r="K8029" s="7">
        <v>210</v>
      </c>
      <c r="L8029" s="7">
        <v>3</v>
      </c>
      <c r="M8029" s="7">
        <v>601</v>
      </c>
      <c r="N8029" s="7">
        <v>1</v>
      </c>
      <c r="O8029" s="7">
        <v>68</v>
      </c>
      <c r="P8029" s="7">
        <f>SUM(dane3[[#This Row],[RoomService]:[VRDeck]])</f>
        <v>883</v>
      </c>
      <c r="Q8029" t="s">
        <v>21941</v>
      </c>
      <c r="R8029" t="b">
        <v>0</v>
      </c>
    </row>
    <row r="8030" spans="1:18" x14ac:dyDescent="0.3">
      <c r="A8030" t="s">
        <v>21692</v>
      </c>
      <c r="B8030">
        <f>MID(dane3[[#This Row],[PassengerId]],1,4)+0</f>
        <v>8476</v>
      </c>
      <c r="C8030" t="s">
        <v>53</v>
      </c>
      <c r="D8030" t="b">
        <v>0</v>
      </c>
      <c r="E8030" t="s">
        <v>21693</v>
      </c>
      <c r="F8030" t="str">
        <f>MID($E8030,1,1)</f>
        <v>D</v>
      </c>
      <c r="G8030" t="str">
        <f>IFERROR(MID($E8030,SEARCH("/",$E8030,SEARCH("/",$E8030)+1)+1,1),"")</f>
        <v>S</v>
      </c>
      <c r="H8030" t="s">
        <v>16</v>
      </c>
      <c r="I8030">
        <v>27</v>
      </c>
      <c r="J8030" t="b">
        <v>0</v>
      </c>
      <c r="K8030" s="7">
        <v>244</v>
      </c>
      <c r="L8030" s="7">
        <v>0</v>
      </c>
      <c r="M8030" s="7">
        <v>492</v>
      </c>
      <c r="N8030" s="7">
        <v>297</v>
      </c>
      <c r="O8030" s="7">
        <v>23</v>
      </c>
      <c r="P8030" s="7">
        <f>SUM(dane3[[#This Row],[RoomService]:[VRDeck]])</f>
        <v>1056</v>
      </c>
      <c r="Q8030" t="s">
        <v>21694</v>
      </c>
      <c r="R8030" t="b">
        <v>1</v>
      </c>
    </row>
    <row r="8031" spans="1:18" x14ac:dyDescent="0.3">
      <c r="A8031" t="s">
        <v>21945</v>
      </c>
      <c r="B8031">
        <f>MID(dane3[[#This Row],[PassengerId]],1,4)+0</f>
        <v>8596</v>
      </c>
      <c r="C8031" t="s">
        <v>14</v>
      </c>
      <c r="D8031" t="b">
        <v>1</v>
      </c>
      <c r="E8031" t="s">
        <v>21946</v>
      </c>
      <c r="F8031" t="str">
        <f>MID($E8031,1,1)</f>
        <v>C</v>
      </c>
      <c r="G8031" t="str">
        <f>IFERROR(MID($E8031,SEARCH("/",$E8031,SEARCH("/",$E8031)+1)+1,1),"")</f>
        <v>P</v>
      </c>
      <c r="H8031" t="s">
        <v>16</v>
      </c>
      <c r="I8031">
        <v>44</v>
      </c>
      <c r="J8031" t="b">
        <v>0</v>
      </c>
      <c r="K8031" s="7">
        <v>0</v>
      </c>
      <c r="L8031" s="7">
        <v>0</v>
      </c>
      <c r="M8031" s="7">
        <v>0</v>
      </c>
      <c r="N8031" s="7">
        <v>0</v>
      </c>
      <c r="O8031" s="7">
        <v>0</v>
      </c>
      <c r="P8031" s="7">
        <f>SUM(dane3[[#This Row],[RoomService]:[VRDeck]])</f>
        <v>0</v>
      </c>
      <c r="Q8031" t="s">
        <v>21947</v>
      </c>
      <c r="R8031" t="b">
        <v>1</v>
      </c>
    </row>
    <row r="8032" spans="1:18" x14ac:dyDescent="0.3">
      <c r="A8032" t="s">
        <v>21948</v>
      </c>
      <c r="B8032">
        <f>MID(dane3[[#This Row],[PassengerId]],1,4)+0</f>
        <v>8596</v>
      </c>
      <c r="C8032" t="s">
        <v>14</v>
      </c>
      <c r="D8032" t="b">
        <v>1</v>
      </c>
      <c r="E8032" t="s">
        <v>21946</v>
      </c>
      <c r="F8032" t="str">
        <f>MID($E8032,1,1)</f>
        <v>C</v>
      </c>
      <c r="G8032" t="str">
        <f>IFERROR(MID($E8032,SEARCH("/",$E8032,SEARCH("/",$E8032)+1)+1,1),"")</f>
        <v>P</v>
      </c>
      <c r="H8032" t="s">
        <v>46</v>
      </c>
      <c r="I8032">
        <v>25</v>
      </c>
      <c r="J8032" t="b">
        <v>0</v>
      </c>
      <c r="K8032" s="7">
        <v>0</v>
      </c>
      <c r="L8032" s="7">
        <v>0</v>
      </c>
      <c r="M8032" s="7">
        <v>0</v>
      </c>
      <c r="N8032" s="7">
        <v>0</v>
      </c>
      <c r="O8032" s="7">
        <v>0</v>
      </c>
      <c r="P8032" s="7">
        <f>SUM(dane3[[#This Row],[RoomService]:[VRDeck]])</f>
        <v>0</v>
      </c>
      <c r="Q8032" t="s">
        <v>21949</v>
      </c>
      <c r="R8032" t="b">
        <v>1</v>
      </c>
    </row>
    <row r="8033" spans="1:18" x14ac:dyDescent="0.3">
      <c r="A8033" t="s">
        <v>21950</v>
      </c>
      <c r="B8033">
        <f>MID(dane3[[#This Row],[PassengerId]],1,4)+0</f>
        <v>8597</v>
      </c>
      <c r="C8033" t="s">
        <v>19</v>
      </c>
      <c r="D8033" t="b">
        <v>1</v>
      </c>
      <c r="E8033" t="s">
        <v>21951</v>
      </c>
      <c r="F8033" t="str">
        <f>MID($E8033,1,1)</f>
        <v>G</v>
      </c>
      <c r="G8033" t="str">
        <f>IFERROR(MID($E8033,SEARCH("/",$E8033,SEARCH("/",$E8033)+1)+1,1),"")</f>
        <v>S</v>
      </c>
      <c r="H8033" t="s">
        <v>16</v>
      </c>
      <c r="I8033">
        <v>23</v>
      </c>
      <c r="J8033" t="b">
        <v>0</v>
      </c>
      <c r="K8033" s="7">
        <v>0</v>
      </c>
      <c r="L8033" s="7">
        <v>0</v>
      </c>
      <c r="M8033" s="7">
        <v>0</v>
      </c>
      <c r="N8033" s="7">
        <v>0</v>
      </c>
      <c r="O8033" s="7">
        <v>0</v>
      </c>
      <c r="P8033" s="7">
        <f>SUM(dane3[[#This Row],[RoomService]:[VRDeck]])</f>
        <v>0</v>
      </c>
      <c r="Q8033" t="s">
        <v>21952</v>
      </c>
      <c r="R8033" t="b">
        <v>1</v>
      </c>
    </row>
    <row r="8034" spans="1:18" x14ac:dyDescent="0.3">
      <c r="A8034" t="s">
        <v>21953</v>
      </c>
      <c r="B8034">
        <f>MID(dane3[[#This Row],[PassengerId]],1,4)+0</f>
        <v>8598</v>
      </c>
      <c r="C8034" t="s">
        <v>19</v>
      </c>
      <c r="D8034" t="b">
        <v>0</v>
      </c>
      <c r="E8034" t="s">
        <v>21954</v>
      </c>
      <c r="F8034" t="str">
        <f>MID($E8034,1,1)</f>
        <v>G</v>
      </c>
      <c r="G8034" t="str">
        <f>IFERROR(MID($E8034,SEARCH("/",$E8034,SEARCH("/",$E8034)+1)+1,1),"")</f>
        <v>P</v>
      </c>
      <c r="H8034" t="s">
        <v>46</v>
      </c>
      <c r="I8034">
        <v>6</v>
      </c>
      <c r="J8034" t="b">
        <v>0</v>
      </c>
      <c r="K8034" s="7">
        <v>0</v>
      </c>
      <c r="L8034" s="7">
        <v>0</v>
      </c>
      <c r="M8034" s="7">
        <v>0</v>
      </c>
      <c r="N8034" s="7">
        <v>0</v>
      </c>
      <c r="O8034" s="7">
        <v>0</v>
      </c>
      <c r="P8034" s="7">
        <f>SUM(dane3[[#This Row],[RoomService]:[VRDeck]])</f>
        <v>0</v>
      </c>
      <c r="Q8034" t="s">
        <v>21955</v>
      </c>
      <c r="R8034" t="b">
        <v>1</v>
      </c>
    </row>
    <row r="8035" spans="1:18" x14ac:dyDescent="0.3">
      <c r="A8035" t="s">
        <v>21956</v>
      </c>
      <c r="B8035">
        <f>MID(dane3[[#This Row],[PassengerId]],1,4)+0</f>
        <v>8598</v>
      </c>
      <c r="C8035" t="s">
        <v>19</v>
      </c>
      <c r="D8035" t="b">
        <v>1</v>
      </c>
      <c r="E8035" t="s">
        <v>21954</v>
      </c>
      <c r="F8035" t="str">
        <f>MID($E8035,1,1)</f>
        <v>G</v>
      </c>
      <c r="G8035" t="str">
        <f>IFERROR(MID($E8035,SEARCH("/",$E8035,SEARCH("/",$E8035)+1)+1,1),"")</f>
        <v>P</v>
      </c>
      <c r="H8035" t="s">
        <v>32</v>
      </c>
      <c r="I8035">
        <v>39</v>
      </c>
      <c r="J8035" t="b">
        <v>0</v>
      </c>
      <c r="K8035" s="7">
        <v>0</v>
      </c>
      <c r="L8035" s="7">
        <v>0</v>
      </c>
      <c r="M8035" s="7">
        <v>0</v>
      </c>
      <c r="N8035" s="7">
        <v>0</v>
      </c>
      <c r="O8035" s="7">
        <v>0</v>
      </c>
      <c r="P8035" s="7">
        <f>SUM(dane3[[#This Row],[RoomService]:[VRDeck]])</f>
        <v>0</v>
      </c>
      <c r="Q8035" t="s">
        <v>21957</v>
      </c>
      <c r="R8035" t="b">
        <v>1</v>
      </c>
    </row>
    <row r="8036" spans="1:18" x14ac:dyDescent="0.3">
      <c r="A8036" t="s">
        <v>21958</v>
      </c>
      <c r="B8036">
        <f>MID(dane3[[#This Row],[PassengerId]],1,4)+0</f>
        <v>8598</v>
      </c>
      <c r="C8036" t="s">
        <v>19</v>
      </c>
      <c r="D8036" t="b">
        <v>0</v>
      </c>
      <c r="E8036" t="s">
        <v>39</v>
      </c>
      <c r="F8036" t="s">
        <v>23763</v>
      </c>
      <c r="G8036" t="str">
        <f>IFERROR(MID($E8036,SEARCH("/",$E8036,SEARCH("/",$E8036)+1)+1,1),"")</f>
        <v/>
      </c>
      <c r="H8036" t="s">
        <v>46</v>
      </c>
      <c r="I8036">
        <v>26</v>
      </c>
      <c r="J8036" t="b">
        <v>0</v>
      </c>
      <c r="K8036" s="7">
        <v>12</v>
      </c>
      <c r="L8036" s="7">
        <v>71</v>
      </c>
      <c r="M8036" s="7">
        <v>0</v>
      </c>
      <c r="N8036" s="7">
        <v>103</v>
      </c>
      <c r="O8036" s="7">
        <v>624</v>
      </c>
      <c r="P8036" s="7">
        <f>SUM(dane3[[#This Row],[RoomService]:[VRDeck]])</f>
        <v>810</v>
      </c>
      <c r="Q8036" t="s">
        <v>21959</v>
      </c>
      <c r="R8036" t="b">
        <v>0</v>
      </c>
    </row>
    <row r="8037" spans="1:18" x14ac:dyDescent="0.3">
      <c r="A8037" t="s">
        <v>21960</v>
      </c>
      <c r="B8037">
        <f>MID(dane3[[#This Row],[PassengerId]],1,4)+0</f>
        <v>8599</v>
      </c>
      <c r="C8037" t="s">
        <v>19</v>
      </c>
      <c r="D8037" t="b">
        <v>0</v>
      </c>
      <c r="E8037" t="s">
        <v>21961</v>
      </c>
      <c r="F8037" t="str">
        <f>MID($E8037,1,1)</f>
        <v>G</v>
      </c>
      <c r="G8037" t="str">
        <f>IFERROR(MID($E8037,SEARCH("/",$E8037,SEARCH("/",$E8037)+1)+1,1),"")</f>
        <v>S</v>
      </c>
      <c r="H8037" t="s">
        <v>46</v>
      </c>
      <c r="I8037">
        <v>14</v>
      </c>
      <c r="J8037" t="b">
        <v>0</v>
      </c>
      <c r="K8037" s="7">
        <v>547</v>
      </c>
      <c r="L8037" s="7">
        <v>145</v>
      </c>
      <c r="M8037" s="7">
        <v>5</v>
      </c>
      <c r="N8037" s="7">
        <v>0</v>
      </c>
      <c r="O8037" s="7">
        <v>9</v>
      </c>
      <c r="P8037" s="7">
        <f>SUM(dane3[[#This Row],[RoomService]:[VRDeck]])</f>
        <v>706</v>
      </c>
      <c r="Q8037" t="s">
        <v>21962</v>
      </c>
      <c r="R8037" t="b">
        <v>0</v>
      </c>
    </row>
    <row r="8038" spans="1:18" x14ac:dyDescent="0.3">
      <c r="A8038" t="s">
        <v>21963</v>
      </c>
      <c r="B8038">
        <f>MID(dane3[[#This Row],[PassengerId]],1,4)+0</f>
        <v>8602</v>
      </c>
      <c r="C8038" t="s">
        <v>19</v>
      </c>
      <c r="D8038" t="b">
        <v>1</v>
      </c>
      <c r="E8038" t="s">
        <v>21964</v>
      </c>
      <c r="F8038" t="str">
        <f>MID($E8038,1,1)</f>
        <v>G</v>
      </c>
      <c r="G8038" t="str">
        <f>IFERROR(MID($E8038,SEARCH("/",$E8038,SEARCH("/",$E8038)+1)+1,1),"")</f>
        <v>P</v>
      </c>
      <c r="H8038" t="s">
        <v>16</v>
      </c>
      <c r="I8038">
        <v>3</v>
      </c>
      <c r="J8038" t="b">
        <v>0</v>
      </c>
      <c r="K8038" s="7">
        <v>0</v>
      </c>
      <c r="L8038" s="7">
        <v>0</v>
      </c>
      <c r="M8038" s="7">
        <v>0</v>
      </c>
      <c r="N8038" s="7">
        <v>0</v>
      </c>
      <c r="O8038" s="7">
        <v>0</v>
      </c>
      <c r="P8038" s="7">
        <f>SUM(dane3[[#This Row],[RoomService]:[VRDeck]])</f>
        <v>0</v>
      </c>
      <c r="Q8038" t="s">
        <v>21965</v>
      </c>
      <c r="R8038" t="b">
        <v>0</v>
      </c>
    </row>
    <row r="8039" spans="1:18" x14ac:dyDescent="0.3">
      <c r="A8039" t="s">
        <v>21966</v>
      </c>
      <c r="B8039">
        <f>MID(dane3[[#This Row],[PassengerId]],1,4)+0</f>
        <v>8602</v>
      </c>
      <c r="C8039" t="s">
        <v>19</v>
      </c>
      <c r="D8039" t="b">
        <v>0</v>
      </c>
      <c r="E8039" t="s">
        <v>21964</v>
      </c>
      <c r="F8039" t="str">
        <f>MID($E8039,1,1)</f>
        <v>G</v>
      </c>
      <c r="G8039" t="str">
        <f>IFERROR(MID($E8039,SEARCH("/",$E8039,SEARCH("/",$E8039)+1)+1,1),"")</f>
        <v>P</v>
      </c>
      <c r="H8039" t="s">
        <v>32</v>
      </c>
      <c r="I8039">
        <v>21</v>
      </c>
      <c r="J8039" t="b">
        <v>0</v>
      </c>
      <c r="K8039" s="7">
        <v>10</v>
      </c>
      <c r="L8039" s="7">
        <v>1028</v>
      </c>
      <c r="M8039" s="7">
        <v>3</v>
      </c>
      <c r="N8039" s="7">
        <v>2519</v>
      </c>
      <c r="O8039" s="7">
        <v>0</v>
      </c>
      <c r="P8039" s="7">
        <f>SUM(dane3[[#This Row],[RoomService]:[VRDeck]])</f>
        <v>3560</v>
      </c>
      <c r="Q8039" t="s">
        <v>21967</v>
      </c>
      <c r="R8039" t="b">
        <v>0</v>
      </c>
    </row>
    <row r="8040" spans="1:18" x14ac:dyDescent="0.3">
      <c r="A8040" t="s">
        <v>2036</v>
      </c>
      <c r="B8040">
        <f>MID(dane3[[#This Row],[PassengerId]],1,4)+0</f>
        <v>779</v>
      </c>
      <c r="C8040" t="s">
        <v>19</v>
      </c>
      <c r="D8040" t="b">
        <v>0</v>
      </c>
      <c r="E8040" t="s">
        <v>2037</v>
      </c>
      <c r="F8040" t="str">
        <f>MID($E8040,1,1)</f>
        <v>F</v>
      </c>
      <c r="G8040" t="str">
        <f>IFERROR(MID($E8040,SEARCH("/",$E8040,SEARCH("/",$E8040)+1)+1,1),"")</f>
        <v>P</v>
      </c>
      <c r="H8040" t="s">
        <v>32</v>
      </c>
      <c r="I8040">
        <v>21</v>
      </c>
      <c r="J8040" t="b">
        <v>0</v>
      </c>
      <c r="K8040" s="7">
        <v>562</v>
      </c>
      <c r="L8040" s="7">
        <v>2</v>
      </c>
      <c r="M8040" s="7">
        <v>0</v>
      </c>
      <c r="N8040" s="7">
        <v>0</v>
      </c>
      <c r="O8040" s="7">
        <v>11</v>
      </c>
      <c r="P8040" s="7">
        <f>SUM(dane3[[#This Row],[RoomService]:[VRDeck]])</f>
        <v>575</v>
      </c>
      <c r="Q8040" t="s">
        <v>2038</v>
      </c>
      <c r="R8040" t="b">
        <v>0</v>
      </c>
    </row>
    <row r="8041" spans="1:18" x14ac:dyDescent="0.3">
      <c r="A8041" t="s">
        <v>21970</v>
      </c>
      <c r="B8041">
        <f>MID(dane3[[#This Row],[PassengerId]],1,4)+0</f>
        <v>8603</v>
      </c>
      <c r="C8041" t="s">
        <v>19</v>
      </c>
      <c r="D8041" t="b">
        <v>1</v>
      </c>
      <c r="E8041" t="s">
        <v>39</v>
      </c>
      <c r="F8041" t="s">
        <v>23764</v>
      </c>
      <c r="G8041" t="str">
        <f>IFERROR(MID($E8041,SEARCH("/",$E8041,SEARCH("/",$E8041)+1)+1,1),"")</f>
        <v/>
      </c>
      <c r="H8041" t="s">
        <v>32</v>
      </c>
      <c r="I8041">
        <v>18</v>
      </c>
      <c r="J8041" t="b">
        <v>0</v>
      </c>
      <c r="K8041" s="7">
        <v>0</v>
      </c>
      <c r="L8041" s="7">
        <v>0</v>
      </c>
      <c r="M8041" s="7">
        <v>0</v>
      </c>
      <c r="N8041" s="7">
        <v>0</v>
      </c>
      <c r="O8041" s="7">
        <v>0</v>
      </c>
      <c r="P8041" s="7">
        <f>SUM(dane3[[#This Row],[RoomService]:[VRDeck]])</f>
        <v>0</v>
      </c>
      <c r="Q8041" t="s">
        <v>21971</v>
      </c>
      <c r="R8041" t="b">
        <v>0</v>
      </c>
    </row>
    <row r="8042" spans="1:18" x14ac:dyDescent="0.3">
      <c r="A8042" t="s">
        <v>21724</v>
      </c>
      <c r="B8042">
        <f>MID(dane3[[#This Row],[PassengerId]],1,4)+0</f>
        <v>8491</v>
      </c>
      <c r="C8042" t="s">
        <v>53</v>
      </c>
      <c r="D8042" t="b">
        <v>0</v>
      </c>
      <c r="E8042" t="s">
        <v>21725</v>
      </c>
      <c r="F8042" t="str">
        <f>MID($E8042,1,1)</f>
        <v>F</v>
      </c>
      <c r="G8042" t="str">
        <f>IFERROR(MID($E8042,SEARCH("/",$E8042,SEARCH("/",$E8042)+1)+1,1),"")</f>
        <v>S</v>
      </c>
      <c r="H8042" t="s">
        <v>46</v>
      </c>
      <c r="I8042">
        <v>35</v>
      </c>
      <c r="J8042" t="b">
        <v>0</v>
      </c>
      <c r="K8042" s="7">
        <v>319</v>
      </c>
      <c r="L8042" s="7">
        <v>0</v>
      </c>
      <c r="M8042" s="7">
        <v>6331</v>
      </c>
      <c r="N8042" s="7">
        <v>8</v>
      </c>
      <c r="O8042" s="7">
        <v>0</v>
      </c>
      <c r="P8042" s="7">
        <f>SUM(dane3[[#This Row],[RoomService]:[VRDeck]])</f>
        <v>6658</v>
      </c>
      <c r="Q8042" t="s">
        <v>21726</v>
      </c>
      <c r="R8042" t="b">
        <v>1</v>
      </c>
    </row>
    <row r="8043" spans="1:18" x14ac:dyDescent="0.3">
      <c r="A8043" t="s">
        <v>21733</v>
      </c>
      <c r="B8043">
        <f>MID(dane3[[#This Row],[PassengerId]],1,4)+0</f>
        <v>8494</v>
      </c>
      <c r="C8043" t="s">
        <v>53</v>
      </c>
      <c r="D8043" t="b">
        <v>0</v>
      </c>
      <c r="E8043" t="s">
        <v>21734</v>
      </c>
      <c r="F8043" t="str">
        <f>MID($E8043,1,1)</f>
        <v>E</v>
      </c>
      <c r="G8043" t="str">
        <f>IFERROR(MID($E8043,SEARCH("/",$E8043,SEARCH("/",$E8043)+1)+1,1),"")</f>
        <v>P</v>
      </c>
      <c r="H8043" t="s">
        <v>16</v>
      </c>
      <c r="I8043">
        <v>42</v>
      </c>
      <c r="J8043" t="b">
        <v>0</v>
      </c>
      <c r="K8043" s="7">
        <v>770</v>
      </c>
      <c r="L8043" s="7">
        <v>0</v>
      </c>
      <c r="M8043" s="7">
        <v>1301</v>
      </c>
      <c r="N8043" s="7">
        <v>0</v>
      </c>
      <c r="O8043" s="7">
        <v>0</v>
      </c>
      <c r="P8043" s="7">
        <f>SUM(dane3[[#This Row],[RoomService]:[VRDeck]])</f>
        <v>2071</v>
      </c>
      <c r="Q8043" t="s">
        <v>21735</v>
      </c>
      <c r="R8043" t="b">
        <v>1</v>
      </c>
    </row>
    <row r="8044" spans="1:18" x14ac:dyDescent="0.3">
      <c r="A8044" t="s">
        <v>21977</v>
      </c>
      <c r="B8044">
        <f>MID(dane3[[#This Row],[PassengerId]],1,4)+0</f>
        <v>8605</v>
      </c>
      <c r="C8044" t="s">
        <v>14</v>
      </c>
      <c r="D8044" t="b">
        <v>0</v>
      </c>
      <c r="E8044" t="s">
        <v>21978</v>
      </c>
      <c r="F8044" t="str">
        <f>MID($E8044,1,1)</f>
        <v>C</v>
      </c>
      <c r="G8044" t="str">
        <f>IFERROR(MID($E8044,SEARCH("/",$E8044,SEARCH("/",$E8044)+1)+1,1),"")</f>
        <v>S</v>
      </c>
      <c r="H8044" t="s">
        <v>16</v>
      </c>
      <c r="I8044">
        <v>67</v>
      </c>
      <c r="J8044" t="b">
        <v>0</v>
      </c>
      <c r="K8044" s="7">
        <v>0</v>
      </c>
      <c r="L8044" s="7">
        <v>82</v>
      </c>
      <c r="M8044" s="7">
        <v>0</v>
      </c>
      <c r="N8044" s="7">
        <v>2279</v>
      </c>
      <c r="O8044" s="7">
        <v>293</v>
      </c>
      <c r="P8044" s="7">
        <f>SUM(dane3[[#This Row],[RoomService]:[VRDeck]])</f>
        <v>2654</v>
      </c>
      <c r="Q8044" t="s">
        <v>21979</v>
      </c>
      <c r="R8044" t="b">
        <v>0</v>
      </c>
    </row>
    <row r="8045" spans="1:18" x14ac:dyDescent="0.3">
      <c r="A8045" t="s">
        <v>21980</v>
      </c>
      <c r="B8045">
        <f>MID(dane3[[#This Row],[PassengerId]],1,4)+0</f>
        <v>8605</v>
      </c>
      <c r="C8045" t="s">
        <v>14</v>
      </c>
      <c r="D8045" t="b">
        <v>1</v>
      </c>
      <c r="E8045" t="s">
        <v>39</v>
      </c>
      <c r="F8045" t="s">
        <v>23759</v>
      </c>
      <c r="G8045" t="str">
        <f>IFERROR(MID($E8045,SEARCH("/",$E8045,SEARCH("/",$E8045)+1)+1,1),"")</f>
        <v/>
      </c>
      <c r="H8045" t="s">
        <v>16</v>
      </c>
      <c r="I8045">
        <v>28</v>
      </c>
      <c r="J8045" t="b">
        <v>0</v>
      </c>
      <c r="K8045" s="7">
        <v>0</v>
      </c>
      <c r="L8045" s="7">
        <v>0</v>
      </c>
      <c r="M8045" s="7">
        <v>0</v>
      </c>
      <c r="N8045" s="7">
        <v>0</v>
      </c>
      <c r="O8045" s="7">
        <v>0</v>
      </c>
      <c r="P8045" s="7">
        <f>SUM(dane3[[#This Row],[RoomService]:[VRDeck]])</f>
        <v>0</v>
      </c>
      <c r="Q8045" t="s">
        <v>21981</v>
      </c>
      <c r="R8045" t="b">
        <v>1</v>
      </c>
    </row>
    <row r="8046" spans="1:18" x14ac:dyDescent="0.3">
      <c r="A8046" t="s">
        <v>21982</v>
      </c>
      <c r="B8046">
        <f>MID(dane3[[#This Row],[PassengerId]],1,4)+0</f>
        <v>8605</v>
      </c>
      <c r="C8046" t="s">
        <v>14</v>
      </c>
      <c r="D8046" t="b">
        <v>1</v>
      </c>
      <c r="E8046" t="s">
        <v>21978</v>
      </c>
      <c r="F8046" t="str">
        <f>MID($E8046,1,1)</f>
        <v>C</v>
      </c>
      <c r="G8046" t="str">
        <f>IFERROR(MID($E8046,SEARCH("/",$E8046,SEARCH("/",$E8046)+1)+1,1),"")</f>
        <v>S</v>
      </c>
      <c r="H8046" t="s">
        <v>46</v>
      </c>
      <c r="I8046">
        <v>13</v>
      </c>
      <c r="J8046" t="b">
        <v>0</v>
      </c>
      <c r="K8046" s="7">
        <v>0</v>
      </c>
      <c r="L8046" s="7">
        <v>0</v>
      </c>
      <c r="M8046" s="7">
        <v>0</v>
      </c>
      <c r="N8046" s="7">
        <v>0</v>
      </c>
      <c r="O8046" s="7">
        <v>0</v>
      </c>
      <c r="P8046" s="7">
        <f>SUM(dane3[[#This Row],[RoomService]:[VRDeck]])</f>
        <v>0</v>
      </c>
      <c r="Q8046" t="s">
        <v>21983</v>
      </c>
      <c r="R8046" t="b">
        <v>1</v>
      </c>
    </row>
    <row r="8047" spans="1:18" x14ac:dyDescent="0.3">
      <c r="A8047" t="s">
        <v>21984</v>
      </c>
      <c r="B8047">
        <f>MID(dane3[[#This Row],[PassengerId]],1,4)+0</f>
        <v>8605</v>
      </c>
      <c r="C8047" t="s">
        <v>14</v>
      </c>
      <c r="D8047" t="b">
        <v>0</v>
      </c>
      <c r="E8047" t="s">
        <v>21978</v>
      </c>
      <c r="F8047" t="str">
        <f>MID($E8047,1,1)</f>
        <v>C</v>
      </c>
      <c r="G8047" t="str">
        <f>IFERROR(MID($E8047,SEARCH("/",$E8047,SEARCH("/",$E8047)+1)+1,1),"")</f>
        <v>S</v>
      </c>
      <c r="H8047" t="s">
        <v>16</v>
      </c>
      <c r="I8047">
        <v>26</v>
      </c>
      <c r="J8047" t="b">
        <v>0</v>
      </c>
      <c r="K8047" s="7">
        <v>0</v>
      </c>
      <c r="L8047" s="7">
        <v>226</v>
      </c>
      <c r="M8047" s="7">
        <v>0</v>
      </c>
      <c r="N8047" s="7">
        <v>436</v>
      </c>
      <c r="O8047" s="7">
        <v>4051</v>
      </c>
      <c r="P8047" s="7">
        <f>SUM(dane3[[#This Row],[RoomService]:[VRDeck]])</f>
        <v>4713</v>
      </c>
      <c r="Q8047" t="s">
        <v>21985</v>
      </c>
      <c r="R8047" t="b">
        <v>0</v>
      </c>
    </row>
    <row r="8048" spans="1:18" x14ac:dyDescent="0.3">
      <c r="A8048" t="s">
        <v>21986</v>
      </c>
      <c r="B8048">
        <f>MID(dane3[[#This Row],[PassengerId]],1,4)+0</f>
        <v>8605</v>
      </c>
      <c r="C8048" t="s">
        <v>14</v>
      </c>
      <c r="D8048" t="b">
        <v>1</v>
      </c>
      <c r="E8048" t="s">
        <v>21978</v>
      </c>
      <c r="F8048" t="str">
        <f>MID($E8048,1,1)</f>
        <v>C</v>
      </c>
      <c r="G8048" t="str">
        <f>IFERROR(MID($E8048,SEARCH("/",$E8048,SEARCH("/",$E8048)+1)+1,1),"")</f>
        <v>S</v>
      </c>
      <c r="H8048" t="s">
        <v>46</v>
      </c>
      <c r="I8048">
        <v>33</v>
      </c>
      <c r="J8048" t="b">
        <v>0</v>
      </c>
      <c r="K8048" s="7">
        <v>0</v>
      </c>
      <c r="L8048" s="7">
        <v>0</v>
      </c>
      <c r="M8048" s="7">
        <v>0</v>
      </c>
      <c r="N8048" s="7">
        <v>0</v>
      </c>
      <c r="O8048" s="7">
        <v>0</v>
      </c>
      <c r="P8048" s="7">
        <f>SUM(dane3[[#This Row],[RoomService]:[VRDeck]])</f>
        <v>0</v>
      </c>
      <c r="Q8048" t="s">
        <v>21987</v>
      </c>
      <c r="R8048" t="b">
        <v>1</v>
      </c>
    </row>
    <row r="8049" spans="1:18" x14ac:dyDescent="0.3">
      <c r="A8049" t="s">
        <v>21988</v>
      </c>
      <c r="B8049">
        <f>MID(dane3[[#This Row],[PassengerId]],1,4)+0</f>
        <v>8606</v>
      </c>
      <c r="C8049" t="s">
        <v>19</v>
      </c>
      <c r="D8049" t="b">
        <v>1</v>
      </c>
      <c r="E8049" t="s">
        <v>21989</v>
      </c>
      <c r="F8049" t="str">
        <f>MID($E8049,1,1)</f>
        <v>G</v>
      </c>
      <c r="G8049" t="str">
        <f>IFERROR(MID($E8049,SEARCH("/",$E8049,SEARCH("/",$E8049)+1)+1,1),"")</f>
        <v>S</v>
      </c>
      <c r="H8049" t="s">
        <v>16</v>
      </c>
      <c r="I8049">
        <v>18</v>
      </c>
      <c r="J8049" t="b">
        <v>0</v>
      </c>
      <c r="K8049" s="7">
        <v>0</v>
      </c>
      <c r="L8049" s="7">
        <v>0</v>
      </c>
      <c r="M8049" s="7">
        <v>0</v>
      </c>
      <c r="N8049" s="7">
        <v>0</v>
      </c>
      <c r="O8049" s="7">
        <v>0</v>
      </c>
      <c r="P8049" s="7">
        <f>SUM(dane3[[#This Row],[RoomService]:[VRDeck]])</f>
        <v>0</v>
      </c>
      <c r="Q8049" t="s">
        <v>21990</v>
      </c>
      <c r="R8049" t="b">
        <v>0</v>
      </c>
    </row>
    <row r="8050" spans="1:18" x14ac:dyDescent="0.3">
      <c r="A8050" t="s">
        <v>21991</v>
      </c>
      <c r="B8050">
        <f>MID(dane3[[#This Row],[PassengerId]],1,4)+0</f>
        <v>8606</v>
      </c>
      <c r="C8050" t="s">
        <v>19</v>
      </c>
      <c r="D8050" t="b">
        <v>0</v>
      </c>
      <c r="E8050" t="s">
        <v>21992</v>
      </c>
      <c r="F8050" t="str">
        <f>MID($E8050,1,1)</f>
        <v>F</v>
      </c>
      <c r="G8050" t="str">
        <f>IFERROR(MID($E8050,SEARCH("/",$E8050,SEARCH("/",$E8050)+1)+1,1),"")</f>
        <v>S</v>
      </c>
      <c r="H8050" t="s">
        <v>16</v>
      </c>
      <c r="I8050">
        <v>24</v>
      </c>
      <c r="J8050" t="b">
        <v>0</v>
      </c>
      <c r="K8050" s="7">
        <v>13</v>
      </c>
      <c r="L8050" s="7">
        <v>221</v>
      </c>
      <c r="M8050" s="7">
        <v>0</v>
      </c>
      <c r="N8050" s="7">
        <v>1154</v>
      </c>
      <c r="O8050" s="7">
        <v>0</v>
      </c>
      <c r="P8050" s="7">
        <f>SUM(dane3[[#This Row],[RoomService]:[VRDeck]])</f>
        <v>1388</v>
      </c>
      <c r="Q8050" t="s">
        <v>21993</v>
      </c>
      <c r="R8050" t="b">
        <v>0</v>
      </c>
    </row>
    <row r="8051" spans="1:18" x14ac:dyDescent="0.3">
      <c r="A8051" t="s">
        <v>21994</v>
      </c>
      <c r="B8051">
        <f>MID(dane3[[#This Row],[PassengerId]],1,4)+0</f>
        <v>8606</v>
      </c>
      <c r="C8051" t="s">
        <v>19</v>
      </c>
      <c r="D8051" t="b">
        <v>0</v>
      </c>
      <c r="E8051" t="s">
        <v>21995</v>
      </c>
      <c r="F8051" t="str">
        <f>MID($E8051,1,1)</f>
        <v>E</v>
      </c>
      <c r="G8051" t="str">
        <f>IFERROR(MID($E8051,SEARCH("/",$E8051,SEARCH("/",$E8051)+1)+1,1),"")</f>
        <v>S</v>
      </c>
      <c r="H8051" t="s">
        <v>16</v>
      </c>
      <c r="I8051">
        <v>26</v>
      </c>
      <c r="J8051" t="b">
        <v>0</v>
      </c>
      <c r="K8051" s="7">
        <v>0</v>
      </c>
      <c r="L8051" s="7">
        <v>0</v>
      </c>
      <c r="M8051" s="7">
        <v>148</v>
      </c>
      <c r="N8051" s="7">
        <v>551</v>
      </c>
      <c r="O8051" s="7">
        <v>89</v>
      </c>
      <c r="P8051" s="7">
        <f>SUM(dane3[[#This Row],[RoomService]:[VRDeck]])</f>
        <v>788</v>
      </c>
      <c r="Q8051" t="s">
        <v>21996</v>
      </c>
      <c r="R8051" t="b">
        <v>0</v>
      </c>
    </row>
    <row r="8052" spans="1:18" x14ac:dyDescent="0.3">
      <c r="A8052" t="s">
        <v>21997</v>
      </c>
      <c r="B8052">
        <f>MID(dane3[[#This Row],[PassengerId]],1,4)+0</f>
        <v>8607</v>
      </c>
      <c r="C8052" t="s">
        <v>19</v>
      </c>
      <c r="D8052" t="b">
        <v>0</v>
      </c>
      <c r="E8052" t="s">
        <v>21998</v>
      </c>
      <c r="F8052" t="str">
        <f>MID($E8052,1,1)</f>
        <v>G</v>
      </c>
      <c r="G8052" t="str">
        <f>IFERROR(MID($E8052,SEARCH("/",$E8052,SEARCH("/",$E8052)+1)+1,1),"")</f>
        <v>S</v>
      </c>
      <c r="H8052" t="s">
        <v>32</v>
      </c>
      <c r="I8052">
        <v>21</v>
      </c>
      <c r="J8052" t="b">
        <v>0</v>
      </c>
      <c r="K8052" s="7">
        <v>0</v>
      </c>
      <c r="L8052" s="7">
        <v>2202</v>
      </c>
      <c r="M8052" s="7">
        <v>9</v>
      </c>
      <c r="N8052" s="7">
        <v>71</v>
      </c>
      <c r="O8052" s="7">
        <v>100</v>
      </c>
      <c r="P8052" s="7">
        <f>SUM(dane3[[#This Row],[RoomService]:[VRDeck]])</f>
        <v>2382</v>
      </c>
      <c r="Q8052" t="s">
        <v>21999</v>
      </c>
      <c r="R8052" t="b">
        <v>1</v>
      </c>
    </row>
    <row r="8053" spans="1:18" x14ac:dyDescent="0.3">
      <c r="A8053" t="s">
        <v>22000</v>
      </c>
      <c r="B8053">
        <f>MID(dane3[[#This Row],[PassengerId]],1,4)+0</f>
        <v>8609</v>
      </c>
      <c r="C8053" t="s">
        <v>19</v>
      </c>
      <c r="D8053" t="b">
        <v>0</v>
      </c>
      <c r="E8053" t="s">
        <v>22001</v>
      </c>
      <c r="F8053" t="str">
        <f>MID($E8053,1,1)</f>
        <v>E</v>
      </c>
      <c r="G8053" t="str">
        <f>IFERROR(MID($E8053,SEARCH("/",$E8053,SEARCH("/",$E8053)+1)+1,1),"")</f>
        <v>S</v>
      </c>
      <c r="H8053" t="s">
        <v>16</v>
      </c>
      <c r="I8053">
        <v>27</v>
      </c>
      <c r="J8053" t="b">
        <v>0</v>
      </c>
      <c r="K8053" s="7">
        <v>0</v>
      </c>
      <c r="L8053" s="7">
        <v>0</v>
      </c>
      <c r="M8053" s="7">
        <v>2</v>
      </c>
      <c r="N8053" s="7">
        <v>994</v>
      </c>
      <c r="O8053" s="7">
        <v>0</v>
      </c>
      <c r="P8053" s="7">
        <f>SUM(dane3[[#This Row],[RoomService]:[VRDeck]])</f>
        <v>996</v>
      </c>
      <c r="Q8053" t="s">
        <v>22002</v>
      </c>
      <c r="R8053" t="b">
        <v>0</v>
      </c>
    </row>
    <row r="8054" spans="1:18" x14ac:dyDescent="0.3">
      <c r="A8054" t="s">
        <v>22003</v>
      </c>
      <c r="B8054">
        <f>MID(dane3[[#This Row],[PassengerId]],1,4)+0</f>
        <v>8610</v>
      </c>
      <c r="C8054" t="s">
        <v>19</v>
      </c>
      <c r="D8054" t="b">
        <v>1</v>
      </c>
      <c r="E8054" t="s">
        <v>22004</v>
      </c>
      <c r="F8054" t="str">
        <f>MID($E8054,1,1)</f>
        <v>G</v>
      </c>
      <c r="G8054" t="str">
        <f>IFERROR(MID($E8054,SEARCH("/",$E8054,SEARCH("/",$E8054)+1)+1,1),"")</f>
        <v>P</v>
      </c>
      <c r="H8054" t="s">
        <v>32</v>
      </c>
      <c r="I8054">
        <v>15</v>
      </c>
      <c r="J8054" t="b">
        <v>0</v>
      </c>
      <c r="K8054" s="7">
        <v>0</v>
      </c>
      <c r="L8054" s="7">
        <v>0</v>
      </c>
      <c r="M8054" s="7">
        <v>0</v>
      </c>
      <c r="N8054" s="7">
        <v>0</v>
      </c>
      <c r="O8054" s="7">
        <v>0</v>
      </c>
      <c r="P8054" s="7">
        <f>SUM(dane3[[#This Row],[RoomService]:[VRDeck]])</f>
        <v>0</v>
      </c>
      <c r="Q8054" t="s">
        <v>22005</v>
      </c>
      <c r="R8054" t="b">
        <v>1</v>
      </c>
    </row>
    <row r="8055" spans="1:18" x14ac:dyDescent="0.3">
      <c r="A8055" t="s">
        <v>22006</v>
      </c>
      <c r="B8055">
        <f>MID(dane3[[#This Row],[PassengerId]],1,4)+0</f>
        <v>8611</v>
      </c>
      <c r="C8055" t="s">
        <v>19</v>
      </c>
      <c r="D8055" t="b">
        <v>0</v>
      </c>
      <c r="E8055" t="s">
        <v>22007</v>
      </c>
      <c r="F8055" t="str">
        <f>MID($E8055,1,1)</f>
        <v>F</v>
      </c>
      <c r="G8055" t="str">
        <f>IFERROR(MID($E8055,SEARCH("/",$E8055,SEARCH("/",$E8055)+1)+1,1),"")</f>
        <v>P</v>
      </c>
      <c r="H8055" t="s">
        <v>46</v>
      </c>
      <c r="I8055">
        <v>24</v>
      </c>
      <c r="J8055" t="b">
        <v>0</v>
      </c>
      <c r="K8055" s="7">
        <v>2</v>
      </c>
      <c r="L8055" s="7">
        <v>644</v>
      </c>
      <c r="M8055" s="7">
        <v>0</v>
      </c>
      <c r="N8055" s="7">
        <v>0</v>
      </c>
      <c r="O8055" s="7">
        <v>0</v>
      </c>
      <c r="P8055" s="7">
        <f>SUM(dane3[[#This Row],[RoomService]:[VRDeck]])</f>
        <v>646</v>
      </c>
      <c r="Q8055" t="s">
        <v>22008</v>
      </c>
      <c r="R8055" t="b">
        <v>0</v>
      </c>
    </row>
    <row r="8056" spans="1:18" x14ac:dyDescent="0.3">
      <c r="A8056" t="s">
        <v>22009</v>
      </c>
      <c r="B8056">
        <f>MID(dane3[[#This Row],[PassengerId]],1,4)+0</f>
        <v>8612</v>
      </c>
      <c r="C8056" t="s">
        <v>19</v>
      </c>
      <c r="D8056" t="b">
        <v>0</v>
      </c>
      <c r="E8056" t="s">
        <v>22010</v>
      </c>
      <c r="F8056" t="str">
        <f>MID($E8056,1,1)</f>
        <v>G</v>
      </c>
      <c r="G8056" t="str">
        <f>IFERROR(MID($E8056,SEARCH("/",$E8056,SEARCH("/",$E8056)+1)+1,1),"")</f>
        <v>P</v>
      </c>
      <c r="H8056" t="s">
        <v>16</v>
      </c>
      <c r="I8056">
        <v>31</v>
      </c>
      <c r="J8056" t="b">
        <v>0</v>
      </c>
      <c r="K8056" s="7">
        <v>4</v>
      </c>
      <c r="L8056" s="7">
        <v>9</v>
      </c>
      <c r="M8056" s="7">
        <v>870</v>
      </c>
      <c r="N8056" s="7">
        <v>0</v>
      </c>
      <c r="O8056" s="7">
        <v>0</v>
      </c>
      <c r="P8056" s="7">
        <f>SUM(dane3[[#This Row],[RoomService]:[VRDeck]])</f>
        <v>883</v>
      </c>
      <c r="Q8056" t="s">
        <v>22011</v>
      </c>
      <c r="R8056" t="b">
        <v>0</v>
      </c>
    </row>
    <row r="8057" spans="1:18" x14ac:dyDescent="0.3">
      <c r="A8057" t="s">
        <v>22012</v>
      </c>
      <c r="B8057">
        <f>MID(dane3[[#This Row],[PassengerId]],1,4)+0</f>
        <v>8613</v>
      </c>
      <c r="C8057" t="s">
        <v>19</v>
      </c>
      <c r="D8057" t="b">
        <v>0</v>
      </c>
      <c r="E8057" t="s">
        <v>22013</v>
      </c>
      <c r="F8057" t="str">
        <f>MID($E8057,1,1)</f>
        <v>G</v>
      </c>
      <c r="G8057" t="str">
        <f>IFERROR(MID($E8057,SEARCH("/",$E8057,SEARCH("/",$E8057)+1)+1,1),"")</f>
        <v>S</v>
      </c>
      <c r="H8057" t="s">
        <v>16</v>
      </c>
      <c r="I8057">
        <v>10</v>
      </c>
      <c r="J8057" t="b">
        <v>0</v>
      </c>
      <c r="K8057" s="7">
        <v>0</v>
      </c>
      <c r="L8057" s="7">
        <v>0</v>
      </c>
      <c r="M8057" s="7">
        <v>0</v>
      </c>
      <c r="N8057" s="7">
        <v>0</v>
      </c>
      <c r="O8057" s="7">
        <v>0</v>
      </c>
      <c r="P8057" s="7">
        <f>SUM(dane3[[#This Row],[RoomService]:[VRDeck]])</f>
        <v>0</v>
      </c>
      <c r="Q8057" t="s">
        <v>23799</v>
      </c>
      <c r="R8057" t="b">
        <v>1</v>
      </c>
    </row>
    <row r="8058" spans="1:18" x14ac:dyDescent="0.3">
      <c r="A8058" t="s">
        <v>22014</v>
      </c>
      <c r="B8058">
        <f>MID(dane3[[#This Row],[PassengerId]],1,4)+0</f>
        <v>8614</v>
      </c>
      <c r="C8058" t="s">
        <v>19</v>
      </c>
      <c r="D8058" t="b">
        <v>0</v>
      </c>
      <c r="E8058" t="s">
        <v>22015</v>
      </c>
      <c r="F8058" t="str">
        <f>MID($E8058,1,1)</f>
        <v>G</v>
      </c>
      <c r="G8058" t="str">
        <f>IFERROR(MID($E8058,SEARCH("/",$E8058,SEARCH("/",$E8058)+1)+1,1),"")</f>
        <v>P</v>
      </c>
      <c r="H8058" t="s">
        <v>16</v>
      </c>
      <c r="I8058">
        <v>23</v>
      </c>
      <c r="J8058" t="b">
        <v>0</v>
      </c>
      <c r="K8058" s="7">
        <v>4</v>
      </c>
      <c r="L8058" s="7">
        <v>3</v>
      </c>
      <c r="M8058" s="7">
        <v>1785</v>
      </c>
      <c r="N8058" s="7">
        <v>0</v>
      </c>
      <c r="O8058" s="7">
        <v>0</v>
      </c>
      <c r="P8058" s="7">
        <f>SUM(dane3[[#This Row],[RoomService]:[VRDeck]])</f>
        <v>1792</v>
      </c>
      <c r="Q8058" t="s">
        <v>23799</v>
      </c>
      <c r="R8058" t="b">
        <v>1</v>
      </c>
    </row>
    <row r="8059" spans="1:18" x14ac:dyDescent="0.3">
      <c r="A8059" t="s">
        <v>22016</v>
      </c>
      <c r="B8059">
        <f>MID(dane3[[#This Row],[PassengerId]],1,4)+0</f>
        <v>8615</v>
      </c>
      <c r="C8059" t="s">
        <v>19</v>
      </c>
      <c r="D8059" t="b">
        <v>0</v>
      </c>
      <c r="E8059" t="s">
        <v>22017</v>
      </c>
      <c r="F8059" t="str">
        <f>MID($E8059,1,1)</f>
        <v>E</v>
      </c>
      <c r="G8059" t="str">
        <f>IFERROR(MID($E8059,SEARCH("/",$E8059,SEARCH("/",$E8059)+1)+1,1),"")</f>
        <v>S</v>
      </c>
      <c r="H8059" t="s">
        <v>46</v>
      </c>
      <c r="I8059">
        <v>50</v>
      </c>
      <c r="J8059" t="b">
        <v>0</v>
      </c>
      <c r="K8059" s="7">
        <v>0</v>
      </c>
      <c r="L8059" s="7">
        <v>0</v>
      </c>
      <c r="M8059" s="7">
        <v>117</v>
      </c>
      <c r="N8059" s="7">
        <v>712</v>
      </c>
      <c r="O8059" s="7">
        <v>0</v>
      </c>
      <c r="P8059" s="7">
        <f>SUM(dane3[[#This Row],[RoomService]:[VRDeck]])</f>
        <v>829</v>
      </c>
      <c r="Q8059" t="s">
        <v>22018</v>
      </c>
      <c r="R8059" t="b">
        <v>1</v>
      </c>
    </row>
    <row r="8060" spans="1:18" x14ac:dyDescent="0.3">
      <c r="A8060" t="s">
        <v>22019</v>
      </c>
      <c r="B8060">
        <f>MID(dane3[[#This Row],[PassengerId]],1,4)+0</f>
        <v>8615</v>
      </c>
      <c r="C8060" t="s">
        <v>19</v>
      </c>
      <c r="D8060" t="b">
        <v>1</v>
      </c>
      <c r="E8060" t="s">
        <v>22020</v>
      </c>
      <c r="F8060" t="str">
        <f>MID($E8060,1,1)</f>
        <v>G</v>
      </c>
      <c r="G8060" t="str">
        <f>IFERROR(MID($E8060,SEARCH("/",$E8060,SEARCH("/",$E8060)+1)+1,1),"")</f>
        <v>S</v>
      </c>
      <c r="H8060" t="s">
        <v>46</v>
      </c>
      <c r="I8060">
        <v>13</v>
      </c>
      <c r="J8060" t="b">
        <v>0</v>
      </c>
      <c r="K8060" s="7">
        <v>0</v>
      </c>
      <c r="L8060" s="7">
        <v>0</v>
      </c>
      <c r="M8060" s="7">
        <v>0</v>
      </c>
      <c r="N8060" s="7">
        <v>0</v>
      </c>
      <c r="O8060" s="7">
        <v>0</v>
      </c>
      <c r="P8060" s="7">
        <f>SUM(dane3[[#This Row],[RoomService]:[VRDeck]])</f>
        <v>0</v>
      </c>
      <c r="Q8060" t="s">
        <v>22021</v>
      </c>
      <c r="R8060" t="b">
        <v>1</v>
      </c>
    </row>
    <row r="8061" spans="1:18" x14ac:dyDescent="0.3">
      <c r="A8061" t="s">
        <v>21761</v>
      </c>
      <c r="B8061">
        <f>MID(dane3[[#This Row],[PassengerId]],1,4)+0</f>
        <v>8508</v>
      </c>
      <c r="C8061" t="s">
        <v>53</v>
      </c>
      <c r="D8061" t="b">
        <v>1</v>
      </c>
      <c r="E8061" t="s">
        <v>21762</v>
      </c>
      <c r="F8061" t="str">
        <f>MID($E8061,1,1)</f>
        <v>F</v>
      </c>
      <c r="G8061" t="str">
        <f>IFERROR(MID($E8061,SEARCH("/",$E8061,SEARCH("/",$E8061)+1)+1,1),"")</f>
        <v>P</v>
      </c>
      <c r="H8061" t="s">
        <v>16</v>
      </c>
      <c r="I8061">
        <v>48</v>
      </c>
      <c r="J8061" t="b">
        <v>0</v>
      </c>
      <c r="K8061" s="7">
        <v>0</v>
      </c>
      <c r="L8061" s="7">
        <v>0</v>
      </c>
      <c r="M8061" s="7">
        <v>0</v>
      </c>
      <c r="N8061" s="7">
        <v>0</v>
      </c>
      <c r="O8061" s="7">
        <v>0</v>
      </c>
      <c r="P8061" s="7">
        <f>SUM(dane3[[#This Row],[RoomService]:[VRDeck]])</f>
        <v>0</v>
      </c>
      <c r="Q8061" t="s">
        <v>21763</v>
      </c>
      <c r="R8061" t="b">
        <v>1</v>
      </c>
    </row>
    <row r="8062" spans="1:18" x14ac:dyDescent="0.3">
      <c r="A8062" t="s">
        <v>21764</v>
      </c>
      <c r="B8062">
        <f>MID(dane3[[#This Row],[PassengerId]],1,4)+0</f>
        <v>8508</v>
      </c>
      <c r="C8062" t="s">
        <v>53</v>
      </c>
      <c r="D8062" t="b">
        <v>1</v>
      </c>
      <c r="E8062" t="s">
        <v>21762</v>
      </c>
      <c r="F8062" t="str">
        <f>MID($E8062,1,1)</f>
        <v>F</v>
      </c>
      <c r="G8062" t="str">
        <f>IFERROR(MID($E8062,SEARCH("/",$E8062,SEARCH("/",$E8062)+1)+1,1),"")</f>
        <v>P</v>
      </c>
      <c r="H8062" t="s">
        <v>16</v>
      </c>
      <c r="I8062">
        <v>2</v>
      </c>
      <c r="J8062" t="b">
        <v>0</v>
      </c>
      <c r="K8062" s="7">
        <v>0</v>
      </c>
      <c r="L8062" s="7">
        <v>0</v>
      </c>
      <c r="M8062" s="7">
        <v>0</v>
      </c>
      <c r="N8062" s="7">
        <v>0</v>
      </c>
      <c r="O8062" s="7">
        <v>0</v>
      </c>
      <c r="P8062" s="7">
        <f>SUM(dane3[[#This Row],[RoomService]:[VRDeck]])</f>
        <v>0</v>
      </c>
      <c r="Q8062" t="s">
        <v>21765</v>
      </c>
      <c r="R8062" t="b">
        <v>1</v>
      </c>
    </row>
    <row r="8063" spans="1:18" x14ac:dyDescent="0.3">
      <c r="A8063" t="s">
        <v>22027</v>
      </c>
      <c r="B8063">
        <f>MID(dane3[[#This Row],[PassengerId]],1,4)+0</f>
        <v>8617</v>
      </c>
      <c r="C8063" t="s">
        <v>19</v>
      </c>
      <c r="D8063" t="b">
        <v>0</v>
      </c>
      <c r="E8063" t="s">
        <v>22028</v>
      </c>
      <c r="F8063" t="str">
        <f>MID($E8063,1,1)</f>
        <v>F</v>
      </c>
      <c r="G8063" t="str">
        <f>IFERROR(MID($E8063,SEARCH("/",$E8063,SEARCH("/",$E8063)+1)+1,1),"")</f>
        <v>P</v>
      </c>
      <c r="H8063" t="s">
        <v>16</v>
      </c>
      <c r="I8063">
        <v>21</v>
      </c>
      <c r="J8063" t="b">
        <v>0</v>
      </c>
      <c r="K8063" s="7">
        <v>11</v>
      </c>
      <c r="L8063" s="7">
        <v>1475</v>
      </c>
      <c r="M8063" s="7">
        <v>0</v>
      </c>
      <c r="N8063" s="7">
        <v>0</v>
      </c>
      <c r="O8063" s="7">
        <v>0</v>
      </c>
      <c r="P8063" s="7">
        <f>SUM(dane3[[#This Row],[RoomService]:[VRDeck]])</f>
        <v>1486</v>
      </c>
      <c r="Q8063" t="s">
        <v>22029</v>
      </c>
      <c r="R8063" t="b">
        <v>1</v>
      </c>
    </row>
    <row r="8064" spans="1:18" x14ac:dyDescent="0.3">
      <c r="A8064" t="s">
        <v>22030</v>
      </c>
      <c r="B8064">
        <f>MID(dane3[[#This Row],[PassengerId]],1,4)+0</f>
        <v>8618</v>
      </c>
      <c r="C8064" t="s">
        <v>14</v>
      </c>
      <c r="D8064" t="b">
        <v>0</v>
      </c>
      <c r="E8064" t="s">
        <v>22031</v>
      </c>
      <c r="F8064" t="str">
        <f>MID($E8064,1,1)</f>
        <v>B</v>
      </c>
      <c r="G8064" t="str">
        <f>IFERROR(MID($E8064,SEARCH("/",$E8064,SEARCH("/",$E8064)+1)+1,1),"")</f>
        <v>S</v>
      </c>
      <c r="H8064" t="s">
        <v>46</v>
      </c>
      <c r="I8064">
        <v>18</v>
      </c>
      <c r="J8064" t="b">
        <v>0</v>
      </c>
      <c r="K8064" s="7">
        <v>0</v>
      </c>
      <c r="L8064" s="7">
        <v>694</v>
      </c>
      <c r="M8064" s="7">
        <v>0</v>
      </c>
      <c r="N8064" s="7">
        <v>0</v>
      </c>
      <c r="O8064" s="7">
        <v>1370</v>
      </c>
      <c r="P8064" s="7">
        <f>SUM(dane3[[#This Row],[RoomService]:[VRDeck]])</f>
        <v>2064</v>
      </c>
      <c r="Q8064" t="s">
        <v>22032</v>
      </c>
      <c r="R8064" t="b">
        <v>0</v>
      </c>
    </row>
    <row r="8065" spans="1:18" x14ac:dyDescent="0.3">
      <c r="A8065" t="s">
        <v>22033</v>
      </c>
      <c r="B8065">
        <f>MID(dane3[[#This Row],[PassengerId]],1,4)+0</f>
        <v>8618</v>
      </c>
      <c r="C8065" t="s">
        <v>14</v>
      </c>
      <c r="D8065" t="b">
        <v>1</v>
      </c>
      <c r="E8065" t="s">
        <v>22031</v>
      </c>
      <c r="F8065" t="str">
        <f>MID($E8065,1,1)</f>
        <v>B</v>
      </c>
      <c r="G8065" t="str">
        <f>IFERROR(MID($E8065,SEARCH("/",$E8065,SEARCH("/",$E8065)+1)+1,1),"")</f>
        <v>S</v>
      </c>
      <c r="H8065" t="s">
        <v>16</v>
      </c>
      <c r="I8065">
        <v>16</v>
      </c>
      <c r="J8065" t="b">
        <v>0</v>
      </c>
      <c r="K8065" s="7">
        <v>0</v>
      </c>
      <c r="L8065" s="7">
        <v>0</v>
      </c>
      <c r="M8065" s="7">
        <v>0</v>
      </c>
      <c r="N8065" s="7">
        <v>0</v>
      </c>
      <c r="O8065" s="7">
        <v>0</v>
      </c>
      <c r="P8065" s="7">
        <f>SUM(dane3[[#This Row],[RoomService]:[VRDeck]])</f>
        <v>0</v>
      </c>
      <c r="Q8065" t="s">
        <v>22034</v>
      </c>
      <c r="R8065" t="b">
        <v>1</v>
      </c>
    </row>
    <row r="8066" spans="1:18" x14ac:dyDescent="0.3">
      <c r="A8066" t="s">
        <v>22035</v>
      </c>
      <c r="B8066">
        <f>MID(dane3[[#This Row],[PassengerId]],1,4)+0</f>
        <v>8619</v>
      </c>
      <c r="C8066" t="s">
        <v>14</v>
      </c>
      <c r="D8066" t="b">
        <v>0</v>
      </c>
      <c r="E8066" t="s">
        <v>22036</v>
      </c>
      <c r="F8066" t="str">
        <f>MID($E8066,1,1)</f>
        <v>E</v>
      </c>
      <c r="G8066" t="str">
        <f>IFERROR(MID($E8066,SEARCH("/",$E8066,SEARCH("/",$E8066)+1)+1,1),"")</f>
        <v>S</v>
      </c>
      <c r="H8066" t="s">
        <v>16</v>
      </c>
      <c r="I8066">
        <v>47</v>
      </c>
      <c r="J8066" t="b">
        <v>0</v>
      </c>
      <c r="K8066" s="7">
        <v>187</v>
      </c>
      <c r="L8066" s="7">
        <v>268</v>
      </c>
      <c r="M8066" s="7">
        <v>977</v>
      </c>
      <c r="N8066" s="7">
        <v>3441</v>
      </c>
      <c r="O8066" s="7">
        <v>236</v>
      </c>
      <c r="P8066" s="7">
        <f>SUM(dane3[[#This Row],[RoomService]:[VRDeck]])</f>
        <v>5109</v>
      </c>
      <c r="Q8066" t="s">
        <v>22037</v>
      </c>
      <c r="R8066" t="b">
        <v>0</v>
      </c>
    </row>
    <row r="8067" spans="1:18" x14ac:dyDescent="0.3">
      <c r="A8067" t="s">
        <v>21766</v>
      </c>
      <c r="B8067">
        <f>MID(dane3[[#This Row],[PassengerId]],1,4)+0</f>
        <v>8508</v>
      </c>
      <c r="C8067" t="s">
        <v>53</v>
      </c>
      <c r="D8067" t="b">
        <v>0</v>
      </c>
      <c r="E8067" t="s">
        <v>21762</v>
      </c>
      <c r="F8067" t="str">
        <f>MID($E8067,1,1)</f>
        <v>F</v>
      </c>
      <c r="G8067" t="str">
        <f>IFERROR(MID($E8067,SEARCH("/",$E8067,SEARCH("/",$E8067)+1)+1,1),"")</f>
        <v>P</v>
      </c>
      <c r="H8067" t="s">
        <v>16</v>
      </c>
      <c r="I8067">
        <v>0</v>
      </c>
      <c r="J8067" t="b">
        <v>0</v>
      </c>
      <c r="K8067" s="7">
        <v>0</v>
      </c>
      <c r="L8067" s="7">
        <v>0</v>
      </c>
      <c r="M8067" s="7">
        <v>0</v>
      </c>
      <c r="N8067" s="7">
        <v>0</v>
      </c>
      <c r="O8067" s="7">
        <v>0</v>
      </c>
      <c r="P8067" s="7">
        <f>SUM(dane3[[#This Row],[RoomService]:[VRDeck]])</f>
        <v>0</v>
      </c>
      <c r="Q8067" t="s">
        <v>21767</v>
      </c>
      <c r="R8067" t="b">
        <v>1</v>
      </c>
    </row>
    <row r="8068" spans="1:18" x14ac:dyDescent="0.3">
      <c r="A8068" t="s">
        <v>22041</v>
      </c>
      <c r="B8068">
        <f>MID(dane3[[#This Row],[PassengerId]],1,4)+0</f>
        <v>8623</v>
      </c>
      <c r="C8068" t="s">
        <v>19</v>
      </c>
      <c r="D8068" t="b">
        <v>0</v>
      </c>
      <c r="E8068" t="s">
        <v>39</v>
      </c>
      <c r="F8068" t="s">
        <v>23762</v>
      </c>
      <c r="G8068" t="str">
        <f>IFERROR(MID($E8068,SEARCH("/",$E8068,SEARCH("/",$E8068)+1)+1,1),"")</f>
        <v/>
      </c>
      <c r="H8068" t="s">
        <v>16</v>
      </c>
      <c r="I8068">
        <v>15</v>
      </c>
      <c r="J8068" t="b">
        <v>0</v>
      </c>
      <c r="K8068" s="7">
        <v>9</v>
      </c>
      <c r="L8068" s="7">
        <v>731</v>
      </c>
      <c r="M8068" s="7">
        <v>85</v>
      </c>
      <c r="N8068" s="7">
        <v>0</v>
      </c>
      <c r="O8068" s="7">
        <v>537</v>
      </c>
      <c r="P8068" s="7">
        <f>SUM(dane3[[#This Row],[RoomService]:[VRDeck]])</f>
        <v>1362</v>
      </c>
      <c r="Q8068" t="s">
        <v>22042</v>
      </c>
      <c r="R8068" t="b">
        <v>0</v>
      </c>
    </row>
    <row r="8069" spans="1:18" x14ac:dyDescent="0.3">
      <c r="A8069" t="s">
        <v>22043</v>
      </c>
      <c r="B8069">
        <f>MID(dane3[[#This Row],[PassengerId]],1,4)+0</f>
        <v>8624</v>
      </c>
      <c r="C8069" t="s">
        <v>19</v>
      </c>
      <c r="D8069" t="b">
        <v>0</v>
      </c>
      <c r="E8069" t="s">
        <v>22044</v>
      </c>
      <c r="F8069" t="str">
        <f>MID($E8069,1,1)</f>
        <v>F</v>
      </c>
      <c r="G8069" t="str">
        <f>IFERROR(MID($E8069,SEARCH("/",$E8069,SEARCH("/",$E8069)+1)+1,1),"")</f>
        <v>S</v>
      </c>
      <c r="H8069" t="s">
        <v>16</v>
      </c>
      <c r="I8069">
        <v>46</v>
      </c>
      <c r="J8069" t="b">
        <v>0</v>
      </c>
      <c r="K8069" s="7">
        <v>135</v>
      </c>
      <c r="L8069" s="7">
        <v>0</v>
      </c>
      <c r="M8069" s="7">
        <v>0</v>
      </c>
      <c r="N8069" s="7">
        <v>0</v>
      </c>
      <c r="O8069" s="7">
        <v>928</v>
      </c>
      <c r="P8069" s="7">
        <f>SUM(dane3[[#This Row],[RoomService]:[VRDeck]])</f>
        <v>1063</v>
      </c>
      <c r="Q8069" t="s">
        <v>22045</v>
      </c>
      <c r="R8069" t="b">
        <v>0</v>
      </c>
    </row>
    <row r="8070" spans="1:18" x14ac:dyDescent="0.3">
      <c r="A8070" t="s">
        <v>22046</v>
      </c>
      <c r="B8070">
        <f>MID(dane3[[#This Row],[PassengerId]],1,4)+0</f>
        <v>8624</v>
      </c>
      <c r="C8070" t="s">
        <v>19</v>
      </c>
      <c r="D8070" t="b">
        <v>1</v>
      </c>
      <c r="E8070" t="s">
        <v>22047</v>
      </c>
      <c r="F8070" t="str">
        <f>MID($E8070,1,1)</f>
        <v>G</v>
      </c>
      <c r="G8070" t="str">
        <f>IFERROR(MID($E8070,SEARCH("/",$E8070,SEARCH("/",$E8070)+1)+1,1),"")</f>
        <v>S</v>
      </c>
      <c r="H8070" t="s">
        <v>16</v>
      </c>
      <c r="I8070">
        <v>6</v>
      </c>
      <c r="J8070" t="b">
        <v>0</v>
      </c>
      <c r="K8070" s="7">
        <v>0</v>
      </c>
      <c r="L8070" s="7">
        <v>0</v>
      </c>
      <c r="M8070" s="7">
        <v>0</v>
      </c>
      <c r="N8070" s="7">
        <v>0</v>
      </c>
      <c r="O8070" s="7">
        <v>0</v>
      </c>
      <c r="P8070" s="7">
        <f>SUM(dane3[[#This Row],[RoomService]:[VRDeck]])</f>
        <v>0</v>
      </c>
      <c r="Q8070" t="s">
        <v>22048</v>
      </c>
      <c r="R8070" t="b">
        <v>0</v>
      </c>
    </row>
    <row r="8071" spans="1:18" x14ac:dyDescent="0.3">
      <c r="A8071" t="s">
        <v>22049</v>
      </c>
      <c r="B8071">
        <f>MID(dane3[[#This Row],[PassengerId]],1,4)+0</f>
        <v>8626</v>
      </c>
      <c r="C8071" t="s">
        <v>19</v>
      </c>
      <c r="D8071" t="b">
        <v>0</v>
      </c>
      <c r="E8071" t="s">
        <v>22050</v>
      </c>
      <c r="F8071" t="str">
        <f>MID($E8071,1,1)</f>
        <v>F</v>
      </c>
      <c r="G8071" t="str">
        <f>IFERROR(MID($E8071,SEARCH("/",$E8071,SEARCH("/",$E8071)+1)+1,1),"")</f>
        <v>P</v>
      </c>
      <c r="H8071" t="s">
        <v>16</v>
      </c>
      <c r="I8071">
        <v>26</v>
      </c>
      <c r="J8071" t="b">
        <v>0</v>
      </c>
      <c r="K8071" s="7">
        <v>1</v>
      </c>
      <c r="L8071" s="7">
        <v>0</v>
      </c>
      <c r="M8071" s="7">
        <v>1</v>
      </c>
      <c r="N8071" s="7">
        <v>15</v>
      </c>
      <c r="O8071" s="7">
        <v>854</v>
      </c>
      <c r="P8071" s="7">
        <f>SUM(dane3[[#This Row],[RoomService]:[VRDeck]])</f>
        <v>871</v>
      </c>
      <c r="Q8071" t="s">
        <v>22051</v>
      </c>
      <c r="R8071" t="b">
        <v>0</v>
      </c>
    </row>
    <row r="8072" spans="1:18" x14ac:dyDescent="0.3">
      <c r="A8072" t="s">
        <v>22052</v>
      </c>
      <c r="B8072">
        <f>MID(dane3[[#This Row],[PassengerId]],1,4)+0</f>
        <v>8628</v>
      </c>
      <c r="C8072" t="s">
        <v>19</v>
      </c>
      <c r="D8072" t="b">
        <v>0</v>
      </c>
      <c r="E8072" t="s">
        <v>22053</v>
      </c>
      <c r="F8072" t="str">
        <f>MID($E8072,1,1)</f>
        <v>F</v>
      </c>
      <c r="G8072" t="str">
        <f>IFERROR(MID($E8072,SEARCH("/",$E8072,SEARCH("/",$E8072)+1)+1,1),"")</f>
        <v>S</v>
      </c>
      <c r="H8072" t="s">
        <v>32</v>
      </c>
      <c r="I8072">
        <v>49</v>
      </c>
      <c r="J8072" t="b">
        <v>0</v>
      </c>
      <c r="K8072" s="7">
        <v>0</v>
      </c>
      <c r="L8072" s="7">
        <v>18</v>
      </c>
      <c r="M8072" s="7">
        <v>0</v>
      </c>
      <c r="N8072" s="7">
        <v>0</v>
      </c>
      <c r="O8072" s="7">
        <v>686</v>
      </c>
      <c r="P8072" s="7">
        <f>SUM(dane3[[#This Row],[RoomService]:[VRDeck]])</f>
        <v>704</v>
      </c>
      <c r="Q8072" t="s">
        <v>22054</v>
      </c>
      <c r="R8072" t="b">
        <v>0</v>
      </c>
    </row>
    <row r="8073" spans="1:18" x14ac:dyDescent="0.3">
      <c r="A8073" t="s">
        <v>22055</v>
      </c>
      <c r="B8073">
        <f>MID(dane3[[#This Row],[PassengerId]],1,4)+0</f>
        <v>8629</v>
      </c>
      <c r="C8073" t="s">
        <v>19</v>
      </c>
      <c r="D8073" t="b">
        <v>1</v>
      </c>
      <c r="E8073" t="s">
        <v>22056</v>
      </c>
      <c r="F8073" t="str">
        <f>MID($E8073,1,1)</f>
        <v>G</v>
      </c>
      <c r="G8073" t="str">
        <f>IFERROR(MID($E8073,SEARCH("/",$E8073,SEARCH("/",$E8073)+1)+1,1),"")</f>
        <v>S</v>
      </c>
      <c r="H8073" t="s">
        <v>16</v>
      </c>
      <c r="I8073">
        <v>28</v>
      </c>
      <c r="J8073" t="b">
        <v>0</v>
      </c>
      <c r="K8073" s="7">
        <v>0</v>
      </c>
      <c r="L8073" s="7">
        <v>0</v>
      </c>
      <c r="M8073" s="7">
        <v>0</v>
      </c>
      <c r="N8073" s="7">
        <v>0</v>
      </c>
      <c r="O8073" s="7">
        <v>0</v>
      </c>
      <c r="P8073" s="7">
        <f>SUM(dane3[[#This Row],[RoomService]:[VRDeck]])</f>
        <v>0</v>
      </c>
      <c r="Q8073" t="s">
        <v>22057</v>
      </c>
      <c r="R8073" t="b">
        <v>1</v>
      </c>
    </row>
    <row r="8074" spans="1:18" x14ac:dyDescent="0.3">
      <c r="A8074" t="s">
        <v>21798</v>
      </c>
      <c r="B8074">
        <f>MID(dane3[[#This Row],[PassengerId]],1,4)+0</f>
        <v>8530</v>
      </c>
      <c r="C8074" t="s">
        <v>53</v>
      </c>
      <c r="D8074" t="b">
        <v>0</v>
      </c>
      <c r="E8074" t="s">
        <v>21799</v>
      </c>
      <c r="F8074" t="str">
        <f>MID($E8074,1,1)</f>
        <v>F</v>
      </c>
      <c r="G8074" t="str">
        <f>IFERROR(MID($E8074,SEARCH("/",$E8074,SEARCH("/",$E8074)+1)+1,1),"")</f>
        <v>S</v>
      </c>
      <c r="H8074" t="s">
        <v>16</v>
      </c>
      <c r="I8074">
        <v>28</v>
      </c>
      <c r="J8074" t="b">
        <v>0</v>
      </c>
      <c r="K8074" s="7">
        <v>2502</v>
      </c>
      <c r="L8074" s="7">
        <v>0</v>
      </c>
      <c r="M8074" s="7">
        <v>44</v>
      </c>
      <c r="N8074" s="7">
        <v>23</v>
      </c>
      <c r="O8074" s="7">
        <v>29</v>
      </c>
      <c r="P8074" s="7">
        <f>SUM(dane3[[#This Row],[RoomService]:[VRDeck]])</f>
        <v>2598</v>
      </c>
      <c r="Q8074" t="s">
        <v>21800</v>
      </c>
      <c r="R8074" t="b">
        <v>0</v>
      </c>
    </row>
    <row r="8075" spans="1:18" x14ac:dyDescent="0.3">
      <c r="A8075" t="s">
        <v>22061</v>
      </c>
      <c r="B8075">
        <f>MID(dane3[[#This Row],[PassengerId]],1,4)+0</f>
        <v>8633</v>
      </c>
      <c r="C8075" t="s">
        <v>19</v>
      </c>
      <c r="D8075" t="b">
        <v>0</v>
      </c>
      <c r="E8075" t="s">
        <v>22062</v>
      </c>
      <c r="F8075" t="str">
        <f>MID($E8075,1,1)</f>
        <v>F</v>
      </c>
      <c r="G8075" t="str">
        <f>IFERROR(MID($E8075,SEARCH("/",$E8075,SEARCH("/",$E8075)+1)+1,1),"")</f>
        <v>S</v>
      </c>
      <c r="H8075" t="s">
        <v>16</v>
      </c>
      <c r="I8075">
        <v>17</v>
      </c>
      <c r="J8075" t="b">
        <v>0</v>
      </c>
      <c r="K8075" s="7">
        <v>2</v>
      </c>
      <c r="L8075" s="7">
        <v>33</v>
      </c>
      <c r="M8075" s="7">
        <v>97</v>
      </c>
      <c r="N8075" s="7">
        <v>553</v>
      </c>
      <c r="O8075" s="7">
        <v>0</v>
      </c>
      <c r="P8075" s="7">
        <f>SUM(dane3[[#This Row],[RoomService]:[VRDeck]])</f>
        <v>685</v>
      </c>
      <c r="Q8075" t="s">
        <v>22063</v>
      </c>
      <c r="R8075" t="b">
        <v>0</v>
      </c>
    </row>
    <row r="8076" spans="1:18" x14ac:dyDescent="0.3">
      <c r="A8076" t="s">
        <v>22064</v>
      </c>
      <c r="B8076">
        <f>MID(dane3[[#This Row],[PassengerId]],1,4)+0</f>
        <v>8634</v>
      </c>
      <c r="C8076" t="s">
        <v>19</v>
      </c>
      <c r="D8076" t="b">
        <v>0</v>
      </c>
      <c r="E8076" t="s">
        <v>22065</v>
      </c>
      <c r="F8076" t="str">
        <f>MID($E8076,1,1)</f>
        <v>G</v>
      </c>
      <c r="G8076" t="str">
        <f>IFERROR(MID($E8076,SEARCH("/",$E8076,SEARCH("/",$E8076)+1)+1,1),"")</f>
        <v>S</v>
      </c>
      <c r="H8076" t="s">
        <v>16</v>
      </c>
      <c r="I8076">
        <v>38</v>
      </c>
      <c r="J8076" t="b">
        <v>0</v>
      </c>
      <c r="K8076" s="7">
        <v>1739</v>
      </c>
      <c r="L8076" s="7">
        <v>0</v>
      </c>
      <c r="M8076" s="7">
        <v>0</v>
      </c>
      <c r="N8076" s="7">
        <v>83</v>
      </c>
      <c r="O8076" s="7">
        <v>0</v>
      </c>
      <c r="P8076" s="7">
        <f>SUM(dane3[[#This Row],[RoomService]:[VRDeck]])</f>
        <v>1822</v>
      </c>
      <c r="Q8076" t="s">
        <v>22066</v>
      </c>
      <c r="R8076" t="b">
        <v>0</v>
      </c>
    </row>
    <row r="8077" spans="1:18" x14ac:dyDescent="0.3">
      <c r="A8077" t="s">
        <v>22067</v>
      </c>
      <c r="B8077">
        <f>MID(dane3[[#This Row],[PassengerId]],1,4)+0</f>
        <v>8635</v>
      </c>
      <c r="C8077" t="s">
        <v>19</v>
      </c>
      <c r="D8077" t="b">
        <v>0</v>
      </c>
      <c r="E8077" t="s">
        <v>22068</v>
      </c>
      <c r="F8077" t="str">
        <f>MID($E8077,1,1)</f>
        <v>E</v>
      </c>
      <c r="G8077" t="str">
        <f>IFERROR(MID($E8077,SEARCH("/",$E8077,SEARCH("/",$E8077)+1)+1,1),"")</f>
        <v>P</v>
      </c>
      <c r="H8077" t="s">
        <v>16</v>
      </c>
      <c r="I8077">
        <v>18</v>
      </c>
      <c r="J8077" t="b">
        <v>0</v>
      </c>
      <c r="K8077" s="7">
        <v>224</v>
      </c>
      <c r="L8077" s="7">
        <v>0</v>
      </c>
      <c r="M8077" s="7">
        <v>0</v>
      </c>
      <c r="N8077" s="7">
        <v>0</v>
      </c>
      <c r="O8077" s="7">
        <v>1384</v>
      </c>
      <c r="P8077" s="7">
        <f>SUM(dane3[[#This Row],[RoomService]:[VRDeck]])</f>
        <v>1608</v>
      </c>
      <c r="Q8077" t="s">
        <v>22069</v>
      </c>
      <c r="R8077" t="b">
        <v>0</v>
      </c>
    </row>
    <row r="8078" spans="1:18" x14ac:dyDescent="0.3">
      <c r="A8078" t="s">
        <v>21807</v>
      </c>
      <c r="B8078">
        <f>MID(dane3[[#This Row],[PassengerId]],1,4)+0</f>
        <v>8537</v>
      </c>
      <c r="C8078" t="s">
        <v>53</v>
      </c>
      <c r="D8078" t="b">
        <v>1</v>
      </c>
      <c r="E8078" t="s">
        <v>21808</v>
      </c>
      <c r="F8078" t="str">
        <f>MID($E8078,1,1)</f>
        <v>F</v>
      </c>
      <c r="G8078" t="str">
        <f>IFERROR(MID($E8078,SEARCH("/",$E8078,SEARCH("/",$E8078)+1)+1,1),"")</f>
        <v>S</v>
      </c>
      <c r="H8078" t="s">
        <v>16</v>
      </c>
      <c r="I8078">
        <v>40</v>
      </c>
      <c r="J8078" t="b">
        <v>0</v>
      </c>
      <c r="K8078" s="7">
        <v>0</v>
      </c>
      <c r="L8078" s="7">
        <v>0</v>
      </c>
      <c r="M8078" s="7">
        <v>0</v>
      </c>
      <c r="N8078" s="7">
        <v>0</v>
      </c>
      <c r="O8078" s="7">
        <v>0</v>
      </c>
      <c r="P8078" s="7">
        <f>SUM(dane3[[#This Row],[RoomService]:[VRDeck]])</f>
        <v>0</v>
      </c>
      <c r="Q8078" t="s">
        <v>21809</v>
      </c>
      <c r="R8078" t="b">
        <v>1</v>
      </c>
    </row>
    <row r="8079" spans="1:18" x14ac:dyDescent="0.3">
      <c r="A8079" t="s">
        <v>15361</v>
      </c>
      <c r="B8079">
        <f>MID(dane3[[#This Row],[PassengerId]],1,4)+0</f>
        <v>5981</v>
      </c>
      <c r="C8079" t="s">
        <v>19</v>
      </c>
      <c r="D8079" t="b">
        <v>0</v>
      </c>
      <c r="E8079" t="s">
        <v>15359</v>
      </c>
      <c r="F8079" t="str">
        <f>MID($E8079,1,1)</f>
        <v>F</v>
      </c>
      <c r="G8079" t="str">
        <f>IFERROR(MID($E8079,SEARCH("/",$E8079,SEARCH("/",$E8079)+1)+1,1),"")</f>
        <v>S</v>
      </c>
      <c r="H8079" t="s">
        <v>16</v>
      </c>
      <c r="I8079">
        <v>2</v>
      </c>
      <c r="J8079" t="b">
        <v>0</v>
      </c>
      <c r="K8079" s="7">
        <v>0</v>
      </c>
      <c r="L8079" s="7">
        <v>0</v>
      </c>
      <c r="M8079" s="7">
        <v>0</v>
      </c>
      <c r="N8079" s="7">
        <v>0</v>
      </c>
      <c r="O8079" s="7">
        <v>0</v>
      </c>
      <c r="P8079" s="7">
        <f>SUM(dane3[[#This Row],[RoomService]:[VRDeck]])</f>
        <v>0</v>
      </c>
      <c r="Q8079" t="s">
        <v>15362</v>
      </c>
      <c r="R8079" t="b">
        <v>1</v>
      </c>
    </row>
    <row r="8080" spans="1:18" x14ac:dyDescent="0.3">
      <c r="A8080" t="s">
        <v>21810</v>
      </c>
      <c r="B8080">
        <f>MID(dane3[[#This Row],[PassengerId]],1,4)+0</f>
        <v>8537</v>
      </c>
      <c r="C8080" t="s">
        <v>53</v>
      </c>
      <c r="D8080" t="b">
        <v>0</v>
      </c>
      <c r="E8080" t="s">
        <v>21808</v>
      </c>
      <c r="F8080" t="str">
        <f>MID($E8080,1,1)</f>
        <v>F</v>
      </c>
      <c r="G8080" t="str">
        <f>IFERROR(MID($E8080,SEARCH("/",$E8080,SEARCH("/",$E8080)+1)+1,1),"")</f>
        <v>S</v>
      </c>
      <c r="H8080" t="s">
        <v>16</v>
      </c>
      <c r="I8080">
        <v>39</v>
      </c>
      <c r="J8080" t="b">
        <v>0</v>
      </c>
      <c r="K8080" s="7">
        <v>5327</v>
      </c>
      <c r="L8080" s="7">
        <v>0</v>
      </c>
      <c r="M8080" s="7">
        <v>290</v>
      </c>
      <c r="N8080" s="7">
        <v>0</v>
      </c>
      <c r="O8080" s="7">
        <v>0</v>
      </c>
      <c r="P8080" s="7">
        <f>SUM(dane3[[#This Row],[RoomService]:[VRDeck]])</f>
        <v>5617</v>
      </c>
      <c r="Q8080" t="s">
        <v>21811</v>
      </c>
      <c r="R8080" t="b">
        <v>0</v>
      </c>
    </row>
    <row r="8081" spans="1:18" x14ac:dyDescent="0.3">
      <c r="A8081" t="s">
        <v>21812</v>
      </c>
      <c r="B8081">
        <f>MID(dane3[[#This Row],[PassengerId]],1,4)+0</f>
        <v>8537</v>
      </c>
      <c r="C8081" t="s">
        <v>53</v>
      </c>
      <c r="D8081" t="b">
        <v>1</v>
      </c>
      <c r="E8081" t="s">
        <v>21808</v>
      </c>
      <c r="F8081" t="str">
        <f>MID($E8081,1,1)</f>
        <v>F</v>
      </c>
      <c r="G8081" t="str">
        <f>IFERROR(MID($E8081,SEARCH("/",$E8081,SEARCH("/",$E8081)+1)+1,1),"")</f>
        <v>S</v>
      </c>
      <c r="H8081" t="s">
        <v>16</v>
      </c>
      <c r="I8081">
        <v>16</v>
      </c>
      <c r="J8081" t="b">
        <v>0</v>
      </c>
      <c r="K8081" s="7">
        <v>0</v>
      </c>
      <c r="L8081" s="7">
        <v>0</v>
      </c>
      <c r="M8081" s="7">
        <v>0</v>
      </c>
      <c r="N8081" s="7">
        <v>0</v>
      </c>
      <c r="O8081" s="7">
        <v>0</v>
      </c>
      <c r="P8081" s="7">
        <f>SUM(dane3[[#This Row],[RoomService]:[VRDeck]])</f>
        <v>0</v>
      </c>
      <c r="Q8081" t="s">
        <v>21813</v>
      </c>
      <c r="R8081" t="b">
        <v>1</v>
      </c>
    </row>
    <row r="8082" spans="1:18" x14ac:dyDescent="0.3">
      <c r="A8082" t="s">
        <v>22081</v>
      </c>
      <c r="B8082">
        <f>MID(dane3[[#This Row],[PassengerId]],1,4)+0</f>
        <v>8638</v>
      </c>
      <c r="C8082" t="s">
        <v>19</v>
      </c>
      <c r="D8082" t="b">
        <v>1</v>
      </c>
      <c r="E8082" t="s">
        <v>22082</v>
      </c>
      <c r="F8082" t="str">
        <f>MID($E8082,1,1)</f>
        <v>G</v>
      </c>
      <c r="G8082" t="str">
        <f>IFERROR(MID($E8082,SEARCH("/",$E8082,SEARCH("/",$E8082)+1)+1,1),"")</f>
        <v>P</v>
      </c>
      <c r="H8082" t="s">
        <v>16</v>
      </c>
      <c r="I8082">
        <v>22</v>
      </c>
      <c r="J8082" t="b">
        <v>0</v>
      </c>
      <c r="K8082" s="7">
        <v>0</v>
      </c>
      <c r="L8082" s="7">
        <v>0</v>
      </c>
      <c r="M8082" s="7">
        <v>0</v>
      </c>
      <c r="N8082" s="7">
        <v>0</v>
      </c>
      <c r="O8082" s="7">
        <v>0</v>
      </c>
      <c r="P8082" s="7">
        <f>SUM(dane3[[#This Row],[RoomService]:[VRDeck]])</f>
        <v>0</v>
      </c>
      <c r="Q8082" t="s">
        <v>22083</v>
      </c>
      <c r="R8082" t="b">
        <v>0</v>
      </c>
    </row>
    <row r="8083" spans="1:18" x14ac:dyDescent="0.3">
      <c r="A8083" t="s">
        <v>22084</v>
      </c>
      <c r="B8083">
        <f>MID(dane3[[#This Row],[PassengerId]],1,4)+0</f>
        <v>8638</v>
      </c>
      <c r="C8083" t="s">
        <v>19</v>
      </c>
      <c r="D8083" t="b">
        <v>0</v>
      </c>
      <c r="E8083" t="s">
        <v>22082</v>
      </c>
      <c r="F8083" t="str">
        <f>MID($E8083,1,1)</f>
        <v>G</v>
      </c>
      <c r="G8083" t="str">
        <f>IFERROR(MID($E8083,SEARCH("/",$E8083,SEARCH("/",$E8083)+1)+1,1),"")</f>
        <v>P</v>
      </c>
      <c r="H8083" t="s">
        <v>16</v>
      </c>
      <c r="I8083">
        <v>4</v>
      </c>
      <c r="J8083" t="b">
        <v>0</v>
      </c>
      <c r="K8083" s="7">
        <v>0</v>
      </c>
      <c r="L8083" s="7">
        <v>0</v>
      </c>
      <c r="M8083" s="7">
        <v>0</v>
      </c>
      <c r="N8083" s="7">
        <v>0</v>
      </c>
      <c r="O8083" s="7">
        <v>0</v>
      </c>
      <c r="P8083" s="7">
        <f>SUM(dane3[[#This Row],[RoomService]:[VRDeck]])</f>
        <v>0</v>
      </c>
      <c r="Q8083" t="s">
        <v>22085</v>
      </c>
      <c r="R8083" t="b">
        <v>1</v>
      </c>
    </row>
    <row r="8084" spans="1:18" x14ac:dyDescent="0.3">
      <c r="A8084" t="s">
        <v>22086</v>
      </c>
      <c r="B8084">
        <f>MID(dane3[[#This Row],[PassengerId]],1,4)+0</f>
        <v>8638</v>
      </c>
      <c r="C8084" t="s">
        <v>19</v>
      </c>
      <c r="D8084" t="b">
        <v>0</v>
      </c>
      <c r="E8084" t="s">
        <v>22082</v>
      </c>
      <c r="F8084" t="str">
        <f>MID($E8084,1,1)</f>
        <v>G</v>
      </c>
      <c r="G8084" t="str">
        <f>IFERROR(MID($E8084,SEARCH("/",$E8084,SEARCH("/",$E8084)+1)+1,1),"")</f>
        <v>P</v>
      </c>
      <c r="H8084" t="s">
        <v>46</v>
      </c>
      <c r="I8084">
        <v>3</v>
      </c>
      <c r="J8084" t="b">
        <v>0</v>
      </c>
      <c r="K8084" s="7">
        <v>0</v>
      </c>
      <c r="L8084" s="7">
        <v>0</v>
      </c>
      <c r="M8084" s="7">
        <v>0</v>
      </c>
      <c r="N8084" s="7">
        <v>0</v>
      </c>
      <c r="O8084" s="7">
        <v>0</v>
      </c>
      <c r="P8084" s="7">
        <f>SUM(dane3[[#This Row],[RoomService]:[VRDeck]])</f>
        <v>0</v>
      </c>
      <c r="Q8084" t="s">
        <v>22087</v>
      </c>
      <c r="R8084" t="b">
        <v>1</v>
      </c>
    </row>
    <row r="8085" spans="1:18" x14ac:dyDescent="0.3">
      <c r="A8085" t="s">
        <v>21825</v>
      </c>
      <c r="B8085">
        <f>MID(dane3[[#This Row],[PassengerId]],1,4)+0</f>
        <v>8542</v>
      </c>
      <c r="C8085" t="s">
        <v>53</v>
      </c>
      <c r="D8085" t="b">
        <v>1</v>
      </c>
      <c r="E8085" t="s">
        <v>21826</v>
      </c>
      <c r="F8085" t="str">
        <f>MID($E8085,1,1)</f>
        <v>E</v>
      </c>
      <c r="G8085" t="str">
        <f>IFERROR(MID($E8085,SEARCH("/",$E8085,SEARCH("/",$E8085)+1)+1,1),"")</f>
        <v>P</v>
      </c>
      <c r="H8085" t="s">
        <v>16</v>
      </c>
      <c r="I8085">
        <v>19</v>
      </c>
      <c r="J8085" t="b">
        <v>0</v>
      </c>
      <c r="K8085" s="7">
        <v>0</v>
      </c>
      <c r="L8085" s="7">
        <v>0</v>
      </c>
      <c r="M8085" s="7">
        <v>0</v>
      </c>
      <c r="N8085" s="7">
        <v>0</v>
      </c>
      <c r="O8085" s="7">
        <v>0</v>
      </c>
      <c r="P8085" s="7">
        <f>SUM(dane3[[#This Row],[RoomService]:[VRDeck]])</f>
        <v>0</v>
      </c>
      <c r="Q8085" t="s">
        <v>21827</v>
      </c>
      <c r="R8085" t="b">
        <v>0</v>
      </c>
    </row>
    <row r="8086" spans="1:18" x14ac:dyDescent="0.3">
      <c r="A8086" t="s">
        <v>21836</v>
      </c>
      <c r="B8086">
        <f>MID(dane3[[#This Row],[PassengerId]],1,4)+0</f>
        <v>8549</v>
      </c>
      <c r="C8086" t="s">
        <v>53</v>
      </c>
      <c r="D8086" t="b">
        <v>1</v>
      </c>
      <c r="E8086" t="s">
        <v>21837</v>
      </c>
      <c r="F8086" t="str">
        <f>MID($E8086,1,1)</f>
        <v>F</v>
      </c>
      <c r="G8086" t="str">
        <f>IFERROR(MID($E8086,SEARCH("/",$E8086,SEARCH("/",$E8086)+1)+1,1),"")</f>
        <v>S</v>
      </c>
      <c r="H8086" t="s">
        <v>16</v>
      </c>
      <c r="I8086">
        <v>37</v>
      </c>
      <c r="J8086" t="b">
        <v>0</v>
      </c>
      <c r="K8086" s="7">
        <v>0</v>
      </c>
      <c r="L8086" s="7">
        <v>0</v>
      </c>
      <c r="M8086" s="7">
        <v>0</v>
      </c>
      <c r="N8086" s="7">
        <v>0</v>
      </c>
      <c r="O8086" s="7">
        <v>0</v>
      </c>
      <c r="P8086" s="7">
        <f>SUM(dane3[[#This Row],[RoomService]:[VRDeck]])</f>
        <v>0</v>
      </c>
      <c r="Q8086" t="s">
        <v>21838</v>
      </c>
      <c r="R8086" t="b">
        <v>1</v>
      </c>
    </row>
    <row r="8087" spans="1:18" x14ac:dyDescent="0.3">
      <c r="A8087" t="s">
        <v>21968</v>
      </c>
      <c r="B8087">
        <f>MID(dane3[[#This Row],[PassengerId]],1,4)+0</f>
        <v>8602</v>
      </c>
      <c r="C8087" t="s">
        <v>19</v>
      </c>
      <c r="D8087" t="b">
        <v>1</v>
      </c>
      <c r="E8087" t="s">
        <v>21964</v>
      </c>
      <c r="F8087" t="str">
        <f>MID($E8087,1,1)</f>
        <v>G</v>
      </c>
      <c r="G8087" t="str">
        <f>IFERROR(MID($E8087,SEARCH("/",$E8087,SEARCH("/",$E8087)+1)+1,1),"")</f>
        <v>P</v>
      </c>
      <c r="H8087" t="s">
        <v>16</v>
      </c>
      <c r="I8087">
        <v>24</v>
      </c>
      <c r="J8087" t="b">
        <v>0</v>
      </c>
      <c r="K8087" s="7">
        <v>0</v>
      </c>
      <c r="L8087" s="7">
        <v>0</v>
      </c>
      <c r="M8087" s="7">
        <v>0</v>
      </c>
      <c r="N8087" s="7">
        <v>0</v>
      </c>
      <c r="O8087" s="7">
        <v>0</v>
      </c>
      <c r="P8087" s="7">
        <f>SUM(dane3[[#This Row],[RoomService]:[VRDeck]])</f>
        <v>0</v>
      </c>
      <c r="Q8087" t="s">
        <v>21969</v>
      </c>
      <c r="R8087" t="b">
        <v>0</v>
      </c>
    </row>
    <row r="8088" spans="1:18" x14ac:dyDescent="0.3">
      <c r="A8088" t="s">
        <v>21842</v>
      </c>
      <c r="B8088">
        <f>MID(dane3[[#This Row],[PassengerId]],1,4)+0</f>
        <v>8552</v>
      </c>
      <c r="C8088" t="s">
        <v>53</v>
      </c>
      <c r="D8088" t="b">
        <v>0</v>
      </c>
      <c r="E8088" t="s">
        <v>21843</v>
      </c>
      <c r="F8088" t="str">
        <f>MID($E8088,1,1)</f>
        <v>E</v>
      </c>
      <c r="G8088" t="str">
        <f>IFERROR(MID($E8088,SEARCH("/",$E8088,SEARCH("/",$E8088)+1)+1,1),"")</f>
        <v>P</v>
      </c>
      <c r="H8088" t="s">
        <v>16</v>
      </c>
      <c r="I8088">
        <v>19</v>
      </c>
      <c r="J8088" t="b">
        <v>0</v>
      </c>
      <c r="K8088" s="7">
        <v>0</v>
      </c>
      <c r="L8088" s="7">
        <v>0</v>
      </c>
      <c r="M8088" s="7">
        <v>0</v>
      </c>
      <c r="N8088" s="7">
        <v>0</v>
      </c>
      <c r="O8088" s="7">
        <v>0</v>
      </c>
      <c r="P8088" s="7">
        <f>SUM(dane3[[#This Row],[RoomService]:[VRDeck]])</f>
        <v>0</v>
      </c>
      <c r="Q8088" t="s">
        <v>21844</v>
      </c>
      <c r="R8088" t="b">
        <v>0</v>
      </c>
    </row>
    <row r="8089" spans="1:18" x14ac:dyDescent="0.3">
      <c r="A8089" t="s">
        <v>21845</v>
      </c>
      <c r="B8089">
        <f>MID(dane3[[#This Row],[PassengerId]],1,4)+0</f>
        <v>8552</v>
      </c>
      <c r="C8089" t="s">
        <v>53</v>
      </c>
      <c r="D8089" t="b">
        <v>0</v>
      </c>
      <c r="E8089" t="s">
        <v>21846</v>
      </c>
      <c r="F8089" t="str">
        <f>MID($E8089,1,1)</f>
        <v>F</v>
      </c>
      <c r="G8089" t="str">
        <f>IFERROR(MID($E8089,SEARCH("/",$E8089,SEARCH("/",$E8089)+1)+1,1),"")</f>
        <v>P</v>
      </c>
      <c r="H8089" t="s">
        <v>16</v>
      </c>
      <c r="I8089">
        <v>17</v>
      </c>
      <c r="J8089" t="b">
        <v>0</v>
      </c>
      <c r="K8089" s="7">
        <v>387</v>
      </c>
      <c r="L8089" s="7">
        <v>0</v>
      </c>
      <c r="M8089" s="7">
        <v>28</v>
      </c>
      <c r="N8089" s="7">
        <v>2183</v>
      </c>
      <c r="O8089" s="7">
        <v>0</v>
      </c>
      <c r="P8089" s="7">
        <f>SUM(dane3[[#This Row],[RoomService]:[VRDeck]])</f>
        <v>2598</v>
      </c>
      <c r="Q8089" t="s">
        <v>21847</v>
      </c>
      <c r="R8089" t="b">
        <v>0</v>
      </c>
    </row>
    <row r="8090" spans="1:18" x14ac:dyDescent="0.3">
      <c r="A8090" t="s">
        <v>21864</v>
      </c>
      <c r="B8090">
        <f>MID(dane3[[#This Row],[PassengerId]],1,4)+0</f>
        <v>8559</v>
      </c>
      <c r="C8090" t="s">
        <v>53</v>
      </c>
      <c r="D8090" t="b">
        <v>0</v>
      </c>
      <c r="E8090" t="s">
        <v>21865</v>
      </c>
      <c r="F8090" t="str">
        <f>MID($E8090,1,1)</f>
        <v>F</v>
      </c>
      <c r="G8090" t="str">
        <f>IFERROR(MID($E8090,SEARCH("/",$E8090,SEARCH("/",$E8090)+1)+1,1),"")</f>
        <v>P</v>
      </c>
      <c r="H8090" t="s">
        <v>16</v>
      </c>
      <c r="I8090">
        <v>3</v>
      </c>
      <c r="J8090" t="b">
        <v>0</v>
      </c>
      <c r="K8090" s="7">
        <v>0</v>
      </c>
      <c r="L8090" s="7">
        <v>0</v>
      </c>
      <c r="M8090" s="7">
        <v>0</v>
      </c>
      <c r="N8090" s="7">
        <v>0</v>
      </c>
      <c r="O8090" s="7">
        <v>0</v>
      </c>
      <c r="P8090" s="7">
        <f>SUM(dane3[[#This Row],[RoomService]:[VRDeck]])</f>
        <v>0</v>
      </c>
      <c r="Q8090" t="s">
        <v>21866</v>
      </c>
      <c r="R8090" t="b">
        <v>1</v>
      </c>
    </row>
    <row r="8091" spans="1:18" x14ac:dyDescent="0.3">
      <c r="A8091" t="s">
        <v>22104</v>
      </c>
      <c r="B8091">
        <f>MID(dane3[[#This Row],[PassengerId]],1,4)+0</f>
        <v>8642</v>
      </c>
      <c r="C8091" t="s">
        <v>19</v>
      </c>
      <c r="D8091" t="b">
        <v>0</v>
      </c>
      <c r="E8091" t="s">
        <v>22105</v>
      </c>
      <c r="F8091" t="str">
        <f>MID($E8091,1,1)</f>
        <v>F</v>
      </c>
      <c r="G8091" t="str">
        <f>IFERROR(MID($E8091,SEARCH("/",$E8091,SEARCH("/",$E8091)+1)+1,1),"")</f>
        <v>P</v>
      </c>
      <c r="H8091" t="s">
        <v>32</v>
      </c>
      <c r="I8091">
        <v>20</v>
      </c>
      <c r="J8091" t="b">
        <v>0</v>
      </c>
      <c r="K8091" s="7">
        <v>0</v>
      </c>
      <c r="L8091" s="7">
        <v>4</v>
      </c>
      <c r="M8091" s="7">
        <v>0</v>
      </c>
      <c r="N8091" s="7">
        <v>0</v>
      </c>
      <c r="O8091" s="7">
        <v>625</v>
      </c>
      <c r="P8091" s="7">
        <f>SUM(dane3[[#This Row],[RoomService]:[VRDeck]])</f>
        <v>629</v>
      </c>
      <c r="Q8091" t="s">
        <v>22106</v>
      </c>
      <c r="R8091" t="b">
        <v>0</v>
      </c>
    </row>
    <row r="8092" spans="1:18" x14ac:dyDescent="0.3">
      <c r="A8092" t="s">
        <v>21867</v>
      </c>
      <c r="B8092">
        <f>MID(dane3[[#This Row],[PassengerId]],1,4)+0</f>
        <v>8559</v>
      </c>
      <c r="C8092" t="s">
        <v>53</v>
      </c>
      <c r="D8092" t="b">
        <v>1</v>
      </c>
      <c r="E8092" t="s">
        <v>21865</v>
      </c>
      <c r="F8092" t="str">
        <f>MID($E8092,1,1)</f>
        <v>F</v>
      </c>
      <c r="G8092" t="str">
        <f>IFERROR(MID($E8092,SEARCH("/",$E8092,SEARCH("/",$E8092)+1)+1,1),"")</f>
        <v>P</v>
      </c>
      <c r="H8092" t="s">
        <v>16</v>
      </c>
      <c r="I8092">
        <v>18</v>
      </c>
      <c r="J8092" t="b">
        <v>0</v>
      </c>
      <c r="K8092" s="7">
        <v>0</v>
      </c>
      <c r="L8092" s="7">
        <v>0</v>
      </c>
      <c r="M8092" s="7">
        <v>0</v>
      </c>
      <c r="N8092" s="7">
        <v>0</v>
      </c>
      <c r="O8092" s="7">
        <v>0</v>
      </c>
      <c r="P8092" s="7">
        <f>SUM(dane3[[#This Row],[RoomService]:[VRDeck]])</f>
        <v>0</v>
      </c>
      <c r="Q8092" t="s">
        <v>21868</v>
      </c>
      <c r="R8092" t="b">
        <v>1</v>
      </c>
    </row>
    <row r="8093" spans="1:18" x14ac:dyDescent="0.3">
      <c r="A8093" t="s">
        <v>22110</v>
      </c>
      <c r="B8093">
        <f>MID(dane3[[#This Row],[PassengerId]],1,4)+0</f>
        <v>8644</v>
      </c>
      <c r="C8093" t="s">
        <v>19</v>
      </c>
      <c r="D8093" t="b">
        <v>0</v>
      </c>
      <c r="E8093" t="s">
        <v>22111</v>
      </c>
      <c r="F8093" t="str">
        <f>MID($E8093,1,1)</f>
        <v>F</v>
      </c>
      <c r="G8093" t="str">
        <f>IFERROR(MID($E8093,SEARCH("/",$E8093,SEARCH("/",$E8093)+1)+1,1),"")</f>
        <v>S</v>
      </c>
      <c r="H8093" t="s">
        <v>16</v>
      </c>
      <c r="I8093">
        <v>27</v>
      </c>
      <c r="J8093" t="b">
        <v>0</v>
      </c>
      <c r="K8093" s="7">
        <v>20</v>
      </c>
      <c r="L8093" s="7">
        <v>0</v>
      </c>
      <c r="M8093" s="7">
        <v>11</v>
      </c>
      <c r="N8093" s="7">
        <v>0</v>
      </c>
      <c r="O8093" s="7">
        <v>848</v>
      </c>
      <c r="P8093" s="7">
        <f>SUM(dane3[[#This Row],[RoomService]:[VRDeck]])</f>
        <v>879</v>
      </c>
      <c r="Q8093" t="s">
        <v>22112</v>
      </c>
      <c r="R8093" t="b">
        <v>0</v>
      </c>
    </row>
    <row r="8094" spans="1:18" x14ac:dyDescent="0.3">
      <c r="A8094" t="s">
        <v>22113</v>
      </c>
      <c r="B8094">
        <f>MID(dane3[[#This Row],[PassengerId]],1,4)+0</f>
        <v>8644</v>
      </c>
      <c r="C8094" t="s">
        <v>19</v>
      </c>
      <c r="D8094" t="b">
        <v>0</v>
      </c>
      <c r="E8094" t="s">
        <v>22111</v>
      </c>
      <c r="F8094" t="str">
        <f>MID($E8094,1,1)</f>
        <v>F</v>
      </c>
      <c r="G8094" t="str">
        <f>IFERROR(MID($E8094,SEARCH("/",$E8094,SEARCH("/",$E8094)+1)+1,1),"")</f>
        <v>S</v>
      </c>
      <c r="H8094" t="s">
        <v>16</v>
      </c>
      <c r="I8094">
        <v>29</v>
      </c>
      <c r="J8094" t="b">
        <v>0</v>
      </c>
      <c r="K8094" s="7">
        <v>0</v>
      </c>
      <c r="L8094" s="7">
        <v>0</v>
      </c>
      <c r="M8094" s="7">
        <v>0</v>
      </c>
      <c r="N8094" s="7">
        <v>0</v>
      </c>
      <c r="O8094" s="7">
        <v>1972</v>
      </c>
      <c r="P8094" s="7">
        <f>SUM(dane3[[#This Row],[RoomService]:[VRDeck]])</f>
        <v>1972</v>
      </c>
      <c r="Q8094" t="s">
        <v>22114</v>
      </c>
      <c r="R8094" t="b">
        <v>0</v>
      </c>
    </row>
    <row r="8095" spans="1:18" x14ac:dyDescent="0.3">
      <c r="A8095" t="s">
        <v>22115</v>
      </c>
      <c r="B8095">
        <f>MID(dane3[[#This Row],[PassengerId]],1,4)+0</f>
        <v>8645</v>
      </c>
      <c r="C8095" t="s">
        <v>19</v>
      </c>
      <c r="D8095" t="b">
        <v>0</v>
      </c>
      <c r="E8095" t="s">
        <v>22116</v>
      </c>
      <c r="F8095" t="str">
        <f>MID($E8095,1,1)</f>
        <v>F</v>
      </c>
      <c r="G8095" t="str">
        <f>IFERROR(MID($E8095,SEARCH("/",$E8095,SEARCH("/",$E8095)+1)+1,1),"")</f>
        <v>P</v>
      </c>
      <c r="H8095" t="s">
        <v>46</v>
      </c>
      <c r="I8095">
        <v>23</v>
      </c>
      <c r="J8095" t="b">
        <v>0</v>
      </c>
      <c r="K8095" s="7">
        <v>1</v>
      </c>
      <c r="L8095" s="7">
        <v>26</v>
      </c>
      <c r="M8095" s="7">
        <v>1908</v>
      </c>
      <c r="N8095" s="7">
        <v>318</v>
      </c>
      <c r="O8095" s="7">
        <v>0</v>
      </c>
      <c r="P8095" s="7">
        <f>SUM(dane3[[#This Row],[RoomService]:[VRDeck]])</f>
        <v>2253</v>
      </c>
      <c r="Q8095" t="s">
        <v>22117</v>
      </c>
      <c r="R8095" t="b">
        <v>1</v>
      </c>
    </row>
    <row r="8096" spans="1:18" x14ac:dyDescent="0.3">
      <c r="A8096" t="s">
        <v>22118</v>
      </c>
      <c r="B8096">
        <f>MID(dane3[[#This Row],[PassengerId]],1,4)+0</f>
        <v>8646</v>
      </c>
      <c r="C8096" t="s">
        <v>14</v>
      </c>
      <c r="D8096" t="b">
        <v>1</v>
      </c>
      <c r="E8096" t="s">
        <v>22119</v>
      </c>
      <c r="F8096" t="str">
        <f>MID($E8096,1,1)</f>
        <v>C</v>
      </c>
      <c r="G8096" t="str">
        <f>IFERROR(MID($E8096,SEARCH("/",$E8096,SEARCH("/",$E8096)+1)+1,1),"")</f>
        <v>S</v>
      </c>
      <c r="H8096" t="s">
        <v>16</v>
      </c>
      <c r="I8096">
        <v>48</v>
      </c>
      <c r="J8096" t="b">
        <v>0</v>
      </c>
      <c r="K8096" s="7">
        <v>0</v>
      </c>
      <c r="L8096" s="7">
        <v>0</v>
      </c>
      <c r="M8096" s="7">
        <v>0</v>
      </c>
      <c r="N8096" s="7">
        <v>0</v>
      </c>
      <c r="O8096" s="7">
        <v>0</v>
      </c>
      <c r="P8096" s="7">
        <f>SUM(dane3[[#This Row],[RoomService]:[VRDeck]])</f>
        <v>0</v>
      </c>
      <c r="Q8096" t="s">
        <v>22120</v>
      </c>
      <c r="R8096" t="b">
        <v>1</v>
      </c>
    </row>
    <row r="8097" spans="1:18" x14ac:dyDescent="0.3">
      <c r="A8097" t="s">
        <v>22121</v>
      </c>
      <c r="B8097">
        <f>MID(dane3[[#This Row],[PassengerId]],1,4)+0</f>
        <v>8646</v>
      </c>
      <c r="C8097" t="s">
        <v>14</v>
      </c>
      <c r="D8097" t="b">
        <v>0</v>
      </c>
      <c r="E8097" t="s">
        <v>22119</v>
      </c>
      <c r="F8097" t="str">
        <f>MID($E8097,1,1)</f>
        <v>C</v>
      </c>
      <c r="G8097" t="str">
        <f>IFERROR(MID($E8097,SEARCH("/",$E8097,SEARCH("/",$E8097)+1)+1,1),"")</f>
        <v>S</v>
      </c>
      <c r="H8097" t="s">
        <v>16</v>
      </c>
      <c r="I8097">
        <v>32</v>
      </c>
      <c r="J8097" t="b">
        <v>0</v>
      </c>
      <c r="K8097" s="7">
        <v>0</v>
      </c>
      <c r="L8097" s="7">
        <v>1285</v>
      </c>
      <c r="M8097" s="7">
        <v>0</v>
      </c>
      <c r="N8097" s="7">
        <v>3030</v>
      </c>
      <c r="O8097" s="7">
        <v>334</v>
      </c>
      <c r="P8097" s="7">
        <f>SUM(dane3[[#This Row],[RoomService]:[VRDeck]])</f>
        <v>4649</v>
      </c>
      <c r="Q8097" t="s">
        <v>22122</v>
      </c>
      <c r="R8097" t="b">
        <v>0</v>
      </c>
    </row>
    <row r="8098" spans="1:18" x14ac:dyDescent="0.3">
      <c r="A8098" t="s">
        <v>22123</v>
      </c>
      <c r="B8098">
        <f>MID(dane3[[#This Row],[PassengerId]],1,4)+0</f>
        <v>8646</v>
      </c>
      <c r="C8098" t="s">
        <v>14</v>
      </c>
      <c r="D8098" t="b">
        <v>1</v>
      </c>
      <c r="E8098" t="s">
        <v>22119</v>
      </c>
      <c r="F8098" t="str">
        <f>MID($E8098,1,1)</f>
        <v>C</v>
      </c>
      <c r="G8098" t="str">
        <f>IFERROR(MID($E8098,SEARCH("/",$E8098,SEARCH("/",$E8098)+1)+1,1),"")</f>
        <v>S</v>
      </c>
      <c r="H8098" t="s">
        <v>16</v>
      </c>
      <c r="I8098">
        <v>55</v>
      </c>
      <c r="J8098" t="b">
        <v>0</v>
      </c>
      <c r="K8098" s="7">
        <v>0</v>
      </c>
      <c r="L8098" s="7">
        <v>0</v>
      </c>
      <c r="M8098" s="7">
        <v>0</v>
      </c>
      <c r="N8098" s="7">
        <v>0</v>
      </c>
      <c r="O8098" s="7">
        <v>0</v>
      </c>
      <c r="P8098" s="7">
        <f>SUM(dane3[[#This Row],[RoomService]:[VRDeck]])</f>
        <v>0</v>
      </c>
      <c r="Q8098" t="s">
        <v>22124</v>
      </c>
      <c r="R8098" t="b">
        <v>1</v>
      </c>
    </row>
    <row r="8099" spans="1:18" x14ac:dyDescent="0.3">
      <c r="A8099" t="s">
        <v>22125</v>
      </c>
      <c r="B8099">
        <f>MID(dane3[[#This Row],[PassengerId]],1,4)+0</f>
        <v>8646</v>
      </c>
      <c r="C8099" t="s">
        <v>14</v>
      </c>
      <c r="D8099" t="b">
        <v>0</v>
      </c>
      <c r="E8099" t="s">
        <v>22119</v>
      </c>
      <c r="F8099" t="str">
        <f>MID($E8099,1,1)</f>
        <v>C</v>
      </c>
      <c r="G8099" t="str">
        <f>IFERROR(MID($E8099,SEARCH("/",$E8099,SEARCH("/",$E8099)+1)+1,1),"")</f>
        <v>S</v>
      </c>
      <c r="H8099" t="s">
        <v>46</v>
      </c>
      <c r="I8099">
        <v>49</v>
      </c>
      <c r="J8099" t="b">
        <v>0</v>
      </c>
      <c r="K8099" s="7">
        <v>3</v>
      </c>
      <c r="L8099" s="7">
        <v>1108</v>
      </c>
      <c r="M8099" s="7">
        <v>2</v>
      </c>
      <c r="N8099" s="7">
        <v>5775</v>
      </c>
      <c r="O8099" s="7">
        <v>1964</v>
      </c>
      <c r="P8099" s="7">
        <f>SUM(dane3[[#This Row],[RoomService]:[VRDeck]])</f>
        <v>8852</v>
      </c>
      <c r="Q8099" t="s">
        <v>22126</v>
      </c>
      <c r="R8099" t="b">
        <v>0</v>
      </c>
    </row>
    <row r="8100" spans="1:18" x14ac:dyDescent="0.3">
      <c r="A8100" t="s">
        <v>22127</v>
      </c>
      <c r="B8100">
        <f>MID(dane3[[#This Row],[PassengerId]],1,4)+0</f>
        <v>8650</v>
      </c>
      <c r="C8100" t="s">
        <v>19</v>
      </c>
      <c r="D8100" t="b">
        <v>1</v>
      </c>
      <c r="E8100" t="s">
        <v>22128</v>
      </c>
      <c r="F8100" t="str">
        <f>MID($E8100,1,1)</f>
        <v>G</v>
      </c>
      <c r="G8100" t="str">
        <f>IFERROR(MID($E8100,SEARCH("/",$E8100,SEARCH("/",$E8100)+1)+1,1),"")</f>
        <v>P</v>
      </c>
      <c r="H8100" t="s">
        <v>16</v>
      </c>
      <c r="I8100">
        <v>15</v>
      </c>
      <c r="J8100" t="b">
        <v>0</v>
      </c>
      <c r="K8100" s="7">
        <v>0</v>
      </c>
      <c r="L8100" s="7">
        <v>0</v>
      </c>
      <c r="M8100" s="7">
        <v>0</v>
      </c>
      <c r="N8100" s="7">
        <v>0</v>
      </c>
      <c r="O8100" s="7">
        <v>0</v>
      </c>
      <c r="P8100" s="7">
        <f>SUM(dane3[[#This Row],[RoomService]:[VRDeck]])</f>
        <v>0</v>
      </c>
      <c r="Q8100" t="s">
        <v>22129</v>
      </c>
      <c r="R8100" t="b">
        <v>1</v>
      </c>
    </row>
    <row r="8101" spans="1:18" x14ac:dyDescent="0.3">
      <c r="A8101" t="s">
        <v>22130</v>
      </c>
      <c r="B8101">
        <f>MID(dane3[[#This Row],[PassengerId]],1,4)+0</f>
        <v>8653</v>
      </c>
      <c r="C8101" t="s">
        <v>19</v>
      </c>
      <c r="D8101" t="b">
        <v>1</v>
      </c>
      <c r="E8101" t="s">
        <v>22131</v>
      </c>
      <c r="F8101" t="str">
        <f>MID($E8101,1,1)</f>
        <v>G</v>
      </c>
      <c r="G8101" t="str">
        <f>IFERROR(MID($E8101,SEARCH("/",$E8101,SEARCH("/",$E8101)+1)+1,1),"")</f>
        <v>S</v>
      </c>
      <c r="H8101" t="s">
        <v>16</v>
      </c>
      <c r="I8101">
        <v>50</v>
      </c>
      <c r="J8101" t="b">
        <v>0</v>
      </c>
      <c r="K8101" s="7">
        <v>0</v>
      </c>
      <c r="L8101" s="7">
        <v>0</v>
      </c>
      <c r="M8101" s="7">
        <v>0</v>
      </c>
      <c r="N8101" s="7">
        <v>0</v>
      </c>
      <c r="O8101" s="7">
        <v>0</v>
      </c>
      <c r="P8101" s="7">
        <f>SUM(dane3[[#This Row],[RoomService]:[VRDeck]])</f>
        <v>0</v>
      </c>
      <c r="Q8101" t="s">
        <v>22132</v>
      </c>
      <c r="R8101" t="b">
        <v>1</v>
      </c>
    </row>
    <row r="8102" spans="1:18" x14ac:dyDescent="0.3">
      <c r="A8102" t="s">
        <v>22133</v>
      </c>
      <c r="B8102">
        <f>MID(dane3[[#This Row],[PassengerId]],1,4)+0</f>
        <v>8654</v>
      </c>
      <c r="C8102" t="s">
        <v>19</v>
      </c>
      <c r="D8102" t="b">
        <v>0</v>
      </c>
      <c r="E8102" t="s">
        <v>22134</v>
      </c>
      <c r="F8102" t="str">
        <f>MID($E8102,1,1)</f>
        <v>F</v>
      </c>
      <c r="G8102" t="str">
        <f>IFERROR(MID($E8102,SEARCH("/",$E8102,SEARCH("/",$E8102)+1)+1,1),"")</f>
        <v>P</v>
      </c>
      <c r="H8102" t="s">
        <v>16</v>
      </c>
      <c r="I8102">
        <v>35</v>
      </c>
      <c r="J8102" t="b">
        <v>0</v>
      </c>
      <c r="K8102" s="7">
        <v>777</v>
      </c>
      <c r="L8102" s="7">
        <v>0</v>
      </c>
      <c r="M8102" s="7">
        <v>23</v>
      </c>
      <c r="N8102" s="7">
        <v>0</v>
      </c>
      <c r="O8102" s="7">
        <v>61</v>
      </c>
      <c r="P8102" s="7">
        <f>SUM(dane3[[#This Row],[RoomService]:[VRDeck]])</f>
        <v>861</v>
      </c>
      <c r="Q8102" t="s">
        <v>22135</v>
      </c>
      <c r="R8102" t="b">
        <v>0</v>
      </c>
    </row>
    <row r="8103" spans="1:18" x14ac:dyDescent="0.3">
      <c r="A8103" t="s">
        <v>22136</v>
      </c>
      <c r="B8103">
        <f>MID(dane3[[#This Row],[PassengerId]],1,4)+0</f>
        <v>8656</v>
      </c>
      <c r="C8103" t="s">
        <v>14</v>
      </c>
      <c r="D8103" t="b">
        <v>0</v>
      </c>
      <c r="E8103" t="s">
        <v>22137</v>
      </c>
      <c r="F8103" t="str">
        <f>MID($E8103,1,1)</f>
        <v>A</v>
      </c>
      <c r="G8103" t="str">
        <f>IFERROR(MID($E8103,SEARCH("/",$E8103,SEARCH("/",$E8103)+1)+1,1),"")</f>
        <v>S</v>
      </c>
      <c r="H8103" t="s">
        <v>16</v>
      </c>
      <c r="I8103">
        <v>29</v>
      </c>
      <c r="J8103" t="b">
        <v>0</v>
      </c>
      <c r="K8103" s="7">
        <v>0</v>
      </c>
      <c r="L8103" s="7">
        <v>4455</v>
      </c>
      <c r="M8103" s="7">
        <v>0</v>
      </c>
      <c r="N8103" s="7">
        <v>1663</v>
      </c>
      <c r="O8103" s="7">
        <v>4435</v>
      </c>
      <c r="P8103" s="7">
        <f>SUM(dane3[[#This Row],[RoomService]:[VRDeck]])</f>
        <v>10553</v>
      </c>
      <c r="Q8103" t="s">
        <v>22138</v>
      </c>
      <c r="R8103" t="b">
        <v>0</v>
      </c>
    </row>
    <row r="8104" spans="1:18" x14ac:dyDescent="0.3">
      <c r="A8104" t="s">
        <v>22139</v>
      </c>
      <c r="B8104">
        <f>MID(dane3[[#This Row],[PassengerId]],1,4)+0</f>
        <v>8656</v>
      </c>
      <c r="C8104" t="s">
        <v>14</v>
      </c>
      <c r="D8104" t="b">
        <v>0</v>
      </c>
      <c r="E8104" t="s">
        <v>22137</v>
      </c>
      <c r="F8104" t="str">
        <f>MID($E8104,1,1)</f>
        <v>A</v>
      </c>
      <c r="G8104" t="str">
        <f>IFERROR(MID($E8104,SEARCH("/",$E8104,SEARCH("/",$E8104)+1)+1,1),"")</f>
        <v>S</v>
      </c>
      <c r="H8104" t="s">
        <v>46</v>
      </c>
      <c r="I8104">
        <v>38</v>
      </c>
      <c r="J8104" t="b">
        <v>1</v>
      </c>
      <c r="K8104" s="7">
        <v>0</v>
      </c>
      <c r="L8104" s="7">
        <v>1298</v>
      </c>
      <c r="M8104" s="7">
        <v>0</v>
      </c>
      <c r="N8104" s="7">
        <v>1841</v>
      </c>
      <c r="O8104" s="7">
        <v>1547</v>
      </c>
      <c r="P8104" s="7">
        <f>SUM(dane3[[#This Row],[RoomService]:[VRDeck]])</f>
        <v>4686</v>
      </c>
      <c r="Q8104" t="s">
        <v>22140</v>
      </c>
      <c r="R8104" t="b">
        <v>0</v>
      </c>
    </row>
    <row r="8105" spans="1:18" x14ac:dyDescent="0.3">
      <c r="A8105" t="s">
        <v>22141</v>
      </c>
      <c r="B8105">
        <f>MID(dane3[[#This Row],[PassengerId]],1,4)+0</f>
        <v>8656</v>
      </c>
      <c r="C8105" t="s">
        <v>14</v>
      </c>
      <c r="D8105" t="b">
        <v>1</v>
      </c>
      <c r="E8105" t="s">
        <v>22137</v>
      </c>
      <c r="F8105" t="str">
        <f>MID($E8105,1,1)</f>
        <v>A</v>
      </c>
      <c r="G8105" t="str">
        <f>IFERROR(MID($E8105,SEARCH("/",$E8105,SEARCH("/",$E8105)+1)+1,1),"")</f>
        <v>S</v>
      </c>
      <c r="H8105" t="s">
        <v>46</v>
      </c>
      <c r="I8105">
        <v>29</v>
      </c>
      <c r="J8105" t="b">
        <v>1</v>
      </c>
      <c r="K8105" s="7">
        <v>0</v>
      </c>
      <c r="L8105" s="7">
        <v>0</v>
      </c>
      <c r="M8105" s="7">
        <v>0</v>
      </c>
      <c r="N8105" s="7">
        <v>0</v>
      </c>
      <c r="O8105" s="7">
        <v>0</v>
      </c>
      <c r="P8105" s="7">
        <f>SUM(dane3[[#This Row],[RoomService]:[VRDeck]])</f>
        <v>0</v>
      </c>
      <c r="Q8105" t="s">
        <v>22142</v>
      </c>
      <c r="R8105" t="b">
        <v>1</v>
      </c>
    </row>
    <row r="8106" spans="1:18" x14ac:dyDescent="0.3">
      <c r="A8106" t="s">
        <v>21883</v>
      </c>
      <c r="B8106">
        <f>MID(dane3[[#This Row],[PassengerId]],1,4)+0</f>
        <v>8571</v>
      </c>
      <c r="C8106" t="s">
        <v>53</v>
      </c>
      <c r="D8106" t="b">
        <v>0</v>
      </c>
      <c r="E8106" t="s">
        <v>21884</v>
      </c>
      <c r="F8106" t="str">
        <f>MID($E8106,1,1)</f>
        <v>F</v>
      </c>
      <c r="G8106" t="str">
        <f>IFERROR(MID($E8106,SEARCH("/",$E8106,SEARCH("/",$E8106)+1)+1,1),"")</f>
        <v>S</v>
      </c>
      <c r="H8106" t="s">
        <v>16</v>
      </c>
      <c r="I8106">
        <v>26</v>
      </c>
      <c r="J8106" t="b">
        <v>0</v>
      </c>
      <c r="K8106" s="7">
        <v>5757</v>
      </c>
      <c r="L8106" s="7">
        <v>0</v>
      </c>
      <c r="M8106" s="7">
        <v>206</v>
      </c>
      <c r="N8106" s="7">
        <v>0</v>
      </c>
      <c r="O8106" s="7">
        <v>0</v>
      </c>
      <c r="P8106" s="7">
        <f>SUM(dane3[[#This Row],[RoomService]:[VRDeck]])</f>
        <v>5963</v>
      </c>
      <c r="Q8106" t="s">
        <v>21885</v>
      </c>
      <c r="R8106" t="b">
        <v>0</v>
      </c>
    </row>
    <row r="8107" spans="1:18" x14ac:dyDescent="0.3">
      <c r="A8107" t="s">
        <v>21895</v>
      </c>
      <c r="B8107">
        <f>MID(dane3[[#This Row],[PassengerId]],1,4)+0</f>
        <v>8574</v>
      </c>
      <c r="C8107" t="s">
        <v>53</v>
      </c>
      <c r="D8107" t="b">
        <v>1</v>
      </c>
      <c r="E8107" t="s">
        <v>21896</v>
      </c>
      <c r="F8107" t="str">
        <f>MID($E8107,1,1)</f>
        <v>F</v>
      </c>
      <c r="G8107" t="str">
        <f>IFERROR(MID($E8107,SEARCH("/",$E8107,SEARCH("/",$E8107)+1)+1,1),"")</f>
        <v>S</v>
      </c>
      <c r="H8107" t="s">
        <v>16</v>
      </c>
      <c r="I8107">
        <v>40</v>
      </c>
      <c r="J8107" t="b">
        <v>0</v>
      </c>
      <c r="K8107" s="7">
        <v>0</v>
      </c>
      <c r="L8107" s="7">
        <v>0</v>
      </c>
      <c r="M8107" s="7">
        <v>0</v>
      </c>
      <c r="N8107" s="7">
        <v>0</v>
      </c>
      <c r="O8107" s="7">
        <v>0</v>
      </c>
      <c r="P8107" s="7">
        <f>SUM(dane3[[#This Row],[RoomService]:[VRDeck]])</f>
        <v>0</v>
      </c>
      <c r="Q8107" t="s">
        <v>21897</v>
      </c>
      <c r="R8107" t="b">
        <v>1</v>
      </c>
    </row>
    <row r="8108" spans="1:18" x14ac:dyDescent="0.3">
      <c r="A8108" t="s">
        <v>2571</v>
      </c>
      <c r="B8108">
        <f>MID(dane3[[#This Row],[PassengerId]],1,4)+0</f>
        <v>1000</v>
      </c>
      <c r="C8108" t="s">
        <v>53</v>
      </c>
      <c r="D8108" t="b">
        <v>0</v>
      </c>
      <c r="E8108" t="s">
        <v>2572</v>
      </c>
      <c r="F8108" t="str">
        <f>MID($E8108,1,1)</f>
        <v>D</v>
      </c>
      <c r="G8108" t="str">
        <f>IFERROR(MID($E8108,SEARCH("/",$E8108,SEARCH("/",$E8108)+1)+1,1),"")</f>
        <v>P</v>
      </c>
      <c r="H8108" t="s">
        <v>32</v>
      </c>
      <c r="I8108">
        <v>18</v>
      </c>
      <c r="J8108" t="b">
        <v>0</v>
      </c>
      <c r="K8108" s="7">
        <v>885</v>
      </c>
      <c r="L8108" s="7">
        <v>0</v>
      </c>
      <c r="M8108" s="7">
        <v>32</v>
      </c>
      <c r="N8108" s="7">
        <v>0</v>
      </c>
      <c r="O8108" s="7">
        <v>0</v>
      </c>
      <c r="P8108" s="7">
        <f>SUM(dane3[[#This Row],[RoomService]:[VRDeck]])</f>
        <v>917</v>
      </c>
      <c r="Q8108" t="s">
        <v>2573</v>
      </c>
      <c r="R8108" t="b">
        <v>0</v>
      </c>
    </row>
    <row r="8109" spans="1:18" x14ac:dyDescent="0.3">
      <c r="A8109" t="s">
        <v>22152</v>
      </c>
      <c r="B8109">
        <f>MID(dane3[[#This Row],[PassengerId]],1,4)+0</f>
        <v>8659</v>
      </c>
      <c r="C8109" t="s">
        <v>19</v>
      </c>
      <c r="D8109" t="b">
        <v>0</v>
      </c>
      <c r="E8109" t="s">
        <v>22153</v>
      </c>
      <c r="F8109" t="str">
        <f>MID($E8109,1,1)</f>
        <v>F</v>
      </c>
      <c r="G8109" t="str">
        <f>IFERROR(MID($E8109,SEARCH("/",$E8109,SEARCH("/",$E8109)+1)+1,1),"")</f>
        <v>P</v>
      </c>
      <c r="H8109" t="s">
        <v>16</v>
      </c>
      <c r="I8109">
        <v>19</v>
      </c>
      <c r="J8109" t="b">
        <v>0</v>
      </c>
      <c r="K8109" s="7">
        <v>125</v>
      </c>
      <c r="L8109" s="7">
        <v>556</v>
      </c>
      <c r="M8109" s="7">
        <v>23</v>
      </c>
      <c r="N8109" s="7">
        <v>0</v>
      </c>
      <c r="O8109" s="7">
        <v>0</v>
      </c>
      <c r="P8109" s="7">
        <f>SUM(dane3[[#This Row],[RoomService]:[VRDeck]])</f>
        <v>704</v>
      </c>
      <c r="Q8109" t="s">
        <v>22154</v>
      </c>
      <c r="R8109" t="b">
        <v>1</v>
      </c>
    </row>
    <row r="8110" spans="1:18" x14ac:dyDescent="0.3">
      <c r="A8110" t="s">
        <v>22155</v>
      </c>
      <c r="B8110">
        <f>MID(dane3[[#This Row],[PassengerId]],1,4)+0</f>
        <v>8661</v>
      </c>
      <c r="C8110" t="s">
        <v>19</v>
      </c>
      <c r="D8110" t="b">
        <v>0</v>
      </c>
      <c r="E8110" t="s">
        <v>22156</v>
      </c>
      <c r="F8110" t="str">
        <f>MID($E8110,1,1)</f>
        <v>F</v>
      </c>
      <c r="G8110" t="str">
        <f>IFERROR(MID($E8110,SEARCH("/",$E8110,SEARCH("/",$E8110)+1)+1,1),"")</f>
        <v>S</v>
      </c>
      <c r="H8110" t="s">
        <v>16</v>
      </c>
      <c r="I8110">
        <v>19</v>
      </c>
      <c r="J8110" t="b">
        <v>0</v>
      </c>
      <c r="K8110" s="7">
        <v>886</v>
      </c>
      <c r="L8110" s="7">
        <v>0</v>
      </c>
      <c r="M8110" s="7">
        <v>0</v>
      </c>
      <c r="N8110" s="7">
        <v>1587</v>
      </c>
      <c r="O8110" s="7">
        <v>12</v>
      </c>
      <c r="P8110" s="7">
        <f>SUM(dane3[[#This Row],[RoomService]:[VRDeck]])</f>
        <v>2485</v>
      </c>
      <c r="Q8110" t="s">
        <v>22157</v>
      </c>
      <c r="R8110" t="b">
        <v>0</v>
      </c>
    </row>
    <row r="8111" spans="1:18" x14ac:dyDescent="0.3">
      <c r="A8111" t="s">
        <v>22158</v>
      </c>
      <c r="B8111">
        <f>MID(dane3[[#This Row],[PassengerId]],1,4)+0</f>
        <v>8663</v>
      </c>
      <c r="C8111" t="s">
        <v>19</v>
      </c>
      <c r="D8111" t="b">
        <v>0</v>
      </c>
      <c r="E8111" t="s">
        <v>22159</v>
      </c>
      <c r="F8111" t="str">
        <f>MID($E8111,1,1)</f>
        <v>G</v>
      </c>
      <c r="G8111" t="str">
        <f>IFERROR(MID($E8111,SEARCH("/",$E8111,SEARCH("/",$E8111)+1)+1,1),"")</f>
        <v>S</v>
      </c>
      <c r="H8111" t="s">
        <v>16</v>
      </c>
      <c r="I8111">
        <v>14</v>
      </c>
      <c r="J8111" t="b">
        <v>0</v>
      </c>
      <c r="K8111" s="7">
        <v>450</v>
      </c>
      <c r="L8111" s="7">
        <v>4791</v>
      </c>
      <c r="M8111" s="7">
        <v>896</v>
      </c>
      <c r="N8111" s="7">
        <v>0</v>
      </c>
      <c r="O8111" s="7">
        <v>0</v>
      </c>
      <c r="P8111" s="7">
        <f>SUM(dane3[[#This Row],[RoomService]:[VRDeck]])</f>
        <v>6137</v>
      </c>
      <c r="Q8111" t="s">
        <v>22160</v>
      </c>
      <c r="R8111" t="b">
        <v>1</v>
      </c>
    </row>
    <row r="8112" spans="1:18" x14ac:dyDescent="0.3">
      <c r="A8112" t="s">
        <v>22161</v>
      </c>
      <c r="B8112">
        <f>MID(dane3[[#This Row],[PassengerId]],1,4)+0</f>
        <v>8663</v>
      </c>
      <c r="C8112" t="s">
        <v>19</v>
      </c>
      <c r="D8112" t="b">
        <v>1</v>
      </c>
      <c r="E8112" t="s">
        <v>39</v>
      </c>
      <c r="F8112" t="s">
        <v>23764</v>
      </c>
      <c r="G8112" t="str">
        <f>IFERROR(MID($E8112,SEARCH("/",$E8112,SEARCH("/",$E8112)+1)+1,1),"")</f>
        <v/>
      </c>
      <c r="H8112" t="s">
        <v>46</v>
      </c>
      <c r="I8112">
        <v>40</v>
      </c>
      <c r="J8112" t="b">
        <v>0</v>
      </c>
      <c r="K8112" s="7">
        <v>0</v>
      </c>
      <c r="L8112" s="7">
        <v>0</v>
      </c>
      <c r="M8112" s="7">
        <v>0</v>
      </c>
      <c r="N8112" s="7">
        <v>0</v>
      </c>
      <c r="O8112" s="7">
        <v>0</v>
      </c>
      <c r="P8112" s="7">
        <f>SUM(dane3[[#This Row],[RoomService]:[VRDeck]])</f>
        <v>0</v>
      </c>
      <c r="Q8112" t="s">
        <v>22162</v>
      </c>
      <c r="R8112" t="b">
        <v>1</v>
      </c>
    </row>
    <row r="8113" spans="1:18" x14ac:dyDescent="0.3">
      <c r="A8113" t="s">
        <v>22163</v>
      </c>
      <c r="B8113">
        <f>MID(dane3[[#This Row],[PassengerId]],1,4)+0</f>
        <v>8664</v>
      </c>
      <c r="C8113" t="s">
        <v>19</v>
      </c>
      <c r="D8113" t="b">
        <v>0</v>
      </c>
      <c r="E8113" t="s">
        <v>22164</v>
      </c>
      <c r="F8113" t="str">
        <f>MID($E8113,1,1)</f>
        <v>G</v>
      </c>
      <c r="G8113" t="str">
        <f>IFERROR(MID($E8113,SEARCH("/",$E8113,SEARCH("/",$E8113)+1)+1,1),"")</f>
        <v>S</v>
      </c>
      <c r="H8113" t="s">
        <v>16</v>
      </c>
      <c r="I8113">
        <v>40</v>
      </c>
      <c r="J8113" t="b">
        <v>0</v>
      </c>
      <c r="K8113" s="7">
        <v>909</v>
      </c>
      <c r="L8113" s="7">
        <v>0</v>
      </c>
      <c r="M8113" s="7">
        <v>0</v>
      </c>
      <c r="N8113" s="7">
        <v>0</v>
      </c>
      <c r="O8113" s="7">
        <v>0</v>
      </c>
      <c r="P8113" s="7">
        <f>SUM(dane3[[#This Row],[RoomService]:[VRDeck]])</f>
        <v>909</v>
      </c>
      <c r="Q8113" t="s">
        <v>22165</v>
      </c>
      <c r="R8113" t="b">
        <v>0</v>
      </c>
    </row>
    <row r="8114" spans="1:18" x14ac:dyDescent="0.3">
      <c r="A8114" t="s">
        <v>21901</v>
      </c>
      <c r="B8114">
        <f>MID(dane3[[#This Row],[PassengerId]],1,4)+0</f>
        <v>8574</v>
      </c>
      <c r="C8114" t="s">
        <v>53</v>
      </c>
      <c r="D8114" t="b">
        <v>1</v>
      </c>
      <c r="E8114" t="s">
        <v>21896</v>
      </c>
      <c r="F8114" t="str">
        <f>MID($E8114,1,1)</f>
        <v>F</v>
      </c>
      <c r="G8114" t="str">
        <f>IFERROR(MID($E8114,SEARCH("/",$E8114,SEARCH("/",$E8114)+1)+1,1),"")</f>
        <v>S</v>
      </c>
      <c r="H8114" t="s">
        <v>16</v>
      </c>
      <c r="I8114">
        <v>8</v>
      </c>
      <c r="J8114" t="b">
        <v>0</v>
      </c>
      <c r="K8114" s="7">
        <v>0</v>
      </c>
      <c r="L8114" s="7">
        <v>0</v>
      </c>
      <c r="M8114" s="7">
        <v>0</v>
      </c>
      <c r="N8114" s="7">
        <v>0</v>
      </c>
      <c r="O8114" s="7">
        <v>0</v>
      </c>
      <c r="P8114" s="7">
        <f>SUM(dane3[[#This Row],[RoomService]:[VRDeck]])</f>
        <v>0</v>
      </c>
      <c r="Q8114" t="s">
        <v>21902</v>
      </c>
      <c r="R8114" t="b">
        <v>1</v>
      </c>
    </row>
    <row r="8115" spans="1:18" x14ac:dyDescent="0.3">
      <c r="A8115" t="s">
        <v>21903</v>
      </c>
      <c r="B8115">
        <f>MID(dane3[[#This Row],[PassengerId]],1,4)+0</f>
        <v>8574</v>
      </c>
      <c r="C8115" t="s">
        <v>53</v>
      </c>
      <c r="D8115" t="b">
        <v>0</v>
      </c>
      <c r="E8115" t="s">
        <v>21896</v>
      </c>
      <c r="F8115" t="str">
        <f>MID($E8115,1,1)</f>
        <v>F</v>
      </c>
      <c r="G8115" t="str">
        <f>IFERROR(MID($E8115,SEARCH("/",$E8115,SEARCH("/",$E8115)+1)+1,1),"")</f>
        <v>S</v>
      </c>
      <c r="H8115" t="s">
        <v>16</v>
      </c>
      <c r="I8115">
        <v>54</v>
      </c>
      <c r="J8115" t="b">
        <v>0</v>
      </c>
      <c r="K8115" s="7">
        <v>1763</v>
      </c>
      <c r="L8115" s="7">
        <v>0</v>
      </c>
      <c r="M8115" s="7">
        <v>11</v>
      </c>
      <c r="N8115" s="7">
        <v>0</v>
      </c>
      <c r="O8115" s="7">
        <v>0</v>
      </c>
      <c r="P8115" s="7">
        <f>SUM(dane3[[#This Row],[RoomService]:[VRDeck]])</f>
        <v>1774</v>
      </c>
      <c r="Q8115" t="s">
        <v>21904</v>
      </c>
      <c r="R8115" t="b">
        <v>0</v>
      </c>
    </row>
    <row r="8116" spans="1:18" x14ac:dyDescent="0.3">
      <c r="A8116" t="s">
        <v>21905</v>
      </c>
      <c r="B8116">
        <f>MID(dane3[[#This Row],[PassengerId]],1,4)+0</f>
        <v>8574</v>
      </c>
      <c r="C8116" t="s">
        <v>53</v>
      </c>
      <c r="D8116" t="b">
        <v>1</v>
      </c>
      <c r="E8116" t="s">
        <v>21896</v>
      </c>
      <c r="F8116" t="str">
        <f>MID($E8116,1,1)</f>
        <v>F</v>
      </c>
      <c r="G8116" t="str">
        <f>IFERROR(MID($E8116,SEARCH("/",$E8116,SEARCH("/",$E8116)+1)+1,1),"")</f>
        <v>S</v>
      </c>
      <c r="H8116" t="s">
        <v>46</v>
      </c>
      <c r="I8116">
        <v>29</v>
      </c>
      <c r="J8116" t="b">
        <v>0</v>
      </c>
      <c r="K8116" s="7">
        <v>0</v>
      </c>
      <c r="L8116" s="7">
        <v>0</v>
      </c>
      <c r="M8116" s="7">
        <v>0</v>
      </c>
      <c r="N8116" s="7">
        <v>0</v>
      </c>
      <c r="O8116" s="7">
        <v>0</v>
      </c>
      <c r="P8116" s="7">
        <f>SUM(dane3[[#This Row],[RoomService]:[VRDeck]])</f>
        <v>0</v>
      </c>
      <c r="Q8116" t="s">
        <v>21906</v>
      </c>
      <c r="R8116" t="b">
        <v>1</v>
      </c>
    </row>
    <row r="8117" spans="1:18" x14ac:dyDescent="0.3">
      <c r="A8117" t="s">
        <v>21907</v>
      </c>
      <c r="B8117">
        <f>MID(dane3[[#This Row],[PassengerId]],1,4)+0</f>
        <v>8577</v>
      </c>
      <c r="C8117" t="s">
        <v>53</v>
      </c>
      <c r="D8117" t="b">
        <v>1</v>
      </c>
      <c r="E8117" t="s">
        <v>21908</v>
      </c>
      <c r="F8117" t="str">
        <f>MID($E8117,1,1)</f>
        <v>F</v>
      </c>
      <c r="G8117" t="str">
        <f>IFERROR(MID($E8117,SEARCH("/",$E8117,SEARCH("/",$E8117)+1)+1,1),"")</f>
        <v>S</v>
      </c>
      <c r="H8117" t="s">
        <v>16</v>
      </c>
      <c r="I8117">
        <v>56</v>
      </c>
      <c r="J8117" t="b">
        <v>0</v>
      </c>
      <c r="K8117" s="7">
        <v>0</v>
      </c>
      <c r="L8117" s="7">
        <v>0</v>
      </c>
      <c r="M8117" s="7">
        <v>0</v>
      </c>
      <c r="N8117" s="7">
        <v>0</v>
      </c>
      <c r="O8117" s="7">
        <v>0</v>
      </c>
      <c r="P8117" s="7">
        <f>SUM(dane3[[#This Row],[RoomService]:[VRDeck]])</f>
        <v>0</v>
      </c>
      <c r="Q8117" t="s">
        <v>21909</v>
      </c>
      <c r="R8117" t="b">
        <v>1</v>
      </c>
    </row>
    <row r="8118" spans="1:18" x14ac:dyDescent="0.3">
      <c r="A8118" t="s">
        <v>22178</v>
      </c>
      <c r="B8118">
        <f>MID(dane3[[#This Row],[PassengerId]],1,4)+0</f>
        <v>8669</v>
      </c>
      <c r="C8118" t="s">
        <v>19</v>
      </c>
      <c r="D8118" t="b">
        <v>0</v>
      </c>
      <c r="E8118" t="s">
        <v>22179</v>
      </c>
      <c r="F8118" t="str">
        <f>MID($E8118,1,1)</f>
        <v>F</v>
      </c>
      <c r="G8118" t="str">
        <f>IFERROR(MID($E8118,SEARCH("/",$E8118,SEARCH("/",$E8118)+1)+1,1),"")</f>
        <v>S</v>
      </c>
      <c r="H8118" t="s">
        <v>16</v>
      </c>
      <c r="I8118">
        <v>31</v>
      </c>
      <c r="J8118" t="b">
        <v>0</v>
      </c>
      <c r="K8118" s="7">
        <v>949</v>
      </c>
      <c r="L8118" s="7">
        <v>0</v>
      </c>
      <c r="M8118" s="7">
        <v>22</v>
      </c>
      <c r="N8118" s="7">
        <v>0</v>
      </c>
      <c r="O8118" s="7">
        <v>0</v>
      </c>
      <c r="P8118" s="7">
        <f>SUM(dane3[[#This Row],[RoomService]:[VRDeck]])</f>
        <v>971</v>
      </c>
      <c r="Q8118" t="s">
        <v>22180</v>
      </c>
      <c r="R8118" t="b">
        <v>0</v>
      </c>
    </row>
    <row r="8119" spans="1:18" x14ac:dyDescent="0.3">
      <c r="A8119" t="s">
        <v>22181</v>
      </c>
      <c r="B8119">
        <f>MID(dane3[[#This Row],[PassengerId]],1,4)+0</f>
        <v>8669</v>
      </c>
      <c r="C8119" t="s">
        <v>19</v>
      </c>
      <c r="D8119" t="b">
        <v>0</v>
      </c>
      <c r="E8119" t="s">
        <v>22182</v>
      </c>
      <c r="F8119" t="str">
        <f>MID($E8119,1,1)</f>
        <v>G</v>
      </c>
      <c r="G8119" t="str">
        <f>IFERROR(MID($E8119,SEARCH("/",$E8119,SEARCH("/",$E8119)+1)+1,1),"")</f>
        <v>S</v>
      </c>
      <c r="H8119" t="s">
        <v>16</v>
      </c>
      <c r="I8119">
        <v>8</v>
      </c>
      <c r="J8119" t="b">
        <v>0</v>
      </c>
      <c r="K8119" s="7">
        <v>0</v>
      </c>
      <c r="L8119" s="7">
        <v>0</v>
      </c>
      <c r="M8119" s="7">
        <v>0</v>
      </c>
      <c r="N8119" s="7">
        <v>0</v>
      </c>
      <c r="O8119" s="7">
        <v>0</v>
      </c>
      <c r="P8119" s="7">
        <f>SUM(dane3[[#This Row],[RoomService]:[VRDeck]])</f>
        <v>0</v>
      </c>
      <c r="Q8119" t="s">
        <v>22183</v>
      </c>
      <c r="R8119" t="b">
        <v>0</v>
      </c>
    </row>
    <row r="8120" spans="1:18" x14ac:dyDescent="0.3">
      <c r="A8120" t="s">
        <v>22184</v>
      </c>
      <c r="B8120">
        <f>MID(dane3[[#This Row],[PassengerId]],1,4)+0</f>
        <v>8669</v>
      </c>
      <c r="C8120" t="s">
        <v>19</v>
      </c>
      <c r="D8120" t="b">
        <v>0</v>
      </c>
      <c r="E8120" t="s">
        <v>22179</v>
      </c>
      <c r="F8120" t="str">
        <f>MID($E8120,1,1)</f>
        <v>F</v>
      </c>
      <c r="G8120" t="str">
        <f>IFERROR(MID($E8120,SEARCH("/",$E8120,SEARCH("/",$E8120)+1)+1,1),"")</f>
        <v>S</v>
      </c>
      <c r="H8120" t="s">
        <v>16</v>
      </c>
      <c r="I8120">
        <v>55</v>
      </c>
      <c r="J8120" t="b">
        <v>0</v>
      </c>
      <c r="K8120" s="7">
        <v>506</v>
      </c>
      <c r="L8120" s="7">
        <v>0</v>
      </c>
      <c r="M8120" s="7">
        <v>456</v>
      </c>
      <c r="N8120" s="7">
        <v>0</v>
      </c>
      <c r="O8120" s="7">
        <v>0</v>
      </c>
      <c r="P8120" s="7">
        <f>SUM(dane3[[#This Row],[RoomService]:[VRDeck]])</f>
        <v>962</v>
      </c>
      <c r="Q8120" t="s">
        <v>22185</v>
      </c>
      <c r="R8120" t="b">
        <v>0</v>
      </c>
    </row>
    <row r="8121" spans="1:18" x14ac:dyDescent="0.3">
      <c r="A8121" t="s">
        <v>22186</v>
      </c>
      <c r="B8121">
        <f>MID(dane3[[#This Row],[PassengerId]],1,4)+0</f>
        <v>8670</v>
      </c>
      <c r="C8121" t="s">
        <v>19</v>
      </c>
      <c r="D8121" t="b">
        <v>1</v>
      </c>
      <c r="E8121" t="s">
        <v>22187</v>
      </c>
      <c r="F8121" t="str">
        <f>MID($E8121,1,1)</f>
        <v>G</v>
      </c>
      <c r="G8121" t="str">
        <f>IFERROR(MID($E8121,SEARCH("/",$E8121,SEARCH("/",$E8121)+1)+1,1),"")</f>
        <v>S</v>
      </c>
      <c r="H8121" t="s">
        <v>32</v>
      </c>
      <c r="I8121">
        <v>16</v>
      </c>
      <c r="J8121" t="b">
        <v>0</v>
      </c>
      <c r="K8121" s="7">
        <v>0</v>
      </c>
      <c r="L8121" s="7">
        <v>0</v>
      </c>
      <c r="M8121" s="7">
        <v>0</v>
      </c>
      <c r="N8121" s="7">
        <v>0</v>
      </c>
      <c r="O8121" s="7">
        <v>0</v>
      </c>
      <c r="P8121" s="7">
        <f>SUM(dane3[[#This Row],[RoomService]:[VRDeck]])</f>
        <v>0</v>
      </c>
      <c r="Q8121" t="s">
        <v>22188</v>
      </c>
      <c r="R8121" t="b">
        <v>1</v>
      </c>
    </row>
    <row r="8122" spans="1:18" x14ac:dyDescent="0.3">
      <c r="A8122" t="s">
        <v>22189</v>
      </c>
      <c r="B8122">
        <f>MID(dane3[[#This Row],[PassengerId]],1,4)+0</f>
        <v>8671</v>
      </c>
      <c r="C8122" t="s">
        <v>14</v>
      </c>
      <c r="D8122" t="b">
        <v>0</v>
      </c>
      <c r="E8122" t="s">
        <v>22190</v>
      </c>
      <c r="F8122" t="str">
        <f>MID($E8122,1,1)</f>
        <v>A</v>
      </c>
      <c r="G8122" t="str">
        <f>IFERROR(MID($E8122,SEARCH("/",$E8122,SEARCH("/",$E8122)+1)+1,1),"")</f>
        <v>P</v>
      </c>
      <c r="H8122" t="s">
        <v>46</v>
      </c>
      <c r="I8122">
        <v>29</v>
      </c>
      <c r="J8122" t="b">
        <v>0</v>
      </c>
      <c r="K8122" s="7">
        <v>1</v>
      </c>
      <c r="L8122" s="7">
        <v>764</v>
      </c>
      <c r="M8122" s="7">
        <v>1</v>
      </c>
      <c r="N8122" s="7">
        <v>265</v>
      </c>
      <c r="O8122" s="7">
        <v>1539</v>
      </c>
      <c r="P8122" s="7">
        <f>SUM(dane3[[#This Row],[RoomService]:[VRDeck]])</f>
        <v>2570</v>
      </c>
      <c r="Q8122" t="s">
        <v>22191</v>
      </c>
      <c r="R8122" t="b">
        <v>1</v>
      </c>
    </row>
    <row r="8123" spans="1:18" x14ac:dyDescent="0.3">
      <c r="A8123" t="s">
        <v>22192</v>
      </c>
      <c r="B8123">
        <f>MID(dane3[[#This Row],[PassengerId]],1,4)+0</f>
        <v>8672</v>
      </c>
      <c r="C8123" t="s">
        <v>19</v>
      </c>
      <c r="D8123" t="b">
        <v>0</v>
      </c>
      <c r="E8123" t="s">
        <v>22193</v>
      </c>
      <c r="F8123" t="str">
        <f>MID($E8123,1,1)</f>
        <v>G</v>
      </c>
      <c r="G8123" t="str">
        <f>IFERROR(MID($E8123,SEARCH("/",$E8123,SEARCH("/",$E8123)+1)+1,1),"")</f>
        <v>P</v>
      </c>
      <c r="H8123" t="s">
        <v>16</v>
      </c>
      <c r="I8123">
        <v>40</v>
      </c>
      <c r="J8123" t="b">
        <v>0</v>
      </c>
      <c r="K8123" s="7">
        <v>21</v>
      </c>
      <c r="L8123" s="7">
        <v>155</v>
      </c>
      <c r="M8123" s="7">
        <v>0</v>
      </c>
      <c r="N8123" s="7">
        <v>267</v>
      </c>
      <c r="O8123" s="7">
        <v>0</v>
      </c>
      <c r="P8123" s="7">
        <f>SUM(dane3[[#This Row],[RoomService]:[VRDeck]])</f>
        <v>443</v>
      </c>
      <c r="Q8123" t="s">
        <v>22194</v>
      </c>
      <c r="R8123" t="b">
        <v>0</v>
      </c>
    </row>
    <row r="8124" spans="1:18" x14ac:dyDescent="0.3">
      <c r="A8124" t="s">
        <v>23552</v>
      </c>
      <c r="B8124">
        <f>MID(dane3[[#This Row],[PassengerId]],1,4)+0</f>
        <v>9197</v>
      </c>
      <c r="C8124" t="s">
        <v>14</v>
      </c>
      <c r="D8124" t="b">
        <v>0</v>
      </c>
      <c r="E8124" t="s">
        <v>23550</v>
      </c>
      <c r="F8124" t="str">
        <f>MID($E8124,1,1)</f>
        <v>C</v>
      </c>
      <c r="G8124" t="str">
        <f>IFERROR(MID($E8124,SEARCH("/",$E8124,SEARCH("/",$E8124)+1)+1,1),"")</f>
        <v>P</v>
      </c>
      <c r="H8124" t="s">
        <v>32</v>
      </c>
      <c r="I8124">
        <v>41</v>
      </c>
      <c r="J8124" t="b">
        <v>1</v>
      </c>
      <c r="K8124" s="7">
        <v>0</v>
      </c>
      <c r="L8124" s="7">
        <v>7964</v>
      </c>
      <c r="M8124" s="7">
        <v>0</v>
      </c>
      <c r="N8124" s="7">
        <v>3238</v>
      </c>
      <c r="O8124" s="7">
        <v>5839</v>
      </c>
      <c r="P8124" s="7">
        <f>SUM(dane3[[#This Row],[RoomService]:[VRDeck]])</f>
        <v>17041</v>
      </c>
      <c r="Q8124" t="s">
        <v>23553</v>
      </c>
      <c r="R8124" t="b">
        <v>0</v>
      </c>
    </row>
    <row r="8125" spans="1:18" x14ac:dyDescent="0.3">
      <c r="A8125" t="s">
        <v>21924</v>
      </c>
      <c r="B8125">
        <f>MID(dane3[[#This Row],[PassengerId]],1,4)+0</f>
        <v>8586</v>
      </c>
      <c r="C8125" t="s">
        <v>53</v>
      </c>
      <c r="D8125" t="b">
        <v>0</v>
      </c>
      <c r="E8125" t="s">
        <v>21925</v>
      </c>
      <c r="F8125" t="str">
        <f>MID($E8125,1,1)</f>
        <v>E</v>
      </c>
      <c r="G8125" t="str">
        <f>IFERROR(MID($E8125,SEARCH("/",$E8125,SEARCH("/",$E8125)+1)+1,1),"")</f>
        <v>P</v>
      </c>
      <c r="H8125" t="s">
        <v>46</v>
      </c>
      <c r="I8125">
        <v>24</v>
      </c>
      <c r="J8125" t="b">
        <v>0</v>
      </c>
      <c r="K8125" s="7">
        <v>0</v>
      </c>
      <c r="L8125" s="7">
        <v>0</v>
      </c>
      <c r="M8125" s="7">
        <v>396</v>
      </c>
      <c r="N8125" s="7">
        <v>256</v>
      </c>
      <c r="O8125" s="7">
        <v>1482</v>
      </c>
      <c r="P8125" s="7">
        <f>SUM(dane3[[#This Row],[RoomService]:[VRDeck]])</f>
        <v>2134</v>
      </c>
      <c r="Q8125" t="s">
        <v>21926</v>
      </c>
      <c r="R8125" t="b">
        <v>0</v>
      </c>
    </row>
    <row r="8126" spans="1:18" x14ac:dyDescent="0.3">
      <c r="A8126" t="s">
        <v>22201</v>
      </c>
      <c r="B8126">
        <f>MID(dane3[[#This Row],[PassengerId]],1,4)+0</f>
        <v>8675</v>
      </c>
      <c r="C8126" t="s">
        <v>14</v>
      </c>
      <c r="D8126" t="b">
        <v>1</v>
      </c>
      <c r="E8126" t="s">
        <v>22202</v>
      </c>
      <c r="F8126" t="str">
        <f>MID($E8126,1,1)</f>
        <v>B</v>
      </c>
      <c r="G8126" t="str">
        <f>IFERROR(MID($E8126,SEARCH("/",$E8126,SEARCH("/",$E8126)+1)+1,1),"")</f>
        <v>P</v>
      </c>
      <c r="H8126" t="s">
        <v>16</v>
      </c>
      <c r="I8126">
        <v>25</v>
      </c>
      <c r="J8126" t="b">
        <v>0</v>
      </c>
      <c r="K8126" s="7">
        <v>0</v>
      </c>
      <c r="L8126" s="7">
        <v>0</v>
      </c>
      <c r="M8126" s="7">
        <v>0</v>
      </c>
      <c r="N8126" s="7">
        <v>0</v>
      </c>
      <c r="O8126" s="7">
        <v>0</v>
      </c>
      <c r="P8126" s="7">
        <f>SUM(dane3[[#This Row],[RoomService]:[VRDeck]])</f>
        <v>0</v>
      </c>
      <c r="Q8126" t="s">
        <v>22203</v>
      </c>
      <c r="R8126" t="b">
        <v>1</v>
      </c>
    </row>
    <row r="8127" spans="1:18" x14ac:dyDescent="0.3">
      <c r="A8127" t="s">
        <v>21930</v>
      </c>
      <c r="B8127">
        <f>MID(dane3[[#This Row],[PassengerId]],1,4)+0</f>
        <v>8588</v>
      </c>
      <c r="C8127" t="s">
        <v>53</v>
      </c>
      <c r="D8127" t="b">
        <v>1</v>
      </c>
      <c r="E8127" t="s">
        <v>21931</v>
      </c>
      <c r="F8127" t="str">
        <f>MID($E8127,1,1)</f>
        <v>E</v>
      </c>
      <c r="G8127" t="str">
        <f>IFERROR(MID($E8127,SEARCH("/",$E8127,SEARCH("/",$E8127)+1)+1,1),"")</f>
        <v>S</v>
      </c>
      <c r="H8127" t="s">
        <v>16</v>
      </c>
      <c r="I8127">
        <v>59</v>
      </c>
      <c r="J8127" t="b">
        <v>0</v>
      </c>
      <c r="K8127" s="7">
        <v>0</v>
      </c>
      <c r="L8127" s="7">
        <v>0</v>
      </c>
      <c r="M8127" s="7">
        <v>0</v>
      </c>
      <c r="N8127" s="7">
        <v>0</v>
      </c>
      <c r="O8127" s="7">
        <v>0</v>
      </c>
      <c r="P8127" s="7">
        <f>SUM(dane3[[#This Row],[RoomService]:[VRDeck]])</f>
        <v>0</v>
      </c>
      <c r="Q8127" t="s">
        <v>21932</v>
      </c>
      <c r="R8127" t="b">
        <v>1</v>
      </c>
    </row>
    <row r="8128" spans="1:18" x14ac:dyDescent="0.3">
      <c r="A8128" t="s">
        <v>21942</v>
      </c>
      <c r="B8128">
        <f>MID(dane3[[#This Row],[PassengerId]],1,4)+0</f>
        <v>8595</v>
      </c>
      <c r="C8128" t="s">
        <v>53</v>
      </c>
      <c r="D8128" t="b">
        <v>1</v>
      </c>
      <c r="E8128" t="s">
        <v>21943</v>
      </c>
      <c r="F8128" t="str">
        <f>MID($E8128,1,1)</f>
        <v>E</v>
      </c>
      <c r="G8128" t="str">
        <f>IFERROR(MID($E8128,SEARCH("/",$E8128,SEARCH("/",$E8128)+1)+1,1),"")</f>
        <v>P</v>
      </c>
      <c r="H8128" t="s">
        <v>16</v>
      </c>
      <c r="I8128">
        <v>22</v>
      </c>
      <c r="J8128" t="b">
        <v>0</v>
      </c>
      <c r="K8128" s="7">
        <v>0</v>
      </c>
      <c r="L8128" s="7">
        <v>0</v>
      </c>
      <c r="M8128" s="7">
        <v>0</v>
      </c>
      <c r="N8128" s="7">
        <v>0</v>
      </c>
      <c r="O8128" s="7">
        <v>0</v>
      </c>
      <c r="P8128" s="7">
        <f>SUM(dane3[[#This Row],[RoomService]:[VRDeck]])</f>
        <v>0</v>
      </c>
      <c r="Q8128" t="s">
        <v>21944</v>
      </c>
      <c r="R8128" t="b">
        <v>1</v>
      </c>
    </row>
    <row r="8129" spans="1:18" x14ac:dyDescent="0.3">
      <c r="A8129" t="s">
        <v>13661</v>
      </c>
      <c r="B8129">
        <f>MID(dane3[[#This Row],[PassengerId]],1,4)+0</f>
        <v>5345</v>
      </c>
      <c r="C8129" t="s">
        <v>53</v>
      </c>
      <c r="D8129" t="b">
        <v>0</v>
      </c>
      <c r="E8129" t="s">
        <v>13662</v>
      </c>
      <c r="F8129" t="str">
        <f>MID($E8129,1,1)</f>
        <v>D</v>
      </c>
      <c r="G8129" t="str">
        <f>IFERROR(MID($E8129,SEARCH("/",$E8129,SEARCH("/",$E8129)+1)+1,1),"")</f>
        <v>P</v>
      </c>
      <c r="H8129" t="s">
        <v>32</v>
      </c>
      <c r="I8129">
        <v>14</v>
      </c>
      <c r="J8129" t="b">
        <v>0</v>
      </c>
      <c r="K8129" s="7">
        <v>809</v>
      </c>
      <c r="L8129" s="7">
        <v>0</v>
      </c>
      <c r="M8129" s="7">
        <v>59</v>
      </c>
      <c r="N8129" s="7">
        <v>0</v>
      </c>
      <c r="O8129" s="7">
        <v>0</v>
      </c>
      <c r="P8129" s="7">
        <f>SUM(dane3[[#This Row],[RoomService]:[VRDeck]])</f>
        <v>868</v>
      </c>
      <c r="Q8129" t="s">
        <v>13663</v>
      </c>
      <c r="R8129" t="b">
        <v>0</v>
      </c>
    </row>
    <row r="8130" spans="1:18" x14ac:dyDescent="0.3">
      <c r="A8130" t="s">
        <v>21975</v>
      </c>
      <c r="B8130">
        <f>MID(dane3[[#This Row],[PassengerId]],1,4)+0</f>
        <v>8604</v>
      </c>
      <c r="C8130" t="s">
        <v>53</v>
      </c>
      <c r="D8130" t="b">
        <v>1</v>
      </c>
      <c r="E8130" t="s">
        <v>21973</v>
      </c>
      <c r="F8130" t="str">
        <f>MID($E8130,1,1)</f>
        <v>F</v>
      </c>
      <c r="G8130" t="str">
        <f>IFERROR(MID($E8130,SEARCH("/",$E8130,SEARCH("/",$E8130)+1)+1,1),"")</f>
        <v>P</v>
      </c>
      <c r="H8130" t="s">
        <v>16</v>
      </c>
      <c r="I8130">
        <v>21</v>
      </c>
      <c r="J8130" t="b">
        <v>0</v>
      </c>
      <c r="K8130" s="7">
        <v>0</v>
      </c>
      <c r="L8130" s="7">
        <v>0</v>
      </c>
      <c r="M8130" s="7">
        <v>0</v>
      </c>
      <c r="N8130" s="7">
        <v>0</v>
      </c>
      <c r="O8130" s="7">
        <v>0</v>
      </c>
      <c r="P8130" s="7">
        <f>SUM(dane3[[#This Row],[RoomService]:[VRDeck]])</f>
        <v>0</v>
      </c>
      <c r="Q8130" t="s">
        <v>21976</v>
      </c>
      <c r="R8130" t="b">
        <v>1</v>
      </c>
    </row>
    <row r="8131" spans="1:18" x14ac:dyDescent="0.3">
      <c r="A8131" t="s">
        <v>22214</v>
      </c>
      <c r="B8131">
        <f>MID(dane3[[#This Row],[PassengerId]],1,4)+0</f>
        <v>8683</v>
      </c>
      <c r="C8131" t="s">
        <v>19</v>
      </c>
      <c r="D8131" t="b">
        <v>0</v>
      </c>
      <c r="E8131" t="s">
        <v>22215</v>
      </c>
      <c r="F8131" t="str">
        <f>MID($E8131,1,1)</f>
        <v>F</v>
      </c>
      <c r="G8131" t="str">
        <f>IFERROR(MID($E8131,SEARCH("/",$E8131,SEARCH("/",$E8131)+1)+1,1),"")</f>
        <v>S</v>
      </c>
      <c r="H8131" t="s">
        <v>32</v>
      </c>
      <c r="I8131">
        <v>42</v>
      </c>
      <c r="J8131" t="b">
        <v>0</v>
      </c>
      <c r="K8131" s="7">
        <v>51</v>
      </c>
      <c r="L8131" s="7">
        <v>6</v>
      </c>
      <c r="M8131" s="7">
        <v>87</v>
      </c>
      <c r="N8131" s="7">
        <v>21</v>
      </c>
      <c r="O8131" s="7">
        <v>404</v>
      </c>
      <c r="P8131" s="7">
        <f>SUM(dane3[[#This Row],[RoomService]:[VRDeck]])</f>
        <v>569</v>
      </c>
      <c r="Q8131" t="s">
        <v>22216</v>
      </c>
      <c r="R8131" t="b">
        <v>0</v>
      </c>
    </row>
    <row r="8132" spans="1:18" x14ac:dyDescent="0.3">
      <c r="A8132" t="s">
        <v>22217</v>
      </c>
      <c r="B8132">
        <f>MID(dane3[[#This Row],[PassengerId]],1,4)+0</f>
        <v>8684</v>
      </c>
      <c r="C8132" t="s">
        <v>19</v>
      </c>
      <c r="D8132" t="b">
        <v>0</v>
      </c>
      <c r="E8132" t="s">
        <v>22218</v>
      </c>
      <c r="F8132" t="str">
        <f>MID($E8132,1,1)</f>
        <v>F</v>
      </c>
      <c r="G8132" t="str">
        <f>IFERROR(MID($E8132,SEARCH("/",$E8132,SEARCH("/",$E8132)+1)+1,1),"")</f>
        <v>P</v>
      </c>
      <c r="H8132" t="s">
        <v>16</v>
      </c>
      <c r="I8132">
        <v>18</v>
      </c>
      <c r="J8132" t="b">
        <v>0</v>
      </c>
      <c r="K8132" s="7">
        <v>1</v>
      </c>
      <c r="L8132" s="7">
        <v>1</v>
      </c>
      <c r="M8132" s="7">
        <v>0</v>
      </c>
      <c r="N8132" s="7">
        <v>226</v>
      </c>
      <c r="O8132" s="7">
        <v>488</v>
      </c>
      <c r="P8132" s="7">
        <f>SUM(dane3[[#This Row],[RoomService]:[VRDeck]])</f>
        <v>716</v>
      </c>
      <c r="Q8132" t="s">
        <v>22219</v>
      </c>
      <c r="R8132" t="b">
        <v>0</v>
      </c>
    </row>
    <row r="8133" spans="1:18" x14ac:dyDescent="0.3">
      <c r="A8133" t="s">
        <v>22220</v>
      </c>
      <c r="B8133">
        <f>MID(dane3[[#This Row],[PassengerId]],1,4)+0</f>
        <v>8685</v>
      </c>
      <c r="C8133" t="s">
        <v>19</v>
      </c>
      <c r="D8133" t="b">
        <v>1</v>
      </c>
      <c r="E8133" t="s">
        <v>22221</v>
      </c>
      <c r="F8133" t="str">
        <f>MID($E8133,1,1)</f>
        <v>G</v>
      </c>
      <c r="G8133" t="str">
        <f>IFERROR(MID($E8133,SEARCH("/",$E8133,SEARCH("/",$E8133)+1)+1,1),"")</f>
        <v>S</v>
      </c>
      <c r="H8133" t="s">
        <v>46</v>
      </c>
      <c r="I8133">
        <v>21</v>
      </c>
      <c r="J8133" t="b">
        <v>0</v>
      </c>
      <c r="K8133" s="7">
        <v>0</v>
      </c>
      <c r="L8133" s="7">
        <v>0</v>
      </c>
      <c r="M8133" s="7">
        <v>0</v>
      </c>
      <c r="N8133" s="7">
        <v>0</v>
      </c>
      <c r="O8133" s="7">
        <v>0</v>
      </c>
      <c r="P8133" s="7">
        <f>SUM(dane3[[#This Row],[RoomService]:[VRDeck]])</f>
        <v>0</v>
      </c>
      <c r="Q8133" t="s">
        <v>22222</v>
      </c>
      <c r="R8133" t="b">
        <v>1</v>
      </c>
    </row>
    <row r="8134" spans="1:18" x14ac:dyDescent="0.3">
      <c r="A8134" t="s">
        <v>22223</v>
      </c>
      <c r="B8134">
        <f>MID(dane3[[#This Row],[PassengerId]],1,4)+0</f>
        <v>8687</v>
      </c>
      <c r="C8134" t="s">
        <v>19</v>
      </c>
      <c r="D8134" t="b">
        <v>0</v>
      </c>
      <c r="E8134" t="s">
        <v>22224</v>
      </c>
      <c r="F8134" t="str">
        <f>MID($E8134,1,1)</f>
        <v>F</v>
      </c>
      <c r="G8134" t="str">
        <f>IFERROR(MID($E8134,SEARCH("/",$E8134,SEARCH("/",$E8134)+1)+1,1),"")</f>
        <v>S</v>
      </c>
      <c r="H8134" t="s">
        <v>16</v>
      </c>
      <c r="I8134">
        <v>24</v>
      </c>
      <c r="J8134" t="b">
        <v>0</v>
      </c>
      <c r="K8134" s="7">
        <v>0</v>
      </c>
      <c r="L8134" s="7">
        <v>0</v>
      </c>
      <c r="M8134" s="7">
        <v>594</v>
      </c>
      <c r="N8134" s="7">
        <v>95</v>
      </c>
      <c r="O8134" s="7">
        <v>0</v>
      </c>
      <c r="P8134" s="7">
        <f>SUM(dane3[[#This Row],[RoomService]:[VRDeck]])</f>
        <v>689</v>
      </c>
      <c r="Q8134" t="s">
        <v>22225</v>
      </c>
      <c r="R8134" t="b">
        <v>1</v>
      </c>
    </row>
    <row r="8135" spans="1:18" x14ac:dyDescent="0.3">
      <c r="A8135" t="s">
        <v>22226</v>
      </c>
      <c r="B8135">
        <f>MID(dane3[[#This Row],[PassengerId]],1,4)+0</f>
        <v>8688</v>
      </c>
      <c r="C8135" t="s">
        <v>19</v>
      </c>
      <c r="D8135" t="b">
        <v>0</v>
      </c>
      <c r="E8135" t="s">
        <v>22227</v>
      </c>
      <c r="F8135" t="str">
        <f>MID($E8135,1,1)</f>
        <v>F</v>
      </c>
      <c r="G8135" t="str">
        <f>IFERROR(MID($E8135,SEARCH("/",$E8135,SEARCH("/",$E8135)+1)+1,1),"")</f>
        <v>S</v>
      </c>
      <c r="H8135" t="s">
        <v>16</v>
      </c>
      <c r="I8135">
        <v>29</v>
      </c>
      <c r="J8135" t="b">
        <v>0</v>
      </c>
      <c r="K8135" s="7">
        <v>0</v>
      </c>
      <c r="L8135" s="7">
        <v>0</v>
      </c>
      <c r="M8135" s="7">
        <v>0</v>
      </c>
      <c r="N8135" s="7">
        <v>595</v>
      </c>
      <c r="O8135" s="7">
        <v>0</v>
      </c>
      <c r="P8135" s="7">
        <f>SUM(dane3[[#This Row],[RoomService]:[VRDeck]])</f>
        <v>595</v>
      </c>
      <c r="Q8135" t="s">
        <v>22228</v>
      </c>
      <c r="R8135" t="b">
        <v>0</v>
      </c>
    </row>
    <row r="8136" spans="1:18" x14ac:dyDescent="0.3">
      <c r="A8136" t="s">
        <v>22229</v>
      </c>
      <c r="B8136">
        <f>MID(dane3[[#This Row],[PassengerId]],1,4)+0</f>
        <v>8691</v>
      </c>
      <c r="C8136" t="s">
        <v>19</v>
      </c>
      <c r="D8136" t="b">
        <v>1</v>
      </c>
      <c r="E8136" t="s">
        <v>22230</v>
      </c>
      <c r="F8136" t="str">
        <f>MID($E8136,1,1)</f>
        <v>G</v>
      </c>
      <c r="G8136" t="str">
        <f>IFERROR(MID($E8136,SEARCH("/",$E8136,SEARCH("/",$E8136)+1)+1,1),"")</f>
        <v>P</v>
      </c>
      <c r="H8136" t="s">
        <v>32</v>
      </c>
      <c r="I8136">
        <v>18</v>
      </c>
      <c r="J8136" t="b">
        <v>0</v>
      </c>
      <c r="K8136" s="7">
        <v>0</v>
      </c>
      <c r="L8136" s="7">
        <v>0</v>
      </c>
      <c r="M8136" s="7">
        <v>0</v>
      </c>
      <c r="N8136" s="7">
        <v>0</v>
      </c>
      <c r="O8136" s="7">
        <v>0</v>
      </c>
      <c r="P8136" s="7">
        <f>SUM(dane3[[#This Row],[RoomService]:[VRDeck]])</f>
        <v>0</v>
      </c>
      <c r="Q8136" t="s">
        <v>22231</v>
      </c>
      <c r="R8136" t="b">
        <v>0</v>
      </c>
    </row>
    <row r="8137" spans="1:18" x14ac:dyDescent="0.3">
      <c r="A8137" t="s">
        <v>22232</v>
      </c>
      <c r="B8137">
        <f>MID(dane3[[#This Row],[PassengerId]],1,4)+0</f>
        <v>8693</v>
      </c>
      <c r="C8137" t="s">
        <v>19</v>
      </c>
      <c r="D8137" t="b">
        <v>1</v>
      </c>
      <c r="E8137" t="s">
        <v>22233</v>
      </c>
      <c r="F8137" t="str">
        <f>MID($E8137,1,1)</f>
        <v>G</v>
      </c>
      <c r="G8137" t="str">
        <f>IFERROR(MID($E8137,SEARCH("/",$E8137,SEARCH("/",$E8137)+1)+1,1),"")</f>
        <v>P</v>
      </c>
      <c r="H8137" t="s">
        <v>32</v>
      </c>
      <c r="I8137">
        <v>27</v>
      </c>
      <c r="J8137" t="b">
        <v>0</v>
      </c>
      <c r="K8137" s="7">
        <v>0</v>
      </c>
      <c r="L8137" s="7">
        <v>0</v>
      </c>
      <c r="M8137" s="7">
        <v>0</v>
      </c>
      <c r="N8137" s="7">
        <v>0</v>
      </c>
      <c r="O8137" s="7">
        <v>0</v>
      </c>
      <c r="P8137" s="7">
        <f>SUM(dane3[[#This Row],[RoomService]:[VRDeck]])</f>
        <v>0</v>
      </c>
      <c r="Q8137" t="s">
        <v>22234</v>
      </c>
      <c r="R8137" t="b">
        <v>1</v>
      </c>
    </row>
    <row r="8138" spans="1:18" x14ac:dyDescent="0.3">
      <c r="A8138" t="s">
        <v>22235</v>
      </c>
      <c r="B8138">
        <f>MID(dane3[[#This Row],[PassengerId]],1,4)+0</f>
        <v>8694</v>
      </c>
      <c r="C8138" t="s">
        <v>19</v>
      </c>
      <c r="D8138" t="b">
        <v>1</v>
      </c>
      <c r="E8138" t="s">
        <v>22236</v>
      </c>
      <c r="F8138" t="str">
        <f>MID($E8138,1,1)</f>
        <v>G</v>
      </c>
      <c r="G8138" t="str">
        <f>IFERROR(MID($E8138,SEARCH("/",$E8138,SEARCH("/",$E8138)+1)+1,1),"")</f>
        <v>P</v>
      </c>
      <c r="H8138" t="s">
        <v>16</v>
      </c>
      <c r="I8138">
        <v>13</v>
      </c>
      <c r="J8138" t="b">
        <v>0</v>
      </c>
      <c r="K8138" s="7">
        <v>0</v>
      </c>
      <c r="L8138" s="7">
        <v>0</v>
      </c>
      <c r="M8138" s="7">
        <v>0</v>
      </c>
      <c r="N8138" s="7">
        <v>0</v>
      </c>
      <c r="O8138" s="7">
        <v>0</v>
      </c>
      <c r="P8138" s="7">
        <f>SUM(dane3[[#This Row],[RoomService]:[VRDeck]])</f>
        <v>0</v>
      </c>
      <c r="Q8138" t="s">
        <v>22237</v>
      </c>
      <c r="R8138" t="b">
        <v>1</v>
      </c>
    </row>
    <row r="8139" spans="1:18" x14ac:dyDescent="0.3">
      <c r="A8139" t="s">
        <v>22238</v>
      </c>
      <c r="B8139">
        <f>MID(dane3[[#This Row],[PassengerId]],1,4)+0</f>
        <v>8694</v>
      </c>
      <c r="C8139" t="s">
        <v>19</v>
      </c>
      <c r="D8139" t="b">
        <v>0</v>
      </c>
      <c r="E8139" t="s">
        <v>22236</v>
      </c>
      <c r="F8139" t="str">
        <f>MID($E8139,1,1)</f>
        <v>G</v>
      </c>
      <c r="G8139" t="str">
        <f>IFERROR(MID($E8139,SEARCH("/",$E8139,SEARCH("/",$E8139)+1)+1,1),"")</f>
        <v>P</v>
      </c>
      <c r="H8139" t="s">
        <v>16</v>
      </c>
      <c r="I8139">
        <v>10</v>
      </c>
      <c r="J8139" t="b">
        <v>0</v>
      </c>
      <c r="K8139" s="7">
        <v>0</v>
      </c>
      <c r="L8139" s="7">
        <v>0</v>
      </c>
      <c r="M8139" s="7">
        <v>0</v>
      </c>
      <c r="N8139" s="7">
        <v>0</v>
      </c>
      <c r="O8139" s="7">
        <v>0</v>
      </c>
      <c r="P8139" s="7">
        <f>SUM(dane3[[#This Row],[RoomService]:[VRDeck]])</f>
        <v>0</v>
      </c>
      <c r="Q8139" t="s">
        <v>22239</v>
      </c>
      <c r="R8139" t="b">
        <v>0</v>
      </c>
    </row>
    <row r="8140" spans="1:18" x14ac:dyDescent="0.3">
      <c r="A8140" t="s">
        <v>22240</v>
      </c>
      <c r="B8140">
        <f>MID(dane3[[#This Row],[PassengerId]],1,4)+0</f>
        <v>8694</v>
      </c>
      <c r="C8140" t="s">
        <v>19</v>
      </c>
      <c r="D8140" t="b">
        <v>1</v>
      </c>
      <c r="E8140" t="s">
        <v>22236</v>
      </c>
      <c r="F8140" t="str">
        <f>MID($E8140,1,1)</f>
        <v>G</v>
      </c>
      <c r="G8140" t="str">
        <f>IFERROR(MID($E8140,SEARCH("/",$E8140,SEARCH("/",$E8140)+1)+1,1),"")</f>
        <v>P</v>
      </c>
      <c r="H8140" t="s">
        <v>16</v>
      </c>
      <c r="I8140">
        <v>8</v>
      </c>
      <c r="J8140" t="b">
        <v>0</v>
      </c>
      <c r="K8140" s="7">
        <v>0</v>
      </c>
      <c r="L8140" s="7">
        <v>0</v>
      </c>
      <c r="M8140" s="7">
        <v>0</v>
      </c>
      <c r="N8140" s="7">
        <v>0</v>
      </c>
      <c r="O8140" s="7">
        <v>0</v>
      </c>
      <c r="P8140" s="7">
        <f>SUM(dane3[[#This Row],[RoomService]:[VRDeck]])</f>
        <v>0</v>
      </c>
      <c r="Q8140" t="s">
        <v>22241</v>
      </c>
      <c r="R8140" t="b">
        <v>0</v>
      </c>
    </row>
    <row r="8141" spans="1:18" x14ac:dyDescent="0.3">
      <c r="A8141" t="s">
        <v>22022</v>
      </c>
      <c r="B8141">
        <f>MID(dane3[[#This Row],[PassengerId]],1,4)+0</f>
        <v>8616</v>
      </c>
      <c r="C8141" t="s">
        <v>53</v>
      </c>
      <c r="D8141" t="b">
        <v>0</v>
      </c>
      <c r="E8141" t="s">
        <v>22023</v>
      </c>
      <c r="F8141" t="str">
        <f>MID($E8141,1,1)</f>
        <v>F</v>
      </c>
      <c r="G8141" t="str">
        <f>IFERROR(MID($E8141,SEARCH("/",$E8141,SEARCH("/",$E8141)+1)+1,1),"")</f>
        <v>P</v>
      </c>
      <c r="H8141" t="s">
        <v>16</v>
      </c>
      <c r="I8141">
        <v>43</v>
      </c>
      <c r="J8141" t="b">
        <v>0</v>
      </c>
      <c r="K8141" s="7">
        <v>27</v>
      </c>
      <c r="L8141" s="7">
        <v>0</v>
      </c>
      <c r="M8141" s="7">
        <v>797</v>
      </c>
      <c r="N8141" s="7">
        <v>830</v>
      </c>
      <c r="O8141" s="7">
        <v>161</v>
      </c>
      <c r="P8141" s="7">
        <f>SUM(dane3[[#This Row],[RoomService]:[VRDeck]])</f>
        <v>1815</v>
      </c>
      <c r="Q8141" t="s">
        <v>22024</v>
      </c>
      <c r="R8141" t="b">
        <v>0</v>
      </c>
    </row>
    <row r="8142" spans="1:18" x14ac:dyDescent="0.3">
      <c r="A8142" t="s">
        <v>22245</v>
      </c>
      <c r="B8142">
        <f>MID(dane3[[#This Row],[PassengerId]],1,4)+0</f>
        <v>8696</v>
      </c>
      <c r="C8142" t="s">
        <v>14</v>
      </c>
      <c r="D8142" t="b">
        <v>1</v>
      </c>
      <c r="E8142" t="s">
        <v>22246</v>
      </c>
      <c r="F8142" t="str">
        <f>MID($E8142,1,1)</f>
        <v>C</v>
      </c>
      <c r="G8142" t="str">
        <f>IFERROR(MID($E8142,SEARCH("/",$E8142,SEARCH("/",$E8142)+1)+1,1),"")</f>
        <v>S</v>
      </c>
      <c r="H8142" t="s">
        <v>32</v>
      </c>
      <c r="I8142">
        <v>35</v>
      </c>
      <c r="J8142" t="b">
        <v>0</v>
      </c>
      <c r="K8142" s="7">
        <v>0</v>
      </c>
      <c r="L8142" s="7">
        <v>0</v>
      </c>
      <c r="M8142" s="7">
        <v>0</v>
      </c>
      <c r="N8142" s="7">
        <v>0</v>
      </c>
      <c r="O8142" s="7">
        <v>0</v>
      </c>
      <c r="P8142" s="7">
        <f>SUM(dane3[[#This Row],[RoomService]:[VRDeck]])</f>
        <v>0</v>
      </c>
      <c r="Q8142" t="s">
        <v>22247</v>
      </c>
      <c r="R8142" t="b">
        <v>1</v>
      </c>
    </row>
    <row r="8143" spans="1:18" x14ac:dyDescent="0.3">
      <c r="A8143" t="s">
        <v>22025</v>
      </c>
      <c r="B8143">
        <f>MID(dane3[[#This Row],[PassengerId]],1,4)+0</f>
        <v>8616</v>
      </c>
      <c r="C8143" t="s">
        <v>53</v>
      </c>
      <c r="D8143" t="b">
        <v>1</v>
      </c>
      <c r="E8143" t="s">
        <v>22023</v>
      </c>
      <c r="F8143" t="str">
        <f>MID($E8143,1,1)</f>
        <v>F</v>
      </c>
      <c r="G8143" t="str">
        <f>IFERROR(MID($E8143,SEARCH("/",$E8143,SEARCH("/",$E8143)+1)+1,1),"")</f>
        <v>P</v>
      </c>
      <c r="H8143" t="s">
        <v>46</v>
      </c>
      <c r="I8143">
        <v>20</v>
      </c>
      <c r="J8143" t="b">
        <v>0</v>
      </c>
      <c r="K8143" s="7">
        <v>0</v>
      </c>
      <c r="L8143" s="7">
        <v>0</v>
      </c>
      <c r="M8143" s="7">
        <v>0</v>
      </c>
      <c r="N8143" s="7">
        <v>0</v>
      </c>
      <c r="O8143" s="7">
        <v>0</v>
      </c>
      <c r="P8143" s="7">
        <f>SUM(dane3[[#This Row],[RoomService]:[VRDeck]])</f>
        <v>0</v>
      </c>
      <c r="Q8143" t="s">
        <v>22026</v>
      </c>
      <c r="R8143" t="b">
        <v>1</v>
      </c>
    </row>
    <row r="8144" spans="1:18" x14ac:dyDescent="0.3">
      <c r="A8144" t="s">
        <v>22058</v>
      </c>
      <c r="B8144">
        <f>MID(dane3[[#This Row],[PassengerId]],1,4)+0</f>
        <v>8631</v>
      </c>
      <c r="C8144" t="s">
        <v>53</v>
      </c>
      <c r="D8144" t="b">
        <v>1</v>
      </c>
      <c r="E8144" t="s">
        <v>22059</v>
      </c>
      <c r="F8144" t="str">
        <f>MID($E8144,1,1)</f>
        <v>E</v>
      </c>
      <c r="G8144" t="str">
        <f>IFERROR(MID($E8144,SEARCH("/",$E8144,SEARCH("/",$E8144)+1)+1,1),"")</f>
        <v>P</v>
      </c>
      <c r="H8144" t="s">
        <v>16</v>
      </c>
      <c r="I8144">
        <v>37</v>
      </c>
      <c r="J8144" t="b">
        <v>0</v>
      </c>
      <c r="K8144" s="7">
        <v>0</v>
      </c>
      <c r="L8144" s="7">
        <v>0</v>
      </c>
      <c r="M8144" s="7">
        <v>0</v>
      </c>
      <c r="N8144" s="7">
        <v>0</v>
      </c>
      <c r="O8144" s="7">
        <v>0</v>
      </c>
      <c r="P8144" s="7">
        <f>SUM(dane3[[#This Row],[RoomService]:[VRDeck]])</f>
        <v>0</v>
      </c>
      <c r="Q8144" t="s">
        <v>22060</v>
      </c>
      <c r="R8144" t="b">
        <v>0</v>
      </c>
    </row>
    <row r="8145" spans="1:18" x14ac:dyDescent="0.3">
      <c r="A8145" t="s">
        <v>22254</v>
      </c>
      <c r="B8145">
        <f>MID(dane3[[#This Row],[PassengerId]],1,4)+0</f>
        <v>8703</v>
      </c>
      <c r="C8145" t="s">
        <v>19</v>
      </c>
      <c r="D8145" t="b">
        <v>0</v>
      </c>
      <c r="E8145" t="s">
        <v>22255</v>
      </c>
      <c r="F8145" t="str">
        <f>MID($E8145,1,1)</f>
        <v>F</v>
      </c>
      <c r="G8145" t="str">
        <f>IFERROR(MID($E8145,SEARCH("/",$E8145,SEARCH("/",$E8145)+1)+1,1),"")</f>
        <v>S</v>
      </c>
      <c r="H8145" t="s">
        <v>16</v>
      </c>
      <c r="I8145">
        <v>44</v>
      </c>
      <c r="J8145" t="b">
        <v>0</v>
      </c>
      <c r="K8145" s="7">
        <v>84</v>
      </c>
      <c r="L8145" s="7">
        <v>0</v>
      </c>
      <c r="M8145" s="7">
        <v>308</v>
      </c>
      <c r="N8145" s="7">
        <v>0</v>
      </c>
      <c r="O8145" s="7">
        <v>1179</v>
      </c>
      <c r="P8145" s="7">
        <f>SUM(dane3[[#This Row],[RoomService]:[VRDeck]])</f>
        <v>1571</v>
      </c>
      <c r="Q8145" t="s">
        <v>22256</v>
      </c>
      <c r="R8145" t="b">
        <v>0</v>
      </c>
    </row>
    <row r="8146" spans="1:18" x14ac:dyDescent="0.3">
      <c r="A8146" t="s">
        <v>22070</v>
      </c>
      <c r="B8146">
        <f>MID(dane3[[#This Row],[PassengerId]],1,4)+0</f>
        <v>8636</v>
      </c>
      <c r="C8146" t="s">
        <v>53</v>
      </c>
      <c r="D8146" t="b">
        <v>1</v>
      </c>
      <c r="E8146" t="s">
        <v>22071</v>
      </c>
      <c r="F8146" t="str">
        <f>MID($E8146,1,1)</f>
        <v>F</v>
      </c>
      <c r="G8146" t="str">
        <f>IFERROR(MID($E8146,SEARCH("/",$E8146,SEARCH("/",$E8146)+1)+1,1),"")</f>
        <v>P</v>
      </c>
      <c r="H8146" t="s">
        <v>16</v>
      </c>
      <c r="I8146">
        <v>55</v>
      </c>
      <c r="J8146" t="b">
        <v>0</v>
      </c>
      <c r="K8146" s="7">
        <v>0</v>
      </c>
      <c r="L8146" s="7">
        <v>0</v>
      </c>
      <c r="M8146" s="7">
        <v>0</v>
      </c>
      <c r="N8146" s="7">
        <v>0</v>
      </c>
      <c r="O8146" s="7">
        <v>0</v>
      </c>
      <c r="P8146" s="7">
        <f>SUM(dane3[[#This Row],[RoomService]:[VRDeck]])</f>
        <v>0</v>
      </c>
      <c r="Q8146" t="s">
        <v>22072</v>
      </c>
      <c r="R8146" t="b">
        <v>1</v>
      </c>
    </row>
    <row r="8147" spans="1:18" x14ac:dyDescent="0.3">
      <c r="A8147" t="s">
        <v>22076</v>
      </c>
      <c r="B8147">
        <f>MID(dane3[[#This Row],[PassengerId]],1,4)+0</f>
        <v>8637</v>
      </c>
      <c r="C8147" t="s">
        <v>53</v>
      </c>
      <c r="D8147" t="b">
        <v>0</v>
      </c>
      <c r="E8147" t="s">
        <v>22074</v>
      </c>
      <c r="F8147" t="str">
        <f>MID($E8147,1,1)</f>
        <v>F</v>
      </c>
      <c r="G8147" t="str">
        <f>IFERROR(MID($E8147,SEARCH("/",$E8147,SEARCH("/",$E8147)+1)+1,1),"")</f>
        <v>P</v>
      </c>
      <c r="H8147" t="s">
        <v>16</v>
      </c>
      <c r="I8147">
        <v>25</v>
      </c>
      <c r="J8147" t="b">
        <v>0</v>
      </c>
      <c r="K8147" s="7">
        <v>987</v>
      </c>
      <c r="L8147" s="7">
        <v>0</v>
      </c>
      <c r="M8147" s="7">
        <v>6221</v>
      </c>
      <c r="N8147" s="7">
        <v>141</v>
      </c>
      <c r="O8147" s="7">
        <v>0</v>
      </c>
      <c r="P8147" s="7">
        <f>SUM(dane3[[#This Row],[RoomService]:[VRDeck]])</f>
        <v>7349</v>
      </c>
      <c r="Q8147" t="s">
        <v>22077</v>
      </c>
      <c r="R8147" t="b">
        <v>1</v>
      </c>
    </row>
    <row r="8148" spans="1:18" x14ac:dyDescent="0.3">
      <c r="A8148" t="s">
        <v>22263</v>
      </c>
      <c r="B8148">
        <f>MID(dane3[[#This Row],[PassengerId]],1,4)+0</f>
        <v>8708</v>
      </c>
      <c r="C8148" t="s">
        <v>19</v>
      </c>
      <c r="D8148" t="b">
        <v>0</v>
      </c>
      <c r="E8148" t="s">
        <v>22264</v>
      </c>
      <c r="F8148" t="str">
        <f>MID($E8148,1,1)</f>
        <v>G</v>
      </c>
      <c r="G8148" t="str">
        <f>IFERROR(MID($E8148,SEARCH("/",$E8148,SEARCH("/",$E8148)+1)+1,1),"")</f>
        <v>P</v>
      </c>
      <c r="H8148" t="s">
        <v>32</v>
      </c>
      <c r="I8148">
        <v>28</v>
      </c>
      <c r="J8148" t="b">
        <v>0</v>
      </c>
      <c r="K8148" s="7">
        <v>679</v>
      </c>
      <c r="L8148" s="7">
        <v>0</v>
      </c>
      <c r="M8148" s="7">
        <v>0</v>
      </c>
      <c r="N8148" s="7">
        <v>0</v>
      </c>
      <c r="O8148" s="7">
        <v>0</v>
      </c>
      <c r="P8148" s="7">
        <f>SUM(dane3[[#This Row],[RoomService]:[VRDeck]])</f>
        <v>679</v>
      </c>
      <c r="Q8148" t="s">
        <v>22265</v>
      </c>
      <c r="R8148" t="b">
        <v>0</v>
      </c>
    </row>
    <row r="8149" spans="1:18" x14ac:dyDescent="0.3">
      <c r="A8149" t="s">
        <v>22266</v>
      </c>
      <c r="B8149">
        <f>MID(dane3[[#This Row],[PassengerId]],1,4)+0</f>
        <v>8709</v>
      </c>
      <c r="C8149" t="s">
        <v>19</v>
      </c>
      <c r="D8149" t="b">
        <v>0</v>
      </c>
      <c r="E8149" t="s">
        <v>22267</v>
      </c>
      <c r="F8149" t="str">
        <f>MID($E8149,1,1)</f>
        <v>F</v>
      </c>
      <c r="G8149" t="str">
        <f>IFERROR(MID($E8149,SEARCH("/",$E8149,SEARCH("/",$E8149)+1)+1,1),"")</f>
        <v>S</v>
      </c>
      <c r="H8149" t="s">
        <v>16</v>
      </c>
      <c r="I8149">
        <v>36</v>
      </c>
      <c r="J8149" t="b">
        <v>0</v>
      </c>
      <c r="K8149" s="7">
        <v>0</v>
      </c>
      <c r="L8149" s="7">
        <v>98</v>
      </c>
      <c r="M8149" s="7">
        <v>456</v>
      </c>
      <c r="N8149" s="7">
        <v>277</v>
      </c>
      <c r="O8149" s="7">
        <v>70</v>
      </c>
      <c r="P8149" s="7">
        <f>SUM(dane3[[#This Row],[RoomService]:[VRDeck]])</f>
        <v>901</v>
      </c>
      <c r="Q8149" t="s">
        <v>22268</v>
      </c>
      <c r="R8149" t="b">
        <v>0</v>
      </c>
    </row>
    <row r="8150" spans="1:18" x14ac:dyDescent="0.3">
      <c r="A8150" t="s">
        <v>22269</v>
      </c>
      <c r="B8150">
        <f>MID(dane3[[#This Row],[PassengerId]],1,4)+0</f>
        <v>8710</v>
      </c>
      <c r="C8150" t="s">
        <v>19</v>
      </c>
      <c r="D8150" t="b">
        <v>0</v>
      </c>
      <c r="E8150" t="s">
        <v>22270</v>
      </c>
      <c r="F8150" t="str">
        <f>MID($E8150,1,1)</f>
        <v>F</v>
      </c>
      <c r="G8150" t="str">
        <f>IFERROR(MID($E8150,SEARCH("/",$E8150,SEARCH("/",$E8150)+1)+1,1),"")</f>
        <v>S</v>
      </c>
      <c r="H8150" t="s">
        <v>32</v>
      </c>
      <c r="I8150">
        <v>24</v>
      </c>
      <c r="J8150" t="b">
        <v>0</v>
      </c>
      <c r="K8150" s="7">
        <v>312</v>
      </c>
      <c r="L8150" s="7">
        <v>227</v>
      </c>
      <c r="M8150" s="7">
        <v>50</v>
      </c>
      <c r="N8150" s="7">
        <v>0</v>
      </c>
      <c r="O8150" s="7">
        <v>0</v>
      </c>
      <c r="P8150" s="7">
        <f>SUM(dane3[[#This Row],[RoomService]:[VRDeck]])</f>
        <v>589</v>
      </c>
      <c r="Q8150" t="s">
        <v>22271</v>
      </c>
      <c r="R8150" t="b">
        <v>0</v>
      </c>
    </row>
    <row r="8151" spans="1:18" x14ac:dyDescent="0.3">
      <c r="A8151" t="s">
        <v>22088</v>
      </c>
      <c r="B8151">
        <f>MID(dane3[[#This Row],[PassengerId]],1,4)+0</f>
        <v>8639</v>
      </c>
      <c r="C8151" t="s">
        <v>53</v>
      </c>
      <c r="D8151" t="b">
        <v>1</v>
      </c>
      <c r="E8151" t="s">
        <v>22089</v>
      </c>
      <c r="F8151" t="str">
        <f>MID($E8151,1,1)</f>
        <v>E</v>
      </c>
      <c r="G8151" t="str">
        <f>IFERROR(MID($E8151,SEARCH("/",$E8151,SEARCH("/",$E8151)+1)+1,1),"")</f>
        <v>S</v>
      </c>
      <c r="H8151" t="s">
        <v>16</v>
      </c>
      <c r="I8151">
        <v>21</v>
      </c>
      <c r="J8151" t="b">
        <v>0</v>
      </c>
      <c r="K8151" s="7">
        <v>0</v>
      </c>
      <c r="L8151" s="7">
        <v>0</v>
      </c>
      <c r="M8151" s="7">
        <v>0</v>
      </c>
      <c r="N8151" s="7">
        <v>0</v>
      </c>
      <c r="O8151" s="7">
        <v>0</v>
      </c>
      <c r="P8151" s="7">
        <f>SUM(dane3[[#This Row],[RoomService]:[VRDeck]])</f>
        <v>0</v>
      </c>
      <c r="Q8151" t="s">
        <v>22090</v>
      </c>
      <c r="R8151" t="b">
        <v>0</v>
      </c>
    </row>
    <row r="8152" spans="1:18" x14ac:dyDescent="0.3">
      <c r="A8152" t="s">
        <v>22097</v>
      </c>
      <c r="B8152">
        <f>MID(dane3[[#This Row],[PassengerId]],1,4)+0</f>
        <v>8641</v>
      </c>
      <c r="C8152" t="s">
        <v>53</v>
      </c>
      <c r="D8152" t="b">
        <v>0</v>
      </c>
      <c r="E8152" t="s">
        <v>22098</v>
      </c>
      <c r="F8152" t="str">
        <f>MID($E8152,1,1)</f>
        <v>F</v>
      </c>
      <c r="G8152" t="str">
        <f>IFERROR(MID($E8152,SEARCH("/",$E8152,SEARCH("/",$E8152)+1)+1,1),"")</f>
        <v>S</v>
      </c>
      <c r="H8152" t="s">
        <v>16</v>
      </c>
      <c r="I8152">
        <v>3</v>
      </c>
      <c r="J8152" t="b">
        <v>0</v>
      </c>
      <c r="K8152" s="7">
        <v>0</v>
      </c>
      <c r="L8152" s="7">
        <v>0</v>
      </c>
      <c r="M8152" s="7">
        <v>0</v>
      </c>
      <c r="N8152" s="7">
        <v>0</v>
      </c>
      <c r="O8152" s="7">
        <v>0</v>
      </c>
      <c r="P8152" s="7">
        <f>SUM(dane3[[#This Row],[RoomService]:[VRDeck]])</f>
        <v>0</v>
      </c>
      <c r="Q8152" t="s">
        <v>22099</v>
      </c>
      <c r="R8152" t="b">
        <v>1</v>
      </c>
    </row>
    <row r="8153" spans="1:18" x14ac:dyDescent="0.3">
      <c r="A8153" t="s">
        <v>22278</v>
      </c>
      <c r="B8153">
        <f>MID(dane3[[#This Row],[PassengerId]],1,4)+0</f>
        <v>8716</v>
      </c>
      <c r="C8153" t="s">
        <v>19</v>
      </c>
      <c r="D8153" t="b">
        <v>0</v>
      </c>
      <c r="E8153" t="s">
        <v>22279</v>
      </c>
      <c r="F8153" t="str">
        <f>MID($E8153,1,1)</f>
        <v>F</v>
      </c>
      <c r="G8153" t="str">
        <f>IFERROR(MID($E8153,SEARCH("/",$E8153,SEARCH("/",$E8153)+1)+1,1),"")</f>
        <v>P</v>
      </c>
      <c r="H8153" t="s">
        <v>32</v>
      </c>
      <c r="I8153">
        <v>20</v>
      </c>
      <c r="J8153" t="b">
        <v>0</v>
      </c>
      <c r="K8153" s="7">
        <v>426</v>
      </c>
      <c r="L8153" s="7">
        <v>0</v>
      </c>
      <c r="M8153" s="7">
        <v>220</v>
      </c>
      <c r="N8153" s="7">
        <v>2</v>
      </c>
      <c r="O8153" s="7">
        <v>0</v>
      </c>
      <c r="P8153" s="7">
        <f>SUM(dane3[[#This Row],[RoomService]:[VRDeck]])</f>
        <v>648</v>
      </c>
      <c r="Q8153" t="s">
        <v>22280</v>
      </c>
      <c r="R8153" t="b">
        <v>0</v>
      </c>
    </row>
    <row r="8154" spans="1:18" x14ac:dyDescent="0.3">
      <c r="A8154" t="s">
        <v>22281</v>
      </c>
      <c r="B8154">
        <f>MID(dane3[[#This Row],[PassengerId]],1,4)+0</f>
        <v>8717</v>
      </c>
      <c r="C8154" t="s">
        <v>19</v>
      </c>
      <c r="D8154" t="b">
        <v>0</v>
      </c>
      <c r="E8154" t="s">
        <v>22282</v>
      </c>
      <c r="F8154" t="str">
        <f>MID($E8154,1,1)</f>
        <v>F</v>
      </c>
      <c r="G8154" t="str">
        <f>IFERROR(MID($E8154,SEARCH("/",$E8154,SEARCH("/",$E8154)+1)+1,1),"")</f>
        <v>S</v>
      </c>
      <c r="H8154" t="s">
        <v>16</v>
      </c>
      <c r="I8154">
        <v>38</v>
      </c>
      <c r="J8154" t="b">
        <v>0</v>
      </c>
      <c r="K8154" s="7">
        <v>139</v>
      </c>
      <c r="L8154" s="7">
        <v>9</v>
      </c>
      <c r="M8154" s="7">
        <v>0</v>
      </c>
      <c r="N8154" s="7">
        <v>0</v>
      </c>
      <c r="O8154" s="7">
        <v>582</v>
      </c>
      <c r="P8154" s="7">
        <f>SUM(dane3[[#This Row],[RoomService]:[VRDeck]])</f>
        <v>730</v>
      </c>
      <c r="Q8154" t="s">
        <v>22283</v>
      </c>
      <c r="R8154" t="b">
        <v>0</v>
      </c>
    </row>
    <row r="8155" spans="1:18" x14ac:dyDescent="0.3">
      <c r="A8155" t="s">
        <v>22284</v>
      </c>
      <c r="B8155">
        <f>MID(dane3[[#This Row],[PassengerId]],1,4)+0</f>
        <v>8719</v>
      </c>
      <c r="C8155" t="s">
        <v>14</v>
      </c>
      <c r="D8155" t="b">
        <v>0</v>
      </c>
      <c r="E8155" t="s">
        <v>22285</v>
      </c>
      <c r="F8155" t="str">
        <f>MID($E8155,1,1)</f>
        <v>A</v>
      </c>
      <c r="G8155" t="str">
        <f>IFERROR(MID($E8155,SEARCH("/",$E8155,SEARCH("/",$E8155)+1)+1,1),"")</f>
        <v>S</v>
      </c>
      <c r="H8155" t="s">
        <v>16</v>
      </c>
      <c r="I8155">
        <v>33</v>
      </c>
      <c r="J8155" t="b">
        <v>1</v>
      </c>
      <c r="K8155" s="7">
        <v>0</v>
      </c>
      <c r="L8155" s="7">
        <v>3076</v>
      </c>
      <c r="M8155" s="7">
        <v>0</v>
      </c>
      <c r="N8155" s="7">
        <v>3</v>
      </c>
      <c r="O8155" s="7">
        <v>994</v>
      </c>
      <c r="P8155" s="7">
        <f>SUM(dane3[[#This Row],[RoomService]:[VRDeck]])</f>
        <v>4073</v>
      </c>
      <c r="Q8155" t="s">
        <v>22286</v>
      </c>
      <c r="R8155" t="b">
        <v>0</v>
      </c>
    </row>
    <row r="8156" spans="1:18" x14ac:dyDescent="0.3">
      <c r="A8156" t="s">
        <v>22287</v>
      </c>
      <c r="B8156">
        <f>MID(dane3[[#This Row],[PassengerId]],1,4)+0</f>
        <v>8719</v>
      </c>
      <c r="C8156" t="s">
        <v>14</v>
      </c>
      <c r="D8156" t="b">
        <v>0</v>
      </c>
      <c r="E8156" t="s">
        <v>22285</v>
      </c>
      <c r="F8156" t="str">
        <f>MID($E8156,1,1)</f>
        <v>A</v>
      </c>
      <c r="G8156" t="str">
        <f>IFERROR(MID($E8156,SEARCH("/",$E8156,SEARCH("/",$E8156)+1)+1,1),"")</f>
        <v>S</v>
      </c>
      <c r="H8156" t="s">
        <v>46</v>
      </c>
      <c r="I8156">
        <v>54</v>
      </c>
      <c r="J8156" t="b">
        <v>0</v>
      </c>
      <c r="K8156" s="7">
        <v>0</v>
      </c>
      <c r="L8156" s="7">
        <v>1821</v>
      </c>
      <c r="M8156" s="7">
        <v>2370</v>
      </c>
      <c r="N8156" s="7">
        <v>949</v>
      </c>
      <c r="O8156" s="7">
        <v>46</v>
      </c>
      <c r="P8156" s="7">
        <f>SUM(dane3[[#This Row],[RoomService]:[VRDeck]])</f>
        <v>5186</v>
      </c>
      <c r="Q8156" t="s">
        <v>22288</v>
      </c>
      <c r="R8156" t="b">
        <v>0</v>
      </c>
    </row>
    <row r="8157" spans="1:18" x14ac:dyDescent="0.3">
      <c r="A8157" t="s">
        <v>18315</v>
      </c>
      <c r="B8157">
        <f>MID(dane3[[#This Row],[PassengerId]],1,4)+0</f>
        <v>7083</v>
      </c>
      <c r="C8157" t="s">
        <v>14</v>
      </c>
      <c r="D8157" t="b">
        <v>1</v>
      </c>
      <c r="E8157" t="s">
        <v>18313</v>
      </c>
      <c r="F8157" t="str">
        <f>MID($E8157,1,1)</f>
        <v>C</v>
      </c>
      <c r="G8157" t="str">
        <f>IFERROR(MID($E8157,SEARCH("/",$E8157,SEARCH("/",$E8157)+1)+1,1),"")</f>
        <v>S</v>
      </c>
      <c r="H8157" t="s">
        <v>46</v>
      </c>
      <c r="I8157">
        <v>57</v>
      </c>
      <c r="J8157" t="b">
        <v>0</v>
      </c>
      <c r="K8157" s="7">
        <v>0</v>
      </c>
      <c r="L8157" s="7">
        <v>0</v>
      </c>
      <c r="M8157" s="7">
        <v>0</v>
      </c>
      <c r="N8157" s="7">
        <v>0</v>
      </c>
      <c r="O8157" s="7">
        <v>0</v>
      </c>
      <c r="P8157" s="7">
        <f>SUM(dane3[[#This Row],[RoomService]:[VRDeck]])</f>
        <v>0</v>
      </c>
      <c r="Q8157" t="s">
        <v>18316</v>
      </c>
      <c r="R8157" t="b">
        <v>1</v>
      </c>
    </row>
    <row r="8158" spans="1:18" x14ac:dyDescent="0.3">
      <c r="A8158" t="s">
        <v>22291</v>
      </c>
      <c r="B8158">
        <f>MID(dane3[[#This Row],[PassengerId]],1,4)+0</f>
        <v>8720</v>
      </c>
      <c r="C8158" t="s">
        <v>19</v>
      </c>
      <c r="D8158" t="b">
        <v>0</v>
      </c>
      <c r="E8158" t="s">
        <v>22292</v>
      </c>
      <c r="F8158" t="str">
        <f>MID($E8158,1,1)</f>
        <v>F</v>
      </c>
      <c r="G8158" t="str">
        <f>IFERROR(MID($E8158,SEARCH("/",$E8158,SEARCH("/",$E8158)+1)+1,1),"")</f>
        <v>S</v>
      </c>
      <c r="H8158" t="s">
        <v>46</v>
      </c>
      <c r="I8158">
        <v>23</v>
      </c>
      <c r="J8158" t="b">
        <v>0</v>
      </c>
      <c r="K8158" s="7">
        <v>0</v>
      </c>
      <c r="L8158" s="7">
        <v>247</v>
      </c>
      <c r="M8158" s="7">
        <v>1063</v>
      </c>
      <c r="N8158" s="7">
        <v>36</v>
      </c>
      <c r="O8158" s="7">
        <v>0</v>
      </c>
      <c r="P8158" s="7">
        <f>SUM(dane3[[#This Row],[RoomService]:[VRDeck]])</f>
        <v>1346</v>
      </c>
      <c r="Q8158" t="s">
        <v>22293</v>
      </c>
      <c r="R8158" t="b">
        <v>1</v>
      </c>
    </row>
    <row r="8159" spans="1:18" x14ac:dyDescent="0.3">
      <c r="A8159" t="s">
        <v>22294</v>
      </c>
      <c r="B8159">
        <f>MID(dane3[[#This Row],[PassengerId]],1,4)+0</f>
        <v>8721</v>
      </c>
      <c r="C8159" t="s">
        <v>14</v>
      </c>
      <c r="D8159" t="b">
        <v>1</v>
      </c>
      <c r="E8159" t="s">
        <v>22295</v>
      </c>
      <c r="F8159" t="str">
        <f>MID($E8159,1,1)</f>
        <v>B</v>
      </c>
      <c r="G8159" t="str">
        <f>IFERROR(MID($E8159,SEARCH("/",$E8159,SEARCH("/",$E8159)+1)+1,1),"")</f>
        <v>S</v>
      </c>
      <c r="H8159" t="s">
        <v>46</v>
      </c>
      <c r="I8159">
        <v>65</v>
      </c>
      <c r="J8159" t="b">
        <v>0</v>
      </c>
      <c r="K8159" s="7">
        <v>0</v>
      </c>
      <c r="L8159" s="7">
        <v>0</v>
      </c>
      <c r="M8159" s="7">
        <v>0</v>
      </c>
      <c r="N8159" s="7">
        <v>0</v>
      </c>
      <c r="O8159" s="7">
        <v>0</v>
      </c>
      <c r="P8159" s="7">
        <f>SUM(dane3[[#This Row],[RoomService]:[VRDeck]])</f>
        <v>0</v>
      </c>
      <c r="Q8159" t="s">
        <v>22296</v>
      </c>
      <c r="R8159" t="b">
        <v>1</v>
      </c>
    </row>
    <row r="8160" spans="1:18" x14ac:dyDescent="0.3">
      <c r="A8160" t="s">
        <v>22100</v>
      </c>
      <c r="B8160">
        <f>MID(dane3[[#This Row],[PassengerId]],1,4)+0</f>
        <v>8641</v>
      </c>
      <c r="C8160" t="s">
        <v>53</v>
      </c>
      <c r="D8160" t="b">
        <v>0</v>
      </c>
      <c r="E8160" t="s">
        <v>22098</v>
      </c>
      <c r="F8160" t="str">
        <f>MID($E8160,1,1)</f>
        <v>F</v>
      </c>
      <c r="G8160" t="str">
        <f>IFERROR(MID($E8160,SEARCH("/",$E8160,SEARCH("/",$E8160)+1)+1,1),"")</f>
        <v>S</v>
      </c>
      <c r="H8160" t="s">
        <v>16</v>
      </c>
      <c r="I8160">
        <v>19</v>
      </c>
      <c r="J8160" t="b">
        <v>0</v>
      </c>
      <c r="K8160" s="7">
        <v>1146</v>
      </c>
      <c r="L8160" s="7">
        <v>0</v>
      </c>
      <c r="M8160" s="7">
        <v>3</v>
      </c>
      <c r="N8160" s="7">
        <v>0</v>
      </c>
      <c r="O8160" s="7">
        <v>0</v>
      </c>
      <c r="P8160" s="7">
        <f>SUM(dane3[[#This Row],[RoomService]:[VRDeck]])</f>
        <v>1149</v>
      </c>
      <c r="Q8160" t="s">
        <v>22101</v>
      </c>
      <c r="R8160" t="b">
        <v>0</v>
      </c>
    </row>
    <row r="8161" spans="1:18" x14ac:dyDescent="0.3">
      <c r="A8161" t="s">
        <v>22102</v>
      </c>
      <c r="B8161">
        <f>MID(dane3[[#This Row],[PassengerId]],1,4)+0</f>
        <v>8641</v>
      </c>
      <c r="C8161" t="s">
        <v>53</v>
      </c>
      <c r="D8161" t="b">
        <v>1</v>
      </c>
      <c r="E8161" t="s">
        <v>22098</v>
      </c>
      <c r="F8161" t="str">
        <f>MID($E8161,1,1)</f>
        <v>F</v>
      </c>
      <c r="G8161" t="str">
        <f>IFERROR(MID($E8161,SEARCH("/",$E8161,SEARCH("/",$E8161)+1)+1,1),"")</f>
        <v>S</v>
      </c>
      <c r="H8161" t="s">
        <v>16</v>
      </c>
      <c r="I8161">
        <v>22</v>
      </c>
      <c r="J8161" t="b">
        <v>0</v>
      </c>
      <c r="K8161" s="7">
        <v>0</v>
      </c>
      <c r="L8161" s="7">
        <v>0</v>
      </c>
      <c r="M8161" s="7">
        <v>0</v>
      </c>
      <c r="N8161" s="7">
        <v>0</v>
      </c>
      <c r="O8161" s="7">
        <v>0</v>
      </c>
      <c r="P8161" s="7">
        <f>SUM(dane3[[#This Row],[RoomService]:[VRDeck]])</f>
        <v>0</v>
      </c>
      <c r="Q8161" t="s">
        <v>22103</v>
      </c>
      <c r="R8161" t="b">
        <v>1</v>
      </c>
    </row>
    <row r="8162" spans="1:18" x14ac:dyDescent="0.3">
      <c r="A8162" t="s">
        <v>22302</v>
      </c>
      <c r="B8162">
        <f>MID(dane3[[#This Row],[PassengerId]],1,4)+0</f>
        <v>8723</v>
      </c>
      <c r="C8162" t="s">
        <v>19</v>
      </c>
      <c r="D8162" t="b">
        <v>0</v>
      </c>
      <c r="E8162" t="s">
        <v>22303</v>
      </c>
      <c r="F8162" t="str">
        <f>MID($E8162,1,1)</f>
        <v>F</v>
      </c>
      <c r="G8162" t="str">
        <f>IFERROR(MID($E8162,SEARCH("/",$E8162,SEARCH("/",$E8162)+1)+1,1),"")</f>
        <v>P</v>
      </c>
      <c r="H8162" t="s">
        <v>16</v>
      </c>
      <c r="I8162">
        <v>38</v>
      </c>
      <c r="J8162" t="b">
        <v>0</v>
      </c>
      <c r="K8162" s="7">
        <v>32</v>
      </c>
      <c r="L8162" s="7">
        <v>1163</v>
      </c>
      <c r="M8162" s="7">
        <v>0</v>
      </c>
      <c r="N8162" s="7">
        <v>52</v>
      </c>
      <c r="O8162" s="7">
        <v>1935</v>
      </c>
      <c r="P8162" s="7">
        <f>SUM(dane3[[#This Row],[RoomService]:[VRDeck]])</f>
        <v>3182</v>
      </c>
      <c r="Q8162" t="s">
        <v>22304</v>
      </c>
      <c r="R8162" t="b">
        <v>0</v>
      </c>
    </row>
    <row r="8163" spans="1:18" x14ac:dyDescent="0.3">
      <c r="A8163" t="s">
        <v>22305</v>
      </c>
      <c r="B8163">
        <f>MID(dane3[[#This Row],[PassengerId]],1,4)+0</f>
        <v>8727</v>
      </c>
      <c r="C8163" t="s">
        <v>19</v>
      </c>
      <c r="D8163" t="b">
        <v>0</v>
      </c>
      <c r="E8163" t="s">
        <v>22306</v>
      </c>
      <c r="F8163" t="str">
        <f>MID($E8163,1,1)</f>
        <v>F</v>
      </c>
      <c r="G8163" t="str">
        <f>IFERROR(MID($E8163,SEARCH("/",$E8163,SEARCH("/",$E8163)+1)+1,1),"")</f>
        <v>P</v>
      </c>
      <c r="H8163" t="s">
        <v>46</v>
      </c>
      <c r="I8163">
        <v>28</v>
      </c>
      <c r="J8163" t="b">
        <v>0</v>
      </c>
      <c r="K8163" s="7">
        <v>34</v>
      </c>
      <c r="L8163" s="7">
        <v>0</v>
      </c>
      <c r="M8163" s="7">
        <v>0</v>
      </c>
      <c r="N8163" s="7">
        <v>0</v>
      </c>
      <c r="O8163" s="7">
        <v>658</v>
      </c>
      <c r="P8163" s="7">
        <f>SUM(dane3[[#This Row],[RoomService]:[VRDeck]])</f>
        <v>692</v>
      </c>
      <c r="Q8163" t="s">
        <v>22307</v>
      </c>
      <c r="R8163" t="b">
        <v>0</v>
      </c>
    </row>
    <row r="8164" spans="1:18" x14ac:dyDescent="0.3">
      <c r="A8164" t="s">
        <v>22308</v>
      </c>
      <c r="B8164">
        <f>MID(dane3[[#This Row],[PassengerId]],1,4)+0</f>
        <v>8728</v>
      </c>
      <c r="C8164" t="s">
        <v>19</v>
      </c>
      <c r="D8164" t="b">
        <v>0</v>
      </c>
      <c r="E8164" t="s">
        <v>22309</v>
      </c>
      <c r="F8164" t="str">
        <f>MID($E8164,1,1)</f>
        <v>F</v>
      </c>
      <c r="G8164" t="str">
        <f>IFERROR(MID($E8164,SEARCH("/",$E8164,SEARCH("/",$E8164)+1)+1,1),"")</f>
        <v>P</v>
      </c>
      <c r="H8164" t="s">
        <v>16</v>
      </c>
      <c r="I8164">
        <v>32</v>
      </c>
      <c r="J8164" t="b">
        <v>0</v>
      </c>
      <c r="K8164" s="7">
        <v>258</v>
      </c>
      <c r="L8164" s="7">
        <v>500</v>
      </c>
      <c r="M8164" s="7">
        <v>3</v>
      </c>
      <c r="N8164" s="7">
        <v>15</v>
      </c>
      <c r="O8164" s="7">
        <v>128</v>
      </c>
      <c r="P8164" s="7">
        <f>SUM(dane3[[#This Row],[RoomService]:[VRDeck]])</f>
        <v>904</v>
      </c>
      <c r="Q8164" t="s">
        <v>22310</v>
      </c>
      <c r="R8164" t="b">
        <v>1</v>
      </c>
    </row>
    <row r="8165" spans="1:18" x14ac:dyDescent="0.3">
      <c r="A8165" t="s">
        <v>22311</v>
      </c>
      <c r="B8165">
        <f>MID(dane3[[#This Row],[PassengerId]],1,4)+0</f>
        <v>8728</v>
      </c>
      <c r="C8165" t="s">
        <v>19</v>
      </c>
      <c r="D8165" t="b">
        <v>0</v>
      </c>
      <c r="E8165" t="s">
        <v>22312</v>
      </c>
      <c r="F8165" t="str">
        <f>MID($E8165,1,1)</f>
        <v>G</v>
      </c>
      <c r="G8165" t="str">
        <f>IFERROR(MID($E8165,SEARCH("/",$E8165,SEARCH("/",$E8165)+1)+1,1),"")</f>
        <v>P</v>
      </c>
      <c r="H8165" t="s">
        <v>16</v>
      </c>
      <c r="I8165">
        <v>55</v>
      </c>
      <c r="J8165" t="b">
        <v>0</v>
      </c>
      <c r="K8165" s="7">
        <v>694</v>
      </c>
      <c r="L8165" s="7">
        <v>0</v>
      </c>
      <c r="M8165" s="7">
        <v>1</v>
      </c>
      <c r="N8165" s="7">
        <v>87</v>
      </c>
      <c r="O8165" s="7">
        <v>0</v>
      </c>
      <c r="P8165" s="7">
        <f>SUM(dane3[[#This Row],[RoomService]:[VRDeck]])</f>
        <v>782</v>
      </c>
      <c r="Q8165" t="s">
        <v>22313</v>
      </c>
      <c r="R8165" t="b">
        <v>0</v>
      </c>
    </row>
    <row r="8166" spans="1:18" x14ac:dyDescent="0.3">
      <c r="A8166" t="s">
        <v>22314</v>
      </c>
      <c r="B8166">
        <f>MID(dane3[[#This Row],[PassengerId]],1,4)+0</f>
        <v>8728</v>
      </c>
      <c r="C8166" t="s">
        <v>19</v>
      </c>
      <c r="D8166" t="b">
        <v>0</v>
      </c>
      <c r="E8166" t="s">
        <v>22309</v>
      </c>
      <c r="F8166" t="str">
        <f>MID($E8166,1,1)</f>
        <v>F</v>
      </c>
      <c r="G8166" t="str">
        <f>IFERROR(MID($E8166,SEARCH("/",$E8166,SEARCH("/",$E8166)+1)+1,1),"")</f>
        <v>P</v>
      </c>
      <c r="H8166" t="s">
        <v>16</v>
      </c>
      <c r="I8166">
        <v>23</v>
      </c>
      <c r="J8166" t="b">
        <v>0</v>
      </c>
      <c r="K8166" s="7">
        <v>1254</v>
      </c>
      <c r="L8166" s="7">
        <v>0</v>
      </c>
      <c r="M8166" s="7">
        <v>45</v>
      </c>
      <c r="N8166" s="7">
        <v>0</v>
      </c>
      <c r="O8166" s="7">
        <v>0</v>
      </c>
      <c r="P8166" s="7">
        <f>SUM(dane3[[#This Row],[RoomService]:[VRDeck]])</f>
        <v>1299</v>
      </c>
      <c r="Q8166" t="s">
        <v>22315</v>
      </c>
      <c r="R8166" t="b">
        <v>0</v>
      </c>
    </row>
    <row r="8167" spans="1:18" x14ac:dyDescent="0.3">
      <c r="A8167" t="s">
        <v>22316</v>
      </c>
      <c r="B8167">
        <f>MID(dane3[[#This Row],[PassengerId]],1,4)+0</f>
        <v>8728</v>
      </c>
      <c r="C8167" t="s">
        <v>19</v>
      </c>
      <c r="D8167" t="b">
        <v>0</v>
      </c>
      <c r="E8167" t="s">
        <v>22309</v>
      </c>
      <c r="F8167" t="str">
        <f>MID($E8167,1,1)</f>
        <v>F</v>
      </c>
      <c r="G8167" t="str">
        <f>IFERROR(MID($E8167,SEARCH("/",$E8167,SEARCH("/",$E8167)+1)+1,1),"")</f>
        <v>P</v>
      </c>
      <c r="H8167" t="s">
        <v>32</v>
      </c>
      <c r="I8167">
        <v>38</v>
      </c>
      <c r="J8167" t="b">
        <v>0</v>
      </c>
      <c r="K8167" s="7">
        <v>647</v>
      </c>
      <c r="L8167" s="7">
        <v>23</v>
      </c>
      <c r="M8167" s="7">
        <v>1</v>
      </c>
      <c r="N8167" s="7">
        <v>0</v>
      </c>
      <c r="O8167" s="7">
        <v>0</v>
      </c>
      <c r="P8167" s="7">
        <f>SUM(dane3[[#This Row],[RoomService]:[VRDeck]])</f>
        <v>671</v>
      </c>
      <c r="Q8167" t="s">
        <v>22317</v>
      </c>
      <c r="R8167" t="b">
        <v>0</v>
      </c>
    </row>
    <row r="8168" spans="1:18" x14ac:dyDescent="0.3">
      <c r="A8168" t="s">
        <v>22318</v>
      </c>
      <c r="B8168">
        <f>MID(dane3[[#This Row],[PassengerId]],1,4)+0</f>
        <v>8728</v>
      </c>
      <c r="C8168" t="s">
        <v>19</v>
      </c>
      <c r="D8168" t="b">
        <v>1</v>
      </c>
      <c r="E8168" t="s">
        <v>22312</v>
      </c>
      <c r="F8168" t="str">
        <f>MID($E8168,1,1)</f>
        <v>G</v>
      </c>
      <c r="G8168" t="str">
        <f>IFERROR(MID($E8168,SEARCH("/",$E8168,SEARCH("/",$E8168)+1)+1,1),"")</f>
        <v>P</v>
      </c>
      <c r="H8168" t="s">
        <v>46</v>
      </c>
      <c r="I8168">
        <v>18</v>
      </c>
      <c r="J8168" t="b">
        <v>0</v>
      </c>
      <c r="K8168" s="7">
        <v>0</v>
      </c>
      <c r="L8168" s="7">
        <v>0</v>
      </c>
      <c r="M8168" s="7">
        <v>0</v>
      </c>
      <c r="N8168" s="7">
        <v>0</v>
      </c>
      <c r="O8168" s="7">
        <v>0</v>
      </c>
      <c r="P8168" s="7">
        <f>SUM(dane3[[#This Row],[RoomService]:[VRDeck]])</f>
        <v>0</v>
      </c>
      <c r="Q8168" t="s">
        <v>22319</v>
      </c>
      <c r="R8168" t="b">
        <v>1</v>
      </c>
    </row>
    <row r="8169" spans="1:18" x14ac:dyDescent="0.3">
      <c r="A8169" t="s">
        <v>22320</v>
      </c>
      <c r="B8169">
        <f>MID(dane3[[#This Row],[PassengerId]],1,4)+0</f>
        <v>8728</v>
      </c>
      <c r="C8169" t="s">
        <v>19</v>
      </c>
      <c r="D8169" t="b">
        <v>1</v>
      </c>
      <c r="E8169" t="s">
        <v>22312</v>
      </c>
      <c r="F8169" t="str">
        <f>MID($E8169,1,1)</f>
        <v>G</v>
      </c>
      <c r="G8169" t="str">
        <f>IFERROR(MID($E8169,SEARCH("/",$E8169,SEARCH("/",$E8169)+1)+1,1),"")</f>
        <v>P</v>
      </c>
      <c r="H8169" t="s">
        <v>32</v>
      </c>
      <c r="I8169">
        <v>32</v>
      </c>
      <c r="J8169" t="b">
        <v>0</v>
      </c>
      <c r="K8169" s="7">
        <v>0</v>
      </c>
      <c r="L8169" s="7">
        <v>0</v>
      </c>
      <c r="M8169" s="7">
        <v>0</v>
      </c>
      <c r="N8169" s="7">
        <v>0</v>
      </c>
      <c r="O8169" s="7">
        <v>0</v>
      </c>
      <c r="P8169" s="7">
        <f>SUM(dane3[[#This Row],[RoomService]:[VRDeck]])</f>
        <v>0</v>
      </c>
      <c r="Q8169" t="s">
        <v>22321</v>
      </c>
      <c r="R8169" t="b">
        <v>0</v>
      </c>
    </row>
    <row r="8170" spans="1:18" x14ac:dyDescent="0.3">
      <c r="A8170" t="s">
        <v>22322</v>
      </c>
      <c r="B8170">
        <f>MID(dane3[[#This Row],[PassengerId]],1,4)+0</f>
        <v>8728</v>
      </c>
      <c r="C8170" t="s">
        <v>19</v>
      </c>
      <c r="D8170" t="b">
        <v>0</v>
      </c>
      <c r="E8170" t="s">
        <v>39</v>
      </c>
      <c r="F8170" t="s">
        <v>23763</v>
      </c>
      <c r="G8170" t="str">
        <f>IFERROR(MID($E8170,SEARCH("/",$E8170,SEARCH("/",$E8170)+1)+1,1),"")</f>
        <v/>
      </c>
      <c r="H8170" t="s">
        <v>16</v>
      </c>
      <c r="I8170">
        <v>44</v>
      </c>
      <c r="J8170" t="b">
        <v>0</v>
      </c>
      <c r="K8170" s="7">
        <v>266</v>
      </c>
      <c r="L8170" s="7">
        <v>3</v>
      </c>
      <c r="M8170" s="7">
        <v>2</v>
      </c>
      <c r="N8170" s="7">
        <v>0</v>
      </c>
      <c r="O8170" s="7">
        <v>748</v>
      </c>
      <c r="P8170" s="7">
        <f>SUM(dane3[[#This Row],[RoomService]:[VRDeck]])</f>
        <v>1019</v>
      </c>
      <c r="Q8170" t="s">
        <v>22323</v>
      </c>
      <c r="R8170" t="b">
        <v>0</v>
      </c>
    </row>
    <row r="8171" spans="1:18" x14ac:dyDescent="0.3">
      <c r="A8171" t="s">
        <v>22324</v>
      </c>
      <c r="B8171">
        <f>MID(dane3[[#This Row],[PassengerId]],1,4)+0</f>
        <v>8728</v>
      </c>
      <c r="C8171" t="s">
        <v>19</v>
      </c>
      <c r="D8171" t="b">
        <v>0</v>
      </c>
      <c r="E8171" t="s">
        <v>22312</v>
      </c>
      <c r="F8171" t="str">
        <f>MID($E8171,1,1)</f>
        <v>G</v>
      </c>
      <c r="G8171" t="str">
        <f>IFERROR(MID($E8171,SEARCH("/",$E8171,SEARCH("/",$E8171)+1)+1,1),"")</f>
        <v>P</v>
      </c>
      <c r="H8171" t="s">
        <v>16</v>
      </c>
      <c r="I8171">
        <v>62</v>
      </c>
      <c r="J8171" t="b">
        <v>0</v>
      </c>
      <c r="K8171" s="7">
        <v>0</v>
      </c>
      <c r="L8171" s="7">
        <v>592</v>
      </c>
      <c r="M8171" s="7">
        <v>164</v>
      </c>
      <c r="N8171" s="7">
        <v>0</v>
      </c>
      <c r="O8171" s="7">
        <v>0</v>
      </c>
      <c r="P8171" s="7">
        <f>SUM(dane3[[#This Row],[RoomService]:[VRDeck]])</f>
        <v>756</v>
      </c>
      <c r="Q8171" t="s">
        <v>22325</v>
      </c>
      <c r="R8171" t="b">
        <v>1</v>
      </c>
    </row>
    <row r="8172" spans="1:18" x14ac:dyDescent="0.3">
      <c r="A8172" t="s">
        <v>22326</v>
      </c>
      <c r="B8172">
        <f>MID(dane3[[#This Row],[PassengerId]],1,4)+0</f>
        <v>8729</v>
      </c>
      <c r="C8172" t="s">
        <v>14</v>
      </c>
      <c r="D8172" t="b">
        <v>0</v>
      </c>
      <c r="E8172" t="s">
        <v>22327</v>
      </c>
      <c r="F8172" t="str">
        <f>MID($E8172,1,1)</f>
        <v>E</v>
      </c>
      <c r="G8172" t="str">
        <f>IFERROR(MID($E8172,SEARCH("/",$E8172,SEARCH("/",$E8172)+1)+1,1),"")</f>
        <v>P</v>
      </c>
      <c r="H8172" t="s">
        <v>16</v>
      </c>
      <c r="I8172">
        <v>66</v>
      </c>
      <c r="J8172" t="b">
        <v>0</v>
      </c>
      <c r="K8172" s="7">
        <v>354</v>
      </c>
      <c r="L8172" s="7">
        <v>2639</v>
      </c>
      <c r="M8172" s="7">
        <v>0</v>
      </c>
      <c r="N8172" s="7">
        <v>1180</v>
      </c>
      <c r="O8172" s="7">
        <v>0</v>
      </c>
      <c r="P8172" s="7">
        <f>SUM(dane3[[#This Row],[RoomService]:[VRDeck]])</f>
        <v>4173</v>
      </c>
      <c r="Q8172" t="s">
        <v>22328</v>
      </c>
      <c r="R8172" t="b">
        <v>0</v>
      </c>
    </row>
    <row r="8173" spans="1:18" x14ac:dyDescent="0.3">
      <c r="A8173" t="s">
        <v>22329</v>
      </c>
      <c r="B8173">
        <f>MID(dane3[[#This Row],[PassengerId]],1,4)+0</f>
        <v>8729</v>
      </c>
      <c r="C8173" t="s">
        <v>14</v>
      </c>
      <c r="D8173" t="b">
        <v>0</v>
      </c>
      <c r="E8173" t="s">
        <v>22327</v>
      </c>
      <c r="F8173" t="str">
        <f>MID($E8173,1,1)</f>
        <v>E</v>
      </c>
      <c r="G8173" t="str">
        <f>IFERROR(MID($E8173,SEARCH("/",$E8173,SEARCH("/",$E8173)+1)+1,1),"")</f>
        <v>P</v>
      </c>
      <c r="H8173" t="s">
        <v>16</v>
      </c>
      <c r="I8173">
        <v>20</v>
      </c>
      <c r="J8173" t="b">
        <v>0</v>
      </c>
      <c r="K8173" s="7">
        <v>0</v>
      </c>
      <c r="L8173" s="7">
        <v>7759</v>
      </c>
      <c r="M8173" s="7">
        <v>18</v>
      </c>
      <c r="N8173" s="7">
        <v>4925</v>
      </c>
      <c r="O8173" s="7">
        <v>12685</v>
      </c>
      <c r="P8173" s="7">
        <f>SUM(dane3[[#This Row],[RoomService]:[VRDeck]])</f>
        <v>25387</v>
      </c>
      <c r="Q8173" t="s">
        <v>22330</v>
      </c>
      <c r="R8173" t="b">
        <v>0</v>
      </c>
    </row>
    <row r="8174" spans="1:18" x14ac:dyDescent="0.3">
      <c r="A8174" t="s">
        <v>22331</v>
      </c>
      <c r="B8174">
        <f>MID(dane3[[#This Row],[PassengerId]],1,4)+0</f>
        <v>8732</v>
      </c>
      <c r="C8174" t="s">
        <v>19</v>
      </c>
      <c r="D8174" t="b">
        <v>0</v>
      </c>
      <c r="E8174" t="s">
        <v>22332</v>
      </c>
      <c r="F8174" t="str">
        <f>MID($E8174,1,1)</f>
        <v>F</v>
      </c>
      <c r="G8174" t="str">
        <f>IFERROR(MID($E8174,SEARCH("/",$E8174,SEARCH("/",$E8174)+1)+1,1),"")</f>
        <v>S</v>
      </c>
      <c r="H8174" t="s">
        <v>16</v>
      </c>
      <c r="I8174">
        <v>19</v>
      </c>
      <c r="J8174" t="b">
        <v>0</v>
      </c>
      <c r="K8174" s="7">
        <v>193</v>
      </c>
      <c r="L8174" s="7">
        <v>251</v>
      </c>
      <c r="M8174" s="7">
        <v>0</v>
      </c>
      <c r="N8174" s="7">
        <v>165</v>
      </c>
      <c r="O8174" s="7">
        <v>0</v>
      </c>
      <c r="P8174" s="7">
        <f>SUM(dane3[[#This Row],[RoomService]:[VRDeck]])</f>
        <v>609</v>
      </c>
      <c r="Q8174" t="s">
        <v>22333</v>
      </c>
      <c r="R8174" t="b">
        <v>0</v>
      </c>
    </row>
    <row r="8175" spans="1:18" x14ac:dyDescent="0.3">
      <c r="A8175" t="s">
        <v>22334</v>
      </c>
      <c r="B8175">
        <f>MID(dane3[[#This Row],[PassengerId]],1,4)+0</f>
        <v>8733</v>
      </c>
      <c r="C8175" t="s">
        <v>19</v>
      </c>
      <c r="D8175" t="b">
        <v>0</v>
      </c>
      <c r="E8175" t="s">
        <v>22335</v>
      </c>
      <c r="F8175" t="str">
        <f>MID($E8175,1,1)</f>
        <v>G</v>
      </c>
      <c r="G8175" t="str">
        <f>IFERROR(MID($E8175,SEARCH("/",$E8175,SEARCH("/",$E8175)+1)+1,1),"")</f>
        <v>S</v>
      </c>
      <c r="H8175" t="s">
        <v>16</v>
      </c>
      <c r="I8175">
        <v>24</v>
      </c>
      <c r="J8175" t="b">
        <v>0</v>
      </c>
      <c r="K8175" s="7">
        <v>22</v>
      </c>
      <c r="L8175" s="7">
        <v>226</v>
      </c>
      <c r="M8175" s="7">
        <v>0</v>
      </c>
      <c r="N8175" s="7">
        <v>0</v>
      </c>
      <c r="O8175" s="7">
        <v>633</v>
      </c>
      <c r="P8175" s="7">
        <f>SUM(dane3[[#This Row],[RoomService]:[VRDeck]])</f>
        <v>881</v>
      </c>
      <c r="Q8175" t="s">
        <v>22336</v>
      </c>
      <c r="R8175" t="b">
        <v>0</v>
      </c>
    </row>
    <row r="8176" spans="1:18" x14ac:dyDescent="0.3">
      <c r="A8176" t="s">
        <v>22337</v>
      </c>
      <c r="B8176">
        <f>MID(dane3[[#This Row],[PassengerId]],1,4)+0</f>
        <v>8734</v>
      </c>
      <c r="C8176" t="s">
        <v>19</v>
      </c>
      <c r="D8176" t="b">
        <v>0</v>
      </c>
      <c r="E8176" t="s">
        <v>22338</v>
      </c>
      <c r="F8176" t="str">
        <f>MID($E8176,1,1)</f>
        <v>G</v>
      </c>
      <c r="G8176" t="str">
        <f>IFERROR(MID($E8176,SEARCH("/",$E8176,SEARCH("/",$E8176)+1)+1,1),"")</f>
        <v>P</v>
      </c>
      <c r="H8176" t="s">
        <v>32</v>
      </c>
      <c r="I8176">
        <v>25</v>
      </c>
      <c r="J8176" t="b">
        <v>0</v>
      </c>
      <c r="K8176" s="7">
        <v>0</v>
      </c>
      <c r="L8176" s="7">
        <v>0</v>
      </c>
      <c r="M8176" s="7">
        <v>707</v>
      </c>
      <c r="N8176" s="7">
        <v>1</v>
      </c>
      <c r="O8176" s="7">
        <v>0</v>
      </c>
      <c r="P8176" s="7">
        <f>SUM(dane3[[#This Row],[RoomService]:[VRDeck]])</f>
        <v>708</v>
      </c>
      <c r="Q8176" t="s">
        <v>22339</v>
      </c>
      <c r="R8176" t="b">
        <v>1</v>
      </c>
    </row>
    <row r="8177" spans="1:18" x14ac:dyDescent="0.3">
      <c r="A8177" t="s">
        <v>22340</v>
      </c>
      <c r="B8177">
        <f>MID(dane3[[#This Row],[PassengerId]],1,4)+0</f>
        <v>8735</v>
      </c>
      <c r="C8177" t="s">
        <v>19</v>
      </c>
      <c r="D8177" t="b">
        <v>0</v>
      </c>
      <c r="E8177" t="s">
        <v>22341</v>
      </c>
      <c r="F8177" t="str">
        <f>MID($E8177,1,1)</f>
        <v>F</v>
      </c>
      <c r="G8177" t="str">
        <f>IFERROR(MID($E8177,SEARCH("/",$E8177,SEARCH("/",$E8177)+1)+1,1),"")</f>
        <v>P</v>
      </c>
      <c r="H8177" t="s">
        <v>16</v>
      </c>
      <c r="I8177">
        <v>20</v>
      </c>
      <c r="J8177" t="b">
        <v>0</v>
      </c>
      <c r="K8177" s="7">
        <v>227</v>
      </c>
      <c r="L8177" s="7">
        <v>0</v>
      </c>
      <c r="M8177" s="7">
        <v>1</v>
      </c>
      <c r="N8177" s="7">
        <v>0</v>
      </c>
      <c r="O8177" s="7">
        <v>707</v>
      </c>
      <c r="P8177" s="7">
        <f>SUM(dane3[[#This Row],[RoomService]:[VRDeck]])</f>
        <v>935</v>
      </c>
      <c r="Q8177" t="s">
        <v>22342</v>
      </c>
      <c r="R8177" t="b">
        <v>0</v>
      </c>
    </row>
    <row r="8178" spans="1:18" x14ac:dyDescent="0.3">
      <c r="A8178" t="s">
        <v>22107</v>
      </c>
      <c r="B8178">
        <f>MID(dane3[[#This Row],[PassengerId]],1,4)+0</f>
        <v>8643</v>
      </c>
      <c r="C8178" t="s">
        <v>53</v>
      </c>
      <c r="D8178" t="b">
        <v>0</v>
      </c>
      <c r="E8178" t="s">
        <v>22108</v>
      </c>
      <c r="F8178" t="str">
        <f>MID($E8178,1,1)</f>
        <v>F</v>
      </c>
      <c r="G8178" t="str">
        <f>IFERROR(MID($E8178,SEARCH("/",$E8178,SEARCH("/",$E8178)+1)+1,1),"")</f>
        <v>P</v>
      </c>
      <c r="H8178" t="s">
        <v>16</v>
      </c>
      <c r="I8178">
        <v>18</v>
      </c>
      <c r="J8178" t="b">
        <v>0</v>
      </c>
      <c r="K8178" s="7">
        <v>2048</v>
      </c>
      <c r="L8178" s="7">
        <v>0</v>
      </c>
      <c r="M8178" s="7">
        <v>2</v>
      </c>
      <c r="N8178" s="7">
        <v>848</v>
      </c>
      <c r="O8178" s="7">
        <v>0</v>
      </c>
      <c r="P8178" s="7">
        <f>SUM(dane3[[#This Row],[RoomService]:[VRDeck]])</f>
        <v>2898</v>
      </c>
      <c r="Q8178" t="s">
        <v>22109</v>
      </c>
      <c r="R8178" t="b">
        <v>0</v>
      </c>
    </row>
    <row r="8179" spans="1:18" x14ac:dyDescent="0.3">
      <c r="A8179" t="s">
        <v>22143</v>
      </c>
      <c r="B8179">
        <f>MID(dane3[[#This Row],[PassengerId]],1,4)+0</f>
        <v>8657</v>
      </c>
      <c r="C8179" t="s">
        <v>53</v>
      </c>
      <c r="D8179" t="b">
        <v>0</v>
      </c>
      <c r="E8179" t="s">
        <v>22144</v>
      </c>
      <c r="F8179" t="str">
        <f>MID($E8179,1,1)</f>
        <v>F</v>
      </c>
      <c r="G8179" t="str">
        <f>IFERROR(MID($E8179,SEARCH("/",$E8179,SEARCH("/",$E8179)+1)+1,1),"")</f>
        <v>P</v>
      </c>
      <c r="H8179" t="s">
        <v>16</v>
      </c>
      <c r="I8179">
        <v>39</v>
      </c>
      <c r="J8179" t="b">
        <v>0</v>
      </c>
      <c r="K8179" s="7">
        <v>200</v>
      </c>
      <c r="L8179" s="7">
        <v>0</v>
      </c>
      <c r="M8179" s="7">
        <v>1083</v>
      </c>
      <c r="N8179" s="7">
        <v>65</v>
      </c>
      <c r="O8179" s="7">
        <v>0</v>
      </c>
      <c r="P8179" s="7">
        <f>SUM(dane3[[#This Row],[RoomService]:[VRDeck]])</f>
        <v>1348</v>
      </c>
      <c r="Q8179" t="s">
        <v>22145</v>
      </c>
      <c r="R8179" t="b">
        <v>1</v>
      </c>
    </row>
    <row r="8180" spans="1:18" x14ac:dyDescent="0.3">
      <c r="A8180" t="s">
        <v>22348</v>
      </c>
      <c r="B8180">
        <f>MID(dane3[[#This Row],[PassengerId]],1,4)+0</f>
        <v>8741</v>
      </c>
      <c r="C8180" t="s">
        <v>14</v>
      </c>
      <c r="D8180" t="b">
        <v>1</v>
      </c>
      <c r="E8180" t="s">
        <v>22349</v>
      </c>
      <c r="F8180" t="str">
        <f>MID($E8180,1,1)</f>
        <v>A</v>
      </c>
      <c r="G8180" t="str">
        <f>IFERROR(MID($E8180,SEARCH("/",$E8180,SEARCH("/",$E8180)+1)+1,1),"")</f>
        <v>P</v>
      </c>
      <c r="H8180" t="s">
        <v>16</v>
      </c>
      <c r="I8180">
        <v>14</v>
      </c>
      <c r="J8180" t="b">
        <v>0</v>
      </c>
      <c r="K8180" s="7">
        <v>0</v>
      </c>
      <c r="L8180" s="7">
        <v>0</v>
      </c>
      <c r="M8180" s="7">
        <v>0</v>
      </c>
      <c r="N8180" s="7">
        <v>0</v>
      </c>
      <c r="O8180" s="7">
        <v>0</v>
      </c>
      <c r="P8180" s="7">
        <f>SUM(dane3[[#This Row],[RoomService]:[VRDeck]])</f>
        <v>0</v>
      </c>
      <c r="Q8180" t="s">
        <v>22350</v>
      </c>
      <c r="R8180" t="b">
        <v>1</v>
      </c>
    </row>
    <row r="8181" spans="1:18" x14ac:dyDescent="0.3">
      <c r="A8181" t="s">
        <v>22351</v>
      </c>
      <c r="B8181">
        <f>MID(dane3[[#This Row],[PassengerId]],1,4)+0</f>
        <v>8741</v>
      </c>
      <c r="C8181" t="s">
        <v>14</v>
      </c>
      <c r="D8181" t="b">
        <v>0</v>
      </c>
      <c r="E8181" t="s">
        <v>22349</v>
      </c>
      <c r="F8181" t="str">
        <f>MID($E8181,1,1)</f>
        <v>A</v>
      </c>
      <c r="G8181" t="str">
        <f>IFERROR(MID($E8181,SEARCH("/",$E8181,SEARCH("/",$E8181)+1)+1,1),"")</f>
        <v>P</v>
      </c>
      <c r="H8181" t="s">
        <v>46</v>
      </c>
      <c r="I8181">
        <v>49</v>
      </c>
      <c r="J8181" t="b">
        <v>0</v>
      </c>
      <c r="K8181" s="7">
        <v>0</v>
      </c>
      <c r="L8181" s="7">
        <v>3853</v>
      </c>
      <c r="M8181" s="7">
        <v>0</v>
      </c>
      <c r="N8181" s="7">
        <v>245</v>
      </c>
      <c r="O8181" s="7">
        <v>178</v>
      </c>
      <c r="P8181" s="7">
        <f>SUM(dane3[[#This Row],[RoomService]:[VRDeck]])</f>
        <v>4276</v>
      </c>
      <c r="Q8181" t="s">
        <v>22352</v>
      </c>
      <c r="R8181" t="b">
        <v>1</v>
      </c>
    </row>
    <row r="8182" spans="1:18" x14ac:dyDescent="0.3">
      <c r="A8182" t="s">
        <v>22353</v>
      </c>
      <c r="B8182">
        <f>MID(dane3[[#This Row],[PassengerId]],1,4)+0</f>
        <v>8741</v>
      </c>
      <c r="C8182" t="s">
        <v>14</v>
      </c>
      <c r="D8182" t="b">
        <v>0</v>
      </c>
      <c r="E8182" t="s">
        <v>22349</v>
      </c>
      <c r="F8182" t="str">
        <f>MID($E8182,1,1)</f>
        <v>A</v>
      </c>
      <c r="G8182" t="str">
        <f>IFERROR(MID($E8182,SEARCH("/",$E8182,SEARCH("/",$E8182)+1)+1,1),"")</f>
        <v>P</v>
      </c>
      <c r="H8182" t="s">
        <v>16</v>
      </c>
      <c r="I8182">
        <v>49</v>
      </c>
      <c r="J8182" t="b">
        <v>0</v>
      </c>
      <c r="K8182" s="7">
        <v>4</v>
      </c>
      <c r="L8182" s="7">
        <v>44</v>
      </c>
      <c r="M8182" s="7">
        <v>1401</v>
      </c>
      <c r="N8182" s="7">
        <v>1043</v>
      </c>
      <c r="O8182" s="7">
        <v>0</v>
      </c>
      <c r="P8182" s="7">
        <f>SUM(dane3[[#This Row],[RoomService]:[VRDeck]])</f>
        <v>2492</v>
      </c>
      <c r="Q8182" t="s">
        <v>22354</v>
      </c>
      <c r="R8182" t="b">
        <v>0</v>
      </c>
    </row>
    <row r="8183" spans="1:18" x14ac:dyDescent="0.3">
      <c r="A8183" t="s">
        <v>22355</v>
      </c>
      <c r="B8183">
        <f>MID(dane3[[#This Row],[PassengerId]],1,4)+0</f>
        <v>8743</v>
      </c>
      <c r="C8183" t="s">
        <v>19</v>
      </c>
      <c r="D8183" t="b">
        <v>0</v>
      </c>
      <c r="E8183" t="s">
        <v>22356</v>
      </c>
      <c r="F8183" t="str">
        <f>MID($E8183,1,1)</f>
        <v>F</v>
      </c>
      <c r="G8183" t="str">
        <f>IFERROR(MID($E8183,SEARCH("/",$E8183,SEARCH("/",$E8183)+1)+1,1),"")</f>
        <v>P</v>
      </c>
      <c r="H8183" t="s">
        <v>46</v>
      </c>
      <c r="I8183">
        <v>19</v>
      </c>
      <c r="J8183" t="b">
        <v>0</v>
      </c>
      <c r="K8183" s="7">
        <v>179</v>
      </c>
      <c r="L8183" s="7">
        <v>16</v>
      </c>
      <c r="M8183" s="7">
        <v>246</v>
      </c>
      <c r="N8183" s="7">
        <v>280</v>
      </c>
      <c r="O8183" s="7">
        <v>0</v>
      </c>
      <c r="P8183" s="7">
        <f>SUM(dane3[[#This Row],[RoomService]:[VRDeck]])</f>
        <v>721</v>
      </c>
      <c r="Q8183" t="s">
        <v>22357</v>
      </c>
      <c r="R8183" t="b">
        <v>0</v>
      </c>
    </row>
    <row r="8184" spans="1:18" x14ac:dyDescent="0.3">
      <c r="A8184" t="s">
        <v>22358</v>
      </c>
      <c r="B8184">
        <f>MID(dane3[[#This Row],[PassengerId]],1,4)+0</f>
        <v>8744</v>
      </c>
      <c r="C8184" t="s">
        <v>19</v>
      </c>
      <c r="D8184" t="b">
        <v>0</v>
      </c>
      <c r="E8184" t="s">
        <v>22359</v>
      </c>
      <c r="F8184" t="str">
        <f>MID($E8184,1,1)</f>
        <v>E</v>
      </c>
      <c r="G8184" t="str">
        <f>IFERROR(MID($E8184,SEARCH("/",$E8184,SEARCH("/",$E8184)+1)+1,1),"")</f>
        <v>S</v>
      </c>
      <c r="H8184" t="s">
        <v>16</v>
      </c>
      <c r="I8184">
        <v>53</v>
      </c>
      <c r="J8184" t="b">
        <v>0</v>
      </c>
      <c r="K8184" s="7">
        <v>1613</v>
      </c>
      <c r="L8184" s="7">
        <v>0</v>
      </c>
      <c r="M8184" s="7">
        <v>0</v>
      </c>
      <c r="N8184" s="7">
        <v>0</v>
      </c>
      <c r="O8184" s="7">
        <v>7</v>
      </c>
      <c r="P8184" s="7">
        <f>SUM(dane3[[#This Row],[RoomService]:[VRDeck]])</f>
        <v>1620</v>
      </c>
      <c r="Q8184" t="s">
        <v>22360</v>
      </c>
      <c r="R8184" t="b">
        <v>0</v>
      </c>
    </row>
    <row r="8185" spans="1:18" x14ac:dyDescent="0.3">
      <c r="A8185" t="s">
        <v>22149</v>
      </c>
      <c r="B8185">
        <f>MID(dane3[[#This Row],[PassengerId]],1,4)+0</f>
        <v>8658</v>
      </c>
      <c r="C8185" t="s">
        <v>53</v>
      </c>
      <c r="D8185" t="b">
        <v>0</v>
      </c>
      <c r="E8185" t="s">
        <v>22150</v>
      </c>
      <c r="F8185" t="str">
        <f>MID($E8185,1,1)</f>
        <v>F</v>
      </c>
      <c r="G8185" t="str">
        <f>IFERROR(MID($E8185,SEARCH("/",$E8185,SEARCH("/",$E8185)+1)+1,1),"")</f>
        <v>S</v>
      </c>
      <c r="H8185" t="s">
        <v>16</v>
      </c>
      <c r="I8185">
        <v>39</v>
      </c>
      <c r="J8185" t="b">
        <v>0</v>
      </c>
      <c r="K8185" s="7">
        <v>345</v>
      </c>
      <c r="L8185" s="7">
        <v>0</v>
      </c>
      <c r="M8185" s="7">
        <v>848</v>
      </c>
      <c r="N8185" s="7">
        <v>0</v>
      </c>
      <c r="O8185" s="7">
        <v>116</v>
      </c>
      <c r="P8185" s="7">
        <f>SUM(dane3[[#This Row],[RoomService]:[VRDeck]])</f>
        <v>1309</v>
      </c>
      <c r="Q8185" t="s">
        <v>22151</v>
      </c>
      <c r="R8185" t="b">
        <v>0</v>
      </c>
    </row>
    <row r="8186" spans="1:18" x14ac:dyDescent="0.3">
      <c r="A8186" t="s">
        <v>22364</v>
      </c>
      <c r="B8186">
        <f>MID(dane3[[#This Row],[PassengerId]],1,4)+0</f>
        <v>8750</v>
      </c>
      <c r="C8186" t="s">
        <v>19</v>
      </c>
      <c r="D8186" t="b">
        <v>0</v>
      </c>
      <c r="E8186" t="s">
        <v>22365</v>
      </c>
      <c r="F8186" t="str">
        <f>MID($E8186,1,1)</f>
        <v>F</v>
      </c>
      <c r="G8186" t="str">
        <f>IFERROR(MID($E8186,SEARCH("/",$E8186,SEARCH("/",$E8186)+1)+1,1),"")</f>
        <v>P</v>
      </c>
      <c r="H8186" t="s">
        <v>16</v>
      </c>
      <c r="I8186">
        <v>18</v>
      </c>
      <c r="J8186" t="b">
        <v>0</v>
      </c>
      <c r="K8186" s="7">
        <v>24</v>
      </c>
      <c r="L8186" s="7">
        <v>753</v>
      </c>
      <c r="M8186" s="7">
        <v>0</v>
      </c>
      <c r="N8186" s="7">
        <v>0</v>
      </c>
      <c r="O8186" s="7">
        <v>0</v>
      </c>
      <c r="P8186" s="7">
        <f>SUM(dane3[[#This Row],[RoomService]:[VRDeck]])</f>
        <v>777</v>
      </c>
      <c r="Q8186" t="s">
        <v>22366</v>
      </c>
      <c r="R8186" t="b">
        <v>0</v>
      </c>
    </row>
    <row r="8187" spans="1:18" x14ac:dyDescent="0.3">
      <c r="A8187" t="s">
        <v>22367</v>
      </c>
      <c r="B8187">
        <f>MID(dane3[[#This Row],[PassengerId]],1,4)+0</f>
        <v>8751</v>
      </c>
      <c r="C8187" t="s">
        <v>19</v>
      </c>
      <c r="D8187" t="b">
        <v>0</v>
      </c>
      <c r="E8187" t="s">
        <v>22368</v>
      </c>
      <c r="F8187" t="str">
        <f>MID($E8187,1,1)</f>
        <v>F</v>
      </c>
      <c r="G8187" t="str">
        <f>IFERROR(MID($E8187,SEARCH("/",$E8187,SEARCH("/",$E8187)+1)+1,1),"")</f>
        <v>S</v>
      </c>
      <c r="H8187" t="s">
        <v>16</v>
      </c>
      <c r="I8187">
        <v>24</v>
      </c>
      <c r="J8187" t="b">
        <v>0</v>
      </c>
      <c r="K8187" s="7">
        <v>0</v>
      </c>
      <c r="L8187" s="7">
        <v>0</v>
      </c>
      <c r="M8187" s="7">
        <v>124</v>
      </c>
      <c r="N8187" s="7">
        <v>4</v>
      </c>
      <c r="O8187" s="7">
        <v>471</v>
      </c>
      <c r="P8187" s="7">
        <f>SUM(dane3[[#This Row],[RoomService]:[VRDeck]])</f>
        <v>599</v>
      </c>
      <c r="Q8187" t="s">
        <v>22369</v>
      </c>
      <c r="R8187" t="b">
        <v>0</v>
      </c>
    </row>
    <row r="8188" spans="1:18" x14ac:dyDescent="0.3">
      <c r="A8188" t="s">
        <v>22166</v>
      </c>
      <c r="B8188">
        <f>MID(dane3[[#This Row],[PassengerId]],1,4)+0</f>
        <v>8667</v>
      </c>
      <c r="C8188" t="s">
        <v>53</v>
      </c>
      <c r="D8188" t="b">
        <v>0</v>
      </c>
      <c r="E8188" t="s">
        <v>22167</v>
      </c>
      <c r="F8188" t="str">
        <f>MID($E8188,1,1)</f>
        <v>F</v>
      </c>
      <c r="G8188" t="str">
        <f>IFERROR(MID($E8188,SEARCH("/",$E8188,SEARCH("/",$E8188)+1)+1,1),"")</f>
        <v>S</v>
      </c>
      <c r="H8188" t="s">
        <v>16</v>
      </c>
      <c r="I8188">
        <v>20</v>
      </c>
      <c r="J8188" t="b">
        <v>0</v>
      </c>
      <c r="K8188" s="7">
        <v>733</v>
      </c>
      <c r="L8188" s="7">
        <v>0</v>
      </c>
      <c r="M8188" s="7">
        <v>455</v>
      </c>
      <c r="N8188" s="7">
        <v>0</v>
      </c>
      <c r="O8188" s="7">
        <v>0</v>
      </c>
      <c r="P8188" s="7">
        <f>SUM(dane3[[#This Row],[RoomService]:[VRDeck]])</f>
        <v>1188</v>
      </c>
      <c r="Q8188" t="s">
        <v>22168</v>
      </c>
      <c r="R8188" t="b">
        <v>0</v>
      </c>
    </row>
    <row r="8189" spans="1:18" x14ac:dyDescent="0.3">
      <c r="A8189" t="s">
        <v>22373</v>
      </c>
      <c r="B8189">
        <f>MID(dane3[[#This Row],[PassengerId]],1,4)+0</f>
        <v>8753</v>
      </c>
      <c r="C8189" t="s">
        <v>19</v>
      </c>
      <c r="D8189" t="b">
        <v>0</v>
      </c>
      <c r="E8189" t="s">
        <v>22374</v>
      </c>
      <c r="F8189" t="str">
        <f>MID($E8189,1,1)</f>
        <v>F</v>
      </c>
      <c r="G8189" t="str">
        <f>IFERROR(MID($E8189,SEARCH("/",$E8189,SEARCH("/",$E8189)+1)+1,1),"")</f>
        <v>P</v>
      </c>
      <c r="H8189" t="s">
        <v>16</v>
      </c>
      <c r="I8189">
        <v>27</v>
      </c>
      <c r="J8189" t="b">
        <v>0</v>
      </c>
      <c r="K8189" s="7">
        <v>0</v>
      </c>
      <c r="L8189" s="7">
        <v>0</v>
      </c>
      <c r="M8189" s="7">
        <v>0</v>
      </c>
      <c r="N8189" s="7">
        <v>545</v>
      </c>
      <c r="O8189" s="7">
        <v>89</v>
      </c>
      <c r="P8189" s="7">
        <f>SUM(dane3[[#This Row],[RoomService]:[VRDeck]])</f>
        <v>634</v>
      </c>
      <c r="Q8189" t="s">
        <v>22375</v>
      </c>
      <c r="R8189" t="b">
        <v>0</v>
      </c>
    </row>
    <row r="8190" spans="1:18" x14ac:dyDescent="0.3">
      <c r="A8190" t="s">
        <v>22376</v>
      </c>
      <c r="B8190">
        <f>MID(dane3[[#This Row],[PassengerId]],1,4)+0</f>
        <v>8753</v>
      </c>
      <c r="C8190" t="s">
        <v>19</v>
      </c>
      <c r="D8190" t="b">
        <v>0</v>
      </c>
      <c r="E8190" t="s">
        <v>22374</v>
      </c>
      <c r="F8190" t="str">
        <f>MID($E8190,1,1)</f>
        <v>F</v>
      </c>
      <c r="G8190" t="str">
        <f>IFERROR(MID($E8190,SEARCH("/",$E8190,SEARCH("/",$E8190)+1)+1,1),"")</f>
        <v>P</v>
      </c>
      <c r="H8190" t="s">
        <v>16</v>
      </c>
      <c r="I8190">
        <v>38</v>
      </c>
      <c r="J8190" t="b">
        <v>0</v>
      </c>
      <c r="K8190" s="7">
        <v>22</v>
      </c>
      <c r="L8190" s="7">
        <v>9</v>
      </c>
      <c r="M8190" s="7">
        <v>40</v>
      </c>
      <c r="N8190" s="7">
        <v>732</v>
      </c>
      <c r="O8190" s="7">
        <v>0</v>
      </c>
      <c r="P8190" s="7">
        <f>SUM(dane3[[#This Row],[RoomService]:[VRDeck]])</f>
        <v>803</v>
      </c>
      <c r="Q8190" t="s">
        <v>22377</v>
      </c>
      <c r="R8190" t="b">
        <v>0</v>
      </c>
    </row>
    <row r="8191" spans="1:18" x14ac:dyDescent="0.3">
      <c r="A8191" t="s">
        <v>22378</v>
      </c>
      <c r="B8191">
        <f>MID(dane3[[#This Row],[PassengerId]],1,4)+0</f>
        <v>8753</v>
      </c>
      <c r="C8191" t="s">
        <v>19</v>
      </c>
      <c r="D8191" t="b">
        <v>0</v>
      </c>
      <c r="E8191" t="s">
        <v>22374</v>
      </c>
      <c r="F8191" t="str">
        <f>MID($E8191,1,1)</f>
        <v>F</v>
      </c>
      <c r="G8191" t="str">
        <f>IFERROR(MID($E8191,SEARCH("/",$E8191,SEARCH("/",$E8191)+1)+1,1),"")</f>
        <v>P</v>
      </c>
      <c r="H8191" t="s">
        <v>16</v>
      </c>
      <c r="I8191">
        <v>23</v>
      </c>
      <c r="J8191" t="b">
        <v>0</v>
      </c>
      <c r="K8191" s="7">
        <v>0</v>
      </c>
      <c r="L8191" s="7">
        <v>0</v>
      </c>
      <c r="M8191" s="7">
        <v>9</v>
      </c>
      <c r="N8191" s="7">
        <v>69</v>
      </c>
      <c r="O8191" s="7">
        <v>1157</v>
      </c>
      <c r="P8191" s="7">
        <f>SUM(dane3[[#This Row],[RoomService]:[VRDeck]])</f>
        <v>1235</v>
      </c>
      <c r="Q8191" t="s">
        <v>22379</v>
      </c>
      <c r="R8191" t="b">
        <v>0</v>
      </c>
    </row>
    <row r="8192" spans="1:18" x14ac:dyDescent="0.3">
      <c r="A8192" t="s">
        <v>22380</v>
      </c>
      <c r="B8192">
        <f>MID(dane3[[#This Row],[PassengerId]],1,4)+0</f>
        <v>8754</v>
      </c>
      <c r="C8192" t="s">
        <v>19</v>
      </c>
      <c r="D8192" t="b">
        <v>0</v>
      </c>
      <c r="E8192" t="s">
        <v>22381</v>
      </c>
      <c r="F8192" t="str">
        <f>MID($E8192,1,1)</f>
        <v>G</v>
      </c>
      <c r="G8192" t="str">
        <f>IFERROR(MID($E8192,SEARCH("/",$E8192,SEARCH("/",$E8192)+1)+1,1),"")</f>
        <v>S</v>
      </c>
      <c r="H8192" t="s">
        <v>16</v>
      </c>
      <c r="I8192">
        <v>22</v>
      </c>
      <c r="J8192" t="b">
        <v>0</v>
      </c>
      <c r="K8192" s="7">
        <v>151</v>
      </c>
      <c r="L8192" s="7">
        <v>0</v>
      </c>
      <c r="M8192" s="7">
        <v>613</v>
      </c>
      <c r="N8192" s="7">
        <v>6</v>
      </c>
      <c r="O8192" s="7">
        <v>0</v>
      </c>
      <c r="P8192" s="7">
        <f>SUM(dane3[[#This Row],[RoomService]:[VRDeck]])</f>
        <v>770</v>
      </c>
      <c r="Q8192" t="s">
        <v>22382</v>
      </c>
      <c r="R8192" t="b">
        <v>0</v>
      </c>
    </row>
    <row r="8193" spans="1:18" x14ac:dyDescent="0.3">
      <c r="A8193" t="s">
        <v>22383</v>
      </c>
      <c r="B8193">
        <f>MID(dane3[[#This Row],[PassengerId]],1,4)+0</f>
        <v>8755</v>
      </c>
      <c r="C8193" t="s">
        <v>14</v>
      </c>
      <c r="D8193" t="b">
        <v>1</v>
      </c>
      <c r="E8193" t="s">
        <v>22384</v>
      </c>
      <c r="F8193" t="str">
        <f>MID($E8193,1,1)</f>
        <v>D</v>
      </c>
      <c r="G8193" t="str">
        <f>IFERROR(MID($E8193,SEARCH("/",$E8193,SEARCH("/",$E8193)+1)+1,1),"")</f>
        <v>S</v>
      </c>
      <c r="H8193" t="s">
        <v>46</v>
      </c>
      <c r="I8193">
        <v>38</v>
      </c>
      <c r="J8193" t="b">
        <v>0</v>
      </c>
      <c r="K8193" s="7">
        <v>0</v>
      </c>
      <c r="L8193" s="7">
        <v>0</v>
      </c>
      <c r="M8193" s="7">
        <v>0</v>
      </c>
      <c r="N8193" s="7">
        <v>0</v>
      </c>
      <c r="O8193" s="7">
        <v>0</v>
      </c>
      <c r="P8193" s="7">
        <f>SUM(dane3[[#This Row],[RoomService]:[VRDeck]])</f>
        <v>0</v>
      </c>
      <c r="Q8193" t="s">
        <v>22385</v>
      </c>
      <c r="R8193" t="b">
        <v>1</v>
      </c>
    </row>
    <row r="8194" spans="1:18" x14ac:dyDescent="0.3">
      <c r="A8194" t="s">
        <v>22386</v>
      </c>
      <c r="B8194">
        <f>MID(dane3[[#This Row],[PassengerId]],1,4)+0</f>
        <v>8757</v>
      </c>
      <c r="C8194" t="s">
        <v>19</v>
      </c>
      <c r="D8194" t="b">
        <v>0</v>
      </c>
      <c r="E8194" t="s">
        <v>22387</v>
      </c>
      <c r="F8194" t="str">
        <f>MID($E8194,1,1)</f>
        <v>G</v>
      </c>
      <c r="G8194" t="str">
        <f>IFERROR(MID($E8194,SEARCH("/",$E8194,SEARCH("/",$E8194)+1)+1,1),"")</f>
        <v>S</v>
      </c>
      <c r="H8194" t="s">
        <v>16</v>
      </c>
      <c r="I8194">
        <v>28</v>
      </c>
      <c r="J8194" t="b">
        <v>0</v>
      </c>
      <c r="K8194" s="7">
        <v>1</v>
      </c>
      <c r="L8194" s="7">
        <v>1484</v>
      </c>
      <c r="M8194" s="7">
        <v>210</v>
      </c>
      <c r="N8194" s="7">
        <v>0</v>
      </c>
      <c r="O8194" s="7">
        <v>5</v>
      </c>
      <c r="P8194" s="7">
        <f>SUM(dane3[[#This Row],[RoomService]:[VRDeck]])</f>
        <v>1700</v>
      </c>
      <c r="Q8194" t="s">
        <v>22388</v>
      </c>
      <c r="R8194" t="b">
        <v>1</v>
      </c>
    </row>
    <row r="8195" spans="1:18" x14ac:dyDescent="0.3">
      <c r="A8195" t="s">
        <v>22169</v>
      </c>
      <c r="B8195">
        <f>MID(dane3[[#This Row],[PassengerId]],1,4)+0</f>
        <v>8668</v>
      </c>
      <c r="C8195" t="s">
        <v>53</v>
      </c>
      <c r="D8195" t="b">
        <v>1</v>
      </c>
      <c r="E8195" t="s">
        <v>22170</v>
      </c>
      <c r="F8195" t="str">
        <f>MID($E8195,1,1)</f>
        <v>F</v>
      </c>
      <c r="G8195" t="str">
        <f>IFERROR(MID($E8195,SEARCH("/",$E8195,SEARCH("/",$E8195)+1)+1,1),"")</f>
        <v>P</v>
      </c>
      <c r="H8195" t="s">
        <v>16</v>
      </c>
      <c r="I8195">
        <v>6</v>
      </c>
      <c r="J8195" t="b">
        <v>0</v>
      </c>
      <c r="K8195" s="7">
        <v>0</v>
      </c>
      <c r="L8195" s="7">
        <v>0</v>
      </c>
      <c r="M8195" s="7">
        <v>0</v>
      </c>
      <c r="N8195" s="7">
        <v>0</v>
      </c>
      <c r="O8195" s="7">
        <v>0</v>
      </c>
      <c r="P8195" s="7">
        <f>SUM(dane3[[#This Row],[RoomService]:[VRDeck]])</f>
        <v>0</v>
      </c>
      <c r="Q8195" t="s">
        <v>22171</v>
      </c>
      <c r="R8195" t="b">
        <v>1</v>
      </c>
    </row>
    <row r="8196" spans="1:18" x14ac:dyDescent="0.3">
      <c r="A8196" t="s">
        <v>22175</v>
      </c>
      <c r="B8196">
        <f>MID(dane3[[#This Row],[PassengerId]],1,4)+0</f>
        <v>8668</v>
      </c>
      <c r="C8196" t="s">
        <v>53</v>
      </c>
      <c r="D8196" t="b">
        <v>0</v>
      </c>
      <c r="E8196" t="s">
        <v>22176</v>
      </c>
      <c r="F8196" t="str">
        <f>MID($E8196,1,1)</f>
        <v>E</v>
      </c>
      <c r="G8196" t="str">
        <f>IFERROR(MID($E8196,SEARCH("/",$E8196,SEARCH("/",$E8196)+1)+1,1),"")</f>
        <v>P</v>
      </c>
      <c r="H8196" t="s">
        <v>16</v>
      </c>
      <c r="I8196">
        <v>37</v>
      </c>
      <c r="J8196" t="b">
        <v>0</v>
      </c>
      <c r="K8196" s="7">
        <v>0</v>
      </c>
      <c r="L8196" s="7">
        <v>0</v>
      </c>
      <c r="M8196" s="7">
        <v>0</v>
      </c>
      <c r="N8196" s="7">
        <v>0</v>
      </c>
      <c r="O8196" s="7">
        <v>0</v>
      </c>
      <c r="P8196" s="7">
        <f>SUM(dane3[[#This Row],[RoomService]:[VRDeck]])</f>
        <v>0</v>
      </c>
      <c r="Q8196" t="s">
        <v>22177</v>
      </c>
      <c r="R8196" t="b">
        <v>0</v>
      </c>
    </row>
    <row r="8197" spans="1:18" x14ac:dyDescent="0.3">
      <c r="A8197" t="s">
        <v>4046</v>
      </c>
      <c r="B8197">
        <f>MID(dane3[[#This Row],[PassengerId]],1,4)+0</f>
        <v>1577</v>
      </c>
      <c r="C8197" t="s">
        <v>19</v>
      </c>
      <c r="D8197" t="b">
        <v>0</v>
      </c>
      <c r="E8197" t="s">
        <v>4047</v>
      </c>
      <c r="F8197" t="str">
        <f>MID($E8197,1,1)</f>
        <v>F</v>
      </c>
      <c r="G8197" t="str">
        <f>IFERROR(MID($E8197,SEARCH("/",$E8197,SEARCH("/",$E8197)+1)+1,1),"")</f>
        <v>P</v>
      </c>
      <c r="H8197" t="s">
        <v>32</v>
      </c>
      <c r="I8197">
        <v>23</v>
      </c>
      <c r="J8197" t="b">
        <v>0</v>
      </c>
      <c r="K8197" s="7">
        <v>0</v>
      </c>
      <c r="L8197" s="7">
        <v>169</v>
      </c>
      <c r="M8197" s="7">
        <v>0</v>
      </c>
      <c r="N8197" s="7">
        <v>0</v>
      </c>
      <c r="O8197" s="7">
        <v>0</v>
      </c>
      <c r="P8197" s="7">
        <f>SUM(dane3[[#This Row],[RoomService]:[VRDeck]])</f>
        <v>169</v>
      </c>
      <c r="Q8197" t="s">
        <v>4048</v>
      </c>
      <c r="R8197" t="b">
        <v>1</v>
      </c>
    </row>
    <row r="8198" spans="1:18" x14ac:dyDescent="0.3">
      <c r="A8198" t="s">
        <v>22397</v>
      </c>
      <c r="B8198">
        <f>MID(dane3[[#This Row],[PassengerId]],1,4)+0</f>
        <v>8762</v>
      </c>
      <c r="C8198" t="s">
        <v>19</v>
      </c>
      <c r="D8198" t="b">
        <v>0</v>
      </c>
      <c r="E8198" t="s">
        <v>22398</v>
      </c>
      <c r="F8198" t="str">
        <f>MID($E8198,1,1)</f>
        <v>G</v>
      </c>
      <c r="G8198" t="str">
        <f>IFERROR(MID($E8198,SEARCH("/",$E8198,SEARCH("/",$E8198)+1)+1,1),"")</f>
        <v>S</v>
      </c>
      <c r="H8198" t="s">
        <v>16</v>
      </c>
      <c r="I8198">
        <v>30</v>
      </c>
      <c r="J8198" t="b">
        <v>0</v>
      </c>
      <c r="K8198" s="7">
        <v>32</v>
      </c>
      <c r="L8198" s="7">
        <v>180</v>
      </c>
      <c r="M8198" s="7">
        <v>497</v>
      </c>
      <c r="N8198" s="7">
        <v>0</v>
      </c>
      <c r="O8198" s="7">
        <v>99</v>
      </c>
      <c r="P8198" s="7">
        <f>SUM(dane3[[#This Row],[RoomService]:[VRDeck]])</f>
        <v>808</v>
      </c>
      <c r="Q8198" t="s">
        <v>22399</v>
      </c>
      <c r="R8198" t="b">
        <v>1</v>
      </c>
    </row>
    <row r="8199" spans="1:18" x14ac:dyDescent="0.3">
      <c r="A8199" t="s">
        <v>22198</v>
      </c>
      <c r="B8199">
        <f>MID(dane3[[#This Row],[PassengerId]],1,4)+0</f>
        <v>8674</v>
      </c>
      <c r="C8199" t="s">
        <v>53</v>
      </c>
      <c r="D8199" t="b">
        <v>0</v>
      </c>
      <c r="E8199" t="s">
        <v>22199</v>
      </c>
      <c r="F8199" t="str">
        <f>MID($E8199,1,1)</f>
        <v>F</v>
      </c>
      <c r="G8199" t="str">
        <f>IFERROR(MID($E8199,SEARCH("/",$E8199,SEARCH("/",$E8199)+1)+1,1),"")</f>
        <v>P</v>
      </c>
      <c r="H8199" t="s">
        <v>16</v>
      </c>
      <c r="I8199">
        <v>21</v>
      </c>
      <c r="J8199" t="b">
        <v>0</v>
      </c>
      <c r="K8199" s="7">
        <v>4924</v>
      </c>
      <c r="L8199" s="7">
        <v>0</v>
      </c>
      <c r="M8199" s="7">
        <v>49</v>
      </c>
      <c r="N8199" s="7">
        <v>2</v>
      </c>
      <c r="O8199" s="7">
        <v>0</v>
      </c>
      <c r="P8199" s="7">
        <f>SUM(dane3[[#This Row],[RoomService]:[VRDeck]])</f>
        <v>4975</v>
      </c>
      <c r="Q8199" t="s">
        <v>22200</v>
      </c>
      <c r="R8199" t="b">
        <v>0</v>
      </c>
    </row>
    <row r="8200" spans="1:18" x14ac:dyDescent="0.3">
      <c r="A8200" t="s">
        <v>22210</v>
      </c>
      <c r="B8200">
        <f>MID(dane3[[#This Row],[PassengerId]],1,4)+0</f>
        <v>8681</v>
      </c>
      <c r="C8200" t="s">
        <v>53</v>
      </c>
      <c r="D8200" t="b">
        <v>0</v>
      </c>
      <c r="E8200" t="s">
        <v>22208</v>
      </c>
      <c r="F8200" t="str">
        <f>MID($E8200,1,1)</f>
        <v>F</v>
      </c>
      <c r="G8200" t="str">
        <f>IFERROR(MID($E8200,SEARCH("/",$E8200,SEARCH("/",$E8200)+1)+1,1),"")</f>
        <v>P</v>
      </c>
      <c r="H8200" t="s">
        <v>16</v>
      </c>
      <c r="I8200">
        <v>1</v>
      </c>
      <c r="J8200" t="b">
        <v>0</v>
      </c>
      <c r="K8200" s="7">
        <v>0</v>
      </c>
      <c r="L8200" s="7">
        <v>0</v>
      </c>
      <c r="M8200" s="7">
        <v>0</v>
      </c>
      <c r="N8200" s="7">
        <v>0</v>
      </c>
      <c r="O8200" s="7">
        <v>0</v>
      </c>
      <c r="P8200" s="7">
        <f>SUM(dane3[[#This Row],[RoomService]:[VRDeck]])</f>
        <v>0</v>
      </c>
      <c r="Q8200" t="s">
        <v>22211</v>
      </c>
      <c r="R8200" t="b">
        <v>1</v>
      </c>
    </row>
    <row r="8201" spans="1:18" x14ac:dyDescent="0.3">
      <c r="A8201" t="s">
        <v>22212</v>
      </c>
      <c r="B8201">
        <f>MID(dane3[[#This Row],[PassengerId]],1,4)+0</f>
        <v>8681</v>
      </c>
      <c r="C8201" t="s">
        <v>53</v>
      </c>
      <c r="D8201" t="b">
        <v>0</v>
      </c>
      <c r="E8201" t="s">
        <v>22208</v>
      </c>
      <c r="F8201" t="str">
        <f>MID($E8201,1,1)</f>
        <v>F</v>
      </c>
      <c r="G8201" t="str">
        <f>IFERROR(MID($E8201,SEARCH("/",$E8201,SEARCH("/",$E8201)+1)+1,1),"")</f>
        <v>P</v>
      </c>
      <c r="H8201" t="s">
        <v>16</v>
      </c>
      <c r="I8201">
        <v>1</v>
      </c>
      <c r="J8201" t="b">
        <v>0</v>
      </c>
      <c r="K8201" s="7">
        <v>0</v>
      </c>
      <c r="L8201" s="7">
        <v>0</v>
      </c>
      <c r="M8201" s="7">
        <v>0</v>
      </c>
      <c r="N8201" s="7">
        <v>0</v>
      </c>
      <c r="O8201" s="7">
        <v>0</v>
      </c>
      <c r="P8201" s="7">
        <f>SUM(dane3[[#This Row],[RoomService]:[VRDeck]])</f>
        <v>0</v>
      </c>
      <c r="Q8201" t="s">
        <v>22213</v>
      </c>
      <c r="R8201" t="b">
        <v>1</v>
      </c>
    </row>
    <row r="8202" spans="1:18" x14ac:dyDescent="0.3">
      <c r="A8202" t="s">
        <v>22409</v>
      </c>
      <c r="B8202">
        <f>MID(dane3[[#This Row],[PassengerId]],1,4)+0</f>
        <v>8770</v>
      </c>
      <c r="C8202" t="s">
        <v>19</v>
      </c>
      <c r="D8202" t="b">
        <v>0</v>
      </c>
      <c r="E8202" t="s">
        <v>22410</v>
      </c>
      <c r="F8202" t="str">
        <f>MID($E8202,1,1)</f>
        <v>F</v>
      </c>
      <c r="G8202" t="str">
        <f>IFERROR(MID($E8202,SEARCH("/",$E8202,SEARCH("/",$E8202)+1)+1,1),"")</f>
        <v>P</v>
      </c>
      <c r="H8202" t="s">
        <v>16</v>
      </c>
      <c r="I8202">
        <v>6</v>
      </c>
      <c r="J8202" t="b">
        <v>0</v>
      </c>
      <c r="K8202" s="7">
        <v>0</v>
      </c>
      <c r="L8202" s="7">
        <v>0</v>
      </c>
      <c r="M8202" s="7">
        <v>0</v>
      </c>
      <c r="N8202" s="7">
        <v>0</v>
      </c>
      <c r="O8202" s="7">
        <v>0</v>
      </c>
      <c r="P8202" s="7">
        <f>SUM(dane3[[#This Row],[RoomService]:[VRDeck]])</f>
        <v>0</v>
      </c>
      <c r="Q8202" t="s">
        <v>22411</v>
      </c>
      <c r="R8202" t="b">
        <v>0</v>
      </c>
    </row>
    <row r="8203" spans="1:18" x14ac:dyDescent="0.3">
      <c r="A8203" t="s">
        <v>22412</v>
      </c>
      <c r="B8203">
        <f>MID(dane3[[#This Row],[PassengerId]],1,4)+0</f>
        <v>8770</v>
      </c>
      <c r="C8203" t="s">
        <v>19</v>
      </c>
      <c r="D8203" t="b">
        <v>1</v>
      </c>
      <c r="E8203" t="s">
        <v>22410</v>
      </c>
      <c r="F8203" t="str">
        <f>MID($E8203,1,1)</f>
        <v>F</v>
      </c>
      <c r="G8203" t="str">
        <f>IFERROR(MID($E8203,SEARCH("/",$E8203,SEARCH("/",$E8203)+1)+1,1),"")</f>
        <v>P</v>
      </c>
      <c r="H8203" t="s">
        <v>16</v>
      </c>
      <c r="I8203">
        <v>0</v>
      </c>
      <c r="J8203" t="b">
        <v>0</v>
      </c>
      <c r="K8203" s="7">
        <v>0</v>
      </c>
      <c r="L8203" s="7">
        <v>0</v>
      </c>
      <c r="M8203" s="7">
        <v>0</v>
      </c>
      <c r="N8203" s="7">
        <v>0</v>
      </c>
      <c r="O8203" s="7">
        <v>0</v>
      </c>
      <c r="P8203" s="7">
        <f>SUM(dane3[[#This Row],[RoomService]:[VRDeck]])</f>
        <v>0</v>
      </c>
      <c r="Q8203" t="s">
        <v>22413</v>
      </c>
      <c r="R8203" t="b">
        <v>1</v>
      </c>
    </row>
    <row r="8204" spans="1:18" x14ac:dyDescent="0.3">
      <c r="A8204" t="s">
        <v>22414</v>
      </c>
      <c r="B8204">
        <f>MID(dane3[[#This Row],[PassengerId]],1,4)+0</f>
        <v>8770</v>
      </c>
      <c r="C8204" t="s">
        <v>19</v>
      </c>
      <c r="D8204" t="b">
        <v>0</v>
      </c>
      <c r="E8204" t="s">
        <v>39</v>
      </c>
      <c r="F8204" t="s">
        <v>23762</v>
      </c>
      <c r="G8204" t="str">
        <f>IFERROR(MID($E8204,SEARCH("/",$E8204,SEARCH("/",$E8204)+1)+1,1),"")</f>
        <v/>
      </c>
      <c r="H8204" t="s">
        <v>32</v>
      </c>
      <c r="I8204">
        <v>14</v>
      </c>
      <c r="J8204" t="b">
        <v>0</v>
      </c>
      <c r="K8204" s="7">
        <v>476</v>
      </c>
      <c r="L8204" s="7">
        <v>14</v>
      </c>
      <c r="M8204" s="7">
        <v>0</v>
      </c>
      <c r="N8204" s="7">
        <v>328</v>
      </c>
      <c r="O8204" s="7">
        <v>8</v>
      </c>
      <c r="P8204" s="7">
        <f>SUM(dane3[[#This Row],[RoomService]:[VRDeck]])</f>
        <v>826</v>
      </c>
      <c r="Q8204" t="s">
        <v>22415</v>
      </c>
      <c r="R8204" t="b">
        <v>0</v>
      </c>
    </row>
    <row r="8205" spans="1:18" x14ac:dyDescent="0.3">
      <c r="A8205" t="s">
        <v>22416</v>
      </c>
      <c r="B8205">
        <f>MID(dane3[[#This Row],[PassengerId]],1,4)+0</f>
        <v>8770</v>
      </c>
      <c r="C8205" t="s">
        <v>19</v>
      </c>
      <c r="D8205" t="b">
        <v>0</v>
      </c>
      <c r="E8205" t="s">
        <v>22410</v>
      </c>
      <c r="F8205" t="str">
        <f>MID($E8205,1,1)</f>
        <v>F</v>
      </c>
      <c r="G8205" t="str">
        <f>IFERROR(MID($E8205,SEARCH("/",$E8205,SEARCH("/",$E8205)+1)+1,1),"")</f>
        <v>P</v>
      </c>
      <c r="H8205" t="s">
        <v>16</v>
      </c>
      <c r="I8205">
        <v>37</v>
      </c>
      <c r="J8205" t="b">
        <v>0</v>
      </c>
      <c r="K8205" s="7">
        <v>0</v>
      </c>
      <c r="L8205" s="7">
        <v>0</v>
      </c>
      <c r="M8205" s="7">
        <v>11</v>
      </c>
      <c r="N8205" s="7">
        <v>1028</v>
      </c>
      <c r="O8205" s="7">
        <v>7</v>
      </c>
      <c r="P8205" s="7">
        <f>SUM(dane3[[#This Row],[RoomService]:[VRDeck]])</f>
        <v>1046</v>
      </c>
      <c r="Q8205" t="s">
        <v>22417</v>
      </c>
      <c r="R8205" t="b">
        <v>0</v>
      </c>
    </row>
    <row r="8206" spans="1:18" x14ac:dyDescent="0.3">
      <c r="A8206" t="s">
        <v>22418</v>
      </c>
      <c r="B8206">
        <f>MID(dane3[[#This Row],[PassengerId]],1,4)+0</f>
        <v>8770</v>
      </c>
      <c r="C8206" t="s">
        <v>19</v>
      </c>
      <c r="D8206" t="b">
        <v>0</v>
      </c>
      <c r="E8206" t="s">
        <v>22410</v>
      </c>
      <c r="F8206" t="str">
        <f>MID($E8206,1,1)</f>
        <v>F</v>
      </c>
      <c r="G8206" t="str">
        <f>IFERROR(MID($E8206,SEARCH("/",$E8206,SEARCH("/",$E8206)+1)+1,1),"")</f>
        <v>P</v>
      </c>
      <c r="H8206" t="s">
        <v>16</v>
      </c>
      <c r="I8206">
        <v>15</v>
      </c>
      <c r="J8206" t="b">
        <v>0</v>
      </c>
      <c r="K8206" s="7">
        <v>0</v>
      </c>
      <c r="L8206" s="7">
        <v>912</v>
      </c>
      <c r="M8206" s="7">
        <v>82</v>
      </c>
      <c r="N8206" s="7">
        <v>5</v>
      </c>
      <c r="O8206" s="7">
        <v>0</v>
      </c>
      <c r="P8206" s="7">
        <f>SUM(dane3[[#This Row],[RoomService]:[VRDeck]])</f>
        <v>999</v>
      </c>
      <c r="Q8206" t="s">
        <v>22419</v>
      </c>
      <c r="R8206" t="b">
        <v>0</v>
      </c>
    </row>
    <row r="8207" spans="1:18" x14ac:dyDescent="0.3">
      <c r="A8207" t="s">
        <v>22420</v>
      </c>
      <c r="B8207">
        <f>MID(dane3[[#This Row],[PassengerId]],1,4)+0</f>
        <v>8770</v>
      </c>
      <c r="C8207" t="s">
        <v>19</v>
      </c>
      <c r="D8207" t="b">
        <v>0</v>
      </c>
      <c r="E8207" t="s">
        <v>22410</v>
      </c>
      <c r="F8207" t="str">
        <f>MID($E8207,1,1)</f>
        <v>F</v>
      </c>
      <c r="G8207" t="str">
        <f>IFERROR(MID($E8207,SEARCH("/",$E8207,SEARCH("/",$E8207)+1)+1,1),"")</f>
        <v>P</v>
      </c>
      <c r="H8207" t="s">
        <v>16</v>
      </c>
      <c r="I8207">
        <v>0</v>
      </c>
      <c r="J8207" t="b">
        <v>0</v>
      </c>
      <c r="K8207" s="7">
        <v>0</v>
      </c>
      <c r="L8207" s="7">
        <v>0</v>
      </c>
      <c r="M8207" s="7">
        <v>0</v>
      </c>
      <c r="N8207" s="7">
        <v>0</v>
      </c>
      <c r="O8207" s="7">
        <v>0</v>
      </c>
      <c r="P8207" s="7">
        <f>SUM(dane3[[#This Row],[RoomService]:[VRDeck]])</f>
        <v>0</v>
      </c>
      <c r="Q8207" t="s">
        <v>22421</v>
      </c>
      <c r="R8207" t="b">
        <v>1</v>
      </c>
    </row>
    <row r="8208" spans="1:18" x14ac:dyDescent="0.3">
      <c r="A8208" t="s">
        <v>22422</v>
      </c>
      <c r="B8208">
        <f>MID(dane3[[#This Row],[PassengerId]],1,4)+0</f>
        <v>8770</v>
      </c>
      <c r="C8208" t="s">
        <v>19</v>
      </c>
      <c r="D8208" t="b">
        <v>0</v>
      </c>
      <c r="E8208" t="s">
        <v>22410</v>
      </c>
      <c r="F8208" t="str">
        <f>MID($E8208,1,1)</f>
        <v>F</v>
      </c>
      <c r="G8208" t="str">
        <f>IFERROR(MID($E8208,SEARCH("/",$E8208,SEARCH("/",$E8208)+1)+1,1),"")</f>
        <v>P</v>
      </c>
      <c r="H8208" t="s">
        <v>16</v>
      </c>
      <c r="I8208">
        <v>17</v>
      </c>
      <c r="J8208" t="b">
        <v>0</v>
      </c>
      <c r="K8208" s="7">
        <v>0</v>
      </c>
      <c r="L8208" s="7">
        <v>810</v>
      </c>
      <c r="M8208" s="7">
        <v>66</v>
      </c>
      <c r="N8208" s="7">
        <v>0</v>
      </c>
      <c r="O8208" s="7">
        <v>0</v>
      </c>
      <c r="P8208" s="7">
        <f>SUM(dane3[[#This Row],[RoomService]:[VRDeck]])</f>
        <v>876</v>
      </c>
      <c r="Q8208" t="s">
        <v>22423</v>
      </c>
      <c r="R8208" t="b">
        <v>1</v>
      </c>
    </row>
    <row r="8209" spans="1:18" x14ac:dyDescent="0.3">
      <c r="A8209" t="s">
        <v>22424</v>
      </c>
      <c r="B8209">
        <f>MID(dane3[[#This Row],[PassengerId]],1,4)+0</f>
        <v>8771</v>
      </c>
      <c r="C8209" t="s">
        <v>19</v>
      </c>
      <c r="D8209" t="b">
        <v>0</v>
      </c>
      <c r="E8209" t="s">
        <v>22425</v>
      </c>
      <c r="F8209" t="str">
        <f>MID($E8209,1,1)</f>
        <v>G</v>
      </c>
      <c r="G8209" t="str">
        <f>IFERROR(MID($E8209,SEARCH("/",$E8209,SEARCH("/",$E8209)+1)+1,1),"")</f>
        <v>P</v>
      </c>
      <c r="H8209" t="s">
        <v>16</v>
      </c>
      <c r="I8209">
        <v>58</v>
      </c>
      <c r="J8209" t="b">
        <v>0</v>
      </c>
      <c r="K8209" s="7">
        <v>0</v>
      </c>
      <c r="L8209" s="7">
        <v>805</v>
      </c>
      <c r="M8209" s="7">
        <v>3</v>
      </c>
      <c r="N8209" s="7">
        <v>3</v>
      </c>
      <c r="O8209" s="7">
        <v>0</v>
      </c>
      <c r="P8209" s="7">
        <f>SUM(dane3[[#This Row],[RoomService]:[VRDeck]])</f>
        <v>811</v>
      </c>
      <c r="Q8209" t="s">
        <v>22426</v>
      </c>
      <c r="R8209" t="b">
        <v>0</v>
      </c>
    </row>
    <row r="8210" spans="1:18" x14ac:dyDescent="0.3">
      <c r="A8210" t="s">
        <v>22427</v>
      </c>
      <c r="B8210">
        <f>MID(dane3[[#This Row],[PassengerId]],1,4)+0</f>
        <v>8772</v>
      </c>
      <c r="C8210" t="s">
        <v>14</v>
      </c>
      <c r="D8210" t="b">
        <v>1</v>
      </c>
      <c r="E8210" t="s">
        <v>22428</v>
      </c>
      <c r="F8210" t="str">
        <f>MID($E8210,1,1)</f>
        <v>B</v>
      </c>
      <c r="G8210" t="str">
        <f>IFERROR(MID($E8210,SEARCH("/",$E8210,SEARCH("/",$E8210)+1)+1,1),"")</f>
        <v>S</v>
      </c>
      <c r="H8210" t="s">
        <v>46</v>
      </c>
      <c r="I8210">
        <v>15</v>
      </c>
      <c r="J8210" t="b">
        <v>0</v>
      </c>
      <c r="K8210" s="7">
        <v>0</v>
      </c>
      <c r="L8210" s="7">
        <v>0</v>
      </c>
      <c r="M8210" s="7">
        <v>0</v>
      </c>
      <c r="N8210" s="7">
        <v>0</v>
      </c>
      <c r="O8210" s="7">
        <v>0</v>
      </c>
      <c r="P8210" s="7">
        <f>SUM(dane3[[#This Row],[RoomService]:[VRDeck]])</f>
        <v>0</v>
      </c>
      <c r="Q8210" t="s">
        <v>23799</v>
      </c>
      <c r="R8210" t="b">
        <v>1</v>
      </c>
    </row>
    <row r="8211" spans="1:18" x14ac:dyDescent="0.3">
      <c r="A8211" t="s">
        <v>7749</v>
      </c>
      <c r="B8211">
        <f>MID(dane3[[#This Row],[PassengerId]],1,4)+0</f>
        <v>3053</v>
      </c>
      <c r="C8211" t="s">
        <v>14</v>
      </c>
      <c r="D8211" t="b">
        <v>0</v>
      </c>
      <c r="E8211" t="s">
        <v>39</v>
      </c>
      <c r="F8211" t="s">
        <v>23762</v>
      </c>
      <c r="G8211" t="str">
        <f>IFERROR(MID($E8211,SEARCH("/",$E8211,SEARCH("/",$E8211)+1)+1,1),"")</f>
        <v/>
      </c>
      <c r="H8211" t="s">
        <v>46</v>
      </c>
      <c r="I8211">
        <v>52</v>
      </c>
      <c r="J8211" t="b">
        <v>0</v>
      </c>
      <c r="K8211" s="7">
        <v>0</v>
      </c>
      <c r="L8211" s="7">
        <v>2</v>
      </c>
      <c r="M8211" s="7">
        <v>0</v>
      </c>
      <c r="N8211" s="7">
        <v>10976</v>
      </c>
      <c r="O8211" s="7">
        <v>810</v>
      </c>
      <c r="P8211" s="7">
        <f>SUM(dane3[[#This Row],[RoomService]:[VRDeck]])</f>
        <v>11788</v>
      </c>
      <c r="Q8211" t="s">
        <v>7750</v>
      </c>
      <c r="R8211" t="b">
        <v>0</v>
      </c>
    </row>
    <row r="8212" spans="1:18" x14ac:dyDescent="0.3">
      <c r="A8212" t="s">
        <v>22242</v>
      </c>
      <c r="B8212">
        <f>MID(dane3[[#This Row],[PassengerId]],1,4)+0</f>
        <v>8695</v>
      </c>
      <c r="C8212" t="s">
        <v>53</v>
      </c>
      <c r="D8212" t="b">
        <v>0</v>
      </c>
      <c r="E8212" t="s">
        <v>22243</v>
      </c>
      <c r="F8212" t="str">
        <f>MID($E8212,1,1)</f>
        <v>F</v>
      </c>
      <c r="G8212" t="str">
        <f>IFERROR(MID($E8212,SEARCH("/",$E8212,SEARCH("/",$E8212)+1)+1,1),"")</f>
        <v>S</v>
      </c>
      <c r="H8212" t="s">
        <v>16</v>
      </c>
      <c r="I8212">
        <v>40</v>
      </c>
      <c r="J8212" t="b">
        <v>0</v>
      </c>
      <c r="K8212" s="7">
        <v>76</v>
      </c>
      <c r="L8212" s="7">
        <v>0</v>
      </c>
      <c r="M8212" s="7">
        <v>1169</v>
      </c>
      <c r="N8212" s="7">
        <v>0</v>
      </c>
      <c r="O8212" s="7">
        <v>64</v>
      </c>
      <c r="P8212" s="7">
        <f>SUM(dane3[[#This Row],[RoomService]:[VRDeck]])</f>
        <v>1309</v>
      </c>
      <c r="Q8212" t="s">
        <v>22244</v>
      </c>
      <c r="R8212" t="b">
        <v>1</v>
      </c>
    </row>
    <row r="8213" spans="1:18" x14ac:dyDescent="0.3">
      <c r="A8213" t="s">
        <v>22434</v>
      </c>
      <c r="B8213">
        <f>MID(dane3[[#This Row],[PassengerId]],1,4)+0</f>
        <v>8774</v>
      </c>
      <c r="C8213" t="s">
        <v>19</v>
      </c>
      <c r="D8213" t="b">
        <v>1</v>
      </c>
      <c r="E8213" t="s">
        <v>22435</v>
      </c>
      <c r="F8213" t="str">
        <f>MID($E8213,1,1)</f>
        <v>G</v>
      </c>
      <c r="G8213" t="str">
        <f>IFERROR(MID($E8213,SEARCH("/",$E8213,SEARCH("/",$E8213)+1)+1,1),"")</f>
        <v>S</v>
      </c>
      <c r="H8213" t="s">
        <v>16</v>
      </c>
      <c r="I8213">
        <v>24</v>
      </c>
      <c r="J8213" t="b">
        <v>0</v>
      </c>
      <c r="K8213" s="7">
        <v>0</v>
      </c>
      <c r="L8213" s="7">
        <v>0</v>
      </c>
      <c r="M8213" s="7">
        <v>0</v>
      </c>
      <c r="N8213" s="7">
        <v>0</v>
      </c>
      <c r="O8213" s="7">
        <v>0</v>
      </c>
      <c r="P8213" s="7">
        <f>SUM(dane3[[#This Row],[RoomService]:[VRDeck]])</f>
        <v>0</v>
      </c>
      <c r="Q8213" t="s">
        <v>22436</v>
      </c>
      <c r="R8213" t="b">
        <v>1</v>
      </c>
    </row>
    <row r="8214" spans="1:18" x14ac:dyDescent="0.3">
      <c r="A8214" t="s">
        <v>22437</v>
      </c>
      <c r="B8214">
        <f>MID(dane3[[#This Row],[PassengerId]],1,4)+0</f>
        <v>8776</v>
      </c>
      <c r="C8214" t="s">
        <v>19</v>
      </c>
      <c r="D8214" t="b">
        <v>0</v>
      </c>
      <c r="E8214" t="s">
        <v>22438</v>
      </c>
      <c r="F8214" t="str">
        <f>MID($E8214,1,1)</f>
        <v>E</v>
      </c>
      <c r="G8214" t="str">
        <f>IFERROR(MID($E8214,SEARCH("/",$E8214,SEARCH("/",$E8214)+1)+1,1),"")</f>
        <v>S</v>
      </c>
      <c r="H8214" t="s">
        <v>16</v>
      </c>
      <c r="I8214">
        <v>40</v>
      </c>
      <c r="J8214" t="b">
        <v>0</v>
      </c>
      <c r="K8214" s="7">
        <v>0</v>
      </c>
      <c r="L8214" s="7">
        <v>0</v>
      </c>
      <c r="M8214" s="7">
        <v>286</v>
      </c>
      <c r="N8214" s="7">
        <v>6</v>
      </c>
      <c r="O8214" s="7">
        <v>570</v>
      </c>
      <c r="P8214" s="7">
        <f>SUM(dane3[[#This Row],[RoomService]:[VRDeck]])</f>
        <v>862</v>
      </c>
      <c r="Q8214" t="s">
        <v>22439</v>
      </c>
      <c r="R8214" t="b">
        <v>1</v>
      </c>
    </row>
    <row r="8215" spans="1:18" x14ac:dyDescent="0.3">
      <c r="A8215" t="s">
        <v>22440</v>
      </c>
      <c r="B8215">
        <f>MID(dane3[[#This Row],[PassengerId]],1,4)+0</f>
        <v>8779</v>
      </c>
      <c r="C8215" t="s">
        <v>19</v>
      </c>
      <c r="D8215" t="b">
        <v>0</v>
      </c>
      <c r="E8215" t="s">
        <v>22441</v>
      </c>
      <c r="F8215" t="str">
        <f>MID($E8215,1,1)</f>
        <v>G</v>
      </c>
      <c r="G8215" t="str">
        <f>IFERROR(MID($E8215,SEARCH("/",$E8215,SEARCH("/",$E8215)+1)+1,1),"")</f>
        <v>S</v>
      </c>
      <c r="H8215" t="s">
        <v>46</v>
      </c>
      <c r="I8215">
        <v>21</v>
      </c>
      <c r="J8215" t="b">
        <v>0</v>
      </c>
      <c r="K8215" s="7">
        <v>2</v>
      </c>
      <c r="L8215" s="7">
        <v>0</v>
      </c>
      <c r="M8215" s="7">
        <v>0</v>
      </c>
      <c r="N8215" s="7">
        <v>634</v>
      </c>
      <c r="O8215" s="7">
        <v>0</v>
      </c>
      <c r="P8215" s="7">
        <f>SUM(dane3[[#This Row],[RoomService]:[VRDeck]])</f>
        <v>636</v>
      </c>
      <c r="Q8215" t="s">
        <v>22442</v>
      </c>
      <c r="R8215" t="b">
        <v>0</v>
      </c>
    </row>
    <row r="8216" spans="1:18" x14ac:dyDescent="0.3">
      <c r="A8216" t="s">
        <v>22443</v>
      </c>
      <c r="B8216">
        <f>MID(dane3[[#This Row],[PassengerId]],1,4)+0</f>
        <v>8780</v>
      </c>
      <c r="C8216" t="s">
        <v>19</v>
      </c>
      <c r="D8216" t="b">
        <v>0</v>
      </c>
      <c r="E8216" t="s">
        <v>22444</v>
      </c>
      <c r="F8216" t="str">
        <f>MID($E8216,1,1)</f>
        <v>G</v>
      </c>
      <c r="G8216" t="str">
        <f>IFERROR(MID($E8216,SEARCH("/",$E8216,SEARCH("/",$E8216)+1)+1,1),"")</f>
        <v>S</v>
      </c>
      <c r="H8216" t="s">
        <v>16</v>
      </c>
      <c r="I8216">
        <v>30</v>
      </c>
      <c r="J8216" t="b">
        <v>0</v>
      </c>
      <c r="K8216" s="7">
        <v>0</v>
      </c>
      <c r="L8216" s="7">
        <v>114</v>
      </c>
      <c r="M8216" s="7">
        <v>0</v>
      </c>
      <c r="N8216" s="7">
        <v>726</v>
      </c>
      <c r="O8216" s="7">
        <v>67</v>
      </c>
      <c r="P8216" s="7">
        <f>SUM(dane3[[#This Row],[RoomService]:[VRDeck]])</f>
        <v>907</v>
      </c>
      <c r="Q8216" t="s">
        <v>22445</v>
      </c>
      <c r="R8216" t="b">
        <v>0</v>
      </c>
    </row>
    <row r="8217" spans="1:18" x14ac:dyDescent="0.3">
      <c r="A8217" t="s">
        <v>22446</v>
      </c>
      <c r="B8217">
        <f>MID(dane3[[#This Row],[PassengerId]],1,4)+0</f>
        <v>8781</v>
      </c>
      <c r="C8217" t="s">
        <v>19</v>
      </c>
      <c r="D8217" t="b">
        <v>0</v>
      </c>
      <c r="E8217" t="s">
        <v>22447</v>
      </c>
      <c r="F8217" t="str">
        <f>MID($E8217,1,1)</f>
        <v>G</v>
      </c>
      <c r="G8217" t="str">
        <f>IFERROR(MID($E8217,SEARCH("/",$E8217,SEARCH("/",$E8217)+1)+1,1),"")</f>
        <v>S</v>
      </c>
      <c r="H8217" t="s">
        <v>16</v>
      </c>
      <c r="I8217">
        <v>20</v>
      </c>
      <c r="J8217" t="b">
        <v>0</v>
      </c>
      <c r="K8217" s="7">
        <v>0</v>
      </c>
      <c r="L8217" s="7">
        <v>91</v>
      </c>
      <c r="M8217" s="7">
        <v>2</v>
      </c>
      <c r="N8217" s="7">
        <v>623</v>
      </c>
      <c r="O8217" s="7">
        <v>93</v>
      </c>
      <c r="P8217" s="7">
        <f>SUM(dane3[[#This Row],[RoomService]:[VRDeck]])</f>
        <v>809</v>
      </c>
      <c r="Q8217" t="s">
        <v>22448</v>
      </c>
      <c r="R8217" t="b">
        <v>0</v>
      </c>
    </row>
    <row r="8218" spans="1:18" x14ac:dyDescent="0.3">
      <c r="A8218" t="s">
        <v>22251</v>
      </c>
      <c r="B8218">
        <f>MID(dane3[[#This Row],[PassengerId]],1,4)+0</f>
        <v>8701</v>
      </c>
      <c r="C8218" t="s">
        <v>53</v>
      </c>
      <c r="D8218" t="b">
        <v>0</v>
      </c>
      <c r="E8218" t="s">
        <v>22252</v>
      </c>
      <c r="F8218" t="str">
        <f>MID($E8218,1,1)</f>
        <v>F</v>
      </c>
      <c r="G8218" t="str">
        <f>IFERROR(MID($E8218,SEARCH("/",$E8218,SEARCH("/",$E8218)+1)+1,1),"")</f>
        <v>P</v>
      </c>
      <c r="H8218" t="s">
        <v>46</v>
      </c>
      <c r="I8218">
        <v>19</v>
      </c>
      <c r="J8218" t="b">
        <v>0</v>
      </c>
      <c r="K8218" s="7">
        <v>203</v>
      </c>
      <c r="L8218" s="7">
        <v>0</v>
      </c>
      <c r="M8218" s="7">
        <v>172</v>
      </c>
      <c r="N8218" s="7">
        <v>1460</v>
      </c>
      <c r="O8218" s="7">
        <v>151</v>
      </c>
      <c r="P8218" s="7">
        <f>SUM(dane3[[#This Row],[RoomService]:[VRDeck]])</f>
        <v>1986</v>
      </c>
      <c r="Q8218" t="s">
        <v>22253</v>
      </c>
      <c r="R8218" t="b">
        <v>0</v>
      </c>
    </row>
    <row r="8219" spans="1:18" x14ac:dyDescent="0.3">
      <c r="A8219" t="s">
        <v>22257</v>
      </c>
      <c r="B8219">
        <f>MID(dane3[[#This Row],[PassengerId]],1,4)+0</f>
        <v>8704</v>
      </c>
      <c r="C8219" t="s">
        <v>53</v>
      </c>
      <c r="D8219" t="b">
        <v>1</v>
      </c>
      <c r="E8219" t="s">
        <v>22258</v>
      </c>
      <c r="F8219" t="str">
        <f>MID($E8219,1,1)</f>
        <v>F</v>
      </c>
      <c r="G8219" t="str">
        <f>IFERROR(MID($E8219,SEARCH("/",$E8219,SEARCH("/",$E8219)+1)+1,1),"")</f>
        <v>S</v>
      </c>
      <c r="H8219" t="s">
        <v>16</v>
      </c>
      <c r="I8219">
        <v>36</v>
      </c>
      <c r="J8219" t="b">
        <v>0</v>
      </c>
      <c r="K8219" s="7">
        <v>0</v>
      </c>
      <c r="L8219" s="7">
        <v>0</v>
      </c>
      <c r="M8219" s="7">
        <v>0</v>
      </c>
      <c r="N8219" s="7">
        <v>0</v>
      </c>
      <c r="O8219" s="7">
        <v>0</v>
      </c>
      <c r="P8219" s="7">
        <f>SUM(dane3[[#This Row],[RoomService]:[VRDeck]])</f>
        <v>0</v>
      </c>
      <c r="Q8219" t="s">
        <v>22259</v>
      </c>
      <c r="R8219" t="b">
        <v>1</v>
      </c>
    </row>
    <row r="8220" spans="1:18" x14ac:dyDescent="0.3">
      <c r="A8220" t="s">
        <v>22452</v>
      </c>
      <c r="B8220">
        <f>MID(dane3[[#This Row],[PassengerId]],1,4)+0</f>
        <v>8783</v>
      </c>
      <c r="C8220" t="s">
        <v>53</v>
      </c>
      <c r="D8220" t="b">
        <v>0</v>
      </c>
      <c r="E8220" t="s">
        <v>22453</v>
      </c>
      <c r="F8220" t="str">
        <f>MID($E8220,1,1)</f>
        <v>D</v>
      </c>
      <c r="G8220" t="str">
        <f>IFERROR(MID($E8220,SEARCH("/",$E8220,SEARCH("/",$E8220)+1)+1,1),"")</f>
        <v>P</v>
      </c>
      <c r="H8220" t="s">
        <v>46</v>
      </c>
      <c r="I8220">
        <v>18</v>
      </c>
      <c r="J8220" t="b">
        <v>0</v>
      </c>
      <c r="K8220" s="7">
        <v>697</v>
      </c>
      <c r="L8220" s="7">
        <v>0</v>
      </c>
      <c r="M8220" s="7">
        <v>25</v>
      </c>
      <c r="N8220" s="7">
        <v>0</v>
      </c>
      <c r="O8220" s="7">
        <v>61</v>
      </c>
      <c r="P8220" s="7">
        <f>SUM(dane3[[#This Row],[RoomService]:[VRDeck]])</f>
        <v>783</v>
      </c>
      <c r="Q8220" t="s">
        <v>22454</v>
      </c>
      <c r="R8220" t="b">
        <v>0</v>
      </c>
    </row>
    <row r="8221" spans="1:18" x14ac:dyDescent="0.3">
      <c r="A8221" t="s">
        <v>22457</v>
      </c>
      <c r="B8221">
        <f>MID(dane3[[#This Row],[PassengerId]],1,4)+0</f>
        <v>8785</v>
      </c>
      <c r="C8221" t="s">
        <v>19</v>
      </c>
      <c r="D8221" t="b">
        <v>0</v>
      </c>
      <c r="E8221" t="s">
        <v>22458</v>
      </c>
      <c r="F8221" t="str">
        <f>MID($E8221,1,1)</f>
        <v>F</v>
      </c>
      <c r="G8221" t="str">
        <f>IFERROR(MID($E8221,SEARCH("/",$E8221,SEARCH("/",$E8221)+1)+1,1),"")</f>
        <v>P</v>
      </c>
      <c r="H8221" t="s">
        <v>16</v>
      </c>
      <c r="I8221">
        <v>20</v>
      </c>
      <c r="J8221" t="b">
        <v>0</v>
      </c>
      <c r="K8221" s="7">
        <v>874</v>
      </c>
      <c r="L8221" s="7">
        <v>0</v>
      </c>
      <c r="M8221" s="7">
        <v>80</v>
      </c>
      <c r="N8221" s="7">
        <v>0</v>
      </c>
      <c r="O8221" s="7">
        <v>0</v>
      </c>
      <c r="P8221" s="7">
        <f>SUM(dane3[[#This Row],[RoomService]:[VRDeck]])</f>
        <v>954</v>
      </c>
      <c r="Q8221" t="s">
        <v>22459</v>
      </c>
      <c r="R8221" t="b">
        <v>0</v>
      </c>
    </row>
    <row r="8222" spans="1:18" x14ac:dyDescent="0.3">
      <c r="A8222" t="s">
        <v>22460</v>
      </c>
      <c r="B8222">
        <f>MID(dane3[[#This Row],[PassengerId]],1,4)+0</f>
        <v>8785</v>
      </c>
      <c r="C8222" t="s">
        <v>19</v>
      </c>
      <c r="D8222" t="b">
        <v>0</v>
      </c>
      <c r="E8222" t="s">
        <v>22461</v>
      </c>
      <c r="F8222" t="str">
        <f>MID($E8222,1,1)</f>
        <v>G</v>
      </c>
      <c r="G8222" t="str">
        <f>IFERROR(MID($E8222,SEARCH("/",$E8222,SEARCH("/",$E8222)+1)+1,1),"")</f>
        <v>P</v>
      </c>
      <c r="H8222" t="s">
        <v>16</v>
      </c>
      <c r="I8222">
        <v>4</v>
      </c>
      <c r="J8222" t="b">
        <v>0</v>
      </c>
      <c r="K8222" s="7">
        <v>0</v>
      </c>
      <c r="L8222" s="7">
        <v>0</v>
      </c>
      <c r="M8222" s="7">
        <v>0</v>
      </c>
      <c r="N8222" s="7">
        <v>0</v>
      </c>
      <c r="O8222" s="7">
        <v>0</v>
      </c>
      <c r="P8222" s="7">
        <f>SUM(dane3[[#This Row],[RoomService]:[VRDeck]])</f>
        <v>0</v>
      </c>
      <c r="Q8222" t="s">
        <v>22462</v>
      </c>
      <c r="R8222" t="b">
        <v>1</v>
      </c>
    </row>
    <row r="8223" spans="1:18" x14ac:dyDescent="0.3">
      <c r="A8223" t="s">
        <v>22463</v>
      </c>
      <c r="B8223">
        <f>MID(dane3[[#This Row],[PassengerId]],1,4)+0</f>
        <v>8786</v>
      </c>
      <c r="C8223" t="s">
        <v>14</v>
      </c>
      <c r="D8223" t="b">
        <v>1</v>
      </c>
      <c r="E8223" t="s">
        <v>22464</v>
      </c>
      <c r="F8223" t="str">
        <f>MID($E8223,1,1)</f>
        <v>B</v>
      </c>
      <c r="G8223" t="str">
        <f>IFERROR(MID($E8223,SEARCH("/",$E8223,SEARCH("/",$E8223)+1)+1,1),"")</f>
        <v>P</v>
      </c>
      <c r="H8223" t="s">
        <v>46</v>
      </c>
      <c r="I8223">
        <v>59</v>
      </c>
      <c r="J8223" t="b">
        <v>0</v>
      </c>
      <c r="K8223" s="7">
        <v>0</v>
      </c>
      <c r="L8223" s="7">
        <v>0</v>
      </c>
      <c r="M8223" s="7">
        <v>0</v>
      </c>
      <c r="N8223" s="7">
        <v>0</v>
      </c>
      <c r="O8223" s="7">
        <v>0</v>
      </c>
      <c r="P8223" s="7">
        <f>SUM(dane3[[#This Row],[RoomService]:[VRDeck]])</f>
        <v>0</v>
      </c>
      <c r="Q8223" t="s">
        <v>22465</v>
      </c>
      <c r="R8223" t="b">
        <v>1</v>
      </c>
    </row>
    <row r="8224" spans="1:18" x14ac:dyDescent="0.3">
      <c r="A8224" t="s">
        <v>22466</v>
      </c>
      <c r="B8224">
        <f>MID(dane3[[#This Row],[PassengerId]],1,4)+0</f>
        <v>8787</v>
      </c>
      <c r="C8224" t="s">
        <v>19</v>
      </c>
      <c r="D8224" t="b">
        <v>0</v>
      </c>
      <c r="E8224" t="s">
        <v>22467</v>
      </c>
      <c r="F8224" t="str">
        <f>MID($E8224,1,1)</f>
        <v>G</v>
      </c>
      <c r="G8224" t="str">
        <f>IFERROR(MID($E8224,SEARCH("/",$E8224,SEARCH("/",$E8224)+1)+1,1),"")</f>
        <v>S</v>
      </c>
      <c r="H8224" t="s">
        <v>16</v>
      </c>
      <c r="I8224">
        <v>20</v>
      </c>
      <c r="J8224" t="b">
        <v>0</v>
      </c>
      <c r="K8224" s="7">
        <v>11</v>
      </c>
      <c r="L8224" s="7">
        <v>0</v>
      </c>
      <c r="M8224" s="7">
        <v>0</v>
      </c>
      <c r="N8224" s="7">
        <v>843</v>
      </c>
      <c r="O8224" s="7">
        <v>0</v>
      </c>
      <c r="P8224" s="7">
        <f>SUM(dane3[[#This Row],[RoomService]:[VRDeck]])</f>
        <v>854</v>
      </c>
      <c r="Q8224" t="s">
        <v>23799</v>
      </c>
      <c r="R8224" t="b">
        <v>0</v>
      </c>
    </row>
    <row r="8225" spans="1:18" x14ac:dyDescent="0.3">
      <c r="A8225" t="s">
        <v>22468</v>
      </c>
      <c r="B8225">
        <f>MID(dane3[[#This Row],[PassengerId]],1,4)+0</f>
        <v>8789</v>
      </c>
      <c r="C8225" t="s">
        <v>19</v>
      </c>
      <c r="D8225" t="b">
        <v>0</v>
      </c>
      <c r="E8225" t="s">
        <v>22469</v>
      </c>
      <c r="F8225" t="str">
        <f>MID($E8225,1,1)</f>
        <v>G</v>
      </c>
      <c r="G8225" t="str">
        <f>IFERROR(MID($E8225,SEARCH("/",$E8225,SEARCH("/",$E8225)+1)+1,1),"")</f>
        <v>S</v>
      </c>
      <c r="H8225" t="s">
        <v>46</v>
      </c>
      <c r="I8225">
        <v>4</v>
      </c>
      <c r="J8225" t="b">
        <v>0</v>
      </c>
      <c r="K8225" s="7">
        <v>0</v>
      </c>
      <c r="L8225" s="7">
        <v>0</v>
      </c>
      <c r="M8225" s="7">
        <v>0</v>
      </c>
      <c r="N8225" s="7">
        <v>0</v>
      </c>
      <c r="O8225" s="7">
        <v>0</v>
      </c>
      <c r="P8225" s="7">
        <f>SUM(dane3[[#This Row],[RoomService]:[VRDeck]])</f>
        <v>0</v>
      </c>
      <c r="Q8225" t="s">
        <v>22470</v>
      </c>
      <c r="R8225" t="b">
        <v>0</v>
      </c>
    </row>
    <row r="8226" spans="1:18" x14ac:dyDescent="0.3">
      <c r="A8226" t="s">
        <v>22471</v>
      </c>
      <c r="B8226">
        <f>MID(dane3[[#This Row],[PassengerId]],1,4)+0</f>
        <v>8789</v>
      </c>
      <c r="C8226" t="s">
        <v>19</v>
      </c>
      <c r="D8226" t="b">
        <v>0</v>
      </c>
      <c r="E8226" t="s">
        <v>22472</v>
      </c>
      <c r="F8226" t="str">
        <f>MID($E8226,1,1)</f>
        <v>E</v>
      </c>
      <c r="G8226" t="str">
        <f>IFERROR(MID($E8226,SEARCH("/",$E8226,SEARCH("/",$E8226)+1)+1,1),"")</f>
        <v>S</v>
      </c>
      <c r="H8226" t="s">
        <v>16</v>
      </c>
      <c r="I8226">
        <v>23</v>
      </c>
      <c r="J8226" t="b">
        <v>0</v>
      </c>
      <c r="K8226" s="7">
        <v>0</v>
      </c>
      <c r="L8226" s="7">
        <v>565</v>
      </c>
      <c r="M8226" s="7">
        <v>0</v>
      </c>
      <c r="N8226" s="7">
        <v>35</v>
      </c>
      <c r="O8226" s="7">
        <v>188</v>
      </c>
      <c r="P8226" s="7">
        <f>SUM(dane3[[#This Row],[RoomService]:[VRDeck]])</f>
        <v>788</v>
      </c>
      <c r="Q8226" t="s">
        <v>22473</v>
      </c>
      <c r="R8226" t="b">
        <v>1</v>
      </c>
    </row>
    <row r="8227" spans="1:18" x14ac:dyDescent="0.3">
      <c r="A8227" t="s">
        <v>22474</v>
      </c>
      <c r="B8227">
        <f>MID(dane3[[#This Row],[PassengerId]],1,4)+0</f>
        <v>8790</v>
      </c>
      <c r="C8227" t="s">
        <v>14</v>
      </c>
      <c r="D8227" t="b">
        <v>0</v>
      </c>
      <c r="E8227" t="s">
        <v>22475</v>
      </c>
      <c r="F8227" t="str">
        <f>MID($E8227,1,1)</f>
        <v>D</v>
      </c>
      <c r="G8227" t="str">
        <f>IFERROR(MID($E8227,SEARCH("/",$E8227,SEARCH("/",$E8227)+1)+1,1),"")</f>
        <v>P</v>
      </c>
      <c r="H8227" t="s">
        <v>46</v>
      </c>
      <c r="I8227">
        <v>25</v>
      </c>
      <c r="J8227" t="b">
        <v>0</v>
      </c>
      <c r="K8227" s="7">
        <v>698</v>
      </c>
      <c r="L8227" s="7">
        <v>4978</v>
      </c>
      <c r="M8227" s="7">
        <v>0</v>
      </c>
      <c r="N8227" s="7">
        <v>146</v>
      </c>
      <c r="O8227" s="7">
        <v>0</v>
      </c>
      <c r="P8227" s="7">
        <f>SUM(dane3[[#This Row],[RoomService]:[VRDeck]])</f>
        <v>5822</v>
      </c>
      <c r="Q8227" t="s">
        <v>22476</v>
      </c>
      <c r="R8227" t="b">
        <v>1</v>
      </c>
    </row>
    <row r="8228" spans="1:18" x14ac:dyDescent="0.3">
      <c r="A8228" t="s">
        <v>22477</v>
      </c>
      <c r="B8228">
        <f>MID(dane3[[#This Row],[PassengerId]],1,4)+0</f>
        <v>8791</v>
      </c>
      <c r="C8228" t="s">
        <v>19</v>
      </c>
      <c r="D8228" t="b">
        <v>0</v>
      </c>
      <c r="E8228" t="s">
        <v>22478</v>
      </c>
      <c r="F8228" t="str">
        <f>MID($E8228,1,1)</f>
        <v>F</v>
      </c>
      <c r="G8228" t="str">
        <f>IFERROR(MID($E8228,SEARCH("/",$E8228,SEARCH("/",$E8228)+1)+1,1),"")</f>
        <v>P</v>
      </c>
      <c r="H8228" t="s">
        <v>32</v>
      </c>
      <c r="I8228">
        <v>20</v>
      </c>
      <c r="J8228" t="b">
        <v>0</v>
      </c>
      <c r="K8228" s="7">
        <v>0</v>
      </c>
      <c r="L8228" s="7">
        <v>571</v>
      </c>
      <c r="M8228" s="7">
        <v>82</v>
      </c>
      <c r="N8228" s="7">
        <v>0</v>
      </c>
      <c r="O8228" s="7">
        <v>0</v>
      </c>
      <c r="P8228" s="7">
        <f>SUM(dane3[[#This Row],[RoomService]:[VRDeck]])</f>
        <v>653</v>
      </c>
      <c r="Q8228" t="s">
        <v>22479</v>
      </c>
      <c r="R8228" t="b">
        <v>0</v>
      </c>
    </row>
    <row r="8229" spans="1:18" x14ac:dyDescent="0.3">
      <c r="A8229" t="s">
        <v>22480</v>
      </c>
      <c r="B8229">
        <f>MID(dane3[[#This Row],[PassengerId]],1,4)+0</f>
        <v>8794</v>
      </c>
      <c r="C8229" t="s">
        <v>19</v>
      </c>
      <c r="D8229" t="b">
        <v>0</v>
      </c>
      <c r="E8229" t="s">
        <v>22481</v>
      </c>
      <c r="F8229" t="str">
        <f>MID($E8229,1,1)</f>
        <v>E</v>
      </c>
      <c r="G8229" t="str">
        <f>IFERROR(MID($E8229,SEARCH("/",$E8229,SEARCH("/",$E8229)+1)+1,1),"")</f>
        <v>P</v>
      </c>
      <c r="H8229" t="s">
        <v>16</v>
      </c>
      <c r="I8229">
        <v>22</v>
      </c>
      <c r="J8229" t="b">
        <v>0</v>
      </c>
      <c r="K8229" s="7">
        <v>0</v>
      </c>
      <c r="L8229" s="7">
        <v>0</v>
      </c>
      <c r="M8229" s="7">
        <v>637</v>
      </c>
      <c r="N8229" s="7">
        <v>0</v>
      </c>
      <c r="O8229" s="7">
        <v>50</v>
      </c>
      <c r="P8229" s="7">
        <f>SUM(dane3[[#This Row],[RoomService]:[VRDeck]])</f>
        <v>687</v>
      </c>
      <c r="Q8229" t="s">
        <v>22482</v>
      </c>
      <c r="R8229" t="b">
        <v>1</v>
      </c>
    </row>
    <row r="8230" spans="1:18" x14ac:dyDescent="0.3">
      <c r="A8230" t="s">
        <v>22483</v>
      </c>
      <c r="B8230">
        <f>MID(dane3[[#This Row],[PassengerId]],1,4)+0</f>
        <v>8796</v>
      </c>
      <c r="C8230" t="s">
        <v>19</v>
      </c>
      <c r="D8230" t="b">
        <v>0</v>
      </c>
      <c r="E8230" t="s">
        <v>22484</v>
      </c>
      <c r="F8230" t="str">
        <f>MID($E8230,1,1)</f>
        <v>G</v>
      </c>
      <c r="G8230" t="str">
        <f>IFERROR(MID($E8230,SEARCH("/",$E8230,SEARCH("/",$E8230)+1)+1,1),"")</f>
        <v>S</v>
      </c>
      <c r="H8230" t="s">
        <v>16</v>
      </c>
      <c r="I8230">
        <v>6</v>
      </c>
      <c r="J8230" t="b">
        <v>0</v>
      </c>
      <c r="K8230" s="7">
        <v>0</v>
      </c>
      <c r="L8230" s="7">
        <v>0</v>
      </c>
      <c r="M8230" s="7">
        <v>0</v>
      </c>
      <c r="N8230" s="7">
        <v>0</v>
      </c>
      <c r="O8230" s="7">
        <v>0</v>
      </c>
      <c r="P8230" s="7">
        <f>SUM(dane3[[#This Row],[RoomService]:[VRDeck]])</f>
        <v>0</v>
      </c>
      <c r="Q8230" t="s">
        <v>22485</v>
      </c>
      <c r="R8230" t="b">
        <v>1</v>
      </c>
    </row>
    <row r="8231" spans="1:18" x14ac:dyDescent="0.3">
      <c r="A8231" t="s">
        <v>22486</v>
      </c>
      <c r="B8231">
        <f>MID(dane3[[#This Row],[PassengerId]],1,4)+0</f>
        <v>8796</v>
      </c>
      <c r="C8231" t="s">
        <v>19</v>
      </c>
      <c r="D8231" t="b">
        <v>0</v>
      </c>
      <c r="E8231" t="s">
        <v>22487</v>
      </c>
      <c r="F8231" t="str">
        <f>MID($E8231,1,1)</f>
        <v>F</v>
      </c>
      <c r="G8231" t="str">
        <f>IFERROR(MID($E8231,SEARCH("/",$E8231,SEARCH("/",$E8231)+1)+1,1),"")</f>
        <v>S</v>
      </c>
      <c r="H8231" t="s">
        <v>16</v>
      </c>
      <c r="I8231">
        <v>14</v>
      </c>
      <c r="J8231" t="b">
        <v>0</v>
      </c>
      <c r="K8231" s="7">
        <v>588</v>
      </c>
      <c r="L8231" s="7">
        <v>144</v>
      </c>
      <c r="M8231" s="7">
        <v>1</v>
      </c>
      <c r="N8231" s="7">
        <v>0</v>
      </c>
      <c r="O8231" s="7">
        <v>168</v>
      </c>
      <c r="P8231" s="7">
        <f>SUM(dane3[[#This Row],[RoomService]:[VRDeck]])</f>
        <v>901</v>
      </c>
      <c r="Q8231" t="s">
        <v>22488</v>
      </c>
      <c r="R8231" t="b">
        <v>0</v>
      </c>
    </row>
    <row r="8232" spans="1:18" x14ac:dyDescent="0.3">
      <c r="A8232" t="s">
        <v>22489</v>
      </c>
      <c r="B8232">
        <f>MID(dane3[[#This Row],[PassengerId]],1,4)+0</f>
        <v>8796</v>
      </c>
      <c r="C8232" t="s">
        <v>19</v>
      </c>
      <c r="D8232" t="b">
        <v>1</v>
      </c>
      <c r="E8232" t="s">
        <v>22484</v>
      </c>
      <c r="F8232" t="str">
        <f>MID($E8232,1,1)</f>
        <v>G</v>
      </c>
      <c r="G8232" t="str">
        <f>IFERROR(MID($E8232,SEARCH("/",$E8232,SEARCH("/",$E8232)+1)+1,1),"")</f>
        <v>S</v>
      </c>
      <c r="H8232" t="s">
        <v>16</v>
      </c>
      <c r="I8232">
        <v>0</v>
      </c>
      <c r="J8232" t="b">
        <v>0</v>
      </c>
      <c r="K8232" s="7">
        <v>0</v>
      </c>
      <c r="L8232" s="7">
        <v>0</v>
      </c>
      <c r="M8232" s="7">
        <v>0</v>
      </c>
      <c r="N8232" s="7">
        <v>0</v>
      </c>
      <c r="O8232" s="7">
        <v>0</v>
      </c>
      <c r="P8232" s="7">
        <f>SUM(dane3[[#This Row],[RoomService]:[VRDeck]])</f>
        <v>0</v>
      </c>
      <c r="Q8232" t="s">
        <v>22490</v>
      </c>
      <c r="R8232" t="b">
        <v>0</v>
      </c>
    </row>
    <row r="8233" spans="1:18" x14ac:dyDescent="0.3">
      <c r="A8233" t="s">
        <v>22491</v>
      </c>
      <c r="B8233">
        <f>MID(dane3[[#This Row],[PassengerId]],1,4)+0</f>
        <v>8796</v>
      </c>
      <c r="C8233" t="s">
        <v>19</v>
      </c>
      <c r="D8233" t="b">
        <v>1</v>
      </c>
      <c r="E8233" t="s">
        <v>22484</v>
      </c>
      <c r="F8233" t="str">
        <f>MID($E8233,1,1)</f>
        <v>G</v>
      </c>
      <c r="G8233" t="str">
        <f>IFERROR(MID($E8233,SEARCH("/",$E8233,SEARCH("/",$E8233)+1)+1,1),"")</f>
        <v>S</v>
      </c>
      <c r="H8233" t="s">
        <v>16</v>
      </c>
      <c r="I8233">
        <v>4</v>
      </c>
      <c r="J8233" t="b">
        <v>0</v>
      </c>
      <c r="K8233" s="7">
        <v>0</v>
      </c>
      <c r="L8233" s="7">
        <v>0</v>
      </c>
      <c r="M8233" s="7">
        <v>0</v>
      </c>
      <c r="N8233" s="7">
        <v>0</v>
      </c>
      <c r="O8233" s="7">
        <v>0</v>
      </c>
      <c r="P8233" s="7">
        <f>SUM(dane3[[#This Row],[RoomService]:[VRDeck]])</f>
        <v>0</v>
      </c>
      <c r="Q8233" t="s">
        <v>22492</v>
      </c>
      <c r="R8233" t="b">
        <v>0</v>
      </c>
    </row>
    <row r="8234" spans="1:18" x14ac:dyDescent="0.3">
      <c r="A8234" t="s">
        <v>22493</v>
      </c>
      <c r="B8234">
        <f>MID(dane3[[#This Row],[PassengerId]],1,4)+0</f>
        <v>8796</v>
      </c>
      <c r="C8234" t="s">
        <v>19</v>
      </c>
      <c r="D8234" t="b">
        <v>0</v>
      </c>
      <c r="E8234" t="s">
        <v>22487</v>
      </c>
      <c r="F8234" t="str">
        <f>MID($E8234,1,1)</f>
        <v>F</v>
      </c>
      <c r="G8234" t="str">
        <f>IFERROR(MID($E8234,SEARCH("/",$E8234,SEARCH("/",$E8234)+1)+1,1),"")</f>
        <v>S</v>
      </c>
      <c r="H8234" t="s">
        <v>16</v>
      </c>
      <c r="I8234">
        <v>37</v>
      </c>
      <c r="J8234" t="b">
        <v>0</v>
      </c>
      <c r="K8234" s="7">
        <v>63</v>
      </c>
      <c r="L8234" s="7">
        <v>0</v>
      </c>
      <c r="M8234" s="7">
        <v>0</v>
      </c>
      <c r="N8234" s="7">
        <v>0</v>
      </c>
      <c r="O8234" s="7">
        <v>661</v>
      </c>
      <c r="P8234" s="7">
        <f>SUM(dane3[[#This Row],[RoomService]:[VRDeck]])</f>
        <v>724</v>
      </c>
      <c r="Q8234" t="s">
        <v>22494</v>
      </c>
      <c r="R8234" t="b">
        <v>0</v>
      </c>
    </row>
    <row r="8235" spans="1:18" x14ac:dyDescent="0.3">
      <c r="A8235" t="s">
        <v>22495</v>
      </c>
      <c r="B8235">
        <f>MID(dane3[[#This Row],[PassengerId]],1,4)+0</f>
        <v>8796</v>
      </c>
      <c r="C8235" t="s">
        <v>19</v>
      </c>
      <c r="D8235" t="b">
        <v>0</v>
      </c>
      <c r="E8235" t="s">
        <v>22487</v>
      </c>
      <c r="F8235" t="str">
        <f>MID($E8235,1,1)</f>
        <v>F</v>
      </c>
      <c r="G8235" t="str">
        <f>IFERROR(MID($E8235,SEARCH("/",$E8235,SEARCH("/",$E8235)+1)+1,1),"")</f>
        <v>S</v>
      </c>
      <c r="H8235" t="s">
        <v>16</v>
      </c>
      <c r="I8235">
        <v>14</v>
      </c>
      <c r="J8235" t="b">
        <v>0</v>
      </c>
      <c r="K8235" s="7">
        <v>0</v>
      </c>
      <c r="L8235" s="7">
        <v>1427</v>
      </c>
      <c r="M8235" s="7">
        <v>148</v>
      </c>
      <c r="N8235" s="7">
        <v>0</v>
      </c>
      <c r="O8235" s="7">
        <v>7</v>
      </c>
      <c r="P8235" s="7">
        <f>SUM(dane3[[#This Row],[RoomService]:[VRDeck]])</f>
        <v>1582</v>
      </c>
      <c r="Q8235" t="s">
        <v>22496</v>
      </c>
      <c r="R8235" t="b">
        <v>1</v>
      </c>
    </row>
    <row r="8236" spans="1:18" x14ac:dyDescent="0.3">
      <c r="A8236" t="s">
        <v>22497</v>
      </c>
      <c r="B8236">
        <f>MID(dane3[[#This Row],[PassengerId]],1,4)+0</f>
        <v>8796</v>
      </c>
      <c r="C8236" t="s">
        <v>19</v>
      </c>
      <c r="D8236" t="b">
        <v>0</v>
      </c>
      <c r="E8236" t="s">
        <v>22487</v>
      </c>
      <c r="F8236" t="str">
        <f>MID($E8236,1,1)</f>
        <v>F</v>
      </c>
      <c r="G8236" t="str">
        <f>IFERROR(MID($E8236,SEARCH("/",$E8236,SEARCH("/",$E8236)+1)+1,1),"")</f>
        <v>S</v>
      </c>
      <c r="H8236" t="s">
        <v>16</v>
      </c>
      <c r="I8236">
        <v>34</v>
      </c>
      <c r="J8236" t="b">
        <v>0</v>
      </c>
      <c r="K8236" s="7">
        <v>14</v>
      </c>
      <c r="L8236" s="7">
        <v>748</v>
      </c>
      <c r="M8236" s="7">
        <v>0</v>
      </c>
      <c r="N8236" s="7">
        <v>41</v>
      </c>
      <c r="O8236" s="7">
        <v>0</v>
      </c>
      <c r="P8236" s="7">
        <f>SUM(dane3[[#This Row],[RoomService]:[VRDeck]])</f>
        <v>803</v>
      </c>
      <c r="Q8236" t="s">
        <v>22498</v>
      </c>
      <c r="R8236" t="b">
        <v>1</v>
      </c>
    </row>
    <row r="8237" spans="1:18" x14ac:dyDescent="0.3">
      <c r="A8237" t="s">
        <v>22499</v>
      </c>
      <c r="B8237">
        <f>MID(dane3[[#This Row],[PassengerId]],1,4)+0</f>
        <v>8796</v>
      </c>
      <c r="C8237" t="s">
        <v>19</v>
      </c>
      <c r="D8237" t="b">
        <v>1</v>
      </c>
      <c r="E8237" t="s">
        <v>22484</v>
      </c>
      <c r="F8237" t="str">
        <f>MID($E8237,1,1)</f>
        <v>G</v>
      </c>
      <c r="G8237" t="str">
        <f>IFERROR(MID($E8237,SEARCH("/",$E8237,SEARCH("/",$E8237)+1)+1,1),"")</f>
        <v>S</v>
      </c>
      <c r="H8237" t="s">
        <v>46</v>
      </c>
      <c r="I8237">
        <v>3</v>
      </c>
      <c r="J8237" t="b">
        <v>0</v>
      </c>
      <c r="K8237" s="7">
        <v>0</v>
      </c>
      <c r="L8237" s="7">
        <v>0</v>
      </c>
      <c r="M8237" s="7">
        <v>0</v>
      </c>
      <c r="N8237" s="7">
        <v>0</v>
      </c>
      <c r="O8237" s="7">
        <v>0</v>
      </c>
      <c r="P8237" s="7">
        <f>SUM(dane3[[#This Row],[RoomService]:[VRDeck]])</f>
        <v>0</v>
      </c>
      <c r="Q8237" t="s">
        <v>22500</v>
      </c>
      <c r="R8237" t="b">
        <v>1</v>
      </c>
    </row>
    <row r="8238" spans="1:18" x14ac:dyDescent="0.3">
      <c r="A8238" t="s">
        <v>22501</v>
      </c>
      <c r="B8238">
        <f>MID(dane3[[#This Row],[PassengerId]],1,4)+0</f>
        <v>8797</v>
      </c>
      <c r="C8238" t="s">
        <v>19</v>
      </c>
      <c r="D8238" t="b">
        <v>0</v>
      </c>
      <c r="E8238" t="s">
        <v>22502</v>
      </c>
      <c r="F8238" t="str">
        <f>MID($E8238,1,1)</f>
        <v>F</v>
      </c>
      <c r="G8238" t="str">
        <f>IFERROR(MID($E8238,SEARCH("/",$E8238,SEARCH("/",$E8238)+1)+1,1),"")</f>
        <v>S</v>
      </c>
      <c r="H8238" t="s">
        <v>32</v>
      </c>
      <c r="I8238">
        <v>18</v>
      </c>
      <c r="J8238" t="b">
        <v>0</v>
      </c>
      <c r="K8238" s="7">
        <v>0</v>
      </c>
      <c r="L8238" s="7">
        <v>3</v>
      </c>
      <c r="M8238" s="7">
        <v>110</v>
      </c>
      <c r="N8238" s="7">
        <v>588</v>
      </c>
      <c r="O8238" s="7">
        <v>0</v>
      </c>
      <c r="P8238" s="7">
        <f>SUM(dane3[[#This Row],[RoomService]:[VRDeck]])</f>
        <v>701</v>
      </c>
      <c r="Q8238" t="s">
        <v>22503</v>
      </c>
      <c r="R8238" t="b">
        <v>0</v>
      </c>
    </row>
    <row r="8239" spans="1:18" x14ac:dyDescent="0.3">
      <c r="A8239" t="s">
        <v>22504</v>
      </c>
      <c r="B8239">
        <f>MID(dane3[[#This Row],[PassengerId]],1,4)+0</f>
        <v>8798</v>
      </c>
      <c r="C8239" t="s">
        <v>19</v>
      </c>
      <c r="D8239" t="b">
        <v>0</v>
      </c>
      <c r="E8239" t="s">
        <v>22505</v>
      </c>
      <c r="F8239" t="str">
        <f>MID($E8239,1,1)</f>
        <v>F</v>
      </c>
      <c r="G8239" t="str">
        <f>IFERROR(MID($E8239,SEARCH("/",$E8239,SEARCH("/",$E8239)+1)+1,1),"")</f>
        <v>S</v>
      </c>
      <c r="H8239" t="s">
        <v>16</v>
      </c>
      <c r="I8239">
        <v>27</v>
      </c>
      <c r="J8239" t="b">
        <v>0</v>
      </c>
      <c r="K8239" s="7">
        <v>1771</v>
      </c>
      <c r="L8239" s="7">
        <v>0</v>
      </c>
      <c r="M8239" s="7">
        <v>242</v>
      </c>
      <c r="N8239" s="7">
        <v>0</v>
      </c>
      <c r="O8239" s="7">
        <v>37</v>
      </c>
      <c r="P8239" s="7">
        <f>SUM(dane3[[#This Row],[RoomService]:[VRDeck]])</f>
        <v>2050</v>
      </c>
      <c r="Q8239" t="s">
        <v>22506</v>
      </c>
      <c r="R8239" t="b">
        <v>0</v>
      </c>
    </row>
    <row r="8240" spans="1:18" x14ac:dyDescent="0.3">
      <c r="A8240" t="s">
        <v>22507</v>
      </c>
      <c r="B8240">
        <f>MID(dane3[[#This Row],[PassengerId]],1,4)+0</f>
        <v>8799</v>
      </c>
      <c r="C8240" t="s">
        <v>19</v>
      </c>
      <c r="D8240" t="b">
        <v>0</v>
      </c>
      <c r="E8240" t="s">
        <v>22508</v>
      </c>
      <c r="F8240" t="str">
        <f>MID($E8240,1,1)</f>
        <v>G</v>
      </c>
      <c r="G8240" t="str">
        <f>IFERROR(MID($E8240,SEARCH("/",$E8240,SEARCH("/",$E8240)+1)+1,1),"")</f>
        <v>S</v>
      </c>
      <c r="H8240" t="s">
        <v>16</v>
      </c>
      <c r="I8240">
        <v>19</v>
      </c>
      <c r="J8240" t="b">
        <v>0</v>
      </c>
      <c r="K8240" s="7">
        <v>0</v>
      </c>
      <c r="L8240" s="7">
        <v>0</v>
      </c>
      <c r="M8240" s="7">
        <v>855</v>
      </c>
      <c r="N8240" s="7">
        <v>11</v>
      </c>
      <c r="O8240" s="7">
        <v>42</v>
      </c>
      <c r="P8240" s="7">
        <f>SUM(dane3[[#This Row],[RoomService]:[VRDeck]])</f>
        <v>908</v>
      </c>
      <c r="Q8240" t="s">
        <v>22509</v>
      </c>
      <c r="R8240" t="b">
        <v>1</v>
      </c>
    </row>
    <row r="8241" spans="1:18" x14ac:dyDescent="0.3">
      <c r="A8241" t="s">
        <v>22510</v>
      </c>
      <c r="B8241">
        <f>MID(dane3[[#This Row],[PassengerId]],1,4)+0</f>
        <v>8801</v>
      </c>
      <c r="C8241" t="s">
        <v>19</v>
      </c>
      <c r="D8241" t="b">
        <v>0</v>
      </c>
      <c r="E8241" t="s">
        <v>22511</v>
      </c>
      <c r="F8241" t="str">
        <f>MID($E8241,1,1)</f>
        <v>F</v>
      </c>
      <c r="G8241" t="str">
        <f>IFERROR(MID($E8241,SEARCH("/",$E8241,SEARCH("/",$E8241)+1)+1,1),"")</f>
        <v>S</v>
      </c>
      <c r="H8241" t="s">
        <v>16</v>
      </c>
      <c r="I8241">
        <v>37</v>
      </c>
      <c r="J8241" t="b">
        <v>0</v>
      </c>
      <c r="K8241" s="7">
        <v>10</v>
      </c>
      <c r="L8241" s="7">
        <v>557</v>
      </c>
      <c r="M8241" s="7">
        <v>51</v>
      </c>
      <c r="N8241" s="7">
        <v>83</v>
      </c>
      <c r="O8241" s="7">
        <v>0</v>
      </c>
      <c r="P8241" s="7">
        <f>SUM(dane3[[#This Row],[RoomService]:[VRDeck]])</f>
        <v>701</v>
      </c>
      <c r="Q8241" t="s">
        <v>22512</v>
      </c>
      <c r="R8241" t="b">
        <v>0</v>
      </c>
    </row>
    <row r="8242" spans="1:18" x14ac:dyDescent="0.3">
      <c r="A8242" t="s">
        <v>22513</v>
      </c>
      <c r="B8242">
        <f>MID(dane3[[#This Row],[PassengerId]],1,4)+0</f>
        <v>8802</v>
      </c>
      <c r="C8242" t="s">
        <v>14</v>
      </c>
      <c r="D8242" t="b">
        <v>1</v>
      </c>
      <c r="E8242" t="s">
        <v>22514</v>
      </c>
      <c r="F8242" t="str">
        <f>MID($E8242,1,1)</f>
        <v>D</v>
      </c>
      <c r="G8242" t="str">
        <f>IFERROR(MID($E8242,SEARCH("/",$E8242,SEARCH("/",$E8242)+1)+1,1),"")</f>
        <v>S</v>
      </c>
      <c r="H8242" t="s">
        <v>16</v>
      </c>
      <c r="I8242">
        <v>29</v>
      </c>
      <c r="J8242" t="b">
        <v>0</v>
      </c>
      <c r="K8242" s="7">
        <v>0</v>
      </c>
      <c r="L8242" s="7">
        <v>0</v>
      </c>
      <c r="M8242" s="7">
        <v>0</v>
      </c>
      <c r="N8242" s="7">
        <v>0</v>
      </c>
      <c r="O8242" s="7">
        <v>0</v>
      </c>
      <c r="P8242" s="7">
        <f>SUM(dane3[[#This Row],[RoomService]:[VRDeck]])</f>
        <v>0</v>
      </c>
      <c r="Q8242" t="s">
        <v>22515</v>
      </c>
      <c r="R8242" t="b">
        <v>1</v>
      </c>
    </row>
    <row r="8243" spans="1:18" x14ac:dyDescent="0.3">
      <c r="A8243" t="s">
        <v>22516</v>
      </c>
      <c r="B8243">
        <f>MID(dane3[[#This Row],[PassengerId]],1,4)+0</f>
        <v>8805</v>
      </c>
      <c r="C8243" t="s">
        <v>19</v>
      </c>
      <c r="D8243" t="b">
        <v>0</v>
      </c>
      <c r="E8243" t="s">
        <v>22517</v>
      </c>
      <c r="F8243" t="str">
        <f>MID($E8243,1,1)</f>
        <v>F</v>
      </c>
      <c r="G8243" t="str">
        <f>IFERROR(MID($E8243,SEARCH("/",$E8243,SEARCH("/",$E8243)+1)+1,1),"")</f>
        <v>P</v>
      </c>
      <c r="H8243" t="s">
        <v>32</v>
      </c>
      <c r="I8243">
        <v>37</v>
      </c>
      <c r="J8243" t="b">
        <v>0</v>
      </c>
      <c r="K8243" s="7">
        <v>570</v>
      </c>
      <c r="L8243" s="7">
        <v>0</v>
      </c>
      <c r="M8243" s="7">
        <v>7</v>
      </c>
      <c r="N8243" s="7">
        <v>107</v>
      </c>
      <c r="O8243" s="7">
        <v>0</v>
      </c>
      <c r="P8243" s="7">
        <f>SUM(dane3[[#This Row],[RoomService]:[VRDeck]])</f>
        <v>684</v>
      </c>
      <c r="Q8243" t="s">
        <v>22518</v>
      </c>
      <c r="R8243" t="b">
        <v>0</v>
      </c>
    </row>
    <row r="8244" spans="1:18" x14ac:dyDescent="0.3">
      <c r="A8244" t="s">
        <v>22272</v>
      </c>
      <c r="B8244">
        <f>MID(dane3[[#This Row],[PassengerId]],1,4)+0</f>
        <v>8712</v>
      </c>
      <c r="C8244" t="s">
        <v>53</v>
      </c>
      <c r="D8244" t="b">
        <v>1</v>
      </c>
      <c r="E8244" t="s">
        <v>22273</v>
      </c>
      <c r="F8244" t="str">
        <f>MID($E8244,1,1)</f>
        <v>F</v>
      </c>
      <c r="G8244" t="str">
        <f>IFERROR(MID($E8244,SEARCH("/",$E8244,SEARCH("/",$E8244)+1)+1,1),"")</f>
        <v>P</v>
      </c>
      <c r="H8244" t="s">
        <v>16</v>
      </c>
      <c r="I8244">
        <v>14</v>
      </c>
      <c r="J8244" t="b">
        <v>0</v>
      </c>
      <c r="K8244" s="7">
        <v>0</v>
      </c>
      <c r="L8244" s="7">
        <v>0</v>
      </c>
      <c r="M8244" s="7">
        <v>0</v>
      </c>
      <c r="N8244" s="7">
        <v>0</v>
      </c>
      <c r="O8244" s="7">
        <v>0</v>
      </c>
      <c r="P8244" s="7">
        <f>SUM(dane3[[#This Row],[RoomService]:[VRDeck]])</f>
        <v>0</v>
      </c>
      <c r="Q8244" t="s">
        <v>22274</v>
      </c>
      <c r="R8244" t="b">
        <v>1</v>
      </c>
    </row>
    <row r="8245" spans="1:18" x14ac:dyDescent="0.3">
      <c r="A8245" t="s">
        <v>22522</v>
      </c>
      <c r="B8245">
        <f>MID(dane3[[#This Row],[PassengerId]],1,4)+0</f>
        <v>8807</v>
      </c>
      <c r="C8245" t="s">
        <v>19</v>
      </c>
      <c r="D8245" t="b">
        <v>0</v>
      </c>
      <c r="E8245" t="s">
        <v>22523</v>
      </c>
      <c r="F8245" t="str">
        <f>MID($E8245,1,1)</f>
        <v>G</v>
      </c>
      <c r="G8245" t="str">
        <f>IFERROR(MID($E8245,SEARCH("/",$E8245,SEARCH("/",$E8245)+1)+1,1),"")</f>
        <v>S</v>
      </c>
      <c r="H8245" t="s">
        <v>32</v>
      </c>
      <c r="I8245">
        <v>22</v>
      </c>
      <c r="J8245" t="b">
        <v>0</v>
      </c>
      <c r="K8245" s="7">
        <v>0</v>
      </c>
      <c r="L8245" s="7">
        <v>0</v>
      </c>
      <c r="M8245" s="7">
        <v>0</v>
      </c>
      <c r="N8245" s="7">
        <v>617</v>
      </c>
      <c r="O8245" s="7">
        <v>0</v>
      </c>
      <c r="P8245" s="7">
        <f>SUM(dane3[[#This Row],[RoomService]:[VRDeck]])</f>
        <v>617</v>
      </c>
      <c r="Q8245" t="s">
        <v>22524</v>
      </c>
      <c r="R8245" t="b">
        <v>0</v>
      </c>
    </row>
    <row r="8246" spans="1:18" x14ac:dyDescent="0.3">
      <c r="A8246" t="s">
        <v>22525</v>
      </c>
      <c r="B8246">
        <f>MID(dane3[[#This Row],[PassengerId]],1,4)+0</f>
        <v>8808</v>
      </c>
      <c r="C8246" t="s">
        <v>19</v>
      </c>
      <c r="D8246" t="b">
        <v>0</v>
      </c>
      <c r="E8246" t="s">
        <v>22526</v>
      </c>
      <c r="F8246" t="str">
        <f>MID($E8246,1,1)</f>
        <v>F</v>
      </c>
      <c r="G8246" t="str">
        <f>IFERROR(MID($E8246,SEARCH("/",$E8246,SEARCH("/",$E8246)+1)+1,1),"")</f>
        <v>P</v>
      </c>
      <c r="H8246" t="s">
        <v>16</v>
      </c>
      <c r="I8246">
        <v>38</v>
      </c>
      <c r="J8246" t="b">
        <v>0</v>
      </c>
      <c r="K8246" s="7">
        <v>0</v>
      </c>
      <c r="L8246" s="7">
        <v>2532</v>
      </c>
      <c r="M8246" s="7">
        <v>0</v>
      </c>
      <c r="N8246" s="7">
        <v>204</v>
      </c>
      <c r="O8246" s="7">
        <v>0</v>
      </c>
      <c r="P8246" s="7">
        <f>SUM(dane3[[#This Row],[RoomService]:[VRDeck]])</f>
        <v>2736</v>
      </c>
      <c r="Q8246" t="s">
        <v>22527</v>
      </c>
      <c r="R8246" t="b">
        <v>1</v>
      </c>
    </row>
    <row r="8247" spans="1:18" x14ac:dyDescent="0.3">
      <c r="A8247" t="s">
        <v>22528</v>
      </c>
      <c r="B8247">
        <f>MID(dane3[[#This Row],[PassengerId]],1,4)+0</f>
        <v>8809</v>
      </c>
      <c r="C8247" t="s">
        <v>19</v>
      </c>
      <c r="D8247" t="b">
        <v>0</v>
      </c>
      <c r="E8247" t="s">
        <v>22529</v>
      </c>
      <c r="F8247" t="str">
        <f>MID($E8247,1,1)</f>
        <v>F</v>
      </c>
      <c r="G8247" t="str">
        <f>IFERROR(MID($E8247,SEARCH("/",$E8247,SEARCH("/",$E8247)+1)+1,1),"")</f>
        <v>P</v>
      </c>
      <c r="H8247" t="s">
        <v>16</v>
      </c>
      <c r="I8247">
        <v>24</v>
      </c>
      <c r="J8247" t="b">
        <v>0</v>
      </c>
      <c r="K8247" s="7">
        <v>0</v>
      </c>
      <c r="L8247" s="7">
        <v>0</v>
      </c>
      <c r="M8247" s="7">
        <v>0</v>
      </c>
      <c r="N8247" s="7">
        <v>2019</v>
      </c>
      <c r="O8247" s="7">
        <v>117</v>
      </c>
      <c r="P8247" s="7">
        <f>SUM(dane3[[#This Row],[RoomService]:[VRDeck]])</f>
        <v>2136</v>
      </c>
      <c r="Q8247" t="s">
        <v>22530</v>
      </c>
      <c r="R8247" t="b">
        <v>0</v>
      </c>
    </row>
    <row r="8248" spans="1:18" x14ac:dyDescent="0.3">
      <c r="A8248" t="s">
        <v>22531</v>
      </c>
      <c r="B8248">
        <f>MID(dane3[[#This Row],[PassengerId]],1,4)+0</f>
        <v>8811</v>
      </c>
      <c r="C8248" t="s">
        <v>19</v>
      </c>
      <c r="D8248" t="b">
        <v>0</v>
      </c>
      <c r="E8248" t="s">
        <v>22532</v>
      </c>
      <c r="F8248" t="str">
        <f>MID($E8248,1,1)</f>
        <v>E</v>
      </c>
      <c r="G8248" t="str">
        <f>IFERROR(MID($E8248,SEARCH("/",$E8248,SEARCH("/",$E8248)+1)+1,1),"")</f>
        <v>S</v>
      </c>
      <c r="H8248" t="s">
        <v>32</v>
      </c>
      <c r="I8248">
        <v>63</v>
      </c>
      <c r="J8248" t="b">
        <v>0</v>
      </c>
      <c r="K8248" s="7">
        <v>0</v>
      </c>
      <c r="L8248" s="7">
        <v>0</v>
      </c>
      <c r="M8248" s="7">
        <v>80</v>
      </c>
      <c r="N8248" s="7">
        <v>0</v>
      </c>
      <c r="O8248" s="7">
        <v>2322</v>
      </c>
      <c r="P8248" s="7">
        <f>SUM(dane3[[#This Row],[RoomService]:[VRDeck]])</f>
        <v>2402</v>
      </c>
      <c r="Q8248" t="s">
        <v>22533</v>
      </c>
      <c r="R8248" t="b">
        <v>0</v>
      </c>
    </row>
    <row r="8249" spans="1:18" x14ac:dyDescent="0.3">
      <c r="A8249" t="s">
        <v>22275</v>
      </c>
      <c r="B8249">
        <f>MID(dane3[[#This Row],[PassengerId]],1,4)+0</f>
        <v>8714</v>
      </c>
      <c r="C8249" t="s">
        <v>53</v>
      </c>
      <c r="D8249" t="b">
        <v>0</v>
      </c>
      <c r="E8249" t="s">
        <v>22276</v>
      </c>
      <c r="F8249" t="str">
        <f>MID($E8249,1,1)</f>
        <v>D</v>
      </c>
      <c r="G8249" t="str">
        <f>IFERROR(MID($E8249,SEARCH("/",$E8249,SEARCH("/",$E8249)+1)+1,1),"")</f>
        <v>P</v>
      </c>
      <c r="H8249" t="s">
        <v>16</v>
      </c>
      <c r="I8249">
        <v>50</v>
      </c>
      <c r="J8249" t="b">
        <v>0</v>
      </c>
      <c r="K8249" s="7">
        <v>1584</v>
      </c>
      <c r="L8249" s="7">
        <v>0</v>
      </c>
      <c r="M8249" s="7">
        <v>36</v>
      </c>
      <c r="N8249" s="7">
        <v>104</v>
      </c>
      <c r="O8249" s="7">
        <v>0</v>
      </c>
      <c r="P8249" s="7">
        <f>SUM(dane3[[#This Row],[RoomService]:[VRDeck]])</f>
        <v>1724</v>
      </c>
      <c r="Q8249" t="s">
        <v>22277</v>
      </c>
      <c r="R8249" t="b">
        <v>1</v>
      </c>
    </row>
    <row r="8250" spans="1:18" x14ac:dyDescent="0.3">
      <c r="A8250" t="s">
        <v>22537</v>
      </c>
      <c r="B8250">
        <f>MID(dane3[[#This Row],[PassengerId]],1,4)+0</f>
        <v>8813</v>
      </c>
      <c r="C8250" t="s">
        <v>19</v>
      </c>
      <c r="D8250" t="b">
        <v>0</v>
      </c>
      <c r="E8250" t="s">
        <v>22538</v>
      </c>
      <c r="F8250" t="str">
        <f>MID($E8250,1,1)</f>
        <v>G</v>
      </c>
      <c r="G8250" t="str">
        <f>IFERROR(MID($E8250,SEARCH("/",$E8250,SEARCH("/",$E8250)+1)+1,1),"")</f>
        <v>S</v>
      </c>
      <c r="H8250" t="s">
        <v>32</v>
      </c>
      <c r="I8250">
        <v>41</v>
      </c>
      <c r="J8250" t="b">
        <v>0</v>
      </c>
      <c r="K8250" s="7">
        <v>413</v>
      </c>
      <c r="L8250" s="7">
        <v>0</v>
      </c>
      <c r="M8250" s="7">
        <v>0</v>
      </c>
      <c r="N8250" s="7">
        <v>7</v>
      </c>
      <c r="O8250" s="7">
        <v>347</v>
      </c>
      <c r="P8250" s="7">
        <f>SUM(dane3[[#This Row],[RoomService]:[VRDeck]])</f>
        <v>767</v>
      </c>
      <c r="Q8250" t="s">
        <v>23799</v>
      </c>
      <c r="R8250" t="b">
        <v>0</v>
      </c>
    </row>
    <row r="8251" spans="1:18" x14ac:dyDescent="0.3">
      <c r="A8251" t="s">
        <v>22539</v>
      </c>
      <c r="B8251">
        <f>MID(dane3[[#This Row],[PassengerId]],1,4)+0</f>
        <v>8815</v>
      </c>
      <c r="C8251" t="s">
        <v>19</v>
      </c>
      <c r="D8251" t="b">
        <v>0</v>
      </c>
      <c r="E8251" t="s">
        <v>22540</v>
      </c>
      <c r="F8251" t="str">
        <f>MID($E8251,1,1)</f>
        <v>F</v>
      </c>
      <c r="G8251" t="str">
        <f>IFERROR(MID($E8251,SEARCH("/",$E8251,SEARCH("/",$E8251)+1)+1,1),"")</f>
        <v>P</v>
      </c>
      <c r="H8251" t="s">
        <v>46</v>
      </c>
      <c r="I8251">
        <v>20</v>
      </c>
      <c r="J8251" t="b">
        <v>0</v>
      </c>
      <c r="K8251" s="7">
        <v>0</v>
      </c>
      <c r="L8251" s="7">
        <v>0</v>
      </c>
      <c r="M8251" s="7">
        <v>0</v>
      </c>
      <c r="N8251" s="7">
        <v>335</v>
      </c>
      <c r="O8251" s="7">
        <v>957</v>
      </c>
      <c r="P8251" s="7">
        <f>SUM(dane3[[#This Row],[RoomService]:[VRDeck]])</f>
        <v>1292</v>
      </c>
      <c r="Q8251" t="s">
        <v>22541</v>
      </c>
      <c r="R8251" t="b">
        <v>0</v>
      </c>
    </row>
    <row r="8252" spans="1:18" x14ac:dyDescent="0.3">
      <c r="A8252" t="s">
        <v>22542</v>
      </c>
      <c r="B8252">
        <f>MID(dane3[[#This Row],[PassengerId]],1,4)+0</f>
        <v>8816</v>
      </c>
      <c r="C8252" t="s">
        <v>14</v>
      </c>
      <c r="D8252" t="b">
        <v>1</v>
      </c>
      <c r="E8252" t="s">
        <v>22543</v>
      </c>
      <c r="F8252" t="str">
        <f>MID($E8252,1,1)</f>
        <v>B</v>
      </c>
      <c r="G8252" t="str">
        <f>IFERROR(MID($E8252,SEARCH("/",$E8252,SEARCH("/",$E8252)+1)+1,1),"")</f>
        <v>S</v>
      </c>
      <c r="H8252" t="s">
        <v>16</v>
      </c>
      <c r="I8252">
        <v>48</v>
      </c>
      <c r="J8252" t="b">
        <v>0</v>
      </c>
      <c r="K8252" s="7">
        <v>0</v>
      </c>
      <c r="L8252" s="7">
        <v>0</v>
      </c>
      <c r="M8252" s="7">
        <v>0</v>
      </c>
      <c r="N8252" s="7">
        <v>0</v>
      </c>
      <c r="O8252" s="7">
        <v>0</v>
      </c>
      <c r="P8252" s="7">
        <f>SUM(dane3[[#This Row],[RoomService]:[VRDeck]])</f>
        <v>0</v>
      </c>
      <c r="Q8252" t="s">
        <v>22544</v>
      </c>
      <c r="R8252" t="b">
        <v>1</v>
      </c>
    </row>
    <row r="8253" spans="1:18" x14ac:dyDescent="0.3">
      <c r="A8253" t="s">
        <v>22545</v>
      </c>
      <c r="B8253">
        <f>MID(dane3[[#This Row],[PassengerId]],1,4)+0</f>
        <v>8816</v>
      </c>
      <c r="C8253" t="s">
        <v>14</v>
      </c>
      <c r="D8253" t="b">
        <v>1</v>
      </c>
      <c r="E8253" t="s">
        <v>22543</v>
      </c>
      <c r="F8253" t="str">
        <f>MID($E8253,1,1)</f>
        <v>B</v>
      </c>
      <c r="G8253" t="str">
        <f>IFERROR(MID($E8253,SEARCH("/",$E8253,SEARCH("/",$E8253)+1)+1,1),"")</f>
        <v>S</v>
      </c>
      <c r="H8253" t="s">
        <v>46</v>
      </c>
      <c r="I8253">
        <v>44</v>
      </c>
      <c r="J8253" t="b">
        <v>0</v>
      </c>
      <c r="K8253" s="7">
        <v>0</v>
      </c>
      <c r="L8253" s="7">
        <v>0</v>
      </c>
      <c r="M8253" s="7">
        <v>0</v>
      </c>
      <c r="N8253" s="7">
        <v>0</v>
      </c>
      <c r="O8253" s="7">
        <v>0</v>
      </c>
      <c r="P8253" s="7">
        <f>SUM(dane3[[#This Row],[RoomService]:[VRDeck]])</f>
        <v>0</v>
      </c>
      <c r="Q8253" t="s">
        <v>22546</v>
      </c>
      <c r="R8253" t="b">
        <v>1</v>
      </c>
    </row>
    <row r="8254" spans="1:18" x14ac:dyDescent="0.3">
      <c r="A8254" t="s">
        <v>22547</v>
      </c>
      <c r="B8254">
        <f>MID(dane3[[#This Row],[PassengerId]],1,4)+0</f>
        <v>8816</v>
      </c>
      <c r="C8254" t="s">
        <v>14</v>
      </c>
      <c r="D8254" t="b">
        <v>1</v>
      </c>
      <c r="E8254" t="s">
        <v>22543</v>
      </c>
      <c r="F8254" t="str">
        <f>MID($E8254,1,1)</f>
        <v>B</v>
      </c>
      <c r="G8254" t="str">
        <f>IFERROR(MID($E8254,SEARCH("/",$E8254,SEARCH("/",$E8254)+1)+1,1),"")</f>
        <v>S</v>
      </c>
      <c r="H8254" t="s">
        <v>46</v>
      </c>
      <c r="I8254">
        <v>15</v>
      </c>
      <c r="J8254" t="b">
        <v>0</v>
      </c>
      <c r="K8254" s="7">
        <v>0</v>
      </c>
      <c r="L8254" s="7">
        <v>0</v>
      </c>
      <c r="M8254" s="7">
        <v>0</v>
      </c>
      <c r="N8254" s="7">
        <v>0</v>
      </c>
      <c r="O8254" s="7">
        <v>0</v>
      </c>
      <c r="P8254" s="7">
        <f>SUM(dane3[[#This Row],[RoomService]:[VRDeck]])</f>
        <v>0</v>
      </c>
      <c r="Q8254" t="s">
        <v>22548</v>
      </c>
      <c r="R8254" t="b">
        <v>1</v>
      </c>
    </row>
    <row r="8255" spans="1:18" x14ac:dyDescent="0.3">
      <c r="A8255" t="s">
        <v>22549</v>
      </c>
      <c r="B8255">
        <f>MID(dane3[[#This Row],[PassengerId]],1,4)+0</f>
        <v>8816</v>
      </c>
      <c r="C8255" t="s">
        <v>14</v>
      </c>
      <c r="D8255" t="b">
        <v>1</v>
      </c>
      <c r="E8255" t="s">
        <v>22543</v>
      </c>
      <c r="F8255" t="str">
        <f>MID($E8255,1,1)</f>
        <v>B</v>
      </c>
      <c r="G8255" t="str">
        <f>IFERROR(MID($E8255,SEARCH("/",$E8255,SEARCH("/",$E8255)+1)+1,1),"")</f>
        <v>S</v>
      </c>
      <c r="H8255" t="s">
        <v>46</v>
      </c>
      <c r="I8255">
        <v>29</v>
      </c>
      <c r="J8255" t="b">
        <v>0</v>
      </c>
      <c r="K8255" s="7">
        <v>0</v>
      </c>
      <c r="L8255" s="7">
        <v>0</v>
      </c>
      <c r="M8255" s="7">
        <v>0</v>
      </c>
      <c r="N8255" s="7">
        <v>0</v>
      </c>
      <c r="O8255" s="7">
        <v>0</v>
      </c>
      <c r="P8255" s="7">
        <f>SUM(dane3[[#This Row],[RoomService]:[VRDeck]])</f>
        <v>0</v>
      </c>
      <c r="Q8255" t="s">
        <v>22550</v>
      </c>
      <c r="R8255" t="b">
        <v>1</v>
      </c>
    </row>
    <row r="8256" spans="1:18" x14ac:dyDescent="0.3">
      <c r="A8256" t="s">
        <v>20561</v>
      </c>
      <c r="B8256">
        <f>MID(dane3[[#This Row],[PassengerId]],1,4)+0</f>
        <v>8043</v>
      </c>
      <c r="C8256" t="s">
        <v>14</v>
      </c>
      <c r="D8256" t="b">
        <v>0</v>
      </c>
      <c r="E8256" t="s">
        <v>20559</v>
      </c>
      <c r="F8256" t="str">
        <f>MID($E8256,1,1)</f>
        <v>A</v>
      </c>
      <c r="G8256" t="str">
        <f>IFERROR(MID($E8256,SEARCH("/",$E8256,SEARCH("/",$E8256)+1)+1,1),"")</f>
        <v>S</v>
      </c>
      <c r="H8256" t="s">
        <v>16</v>
      </c>
      <c r="I8256">
        <v>29</v>
      </c>
      <c r="J8256" t="b">
        <v>0</v>
      </c>
      <c r="K8256" s="7">
        <v>0</v>
      </c>
      <c r="L8256" s="7">
        <v>1408</v>
      </c>
      <c r="M8256" s="7">
        <v>0</v>
      </c>
      <c r="N8256" s="7">
        <v>408</v>
      </c>
      <c r="O8256" s="7">
        <v>1</v>
      </c>
      <c r="P8256" s="7">
        <f>SUM(dane3[[#This Row],[RoomService]:[VRDeck]])</f>
        <v>1817</v>
      </c>
      <c r="Q8256" t="s">
        <v>20562</v>
      </c>
      <c r="R8256" t="b">
        <v>1</v>
      </c>
    </row>
    <row r="8257" spans="1:18" x14ac:dyDescent="0.3">
      <c r="A8257" t="s">
        <v>22553</v>
      </c>
      <c r="B8257">
        <f>MID(dane3[[#This Row],[PassengerId]],1,4)+0</f>
        <v>8817</v>
      </c>
      <c r="C8257" t="s">
        <v>19</v>
      </c>
      <c r="D8257" t="b">
        <v>0</v>
      </c>
      <c r="E8257" t="s">
        <v>22554</v>
      </c>
      <c r="F8257" t="str">
        <f>MID($E8257,1,1)</f>
        <v>G</v>
      </c>
      <c r="G8257" t="str">
        <f>IFERROR(MID($E8257,SEARCH("/",$E8257,SEARCH("/",$E8257)+1)+1,1),"")</f>
        <v>P</v>
      </c>
      <c r="H8257" t="s">
        <v>16</v>
      </c>
      <c r="I8257">
        <v>19</v>
      </c>
      <c r="J8257" t="b">
        <v>0</v>
      </c>
      <c r="K8257" s="7">
        <v>586</v>
      </c>
      <c r="L8257" s="7">
        <v>10</v>
      </c>
      <c r="M8257" s="7">
        <v>0</v>
      </c>
      <c r="N8257" s="7">
        <v>30</v>
      </c>
      <c r="O8257" s="7">
        <v>0</v>
      </c>
      <c r="P8257" s="7">
        <f>SUM(dane3[[#This Row],[RoomService]:[VRDeck]])</f>
        <v>626</v>
      </c>
      <c r="Q8257" t="s">
        <v>22555</v>
      </c>
      <c r="R8257" t="b">
        <v>0</v>
      </c>
    </row>
    <row r="8258" spans="1:18" x14ac:dyDescent="0.3">
      <c r="A8258" t="s">
        <v>22556</v>
      </c>
      <c r="B8258">
        <f>MID(dane3[[#This Row],[PassengerId]],1,4)+0</f>
        <v>8818</v>
      </c>
      <c r="C8258" t="s">
        <v>19</v>
      </c>
      <c r="D8258" t="b">
        <v>1</v>
      </c>
      <c r="E8258" t="s">
        <v>22557</v>
      </c>
      <c r="F8258" t="str">
        <f>MID($E8258,1,1)</f>
        <v>G</v>
      </c>
      <c r="G8258" t="str">
        <f>IFERROR(MID($E8258,SEARCH("/",$E8258,SEARCH("/",$E8258)+1)+1,1),"")</f>
        <v>P</v>
      </c>
      <c r="H8258" t="s">
        <v>32</v>
      </c>
      <c r="I8258">
        <v>28</v>
      </c>
      <c r="J8258" t="b">
        <v>0</v>
      </c>
      <c r="K8258" s="7">
        <v>0</v>
      </c>
      <c r="L8258" s="7">
        <v>0</v>
      </c>
      <c r="M8258" s="7">
        <v>0</v>
      </c>
      <c r="N8258" s="7">
        <v>0</v>
      </c>
      <c r="O8258" s="7">
        <v>0</v>
      </c>
      <c r="P8258" s="7">
        <f>SUM(dane3[[#This Row],[RoomService]:[VRDeck]])</f>
        <v>0</v>
      </c>
      <c r="Q8258" t="s">
        <v>22558</v>
      </c>
      <c r="R8258" t="b">
        <v>1</v>
      </c>
    </row>
    <row r="8259" spans="1:18" x14ac:dyDescent="0.3">
      <c r="A8259" t="s">
        <v>22559</v>
      </c>
      <c r="B8259">
        <f>MID(dane3[[#This Row],[PassengerId]],1,4)+0</f>
        <v>8819</v>
      </c>
      <c r="C8259" t="s">
        <v>19</v>
      </c>
      <c r="D8259" t="b">
        <v>0</v>
      </c>
      <c r="E8259" t="s">
        <v>22560</v>
      </c>
      <c r="F8259" t="str">
        <f>MID($E8259,1,1)</f>
        <v>G</v>
      </c>
      <c r="G8259" t="str">
        <f>IFERROR(MID($E8259,SEARCH("/",$E8259,SEARCH("/",$E8259)+1)+1,1),"")</f>
        <v>P</v>
      </c>
      <c r="H8259" t="s">
        <v>16</v>
      </c>
      <c r="I8259">
        <v>44</v>
      </c>
      <c r="J8259" t="b">
        <v>0</v>
      </c>
      <c r="K8259" s="7">
        <v>857</v>
      </c>
      <c r="L8259" s="7">
        <v>0</v>
      </c>
      <c r="M8259" s="7">
        <v>1</v>
      </c>
      <c r="N8259" s="7">
        <v>8</v>
      </c>
      <c r="O8259" s="7">
        <v>17</v>
      </c>
      <c r="P8259" s="7">
        <f>SUM(dane3[[#This Row],[RoomService]:[VRDeck]])</f>
        <v>883</v>
      </c>
      <c r="Q8259" t="s">
        <v>22561</v>
      </c>
      <c r="R8259" t="b">
        <v>0</v>
      </c>
    </row>
    <row r="8260" spans="1:18" x14ac:dyDescent="0.3">
      <c r="A8260" t="s">
        <v>22562</v>
      </c>
      <c r="B8260">
        <f>MID(dane3[[#This Row],[PassengerId]],1,4)+0</f>
        <v>8820</v>
      </c>
      <c r="C8260" t="s">
        <v>19</v>
      </c>
      <c r="D8260" t="b">
        <v>1</v>
      </c>
      <c r="E8260" t="s">
        <v>22563</v>
      </c>
      <c r="F8260" t="str">
        <f>MID($E8260,1,1)</f>
        <v>G</v>
      </c>
      <c r="G8260" t="str">
        <f>IFERROR(MID($E8260,SEARCH("/",$E8260,SEARCH("/",$E8260)+1)+1,1),"")</f>
        <v>P</v>
      </c>
      <c r="H8260" t="s">
        <v>16</v>
      </c>
      <c r="I8260">
        <v>13</v>
      </c>
      <c r="J8260" t="b">
        <v>0</v>
      </c>
      <c r="K8260" s="7">
        <v>0</v>
      </c>
      <c r="L8260" s="7">
        <v>0</v>
      </c>
      <c r="M8260" s="7">
        <v>0</v>
      </c>
      <c r="N8260" s="7">
        <v>0</v>
      </c>
      <c r="O8260" s="7">
        <v>0</v>
      </c>
      <c r="P8260" s="7">
        <f>SUM(dane3[[#This Row],[RoomService]:[VRDeck]])</f>
        <v>0</v>
      </c>
      <c r="Q8260" t="s">
        <v>22564</v>
      </c>
      <c r="R8260" t="b">
        <v>1</v>
      </c>
    </row>
    <row r="8261" spans="1:18" x14ac:dyDescent="0.3">
      <c r="A8261" t="s">
        <v>22565</v>
      </c>
      <c r="B8261">
        <f>MID(dane3[[#This Row],[PassengerId]],1,4)+0</f>
        <v>8821</v>
      </c>
      <c r="C8261" t="s">
        <v>19</v>
      </c>
      <c r="D8261" t="b">
        <v>0</v>
      </c>
      <c r="E8261" t="s">
        <v>22566</v>
      </c>
      <c r="F8261" t="str">
        <f>MID($E8261,1,1)</f>
        <v>E</v>
      </c>
      <c r="G8261" t="str">
        <f>IFERROR(MID($E8261,SEARCH("/",$E8261,SEARCH("/",$E8261)+1)+1,1),"")</f>
        <v>P</v>
      </c>
      <c r="H8261" t="s">
        <v>16</v>
      </c>
      <c r="I8261">
        <v>45</v>
      </c>
      <c r="J8261" t="b">
        <v>0</v>
      </c>
      <c r="K8261" s="7">
        <v>198</v>
      </c>
      <c r="L8261" s="7">
        <v>454</v>
      </c>
      <c r="M8261" s="7">
        <v>1</v>
      </c>
      <c r="N8261" s="7">
        <v>0</v>
      </c>
      <c r="O8261" s="7">
        <v>4</v>
      </c>
      <c r="P8261" s="7">
        <f>SUM(dane3[[#This Row],[RoomService]:[VRDeck]])</f>
        <v>657</v>
      </c>
      <c r="Q8261" t="s">
        <v>22567</v>
      </c>
      <c r="R8261" t="b">
        <v>1</v>
      </c>
    </row>
    <row r="8262" spans="1:18" x14ac:dyDescent="0.3">
      <c r="A8262" t="s">
        <v>22568</v>
      </c>
      <c r="B8262">
        <f>MID(dane3[[#This Row],[PassengerId]],1,4)+0</f>
        <v>8822</v>
      </c>
      <c r="C8262" t="s">
        <v>14</v>
      </c>
      <c r="D8262" t="b">
        <v>0</v>
      </c>
      <c r="E8262" t="s">
        <v>22569</v>
      </c>
      <c r="F8262" t="str">
        <f>MID($E8262,1,1)</f>
        <v>A</v>
      </c>
      <c r="G8262" t="str">
        <f>IFERROR(MID($E8262,SEARCH("/",$E8262,SEARCH("/",$E8262)+1)+1,1),"")</f>
        <v>P</v>
      </c>
      <c r="H8262" t="s">
        <v>46</v>
      </c>
      <c r="I8262">
        <v>25</v>
      </c>
      <c r="J8262" t="b">
        <v>0</v>
      </c>
      <c r="K8262" s="7">
        <v>0</v>
      </c>
      <c r="L8262" s="7">
        <v>145</v>
      </c>
      <c r="M8262" s="7">
        <v>1359</v>
      </c>
      <c r="N8262" s="7">
        <v>492</v>
      </c>
      <c r="O8262" s="7">
        <v>205</v>
      </c>
      <c r="P8262" s="7">
        <f>SUM(dane3[[#This Row],[RoomService]:[VRDeck]])</f>
        <v>2201</v>
      </c>
      <c r="Q8262" t="s">
        <v>22570</v>
      </c>
      <c r="R8262" t="b">
        <v>0</v>
      </c>
    </row>
    <row r="8263" spans="1:18" x14ac:dyDescent="0.3">
      <c r="A8263" t="s">
        <v>22297</v>
      </c>
      <c r="B8263">
        <f>MID(dane3[[#This Row],[PassengerId]],1,4)+0</f>
        <v>8722</v>
      </c>
      <c r="C8263" t="s">
        <v>53</v>
      </c>
      <c r="D8263" t="b">
        <v>1</v>
      </c>
      <c r="E8263" t="s">
        <v>22298</v>
      </c>
      <c r="F8263" t="str">
        <f>MID($E8263,1,1)</f>
        <v>E</v>
      </c>
      <c r="G8263" t="str">
        <f>IFERROR(MID($E8263,SEARCH("/",$E8263,SEARCH("/",$E8263)+1)+1,1),"")</f>
        <v>P</v>
      </c>
      <c r="H8263" t="s">
        <v>16</v>
      </c>
      <c r="I8263">
        <v>51</v>
      </c>
      <c r="J8263" t="b">
        <v>0</v>
      </c>
      <c r="K8263" s="7">
        <v>0</v>
      </c>
      <c r="L8263" s="7">
        <v>0</v>
      </c>
      <c r="M8263" s="7">
        <v>0</v>
      </c>
      <c r="N8263" s="7">
        <v>0</v>
      </c>
      <c r="O8263" s="7">
        <v>0</v>
      </c>
      <c r="P8263" s="7">
        <f>SUM(dane3[[#This Row],[RoomService]:[VRDeck]])</f>
        <v>0</v>
      </c>
      <c r="Q8263" t="s">
        <v>22299</v>
      </c>
      <c r="R8263" t="b">
        <v>0</v>
      </c>
    </row>
    <row r="8264" spans="1:18" x14ac:dyDescent="0.3">
      <c r="A8264" t="s">
        <v>22574</v>
      </c>
      <c r="B8264">
        <f>MID(dane3[[#This Row],[PassengerId]],1,4)+0</f>
        <v>8824</v>
      </c>
      <c r="C8264" t="s">
        <v>19</v>
      </c>
      <c r="D8264" t="b">
        <v>0</v>
      </c>
      <c r="E8264" t="s">
        <v>22575</v>
      </c>
      <c r="F8264" t="str">
        <f>MID($E8264,1,1)</f>
        <v>F</v>
      </c>
      <c r="G8264" t="str">
        <f>IFERROR(MID($E8264,SEARCH("/",$E8264,SEARCH("/",$E8264)+1)+1,1),"")</f>
        <v>P</v>
      </c>
      <c r="H8264" t="s">
        <v>16</v>
      </c>
      <c r="I8264">
        <v>29</v>
      </c>
      <c r="J8264" t="b">
        <v>0</v>
      </c>
      <c r="K8264" s="7">
        <v>128</v>
      </c>
      <c r="L8264" s="7">
        <v>0</v>
      </c>
      <c r="M8264" s="7">
        <v>130</v>
      </c>
      <c r="N8264" s="7">
        <v>132</v>
      </c>
      <c r="O8264" s="7">
        <v>473</v>
      </c>
      <c r="P8264" s="7">
        <f>SUM(dane3[[#This Row],[RoomService]:[VRDeck]])</f>
        <v>863</v>
      </c>
      <c r="Q8264" t="s">
        <v>22576</v>
      </c>
      <c r="R8264" t="b">
        <v>0</v>
      </c>
    </row>
    <row r="8265" spans="1:18" x14ac:dyDescent="0.3">
      <c r="A8265" t="s">
        <v>22577</v>
      </c>
      <c r="B8265">
        <f>MID(dane3[[#This Row],[PassengerId]],1,4)+0</f>
        <v>8825</v>
      </c>
      <c r="C8265" t="s">
        <v>19</v>
      </c>
      <c r="D8265" t="b">
        <v>1</v>
      </c>
      <c r="E8265" t="s">
        <v>22578</v>
      </c>
      <c r="F8265" t="str">
        <f>MID($E8265,1,1)</f>
        <v>G</v>
      </c>
      <c r="G8265" t="str">
        <f>IFERROR(MID($E8265,SEARCH("/",$E8265,SEARCH("/",$E8265)+1)+1,1),"")</f>
        <v>S</v>
      </c>
      <c r="H8265" t="s">
        <v>46</v>
      </c>
      <c r="I8265">
        <v>21</v>
      </c>
      <c r="J8265" t="b">
        <v>0</v>
      </c>
      <c r="K8265" s="7">
        <v>0</v>
      </c>
      <c r="L8265" s="7">
        <v>0</v>
      </c>
      <c r="M8265" s="7">
        <v>0</v>
      </c>
      <c r="N8265" s="7">
        <v>0</v>
      </c>
      <c r="O8265" s="7">
        <v>0</v>
      </c>
      <c r="P8265" s="7">
        <f>SUM(dane3[[#This Row],[RoomService]:[VRDeck]])</f>
        <v>0</v>
      </c>
      <c r="Q8265" t="s">
        <v>22579</v>
      </c>
      <c r="R8265" t="b">
        <v>1</v>
      </c>
    </row>
    <row r="8266" spans="1:18" x14ac:dyDescent="0.3">
      <c r="A8266" t="s">
        <v>22580</v>
      </c>
      <c r="B8266">
        <f>MID(dane3[[#This Row],[PassengerId]],1,4)+0</f>
        <v>8826</v>
      </c>
      <c r="C8266" t="s">
        <v>14</v>
      </c>
      <c r="D8266" t="b">
        <v>0</v>
      </c>
      <c r="E8266" t="s">
        <v>22581</v>
      </c>
      <c r="F8266" t="str">
        <f>MID($E8266,1,1)</f>
        <v>C</v>
      </c>
      <c r="G8266" t="str">
        <f>IFERROR(MID($E8266,SEARCH("/",$E8266,SEARCH("/",$E8266)+1)+1,1),"")</f>
        <v>P</v>
      </c>
      <c r="H8266" t="s">
        <v>46</v>
      </c>
      <c r="I8266">
        <v>13</v>
      </c>
      <c r="J8266" t="b">
        <v>0</v>
      </c>
      <c r="K8266" s="7">
        <v>1212</v>
      </c>
      <c r="L8266" s="7">
        <v>4485</v>
      </c>
      <c r="M8266" s="7">
        <v>0</v>
      </c>
      <c r="N8266" s="7">
        <v>4016</v>
      </c>
      <c r="O8266" s="7">
        <v>57</v>
      </c>
      <c r="P8266" s="7">
        <f>SUM(dane3[[#This Row],[RoomService]:[VRDeck]])</f>
        <v>9770</v>
      </c>
      <c r="Q8266" t="s">
        <v>22582</v>
      </c>
      <c r="R8266" t="b">
        <v>0</v>
      </c>
    </row>
    <row r="8267" spans="1:18" x14ac:dyDescent="0.3">
      <c r="A8267" t="s">
        <v>22583</v>
      </c>
      <c r="B8267">
        <f>MID(dane3[[#This Row],[PassengerId]],1,4)+0</f>
        <v>8826</v>
      </c>
      <c r="C8267" t="s">
        <v>14</v>
      </c>
      <c r="D8267" t="b">
        <v>0</v>
      </c>
      <c r="E8267" t="s">
        <v>22581</v>
      </c>
      <c r="F8267" t="str">
        <f>MID($E8267,1,1)</f>
        <v>C</v>
      </c>
      <c r="G8267" t="str">
        <f>IFERROR(MID($E8267,SEARCH("/",$E8267,SEARCH("/",$E8267)+1)+1,1),"")</f>
        <v>P</v>
      </c>
      <c r="H8267" t="s">
        <v>46</v>
      </c>
      <c r="I8267">
        <v>25</v>
      </c>
      <c r="J8267" t="b">
        <v>0</v>
      </c>
      <c r="K8267" s="7">
        <v>1369</v>
      </c>
      <c r="L8267" s="7">
        <v>310</v>
      </c>
      <c r="M8267" s="7">
        <v>3</v>
      </c>
      <c r="N8267" s="7">
        <v>4502</v>
      </c>
      <c r="O8267" s="7">
        <v>377</v>
      </c>
      <c r="P8267" s="7">
        <f>SUM(dane3[[#This Row],[RoomService]:[VRDeck]])</f>
        <v>6561</v>
      </c>
      <c r="Q8267" t="s">
        <v>22584</v>
      </c>
      <c r="R8267" t="b">
        <v>0</v>
      </c>
    </row>
    <row r="8268" spans="1:18" x14ac:dyDescent="0.3">
      <c r="A8268" t="s">
        <v>22585</v>
      </c>
      <c r="B8268">
        <f>MID(dane3[[#This Row],[PassengerId]],1,4)+0</f>
        <v>8826</v>
      </c>
      <c r="C8268" t="s">
        <v>14</v>
      </c>
      <c r="D8268" t="b">
        <v>0</v>
      </c>
      <c r="E8268" t="s">
        <v>22581</v>
      </c>
      <c r="F8268" t="str">
        <f>MID($E8268,1,1)</f>
        <v>C</v>
      </c>
      <c r="G8268" t="str">
        <f>IFERROR(MID($E8268,SEARCH("/",$E8268,SEARCH("/",$E8268)+1)+1,1),"")</f>
        <v>P</v>
      </c>
      <c r="H8268" t="s">
        <v>16</v>
      </c>
      <c r="I8268">
        <v>46</v>
      </c>
      <c r="J8268" t="b">
        <v>0</v>
      </c>
      <c r="K8268" s="7">
        <v>1384</v>
      </c>
      <c r="L8268" s="7">
        <v>229</v>
      </c>
      <c r="M8268" s="7">
        <v>0</v>
      </c>
      <c r="N8268" s="7">
        <v>1572</v>
      </c>
      <c r="O8268" s="7">
        <v>1</v>
      </c>
      <c r="P8268" s="7">
        <f>SUM(dane3[[#This Row],[RoomService]:[VRDeck]])</f>
        <v>3186</v>
      </c>
      <c r="Q8268" t="s">
        <v>22586</v>
      </c>
      <c r="R8268" t="b">
        <v>0</v>
      </c>
    </row>
    <row r="8269" spans="1:18" x14ac:dyDescent="0.3">
      <c r="A8269" t="s">
        <v>22587</v>
      </c>
      <c r="B8269">
        <f>MID(dane3[[#This Row],[PassengerId]],1,4)+0</f>
        <v>8827</v>
      </c>
      <c r="C8269" t="s">
        <v>19</v>
      </c>
      <c r="D8269" t="b">
        <v>0</v>
      </c>
      <c r="E8269" t="s">
        <v>22588</v>
      </c>
      <c r="F8269" t="str">
        <f>MID($E8269,1,1)</f>
        <v>F</v>
      </c>
      <c r="G8269" t="str">
        <f>IFERROR(MID($E8269,SEARCH("/",$E8269,SEARCH("/",$E8269)+1)+1,1),"")</f>
        <v>P</v>
      </c>
      <c r="H8269" t="s">
        <v>46</v>
      </c>
      <c r="I8269">
        <v>37</v>
      </c>
      <c r="J8269" t="b">
        <v>0</v>
      </c>
      <c r="K8269" s="7">
        <v>88</v>
      </c>
      <c r="L8269" s="7">
        <v>0</v>
      </c>
      <c r="M8269" s="7">
        <v>719</v>
      </c>
      <c r="N8269" s="7">
        <v>88</v>
      </c>
      <c r="O8269" s="7">
        <v>0</v>
      </c>
      <c r="P8269" s="7">
        <f>SUM(dane3[[#This Row],[RoomService]:[VRDeck]])</f>
        <v>895</v>
      </c>
      <c r="Q8269" t="s">
        <v>22589</v>
      </c>
      <c r="R8269" t="b">
        <v>1</v>
      </c>
    </row>
    <row r="8270" spans="1:18" x14ac:dyDescent="0.3">
      <c r="A8270" t="s">
        <v>22590</v>
      </c>
      <c r="B8270">
        <f>MID(dane3[[#This Row],[PassengerId]],1,4)+0</f>
        <v>8828</v>
      </c>
      <c r="C8270" t="s">
        <v>19</v>
      </c>
      <c r="D8270" t="b">
        <v>0</v>
      </c>
      <c r="E8270" t="s">
        <v>22591</v>
      </c>
      <c r="F8270" t="str">
        <f>MID($E8270,1,1)</f>
        <v>F</v>
      </c>
      <c r="G8270" t="str">
        <f>IFERROR(MID($E8270,SEARCH("/",$E8270,SEARCH("/",$E8270)+1)+1,1),"")</f>
        <v>S</v>
      </c>
      <c r="H8270" t="s">
        <v>46</v>
      </c>
      <c r="I8270">
        <v>19</v>
      </c>
      <c r="J8270" t="b">
        <v>0</v>
      </c>
      <c r="K8270" s="7">
        <v>0</v>
      </c>
      <c r="L8270" s="7">
        <v>6</v>
      </c>
      <c r="M8270" s="7">
        <v>0</v>
      </c>
      <c r="N8270" s="7">
        <v>0</v>
      </c>
      <c r="O8270" s="7">
        <v>1179</v>
      </c>
      <c r="P8270" s="7">
        <f>SUM(dane3[[#This Row],[RoomService]:[VRDeck]])</f>
        <v>1185</v>
      </c>
      <c r="Q8270" t="s">
        <v>22592</v>
      </c>
      <c r="R8270" t="b">
        <v>1</v>
      </c>
    </row>
    <row r="8271" spans="1:18" x14ac:dyDescent="0.3">
      <c r="A8271" t="s">
        <v>22300</v>
      </c>
      <c r="B8271">
        <f>MID(dane3[[#This Row],[PassengerId]],1,4)+0</f>
        <v>8722</v>
      </c>
      <c r="C8271" t="s">
        <v>53</v>
      </c>
      <c r="D8271" t="b">
        <v>0</v>
      </c>
      <c r="E8271" t="s">
        <v>22298</v>
      </c>
      <c r="F8271" t="str">
        <f>MID($E8271,1,1)</f>
        <v>E</v>
      </c>
      <c r="G8271" t="str">
        <f>IFERROR(MID($E8271,SEARCH("/",$E8271,SEARCH("/",$E8271)+1)+1,1),"")</f>
        <v>P</v>
      </c>
      <c r="H8271" t="s">
        <v>16</v>
      </c>
      <c r="I8271">
        <v>36</v>
      </c>
      <c r="J8271" t="b">
        <v>0</v>
      </c>
      <c r="K8271" s="7">
        <v>2002</v>
      </c>
      <c r="L8271" s="7">
        <v>0</v>
      </c>
      <c r="M8271" s="7">
        <v>10</v>
      </c>
      <c r="N8271" s="7">
        <v>87</v>
      </c>
      <c r="O8271" s="7">
        <v>0</v>
      </c>
      <c r="P8271" s="7">
        <f>SUM(dane3[[#This Row],[RoomService]:[VRDeck]])</f>
        <v>2099</v>
      </c>
      <c r="Q8271" t="s">
        <v>22301</v>
      </c>
      <c r="R8271" t="b">
        <v>0</v>
      </c>
    </row>
    <row r="8272" spans="1:18" x14ac:dyDescent="0.3">
      <c r="A8272" t="s">
        <v>22343</v>
      </c>
      <c r="B8272">
        <f>MID(dane3[[#This Row],[PassengerId]],1,4)+0</f>
        <v>8736</v>
      </c>
      <c r="C8272" t="s">
        <v>53</v>
      </c>
      <c r="D8272" t="b">
        <v>1</v>
      </c>
      <c r="E8272" t="s">
        <v>22344</v>
      </c>
      <c r="F8272" t="str">
        <f>MID($E8272,1,1)</f>
        <v>F</v>
      </c>
      <c r="G8272" t="str">
        <f>IFERROR(MID($E8272,SEARCH("/",$E8272,SEARCH("/",$E8272)+1)+1,1),"")</f>
        <v>P</v>
      </c>
      <c r="H8272" t="s">
        <v>16</v>
      </c>
      <c r="I8272">
        <v>18</v>
      </c>
      <c r="J8272" t="b">
        <v>0</v>
      </c>
      <c r="K8272" s="7">
        <v>0</v>
      </c>
      <c r="L8272" s="7">
        <v>0</v>
      </c>
      <c r="M8272" s="7">
        <v>0</v>
      </c>
      <c r="N8272" s="7">
        <v>0</v>
      </c>
      <c r="O8272" s="7">
        <v>0</v>
      </c>
      <c r="P8272" s="7">
        <f>SUM(dane3[[#This Row],[RoomService]:[VRDeck]])</f>
        <v>0</v>
      </c>
      <c r="Q8272" t="s">
        <v>22345</v>
      </c>
      <c r="R8272" t="b">
        <v>1</v>
      </c>
    </row>
    <row r="8273" spans="1:18" x14ac:dyDescent="0.3">
      <c r="A8273" t="s">
        <v>22370</v>
      </c>
      <c r="B8273">
        <f>MID(dane3[[#This Row],[PassengerId]],1,4)+0</f>
        <v>8752</v>
      </c>
      <c r="C8273" t="s">
        <v>53</v>
      </c>
      <c r="D8273" t="b">
        <v>0</v>
      </c>
      <c r="E8273" t="s">
        <v>22371</v>
      </c>
      <c r="F8273" t="str">
        <f>MID($E8273,1,1)</f>
        <v>D</v>
      </c>
      <c r="G8273" t="str">
        <f>IFERROR(MID($E8273,SEARCH("/",$E8273,SEARCH("/",$E8273)+1)+1,1),"")</f>
        <v>P</v>
      </c>
      <c r="H8273" t="s">
        <v>16</v>
      </c>
      <c r="I8273">
        <v>35</v>
      </c>
      <c r="J8273" t="b">
        <v>0</v>
      </c>
      <c r="K8273" s="7">
        <v>2758</v>
      </c>
      <c r="L8273" s="7">
        <v>0</v>
      </c>
      <c r="M8273" s="7">
        <v>1</v>
      </c>
      <c r="N8273" s="7">
        <v>0</v>
      </c>
      <c r="O8273" s="7">
        <v>0</v>
      </c>
      <c r="P8273" s="7">
        <f>SUM(dane3[[#This Row],[RoomService]:[VRDeck]])</f>
        <v>2759</v>
      </c>
      <c r="Q8273" t="s">
        <v>22372</v>
      </c>
      <c r="R8273" t="b">
        <v>0</v>
      </c>
    </row>
    <row r="8274" spans="1:18" x14ac:dyDescent="0.3">
      <c r="A8274" t="s">
        <v>22602</v>
      </c>
      <c r="B8274">
        <f>MID(dane3[[#This Row],[PassengerId]],1,4)+0</f>
        <v>8833</v>
      </c>
      <c r="C8274" t="s">
        <v>19</v>
      </c>
      <c r="D8274" t="b">
        <v>1</v>
      </c>
      <c r="E8274" t="s">
        <v>22603</v>
      </c>
      <c r="F8274" t="str">
        <f>MID($E8274,1,1)</f>
        <v>G</v>
      </c>
      <c r="G8274" t="str">
        <f>IFERROR(MID($E8274,SEARCH("/",$E8274,SEARCH("/",$E8274)+1)+1,1),"")</f>
        <v>S</v>
      </c>
      <c r="H8274" t="s">
        <v>46</v>
      </c>
      <c r="I8274">
        <v>15</v>
      </c>
      <c r="J8274" t="b">
        <v>0</v>
      </c>
      <c r="K8274" s="7">
        <v>0</v>
      </c>
      <c r="L8274" s="7">
        <v>0</v>
      </c>
      <c r="M8274" s="7">
        <v>0</v>
      </c>
      <c r="N8274" s="7">
        <v>0</v>
      </c>
      <c r="O8274" s="7">
        <v>0</v>
      </c>
      <c r="P8274" s="7">
        <f>SUM(dane3[[#This Row],[RoomService]:[VRDeck]])</f>
        <v>0</v>
      </c>
      <c r="Q8274" t="s">
        <v>22604</v>
      </c>
      <c r="R8274" t="b">
        <v>1</v>
      </c>
    </row>
    <row r="8275" spans="1:18" x14ac:dyDescent="0.3">
      <c r="A8275" t="s">
        <v>22605</v>
      </c>
      <c r="B8275">
        <f>MID(dane3[[#This Row],[PassengerId]],1,4)+0</f>
        <v>8834</v>
      </c>
      <c r="C8275" t="s">
        <v>19</v>
      </c>
      <c r="D8275" t="b">
        <v>0</v>
      </c>
      <c r="E8275" t="s">
        <v>22606</v>
      </c>
      <c r="F8275" t="str">
        <f>MID($E8275,1,1)</f>
        <v>F</v>
      </c>
      <c r="G8275" t="str">
        <f>IFERROR(MID($E8275,SEARCH("/",$E8275,SEARCH("/",$E8275)+1)+1,1),"")</f>
        <v>S</v>
      </c>
      <c r="H8275" t="s">
        <v>16</v>
      </c>
      <c r="I8275">
        <v>42</v>
      </c>
      <c r="J8275" t="b">
        <v>0</v>
      </c>
      <c r="K8275" s="7">
        <v>4</v>
      </c>
      <c r="L8275" s="7">
        <v>0</v>
      </c>
      <c r="M8275" s="7">
        <v>0</v>
      </c>
      <c r="N8275" s="7">
        <v>0</v>
      </c>
      <c r="O8275" s="7">
        <v>792</v>
      </c>
      <c r="P8275" s="7">
        <f>SUM(dane3[[#This Row],[RoomService]:[VRDeck]])</f>
        <v>796</v>
      </c>
      <c r="Q8275" t="s">
        <v>22607</v>
      </c>
      <c r="R8275" t="b">
        <v>0</v>
      </c>
    </row>
    <row r="8276" spans="1:18" x14ac:dyDescent="0.3">
      <c r="A8276" t="s">
        <v>22608</v>
      </c>
      <c r="B8276">
        <f>MID(dane3[[#This Row],[PassengerId]],1,4)+0</f>
        <v>8835</v>
      </c>
      <c r="C8276" t="s">
        <v>19</v>
      </c>
      <c r="D8276" t="b">
        <v>1</v>
      </c>
      <c r="E8276" t="s">
        <v>22609</v>
      </c>
      <c r="F8276" t="str">
        <f>MID($E8276,1,1)</f>
        <v>G</v>
      </c>
      <c r="G8276" t="str">
        <f>IFERROR(MID($E8276,SEARCH("/",$E8276,SEARCH("/",$E8276)+1)+1,1),"")</f>
        <v>S</v>
      </c>
      <c r="H8276" t="s">
        <v>16</v>
      </c>
      <c r="I8276">
        <v>24</v>
      </c>
      <c r="J8276" t="b">
        <v>0</v>
      </c>
      <c r="K8276" s="7">
        <v>0</v>
      </c>
      <c r="L8276" s="7">
        <v>0</v>
      </c>
      <c r="M8276" s="7">
        <v>0</v>
      </c>
      <c r="N8276" s="7">
        <v>0</v>
      </c>
      <c r="O8276" s="7">
        <v>0</v>
      </c>
      <c r="P8276" s="7">
        <f>SUM(dane3[[#This Row],[RoomService]:[VRDeck]])</f>
        <v>0</v>
      </c>
      <c r="Q8276" t="s">
        <v>22610</v>
      </c>
      <c r="R8276" t="b">
        <v>0</v>
      </c>
    </row>
    <row r="8277" spans="1:18" x14ac:dyDescent="0.3">
      <c r="A8277" t="s">
        <v>22611</v>
      </c>
      <c r="B8277">
        <f>MID(dane3[[#This Row],[PassengerId]],1,4)+0</f>
        <v>8836</v>
      </c>
      <c r="C8277" t="s">
        <v>19</v>
      </c>
      <c r="D8277" t="b">
        <v>0</v>
      </c>
      <c r="E8277" t="s">
        <v>22612</v>
      </c>
      <c r="F8277" t="str">
        <f>MID($E8277,1,1)</f>
        <v>F</v>
      </c>
      <c r="G8277" t="str">
        <f>IFERROR(MID($E8277,SEARCH("/",$E8277,SEARCH("/",$E8277)+1)+1,1),"")</f>
        <v>P</v>
      </c>
      <c r="H8277" t="s">
        <v>16</v>
      </c>
      <c r="I8277">
        <v>26</v>
      </c>
      <c r="J8277" t="b">
        <v>0</v>
      </c>
      <c r="K8277" s="7">
        <v>903</v>
      </c>
      <c r="L8277" s="7">
        <v>0</v>
      </c>
      <c r="M8277" s="7">
        <v>182</v>
      </c>
      <c r="N8277" s="7">
        <v>0</v>
      </c>
      <c r="O8277" s="7">
        <v>27</v>
      </c>
      <c r="P8277" s="7">
        <f>SUM(dane3[[#This Row],[RoomService]:[VRDeck]])</f>
        <v>1112</v>
      </c>
      <c r="Q8277" t="s">
        <v>22613</v>
      </c>
      <c r="R8277" t="b">
        <v>0</v>
      </c>
    </row>
    <row r="8278" spans="1:18" x14ac:dyDescent="0.3">
      <c r="A8278" t="s">
        <v>22614</v>
      </c>
      <c r="B8278">
        <f>MID(dane3[[#This Row],[PassengerId]],1,4)+0</f>
        <v>8836</v>
      </c>
      <c r="C8278" t="s">
        <v>19</v>
      </c>
      <c r="D8278" t="b">
        <v>1</v>
      </c>
      <c r="E8278" t="s">
        <v>22615</v>
      </c>
      <c r="F8278" t="str">
        <f>MID($E8278,1,1)</f>
        <v>G</v>
      </c>
      <c r="G8278" t="str">
        <f>IFERROR(MID($E8278,SEARCH("/",$E8278,SEARCH("/",$E8278)+1)+1,1),"")</f>
        <v>P</v>
      </c>
      <c r="H8278" t="s">
        <v>16</v>
      </c>
      <c r="I8278">
        <v>19</v>
      </c>
      <c r="J8278" t="b">
        <v>0</v>
      </c>
      <c r="K8278" s="7">
        <v>0</v>
      </c>
      <c r="L8278" s="7">
        <v>0</v>
      </c>
      <c r="M8278" s="7">
        <v>0</v>
      </c>
      <c r="N8278" s="7">
        <v>0</v>
      </c>
      <c r="O8278" s="7">
        <v>0</v>
      </c>
      <c r="P8278" s="7">
        <f>SUM(dane3[[#This Row],[RoomService]:[VRDeck]])</f>
        <v>0</v>
      </c>
      <c r="Q8278" t="s">
        <v>22616</v>
      </c>
      <c r="R8278" t="b">
        <v>0</v>
      </c>
    </row>
    <row r="8279" spans="1:18" x14ac:dyDescent="0.3">
      <c r="A8279" t="s">
        <v>22617</v>
      </c>
      <c r="B8279">
        <f>MID(dane3[[#This Row],[PassengerId]],1,4)+0</f>
        <v>8838</v>
      </c>
      <c r="C8279" t="s">
        <v>19</v>
      </c>
      <c r="D8279" t="b">
        <v>0</v>
      </c>
      <c r="E8279" t="s">
        <v>22618</v>
      </c>
      <c r="F8279" t="str">
        <f>MID($E8279,1,1)</f>
        <v>G</v>
      </c>
      <c r="G8279" t="str">
        <f>IFERROR(MID($E8279,SEARCH("/",$E8279,SEARCH("/",$E8279)+1)+1,1),"")</f>
        <v>P</v>
      </c>
      <c r="H8279" t="s">
        <v>16</v>
      </c>
      <c r="I8279">
        <v>18</v>
      </c>
      <c r="J8279" t="b">
        <v>0</v>
      </c>
      <c r="K8279" s="7">
        <v>0</v>
      </c>
      <c r="L8279" s="7">
        <v>181</v>
      </c>
      <c r="M8279" s="7">
        <v>628</v>
      </c>
      <c r="N8279" s="7">
        <v>0</v>
      </c>
      <c r="O8279" s="7">
        <v>0</v>
      </c>
      <c r="P8279" s="7">
        <f>SUM(dane3[[#This Row],[RoomService]:[VRDeck]])</f>
        <v>809</v>
      </c>
      <c r="Q8279" t="s">
        <v>22619</v>
      </c>
      <c r="R8279" t="b">
        <v>1</v>
      </c>
    </row>
    <row r="8280" spans="1:18" x14ac:dyDescent="0.3">
      <c r="A8280" t="s">
        <v>22620</v>
      </c>
      <c r="B8280">
        <f>MID(dane3[[#This Row],[PassengerId]],1,4)+0</f>
        <v>8840</v>
      </c>
      <c r="C8280" t="s">
        <v>19</v>
      </c>
      <c r="D8280" t="b">
        <v>0</v>
      </c>
      <c r="E8280" t="s">
        <v>22621</v>
      </c>
      <c r="F8280" t="str">
        <f>MID($E8280,1,1)</f>
        <v>F</v>
      </c>
      <c r="G8280" t="str">
        <f>IFERROR(MID($E8280,SEARCH("/",$E8280,SEARCH("/",$E8280)+1)+1,1),"")</f>
        <v>S</v>
      </c>
      <c r="H8280" t="s">
        <v>46</v>
      </c>
      <c r="I8280">
        <v>50</v>
      </c>
      <c r="J8280" t="b">
        <v>0</v>
      </c>
      <c r="K8280" s="7">
        <v>0</v>
      </c>
      <c r="L8280" s="7">
        <v>433</v>
      </c>
      <c r="M8280" s="7">
        <v>4</v>
      </c>
      <c r="N8280" s="7">
        <v>0</v>
      </c>
      <c r="O8280" s="7">
        <v>2020</v>
      </c>
      <c r="P8280" s="7">
        <f>SUM(dane3[[#This Row],[RoomService]:[VRDeck]])</f>
        <v>2457</v>
      </c>
      <c r="Q8280" t="s">
        <v>22622</v>
      </c>
      <c r="R8280" t="b">
        <v>0</v>
      </c>
    </row>
    <row r="8281" spans="1:18" x14ac:dyDescent="0.3">
      <c r="A8281" t="s">
        <v>22389</v>
      </c>
      <c r="B8281">
        <f>MID(dane3[[#This Row],[PassengerId]],1,4)+0</f>
        <v>8759</v>
      </c>
      <c r="C8281" t="s">
        <v>53</v>
      </c>
      <c r="D8281" t="b">
        <v>0</v>
      </c>
      <c r="E8281" t="s">
        <v>22390</v>
      </c>
      <c r="F8281" t="str">
        <f>MID($E8281,1,1)</f>
        <v>F</v>
      </c>
      <c r="G8281" t="str">
        <f>IFERROR(MID($E8281,SEARCH("/",$E8281,SEARCH("/",$E8281)+1)+1,1),"")</f>
        <v>S</v>
      </c>
      <c r="H8281" t="s">
        <v>16</v>
      </c>
      <c r="I8281">
        <v>25</v>
      </c>
      <c r="J8281" t="b">
        <v>0</v>
      </c>
      <c r="K8281" s="7">
        <v>520</v>
      </c>
      <c r="L8281" s="7">
        <v>0</v>
      </c>
      <c r="M8281" s="7">
        <v>139</v>
      </c>
      <c r="N8281" s="7">
        <v>0</v>
      </c>
      <c r="O8281" s="7">
        <v>77</v>
      </c>
      <c r="P8281" s="7">
        <f>SUM(dane3[[#This Row],[RoomService]:[VRDeck]])</f>
        <v>736</v>
      </c>
      <c r="Q8281" t="s">
        <v>22391</v>
      </c>
      <c r="R8281" t="b">
        <v>0</v>
      </c>
    </row>
    <row r="8282" spans="1:18" x14ac:dyDescent="0.3">
      <c r="A8282" t="s">
        <v>22626</v>
      </c>
      <c r="B8282">
        <f>MID(dane3[[#This Row],[PassengerId]],1,4)+0</f>
        <v>8842</v>
      </c>
      <c r="C8282" t="s">
        <v>14</v>
      </c>
      <c r="D8282" t="b">
        <v>0</v>
      </c>
      <c r="E8282" t="s">
        <v>22627</v>
      </c>
      <c r="F8282" t="str">
        <f>MID($E8282,1,1)</f>
        <v>D</v>
      </c>
      <c r="G8282" t="str">
        <f>IFERROR(MID($E8282,SEARCH("/",$E8282,SEARCH("/",$E8282)+1)+1,1),"")</f>
        <v>S</v>
      </c>
      <c r="H8282" t="s">
        <v>16</v>
      </c>
      <c r="I8282">
        <v>24</v>
      </c>
      <c r="J8282" t="b">
        <v>0</v>
      </c>
      <c r="K8282" s="7">
        <v>3</v>
      </c>
      <c r="L8282" s="7">
        <v>2910</v>
      </c>
      <c r="M8282" s="7">
        <v>0</v>
      </c>
      <c r="N8282" s="7">
        <v>112</v>
      </c>
      <c r="O8282" s="7">
        <v>36</v>
      </c>
      <c r="P8282" s="7">
        <f>SUM(dane3[[#This Row],[RoomService]:[VRDeck]])</f>
        <v>3061</v>
      </c>
      <c r="Q8282" t="s">
        <v>22628</v>
      </c>
      <c r="R8282" t="b">
        <v>1</v>
      </c>
    </row>
    <row r="8283" spans="1:18" x14ac:dyDescent="0.3">
      <c r="A8283" t="s">
        <v>22629</v>
      </c>
      <c r="B8283">
        <f>MID(dane3[[#This Row],[PassengerId]],1,4)+0</f>
        <v>8843</v>
      </c>
      <c r="C8283" t="s">
        <v>14</v>
      </c>
      <c r="D8283" t="b">
        <v>0</v>
      </c>
      <c r="E8283" t="s">
        <v>22630</v>
      </c>
      <c r="F8283" t="str">
        <f>MID($E8283,1,1)</f>
        <v>C</v>
      </c>
      <c r="G8283" t="str">
        <f>IFERROR(MID($E8283,SEARCH("/",$E8283,SEARCH("/",$E8283)+1)+1,1),"")</f>
        <v>S</v>
      </c>
      <c r="H8283" t="s">
        <v>16</v>
      </c>
      <c r="I8283">
        <v>31</v>
      </c>
      <c r="J8283" t="b">
        <v>0</v>
      </c>
      <c r="K8283" s="7">
        <v>0</v>
      </c>
      <c r="L8283" s="7">
        <v>927</v>
      </c>
      <c r="M8283" s="7">
        <v>0</v>
      </c>
      <c r="N8283" s="7">
        <v>2760</v>
      </c>
      <c r="O8283" s="7">
        <v>1</v>
      </c>
      <c r="P8283" s="7">
        <f>SUM(dane3[[#This Row],[RoomService]:[VRDeck]])</f>
        <v>3688</v>
      </c>
      <c r="Q8283" t="s">
        <v>22631</v>
      </c>
      <c r="R8283" t="b">
        <v>0</v>
      </c>
    </row>
    <row r="8284" spans="1:18" x14ac:dyDescent="0.3">
      <c r="A8284" t="s">
        <v>22632</v>
      </c>
      <c r="B8284">
        <f>MID(dane3[[#This Row],[PassengerId]],1,4)+0</f>
        <v>8844</v>
      </c>
      <c r="C8284" t="s">
        <v>19</v>
      </c>
      <c r="D8284" t="b">
        <v>0</v>
      </c>
      <c r="E8284" t="s">
        <v>22633</v>
      </c>
      <c r="F8284" t="str">
        <f>MID($E8284,1,1)</f>
        <v>E</v>
      </c>
      <c r="G8284" t="str">
        <f>IFERROR(MID($E8284,SEARCH("/",$E8284,SEARCH("/",$E8284)+1)+1,1),"")</f>
        <v>S</v>
      </c>
      <c r="H8284" t="s">
        <v>46</v>
      </c>
      <c r="I8284">
        <v>19</v>
      </c>
      <c r="J8284" t="b">
        <v>0</v>
      </c>
      <c r="K8284" s="7">
        <v>0</v>
      </c>
      <c r="L8284" s="7">
        <v>0</v>
      </c>
      <c r="M8284" s="7">
        <v>717</v>
      </c>
      <c r="N8284" s="7">
        <v>1</v>
      </c>
      <c r="O8284" s="7">
        <v>0</v>
      </c>
      <c r="P8284" s="7">
        <f>SUM(dane3[[#This Row],[RoomService]:[VRDeck]])</f>
        <v>718</v>
      </c>
      <c r="Q8284" t="s">
        <v>22634</v>
      </c>
      <c r="R8284" t="b">
        <v>1</v>
      </c>
    </row>
    <row r="8285" spans="1:18" x14ac:dyDescent="0.3">
      <c r="A8285" t="s">
        <v>22635</v>
      </c>
      <c r="B8285">
        <f>MID(dane3[[#This Row],[PassengerId]],1,4)+0</f>
        <v>8845</v>
      </c>
      <c r="C8285" t="s">
        <v>19</v>
      </c>
      <c r="D8285" t="b">
        <v>0</v>
      </c>
      <c r="E8285" t="s">
        <v>22636</v>
      </c>
      <c r="F8285" t="str">
        <f>MID($E8285,1,1)</f>
        <v>F</v>
      </c>
      <c r="G8285" t="str">
        <f>IFERROR(MID($E8285,SEARCH("/",$E8285,SEARCH("/",$E8285)+1)+1,1),"")</f>
        <v>P</v>
      </c>
      <c r="H8285" t="s">
        <v>16</v>
      </c>
      <c r="I8285">
        <v>20</v>
      </c>
      <c r="J8285" t="b">
        <v>0</v>
      </c>
      <c r="K8285" s="7">
        <v>735</v>
      </c>
      <c r="L8285" s="7">
        <v>0</v>
      </c>
      <c r="M8285" s="7">
        <v>0</v>
      </c>
      <c r="N8285" s="7">
        <v>41</v>
      </c>
      <c r="O8285" s="7">
        <v>1</v>
      </c>
      <c r="P8285" s="7">
        <f>SUM(dane3[[#This Row],[RoomService]:[VRDeck]])</f>
        <v>777</v>
      </c>
      <c r="Q8285" t="s">
        <v>22637</v>
      </c>
      <c r="R8285" t="b">
        <v>0</v>
      </c>
    </row>
    <row r="8286" spans="1:18" x14ac:dyDescent="0.3">
      <c r="A8286" t="s">
        <v>22638</v>
      </c>
      <c r="B8286">
        <f>MID(dane3[[#This Row],[PassengerId]],1,4)+0</f>
        <v>8845</v>
      </c>
      <c r="C8286" t="s">
        <v>19</v>
      </c>
      <c r="D8286" t="b">
        <v>0</v>
      </c>
      <c r="E8286" t="s">
        <v>22639</v>
      </c>
      <c r="F8286" t="str">
        <f>MID($E8286,1,1)</f>
        <v>E</v>
      </c>
      <c r="G8286" t="str">
        <f>IFERROR(MID($E8286,SEARCH("/",$E8286,SEARCH("/",$E8286)+1)+1,1),"")</f>
        <v>P</v>
      </c>
      <c r="H8286" t="s">
        <v>16</v>
      </c>
      <c r="I8286">
        <v>23</v>
      </c>
      <c r="J8286" t="b">
        <v>0</v>
      </c>
      <c r="K8286" s="7">
        <v>0</v>
      </c>
      <c r="L8286" s="7">
        <v>1204</v>
      </c>
      <c r="M8286" s="7">
        <v>40</v>
      </c>
      <c r="N8286" s="7">
        <v>0</v>
      </c>
      <c r="O8286" s="7">
        <v>375</v>
      </c>
      <c r="P8286" s="7">
        <f>SUM(dane3[[#This Row],[RoomService]:[VRDeck]])</f>
        <v>1619</v>
      </c>
      <c r="Q8286" t="s">
        <v>22640</v>
      </c>
      <c r="R8286" t="b">
        <v>0</v>
      </c>
    </row>
    <row r="8287" spans="1:18" x14ac:dyDescent="0.3">
      <c r="A8287" t="s">
        <v>15388</v>
      </c>
      <c r="B8287">
        <f>MID(dane3[[#This Row],[PassengerId]],1,4)+0</f>
        <v>5989</v>
      </c>
      <c r="C8287" t="s">
        <v>19</v>
      </c>
      <c r="D8287" t="b">
        <v>0</v>
      </c>
      <c r="E8287" t="s">
        <v>15389</v>
      </c>
      <c r="F8287" t="str">
        <f>MID($E8287,1,1)</f>
        <v>F</v>
      </c>
      <c r="G8287" t="str">
        <f>IFERROR(MID($E8287,SEARCH("/",$E8287,SEARCH("/",$E8287)+1)+1,1),"")</f>
        <v>S</v>
      </c>
      <c r="H8287" t="s">
        <v>16</v>
      </c>
      <c r="I8287">
        <v>20</v>
      </c>
      <c r="J8287" t="b">
        <v>0</v>
      </c>
      <c r="K8287" s="7">
        <v>0</v>
      </c>
      <c r="L8287" s="7">
        <v>0</v>
      </c>
      <c r="M8287" s="7">
        <v>0</v>
      </c>
      <c r="N8287" s="7">
        <v>703</v>
      </c>
      <c r="O8287" s="7">
        <v>0</v>
      </c>
      <c r="P8287" s="7">
        <f>SUM(dane3[[#This Row],[RoomService]:[VRDeck]])</f>
        <v>703</v>
      </c>
      <c r="Q8287" t="s">
        <v>15390</v>
      </c>
      <c r="R8287" t="b">
        <v>0</v>
      </c>
    </row>
    <row r="8288" spans="1:18" x14ac:dyDescent="0.3">
      <c r="A8288" t="s">
        <v>22644</v>
      </c>
      <c r="B8288">
        <f>MID(dane3[[#This Row],[PassengerId]],1,4)+0</f>
        <v>8849</v>
      </c>
      <c r="C8288" t="s">
        <v>19</v>
      </c>
      <c r="D8288" t="b">
        <v>1</v>
      </c>
      <c r="E8288" t="s">
        <v>22645</v>
      </c>
      <c r="F8288" t="str">
        <f>MID($E8288,1,1)</f>
        <v>G</v>
      </c>
      <c r="G8288" t="str">
        <f>IFERROR(MID($E8288,SEARCH("/",$E8288,SEARCH("/",$E8288)+1)+1,1),"")</f>
        <v>S</v>
      </c>
      <c r="H8288" t="s">
        <v>46</v>
      </c>
      <c r="I8288">
        <v>27</v>
      </c>
      <c r="J8288" t="b">
        <v>0</v>
      </c>
      <c r="K8288" s="7">
        <v>0</v>
      </c>
      <c r="L8288" s="7">
        <v>0</v>
      </c>
      <c r="M8288" s="7">
        <v>0</v>
      </c>
      <c r="N8288" s="7">
        <v>0</v>
      </c>
      <c r="O8288" s="7">
        <v>0</v>
      </c>
      <c r="P8288" s="7">
        <f>SUM(dane3[[#This Row],[RoomService]:[VRDeck]])</f>
        <v>0</v>
      </c>
      <c r="Q8288" t="s">
        <v>22646</v>
      </c>
      <c r="R8288" t="b">
        <v>1</v>
      </c>
    </row>
    <row r="8289" spans="1:18" x14ac:dyDescent="0.3">
      <c r="A8289" t="s">
        <v>22392</v>
      </c>
      <c r="B8289">
        <f>MID(dane3[[#This Row],[PassengerId]],1,4)+0</f>
        <v>8759</v>
      </c>
      <c r="C8289" t="s">
        <v>53</v>
      </c>
      <c r="D8289" t="b">
        <v>0</v>
      </c>
      <c r="E8289" t="s">
        <v>22390</v>
      </c>
      <c r="F8289" t="str">
        <f>MID($E8289,1,1)</f>
        <v>F</v>
      </c>
      <c r="G8289" t="str">
        <f>IFERROR(MID($E8289,SEARCH("/",$E8289,SEARCH("/",$E8289)+1)+1,1),"")</f>
        <v>S</v>
      </c>
      <c r="H8289" t="s">
        <v>16</v>
      </c>
      <c r="I8289">
        <v>45</v>
      </c>
      <c r="J8289" t="b">
        <v>0</v>
      </c>
      <c r="K8289" s="7">
        <v>74</v>
      </c>
      <c r="L8289" s="7">
        <v>0</v>
      </c>
      <c r="M8289" s="7">
        <v>0</v>
      </c>
      <c r="N8289" s="7">
        <v>1130</v>
      </c>
      <c r="O8289" s="7">
        <v>22</v>
      </c>
      <c r="P8289" s="7">
        <f>SUM(dane3[[#This Row],[RoomService]:[VRDeck]])</f>
        <v>1226</v>
      </c>
      <c r="Q8289" t="s">
        <v>22393</v>
      </c>
      <c r="R8289" t="b">
        <v>0</v>
      </c>
    </row>
    <row r="8290" spans="1:18" x14ac:dyDescent="0.3">
      <c r="A8290" t="s">
        <v>22400</v>
      </c>
      <c r="B8290">
        <f>MID(dane3[[#This Row],[PassengerId]],1,4)+0</f>
        <v>8764</v>
      </c>
      <c r="C8290" t="s">
        <v>53</v>
      </c>
      <c r="D8290" t="b">
        <v>1</v>
      </c>
      <c r="E8290" t="s">
        <v>22401</v>
      </c>
      <c r="F8290" t="str">
        <f>MID($E8290,1,1)</f>
        <v>F</v>
      </c>
      <c r="G8290" t="str">
        <f>IFERROR(MID($E8290,SEARCH("/",$E8290,SEARCH("/",$E8290)+1)+1,1),"")</f>
        <v>S</v>
      </c>
      <c r="H8290" t="s">
        <v>46</v>
      </c>
      <c r="I8290">
        <v>25</v>
      </c>
      <c r="J8290" t="b">
        <v>0</v>
      </c>
      <c r="K8290" s="7">
        <v>0</v>
      </c>
      <c r="L8290" s="7">
        <v>0</v>
      </c>
      <c r="M8290" s="7">
        <v>0</v>
      </c>
      <c r="N8290" s="7">
        <v>0</v>
      </c>
      <c r="O8290" s="7">
        <v>0</v>
      </c>
      <c r="P8290" s="7">
        <f>SUM(dane3[[#This Row],[RoomService]:[VRDeck]])</f>
        <v>0</v>
      </c>
      <c r="Q8290" t="s">
        <v>22402</v>
      </c>
      <c r="R8290" t="b">
        <v>1</v>
      </c>
    </row>
    <row r="8291" spans="1:18" x14ac:dyDescent="0.3">
      <c r="A8291" t="s">
        <v>22403</v>
      </c>
      <c r="B8291">
        <f>MID(dane3[[#This Row],[PassengerId]],1,4)+0</f>
        <v>8766</v>
      </c>
      <c r="C8291" t="s">
        <v>53</v>
      </c>
      <c r="D8291" t="b">
        <v>1</v>
      </c>
      <c r="E8291" t="s">
        <v>22404</v>
      </c>
      <c r="F8291" t="str">
        <f>MID($E8291,1,1)</f>
        <v>F</v>
      </c>
      <c r="G8291" t="str">
        <f>IFERROR(MID($E8291,SEARCH("/",$E8291,SEARCH("/",$E8291)+1)+1,1),"")</f>
        <v>P</v>
      </c>
      <c r="H8291" t="s">
        <v>16</v>
      </c>
      <c r="I8291">
        <v>24</v>
      </c>
      <c r="J8291" t="b">
        <v>0</v>
      </c>
      <c r="K8291" s="7">
        <v>0</v>
      </c>
      <c r="L8291" s="7">
        <v>0</v>
      </c>
      <c r="M8291" s="7">
        <v>0</v>
      </c>
      <c r="N8291" s="7">
        <v>0</v>
      </c>
      <c r="O8291" s="7">
        <v>0</v>
      </c>
      <c r="P8291" s="7">
        <f>SUM(dane3[[#This Row],[RoomService]:[VRDeck]])</f>
        <v>0</v>
      </c>
      <c r="Q8291" t="s">
        <v>22405</v>
      </c>
      <c r="R8291" t="b">
        <v>1</v>
      </c>
    </row>
    <row r="8292" spans="1:18" x14ac:dyDescent="0.3">
      <c r="A8292" t="s">
        <v>22655</v>
      </c>
      <c r="B8292">
        <f>MID(dane3[[#This Row],[PassengerId]],1,4)+0</f>
        <v>8853</v>
      </c>
      <c r="C8292" t="s">
        <v>19</v>
      </c>
      <c r="D8292" t="b">
        <v>0</v>
      </c>
      <c r="E8292" t="s">
        <v>22656</v>
      </c>
      <c r="F8292" t="str">
        <f>MID($E8292,1,1)</f>
        <v>G</v>
      </c>
      <c r="G8292" t="str">
        <f>IFERROR(MID($E8292,SEARCH("/",$E8292,SEARCH("/",$E8292)+1)+1,1),"")</f>
        <v>P</v>
      </c>
      <c r="H8292" t="s">
        <v>32</v>
      </c>
      <c r="I8292">
        <v>24</v>
      </c>
      <c r="J8292" t="b">
        <v>0</v>
      </c>
      <c r="K8292" s="7">
        <v>726</v>
      </c>
      <c r="L8292" s="7">
        <v>3488</v>
      </c>
      <c r="M8292" s="7">
        <v>200</v>
      </c>
      <c r="N8292" s="7">
        <v>17</v>
      </c>
      <c r="O8292" s="7">
        <v>275</v>
      </c>
      <c r="P8292" s="7">
        <f>SUM(dane3[[#This Row],[RoomService]:[VRDeck]])</f>
        <v>4706</v>
      </c>
      <c r="Q8292" t="s">
        <v>22657</v>
      </c>
      <c r="R8292" t="b">
        <v>0</v>
      </c>
    </row>
    <row r="8293" spans="1:18" x14ac:dyDescent="0.3">
      <c r="A8293" t="s">
        <v>22658</v>
      </c>
      <c r="B8293">
        <f>MID(dane3[[#This Row],[PassengerId]],1,4)+0</f>
        <v>8854</v>
      </c>
      <c r="C8293" t="s">
        <v>19</v>
      </c>
      <c r="D8293" t="b">
        <v>1</v>
      </c>
      <c r="E8293" t="s">
        <v>22659</v>
      </c>
      <c r="F8293" t="str">
        <f>MID($E8293,1,1)</f>
        <v>G</v>
      </c>
      <c r="G8293" t="str">
        <f>IFERROR(MID($E8293,SEARCH("/",$E8293,SEARCH("/",$E8293)+1)+1,1),"")</f>
        <v>S</v>
      </c>
      <c r="H8293" t="s">
        <v>16</v>
      </c>
      <c r="I8293">
        <v>12</v>
      </c>
      <c r="J8293" t="b">
        <v>0</v>
      </c>
      <c r="K8293" s="7">
        <v>0</v>
      </c>
      <c r="L8293" s="7">
        <v>0</v>
      </c>
      <c r="M8293" s="7">
        <v>0</v>
      </c>
      <c r="N8293" s="7">
        <v>0</v>
      </c>
      <c r="O8293" s="7">
        <v>0</v>
      </c>
      <c r="P8293" s="7">
        <f>SUM(dane3[[#This Row],[RoomService]:[VRDeck]])</f>
        <v>0</v>
      </c>
      <c r="Q8293" t="s">
        <v>22660</v>
      </c>
      <c r="R8293" t="b">
        <v>0</v>
      </c>
    </row>
    <row r="8294" spans="1:18" x14ac:dyDescent="0.3">
      <c r="A8294" t="s">
        <v>22661</v>
      </c>
      <c r="B8294">
        <f>MID(dane3[[#This Row],[PassengerId]],1,4)+0</f>
        <v>8856</v>
      </c>
      <c r="C8294" t="s">
        <v>19</v>
      </c>
      <c r="D8294" t="b">
        <v>1</v>
      </c>
      <c r="E8294" t="s">
        <v>22662</v>
      </c>
      <c r="F8294" t="str">
        <f>MID($E8294,1,1)</f>
        <v>G</v>
      </c>
      <c r="G8294" t="str">
        <f>IFERROR(MID($E8294,SEARCH("/",$E8294,SEARCH("/",$E8294)+1)+1,1),"")</f>
        <v>P</v>
      </c>
      <c r="H8294" t="s">
        <v>32</v>
      </c>
      <c r="I8294">
        <v>28</v>
      </c>
      <c r="J8294" t="b">
        <v>0</v>
      </c>
      <c r="K8294" s="7">
        <v>0</v>
      </c>
      <c r="L8294" s="7">
        <v>0</v>
      </c>
      <c r="M8294" s="7">
        <v>0</v>
      </c>
      <c r="N8294" s="7">
        <v>0</v>
      </c>
      <c r="O8294" s="7">
        <v>0</v>
      </c>
      <c r="P8294" s="7">
        <f>SUM(dane3[[#This Row],[RoomService]:[VRDeck]])</f>
        <v>0</v>
      </c>
      <c r="Q8294" t="s">
        <v>22663</v>
      </c>
      <c r="R8294" t="b">
        <v>1</v>
      </c>
    </row>
    <row r="8295" spans="1:18" x14ac:dyDescent="0.3">
      <c r="A8295" t="s">
        <v>22664</v>
      </c>
      <c r="B8295">
        <f>MID(dane3[[#This Row],[PassengerId]],1,4)+0</f>
        <v>8858</v>
      </c>
      <c r="C8295" t="s">
        <v>14</v>
      </c>
      <c r="D8295" t="b">
        <v>0</v>
      </c>
      <c r="E8295" t="s">
        <v>22665</v>
      </c>
      <c r="F8295" t="str">
        <f>MID($E8295,1,1)</f>
        <v>B</v>
      </c>
      <c r="G8295" t="str">
        <f>IFERROR(MID($E8295,SEARCH("/",$E8295,SEARCH("/",$E8295)+1)+1,1),"")</f>
        <v>P</v>
      </c>
      <c r="H8295" t="s">
        <v>16</v>
      </c>
      <c r="I8295">
        <v>36</v>
      </c>
      <c r="J8295" t="b">
        <v>1</v>
      </c>
      <c r="K8295" s="7">
        <v>0</v>
      </c>
      <c r="L8295" s="7">
        <v>0</v>
      </c>
      <c r="M8295" s="7">
        <v>0</v>
      </c>
      <c r="N8295" s="7">
        <v>0</v>
      </c>
      <c r="O8295" s="7">
        <v>0</v>
      </c>
      <c r="P8295" s="7">
        <f>SUM(dane3[[#This Row],[RoomService]:[VRDeck]])</f>
        <v>0</v>
      </c>
      <c r="Q8295" t="s">
        <v>22666</v>
      </c>
      <c r="R8295" t="b">
        <v>0</v>
      </c>
    </row>
    <row r="8296" spans="1:18" x14ac:dyDescent="0.3">
      <c r="A8296" t="s">
        <v>22406</v>
      </c>
      <c r="B8296">
        <f>MID(dane3[[#This Row],[PassengerId]],1,4)+0</f>
        <v>8769</v>
      </c>
      <c r="C8296" t="s">
        <v>53</v>
      </c>
      <c r="D8296" t="b">
        <v>0</v>
      </c>
      <c r="E8296" t="s">
        <v>22407</v>
      </c>
      <c r="F8296" t="str">
        <f>MID($E8296,1,1)</f>
        <v>F</v>
      </c>
      <c r="G8296" t="str">
        <f>IFERROR(MID($E8296,SEARCH("/",$E8296,SEARCH("/",$E8296)+1)+1,1),"")</f>
        <v>S</v>
      </c>
      <c r="H8296" t="s">
        <v>16</v>
      </c>
      <c r="I8296">
        <v>44</v>
      </c>
      <c r="J8296" t="b">
        <v>0</v>
      </c>
      <c r="K8296" s="7">
        <v>1</v>
      </c>
      <c r="L8296" s="7">
        <v>0</v>
      </c>
      <c r="M8296" s="7">
        <v>2080</v>
      </c>
      <c r="N8296" s="7">
        <v>11</v>
      </c>
      <c r="O8296" s="7">
        <v>0</v>
      </c>
      <c r="P8296" s="7">
        <f>SUM(dane3[[#This Row],[RoomService]:[VRDeck]])</f>
        <v>2092</v>
      </c>
      <c r="Q8296" t="s">
        <v>22408</v>
      </c>
      <c r="R8296" t="b">
        <v>1</v>
      </c>
    </row>
    <row r="8297" spans="1:18" x14ac:dyDescent="0.3">
      <c r="A8297" t="s">
        <v>19922</v>
      </c>
      <c r="B8297">
        <f>MID(dane3[[#This Row],[PassengerId]],1,4)+0</f>
        <v>7790</v>
      </c>
      <c r="C8297" t="s">
        <v>19</v>
      </c>
      <c r="D8297" t="b">
        <v>1</v>
      </c>
      <c r="E8297" t="s">
        <v>19923</v>
      </c>
      <c r="F8297" t="str">
        <f>MID($E8297,1,1)</f>
        <v>F</v>
      </c>
      <c r="G8297" t="str">
        <f>IFERROR(MID($E8297,SEARCH("/",$E8297,SEARCH("/",$E8297)+1)+1,1),"")</f>
        <v>S</v>
      </c>
      <c r="H8297" t="s">
        <v>16</v>
      </c>
      <c r="I8297">
        <v>29</v>
      </c>
      <c r="J8297" t="b">
        <v>0</v>
      </c>
      <c r="K8297" s="7">
        <v>0</v>
      </c>
      <c r="L8297" s="7">
        <v>0</v>
      </c>
      <c r="M8297" s="7">
        <v>0</v>
      </c>
      <c r="N8297" s="7">
        <v>0</v>
      </c>
      <c r="O8297" s="7">
        <v>0</v>
      </c>
      <c r="P8297" s="7">
        <f>SUM(dane3[[#This Row],[RoomService]:[VRDeck]])</f>
        <v>0</v>
      </c>
      <c r="Q8297" t="s">
        <v>19924</v>
      </c>
      <c r="R8297" t="b">
        <v>0</v>
      </c>
    </row>
    <row r="8298" spans="1:18" x14ac:dyDescent="0.3">
      <c r="A8298" t="s">
        <v>22431</v>
      </c>
      <c r="B8298">
        <f>MID(dane3[[#This Row],[PassengerId]],1,4)+0</f>
        <v>8773</v>
      </c>
      <c r="C8298" t="s">
        <v>53</v>
      </c>
      <c r="D8298" t="b">
        <v>0</v>
      </c>
      <c r="E8298" t="s">
        <v>22432</v>
      </c>
      <c r="F8298" t="str">
        <f>MID($E8298,1,1)</f>
        <v>D</v>
      </c>
      <c r="G8298" t="str">
        <f>IFERROR(MID($E8298,SEARCH("/",$E8298,SEARCH("/",$E8298)+1)+1,1),"")</f>
        <v>P</v>
      </c>
      <c r="H8298" t="s">
        <v>16</v>
      </c>
      <c r="I8298">
        <v>29</v>
      </c>
      <c r="J8298" t="b">
        <v>0</v>
      </c>
      <c r="K8298" s="7">
        <v>257</v>
      </c>
      <c r="L8298" s="7">
        <v>0</v>
      </c>
      <c r="M8298" s="7">
        <v>782</v>
      </c>
      <c r="N8298" s="7">
        <v>8</v>
      </c>
      <c r="O8298" s="7">
        <v>3</v>
      </c>
      <c r="P8298" s="7">
        <f>SUM(dane3[[#This Row],[RoomService]:[VRDeck]])</f>
        <v>1050</v>
      </c>
      <c r="Q8298" t="s">
        <v>22433</v>
      </c>
      <c r="R8298" t="b">
        <v>0</v>
      </c>
    </row>
    <row r="8299" spans="1:18" x14ac:dyDescent="0.3">
      <c r="A8299" t="s">
        <v>22449</v>
      </c>
      <c r="B8299">
        <f>MID(dane3[[#This Row],[PassengerId]],1,4)+0</f>
        <v>8782</v>
      </c>
      <c r="C8299" t="s">
        <v>53</v>
      </c>
      <c r="D8299" t="b">
        <v>1</v>
      </c>
      <c r="E8299" t="s">
        <v>22450</v>
      </c>
      <c r="F8299" t="str">
        <f>MID($E8299,1,1)</f>
        <v>F</v>
      </c>
      <c r="G8299" t="str">
        <f>IFERROR(MID($E8299,SEARCH("/",$E8299,SEARCH("/",$E8299)+1)+1,1),"")</f>
        <v>S</v>
      </c>
      <c r="H8299" t="s">
        <v>16</v>
      </c>
      <c r="I8299">
        <v>20</v>
      </c>
      <c r="J8299" t="b">
        <v>0</v>
      </c>
      <c r="K8299" s="7">
        <v>0</v>
      </c>
      <c r="L8299" s="7">
        <v>0</v>
      </c>
      <c r="M8299" s="7">
        <v>0</v>
      </c>
      <c r="N8299" s="7">
        <v>0</v>
      </c>
      <c r="O8299" s="7">
        <v>0</v>
      </c>
      <c r="P8299" s="7">
        <f>SUM(dane3[[#This Row],[RoomService]:[VRDeck]])</f>
        <v>0</v>
      </c>
      <c r="Q8299" t="s">
        <v>22451</v>
      </c>
      <c r="R8299" t="b">
        <v>1</v>
      </c>
    </row>
    <row r="8300" spans="1:18" x14ac:dyDescent="0.3">
      <c r="A8300" t="s">
        <v>22677</v>
      </c>
      <c r="B8300">
        <f>MID(dane3[[#This Row],[PassengerId]],1,4)+0</f>
        <v>8861</v>
      </c>
      <c r="C8300" t="s">
        <v>14</v>
      </c>
      <c r="D8300" t="b">
        <v>0</v>
      </c>
      <c r="E8300" t="s">
        <v>22678</v>
      </c>
      <c r="F8300" t="str">
        <f>MID($E8300,1,1)</f>
        <v>C</v>
      </c>
      <c r="G8300" t="str">
        <f>IFERROR(MID($E8300,SEARCH("/",$E8300,SEARCH("/",$E8300)+1)+1,1),"")</f>
        <v>P</v>
      </c>
      <c r="H8300" t="s">
        <v>16</v>
      </c>
      <c r="I8300">
        <v>32</v>
      </c>
      <c r="J8300" t="b">
        <v>0</v>
      </c>
      <c r="K8300" s="7">
        <v>0</v>
      </c>
      <c r="L8300" s="7">
        <v>2583</v>
      </c>
      <c r="M8300" s="7">
        <v>3</v>
      </c>
      <c r="N8300" s="7">
        <v>500</v>
      </c>
      <c r="O8300" s="7">
        <v>129</v>
      </c>
      <c r="P8300" s="7">
        <f>SUM(dane3[[#This Row],[RoomService]:[VRDeck]])</f>
        <v>3215</v>
      </c>
      <c r="Q8300" t="s">
        <v>22679</v>
      </c>
      <c r="R8300" t="b">
        <v>1</v>
      </c>
    </row>
    <row r="8301" spans="1:18" x14ac:dyDescent="0.3">
      <c r="A8301" t="s">
        <v>22680</v>
      </c>
      <c r="B8301">
        <f>MID(dane3[[#This Row],[PassengerId]],1,4)+0</f>
        <v>8862</v>
      </c>
      <c r="C8301" t="s">
        <v>14</v>
      </c>
      <c r="D8301" t="b">
        <v>0</v>
      </c>
      <c r="E8301" t="s">
        <v>22681</v>
      </c>
      <c r="F8301" t="str">
        <f>MID($E8301,1,1)</f>
        <v>C</v>
      </c>
      <c r="G8301" t="str">
        <f>IFERROR(MID($E8301,SEARCH("/",$E8301,SEARCH("/",$E8301)+1)+1,1),"")</f>
        <v>S</v>
      </c>
      <c r="H8301" t="s">
        <v>46</v>
      </c>
      <c r="I8301">
        <v>34</v>
      </c>
      <c r="J8301" t="b">
        <v>0</v>
      </c>
      <c r="K8301" s="7">
        <v>0</v>
      </c>
      <c r="L8301" s="7">
        <v>3126</v>
      </c>
      <c r="M8301" s="7">
        <v>0</v>
      </c>
      <c r="N8301" s="7">
        <v>112</v>
      </c>
      <c r="O8301" s="7">
        <v>15</v>
      </c>
      <c r="P8301" s="7">
        <f>SUM(dane3[[#This Row],[RoomService]:[VRDeck]])</f>
        <v>3253</v>
      </c>
      <c r="Q8301" t="s">
        <v>22682</v>
      </c>
      <c r="R8301" t="b">
        <v>1</v>
      </c>
    </row>
    <row r="8302" spans="1:18" x14ac:dyDescent="0.3">
      <c r="A8302" t="s">
        <v>22683</v>
      </c>
      <c r="B8302">
        <f>MID(dane3[[#This Row],[PassengerId]],1,4)+0</f>
        <v>8862</v>
      </c>
      <c r="C8302" t="s">
        <v>14</v>
      </c>
      <c r="D8302" t="b">
        <v>0</v>
      </c>
      <c r="E8302" t="s">
        <v>22681</v>
      </c>
      <c r="F8302" t="str">
        <f>MID($E8302,1,1)</f>
        <v>C</v>
      </c>
      <c r="G8302" t="str">
        <f>IFERROR(MID($E8302,SEARCH("/",$E8302,SEARCH("/",$E8302)+1)+1,1),"")</f>
        <v>S</v>
      </c>
      <c r="H8302" t="s">
        <v>32</v>
      </c>
      <c r="I8302">
        <v>38</v>
      </c>
      <c r="J8302" t="b">
        <v>1</v>
      </c>
      <c r="K8302" s="7">
        <v>0</v>
      </c>
      <c r="L8302" s="7">
        <v>2191</v>
      </c>
      <c r="M8302" s="7">
        <v>863</v>
      </c>
      <c r="N8302" s="7">
        <v>207</v>
      </c>
      <c r="O8302" s="7">
        <v>6262</v>
      </c>
      <c r="P8302" s="7">
        <f>SUM(dane3[[#This Row],[RoomService]:[VRDeck]])</f>
        <v>9523</v>
      </c>
      <c r="Q8302" t="s">
        <v>22684</v>
      </c>
      <c r="R8302" t="b">
        <v>0</v>
      </c>
    </row>
    <row r="8303" spans="1:18" x14ac:dyDescent="0.3">
      <c r="A8303" t="s">
        <v>22685</v>
      </c>
      <c r="B8303">
        <f>MID(dane3[[#This Row],[PassengerId]],1,4)+0</f>
        <v>8862</v>
      </c>
      <c r="C8303" t="s">
        <v>14</v>
      </c>
      <c r="D8303" t="b">
        <v>1</v>
      </c>
      <c r="E8303" t="s">
        <v>22681</v>
      </c>
      <c r="F8303" t="str">
        <f>MID($E8303,1,1)</f>
        <v>C</v>
      </c>
      <c r="G8303" t="str">
        <f>IFERROR(MID($E8303,SEARCH("/",$E8303,SEARCH("/",$E8303)+1)+1,1),"")</f>
        <v>S</v>
      </c>
      <c r="H8303" t="s">
        <v>16</v>
      </c>
      <c r="I8303">
        <v>35</v>
      </c>
      <c r="J8303" t="b">
        <v>0</v>
      </c>
      <c r="K8303" s="7">
        <v>0</v>
      </c>
      <c r="L8303" s="7">
        <v>0</v>
      </c>
      <c r="M8303" s="7">
        <v>0</v>
      </c>
      <c r="N8303" s="7">
        <v>0</v>
      </c>
      <c r="O8303" s="7">
        <v>0</v>
      </c>
      <c r="P8303" s="7">
        <f>SUM(dane3[[#This Row],[RoomService]:[VRDeck]])</f>
        <v>0</v>
      </c>
      <c r="Q8303" t="s">
        <v>22686</v>
      </c>
      <c r="R8303" t="b">
        <v>1</v>
      </c>
    </row>
    <row r="8304" spans="1:18" x14ac:dyDescent="0.3">
      <c r="A8304" t="s">
        <v>22687</v>
      </c>
      <c r="B8304">
        <f>MID(dane3[[#This Row],[PassengerId]],1,4)+0</f>
        <v>8862</v>
      </c>
      <c r="C8304" t="s">
        <v>14</v>
      </c>
      <c r="D8304" t="b">
        <v>1</v>
      </c>
      <c r="E8304" t="s">
        <v>22681</v>
      </c>
      <c r="F8304" t="str">
        <f>MID($E8304,1,1)</f>
        <v>C</v>
      </c>
      <c r="G8304" t="str">
        <f>IFERROR(MID($E8304,SEARCH("/",$E8304,SEARCH("/",$E8304)+1)+1,1),"")</f>
        <v>S</v>
      </c>
      <c r="H8304" t="s">
        <v>46</v>
      </c>
      <c r="I8304">
        <v>28</v>
      </c>
      <c r="J8304" t="b">
        <v>0</v>
      </c>
      <c r="K8304" s="7">
        <v>0</v>
      </c>
      <c r="L8304" s="7">
        <v>0</v>
      </c>
      <c r="M8304" s="7">
        <v>0</v>
      </c>
      <c r="N8304" s="7">
        <v>0</v>
      </c>
      <c r="O8304" s="7">
        <v>0</v>
      </c>
      <c r="P8304" s="7">
        <f>SUM(dane3[[#This Row],[RoomService]:[VRDeck]])</f>
        <v>0</v>
      </c>
      <c r="Q8304" t="s">
        <v>22688</v>
      </c>
      <c r="R8304" t="b">
        <v>1</v>
      </c>
    </row>
    <row r="8305" spans="1:18" x14ac:dyDescent="0.3">
      <c r="A8305" t="s">
        <v>22689</v>
      </c>
      <c r="B8305">
        <f>MID(dane3[[#This Row],[PassengerId]],1,4)+0</f>
        <v>8862</v>
      </c>
      <c r="C8305" t="s">
        <v>14</v>
      </c>
      <c r="D8305" t="b">
        <v>1</v>
      </c>
      <c r="E8305" t="s">
        <v>22681</v>
      </c>
      <c r="F8305" t="str">
        <f>MID($E8305,1,1)</f>
        <v>C</v>
      </c>
      <c r="G8305" t="str">
        <f>IFERROR(MID($E8305,SEARCH("/",$E8305,SEARCH("/",$E8305)+1)+1,1),"")</f>
        <v>S</v>
      </c>
      <c r="H8305" t="s">
        <v>16</v>
      </c>
      <c r="I8305">
        <v>25</v>
      </c>
      <c r="J8305" t="b">
        <v>0</v>
      </c>
      <c r="K8305" s="7">
        <v>0</v>
      </c>
      <c r="L8305" s="7">
        <v>0</v>
      </c>
      <c r="M8305" s="7">
        <v>0</v>
      </c>
      <c r="N8305" s="7">
        <v>0</v>
      </c>
      <c r="O8305" s="7">
        <v>0</v>
      </c>
      <c r="P8305" s="7">
        <f>SUM(dane3[[#This Row],[RoomService]:[VRDeck]])</f>
        <v>0</v>
      </c>
      <c r="Q8305" t="s">
        <v>22690</v>
      </c>
      <c r="R8305" t="b">
        <v>1</v>
      </c>
    </row>
    <row r="8306" spans="1:18" x14ac:dyDescent="0.3">
      <c r="A8306" t="s">
        <v>22691</v>
      </c>
      <c r="B8306">
        <f>MID(dane3[[#This Row],[PassengerId]],1,4)+0</f>
        <v>8863</v>
      </c>
      <c r="C8306" t="s">
        <v>19</v>
      </c>
      <c r="D8306" t="b">
        <v>0</v>
      </c>
      <c r="E8306" t="s">
        <v>22692</v>
      </c>
      <c r="F8306" t="str">
        <f>MID($E8306,1,1)</f>
        <v>E</v>
      </c>
      <c r="G8306" t="str">
        <f>IFERROR(MID($E8306,SEARCH("/",$E8306,SEARCH("/",$E8306)+1)+1,1),"")</f>
        <v>S</v>
      </c>
      <c r="H8306" t="s">
        <v>46</v>
      </c>
      <c r="I8306">
        <v>24</v>
      </c>
      <c r="J8306" t="b">
        <v>0</v>
      </c>
      <c r="K8306" s="7">
        <v>0</v>
      </c>
      <c r="L8306" s="7">
        <v>784</v>
      </c>
      <c r="M8306" s="7">
        <v>5</v>
      </c>
      <c r="N8306" s="7">
        <v>0</v>
      </c>
      <c r="O8306" s="7">
        <v>1</v>
      </c>
      <c r="P8306" s="7">
        <f>SUM(dane3[[#This Row],[RoomService]:[VRDeck]])</f>
        <v>790</v>
      </c>
      <c r="Q8306" t="s">
        <v>22693</v>
      </c>
      <c r="R8306" t="b">
        <v>1</v>
      </c>
    </row>
    <row r="8307" spans="1:18" x14ac:dyDescent="0.3">
      <c r="A8307" t="s">
        <v>3380</v>
      </c>
      <c r="B8307">
        <f>MID(dane3[[#This Row],[PassengerId]],1,4)+0</f>
        <v>1311</v>
      </c>
      <c r="C8307" t="s">
        <v>53</v>
      </c>
      <c r="D8307" t="b">
        <v>0</v>
      </c>
      <c r="E8307" t="s">
        <v>3381</v>
      </c>
      <c r="F8307" t="str">
        <f>MID($E8307,1,1)</f>
        <v>F</v>
      </c>
      <c r="G8307" t="str">
        <f>IFERROR(MID($E8307,SEARCH("/",$E8307,SEARCH("/",$E8307)+1)+1,1),"")</f>
        <v>P</v>
      </c>
      <c r="H8307" t="s">
        <v>32</v>
      </c>
      <c r="I8307">
        <v>1</v>
      </c>
      <c r="J8307" t="b">
        <v>0</v>
      </c>
      <c r="K8307" s="7">
        <v>0</v>
      </c>
      <c r="L8307" s="7">
        <v>0</v>
      </c>
      <c r="M8307" s="7">
        <v>0</v>
      </c>
      <c r="N8307" s="7">
        <v>0</v>
      </c>
      <c r="O8307" s="7">
        <v>0</v>
      </c>
      <c r="P8307" s="7">
        <f>SUM(dane3[[#This Row],[RoomService]:[VRDeck]])</f>
        <v>0</v>
      </c>
      <c r="Q8307" t="s">
        <v>3382</v>
      </c>
      <c r="R8307" t="b">
        <v>1</v>
      </c>
    </row>
    <row r="8308" spans="1:18" x14ac:dyDescent="0.3">
      <c r="A8308" t="s">
        <v>22697</v>
      </c>
      <c r="B8308">
        <f>MID(dane3[[#This Row],[PassengerId]],1,4)+0</f>
        <v>8865</v>
      </c>
      <c r="C8308" t="s">
        <v>19</v>
      </c>
      <c r="D8308" t="b">
        <v>0</v>
      </c>
      <c r="E8308" t="s">
        <v>22698</v>
      </c>
      <c r="F8308" t="str">
        <f>MID($E8308,1,1)</f>
        <v>F</v>
      </c>
      <c r="G8308" t="str">
        <f>IFERROR(MID($E8308,SEARCH("/",$E8308,SEARCH("/",$E8308)+1)+1,1),"")</f>
        <v>P</v>
      </c>
      <c r="H8308" t="s">
        <v>16</v>
      </c>
      <c r="I8308">
        <v>24</v>
      </c>
      <c r="J8308" t="b">
        <v>0</v>
      </c>
      <c r="K8308" s="7">
        <v>121</v>
      </c>
      <c r="L8308" s="7">
        <v>10</v>
      </c>
      <c r="M8308" s="7">
        <v>341</v>
      </c>
      <c r="N8308" s="7">
        <v>307</v>
      </c>
      <c r="O8308" s="7">
        <v>47</v>
      </c>
      <c r="P8308" s="7">
        <f>SUM(dane3[[#This Row],[RoomService]:[VRDeck]])</f>
        <v>826</v>
      </c>
      <c r="Q8308" t="s">
        <v>22699</v>
      </c>
      <c r="R8308" t="b">
        <v>0</v>
      </c>
    </row>
    <row r="8309" spans="1:18" x14ac:dyDescent="0.3">
      <c r="A8309" t="s">
        <v>22700</v>
      </c>
      <c r="B8309">
        <f>MID(dane3[[#This Row],[PassengerId]],1,4)+0</f>
        <v>8867</v>
      </c>
      <c r="C8309" t="s">
        <v>14</v>
      </c>
      <c r="D8309" t="b">
        <v>1</v>
      </c>
      <c r="E8309" t="s">
        <v>22701</v>
      </c>
      <c r="F8309" t="str">
        <f>MID($E8309,1,1)</f>
        <v>B</v>
      </c>
      <c r="G8309" t="str">
        <f>IFERROR(MID($E8309,SEARCH("/",$E8309,SEARCH("/",$E8309)+1)+1,1),"")</f>
        <v>P</v>
      </c>
      <c r="H8309" t="s">
        <v>46</v>
      </c>
      <c r="I8309">
        <v>30</v>
      </c>
      <c r="J8309" t="b">
        <v>0</v>
      </c>
      <c r="K8309" s="7">
        <v>0</v>
      </c>
      <c r="L8309" s="7">
        <v>0</v>
      </c>
      <c r="M8309" s="7">
        <v>0</v>
      </c>
      <c r="N8309" s="7">
        <v>0</v>
      </c>
      <c r="O8309" s="7">
        <v>0</v>
      </c>
      <c r="P8309" s="7">
        <f>SUM(dane3[[#This Row],[RoomService]:[VRDeck]])</f>
        <v>0</v>
      </c>
      <c r="Q8309" t="s">
        <v>22702</v>
      </c>
      <c r="R8309" t="b">
        <v>1</v>
      </c>
    </row>
    <row r="8310" spans="1:18" x14ac:dyDescent="0.3">
      <c r="A8310" t="s">
        <v>22703</v>
      </c>
      <c r="B8310">
        <f>MID(dane3[[#This Row],[PassengerId]],1,4)+0</f>
        <v>8867</v>
      </c>
      <c r="C8310" t="s">
        <v>14</v>
      </c>
      <c r="D8310" t="b">
        <v>1</v>
      </c>
      <c r="E8310" t="s">
        <v>22701</v>
      </c>
      <c r="F8310" t="str">
        <f>MID($E8310,1,1)</f>
        <v>B</v>
      </c>
      <c r="G8310" t="str">
        <f>IFERROR(MID($E8310,SEARCH("/",$E8310,SEARCH("/",$E8310)+1)+1,1),"")</f>
        <v>P</v>
      </c>
      <c r="H8310" t="s">
        <v>46</v>
      </c>
      <c r="I8310">
        <v>38</v>
      </c>
      <c r="J8310" t="b">
        <v>0</v>
      </c>
      <c r="K8310" s="7">
        <v>0</v>
      </c>
      <c r="L8310" s="7">
        <v>0</v>
      </c>
      <c r="M8310" s="7">
        <v>0</v>
      </c>
      <c r="N8310" s="7">
        <v>0</v>
      </c>
      <c r="O8310" s="7">
        <v>0</v>
      </c>
      <c r="P8310" s="7">
        <f>SUM(dane3[[#This Row],[RoomService]:[VRDeck]])</f>
        <v>0</v>
      </c>
      <c r="Q8310" t="s">
        <v>22704</v>
      </c>
      <c r="R8310" t="b">
        <v>1</v>
      </c>
    </row>
    <row r="8311" spans="1:18" x14ac:dyDescent="0.3">
      <c r="A8311" t="s">
        <v>22705</v>
      </c>
      <c r="B8311">
        <f>MID(dane3[[#This Row],[PassengerId]],1,4)+0</f>
        <v>8868</v>
      </c>
      <c r="C8311" t="s">
        <v>19</v>
      </c>
      <c r="D8311" t="b">
        <v>0</v>
      </c>
      <c r="E8311" t="s">
        <v>22706</v>
      </c>
      <c r="F8311" t="str">
        <f>MID($E8311,1,1)</f>
        <v>G</v>
      </c>
      <c r="G8311" t="str">
        <f>IFERROR(MID($E8311,SEARCH("/",$E8311,SEARCH("/",$E8311)+1)+1,1),"")</f>
        <v>S</v>
      </c>
      <c r="H8311" t="s">
        <v>16</v>
      </c>
      <c r="I8311">
        <v>39</v>
      </c>
      <c r="J8311" t="b">
        <v>0</v>
      </c>
      <c r="K8311" s="7">
        <v>0</v>
      </c>
      <c r="L8311" s="7">
        <v>798</v>
      </c>
      <c r="M8311" s="7">
        <v>0</v>
      </c>
      <c r="N8311" s="7">
        <v>56</v>
      </c>
      <c r="O8311" s="7">
        <v>0</v>
      </c>
      <c r="P8311" s="7">
        <f>SUM(dane3[[#This Row],[RoomService]:[VRDeck]])</f>
        <v>854</v>
      </c>
      <c r="Q8311" t="s">
        <v>22707</v>
      </c>
      <c r="R8311" t="b">
        <v>1</v>
      </c>
    </row>
    <row r="8312" spans="1:18" x14ac:dyDescent="0.3">
      <c r="A8312" t="s">
        <v>22708</v>
      </c>
      <c r="B8312">
        <f>MID(dane3[[#This Row],[PassengerId]],1,4)+0</f>
        <v>8869</v>
      </c>
      <c r="C8312" t="s">
        <v>19</v>
      </c>
      <c r="D8312" t="b">
        <v>1</v>
      </c>
      <c r="E8312" t="s">
        <v>22709</v>
      </c>
      <c r="F8312" t="str">
        <f>MID($E8312,1,1)</f>
        <v>G</v>
      </c>
      <c r="G8312" t="str">
        <f>IFERROR(MID($E8312,SEARCH("/",$E8312,SEARCH("/",$E8312)+1)+1,1),"")</f>
        <v>S</v>
      </c>
      <c r="H8312" t="s">
        <v>16</v>
      </c>
      <c r="I8312">
        <v>31</v>
      </c>
      <c r="J8312" t="b">
        <v>0</v>
      </c>
      <c r="K8312" s="7">
        <v>0</v>
      </c>
      <c r="L8312" s="7">
        <v>0</v>
      </c>
      <c r="M8312" s="7">
        <v>0</v>
      </c>
      <c r="N8312" s="7">
        <v>0</v>
      </c>
      <c r="O8312" s="7">
        <v>0</v>
      </c>
      <c r="P8312" s="7">
        <f>SUM(dane3[[#This Row],[RoomService]:[VRDeck]])</f>
        <v>0</v>
      </c>
      <c r="Q8312" t="s">
        <v>22710</v>
      </c>
      <c r="R8312" t="b">
        <v>1</v>
      </c>
    </row>
    <row r="8313" spans="1:18" x14ac:dyDescent="0.3">
      <c r="A8313" t="s">
        <v>22711</v>
      </c>
      <c r="B8313">
        <f>MID(dane3[[#This Row],[PassengerId]],1,4)+0</f>
        <v>8871</v>
      </c>
      <c r="C8313" t="s">
        <v>19</v>
      </c>
      <c r="D8313" t="b">
        <v>0</v>
      </c>
      <c r="E8313" t="s">
        <v>22712</v>
      </c>
      <c r="F8313" t="str">
        <f>MID($E8313,1,1)</f>
        <v>G</v>
      </c>
      <c r="G8313" t="str">
        <f>IFERROR(MID($E8313,SEARCH("/",$E8313,SEARCH("/",$E8313)+1)+1,1),"")</f>
        <v>S</v>
      </c>
      <c r="H8313" t="s">
        <v>16</v>
      </c>
      <c r="I8313">
        <v>33</v>
      </c>
      <c r="J8313" t="b">
        <v>0</v>
      </c>
      <c r="K8313" s="7">
        <v>0</v>
      </c>
      <c r="L8313" s="7">
        <v>116</v>
      </c>
      <c r="M8313" s="7">
        <v>412</v>
      </c>
      <c r="N8313" s="7">
        <v>379</v>
      </c>
      <c r="O8313" s="7">
        <v>0</v>
      </c>
      <c r="P8313" s="7">
        <f>SUM(dane3[[#This Row],[RoomService]:[VRDeck]])</f>
        <v>907</v>
      </c>
      <c r="Q8313" t="s">
        <v>22713</v>
      </c>
      <c r="R8313" t="b">
        <v>1</v>
      </c>
    </row>
    <row r="8314" spans="1:18" x14ac:dyDescent="0.3">
      <c r="A8314" t="s">
        <v>22714</v>
      </c>
      <c r="B8314">
        <f>MID(dane3[[#This Row],[PassengerId]],1,4)+0</f>
        <v>8871</v>
      </c>
      <c r="C8314" t="s">
        <v>19</v>
      </c>
      <c r="D8314" t="b">
        <v>1</v>
      </c>
      <c r="E8314" t="s">
        <v>22712</v>
      </c>
      <c r="F8314" t="str">
        <f>MID($E8314,1,1)</f>
        <v>G</v>
      </c>
      <c r="G8314" t="str">
        <f>IFERROR(MID($E8314,SEARCH("/",$E8314,SEARCH("/",$E8314)+1)+1,1),"")</f>
        <v>S</v>
      </c>
      <c r="H8314" t="s">
        <v>32</v>
      </c>
      <c r="I8314">
        <v>15</v>
      </c>
      <c r="J8314" t="b">
        <v>0</v>
      </c>
      <c r="K8314" s="7">
        <v>0</v>
      </c>
      <c r="L8314" s="7">
        <v>0</v>
      </c>
      <c r="M8314" s="7">
        <v>0</v>
      </c>
      <c r="N8314" s="7">
        <v>0</v>
      </c>
      <c r="O8314" s="7">
        <v>0</v>
      </c>
      <c r="P8314" s="7">
        <f>SUM(dane3[[#This Row],[RoomService]:[VRDeck]])</f>
        <v>0</v>
      </c>
      <c r="Q8314" t="s">
        <v>22715</v>
      </c>
      <c r="R8314" t="b">
        <v>1</v>
      </c>
    </row>
    <row r="8315" spans="1:18" x14ac:dyDescent="0.3">
      <c r="A8315" t="s">
        <v>22455</v>
      </c>
      <c r="B8315">
        <f>MID(dane3[[#This Row],[PassengerId]],1,4)+0</f>
        <v>8783</v>
      </c>
      <c r="C8315" t="s">
        <v>53</v>
      </c>
      <c r="D8315" t="b">
        <v>1</v>
      </c>
      <c r="E8315" t="s">
        <v>22453</v>
      </c>
      <c r="F8315" t="str">
        <f>MID($E8315,1,1)</f>
        <v>D</v>
      </c>
      <c r="G8315" t="str">
        <f>IFERROR(MID($E8315,SEARCH("/",$E8315,SEARCH("/",$E8315)+1)+1,1),"")</f>
        <v>P</v>
      </c>
      <c r="H8315" t="s">
        <v>16</v>
      </c>
      <c r="I8315">
        <v>36</v>
      </c>
      <c r="J8315" t="b">
        <v>0</v>
      </c>
      <c r="K8315" s="7">
        <v>0</v>
      </c>
      <c r="L8315" s="7">
        <v>0</v>
      </c>
      <c r="M8315" s="7">
        <v>0</v>
      </c>
      <c r="N8315" s="7">
        <v>0</v>
      </c>
      <c r="O8315" s="7">
        <v>0</v>
      </c>
      <c r="P8315" s="7">
        <f>SUM(dane3[[#This Row],[RoomService]:[VRDeck]])</f>
        <v>0</v>
      </c>
      <c r="Q8315" t="s">
        <v>22456</v>
      </c>
      <c r="R8315" t="b">
        <v>1</v>
      </c>
    </row>
    <row r="8316" spans="1:18" x14ac:dyDescent="0.3">
      <c r="A8316" t="s">
        <v>22719</v>
      </c>
      <c r="B8316">
        <f>MID(dane3[[#This Row],[PassengerId]],1,4)+0</f>
        <v>8874</v>
      </c>
      <c r="C8316" t="s">
        <v>19</v>
      </c>
      <c r="D8316" t="b">
        <v>1</v>
      </c>
      <c r="E8316" t="s">
        <v>22720</v>
      </c>
      <c r="F8316" t="str">
        <f>MID($E8316,1,1)</f>
        <v>G</v>
      </c>
      <c r="G8316" t="str">
        <f>IFERROR(MID($E8316,SEARCH("/",$E8316,SEARCH("/",$E8316)+1)+1,1),"")</f>
        <v>P</v>
      </c>
      <c r="H8316" t="s">
        <v>16</v>
      </c>
      <c r="I8316">
        <v>24</v>
      </c>
      <c r="J8316" t="b">
        <v>0</v>
      </c>
      <c r="K8316" s="7">
        <v>0</v>
      </c>
      <c r="L8316" s="7">
        <v>0</v>
      </c>
      <c r="M8316" s="7">
        <v>0</v>
      </c>
      <c r="N8316" s="7">
        <v>0</v>
      </c>
      <c r="O8316" s="7">
        <v>0</v>
      </c>
      <c r="P8316" s="7">
        <f>SUM(dane3[[#This Row],[RoomService]:[VRDeck]])</f>
        <v>0</v>
      </c>
      <c r="Q8316" t="s">
        <v>22721</v>
      </c>
      <c r="R8316" t="b">
        <v>0</v>
      </c>
    </row>
    <row r="8317" spans="1:18" x14ac:dyDescent="0.3">
      <c r="A8317" t="s">
        <v>22722</v>
      </c>
      <c r="B8317">
        <f>MID(dane3[[#This Row],[PassengerId]],1,4)+0</f>
        <v>8876</v>
      </c>
      <c r="C8317" t="s">
        <v>14</v>
      </c>
      <c r="D8317" t="b">
        <v>0</v>
      </c>
      <c r="E8317" t="s">
        <v>22723</v>
      </c>
      <c r="F8317" t="str">
        <f>MID($E8317,1,1)</f>
        <v>B</v>
      </c>
      <c r="G8317" t="str">
        <f>IFERROR(MID($E8317,SEARCH("/",$E8317,SEARCH("/",$E8317)+1)+1,1),"")</f>
        <v>P</v>
      </c>
      <c r="H8317" t="s">
        <v>46</v>
      </c>
      <c r="I8317">
        <v>44</v>
      </c>
      <c r="J8317" t="b">
        <v>0</v>
      </c>
      <c r="K8317" s="7">
        <v>0</v>
      </c>
      <c r="L8317" s="7">
        <v>71</v>
      </c>
      <c r="M8317" s="7">
        <v>7148</v>
      </c>
      <c r="N8317" s="7">
        <v>427</v>
      </c>
      <c r="O8317" s="7">
        <v>394</v>
      </c>
      <c r="P8317" s="7">
        <f>SUM(dane3[[#This Row],[RoomService]:[VRDeck]])</f>
        <v>8040</v>
      </c>
      <c r="Q8317" t="s">
        <v>22724</v>
      </c>
      <c r="R8317" t="b">
        <v>1</v>
      </c>
    </row>
    <row r="8318" spans="1:18" x14ac:dyDescent="0.3">
      <c r="A8318" t="s">
        <v>22725</v>
      </c>
      <c r="B8318">
        <f>MID(dane3[[#This Row],[PassengerId]],1,4)+0</f>
        <v>8878</v>
      </c>
      <c r="C8318" t="s">
        <v>19</v>
      </c>
      <c r="D8318" t="b">
        <v>0</v>
      </c>
      <c r="E8318" t="s">
        <v>22726</v>
      </c>
      <c r="F8318" t="str">
        <f>MID($E8318,1,1)</f>
        <v>E</v>
      </c>
      <c r="G8318" t="str">
        <f>IFERROR(MID($E8318,SEARCH("/",$E8318,SEARCH("/",$E8318)+1)+1,1),"")</f>
        <v>P</v>
      </c>
      <c r="H8318" t="s">
        <v>16</v>
      </c>
      <c r="I8318">
        <v>22</v>
      </c>
      <c r="J8318" t="b">
        <v>0</v>
      </c>
      <c r="K8318" s="7">
        <v>0</v>
      </c>
      <c r="L8318" s="7">
        <v>0</v>
      </c>
      <c r="M8318" s="7">
        <v>0</v>
      </c>
      <c r="N8318" s="7">
        <v>0</v>
      </c>
      <c r="O8318" s="7">
        <v>906</v>
      </c>
      <c r="P8318" s="7">
        <f>SUM(dane3[[#This Row],[RoomService]:[VRDeck]])</f>
        <v>906</v>
      </c>
      <c r="Q8318" t="s">
        <v>22727</v>
      </c>
      <c r="R8318" t="b">
        <v>0</v>
      </c>
    </row>
    <row r="8319" spans="1:18" x14ac:dyDescent="0.3">
      <c r="A8319" t="s">
        <v>22519</v>
      </c>
      <c r="B8319">
        <f>MID(dane3[[#This Row],[PassengerId]],1,4)+0</f>
        <v>8806</v>
      </c>
      <c r="C8319" t="s">
        <v>53</v>
      </c>
      <c r="D8319" t="b">
        <v>0</v>
      </c>
      <c r="E8319" t="s">
        <v>22520</v>
      </c>
      <c r="F8319" t="str">
        <f>MID($E8319,1,1)</f>
        <v>F</v>
      </c>
      <c r="G8319" t="str">
        <f>IFERROR(MID($E8319,SEARCH("/",$E8319,SEARCH("/",$E8319)+1)+1,1),"")</f>
        <v>S</v>
      </c>
      <c r="H8319" t="s">
        <v>16</v>
      </c>
      <c r="I8319">
        <v>32</v>
      </c>
      <c r="J8319" t="b">
        <v>0</v>
      </c>
      <c r="K8319" s="7">
        <v>81</v>
      </c>
      <c r="L8319" s="7">
        <v>0</v>
      </c>
      <c r="M8319" s="7">
        <v>1363</v>
      </c>
      <c r="N8319" s="7">
        <v>0</v>
      </c>
      <c r="O8319" s="7">
        <v>0</v>
      </c>
      <c r="P8319" s="7">
        <f>SUM(dane3[[#This Row],[RoomService]:[VRDeck]])</f>
        <v>1444</v>
      </c>
      <c r="Q8319" t="s">
        <v>22521</v>
      </c>
      <c r="R8319" t="b">
        <v>1</v>
      </c>
    </row>
    <row r="8320" spans="1:18" x14ac:dyDescent="0.3">
      <c r="A8320" t="s">
        <v>22731</v>
      </c>
      <c r="B8320">
        <f>MID(dane3[[#This Row],[PassengerId]],1,4)+0</f>
        <v>8881</v>
      </c>
      <c r="C8320" t="s">
        <v>19</v>
      </c>
      <c r="D8320" t="b">
        <v>0</v>
      </c>
      <c r="E8320" t="s">
        <v>22732</v>
      </c>
      <c r="F8320" t="str">
        <f>MID($E8320,1,1)</f>
        <v>F</v>
      </c>
      <c r="G8320" t="str">
        <f>IFERROR(MID($E8320,SEARCH("/",$E8320,SEARCH("/",$E8320)+1)+1,1),"")</f>
        <v>S</v>
      </c>
      <c r="H8320" t="s">
        <v>46</v>
      </c>
      <c r="I8320">
        <v>34</v>
      </c>
      <c r="J8320" t="b">
        <v>0</v>
      </c>
      <c r="K8320" s="7">
        <v>0</v>
      </c>
      <c r="L8320" s="7">
        <v>0</v>
      </c>
      <c r="M8320" s="7">
        <v>717</v>
      </c>
      <c r="N8320" s="7">
        <v>0</v>
      </c>
      <c r="O8320" s="7">
        <v>0</v>
      </c>
      <c r="P8320" s="7">
        <f>SUM(dane3[[#This Row],[RoomService]:[VRDeck]])</f>
        <v>717</v>
      </c>
      <c r="Q8320" t="s">
        <v>22733</v>
      </c>
      <c r="R8320" t="b">
        <v>1</v>
      </c>
    </row>
    <row r="8321" spans="1:18" x14ac:dyDescent="0.3">
      <c r="A8321" t="s">
        <v>22734</v>
      </c>
      <c r="B8321">
        <f>MID(dane3[[#This Row],[PassengerId]],1,4)+0</f>
        <v>8883</v>
      </c>
      <c r="C8321" t="s">
        <v>19</v>
      </c>
      <c r="D8321" t="b">
        <v>0</v>
      </c>
      <c r="E8321" t="s">
        <v>22735</v>
      </c>
      <c r="F8321" t="str">
        <f>MID($E8321,1,1)</f>
        <v>G</v>
      </c>
      <c r="G8321" t="str">
        <f>IFERROR(MID($E8321,SEARCH("/",$E8321,SEARCH("/",$E8321)+1)+1,1),"")</f>
        <v>P</v>
      </c>
      <c r="H8321" t="s">
        <v>16</v>
      </c>
      <c r="I8321">
        <v>8</v>
      </c>
      <c r="J8321" t="b">
        <v>0</v>
      </c>
      <c r="K8321" s="7">
        <v>0</v>
      </c>
      <c r="L8321" s="7">
        <v>0</v>
      </c>
      <c r="M8321" s="7">
        <v>0</v>
      </c>
      <c r="N8321" s="7">
        <v>0</v>
      </c>
      <c r="O8321" s="7">
        <v>0</v>
      </c>
      <c r="P8321" s="7">
        <f>SUM(dane3[[#This Row],[RoomService]:[VRDeck]])</f>
        <v>0</v>
      </c>
      <c r="Q8321" t="s">
        <v>22736</v>
      </c>
      <c r="R8321" t="b">
        <v>0</v>
      </c>
    </row>
    <row r="8322" spans="1:18" x14ac:dyDescent="0.3">
      <c r="A8322" t="s">
        <v>22737</v>
      </c>
      <c r="B8322">
        <f>MID(dane3[[#This Row],[PassengerId]],1,4)+0</f>
        <v>8884</v>
      </c>
      <c r="C8322" t="s">
        <v>19</v>
      </c>
      <c r="D8322" t="b">
        <v>0</v>
      </c>
      <c r="E8322" t="s">
        <v>22738</v>
      </c>
      <c r="F8322" t="str">
        <f>MID($E8322,1,1)</f>
        <v>F</v>
      </c>
      <c r="G8322" t="str">
        <f>IFERROR(MID($E8322,SEARCH("/",$E8322,SEARCH("/",$E8322)+1)+1,1),"")</f>
        <v>P</v>
      </c>
      <c r="H8322" t="s">
        <v>16</v>
      </c>
      <c r="I8322">
        <v>26</v>
      </c>
      <c r="J8322" t="b">
        <v>0</v>
      </c>
      <c r="K8322" s="7">
        <v>1471</v>
      </c>
      <c r="L8322" s="7">
        <v>0</v>
      </c>
      <c r="M8322" s="7">
        <v>7</v>
      </c>
      <c r="N8322" s="7">
        <v>5</v>
      </c>
      <c r="O8322" s="7">
        <v>0</v>
      </c>
      <c r="P8322" s="7">
        <f>SUM(dane3[[#This Row],[RoomService]:[VRDeck]])</f>
        <v>1483</v>
      </c>
      <c r="Q8322" t="s">
        <v>22739</v>
      </c>
      <c r="R8322" t="b">
        <v>1</v>
      </c>
    </row>
    <row r="8323" spans="1:18" x14ac:dyDescent="0.3">
      <c r="A8323" t="s">
        <v>22534</v>
      </c>
      <c r="B8323">
        <f>MID(dane3[[#This Row],[PassengerId]],1,4)+0</f>
        <v>8812</v>
      </c>
      <c r="C8323" t="s">
        <v>53</v>
      </c>
      <c r="D8323" t="b">
        <v>1</v>
      </c>
      <c r="E8323" t="s">
        <v>22535</v>
      </c>
      <c r="F8323" t="str">
        <f>MID($E8323,1,1)</f>
        <v>E</v>
      </c>
      <c r="G8323" t="str">
        <f>IFERROR(MID($E8323,SEARCH("/",$E8323,SEARCH("/",$E8323)+1)+1,1),"")</f>
        <v>P</v>
      </c>
      <c r="H8323" t="s">
        <v>16</v>
      </c>
      <c r="I8323">
        <v>23</v>
      </c>
      <c r="J8323" t="b">
        <v>0</v>
      </c>
      <c r="K8323" s="7">
        <v>0</v>
      </c>
      <c r="L8323" s="7">
        <v>0</v>
      </c>
      <c r="M8323" s="7">
        <v>0</v>
      </c>
      <c r="N8323" s="7">
        <v>0</v>
      </c>
      <c r="O8323" s="7">
        <v>0</v>
      </c>
      <c r="P8323" s="7">
        <f>SUM(dane3[[#This Row],[RoomService]:[VRDeck]])</f>
        <v>0</v>
      </c>
      <c r="Q8323" t="s">
        <v>22536</v>
      </c>
      <c r="R8323" t="b">
        <v>0</v>
      </c>
    </row>
    <row r="8324" spans="1:18" x14ac:dyDescent="0.3">
      <c r="A8324" t="s">
        <v>22743</v>
      </c>
      <c r="B8324">
        <f>MID(dane3[[#This Row],[PassengerId]],1,4)+0</f>
        <v>8886</v>
      </c>
      <c r="C8324" t="s">
        <v>19</v>
      </c>
      <c r="D8324" t="b">
        <v>0</v>
      </c>
      <c r="E8324" t="s">
        <v>22744</v>
      </c>
      <c r="F8324" t="str">
        <f>MID($E8324,1,1)</f>
        <v>G</v>
      </c>
      <c r="G8324" t="str">
        <f>IFERROR(MID($E8324,SEARCH("/",$E8324,SEARCH("/",$E8324)+1)+1,1),"")</f>
        <v>S</v>
      </c>
      <c r="H8324" t="s">
        <v>46</v>
      </c>
      <c r="I8324">
        <v>58</v>
      </c>
      <c r="J8324" t="b">
        <v>0</v>
      </c>
      <c r="K8324" s="7">
        <v>0</v>
      </c>
      <c r="L8324" s="7">
        <v>0</v>
      </c>
      <c r="M8324" s="7">
        <v>620</v>
      </c>
      <c r="N8324" s="7">
        <v>0</v>
      </c>
      <c r="O8324" s="7">
        <v>0</v>
      </c>
      <c r="P8324" s="7">
        <f>SUM(dane3[[#This Row],[RoomService]:[VRDeck]])</f>
        <v>620</v>
      </c>
      <c r="Q8324" t="s">
        <v>22745</v>
      </c>
      <c r="R8324" t="b">
        <v>0</v>
      </c>
    </row>
    <row r="8325" spans="1:18" x14ac:dyDescent="0.3">
      <c r="A8325" t="s">
        <v>22746</v>
      </c>
      <c r="B8325">
        <f>MID(dane3[[#This Row],[PassengerId]],1,4)+0</f>
        <v>8886</v>
      </c>
      <c r="C8325" t="s">
        <v>19</v>
      </c>
      <c r="D8325" t="b">
        <v>1</v>
      </c>
      <c r="E8325" t="s">
        <v>22744</v>
      </c>
      <c r="F8325" t="str">
        <f>MID($E8325,1,1)</f>
        <v>G</v>
      </c>
      <c r="G8325" t="str">
        <f>IFERROR(MID($E8325,SEARCH("/",$E8325,SEARCH("/",$E8325)+1)+1,1),"")</f>
        <v>S</v>
      </c>
      <c r="H8325" t="s">
        <v>16</v>
      </c>
      <c r="I8325">
        <v>4</v>
      </c>
      <c r="J8325" t="b">
        <v>0</v>
      </c>
      <c r="K8325" s="7">
        <v>0</v>
      </c>
      <c r="L8325" s="7">
        <v>0</v>
      </c>
      <c r="M8325" s="7">
        <v>0</v>
      </c>
      <c r="N8325" s="7">
        <v>0</v>
      </c>
      <c r="O8325" s="7">
        <v>0</v>
      </c>
      <c r="P8325" s="7">
        <f>SUM(dane3[[#This Row],[RoomService]:[VRDeck]])</f>
        <v>0</v>
      </c>
      <c r="Q8325" t="s">
        <v>22747</v>
      </c>
      <c r="R8325" t="b">
        <v>0</v>
      </c>
    </row>
    <row r="8326" spans="1:18" x14ac:dyDescent="0.3">
      <c r="A8326" t="s">
        <v>22748</v>
      </c>
      <c r="B8326">
        <f>MID(dane3[[#This Row],[PassengerId]],1,4)+0</f>
        <v>8886</v>
      </c>
      <c r="C8326" t="s">
        <v>19</v>
      </c>
      <c r="D8326" t="b">
        <v>0</v>
      </c>
      <c r="E8326" t="s">
        <v>22744</v>
      </c>
      <c r="F8326" t="str">
        <f>MID($E8326,1,1)</f>
        <v>G</v>
      </c>
      <c r="G8326" t="str">
        <f>IFERROR(MID($E8326,SEARCH("/",$E8326,SEARCH("/",$E8326)+1)+1,1),"")</f>
        <v>S</v>
      </c>
      <c r="H8326" t="s">
        <v>32</v>
      </c>
      <c r="I8326">
        <v>1</v>
      </c>
      <c r="J8326" t="b">
        <v>0</v>
      </c>
      <c r="K8326" s="7">
        <v>0</v>
      </c>
      <c r="L8326" s="7">
        <v>0</v>
      </c>
      <c r="M8326" s="7">
        <v>0</v>
      </c>
      <c r="N8326" s="7">
        <v>0</v>
      </c>
      <c r="O8326" s="7">
        <v>0</v>
      </c>
      <c r="P8326" s="7">
        <f>SUM(dane3[[#This Row],[RoomService]:[VRDeck]])</f>
        <v>0</v>
      </c>
      <c r="Q8326" t="s">
        <v>22749</v>
      </c>
      <c r="R8326" t="b">
        <v>1</v>
      </c>
    </row>
    <row r="8327" spans="1:18" x14ac:dyDescent="0.3">
      <c r="A8327" t="s">
        <v>22750</v>
      </c>
      <c r="B8327">
        <f>MID(dane3[[#This Row],[PassengerId]],1,4)+0</f>
        <v>8889</v>
      </c>
      <c r="C8327" t="s">
        <v>19</v>
      </c>
      <c r="D8327" t="b">
        <v>0</v>
      </c>
      <c r="E8327" t="s">
        <v>22751</v>
      </c>
      <c r="F8327" t="str">
        <f>MID($E8327,1,1)</f>
        <v>G</v>
      </c>
      <c r="G8327" t="str">
        <f>IFERROR(MID($E8327,SEARCH("/",$E8327,SEARCH("/",$E8327)+1)+1,1),"")</f>
        <v>P</v>
      </c>
      <c r="H8327" t="s">
        <v>46</v>
      </c>
      <c r="I8327">
        <v>17</v>
      </c>
      <c r="J8327" t="b">
        <v>0</v>
      </c>
      <c r="K8327" s="7">
        <v>0</v>
      </c>
      <c r="L8327" s="7">
        <v>0</v>
      </c>
      <c r="M8327" s="7">
        <v>615</v>
      </c>
      <c r="N8327" s="7">
        <v>0</v>
      </c>
      <c r="O8327" s="7">
        <v>0</v>
      </c>
      <c r="P8327" s="7">
        <f>SUM(dane3[[#This Row],[RoomService]:[VRDeck]])</f>
        <v>615</v>
      </c>
      <c r="Q8327" t="s">
        <v>22752</v>
      </c>
      <c r="R8327" t="b">
        <v>0</v>
      </c>
    </row>
    <row r="8328" spans="1:18" x14ac:dyDescent="0.3">
      <c r="A8328" t="s">
        <v>22753</v>
      </c>
      <c r="B8328">
        <f>MID(dane3[[#This Row],[PassengerId]],1,4)+0</f>
        <v>8890</v>
      </c>
      <c r="C8328" t="s">
        <v>19</v>
      </c>
      <c r="D8328" t="b">
        <v>0</v>
      </c>
      <c r="E8328" t="s">
        <v>22754</v>
      </c>
      <c r="F8328" t="str">
        <f>MID($E8328,1,1)</f>
        <v>G</v>
      </c>
      <c r="G8328" t="str">
        <f>IFERROR(MID($E8328,SEARCH("/",$E8328,SEARCH("/",$E8328)+1)+1,1),"")</f>
        <v>S</v>
      </c>
      <c r="H8328" t="s">
        <v>32</v>
      </c>
      <c r="I8328">
        <v>27</v>
      </c>
      <c r="J8328" t="b">
        <v>0</v>
      </c>
      <c r="K8328" s="7">
        <v>0</v>
      </c>
      <c r="L8328" s="7">
        <v>0</v>
      </c>
      <c r="M8328" s="7">
        <v>0</v>
      </c>
      <c r="N8328" s="7">
        <v>1606</v>
      </c>
      <c r="O8328" s="7">
        <v>3675</v>
      </c>
      <c r="P8328" s="7">
        <f>SUM(dane3[[#This Row],[RoomService]:[VRDeck]])</f>
        <v>5281</v>
      </c>
      <c r="Q8328" t="s">
        <v>22755</v>
      </c>
      <c r="R8328" t="b">
        <v>0</v>
      </c>
    </row>
    <row r="8329" spans="1:18" x14ac:dyDescent="0.3">
      <c r="A8329" t="s">
        <v>22756</v>
      </c>
      <c r="B8329">
        <f>MID(dane3[[#This Row],[PassengerId]],1,4)+0</f>
        <v>8891</v>
      </c>
      <c r="C8329" t="s">
        <v>19</v>
      </c>
      <c r="D8329" t="b">
        <v>0</v>
      </c>
      <c r="E8329" t="s">
        <v>22757</v>
      </c>
      <c r="F8329" t="str">
        <f>MID($E8329,1,1)</f>
        <v>F</v>
      </c>
      <c r="G8329" t="str">
        <f>IFERROR(MID($E8329,SEARCH("/",$E8329,SEARCH("/",$E8329)+1)+1,1),"")</f>
        <v>P</v>
      </c>
      <c r="H8329" t="s">
        <v>16</v>
      </c>
      <c r="I8329">
        <v>24</v>
      </c>
      <c r="J8329" t="b">
        <v>0</v>
      </c>
      <c r="K8329" s="7">
        <v>1186</v>
      </c>
      <c r="L8329" s="7">
        <v>0</v>
      </c>
      <c r="M8329" s="7">
        <v>381</v>
      </c>
      <c r="N8329" s="7">
        <v>3</v>
      </c>
      <c r="O8329" s="7">
        <v>173</v>
      </c>
      <c r="P8329" s="7">
        <f>SUM(dane3[[#This Row],[RoomService]:[VRDeck]])</f>
        <v>1743</v>
      </c>
      <c r="Q8329" t="s">
        <v>22758</v>
      </c>
      <c r="R8329" t="b">
        <v>1</v>
      </c>
    </row>
    <row r="8330" spans="1:18" x14ac:dyDescent="0.3">
      <c r="A8330" t="s">
        <v>22759</v>
      </c>
      <c r="B8330">
        <f>MID(dane3[[#This Row],[PassengerId]],1,4)+0</f>
        <v>8891</v>
      </c>
      <c r="C8330" t="s">
        <v>19</v>
      </c>
      <c r="D8330" t="b">
        <v>0</v>
      </c>
      <c r="E8330" t="s">
        <v>22757</v>
      </c>
      <c r="F8330" t="str">
        <f>MID($E8330,1,1)</f>
        <v>F</v>
      </c>
      <c r="G8330" t="str">
        <f>IFERROR(MID($E8330,SEARCH("/",$E8330,SEARCH("/",$E8330)+1)+1,1),"")</f>
        <v>P</v>
      </c>
      <c r="H8330" t="s">
        <v>16</v>
      </c>
      <c r="I8330">
        <v>16</v>
      </c>
      <c r="J8330" t="b">
        <v>0</v>
      </c>
      <c r="K8330" s="7">
        <v>0</v>
      </c>
      <c r="L8330" s="7">
        <v>1332</v>
      </c>
      <c r="M8330" s="7">
        <v>0</v>
      </c>
      <c r="N8330" s="7">
        <v>0</v>
      </c>
      <c r="O8330" s="7">
        <v>0</v>
      </c>
      <c r="P8330" s="7">
        <f>SUM(dane3[[#This Row],[RoomService]:[VRDeck]])</f>
        <v>1332</v>
      </c>
      <c r="Q8330" t="s">
        <v>22760</v>
      </c>
      <c r="R8330" t="b">
        <v>1</v>
      </c>
    </row>
    <row r="8331" spans="1:18" x14ac:dyDescent="0.3">
      <c r="A8331" t="s">
        <v>22761</v>
      </c>
      <c r="B8331">
        <f>MID(dane3[[#This Row],[PassengerId]],1,4)+0</f>
        <v>8892</v>
      </c>
      <c r="C8331" t="s">
        <v>19</v>
      </c>
      <c r="D8331" t="b">
        <v>0</v>
      </c>
      <c r="E8331" t="s">
        <v>22762</v>
      </c>
      <c r="F8331" t="str">
        <f>MID($E8331,1,1)</f>
        <v>F</v>
      </c>
      <c r="G8331" t="str">
        <f>IFERROR(MID($E8331,SEARCH("/",$E8331,SEARCH("/",$E8331)+1)+1,1),"")</f>
        <v>P</v>
      </c>
      <c r="H8331" t="s">
        <v>16</v>
      </c>
      <c r="I8331">
        <v>28</v>
      </c>
      <c r="J8331" t="b">
        <v>0</v>
      </c>
      <c r="K8331" s="7">
        <v>0</v>
      </c>
      <c r="L8331" s="7">
        <v>16</v>
      </c>
      <c r="M8331" s="7">
        <v>496</v>
      </c>
      <c r="N8331" s="7">
        <v>318</v>
      </c>
      <c r="O8331" s="7">
        <v>0</v>
      </c>
      <c r="P8331" s="7">
        <f>SUM(dane3[[#This Row],[RoomService]:[VRDeck]])</f>
        <v>830</v>
      </c>
      <c r="Q8331" t="s">
        <v>22763</v>
      </c>
      <c r="R8331" t="b">
        <v>0</v>
      </c>
    </row>
    <row r="8332" spans="1:18" x14ac:dyDescent="0.3">
      <c r="A8332" t="s">
        <v>22571</v>
      </c>
      <c r="B8332">
        <f>MID(dane3[[#This Row],[PassengerId]],1,4)+0</f>
        <v>8823</v>
      </c>
      <c r="C8332" t="s">
        <v>53</v>
      </c>
      <c r="D8332" t="b">
        <v>1</v>
      </c>
      <c r="E8332" t="s">
        <v>22572</v>
      </c>
      <c r="F8332" t="str">
        <f>MID($E8332,1,1)</f>
        <v>F</v>
      </c>
      <c r="G8332" t="str">
        <f>IFERROR(MID($E8332,SEARCH("/",$E8332,SEARCH("/",$E8332)+1)+1,1),"")</f>
        <v>S</v>
      </c>
      <c r="H8332" t="s">
        <v>16</v>
      </c>
      <c r="I8332">
        <v>19</v>
      </c>
      <c r="J8332" t="b">
        <v>0</v>
      </c>
      <c r="K8332" s="7">
        <v>0</v>
      </c>
      <c r="L8332" s="7">
        <v>0</v>
      </c>
      <c r="M8332" s="7">
        <v>0</v>
      </c>
      <c r="N8332" s="7">
        <v>0</v>
      </c>
      <c r="O8332" s="7">
        <v>0</v>
      </c>
      <c r="P8332" s="7">
        <f>SUM(dane3[[#This Row],[RoomService]:[VRDeck]])</f>
        <v>0</v>
      </c>
      <c r="Q8332" t="s">
        <v>22573</v>
      </c>
      <c r="R8332" t="b">
        <v>1</v>
      </c>
    </row>
    <row r="8333" spans="1:18" x14ac:dyDescent="0.3">
      <c r="A8333" t="s">
        <v>22593</v>
      </c>
      <c r="B8333">
        <f>MID(dane3[[#This Row],[PassengerId]],1,4)+0</f>
        <v>8830</v>
      </c>
      <c r="C8333" t="s">
        <v>53</v>
      </c>
      <c r="D8333" t="b">
        <v>0</v>
      </c>
      <c r="E8333" t="s">
        <v>22594</v>
      </c>
      <c r="F8333" t="str">
        <f>MID($E8333,1,1)</f>
        <v>E</v>
      </c>
      <c r="G8333" t="str">
        <f>IFERROR(MID($E8333,SEARCH("/",$E8333,SEARCH("/",$E8333)+1)+1,1),"")</f>
        <v>S</v>
      </c>
      <c r="H8333" t="s">
        <v>16</v>
      </c>
      <c r="I8333">
        <v>29</v>
      </c>
      <c r="J8333" t="b">
        <v>0</v>
      </c>
      <c r="K8333" s="7">
        <v>230</v>
      </c>
      <c r="L8333" s="7">
        <v>0</v>
      </c>
      <c r="M8333" s="7">
        <v>1404</v>
      </c>
      <c r="N8333" s="7">
        <v>464</v>
      </c>
      <c r="O8333" s="7">
        <v>0</v>
      </c>
      <c r="P8333" s="7">
        <f>SUM(dane3[[#This Row],[RoomService]:[VRDeck]])</f>
        <v>2098</v>
      </c>
      <c r="Q8333" t="s">
        <v>22595</v>
      </c>
      <c r="R8333" t="b">
        <v>0</v>
      </c>
    </row>
    <row r="8334" spans="1:18" x14ac:dyDescent="0.3">
      <c r="A8334" t="s">
        <v>22770</v>
      </c>
      <c r="B8334">
        <f>MID(dane3[[#This Row],[PassengerId]],1,4)+0</f>
        <v>8897</v>
      </c>
      <c r="C8334" t="s">
        <v>19</v>
      </c>
      <c r="D8334" t="b">
        <v>1</v>
      </c>
      <c r="E8334" t="s">
        <v>22771</v>
      </c>
      <c r="F8334" t="str">
        <f>MID($E8334,1,1)</f>
        <v>G</v>
      </c>
      <c r="G8334" t="str">
        <f>IFERROR(MID($E8334,SEARCH("/",$E8334,SEARCH("/",$E8334)+1)+1,1),"")</f>
        <v>P</v>
      </c>
      <c r="H8334" t="s">
        <v>32</v>
      </c>
      <c r="I8334">
        <v>24</v>
      </c>
      <c r="J8334" t="b">
        <v>0</v>
      </c>
      <c r="K8334" s="7">
        <v>0</v>
      </c>
      <c r="L8334" s="7">
        <v>0</v>
      </c>
      <c r="M8334" s="7">
        <v>0</v>
      </c>
      <c r="N8334" s="7">
        <v>0</v>
      </c>
      <c r="O8334" s="7">
        <v>0</v>
      </c>
      <c r="P8334" s="7">
        <f>SUM(dane3[[#This Row],[RoomService]:[VRDeck]])</f>
        <v>0</v>
      </c>
      <c r="Q8334" t="s">
        <v>22772</v>
      </c>
      <c r="R8334" t="b">
        <v>1</v>
      </c>
    </row>
    <row r="8335" spans="1:18" x14ac:dyDescent="0.3">
      <c r="A8335" t="s">
        <v>22773</v>
      </c>
      <c r="B8335">
        <f>MID(dane3[[#This Row],[PassengerId]],1,4)+0</f>
        <v>8899</v>
      </c>
      <c r="C8335" t="s">
        <v>19</v>
      </c>
      <c r="D8335" t="b">
        <v>0</v>
      </c>
      <c r="E8335" t="s">
        <v>22774</v>
      </c>
      <c r="F8335" t="str">
        <f>MID($E8335,1,1)</f>
        <v>G</v>
      </c>
      <c r="G8335" t="str">
        <f>IFERROR(MID($E8335,SEARCH("/",$E8335,SEARCH("/",$E8335)+1)+1,1),"")</f>
        <v>S</v>
      </c>
      <c r="H8335" t="s">
        <v>16</v>
      </c>
      <c r="I8335">
        <v>6</v>
      </c>
      <c r="J8335" t="b">
        <v>0</v>
      </c>
      <c r="K8335" s="7">
        <v>0</v>
      </c>
      <c r="L8335" s="7">
        <v>0</v>
      </c>
      <c r="M8335" s="7">
        <v>0</v>
      </c>
      <c r="N8335" s="7">
        <v>0</v>
      </c>
      <c r="O8335" s="7">
        <v>0</v>
      </c>
      <c r="P8335" s="7">
        <f>SUM(dane3[[#This Row],[RoomService]:[VRDeck]])</f>
        <v>0</v>
      </c>
      <c r="Q8335" t="s">
        <v>22775</v>
      </c>
      <c r="R8335" t="b">
        <v>1</v>
      </c>
    </row>
    <row r="8336" spans="1:18" x14ac:dyDescent="0.3">
      <c r="A8336" t="s">
        <v>22776</v>
      </c>
      <c r="B8336">
        <f>MID(dane3[[#This Row],[PassengerId]],1,4)+0</f>
        <v>8900</v>
      </c>
      <c r="C8336" t="s">
        <v>19</v>
      </c>
      <c r="D8336" t="b">
        <v>0</v>
      </c>
      <c r="E8336" t="s">
        <v>22777</v>
      </c>
      <c r="F8336" t="str">
        <f>MID($E8336,1,1)</f>
        <v>G</v>
      </c>
      <c r="G8336" t="str">
        <f>IFERROR(MID($E8336,SEARCH("/",$E8336,SEARCH("/",$E8336)+1)+1,1),"")</f>
        <v>P</v>
      </c>
      <c r="H8336" t="s">
        <v>16</v>
      </c>
      <c r="I8336">
        <v>19</v>
      </c>
      <c r="J8336" t="b">
        <v>0</v>
      </c>
      <c r="K8336" s="7">
        <v>23</v>
      </c>
      <c r="L8336" s="7">
        <v>659</v>
      </c>
      <c r="M8336" s="7">
        <v>0</v>
      </c>
      <c r="N8336" s="7">
        <v>15</v>
      </c>
      <c r="O8336" s="7">
        <v>113</v>
      </c>
      <c r="P8336" s="7">
        <f>SUM(dane3[[#This Row],[RoomService]:[VRDeck]])</f>
        <v>810</v>
      </c>
      <c r="Q8336" t="s">
        <v>22778</v>
      </c>
      <c r="R8336" t="b">
        <v>0</v>
      </c>
    </row>
    <row r="8337" spans="1:18" x14ac:dyDescent="0.3">
      <c r="A8337" t="s">
        <v>22779</v>
      </c>
      <c r="B8337">
        <f>MID(dane3[[#This Row],[PassengerId]],1,4)+0</f>
        <v>8901</v>
      </c>
      <c r="C8337" t="s">
        <v>14</v>
      </c>
      <c r="D8337" t="b">
        <v>1</v>
      </c>
      <c r="E8337" t="s">
        <v>22780</v>
      </c>
      <c r="F8337" t="str">
        <f>MID($E8337,1,1)</f>
        <v>B</v>
      </c>
      <c r="G8337" t="str">
        <f>IFERROR(MID($E8337,SEARCH("/",$E8337,SEARCH("/",$E8337)+1)+1,1),"")</f>
        <v>S</v>
      </c>
      <c r="H8337" t="s">
        <v>16</v>
      </c>
      <c r="I8337">
        <v>31</v>
      </c>
      <c r="J8337" t="b">
        <v>0</v>
      </c>
      <c r="K8337" s="7">
        <v>0</v>
      </c>
      <c r="L8337" s="7">
        <v>0</v>
      </c>
      <c r="M8337" s="7">
        <v>0</v>
      </c>
      <c r="N8337" s="7">
        <v>0</v>
      </c>
      <c r="O8337" s="7">
        <v>0</v>
      </c>
      <c r="P8337" s="7">
        <f>SUM(dane3[[#This Row],[RoomService]:[VRDeck]])</f>
        <v>0</v>
      </c>
      <c r="Q8337" t="s">
        <v>22781</v>
      </c>
      <c r="R8337" t="b">
        <v>1</v>
      </c>
    </row>
    <row r="8338" spans="1:18" x14ac:dyDescent="0.3">
      <c r="A8338" t="s">
        <v>22782</v>
      </c>
      <c r="B8338">
        <f>MID(dane3[[#This Row],[PassengerId]],1,4)+0</f>
        <v>8902</v>
      </c>
      <c r="C8338" t="s">
        <v>19</v>
      </c>
      <c r="D8338" t="b">
        <v>0</v>
      </c>
      <c r="E8338" t="s">
        <v>22783</v>
      </c>
      <c r="F8338" t="str">
        <f>MID($E8338,1,1)</f>
        <v>G</v>
      </c>
      <c r="G8338" t="str">
        <f>IFERROR(MID($E8338,SEARCH("/",$E8338,SEARCH("/",$E8338)+1)+1,1),"")</f>
        <v>S</v>
      </c>
      <c r="H8338" t="s">
        <v>16</v>
      </c>
      <c r="I8338">
        <v>19</v>
      </c>
      <c r="J8338" t="b">
        <v>0</v>
      </c>
      <c r="K8338" s="7">
        <v>16</v>
      </c>
      <c r="L8338" s="7">
        <v>1739</v>
      </c>
      <c r="M8338" s="7">
        <v>9</v>
      </c>
      <c r="N8338" s="7">
        <v>5</v>
      </c>
      <c r="O8338" s="7">
        <v>8</v>
      </c>
      <c r="P8338" s="7">
        <f>SUM(dane3[[#This Row],[RoomService]:[VRDeck]])</f>
        <v>1777</v>
      </c>
      <c r="Q8338" t="s">
        <v>22784</v>
      </c>
      <c r="R8338" t="b">
        <v>1</v>
      </c>
    </row>
    <row r="8339" spans="1:18" x14ac:dyDescent="0.3">
      <c r="A8339" t="s">
        <v>22785</v>
      </c>
      <c r="B8339">
        <f>MID(dane3[[#This Row],[PassengerId]],1,4)+0</f>
        <v>8903</v>
      </c>
      <c r="C8339" t="s">
        <v>19</v>
      </c>
      <c r="D8339" t="b">
        <v>0</v>
      </c>
      <c r="E8339" t="s">
        <v>22786</v>
      </c>
      <c r="F8339" t="str">
        <f>MID($E8339,1,1)</f>
        <v>G</v>
      </c>
      <c r="G8339" t="str">
        <f>IFERROR(MID($E8339,SEARCH("/",$E8339,SEARCH("/",$E8339)+1)+1,1),"")</f>
        <v>S</v>
      </c>
      <c r="H8339" t="s">
        <v>16</v>
      </c>
      <c r="I8339">
        <v>18</v>
      </c>
      <c r="J8339" t="b">
        <v>0</v>
      </c>
      <c r="K8339" s="7">
        <v>0</v>
      </c>
      <c r="L8339" s="7">
        <v>0</v>
      </c>
      <c r="M8339" s="7">
        <v>0</v>
      </c>
      <c r="N8339" s="7">
        <v>0</v>
      </c>
      <c r="O8339" s="7">
        <v>810</v>
      </c>
      <c r="P8339" s="7">
        <f>SUM(dane3[[#This Row],[RoomService]:[VRDeck]])</f>
        <v>810</v>
      </c>
      <c r="Q8339" t="s">
        <v>22787</v>
      </c>
      <c r="R8339" t="b">
        <v>0</v>
      </c>
    </row>
    <row r="8340" spans="1:18" x14ac:dyDescent="0.3">
      <c r="A8340" t="s">
        <v>22788</v>
      </c>
      <c r="B8340">
        <f>MID(dane3[[#This Row],[PassengerId]],1,4)+0</f>
        <v>8904</v>
      </c>
      <c r="C8340" t="s">
        <v>19</v>
      </c>
      <c r="D8340" t="b">
        <v>0</v>
      </c>
      <c r="E8340" t="s">
        <v>22789</v>
      </c>
      <c r="F8340" t="str">
        <f>MID($E8340,1,1)</f>
        <v>G</v>
      </c>
      <c r="G8340" t="str">
        <f>IFERROR(MID($E8340,SEARCH("/",$E8340,SEARCH("/",$E8340)+1)+1,1),"")</f>
        <v>P</v>
      </c>
      <c r="H8340" t="s">
        <v>16</v>
      </c>
      <c r="I8340">
        <v>35</v>
      </c>
      <c r="J8340" t="b">
        <v>0</v>
      </c>
      <c r="K8340" s="7">
        <v>522</v>
      </c>
      <c r="L8340" s="7">
        <v>0</v>
      </c>
      <c r="M8340" s="7">
        <v>1</v>
      </c>
      <c r="N8340" s="7">
        <v>324</v>
      </c>
      <c r="O8340" s="7">
        <v>60</v>
      </c>
      <c r="P8340" s="7">
        <f>SUM(dane3[[#This Row],[RoomService]:[VRDeck]])</f>
        <v>907</v>
      </c>
      <c r="Q8340" t="s">
        <v>22790</v>
      </c>
      <c r="R8340" t="b">
        <v>0</v>
      </c>
    </row>
    <row r="8341" spans="1:18" x14ac:dyDescent="0.3">
      <c r="A8341" t="s">
        <v>22596</v>
      </c>
      <c r="B8341">
        <f>MID(dane3[[#This Row],[PassengerId]],1,4)+0</f>
        <v>8830</v>
      </c>
      <c r="C8341" t="s">
        <v>53</v>
      </c>
      <c r="D8341" t="b">
        <v>1</v>
      </c>
      <c r="E8341" t="s">
        <v>22597</v>
      </c>
      <c r="F8341" t="str">
        <f>MID($E8341,1,1)</f>
        <v>F</v>
      </c>
      <c r="G8341" t="str">
        <f>IFERROR(MID($E8341,SEARCH("/",$E8341,SEARCH("/",$E8341)+1)+1,1),"")</f>
        <v>S</v>
      </c>
      <c r="H8341" t="s">
        <v>16</v>
      </c>
      <c r="I8341">
        <v>21</v>
      </c>
      <c r="J8341" t="b">
        <v>0</v>
      </c>
      <c r="K8341" s="7">
        <v>0</v>
      </c>
      <c r="L8341" s="7">
        <v>0</v>
      </c>
      <c r="M8341" s="7">
        <v>0</v>
      </c>
      <c r="N8341" s="7">
        <v>0</v>
      </c>
      <c r="O8341" s="7">
        <v>0</v>
      </c>
      <c r="P8341" s="7">
        <f>SUM(dane3[[#This Row],[RoomService]:[VRDeck]])</f>
        <v>0</v>
      </c>
      <c r="Q8341" t="s">
        <v>22598</v>
      </c>
      <c r="R8341" t="b">
        <v>1</v>
      </c>
    </row>
    <row r="8342" spans="1:18" x14ac:dyDescent="0.3">
      <c r="A8342" t="s">
        <v>22794</v>
      </c>
      <c r="B8342">
        <f>MID(dane3[[#This Row],[PassengerId]],1,4)+0</f>
        <v>8906</v>
      </c>
      <c r="C8342" t="s">
        <v>19</v>
      </c>
      <c r="D8342" t="b">
        <v>0</v>
      </c>
      <c r="E8342" t="s">
        <v>22795</v>
      </c>
      <c r="F8342" t="str">
        <f>MID($E8342,1,1)</f>
        <v>F</v>
      </c>
      <c r="G8342" t="str">
        <f>IFERROR(MID($E8342,SEARCH("/",$E8342,SEARCH("/",$E8342)+1)+1,1),"")</f>
        <v>S</v>
      </c>
      <c r="H8342" t="s">
        <v>46</v>
      </c>
      <c r="I8342">
        <v>19</v>
      </c>
      <c r="J8342" t="b">
        <v>0</v>
      </c>
      <c r="K8342" s="7">
        <v>720</v>
      </c>
      <c r="L8342" s="7">
        <v>2</v>
      </c>
      <c r="M8342" s="7">
        <v>0</v>
      </c>
      <c r="N8342" s="7">
        <v>0</v>
      </c>
      <c r="O8342" s="7">
        <v>0</v>
      </c>
      <c r="P8342" s="7">
        <f>SUM(dane3[[#This Row],[RoomService]:[VRDeck]])</f>
        <v>722</v>
      </c>
      <c r="Q8342" t="s">
        <v>22796</v>
      </c>
      <c r="R8342" t="b">
        <v>0</v>
      </c>
    </row>
    <row r="8343" spans="1:18" x14ac:dyDescent="0.3">
      <c r="A8343" t="s">
        <v>22797</v>
      </c>
      <c r="B8343">
        <f>MID(dane3[[#This Row],[PassengerId]],1,4)+0</f>
        <v>8907</v>
      </c>
      <c r="C8343" t="s">
        <v>19</v>
      </c>
      <c r="D8343" t="b">
        <v>1</v>
      </c>
      <c r="E8343" t="s">
        <v>22798</v>
      </c>
      <c r="F8343" t="str">
        <f>MID($E8343,1,1)</f>
        <v>G</v>
      </c>
      <c r="G8343" t="str">
        <f>IFERROR(MID($E8343,SEARCH("/",$E8343,SEARCH("/",$E8343)+1)+1,1),"")</f>
        <v>S</v>
      </c>
      <c r="H8343" t="s">
        <v>32</v>
      </c>
      <c r="I8343">
        <v>24</v>
      </c>
      <c r="J8343" t="b">
        <v>0</v>
      </c>
      <c r="K8343" s="7">
        <v>0</v>
      </c>
      <c r="L8343" s="7">
        <v>0</v>
      </c>
      <c r="M8343" s="7">
        <v>0</v>
      </c>
      <c r="N8343" s="7">
        <v>0</v>
      </c>
      <c r="O8343" s="7">
        <v>0</v>
      </c>
      <c r="P8343" s="7">
        <f>SUM(dane3[[#This Row],[RoomService]:[VRDeck]])</f>
        <v>0</v>
      </c>
      <c r="Q8343" t="s">
        <v>22799</v>
      </c>
      <c r="R8343" t="b">
        <v>1</v>
      </c>
    </row>
    <row r="8344" spans="1:18" x14ac:dyDescent="0.3">
      <c r="A8344" t="s">
        <v>22800</v>
      </c>
      <c r="B8344">
        <f>MID(dane3[[#This Row],[PassengerId]],1,4)+0</f>
        <v>8910</v>
      </c>
      <c r="C8344" t="s">
        <v>19</v>
      </c>
      <c r="D8344" t="b">
        <v>0</v>
      </c>
      <c r="E8344" t="s">
        <v>22801</v>
      </c>
      <c r="F8344" t="str">
        <f>MID($E8344,1,1)</f>
        <v>E</v>
      </c>
      <c r="G8344" t="str">
        <f>IFERROR(MID($E8344,SEARCH("/",$E8344,SEARCH("/",$E8344)+1)+1,1),"")</f>
        <v>S</v>
      </c>
      <c r="H8344" t="s">
        <v>16</v>
      </c>
      <c r="I8344">
        <v>33</v>
      </c>
      <c r="J8344" t="b">
        <v>0</v>
      </c>
      <c r="K8344" s="7">
        <v>0</v>
      </c>
      <c r="L8344" s="7">
        <v>3</v>
      </c>
      <c r="M8344" s="7">
        <v>0</v>
      </c>
      <c r="N8344" s="7">
        <v>782</v>
      </c>
      <c r="O8344" s="7">
        <v>7</v>
      </c>
      <c r="P8344" s="7">
        <f>SUM(dane3[[#This Row],[RoomService]:[VRDeck]])</f>
        <v>792</v>
      </c>
      <c r="Q8344" t="s">
        <v>22802</v>
      </c>
      <c r="R8344" t="b">
        <v>0</v>
      </c>
    </row>
    <row r="8345" spans="1:18" x14ac:dyDescent="0.3">
      <c r="A8345" t="s">
        <v>22803</v>
      </c>
      <c r="B8345">
        <f>MID(dane3[[#This Row],[PassengerId]],1,4)+0</f>
        <v>8918</v>
      </c>
      <c r="C8345" t="s">
        <v>19</v>
      </c>
      <c r="D8345" t="b">
        <v>0</v>
      </c>
      <c r="E8345" t="s">
        <v>22804</v>
      </c>
      <c r="F8345" t="str">
        <f>MID($E8345,1,1)</f>
        <v>G</v>
      </c>
      <c r="G8345" t="str">
        <f>IFERROR(MID($E8345,SEARCH("/",$E8345,SEARCH("/",$E8345)+1)+1,1),"")</f>
        <v>P</v>
      </c>
      <c r="H8345" t="s">
        <v>16</v>
      </c>
      <c r="I8345">
        <v>20</v>
      </c>
      <c r="J8345" t="b">
        <v>0</v>
      </c>
      <c r="K8345" s="7">
        <v>0</v>
      </c>
      <c r="L8345" s="7">
        <v>1</v>
      </c>
      <c r="M8345" s="7">
        <v>32</v>
      </c>
      <c r="N8345" s="7">
        <v>755</v>
      </c>
      <c r="O8345" s="7">
        <v>21</v>
      </c>
      <c r="P8345" s="7">
        <f>SUM(dane3[[#This Row],[RoomService]:[VRDeck]])</f>
        <v>809</v>
      </c>
      <c r="Q8345" t="s">
        <v>22805</v>
      </c>
      <c r="R8345" t="b">
        <v>0</v>
      </c>
    </row>
    <row r="8346" spans="1:18" x14ac:dyDescent="0.3">
      <c r="A8346" t="s">
        <v>22806</v>
      </c>
      <c r="B8346">
        <f>MID(dane3[[#This Row],[PassengerId]],1,4)+0</f>
        <v>8919</v>
      </c>
      <c r="C8346" t="s">
        <v>14</v>
      </c>
      <c r="D8346" t="b">
        <v>0</v>
      </c>
      <c r="E8346" t="s">
        <v>22807</v>
      </c>
      <c r="F8346" t="str">
        <f>MID($E8346,1,1)</f>
        <v>C</v>
      </c>
      <c r="G8346" t="str">
        <f>IFERROR(MID($E8346,SEARCH("/",$E8346,SEARCH("/",$E8346)+1)+1,1),"")</f>
        <v>S</v>
      </c>
      <c r="H8346" t="s">
        <v>16</v>
      </c>
      <c r="I8346">
        <v>27</v>
      </c>
      <c r="J8346" t="b">
        <v>0</v>
      </c>
      <c r="K8346" s="7">
        <v>0</v>
      </c>
      <c r="L8346" s="7">
        <v>2481</v>
      </c>
      <c r="M8346" s="7">
        <v>0</v>
      </c>
      <c r="N8346" s="7">
        <v>3657</v>
      </c>
      <c r="O8346" s="7">
        <v>93</v>
      </c>
      <c r="P8346" s="7">
        <f>SUM(dane3[[#This Row],[RoomService]:[VRDeck]])</f>
        <v>6231</v>
      </c>
      <c r="Q8346" t="s">
        <v>22808</v>
      </c>
      <c r="R8346" t="b">
        <v>0</v>
      </c>
    </row>
    <row r="8347" spans="1:18" x14ac:dyDescent="0.3">
      <c r="A8347" t="s">
        <v>22809</v>
      </c>
      <c r="B8347">
        <f>MID(dane3[[#This Row],[PassengerId]],1,4)+0</f>
        <v>8920</v>
      </c>
      <c r="C8347" t="s">
        <v>14</v>
      </c>
      <c r="D8347" t="b">
        <v>0</v>
      </c>
      <c r="E8347" t="s">
        <v>22810</v>
      </c>
      <c r="F8347" t="str">
        <f>MID($E8347,1,1)</f>
        <v>D</v>
      </c>
      <c r="G8347" t="str">
        <f>IFERROR(MID($E8347,SEARCH("/",$E8347,SEARCH("/",$E8347)+1)+1,1),"")</f>
        <v>P</v>
      </c>
      <c r="H8347" t="s">
        <v>16</v>
      </c>
      <c r="I8347">
        <v>26</v>
      </c>
      <c r="J8347" t="b">
        <v>0</v>
      </c>
      <c r="K8347" s="7">
        <v>0</v>
      </c>
      <c r="L8347" s="7">
        <v>70</v>
      </c>
      <c r="M8347" s="7">
        <v>0</v>
      </c>
      <c r="N8347" s="7">
        <v>41</v>
      </c>
      <c r="O8347" s="7">
        <v>0</v>
      </c>
      <c r="P8347" s="7">
        <f>SUM(dane3[[#This Row],[RoomService]:[VRDeck]])</f>
        <v>111</v>
      </c>
      <c r="Q8347" t="s">
        <v>22811</v>
      </c>
      <c r="R8347" t="b">
        <v>0</v>
      </c>
    </row>
    <row r="8348" spans="1:18" x14ac:dyDescent="0.3">
      <c r="A8348" t="s">
        <v>22812</v>
      </c>
      <c r="B8348">
        <f>MID(dane3[[#This Row],[PassengerId]],1,4)+0</f>
        <v>8922</v>
      </c>
      <c r="C8348" t="s">
        <v>19</v>
      </c>
      <c r="D8348" t="b">
        <v>1</v>
      </c>
      <c r="E8348" t="s">
        <v>22813</v>
      </c>
      <c r="F8348" t="str">
        <f>MID($E8348,1,1)</f>
        <v>G</v>
      </c>
      <c r="G8348" t="str">
        <f>IFERROR(MID($E8348,SEARCH("/",$E8348,SEARCH("/",$E8348)+1)+1,1),"")</f>
        <v>P</v>
      </c>
      <c r="H8348" t="s">
        <v>16</v>
      </c>
      <c r="I8348">
        <v>28</v>
      </c>
      <c r="J8348" t="b">
        <v>0</v>
      </c>
      <c r="K8348" s="7">
        <v>0</v>
      </c>
      <c r="L8348" s="7">
        <v>0</v>
      </c>
      <c r="M8348" s="7">
        <v>0</v>
      </c>
      <c r="N8348" s="7">
        <v>0</v>
      </c>
      <c r="O8348" s="7">
        <v>0</v>
      </c>
      <c r="P8348" s="7">
        <f>SUM(dane3[[#This Row],[RoomService]:[VRDeck]])</f>
        <v>0</v>
      </c>
      <c r="Q8348" t="s">
        <v>22814</v>
      </c>
      <c r="R8348" t="b">
        <v>1</v>
      </c>
    </row>
    <row r="8349" spans="1:18" x14ac:dyDescent="0.3">
      <c r="A8349" t="s">
        <v>22815</v>
      </c>
      <c r="B8349">
        <f>MID(dane3[[#This Row],[PassengerId]],1,4)+0</f>
        <v>8923</v>
      </c>
      <c r="C8349" t="s">
        <v>19</v>
      </c>
      <c r="D8349" t="b">
        <v>0</v>
      </c>
      <c r="E8349" t="s">
        <v>22816</v>
      </c>
      <c r="F8349" t="str">
        <f>MID($E8349,1,1)</f>
        <v>G</v>
      </c>
      <c r="G8349" t="str">
        <f>IFERROR(MID($E8349,SEARCH("/",$E8349,SEARCH("/",$E8349)+1)+1,1),"")</f>
        <v>P</v>
      </c>
      <c r="H8349" t="s">
        <v>16</v>
      </c>
      <c r="I8349">
        <v>19</v>
      </c>
      <c r="J8349" t="b">
        <v>0</v>
      </c>
      <c r="K8349" s="7">
        <v>0</v>
      </c>
      <c r="L8349" s="7">
        <v>0</v>
      </c>
      <c r="M8349" s="7">
        <v>0</v>
      </c>
      <c r="N8349" s="7">
        <v>0</v>
      </c>
      <c r="O8349" s="7">
        <v>0</v>
      </c>
      <c r="P8349" s="7">
        <f>SUM(dane3[[#This Row],[RoomService]:[VRDeck]])</f>
        <v>0</v>
      </c>
      <c r="Q8349" t="s">
        <v>22817</v>
      </c>
      <c r="R8349" t="b">
        <v>1</v>
      </c>
    </row>
    <row r="8350" spans="1:18" x14ac:dyDescent="0.3">
      <c r="A8350" t="s">
        <v>22818</v>
      </c>
      <c r="B8350">
        <f>MID(dane3[[#This Row],[PassengerId]],1,4)+0</f>
        <v>8926</v>
      </c>
      <c r="C8350" t="s">
        <v>19</v>
      </c>
      <c r="D8350" t="b">
        <v>0</v>
      </c>
      <c r="E8350" t="s">
        <v>22819</v>
      </c>
      <c r="F8350" t="str">
        <f>MID($E8350,1,1)</f>
        <v>E</v>
      </c>
      <c r="G8350" t="str">
        <f>IFERROR(MID($E8350,SEARCH("/",$E8350,SEARCH("/",$E8350)+1)+1,1),"")</f>
        <v>P</v>
      </c>
      <c r="H8350" t="s">
        <v>16</v>
      </c>
      <c r="I8350">
        <v>24</v>
      </c>
      <c r="J8350" t="b">
        <v>0</v>
      </c>
      <c r="K8350" s="7">
        <v>0</v>
      </c>
      <c r="L8350" s="7">
        <v>0</v>
      </c>
      <c r="M8350" s="7">
        <v>3</v>
      </c>
      <c r="N8350" s="7">
        <v>80</v>
      </c>
      <c r="O8350" s="7">
        <v>0</v>
      </c>
      <c r="P8350" s="7">
        <f>SUM(dane3[[#This Row],[RoomService]:[VRDeck]])</f>
        <v>83</v>
      </c>
      <c r="Q8350" t="s">
        <v>22820</v>
      </c>
      <c r="R8350" t="b">
        <v>1</v>
      </c>
    </row>
    <row r="8351" spans="1:18" x14ac:dyDescent="0.3">
      <c r="A8351" t="s">
        <v>22821</v>
      </c>
      <c r="B8351">
        <f>MID(dane3[[#This Row],[PassengerId]],1,4)+0</f>
        <v>8928</v>
      </c>
      <c r="C8351" t="s">
        <v>14</v>
      </c>
      <c r="D8351" t="b">
        <v>1</v>
      </c>
      <c r="E8351" t="s">
        <v>22822</v>
      </c>
      <c r="F8351" t="str">
        <f>MID($E8351,1,1)</f>
        <v>C</v>
      </c>
      <c r="G8351" t="str">
        <f>IFERROR(MID($E8351,SEARCH("/",$E8351,SEARCH("/",$E8351)+1)+1,1),"")</f>
        <v>S</v>
      </c>
      <c r="H8351" t="s">
        <v>46</v>
      </c>
      <c r="I8351">
        <v>52</v>
      </c>
      <c r="J8351" t="b">
        <v>0</v>
      </c>
      <c r="K8351" s="7">
        <v>0</v>
      </c>
      <c r="L8351" s="7">
        <v>0</v>
      </c>
      <c r="M8351" s="7">
        <v>0</v>
      </c>
      <c r="N8351" s="7">
        <v>0</v>
      </c>
      <c r="O8351" s="7">
        <v>0</v>
      </c>
      <c r="P8351" s="7">
        <f>SUM(dane3[[#This Row],[RoomService]:[VRDeck]])</f>
        <v>0</v>
      </c>
      <c r="Q8351" t="s">
        <v>22823</v>
      </c>
      <c r="R8351" t="b">
        <v>1</v>
      </c>
    </row>
    <row r="8352" spans="1:18" x14ac:dyDescent="0.3">
      <c r="A8352" t="s">
        <v>22824</v>
      </c>
      <c r="B8352">
        <f>MID(dane3[[#This Row],[PassengerId]],1,4)+0</f>
        <v>8930</v>
      </c>
      <c r="C8352" t="s">
        <v>19</v>
      </c>
      <c r="D8352" t="b">
        <v>0</v>
      </c>
      <c r="E8352" t="s">
        <v>22825</v>
      </c>
      <c r="F8352" t="str">
        <f>MID($E8352,1,1)</f>
        <v>F</v>
      </c>
      <c r="G8352" t="str">
        <f>IFERROR(MID($E8352,SEARCH("/",$E8352,SEARCH("/",$E8352)+1)+1,1),"")</f>
        <v>S</v>
      </c>
      <c r="H8352" t="s">
        <v>32</v>
      </c>
      <c r="I8352">
        <v>23</v>
      </c>
      <c r="J8352" t="b">
        <v>0</v>
      </c>
      <c r="K8352" s="7">
        <v>0</v>
      </c>
      <c r="L8352" s="7">
        <v>471</v>
      </c>
      <c r="M8352" s="7">
        <v>120</v>
      </c>
      <c r="N8352" s="7">
        <v>13</v>
      </c>
      <c r="O8352" s="7">
        <v>6</v>
      </c>
      <c r="P8352" s="7">
        <f>SUM(dane3[[#This Row],[RoomService]:[VRDeck]])</f>
        <v>610</v>
      </c>
      <c r="Q8352" t="s">
        <v>22826</v>
      </c>
      <c r="R8352" t="b">
        <v>1</v>
      </c>
    </row>
    <row r="8353" spans="1:18" x14ac:dyDescent="0.3">
      <c r="A8353" t="s">
        <v>22827</v>
      </c>
      <c r="B8353">
        <f>MID(dane3[[#This Row],[PassengerId]],1,4)+0</f>
        <v>8932</v>
      </c>
      <c r="C8353" t="s">
        <v>19</v>
      </c>
      <c r="D8353" t="b">
        <v>0</v>
      </c>
      <c r="E8353" t="s">
        <v>22828</v>
      </c>
      <c r="F8353" t="str">
        <f>MID($E8353,1,1)</f>
        <v>F</v>
      </c>
      <c r="G8353" t="str">
        <f>IFERROR(MID($E8353,SEARCH("/",$E8353,SEARCH("/",$E8353)+1)+1,1),"")</f>
        <v>S</v>
      </c>
      <c r="H8353" t="s">
        <v>16</v>
      </c>
      <c r="I8353">
        <v>23</v>
      </c>
      <c r="J8353" t="b">
        <v>0</v>
      </c>
      <c r="K8353" s="7">
        <v>0</v>
      </c>
      <c r="L8353" s="7">
        <v>0</v>
      </c>
      <c r="M8353" s="7">
        <v>0</v>
      </c>
      <c r="N8353" s="7">
        <v>912</v>
      </c>
      <c r="O8353" s="7">
        <v>41</v>
      </c>
      <c r="P8353" s="7">
        <f>SUM(dane3[[#This Row],[RoomService]:[VRDeck]])</f>
        <v>953</v>
      </c>
      <c r="Q8353" t="s">
        <v>22829</v>
      </c>
      <c r="R8353" t="b">
        <v>0</v>
      </c>
    </row>
    <row r="8354" spans="1:18" x14ac:dyDescent="0.3">
      <c r="A8354" t="s">
        <v>22830</v>
      </c>
      <c r="B8354">
        <f>MID(dane3[[#This Row],[PassengerId]],1,4)+0</f>
        <v>8937</v>
      </c>
      <c r="C8354" t="s">
        <v>14</v>
      </c>
      <c r="D8354" t="b">
        <v>1</v>
      </c>
      <c r="E8354" t="s">
        <v>22831</v>
      </c>
      <c r="F8354" t="str">
        <f>MID($E8354,1,1)</f>
        <v>E</v>
      </c>
      <c r="G8354" t="str">
        <f>IFERROR(MID($E8354,SEARCH("/",$E8354,SEARCH("/",$E8354)+1)+1,1),"")</f>
        <v>P</v>
      </c>
      <c r="H8354" t="s">
        <v>16</v>
      </c>
      <c r="I8354">
        <v>25</v>
      </c>
      <c r="J8354" t="b">
        <v>0</v>
      </c>
      <c r="K8354" s="7">
        <v>0</v>
      </c>
      <c r="L8354" s="7">
        <v>0</v>
      </c>
      <c r="M8354" s="7">
        <v>0</v>
      </c>
      <c r="N8354" s="7">
        <v>0</v>
      </c>
      <c r="O8354" s="7">
        <v>0</v>
      </c>
      <c r="P8354" s="7">
        <f>SUM(dane3[[#This Row],[RoomService]:[VRDeck]])</f>
        <v>0</v>
      </c>
      <c r="Q8354" t="s">
        <v>22832</v>
      </c>
      <c r="R8354" t="b">
        <v>1</v>
      </c>
    </row>
    <row r="8355" spans="1:18" x14ac:dyDescent="0.3">
      <c r="A8355" t="s">
        <v>22073</v>
      </c>
      <c r="B8355">
        <f>MID(dane3[[#This Row],[PassengerId]],1,4)+0</f>
        <v>8637</v>
      </c>
      <c r="C8355" t="s">
        <v>19</v>
      </c>
      <c r="D8355" t="b">
        <v>1</v>
      </c>
      <c r="E8355" t="s">
        <v>22074</v>
      </c>
      <c r="F8355" t="str">
        <f>MID($E8355,1,1)</f>
        <v>F</v>
      </c>
      <c r="G8355" t="str">
        <f>IFERROR(MID($E8355,SEARCH("/",$E8355,SEARCH("/",$E8355)+1)+1,1),"")</f>
        <v>P</v>
      </c>
      <c r="H8355" t="s">
        <v>16</v>
      </c>
      <c r="I8355">
        <v>28</v>
      </c>
      <c r="J8355" t="b">
        <v>0</v>
      </c>
      <c r="K8355" s="7">
        <v>0</v>
      </c>
      <c r="L8355" s="7">
        <v>0</v>
      </c>
      <c r="M8355" s="7">
        <v>0</v>
      </c>
      <c r="N8355" s="7">
        <v>0</v>
      </c>
      <c r="O8355" s="7">
        <v>0</v>
      </c>
      <c r="P8355" s="7">
        <f>SUM(dane3[[#This Row],[RoomService]:[VRDeck]])</f>
        <v>0</v>
      </c>
      <c r="Q8355" t="s">
        <v>22075</v>
      </c>
      <c r="R8355" t="b">
        <v>1</v>
      </c>
    </row>
    <row r="8356" spans="1:18" x14ac:dyDescent="0.3">
      <c r="A8356" t="s">
        <v>22599</v>
      </c>
      <c r="B8356">
        <f>MID(dane3[[#This Row],[PassengerId]],1,4)+0</f>
        <v>8831</v>
      </c>
      <c r="C8356" t="s">
        <v>53</v>
      </c>
      <c r="D8356" t="b">
        <v>1</v>
      </c>
      <c r="E8356" t="s">
        <v>22600</v>
      </c>
      <c r="F8356" t="str">
        <f>MID($E8356,1,1)</f>
        <v>F</v>
      </c>
      <c r="G8356" t="str">
        <f>IFERROR(MID($E8356,SEARCH("/",$E8356,SEARCH("/",$E8356)+1)+1,1),"")</f>
        <v>S</v>
      </c>
      <c r="H8356" t="s">
        <v>16</v>
      </c>
      <c r="I8356">
        <v>13</v>
      </c>
      <c r="J8356" t="b">
        <v>0</v>
      </c>
      <c r="K8356" s="7">
        <v>0</v>
      </c>
      <c r="L8356" s="7">
        <v>0</v>
      </c>
      <c r="M8356" s="7">
        <v>0</v>
      </c>
      <c r="N8356" s="7">
        <v>0</v>
      </c>
      <c r="O8356" s="7">
        <v>0</v>
      </c>
      <c r="P8356" s="7">
        <f>SUM(dane3[[#This Row],[RoomService]:[VRDeck]])</f>
        <v>0</v>
      </c>
      <c r="Q8356" t="s">
        <v>22601</v>
      </c>
      <c r="R8356" t="b">
        <v>1</v>
      </c>
    </row>
    <row r="8357" spans="1:18" x14ac:dyDescent="0.3">
      <c r="A8357" t="s">
        <v>22838</v>
      </c>
      <c r="B8357">
        <f>MID(dane3[[#This Row],[PassengerId]],1,4)+0</f>
        <v>8939</v>
      </c>
      <c r="C8357" t="s">
        <v>19</v>
      </c>
      <c r="D8357" t="b">
        <v>1</v>
      </c>
      <c r="E8357" t="s">
        <v>22839</v>
      </c>
      <c r="F8357" t="str">
        <f>MID($E8357,1,1)</f>
        <v>G</v>
      </c>
      <c r="G8357" t="str">
        <f>IFERROR(MID($E8357,SEARCH("/",$E8357,SEARCH("/",$E8357)+1)+1,1),"")</f>
        <v>S</v>
      </c>
      <c r="H8357" t="s">
        <v>32</v>
      </c>
      <c r="I8357">
        <v>24</v>
      </c>
      <c r="J8357" t="b">
        <v>0</v>
      </c>
      <c r="K8357" s="7">
        <v>0</v>
      </c>
      <c r="L8357" s="7">
        <v>0</v>
      </c>
      <c r="M8357" s="7">
        <v>0</v>
      </c>
      <c r="N8357" s="7">
        <v>0</v>
      </c>
      <c r="O8357" s="7">
        <v>0</v>
      </c>
      <c r="P8357" s="7">
        <f>SUM(dane3[[#This Row],[RoomService]:[VRDeck]])</f>
        <v>0</v>
      </c>
      <c r="Q8357" t="s">
        <v>22840</v>
      </c>
      <c r="R8357" t="b">
        <v>1</v>
      </c>
    </row>
    <row r="8358" spans="1:18" x14ac:dyDescent="0.3">
      <c r="A8358" t="s">
        <v>22841</v>
      </c>
      <c r="B8358">
        <f>MID(dane3[[#This Row],[PassengerId]],1,4)+0</f>
        <v>8940</v>
      </c>
      <c r="C8358" t="s">
        <v>19</v>
      </c>
      <c r="D8358" t="b">
        <v>0</v>
      </c>
      <c r="E8358" t="s">
        <v>22842</v>
      </c>
      <c r="F8358" t="str">
        <f>MID($E8358,1,1)</f>
        <v>E</v>
      </c>
      <c r="G8358" t="str">
        <f>IFERROR(MID($E8358,SEARCH("/",$E8358,SEARCH("/",$E8358)+1)+1,1),"")</f>
        <v>S</v>
      </c>
      <c r="H8358" t="s">
        <v>16</v>
      </c>
      <c r="I8358">
        <v>24</v>
      </c>
      <c r="J8358" t="b">
        <v>0</v>
      </c>
      <c r="K8358" s="7">
        <v>771</v>
      </c>
      <c r="L8358" s="7">
        <v>0</v>
      </c>
      <c r="M8358" s="7">
        <v>22</v>
      </c>
      <c r="N8358" s="7">
        <v>0</v>
      </c>
      <c r="O8358" s="7">
        <v>0</v>
      </c>
      <c r="P8358" s="7">
        <f>SUM(dane3[[#This Row],[RoomService]:[VRDeck]])</f>
        <v>793</v>
      </c>
      <c r="Q8358" t="s">
        <v>23799</v>
      </c>
      <c r="R8358" t="b">
        <v>0</v>
      </c>
    </row>
    <row r="8359" spans="1:18" x14ac:dyDescent="0.3">
      <c r="A8359" t="s">
        <v>22623</v>
      </c>
      <c r="B8359">
        <f>MID(dane3[[#This Row],[PassengerId]],1,4)+0</f>
        <v>8841</v>
      </c>
      <c r="C8359" t="s">
        <v>53</v>
      </c>
      <c r="D8359" t="b">
        <v>1</v>
      </c>
      <c r="E8359" t="s">
        <v>22624</v>
      </c>
      <c r="F8359" t="str">
        <f>MID($E8359,1,1)</f>
        <v>F</v>
      </c>
      <c r="G8359" t="str">
        <f>IFERROR(MID($E8359,SEARCH("/",$E8359,SEARCH("/",$E8359)+1)+1,1),"")</f>
        <v>P</v>
      </c>
      <c r="H8359" t="s">
        <v>16</v>
      </c>
      <c r="I8359">
        <v>28</v>
      </c>
      <c r="J8359" t="b">
        <v>0</v>
      </c>
      <c r="K8359" s="7">
        <v>0</v>
      </c>
      <c r="L8359" s="7">
        <v>0</v>
      </c>
      <c r="M8359" s="7">
        <v>0</v>
      </c>
      <c r="N8359" s="7">
        <v>0</v>
      </c>
      <c r="O8359" s="7">
        <v>0</v>
      </c>
      <c r="P8359" s="7">
        <f>SUM(dane3[[#This Row],[RoomService]:[VRDeck]])</f>
        <v>0</v>
      </c>
      <c r="Q8359" t="s">
        <v>22625</v>
      </c>
      <c r="R8359" t="b">
        <v>1</v>
      </c>
    </row>
    <row r="8360" spans="1:18" x14ac:dyDescent="0.3">
      <c r="A8360" t="s">
        <v>22647</v>
      </c>
      <c r="B8360">
        <f>MID(dane3[[#This Row],[PassengerId]],1,4)+0</f>
        <v>8850</v>
      </c>
      <c r="C8360" t="s">
        <v>53</v>
      </c>
      <c r="D8360" t="b">
        <v>0</v>
      </c>
      <c r="E8360" t="s">
        <v>22648</v>
      </c>
      <c r="F8360" t="str">
        <f>MID($E8360,1,1)</f>
        <v>E</v>
      </c>
      <c r="G8360" t="str">
        <f>IFERROR(MID($E8360,SEARCH("/",$E8360,SEARCH("/",$E8360)+1)+1,1),"")</f>
        <v>S</v>
      </c>
      <c r="H8360" t="s">
        <v>16</v>
      </c>
      <c r="I8360">
        <v>16</v>
      </c>
      <c r="J8360" t="b">
        <v>0</v>
      </c>
      <c r="K8360" s="7">
        <v>1032</v>
      </c>
      <c r="L8360" s="7">
        <v>0</v>
      </c>
      <c r="M8360" s="7">
        <v>267</v>
      </c>
      <c r="N8360" s="7">
        <v>0</v>
      </c>
      <c r="O8360" s="7">
        <v>0</v>
      </c>
      <c r="P8360" s="7">
        <f>SUM(dane3[[#This Row],[RoomService]:[VRDeck]])</f>
        <v>1299</v>
      </c>
      <c r="Q8360" t="s">
        <v>22649</v>
      </c>
      <c r="R8360" t="b">
        <v>0</v>
      </c>
    </row>
    <row r="8361" spans="1:18" x14ac:dyDescent="0.3">
      <c r="A8361" t="s">
        <v>22650</v>
      </c>
      <c r="B8361">
        <f>MID(dane3[[#This Row],[PassengerId]],1,4)+0</f>
        <v>8852</v>
      </c>
      <c r="C8361" t="s">
        <v>53</v>
      </c>
      <c r="D8361" t="b">
        <v>1</v>
      </c>
      <c r="E8361" t="s">
        <v>22651</v>
      </c>
      <c r="F8361" t="str">
        <f>MID($E8361,1,1)</f>
        <v>D</v>
      </c>
      <c r="G8361" t="str">
        <f>IFERROR(MID($E8361,SEARCH("/",$E8361,SEARCH("/",$E8361)+1)+1,1),"")</f>
        <v>P</v>
      </c>
      <c r="H8361" t="s">
        <v>16</v>
      </c>
      <c r="I8361">
        <v>76</v>
      </c>
      <c r="J8361" t="b">
        <v>0</v>
      </c>
      <c r="K8361" s="7">
        <v>0</v>
      </c>
      <c r="L8361" s="7">
        <v>0</v>
      </c>
      <c r="M8361" s="7">
        <v>0</v>
      </c>
      <c r="N8361" s="7">
        <v>0</v>
      </c>
      <c r="O8361" s="7">
        <v>0</v>
      </c>
      <c r="P8361" s="7">
        <f>SUM(dane3[[#This Row],[RoomService]:[VRDeck]])</f>
        <v>0</v>
      </c>
      <c r="Q8361" t="s">
        <v>22652</v>
      </c>
      <c r="R8361" t="b">
        <v>1</v>
      </c>
    </row>
    <row r="8362" spans="1:18" x14ac:dyDescent="0.3">
      <c r="A8362" t="s">
        <v>22851</v>
      </c>
      <c r="B8362">
        <f>MID(dane3[[#This Row],[PassengerId]],1,4)+0</f>
        <v>8942</v>
      </c>
      <c r="C8362" t="s">
        <v>14</v>
      </c>
      <c r="D8362" t="b">
        <v>0</v>
      </c>
      <c r="E8362" t="s">
        <v>22852</v>
      </c>
      <c r="F8362" t="str">
        <f>MID($E8362,1,1)</f>
        <v>C</v>
      </c>
      <c r="G8362" t="str">
        <f>IFERROR(MID($E8362,SEARCH("/",$E8362,SEARCH("/",$E8362)+1)+1,1),"")</f>
        <v>P</v>
      </c>
      <c r="H8362" t="s">
        <v>16</v>
      </c>
      <c r="I8362">
        <v>36</v>
      </c>
      <c r="J8362" t="b">
        <v>0</v>
      </c>
      <c r="K8362" s="7">
        <v>0</v>
      </c>
      <c r="L8362" s="7">
        <v>3423</v>
      </c>
      <c r="M8362" s="7">
        <v>0</v>
      </c>
      <c r="N8362" s="7">
        <v>466</v>
      </c>
      <c r="O8362" s="7">
        <v>349</v>
      </c>
      <c r="P8362" s="7">
        <f>SUM(dane3[[#This Row],[RoomService]:[VRDeck]])</f>
        <v>4238</v>
      </c>
      <c r="Q8362" t="s">
        <v>22853</v>
      </c>
      <c r="R8362" t="b">
        <v>1</v>
      </c>
    </row>
    <row r="8363" spans="1:18" x14ac:dyDescent="0.3">
      <c r="A8363" t="s">
        <v>22854</v>
      </c>
      <c r="B8363">
        <f>MID(dane3[[#This Row],[PassengerId]],1,4)+0</f>
        <v>8944</v>
      </c>
      <c r="C8363" t="s">
        <v>19</v>
      </c>
      <c r="D8363" t="b">
        <v>1</v>
      </c>
      <c r="E8363" t="s">
        <v>22855</v>
      </c>
      <c r="F8363" t="str">
        <f>MID($E8363,1,1)</f>
        <v>G</v>
      </c>
      <c r="G8363" t="str">
        <f>IFERROR(MID($E8363,SEARCH("/",$E8363,SEARCH("/",$E8363)+1)+1,1),"")</f>
        <v>S</v>
      </c>
      <c r="H8363" t="s">
        <v>32</v>
      </c>
      <c r="I8363">
        <v>0</v>
      </c>
      <c r="J8363" t="b">
        <v>0</v>
      </c>
      <c r="K8363" s="7">
        <v>0</v>
      </c>
      <c r="L8363" s="7">
        <v>0</v>
      </c>
      <c r="M8363" s="7">
        <v>0</v>
      </c>
      <c r="N8363" s="7">
        <v>0</v>
      </c>
      <c r="O8363" s="7">
        <v>0</v>
      </c>
      <c r="P8363" s="7">
        <f>SUM(dane3[[#This Row],[RoomService]:[VRDeck]])</f>
        <v>0</v>
      </c>
      <c r="Q8363" t="s">
        <v>22856</v>
      </c>
      <c r="R8363" t="b">
        <v>1</v>
      </c>
    </row>
    <row r="8364" spans="1:18" x14ac:dyDescent="0.3">
      <c r="A8364" t="s">
        <v>22857</v>
      </c>
      <c r="B8364">
        <f>MID(dane3[[#This Row],[PassengerId]],1,4)+0</f>
        <v>8944</v>
      </c>
      <c r="C8364" t="s">
        <v>19</v>
      </c>
      <c r="D8364" t="b">
        <v>1</v>
      </c>
      <c r="E8364" t="s">
        <v>22855</v>
      </c>
      <c r="F8364" t="str">
        <f>MID($E8364,1,1)</f>
        <v>G</v>
      </c>
      <c r="G8364" t="str">
        <f>IFERROR(MID($E8364,SEARCH("/",$E8364,SEARCH("/",$E8364)+1)+1,1),"")</f>
        <v>S</v>
      </c>
      <c r="H8364" t="s">
        <v>32</v>
      </c>
      <c r="I8364">
        <v>17</v>
      </c>
      <c r="J8364" t="b">
        <v>0</v>
      </c>
      <c r="K8364" s="7">
        <v>0</v>
      </c>
      <c r="L8364" s="7">
        <v>0</v>
      </c>
      <c r="M8364" s="7">
        <v>0</v>
      </c>
      <c r="N8364" s="7">
        <v>0</v>
      </c>
      <c r="O8364" s="7">
        <v>0</v>
      </c>
      <c r="P8364" s="7">
        <f>SUM(dane3[[#This Row],[RoomService]:[VRDeck]])</f>
        <v>0</v>
      </c>
      <c r="Q8364" t="s">
        <v>22858</v>
      </c>
      <c r="R8364" t="b">
        <v>1</v>
      </c>
    </row>
    <row r="8365" spans="1:18" x14ac:dyDescent="0.3">
      <c r="A8365" t="s">
        <v>22859</v>
      </c>
      <c r="B8365">
        <f>MID(dane3[[#This Row],[PassengerId]],1,4)+0</f>
        <v>8944</v>
      </c>
      <c r="C8365" t="s">
        <v>19</v>
      </c>
      <c r="D8365" t="b">
        <v>0</v>
      </c>
      <c r="E8365" t="s">
        <v>22855</v>
      </c>
      <c r="F8365" t="str">
        <f>MID($E8365,1,1)</f>
        <v>G</v>
      </c>
      <c r="G8365" t="str">
        <f>IFERROR(MID($E8365,SEARCH("/",$E8365,SEARCH("/",$E8365)+1)+1,1),"")</f>
        <v>S</v>
      </c>
      <c r="H8365" t="s">
        <v>16</v>
      </c>
      <c r="I8365">
        <v>18</v>
      </c>
      <c r="J8365" t="b">
        <v>0</v>
      </c>
      <c r="K8365" s="7">
        <v>327</v>
      </c>
      <c r="L8365" s="7">
        <v>170</v>
      </c>
      <c r="M8365" s="7">
        <v>0</v>
      </c>
      <c r="N8365" s="7">
        <v>0</v>
      </c>
      <c r="O8365" s="7">
        <v>130</v>
      </c>
      <c r="P8365" s="7">
        <f>SUM(dane3[[#This Row],[RoomService]:[VRDeck]])</f>
        <v>627</v>
      </c>
      <c r="Q8365" t="s">
        <v>22860</v>
      </c>
      <c r="R8365" t="b">
        <v>0</v>
      </c>
    </row>
    <row r="8366" spans="1:18" x14ac:dyDescent="0.3">
      <c r="A8366" t="s">
        <v>22861</v>
      </c>
      <c r="B8366">
        <f>MID(dane3[[#This Row],[PassengerId]],1,4)+0</f>
        <v>8945</v>
      </c>
      <c r="C8366" t="s">
        <v>14</v>
      </c>
      <c r="D8366" t="b">
        <v>0</v>
      </c>
      <c r="E8366" t="s">
        <v>22862</v>
      </c>
      <c r="F8366" t="str">
        <f>MID($E8366,1,1)</f>
        <v>D</v>
      </c>
      <c r="G8366" t="str">
        <f>IFERROR(MID($E8366,SEARCH("/",$E8366,SEARCH("/",$E8366)+1)+1,1),"")</f>
        <v>S</v>
      </c>
      <c r="H8366" t="s">
        <v>16</v>
      </c>
      <c r="I8366">
        <v>43</v>
      </c>
      <c r="J8366" t="b">
        <v>0</v>
      </c>
      <c r="K8366" s="7">
        <v>0</v>
      </c>
      <c r="L8366" s="7">
        <v>1632</v>
      </c>
      <c r="M8366" s="7">
        <v>346</v>
      </c>
      <c r="N8366" s="7">
        <v>957</v>
      </c>
      <c r="O8366" s="7">
        <v>128</v>
      </c>
      <c r="P8366" s="7">
        <f>SUM(dane3[[#This Row],[RoomService]:[VRDeck]])</f>
        <v>3063</v>
      </c>
      <c r="Q8366" t="s">
        <v>22863</v>
      </c>
      <c r="R8366" t="b">
        <v>0</v>
      </c>
    </row>
    <row r="8367" spans="1:18" x14ac:dyDescent="0.3">
      <c r="A8367" t="s">
        <v>17264</v>
      </c>
      <c r="B8367">
        <f>MID(dane3[[#This Row],[PassengerId]],1,4)+0</f>
        <v>6684</v>
      </c>
      <c r="C8367" t="s">
        <v>14</v>
      </c>
      <c r="D8367" t="b">
        <v>0</v>
      </c>
      <c r="E8367" t="s">
        <v>17262</v>
      </c>
      <c r="F8367" t="str">
        <f>MID($E8367,1,1)</f>
        <v>C</v>
      </c>
      <c r="G8367" t="str">
        <f>IFERROR(MID($E8367,SEARCH("/",$E8367,SEARCH("/",$E8367)+1)+1,1),"")</f>
        <v>P</v>
      </c>
      <c r="H8367" t="s">
        <v>16</v>
      </c>
      <c r="I8367">
        <v>30</v>
      </c>
      <c r="J8367" t="b">
        <v>0</v>
      </c>
      <c r="K8367" s="7">
        <v>0</v>
      </c>
      <c r="L8367" s="7">
        <v>0</v>
      </c>
      <c r="M8367" s="7">
        <v>335</v>
      </c>
      <c r="N8367" s="7">
        <v>143</v>
      </c>
      <c r="O8367" s="7">
        <v>764</v>
      </c>
      <c r="P8367" s="7">
        <f>SUM(dane3[[#This Row],[RoomService]:[VRDeck]])</f>
        <v>1242</v>
      </c>
      <c r="Q8367" t="s">
        <v>17265</v>
      </c>
      <c r="R8367" t="b">
        <v>1</v>
      </c>
    </row>
    <row r="8368" spans="1:18" x14ac:dyDescent="0.3">
      <c r="A8368" t="s">
        <v>22667</v>
      </c>
      <c r="B8368">
        <f>MID(dane3[[#This Row],[PassengerId]],1,4)+0</f>
        <v>8860</v>
      </c>
      <c r="C8368" t="s">
        <v>53</v>
      </c>
      <c r="D8368" t="b">
        <v>1</v>
      </c>
      <c r="E8368" t="s">
        <v>22668</v>
      </c>
      <c r="F8368" t="str">
        <f>MID($E8368,1,1)</f>
        <v>F</v>
      </c>
      <c r="G8368" t="str">
        <f>IFERROR(MID($E8368,SEARCH("/",$E8368,SEARCH("/",$E8368)+1)+1,1),"")</f>
        <v>P</v>
      </c>
      <c r="H8368" t="s">
        <v>16</v>
      </c>
      <c r="I8368">
        <v>20</v>
      </c>
      <c r="J8368" t="b">
        <v>0</v>
      </c>
      <c r="K8368" s="7">
        <v>0</v>
      </c>
      <c r="L8368" s="7">
        <v>0</v>
      </c>
      <c r="M8368" s="7">
        <v>0</v>
      </c>
      <c r="N8368" s="7">
        <v>0</v>
      </c>
      <c r="O8368" s="7">
        <v>0</v>
      </c>
      <c r="P8368" s="7">
        <f>SUM(dane3[[#This Row],[RoomService]:[VRDeck]])</f>
        <v>0</v>
      </c>
      <c r="Q8368" t="s">
        <v>22669</v>
      </c>
      <c r="R8368" t="b">
        <v>1</v>
      </c>
    </row>
    <row r="8369" spans="1:18" x14ac:dyDescent="0.3">
      <c r="A8369" t="s">
        <v>16401</v>
      </c>
      <c r="B8369">
        <f>MID(dane3[[#This Row],[PassengerId]],1,4)+0</f>
        <v>6360</v>
      </c>
      <c r="C8369" t="s">
        <v>14</v>
      </c>
      <c r="D8369" t="b">
        <v>0</v>
      </c>
      <c r="E8369" t="s">
        <v>16402</v>
      </c>
      <c r="F8369" t="str">
        <f>MID($E8369,1,1)</f>
        <v>A</v>
      </c>
      <c r="G8369" t="str">
        <f>IFERROR(MID($E8369,SEARCH("/",$E8369,SEARCH("/",$E8369)+1)+1,1),"")</f>
        <v>S</v>
      </c>
      <c r="H8369" t="s">
        <v>16</v>
      </c>
      <c r="I8369">
        <v>0</v>
      </c>
      <c r="J8369" t="b">
        <v>0</v>
      </c>
      <c r="K8369" s="7">
        <v>0</v>
      </c>
      <c r="L8369" s="7">
        <v>0</v>
      </c>
      <c r="M8369" s="7">
        <v>0</v>
      </c>
      <c r="N8369" s="7">
        <v>0</v>
      </c>
      <c r="O8369" s="7">
        <v>0</v>
      </c>
      <c r="P8369" s="7">
        <f>SUM(dane3[[#This Row],[RoomService]:[VRDeck]])</f>
        <v>0</v>
      </c>
      <c r="Q8369" t="s">
        <v>16403</v>
      </c>
      <c r="R8369" t="b">
        <v>1</v>
      </c>
    </row>
    <row r="8370" spans="1:18" x14ac:dyDescent="0.3">
      <c r="A8370" t="s">
        <v>22872</v>
      </c>
      <c r="B8370">
        <f>MID(dane3[[#This Row],[PassengerId]],1,4)+0</f>
        <v>8948</v>
      </c>
      <c r="C8370" t="s">
        <v>14</v>
      </c>
      <c r="D8370" t="b">
        <v>0</v>
      </c>
      <c r="E8370" t="s">
        <v>22870</v>
      </c>
      <c r="F8370" t="str">
        <f>MID($E8370,1,1)</f>
        <v>B</v>
      </c>
      <c r="G8370" t="str">
        <f>IFERROR(MID($E8370,SEARCH("/",$E8370,SEARCH("/",$E8370)+1)+1,1),"")</f>
        <v>S</v>
      </c>
      <c r="H8370" t="s">
        <v>46</v>
      </c>
      <c r="I8370">
        <v>18</v>
      </c>
      <c r="J8370" t="b">
        <v>0</v>
      </c>
      <c r="K8370" s="7">
        <v>0</v>
      </c>
      <c r="L8370" s="7">
        <v>4715</v>
      </c>
      <c r="M8370" s="7">
        <v>0</v>
      </c>
      <c r="N8370" s="7">
        <v>36</v>
      </c>
      <c r="O8370" s="7">
        <v>995</v>
      </c>
      <c r="P8370" s="7">
        <f>SUM(dane3[[#This Row],[RoomService]:[VRDeck]])</f>
        <v>5746</v>
      </c>
      <c r="Q8370" t="s">
        <v>22873</v>
      </c>
      <c r="R8370" t="b">
        <v>1</v>
      </c>
    </row>
    <row r="8371" spans="1:18" x14ac:dyDescent="0.3">
      <c r="A8371" t="s">
        <v>22874</v>
      </c>
      <c r="B8371">
        <f>MID(dane3[[#This Row],[PassengerId]],1,4)+0</f>
        <v>8954</v>
      </c>
      <c r="C8371" t="s">
        <v>19</v>
      </c>
      <c r="D8371" t="b">
        <v>0</v>
      </c>
      <c r="E8371" t="s">
        <v>22875</v>
      </c>
      <c r="F8371" t="str">
        <f>MID($E8371,1,1)</f>
        <v>G</v>
      </c>
      <c r="G8371" t="str">
        <f>IFERROR(MID($E8371,SEARCH("/",$E8371,SEARCH("/",$E8371)+1)+1,1),"")</f>
        <v>P</v>
      </c>
      <c r="H8371" t="s">
        <v>32</v>
      </c>
      <c r="I8371">
        <v>73</v>
      </c>
      <c r="J8371" t="b">
        <v>0</v>
      </c>
      <c r="K8371" s="7">
        <v>1806</v>
      </c>
      <c r="L8371" s="7">
        <v>0</v>
      </c>
      <c r="M8371" s="7">
        <v>47</v>
      </c>
      <c r="N8371" s="7">
        <v>0</v>
      </c>
      <c r="O8371" s="7">
        <v>0</v>
      </c>
      <c r="P8371" s="7">
        <f>SUM(dane3[[#This Row],[RoomService]:[VRDeck]])</f>
        <v>1853</v>
      </c>
      <c r="Q8371" t="s">
        <v>22876</v>
      </c>
      <c r="R8371" t="b">
        <v>0</v>
      </c>
    </row>
    <row r="8372" spans="1:18" x14ac:dyDescent="0.3">
      <c r="A8372" t="s">
        <v>22877</v>
      </c>
      <c r="B8372">
        <f>MID(dane3[[#This Row],[PassengerId]],1,4)+0</f>
        <v>8955</v>
      </c>
      <c r="C8372" t="s">
        <v>19</v>
      </c>
      <c r="D8372" t="b">
        <v>0</v>
      </c>
      <c r="E8372" t="s">
        <v>22878</v>
      </c>
      <c r="F8372" t="str">
        <f>MID($E8372,1,1)</f>
        <v>F</v>
      </c>
      <c r="G8372" t="str">
        <f>IFERROR(MID($E8372,SEARCH("/",$E8372,SEARCH("/",$E8372)+1)+1,1),"")</f>
        <v>P</v>
      </c>
      <c r="H8372" t="s">
        <v>16</v>
      </c>
      <c r="I8372">
        <v>31</v>
      </c>
      <c r="J8372" t="b">
        <v>0</v>
      </c>
      <c r="K8372" s="7">
        <v>0</v>
      </c>
      <c r="L8372" s="7">
        <v>1524</v>
      </c>
      <c r="M8372" s="7">
        <v>0</v>
      </c>
      <c r="N8372" s="7">
        <v>0</v>
      </c>
      <c r="O8372" s="7">
        <v>0</v>
      </c>
      <c r="P8372" s="7">
        <f>SUM(dane3[[#This Row],[RoomService]:[VRDeck]])</f>
        <v>1524</v>
      </c>
      <c r="Q8372" t="s">
        <v>22879</v>
      </c>
      <c r="R8372" t="b">
        <v>0</v>
      </c>
    </row>
    <row r="8373" spans="1:18" x14ac:dyDescent="0.3">
      <c r="A8373" t="s">
        <v>22880</v>
      </c>
      <c r="B8373">
        <f>MID(dane3[[#This Row],[PassengerId]],1,4)+0</f>
        <v>8956</v>
      </c>
      <c r="C8373" t="s">
        <v>19</v>
      </c>
      <c r="D8373" t="b">
        <v>0</v>
      </c>
      <c r="E8373" t="s">
        <v>22881</v>
      </c>
      <c r="F8373" t="str">
        <f>MID($E8373,1,1)</f>
        <v>F</v>
      </c>
      <c r="G8373" t="str">
        <f>IFERROR(MID($E8373,SEARCH("/",$E8373,SEARCH("/",$E8373)+1)+1,1),"")</f>
        <v>P</v>
      </c>
      <c r="H8373" t="s">
        <v>16</v>
      </c>
      <c r="I8373">
        <v>25</v>
      </c>
      <c r="J8373" t="b">
        <v>0</v>
      </c>
      <c r="K8373" s="7">
        <v>0</v>
      </c>
      <c r="L8373" s="7">
        <v>0</v>
      </c>
      <c r="M8373" s="7">
        <v>0</v>
      </c>
      <c r="N8373" s="7">
        <v>6</v>
      </c>
      <c r="O8373" s="7">
        <v>1989</v>
      </c>
      <c r="P8373" s="7">
        <f>SUM(dane3[[#This Row],[RoomService]:[VRDeck]])</f>
        <v>1995</v>
      </c>
      <c r="Q8373" t="s">
        <v>22882</v>
      </c>
      <c r="R8373" t="b">
        <v>0</v>
      </c>
    </row>
    <row r="8374" spans="1:18" x14ac:dyDescent="0.3">
      <c r="A8374" t="s">
        <v>22883</v>
      </c>
      <c r="B8374">
        <f>MID(dane3[[#This Row],[PassengerId]],1,4)+0</f>
        <v>8956</v>
      </c>
      <c r="C8374" t="s">
        <v>19</v>
      </c>
      <c r="D8374" t="b">
        <v>1</v>
      </c>
      <c r="E8374" t="s">
        <v>22884</v>
      </c>
      <c r="F8374" t="str">
        <f>MID($E8374,1,1)</f>
        <v>G</v>
      </c>
      <c r="G8374" t="str">
        <f>IFERROR(MID($E8374,SEARCH("/",$E8374,SEARCH("/",$E8374)+1)+1,1),"")</f>
        <v>P</v>
      </c>
      <c r="H8374" t="s">
        <v>32</v>
      </c>
      <c r="I8374">
        <v>20</v>
      </c>
      <c r="J8374" t="b">
        <v>0</v>
      </c>
      <c r="K8374" s="7">
        <v>0</v>
      </c>
      <c r="L8374" s="7">
        <v>0</v>
      </c>
      <c r="M8374" s="7">
        <v>0</v>
      </c>
      <c r="N8374" s="7">
        <v>0</v>
      </c>
      <c r="O8374" s="7">
        <v>0</v>
      </c>
      <c r="P8374" s="7">
        <f>SUM(dane3[[#This Row],[RoomService]:[VRDeck]])</f>
        <v>0</v>
      </c>
      <c r="Q8374" t="s">
        <v>22885</v>
      </c>
      <c r="R8374" t="b">
        <v>1</v>
      </c>
    </row>
    <row r="8375" spans="1:18" x14ac:dyDescent="0.3">
      <c r="A8375" t="s">
        <v>22886</v>
      </c>
      <c r="B8375">
        <f>MID(dane3[[#This Row],[PassengerId]],1,4)+0</f>
        <v>8956</v>
      </c>
      <c r="C8375" t="s">
        <v>19</v>
      </c>
      <c r="D8375" t="b">
        <v>0</v>
      </c>
      <c r="E8375" t="s">
        <v>22884</v>
      </c>
      <c r="F8375" t="str">
        <f>MID($E8375,1,1)</f>
        <v>G</v>
      </c>
      <c r="G8375" t="str">
        <f>IFERROR(MID($E8375,SEARCH("/",$E8375,SEARCH("/",$E8375)+1)+1,1),"")</f>
        <v>P</v>
      </c>
      <c r="H8375" t="s">
        <v>32</v>
      </c>
      <c r="I8375">
        <v>24</v>
      </c>
      <c r="J8375" t="b">
        <v>0</v>
      </c>
      <c r="K8375" s="7">
        <v>0</v>
      </c>
      <c r="L8375" s="7">
        <v>0</v>
      </c>
      <c r="M8375" s="7">
        <v>40</v>
      </c>
      <c r="N8375" s="7">
        <v>0</v>
      </c>
      <c r="O8375" s="7">
        <v>575</v>
      </c>
      <c r="P8375" s="7">
        <f>SUM(dane3[[#This Row],[RoomService]:[VRDeck]])</f>
        <v>615</v>
      </c>
      <c r="Q8375" t="s">
        <v>22887</v>
      </c>
      <c r="R8375" t="b">
        <v>0</v>
      </c>
    </row>
    <row r="8376" spans="1:18" x14ac:dyDescent="0.3">
      <c r="A8376" t="s">
        <v>22888</v>
      </c>
      <c r="B8376">
        <f>MID(dane3[[#This Row],[PassengerId]],1,4)+0</f>
        <v>8956</v>
      </c>
      <c r="C8376" t="s">
        <v>19</v>
      </c>
      <c r="D8376" t="b">
        <v>0</v>
      </c>
      <c r="E8376" t="s">
        <v>22884</v>
      </c>
      <c r="F8376" t="str">
        <f>MID($E8376,1,1)</f>
        <v>G</v>
      </c>
      <c r="G8376" t="str">
        <f>IFERROR(MID($E8376,SEARCH("/",$E8376,SEARCH("/",$E8376)+1)+1,1),"")</f>
        <v>P</v>
      </c>
      <c r="H8376" t="s">
        <v>16</v>
      </c>
      <c r="I8376">
        <v>24</v>
      </c>
      <c r="J8376" t="b">
        <v>0</v>
      </c>
      <c r="K8376" s="7">
        <v>194</v>
      </c>
      <c r="L8376" s="7">
        <v>1</v>
      </c>
      <c r="M8376" s="7">
        <v>10</v>
      </c>
      <c r="N8376" s="7">
        <v>629</v>
      </c>
      <c r="O8376" s="7">
        <v>0</v>
      </c>
      <c r="P8376" s="7">
        <f>SUM(dane3[[#This Row],[RoomService]:[VRDeck]])</f>
        <v>834</v>
      </c>
      <c r="Q8376" t="s">
        <v>22889</v>
      </c>
      <c r="R8376" t="b">
        <v>0</v>
      </c>
    </row>
    <row r="8377" spans="1:18" x14ac:dyDescent="0.3">
      <c r="A8377" t="s">
        <v>22890</v>
      </c>
      <c r="B8377">
        <f>MID(dane3[[#This Row],[PassengerId]],1,4)+0</f>
        <v>8956</v>
      </c>
      <c r="C8377" t="s">
        <v>19</v>
      </c>
      <c r="D8377" t="b">
        <v>1</v>
      </c>
      <c r="E8377" t="s">
        <v>22884</v>
      </c>
      <c r="F8377" t="str">
        <f>MID($E8377,1,1)</f>
        <v>G</v>
      </c>
      <c r="G8377" t="str">
        <f>IFERROR(MID($E8377,SEARCH("/",$E8377,SEARCH("/",$E8377)+1)+1,1),"")</f>
        <v>P</v>
      </c>
      <c r="H8377" t="s">
        <v>16</v>
      </c>
      <c r="I8377">
        <v>21</v>
      </c>
      <c r="J8377" t="b">
        <v>0</v>
      </c>
      <c r="K8377" s="7">
        <v>0</v>
      </c>
      <c r="L8377" s="7">
        <v>0</v>
      </c>
      <c r="M8377" s="7">
        <v>0</v>
      </c>
      <c r="N8377" s="7">
        <v>0</v>
      </c>
      <c r="O8377" s="7">
        <v>0</v>
      </c>
      <c r="P8377" s="7">
        <f>SUM(dane3[[#This Row],[RoomService]:[VRDeck]])</f>
        <v>0</v>
      </c>
      <c r="Q8377" t="s">
        <v>22891</v>
      </c>
      <c r="R8377" t="b">
        <v>0</v>
      </c>
    </row>
    <row r="8378" spans="1:18" x14ac:dyDescent="0.3">
      <c r="A8378" t="s">
        <v>22892</v>
      </c>
      <c r="B8378">
        <f>MID(dane3[[#This Row],[PassengerId]],1,4)+0</f>
        <v>8956</v>
      </c>
      <c r="C8378" t="s">
        <v>19</v>
      </c>
      <c r="D8378" t="b">
        <v>0</v>
      </c>
      <c r="E8378" t="s">
        <v>22881</v>
      </c>
      <c r="F8378" t="str">
        <f>MID($E8378,1,1)</f>
        <v>F</v>
      </c>
      <c r="G8378" t="str">
        <f>IFERROR(MID($E8378,SEARCH("/",$E8378,SEARCH("/",$E8378)+1)+1,1),"")</f>
        <v>P</v>
      </c>
      <c r="H8378" t="s">
        <v>32</v>
      </c>
      <c r="I8378">
        <v>22</v>
      </c>
      <c r="J8378" t="b">
        <v>0</v>
      </c>
      <c r="K8378" s="7">
        <v>0</v>
      </c>
      <c r="L8378" s="7">
        <v>29</v>
      </c>
      <c r="M8378" s="7">
        <v>165</v>
      </c>
      <c r="N8378" s="7">
        <v>404</v>
      </c>
      <c r="O8378" s="7">
        <v>0</v>
      </c>
      <c r="P8378" s="7">
        <f>SUM(dane3[[#This Row],[RoomService]:[VRDeck]])</f>
        <v>598</v>
      </c>
      <c r="Q8378" t="s">
        <v>22893</v>
      </c>
      <c r="R8378" t="b">
        <v>0</v>
      </c>
    </row>
    <row r="8379" spans="1:18" x14ac:dyDescent="0.3">
      <c r="A8379" t="s">
        <v>22894</v>
      </c>
      <c r="B8379">
        <f>MID(dane3[[#This Row],[PassengerId]],1,4)+0</f>
        <v>8956</v>
      </c>
      <c r="C8379" t="s">
        <v>19</v>
      </c>
      <c r="D8379" t="b">
        <v>0</v>
      </c>
      <c r="E8379" t="s">
        <v>22881</v>
      </c>
      <c r="F8379" t="str">
        <f>MID($E8379,1,1)</f>
        <v>F</v>
      </c>
      <c r="G8379" t="str">
        <f>IFERROR(MID($E8379,SEARCH("/",$E8379,SEARCH("/",$E8379)+1)+1,1),"")</f>
        <v>P</v>
      </c>
      <c r="H8379" t="s">
        <v>46</v>
      </c>
      <c r="I8379">
        <v>39</v>
      </c>
      <c r="J8379" t="b">
        <v>0</v>
      </c>
      <c r="K8379" s="7">
        <v>0</v>
      </c>
      <c r="L8379" s="7">
        <v>0</v>
      </c>
      <c r="M8379" s="7">
        <v>1291</v>
      </c>
      <c r="N8379" s="7">
        <v>224</v>
      </c>
      <c r="O8379" s="7">
        <v>0</v>
      </c>
      <c r="P8379" s="7">
        <f>SUM(dane3[[#This Row],[RoomService]:[VRDeck]])</f>
        <v>1515</v>
      </c>
      <c r="Q8379" t="s">
        <v>22895</v>
      </c>
      <c r="R8379" t="b">
        <v>0</v>
      </c>
    </row>
    <row r="8380" spans="1:18" x14ac:dyDescent="0.3">
      <c r="A8380" t="s">
        <v>22896</v>
      </c>
      <c r="B8380">
        <f>MID(dane3[[#This Row],[PassengerId]],1,4)+0</f>
        <v>8956</v>
      </c>
      <c r="C8380" t="s">
        <v>19</v>
      </c>
      <c r="D8380" t="b">
        <v>0</v>
      </c>
      <c r="E8380" t="s">
        <v>22881</v>
      </c>
      <c r="F8380" t="str">
        <f>MID($E8380,1,1)</f>
        <v>F</v>
      </c>
      <c r="G8380" t="str">
        <f>IFERROR(MID($E8380,SEARCH("/",$E8380,SEARCH("/",$E8380)+1)+1,1),"")</f>
        <v>P</v>
      </c>
      <c r="H8380" t="s">
        <v>16</v>
      </c>
      <c r="I8380">
        <v>26</v>
      </c>
      <c r="J8380" t="b">
        <v>0</v>
      </c>
      <c r="K8380" s="7">
        <v>0</v>
      </c>
      <c r="L8380" s="7">
        <v>0</v>
      </c>
      <c r="M8380" s="7">
        <v>0</v>
      </c>
      <c r="N8380" s="7">
        <v>0</v>
      </c>
      <c r="O8380" s="7">
        <v>741</v>
      </c>
      <c r="P8380" s="7">
        <f>SUM(dane3[[#This Row],[RoomService]:[VRDeck]])</f>
        <v>741</v>
      </c>
      <c r="Q8380" t="s">
        <v>22897</v>
      </c>
      <c r="R8380" t="b">
        <v>0</v>
      </c>
    </row>
    <row r="8381" spans="1:18" x14ac:dyDescent="0.3">
      <c r="A8381" t="s">
        <v>22898</v>
      </c>
      <c r="B8381">
        <f>MID(dane3[[#This Row],[PassengerId]],1,4)+0</f>
        <v>8959</v>
      </c>
      <c r="C8381" t="s">
        <v>14</v>
      </c>
      <c r="D8381" t="b">
        <v>1</v>
      </c>
      <c r="E8381" t="s">
        <v>22899</v>
      </c>
      <c r="F8381" t="str">
        <f>MID($E8381,1,1)</f>
        <v>C</v>
      </c>
      <c r="G8381" t="str">
        <f>IFERROR(MID($E8381,SEARCH("/",$E8381,SEARCH("/",$E8381)+1)+1,1),"")</f>
        <v>P</v>
      </c>
      <c r="H8381" t="s">
        <v>16</v>
      </c>
      <c r="I8381">
        <v>32</v>
      </c>
      <c r="J8381" t="b">
        <v>0</v>
      </c>
      <c r="K8381" s="7">
        <v>0</v>
      </c>
      <c r="L8381" s="7">
        <v>0</v>
      </c>
      <c r="M8381" s="7">
        <v>0</v>
      </c>
      <c r="N8381" s="7">
        <v>0</v>
      </c>
      <c r="O8381" s="7">
        <v>0</v>
      </c>
      <c r="P8381" s="7">
        <f>SUM(dane3[[#This Row],[RoomService]:[VRDeck]])</f>
        <v>0</v>
      </c>
      <c r="Q8381" t="s">
        <v>22900</v>
      </c>
      <c r="R8381" t="b">
        <v>1</v>
      </c>
    </row>
    <row r="8382" spans="1:18" x14ac:dyDescent="0.3">
      <c r="A8382" t="s">
        <v>22901</v>
      </c>
      <c r="B8382">
        <f>MID(dane3[[#This Row],[PassengerId]],1,4)+0</f>
        <v>8961</v>
      </c>
      <c r="C8382" t="s">
        <v>19</v>
      </c>
      <c r="D8382" t="b">
        <v>1</v>
      </c>
      <c r="E8382" t="s">
        <v>22902</v>
      </c>
      <c r="F8382" t="str">
        <f>MID($E8382,1,1)</f>
        <v>G</v>
      </c>
      <c r="G8382" t="str">
        <f>IFERROR(MID($E8382,SEARCH("/",$E8382,SEARCH("/",$E8382)+1)+1,1),"")</f>
        <v>P</v>
      </c>
      <c r="H8382" t="s">
        <v>16</v>
      </c>
      <c r="I8382">
        <v>1</v>
      </c>
      <c r="J8382" t="b">
        <v>0</v>
      </c>
      <c r="K8382" s="7">
        <v>0</v>
      </c>
      <c r="L8382" s="7">
        <v>0</v>
      </c>
      <c r="M8382" s="7">
        <v>0</v>
      </c>
      <c r="N8382" s="7">
        <v>0</v>
      </c>
      <c r="O8382" s="7">
        <v>0</v>
      </c>
      <c r="P8382" s="7">
        <f>SUM(dane3[[#This Row],[RoomService]:[VRDeck]])</f>
        <v>0</v>
      </c>
      <c r="Q8382" t="s">
        <v>22903</v>
      </c>
      <c r="R8382" t="b">
        <v>1</v>
      </c>
    </row>
    <row r="8383" spans="1:18" x14ac:dyDescent="0.3">
      <c r="A8383" t="s">
        <v>22904</v>
      </c>
      <c r="B8383">
        <f>MID(dane3[[#This Row],[PassengerId]],1,4)+0</f>
        <v>8961</v>
      </c>
      <c r="C8383" t="s">
        <v>19</v>
      </c>
      <c r="D8383" t="b">
        <v>0</v>
      </c>
      <c r="E8383" t="s">
        <v>22902</v>
      </c>
      <c r="F8383" t="str">
        <f>MID($E8383,1,1)</f>
        <v>G</v>
      </c>
      <c r="G8383" t="str">
        <f>IFERROR(MID($E8383,SEARCH("/",$E8383,SEARCH("/",$E8383)+1)+1,1),"")</f>
        <v>P</v>
      </c>
      <c r="H8383" t="s">
        <v>16</v>
      </c>
      <c r="I8383">
        <v>7</v>
      </c>
      <c r="J8383" t="b">
        <v>0</v>
      </c>
      <c r="K8383" s="7">
        <v>0</v>
      </c>
      <c r="L8383" s="7">
        <v>0</v>
      </c>
      <c r="M8383" s="7">
        <v>0</v>
      </c>
      <c r="N8383" s="7">
        <v>0</v>
      </c>
      <c r="O8383" s="7">
        <v>0</v>
      </c>
      <c r="P8383" s="7">
        <f>SUM(dane3[[#This Row],[RoomService]:[VRDeck]])</f>
        <v>0</v>
      </c>
      <c r="Q8383" t="s">
        <v>22905</v>
      </c>
      <c r="R8383" t="b">
        <v>0</v>
      </c>
    </row>
    <row r="8384" spans="1:18" x14ac:dyDescent="0.3">
      <c r="A8384" t="s">
        <v>22906</v>
      </c>
      <c r="B8384">
        <f>MID(dane3[[#This Row],[PassengerId]],1,4)+0</f>
        <v>8961</v>
      </c>
      <c r="C8384" t="s">
        <v>19</v>
      </c>
      <c r="D8384" t="b">
        <v>0</v>
      </c>
      <c r="E8384" t="s">
        <v>22902</v>
      </c>
      <c r="F8384" t="str">
        <f>MID($E8384,1,1)</f>
        <v>G</v>
      </c>
      <c r="G8384" t="str">
        <f>IFERROR(MID($E8384,SEARCH("/",$E8384,SEARCH("/",$E8384)+1)+1,1),"")</f>
        <v>P</v>
      </c>
      <c r="H8384" t="s">
        <v>16</v>
      </c>
      <c r="I8384">
        <v>4</v>
      </c>
      <c r="J8384" t="b">
        <v>0</v>
      </c>
      <c r="K8384" s="7">
        <v>0</v>
      </c>
      <c r="L8384" s="7">
        <v>0</v>
      </c>
      <c r="M8384" s="7">
        <v>0</v>
      </c>
      <c r="N8384" s="7">
        <v>0</v>
      </c>
      <c r="O8384" s="7">
        <v>0</v>
      </c>
      <c r="P8384" s="7">
        <f>SUM(dane3[[#This Row],[RoomService]:[VRDeck]])</f>
        <v>0</v>
      </c>
      <c r="Q8384" t="s">
        <v>22907</v>
      </c>
      <c r="R8384" t="b">
        <v>0</v>
      </c>
    </row>
    <row r="8385" spans="1:18" x14ac:dyDescent="0.3">
      <c r="A8385" t="s">
        <v>22670</v>
      </c>
      <c r="B8385">
        <f>MID(dane3[[#This Row],[PassengerId]],1,4)+0</f>
        <v>8860</v>
      </c>
      <c r="C8385" t="s">
        <v>19</v>
      </c>
      <c r="D8385" t="b">
        <v>1</v>
      </c>
      <c r="E8385" t="s">
        <v>22668</v>
      </c>
      <c r="F8385" t="str">
        <f>MID($E8385,1,1)</f>
        <v>F</v>
      </c>
      <c r="G8385" t="str">
        <f>IFERROR(MID($E8385,SEARCH("/",$E8385,SEARCH("/",$E8385)+1)+1,1),"")</f>
        <v>P</v>
      </c>
      <c r="H8385" t="s">
        <v>16</v>
      </c>
      <c r="I8385">
        <v>7</v>
      </c>
      <c r="J8385" t="b">
        <v>0</v>
      </c>
      <c r="K8385" s="7">
        <v>0</v>
      </c>
      <c r="L8385" s="7">
        <v>0</v>
      </c>
      <c r="M8385" s="7">
        <v>0</v>
      </c>
      <c r="N8385" s="7">
        <v>0</v>
      </c>
      <c r="O8385" s="7">
        <v>0</v>
      </c>
      <c r="P8385" s="7">
        <f>SUM(dane3[[#This Row],[RoomService]:[VRDeck]])</f>
        <v>0</v>
      </c>
      <c r="Q8385" t="s">
        <v>22671</v>
      </c>
      <c r="R8385" t="b">
        <v>1</v>
      </c>
    </row>
    <row r="8386" spans="1:18" x14ac:dyDescent="0.3">
      <c r="A8386" t="s">
        <v>22911</v>
      </c>
      <c r="B8386">
        <f>MID(dane3[[#This Row],[PassengerId]],1,4)+0</f>
        <v>8961</v>
      </c>
      <c r="C8386" t="s">
        <v>19</v>
      </c>
      <c r="D8386" t="b">
        <v>1</v>
      </c>
      <c r="E8386" t="s">
        <v>22902</v>
      </c>
      <c r="F8386" t="str">
        <f>MID($E8386,1,1)</f>
        <v>G</v>
      </c>
      <c r="G8386" t="str">
        <f>IFERROR(MID($E8386,SEARCH("/",$E8386,SEARCH("/",$E8386)+1)+1,1),"")</f>
        <v>P</v>
      </c>
      <c r="H8386" t="s">
        <v>16</v>
      </c>
      <c r="I8386">
        <v>12</v>
      </c>
      <c r="J8386" t="b">
        <v>0</v>
      </c>
      <c r="K8386" s="7">
        <v>0</v>
      </c>
      <c r="L8386" s="7">
        <v>0</v>
      </c>
      <c r="M8386" s="7">
        <v>0</v>
      </c>
      <c r="N8386" s="7">
        <v>0</v>
      </c>
      <c r="O8386" s="7">
        <v>0</v>
      </c>
      <c r="P8386" s="7">
        <f>SUM(dane3[[#This Row],[RoomService]:[VRDeck]])</f>
        <v>0</v>
      </c>
      <c r="Q8386" t="s">
        <v>22912</v>
      </c>
      <c r="R8386" t="b">
        <v>0</v>
      </c>
    </row>
    <row r="8387" spans="1:18" x14ac:dyDescent="0.3">
      <c r="A8387" t="s">
        <v>22672</v>
      </c>
      <c r="B8387">
        <f>MID(dane3[[#This Row],[PassengerId]],1,4)+0</f>
        <v>8860</v>
      </c>
      <c r="C8387" t="s">
        <v>53</v>
      </c>
      <c r="D8387" t="b">
        <v>1</v>
      </c>
      <c r="E8387" t="s">
        <v>22668</v>
      </c>
      <c r="F8387" t="str">
        <f>MID($E8387,1,1)</f>
        <v>F</v>
      </c>
      <c r="G8387" t="str">
        <f>IFERROR(MID($E8387,SEARCH("/",$E8387,SEARCH("/",$E8387)+1)+1,1),"")</f>
        <v>P</v>
      </c>
      <c r="H8387" t="s">
        <v>16</v>
      </c>
      <c r="I8387">
        <v>21</v>
      </c>
      <c r="J8387" t="b">
        <v>0</v>
      </c>
      <c r="K8387" s="7">
        <v>0</v>
      </c>
      <c r="L8387" s="7">
        <v>0</v>
      </c>
      <c r="M8387" s="7">
        <v>0</v>
      </c>
      <c r="N8387" s="7">
        <v>0</v>
      </c>
      <c r="O8387" s="7">
        <v>0</v>
      </c>
      <c r="P8387" s="7">
        <f>SUM(dane3[[#This Row],[RoomService]:[VRDeck]])</f>
        <v>0</v>
      </c>
      <c r="Q8387" t="s">
        <v>22673</v>
      </c>
      <c r="R8387" t="b">
        <v>1</v>
      </c>
    </row>
    <row r="8388" spans="1:18" x14ac:dyDescent="0.3">
      <c r="A8388" t="s">
        <v>22674</v>
      </c>
      <c r="B8388">
        <f>MID(dane3[[#This Row],[PassengerId]],1,4)+0</f>
        <v>8860</v>
      </c>
      <c r="C8388" t="s">
        <v>53</v>
      </c>
      <c r="D8388" t="b">
        <v>0</v>
      </c>
      <c r="E8388" t="s">
        <v>22675</v>
      </c>
      <c r="F8388" t="str">
        <f>MID($E8388,1,1)</f>
        <v>E</v>
      </c>
      <c r="G8388" t="str">
        <f>IFERROR(MID($E8388,SEARCH("/",$E8388,SEARCH("/",$E8388)+1)+1,1),"")</f>
        <v>P</v>
      </c>
      <c r="H8388" t="s">
        <v>16</v>
      </c>
      <c r="I8388">
        <v>33</v>
      </c>
      <c r="J8388" t="b">
        <v>0</v>
      </c>
      <c r="K8388" s="7">
        <v>1054</v>
      </c>
      <c r="L8388" s="7">
        <v>0</v>
      </c>
      <c r="M8388" s="7">
        <v>222</v>
      </c>
      <c r="N8388" s="7">
        <v>22</v>
      </c>
      <c r="O8388" s="7">
        <v>0</v>
      </c>
      <c r="P8388" s="7">
        <f>SUM(dane3[[#This Row],[RoomService]:[VRDeck]])</f>
        <v>1298</v>
      </c>
      <c r="Q8388" t="s">
        <v>22676</v>
      </c>
      <c r="R8388" t="b">
        <v>0</v>
      </c>
    </row>
    <row r="8389" spans="1:18" x14ac:dyDescent="0.3">
      <c r="A8389" t="s">
        <v>22694</v>
      </c>
      <c r="B8389">
        <f>MID(dane3[[#This Row],[PassengerId]],1,4)+0</f>
        <v>8864</v>
      </c>
      <c r="C8389" t="s">
        <v>53</v>
      </c>
      <c r="D8389" t="b">
        <v>1</v>
      </c>
      <c r="E8389" t="s">
        <v>22695</v>
      </c>
      <c r="F8389" t="str">
        <f>MID($E8389,1,1)</f>
        <v>F</v>
      </c>
      <c r="G8389" t="str">
        <f>IFERROR(MID($E8389,SEARCH("/",$E8389,SEARCH("/",$E8389)+1)+1,1),"")</f>
        <v>S</v>
      </c>
      <c r="H8389" t="s">
        <v>16</v>
      </c>
      <c r="I8389">
        <v>18</v>
      </c>
      <c r="J8389" t="b">
        <v>0</v>
      </c>
      <c r="K8389" s="7">
        <v>0</v>
      </c>
      <c r="L8389" s="7">
        <v>0</v>
      </c>
      <c r="M8389" s="7">
        <v>0</v>
      </c>
      <c r="N8389" s="7">
        <v>0</v>
      </c>
      <c r="O8389" s="7">
        <v>0</v>
      </c>
      <c r="P8389" s="7">
        <f>SUM(dane3[[#This Row],[RoomService]:[VRDeck]])</f>
        <v>0</v>
      </c>
      <c r="Q8389" t="s">
        <v>22696</v>
      </c>
      <c r="R8389" t="b">
        <v>1</v>
      </c>
    </row>
    <row r="8390" spans="1:18" x14ac:dyDescent="0.3">
      <c r="A8390" t="s">
        <v>22716</v>
      </c>
      <c r="B8390">
        <f>MID(dane3[[#This Row],[PassengerId]],1,4)+0</f>
        <v>8872</v>
      </c>
      <c r="C8390" t="s">
        <v>53</v>
      </c>
      <c r="D8390" t="b">
        <v>1</v>
      </c>
      <c r="E8390" t="s">
        <v>22717</v>
      </c>
      <c r="F8390" t="str">
        <f>MID($E8390,1,1)</f>
        <v>F</v>
      </c>
      <c r="G8390" t="str">
        <f>IFERROR(MID($E8390,SEARCH("/",$E8390,SEARCH("/",$E8390)+1)+1,1),"")</f>
        <v>P</v>
      </c>
      <c r="H8390" t="s">
        <v>16</v>
      </c>
      <c r="I8390">
        <v>23</v>
      </c>
      <c r="J8390" t="b">
        <v>0</v>
      </c>
      <c r="K8390" s="7">
        <v>0</v>
      </c>
      <c r="L8390" s="7">
        <v>0</v>
      </c>
      <c r="M8390" s="7">
        <v>0</v>
      </c>
      <c r="N8390" s="7">
        <v>0</v>
      </c>
      <c r="O8390" s="7">
        <v>0</v>
      </c>
      <c r="P8390" s="7">
        <f>SUM(dane3[[#This Row],[RoomService]:[VRDeck]])</f>
        <v>0</v>
      </c>
      <c r="Q8390" t="s">
        <v>22718</v>
      </c>
      <c r="R8390" t="b">
        <v>1</v>
      </c>
    </row>
    <row r="8391" spans="1:18" x14ac:dyDescent="0.3">
      <c r="A8391" t="s">
        <v>22923</v>
      </c>
      <c r="B8391">
        <f>MID(dane3[[#This Row],[PassengerId]],1,4)+0</f>
        <v>8967</v>
      </c>
      <c r="C8391" t="s">
        <v>19</v>
      </c>
      <c r="D8391" t="b">
        <v>0</v>
      </c>
      <c r="E8391" t="s">
        <v>22924</v>
      </c>
      <c r="F8391" t="str">
        <f>MID($E8391,1,1)</f>
        <v>G</v>
      </c>
      <c r="G8391" t="str">
        <f>IFERROR(MID($E8391,SEARCH("/",$E8391,SEARCH("/",$E8391)+1)+1,1),"")</f>
        <v>S</v>
      </c>
      <c r="H8391" t="s">
        <v>16</v>
      </c>
      <c r="I8391">
        <v>18</v>
      </c>
      <c r="J8391" t="b">
        <v>0</v>
      </c>
      <c r="K8391" s="7">
        <v>13</v>
      </c>
      <c r="L8391" s="7">
        <v>822</v>
      </c>
      <c r="M8391" s="7">
        <v>27</v>
      </c>
      <c r="N8391" s="7">
        <v>0</v>
      </c>
      <c r="O8391" s="7">
        <v>46</v>
      </c>
      <c r="P8391" s="7">
        <f>SUM(dane3[[#This Row],[RoomService]:[VRDeck]])</f>
        <v>908</v>
      </c>
      <c r="Q8391" t="s">
        <v>22925</v>
      </c>
      <c r="R8391" t="b">
        <v>0</v>
      </c>
    </row>
    <row r="8392" spans="1:18" x14ac:dyDescent="0.3">
      <c r="A8392" t="s">
        <v>22926</v>
      </c>
      <c r="B8392">
        <f>MID(dane3[[#This Row],[PassengerId]],1,4)+0</f>
        <v>8968</v>
      </c>
      <c r="C8392" t="s">
        <v>14</v>
      </c>
      <c r="D8392" t="b">
        <v>1</v>
      </c>
      <c r="E8392" t="s">
        <v>22927</v>
      </c>
      <c r="F8392" t="str">
        <f>MID($E8392,1,1)</f>
        <v>E</v>
      </c>
      <c r="G8392" t="str">
        <f>IFERROR(MID($E8392,SEARCH("/",$E8392,SEARCH("/",$E8392)+1)+1,1),"")</f>
        <v>S</v>
      </c>
      <c r="H8392" t="s">
        <v>16</v>
      </c>
      <c r="I8392">
        <v>51</v>
      </c>
      <c r="J8392" t="b">
        <v>0</v>
      </c>
      <c r="K8392" s="7">
        <v>0</v>
      </c>
      <c r="L8392" s="7">
        <v>0</v>
      </c>
      <c r="M8392" s="7">
        <v>0</v>
      </c>
      <c r="N8392" s="7">
        <v>0</v>
      </c>
      <c r="O8392" s="7">
        <v>0</v>
      </c>
      <c r="P8392" s="7">
        <f>SUM(dane3[[#This Row],[RoomService]:[VRDeck]])</f>
        <v>0</v>
      </c>
      <c r="Q8392" t="s">
        <v>22928</v>
      </c>
      <c r="R8392" t="b">
        <v>1</v>
      </c>
    </row>
    <row r="8393" spans="1:18" x14ac:dyDescent="0.3">
      <c r="A8393" t="s">
        <v>22929</v>
      </c>
      <c r="B8393">
        <f>MID(dane3[[#This Row],[PassengerId]],1,4)+0</f>
        <v>8969</v>
      </c>
      <c r="C8393" t="s">
        <v>14</v>
      </c>
      <c r="D8393" t="b">
        <v>0</v>
      </c>
      <c r="E8393" t="s">
        <v>22930</v>
      </c>
      <c r="F8393" t="str">
        <f>MID($E8393,1,1)</f>
        <v>C</v>
      </c>
      <c r="G8393" t="str">
        <f>IFERROR(MID($E8393,SEARCH("/",$E8393,SEARCH("/",$E8393)+1)+1,1),"")</f>
        <v>P</v>
      </c>
      <c r="H8393" t="s">
        <v>46</v>
      </c>
      <c r="I8393">
        <v>21</v>
      </c>
      <c r="J8393" t="b">
        <v>0</v>
      </c>
      <c r="K8393" s="7">
        <v>0</v>
      </c>
      <c r="L8393" s="7">
        <v>846</v>
      </c>
      <c r="M8393" s="7">
        <v>4407</v>
      </c>
      <c r="N8393" s="7">
        <v>0</v>
      </c>
      <c r="O8393" s="7">
        <v>2491</v>
      </c>
      <c r="P8393" s="7">
        <f>SUM(dane3[[#This Row],[RoomService]:[VRDeck]])</f>
        <v>7744</v>
      </c>
      <c r="Q8393" t="s">
        <v>22931</v>
      </c>
      <c r="R8393" t="b">
        <v>1</v>
      </c>
    </row>
    <row r="8394" spans="1:18" x14ac:dyDescent="0.3">
      <c r="A8394" t="s">
        <v>22932</v>
      </c>
      <c r="B8394">
        <f>MID(dane3[[#This Row],[PassengerId]],1,4)+0</f>
        <v>8970</v>
      </c>
      <c r="C8394" t="s">
        <v>14</v>
      </c>
      <c r="D8394" t="b">
        <v>0</v>
      </c>
      <c r="E8394" t="s">
        <v>22933</v>
      </c>
      <c r="F8394" t="str">
        <f>MID($E8394,1,1)</f>
        <v>C</v>
      </c>
      <c r="G8394" t="str">
        <f>IFERROR(MID($E8394,SEARCH("/",$E8394,SEARCH("/",$E8394)+1)+1,1),"")</f>
        <v>P</v>
      </c>
      <c r="H8394" t="s">
        <v>46</v>
      </c>
      <c r="I8394">
        <v>28</v>
      </c>
      <c r="J8394" t="b">
        <v>0</v>
      </c>
      <c r="K8394" s="7">
        <v>0</v>
      </c>
      <c r="L8394" s="7">
        <v>3751</v>
      </c>
      <c r="M8394" s="7">
        <v>0</v>
      </c>
      <c r="N8394" s="7">
        <v>5025</v>
      </c>
      <c r="O8394" s="7">
        <v>11741</v>
      </c>
      <c r="P8394" s="7">
        <f>SUM(dane3[[#This Row],[RoomService]:[VRDeck]])</f>
        <v>20517</v>
      </c>
      <c r="Q8394" t="s">
        <v>22934</v>
      </c>
      <c r="R8394" t="b">
        <v>0</v>
      </c>
    </row>
    <row r="8395" spans="1:18" x14ac:dyDescent="0.3">
      <c r="A8395" t="s">
        <v>22728</v>
      </c>
      <c r="B8395">
        <f>MID(dane3[[#This Row],[PassengerId]],1,4)+0</f>
        <v>8880</v>
      </c>
      <c r="C8395" t="s">
        <v>53</v>
      </c>
      <c r="D8395" t="b">
        <v>1</v>
      </c>
      <c r="E8395" t="s">
        <v>22729</v>
      </c>
      <c r="F8395" t="str">
        <f>MID($E8395,1,1)</f>
        <v>F</v>
      </c>
      <c r="G8395" t="str">
        <f>IFERROR(MID($E8395,SEARCH("/",$E8395,SEARCH("/",$E8395)+1)+1,1),"")</f>
        <v>P</v>
      </c>
      <c r="H8395" t="s">
        <v>16</v>
      </c>
      <c r="I8395">
        <v>28</v>
      </c>
      <c r="J8395" t="b">
        <v>0</v>
      </c>
      <c r="K8395" s="7">
        <v>0</v>
      </c>
      <c r="L8395" s="7">
        <v>0</v>
      </c>
      <c r="M8395" s="7">
        <v>0</v>
      </c>
      <c r="N8395" s="7">
        <v>0</v>
      </c>
      <c r="O8395" s="7">
        <v>0</v>
      </c>
      <c r="P8395" s="7">
        <f>SUM(dane3[[#This Row],[RoomService]:[VRDeck]])</f>
        <v>0</v>
      </c>
      <c r="Q8395" t="s">
        <v>22730</v>
      </c>
      <c r="R8395" t="b">
        <v>1</v>
      </c>
    </row>
    <row r="8396" spans="1:18" x14ac:dyDescent="0.3">
      <c r="A8396" t="s">
        <v>22938</v>
      </c>
      <c r="B8396">
        <f>MID(dane3[[#This Row],[PassengerId]],1,4)+0</f>
        <v>8973</v>
      </c>
      <c r="C8396" t="s">
        <v>19</v>
      </c>
      <c r="D8396" t="b">
        <v>1</v>
      </c>
      <c r="E8396" t="s">
        <v>22939</v>
      </c>
      <c r="F8396" t="str">
        <f>MID($E8396,1,1)</f>
        <v>G</v>
      </c>
      <c r="G8396" t="str">
        <f>IFERROR(MID($E8396,SEARCH("/",$E8396,SEARCH("/",$E8396)+1)+1,1),"")</f>
        <v>S</v>
      </c>
      <c r="H8396" t="s">
        <v>16</v>
      </c>
      <c r="I8396">
        <v>13</v>
      </c>
      <c r="J8396" t="b">
        <v>0</v>
      </c>
      <c r="K8396" s="7">
        <v>0</v>
      </c>
      <c r="L8396" s="7">
        <v>0</v>
      </c>
      <c r="M8396" s="7">
        <v>0</v>
      </c>
      <c r="N8396" s="7">
        <v>0</v>
      </c>
      <c r="O8396" s="7">
        <v>0</v>
      </c>
      <c r="P8396" s="7">
        <f>SUM(dane3[[#This Row],[RoomService]:[VRDeck]])</f>
        <v>0</v>
      </c>
      <c r="Q8396" t="s">
        <v>22940</v>
      </c>
      <c r="R8396" t="b">
        <v>1</v>
      </c>
    </row>
    <row r="8397" spans="1:18" x14ac:dyDescent="0.3">
      <c r="A8397" t="s">
        <v>22941</v>
      </c>
      <c r="B8397">
        <f>MID(dane3[[#This Row],[PassengerId]],1,4)+0</f>
        <v>8975</v>
      </c>
      <c r="C8397" t="s">
        <v>19</v>
      </c>
      <c r="D8397" t="b">
        <v>0</v>
      </c>
      <c r="E8397" t="s">
        <v>22942</v>
      </c>
      <c r="F8397" t="str">
        <f>MID($E8397,1,1)</f>
        <v>G</v>
      </c>
      <c r="G8397" t="str">
        <f>IFERROR(MID($E8397,SEARCH("/",$E8397,SEARCH("/",$E8397)+1)+1,1),"")</f>
        <v>P</v>
      </c>
      <c r="H8397" t="s">
        <v>16</v>
      </c>
      <c r="I8397">
        <v>35</v>
      </c>
      <c r="J8397" t="b">
        <v>0</v>
      </c>
      <c r="K8397" s="7">
        <v>503</v>
      </c>
      <c r="L8397" s="7">
        <v>236</v>
      </c>
      <c r="M8397" s="7">
        <v>2</v>
      </c>
      <c r="N8397" s="7">
        <v>0</v>
      </c>
      <c r="O8397" s="7">
        <v>68</v>
      </c>
      <c r="P8397" s="7">
        <f>SUM(dane3[[#This Row],[RoomService]:[VRDeck]])</f>
        <v>809</v>
      </c>
      <c r="Q8397" t="s">
        <v>22943</v>
      </c>
      <c r="R8397" t="b">
        <v>0</v>
      </c>
    </row>
    <row r="8398" spans="1:18" x14ac:dyDescent="0.3">
      <c r="A8398" t="s">
        <v>22944</v>
      </c>
      <c r="B8398">
        <f>MID(dane3[[#This Row],[PassengerId]],1,4)+0</f>
        <v>8975</v>
      </c>
      <c r="C8398" t="s">
        <v>19</v>
      </c>
      <c r="D8398" t="b">
        <v>0</v>
      </c>
      <c r="E8398" t="s">
        <v>22945</v>
      </c>
      <c r="F8398" t="str">
        <f>MID($E8398,1,1)</f>
        <v>F</v>
      </c>
      <c r="G8398" t="str">
        <f>IFERROR(MID($E8398,SEARCH("/",$E8398,SEARCH("/",$E8398)+1)+1,1),"")</f>
        <v>P</v>
      </c>
      <c r="H8398" t="s">
        <v>16</v>
      </c>
      <c r="I8398">
        <v>27</v>
      </c>
      <c r="J8398" t="b">
        <v>0</v>
      </c>
      <c r="K8398" s="7">
        <v>1</v>
      </c>
      <c r="L8398" s="7">
        <v>0</v>
      </c>
      <c r="M8398" s="7">
        <v>0</v>
      </c>
      <c r="N8398" s="7">
        <v>20</v>
      </c>
      <c r="O8398" s="7">
        <v>948</v>
      </c>
      <c r="P8398" s="7">
        <f>SUM(dane3[[#This Row],[RoomService]:[VRDeck]])</f>
        <v>969</v>
      </c>
      <c r="Q8398" t="s">
        <v>22946</v>
      </c>
      <c r="R8398" t="b">
        <v>0</v>
      </c>
    </row>
    <row r="8399" spans="1:18" x14ac:dyDescent="0.3">
      <c r="A8399" t="s">
        <v>22947</v>
      </c>
      <c r="B8399">
        <f>MID(dane3[[#This Row],[PassengerId]],1,4)+0</f>
        <v>8976</v>
      </c>
      <c r="C8399" t="s">
        <v>19</v>
      </c>
      <c r="D8399" t="b">
        <v>0</v>
      </c>
      <c r="E8399" t="s">
        <v>22948</v>
      </c>
      <c r="F8399" t="str">
        <f>MID($E8399,1,1)</f>
        <v>F</v>
      </c>
      <c r="G8399" t="str">
        <f>IFERROR(MID($E8399,SEARCH("/",$E8399,SEARCH("/",$E8399)+1)+1,1),"")</f>
        <v>S</v>
      </c>
      <c r="H8399" t="s">
        <v>16</v>
      </c>
      <c r="I8399">
        <v>35</v>
      </c>
      <c r="J8399" t="b">
        <v>0</v>
      </c>
      <c r="K8399" s="7">
        <v>1</v>
      </c>
      <c r="L8399" s="7">
        <v>0</v>
      </c>
      <c r="M8399" s="7">
        <v>0</v>
      </c>
      <c r="N8399" s="7">
        <v>0</v>
      </c>
      <c r="O8399" s="7">
        <v>803</v>
      </c>
      <c r="P8399" s="7">
        <f>SUM(dane3[[#This Row],[RoomService]:[VRDeck]])</f>
        <v>804</v>
      </c>
      <c r="Q8399" t="s">
        <v>22949</v>
      </c>
      <c r="R8399" t="b">
        <v>0</v>
      </c>
    </row>
    <row r="8400" spans="1:18" x14ac:dyDescent="0.3">
      <c r="A8400" t="s">
        <v>22764</v>
      </c>
      <c r="B8400">
        <f>MID(dane3[[#This Row],[PassengerId]],1,4)+0</f>
        <v>8894</v>
      </c>
      <c r="C8400" t="s">
        <v>53</v>
      </c>
      <c r="D8400" t="b">
        <v>1</v>
      </c>
      <c r="E8400" t="s">
        <v>22765</v>
      </c>
      <c r="F8400" t="str">
        <f>MID($E8400,1,1)</f>
        <v>F</v>
      </c>
      <c r="G8400" t="str">
        <f>IFERROR(MID($E8400,SEARCH("/",$E8400,SEARCH("/",$E8400)+1)+1,1),"")</f>
        <v>S</v>
      </c>
      <c r="H8400" t="s">
        <v>16</v>
      </c>
      <c r="I8400">
        <v>23</v>
      </c>
      <c r="J8400" t="b">
        <v>0</v>
      </c>
      <c r="K8400" s="7">
        <v>0</v>
      </c>
      <c r="L8400" s="7">
        <v>0</v>
      </c>
      <c r="M8400" s="7">
        <v>0</v>
      </c>
      <c r="N8400" s="7">
        <v>0</v>
      </c>
      <c r="O8400" s="7">
        <v>0</v>
      </c>
      <c r="P8400" s="7">
        <f>SUM(dane3[[#This Row],[RoomService]:[VRDeck]])</f>
        <v>0</v>
      </c>
      <c r="Q8400" t="s">
        <v>22766</v>
      </c>
      <c r="R8400" t="b">
        <v>1</v>
      </c>
    </row>
    <row r="8401" spans="1:18" x14ac:dyDescent="0.3">
      <c r="A8401" t="s">
        <v>22767</v>
      </c>
      <c r="B8401">
        <f>MID(dane3[[#This Row],[PassengerId]],1,4)+0</f>
        <v>8896</v>
      </c>
      <c r="C8401" t="s">
        <v>53</v>
      </c>
      <c r="D8401" t="b">
        <v>1</v>
      </c>
      <c r="E8401" t="s">
        <v>22768</v>
      </c>
      <c r="F8401" t="str">
        <f>MID($E8401,1,1)</f>
        <v>F</v>
      </c>
      <c r="G8401" t="str">
        <f>IFERROR(MID($E8401,SEARCH("/",$E8401,SEARCH("/",$E8401)+1)+1,1),"")</f>
        <v>S</v>
      </c>
      <c r="H8401" t="s">
        <v>46</v>
      </c>
      <c r="I8401">
        <v>33</v>
      </c>
      <c r="J8401" t="b">
        <v>0</v>
      </c>
      <c r="K8401" s="7">
        <v>0</v>
      </c>
      <c r="L8401" s="7">
        <v>0</v>
      </c>
      <c r="M8401" s="7">
        <v>0</v>
      </c>
      <c r="N8401" s="7">
        <v>0</v>
      </c>
      <c r="O8401" s="7">
        <v>0</v>
      </c>
      <c r="P8401" s="7">
        <f>SUM(dane3[[#This Row],[RoomService]:[VRDeck]])</f>
        <v>0</v>
      </c>
      <c r="Q8401" t="s">
        <v>22769</v>
      </c>
      <c r="R8401" t="b">
        <v>1</v>
      </c>
    </row>
    <row r="8402" spans="1:18" x14ac:dyDescent="0.3">
      <c r="A8402" t="s">
        <v>22956</v>
      </c>
      <c r="B8402">
        <f>MID(dane3[[#This Row],[PassengerId]],1,4)+0</f>
        <v>8981</v>
      </c>
      <c r="C8402" t="s">
        <v>19</v>
      </c>
      <c r="D8402" t="b">
        <v>0</v>
      </c>
      <c r="E8402" t="s">
        <v>22957</v>
      </c>
      <c r="F8402" t="str">
        <f>MID($E8402,1,1)</f>
        <v>E</v>
      </c>
      <c r="G8402" t="str">
        <f>IFERROR(MID($E8402,SEARCH("/",$E8402,SEARCH("/",$E8402)+1)+1,1),"")</f>
        <v>S</v>
      </c>
      <c r="H8402" t="s">
        <v>16</v>
      </c>
      <c r="I8402">
        <v>29</v>
      </c>
      <c r="J8402" t="b">
        <v>0</v>
      </c>
      <c r="K8402" s="7">
        <v>311</v>
      </c>
      <c r="L8402" s="7">
        <v>7</v>
      </c>
      <c r="M8402" s="7">
        <v>665</v>
      </c>
      <c r="N8402" s="7">
        <v>0</v>
      </c>
      <c r="O8402" s="7">
        <v>0</v>
      </c>
      <c r="P8402" s="7">
        <f>SUM(dane3[[#This Row],[RoomService]:[VRDeck]])</f>
        <v>983</v>
      </c>
      <c r="Q8402" t="s">
        <v>22958</v>
      </c>
      <c r="R8402" t="b">
        <v>0</v>
      </c>
    </row>
    <row r="8403" spans="1:18" x14ac:dyDescent="0.3">
      <c r="A8403" t="s">
        <v>22959</v>
      </c>
      <c r="B8403">
        <f>MID(dane3[[#This Row],[PassengerId]],1,4)+0</f>
        <v>8982</v>
      </c>
      <c r="C8403" t="s">
        <v>19</v>
      </c>
      <c r="D8403" t="b">
        <v>0</v>
      </c>
      <c r="E8403" t="s">
        <v>22960</v>
      </c>
      <c r="F8403" t="str">
        <f>MID($E8403,1,1)</f>
        <v>F</v>
      </c>
      <c r="G8403" t="str">
        <f>IFERROR(MID($E8403,SEARCH("/",$E8403,SEARCH("/",$E8403)+1)+1,1),"")</f>
        <v>S</v>
      </c>
      <c r="H8403" t="s">
        <v>16</v>
      </c>
      <c r="I8403">
        <v>41</v>
      </c>
      <c r="J8403" t="b">
        <v>0</v>
      </c>
      <c r="K8403" s="7">
        <v>0</v>
      </c>
      <c r="L8403" s="7">
        <v>924</v>
      </c>
      <c r="M8403" s="7">
        <v>0</v>
      </c>
      <c r="N8403" s="7">
        <v>0</v>
      </c>
      <c r="O8403" s="7">
        <v>0</v>
      </c>
      <c r="P8403" s="7">
        <f>SUM(dane3[[#This Row],[RoomService]:[VRDeck]])</f>
        <v>924</v>
      </c>
      <c r="Q8403" t="s">
        <v>22961</v>
      </c>
      <c r="R8403" t="b">
        <v>0</v>
      </c>
    </row>
    <row r="8404" spans="1:18" x14ac:dyDescent="0.3">
      <c r="A8404" t="s">
        <v>22962</v>
      </c>
      <c r="B8404">
        <f>MID(dane3[[#This Row],[PassengerId]],1,4)+0</f>
        <v>8983</v>
      </c>
      <c r="C8404" t="s">
        <v>19</v>
      </c>
      <c r="D8404" t="b">
        <v>0</v>
      </c>
      <c r="E8404" t="s">
        <v>22963</v>
      </c>
      <c r="F8404" t="str">
        <f>MID($E8404,1,1)</f>
        <v>E</v>
      </c>
      <c r="G8404" t="str">
        <f>IFERROR(MID($E8404,SEARCH("/",$E8404,SEARCH("/",$E8404)+1)+1,1),"")</f>
        <v>P</v>
      </c>
      <c r="H8404" t="s">
        <v>16</v>
      </c>
      <c r="I8404">
        <v>47</v>
      </c>
      <c r="J8404" t="b">
        <v>0</v>
      </c>
      <c r="K8404" s="7">
        <v>42</v>
      </c>
      <c r="L8404" s="7">
        <v>509</v>
      </c>
      <c r="M8404" s="7">
        <v>0</v>
      </c>
      <c r="N8404" s="7">
        <v>0</v>
      </c>
      <c r="O8404" s="7">
        <v>1057</v>
      </c>
      <c r="P8404" s="7">
        <f>SUM(dane3[[#This Row],[RoomService]:[VRDeck]])</f>
        <v>1608</v>
      </c>
      <c r="Q8404" t="s">
        <v>22964</v>
      </c>
      <c r="R8404" t="b">
        <v>0</v>
      </c>
    </row>
    <row r="8405" spans="1:18" x14ac:dyDescent="0.3">
      <c r="A8405" t="s">
        <v>22965</v>
      </c>
      <c r="B8405">
        <f>MID(dane3[[#This Row],[PassengerId]],1,4)+0</f>
        <v>8985</v>
      </c>
      <c r="C8405" t="s">
        <v>19</v>
      </c>
      <c r="D8405" t="b">
        <v>0</v>
      </c>
      <c r="E8405" t="s">
        <v>22966</v>
      </c>
      <c r="F8405" t="str">
        <f>MID($E8405,1,1)</f>
        <v>F</v>
      </c>
      <c r="G8405" t="str">
        <f>IFERROR(MID($E8405,SEARCH("/",$E8405,SEARCH("/",$E8405)+1)+1,1),"")</f>
        <v>P</v>
      </c>
      <c r="H8405" t="s">
        <v>46</v>
      </c>
      <c r="I8405">
        <v>22</v>
      </c>
      <c r="J8405" t="b">
        <v>0</v>
      </c>
      <c r="K8405" s="7">
        <v>0</v>
      </c>
      <c r="L8405" s="7">
        <v>0</v>
      </c>
      <c r="M8405" s="7">
        <v>626</v>
      </c>
      <c r="N8405" s="7">
        <v>0</v>
      </c>
      <c r="O8405" s="7">
        <v>14</v>
      </c>
      <c r="P8405" s="7">
        <f>SUM(dane3[[#This Row],[RoomService]:[VRDeck]])</f>
        <v>640</v>
      </c>
      <c r="Q8405" t="s">
        <v>22967</v>
      </c>
      <c r="R8405" t="b">
        <v>0</v>
      </c>
    </row>
    <row r="8406" spans="1:18" x14ac:dyDescent="0.3">
      <c r="A8406" t="s">
        <v>22968</v>
      </c>
      <c r="B8406">
        <f>MID(dane3[[#This Row],[PassengerId]],1,4)+0</f>
        <v>8986</v>
      </c>
      <c r="C8406" t="s">
        <v>19</v>
      </c>
      <c r="D8406" t="b">
        <v>0</v>
      </c>
      <c r="E8406" t="s">
        <v>22969</v>
      </c>
      <c r="F8406" t="str">
        <f>MID($E8406,1,1)</f>
        <v>E</v>
      </c>
      <c r="G8406" t="str">
        <f>IFERROR(MID($E8406,SEARCH("/",$E8406,SEARCH("/",$E8406)+1)+1,1),"")</f>
        <v>S</v>
      </c>
      <c r="H8406" t="s">
        <v>16</v>
      </c>
      <c r="I8406">
        <v>19</v>
      </c>
      <c r="J8406" t="b">
        <v>0</v>
      </c>
      <c r="K8406" s="7">
        <v>0</v>
      </c>
      <c r="L8406" s="7">
        <v>810</v>
      </c>
      <c r="M8406" s="7">
        <v>21</v>
      </c>
      <c r="N8406" s="7">
        <v>788</v>
      </c>
      <c r="O8406" s="7">
        <v>0</v>
      </c>
      <c r="P8406" s="7">
        <f>SUM(dane3[[#This Row],[RoomService]:[VRDeck]])</f>
        <v>1619</v>
      </c>
      <c r="Q8406" t="s">
        <v>22970</v>
      </c>
      <c r="R8406" t="b">
        <v>0</v>
      </c>
    </row>
    <row r="8407" spans="1:18" x14ac:dyDescent="0.3">
      <c r="A8407" t="s">
        <v>22971</v>
      </c>
      <c r="B8407">
        <f>MID(dane3[[#This Row],[PassengerId]],1,4)+0</f>
        <v>8986</v>
      </c>
      <c r="C8407" t="s">
        <v>19</v>
      </c>
      <c r="D8407" t="b">
        <v>0</v>
      </c>
      <c r="E8407" t="s">
        <v>22972</v>
      </c>
      <c r="F8407" t="str">
        <f>MID($E8407,1,1)</f>
        <v>F</v>
      </c>
      <c r="G8407" t="str">
        <f>IFERROR(MID($E8407,SEARCH("/",$E8407,SEARCH("/",$E8407)+1)+1,1),"")</f>
        <v>S</v>
      </c>
      <c r="H8407" t="s">
        <v>32</v>
      </c>
      <c r="I8407">
        <v>22</v>
      </c>
      <c r="J8407" t="b">
        <v>0</v>
      </c>
      <c r="K8407" s="7">
        <v>0</v>
      </c>
      <c r="L8407" s="7">
        <v>17</v>
      </c>
      <c r="M8407" s="7">
        <v>0</v>
      </c>
      <c r="N8407" s="7">
        <v>620</v>
      </c>
      <c r="O8407" s="7">
        <v>0</v>
      </c>
      <c r="P8407" s="7">
        <f>SUM(dane3[[#This Row],[RoomService]:[VRDeck]])</f>
        <v>637</v>
      </c>
      <c r="Q8407" t="s">
        <v>22973</v>
      </c>
      <c r="R8407" t="b">
        <v>0</v>
      </c>
    </row>
    <row r="8408" spans="1:18" x14ac:dyDescent="0.3">
      <c r="A8408" t="s">
        <v>22974</v>
      </c>
      <c r="B8408">
        <f>MID(dane3[[#This Row],[PassengerId]],1,4)+0</f>
        <v>8987</v>
      </c>
      <c r="C8408" t="s">
        <v>14</v>
      </c>
      <c r="D8408" t="b">
        <v>1</v>
      </c>
      <c r="E8408" t="s">
        <v>22975</v>
      </c>
      <c r="F8408" t="str">
        <f>MID($E8408,1,1)</f>
        <v>D</v>
      </c>
      <c r="G8408" t="str">
        <f>IFERROR(MID($E8408,SEARCH("/",$E8408,SEARCH("/",$E8408)+1)+1,1),"")</f>
        <v>P</v>
      </c>
      <c r="H8408" t="s">
        <v>46</v>
      </c>
      <c r="I8408">
        <v>25</v>
      </c>
      <c r="J8408" t="b">
        <v>0</v>
      </c>
      <c r="K8408" s="7">
        <v>0</v>
      </c>
      <c r="L8408" s="7">
        <v>0</v>
      </c>
      <c r="M8408" s="7">
        <v>0</v>
      </c>
      <c r="N8408" s="7">
        <v>0</v>
      </c>
      <c r="O8408" s="7">
        <v>0</v>
      </c>
      <c r="P8408" s="7">
        <f>SUM(dane3[[#This Row],[RoomService]:[VRDeck]])</f>
        <v>0</v>
      </c>
      <c r="Q8408" t="s">
        <v>22976</v>
      </c>
      <c r="R8408" t="b">
        <v>1</v>
      </c>
    </row>
    <row r="8409" spans="1:18" x14ac:dyDescent="0.3">
      <c r="A8409" t="s">
        <v>22977</v>
      </c>
      <c r="B8409">
        <f>MID(dane3[[#This Row],[PassengerId]],1,4)+0</f>
        <v>8988</v>
      </c>
      <c r="C8409" t="s">
        <v>19</v>
      </c>
      <c r="D8409" t="b">
        <v>1</v>
      </c>
      <c r="E8409" t="s">
        <v>22978</v>
      </c>
      <c r="F8409" t="str">
        <f>MID($E8409,1,1)</f>
        <v>G</v>
      </c>
      <c r="G8409" t="str">
        <f>IFERROR(MID($E8409,SEARCH("/",$E8409,SEARCH("/",$E8409)+1)+1,1),"")</f>
        <v>S</v>
      </c>
      <c r="H8409" t="s">
        <v>16</v>
      </c>
      <c r="I8409">
        <v>24</v>
      </c>
      <c r="J8409" t="b">
        <v>0</v>
      </c>
      <c r="K8409" s="7">
        <v>0</v>
      </c>
      <c r="L8409" s="7">
        <v>0</v>
      </c>
      <c r="M8409" s="7">
        <v>0</v>
      </c>
      <c r="N8409" s="7">
        <v>0</v>
      </c>
      <c r="O8409" s="7">
        <v>0</v>
      </c>
      <c r="P8409" s="7">
        <f>SUM(dane3[[#This Row],[RoomService]:[VRDeck]])</f>
        <v>0</v>
      </c>
      <c r="Q8409" t="s">
        <v>22979</v>
      </c>
      <c r="R8409" t="b">
        <v>1</v>
      </c>
    </row>
    <row r="8410" spans="1:18" x14ac:dyDescent="0.3">
      <c r="A8410" t="s">
        <v>22980</v>
      </c>
      <c r="B8410">
        <f>MID(dane3[[#This Row],[PassengerId]],1,4)+0</f>
        <v>8988</v>
      </c>
      <c r="C8410" t="s">
        <v>19</v>
      </c>
      <c r="D8410" t="b">
        <v>1</v>
      </c>
      <c r="E8410" t="s">
        <v>22978</v>
      </c>
      <c r="F8410" t="str">
        <f>MID($E8410,1,1)</f>
        <v>G</v>
      </c>
      <c r="G8410" t="str">
        <f>IFERROR(MID($E8410,SEARCH("/",$E8410,SEARCH("/",$E8410)+1)+1,1),"")</f>
        <v>S</v>
      </c>
      <c r="H8410" t="s">
        <v>46</v>
      </c>
      <c r="I8410">
        <v>17</v>
      </c>
      <c r="J8410" t="b">
        <v>0</v>
      </c>
      <c r="K8410" s="7">
        <v>0</v>
      </c>
      <c r="L8410" s="7">
        <v>0</v>
      </c>
      <c r="M8410" s="7">
        <v>0</v>
      </c>
      <c r="N8410" s="7">
        <v>0</v>
      </c>
      <c r="O8410" s="7">
        <v>0</v>
      </c>
      <c r="P8410" s="7">
        <f>SUM(dane3[[#This Row],[RoomService]:[VRDeck]])</f>
        <v>0</v>
      </c>
      <c r="Q8410" t="s">
        <v>22981</v>
      </c>
      <c r="R8410" t="b">
        <v>1</v>
      </c>
    </row>
    <row r="8411" spans="1:18" x14ac:dyDescent="0.3">
      <c r="A8411" t="s">
        <v>22982</v>
      </c>
      <c r="B8411">
        <f>MID(dane3[[#This Row],[PassengerId]],1,4)+0</f>
        <v>8988</v>
      </c>
      <c r="C8411" t="s">
        <v>19</v>
      </c>
      <c r="D8411" t="b">
        <v>1</v>
      </c>
      <c r="E8411" t="s">
        <v>22978</v>
      </c>
      <c r="F8411" t="str">
        <f>MID($E8411,1,1)</f>
        <v>G</v>
      </c>
      <c r="G8411" t="str">
        <f>IFERROR(MID($E8411,SEARCH("/",$E8411,SEARCH("/",$E8411)+1)+1,1),"")</f>
        <v>S</v>
      </c>
      <c r="H8411" t="s">
        <v>46</v>
      </c>
      <c r="I8411">
        <v>0</v>
      </c>
      <c r="J8411" t="b">
        <v>0</v>
      </c>
      <c r="K8411" s="7">
        <v>0</v>
      </c>
      <c r="L8411" s="7">
        <v>0</v>
      </c>
      <c r="M8411" s="7">
        <v>0</v>
      </c>
      <c r="N8411" s="7">
        <v>0</v>
      </c>
      <c r="O8411" s="7">
        <v>0</v>
      </c>
      <c r="P8411" s="7">
        <f>SUM(dane3[[#This Row],[RoomService]:[VRDeck]])</f>
        <v>0</v>
      </c>
      <c r="Q8411" t="s">
        <v>22983</v>
      </c>
      <c r="R8411" t="b">
        <v>1</v>
      </c>
    </row>
    <row r="8412" spans="1:18" x14ac:dyDescent="0.3">
      <c r="A8412" t="s">
        <v>22984</v>
      </c>
      <c r="B8412">
        <f>MID(dane3[[#This Row],[PassengerId]],1,4)+0</f>
        <v>8988</v>
      </c>
      <c r="C8412" t="s">
        <v>19</v>
      </c>
      <c r="D8412" t="b">
        <v>1</v>
      </c>
      <c r="E8412" t="s">
        <v>22978</v>
      </c>
      <c r="F8412" t="str">
        <f>MID($E8412,1,1)</f>
        <v>G</v>
      </c>
      <c r="G8412" t="str">
        <f>IFERROR(MID($E8412,SEARCH("/",$E8412,SEARCH("/",$E8412)+1)+1,1),"")</f>
        <v>S</v>
      </c>
      <c r="H8412" t="s">
        <v>16</v>
      </c>
      <c r="I8412">
        <v>5</v>
      </c>
      <c r="J8412" t="b">
        <v>0</v>
      </c>
      <c r="K8412" s="7">
        <v>0</v>
      </c>
      <c r="L8412" s="7">
        <v>0</v>
      </c>
      <c r="M8412" s="7">
        <v>0</v>
      </c>
      <c r="N8412" s="7">
        <v>0</v>
      </c>
      <c r="O8412" s="7">
        <v>0</v>
      </c>
      <c r="P8412" s="7">
        <f>SUM(dane3[[#This Row],[RoomService]:[VRDeck]])</f>
        <v>0</v>
      </c>
      <c r="Q8412" t="s">
        <v>22985</v>
      </c>
      <c r="R8412" t="b">
        <v>0</v>
      </c>
    </row>
    <row r="8413" spans="1:18" x14ac:dyDescent="0.3">
      <c r="A8413" t="s">
        <v>22986</v>
      </c>
      <c r="B8413">
        <f>MID(dane3[[#This Row],[PassengerId]],1,4)+0</f>
        <v>8988</v>
      </c>
      <c r="C8413" t="s">
        <v>19</v>
      </c>
      <c r="D8413" t="b">
        <v>0</v>
      </c>
      <c r="E8413" t="s">
        <v>22987</v>
      </c>
      <c r="F8413" t="str">
        <f>MID($E8413,1,1)</f>
        <v>F</v>
      </c>
      <c r="G8413" t="str">
        <f>IFERROR(MID($E8413,SEARCH("/",$E8413,SEARCH("/",$E8413)+1)+1,1),"")</f>
        <v>S</v>
      </c>
      <c r="H8413" t="s">
        <v>16</v>
      </c>
      <c r="I8413">
        <v>30</v>
      </c>
      <c r="J8413" t="b">
        <v>0</v>
      </c>
      <c r="K8413" s="7">
        <v>0</v>
      </c>
      <c r="L8413" s="7">
        <v>1028</v>
      </c>
      <c r="M8413" s="7">
        <v>0</v>
      </c>
      <c r="N8413" s="7">
        <v>80</v>
      </c>
      <c r="O8413" s="7">
        <v>0</v>
      </c>
      <c r="P8413" s="7">
        <f>SUM(dane3[[#This Row],[RoomService]:[VRDeck]])</f>
        <v>1108</v>
      </c>
      <c r="Q8413" t="s">
        <v>22988</v>
      </c>
      <c r="R8413" t="b">
        <v>0</v>
      </c>
    </row>
    <row r="8414" spans="1:18" x14ac:dyDescent="0.3">
      <c r="A8414" t="s">
        <v>22989</v>
      </c>
      <c r="B8414">
        <f>MID(dane3[[#This Row],[PassengerId]],1,4)+0</f>
        <v>8988</v>
      </c>
      <c r="C8414" t="s">
        <v>19</v>
      </c>
      <c r="D8414" t="b">
        <v>1</v>
      </c>
      <c r="E8414" t="s">
        <v>22978</v>
      </c>
      <c r="F8414" t="str">
        <f>MID($E8414,1,1)</f>
        <v>G</v>
      </c>
      <c r="G8414" t="str">
        <f>IFERROR(MID($E8414,SEARCH("/",$E8414,SEARCH("/",$E8414)+1)+1,1),"")</f>
        <v>S</v>
      </c>
      <c r="H8414" t="s">
        <v>16</v>
      </c>
      <c r="I8414">
        <v>17</v>
      </c>
      <c r="J8414" t="b">
        <v>0</v>
      </c>
      <c r="K8414" s="7">
        <v>0</v>
      </c>
      <c r="L8414" s="7">
        <v>0</v>
      </c>
      <c r="M8414" s="7">
        <v>0</v>
      </c>
      <c r="N8414" s="7">
        <v>0</v>
      </c>
      <c r="O8414" s="7">
        <v>0</v>
      </c>
      <c r="P8414" s="7">
        <f>SUM(dane3[[#This Row],[RoomService]:[VRDeck]])</f>
        <v>0</v>
      </c>
      <c r="Q8414" t="s">
        <v>22990</v>
      </c>
      <c r="R8414" t="b">
        <v>1</v>
      </c>
    </row>
    <row r="8415" spans="1:18" x14ac:dyDescent="0.3">
      <c r="A8415" t="s">
        <v>22991</v>
      </c>
      <c r="B8415">
        <f>MID(dane3[[#This Row],[PassengerId]],1,4)+0</f>
        <v>8988</v>
      </c>
      <c r="C8415" t="s">
        <v>19</v>
      </c>
      <c r="D8415" t="b">
        <v>0</v>
      </c>
      <c r="E8415" t="s">
        <v>22987</v>
      </c>
      <c r="F8415" t="str">
        <f>MID($E8415,1,1)</f>
        <v>F</v>
      </c>
      <c r="G8415" t="str">
        <f>IFERROR(MID($E8415,SEARCH("/",$E8415,SEARCH("/",$E8415)+1)+1,1),"")</f>
        <v>S</v>
      </c>
      <c r="H8415" t="s">
        <v>16</v>
      </c>
      <c r="I8415">
        <v>53</v>
      </c>
      <c r="J8415" t="b">
        <v>0</v>
      </c>
      <c r="K8415" s="7">
        <v>0</v>
      </c>
      <c r="L8415" s="7">
        <v>1487</v>
      </c>
      <c r="M8415" s="7">
        <v>0</v>
      </c>
      <c r="N8415" s="7">
        <v>67</v>
      </c>
      <c r="O8415" s="7">
        <v>0</v>
      </c>
      <c r="P8415" s="7">
        <f>SUM(dane3[[#This Row],[RoomService]:[VRDeck]])</f>
        <v>1554</v>
      </c>
      <c r="Q8415" t="s">
        <v>22992</v>
      </c>
      <c r="R8415" t="b">
        <v>0</v>
      </c>
    </row>
    <row r="8416" spans="1:18" x14ac:dyDescent="0.3">
      <c r="A8416" t="s">
        <v>22993</v>
      </c>
      <c r="B8416">
        <f>MID(dane3[[#This Row],[PassengerId]],1,4)+0</f>
        <v>8988</v>
      </c>
      <c r="C8416" t="s">
        <v>19</v>
      </c>
      <c r="D8416" t="b">
        <v>1</v>
      </c>
      <c r="E8416" t="s">
        <v>22978</v>
      </c>
      <c r="F8416" t="str">
        <f>MID($E8416,1,1)</f>
        <v>G</v>
      </c>
      <c r="G8416" t="str">
        <f>IFERROR(MID($E8416,SEARCH("/",$E8416,SEARCH("/",$E8416)+1)+1,1),"")</f>
        <v>S</v>
      </c>
      <c r="H8416" t="s">
        <v>16</v>
      </c>
      <c r="I8416">
        <v>9</v>
      </c>
      <c r="J8416" t="b">
        <v>0</v>
      </c>
      <c r="K8416" s="7">
        <v>0</v>
      </c>
      <c r="L8416" s="7">
        <v>0</v>
      </c>
      <c r="M8416" s="7">
        <v>0</v>
      </c>
      <c r="N8416" s="7">
        <v>0</v>
      </c>
      <c r="O8416" s="7">
        <v>0</v>
      </c>
      <c r="P8416" s="7">
        <f>SUM(dane3[[#This Row],[RoomService]:[VRDeck]])</f>
        <v>0</v>
      </c>
      <c r="Q8416" t="s">
        <v>22994</v>
      </c>
      <c r="R8416" t="b">
        <v>0</v>
      </c>
    </row>
    <row r="8417" spans="1:18" x14ac:dyDescent="0.3">
      <c r="A8417" t="s">
        <v>22995</v>
      </c>
      <c r="B8417">
        <f>MID(dane3[[#This Row],[PassengerId]],1,4)+0</f>
        <v>8989</v>
      </c>
      <c r="C8417" t="s">
        <v>14</v>
      </c>
      <c r="D8417" t="b">
        <v>0</v>
      </c>
      <c r="E8417" t="s">
        <v>22996</v>
      </c>
      <c r="F8417" t="str">
        <f>MID($E8417,1,1)</f>
        <v>B</v>
      </c>
      <c r="G8417" t="str">
        <f>IFERROR(MID($E8417,SEARCH("/",$E8417,SEARCH("/",$E8417)+1)+1,1),"")</f>
        <v>P</v>
      </c>
      <c r="H8417" t="s">
        <v>16</v>
      </c>
      <c r="I8417">
        <v>17</v>
      </c>
      <c r="J8417" t="b">
        <v>0</v>
      </c>
      <c r="K8417" s="7">
        <v>0</v>
      </c>
      <c r="L8417" s="7">
        <v>366</v>
      </c>
      <c r="M8417" s="7">
        <v>23492</v>
      </c>
      <c r="N8417" s="7">
        <v>356</v>
      </c>
      <c r="O8417" s="7">
        <v>3</v>
      </c>
      <c r="P8417" s="7">
        <f>SUM(dane3[[#This Row],[RoomService]:[VRDeck]])</f>
        <v>24217</v>
      </c>
      <c r="Q8417" t="s">
        <v>23799</v>
      </c>
      <c r="R8417" t="b">
        <v>1</v>
      </c>
    </row>
    <row r="8418" spans="1:18" x14ac:dyDescent="0.3">
      <c r="A8418" t="s">
        <v>22997</v>
      </c>
      <c r="B8418">
        <f>MID(dane3[[#This Row],[PassengerId]],1,4)+0</f>
        <v>8989</v>
      </c>
      <c r="C8418" t="s">
        <v>14</v>
      </c>
      <c r="D8418" t="b">
        <v>1</v>
      </c>
      <c r="E8418" t="s">
        <v>22996</v>
      </c>
      <c r="F8418" t="str">
        <f>MID($E8418,1,1)</f>
        <v>B</v>
      </c>
      <c r="G8418" t="str">
        <f>IFERROR(MID($E8418,SEARCH("/",$E8418,SEARCH("/",$E8418)+1)+1,1),"")</f>
        <v>P</v>
      </c>
      <c r="H8418" t="s">
        <v>46</v>
      </c>
      <c r="I8418">
        <v>16</v>
      </c>
      <c r="J8418" t="b">
        <v>0</v>
      </c>
      <c r="K8418" s="7">
        <v>0</v>
      </c>
      <c r="L8418" s="7">
        <v>0</v>
      </c>
      <c r="M8418" s="7">
        <v>0</v>
      </c>
      <c r="N8418" s="7">
        <v>0</v>
      </c>
      <c r="O8418" s="7">
        <v>0</v>
      </c>
      <c r="P8418" s="7">
        <f>SUM(dane3[[#This Row],[RoomService]:[VRDeck]])</f>
        <v>0</v>
      </c>
      <c r="Q8418" t="s">
        <v>22998</v>
      </c>
      <c r="R8418" t="b">
        <v>1</v>
      </c>
    </row>
    <row r="8419" spans="1:18" x14ac:dyDescent="0.3">
      <c r="A8419" t="s">
        <v>22999</v>
      </c>
      <c r="B8419">
        <f>MID(dane3[[#This Row],[PassengerId]],1,4)+0</f>
        <v>8989</v>
      </c>
      <c r="C8419" t="s">
        <v>14</v>
      </c>
      <c r="D8419" t="b">
        <v>1</v>
      </c>
      <c r="E8419" t="s">
        <v>22996</v>
      </c>
      <c r="F8419" t="str">
        <f>MID($E8419,1,1)</f>
        <v>B</v>
      </c>
      <c r="G8419" t="str">
        <f>IFERROR(MID($E8419,SEARCH("/",$E8419,SEARCH("/",$E8419)+1)+1,1),"")</f>
        <v>P</v>
      </c>
      <c r="H8419" t="s">
        <v>16</v>
      </c>
      <c r="I8419">
        <v>29</v>
      </c>
      <c r="J8419" t="b">
        <v>0</v>
      </c>
      <c r="K8419" s="7">
        <v>0</v>
      </c>
      <c r="L8419" s="7">
        <v>0</v>
      </c>
      <c r="M8419" s="7">
        <v>0</v>
      </c>
      <c r="N8419" s="7">
        <v>0</v>
      </c>
      <c r="O8419" s="7">
        <v>0</v>
      </c>
      <c r="P8419" s="7">
        <f>SUM(dane3[[#This Row],[RoomService]:[VRDeck]])</f>
        <v>0</v>
      </c>
      <c r="Q8419" t="s">
        <v>23000</v>
      </c>
      <c r="R8419" t="b">
        <v>1</v>
      </c>
    </row>
    <row r="8420" spans="1:18" x14ac:dyDescent="0.3">
      <c r="A8420" t="s">
        <v>23001</v>
      </c>
      <c r="B8420">
        <f>MID(dane3[[#This Row],[PassengerId]],1,4)+0</f>
        <v>8989</v>
      </c>
      <c r="C8420" t="s">
        <v>14</v>
      </c>
      <c r="D8420" t="b">
        <v>0</v>
      </c>
      <c r="E8420" t="s">
        <v>22996</v>
      </c>
      <c r="F8420" t="str">
        <f>MID($E8420,1,1)</f>
        <v>B</v>
      </c>
      <c r="G8420" t="str">
        <f>IFERROR(MID($E8420,SEARCH("/",$E8420,SEARCH("/",$E8420)+1)+1,1),"")</f>
        <v>P</v>
      </c>
      <c r="H8420" t="s">
        <v>46</v>
      </c>
      <c r="I8420">
        <v>29</v>
      </c>
      <c r="J8420" t="b">
        <v>0</v>
      </c>
      <c r="K8420" s="7">
        <v>80</v>
      </c>
      <c r="L8420" s="7">
        <v>3707</v>
      </c>
      <c r="M8420" s="7">
        <v>0</v>
      </c>
      <c r="N8420" s="7">
        <v>1465</v>
      </c>
      <c r="O8420" s="7">
        <v>1320</v>
      </c>
      <c r="P8420" s="7">
        <f>SUM(dane3[[#This Row],[RoomService]:[VRDeck]])</f>
        <v>6572</v>
      </c>
      <c r="Q8420" t="s">
        <v>23002</v>
      </c>
      <c r="R8420" t="b">
        <v>0</v>
      </c>
    </row>
    <row r="8421" spans="1:18" x14ac:dyDescent="0.3">
      <c r="A8421" t="s">
        <v>22791</v>
      </c>
      <c r="B8421">
        <f>MID(dane3[[#This Row],[PassengerId]],1,4)+0</f>
        <v>8905</v>
      </c>
      <c r="C8421" t="s">
        <v>53</v>
      </c>
      <c r="D8421" t="b">
        <v>0</v>
      </c>
      <c r="E8421" t="s">
        <v>22792</v>
      </c>
      <c r="F8421" t="str">
        <f>MID($E8421,1,1)</f>
        <v>E</v>
      </c>
      <c r="G8421" t="str">
        <f>IFERROR(MID($E8421,SEARCH("/",$E8421,SEARCH("/",$E8421)+1)+1,1),"")</f>
        <v>P</v>
      </c>
      <c r="H8421" t="s">
        <v>16</v>
      </c>
      <c r="I8421">
        <v>32</v>
      </c>
      <c r="J8421" t="b">
        <v>1</v>
      </c>
      <c r="K8421" s="7">
        <v>0</v>
      </c>
      <c r="L8421" s="7">
        <v>0</v>
      </c>
      <c r="M8421" s="7">
        <v>0</v>
      </c>
      <c r="N8421" s="7">
        <v>0</v>
      </c>
      <c r="O8421" s="7">
        <v>0</v>
      </c>
      <c r="P8421" s="7">
        <f>SUM(dane3[[#This Row],[RoomService]:[VRDeck]])</f>
        <v>0</v>
      </c>
      <c r="Q8421" t="s">
        <v>22793</v>
      </c>
      <c r="R8421" t="b">
        <v>1</v>
      </c>
    </row>
    <row r="8422" spans="1:18" x14ac:dyDescent="0.3">
      <c r="A8422" t="s">
        <v>23006</v>
      </c>
      <c r="B8422">
        <f>MID(dane3[[#This Row],[PassengerId]],1,4)+0</f>
        <v>8993</v>
      </c>
      <c r="C8422" t="s">
        <v>19</v>
      </c>
      <c r="D8422" t="b">
        <v>0</v>
      </c>
      <c r="E8422" t="s">
        <v>23007</v>
      </c>
      <c r="F8422" t="str">
        <f>MID($E8422,1,1)</f>
        <v>F</v>
      </c>
      <c r="G8422" t="str">
        <f>IFERROR(MID($E8422,SEARCH("/",$E8422,SEARCH("/",$E8422)+1)+1,1),"")</f>
        <v>P</v>
      </c>
      <c r="H8422" t="s">
        <v>32</v>
      </c>
      <c r="I8422">
        <v>27</v>
      </c>
      <c r="J8422" t="b">
        <v>0</v>
      </c>
      <c r="K8422" s="7">
        <v>32</v>
      </c>
      <c r="L8422" s="7">
        <v>8</v>
      </c>
      <c r="M8422" s="7">
        <v>5</v>
      </c>
      <c r="N8422" s="7">
        <v>588</v>
      </c>
      <c r="O8422" s="7">
        <v>18</v>
      </c>
      <c r="P8422" s="7">
        <f>SUM(dane3[[#This Row],[RoomService]:[VRDeck]])</f>
        <v>651</v>
      </c>
      <c r="Q8422" t="s">
        <v>23008</v>
      </c>
      <c r="R8422" t="b">
        <v>0</v>
      </c>
    </row>
    <row r="8423" spans="1:18" x14ac:dyDescent="0.3">
      <c r="A8423" t="s">
        <v>23009</v>
      </c>
      <c r="B8423">
        <f>MID(dane3[[#This Row],[PassengerId]],1,4)+0</f>
        <v>8996</v>
      </c>
      <c r="C8423" t="s">
        <v>14</v>
      </c>
      <c r="D8423" t="b">
        <v>0</v>
      </c>
      <c r="E8423" t="s">
        <v>23010</v>
      </c>
      <c r="F8423" t="str">
        <f>MID($E8423,1,1)</f>
        <v>D</v>
      </c>
      <c r="G8423" t="str">
        <f>IFERROR(MID($E8423,SEARCH("/",$E8423,SEARCH("/",$E8423)+1)+1,1),"")</f>
        <v>P</v>
      </c>
      <c r="H8423" t="s">
        <v>16</v>
      </c>
      <c r="I8423">
        <v>39</v>
      </c>
      <c r="J8423" t="b">
        <v>0</v>
      </c>
      <c r="K8423" s="7">
        <v>2101</v>
      </c>
      <c r="L8423" s="7">
        <v>41</v>
      </c>
      <c r="M8423" s="7">
        <v>0</v>
      </c>
      <c r="N8423" s="7">
        <v>525</v>
      </c>
      <c r="O8423" s="7">
        <v>19</v>
      </c>
      <c r="P8423" s="7">
        <f>SUM(dane3[[#This Row],[RoomService]:[VRDeck]])</f>
        <v>2686</v>
      </c>
      <c r="Q8423" t="s">
        <v>23011</v>
      </c>
      <c r="R8423" t="b">
        <v>0</v>
      </c>
    </row>
    <row r="8424" spans="1:18" x14ac:dyDescent="0.3">
      <c r="A8424" t="s">
        <v>23012</v>
      </c>
      <c r="B8424">
        <f>MID(dane3[[#This Row],[PassengerId]],1,4)+0</f>
        <v>8997</v>
      </c>
      <c r="C8424" t="s">
        <v>19</v>
      </c>
      <c r="D8424" t="b">
        <v>1</v>
      </c>
      <c r="E8424" t="s">
        <v>23013</v>
      </c>
      <c r="F8424" t="str">
        <f>MID($E8424,1,1)</f>
        <v>F</v>
      </c>
      <c r="G8424" t="str">
        <f>IFERROR(MID($E8424,SEARCH("/",$E8424,SEARCH("/",$E8424)+1)+1,1),"")</f>
        <v>S</v>
      </c>
      <c r="H8424" t="s">
        <v>46</v>
      </c>
      <c r="I8424">
        <v>15</v>
      </c>
      <c r="J8424" t="b">
        <v>0</v>
      </c>
      <c r="K8424" s="7">
        <v>0</v>
      </c>
      <c r="L8424" s="7">
        <v>0</v>
      </c>
      <c r="M8424" s="7">
        <v>0</v>
      </c>
      <c r="N8424" s="7">
        <v>0</v>
      </c>
      <c r="O8424" s="7">
        <v>0</v>
      </c>
      <c r="P8424" s="7">
        <f>SUM(dane3[[#This Row],[RoomService]:[VRDeck]])</f>
        <v>0</v>
      </c>
      <c r="Q8424" t="s">
        <v>23014</v>
      </c>
      <c r="R8424" t="b">
        <v>1</v>
      </c>
    </row>
    <row r="8425" spans="1:18" x14ac:dyDescent="0.3">
      <c r="A8425" t="s">
        <v>23015</v>
      </c>
      <c r="B8425">
        <f>MID(dane3[[#This Row],[PassengerId]],1,4)+0</f>
        <v>8997</v>
      </c>
      <c r="C8425" t="s">
        <v>19</v>
      </c>
      <c r="D8425" t="b">
        <v>0</v>
      </c>
      <c r="E8425" t="s">
        <v>23013</v>
      </c>
      <c r="F8425" t="str">
        <f>MID($E8425,1,1)</f>
        <v>F</v>
      </c>
      <c r="G8425" t="str">
        <f>IFERROR(MID($E8425,SEARCH("/",$E8425,SEARCH("/",$E8425)+1)+1,1),"")</f>
        <v>S</v>
      </c>
      <c r="H8425" t="s">
        <v>16</v>
      </c>
      <c r="I8425">
        <v>30</v>
      </c>
      <c r="J8425" t="b">
        <v>0</v>
      </c>
      <c r="K8425" s="7">
        <v>604</v>
      </c>
      <c r="L8425" s="7">
        <v>0</v>
      </c>
      <c r="M8425" s="7">
        <v>50</v>
      </c>
      <c r="N8425" s="7">
        <v>147</v>
      </c>
      <c r="O8425" s="7">
        <v>2</v>
      </c>
      <c r="P8425" s="7">
        <f>SUM(dane3[[#This Row],[RoomService]:[VRDeck]])</f>
        <v>803</v>
      </c>
      <c r="Q8425" t="s">
        <v>23016</v>
      </c>
      <c r="R8425" t="b">
        <v>0</v>
      </c>
    </row>
    <row r="8426" spans="1:18" x14ac:dyDescent="0.3">
      <c r="A8426" t="s">
        <v>23017</v>
      </c>
      <c r="B8426">
        <f>MID(dane3[[#This Row],[PassengerId]],1,4)+0</f>
        <v>8998</v>
      </c>
      <c r="C8426" t="s">
        <v>19</v>
      </c>
      <c r="D8426" t="b">
        <v>1</v>
      </c>
      <c r="E8426" t="s">
        <v>23018</v>
      </c>
      <c r="F8426" t="str">
        <f>MID($E8426,1,1)</f>
        <v>G</v>
      </c>
      <c r="G8426" t="str">
        <f>IFERROR(MID($E8426,SEARCH("/",$E8426,SEARCH("/",$E8426)+1)+1,1),"")</f>
        <v>S</v>
      </c>
      <c r="H8426" t="s">
        <v>16</v>
      </c>
      <c r="I8426">
        <v>41</v>
      </c>
      <c r="J8426" t="b">
        <v>0</v>
      </c>
      <c r="K8426" s="7">
        <v>0</v>
      </c>
      <c r="L8426" s="7">
        <v>0</v>
      </c>
      <c r="M8426" s="7">
        <v>0</v>
      </c>
      <c r="N8426" s="7">
        <v>0</v>
      </c>
      <c r="O8426" s="7">
        <v>0</v>
      </c>
      <c r="P8426" s="7">
        <f>SUM(dane3[[#This Row],[RoomService]:[VRDeck]])</f>
        <v>0</v>
      </c>
      <c r="Q8426" t="s">
        <v>23019</v>
      </c>
      <c r="R8426" t="b">
        <v>0</v>
      </c>
    </row>
    <row r="8427" spans="1:18" x14ac:dyDescent="0.3">
      <c r="A8427" t="s">
        <v>23020</v>
      </c>
      <c r="B8427">
        <f>MID(dane3[[#This Row],[PassengerId]],1,4)+0</f>
        <v>8998</v>
      </c>
      <c r="C8427" t="s">
        <v>19</v>
      </c>
      <c r="D8427" t="b">
        <v>0</v>
      </c>
      <c r="E8427" t="s">
        <v>23021</v>
      </c>
      <c r="F8427" t="str">
        <f>MID($E8427,1,1)</f>
        <v>E</v>
      </c>
      <c r="G8427" t="str">
        <f>IFERROR(MID($E8427,SEARCH("/",$E8427,SEARCH("/",$E8427)+1)+1,1),"")</f>
        <v>S</v>
      </c>
      <c r="H8427" t="s">
        <v>16</v>
      </c>
      <c r="I8427">
        <v>47</v>
      </c>
      <c r="J8427" t="b">
        <v>0</v>
      </c>
      <c r="K8427" s="7">
        <v>0</v>
      </c>
      <c r="L8427" s="7">
        <v>1</v>
      </c>
      <c r="M8427" s="7">
        <v>0</v>
      </c>
      <c r="N8427" s="7">
        <v>967</v>
      </c>
      <c r="O8427" s="7">
        <v>5</v>
      </c>
      <c r="P8427" s="7">
        <f>SUM(dane3[[#This Row],[RoomService]:[VRDeck]])</f>
        <v>973</v>
      </c>
      <c r="Q8427" t="s">
        <v>23022</v>
      </c>
      <c r="R8427" t="b">
        <v>0</v>
      </c>
    </row>
    <row r="8428" spans="1:18" x14ac:dyDescent="0.3">
      <c r="A8428" t="s">
        <v>22836</v>
      </c>
      <c r="B8428">
        <f>MID(dane3[[#This Row],[PassengerId]],1,4)+0</f>
        <v>8938</v>
      </c>
      <c r="C8428" t="s">
        <v>53</v>
      </c>
      <c r="D8428" t="b">
        <v>1</v>
      </c>
      <c r="E8428" t="s">
        <v>22834</v>
      </c>
      <c r="F8428" t="str">
        <f>MID($E8428,1,1)</f>
        <v>F</v>
      </c>
      <c r="G8428" t="str">
        <f>IFERROR(MID($E8428,SEARCH("/",$E8428,SEARCH("/",$E8428)+1)+1,1),"")</f>
        <v>S</v>
      </c>
      <c r="H8428" t="s">
        <v>16</v>
      </c>
      <c r="I8428">
        <v>35</v>
      </c>
      <c r="J8428" t="b">
        <v>0</v>
      </c>
      <c r="K8428" s="7">
        <v>0</v>
      </c>
      <c r="L8428" s="7">
        <v>0</v>
      </c>
      <c r="M8428" s="7">
        <v>0</v>
      </c>
      <c r="N8428" s="7">
        <v>0</v>
      </c>
      <c r="O8428" s="7">
        <v>0</v>
      </c>
      <c r="P8428" s="7">
        <f>SUM(dane3[[#This Row],[RoomService]:[VRDeck]])</f>
        <v>0</v>
      </c>
      <c r="Q8428" t="s">
        <v>22837</v>
      </c>
      <c r="R8428" t="b">
        <v>1</v>
      </c>
    </row>
    <row r="8429" spans="1:18" x14ac:dyDescent="0.3">
      <c r="A8429" t="s">
        <v>23026</v>
      </c>
      <c r="B8429">
        <f>MID(dane3[[#This Row],[PassengerId]],1,4)+0</f>
        <v>9001</v>
      </c>
      <c r="C8429" t="s">
        <v>19</v>
      </c>
      <c r="D8429" t="b">
        <v>0</v>
      </c>
      <c r="E8429" t="s">
        <v>23027</v>
      </c>
      <c r="F8429" t="str">
        <f>MID($E8429,1,1)</f>
        <v>F</v>
      </c>
      <c r="G8429" t="str">
        <f>IFERROR(MID($E8429,SEARCH("/",$E8429,SEARCH("/",$E8429)+1)+1,1),"")</f>
        <v>S</v>
      </c>
      <c r="H8429" t="s">
        <v>46</v>
      </c>
      <c r="I8429">
        <v>15</v>
      </c>
      <c r="J8429" t="b">
        <v>0</v>
      </c>
      <c r="K8429" s="7">
        <v>0</v>
      </c>
      <c r="L8429" s="7">
        <v>20</v>
      </c>
      <c r="M8429" s="7">
        <v>816</v>
      </c>
      <c r="N8429" s="7">
        <v>39</v>
      </c>
      <c r="O8429" s="7">
        <v>1</v>
      </c>
      <c r="P8429" s="7">
        <f>SUM(dane3[[#This Row],[RoomService]:[VRDeck]])</f>
        <v>876</v>
      </c>
      <c r="Q8429" t="s">
        <v>23028</v>
      </c>
      <c r="R8429" t="b">
        <v>0</v>
      </c>
    </row>
    <row r="8430" spans="1:18" x14ac:dyDescent="0.3">
      <c r="A8430" t="s">
        <v>23029</v>
      </c>
      <c r="B8430">
        <f>MID(dane3[[#This Row],[PassengerId]],1,4)+0</f>
        <v>9003</v>
      </c>
      <c r="C8430" t="s">
        <v>19</v>
      </c>
      <c r="D8430" t="b">
        <v>0</v>
      </c>
      <c r="E8430" t="s">
        <v>23030</v>
      </c>
      <c r="F8430" t="str">
        <f>MID($E8430,1,1)</f>
        <v>F</v>
      </c>
      <c r="G8430" t="str">
        <f>IFERROR(MID($E8430,SEARCH("/",$E8430,SEARCH("/",$E8430)+1)+1,1),"")</f>
        <v>S</v>
      </c>
      <c r="H8430" t="s">
        <v>16</v>
      </c>
      <c r="I8430">
        <v>23</v>
      </c>
      <c r="J8430" t="b">
        <v>0</v>
      </c>
      <c r="K8430" s="7">
        <v>2</v>
      </c>
      <c r="L8430" s="7">
        <v>167</v>
      </c>
      <c r="M8430" s="7">
        <v>0</v>
      </c>
      <c r="N8430" s="7">
        <v>0</v>
      </c>
      <c r="O8430" s="7">
        <v>555</v>
      </c>
      <c r="P8430" s="7">
        <f>SUM(dane3[[#This Row],[RoomService]:[VRDeck]])</f>
        <v>724</v>
      </c>
      <c r="Q8430" t="s">
        <v>23031</v>
      </c>
      <c r="R8430" t="b">
        <v>1</v>
      </c>
    </row>
    <row r="8431" spans="1:18" x14ac:dyDescent="0.3">
      <c r="A8431" t="s">
        <v>23032</v>
      </c>
      <c r="B8431">
        <f>MID(dane3[[#This Row],[PassengerId]],1,4)+0</f>
        <v>9004</v>
      </c>
      <c r="C8431" t="s">
        <v>14</v>
      </c>
      <c r="D8431" t="b">
        <v>1</v>
      </c>
      <c r="E8431" t="s">
        <v>23033</v>
      </c>
      <c r="F8431" t="str">
        <f>MID($E8431,1,1)</f>
        <v>B</v>
      </c>
      <c r="G8431" t="str">
        <f>IFERROR(MID($E8431,SEARCH("/",$E8431,SEARCH("/",$E8431)+1)+1,1),"")</f>
        <v>P</v>
      </c>
      <c r="H8431" t="s">
        <v>46</v>
      </c>
      <c r="I8431">
        <v>20</v>
      </c>
      <c r="J8431" t="b">
        <v>0</v>
      </c>
      <c r="K8431" s="7">
        <v>0</v>
      </c>
      <c r="L8431" s="7">
        <v>0</v>
      </c>
      <c r="M8431" s="7">
        <v>0</v>
      </c>
      <c r="N8431" s="7">
        <v>0</v>
      </c>
      <c r="O8431" s="7">
        <v>0</v>
      </c>
      <c r="P8431" s="7">
        <f>SUM(dane3[[#This Row],[RoomService]:[VRDeck]])</f>
        <v>0</v>
      </c>
      <c r="Q8431" t="s">
        <v>23034</v>
      </c>
      <c r="R8431" t="b">
        <v>1</v>
      </c>
    </row>
    <row r="8432" spans="1:18" x14ac:dyDescent="0.3">
      <c r="A8432" t="s">
        <v>23035</v>
      </c>
      <c r="B8432">
        <f>MID(dane3[[#This Row],[PassengerId]],1,4)+0</f>
        <v>9006</v>
      </c>
      <c r="C8432" t="s">
        <v>14</v>
      </c>
      <c r="D8432" t="b">
        <v>1</v>
      </c>
      <c r="E8432" t="s">
        <v>23036</v>
      </c>
      <c r="F8432" t="str">
        <f>MID($E8432,1,1)</f>
        <v>B</v>
      </c>
      <c r="G8432" t="str">
        <f>IFERROR(MID($E8432,SEARCH("/",$E8432,SEARCH("/",$E8432)+1)+1,1),"")</f>
        <v>S</v>
      </c>
      <c r="H8432" t="s">
        <v>16</v>
      </c>
      <c r="I8432">
        <v>33</v>
      </c>
      <c r="J8432" t="b">
        <v>0</v>
      </c>
      <c r="K8432" s="7">
        <v>0</v>
      </c>
      <c r="L8432" s="7">
        <v>0</v>
      </c>
      <c r="M8432" s="7">
        <v>0</v>
      </c>
      <c r="N8432" s="7">
        <v>0</v>
      </c>
      <c r="O8432" s="7">
        <v>0</v>
      </c>
      <c r="P8432" s="7">
        <f>SUM(dane3[[#This Row],[RoomService]:[VRDeck]])</f>
        <v>0</v>
      </c>
      <c r="Q8432" t="s">
        <v>23037</v>
      </c>
      <c r="R8432" t="b">
        <v>1</v>
      </c>
    </row>
    <row r="8433" spans="1:18" x14ac:dyDescent="0.3">
      <c r="A8433" t="s">
        <v>23038</v>
      </c>
      <c r="B8433">
        <f>MID(dane3[[#This Row],[PassengerId]],1,4)+0</f>
        <v>9007</v>
      </c>
      <c r="C8433" t="s">
        <v>19</v>
      </c>
      <c r="D8433" t="b">
        <v>1</v>
      </c>
      <c r="E8433" t="s">
        <v>23039</v>
      </c>
      <c r="F8433" t="str">
        <f>MID($E8433,1,1)</f>
        <v>G</v>
      </c>
      <c r="G8433" t="str">
        <f>IFERROR(MID($E8433,SEARCH("/",$E8433,SEARCH("/",$E8433)+1)+1,1),"")</f>
        <v>P</v>
      </c>
      <c r="H8433" t="s">
        <v>16</v>
      </c>
      <c r="I8433">
        <v>18</v>
      </c>
      <c r="J8433" t="b">
        <v>0</v>
      </c>
      <c r="K8433" s="7">
        <v>0</v>
      </c>
      <c r="L8433" s="7">
        <v>0</v>
      </c>
      <c r="M8433" s="7">
        <v>0</v>
      </c>
      <c r="N8433" s="7">
        <v>0</v>
      </c>
      <c r="O8433" s="7">
        <v>0</v>
      </c>
      <c r="P8433" s="7">
        <f>SUM(dane3[[#This Row],[RoomService]:[VRDeck]])</f>
        <v>0</v>
      </c>
      <c r="Q8433" t="s">
        <v>23040</v>
      </c>
      <c r="R8433" t="b">
        <v>0</v>
      </c>
    </row>
    <row r="8434" spans="1:18" x14ac:dyDescent="0.3">
      <c r="A8434" t="s">
        <v>23041</v>
      </c>
      <c r="B8434">
        <f>MID(dane3[[#This Row],[PassengerId]],1,4)+0</f>
        <v>9008</v>
      </c>
      <c r="C8434" t="s">
        <v>19</v>
      </c>
      <c r="D8434" t="b">
        <v>0</v>
      </c>
      <c r="E8434" t="s">
        <v>23042</v>
      </c>
      <c r="F8434" t="str">
        <f>MID($E8434,1,1)</f>
        <v>F</v>
      </c>
      <c r="G8434" t="str">
        <f>IFERROR(MID($E8434,SEARCH("/",$E8434,SEARCH("/",$E8434)+1)+1,1),"")</f>
        <v>S</v>
      </c>
      <c r="H8434" t="s">
        <v>16</v>
      </c>
      <c r="I8434">
        <v>31</v>
      </c>
      <c r="J8434" t="b">
        <v>0</v>
      </c>
      <c r="K8434" s="7">
        <v>0</v>
      </c>
      <c r="L8434" s="7">
        <v>173</v>
      </c>
      <c r="M8434" s="7">
        <v>409</v>
      </c>
      <c r="N8434" s="7">
        <v>102</v>
      </c>
      <c r="O8434" s="7">
        <v>43</v>
      </c>
      <c r="P8434" s="7">
        <f>SUM(dane3[[#This Row],[RoomService]:[VRDeck]])</f>
        <v>727</v>
      </c>
      <c r="Q8434" t="s">
        <v>23043</v>
      </c>
      <c r="R8434" t="b">
        <v>0</v>
      </c>
    </row>
    <row r="8435" spans="1:18" x14ac:dyDescent="0.3">
      <c r="A8435" t="s">
        <v>23044</v>
      </c>
      <c r="B8435">
        <f>MID(dane3[[#This Row],[PassengerId]],1,4)+0</f>
        <v>9008</v>
      </c>
      <c r="C8435" t="s">
        <v>19</v>
      </c>
      <c r="D8435" t="b">
        <v>1</v>
      </c>
      <c r="E8435" t="s">
        <v>23042</v>
      </c>
      <c r="F8435" t="str">
        <f>MID($E8435,1,1)</f>
        <v>F</v>
      </c>
      <c r="G8435" t="str">
        <f>IFERROR(MID($E8435,SEARCH("/",$E8435,SEARCH("/",$E8435)+1)+1,1),"")</f>
        <v>S</v>
      </c>
      <c r="H8435" t="s">
        <v>16</v>
      </c>
      <c r="I8435">
        <v>25</v>
      </c>
      <c r="J8435" t="b">
        <v>0</v>
      </c>
      <c r="K8435" s="7">
        <v>0</v>
      </c>
      <c r="L8435" s="7">
        <v>0</v>
      </c>
      <c r="M8435" s="7">
        <v>0</v>
      </c>
      <c r="N8435" s="7">
        <v>0</v>
      </c>
      <c r="O8435" s="7">
        <v>0</v>
      </c>
      <c r="P8435" s="7">
        <f>SUM(dane3[[#This Row],[RoomService]:[VRDeck]])</f>
        <v>0</v>
      </c>
      <c r="Q8435" t="s">
        <v>23045</v>
      </c>
      <c r="R8435" t="b">
        <v>0</v>
      </c>
    </row>
    <row r="8436" spans="1:18" x14ac:dyDescent="0.3">
      <c r="A8436" t="s">
        <v>23046</v>
      </c>
      <c r="B8436">
        <f>MID(dane3[[#This Row],[PassengerId]],1,4)+0</f>
        <v>9009</v>
      </c>
      <c r="C8436" t="s">
        <v>19</v>
      </c>
      <c r="D8436" t="b">
        <v>1</v>
      </c>
      <c r="E8436" t="s">
        <v>23047</v>
      </c>
      <c r="F8436" t="str">
        <f>MID($E8436,1,1)</f>
        <v>G</v>
      </c>
      <c r="G8436" t="str">
        <f>IFERROR(MID($E8436,SEARCH("/",$E8436,SEARCH("/",$E8436)+1)+1,1),"")</f>
        <v>P</v>
      </c>
      <c r="H8436" t="s">
        <v>32</v>
      </c>
      <c r="I8436">
        <v>19</v>
      </c>
      <c r="J8436" t="b">
        <v>0</v>
      </c>
      <c r="K8436" s="7">
        <v>0</v>
      </c>
      <c r="L8436" s="7">
        <v>0</v>
      </c>
      <c r="M8436" s="7">
        <v>0</v>
      </c>
      <c r="N8436" s="7">
        <v>0</v>
      </c>
      <c r="O8436" s="7">
        <v>0</v>
      </c>
      <c r="P8436" s="7">
        <f>SUM(dane3[[#This Row],[RoomService]:[VRDeck]])</f>
        <v>0</v>
      </c>
      <c r="Q8436" t="s">
        <v>23048</v>
      </c>
      <c r="R8436" t="b">
        <v>1</v>
      </c>
    </row>
    <row r="8437" spans="1:18" x14ac:dyDescent="0.3">
      <c r="A8437" t="s">
        <v>22846</v>
      </c>
      <c r="B8437">
        <f>MID(dane3[[#This Row],[PassengerId]],1,4)+0</f>
        <v>8941</v>
      </c>
      <c r="C8437" t="s">
        <v>53</v>
      </c>
      <c r="D8437" t="b">
        <v>0</v>
      </c>
      <c r="E8437" t="s">
        <v>22847</v>
      </c>
      <c r="F8437" t="str">
        <f>MID($E8437,1,1)</f>
        <v>F</v>
      </c>
      <c r="G8437" t="str">
        <f>IFERROR(MID($E8437,SEARCH("/",$E8437,SEARCH("/",$E8437)+1)+1,1),"")</f>
        <v>P</v>
      </c>
      <c r="H8437" t="s">
        <v>16</v>
      </c>
      <c r="I8437">
        <v>37</v>
      </c>
      <c r="J8437" t="b">
        <v>0</v>
      </c>
      <c r="K8437" s="7">
        <v>528</v>
      </c>
      <c r="L8437" s="7">
        <v>0</v>
      </c>
      <c r="M8437" s="7">
        <v>1598</v>
      </c>
      <c r="N8437" s="7">
        <v>62</v>
      </c>
      <c r="O8437" s="7">
        <v>0</v>
      </c>
      <c r="P8437" s="7">
        <f>SUM(dane3[[#This Row],[RoomService]:[VRDeck]])</f>
        <v>2188</v>
      </c>
      <c r="Q8437" t="s">
        <v>22848</v>
      </c>
      <c r="R8437" t="b">
        <v>1</v>
      </c>
    </row>
    <row r="8438" spans="1:18" x14ac:dyDescent="0.3">
      <c r="A8438" t="s">
        <v>23052</v>
      </c>
      <c r="B8438">
        <f>MID(dane3[[#This Row],[PassengerId]],1,4)+0</f>
        <v>9011</v>
      </c>
      <c r="C8438" t="s">
        <v>19</v>
      </c>
      <c r="D8438" t="b">
        <v>0</v>
      </c>
      <c r="E8438" t="s">
        <v>23053</v>
      </c>
      <c r="F8438" t="str">
        <f>MID($E8438,1,1)</f>
        <v>F</v>
      </c>
      <c r="G8438" t="str">
        <f>IFERROR(MID($E8438,SEARCH("/",$E8438,SEARCH("/",$E8438)+1)+1,1),"")</f>
        <v>S</v>
      </c>
      <c r="H8438" t="s">
        <v>16</v>
      </c>
      <c r="I8438">
        <v>45</v>
      </c>
      <c r="J8438" t="b">
        <v>0</v>
      </c>
      <c r="K8438" s="7">
        <v>2</v>
      </c>
      <c r="L8438" s="7">
        <v>338</v>
      </c>
      <c r="M8438" s="7">
        <v>307</v>
      </c>
      <c r="N8438" s="7">
        <v>64</v>
      </c>
      <c r="O8438" s="7">
        <v>0</v>
      </c>
      <c r="P8438" s="7">
        <f>SUM(dane3[[#This Row],[RoomService]:[VRDeck]])</f>
        <v>711</v>
      </c>
      <c r="Q8438" t="s">
        <v>23054</v>
      </c>
      <c r="R8438" t="b">
        <v>0</v>
      </c>
    </row>
    <row r="8439" spans="1:18" x14ac:dyDescent="0.3">
      <c r="A8439" t="s">
        <v>23055</v>
      </c>
      <c r="B8439">
        <f>MID(dane3[[#This Row],[PassengerId]],1,4)+0</f>
        <v>9012</v>
      </c>
      <c r="C8439" t="s">
        <v>19</v>
      </c>
      <c r="D8439" t="b">
        <v>0</v>
      </c>
      <c r="E8439" t="s">
        <v>23056</v>
      </c>
      <c r="F8439" t="str">
        <f>MID($E8439,1,1)</f>
        <v>G</v>
      </c>
      <c r="G8439" t="str">
        <f>IFERROR(MID($E8439,SEARCH("/",$E8439,SEARCH("/",$E8439)+1)+1,1),"")</f>
        <v>P</v>
      </c>
      <c r="H8439" t="s">
        <v>16</v>
      </c>
      <c r="I8439">
        <v>43</v>
      </c>
      <c r="J8439" t="b">
        <v>0</v>
      </c>
      <c r="K8439" s="7">
        <v>224</v>
      </c>
      <c r="L8439" s="7">
        <v>0</v>
      </c>
      <c r="M8439" s="7">
        <v>623</v>
      </c>
      <c r="N8439" s="7">
        <v>0</v>
      </c>
      <c r="O8439" s="7">
        <v>62</v>
      </c>
      <c r="P8439" s="7">
        <f>SUM(dane3[[#This Row],[RoomService]:[VRDeck]])</f>
        <v>909</v>
      </c>
      <c r="Q8439" t="s">
        <v>23799</v>
      </c>
      <c r="R8439" t="b">
        <v>0</v>
      </c>
    </row>
    <row r="8440" spans="1:18" x14ac:dyDescent="0.3">
      <c r="A8440" t="s">
        <v>23057</v>
      </c>
      <c r="B8440">
        <f>MID(dane3[[#This Row],[PassengerId]],1,4)+0</f>
        <v>9013</v>
      </c>
      <c r="C8440" t="s">
        <v>19</v>
      </c>
      <c r="D8440" t="b">
        <v>0</v>
      </c>
      <c r="E8440" t="s">
        <v>23058</v>
      </c>
      <c r="F8440" t="str">
        <f>MID($E8440,1,1)</f>
        <v>G</v>
      </c>
      <c r="G8440" t="str">
        <f>IFERROR(MID($E8440,SEARCH("/",$E8440,SEARCH("/",$E8440)+1)+1,1),"")</f>
        <v>P</v>
      </c>
      <c r="H8440" t="s">
        <v>16</v>
      </c>
      <c r="I8440">
        <v>21</v>
      </c>
      <c r="J8440" t="b">
        <v>0</v>
      </c>
      <c r="K8440" s="7">
        <v>128</v>
      </c>
      <c r="L8440" s="7">
        <v>108</v>
      </c>
      <c r="M8440" s="7">
        <v>8</v>
      </c>
      <c r="N8440" s="7">
        <v>3</v>
      </c>
      <c r="O8440" s="7">
        <v>522</v>
      </c>
      <c r="P8440" s="7">
        <f>SUM(dane3[[#This Row],[RoomService]:[VRDeck]])</f>
        <v>769</v>
      </c>
      <c r="Q8440" t="s">
        <v>23059</v>
      </c>
      <c r="R8440" t="b">
        <v>0</v>
      </c>
    </row>
    <row r="8441" spans="1:18" x14ac:dyDescent="0.3">
      <c r="A8441" t="s">
        <v>23060</v>
      </c>
      <c r="B8441">
        <f>MID(dane3[[#This Row],[PassengerId]],1,4)+0</f>
        <v>9013</v>
      </c>
      <c r="C8441" t="s">
        <v>19</v>
      </c>
      <c r="D8441" t="b">
        <v>0</v>
      </c>
      <c r="E8441" t="s">
        <v>23058</v>
      </c>
      <c r="F8441" t="str">
        <f>MID($E8441,1,1)</f>
        <v>G</v>
      </c>
      <c r="G8441" t="str">
        <f>IFERROR(MID($E8441,SEARCH("/",$E8441,SEARCH("/",$E8441)+1)+1,1),"")</f>
        <v>P</v>
      </c>
      <c r="H8441" t="s">
        <v>16</v>
      </c>
      <c r="I8441">
        <v>48</v>
      </c>
      <c r="J8441" t="b">
        <v>0</v>
      </c>
      <c r="K8441" s="7">
        <v>38</v>
      </c>
      <c r="L8441" s="7">
        <v>0</v>
      </c>
      <c r="M8441" s="7">
        <v>23</v>
      </c>
      <c r="N8441" s="7">
        <v>722</v>
      </c>
      <c r="O8441" s="7">
        <v>1</v>
      </c>
      <c r="P8441" s="7">
        <f>SUM(dane3[[#This Row],[RoomService]:[VRDeck]])</f>
        <v>784</v>
      </c>
      <c r="Q8441" t="s">
        <v>23061</v>
      </c>
      <c r="R8441" t="b">
        <v>0</v>
      </c>
    </row>
    <row r="8442" spans="1:18" x14ac:dyDescent="0.3">
      <c r="A8442" t="s">
        <v>23062</v>
      </c>
      <c r="B8442">
        <f>MID(dane3[[#This Row],[PassengerId]],1,4)+0</f>
        <v>9013</v>
      </c>
      <c r="C8442" t="s">
        <v>19</v>
      </c>
      <c r="D8442" t="b">
        <v>0</v>
      </c>
      <c r="E8442" t="s">
        <v>23058</v>
      </c>
      <c r="F8442" t="str">
        <f>MID($E8442,1,1)</f>
        <v>G</v>
      </c>
      <c r="G8442" t="str">
        <f>IFERROR(MID($E8442,SEARCH("/",$E8442,SEARCH("/",$E8442)+1)+1,1),"")</f>
        <v>P</v>
      </c>
      <c r="H8442" t="s">
        <v>46</v>
      </c>
      <c r="I8442">
        <v>0</v>
      </c>
      <c r="J8442" t="b">
        <v>0</v>
      </c>
      <c r="K8442" s="7">
        <v>0</v>
      </c>
      <c r="L8442" s="7">
        <v>0</v>
      </c>
      <c r="M8442" s="7">
        <v>0</v>
      </c>
      <c r="N8442" s="7">
        <v>0</v>
      </c>
      <c r="O8442" s="7">
        <v>0</v>
      </c>
      <c r="P8442" s="7">
        <f>SUM(dane3[[#This Row],[RoomService]:[VRDeck]])</f>
        <v>0</v>
      </c>
      <c r="Q8442" t="s">
        <v>23063</v>
      </c>
      <c r="R8442" t="b">
        <v>1</v>
      </c>
    </row>
    <row r="8443" spans="1:18" x14ac:dyDescent="0.3">
      <c r="A8443" t="s">
        <v>23064</v>
      </c>
      <c r="B8443">
        <f>MID(dane3[[#This Row],[PassengerId]],1,4)+0</f>
        <v>9014</v>
      </c>
      <c r="C8443" t="s">
        <v>14</v>
      </c>
      <c r="D8443" t="b">
        <v>1</v>
      </c>
      <c r="E8443" t="s">
        <v>23065</v>
      </c>
      <c r="F8443" t="str">
        <f>MID($E8443,1,1)</f>
        <v>B</v>
      </c>
      <c r="G8443" t="str">
        <f>IFERROR(MID($E8443,SEARCH("/",$E8443,SEARCH("/",$E8443)+1)+1,1),"")</f>
        <v>P</v>
      </c>
      <c r="H8443" t="s">
        <v>16</v>
      </c>
      <c r="I8443">
        <v>29</v>
      </c>
      <c r="J8443" t="b">
        <v>0</v>
      </c>
      <c r="K8443" s="7">
        <v>0</v>
      </c>
      <c r="L8443" s="7">
        <v>0</v>
      </c>
      <c r="M8443" s="7">
        <v>0</v>
      </c>
      <c r="N8443" s="7">
        <v>0</v>
      </c>
      <c r="O8443" s="7">
        <v>0</v>
      </c>
      <c r="P8443" s="7">
        <f>SUM(dane3[[#This Row],[RoomService]:[VRDeck]])</f>
        <v>0</v>
      </c>
      <c r="Q8443" t="s">
        <v>23066</v>
      </c>
      <c r="R8443" t="b">
        <v>1</v>
      </c>
    </row>
    <row r="8444" spans="1:18" x14ac:dyDescent="0.3">
      <c r="A8444" t="s">
        <v>23067</v>
      </c>
      <c r="B8444">
        <f>MID(dane3[[#This Row],[PassengerId]],1,4)+0</f>
        <v>9015</v>
      </c>
      <c r="C8444" t="s">
        <v>14</v>
      </c>
      <c r="D8444" t="b">
        <v>0</v>
      </c>
      <c r="E8444" t="s">
        <v>23068</v>
      </c>
      <c r="F8444" t="str">
        <f>MID($E8444,1,1)</f>
        <v>B</v>
      </c>
      <c r="G8444" t="str">
        <f>IFERROR(MID($E8444,SEARCH("/",$E8444,SEARCH("/",$E8444)+1)+1,1),"")</f>
        <v>S</v>
      </c>
      <c r="H8444" t="s">
        <v>46</v>
      </c>
      <c r="I8444">
        <v>41</v>
      </c>
      <c r="J8444" t="b">
        <v>0</v>
      </c>
      <c r="K8444" s="7">
        <v>3</v>
      </c>
      <c r="L8444" s="7">
        <v>1320</v>
      </c>
      <c r="M8444" s="7">
        <v>0</v>
      </c>
      <c r="N8444" s="7">
        <v>0</v>
      </c>
      <c r="O8444" s="7">
        <v>12392</v>
      </c>
      <c r="P8444" s="7">
        <f>SUM(dane3[[#This Row],[RoomService]:[VRDeck]])</f>
        <v>13715</v>
      </c>
      <c r="Q8444" t="s">
        <v>23069</v>
      </c>
      <c r="R8444" t="b">
        <v>0</v>
      </c>
    </row>
    <row r="8445" spans="1:18" x14ac:dyDescent="0.3">
      <c r="A8445" t="s">
        <v>23070</v>
      </c>
      <c r="B8445">
        <f>MID(dane3[[#This Row],[PassengerId]],1,4)+0</f>
        <v>9018</v>
      </c>
      <c r="C8445" t="s">
        <v>19</v>
      </c>
      <c r="D8445" t="b">
        <v>0</v>
      </c>
      <c r="E8445" t="s">
        <v>23071</v>
      </c>
      <c r="F8445" t="str">
        <f>MID($E8445,1,1)</f>
        <v>G</v>
      </c>
      <c r="G8445" t="str">
        <f>IFERROR(MID($E8445,SEARCH("/",$E8445,SEARCH("/",$E8445)+1)+1,1),"")</f>
        <v>P</v>
      </c>
      <c r="H8445" t="s">
        <v>16</v>
      </c>
      <c r="I8445">
        <v>23</v>
      </c>
      <c r="J8445" t="b">
        <v>0</v>
      </c>
      <c r="K8445" s="7">
        <v>0</v>
      </c>
      <c r="L8445" s="7">
        <v>554</v>
      </c>
      <c r="M8445" s="7">
        <v>0</v>
      </c>
      <c r="N8445" s="7">
        <v>299</v>
      </c>
      <c r="O8445" s="7">
        <v>0</v>
      </c>
      <c r="P8445" s="7">
        <f>SUM(dane3[[#This Row],[RoomService]:[VRDeck]])</f>
        <v>853</v>
      </c>
      <c r="Q8445" t="s">
        <v>23072</v>
      </c>
      <c r="R8445" t="b">
        <v>0</v>
      </c>
    </row>
    <row r="8446" spans="1:18" x14ac:dyDescent="0.3">
      <c r="A8446" t="s">
        <v>23073</v>
      </c>
      <c r="B8446">
        <f>MID(dane3[[#This Row],[PassengerId]],1,4)+0</f>
        <v>9019</v>
      </c>
      <c r="C8446" t="s">
        <v>19</v>
      </c>
      <c r="D8446" t="b">
        <v>0</v>
      </c>
      <c r="E8446" t="s">
        <v>23074</v>
      </c>
      <c r="F8446" t="str">
        <f>MID($E8446,1,1)</f>
        <v>E</v>
      </c>
      <c r="G8446" t="str">
        <f>IFERROR(MID($E8446,SEARCH("/",$E8446,SEARCH("/",$E8446)+1)+1,1),"")</f>
        <v>S</v>
      </c>
      <c r="H8446" t="s">
        <v>46</v>
      </c>
      <c r="I8446">
        <v>48</v>
      </c>
      <c r="J8446" t="b">
        <v>0</v>
      </c>
      <c r="K8446" s="7">
        <v>304</v>
      </c>
      <c r="L8446" s="7">
        <v>0</v>
      </c>
      <c r="M8446" s="7">
        <v>164</v>
      </c>
      <c r="N8446" s="7">
        <v>320</v>
      </c>
      <c r="O8446" s="7">
        <v>0</v>
      </c>
      <c r="P8446" s="7">
        <f>SUM(dane3[[#This Row],[RoomService]:[VRDeck]])</f>
        <v>788</v>
      </c>
      <c r="Q8446" t="s">
        <v>23075</v>
      </c>
      <c r="R8446" t="b">
        <v>0</v>
      </c>
    </row>
    <row r="8447" spans="1:18" x14ac:dyDescent="0.3">
      <c r="A8447" t="s">
        <v>23076</v>
      </c>
      <c r="B8447">
        <f>MID(dane3[[#This Row],[PassengerId]],1,4)+0</f>
        <v>9020</v>
      </c>
      <c r="C8447" t="s">
        <v>19</v>
      </c>
      <c r="D8447" t="b">
        <v>0</v>
      </c>
      <c r="E8447" t="s">
        <v>23077</v>
      </c>
      <c r="F8447" t="str">
        <f>MID($E8447,1,1)</f>
        <v>F</v>
      </c>
      <c r="G8447" t="str">
        <f>IFERROR(MID($E8447,SEARCH("/",$E8447,SEARCH("/",$E8447)+1)+1,1),"")</f>
        <v>S</v>
      </c>
      <c r="H8447" t="s">
        <v>32</v>
      </c>
      <c r="I8447">
        <v>18</v>
      </c>
      <c r="J8447" t="b">
        <v>0</v>
      </c>
      <c r="K8447" s="7">
        <v>0</v>
      </c>
      <c r="L8447" s="7">
        <v>0</v>
      </c>
      <c r="M8447" s="7">
        <v>0</v>
      </c>
      <c r="N8447" s="7">
        <v>391</v>
      </c>
      <c r="O8447" s="7">
        <v>283</v>
      </c>
      <c r="P8447" s="7">
        <f>SUM(dane3[[#This Row],[RoomService]:[VRDeck]])</f>
        <v>674</v>
      </c>
      <c r="Q8447" t="s">
        <v>23078</v>
      </c>
      <c r="R8447" t="b">
        <v>1</v>
      </c>
    </row>
    <row r="8448" spans="1:18" x14ac:dyDescent="0.3">
      <c r="A8448" t="s">
        <v>22849</v>
      </c>
      <c r="B8448">
        <f>MID(dane3[[#This Row],[PassengerId]],1,4)+0</f>
        <v>8941</v>
      </c>
      <c r="C8448" t="s">
        <v>53</v>
      </c>
      <c r="D8448" t="b">
        <v>0</v>
      </c>
      <c r="E8448" t="s">
        <v>22844</v>
      </c>
      <c r="F8448" t="str">
        <f>MID($E8448,1,1)</f>
        <v>E</v>
      </c>
      <c r="G8448" t="str">
        <f>IFERROR(MID($E8448,SEARCH("/",$E8448,SEARCH("/",$E8448)+1)+1,1),"")</f>
        <v>P</v>
      </c>
      <c r="H8448" t="s">
        <v>16</v>
      </c>
      <c r="I8448">
        <v>14</v>
      </c>
      <c r="J8448" t="b">
        <v>0</v>
      </c>
      <c r="K8448" s="7">
        <v>1737</v>
      </c>
      <c r="L8448" s="7">
        <v>0</v>
      </c>
      <c r="M8448" s="7">
        <v>336</v>
      </c>
      <c r="N8448" s="7">
        <v>0</v>
      </c>
      <c r="O8448" s="7">
        <v>0</v>
      </c>
      <c r="P8448" s="7">
        <f>SUM(dane3[[#This Row],[RoomService]:[VRDeck]])</f>
        <v>2073</v>
      </c>
      <c r="Q8448" t="s">
        <v>22850</v>
      </c>
      <c r="R8448" t="b">
        <v>0</v>
      </c>
    </row>
    <row r="8449" spans="1:18" x14ac:dyDescent="0.3">
      <c r="A8449" t="s">
        <v>22866</v>
      </c>
      <c r="B8449">
        <f>MID(dane3[[#This Row],[PassengerId]],1,4)+0</f>
        <v>8947</v>
      </c>
      <c r="C8449" t="s">
        <v>53</v>
      </c>
      <c r="D8449" t="b">
        <v>1</v>
      </c>
      <c r="E8449" t="s">
        <v>22867</v>
      </c>
      <c r="F8449" t="str">
        <f>MID($E8449,1,1)</f>
        <v>F</v>
      </c>
      <c r="G8449" t="str">
        <f>IFERROR(MID($E8449,SEARCH("/",$E8449,SEARCH("/",$E8449)+1)+1,1),"")</f>
        <v>S</v>
      </c>
      <c r="H8449" t="s">
        <v>16</v>
      </c>
      <c r="I8449">
        <v>34</v>
      </c>
      <c r="J8449" t="b">
        <v>0</v>
      </c>
      <c r="K8449" s="7">
        <v>0</v>
      </c>
      <c r="L8449" s="7">
        <v>0</v>
      </c>
      <c r="M8449" s="7">
        <v>0</v>
      </c>
      <c r="N8449" s="7">
        <v>0</v>
      </c>
      <c r="O8449" s="7">
        <v>0</v>
      </c>
      <c r="P8449" s="7">
        <f>SUM(dane3[[#This Row],[RoomService]:[VRDeck]])</f>
        <v>0</v>
      </c>
      <c r="Q8449" t="s">
        <v>22868</v>
      </c>
      <c r="R8449" t="b">
        <v>1</v>
      </c>
    </row>
    <row r="8450" spans="1:18" x14ac:dyDescent="0.3">
      <c r="A8450" t="s">
        <v>23085</v>
      </c>
      <c r="B8450">
        <f>MID(dane3[[#This Row],[PassengerId]],1,4)+0</f>
        <v>9023</v>
      </c>
      <c r="C8450" t="s">
        <v>19</v>
      </c>
      <c r="D8450" t="b">
        <v>0</v>
      </c>
      <c r="E8450" t="s">
        <v>23086</v>
      </c>
      <c r="F8450" t="str">
        <f>MID($E8450,1,1)</f>
        <v>E</v>
      </c>
      <c r="G8450" t="str">
        <f>IFERROR(MID($E8450,SEARCH("/",$E8450,SEARCH("/",$E8450)+1)+1,1),"")</f>
        <v>S</v>
      </c>
      <c r="H8450" t="s">
        <v>16</v>
      </c>
      <c r="I8450">
        <v>18</v>
      </c>
      <c r="J8450" t="b">
        <v>0</v>
      </c>
      <c r="K8450" s="7">
        <v>0</v>
      </c>
      <c r="L8450" s="7">
        <v>1</v>
      </c>
      <c r="M8450" s="7">
        <v>0</v>
      </c>
      <c r="N8450" s="7">
        <v>618</v>
      </c>
      <c r="O8450" s="7">
        <v>21</v>
      </c>
      <c r="P8450" s="7">
        <f>SUM(dane3[[#This Row],[RoomService]:[VRDeck]])</f>
        <v>640</v>
      </c>
      <c r="Q8450" t="s">
        <v>23799</v>
      </c>
      <c r="R8450" t="b">
        <v>1</v>
      </c>
    </row>
    <row r="8451" spans="1:18" x14ac:dyDescent="0.3">
      <c r="A8451" t="s">
        <v>22913</v>
      </c>
      <c r="B8451">
        <f>MID(dane3[[#This Row],[PassengerId]],1,4)+0</f>
        <v>8964</v>
      </c>
      <c r="C8451" t="s">
        <v>53</v>
      </c>
      <c r="D8451" t="b">
        <v>0</v>
      </c>
      <c r="E8451" t="s">
        <v>22914</v>
      </c>
      <c r="F8451" t="str">
        <f>MID($E8451,1,1)</f>
        <v>F</v>
      </c>
      <c r="G8451" t="str">
        <f>IFERROR(MID($E8451,SEARCH("/",$E8451,SEARCH("/",$E8451)+1)+1,1),"")</f>
        <v>S</v>
      </c>
      <c r="H8451" t="s">
        <v>16</v>
      </c>
      <c r="I8451">
        <v>28</v>
      </c>
      <c r="J8451" t="b">
        <v>0</v>
      </c>
      <c r="K8451" s="7">
        <v>1708</v>
      </c>
      <c r="L8451" s="7">
        <v>0</v>
      </c>
      <c r="M8451" s="7">
        <v>65</v>
      </c>
      <c r="N8451" s="7">
        <v>1</v>
      </c>
      <c r="O8451" s="7">
        <v>0</v>
      </c>
      <c r="P8451" s="7">
        <f>SUM(dane3[[#This Row],[RoomService]:[VRDeck]])</f>
        <v>1774</v>
      </c>
      <c r="Q8451" t="s">
        <v>22915</v>
      </c>
      <c r="R8451" t="b">
        <v>0</v>
      </c>
    </row>
    <row r="8452" spans="1:18" x14ac:dyDescent="0.3">
      <c r="A8452" t="s">
        <v>23090</v>
      </c>
      <c r="B8452">
        <f>MID(dane3[[#This Row],[PassengerId]],1,4)+0</f>
        <v>9026</v>
      </c>
      <c r="C8452" t="s">
        <v>19</v>
      </c>
      <c r="D8452" t="b">
        <v>1</v>
      </c>
      <c r="E8452" t="s">
        <v>23091</v>
      </c>
      <c r="F8452" t="str">
        <f>MID($E8452,1,1)</f>
        <v>G</v>
      </c>
      <c r="G8452" t="str">
        <f>IFERROR(MID($E8452,SEARCH("/",$E8452,SEARCH("/",$E8452)+1)+1,1),"")</f>
        <v>P</v>
      </c>
      <c r="H8452" t="s">
        <v>16</v>
      </c>
      <c r="I8452">
        <v>58</v>
      </c>
      <c r="J8452" t="b">
        <v>0</v>
      </c>
      <c r="K8452" s="7">
        <v>0</v>
      </c>
      <c r="L8452" s="7">
        <v>0</v>
      </c>
      <c r="M8452" s="7">
        <v>0</v>
      </c>
      <c r="N8452" s="7">
        <v>0</v>
      </c>
      <c r="O8452" s="7">
        <v>0</v>
      </c>
      <c r="P8452" s="7">
        <f>SUM(dane3[[#This Row],[RoomService]:[VRDeck]])</f>
        <v>0</v>
      </c>
      <c r="Q8452" t="s">
        <v>23092</v>
      </c>
      <c r="R8452" t="b">
        <v>1</v>
      </c>
    </row>
    <row r="8453" spans="1:18" x14ac:dyDescent="0.3">
      <c r="A8453" t="s">
        <v>23093</v>
      </c>
      <c r="B8453">
        <f>MID(dane3[[#This Row],[PassengerId]],1,4)+0</f>
        <v>9028</v>
      </c>
      <c r="C8453" t="s">
        <v>19</v>
      </c>
      <c r="D8453" t="b">
        <v>0</v>
      </c>
      <c r="E8453" t="s">
        <v>23094</v>
      </c>
      <c r="F8453" t="str">
        <f>MID($E8453,1,1)</f>
        <v>G</v>
      </c>
      <c r="G8453" t="str">
        <f>IFERROR(MID($E8453,SEARCH("/",$E8453,SEARCH("/",$E8453)+1)+1,1),"")</f>
        <v>P</v>
      </c>
      <c r="H8453" t="s">
        <v>16</v>
      </c>
      <c r="I8453">
        <v>22</v>
      </c>
      <c r="J8453" t="b">
        <v>0</v>
      </c>
      <c r="K8453" s="7">
        <v>1</v>
      </c>
      <c r="L8453" s="7">
        <v>676</v>
      </c>
      <c r="M8453" s="7">
        <v>13</v>
      </c>
      <c r="N8453" s="7">
        <v>217</v>
      </c>
      <c r="O8453" s="7">
        <v>1</v>
      </c>
      <c r="P8453" s="7">
        <f>SUM(dane3[[#This Row],[RoomService]:[VRDeck]])</f>
        <v>908</v>
      </c>
      <c r="Q8453" t="s">
        <v>23095</v>
      </c>
      <c r="R8453" t="b">
        <v>0</v>
      </c>
    </row>
    <row r="8454" spans="1:18" x14ac:dyDescent="0.3">
      <c r="A8454" t="s">
        <v>22916</v>
      </c>
      <c r="B8454">
        <f>MID(dane3[[#This Row],[PassengerId]],1,4)+0</f>
        <v>8964</v>
      </c>
      <c r="C8454" t="s">
        <v>53</v>
      </c>
      <c r="D8454" t="b">
        <v>0</v>
      </c>
      <c r="E8454" t="s">
        <v>22914</v>
      </c>
      <c r="F8454" t="str">
        <f>MID($E8454,1,1)</f>
        <v>F</v>
      </c>
      <c r="G8454" t="str">
        <f>IFERROR(MID($E8454,SEARCH("/",$E8454,SEARCH("/",$E8454)+1)+1,1),"")</f>
        <v>S</v>
      </c>
      <c r="H8454" t="s">
        <v>16</v>
      </c>
      <c r="I8454">
        <v>0</v>
      </c>
      <c r="J8454" t="b">
        <v>0</v>
      </c>
      <c r="K8454" s="7">
        <v>0</v>
      </c>
      <c r="L8454" s="7">
        <v>0</v>
      </c>
      <c r="M8454" s="7">
        <v>0</v>
      </c>
      <c r="N8454" s="7">
        <v>0</v>
      </c>
      <c r="O8454" s="7">
        <v>0</v>
      </c>
      <c r="P8454" s="7">
        <f>SUM(dane3[[#This Row],[RoomService]:[VRDeck]])</f>
        <v>0</v>
      </c>
      <c r="Q8454" t="s">
        <v>22917</v>
      </c>
      <c r="R8454" t="b">
        <v>1</v>
      </c>
    </row>
    <row r="8455" spans="1:18" x14ac:dyDescent="0.3">
      <c r="A8455" t="s">
        <v>23099</v>
      </c>
      <c r="B8455">
        <f>MID(dane3[[#This Row],[PassengerId]],1,4)+0</f>
        <v>9030</v>
      </c>
      <c r="C8455" t="s">
        <v>19</v>
      </c>
      <c r="D8455" t="b">
        <v>0</v>
      </c>
      <c r="E8455" t="s">
        <v>23100</v>
      </c>
      <c r="F8455" t="str">
        <f>MID($E8455,1,1)</f>
        <v>F</v>
      </c>
      <c r="G8455" t="str">
        <f>IFERROR(MID($E8455,SEARCH("/",$E8455,SEARCH("/",$E8455)+1)+1,1),"")</f>
        <v>P</v>
      </c>
      <c r="H8455" t="s">
        <v>16</v>
      </c>
      <c r="I8455">
        <v>28</v>
      </c>
      <c r="J8455" t="b">
        <v>0</v>
      </c>
      <c r="K8455" s="7">
        <v>1954</v>
      </c>
      <c r="L8455" s="7">
        <v>43</v>
      </c>
      <c r="M8455" s="7">
        <v>0</v>
      </c>
      <c r="N8455" s="7">
        <v>0</v>
      </c>
      <c r="O8455" s="7">
        <v>7</v>
      </c>
      <c r="P8455" s="7">
        <f>SUM(dane3[[#This Row],[RoomService]:[VRDeck]])</f>
        <v>2004</v>
      </c>
      <c r="Q8455" t="s">
        <v>23101</v>
      </c>
      <c r="R8455" t="b">
        <v>0</v>
      </c>
    </row>
    <row r="8456" spans="1:18" x14ac:dyDescent="0.3">
      <c r="A8456" t="s">
        <v>23102</v>
      </c>
      <c r="B8456">
        <f>MID(dane3[[#This Row],[PassengerId]],1,4)+0</f>
        <v>9030</v>
      </c>
      <c r="C8456" t="s">
        <v>19</v>
      </c>
      <c r="D8456" t="b">
        <v>0</v>
      </c>
      <c r="E8456" t="s">
        <v>23103</v>
      </c>
      <c r="F8456" t="str">
        <f>MID($E8456,1,1)</f>
        <v>G</v>
      </c>
      <c r="G8456" t="str">
        <f>IFERROR(MID($E8456,SEARCH("/",$E8456,SEARCH("/",$E8456)+1)+1,1),"")</f>
        <v>P</v>
      </c>
      <c r="H8456" t="s">
        <v>16</v>
      </c>
      <c r="I8456">
        <v>27</v>
      </c>
      <c r="J8456" t="b">
        <v>0</v>
      </c>
      <c r="K8456" s="7">
        <v>0</v>
      </c>
      <c r="L8456" s="7">
        <v>0</v>
      </c>
      <c r="M8456" s="7">
        <v>0</v>
      </c>
      <c r="N8456" s="7">
        <v>298</v>
      </c>
      <c r="O8456" s="7">
        <v>511</v>
      </c>
      <c r="P8456" s="7">
        <f>SUM(dane3[[#This Row],[RoomService]:[VRDeck]])</f>
        <v>809</v>
      </c>
      <c r="Q8456" t="s">
        <v>23104</v>
      </c>
      <c r="R8456" t="b">
        <v>0</v>
      </c>
    </row>
    <row r="8457" spans="1:18" x14ac:dyDescent="0.3">
      <c r="A8457" t="s">
        <v>23105</v>
      </c>
      <c r="B8457">
        <f>MID(dane3[[#This Row],[PassengerId]],1,4)+0</f>
        <v>9031</v>
      </c>
      <c r="C8457" t="s">
        <v>19</v>
      </c>
      <c r="D8457" t="b">
        <v>0</v>
      </c>
      <c r="E8457" t="s">
        <v>23106</v>
      </c>
      <c r="F8457" t="str">
        <f>MID($E8457,1,1)</f>
        <v>G</v>
      </c>
      <c r="G8457" t="str">
        <f>IFERROR(MID($E8457,SEARCH("/",$E8457,SEARCH("/",$E8457)+1)+1,1),"")</f>
        <v>S</v>
      </c>
      <c r="H8457" t="s">
        <v>16</v>
      </c>
      <c r="I8457">
        <v>51</v>
      </c>
      <c r="J8457" t="b">
        <v>0</v>
      </c>
      <c r="K8457" s="7">
        <v>0</v>
      </c>
      <c r="L8457" s="7">
        <v>0</v>
      </c>
      <c r="M8457" s="7">
        <v>689</v>
      </c>
      <c r="N8457" s="7">
        <v>0</v>
      </c>
      <c r="O8457" s="7">
        <v>32</v>
      </c>
      <c r="P8457" s="7">
        <f>SUM(dane3[[#This Row],[RoomService]:[VRDeck]])</f>
        <v>721</v>
      </c>
      <c r="Q8457" t="s">
        <v>23107</v>
      </c>
      <c r="R8457" t="b">
        <v>0</v>
      </c>
    </row>
    <row r="8458" spans="1:18" x14ac:dyDescent="0.3">
      <c r="A8458" t="s">
        <v>22918</v>
      </c>
      <c r="B8458">
        <f>MID(dane3[[#This Row],[PassengerId]],1,4)+0</f>
        <v>8964</v>
      </c>
      <c r="C8458" t="s">
        <v>53</v>
      </c>
      <c r="D8458" t="b">
        <v>1</v>
      </c>
      <c r="E8458" t="s">
        <v>22914</v>
      </c>
      <c r="F8458" t="str">
        <f>MID($E8458,1,1)</f>
        <v>F</v>
      </c>
      <c r="G8458" t="str">
        <f>IFERROR(MID($E8458,SEARCH("/",$E8458,SEARCH("/",$E8458)+1)+1,1),"")</f>
        <v>S</v>
      </c>
      <c r="H8458" t="s">
        <v>16</v>
      </c>
      <c r="I8458">
        <v>18</v>
      </c>
      <c r="J8458" t="b">
        <v>0</v>
      </c>
      <c r="K8458" s="7">
        <v>0</v>
      </c>
      <c r="L8458" s="7">
        <v>0</v>
      </c>
      <c r="M8458" s="7">
        <v>0</v>
      </c>
      <c r="N8458" s="7">
        <v>0</v>
      </c>
      <c r="O8458" s="7">
        <v>0</v>
      </c>
      <c r="P8458" s="7">
        <f>SUM(dane3[[#This Row],[RoomService]:[VRDeck]])</f>
        <v>0</v>
      </c>
      <c r="Q8458" t="s">
        <v>22919</v>
      </c>
      <c r="R8458" t="b">
        <v>1</v>
      </c>
    </row>
    <row r="8459" spans="1:18" x14ac:dyDescent="0.3">
      <c r="A8459" t="s">
        <v>23111</v>
      </c>
      <c r="B8459">
        <f>MID(dane3[[#This Row],[PassengerId]],1,4)+0</f>
        <v>9034</v>
      </c>
      <c r="C8459" t="s">
        <v>14</v>
      </c>
      <c r="D8459" t="b">
        <v>1</v>
      </c>
      <c r="E8459" t="s">
        <v>23112</v>
      </c>
      <c r="F8459" t="str">
        <f>MID($E8459,1,1)</f>
        <v>D</v>
      </c>
      <c r="G8459" t="str">
        <f>IFERROR(MID($E8459,SEARCH("/",$E8459,SEARCH("/",$E8459)+1)+1,1),"")</f>
        <v>P</v>
      </c>
      <c r="H8459" t="s">
        <v>16</v>
      </c>
      <c r="I8459">
        <v>14</v>
      </c>
      <c r="J8459" t="b">
        <v>0</v>
      </c>
      <c r="K8459" s="7">
        <v>0</v>
      </c>
      <c r="L8459" s="7">
        <v>0</v>
      </c>
      <c r="M8459" s="7">
        <v>0</v>
      </c>
      <c r="N8459" s="7">
        <v>0</v>
      </c>
      <c r="O8459" s="7">
        <v>0</v>
      </c>
      <c r="P8459" s="7">
        <f>SUM(dane3[[#This Row],[RoomService]:[VRDeck]])</f>
        <v>0</v>
      </c>
      <c r="Q8459" t="s">
        <v>23113</v>
      </c>
      <c r="R8459" t="b">
        <v>1</v>
      </c>
    </row>
    <row r="8460" spans="1:18" x14ac:dyDescent="0.3">
      <c r="A8460" t="s">
        <v>23114</v>
      </c>
      <c r="B8460">
        <f>MID(dane3[[#This Row],[PassengerId]],1,4)+0</f>
        <v>9034</v>
      </c>
      <c r="C8460" t="s">
        <v>14</v>
      </c>
      <c r="D8460" t="b">
        <v>1</v>
      </c>
      <c r="E8460" t="s">
        <v>23112</v>
      </c>
      <c r="F8460" t="str">
        <f>MID($E8460,1,1)</f>
        <v>D</v>
      </c>
      <c r="G8460" t="str">
        <f>IFERROR(MID($E8460,SEARCH("/",$E8460,SEARCH("/",$E8460)+1)+1,1),"")</f>
        <v>P</v>
      </c>
      <c r="H8460" t="s">
        <v>16</v>
      </c>
      <c r="I8460">
        <v>43</v>
      </c>
      <c r="J8460" t="b">
        <v>0</v>
      </c>
      <c r="K8460" s="7">
        <v>0</v>
      </c>
      <c r="L8460" s="7">
        <v>0</v>
      </c>
      <c r="M8460" s="7">
        <v>0</v>
      </c>
      <c r="N8460" s="7">
        <v>0</v>
      </c>
      <c r="O8460" s="7">
        <v>0</v>
      </c>
      <c r="P8460" s="7">
        <f>SUM(dane3[[#This Row],[RoomService]:[VRDeck]])</f>
        <v>0</v>
      </c>
      <c r="Q8460" t="s">
        <v>23115</v>
      </c>
      <c r="R8460" t="b">
        <v>1</v>
      </c>
    </row>
    <row r="8461" spans="1:18" x14ac:dyDescent="0.3">
      <c r="A8461" t="s">
        <v>23116</v>
      </c>
      <c r="B8461">
        <f>MID(dane3[[#This Row],[PassengerId]],1,4)+0</f>
        <v>9034</v>
      </c>
      <c r="C8461" t="s">
        <v>14</v>
      </c>
      <c r="D8461" t="b">
        <v>0</v>
      </c>
      <c r="E8461" t="s">
        <v>23112</v>
      </c>
      <c r="F8461" t="str">
        <f>MID($E8461,1,1)</f>
        <v>D</v>
      </c>
      <c r="G8461" t="str">
        <f>IFERROR(MID($E8461,SEARCH("/",$E8461,SEARCH("/",$E8461)+1)+1,1),"")</f>
        <v>P</v>
      </c>
      <c r="H8461" t="s">
        <v>46</v>
      </c>
      <c r="I8461">
        <v>27</v>
      </c>
      <c r="J8461" t="b">
        <v>0</v>
      </c>
      <c r="K8461" s="7">
        <v>0</v>
      </c>
      <c r="L8461" s="7">
        <v>984</v>
      </c>
      <c r="M8461" s="7">
        <v>0</v>
      </c>
      <c r="N8461" s="7">
        <v>13995</v>
      </c>
      <c r="O8461" s="7">
        <v>312</v>
      </c>
      <c r="P8461" s="7">
        <f>SUM(dane3[[#This Row],[RoomService]:[VRDeck]])</f>
        <v>15291</v>
      </c>
      <c r="Q8461" t="s">
        <v>23117</v>
      </c>
      <c r="R8461" t="b">
        <v>0</v>
      </c>
    </row>
    <row r="8462" spans="1:18" x14ac:dyDescent="0.3">
      <c r="A8462" t="s">
        <v>23118</v>
      </c>
      <c r="B8462">
        <f>MID(dane3[[#This Row],[PassengerId]],1,4)+0</f>
        <v>9034</v>
      </c>
      <c r="C8462" t="s">
        <v>14</v>
      </c>
      <c r="D8462" t="b">
        <v>0</v>
      </c>
      <c r="E8462" t="s">
        <v>23112</v>
      </c>
      <c r="F8462" t="str">
        <f>MID($E8462,1,1)</f>
        <v>D</v>
      </c>
      <c r="G8462" t="str">
        <f>IFERROR(MID($E8462,SEARCH("/",$E8462,SEARCH("/",$E8462)+1)+1,1),"")</f>
        <v>P</v>
      </c>
      <c r="H8462" t="s">
        <v>16</v>
      </c>
      <c r="I8462">
        <v>60</v>
      </c>
      <c r="J8462" t="b">
        <v>0</v>
      </c>
      <c r="K8462" s="7">
        <v>0</v>
      </c>
      <c r="L8462" s="7">
        <v>0</v>
      </c>
      <c r="M8462" s="7">
        <v>947</v>
      </c>
      <c r="N8462" s="7">
        <v>668</v>
      </c>
      <c r="O8462" s="7">
        <v>1</v>
      </c>
      <c r="P8462" s="7">
        <f>SUM(dane3[[#This Row],[RoomService]:[VRDeck]])</f>
        <v>1616</v>
      </c>
      <c r="Q8462" t="s">
        <v>23799</v>
      </c>
      <c r="R8462" t="b">
        <v>1</v>
      </c>
    </row>
    <row r="8463" spans="1:18" x14ac:dyDescent="0.3">
      <c r="A8463" t="s">
        <v>23119</v>
      </c>
      <c r="B8463">
        <f>MID(dane3[[#This Row],[PassengerId]],1,4)+0</f>
        <v>9034</v>
      </c>
      <c r="C8463" t="s">
        <v>14</v>
      </c>
      <c r="D8463" t="b">
        <v>0</v>
      </c>
      <c r="E8463" t="s">
        <v>23112</v>
      </c>
      <c r="F8463" t="str">
        <f>MID($E8463,1,1)</f>
        <v>D</v>
      </c>
      <c r="G8463" t="str">
        <f>IFERROR(MID($E8463,SEARCH("/",$E8463,SEARCH("/",$E8463)+1)+1,1),"")</f>
        <v>P</v>
      </c>
      <c r="H8463" t="s">
        <v>16</v>
      </c>
      <c r="I8463">
        <v>33</v>
      </c>
      <c r="J8463" t="b">
        <v>0</v>
      </c>
      <c r="K8463" s="7">
        <v>0</v>
      </c>
      <c r="L8463" s="7">
        <v>1876</v>
      </c>
      <c r="M8463" s="7">
        <v>0</v>
      </c>
      <c r="N8463" s="7">
        <v>1432</v>
      </c>
      <c r="O8463" s="7">
        <v>14</v>
      </c>
      <c r="P8463" s="7">
        <f>SUM(dane3[[#This Row],[RoomService]:[VRDeck]])</f>
        <v>3322</v>
      </c>
      <c r="Q8463" t="s">
        <v>23120</v>
      </c>
      <c r="R8463" t="b">
        <v>0</v>
      </c>
    </row>
    <row r="8464" spans="1:18" x14ac:dyDescent="0.3">
      <c r="A8464" t="s">
        <v>23121</v>
      </c>
      <c r="B8464">
        <f>MID(dane3[[#This Row],[PassengerId]],1,4)+0</f>
        <v>9035</v>
      </c>
      <c r="C8464" t="s">
        <v>19</v>
      </c>
      <c r="D8464" t="b">
        <v>0</v>
      </c>
      <c r="E8464" t="s">
        <v>23122</v>
      </c>
      <c r="F8464" t="str">
        <f>MID($E8464,1,1)</f>
        <v>G</v>
      </c>
      <c r="G8464" t="str">
        <f>IFERROR(MID($E8464,SEARCH("/",$E8464,SEARCH("/",$E8464)+1)+1,1),"")</f>
        <v>P</v>
      </c>
      <c r="H8464" t="s">
        <v>16</v>
      </c>
      <c r="I8464">
        <v>39</v>
      </c>
      <c r="J8464" t="b">
        <v>0</v>
      </c>
      <c r="K8464" s="7">
        <v>266</v>
      </c>
      <c r="L8464" s="7">
        <v>4</v>
      </c>
      <c r="M8464" s="7">
        <v>1</v>
      </c>
      <c r="N8464" s="7">
        <v>0</v>
      </c>
      <c r="O8464" s="7">
        <v>452</v>
      </c>
      <c r="P8464" s="7">
        <f>SUM(dane3[[#This Row],[RoomService]:[VRDeck]])</f>
        <v>723</v>
      </c>
      <c r="Q8464" t="s">
        <v>23123</v>
      </c>
      <c r="R8464" t="b">
        <v>0</v>
      </c>
    </row>
    <row r="8465" spans="1:18" x14ac:dyDescent="0.3">
      <c r="A8465" t="s">
        <v>23124</v>
      </c>
      <c r="B8465">
        <f>MID(dane3[[#This Row],[PassengerId]],1,4)+0</f>
        <v>9036</v>
      </c>
      <c r="C8465" t="s">
        <v>19</v>
      </c>
      <c r="D8465" t="b">
        <v>1</v>
      </c>
      <c r="E8465" t="s">
        <v>23125</v>
      </c>
      <c r="F8465" t="str">
        <f>MID($E8465,1,1)</f>
        <v>G</v>
      </c>
      <c r="G8465" t="str">
        <f>IFERROR(MID($E8465,SEARCH("/",$E8465,SEARCH("/",$E8465)+1)+1,1),"")</f>
        <v>P</v>
      </c>
      <c r="H8465" t="s">
        <v>32</v>
      </c>
      <c r="I8465">
        <v>21</v>
      </c>
      <c r="J8465" t="b">
        <v>0</v>
      </c>
      <c r="K8465" s="7">
        <v>0</v>
      </c>
      <c r="L8465" s="7">
        <v>0</v>
      </c>
      <c r="M8465" s="7">
        <v>0</v>
      </c>
      <c r="N8465" s="7">
        <v>0</v>
      </c>
      <c r="O8465" s="7">
        <v>0</v>
      </c>
      <c r="P8465" s="7">
        <f>SUM(dane3[[#This Row],[RoomService]:[VRDeck]])</f>
        <v>0</v>
      </c>
      <c r="Q8465" t="s">
        <v>23126</v>
      </c>
      <c r="R8465" t="b">
        <v>1</v>
      </c>
    </row>
    <row r="8466" spans="1:18" x14ac:dyDescent="0.3">
      <c r="A8466" t="s">
        <v>22935</v>
      </c>
      <c r="B8466">
        <f>MID(dane3[[#This Row],[PassengerId]],1,4)+0</f>
        <v>8972</v>
      </c>
      <c r="C8466" t="s">
        <v>53</v>
      </c>
      <c r="D8466" t="b">
        <v>1</v>
      </c>
      <c r="E8466" t="s">
        <v>22936</v>
      </c>
      <c r="F8466" t="str">
        <f>MID($E8466,1,1)</f>
        <v>F</v>
      </c>
      <c r="G8466" t="str">
        <f>IFERROR(MID($E8466,SEARCH("/",$E8466,SEARCH("/",$E8466)+1)+1,1),"")</f>
        <v>S</v>
      </c>
      <c r="H8466" t="s">
        <v>16</v>
      </c>
      <c r="I8466">
        <v>34</v>
      </c>
      <c r="J8466" t="b">
        <v>0</v>
      </c>
      <c r="K8466" s="7">
        <v>0</v>
      </c>
      <c r="L8466" s="7">
        <v>0</v>
      </c>
      <c r="M8466" s="7">
        <v>0</v>
      </c>
      <c r="N8466" s="7">
        <v>0</v>
      </c>
      <c r="O8466" s="7">
        <v>0</v>
      </c>
      <c r="P8466" s="7">
        <f>SUM(dane3[[#This Row],[RoomService]:[VRDeck]])</f>
        <v>0</v>
      </c>
      <c r="Q8466" t="s">
        <v>22937</v>
      </c>
      <c r="R8466" t="b">
        <v>1</v>
      </c>
    </row>
    <row r="8467" spans="1:18" x14ac:dyDescent="0.3">
      <c r="A8467" t="s">
        <v>23130</v>
      </c>
      <c r="B8467">
        <f>MID(dane3[[#This Row],[PassengerId]],1,4)+0</f>
        <v>9038</v>
      </c>
      <c r="C8467" t="s">
        <v>14</v>
      </c>
      <c r="D8467" t="b">
        <v>1</v>
      </c>
      <c r="E8467" t="s">
        <v>23131</v>
      </c>
      <c r="F8467" t="str">
        <f>MID($E8467,1,1)</f>
        <v>A</v>
      </c>
      <c r="G8467" t="str">
        <f>IFERROR(MID($E8467,SEARCH("/",$E8467,SEARCH("/",$E8467)+1)+1,1),"")</f>
        <v>S</v>
      </c>
      <c r="H8467" t="s">
        <v>46</v>
      </c>
      <c r="I8467">
        <v>28</v>
      </c>
      <c r="J8467" t="b">
        <v>0</v>
      </c>
      <c r="K8467" s="7">
        <v>0</v>
      </c>
      <c r="L8467" s="7">
        <v>0</v>
      </c>
      <c r="M8467" s="7">
        <v>0</v>
      </c>
      <c r="N8467" s="7">
        <v>0</v>
      </c>
      <c r="O8467" s="7">
        <v>0</v>
      </c>
      <c r="P8467" s="7">
        <f>SUM(dane3[[#This Row],[RoomService]:[VRDeck]])</f>
        <v>0</v>
      </c>
      <c r="Q8467" t="s">
        <v>23132</v>
      </c>
      <c r="R8467" t="b">
        <v>1</v>
      </c>
    </row>
    <row r="8468" spans="1:18" x14ac:dyDescent="0.3">
      <c r="A8468" t="s">
        <v>23133</v>
      </c>
      <c r="B8468">
        <f>MID(dane3[[#This Row],[PassengerId]],1,4)+0</f>
        <v>9041</v>
      </c>
      <c r="C8468" t="s">
        <v>19</v>
      </c>
      <c r="D8468" t="b">
        <v>1</v>
      </c>
      <c r="E8468" t="s">
        <v>23134</v>
      </c>
      <c r="F8468" t="str">
        <f>MID($E8468,1,1)</f>
        <v>G</v>
      </c>
      <c r="G8468" t="str">
        <f>IFERROR(MID($E8468,SEARCH("/",$E8468,SEARCH("/",$E8468)+1)+1,1),"")</f>
        <v>P</v>
      </c>
      <c r="H8468" t="s">
        <v>32</v>
      </c>
      <c r="I8468">
        <v>30</v>
      </c>
      <c r="J8468" t="b">
        <v>0</v>
      </c>
      <c r="K8468" s="7">
        <v>0</v>
      </c>
      <c r="L8468" s="7">
        <v>0</v>
      </c>
      <c r="M8468" s="7">
        <v>0</v>
      </c>
      <c r="N8468" s="7">
        <v>0</v>
      </c>
      <c r="O8468" s="7">
        <v>0</v>
      </c>
      <c r="P8468" s="7">
        <f>SUM(dane3[[#This Row],[RoomService]:[VRDeck]])</f>
        <v>0</v>
      </c>
      <c r="Q8468" t="s">
        <v>23135</v>
      </c>
      <c r="R8468" t="b">
        <v>1</v>
      </c>
    </row>
    <row r="8469" spans="1:18" x14ac:dyDescent="0.3">
      <c r="A8469" t="s">
        <v>23136</v>
      </c>
      <c r="B8469">
        <f>MID(dane3[[#This Row],[PassengerId]],1,4)+0</f>
        <v>9042</v>
      </c>
      <c r="C8469" t="s">
        <v>14</v>
      </c>
      <c r="D8469" t="b">
        <v>0</v>
      </c>
      <c r="E8469" t="s">
        <v>23137</v>
      </c>
      <c r="F8469" t="str">
        <f>MID($E8469,1,1)</f>
        <v>B</v>
      </c>
      <c r="G8469" t="str">
        <f>IFERROR(MID($E8469,SEARCH("/",$E8469,SEARCH("/",$E8469)+1)+1,1),"")</f>
        <v>P</v>
      </c>
      <c r="H8469" t="s">
        <v>46</v>
      </c>
      <c r="I8469">
        <v>42</v>
      </c>
      <c r="J8469" t="b">
        <v>0</v>
      </c>
      <c r="K8469" s="7">
        <v>0</v>
      </c>
      <c r="L8469" s="7">
        <v>5436</v>
      </c>
      <c r="M8469" s="7">
        <v>0</v>
      </c>
      <c r="N8469" s="7">
        <v>471</v>
      </c>
      <c r="O8469" s="7">
        <v>109</v>
      </c>
      <c r="P8469" s="7">
        <f>SUM(dane3[[#This Row],[RoomService]:[VRDeck]])</f>
        <v>6016</v>
      </c>
      <c r="Q8469" t="s">
        <v>23138</v>
      </c>
      <c r="R8469" t="b">
        <v>1</v>
      </c>
    </row>
    <row r="8470" spans="1:18" x14ac:dyDescent="0.3">
      <c r="A8470" t="s">
        <v>22833</v>
      </c>
      <c r="B8470">
        <f>MID(dane3[[#This Row],[PassengerId]],1,4)+0</f>
        <v>8938</v>
      </c>
      <c r="C8470" t="s">
        <v>19</v>
      </c>
      <c r="D8470" t="b">
        <v>1</v>
      </c>
      <c r="E8470" t="s">
        <v>22834</v>
      </c>
      <c r="F8470" t="str">
        <f>MID($E8470,1,1)</f>
        <v>F</v>
      </c>
      <c r="G8470" t="str">
        <f>IFERROR(MID($E8470,SEARCH("/",$E8470,SEARCH("/",$E8470)+1)+1,1),"")</f>
        <v>S</v>
      </c>
      <c r="H8470" t="s">
        <v>16</v>
      </c>
      <c r="I8470">
        <v>22</v>
      </c>
      <c r="J8470" t="b">
        <v>0</v>
      </c>
      <c r="K8470" s="7">
        <v>0</v>
      </c>
      <c r="L8470" s="7">
        <v>0</v>
      </c>
      <c r="M8470" s="7">
        <v>0</v>
      </c>
      <c r="N8470" s="7">
        <v>0</v>
      </c>
      <c r="O8470" s="7">
        <v>0</v>
      </c>
      <c r="P8470" s="7">
        <f>SUM(dane3[[#This Row],[RoomService]:[VRDeck]])</f>
        <v>0</v>
      </c>
      <c r="Q8470" t="s">
        <v>22835</v>
      </c>
      <c r="R8470" t="b">
        <v>1</v>
      </c>
    </row>
    <row r="8471" spans="1:18" x14ac:dyDescent="0.3">
      <c r="A8471" t="s">
        <v>23142</v>
      </c>
      <c r="B8471">
        <f>MID(dane3[[#This Row],[PassengerId]],1,4)+0</f>
        <v>9046</v>
      </c>
      <c r="C8471" t="s">
        <v>14</v>
      </c>
      <c r="D8471" t="b">
        <v>1</v>
      </c>
      <c r="E8471" t="s">
        <v>23143</v>
      </c>
      <c r="F8471" t="str">
        <f>MID($E8471,1,1)</f>
        <v>C</v>
      </c>
      <c r="G8471" t="str">
        <f>IFERROR(MID($E8471,SEARCH("/",$E8471,SEARCH("/",$E8471)+1)+1,1),"")</f>
        <v>S</v>
      </c>
      <c r="H8471" t="s">
        <v>46</v>
      </c>
      <c r="I8471">
        <v>25</v>
      </c>
      <c r="J8471" t="b">
        <v>0</v>
      </c>
      <c r="K8471" s="7">
        <v>0</v>
      </c>
      <c r="L8471" s="7">
        <v>0</v>
      </c>
      <c r="M8471" s="7">
        <v>0</v>
      </c>
      <c r="N8471" s="7">
        <v>0</v>
      </c>
      <c r="O8471" s="7">
        <v>0</v>
      </c>
      <c r="P8471" s="7">
        <f>SUM(dane3[[#This Row],[RoomService]:[VRDeck]])</f>
        <v>0</v>
      </c>
      <c r="Q8471" t="s">
        <v>23144</v>
      </c>
      <c r="R8471" t="b">
        <v>1</v>
      </c>
    </row>
    <row r="8472" spans="1:18" x14ac:dyDescent="0.3">
      <c r="A8472" t="s">
        <v>23145</v>
      </c>
      <c r="B8472">
        <f>MID(dane3[[#This Row],[PassengerId]],1,4)+0</f>
        <v>9046</v>
      </c>
      <c r="C8472" t="s">
        <v>14</v>
      </c>
      <c r="D8472" t="b">
        <v>0</v>
      </c>
      <c r="E8472" t="s">
        <v>23143</v>
      </c>
      <c r="F8472" t="str">
        <f>MID($E8472,1,1)</f>
        <v>C</v>
      </c>
      <c r="G8472" t="str">
        <f>IFERROR(MID($E8472,SEARCH("/",$E8472,SEARCH("/",$E8472)+1)+1,1),"")</f>
        <v>S</v>
      </c>
      <c r="H8472" t="s">
        <v>16</v>
      </c>
      <c r="I8472">
        <v>25</v>
      </c>
      <c r="J8472" t="b">
        <v>0</v>
      </c>
      <c r="K8472" s="7">
        <v>6899</v>
      </c>
      <c r="L8472" s="7">
        <v>265</v>
      </c>
      <c r="M8472" s="7">
        <v>0</v>
      </c>
      <c r="N8472" s="7">
        <v>2234</v>
      </c>
      <c r="O8472" s="7">
        <v>2090</v>
      </c>
      <c r="P8472" s="7">
        <f>SUM(dane3[[#This Row],[RoomService]:[VRDeck]])</f>
        <v>11488</v>
      </c>
      <c r="Q8472" t="s">
        <v>23146</v>
      </c>
      <c r="R8472" t="b">
        <v>0</v>
      </c>
    </row>
    <row r="8473" spans="1:18" x14ac:dyDescent="0.3">
      <c r="A8473" t="s">
        <v>23147</v>
      </c>
      <c r="B8473">
        <f>MID(dane3[[#This Row],[PassengerId]],1,4)+0</f>
        <v>9048</v>
      </c>
      <c r="C8473" t="s">
        <v>19</v>
      </c>
      <c r="D8473" t="b">
        <v>1</v>
      </c>
      <c r="E8473" t="s">
        <v>23148</v>
      </c>
      <c r="F8473" t="str">
        <f>MID($E8473,1,1)</f>
        <v>G</v>
      </c>
      <c r="G8473" t="str">
        <f>IFERROR(MID($E8473,SEARCH("/",$E8473,SEARCH("/",$E8473)+1)+1,1),"")</f>
        <v>P</v>
      </c>
      <c r="H8473" t="s">
        <v>16</v>
      </c>
      <c r="I8473">
        <v>54</v>
      </c>
      <c r="J8473" t="b">
        <v>0</v>
      </c>
      <c r="K8473" s="7">
        <v>0</v>
      </c>
      <c r="L8473" s="7">
        <v>0</v>
      </c>
      <c r="M8473" s="7">
        <v>0</v>
      </c>
      <c r="N8473" s="7">
        <v>0</v>
      </c>
      <c r="O8473" s="7">
        <v>0</v>
      </c>
      <c r="P8473" s="7">
        <f>SUM(dane3[[#This Row],[RoomService]:[VRDeck]])</f>
        <v>0</v>
      </c>
      <c r="Q8473" t="s">
        <v>23149</v>
      </c>
      <c r="R8473" t="b">
        <v>0</v>
      </c>
    </row>
    <row r="8474" spans="1:18" x14ac:dyDescent="0.3">
      <c r="A8474" t="s">
        <v>23150</v>
      </c>
      <c r="B8474">
        <f>MID(dane3[[#This Row],[PassengerId]],1,4)+0</f>
        <v>9049</v>
      </c>
      <c r="C8474" t="s">
        <v>14</v>
      </c>
      <c r="D8474" t="b">
        <v>1</v>
      </c>
      <c r="E8474" t="s">
        <v>23151</v>
      </c>
      <c r="F8474" t="str">
        <f>MID($E8474,1,1)</f>
        <v>C</v>
      </c>
      <c r="G8474" t="str">
        <f>IFERROR(MID($E8474,SEARCH("/",$E8474,SEARCH("/",$E8474)+1)+1,1),"")</f>
        <v>S</v>
      </c>
      <c r="H8474" t="s">
        <v>16</v>
      </c>
      <c r="I8474">
        <v>41</v>
      </c>
      <c r="J8474" t="b">
        <v>0</v>
      </c>
      <c r="K8474" s="7">
        <v>0</v>
      </c>
      <c r="L8474" s="7">
        <v>0</v>
      </c>
      <c r="M8474" s="7">
        <v>0</v>
      </c>
      <c r="N8474" s="7">
        <v>0</v>
      </c>
      <c r="O8474" s="7">
        <v>0</v>
      </c>
      <c r="P8474" s="7">
        <f>SUM(dane3[[#This Row],[RoomService]:[VRDeck]])</f>
        <v>0</v>
      </c>
      <c r="Q8474" t="s">
        <v>23152</v>
      </c>
      <c r="R8474" t="b">
        <v>1</v>
      </c>
    </row>
    <row r="8475" spans="1:18" x14ac:dyDescent="0.3">
      <c r="A8475" t="s">
        <v>23153</v>
      </c>
      <c r="B8475">
        <f>MID(dane3[[#This Row],[PassengerId]],1,4)+0</f>
        <v>9052</v>
      </c>
      <c r="C8475" t="s">
        <v>19</v>
      </c>
      <c r="D8475" t="b">
        <v>0</v>
      </c>
      <c r="E8475" t="s">
        <v>23154</v>
      </c>
      <c r="F8475" t="str">
        <f>MID($E8475,1,1)</f>
        <v>G</v>
      </c>
      <c r="G8475" t="str">
        <f>IFERROR(MID($E8475,SEARCH("/",$E8475,SEARCH("/",$E8475)+1)+1,1),"")</f>
        <v>S</v>
      </c>
      <c r="H8475" t="s">
        <v>16</v>
      </c>
      <c r="I8475">
        <v>36</v>
      </c>
      <c r="J8475" t="b">
        <v>0</v>
      </c>
      <c r="K8475" s="7">
        <v>0</v>
      </c>
      <c r="L8475" s="7">
        <v>17</v>
      </c>
      <c r="M8475" s="7">
        <v>204</v>
      </c>
      <c r="N8475" s="7">
        <v>559</v>
      </c>
      <c r="O8475" s="7">
        <v>3</v>
      </c>
      <c r="P8475" s="7">
        <f>SUM(dane3[[#This Row],[RoomService]:[VRDeck]])</f>
        <v>783</v>
      </c>
      <c r="Q8475" t="s">
        <v>23155</v>
      </c>
      <c r="R8475" t="b">
        <v>0</v>
      </c>
    </row>
    <row r="8476" spans="1:18" x14ac:dyDescent="0.3">
      <c r="A8476" t="s">
        <v>23156</v>
      </c>
      <c r="B8476">
        <f>MID(dane3[[#This Row],[PassengerId]],1,4)+0</f>
        <v>9052</v>
      </c>
      <c r="C8476" t="s">
        <v>19</v>
      </c>
      <c r="D8476" t="b">
        <v>0</v>
      </c>
      <c r="E8476" t="s">
        <v>23157</v>
      </c>
      <c r="F8476" t="str">
        <f>MID($E8476,1,1)</f>
        <v>F</v>
      </c>
      <c r="G8476" t="str">
        <f>IFERROR(MID($E8476,SEARCH("/",$E8476,SEARCH("/",$E8476)+1)+1,1),"")</f>
        <v>S</v>
      </c>
      <c r="H8476" t="s">
        <v>46</v>
      </c>
      <c r="I8476">
        <v>33</v>
      </c>
      <c r="J8476" t="b">
        <v>0</v>
      </c>
      <c r="K8476" s="7">
        <v>1006</v>
      </c>
      <c r="L8476" s="7">
        <v>0</v>
      </c>
      <c r="M8476" s="7">
        <v>1357</v>
      </c>
      <c r="N8476" s="7">
        <v>45</v>
      </c>
      <c r="O8476" s="7">
        <v>6</v>
      </c>
      <c r="P8476" s="7">
        <f>SUM(dane3[[#This Row],[RoomService]:[VRDeck]])</f>
        <v>2414</v>
      </c>
      <c r="Q8476" t="s">
        <v>23158</v>
      </c>
      <c r="R8476" t="b">
        <v>0</v>
      </c>
    </row>
    <row r="8477" spans="1:18" x14ac:dyDescent="0.3">
      <c r="A8477" t="s">
        <v>22429</v>
      </c>
      <c r="B8477">
        <f>MID(dane3[[#This Row],[PassengerId]],1,4)+0</f>
        <v>8772</v>
      </c>
      <c r="C8477" t="s">
        <v>14</v>
      </c>
      <c r="D8477" t="b">
        <v>0</v>
      </c>
      <c r="E8477" t="s">
        <v>39</v>
      </c>
      <c r="F8477" t="s">
        <v>23761</v>
      </c>
      <c r="G8477" t="str">
        <f>IFERROR(MID($E8477,SEARCH("/",$E8477,SEARCH("/",$E8477)+1)+1,1),"")</f>
        <v/>
      </c>
      <c r="H8477" t="s">
        <v>46</v>
      </c>
      <c r="I8477">
        <v>53</v>
      </c>
      <c r="J8477" t="b">
        <v>0</v>
      </c>
      <c r="K8477" s="7">
        <v>0</v>
      </c>
      <c r="L8477" s="7">
        <v>1127</v>
      </c>
      <c r="M8477" s="7">
        <v>0</v>
      </c>
      <c r="N8477" s="7">
        <v>3939</v>
      </c>
      <c r="O8477" s="7">
        <v>0</v>
      </c>
      <c r="P8477" s="7">
        <f>SUM(dane3[[#This Row],[RoomService]:[VRDeck]])</f>
        <v>5066</v>
      </c>
      <c r="Q8477" t="s">
        <v>22430</v>
      </c>
      <c r="R8477" t="b">
        <v>0</v>
      </c>
    </row>
    <row r="8478" spans="1:18" x14ac:dyDescent="0.3">
      <c r="A8478" t="s">
        <v>23161</v>
      </c>
      <c r="B8478">
        <f>MID(dane3[[#This Row],[PassengerId]],1,4)+0</f>
        <v>9057</v>
      </c>
      <c r="C8478" t="s">
        <v>14</v>
      </c>
      <c r="D8478" t="b">
        <v>1</v>
      </c>
      <c r="E8478" t="s">
        <v>23162</v>
      </c>
      <c r="F8478" t="str">
        <f>MID($E8478,1,1)</f>
        <v>B</v>
      </c>
      <c r="G8478" t="str">
        <f>IFERROR(MID($E8478,SEARCH("/",$E8478,SEARCH("/",$E8478)+1)+1,1),"")</f>
        <v>P</v>
      </c>
      <c r="H8478" t="s">
        <v>16</v>
      </c>
      <c r="I8478">
        <v>55</v>
      </c>
      <c r="J8478" t="b">
        <v>0</v>
      </c>
      <c r="K8478" s="7">
        <v>0</v>
      </c>
      <c r="L8478" s="7">
        <v>0</v>
      </c>
      <c r="M8478" s="7">
        <v>0</v>
      </c>
      <c r="N8478" s="7">
        <v>0</v>
      </c>
      <c r="O8478" s="7">
        <v>0</v>
      </c>
      <c r="P8478" s="7">
        <f>SUM(dane3[[#This Row],[RoomService]:[VRDeck]])</f>
        <v>0</v>
      </c>
      <c r="Q8478" t="s">
        <v>23163</v>
      </c>
      <c r="R8478" t="b">
        <v>1</v>
      </c>
    </row>
    <row r="8479" spans="1:18" x14ac:dyDescent="0.3">
      <c r="A8479" t="s">
        <v>23164</v>
      </c>
      <c r="B8479">
        <f>MID(dane3[[#This Row],[PassengerId]],1,4)+0</f>
        <v>9059</v>
      </c>
      <c r="C8479" t="s">
        <v>19</v>
      </c>
      <c r="D8479" t="b">
        <v>0</v>
      </c>
      <c r="E8479" t="s">
        <v>23165</v>
      </c>
      <c r="F8479" t="str">
        <f>MID($E8479,1,1)</f>
        <v>F</v>
      </c>
      <c r="G8479" t="str">
        <f>IFERROR(MID($E8479,SEARCH("/",$E8479,SEARCH("/",$E8479)+1)+1,1),"")</f>
        <v>S</v>
      </c>
      <c r="H8479" t="s">
        <v>16</v>
      </c>
      <c r="I8479">
        <v>16</v>
      </c>
      <c r="J8479" t="b">
        <v>0</v>
      </c>
      <c r="K8479" s="7">
        <v>866</v>
      </c>
      <c r="L8479" s="7">
        <v>0</v>
      </c>
      <c r="M8479" s="7">
        <v>0</v>
      </c>
      <c r="N8479" s="7">
        <v>184</v>
      </c>
      <c r="O8479" s="7">
        <v>0</v>
      </c>
      <c r="P8479" s="7">
        <f>SUM(dane3[[#This Row],[RoomService]:[VRDeck]])</f>
        <v>1050</v>
      </c>
      <c r="Q8479" t="s">
        <v>23166</v>
      </c>
      <c r="R8479" t="b">
        <v>0</v>
      </c>
    </row>
    <row r="8480" spans="1:18" x14ac:dyDescent="0.3">
      <c r="A8480" t="s">
        <v>23167</v>
      </c>
      <c r="B8480">
        <f>MID(dane3[[#This Row],[PassengerId]],1,4)+0</f>
        <v>9060</v>
      </c>
      <c r="C8480" t="s">
        <v>19</v>
      </c>
      <c r="D8480" t="b">
        <v>0</v>
      </c>
      <c r="E8480" t="s">
        <v>23168</v>
      </c>
      <c r="F8480" t="str">
        <f>MID($E8480,1,1)</f>
        <v>F</v>
      </c>
      <c r="G8480" t="str">
        <f>IFERROR(MID($E8480,SEARCH("/",$E8480,SEARCH("/",$E8480)+1)+1,1),"")</f>
        <v>P</v>
      </c>
      <c r="H8480" t="s">
        <v>16</v>
      </c>
      <c r="I8480">
        <v>28</v>
      </c>
      <c r="J8480" t="b">
        <v>0</v>
      </c>
      <c r="K8480" s="7">
        <v>0</v>
      </c>
      <c r="L8480" s="7">
        <v>8</v>
      </c>
      <c r="M8480" s="7">
        <v>338</v>
      </c>
      <c r="N8480" s="7">
        <v>135</v>
      </c>
      <c r="O8480" s="7">
        <v>390</v>
      </c>
      <c r="P8480" s="7">
        <f>SUM(dane3[[#This Row],[RoomService]:[VRDeck]])</f>
        <v>871</v>
      </c>
      <c r="Q8480" t="s">
        <v>23169</v>
      </c>
      <c r="R8480" t="b">
        <v>0</v>
      </c>
    </row>
    <row r="8481" spans="1:18" x14ac:dyDescent="0.3">
      <c r="A8481" t="s">
        <v>22950</v>
      </c>
      <c r="B8481">
        <f>MID(dane3[[#This Row],[PassengerId]],1,4)+0</f>
        <v>8977</v>
      </c>
      <c r="C8481" t="s">
        <v>53</v>
      </c>
      <c r="D8481" t="b">
        <v>0</v>
      </c>
      <c r="E8481" t="s">
        <v>22951</v>
      </c>
      <c r="F8481" t="str">
        <f>MID($E8481,1,1)</f>
        <v>D</v>
      </c>
      <c r="G8481" t="str">
        <f>IFERROR(MID($E8481,SEARCH("/",$E8481,SEARCH("/",$E8481)+1)+1,1),"")</f>
        <v>S</v>
      </c>
      <c r="H8481" t="s">
        <v>46</v>
      </c>
      <c r="I8481">
        <v>51</v>
      </c>
      <c r="J8481" t="b">
        <v>0</v>
      </c>
      <c r="K8481" s="7">
        <v>324</v>
      </c>
      <c r="L8481" s="7">
        <v>0</v>
      </c>
      <c r="M8481" s="7">
        <v>563</v>
      </c>
      <c r="N8481" s="7">
        <v>119</v>
      </c>
      <c r="O8481" s="7">
        <v>0</v>
      </c>
      <c r="P8481" s="7">
        <f>SUM(dane3[[#This Row],[RoomService]:[VRDeck]])</f>
        <v>1006</v>
      </c>
      <c r="Q8481" t="s">
        <v>22952</v>
      </c>
      <c r="R8481" t="b">
        <v>0</v>
      </c>
    </row>
    <row r="8482" spans="1:18" x14ac:dyDescent="0.3">
      <c r="A8482" t="s">
        <v>23173</v>
      </c>
      <c r="B8482">
        <f>MID(dane3[[#This Row],[PassengerId]],1,4)+0</f>
        <v>9064</v>
      </c>
      <c r="C8482" t="s">
        <v>19</v>
      </c>
      <c r="D8482" t="b">
        <v>0</v>
      </c>
      <c r="E8482" t="s">
        <v>23174</v>
      </c>
      <c r="F8482" t="str">
        <f>MID($E8482,1,1)</f>
        <v>F</v>
      </c>
      <c r="G8482" t="str">
        <f>IFERROR(MID($E8482,SEARCH("/",$E8482,SEARCH("/",$E8482)+1)+1,1),"")</f>
        <v>S</v>
      </c>
      <c r="H8482" t="s">
        <v>16</v>
      </c>
      <c r="I8482">
        <v>42</v>
      </c>
      <c r="J8482" t="b">
        <v>0</v>
      </c>
      <c r="K8482" s="7">
        <v>815</v>
      </c>
      <c r="L8482" s="7">
        <v>19</v>
      </c>
      <c r="M8482" s="7">
        <v>2</v>
      </c>
      <c r="N8482" s="7">
        <v>11</v>
      </c>
      <c r="O8482" s="7">
        <v>17</v>
      </c>
      <c r="P8482" s="7">
        <f>SUM(dane3[[#This Row],[RoomService]:[VRDeck]])</f>
        <v>864</v>
      </c>
      <c r="Q8482" t="s">
        <v>23175</v>
      </c>
      <c r="R8482" t="b">
        <v>0</v>
      </c>
    </row>
    <row r="8483" spans="1:18" x14ac:dyDescent="0.3">
      <c r="A8483" t="s">
        <v>23176</v>
      </c>
      <c r="B8483">
        <f>MID(dane3[[#This Row],[PassengerId]],1,4)+0</f>
        <v>9066</v>
      </c>
      <c r="C8483" t="s">
        <v>19</v>
      </c>
      <c r="D8483" t="b">
        <v>0</v>
      </c>
      <c r="E8483" t="s">
        <v>23177</v>
      </c>
      <c r="F8483" t="str">
        <f>MID($E8483,1,1)</f>
        <v>F</v>
      </c>
      <c r="G8483" t="str">
        <f>IFERROR(MID($E8483,SEARCH("/",$E8483,SEARCH("/",$E8483)+1)+1,1),"")</f>
        <v>S</v>
      </c>
      <c r="H8483" t="s">
        <v>32</v>
      </c>
      <c r="I8483">
        <v>30</v>
      </c>
      <c r="J8483" t="b">
        <v>0</v>
      </c>
      <c r="K8483" s="7">
        <v>1269</v>
      </c>
      <c r="L8483" s="7">
        <v>9</v>
      </c>
      <c r="M8483" s="7">
        <v>0</v>
      </c>
      <c r="N8483" s="7">
        <v>0</v>
      </c>
      <c r="O8483" s="7">
        <v>0</v>
      </c>
      <c r="P8483" s="7">
        <f>SUM(dane3[[#This Row],[RoomService]:[VRDeck]])</f>
        <v>1278</v>
      </c>
      <c r="Q8483" t="s">
        <v>23178</v>
      </c>
      <c r="R8483" t="b">
        <v>0</v>
      </c>
    </row>
    <row r="8484" spans="1:18" x14ac:dyDescent="0.3">
      <c r="A8484" t="s">
        <v>23179</v>
      </c>
      <c r="B8484">
        <f>MID(dane3[[#This Row],[PassengerId]],1,4)+0</f>
        <v>9068</v>
      </c>
      <c r="C8484" t="s">
        <v>14</v>
      </c>
      <c r="D8484" t="b">
        <v>0</v>
      </c>
      <c r="E8484" t="s">
        <v>23180</v>
      </c>
      <c r="F8484" t="str">
        <f>MID($E8484,1,1)</f>
        <v>C</v>
      </c>
      <c r="G8484" t="str">
        <f>IFERROR(MID($E8484,SEARCH("/",$E8484,SEARCH("/",$E8484)+1)+1,1),"")</f>
        <v>S</v>
      </c>
      <c r="H8484" t="s">
        <v>16</v>
      </c>
      <c r="I8484">
        <v>31</v>
      </c>
      <c r="J8484" t="b">
        <v>0</v>
      </c>
      <c r="K8484" s="7">
        <v>1062</v>
      </c>
      <c r="L8484" s="7">
        <v>1605</v>
      </c>
      <c r="M8484" s="7">
        <v>0</v>
      </c>
      <c r="N8484" s="7">
        <v>2718</v>
      </c>
      <c r="O8484" s="7">
        <v>1674</v>
      </c>
      <c r="P8484" s="7">
        <f>SUM(dane3[[#This Row],[RoomService]:[VRDeck]])</f>
        <v>7059</v>
      </c>
      <c r="Q8484" t="s">
        <v>23181</v>
      </c>
      <c r="R8484" t="b">
        <v>0</v>
      </c>
    </row>
    <row r="8485" spans="1:18" x14ac:dyDescent="0.3">
      <c r="A8485" t="s">
        <v>23182</v>
      </c>
      <c r="B8485">
        <f>MID(dane3[[#This Row],[PassengerId]],1,4)+0</f>
        <v>9069</v>
      </c>
      <c r="C8485" t="s">
        <v>14</v>
      </c>
      <c r="D8485" t="b">
        <v>1</v>
      </c>
      <c r="E8485" t="s">
        <v>23183</v>
      </c>
      <c r="F8485" t="str">
        <f>MID($E8485,1,1)</f>
        <v>B</v>
      </c>
      <c r="G8485" t="str">
        <f>IFERROR(MID($E8485,SEARCH("/",$E8485,SEARCH("/",$E8485)+1)+1,1),"")</f>
        <v>P</v>
      </c>
      <c r="H8485" t="s">
        <v>16</v>
      </c>
      <c r="I8485">
        <v>22</v>
      </c>
      <c r="J8485" t="b">
        <v>0</v>
      </c>
      <c r="K8485" s="7">
        <v>0</v>
      </c>
      <c r="L8485" s="7">
        <v>0</v>
      </c>
      <c r="M8485" s="7">
        <v>0</v>
      </c>
      <c r="N8485" s="7">
        <v>0</v>
      </c>
      <c r="O8485" s="7">
        <v>0</v>
      </c>
      <c r="P8485" s="7">
        <f>SUM(dane3[[#This Row],[RoomService]:[VRDeck]])</f>
        <v>0</v>
      </c>
      <c r="Q8485" t="s">
        <v>23184</v>
      </c>
      <c r="R8485" t="b">
        <v>1</v>
      </c>
    </row>
    <row r="8486" spans="1:18" x14ac:dyDescent="0.3">
      <c r="A8486" t="s">
        <v>23185</v>
      </c>
      <c r="B8486">
        <f>MID(dane3[[#This Row],[PassengerId]],1,4)+0</f>
        <v>9069</v>
      </c>
      <c r="C8486" t="s">
        <v>14</v>
      </c>
      <c r="D8486" t="b">
        <v>1</v>
      </c>
      <c r="E8486" t="s">
        <v>23183</v>
      </c>
      <c r="F8486" t="str">
        <f>MID($E8486,1,1)</f>
        <v>B</v>
      </c>
      <c r="G8486" t="str">
        <f>IFERROR(MID($E8486,SEARCH("/",$E8486,SEARCH("/",$E8486)+1)+1,1),"")</f>
        <v>P</v>
      </c>
      <c r="H8486" t="s">
        <v>46</v>
      </c>
      <c r="I8486">
        <v>26</v>
      </c>
      <c r="J8486" t="b">
        <v>0</v>
      </c>
      <c r="K8486" s="7">
        <v>0</v>
      </c>
      <c r="L8486" s="7">
        <v>0</v>
      </c>
      <c r="M8486" s="7">
        <v>0</v>
      </c>
      <c r="N8486" s="7">
        <v>0</v>
      </c>
      <c r="O8486" s="7">
        <v>0</v>
      </c>
      <c r="P8486" s="7">
        <f>SUM(dane3[[#This Row],[RoomService]:[VRDeck]])</f>
        <v>0</v>
      </c>
      <c r="Q8486" t="s">
        <v>23186</v>
      </c>
      <c r="R8486" t="b">
        <v>1</v>
      </c>
    </row>
    <row r="8487" spans="1:18" x14ac:dyDescent="0.3">
      <c r="A8487" t="s">
        <v>23187</v>
      </c>
      <c r="B8487">
        <f>MID(dane3[[#This Row],[PassengerId]],1,4)+0</f>
        <v>9069</v>
      </c>
      <c r="C8487" t="s">
        <v>14</v>
      </c>
      <c r="D8487" t="b">
        <v>1</v>
      </c>
      <c r="E8487" t="s">
        <v>39</v>
      </c>
      <c r="F8487" t="s">
        <v>23759</v>
      </c>
      <c r="G8487" t="str">
        <f>IFERROR(MID($E8487,SEARCH("/",$E8487,SEARCH("/",$E8487)+1)+1,1),"")</f>
        <v/>
      </c>
      <c r="H8487" t="s">
        <v>46</v>
      </c>
      <c r="I8487">
        <v>25</v>
      </c>
      <c r="J8487" t="b">
        <v>0</v>
      </c>
      <c r="K8487" s="7">
        <v>0</v>
      </c>
      <c r="L8487" s="7">
        <v>0</v>
      </c>
      <c r="M8487" s="7">
        <v>0</v>
      </c>
      <c r="N8487" s="7">
        <v>0</v>
      </c>
      <c r="O8487" s="7">
        <v>0</v>
      </c>
      <c r="P8487" s="7">
        <f>SUM(dane3[[#This Row],[RoomService]:[VRDeck]])</f>
        <v>0</v>
      </c>
      <c r="Q8487" t="s">
        <v>23188</v>
      </c>
      <c r="R8487" t="b">
        <v>1</v>
      </c>
    </row>
    <row r="8488" spans="1:18" x14ac:dyDescent="0.3">
      <c r="A8488" t="s">
        <v>23189</v>
      </c>
      <c r="B8488">
        <f>MID(dane3[[#This Row],[PassengerId]],1,4)+0</f>
        <v>9069</v>
      </c>
      <c r="C8488" t="s">
        <v>14</v>
      </c>
      <c r="D8488" t="b">
        <v>0</v>
      </c>
      <c r="E8488" t="s">
        <v>23183</v>
      </c>
      <c r="F8488" t="str">
        <f>MID($E8488,1,1)</f>
        <v>B</v>
      </c>
      <c r="G8488" t="str">
        <f>IFERROR(MID($E8488,SEARCH("/",$E8488,SEARCH("/",$E8488)+1)+1,1),"")</f>
        <v>P</v>
      </c>
      <c r="H8488" t="s">
        <v>16</v>
      </c>
      <c r="I8488">
        <v>44</v>
      </c>
      <c r="J8488" t="b">
        <v>0</v>
      </c>
      <c r="K8488" s="7">
        <v>0</v>
      </c>
      <c r="L8488" s="7">
        <v>4313</v>
      </c>
      <c r="M8488" s="7">
        <v>0</v>
      </c>
      <c r="N8488" s="7">
        <v>568</v>
      </c>
      <c r="O8488" s="7">
        <v>7</v>
      </c>
      <c r="P8488" s="7">
        <f>SUM(dane3[[#This Row],[RoomService]:[VRDeck]])</f>
        <v>4888</v>
      </c>
      <c r="Q8488" t="s">
        <v>23190</v>
      </c>
      <c r="R8488" t="b">
        <v>1</v>
      </c>
    </row>
    <row r="8489" spans="1:18" x14ac:dyDescent="0.3">
      <c r="A8489" t="s">
        <v>23191</v>
      </c>
      <c r="B8489">
        <f>MID(dane3[[#This Row],[PassengerId]],1,4)+0</f>
        <v>9069</v>
      </c>
      <c r="C8489" t="s">
        <v>14</v>
      </c>
      <c r="D8489" t="b">
        <v>0</v>
      </c>
      <c r="E8489" t="s">
        <v>23183</v>
      </c>
      <c r="F8489" t="str">
        <f>MID($E8489,1,1)</f>
        <v>B</v>
      </c>
      <c r="G8489" t="str">
        <f>IFERROR(MID($E8489,SEARCH("/",$E8489,SEARCH("/",$E8489)+1)+1,1),"")</f>
        <v>P</v>
      </c>
      <c r="H8489" t="s">
        <v>46</v>
      </c>
      <c r="I8489">
        <v>29</v>
      </c>
      <c r="J8489" t="b">
        <v>0</v>
      </c>
      <c r="K8489" s="7">
        <v>0</v>
      </c>
      <c r="L8489" s="7">
        <v>12563</v>
      </c>
      <c r="M8489" s="7">
        <v>0</v>
      </c>
      <c r="N8489" s="7">
        <v>3</v>
      </c>
      <c r="O8489" s="7">
        <v>5057</v>
      </c>
      <c r="P8489" s="7">
        <f>SUM(dane3[[#This Row],[RoomService]:[VRDeck]])</f>
        <v>17623</v>
      </c>
      <c r="Q8489" t="s">
        <v>23192</v>
      </c>
      <c r="R8489" t="b">
        <v>0</v>
      </c>
    </row>
    <row r="8490" spans="1:18" x14ac:dyDescent="0.3">
      <c r="A8490" t="s">
        <v>23193</v>
      </c>
      <c r="B8490">
        <f>MID(dane3[[#This Row],[PassengerId]],1,4)+0</f>
        <v>9071</v>
      </c>
      <c r="C8490" t="s">
        <v>19</v>
      </c>
      <c r="D8490" t="b">
        <v>0</v>
      </c>
      <c r="E8490" t="s">
        <v>23194</v>
      </c>
      <c r="F8490" t="str">
        <f>MID($E8490,1,1)</f>
        <v>F</v>
      </c>
      <c r="G8490" t="str">
        <f>IFERROR(MID($E8490,SEARCH("/",$E8490,SEARCH("/",$E8490)+1)+1,1),"")</f>
        <v>P</v>
      </c>
      <c r="H8490" t="s">
        <v>46</v>
      </c>
      <c r="I8490">
        <v>22</v>
      </c>
      <c r="J8490" t="b">
        <v>0</v>
      </c>
      <c r="K8490" s="7">
        <v>0</v>
      </c>
      <c r="L8490" s="7">
        <v>0</v>
      </c>
      <c r="M8490" s="7">
        <v>1072</v>
      </c>
      <c r="N8490" s="7">
        <v>46</v>
      </c>
      <c r="O8490" s="7">
        <v>3</v>
      </c>
      <c r="P8490" s="7">
        <f>SUM(dane3[[#This Row],[RoomService]:[VRDeck]])</f>
        <v>1121</v>
      </c>
      <c r="Q8490" t="s">
        <v>8203</v>
      </c>
      <c r="R8490" t="b">
        <v>0</v>
      </c>
    </row>
    <row r="8491" spans="1:18" x14ac:dyDescent="0.3">
      <c r="A8491" t="s">
        <v>22908</v>
      </c>
      <c r="B8491">
        <f>MID(dane3[[#This Row],[PassengerId]],1,4)+0</f>
        <v>8961</v>
      </c>
      <c r="C8491" t="s">
        <v>19</v>
      </c>
      <c r="D8491" t="b">
        <v>0</v>
      </c>
      <c r="E8491" t="s">
        <v>22909</v>
      </c>
      <c r="F8491" t="str">
        <f>MID($E8491,1,1)</f>
        <v>F</v>
      </c>
      <c r="G8491" t="str">
        <f>IFERROR(MID($E8491,SEARCH("/",$E8491,SEARCH("/",$E8491)+1)+1,1),"")</f>
        <v>P</v>
      </c>
      <c r="H8491" t="s">
        <v>16</v>
      </c>
      <c r="I8491">
        <v>21</v>
      </c>
      <c r="J8491" t="b">
        <v>0</v>
      </c>
      <c r="K8491" s="7">
        <v>0</v>
      </c>
      <c r="L8491" s="7">
        <v>6</v>
      </c>
      <c r="M8491" s="7">
        <v>0</v>
      </c>
      <c r="N8491" s="7">
        <v>593</v>
      </c>
      <c r="O8491" s="7">
        <v>0</v>
      </c>
      <c r="P8491" s="7">
        <f>SUM(dane3[[#This Row],[RoomService]:[VRDeck]])</f>
        <v>599</v>
      </c>
      <c r="Q8491" t="s">
        <v>22910</v>
      </c>
      <c r="R8491" t="b">
        <v>0</v>
      </c>
    </row>
    <row r="8492" spans="1:18" x14ac:dyDescent="0.3">
      <c r="A8492" t="s">
        <v>22953</v>
      </c>
      <c r="B8492">
        <f>MID(dane3[[#This Row],[PassengerId]],1,4)+0</f>
        <v>8978</v>
      </c>
      <c r="C8492" t="s">
        <v>53</v>
      </c>
      <c r="D8492" t="b">
        <v>0</v>
      </c>
      <c r="E8492" t="s">
        <v>22954</v>
      </c>
      <c r="F8492" t="str">
        <f>MID($E8492,1,1)</f>
        <v>F</v>
      </c>
      <c r="G8492" t="str">
        <f>IFERROR(MID($E8492,SEARCH("/",$E8492,SEARCH("/",$E8492)+1)+1,1),"")</f>
        <v>P</v>
      </c>
      <c r="H8492" t="s">
        <v>16</v>
      </c>
      <c r="I8492">
        <v>53</v>
      </c>
      <c r="J8492" t="b">
        <v>0</v>
      </c>
      <c r="K8492" s="7">
        <v>24</v>
      </c>
      <c r="L8492" s="7">
        <v>0</v>
      </c>
      <c r="M8492" s="7">
        <v>1105</v>
      </c>
      <c r="N8492" s="7">
        <v>0</v>
      </c>
      <c r="O8492" s="7">
        <v>0</v>
      </c>
      <c r="P8492" s="7">
        <f>SUM(dane3[[#This Row],[RoomService]:[VRDeck]])</f>
        <v>1129</v>
      </c>
      <c r="Q8492" t="s">
        <v>22955</v>
      </c>
      <c r="R8492" t="b">
        <v>0</v>
      </c>
    </row>
    <row r="8493" spans="1:18" x14ac:dyDescent="0.3">
      <c r="A8493" t="s">
        <v>23023</v>
      </c>
      <c r="B8493">
        <f>MID(dane3[[#This Row],[PassengerId]],1,4)+0</f>
        <v>8999</v>
      </c>
      <c r="C8493" t="s">
        <v>53</v>
      </c>
      <c r="D8493" t="b">
        <v>0</v>
      </c>
      <c r="E8493" t="s">
        <v>23024</v>
      </c>
      <c r="F8493" t="str">
        <f>MID($E8493,1,1)</f>
        <v>D</v>
      </c>
      <c r="G8493" t="str">
        <f>IFERROR(MID($E8493,SEARCH("/",$E8493,SEARCH("/",$E8493)+1)+1,1),"")</f>
        <v>S</v>
      </c>
      <c r="H8493" t="s">
        <v>46</v>
      </c>
      <c r="I8493">
        <v>32</v>
      </c>
      <c r="J8493" t="b">
        <v>0</v>
      </c>
      <c r="K8493" s="7">
        <v>2555</v>
      </c>
      <c r="L8493" s="7">
        <v>0</v>
      </c>
      <c r="M8493" s="7">
        <v>456</v>
      </c>
      <c r="N8493" s="7">
        <v>2</v>
      </c>
      <c r="O8493" s="7">
        <v>0</v>
      </c>
      <c r="P8493" s="7">
        <f>SUM(dane3[[#This Row],[RoomService]:[VRDeck]])</f>
        <v>3013</v>
      </c>
      <c r="Q8493" t="s">
        <v>23025</v>
      </c>
      <c r="R8493" t="b">
        <v>0</v>
      </c>
    </row>
    <row r="8494" spans="1:18" x14ac:dyDescent="0.3">
      <c r="A8494" t="s">
        <v>23202</v>
      </c>
      <c r="B8494">
        <f>MID(dane3[[#This Row],[PassengerId]],1,4)+0</f>
        <v>9073</v>
      </c>
      <c r="C8494" t="s">
        <v>14</v>
      </c>
      <c r="D8494" t="b">
        <v>0</v>
      </c>
      <c r="E8494" t="s">
        <v>23203</v>
      </c>
      <c r="F8494" t="str">
        <f>MID($E8494,1,1)</f>
        <v>A</v>
      </c>
      <c r="G8494" t="str">
        <f>IFERROR(MID($E8494,SEARCH("/",$E8494,SEARCH("/",$E8494)+1)+1,1),"")</f>
        <v>S</v>
      </c>
      <c r="H8494" t="s">
        <v>16</v>
      </c>
      <c r="I8494">
        <v>13</v>
      </c>
      <c r="J8494" t="b">
        <v>0</v>
      </c>
      <c r="K8494" s="7">
        <v>24</v>
      </c>
      <c r="L8494" s="7">
        <v>838</v>
      </c>
      <c r="M8494" s="7">
        <v>1069</v>
      </c>
      <c r="N8494" s="7">
        <v>1376</v>
      </c>
      <c r="O8494" s="7">
        <v>181</v>
      </c>
      <c r="P8494" s="7">
        <f>SUM(dane3[[#This Row],[RoomService]:[VRDeck]])</f>
        <v>3488</v>
      </c>
      <c r="Q8494" t="s">
        <v>23204</v>
      </c>
      <c r="R8494" t="b">
        <v>0</v>
      </c>
    </row>
    <row r="8495" spans="1:18" x14ac:dyDescent="0.3">
      <c r="A8495" t="s">
        <v>23205</v>
      </c>
      <c r="B8495">
        <f>MID(dane3[[#This Row],[PassengerId]],1,4)+0</f>
        <v>9073</v>
      </c>
      <c r="C8495" t="s">
        <v>14</v>
      </c>
      <c r="D8495" t="b">
        <v>1</v>
      </c>
      <c r="E8495" t="s">
        <v>23206</v>
      </c>
      <c r="F8495" t="str">
        <f>MID($E8495,1,1)</f>
        <v>B</v>
      </c>
      <c r="G8495" t="str">
        <f>IFERROR(MID($E8495,SEARCH("/",$E8495,SEARCH("/",$E8495)+1)+1,1),"")</f>
        <v>S</v>
      </c>
      <c r="H8495" t="s">
        <v>46</v>
      </c>
      <c r="I8495">
        <v>53</v>
      </c>
      <c r="J8495" t="b">
        <v>0</v>
      </c>
      <c r="K8495" s="7">
        <v>0</v>
      </c>
      <c r="L8495" s="7">
        <v>0</v>
      </c>
      <c r="M8495" s="7">
        <v>0</v>
      </c>
      <c r="N8495" s="7">
        <v>0</v>
      </c>
      <c r="O8495" s="7">
        <v>0</v>
      </c>
      <c r="P8495" s="7">
        <f>SUM(dane3[[#This Row],[RoomService]:[VRDeck]])</f>
        <v>0</v>
      </c>
      <c r="Q8495" t="s">
        <v>23207</v>
      </c>
      <c r="R8495" t="b">
        <v>1</v>
      </c>
    </row>
    <row r="8496" spans="1:18" x14ac:dyDescent="0.3">
      <c r="A8496" t="s">
        <v>23208</v>
      </c>
      <c r="B8496">
        <f>MID(dane3[[#This Row],[PassengerId]],1,4)+0</f>
        <v>9074</v>
      </c>
      <c r="C8496" t="s">
        <v>19</v>
      </c>
      <c r="D8496" t="b">
        <v>1</v>
      </c>
      <c r="E8496" t="s">
        <v>23209</v>
      </c>
      <c r="F8496" t="str">
        <f>MID($E8496,1,1)</f>
        <v>G</v>
      </c>
      <c r="G8496" t="str">
        <f>IFERROR(MID($E8496,SEARCH("/",$E8496,SEARCH("/",$E8496)+1)+1,1),"")</f>
        <v>S</v>
      </c>
      <c r="H8496" t="s">
        <v>16</v>
      </c>
      <c r="I8496">
        <v>0</v>
      </c>
      <c r="J8496" t="b">
        <v>0</v>
      </c>
      <c r="K8496" s="7">
        <v>0</v>
      </c>
      <c r="L8496" s="7">
        <v>0</v>
      </c>
      <c r="M8496" s="7">
        <v>0</v>
      </c>
      <c r="N8496" s="7">
        <v>0</v>
      </c>
      <c r="O8496" s="7">
        <v>0</v>
      </c>
      <c r="P8496" s="7">
        <f>SUM(dane3[[#This Row],[RoomService]:[VRDeck]])</f>
        <v>0</v>
      </c>
      <c r="Q8496" t="s">
        <v>23210</v>
      </c>
      <c r="R8496" t="b">
        <v>1</v>
      </c>
    </row>
    <row r="8497" spans="1:18" x14ac:dyDescent="0.3">
      <c r="A8497" t="s">
        <v>23211</v>
      </c>
      <c r="B8497">
        <f>MID(dane3[[#This Row],[PassengerId]],1,4)+0</f>
        <v>9074</v>
      </c>
      <c r="C8497" t="s">
        <v>19</v>
      </c>
      <c r="D8497" t="b">
        <v>0</v>
      </c>
      <c r="E8497" t="s">
        <v>23209</v>
      </c>
      <c r="F8497" t="str">
        <f>MID($E8497,1,1)</f>
        <v>G</v>
      </c>
      <c r="G8497" t="str">
        <f>IFERROR(MID($E8497,SEARCH("/",$E8497,SEARCH("/",$E8497)+1)+1,1),"")</f>
        <v>S</v>
      </c>
      <c r="H8497" t="s">
        <v>32</v>
      </c>
      <c r="I8497">
        <v>27</v>
      </c>
      <c r="J8497" t="b">
        <v>0</v>
      </c>
      <c r="K8497" s="7">
        <v>0</v>
      </c>
      <c r="L8497" s="7">
        <v>468</v>
      </c>
      <c r="M8497" s="7">
        <v>0</v>
      </c>
      <c r="N8497" s="7">
        <v>59</v>
      </c>
      <c r="O8497" s="7">
        <v>309</v>
      </c>
      <c r="P8497" s="7">
        <f>SUM(dane3[[#This Row],[RoomService]:[VRDeck]])</f>
        <v>836</v>
      </c>
      <c r="Q8497" t="s">
        <v>23212</v>
      </c>
      <c r="R8497" t="b">
        <v>0</v>
      </c>
    </row>
    <row r="8498" spans="1:18" x14ac:dyDescent="0.3">
      <c r="A8498" t="s">
        <v>23213</v>
      </c>
      <c r="B8498">
        <f>MID(dane3[[#This Row],[PassengerId]],1,4)+0</f>
        <v>9074</v>
      </c>
      <c r="C8498" t="s">
        <v>19</v>
      </c>
      <c r="D8498" t="b">
        <v>1</v>
      </c>
      <c r="E8498" t="s">
        <v>23209</v>
      </c>
      <c r="F8498" t="str">
        <f>MID($E8498,1,1)</f>
        <v>G</v>
      </c>
      <c r="G8498" t="str">
        <f>IFERROR(MID($E8498,SEARCH("/",$E8498,SEARCH("/",$E8498)+1)+1,1),"")</f>
        <v>S</v>
      </c>
      <c r="H8498" t="s">
        <v>16</v>
      </c>
      <c r="I8498">
        <v>27</v>
      </c>
      <c r="J8498" t="b">
        <v>0</v>
      </c>
      <c r="K8498" s="7">
        <v>0</v>
      </c>
      <c r="L8498" s="7">
        <v>0</v>
      </c>
      <c r="M8498" s="7">
        <v>0</v>
      </c>
      <c r="N8498" s="7">
        <v>0</v>
      </c>
      <c r="O8498" s="7">
        <v>0</v>
      </c>
      <c r="P8498" s="7">
        <f>SUM(dane3[[#This Row],[RoomService]:[VRDeck]])</f>
        <v>0</v>
      </c>
      <c r="Q8498" t="s">
        <v>23214</v>
      </c>
      <c r="R8498" t="b">
        <v>0</v>
      </c>
    </row>
    <row r="8499" spans="1:18" x14ac:dyDescent="0.3">
      <c r="A8499" t="s">
        <v>23215</v>
      </c>
      <c r="B8499">
        <f>MID(dane3[[#This Row],[PassengerId]],1,4)+0</f>
        <v>9074</v>
      </c>
      <c r="C8499" t="s">
        <v>19</v>
      </c>
      <c r="D8499" t="b">
        <v>1</v>
      </c>
      <c r="E8499" t="s">
        <v>23209</v>
      </c>
      <c r="F8499" t="str">
        <f>MID($E8499,1,1)</f>
        <v>G</v>
      </c>
      <c r="G8499" t="str">
        <f>IFERROR(MID($E8499,SEARCH("/",$E8499,SEARCH("/",$E8499)+1)+1,1),"")</f>
        <v>S</v>
      </c>
      <c r="H8499" t="s">
        <v>46</v>
      </c>
      <c r="I8499">
        <v>10</v>
      </c>
      <c r="J8499" t="b">
        <v>0</v>
      </c>
      <c r="K8499" s="7">
        <v>0</v>
      </c>
      <c r="L8499" s="7">
        <v>0</v>
      </c>
      <c r="M8499" s="7">
        <v>0</v>
      </c>
      <c r="N8499" s="7">
        <v>0</v>
      </c>
      <c r="O8499" s="7">
        <v>0</v>
      </c>
      <c r="P8499" s="7">
        <f>SUM(dane3[[#This Row],[RoomService]:[VRDeck]])</f>
        <v>0</v>
      </c>
      <c r="Q8499" t="s">
        <v>23216</v>
      </c>
      <c r="R8499" t="b">
        <v>1</v>
      </c>
    </row>
    <row r="8500" spans="1:18" x14ac:dyDescent="0.3">
      <c r="A8500" t="s">
        <v>23217</v>
      </c>
      <c r="B8500">
        <f>MID(dane3[[#This Row],[PassengerId]],1,4)+0</f>
        <v>9074</v>
      </c>
      <c r="C8500" t="s">
        <v>19</v>
      </c>
      <c r="D8500" t="b">
        <v>1</v>
      </c>
      <c r="E8500" t="s">
        <v>23209</v>
      </c>
      <c r="F8500" t="str">
        <f>MID($E8500,1,1)</f>
        <v>G</v>
      </c>
      <c r="G8500" t="str">
        <f>IFERROR(MID($E8500,SEARCH("/",$E8500,SEARCH("/",$E8500)+1)+1,1),"")</f>
        <v>S</v>
      </c>
      <c r="H8500" t="s">
        <v>16</v>
      </c>
      <c r="I8500">
        <v>2</v>
      </c>
      <c r="J8500" t="b">
        <v>0</v>
      </c>
      <c r="K8500" s="7">
        <v>0</v>
      </c>
      <c r="L8500" s="7">
        <v>0</v>
      </c>
      <c r="M8500" s="7">
        <v>0</v>
      </c>
      <c r="N8500" s="7">
        <v>0</v>
      </c>
      <c r="O8500" s="7">
        <v>0</v>
      </c>
      <c r="P8500" s="7">
        <f>SUM(dane3[[#This Row],[RoomService]:[VRDeck]])</f>
        <v>0</v>
      </c>
      <c r="Q8500" t="s">
        <v>23218</v>
      </c>
      <c r="R8500" t="b">
        <v>1</v>
      </c>
    </row>
    <row r="8501" spans="1:18" x14ac:dyDescent="0.3">
      <c r="A8501" t="s">
        <v>23219</v>
      </c>
      <c r="B8501">
        <f>MID(dane3[[#This Row],[PassengerId]],1,4)+0</f>
        <v>9074</v>
      </c>
      <c r="C8501" t="s">
        <v>19</v>
      </c>
      <c r="D8501" t="b">
        <v>0</v>
      </c>
      <c r="E8501" t="s">
        <v>23209</v>
      </c>
      <c r="F8501" t="str">
        <f>MID($E8501,1,1)</f>
        <v>G</v>
      </c>
      <c r="G8501" t="str">
        <f>IFERROR(MID($E8501,SEARCH("/",$E8501,SEARCH("/",$E8501)+1)+1,1),"")</f>
        <v>S</v>
      </c>
      <c r="H8501" t="s">
        <v>46</v>
      </c>
      <c r="I8501">
        <v>5</v>
      </c>
      <c r="J8501" t="b">
        <v>0</v>
      </c>
      <c r="K8501" s="7">
        <v>0</v>
      </c>
      <c r="L8501" s="7">
        <v>0</v>
      </c>
      <c r="M8501" s="7">
        <v>0</v>
      </c>
      <c r="N8501" s="7">
        <v>0</v>
      </c>
      <c r="O8501" s="7">
        <v>0</v>
      </c>
      <c r="P8501" s="7">
        <f>SUM(dane3[[#This Row],[RoomService]:[VRDeck]])</f>
        <v>0</v>
      </c>
      <c r="Q8501" t="s">
        <v>23220</v>
      </c>
      <c r="R8501" t="b">
        <v>1</v>
      </c>
    </row>
    <row r="8502" spans="1:18" x14ac:dyDescent="0.3">
      <c r="A8502" t="s">
        <v>23221</v>
      </c>
      <c r="B8502">
        <f>MID(dane3[[#This Row],[PassengerId]],1,4)+0</f>
        <v>9075</v>
      </c>
      <c r="C8502" t="s">
        <v>19</v>
      </c>
      <c r="D8502" t="b">
        <v>0</v>
      </c>
      <c r="E8502" t="s">
        <v>23222</v>
      </c>
      <c r="F8502" t="str">
        <f>MID($E8502,1,1)</f>
        <v>E</v>
      </c>
      <c r="G8502" t="str">
        <f>IFERROR(MID($E8502,SEARCH("/",$E8502,SEARCH("/",$E8502)+1)+1,1),"")</f>
        <v>P</v>
      </c>
      <c r="H8502" t="s">
        <v>16</v>
      </c>
      <c r="I8502">
        <v>24</v>
      </c>
      <c r="J8502" t="b">
        <v>0</v>
      </c>
      <c r="K8502" s="7">
        <v>0</v>
      </c>
      <c r="L8502" s="7">
        <v>10</v>
      </c>
      <c r="M8502" s="7">
        <v>758</v>
      </c>
      <c r="N8502" s="7">
        <v>0</v>
      </c>
      <c r="O8502" s="7">
        <v>20</v>
      </c>
      <c r="P8502" s="7">
        <f>SUM(dane3[[#This Row],[RoomService]:[VRDeck]])</f>
        <v>788</v>
      </c>
      <c r="Q8502" t="s">
        <v>23223</v>
      </c>
      <c r="R8502" t="b">
        <v>0</v>
      </c>
    </row>
    <row r="8503" spans="1:18" x14ac:dyDescent="0.3">
      <c r="A8503" t="s">
        <v>23224</v>
      </c>
      <c r="B8503">
        <f>MID(dane3[[#This Row],[PassengerId]],1,4)+0</f>
        <v>9076</v>
      </c>
      <c r="C8503" t="s">
        <v>19</v>
      </c>
      <c r="D8503" t="b">
        <v>1</v>
      </c>
      <c r="E8503" t="s">
        <v>23225</v>
      </c>
      <c r="F8503" t="str">
        <f>MID($E8503,1,1)</f>
        <v>G</v>
      </c>
      <c r="G8503" t="str">
        <f>IFERROR(MID($E8503,SEARCH("/",$E8503,SEARCH("/",$E8503)+1)+1,1),"")</f>
        <v>S</v>
      </c>
      <c r="H8503" t="s">
        <v>16</v>
      </c>
      <c r="I8503">
        <v>32</v>
      </c>
      <c r="J8503" t="b">
        <v>0</v>
      </c>
      <c r="K8503" s="7">
        <v>0</v>
      </c>
      <c r="L8503" s="7">
        <v>0</v>
      </c>
      <c r="M8503" s="7">
        <v>0</v>
      </c>
      <c r="N8503" s="7">
        <v>0</v>
      </c>
      <c r="O8503" s="7">
        <v>0</v>
      </c>
      <c r="P8503" s="7">
        <f>SUM(dane3[[#This Row],[RoomService]:[VRDeck]])</f>
        <v>0</v>
      </c>
      <c r="Q8503" t="s">
        <v>23226</v>
      </c>
      <c r="R8503" t="b">
        <v>0</v>
      </c>
    </row>
    <row r="8504" spans="1:18" x14ac:dyDescent="0.3">
      <c r="A8504" t="s">
        <v>23227</v>
      </c>
      <c r="B8504">
        <f>MID(dane3[[#This Row],[PassengerId]],1,4)+0</f>
        <v>9077</v>
      </c>
      <c r="C8504" t="s">
        <v>19</v>
      </c>
      <c r="D8504" t="b">
        <v>0</v>
      </c>
      <c r="E8504" t="s">
        <v>23228</v>
      </c>
      <c r="F8504" t="str">
        <f>MID($E8504,1,1)</f>
        <v>F</v>
      </c>
      <c r="G8504" t="str">
        <f>IFERROR(MID($E8504,SEARCH("/",$E8504,SEARCH("/",$E8504)+1)+1,1),"")</f>
        <v>P</v>
      </c>
      <c r="H8504" t="s">
        <v>46</v>
      </c>
      <c r="I8504">
        <v>22</v>
      </c>
      <c r="J8504" t="b">
        <v>0</v>
      </c>
      <c r="K8504" s="7">
        <v>23</v>
      </c>
      <c r="L8504" s="7">
        <v>100</v>
      </c>
      <c r="M8504" s="7">
        <v>1353</v>
      </c>
      <c r="N8504" s="7">
        <v>0</v>
      </c>
      <c r="O8504" s="7">
        <v>0</v>
      </c>
      <c r="P8504" s="7">
        <f>SUM(dane3[[#This Row],[RoomService]:[VRDeck]])</f>
        <v>1476</v>
      </c>
      <c r="Q8504" t="s">
        <v>23229</v>
      </c>
      <c r="R8504" t="b">
        <v>1</v>
      </c>
    </row>
    <row r="8505" spans="1:18" x14ac:dyDescent="0.3">
      <c r="A8505" t="s">
        <v>23230</v>
      </c>
      <c r="B8505">
        <f>MID(dane3[[#This Row],[PassengerId]],1,4)+0</f>
        <v>9077</v>
      </c>
      <c r="C8505" t="s">
        <v>19</v>
      </c>
      <c r="D8505" t="b">
        <v>1</v>
      </c>
      <c r="E8505" t="s">
        <v>23231</v>
      </c>
      <c r="F8505" t="str">
        <f>MID($E8505,1,1)</f>
        <v>G</v>
      </c>
      <c r="G8505" t="str">
        <f>IFERROR(MID($E8505,SEARCH("/",$E8505,SEARCH("/",$E8505)+1)+1,1),"")</f>
        <v>P</v>
      </c>
      <c r="H8505" t="s">
        <v>32</v>
      </c>
      <c r="I8505">
        <v>22</v>
      </c>
      <c r="J8505" t="b">
        <v>0</v>
      </c>
      <c r="K8505" s="7">
        <v>0</v>
      </c>
      <c r="L8505" s="7">
        <v>0</v>
      </c>
      <c r="M8505" s="7">
        <v>0</v>
      </c>
      <c r="N8505" s="7">
        <v>0</v>
      </c>
      <c r="O8505" s="7">
        <v>0</v>
      </c>
      <c r="P8505" s="7">
        <f>SUM(dane3[[#This Row],[RoomService]:[VRDeck]])</f>
        <v>0</v>
      </c>
      <c r="Q8505" t="s">
        <v>23232</v>
      </c>
      <c r="R8505" t="b">
        <v>0</v>
      </c>
    </row>
    <row r="8506" spans="1:18" x14ac:dyDescent="0.3">
      <c r="A8506" t="s">
        <v>23233</v>
      </c>
      <c r="B8506">
        <f>MID(dane3[[#This Row],[PassengerId]],1,4)+0</f>
        <v>9078</v>
      </c>
      <c r="C8506" t="s">
        <v>19</v>
      </c>
      <c r="D8506" t="b">
        <v>0</v>
      </c>
      <c r="E8506" t="s">
        <v>23234</v>
      </c>
      <c r="F8506" t="str">
        <f>MID($E8506,1,1)</f>
        <v>E</v>
      </c>
      <c r="G8506" t="str">
        <f>IFERROR(MID($E8506,SEARCH("/",$E8506,SEARCH("/",$E8506)+1)+1,1),"")</f>
        <v>S</v>
      </c>
      <c r="H8506" t="s">
        <v>32</v>
      </c>
      <c r="I8506">
        <v>44</v>
      </c>
      <c r="J8506" t="b">
        <v>0</v>
      </c>
      <c r="K8506" s="7">
        <v>0</v>
      </c>
      <c r="L8506" s="7">
        <v>2</v>
      </c>
      <c r="M8506" s="7">
        <v>0</v>
      </c>
      <c r="N8506" s="7">
        <v>0</v>
      </c>
      <c r="O8506" s="7">
        <v>1556</v>
      </c>
      <c r="P8506" s="7">
        <f>SUM(dane3[[#This Row],[RoomService]:[VRDeck]])</f>
        <v>1558</v>
      </c>
      <c r="Q8506" t="s">
        <v>23235</v>
      </c>
      <c r="R8506" t="b">
        <v>0</v>
      </c>
    </row>
    <row r="8507" spans="1:18" x14ac:dyDescent="0.3">
      <c r="A8507" t="s">
        <v>23236</v>
      </c>
      <c r="B8507">
        <f>MID(dane3[[#This Row],[PassengerId]],1,4)+0</f>
        <v>9079</v>
      </c>
      <c r="C8507" t="s">
        <v>19</v>
      </c>
      <c r="D8507" t="b">
        <v>0</v>
      </c>
      <c r="E8507" t="s">
        <v>23237</v>
      </c>
      <c r="F8507" t="str">
        <f>MID($E8507,1,1)</f>
        <v>E</v>
      </c>
      <c r="G8507" t="str">
        <f>IFERROR(MID($E8507,SEARCH("/",$E8507,SEARCH("/",$E8507)+1)+1,1),"")</f>
        <v>S</v>
      </c>
      <c r="H8507" t="s">
        <v>16</v>
      </c>
      <c r="I8507">
        <v>55</v>
      </c>
      <c r="J8507" t="b">
        <v>0</v>
      </c>
      <c r="K8507" s="7">
        <v>1</v>
      </c>
      <c r="L8507" s="7">
        <v>0</v>
      </c>
      <c r="M8507" s="7">
        <v>58</v>
      </c>
      <c r="N8507" s="7">
        <v>0</v>
      </c>
      <c r="O8507" s="7">
        <v>802</v>
      </c>
      <c r="P8507" s="7">
        <f>SUM(dane3[[#This Row],[RoomService]:[VRDeck]])</f>
        <v>861</v>
      </c>
      <c r="Q8507" t="s">
        <v>23238</v>
      </c>
      <c r="R8507" t="b">
        <v>1</v>
      </c>
    </row>
    <row r="8508" spans="1:18" x14ac:dyDescent="0.3">
      <c r="A8508" t="s">
        <v>23239</v>
      </c>
      <c r="B8508">
        <f>MID(dane3[[#This Row],[PassengerId]],1,4)+0</f>
        <v>9080</v>
      </c>
      <c r="C8508" t="s">
        <v>19</v>
      </c>
      <c r="D8508" t="b">
        <v>0</v>
      </c>
      <c r="E8508" t="s">
        <v>23240</v>
      </c>
      <c r="F8508" t="str">
        <f>MID($E8508,1,1)</f>
        <v>F</v>
      </c>
      <c r="G8508" t="str">
        <f>IFERROR(MID($E8508,SEARCH("/",$E8508,SEARCH("/",$E8508)+1)+1,1),"")</f>
        <v>P</v>
      </c>
      <c r="H8508" t="s">
        <v>16</v>
      </c>
      <c r="I8508">
        <v>22</v>
      </c>
      <c r="J8508" t="b">
        <v>0</v>
      </c>
      <c r="K8508" s="7">
        <v>34</v>
      </c>
      <c r="L8508" s="7">
        <v>0</v>
      </c>
      <c r="M8508" s="7">
        <v>0</v>
      </c>
      <c r="N8508" s="7">
        <v>711</v>
      </c>
      <c r="O8508" s="7">
        <v>0</v>
      </c>
      <c r="P8508" s="7">
        <f>SUM(dane3[[#This Row],[RoomService]:[VRDeck]])</f>
        <v>745</v>
      </c>
      <c r="Q8508" t="s">
        <v>23241</v>
      </c>
      <c r="R8508" t="b">
        <v>0</v>
      </c>
    </row>
    <row r="8509" spans="1:18" x14ac:dyDescent="0.3">
      <c r="A8509" t="s">
        <v>23242</v>
      </c>
      <c r="B8509">
        <f>MID(dane3[[#This Row],[PassengerId]],1,4)+0</f>
        <v>9081</v>
      </c>
      <c r="C8509" t="s">
        <v>19</v>
      </c>
      <c r="D8509" t="b">
        <v>0</v>
      </c>
      <c r="E8509" t="s">
        <v>23243</v>
      </c>
      <c r="F8509" t="str">
        <f>MID($E8509,1,1)</f>
        <v>G</v>
      </c>
      <c r="G8509" t="str">
        <f>IFERROR(MID($E8509,SEARCH("/",$E8509,SEARCH("/",$E8509)+1)+1,1),"")</f>
        <v>P</v>
      </c>
      <c r="H8509" t="s">
        <v>16</v>
      </c>
      <c r="I8509">
        <v>8</v>
      </c>
      <c r="J8509" t="b">
        <v>0</v>
      </c>
      <c r="K8509" s="7">
        <v>0</v>
      </c>
      <c r="L8509" s="7">
        <v>0</v>
      </c>
      <c r="M8509" s="7">
        <v>0</v>
      </c>
      <c r="N8509" s="7">
        <v>0</v>
      </c>
      <c r="O8509" s="7">
        <v>0</v>
      </c>
      <c r="P8509" s="7">
        <f>SUM(dane3[[#This Row],[RoomService]:[VRDeck]])</f>
        <v>0</v>
      </c>
      <c r="Q8509" t="s">
        <v>23244</v>
      </c>
      <c r="R8509" t="b">
        <v>0</v>
      </c>
    </row>
    <row r="8510" spans="1:18" x14ac:dyDescent="0.3">
      <c r="A8510" t="s">
        <v>23245</v>
      </c>
      <c r="B8510">
        <f>MID(dane3[[#This Row],[PassengerId]],1,4)+0</f>
        <v>9081</v>
      </c>
      <c r="C8510" t="s">
        <v>19</v>
      </c>
      <c r="D8510" t="b">
        <v>0</v>
      </c>
      <c r="E8510" t="s">
        <v>23246</v>
      </c>
      <c r="F8510" t="str">
        <f>MID($E8510,1,1)</f>
        <v>F</v>
      </c>
      <c r="G8510" t="str">
        <f>IFERROR(MID($E8510,SEARCH("/",$E8510,SEARCH("/",$E8510)+1)+1,1),"")</f>
        <v>P</v>
      </c>
      <c r="H8510" t="s">
        <v>46</v>
      </c>
      <c r="I8510">
        <v>15</v>
      </c>
      <c r="J8510" t="b">
        <v>0</v>
      </c>
      <c r="K8510" s="7">
        <v>0</v>
      </c>
      <c r="L8510" s="7">
        <v>0</v>
      </c>
      <c r="M8510" s="7">
        <v>0</v>
      </c>
      <c r="N8510" s="7">
        <v>208</v>
      </c>
      <c r="O8510" s="7">
        <v>754</v>
      </c>
      <c r="P8510" s="7">
        <f>SUM(dane3[[#This Row],[RoomService]:[VRDeck]])</f>
        <v>962</v>
      </c>
      <c r="Q8510" t="s">
        <v>23247</v>
      </c>
      <c r="R8510" t="b">
        <v>0</v>
      </c>
    </row>
    <row r="8511" spans="1:18" x14ac:dyDescent="0.3">
      <c r="A8511" t="s">
        <v>23248</v>
      </c>
      <c r="B8511">
        <f>MID(dane3[[#This Row],[PassengerId]],1,4)+0</f>
        <v>9081</v>
      </c>
      <c r="C8511" t="s">
        <v>19</v>
      </c>
      <c r="D8511" t="b">
        <v>1</v>
      </c>
      <c r="E8511" t="s">
        <v>39</v>
      </c>
      <c r="F8511" t="s">
        <v>23764</v>
      </c>
      <c r="G8511" t="str">
        <f>IFERROR(MID($E8511,SEARCH("/",$E8511,SEARCH("/",$E8511)+1)+1,1),"")</f>
        <v/>
      </c>
      <c r="H8511" t="s">
        <v>16</v>
      </c>
      <c r="I8511">
        <v>1</v>
      </c>
      <c r="J8511" t="b">
        <v>0</v>
      </c>
      <c r="K8511" s="7">
        <v>0</v>
      </c>
      <c r="L8511" s="7">
        <v>0</v>
      </c>
      <c r="M8511" s="7">
        <v>0</v>
      </c>
      <c r="N8511" s="7">
        <v>0</v>
      </c>
      <c r="O8511" s="7">
        <v>0</v>
      </c>
      <c r="P8511" s="7">
        <f>SUM(dane3[[#This Row],[RoomService]:[VRDeck]])</f>
        <v>0</v>
      </c>
      <c r="Q8511" t="s">
        <v>23249</v>
      </c>
      <c r="R8511" t="b">
        <v>0</v>
      </c>
    </row>
    <row r="8512" spans="1:18" x14ac:dyDescent="0.3">
      <c r="A8512" t="s">
        <v>23250</v>
      </c>
      <c r="B8512">
        <f>MID(dane3[[#This Row],[PassengerId]],1,4)+0</f>
        <v>9081</v>
      </c>
      <c r="C8512" t="s">
        <v>19</v>
      </c>
      <c r="D8512" t="b">
        <v>0</v>
      </c>
      <c r="E8512" t="s">
        <v>23243</v>
      </c>
      <c r="F8512" t="str">
        <f>MID($E8512,1,1)</f>
        <v>G</v>
      </c>
      <c r="G8512" t="str">
        <f>IFERROR(MID($E8512,SEARCH("/",$E8512,SEARCH("/",$E8512)+1)+1,1),"")</f>
        <v>P</v>
      </c>
      <c r="H8512" t="s">
        <v>16</v>
      </c>
      <c r="I8512">
        <v>9</v>
      </c>
      <c r="J8512" t="b">
        <v>0</v>
      </c>
      <c r="K8512" s="7">
        <v>0</v>
      </c>
      <c r="L8512" s="7">
        <v>0</v>
      </c>
      <c r="M8512" s="7">
        <v>0</v>
      </c>
      <c r="N8512" s="7">
        <v>0</v>
      </c>
      <c r="O8512" s="7">
        <v>0</v>
      </c>
      <c r="P8512" s="7">
        <f>SUM(dane3[[#This Row],[RoomService]:[VRDeck]])</f>
        <v>0</v>
      </c>
      <c r="Q8512" t="s">
        <v>23799</v>
      </c>
      <c r="R8512" t="b">
        <v>1</v>
      </c>
    </row>
    <row r="8513" spans="1:18" x14ac:dyDescent="0.3">
      <c r="A8513" t="s">
        <v>23251</v>
      </c>
      <c r="B8513">
        <f>MID(dane3[[#This Row],[PassengerId]],1,4)+0</f>
        <v>9081</v>
      </c>
      <c r="C8513" t="s">
        <v>19</v>
      </c>
      <c r="D8513" t="b">
        <v>0</v>
      </c>
      <c r="E8513" t="s">
        <v>23246</v>
      </c>
      <c r="F8513" t="str">
        <f>MID($E8513,1,1)</f>
        <v>F</v>
      </c>
      <c r="G8513" t="str">
        <f>IFERROR(MID($E8513,SEARCH("/",$E8513,SEARCH("/",$E8513)+1)+1,1),"")</f>
        <v>P</v>
      </c>
      <c r="H8513" t="s">
        <v>16</v>
      </c>
      <c r="I8513">
        <v>48</v>
      </c>
      <c r="J8513" t="b">
        <v>0</v>
      </c>
      <c r="K8513" s="7">
        <v>0</v>
      </c>
      <c r="L8513" s="7">
        <v>586</v>
      </c>
      <c r="M8513" s="7">
        <v>784</v>
      </c>
      <c r="N8513" s="7">
        <v>4</v>
      </c>
      <c r="O8513" s="7">
        <v>21</v>
      </c>
      <c r="P8513" s="7">
        <f>SUM(dane3[[#This Row],[RoomService]:[VRDeck]])</f>
        <v>1395</v>
      </c>
      <c r="Q8513" t="s">
        <v>23252</v>
      </c>
      <c r="R8513" t="b">
        <v>1</v>
      </c>
    </row>
    <row r="8514" spans="1:18" x14ac:dyDescent="0.3">
      <c r="A8514" t="s">
        <v>23253</v>
      </c>
      <c r="B8514">
        <f>MID(dane3[[#This Row],[PassengerId]],1,4)+0</f>
        <v>9081</v>
      </c>
      <c r="C8514" t="s">
        <v>19</v>
      </c>
      <c r="D8514" t="b">
        <v>0</v>
      </c>
      <c r="E8514" t="s">
        <v>23246</v>
      </c>
      <c r="F8514" t="str">
        <f>MID($E8514,1,1)</f>
        <v>F</v>
      </c>
      <c r="G8514" t="str">
        <f>IFERROR(MID($E8514,SEARCH("/",$E8514,SEARCH("/",$E8514)+1)+1,1),"")</f>
        <v>P</v>
      </c>
      <c r="H8514" t="s">
        <v>32</v>
      </c>
      <c r="I8514">
        <v>16</v>
      </c>
      <c r="J8514" t="b">
        <v>0</v>
      </c>
      <c r="K8514" s="7">
        <v>0</v>
      </c>
      <c r="L8514" s="7">
        <v>0</v>
      </c>
      <c r="M8514" s="7">
        <v>761</v>
      </c>
      <c r="N8514" s="7">
        <v>0</v>
      </c>
      <c r="O8514" s="7">
        <v>0</v>
      </c>
      <c r="P8514" s="7">
        <f>SUM(dane3[[#This Row],[RoomService]:[VRDeck]])</f>
        <v>761</v>
      </c>
      <c r="Q8514" t="s">
        <v>23254</v>
      </c>
      <c r="R8514" t="b">
        <v>0</v>
      </c>
    </row>
    <row r="8515" spans="1:18" x14ac:dyDescent="0.3">
      <c r="A8515" t="s">
        <v>23255</v>
      </c>
      <c r="B8515">
        <f>MID(dane3[[#This Row],[PassengerId]],1,4)+0</f>
        <v>9081</v>
      </c>
      <c r="C8515" t="s">
        <v>19</v>
      </c>
      <c r="D8515" t="b">
        <v>1</v>
      </c>
      <c r="E8515" t="s">
        <v>23243</v>
      </c>
      <c r="F8515" t="str">
        <f>MID($E8515,1,1)</f>
        <v>G</v>
      </c>
      <c r="G8515" t="str">
        <f>IFERROR(MID($E8515,SEARCH("/",$E8515,SEARCH("/",$E8515)+1)+1,1),"")</f>
        <v>P</v>
      </c>
      <c r="H8515" t="s">
        <v>16</v>
      </c>
      <c r="I8515">
        <v>27</v>
      </c>
      <c r="J8515" t="b">
        <v>0</v>
      </c>
      <c r="K8515" s="7">
        <v>0</v>
      </c>
      <c r="L8515" s="7">
        <v>0</v>
      </c>
      <c r="M8515" s="7">
        <v>0</v>
      </c>
      <c r="N8515" s="7">
        <v>0</v>
      </c>
      <c r="O8515" s="7">
        <v>0</v>
      </c>
      <c r="P8515" s="7">
        <f>SUM(dane3[[#This Row],[RoomService]:[VRDeck]])</f>
        <v>0</v>
      </c>
      <c r="Q8515" t="s">
        <v>23256</v>
      </c>
      <c r="R8515" t="b">
        <v>1</v>
      </c>
    </row>
    <row r="8516" spans="1:18" x14ac:dyDescent="0.3">
      <c r="A8516" t="s">
        <v>23257</v>
      </c>
      <c r="B8516">
        <f>MID(dane3[[#This Row],[PassengerId]],1,4)+0</f>
        <v>9081</v>
      </c>
      <c r="C8516" t="s">
        <v>19</v>
      </c>
      <c r="D8516" t="b">
        <v>1</v>
      </c>
      <c r="E8516" t="s">
        <v>23243</v>
      </c>
      <c r="F8516" t="str">
        <f>MID($E8516,1,1)</f>
        <v>G</v>
      </c>
      <c r="G8516" t="str">
        <f>IFERROR(MID($E8516,SEARCH("/",$E8516,SEARCH("/",$E8516)+1)+1,1),"")</f>
        <v>P</v>
      </c>
      <c r="H8516" t="s">
        <v>32</v>
      </c>
      <c r="I8516">
        <v>3</v>
      </c>
      <c r="J8516" t="b">
        <v>0</v>
      </c>
      <c r="K8516" s="7">
        <v>0</v>
      </c>
      <c r="L8516" s="7">
        <v>0</v>
      </c>
      <c r="M8516" s="7">
        <v>0</v>
      </c>
      <c r="N8516" s="7">
        <v>0</v>
      </c>
      <c r="O8516" s="7">
        <v>0</v>
      </c>
      <c r="P8516" s="7">
        <f>SUM(dane3[[#This Row],[RoomService]:[VRDeck]])</f>
        <v>0</v>
      </c>
      <c r="Q8516" t="s">
        <v>23258</v>
      </c>
      <c r="R8516" t="b">
        <v>1</v>
      </c>
    </row>
    <row r="8517" spans="1:18" x14ac:dyDescent="0.3">
      <c r="A8517" t="s">
        <v>23049</v>
      </c>
      <c r="B8517">
        <f>MID(dane3[[#This Row],[PassengerId]],1,4)+0</f>
        <v>9010</v>
      </c>
      <c r="C8517" t="s">
        <v>53</v>
      </c>
      <c r="D8517" t="b">
        <v>1</v>
      </c>
      <c r="E8517" t="s">
        <v>23050</v>
      </c>
      <c r="F8517" t="str">
        <f>MID($E8517,1,1)</f>
        <v>F</v>
      </c>
      <c r="G8517" t="str">
        <f>IFERROR(MID($E8517,SEARCH("/",$E8517,SEARCH("/",$E8517)+1)+1,1),"")</f>
        <v>P</v>
      </c>
      <c r="H8517" t="s">
        <v>46</v>
      </c>
      <c r="I8517">
        <v>32</v>
      </c>
      <c r="J8517" t="b">
        <v>0</v>
      </c>
      <c r="K8517" s="7">
        <v>0</v>
      </c>
      <c r="L8517" s="7">
        <v>0</v>
      </c>
      <c r="M8517" s="7">
        <v>0</v>
      </c>
      <c r="N8517" s="7">
        <v>0</v>
      </c>
      <c r="O8517" s="7">
        <v>0</v>
      </c>
      <c r="P8517" s="7">
        <f>SUM(dane3[[#This Row],[RoomService]:[VRDeck]])</f>
        <v>0</v>
      </c>
      <c r="Q8517" t="s">
        <v>23051</v>
      </c>
      <c r="R8517" t="b">
        <v>1</v>
      </c>
    </row>
    <row r="8518" spans="1:18" x14ac:dyDescent="0.3">
      <c r="A8518" t="s">
        <v>23262</v>
      </c>
      <c r="B8518">
        <f>MID(dane3[[#This Row],[PassengerId]],1,4)+0</f>
        <v>9085</v>
      </c>
      <c r="C8518" t="s">
        <v>14</v>
      </c>
      <c r="D8518" t="b">
        <v>0</v>
      </c>
      <c r="E8518" t="s">
        <v>23263</v>
      </c>
      <c r="F8518" t="str">
        <f>MID($E8518,1,1)</f>
        <v>A</v>
      </c>
      <c r="G8518" t="str">
        <f>IFERROR(MID($E8518,SEARCH("/",$E8518,SEARCH("/",$E8518)+1)+1,1),"")</f>
        <v>P</v>
      </c>
      <c r="H8518" t="s">
        <v>46</v>
      </c>
      <c r="I8518">
        <v>70</v>
      </c>
      <c r="J8518" t="b">
        <v>0</v>
      </c>
      <c r="K8518" s="7">
        <v>0</v>
      </c>
      <c r="L8518" s="7">
        <v>2113</v>
      </c>
      <c r="M8518" s="7">
        <v>0</v>
      </c>
      <c r="N8518" s="7">
        <v>1972</v>
      </c>
      <c r="O8518" s="7">
        <v>51</v>
      </c>
      <c r="P8518" s="7">
        <f>SUM(dane3[[#This Row],[RoomService]:[VRDeck]])</f>
        <v>4136</v>
      </c>
      <c r="Q8518" t="s">
        <v>23799</v>
      </c>
      <c r="R8518" t="b">
        <v>0</v>
      </c>
    </row>
    <row r="8519" spans="1:18" x14ac:dyDescent="0.3">
      <c r="A8519" t="s">
        <v>23264</v>
      </c>
      <c r="B8519">
        <f>MID(dane3[[#This Row],[PassengerId]],1,4)+0</f>
        <v>9085</v>
      </c>
      <c r="C8519" t="s">
        <v>14</v>
      </c>
      <c r="D8519" t="b">
        <v>0</v>
      </c>
      <c r="E8519" t="s">
        <v>23263</v>
      </c>
      <c r="F8519" t="str">
        <f>MID($E8519,1,1)</f>
        <v>A</v>
      </c>
      <c r="G8519" t="str">
        <f>IFERROR(MID($E8519,SEARCH("/",$E8519,SEARCH("/",$E8519)+1)+1,1),"")</f>
        <v>P</v>
      </c>
      <c r="H8519" t="s">
        <v>46</v>
      </c>
      <c r="I8519">
        <v>30</v>
      </c>
      <c r="J8519" t="b">
        <v>0</v>
      </c>
      <c r="K8519" s="7">
        <v>11</v>
      </c>
      <c r="L8519" s="7">
        <v>495</v>
      </c>
      <c r="M8519" s="7">
        <v>0</v>
      </c>
      <c r="N8519" s="7">
        <v>2049</v>
      </c>
      <c r="O8519" s="7">
        <v>2064</v>
      </c>
      <c r="P8519" s="7">
        <f>SUM(dane3[[#This Row],[RoomService]:[VRDeck]])</f>
        <v>4619</v>
      </c>
      <c r="Q8519" t="s">
        <v>23265</v>
      </c>
      <c r="R8519" t="b">
        <v>0</v>
      </c>
    </row>
    <row r="8520" spans="1:18" x14ac:dyDescent="0.3">
      <c r="A8520" t="s">
        <v>23266</v>
      </c>
      <c r="B8520">
        <f>MID(dane3[[#This Row],[PassengerId]],1,4)+0</f>
        <v>9085</v>
      </c>
      <c r="C8520" t="s">
        <v>14</v>
      </c>
      <c r="D8520" t="b">
        <v>1</v>
      </c>
      <c r="E8520" t="s">
        <v>23263</v>
      </c>
      <c r="F8520" t="str">
        <f>MID($E8520,1,1)</f>
        <v>A</v>
      </c>
      <c r="G8520" t="str">
        <f>IFERROR(MID($E8520,SEARCH("/",$E8520,SEARCH("/",$E8520)+1)+1,1),"")</f>
        <v>P</v>
      </c>
      <c r="H8520" t="s">
        <v>16</v>
      </c>
      <c r="I8520">
        <v>57</v>
      </c>
      <c r="J8520" t="b">
        <v>0</v>
      </c>
      <c r="K8520" s="7">
        <v>0</v>
      </c>
      <c r="L8520" s="7">
        <v>0</v>
      </c>
      <c r="M8520" s="7">
        <v>0</v>
      </c>
      <c r="N8520" s="7">
        <v>0</v>
      </c>
      <c r="O8520" s="7">
        <v>0</v>
      </c>
      <c r="P8520" s="7">
        <f>SUM(dane3[[#This Row],[RoomService]:[VRDeck]])</f>
        <v>0</v>
      </c>
      <c r="Q8520" t="s">
        <v>23267</v>
      </c>
      <c r="R8520" t="b">
        <v>1</v>
      </c>
    </row>
    <row r="8521" spans="1:18" x14ac:dyDescent="0.3">
      <c r="A8521" t="s">
        <v>23268</v>
      </c>
      <c r="B8521">
        <f>MID(dane3[[#This Row],[PassengerId]],1,4)+0</f>
        <v>9089</v>
      </c>
      <c r="C8521" t="s">
        <v>19</v>
      </c>
      <c r="D8521" t="b">
        <v>0</v>
      </c>
      <c r="E8521" t="s">
        <v>23269</v>
      </c>
      <c r="F8521" t="str">
        <f>MID($E8521,1,1)</f>
        <v>G</v>
      </c>
      <c r="G8521" t="str">
        <f>IFERROR(MID($E8521,SEARCH("/",$E8521,SEARCH("/",$E8521)+1)+1,1),"")</f>
        <v>S</v>
      </c>
      <c r="H8521" t="s">
        <v>16</v>
      </c>
      <c r="I8521">
        <v>42</v>
      </c>
      <c r="J8521" t="b">
        <v>0</v>
      </c>
      <c r="K8521" s="7">
        <v>866</v>
      </c>
      <c r="L8521" s="7">
        <v>0</v>
      </c>
      <c r="M8521" s="7">
        <v>16</v>
      </c>
      <c r="N8521" s="7">
        <v>0</v>
      </c>
      <c r="O8521" s="7">
        <v>0</v>
      </c>
      <c r="P8521" s="7">
        <f>SUM(dane3[[#This Row],[RoomService]:[VRDeck]])</f>
        <v>882</v>
      </c>
      <c r="Q8521" t="s">
        <v>23270</v>
      </c>
      <c r="R8521" t="b">
        <v>0</v>
      </c>
    </row>
    <row r="8522" spans="1:18" x14ac:dyDescent="0.3">
      <c r="A8522" t="s">
        <v>23271</v>
      </c>
      <c r="B8522">
        <f>MID(dane3[[#This Row],[PassengerId]],1,4)+0</f>
        <v>9094</v>
      </c>
      <c r="C8522" t="s">
        <v>19</v>
      </c>
      <c r="D8522" t="b">
        <v>1</v>
      </c>
      <c r="E8522" t="s">
        <v>23272</v>
      </c>
      <c r="F8522" t="str">
        <f>MID($E8522,1,1)</f>
        <v>G</v>
      </c>
      <c r="G8522" t="str">
        <f>IFERROR(MID($E8522,SEARCH("/",$E8522,SEARCH("/",$E8522)+1)+1,1),"")</f>
        <v>S</v>
      </c>
      <c r="H8522" t="s">
        <v>32</v>
      </c>
      <c r="I8522">
        <v>14</v>
      </c>
      <c r="J8522" t="b">
        <v>0</v>
      </c>
      <c r="K8522" s="7">
        <v>0</v>
      </c>
      <c r="L8522" s="7">
        <v>0</v>
      </c>
      <c r="M8522" s="7">
        <v>0</v>
      </c>
      <c r="N8522" s="7">
        <v>0</v>
      </c>
      <c r="O8522" s="7">
        <v>0</v>
      </c>
      <c r="P8522" s="7">
        <f>SUM(dane3[[#This Row],[RoomService]:[VRDeck]])</f>
        <v>0</v>
      </c>
      <c r="Q8522" t="s">
        <v>23273</v>
      </c>
      <c r="R8522" t="b">
        <v>0</v>
      </c>
    </row>
    <row r="8523" spans="1:18" x14ac:dyDescent="0.3">
      <c r="A8523" t="s">
        <v>23274</v>
      </c>
      <c r="B8523">
        <f>MID(dane3[[#This Row],[PassengerId]],1,4)+0</f>
        <v>9094</v>
      </c>
      <c r="C8523" t="s">
        <v>19</v>
      </c>
      <c r="D8523" t="b">
        <v>0</v>
      </c>
      <c r="E8523" t="s">
        <v>23272</v>
      </c>
      <c r="F8523" t="str">
        <f>MID($E8523,1,1)</f>
        <v>G</v>
      </c>
      <c r="G8523" t="str">
        <f>IFERROR(MID($E8523,SEARCH("/",$E8523,SEARCH("/",$E8523)+1)+1,1),"")</f>
        <v>S</v>
      </c>
      <c r="H8523" t="s">
        <v>16</v>
      </c>
      <c r="I8523">
        <v>43</v>
      </c>
      <c r="J8523" t="b">
        <v>0</v>
      </c>
      <c r="K8523" s="7">
        <v>0</v>
      </c>
      <c r="L8523" s="7">
        <v>704</v>
      </c>
      <c r="M8523" s="7">
        <v>0</v>
      </c>
      <c r="N8523" s="7">
        <v>2</v>
      </c>
      <c r="O8523" s="7">
        <v>0</v>
      </c>
      <c r="P8523" s="7">
        <f>SUM(dane3[[#This Row],[RoomService]:[VRDeck]])</f>
        <v>706</v>
      </c>
      <c r="Q8523" t="s">
        <v>23275</v>
      </c>
      <c r="R8523" t="b">
        <v>1</v>
      </c>
    </row>
    <row r="8524" spans="1:18" x14ac:dyDescent="0.3">
      <c r="A8524" t="s">
        <v>23079</v>
      </c>
      <c r="B8524">
        <f>MID(dane3[[#This Row],[PassengerId]],1,4)+0</f>
        <v>9021</v>
      </c>
      <c r="C8524" t="s">
        <v>53</v>
      </c>
      <c r="D8524" t="b">
        <v>0</v>
      </c>
      <c r="E8524" t="s">
        <v>23080</v>
      </c>
      <c r="F8524" t="str">
        <f>MID($E8524,1,1)</f>
        <v>E</v>
      </c>
      <c r="G8524" t="str">
        <f>IFERROR(MID($E8524,SEARCH("/",$E8524,SEARCH("/",$E8524)+1)+1,1),"")</f>
        <v>P</v>
      </c>
      <c r="H8524" t="s">
        <v>16</v>
      </c>
      <c r="I8524">
        <v>30</v>
      </c>
      <c r="J8524" t="b">
        <v>0</v>
      </c>
      <c r="K8524" s="7">
        <v>522</v>
      </c>
      <c r="L8524" s="7">
        <v>0</v>
      </c>
      <c r="M8524" s="7">
        <v>0</v>
      </c>
      <c r="N8524" s="7">
        <v>0</v>
      </c>
      <c r="O8524" s="7">
        <v>27</v>
      </c>
      <c r="P8524" s="7">
        <f>SUM(dane3[[#This Row],[RoomService]:[VRDeck]])</f>
        <v>549</v>
      </c>
      <c r="Q8524" t="s">
        <v>23081</v>
      </c>
      <c r="R8524" t="b">
        <v>1</v>
      </c>
    </row>
    <row r="8525" spans="1:18" x14ac:dyDescent="0.3">
      <c r="A8525" t="s">
        <v>23279</v>
      </c>
      <c r="B8525">
        <f>MID(dane3[[#This Row],[PassengerId]],1,4)+0</f>
        <v>9098</v>
      </c>
      <c r="C8525" t="s">
        <v>19</v>
      </c>
      <c r="D8525" t="b">
        <v>0</v>
      </c>
      <c r="E8525" t="s">
        <v>23280</v>
      </c>
      <c r="F8525" t="str">
        <f>MID($E8525,1,1)</f>
        <v>F</v>
      </c>
      <c r="G8525" t="str">
        <f>IFERROR(MID($E8525,SEARCH("/",$E8525,SEARCH("/",$E8525)+1)+1,1),"")</f>
        <v>P</v>
      </c>
      <c r="H8525" t="s">
        <v>16</v>
      </c>
      <c r="I8525">
        <v>21</v>
      </c>
      <c r="J8525" t="b">
        <v>0</v>
      </c>
      <c r="K8525" s="7">
        <v>8</v>
      </c>
      <c r="L8525" s="7">
        <v>796</v>
      </c>
      <c r="M8525" s="7">
        <v>0</v>
      </c>
      <c r="N8525" s="7">
        <v>0</v>
      </c>
      <c r="O8525" s="7">
        <v>0</v>
      </c>
      <c r="P8525" s="7">
        <f>SUM(dane3[[#This Row],[RoomService]:[VRDeck]])</f>
        <v>804</v>
      </c>
      <c r="Q8525" t="s">
        <v>23281</v>
      </c>
      <c r="R8525" t="b">
        <v>1</v>
      </c>
    </row>
    <row r="8526" spans="1:18" x14ac:dyDescent="0.3">
      <c r="A8526" t="s">
        <v>23282</v>
      </c>
      <c r="B8526">
        <f>MID(dane3[[#This Row],[PassengerId]],1,4)+0</f>
        <v>9099</v>
      </c>
      <c r="C8526" t="s">
        <v>19</v>
      </c>
      <c r="D8526" t="b">
        <v>0</v>
      </c>
      <c r="E8526" t="s">
        <v>23283</v>
      </c>
      <c r="F8526" t="str">
        <f>MID($E8526,1,1)</f>
        <v>E</v>
      </c>
      <c r="G8526" t="str">
        <f>IFERROR(MID($E8526,SEARCH("/",$E8526,SEARCH("/",$E8526)+1)+1,1),"")</f>
        <v>S</v>
      </c>
      <c r="H8526" t="s">
        <v>16</v>
      </c>
      <c r="I8526">
        <v>32</v>
      </c>
      <c r="J8526" t="b">
        <v>0</v>
      </c>
      <c r="K8526" s="7">
        <v>0</v>
      </c>
      <c r="L8526" s="7">
        <v>475</v>
      </c>
      <c r="M8526" s="7">
        <v>51</v>
      </c>
      <c r="N8526" s="7">
        <v>440</v>
      </c>
      <c r="O8526" s="7">
        <v>642</v>
      </c>
      <c r="P8526" s="7">
        <f>SUM(dane3[[#This Row],[RoomService]:[VRDeck]])</f>
        <v>1608</v>
      </c>
      <c r="Q8526" t="s">
        <v>23284</v>
      </c>
      <c r="R8526" t="b">
        <v>0</v>
      </c>
    </row>
    <row r="8527" spans="1:18" x14ac:dyDescent="0.3">
      <c r="A8527" t="s">
        <v>23285</v>
      </c>
      <c r="B8527">
        <f>MID(dane3[[#This Row],[PassengerId]],1,4)+0</f>
        <v>9101</v>
      </c>
      <c r="C8527" t="s">
        <v>19</v>
      </c>
      <c r="D8527" t="b">
        <v>0</v>
      </c>
      <c r="E8527" t="s">
        <v>23286</v>
      </c>
      <c r="F8527" t="str">
        <f>MID($E8527,1,1)</f>
        <v>F</v>
      </c>
      <c r="G8527" t="str">
        <f>IFERROR(MID($E8527,SEARCH("/",$E8527,SEARCH("/",$E8527)+1)+1,1),"")</f>
        <v>P</v>
      </c>
      <c r="H8527" t="s">
        <v>16</v>
      </c>
      <c r="I8527">
        <v>21</v>
      </c>
      <c r="J8527" t="b">
        <v>0</v>
      </c>
      <c r="K8527" s="7">
        <v>0</v>
      </c>
      <c r="L8527" s="7">
        <v>0</v>
      </c>
      <c r="M8527" s="7">
        <v>496</v>
      </c>
      <c r="N8527" s="7">
        <v>430</v>
      </c>
      <c r="O8527" s="7">
        <v>0</v>
      </c>
      <c r="P8527" s="7">
        <f>SUM(dane3[[#This Row],[RoomService]:[VRDeck]])</f>
        <v>926</v>
      </c>
      <c r="Q8527" t="s">
        <v>23287</v>
      </c>
      <c r="R8527" t="b">
        <v>0</v>
      </c>
    </row>
    <row r="8528" spans="1:18" x14ac:dyDescent="0.3">
      <c r="A8528" t="s">
        <v>23288</v>
      </c>
      <c r="B8528">
        <f>MID(dane3[[#This Row],[PassengerId]],1,4)+0</f>
        <v>9103</v>
      </c>
      <c r="C8528" t="s">
        <v>19</v>
      </c>
      <c r="D8528" t="b">
        <v>0</v>
      </c>
      <c r="E8528" t="s">
        <v>23289</v>
      </c>
      <c r="F8528" t="str">
        <f>MID($E8528,1,1)</f>
        <v>G</v>
      </c>
      <c r="G8528" t="str">
        <f>IFERROR(MID($E8528,SEARCH("/",$E8528,SEARCH("/",$E8528)+1)+1,1),"")</f>
        <v>P</v>
      </c>
      <c r="H8528" t="s">
        <v>16</v>
      </c>
      <c r="I8528">
        <v>25</v>
      </c>
      <c r="J8528" t="b">
        <v>0</v>
      </c>
      <c r="K8528" s="7">
        <v>3402</v>
      </c>
      <c r="L8528" s="7">
        <v>2449</v>
      </c>
      <c r="M8528" s="7">
        <v>28</v>
      </c>
      <c r="N8528" s="7">
        <v>259</v>
      </c>
      <c r="O8528" s="7">
        <v>197</v>
      </c>
      <c r="P8528" s="7">
        <f>SUM(dane3[[#This Row],[RoomService]:[VRDeck]])</f>
        <v>6335</v>
      </c>
      <c r="Q8528" t="s">
        <v>23290</v>
      </c>
      <c r="R8528" t="b">
        <v>0</v>
      </c>
    </row>
    <row r="8529" spans="1:18" x14ac:dyDescent="0.3">
      <c r="A8529" t="s">
        <v>23291</v>
      </c>
      <c r="B8529">
        <f>MID(dane3[[#This Row],[PassengerId]],1,4)+0</f>
        <v>9104</v>
      </c>
      <c r="C8529" t="s">
        <v>14</v>
      </c>
      <c r="D8529" t="b">
        <v>1</v>
      </c>
      <c r="E8529" t="s">
        <v>23292</v>
      </c>
      <c r="F8529" t="str">
        <f>MID($E8529,1,1)</f>
        <v>C</v>
      </c>
      <c r="G8529" t="str">
        <f>IFERROR(MID($E8529,SEARCH("/",$E8529,SEARCH("/",$E8529)+1)+1,1),"")</f>
        <v>P</v>
      </c>
      <c r="H8529" t="s">
        <v>46</v>
      </c>
      <c r="I8529">
        <v>25</v>
      </c>
      <c r="J8529" t="b">
        <v>0</v>
      </c>
      <c r="K8529" s="7">
        <v>0</v>
      </c>
      <c r="L8529" s="7">
        <v>0</v>
      </c>
      <c r="M8529" s="7">
        <v>0</v>
      </c>
      <c r="N8529" s="7">
        <v>0</v>
      </c>
      <c r="O8529" s="7">
        <v>0</v>
      </c>
      <c r="P8529" s="7">
        <f>SUM(dane3[[#This Row],[RoomService]:[VRDeck]])</f>
        <v>0</v>
      </c>
      <c r="Q8529" t="s">
        <v>23293</v>
      </c>
      <c r="R8529" t="b">
        <v>1</v>
      </c>
    </row>
    <row r="8530" spans="1:18" x14ac:dyDescent="0.3">
      <c r="A8530" t="s">
        <v>23294</v>
      </c>
      <c r="B8530">
        <f>MID(dane3[[#This Row],[PassengerId]],1,4)+0</f>
        <v>9106</v>
      </c>
      <c r="C8530" t="s">
        <v>19</v>
      </c>
      <c r="D8530" t="b">
        <v>0</v>
      </c>
      <c r="E8530" t="s">
        <v>23295</v>
      </c>
      <c r="F8530" t="str">
        <f>MID($E8530,1,1)</f>
        <v>F</v>
      </c>
      <c r="G8530" t="str">
        <f>IFERROR(MID($E8530,SEARCH("/",$E8530,SEARCH("/",$E8530)+1)+1,1),"")</f>
        <v>S</v>
      </c>
      <c r="H8530" t="s">
        <v>16</v>
      </c>
      <c r="I8530">
        <v>38</v>
      </c>
      <c r="J8530" t="b">
        <v>0</v>
      </c>
      <c r="K8530" s="7">
        <v>1736</v>
      </c>
      <c r="L8530" s="7">
        <v>0</v>
      </c>
      <c r="M8530" s="7">
        <v>123</v>
      </c>
      <c r="N8530" s="7">
        <v>5</v>
      </c>
      <c r="O8530" s="7">
        <v>115</v>
      </c>
      <c r="P8530" s="7">
        <f>SUM(dane3[[#This Row],[RoomService]:[VRDeck]])</f>
        <v>1979</v>
      </c>
      <c r="Q8530" t="s">
        <v>23296</v>
      </c>
      <c r="R8530" t="b">
        <v>0</v>
      </c>
    </row>
    <row r="8531" spans="1:18" x14ac:dyDescent="0.3">
      <c r="A8531" t="s">
        <v>23297</v>
      </c>
      <c r="B8531">
        <f>MID(dane3[[#This Row],[PassengerId]],1,4)+0</f>
        <v>9107</v>
      </c>
      <c r="C8531" t="s">
        <v>19</v>
      </c>
      <c r="D8531" t="b">
        <v>1</v>
      </c>
      <c r="E8531" t="s">
        <v>23298</v>
      </c>
      <c r="F8531" t="str">
        <f>MID($E8531,1,1)</f>
        <v>G</v>
      </c>
      <c r="G8531" t="str">
        <f>IFERROR(MID($E8531,SEARCH("/",$E8531,SEARCH("/",$E8531)+1)+1,1),"")</f>
        <v>S</v>
      </c>
      <c r="H8531" t="s">
        <v>16</v>
      </c>
      <c r="I8531">
        <v>36</v>
      </c>
      <c r="J8531" t="b">
        <v>0</v>
      </c>
      <c r="K8531" s="7">
        <v>0</v>
      </c>
      <c r="L8531" s="7">
        <v>0</v>
      </c>
      <c r="M8531" s="7">
        <v>0</v>
      </c>
      <c r="N8531" s="7">
        <v>0</v>
      </c>
      <c r="O8531" s="7">
        <v>0</v>
      </c>
      <c r="P8531" s="7">
        <f>SUM(dane3[[#This Row],[RoomService]:[VRDeck]])</f>
        <v>0</v>
      </c>
      <c r="Q8531" t="s">
        <v>23299</v>
      </c>
      <c r="R8531" t="b">
        <v>0</v>
      </c>
    </row>
    <row r="8532" spans="1:18" x14ac:dyDescent="0.3">
      <c r="A8532" t="s">
        <v>23300</v>
      </c>
      <c r="B8532">
        <f>MID(dane3[[#This Row],[PassengerId]],1,4)+0</f>
        <v>9108</v>
      </c>
      <c r="C8532" t="s">
        <v>19</v>
      </c>
      <c r="D8532" t="b">
        <v>1</v>
      </c>
      <c r="E8532" t="s">
        <v>23301</v>
      </c>
      <c r="F8532" t="str">
        <f>MID($E8532,1,1)</f>
        <v>G</v>
      </c>
      <c r="G8532" t="str">
        <f>IFERROR(MID($E8532,SEARCH("/",$E8532,SEARCH("/",$E8532)+1)+1,1),"")</f>
        <v>S</v>
      </c>
      <c r="H8532" t="s">
        <v>16</v>
      </c>
      <c r="I8532">
        <v>44</v>
      </c>
      <c r="J8532" t="b">
        <v>0</v>
      </c>
      <c r="K8532" s="7">
        <v>0</v>
      </c>
      <c r="L8532" s="7">
        <v>0</v>
      </c>
      <c r="M8532" s="7">
        <v>0</v>
      </c>
      <c r="N8532" s="7">
        <v>0</v>
      </c>
      <c r="O8532" s="7">
        <v>0</v>
      </c>
      <c r="P8532" s="7">
        <f>SUM(dane3[[#This Row],[RoomService]:[VRDeck]])</f>
        <v>0</v>
      </c>
      <c r="Q8532" t="s">
        <v>23302</v>
      </c>
      <c r="R8532" t="b">
        <v>1</v>
      </c>
    </row>
    <row r="8533" spans="1:18" x14ac:dyDescent="0.3">
      <c r="A8533" t="s">
        <v>23303</v>
      </c>
      <c r="B8533">
        <f>MID(dane3[[#This Row],[PassengerId]],1,4)+0</f>
        <v>9108</v>
      </c>
      <c r="C8533" t="s">
        <v>19</v>
      </c>
      <c r="D8533" t="b">
        <v>0</v>
      </c>
      <c r="E8533" t="s">
        <v>23301</v>
      </c>
      <c r="F8533" t="str">
        <f>MID($E8533,1,1)</f>
        <v>G</v>
      </c>
      <c r="G8533" t="str">
        <f>IFERROR(MID($E8533,SEARCH("/",$E8533,SEARCH("/",$E8533)+1)+1,1),"")</f>
        <v>S</v>
      </c>
      <c r="H8533" t="s">
        <v>16</v>
      </c>
      <c r="I8533">
        <v>37</v>
      </c>
      <c r="J8533" t="b">
        <v>0</v>
      </c>
      <c r="K8533" s="7">
        <v>15</v>
      </c>
      <c r="L8533" s="7">
        <v>7</v>
      </c>
      <c r="M8533" s="7">
        <v>0</v>
      </c>
      <c r="N8533" s="7">
        <v>786</v>
      </c>
      <c r="O8533" s="7">
        <v>0</v>
      </c>
      <c r="P8533" s="7">
        <f>SUM(dane3[[#This Row],[RoomService]:[VRDeck]])</f>
        <v>808</v>
      </c>
      <c r="Q8533" t="s">
        <v>23304</v>
      </c>
      <c r="R8533" t="b">
        <v>0</v>
      </c>
    </row>
    <row r="8534" spans="1:18" x14ac:dyDescent="0.3">
      <c r="A8534" t="s">
        <v>23305</v>
      </c>
      <c r="B8534">
        <f>MID(dane3[[#This Row],[PassengerId]],1,4)+0</f>
        <v>9110</v>
      </c>
      <c r="C8534" t="s">
        <v>19</v>
      </c>
      <c r="D8534" t="b">
        <v>0</v>
      </c>
      <c r="E8534" t="s">
        <v>23306</v>
      </c>
      <c r="F8534" t="str">
        <f>MID($E8534,1,1)</f>
        <v>F</v>
      </c>
      <c r="G8534" t="str">
        <f>IFERROR(MID($E8534,SEARCH("/",$E8534,SEARCH("/",$E8534)+1)+1,1),"")</f>
        <v>P</v>
      </c>
      <c r="H8534" t="s">
        <v>16</v>
      </c>
      <c r="I8534">
        <v>47</v>
      </c>
      <c r="J8534" t="b">
        <v>0</v>
      </c>
      <c r="K8534" s="7">
        <v>0</v>
      </c>
      <c r="L8534" s="7">
        <v>0</v>
      </c>
      <c r="M8534" s="7">
        <v>16</v>
      </c>
      <c r="N8534" s="7">
        <v>3</v>
      </c>
      <c r="O8534" s="7">
        <v>854</v>
      </c>
      <c r="P8534" s="7">
        <f>SUM(dane3[[#This Row],[RoomService]:[VRDeck]])</f>
        <v>873</v>
      </c>
      <c r="Q8534" t="s">
        <v>23307</v>
      </c>
      <c r="R8534" t="b">
        <v>0</v>
      </c>
    </row>
    <row r="8535" spans="1:18" x14ac:dyDescent="0.3">
      <c r="A8535" t="s">
        <v>23082</v>
      </c>
      <c r="B8535">
        <f>MID(dane3[[#This Row],[PassengerId]],1,4)+0</f>
        <v>9021</v>
      </c>
      <c r="C8535" t="s">
        <v>53</v>
      </c>
      <c r="D8535" t="b">
        <v>0</v>
      </c>
      <c r="E8535" t="s">
        <v>23083</v>
      </c>
      <c r="F8535" t="str">
        <f>MID($E8535,1,1)</f>
        <v>D</v>
      </c>
      <c r="G8535" t="str">
        <f>IFERROR(MID($E8535,SEARCH("/",$E8535,SEARCH("/",$E8535)+1)+1,1),"")</f>
        <v>P</v>
      </c>
      <c r="H8535" t="s">
        <v>16</v>
      </c>
      <c r="I8535">
        <v>26</v>
      </c>
      <c r="J8535" t="b">
        <v>1</v>
      </c>
      <c r="K8535" s="7">
        <v>1297</v>
      </c>
      <c r="L8535" s="7">
        <v>0</v>
      </c>
      <c r="M8535" s="7">
        <v>62</v>
      </c>
      <c r="N8535" s="7">
        <v>0</v>
      </c>
      <c r="O8535" s="7">
        <v>364</v>
      </c>
      <c r="P8535" s="7">
        <f>SUM(dane3[[#This Row],[RoomService]:[VRDeck]])</f>
        <v>1723</v>
      </c>
      <c r="Q8535" t="s">
        <v>23084</v>
      </c>
      <c r="R8535" t="b">
        <v>0</v>
      </c>
    </row>
    <row r="8536" spans="1:18" x14ac:dyDescent="0.3">
      <c r="A8536" t="s">
        <v>23087</v>
      </c>
      <c r="B8536">
        <f>MID(dane3[[#This Row],[PassengerId]],1,4)+0</f>
        <v>9024</v>
      </c>
      <c r="C8536" t="s">
        <v>53</v>
      </c>
      <c r="D8536" t="b">
        <v>0</v>
      </c>
      <c r="E8536" t="s">
        <v>23088</v>
      </c>
      <c r="F8536" t="str">
        <f>MID($E8536,1,1)</f>
        <v>F</v>
      </c>
      <c r="G8536" t="str">
        <f>IFERROR(MID($E8536,SEARCH("/",$E8536,SEARCH("/",$E8536)+1)+1,1),"")</f>
        <v>S</v>
      </c>
      <c r="H8536" t="s">
        <v>46</v>
      </c>
      <c r="I8536">
        <v>27</v>
      </c>
      <c r="J8536" t="b">
        <v>0</v>
      </c>
      <c r="K8536" s="7">
        <v>63</v>
      </c>
      <c r="L8536" s="7">
        <v>0</v>
      </c>
      <c r="M8536" s="7">
        <v>1970</v>
      </c>
      <c r="N8536" s="7">
        <v>0</v>
      </c>
      <c r="O8536" s="7">
        <v>0</v>
      </c>
      <c r="P8536" s="7">
        <f>SUM(dane3[[#This Row],[RoomService]:[VRDeck]])</f>
        <v>2033</v>
      </c>
      <c r="Q8536" t="s">
        <v>23089</v>
      </c>
      <c r="R8536" t="b">
        <v>1</v>
      </c>
    </row>
    <row r="8537" spans="1:18" x14ac:dyDescent="0.3">
      <c r="A8537" t="s">
        <v>23314</v>
      </c>
      <c r="B8537">
        <f>MID(dane3[[#This Row],[PassengerId]],1,4)+0</f>
        <v>9114</v>
      </c>
      <c r="C8537" t="s">
        <v>14</v>
      </c>
      <c r="D8537" t="b">
        <v>1</v>
      </c>
      <c r="E8537" t="s">
        <v>23315</v>
      </c>
      <c r="F8537" t="str">
        <f>MID($E8537,1,1)</f>
        <v>B</v>
      </c>
      <c r="G8537" t="str">
        <f>IFERROR(MID($E8537,SEARCH("/",$E8537,SEARCH("/",$E8537)+1)+1,1),"")</f>
        <v>S</v>
      </c>
      <c r="H8537" t="s">
        <v>46</v>
      </c>
      <c r="I8537">
        <v>38</v>
      </c>
      <c r="J8537" t="b">
        <v>0</v>
      </c>
      <c r="K8537" s="7">
        <v>0</v>
      </c>
      <c r="L8537" s="7">
        <v>0</v>
      </c>
      <c r="M8537" s="7">
        <v>0</v>
      </c>
      <c r="N8537" s="7">
        <v>0</v>
      </c>
      <c r="O8537" s="7">
        <v>0</v>
      </c>
      <c r="P8537" s="7">
        <f>SUM(dane3[[#This Row],[RoomService]:[VRDeck]])</f>
        <v>0</v>
      </c>
      <c r="Q8537" t="s">
        <v>23316</v>
      </c>
      <c r="R8537" t="b">
        <v>1</v>
      </c>
    </row>
    <row r="8538" spans="1:18" x14ac:dyDescent="0.3">
      <c r="A8538" t="s">
        <v>23317</v>
      </c>
      <c r="B8538">
        <f>MID(dane3[[#This Row],[PassengerId]],1,4)+0</f>
        <v>9115</v>
      </c>
      <c r="C8538" t="s">
        <v>19</v>
      </c>
      <c r="D8538" t="b">
        <v>0</v>
      </c>
      <c r="E8538" t="s">
        <v>23318</v>
      </c>
      <c r="F8538" t="str">
        <f>MID($E8538,1,1)</f>
        <v>F</v>
      </c>
      <c r="G8538" t="str">
        <f>IFERROR(MID($E8538,SEARCH("/",$E8538,SEARCH("/",$E8538)+1)+1,1),"")</f>
        <v>P</v>
      </c>
      <c r="H8538" t="s">
        <v>32</v>
      </c>
      <c r="I8538">
        <v>53</v>
      </c>
      <c r="J8538" t="b">
        <v>0</v>
      </c>
      <c r="K8538" s="7">
        <v>1215</v>
      </c>
      <c r="L8538" s="7">
        <v>0</v>
      </c>
      <c r="M8538" s="7">
        <v>0</v>
      </c>
      <c r="N8538" s="7">
        <v>0</v>
      </c>
      <c r="O8538" s="7">
        <v>0</v>
      </c>
      <c r="P8538" s="7">
        <f>SUM(dane3[[#This Row],[RoomService]:[VRDeck]])</f>
        <v>1215</v>
      </c>
      <c r="Q8538" t="s">
        <v>23319</v>
      </c>
      <c r="R8538" t="b">
        <v>0</v>
      </c>
    </row>
    <row r="8539" spans="1:18" x14ac:dyDescent="0.3">
      <c r="A8539" t="s">
        <v>23320</v>
      </c>
      <c r="B8539">
        <f>MID(dane3[[#This Row],[PassengerId]],1,4)+0</f>
        <v>9116</v>
      </c>
      <c r="C8539" t="s">
        <v>19</v>
      </c>
      <c r="D8539" t="b">
        <v>0</v>
      </c>
      <c r="E8539" t="s">
        <v>23321</v>
      </c>
      <c r="F8539" t="str">
        <f>MID($E8539,1,1)</f>
        <v>F</v>
      </c>
      <c r="G8539" t="str">
        <f>IFERROR(MID($E8539,SEARCH("/",$E8539,SEARCH("/",$E8539)+1)+1,1),"")</f>
        <v>P</v>
      </c>
      <c r="H8539" t="s">
        <v>16</v>
      </c>
      <c r="I8539">
        <v>26</v>
      </c>
      <c r="J8539" t="b">
        <v>0</v>
      </c>
      <c r="K8539" s="7">
        <v>0</v>
      </c>
      <c r="L8539" s="7">
        <v>0</v>
      </c>
      <c r="M8539" s="7">
        <v>0</v>
      </c>
      <c r="N8539" s="7">
        <v>1</v>
      </c>
      <c r="O8539" s="7">
        <v>48</v>
      </c>
      <c r="P8539" s="7">
        <f>SUM(dane3[[#This Row],[RoomService]:[VRDeck]])</f>
        <v>49</v>
      </c>
      <c r="Q8539" t="s">
        <v>23322</v>
      </c>
      <c r="R8539" t="b">
        <v>1</v>
      </c>
    </row>
    <row r="8540" spans="1:18" x14ac:dyDescent="0.3">
      <c r="A8540" t="s">
        <v>23323</v>
      </c>
      <c r="B8540">
        <f>MID(dane3[[#This Row],[PassengerId]],1,4)+0</f>
        <v>9118</v>
      </c>
      <c r="C8540" t="s">
        <v>19</v>
      </c>
      <c r="D8540" t="b">
        <v>0</v>
      </c>
      <c r="E8540" t="s">
        <v>23324</v>
      </c>
      <c r="F8540" t="str">
        <f>MID($E8540,1,1)</f>
        <v>E</v>
      </c>
      <c r="G8540" t="str">
        <f>IFERROR(MID($E8540,SEARCH("/",$E8540,SEARCH("/",$E8540)+1)+1,1),"")</f>
        <v>P</v>
      </c>
      <c r="H8540" t="s">
        <v>46</v>
      </c>
      <c r="I8540">
        <v>13</v>
      </c>
      <c r="J8540" t="b">
        <v>0</v>
      </c>
      <c r="K8540" s="7">
        <v>0</v>
      </c>
      <c r="L8540" s="7">
        <v>1501</v>
      </c>
      <c r="M8540" s="7">
        <v>23</v>
      </c>
      <c r="N8540" s="7">
        <v>5</v>
      </c>
      <c r="O8540" s="7">
        <v>163</v>
      </c>
      <c r="P8540" s="7">
        <f>SUM(dane3[[#This Row],[RoomService]:[VRDeck]])</f>
        <v>1692</v>
      </c>
      <c r="Q8540" t="s">
        <v>23325</v>
      </c>
      <c r="R8540" t="b">
        <v>1</v>
      </c>
    </row>
    <row r="8541" spans="1:18" x14ac:dyDescent="0.3">
      <c r="A8541" t="s">
        <v>23326</v>
      </c>
      <c r="B8541">
        <f>MID(dane3[[#This Row],[PassengerId]],1,4)+0</f>
        <v>9118</v>
      </c>
      <c r="C8541" t="s">
        <v>19</v>
      </c>
      <c r="D8541" t="b">
        <v>0</v>
      </c>
      <c r="E8541" t="s">
        <v>23327</v>
      </c>
      <c r="F8541" t="str">
        <f>MID($E8541,1,1)</f>
        <v>G</v>
      </c>
      <c r="G8541" t="str">
        <f>IFERROR(MID($E8541,SEARCH("/",$E8541,SEARCH("/",$E8541)+1)+1,1),"")</f>
        <v>P</v>
      </c>
      <c r="H8541" t="s">
        <v>16</v>
      </c>
      <c r="I8541">
        <v>64</v>
      </c>
      <c r="J8541" t="b">
        <v>0</v>
      </c>
      <c r="K8541" s="7">
        <v>37</v>
      </c>
      <c r="L8541" s="7">
        <v>1585</v>
      </c>
      <c r="M8541" s="7">
        <v>234</v>
      </c>
      <c r="N8541" s="7">
        <v>0</v>
      </c>
      <c r="O8541" s="7">
        <v>18</v>
      </c>
      <c r="P8541" s="7">
        <f>SUM(dane3[[#This Row],[RoomService]:[VRDeck]])</f>
        <v>1874</v>
      </c>
      <c r="Q8541" t="s">
        <v>23328</v>
      </c>
      <c r="R8541" t="b">
        <v>1</v>
      </c>
    </row>
    <row r="8542" spans="1:18" x14ac:dyDescent="0.3">
      <c r="A8542" t="s">
        <v>23329</v>
      </c>
      <c r="B8542">
        <f>MID(dane3[[#This Row],[PassengerId]],1,4)+0</f>
        <v>9119</v>
      </c>
      <c r="C8542" t="s">
        <v>19</v>
      </c>
      <c r="D8542" t="b">
        <v>1</v>
      </c>
      <c r="E8542" t="s">
        <v>23330</v>
      </c>
      <c r="F8542" t="str">
        <f>MID($E8542,1,1)</f>
        <v>G</v>
      </c>
      <c r="G8542" t="str">
        <f>IFERROR(MID($E8542,SEARCH("/",$E8542,SEARCH("/",$E8542)+1)+1,1),"")</f>
        <v>P</v>
      </c>
      <c r="H8542" t="s">
        <v>16</v>
      </c>
      <c r="I8542">
        <v>16</v>
      </c>
      <c r="J8542" t="b">
        <v>0</v>
      </c>
      <c r="K8542" s="7">
        <v>0</v>
      </c>
      <c r="L8542" s="7">
        <v>0</v>
      </c>
      <c r="M8542" s="7">
        <v>0</v>
      </c>
      <c r="N8542" s="7">
        <v>0</v>
      </c>
      <c r="O8542" s="7">
        <v>0</v>
      </c>
      <c r="P8542" s="7">
        <f>SUM(dane3[[#This Row],[RoomService]:[VRDeck]])</f>
        <v>0</v>
      </c>
      <c r="Q8542" t="s">
        <v>23331</v>
      </c>
      <c r="R8542" t="b">
        <v>0</v>
      </c>
    </row>
    <row r="8543" spans="1:18" x14ac:dyDescent="0.3">
      <c r="A8543" t="s">
        <v>23332</v>
      </c>
      <c r="B8543">
        <f>MID(dane3[[#This Row],[PassengerId]],1,4)+0</f>
        <v>9120</v>
      </c>
      <c r="C8543" t="s">
        <v>19</v>
      </c>
      <c r="D8543" t="b">
        <v>0</v>
      </c>
      <c r="E8543" t="s">
        <v>23333</v>
      </c>
      <c r="F8543" t="str">
        <f>MID($E8543,1,1)</f>
        <v>F</v>
      </c>
      <c r="G8543" t="str">
        <f>IFERROR(MID($E8543,SEARCH("/",$E8543,SEARCH("/",$E8543)+1)+1,1),"")</f>
        <v>S</v>
      </c>
      <c r="H8543" t="s">
        <v>16</v>
      </c>
      <c r="I8543">
        <v>13</v>
      </c>
      <c r="J8543" t="b">
        <v>0</v>
      </c>
      <c r="K8543" s="7">
        <v>101</v>
      </c>
      <c r="L8543" s="7">
        <v>12</v>
      </c>
      <c r="M8543" s="7">
        <v>184</v>
      </c>
      <c r="N8543" s="7">
        <v>780</v>
      </c>
      <c r="O8543" s="7">
        <v>0</v>
      </c>
      <c r="P8543" s="7">
        <f>SUM(dane3[[#This Row],[RoomService]:[VRDeck]])</f>
        <v>1077</v>
      </c>
      <c r="Q8543" t="s">
        <v>23334</v>
      </c>
      <c r="R8543" t="b">
        <v>0</v>
      </c>
    </row>
    <row r="8544" spans="1:18" x14ac:dyDescent="0.3">
      <c r="A8544" t="s">
        <v>23335</v>
      </c>
      <c r="B8544">
        <f>MID(dane3[[#This Row],[PassengerId]],1,4)+0</f>
        <v>9122</v>
      </c>
      <c r="C8544" t="s">
        <v>19</v>
      </c>
      <c r="D8544" t="b">
        <v>1</v>
      </c>
      <c r="E8544" t="s">
        <v>23336</v>
      </c>
      <c r="F8544" t="str">
        <f>MID($E8544,1,1)</f>
        <v>G</v>
      </c>
      <c r="G8544" t="str">
        <f>IFERROR(MID($E8544,SEARCH("/",$E8544,SEARCH("/",$E8544)+1)+1,1),"")</f>
        <v>S</v>
      </c>
      <c r="H8544" t="s">
        <v>46</v>
      </c>
      <c r="I8544">
        <v>55</v>
      </c>
      <c r="J8544" t="b">
        <v>0</v>
      </c>
      <c r="K8544" s="7">
        <v>0</v>
      </c>
      <c r="L8544" s="7">
        <v>0</v>
      </c>
      <c r="M8544" s="7">
        <v>0</v>
      </c>
      <c r="N8544" s="7">
        <v>0</v>
      </c>
      <c r="O8544" s="7">
        <v>0</v>
      </c>
      <c r="P8544" s="7">
        <f>SUM(dane3[[#This Row],[RoomService]:[VRDeck]])</f>
        <v>0</v>
      </c>
      <c r="Q8544" t="s">
        <v>23337</v>
      </c>
      <c r="R8544" t="b">
        <v>0</v>
      </c>
    </row>
    <row r="8545" spans="1:18" x14ac:dyDescent="0.3">
      <c r="A8545" t="s">
        <v>23096</v>
      </c>
      <c r="B8545">
        <f>MID(dane3[[#This Row],[PassengerId]],1,4)+0</f>
        <v>9029</v>
      </c>
      <c r="C8545" t="s">
        <v>53</v>
      </c>
      <c r="D8545" t="b">
        <v>0</v>
      </c>
      <c r="E8545" t="s">
        <v>23097</v>
      </c>
      <c r="F8545" t="str">
        <f>MID($E8545,1,1)</f>
        <v>D</v>
      </c>
      <c r="G8545" t="str">
        <f>IFERROR(MID($E8545,SEARCH("/",$E8545,SEARCH("/",$E8545)+1)+1,1),"")</f>
        <v>P</v>
      </c>
      <c r="H8545" t="s">
        <v>16</v>
      </c>
      <c r="I8545">
        <v>17</v>
      </c>
      <c r="J8545" t="b">
        <v>0</v>
      </c>
      <c r="K8545" s="7">
        <v>3146</v>
      </c>
      <c r="L8545" s="7">
        <v>0</v>
      </c>
      <c r="M8545" s="7">
        <v>87</v>
      </c>
      <c r="N8545" s="7">
        <v>135</v>
      </c>
      <c r="O8545" s="7">
        <v>0</v>
      </c>
      <c r="P8545" s="7">
        <f>SUM(dane3[[#This Row],[RoomService]:[VRDeck]])</f>
        <v>3368</v>
      </c>
      <c r="Q8545" t="s">
        <v>23098</v>
      </c>
      <c r="R8545" t="b">
        <v>0</v>
      </c>
    </row>
    <row r="8546" spans="1:18" x14ac:dyDescent="0.3">
      <c r="A8546" t="s">
        <v>23108</v>
      </c>
      <c r="B8546">
        <f>MID(dane3[[#This Row],[PassengerId]],1,4)+0</f>
        <v>9032</v>
      </c>
      <c r="C8546" t="s">
        <v>53</v>
      </c>
      <c r="D8546" t="b">
        <v>1</v>
      </c>
      <c r="E8546" t="s">
        <v>23109</v>
      </c>
      <c r="F8546" t="str">
        <f>MID($E8546,1,1)</f>
        <v>E</v>
      </c>
      <c r="G8546" t="str">
        <f>IFERROR(MID($E8546,SEARCH("/",$E8546,SEARCH("/",$E8546)+1)+1,1),"")</f>
        <v>P</v>
      </c>
      <c r="H8546" t="s">
        <v>16</v>
      </c>
      <c r="I8546">
        <v>37</v>
      </c>
      <c r="J8546" t="b">
        <v>0</v>
      </c>
      <c r="K8546" s="7">
        <v>0</v>
      </c>
      <c r="L8546" s="7">
        <v>0</v>
      </c>
      <c r="M8546" s="7">
        <v>0</v>
      </c>
      <c r="N8546" s="7">
        <v>0</v>
      </c>
      <c r="O8546" s="7">
        <v>0</v>
      </c>
      <c r="P8546" s="7">
        <f>SUM(dane3[[#This Row],[RoomService]:[VRDeck]])</f>
        <v>0</v>
      </c>
      <c r="Q8546" t="s">
        <v>23110</v>
      </c>
      <c r="R8546" t="b">
        <v>0</v>
      </c>
    </row>
    <row r="8547" spans="1:18" x14ac:dyDescent="0.3">
      <c r="A8547" t="s">
        <v>23198</v>
      </c>
      <c r="B8547">
        <f>MID(dane3[[#This Row],[PassengerId]],1,4)+0</f>
        <v>9072</v>
      </c>
      <c r="C8547" t="s">
        <v>53</v>
      </c>
      <c r="D8547" t="b">
        <v>0</v>
      </c>
      <c r="E8547" t="s">
        <v>23196</v>
      </c>
      <c r="F8547" t="str">
        <f>MID($E8547,1,1)</f>
        <v>F</v>
      </c>
      <c r="G8547" t="str">
        <f>IFERROR(MID($E8547,SEARCH("/",$E8547,SEARCH("/",$E8547)+1)+1,1),"")</f>
        <v>S</v>
      </c>
      <c r="H8547" t="s">
        <v>16</v>
      </c>
      <c r="I8547">
        <v>30</v>
      </c>
      <c r="J8547" t="b">
        <v>0</v>
      </c>
      <c r="K8547" s="7">
        <v>160</v>
      </c>
      <c r="L8547" s="7">
        <v>0</v>
      </c>
      <c r="M8547" s="7">
        <v>719</v>
      </c>
      <c r="N8547" s="7">
        <v>162</v>
      </c>
      <c r="O8547" s="7">
        <v>0</v>
      </c>
      <c r="P8547" s="7">
        <f>SUM(dane3[[#This Row],[RoomService]:[VRDeck]])</f>
        <v>1041</v>
      </c>
      <c r="Q8547" t="s">
        <v>23199</v>
      </c>
      <c r="R8547" t="b">
        <v>0</v>
      </c>
    </row>
    <row r="8548" spans="1:18" x14ac:dyDescent="0.3">
      <c r="A8548" t="s">
        <v>23259</v>
      </c>
      <c r="B8548">
        <f>MID(dane3[[#This Row],[PassengerId]],1,4)+0</f>
        <v>9084</v>
      </c>
      <c r="C8548" t="s">
        <v>53</v>
      </c>
      <c r="D8548" t="b">
        <v>0</v>
      </c>
      <c r="E8548" t="s">
        <v>23260</v>
      </c>
      <c r="F8548" t="str">
        <f>MID($E8548,1,1)</f>
        <v>E</v>
      </c>
      <c r="G8548" t="str">
        <f>IFERROR(MID($E8548,SEARCH("/",$E8548,SEARCH("/",$E8548)+1)+1,1),"")</f>
        <v>P</v>
      </c>
      <c r="H8548" t="s">
        <v>16</v>
      </c>
      <c r="I8548">
        <v>25</v>
      </c>
      <c r="J8548" t="b">
        <v>0</v>
      </c>
      <c r="K8548" s="7">
        <v>1258</v>
      </c>
      <c r="L8548" s="7">
        <v>0</v>
      </c>
      <c r="M8548" s="7">
        <v>22</v>
      </c>
      <c r="N8548" s="7">
        <v>19</v>
      </c>
      <c r="O8548" s="7">
        <v>0</v>
      </c>
      <c r="P8548" s="7">
        <f>SUM(dane3[[#This Row],[RoomService]:[VRDeck]])</f>
        <v>1299</v>
      </c>
      <c r="Q8548" t="s">
        <v>23261</v>
      </c>
      <c r="R8548" t="b">
        <v>0</v>
      </c>
    </row>
    <row r="8549" spans="1:18" x14ac:dyDescent="0.3">
      <c r="A8549" t="s">
        <v>23349</v>
      </c>
      <c r="B8549">
        <f>MID(dane3[[#This Row],[PassengerId]],1,4)+0</f>
        <v>9127</v>
      </c>
      <c r="C8549" t="s">
        <v>19</v>
      </c>
      <c r="D8549" t="b">
        <v>0</v>
      </c>
      <c r="E8549" t="s">
        <v>23350</v>
      </c>
      <c r="F8549" t="str">
        <f>MID($E8549,1,1)</f>
        <v>G</v>
      </c>
      <c r="G8549" t="str">
        <f>IFERROR(MID($E8549,SEARCH("/",$E8549,SEARCH("/",$E8549)+1)+1,1),"")</f>
        <v>S</v>
      </c>
      <c r="H8549" t="s">
        <v>32</v>
      </c>
      <c r="I8549">
        <v>26</v>
      </c>
      <c r="J8549" t="b">
        <v>0</v>
      </c>
      <c r="K8549" s="7">
        <v>0</v>
      </c>
      <c r="L8549" s="7">
        <v>749</v>
      </c>
      <c r="M8549" s="7">
        <v>20</v>
      </c>
      <c r="N8549" s="7">
        <v>0</v>
      </c>
      <c r="O8549" s="7">
        <v>0</v>
      </c>
      <c r="P8549" s="7">
        <f>SUM(dane3[[#This Row],[RoomService]:[VRDeck]])</f>
        <v>769</v>
      </c>
      <c r="Q8549" t="s">
        <v>23351</v>
      </c>
      <c r="R8549" t="b">
        <v>0</v>
      </c>
    </row>
    <row r="8550" spans="1:18" x14ac:dyDescent="0.3">
      <c r="A8550" t="s">
        <v>23352</v>
      </c>
      <c r="B8550">
        <f>MID(dane3[[#This Row],[PassengerId]],1,4)+0</f>
        <v>9128</v>
      </c>
      <c r="C8550" t="s">
        <v>19</v>
      </c>
      <c r="D8550" t="b">
        <v>0</v>
      </c>
      <c r="E8550" t="s">
        <v>23353</v>
      </c>
      <c r="F8550" t="str">
        <f>MID($E8550,1,1)</f>
        <v>F</v>
      </c>
      <c r="G8550" t="str">
        <f>IFERROR(MID($E8550,SEARCH("/",$E8550,SEARCH("/",$E8550)+1)+1,1),"")</f>
        <v>P</v>
      </c>
      <c r="H8550" t="s">
        <v>16</v>
      </c>
      <c r="I8550">
        <v>36</v>
      </c>
      <c r="J8550" t="b">
        <v>0</v>
      </c>
      <c r="K8550" s="7">
        <v>794</v>
      </c>
      <c r="L8550" s="7">
        <v>371</v>
      </c>
      <c r="M8550" s="7">
        <v>0</v>
      </c>
      <c r="N8550" s="7">
        <v>228</v>
      </c>
      <c r="O8550" s="7">
        <v>1</v>
      </c>
      <c r="P8550" s="7">
        <f>SUM(dane3[[#This Row],[RoomService]:[VRDeck]])</f>
        <v>1394</v>
      </c>
      <c r="Q8550" t="s">
        <v>23354</v>
      </c>
      <c r="R8550" t="b">
        <v>0</v>
      </c>
    </row>
    <row r="8551" spans="1:18" x14ac:dyDescent="0.3">
      <c r="A8551" t="s">
        <v>23355</v>
      </c>
      <c r="B8551">
        <f>MID(dane3[[#This Row],[PassengerId]],1,4)+0</f>
        <v>9128</v>
      </c>
      <c r="C8551" t="s">
        <v>19</v>
      </c>
      <c r="D8551" t="b">
        <v>1</v>
      </c>
      <c r="E8551" t="s">
        <v>23356</v>
      </c>
      <c r="F8551" t="str">
        <f>MID($E8551,1,1)</f>
        <v>G</v>
      </c>
      <c r="G8551" t="str">
        <f>IFERROR(MID($E8551,SEARCH("/",$E8551,SEARCH("/",$E8551)+1)+1,1),"")</f>
        <v>P</v>
      </c>
      <c r="H8551" t="s">
        <v>32</v>
      </c>
      <c r="I8551">
        <v>33</v>
      </c>
      <c r="J8551" t="b">
        <v>0</v>
      </c>
      <c r="K8551" s="7">
        <v>0</v>
      </c>
      <c r="L8551" s="7">
        <v>0</v>
      </c>
      <c r="M8551" s="7">
        <v>0</v>
      </c>
      <c r="N8551" s="7">
        <v>0</v>
      </c>
      <c r="O8551" s="7">
        <v>0</v>
      </c>
      <c r="P8551" s="7">
        <f>SUM(dane3[[#This Row],[RoomService]:[VRDeck]])</f>
        <v>0</v>
      </c>
      <c r="Q8551" t="s">
        <v>23357</v>
      </c>
      <c r="R8551" t="b">
        <v>0</v>
      </c>
    </row>
    <row r="8552" spans="1:18" x14ac:dyDescent="0.3">
      <c r="A8552" t="s">
        <v>23358</v>
      </c>
      <c r="B8552">
        <f>MID(dane3[[#This Row],[PassengerId]],1,4)+0</f>
        <v>9129</v>
      </c>
      <c r="C8552" t="s">
        <v>19</v>
      </c>
      <c r="D8552" t="b">
        <v>0</v>
      </c>
      <c r="E8552" t="s">
        <v>23359</v>
      </c>
      <c r="F8552" t="str">
        <f>MID($E8552,1,1)</f>
        <v>G</v>
      </c>
      <c r="G8552" t="str">
        <f>IFERROR(MID($E8552,SEARCH("/",$E8552,SEARCH("/",$E8552)+1)+1,1),"")</f>
        <v>P</v>
      </c>
      <c r="H8552" t="s">
        <v>16</v>
      </c>
      <c r="I8552">
        <v>21</v>
      </c>
      <c r="J8552" t="b">
        <v>0</v>
      </c>
      <c r="K8552" s="7">
        <v>0</v>
      </c>
      <c r="L8552" s="7">
        <v>1</v>
      </c>
      <c r="M8552" s="7">
        <v>0</v>
      </c>
      <c r="N8552" s="7">
        <v>808</v>
      </c>
      <c r="O8552" s="7">
        <v>0</v>
      </c>
      <c r="P8552" s="7">
        <f>SUM(dane3[[#This Row],[RoomService]:[VRDeck]])</f>
        <v>809</v>
      </c>
      <c r="Q8552" t="s">
        <v>23360</v>
      </c>
      <c r="R8552" t="b">
        <v>0</v>
      </c>
    </row>
    <row r="8553" spans="1:18" x14ac:dyDescent="0.3">
      <c r="A8553" t="s">
        <v>23276</v>
      </c>
      <c r="B8553">
        <f>MID(dane3[[#This Row],[PassengerId]],1,4)+0</f>
        <v>9097</v>
      </c>
      <c r="C8553" t="s">
        <v>53</v>
      </c>
      <c r="D8553" t="b">
        <v>1</v>
      </c>
      <c r="E8553" t="s">
        <v>23277</v>
      </c>
      <c r="F8553" t="str">
        <f>MID($E8553,1,1)</f>
        <v>F</v>
      </c>
      <c r="G8553" t="str">
        <f>IFERROR(MID($E8553,SEARCH("/",$E8553,SEARCH("/",$E8553)+1)+1,1),"")</f>
        <v>P</v>
      </c>
      <c r="H8553" t="s">
        <v>16</v>
      </c>
      <c r="I8553">
        <v>34</v>
      </c>
      <c r="J8553" t="b">
        <v>0</v>
      </c>
      <c r="K8553" s="7">
        <v>0</v>
      </c>
      <c r="L8553" s="7">
        <v>0</v>
      </c>
      <c r="M8553" s="7">
        <v>0</v>
      </c>
      <c r="N8553" s="7">
        <v>0</v>
      </c>
      <c r="O8553" s="7">
        <v>0</v>
      </c>
      <c r="P8553" s="7">
        <f>SUM(dane3[[#This Row],[RoomService]:[VRDeck]])</f>
        <v>0</v>
      </c>
      <c r="Q8553" t="s">
        <v>23278</v>
      </c>
      <c r="R8553" t="b">
        <v>1</v>
      </c>
    </row>
    <row r="8554" spans="1:18" x14ac:dyDescent="0.3">
      <c r="A8554" t="s">
        <v>23364</v>
      </c>
      <c r="B8554">
        <f>MID(dane3[[#This Row],[PassengerId]],1,4)+0</f>
        <v>9131</v>
      </c>
      <c r="C8554" t="s">
        <v>14</v>
      </c>
      <c r="D8554" t="b">
        <v>0</v>
      </c>
      <c r="E8554" t="s">
        <v>23365</v>
      </c>
      <c r="F8554" t="str">
        <f>MID($E8554,1,1)</f>
        <v>C</v>
      </c>
      <c r="G8554" t="str">
        <f>IFERROR(MID($E8554,SEARCH("/",$E8554,SEARCH("/",$E8554)+1)+1,1),"")</f>
        <v>P</v>
      </c>
      <c r="H8554" t="s">
        <v>46</v>
      </c>
      <c r="I8554">
        <v>33</v>
      </c>
      <c r="J8554" t="b">
        <v>0</v>
      </c>
      <c r="K8554" s="7">
        <v>0</v>
      </c>
      <c r="L8554" s="7">
        <v>1961</v>
      </c>
      <c r="M8554" s="7">
        <v>0</v>
      </c>
      <c r="N8554" s="7">
        <v>226</v>
      </c>
      <c r="O8554" s="7">
        <v>1077</v>
      </c>
      <c r="P8554" s="7">
        <f>SUM(dane3[[#This Row],[RoomService]:[VRDeck]])</f>
        <v>3264</v>
      </c>
      <c r="Q8554" t="s">
        <v>23366</v>
      </c>
      <c r="R8554" t="b">
        <v>0</v>
      </c>
    </row>
    <row r="8555" spans="1:18" x14ac:dyDescent="0.3">
      <c r="A8555" t="s">
        <v>23367</v>
      </c>
      <c r="B8555">
        <f>MID(dane3[[#This Row],[PassengerId]],1,4)+0</f>
        <v>9131</v>
      </c>
      <c r="C8555" t="s">
        <v>14</v>
      </c>
      <c r="D8555" t="b">
        <v>1</v>
      </c>
      <c r="E8555" t="s">
        <v>23365</v>
      </c>
      <c r="F8555" t="str">
        <f>MID($E8555,1,1)</f>
        <v>C</v>
      </c>
      <c r="G8555" t="str">
        <f>IFERROR(MID($E8555,SEARCH("/",$E8555,SEARCH("/",$E8555)+1)+1,1),"")</f>
        <v>P</v>
      </c>
      <c r="H8555" t="s">
        <v>16</v>
      </c>
      <c r="I8555">
        <v>23</v>
      </c>
      <c r="J8555" t="b">
        <v>0</v>
      </c>
      <c r="K8555" s="7">
        <v>0</v>
      </c>
      <c r="L8555" s="7">
        <v>0</v>
      </c>
      <c r="M8555" s="7">
        <v>0</v>
      </c>
      <c r="N8555" s="7">
        <v>0</v>
      </c>
      <c r="O8555" s="7">
        <v>0</v>
      </c>
      <c r="P8555" s="7">
        <f>SUM(dane3[[#This Row],[RoomService]:[VRDeck]])</f>
        <v>0</v>
      </c>
      <c r="Q8555" t="s">
        <v>23368</v>
      </c>
      <c r="R8555" t="b">
        <v>1</v>
      </c>
    </row>
    <row r="8556" spans="1:18" x14ac:dyDescent="0.3">
      <c r="A8556" t="s">
        <v>23308</v>
      </c>
      <c r="B8556">
        <f>MID(dane3[[#This Row],[PassengerId]],1,4)+0</f>
        <v>9111</v>
      </c>
      <c r="C8556" t="s">
        <v>53</v>
      </c>
      <c r="D8556" t="b">
        <v>0</v>
      </c>
      <c r="E8556" t="s">
        <v>23309</v>
      </c>
      <c r="F8556" t="str">
        <f>MID($E8556,1,1)</f>
        <v>E</v>
      </c>
      <c r="G8556" t="str">
        <f>IFERROR(MID($E8556,SEARCH("/",$E8556,SEARCH("/",$E8556)+1)+1,1),"")</f>
        <v>S</v>
      </c>
      <c r="H8556" t="s">
        <v>16</v>
      </c>
      <c r="I8556">
        <v>38</v>
      </c>
      <c r="J8556" t="b">
        <v>0</v>
      </c>
      <c r="K8556" s="7">
        <v>1478</v>
      </c>
      <c r="L8556" s="7">
        <v>0</v>
      </c>
      <c r="M8556" s="7">
        <v>631</v>
      </c>
      <c r="N8556" s="7">
        <v>0</v>
      </c>
      <c r="O8556" s="7">
        <v>0</v>
      </c>
      <c r="P8556" s="7">
        <f>SUM(dane3[[#This Row],[RoomService]:[VRDeck]])</f>
        <v>2109</v>
      </c>
      <c r="Q8556" t="s">
        <v>23310</v>
      </c>
      <c r="R8556" t="b">
        <v>0</v>
      </c>
    </row>
    <row r="8557" spans="1:18" x14ac:dyDescent="0.3">
      <c r="A8557" t="s">
        <v>23311</v>
      </c>
      <c r="B8557">
        <f>MID(dane3[[#This Row],[PassengerId]],1,4)+0</f>
        <v>9112</v>
      </c>
      <c r="C8557" t="s">
        <v>53</v>
      </c>
      <c r="D8557" t="b">
        <v>0</v>
      </c>
      <c r="E8557" t="s">
        <v>23312</v>
      </c>
      <c r="F8557" t="str">
        <f>MID($E8557,1,1)</f>
        <v>D</v>
      </c>
      <c r="G8557" t="str">
        <f>IFERROR(MID($E8557,SEARCH("/",$E8557,SEARCH("/",$E8557)+1)+1,1),"")</f>
        <v>P</v>
      </c>
      <c r="H8557" t="s">
        <v>16</v>
      </c>
      <c r="I8557">
        <v>28</v>
      </c>
      <c r="J8557" t="b">
        <v>0</v>
      </c>
      <c r="K8557" s="7">
        <v>0</v>
      </c>
      <c r="L8557" s="7">
        <v>0</v>
      </c>
      <c r="M8557" s="7">
        <v>0</v>
      </c>
      <c r="N8557" s="7">
        <v>0</v>
      </c>
      <c r="O8557" s="7">
        <v>0</v>
      </c>
      <c r="P8557" s="7">
        <f>SUM(dane3[[#This Row],[RoomService]:[VRDeck]])</f>
        <v>0</v>
      </c>
      <c r="Q8557" t="s">
        <v>23313</v>
      </c>
      <c r="R8557" t="b">
        <v>0</v>
      </c>
    </row>
    <row r="8558" spans="1:18" x14ac:dyDescent="0.3">
      <c r="A8558" t="s">
        <v>23375</v>
      </c>
      <c r="B8558">
        <f>MID(dane3[[#This Row],[PassengerId]],1,4)+0</f>
        <v>9134</v>
      </c>
      <c r="C8558" t="s">
        <v>19</v>
      </c>
      <c r="D8558" t="b">
        <v>0</v>
      </c>
      <c r="E8558" t="s">
        <v>23376</v>
      </c>
      <c r="F8558" t="str">
        <f>MID($E8558,1,1)</f>
        <v>E</v>
      </c>
      <c r="G8558" t="str">
        <f>IFERROR(MID($E8558,SEARCH("/",$E8558,SEARCH("/",$E8558)+1)+1,1),"")</f>
        <v>S</v>
      </c>
      <c r="H8558" t="s">
        <v>16</v>
      </c>
      <c r="I8558">
        <v>13</v>
      </c>
      <c r="J8558" t="b">
        <v>0</v>
      </c>
      <c r="K8558" s="7">
        <v>590</v>
      </c>
      <c r="L8558" s="7">
        <v>0</v>
      </c>
      <c r="M8558" s="7">
        <v>32</v>
      </c>
      <c r="N8558" s="7">
        <v>363</v>
      </c>
      <c r="O8558" s="7">
        <v>0</v>
      </c>
      <c r="P8558" s="7">
        <f>SUM(dane3[[#This Row],[RoomService]:[VRDeck]])</f>
        <v>985</v>
      </c>
      <c r="Q8558" t="s">
        <v>23377</v>
      </c>
      <c r="R8558" t="b">
        <v>0</v>
      </c>
    </row>
    <row r="8559" spans="1:18" x14ac:dyDescent="0.3">
      <c r="A8559" t="s">
        <v>23378</v>
      </c>
      <c r="B8559">
        <f>MID(dane3[[#This Row],[PassengerId]],1,4)+0</f>
        <v>9136</v>
      </c>
      <c r="C8559" t="s">
        <v>19</v>
      </c>
      <c r="D8559" t="b">
        <v>0</v>
      </c>
      <c r="E8559" t="s">
        <v>23379</v>
      </c>
      <c r="F8559" t="str">
        <f>MID($E8559,1,1)</f>
        <v>G</v>
      </c>
      <c r="G8559" t="str">
        <f>IFERROR(MID($E8559,SEARCH("/",$E8559,SEARCH("/",$E8559)+1)+1,1),"")</f>
        <v>S</v>
      </c>
      <c r="H8559" t="s">
        <v>16</v>
      </c>
      <c r="I8559">
        <v>24</v>
      </c>
      <c r="J8559" t="b">
        <v>0</v>
      </c>
      <c r="K8559" s="7">
        <v>6</v>
      </c>
      <c r="L8559" s="7">
        <v>0</v>
      </c>
      <c r="M8559" s="7">
        <v>0</v>
      </c>
      <c r="N8559" s="7">
        <v>800</v>
      </c>
      <c r="O8559" s="7">
        <v>3</v>
      </c>
      <c r="P8559" s="7">
        <f>SUM(dane3[[#This Row],[RoomService]:[VRDeck]])</f>
        <v>809</v>
      </c>
      <c r="Q8559" t="s">
        <v>23380</v>
      </c>
      <c r="R8559" t="b">
        <v>0</v>
      </c>
    </row>
    <row r="8560" spans="1:18" x14ac:dyDescent="0.3">
      <c r="A8560" t="s">
        <v>23338</v>
      </c>
      <c r="B8560">
        <f>MID(dane3[[#This Row],[PassengerId]],1,4)+0</f>
        <v>9124</v>
      </c>
      <c r="C8560" t="s">
        <v>53</v>
      </c>
      <c r="D8560" t="b">
        <v>0</v>
      </c>
      <c r="E8560" t="s">
        <v>23339</v>
      </c>
      <c r="F8560" t="str">
        <f>MID($E8560,1,1)</f>
        <v>E</v>
      </c>
      <c r="G8560" t="str">
        <f>IFERROR(MID($E8560,SEARCH("/",$E8560,SEARCH("/",$E8560)+1)+1,1),"")</f>
        <v>S</v>
      </c>
      <c r="H8560" t="s">
        <v>16</v>
      </c>
      <c r="I8560">
        <v>26</v>
      </c>
      <c r="J8560" t="b">
        <v>0</v>
      </c>
      <c r="K8560" s="7">
        <v>733</v>
      </c>
      <c r="L8560" s="7">
        <v>0</v>
      </c>
      <c r="M8560" s="7">
        <v>1296</v>
      </c>
      <c r="N8560" s="7">
        <v>80</v>
      </c>
      <c r="O8560" s="7">
        <v>0</v>
      </c>
      <c r="P8560" s="7">
        <f>SUM(dane3[[#This Row],[RoomService]:[VRDeck]])</f>
        <v>2109</v>
      </c>
      <c r="Q8560" t="s">
        <v>23340</v>
      </c>
      <c r="R8560" t="b">
        <v>0</v>
      </c>
    </row>
    <row r="8561" spans="1:18" x14ac:dyDescent="0.3">
      <c r="A8561" t="s">
        <v>23341</v>
      </c>
      <c r="B8561">
        <f>MID(dane3[[#This Row],[PassengerId]],1,4)+0</f>
        <v>9125</v>
      </c>
      <c r="C8561" t="s">
        <v>53</v>
      </c>
      <c r="D8561" t="b">
        <v>1</v>
      </c>
      <c r="E8561" t="s">
        <v>23342</v>
      </c>
      <c r="F8561" t="str">
        <f>MID($E8561,1,1)</f>
        <v>E</v>
      </c>
      <c r="G8561" t="str">
        <f>IFERROR(MID($E8561,SEARCH("/",$E8561,SEARCH("/",$E8561)+1)+1,1),"")</f>
        <v>P</v>
      </c>
      <c r="H8561" t="s">
        <v>16</v>
      </c>
      <c r="I8561">
        <v>23</v>
      </c>
      <c r="J8561" t="b">
        <v>0</v>
      </c>
      <c r="K8561" s="7">
        <v>0</v>
      </c>
      <c r="L8561" s="7">
        <v>0</v>
      </c>
      <c r="M8561" s="7">
        <v>0</v>
      </c>
      <c r="N8561" s="7">
        <v>0</v>
      </c>
      <c r="O8561" s="7">
        <v>0</v>
      </c>
      <c r="P8561" s="7">
        <f>SUM(dane3[[#This Row],[RoomService]:[VRDeck]])</f>
        <v>0</v>
      </c>
      <c r="Q8561" t="s">
        <v>23343</v>
      </c>
      <c r="R8561" t="b">
        <v>1</v>
      </c>
    </row>
    <row r="8562" spans="1:18" x14ac:dyDescent="0.3">
      <c r="A8562" t="s">
        <v>23387</v>
      </c>
      <c r="B8562">
        <f>MID(dane3[[#This Row],[PassengerId]],1,4)+0</f>
        <v>9140</v>
      </c>
      <c r="C8562" t="s">
        <v>19</v>
      </c>
      <c r="D8562" t="b">
        <v>1</v>
      </c>
      <c r="E8562" t="s">
        <v>23388</v>
      </c>
      <c r="F8562" t="str">
        <f>MID($E8562,1,1)</f>
        <v>G</v>
      </c>
      <c r="G8562" t="str">
        <f>IFERROR(MID($E8562,SEARCH("/",$E8562,SEARCH("/",$E8562)+1)+1,1),"")</f>
        <v>P</v>
      </c>
      <c r="H8562" t="s">
        <v>32</v>
      </c>
      <c r="I8562">
        <v>19</v>
      </c>
      <c r="J8562" t="b">
        <v>0</v>
      </c>
      <c r="K8562" s="7">
        <v>0</v>
      </c>
      <c r="L8562" s="7">
        <v>0</v>
      </c>
      <c r="M8562" s="7">
        <v>0</v>
      </c>
      <c r="N8562" s="7">
        <v>0</v>
      </c>
      <c r="O8562" s="7">
        <v>0</v>
      </c>
      <c r="P8562" s="7">
        <f>SUM(dane3[[#This Row],[RoomService]:[VRDeck]])</f>
        <v>0</v>
      </c>
      <c r="Q8562" t="s">
        <v>23389</v>
      </c>
      <c r="R8562" t="b">
        <v>1</v>
      </c>
    </row>
    <row r="8563" spans="1:18" x14ac:dyDescent="0.3">
      <c r="A8563" t="s">
        <v>23390</v>
      </c>
      <c r="B8563">
        <f>MID(dane3[[#This Row],[PassengerId]],1,4)+0</f>
        <v>9141</v>
      </c>
      <c r="C8563" t="s">
        <v>14</v>
      </c>
      <c r="D8563" t="b">
        <v>1</v>
      </c>
      <c r="E8563" t="s">
        <v>23391</v>
      </c>
      <c r="F8563" t="str">
        <f>MID($E8563,1,1)</f>
        <v>B</v>
      </c>
      <c r="G8563" t="str">
        <f>IFERROR(MID($E8563,SEARCH("/",$E8563,SEARCH("/",$E8563)+1)+1,1),"")</f>
        <v>S</v>
      </c>
      <c r="H8563" t="s">
        <v>16</v>
      </c>
      <c r="I8563">
        <v>56</v>
      </c>
      <c r="J8563" t="b">
        <v>0</v>
      </c>
      <c r="K8563" s="7">
        <v>0</v>
      </c>
      <c r="L8563" s="7">
        <v>0</v>
      </c>
      <c r="M8563" s="7">
        <v>0</v>
      </c>
      <c r="N8563" s="7">
        <v>0</v>
      </c>
      <c r="O8563" s="7">
        <v>0</v>
      </c>
      <c r="P8563" s="7">
        <f>SUM(dane3[[#This Row],[RoomService]:[VRDeck]])</f>
        <v>0</v>
      </c>
      <c r="Q8563" t="s">
        <v>23392</v>
      </c>
      <c r="R8563" t="b">
        <v>1</v>
      </c>
    </row>
    <row r="8564" spans="1:18" x14ac:dyDescent="0.3">
      <c r="A8564" t="s">
        <v>23393</v>
      </c>
      <c r="B8564">
        <f>MID(dane3[[#This Row],[PassengerId]],1,4)+0</f>
        <v>9142</v>
      </c>
      <c r="C8564" t="s">
        <v>19</v>
      </c>
      <c r="D8564" t="b">
        <v>0</v>
      </c>
      <c r="E8564" t="s">
        <v>23394</v>
      </c>
      <c r="F8564" t="str">
        <f>MID($E8564,1,1)</f>
        <v>F</v>
      </c>
      <c r="G8564" t="str">
        <f>IFERROR(MID($E8564,SEARCH("/",$E8564,SEARCH("/",$E8564)+1)+1,1),"")</f>
        <v>P</v>
      </c>
      <c r="H8564" t="s">
        <v>16</v>
      </c>
      <c r="I8564">
        <v>18</v>
      </c>
      <c r="J8564" t="b">
        <v>0</v>
      </c>
      <c r="K8564" s="7">
        <v>83</v>
      </c>
      <c r="L8564" s="7">
        <v>165</v>
      </c>
      <c r="M8564" s="7">
        <v>1</v>
      </c>
      <c r="N8564" s="7">
        <v>0</v>
      </c>
      <c r="O8564" s="7">
        <v>2002</v>
      </c>
      <c r="P8564" s="7">
        <f>SUM(dane3[[#This Row],[RoomService]:[VRDeck]])</f>
        <v>2251</v>
      </c>
      <c r="Q8564" t="s">
        <v>23395</v>
      </c>
      <c r="R8564" t="b">
        <v>0</v>
      </c>
    </row>
    <row r="8565" spans="1:18" x14ac:dyDescent="0.3">
      <c r="A8565" t="s">
        <v>23396</v>
      </c>
      <c r="B8565">
        <f>MID(dane3[[#This Row],[PassengerId]],1,4)+0</f>
        <v>9144</v>
      </c>
      <c r="C8565" t="s">
        <v>19</v>
      </c>
      <c r="D8565" t="b">
        <v>0</v>
      </c>
      <c r="E8565" t="s">
        <v>23397</v>
      </c>
      <c r="F8565" t="str">
        <f>MID($E8565,1,1)</f>
        <v>F</v>
      </c>
      <c r="G8565" t="str">
        <f>IFERROR(MID($E8565,SEARCH("/",$E8565,SEARCH("/",$E8565)+1)+1,1),"")</f>
        <v>S</v>
      </c>
      <c r="H8565" t="s">
        <v>16</v>
      </c>
      <c r="I8565">
        <v>22</v>
      </c>
      <c r="J8565" t="b">
        <v>0</v>
      </c>
      <c r="K8565" s="7">
        <v>1</v>
      </c>
      <c r="L8565" s="7">
        <v>702</v>
      </c>
      <c r="M8565" s="7">
        <v>0</v>
      </c>
      <c r="N8565" s="7">
        <v>0</v>
      </c>
      <c r="O8565" s="7">
        <v>0</v>
      </c>
      <c r="P8565" s="7">
        <f>SUM(dane3[[#This Row],[RoomService]:[VRDeck]])</f>
        <v>703</v>
      </c>
      <c r="Q8565" t="s">
        <v>23398</v>
      </c>
      <c r="R8565" t="b">
        <v>0</v>
      </c>
    </row>
    <row r="8566" spans="1:18" x14ac:dyDescent="0.3">
      <c r="A8566" t="s">
        <v>23399</v>
      </c>
      <c r="B8566">
        <f>MID(dane3[[#This Row],[PassengerId]],1,4)+0</f>
        <v>9145</v>
      </c>
      <c r="C8566" t="s">
        <v>19</v>
      </c>
      <c r="D8566" t="b">
        <v>1</v>
      </c>
      <c r="E8566" t="s">
        <v>23400</v>
      </c>
      <c r="F8566" t="str">
        <f>MID($E8566,1,1)</f>
        <v>G</v>
      </c>
      <c r="G8566" t="str">
        <f>IFERROR(MID($E8566,SEARCH("/",$E8566,SEARCH("/",$E8566)+1)+1,1),"")</f>
        <v>P</v>
      </c>
      <c r="H8566" t="s">
        <v>16</v>
      </c>
      <c r="I8566">
        <v>34</v>
      </c>
      <c r="J8566" t="b">
        <v>0</v>
      </c>
      <c r="K8566" s="7">
        <v>0</v>
      </c>
      <c r="L8566" s="7">
        <v>0</v>
      </c>
      <c r="M8566" s="7">
        <v>0</v>
      </c>
      <c r="N8566" s="7">
        <v>0</v>
      </c>
      <c r="O8566" s="7">
        <v>0</v>
      </c>
      <c r="P8566" s="7">
        <f>SUM(dane3[[#This Row],[RoomService]:[VRDeck]])</f>
        <v>0</v>
      </c>
      <c r="Q8566" t="s">
        <v>23401</v>
      </c>
      <c r="R8566" t="b">
        <v>0</v>
      </c>
    </row>
    <row r="8567" spans="1:18" x14ac:dyDescent="0.3">
      <c r="A8567" t="s">
        <v>23402</v>
      </c>
      <c r="B8567">
        <f>MID(dane3[[#This Row],[PassengerId]],1,4)+0</f>
        <v>9148</v>
      </c>
      <c r="C8567" t="s">
        <v>19</v>
      </c>
      <c r="D8567" t="b">
        <v>0</v>
      </c>
      <c r="E8567" t="s">
        <v>23403</v>
      </c>
      <c r="F8567" t="str">
        <f>MID($E8567,1,1)</f>
        <v>G</v>
      </c>
      <c r="G8567" t="str">
        <f>IFERROR(MID($E8567,SEARCH("/",$E8567,SEARCH("/",$E8567)+1)+1,1),"")</f>
        <v>S</v>
      </c>
      <c r="H8567" t="s">
        <v>16</v>
      </c>
      <c r="I8567">
        <v>11</v>
      </c>
      <c r="J8567" t="b">
        <v>0</v>
      </c>
      <c r="K8567" s="7">
        <v>0</v>
      </c>
      <c r="L8567" s="7">
        <v>0</v>
      </c>
      <c r="M8567" s="7">
        <v>0</v>
      </c>
      <c r="N8567" s="7">
        <v>0</v>
      </c>
      <c r="O8567" s="7">
        <v>0</v>
      </c>
      <c r="P8567" s="7">
        <f>SUM(dane3[[#This Row],[RoomService]:[VRDeck]])</f>
        <v>0</v>
      </c>
      <c r="Q8567" t="s">
        <v>23404</v>
      </c>
      <c r="R8567" t="b">
        <v>0</v>
      </c>
    </row>
    <row r="8568" spans="1:18" x14ac:dyDescent="0.3">
      <c r="A8568" t="s">
        <v>23405</v>
      </c>
      <c r="B8568">
        <f>MID(dane3[[#This Row],[PassengerId]],1,4)+0</f>
        <v>9149</v>
      </c>
      <c r="C8568" t="s">
        <v>14</v>
      </c>
      <c r="D8568" t="b">
        <v>1</v>
      </c>
      <c r="E8568" t="s">
        <v>23406</v>
      </c>
      <c r="F8568" t="str">
        <f>MID($E8568,1,1)</f>
        <v>B</v>
      </c>
      <c r="G8568" t="str">
        <f>IFERROR(MID($E8568,SEARCH("/",$E8568,SEARCH("/",$E8568)+1)+1,1),"")</f>
        <v>S</v>
      </c>
      <c r="H8568" t="s">
        <v>46</v>
      </c>
      <c r="I8568">
        <v>37</v>
      </c>
      <c r="J8568" t="b">
        <v>0</v>
      </c>
      <c r="K8568" s="7">
        <v>0</v>
      </c>
      <c r="L8568" s="7">
        <v>0</v>
      </c>
      <c r="M8568" s="7">
        <v>0</v>
      </c>
      <c r="N8568" s="7">
        <v>0</v>
      </c>
      <c r="O8568" s="7">
        <v>0</v>
      </c>
      <c r="P8568" s="7">
        <f>SUM(dane3[[#This Row],[RoomService]:[VRDeck]])</f>
        <v>0</v>
      </c>
      <c r="Q8568" t="s">
        <v>23407</v>
      </c>
      <c r="R8568" t="b">
        <v>1</v>
      </c>
    </row>
    <row r="8569" spans="1:18" x14ac:dyDescent="0.3">
      <c r="A8569" t="s">
        <v>23408</v>
      </c>
      <c r="B8569">
        <f>MID(dane3[[#This Row],[PassengerId]],1,4)+0</f>
        <v>9149</v>
      </c>
      <c r="C8569" t="s">
        <v>14</v>
      </c>
      <c r="D8569" t="b">
        <v>0</v>
      </c>
      <c r="E8569" t="s">
        <v>23406</v>
      </c>
      <c r="F8569" t="str">
        <f>MID($E8569,1,1)</f>
        <v>B</v>
      </c>
      <c r="G8569" t="str">
        <f>IFERROR(MID($E8569,SEARCH("/",$E8569,SEARCH("/",$E8569)+1)+1,1),"")</f>
        <v>S</v>
      </c>
      <c r="H8569" t="s">
        <v>46</v>
      </c>
      <c r="I8569">
        <v>22</v>
      </c>
      <c r="J8569" t="b">
        <v>0</v>
      </c>
      <c r="K8569" s="7">
        <v>0</v>
      </c>
      <c r="L8569" s="7">
        <v>36</v>
      </c>
      <c r="M8569" s="7">
        <v>1</v>
      </c>
      <c r="N8569" s="7">
        <v>3761</v>
      </c>
      <c r="O8569" s="7">
        <v>4521</v>
      </c>
      <c r="P8569" s="7">
        <f>SUM(dane3[[#This Row],[RoomService]:[VRDeck]])</f>
        <v>8319</v>
      </c>
      <c r="Q8569" t="s">
        <v>23409</v>
      </c>
      <c r="R8569" t="b">
        <v>0</v>
      </c>
    </row>
    <row r="8570" spans="1:18" x14ac:dyDescent="0.3">
      <c r="A8570" t="s">
        <v>23410</v>
      </c>
      <c r="B8570">
        <f>MID(dane3[[#This Row],[PassengerId]],1,4)+0</f>
        <v>9150</v>
      </c>
      <c r="C8570" t="s">
        <v>19</v>
      </c>
      <c r="D8570" t="b">
        <v>0</v>
      </c>
      <c r="E8570" t="s">
        <v>23411</v>
      </c>
      <c r="F8570" t="str">
        <f>MID($E8570,1,1)</f>
        <v>G</v>
      </c>
      <c r="G8570" t="str">
        <f>IFERROR(MID($E8570,SEARCH("/",$E8570,SEARCH("/",$E8570)+1)+1,1),"")</f>
        <v>S</v>
      </c>
      <c r="H8570" t="s">
        <v>16</v>
      </c>
      <c r="I8570">
        <v>45</v>
      </c>
      <c r="J8570" t="b">
        <v>0</v>
      </c>
      <c r="K8570" s="7">
        <v>1</v>
      </c>
      <c r="L8570" s="7">
        <v>0</v>
      </c>
      <c r="M8570" s="7">
        <v>638</v>
      </c>
      <c r="N8570" s="7">
        <v>9</v>
      </c>
      <c r="O8570" s="7">
        <v>161</v>
      </c>
      <c r="P8570" s="7">
        <f>SUM(dane3[[#This Row],[RoomService]:[VRDeck]])</f>
        <v>809</v>
      </c>
      <c r="Q8570" t="s">
        <v>23412</v>
      </c>
      <c r="R8570" t="b">
        <v>0</v>
      </c>
    </row>
    <row r="8571" spans="1:18" x14ac:dyDescent="0.3">
      <c r="A8571" t="s">
        <v>23344</v>
      </c>
      <c r="B8571">
        <f>MID(dane3[[#This Row],[PassengerId]],1,4)+0</f>
        <v>9125</v>
      </c>
      <c r="C8571" t="s">
        <v>53</v>
      </c>
      <c r="D8571" t="b">
        <v>1</v>
      </c>
      <c r="E8571" t="s">
        <v>23342</v>
      </c>
      <c r="F8571" t="str">
        <f>MID($E8571,1,1)</f>
        <v>E</v>
      </c>
      <c r="G8571" t="str">
        <f>IFERROR(MID($E8571,SEARCH("/",$E8571,SEARCH("/",$E8571)+1)+1,1),"")</f>
        <v>P</v>
      </c>
      <c r="H8571" t="s">
        <v>16</v>
      </c>
      <c r="I8571">
        <v>55</v>
      </c>
      <c r="J8571" t="b">
        <v>0</v>
      </c>
      <c r="K8571" s="7">
        <v>0</v>
      </c>
      <c r="L8571" s="7">
        <v>0</v>
      </c>
      <c r="M8571" s="7">
        <v>0</v>
      </c>
      <c r="N8571" s="7">
        <v>0</v>
      </c>
      <c r="O8571" s="7">
        <v>0</v>
      </c>
      <c r="P8571" s="7">
        <f>SUM(dane3[[#This Row],[RoomService]:[VRDeck]])</f>
        <v>0</v>
      </c>
      <c r="Q8571" t="s">
        <v>23345</v>
      </c>
      <c r="R8571" t="b">
        <v>1</v>
      </c>
    </row>
    <row r="8572" spans="1:18" x14ac:dyDescent="0.3">
      <c r="A8572" t="s">
        <v>23416</v>
      </c>
      <c r="B8572">
        <f>MID(dane3[[#This Row],[PassengerId]],1,4)+0</f>
        <v>9152</v>
      </c>
      <c r="C8572" t="s">
        <v>19</v>
      </c>
      <c r="D8572" t="b">
        <v>1</v>
      </c>
      <c r="E8572" t="s">
        <v>23417</v>
      </c>
      <c r="F8572" t="str">
        <f>MID($E8572,1,1)</f>
        <v>G</v>
      </c>
      <c r="G8572" t="str">
        <f>IFERROR(MID($E8572,SEARCH("/",$E8572,SEARCH("/",$E8572)+1)+1,1),"")</f>
        <v>P</v>
      </c>
      <c r="H8572" t="s">
        <v>16</v>
      </c>
      <c r="I8572">
        <v>39</v>
      </c>
      <c r="J8572" t="b">
        <v>0</v>
      </c>
      <c r="K8572" s="7">
        <v>0</v>
      </c>
      <c r="L8572" s="7">
        <v>0</v>
      </c>
      <c r="M8572" s="7">
        <v>0</v>
      </c>
      <c r="N8572" s="7">
        <v>0</v>
      </c>
      <c r="O8572" s="7">
        <v>0</v>
      </c>
      <c r="P8572" s="7">
        <f>SUM(dane3[[#This Row],[RoomService]:[VRDeck]])</f>
        <v>0</v>
      </c>
      <c r="Q8572" t="s">
        <v>23418</v>
      </c>
      <c r="R8572" t="b">
        <v>1</v>
      </c>
    </row>
    <row r="8573" spans="1:18" x14ac:dyDescent="0.3">
      <c r="A8573" t="s">
        <v>23419</v>
      </c>
      <c r="B8573">
        <f>MID(dane3[[#This Row],[PassengerId]],1,4)+0</f>
        <v>9156</v>
      </c>
      <c r="C8573" t="s">
        <v>14</v>
      </c>
      <c r="D8573" t="b">
        <v>1</v>
      </c>
      <c r="E8573" t="s">
        <v>23420</v>
      </c>
      <c r="F8573" t="str">
        <f>MID($E8573,1,1)</f>
        <v>B</v>
      </c>
      <c r="G8573" t="str">
        <f>IFERROR(MID($E8573,SEARCH("/",$E8573,SEARCH("/",$E8573)+1)+1,1),"")</f>
        <v>S</v>
      </c>
      <c r="H8573" t="s">
        <v>16</v>
      </c>
      <c r="I8573">
        <v>28</v>
      </c>
      <c r="J8573" t="b">
        <v>0</v>
      </c>
      <c r="K8573" s="7">
        <v>0</v>
      </c>
      <c r="L8573" s="7">
        <v>0</v>
      </c>
      <c r="M8573" s="7">
        <v>0</v>
      </c>
      <c r="N8573" s="7">
        <v>0</v>
      </c>
      <c r="O8573" s="7">
        <v>0</v>
      </c>
      <c r="P8573" s="7">
        <f>SUM(dane3[[#This Row],[RoomService]:[VRDeck]])</f>
        <v>0</v>
      </c>
      <c r="Q8573" t="s">
        <v>23421</v>
      </c>
      <c r="R8573" t="b">
        <v>1</v>
      </c>
    </row>
    <row r="8574" spans="1:18" x14ac:dyDescent="0.3">
      <c r="A8574" t="s">
        <v>23422</v>
      </c>
      <c r="B8574">
        <f>MID(dane3[[#This Row],[PassengerId]],1,4)+0</f>
        <v>9157</v>
      </c>
      <c r="C8574" t="s">
        <v>19</v>
      </c>
      <c r="D8574" t="b">
        <v>0</v>
      </c>
      <c r="E8574" t="s">
        <v>23423</v>
      </c>
      <c r="F8574" t="str">
        <f>MID($E8574,1,1)</f>
        <v>G</v>
      </c>
      <c r="G8574" t="str">
        <f>IFERROR(MID($E8574,SEARCH("/",$E8574,SEARCH("/",$E8574)+1)+1,1),"")</f>
        <v>S</v>
      </c>
      <c r="H8574" t="s">
        <v>16</v>
      </c>
      <c r="I8574">
        <v>36</v>
      </c>
      <c r="J8574" t="b">
        <v>0</v>
      </c>
      <c r="K8574" s="7">
        <v>0</v>
      </c>
      <c r="L8574" s="7">
        <v>281</v>
      </c>
      <c r="M8574" s="7">
        <v>0</v>
      </c>
      <c r="N8574" s="7">
        <v>0</v>
      </c>
      <c r="O8574" s="7">
        <v>632</v>
      </c>
      <c r="P8574" s="7">
        <f>SUM(dane3[[#This Row],[RoomService]:[VRDeck]])</f>
        <v>913</v>
      </c>
      <c r="Q8574" t="s">
        <v>23424</v>
      </c>
      <c r="R8574" t="b">
        <v>0</v>
      </c>
    </row>
    <row r="8575" spans="1:18" x14ac:dyDescent="0.3">
      <c r="A8575" t="s">
        <v>23425</v>
      </c>
      <c r="B8575">
        <f>MID(dane3[[#This Row],[PassengerId]],1,4)+0</f>
        <v>9157</v>
      </c>
      <c r="C8575" t="s">
        <v>19</v>
      </c>
      <c r="D8575" t="b">
        <v>1</v>
      </c>
      <c r="E8575" t="s">
        <v>23423</v>
      </c>
      <c r="F8575" t="str">
        <f>MID($E8575,1,1)</f>
        <v>G</v>
      </c>
      <c r="G8575" t="str">
        <f>IFERROR(MID($E8575,SEARCH("/",$E8575,SEARCH("/",$E8575)+1)+1,1),"")</f>
        <v>S</v>
      </c>
      <c r="H8575" t="s">
        <v>32</v>
      </c>
      <c r="I8575">
        <v>1</v>
      </c>
      <c r="J8575" t="b">
        <v>0</v>
      </c>
      <c r="K8575" s="7">
        <v>0</v>
      </c>
      <c r="L8575" s="7">
        <v>0</v>
      </c>
      <c r="M8575" s="7">
        <v>0</v>
      </c>
      <c r="N8575" s="7">
        <v>0</v>
      </c>
      <c r="O8575" s="7">
        <v>0</v>
      </c>
      <c r="P8575" s="7">
        <f>SUM(dane3[[#This Row],[RoomService]:[VRDeck]])</f>
        <v>0</v>
      </c>
      <c r="Q8575" t="s">
        <v>23426</v>
      </c>
      <c r="R8575" t="b">
        <v>1</v>
      </c>
    </row>
    <row r="8576" spans="1:18" x14ac:dyDescent="0.3">
      <c r="A8576" t="s">
        <v>23427</v>
      </c>
      <c r="B8576">
        <f>MID(dane3[[#This Row],[PassengerId]],1,4)+0</f>
        <v>9157</v>
      </c>
      <c r="C8576" t="s">
        <v>19</v>
      </c>
      <c r="D8576" t="b">
        <v>0</v>
      </c>
      <c r="E8576" t="s">
        <v>23423</v>
      </c>
      <c r="F8576" t="str">
        <f>MID($E8576,1,1)</f>
        <v>G</v>
      </c>
      <c r="G8576" t="str">
        <f>IFERROR(MID($E8576,SEARCH("/",$E8576,SEARCH("/",$E8576)+1)+1,1),"")</f>
        <v>S</v>
      </c>
      <c r="H8576" t="s">
        <v>32</v>
      </c>
      <c r="I8576">
        <v>10</v>
      </c>
      <c r="J8576" t="b">
        <v>0</v>
      </c>
      <c r="K8576" s="7">
        <v>0</v>
      </c>
      <c r="L8576" s="7">
        <v>0</v>
      </c>
      <c r="M8576" s="7">
        <v>0</v>
      </c>
      <c r="N8576" s="7">
        <v>0</v>
      </c>
      <c r="O8576" s="7">
        <v>0</v>
      </c>
      <c r="P8576" s="7">
        <f>SUM(dane3[[#This Row],[RoomService]:[VRDeck]])</f>
        <v>0</v>
      </c>
      <c r="Q8576" t="s">
        <v>23428</v>
      </c>
      <c r="R8576" t="b">
        <v>1</v>
      </c>
    </row>
    <row r="8577" spans="1:18" x14ac:dyDescent="0.3">
      <c r="A8577" t="s">
        <v>23429</v>
      </c>
      <c r="B8577">
        <f>MID(dane3[[#This Row],[PassengerId]],1,4)+0</f>
        <v>9157</v>
      </c>
      <c r="C8577" t="s">
        <v>19</v>
      </c>
      <c r="D8577" t="b">
        <v>0</v>
      </c>
      <c r="E8577" t="s">
        <v>23423</v>
      </c>
      <c r="F8577" t="str">
        <f>MID($E8577,1,1)</f>
        <v>G</v>
      </c>
      <c r="G8577" t="str">
        <f>IFERROR(MID($E8577,SEARCH("/",$E8577,SEARCH("/",$E8577)+1)+1,1),"")</f>
        <v>S</v>
      </c>
      <c r="H8577" t="s">
        <v>46</v>
      </c>
      <c r="I8577">
        <v>12</v>
      </c>
      <c r="J8577" t="b">
        <v>0</v>
      </c>
      <c r="K8577" s="7">
        <v>0</v>
      </c>
      <c r="L8577" s="7">
        <v>0</v>
      </c>
      <c r="M8577" s="7">
        <v>0</v>
      </c>
      <c r="N8577" s="7">
        <v>0</v>
      </c>
      <c r="O8577" s="7">
        <v>0</v>
      </c>
      <c r="P8577" s="7">
        <f>SUM(dane3[[#This Row],[RoomService]:[VRDeck]])</f>
        <v>0</v>
      </c>
      <c r="Q8577" t="s">
        <v>23430</v>
      </c>
      <c r="R8577" t="b">
        <v>1</v>
      </c>
    </row>
    <row r="8578" spans="1:18" x14ac:dyDescent="0.3">
      <c r="A8578" t="s">
        <v>23431</v>
      </c>
      <c r="B8578">
        <f>MID(dane3[[#This Row],[PassengerId]],1,4)+0</f>
        <v>9157</v>
      </c>
      <c r="C8578" t="s">
        <v>19</v>
      </c>
      <c r="D8578" t="b">
        <v>0</v>
      </c>
      <c r="E8578" t="s">
        <v>23423</v>
      </c>
      <c r="F8578" t="str">
        <f>MID($E8578,1,1)</f>
        <v>G</v>
      </c>
      <c r="G8578" t="str">
        <f>IFERROR(MID($E8578,SEARCH("/",$E8578,SEARCH("/",$E8578)+1)+1,1),"")</f>
        <v>S</v>
      </c>
      <c r="H8578" t="s">
        <v>16</v>
      </c>
      <c r="I8578">
        <v>31</v>
      </c>
      <c r="J8578" t="b">
        <v>0</v>
      </c>
      <c r="K8578" s="7">
        <v>0</v>
      </c>
      <c r="L8578" s="7">
        <v>522</v>
      </c>
      <c r="M8578" s="7">
        <v>0</v>
      </c>
      <c r="N8578" s="7">
        <v>54</v>
      </c>
      <c r="O8578" s="7">
        <v>332</v>
      </c>
      <c r="P8578" s="7">
        <f>SUM(dane3[[#This Row],[RoomService]:[VRDeck]])</f>
        <v>908</v>
      </c>
      <c r="Q8578" t="s">
        <v>23432</v>
      </c>
      <c r="R8578" t="b">
        <v>0</v>
      </c>
    </row>
    <row r="8579" spans="1:18" x14ac:dyDescent="0.3">
      <c r="A8579" t="s">
        <v>23433</v>
      </c>
      <c r="B8579">
        <f>MID(dane3[[#This Row],[PassengerId]],1,4)+0</f>
        <v>9157</v>
      </c>
      <c r="C8579" t="s">
        <v>19</v>
      </c>
      <c r="D8579" t="b">
        <v>0</v>
      </c>
      <c r="E8579" t="s">
        <v>23423</v>
      </c>
      <c r="F8579" t="str">
        <f>MID($E8579,1,1)</f>
        <v>G</v>
      </c>
      <c r="G8579" t="str">
        <f>IFERROR(MID($E8579,SEARCH("/",$E8579,SEARCH("/",$E8579)+1)+1,1),"")</f>
        <v>S</v>
      </c>
      <c r="H8579" t="s">
        <v>16</v>
      </c>
      <c r="I8579">
        <v>12</v>
      </c>
      <c r="J8579" t="b">
        <v>0</v>
      </c>
      <c r="K8579" s="7">
        <v>0</v>
      </c>
      <c r="L8579" s="7">
        <v>0</v>
      </c>
      <c r="M8579" s="7">
        <v>0</v>
      </c>
      <c r="N8579" s="7">
        <v>0</v>
      </c>
      <c r="O8579" s="7">
        <v>0</v>
      </c>
      <c r="P8579" s="7">
        <f>SUM(dane3[[#This Row],[RoomService]:[VRDeck]])</f>
        <v>0</v>
      </c>
      <c r="Q8579" t="s">
        <v>23434</v>
      </c>
      <c r="R8579" t="b">
        <v>0</v>
      </c>
    </row>
    <row r="8580" spans="1:18" x14ac:dyDescent="0.3">
      <c r="A8580" t="s">
        <v>23435</v>
      </c>
      <c r="B8580">
        <f>MID(dane3[[#This Row],[PassengerId]],1,4)+0</f>
        <v>9157</v>
      </c>
      <c r="C8580" t="s">
        <v>19</v>
      </c>
      <c r="D8580" t="b">
        <v>1</v>
      </c>
      <c r="E8580" t="s">
        <v>23423</v>
      </c>
      <c r="F8580" t="str">
        <f>MID($E8580,1,1)</f>
        <v>G</v>
      </c>
      <c r="G8580" t="str">
        <f>IFERROR(MID($E8580,SEARCH("/",$E8580,SEARCH("/",$E8580)+1)+1,1),"")</f>
        <v>S</v>
      </c>
      <c r="H8580" t="s">
        <v>16</v>
      </c>
      <c r="I8580">
        <v>3</v>
      </c>
      <c r="J8580" t="b">
        <v>0</v>
      </c>
      <c r="K8580" s="7">
        <v>0</v>
      </c>
      <c r="L8580" s="7">
        <v>0</v>
      </c>
      <c r="M8580" s="7">
        <v>0</v>
      </c>
      <c r="N8580" s="7">
        <v>0</v>
      </c>
      <c r="O8580" s="7">
        <v>0</v>
      </c>
      <c r="P8580" s="7">
        <f>SUM(dane3[[#This Row],[RoomService]:[VRDeck]])</f>
        <v>0</v>
      </c>
      <c r="Q8580" t="s">
        <v>23436</v>
      </c>
      <c r="R8580" t="b">
        <v>1</v>
      </c>
    </row>
    <row r="8581" spans="1:18" x14ac:dyDescent="0.3">
      <c r="A8581" t="s">
        <v>23437</v>
      </c>
      <c r="B8581">
        <f>MID(dane3[[#This Row],[PassengerId]],1,4)+0</f>
        <v>9158</v>
      </c>
      <c r="C8581" t="s">
        <v>14</v>
      </c>
      <c r="D8581" t="b">
        <v>1</v>
      </c>
      <c r="E8581" t="s">
        <v>23438</v>
      </c>
      <c r="F8581" t="str">
        <f>MID($E8581,1,1)</f>
        <v>B</v>
      </c>
      <c r="G8581" t="str">
        <f>IFERROR(MID($E8581,SEARCH("/",$E8581,SEARCH("/",$E8581)+1)+1,1),"")</f>
        <v>P</v>
      </c>
      <c r="H8581" t="s">
        <v>46</v>
      </c>
      <c r="I8581">
        <v>30</v>
      </c>
      <c r="J8581" t="b">
        <v>1</v>
      </c>
      <c r="K8581" s="7">
        <v>0</v>
      </c>
      <c r="L8581" s="7">
        <v>0</v>
      </c>
      <c r="M8581" s="7">
        <v>0</v>
      </c>
      <c r="N8581" s="7">
        <v>0</v>
      </c>
      <c r="O8581" s="7">
        <v>0</v>
      </c>
      <c r="P8581" s="7">
        <f>SUM(dane3[[#This Row],[RoomService]:[VRDeck]])</f>
        <v>0</v>
      </c>
      <c r="Q8581" t="s">
        <v>23439</v>
      </c>
      <c r="R8581" t="b">
        <v>1</v>
      </c>
    </row>
    <row r="8582" spans="1:18" x14ac:dyDescent="0.3">
      <c r="A8582" t="s">
        <v>23440</v>
      </c>
      <c r="B8582">
        <f>MID(dane3[[#This Row],[PassengerId]],1,4)+0</f>
        <v>9159</v>
      </c>
      <c r="C8582" t="s">
        <v>19</v>
      </c>
      <c r="D8582" t="b">
        <v>0</v>
      </c>
      <c r="E8582" t="s">
        <v>23441</v>
      </c>
      <c r="F8582" t="str">
        <f>MID($E8582,1,1)</f>
        <v>F</v>
      </c>
      <c r="G8582" t="str">
        <f>IFERROR(MID($E8582,SEARCH("/",$E8582,SEARCH("/",$E8582)+1)+1,1),"")</f>
        <v>P</v>
      </c>
      <c r="H8582" t="s">
        <v>16</v>
      </c>
      <c r="I8582">
        <v>41</v>
      </c>
      <c r="J8582" t="b">
        <v>0</v>
      </c>
      <c r="K8582" s="7">
        <v>169</v>
      </c>
      <c r="L8582" s="7">
        <v>0</v>
      </c>
      <c r="M8582" s="7">
        <v>516</v>
      </c>
      <c r="N8582" s="7">
        <v>0</v>
      </c>
      <c r="O8582" s="7">
        <v>52</v>
      </c>
      <c r="P8582" s="7">
        <f>SUM(dane3[[#This Row],[RoomService]:[VRDeck]])</f>
        <v>737</v>
      </c>
      <c r="Q8582" t="s">
        <v>23442</v>
      </c>
      <c r="R8582" t="b">
        <v>1</v>
      </c>
    </row>
    <row r="8583" spans="1:18" x14ac:dyDescent="0.3">
      <c r="A8583" t="s">
        <v>23443</v>
      </c>
      <c r="B8583">
        <f>MID(dane3[[#This Row],[PassengerId]],1,4)+0</f>
        <v>9160</v>
      </c>
      <c r="C8583" t="s">
        <v>19</v>
      </c>
      <c r="D8583" t="b">
        <v>0</v>
      </c>
      <c r="E8583" t="s">
        <v>23444</v>
      </c>
      <c r="F8583" t="str">
        <f>MID($E8583,1,1)</f>
        <v>F</v>
      </c>
      <c r="G8583" t="str">
        <f>IFERROR(MID($E8583,SEARCH("/",$E8583,SEARCH("/",$E8583)+1)+1,1),"")</f>
        <v>S</v>
      </c>
      <c r="H8583" t="s">
        <v>16</v>
      </c>
      <c r="I8583">
        <v>19</v>
      </c>
      <c r="J8583" t="b">
        <v>0</v>
      </c>
      <c r="K8583" s="7">
        <v>640</v>
      </c>
      <c r="L8583" s="7">
        <v>0</v>
      </c>
      <c r="M8583" s="7">
        <v>0</v>
      </c>
      <c r="N8583" s="7">
        <v>38</v>
      </c>
      <c r="O8583" s="7">
        <v>12</v>
      </c>
      <c r="P8583" s="7">
        <f>SUM(dane3[[#This Row],[RoomService]:[VRDeck]])</f>
        <v>690</v>
      </c>
      <c r="Q8583" t="s">
        <v>23445</v>
      </c>
      <c r="R8583" t="b">
        <v>0</v>
      </c>
    </row>
    <row r="8584" spans="1:18" x14ac:dyDescent="0.3">
      <c r="A8584" t="s">
        <v>23446</v>
      </c>
      <c r="B8584">
        <f>MID(dane3[[#This Row],[PassengerId]],1,4)+0</f>
        <v>9161</v>
      </c>
      <c r="C8584" t="s">
        <v>19</v>
      </c>
      <c r="D8584" t="b">
        <v>1</v>
      </c>
      <c r="E8584" t="s">
        <v>23447</v>
      </c>
      <c r="F8584" t="str">
        <f>MID($E8584,1,1)</f>
        <v>G</v>
      </c>
      <c r="G8584" t="str">
        <f>IFERROR(MID($E8584,SEARCH("/",$E8584,SEARCH("/",$E8584)+1)+1,1),"")</f>
        <v>P</v>
      </c>
      <c r="H8584" t="s">
        <v>46</v>
      </c>
      <c r="I8584">
        <v>38</v>
      </c>
      <c r="J8584" t="b">
        <v>0</v>
      </c>
      <c r="K8584" s="7">
        <v>0</v>
      </c>
      <c r="L8584" s="7">
        <v>0</v>
      </c>
      <c r="M8584" s="7">
        <v>0</v>
      </c>
      <c r="N8584" s="7">
        <v>0</v>
      </c>
      <c r="O8584" s="7">
        <v>0</v>
      </c>
      <c r="P8584" s="7">
        <f>SUM(dane3[[#This Row],[RoomService]:[VRDeck]])</f>
        <v>0</v>
      </c>
      <c r="Q8584" t="s">
        <v>23448</v>
      </c>
      <c r="R8584" t="b">
        <v>0</v>
      </c>
    </row>
    <row r="8585" spans="1:18" x14ac:dyDescent="0.3">
      <c r="A8585" t="s">
        <v>23449</v>
      </c>
      <c r="B8585">
        <f>MID(dane3[[#This Row],[PassengerId]],1,4)+0</f>
        <v>9161</v>
      </c>
      <c r="C8585" t="s">
        <v>19</v>
      </c>
      <c r="D8585" t="b">
        <v>1</v>
      </c>
      <c r="E8585" t="s">
        <v>23447</v>
      </c>
      <c r="F8585" t="str">
        <f>MID($E8585,1,1)</f>
        <v>G</v>
      </c>
      <c r="G8585" t="str">
        <f>IFERROR(MID($E8585,SEARCH("/",$E8585,SEARCH("/",$E8585)+1)+1,1),"")</f>
        <v>P</v>
      </c>
      <c r="H8585" t="s">
        <v>16</v>
      </c>
      <c r="I8585">
        <v>36</v>
      </c>
      <c r="J8585" t="b">
        <v>0</v>
      </c>
      <c r="K8585" s="7">
        <v>0</v>
      </c>
      <c r="L8585" s="7">
        <v>0</v>
      </c>
      <c r="M8585" s="7">
        <v>0</v>
      </c>
      <c r="N8585" s="7">
        <v>0</v>
      </c>
      <c r="O8585" s="7">
        <v>0</v>
      </c>
      <c r="P8585" s="7">
        <f>SUM(dane3[[#This Row],[RoomService]:[VRDeck]])</f>
        <v>0</v>
      </c>
      <c r="Q8585" t="s">
        <v>23450</v>
      </c>
      <c r="R8585" t="b">
        <v>1</v>
      </c>
    </row>
    <row r="8586" spans="1:18" x14ac:dyDescent="0.3">
      <c r="A8586" t="s">
        <v>23451</v>
      </c>
      <c r="B8586">
        <f>MID(dane3[[#This Row],[PassengerId]],1,4)+0</f>
        <v>9163</v>
      </c>
      <c r="C8586" t="s">
        <v>19</v>
      </c>
      <c r="D8586" t="b">
        <v>1</v>
      </c>
      <c r="E8586" t="s">
        <v>23452</v>
      </c>
      <c r="F8586" t="str">
        <f>MID($E8586,1,1)</f>
        <v>G</v>
      </c>
      <c r="G8586" t="str">
        <f>IFERROR(MID($E8586,SEARCH("/",$E8586,SEARCH("/",$E8586)+1)+1,1),"")</f>
        <v>S</v>
      </c>
      <c r="H8586" t="s">
        <v>16</v>
      </c>
      <c r="I8586">
        <v>0</v>
      </c>
      <c r="J8586" t="b">
        <v>0</v>
      </c>
      <c r="K8586" s="7">
        <v>0</v>
      </c>
      <c r="L8586" s="7">
        <v>0</v>
      </c>
      <c r="M8586" s="7">
        <v>0</v>
      </c>
      <c r="N8586" s="7">
        <v>0</v>
      </c>
      <c r="O8586" s="7">
        <v>0</v>
      </c>
      <c r="P8586" s="7">
        <f>SUM(dane3[[#This Row],[RoomService]:[VRDeck]])</f>
        <v>0</v>
      </c>
      <c r="Q8586" t="s">
        <v>23453</v>
      </c>
      <c r="R8586" t="b">
        <v>1</v>
      </c>
    </row>
    <row r="8587" spans="1:18" x14ac:dyDescent="0.3">
      <c r="A8587" t="s">
        <v>23346</v>
      </c>
      <c r="B8587">
        <f>MID(dane3[[#This Row],[PassengerId]],1,4)+0</f>
        <v>9126</v>
      </c>
      <c r="C8587" t="s">
        <v>53</v>
      </c>
      <c r="D8587" t="b">
        <v>1</v>
      </c>
      <c r="E8587" t="s">
        <v>23347</v>
      </c>
      <c r="F8587" t="str">
        <f>MID($E8587,1,1)</f>
        <v>E</v>
      </c>
      <c r="G8587" t="str">
        <f>IFERROR(MID($E8587,SEARCH("/",$E8587,SEARCH("/",$E8587)+1)+1,1),"")</f>
        <v>S</v>
      </c>
      <c r="H8587" t="s">
        <v>16</v>
      </c>
      <c r="I8587">
        <v>50</v>
      </c>
      <c r="J8587" t="b">
        <v>0</v>
      </c>
      <c r="K8587" s="7">
        <v>0</v>
      </c>
      <c r="L8587" s="7">
        <v>0</v>
      </c>
      <c r="M8587" s="7">
        <v>0</v>
      </c>
      <c r="N8587" s="7">
        <v>0</v>
      </c>
      <c r="O8587" s="7">
        <v>0</v>
      </c>
      <c r="P8587" s="7">
        <f>SUM(dane3[[#This Row],[RoomService]:[VRDeck]])</f>
        <v>0</v>
      </c>
      <c r="Q8587" t="s">
        <v>23348</v>
      </c>
      <c r="R8587" t="b">
        <v>1</v>
      </c>
    </row>
    <row r="8588" spans="1:18" x14ac:dyDescent="0.3">
      <c r="A8588" t="s">
        <v>23457</v>
      </c>
      <c r="B8588">
        <f>MID(dane3[[#This Row],[PassengerId]],1,4)+0</f>
        <v>9165</v>
      </c>
      <c r="C8588" t="s">
        <v>19</v>
      </c>
      <c r="D8588" t="b">
        <v>0</v>
      </c>
      <c r="E8588" t="s">
        <v>23458</v>
      </c>
      <c r="F8588" t="str">
        <f>MID($E8588,1,1)</f>
        <v>F</v>
      </c>
      <c r="G8588" t="str">
        <f>IFERROR(MID($E8588,SEARCH("/",$E8588,SEARCH("/",$E8588)+1)+1,1),"")</f>
        <v>S</v>
      </c>
      <c r="H8588" t="s">
        <v>16</v>
      </c>
      <c r="I8588">
        <v>23</v>
      </c>
      <c r="J8588" t="b">
        <v>0</v>
      </c>
      <c r="K8588" s="7">
        <v>9</v>
      </c>
      <c r="L8588" s="7">
        <v>2</v>
      </c>
      <c r="M8588" s="7">
        <v>1</v>
      </c>
      <c r="N8588" s="7">
        <v>0</v>
      </c>
      <c r="O8588" s="7">
        <v>727</v>
      </c>
      <c r="P8588" s="7">
        <f>SUM(dane3[[#This Row],[RoomService]:[VRDeck]])</f>
        <v>739</v>
      </c>
      <c r="Q8588" t="s">
        <v>23459</v>
      </c>
      <c r="R8588" t="b">
        <v>0</v>
      </c>
    </row>
    <row r="8589" spans="1:18" x14ac:dyDescent="0.3">
      <c r="A8589" t="s">
        <v>23460</v>
      </c>
      <c r="B8589">
        <f>MID(dane3[[#This Row],[PassengerId]],1,4)+0</f>
        <v>9167</v>
      </c>
      <c r="C8589" t="s">
        <v>19</v>
      </c>
      <c r="D8589" t="b">
        <v>0</v>
      </c>
      <c r="E8589" t="s">
        <v>23461</v>
      </c>
      <c r="F8589" t="str">
        <f>MID($E8589,1,1)</f>
        <v>F</v>
      </c>
      <c r="G8589" t="str">
        <f>IFERROR(MID($E8589,SEARCH("/",$E8589,SEARCH("/",$E8589)+1)+1,1),"")</f>
        <v>S</v>
      </c>
      <c r="H8589" t="s">
        <v>16</v>
      </c>
      <c r="I8589">
        <v>35</v>
      </c>
      <c r="J8589" t="b">
        <v>0</v>
      </c>
      <c r="K8589" s="7">
        <v>0</v>
      </c>
      <c r="L8589" s="7">
        <v>0</v>
      </c>
      <c r="M8589" s="7">
        <v>0</v>
      </c>
      <c r="N8589" s="7">
        <v>684</v>
      </c>
      <c r="O8589" s="7">
        <v>0</v>
      </c>
      <c r="P8589" s="7">
        <f>SUM(dane3[[#This Row],[RoomService]:[VRDeck]])</f>
        <v>684</v>
      </c>
      <c r="Q8589" t="s">
        <v>23462</v>
      </c>
      <c r="R8589" t="b">
        <v>0</v>
      </c>
    </row>
    <row r="8590" spans="1:18" x14ac:dyDescent="0.3">
      <c r="A8590" t="s">
        <v>23463</v>
      </c>
      <c r="B8590">
        <f>MID(dane3[[#This Row],[PassengerId]],1,4)+0</f>
        <v>9168</v>
      </c>
      <c r="C8590" t="s">
        <v>14</v>
      </c>
      <c r="D8590" t="b">
        <v>0</v>
      </c>
      <c r="E8590" t="s">
        <v>23464</v>
      </c>
      <c r="F8590" t="str">
        <f>MID($E8590,1,1)</f>
        <v>C</v>
      </c>
      <c r="G8590" t="str">
        <f>IFERROR(MID($E8590,SEARCH("/",$E8590,SEARCH("/",$E8590)+1)+1,1),"")</f>
        <v>S</v>
      </c>
      <c r="H8590" t="s">
        <v>46</v>
      </c>
      <c r="I8590">
        <v>36</v>
      </c>
      <c r="J8590" t="b">
        <v>0</v>
      </c>
      <c r="K8590" s="7">
        <v>23</v>
      </c>
      <c r="L8590" s="7">
        <v>14773</v>
      </c>
      <c r="M8590" s="7">
        <v>0</v>
      </c>
      <c r="N8590" s="7">
        <v>1159</v>
      </c>
      <c r="O8590" s="7">
        <v>7819</v>
      </c>
      <c r="P8590" s="7">
        <f>SUM(dane3[[#This Row],[RoomService]:[VRDeck]])</f>
        <v>23774</v>
      </c>
      <c r="Q8590" t="s">
        <v>23465</v>
      </c>
      <c r="R8590" t="b">
        <v>0</v>
      </c>
    </row>
    <row r="8591" spans="1:18" x14ac:dyDescent="0.3">
      <c r="A8591" t="s">
        <v>23466</v>
      </c>
      <c r="B8591">
        <f>MID(dane3[[#This Row],[PassengerId]],1,4)+0</f>
        <v>9168</v>
      </c>
      <c r="C8591" t="s">
        <v>14</v>
      </c>
      <c r="D8591" t="b">
        <v>1</v>
      </c>
      <c r="E8591" t="s">
        <v>23464</v>
      </c>
      <c r="F8591" t="str">
        <f>MID($E8591,1,1)</f>
        <v>C</v>
      </c>
      <c r="G8591" t="str">
        <f>IFERROR(MID($E8591,SEARCH("/",$E8591,SEARCH("/",$E8591)+1)+1,1),"")</f>
        <v>S</v>
      </c>
      <c r="H8591" t="s">
        <v>16</v>
      </c>
      <c r="I8591">
        <v>41</v>
      </c>
      <c r="J8591" t="b">
        <v>0</v>
      </c>
      <c r="K8591" s="7">
        <v>0</v>
      </c>
      <c r="L8591" s="7">
        <v>0</v>
      </c>
      <c r="M8591" s="7">
        <v>0</v>
      </c>
      <c r="N8591" s="7">
        <v>0</v>
      </c>
      <c r="O8591" s="7">
        <v>0</v>
      </c>
      <c r="P8591" s="7">
        <f>SUM(dane3[[#This Row],[RoomService]:[VRDeck]])</f>
        <v>0</v>
      </c>
      <c r="Q8591" t="s">
        <v>23467</v>
      </c>
      <c r="R8591" t="b">
        <v>1</v>
      </c>
    </row>
    <row r="8592" spans="1:18" x14ac:dyDescent="0.3">
      <c r="A8592" t="s">
        <v>23361</v>
      </c>
      <c r="B8592">
        <f>MID(dane3[[#This Row],[PassengerId]],1,4)+0</f>
        <v>9130</v>
      </c>
      <c r="C8592" t="s">
        <v>53</v>
      </c>
      <c r="D8592" t="b">
        <v>1</v>
      </c>
      <c r="E8592" t="s">
        <v>23362</v>
      </c>
      <c r="F8592" t="str">
        <f>MID($E8592,1,1)</f>
        <v>F</v>
      </c>
      <c r="G8592" t="str">
        <f>IFERROR(MID($E8592,SEARCH("/",$E8592,SEARCH("/",$E8592)+1)+1,1),"")</f>
        <v>S</v>
      </c>
      <c r="H8592" t="s">
        <v>46</v>
      </c>
      <c r="I8592">
        <v>41</v>
      </c>
      <c r="J8592" t="b">
        <v>0</v>
      </c>
      <c r="K8592" s="7">
        <v>0</v>
      </c>
      <c r="L8592" s="7">
        <v>0</v>
      </c>
      <c r="M8592" s="7">
        <v>0</v>
      </c>
      <c r="N8592" s="7">
        <v>0</v>
      </c>
      <c r="O8592" s="7">
        <v>0</v>
      </c>
      <c r="P8592" s="7">
        <f>SUM(dane3[[#This Row],[RoomService]:[VRDeck]])</f>
        <v>0</v>
      </c>
      <c r="Q8592" t="s">
        <v>23363</v>
      </c>
      <c r="R8592" t="b">
        <v>1</v>
      </c>
    </row>
    <row r="8593" spans="1:18" x14ac:dyDescent="0.3">
      <c r="A8593" t="s">
        <v>23471</v>
      </c>
      <c r="B8593">
        <f>MID(dane3[[#This Row],[PassengerId]],1,4)+0</f>
        <v>9170</v>
      </c>
      <c r="C8593" t="s">
        <v>19</v>
      </c>
      <c r="D8593" t="b">
        <v>0</v>
      </c>
      <c r="E8593" t="s">
        <v>23472</v>
      </c>
      <c r="F8593" t="str">
        <f>MID($E8593,1,1)</f>
        <v>E</v>
      </c>
      <c r="G8593" t="str">
        <f>IFERROR(MID($E8593,SEARCH("/",$E8593,SEARCH("/",$E8593)+1)+1,1),"")</f>
        <v>P</v>
      </c>
      <c r="H8593" t="s">
        <v>16</v>
      </c>
      <c r="I8593">
        <v>33</v>
      </c>
      <c r="J8593" t="b">
        <v>0</v>
      </c>
      <c r="K8593" s="7">
        <v>1060</v>
      </c>
      <c r="L8593" s="7">
        <v>403</v>
      </c>
      <c r="M8593" s="7">
        <v>1</v>
      </c>
      <c r="N8593" s="7">
        <v>0</v>
      </c>
      <c r="O8593" s="7">
        <v>145</v>
      </c>
      <c r="P8593" s="7">
        <f>SUM(dane3[[#This Row],[RoomService]:[VRDeck]])</f>
        <v>1609</v>
      </c>
      <c r="Q8593" t="s">
        <v>23473</v>
      </c>
      <c r="R8593" t="b">
        <v>0</v>
      </c>
    </row>
    <row r="8594" spans="1:18" x14ac:dyDescent="0.3">
      <c r="A8594" t="s">
        <v>23474</v>
      </c>
      <c r="B8594">
        <f>MID(dane3[[#This Row],[PassengerId]],1,4)+0</f>
        <v>9172</v>
      </c>
      <c r="C8594" t="s">
        <v>19</v>
      </c>
      <c r="D8594" t="b">
        <v>0</v>
      </c>
      <c r="E8594" t="s">
        <v>23475</v>
      </c>
      <c r="F8594" t="str">
        <f>MID($E8594,1,1)</f>
        <v>G</v>
      </c>
      <c r="G8594" t="str">
        <f>IFERROR(MID($E8594,SEARCH("/",$E8594,SEARCH("/",$E8594)+1)+1,1),"")</f>
        <v>S</v>
      </c>
      <c r="H8594" t="s">
        <v>16</v>
      </c>
      <c r="I8594">
        <v>54</v>
      </c>
      <c r="J8594" t="b">
        <v>0</v>
      </c>
      <c r="K8594" s="7">
        <v>724</v>
      </c>
      <c r="L8594" s="7">
        <v>25</v>
      </c>
      <c r="M8594" s="7">
        <v>71</v>
      </c>
      <c r="N8594" s="7">
        <v>0</v>
      </c>
      <c r="O8594" s="7">
        <v>1054</v>
      </c>
      <c r="P8594" s="7">
        <f>SUM(dane3[[#This Row],[RoomService]:[VRDeck]])</f>
        <v>1874</v>
      </c>
      <c r="Q8594" t="s">
        <v>23476</v>
      </c>
      <c r="R8594" t="b">
        <v>0</v>
      </c>
    </row>
    <row r="8595" spans="1:18" x14ac:dyDescent="0.3">
      <c r="A8595" t="s">
        <v>23477</v>
      </c>
      <c r="B8595">
        <f>MID(dane3[[#This Row],[PassengerId]],1,4)+0</f>
        <v>9173</v>
      </c>
      <c r="C8595" t="s">
        <v>19</v>
      </c>
      <c r="D8595" t="b">
        <v>0</v>
      </c>
      <c r="E8595" t="s">
        <v>23478</v>
      </c>
      <c r="F8595" t="str">
        <f>MID($E8595,1,1)</f>
        <v>F</v>
      </c>
      <c r="G8595" t="str">
        <f>IFERROR(MID($E8595,SEARCH("/",$E8595,SEARCH("/",$E8595)+1)+1,1),"")</f>
        <v>P</v>
      </c>
      <c r="H8595" t="s">
        <v>32</v>
      </c>
      <c r="I8595">
        <v>33</v>
      </c>
      <c r="J8595" t="b">
        <v>0</v>
      </c>
      <c r="K8595" s="7">
        <v>0</v>
      </c>
      <c r="L8595" s="7">
        <v>688</v>
      </c>
      <c r="M8595" s="7">
        <v>2</v>
      </c>
      <c r="N8595" s="7">
        <v>0</v>
      </c>
      <c r="O8595" s="7">
        <v>426</v>
      </c>
      <c r="P8595" s="7">
        <f>SUM(dane3[[#This Row],[RoomService]:[VRDeck]])</f>
        <v>1116</v>
      </c>
      <c r="Q8595" t="s">
        <v>23479</v>
      </c>
      <c r="R8595" t="b">
        <v>0</v>
      </c>
    </row>
    <row r="8596" spans="1:18" x14ac:dyDescent="0.3">
      <c r="A8596" t="s">
        <v>23480</v>
      </c>
      <c r="B8596">
        <f>MID(dane3[[#This Row],[PassengerId]],1,4)+0</f>
        <v>9174</v>
      </c>
      <c r="C8596" t="s">
        <v>19</v>
      </c>
      <c r="D8596" t="b">
        <v>0</v>
      </c>
      <c r="E8596" t="s">
        <v>23481</v>
      </c>
      <c r="F8596" t="str">
        <f>MID($E8596,1,1)</f>
        <v>G</v>
      </c>
      <c r="G8596" t="str">
        <f>IFERROR(MID($E8596,SEARCH("/",$E8596,SEARCH("/",$E8596)+1)+1,1),"")</f>
        <v>S</v>
      </c>
      <c r="H8596" t="s">
        <v>32</v>
      </c>
      <c r="I8596">
        <v>54</v>
      </c>
      <c r="J8596" t="b">
        <v>0</v>
      </c>
      <c r="K8596" s="7">
        <v>65</v>
      </c>
      <c r="L8596" s="7">
        <v>670</v>
      </c>
      <c r="M8596" s="7">
        <v>0</v>
      </c>
      <c r="N8596" s="7">
        <v>177</v>
      </c>
      <c r="O8596" s="7">
        <v>0</v>
      </c>
      <c r="P8596" s="7">
        <f>SUM(dane3[[#This Row],[RoomService]:[VRDeck]])</f>
        <v>912</v>
      </c>
      <c r="Q8596" t="s">
        <v>23482</v>
      </c>
      <c r="R8596" t="b">
        <v>1</v>
      </c>
    </row>
    <row r="8597" spans="1:18" x14ac:dyDescent="0.3">
      <c r="A8597" t="s">
        <v>23483</v>
      </c>
      <c r="B8597">
        <f>MID(dane3[[#This Row],[PassengerId]],1,4)+0</f>
        <v>9175</v>
      </c>
      <c r="C8597" t="s">
        <v>14</v>
      </c>
      <c r="D8597" t="b">
        <v>0</v>
      </c>
      <c r="E8597" t="s">
        <v>23484</v>
      </c>
      <c r="F8597" t="str">
        <f>MID($E8597,1,1)</f>
        <v>B</v>
      </c>
      <c r="G8597" t="str">
        <f>IFERROR(MID($E8597,SEARCH("/",$E8597,SEARCH("/",$E8597)+1)+1,1),"")</f>
        <v>P</v>
      </c>
      <c r="H8597" t="s">
        <v>46</v>
      </c>
      <c r="I8597">
        <v>32</v>
      </c>
      <c r="J8597" t="b">
        <v>0</v>
      </c>
      <c r="K8597" s="7">
        <v>0</v>
      </c>
      <c r="L8597" s="7">
        <v>10073</v>
      </c>
      <c r="M8597" s="7">
        <v>0</v>
      </c>
      <c r="N8597" s="7">
        <v>168</v>
      </c>
      <c r="O8597" s="7">
        <v>337</v>
      </c>
      <c r="P8597" s="7">
        <f>SUM(dane3[[#This Row],[RoomService]:[VRDeck]])</f>
        <v>10578</v>
      </c>
      <c r="Q8597" t="s">
        <v>23485</v>
      </c>
      <c r="R8597" t="b">
        <v>1</v>
      </c>
    </row>
    <row r="8598" spans="1:18" x14ac:dyDescent="0.3">
      <c r="A8598" t="s">
        <v>23486</v>
      </c>
      <c r="B8598">
        <f>MID(dane3[[#This Row],[PassengerId]],1,4)+0</f>
        <v>9176</v>
      </c>
      <c r="C8598" t="s">
        <v>19</v>
      </c>
      <c r="D8598" t="b">
        <v>0</v>
      </c>
      <c r="E8598" t="s">
        <v>23487</v>
      </c>
      <c r="F8598" t="str">
        <f>MID($E8598,1,1)</f>
        <v>F</v>
      </c>
      <c r="G8598" t="str">
        <f>IFERROR(MID($E8598,SEARCH("/",$E8598,SEARCH("/",$E8598)+1)+1,1),"")</f>
        <v>S</v>
      </c>
      <c r="H8598" t="s">
        <v>16</v>
      </c>
      <c r="I8598">
        <v>24</v>
      </c>
      <c r="J8598" t="b">
        <v>0</v>
      </c>
      <c r="K8598" s="7">
        <v>0</v>
      </c>
      <c r="L8598" s="7">
        <v>537</v>
      </c>
      <c r="M8598" s="7">
        <v>0</v>
      </c>
      <c r="N8598" s="7">
        <v>5</v>
      </c>
      <c r="O8598" s="7">
        <v>197</v>
      </c>
      <c r="P8598" s="7">
        <f>SUM(dane3[[#This Row],[RoomService]:[VRDeck]])</f>
        <v>739</v>
      </c>
      <c r="Q8598" t="s">
        <v>23488</v>
      </c>
      <c r="R8598" t="b">
        <v>1</v>
      </c>
    </row>
    <row r="8599" spans="1:18" x14ac:dyDescent="0.3">
      <c r="A8599" t="s">
        <v>23489</v>
      </c>
      <c r="B8599">
        <f>MID(dane3[[#This Row],[PassengerId]],1,4)+0</f>
        <v>9178</v>
      </c>
      <c r="C8599" t="s">
        <v>19</v>
      </c>
      <c r="D8599" t="b">
        <v>0</v>
      </c>
      <c r="E8599" t="s">
        <v>23490</v>
      </c>
      <c r="F8599" t="str">
        <f>MID($E8599,1,1)</f>
        <v>F</v>
      </c>
      <c r="G8599" t="str">
        <f>IFERROR(MID($E8599,SEARCH("/",$E8599,SEARCH("/",$E8599)+1)+1,1),"")</f>
        <v>P</v>
      </c>
      <c r="H8599" t="s">
        <v>16</v>
      </c>
      <c r="I8599">
        <v>53</v>
      </c>
      <c r="J8599" t="b">
        <v>0</v>
      </c>
      <c r="K8599" s="7">
        <v>49</v>
      </c>
      <c r="L8599" s="7">
        <v>584</v>
      </c>
      <c r="M8599" s="7">
        <v>0</v>
      </c>
      <c r="N8599" s="7">
        <v>0</v>
      </c>
      <c r="O8599" s="7">
        <v>70</v>
      </c>
      <c r="P8599" s="7">
        <f>SUM(dane3[[#This Row],[RoomService]:[VRDeck]])</f>
        <v>703</v>
      </c>
      <c r="Q8599" t="s">
        <v>23491</v>
      </c>
      <c r="R8599" t="b">
        <v>0</v>
      </c>
    </row>
    <row r="8600" spans="1:18" x14ac:dyDescent="0.3">
      <c r="A8600" t="s">
        <v>23492</v>
      </c>
      <c r="B8600">
        <f>MID(dane3[[#This Row],[PassengerId]],1,4)+0</f>
        <v>9179</v>
      </c>
      <c r="C8600" t="s">
        <v>19</v>
      </c>
      <c r="D8600" t="b">
        <v>1</v>
      </c>
      <c r="E8600" t="s">
        <v>23493</v>
      </c>
      <c r="F8600" t="str">
        <f>MID($E8600,1,1)</f>
        <v>G</v>
      </c>
      <c r="G8600" t="str">
        <f>IFERROR(MID($E8600,SEARCH("/",$E8600,SEARCH("/",$E8600)+1)+1,1),"")</f>
        <v>P</v>
      </c>
      <c r="H8600" t="s">
        <v>16</v>
      </c>
      <c r="I8600">
        <v>26</v>
      </c>
      <c r="J8600" t="b">
        <v>0</v>
      </c>
      <c r="K8600" s="7">
        <v>0</v>
      </c>
      <c r="L8600" s="7">
        <v>0</v>
      </c>
      <c r="M8600" s="7">
        <v>0</v>
      </c>
      <c r="N8600" s="7">
        <v>0</v>
      </c>
      <c r="O8600" s="7">
        <v>0</v>
      </c>
      <c r="P8600" s="7">
        <f>SUM(dane3[[#This Row],[RoomService]:[VRDeck]])</f>
        <v>0</v>
      </c>
      <c r="Q8600" t="s">
        <v>23494</v>
      </c>
      <c r="R8600" t="b">
        <v>1</v>
      </c>
    </row>
    <row r="8601" spans="1:18" x14ac:dyDescent="0.3">
      <c r="A8601" t="s">
        <v>23495</v>
      </c>
      <c r="B8601">
        <f>MID(dane3[[#This Row],[PassengerId]],1,4)+0</f>
        <v>9179</v>
      </c>
      <c r="C8601" t="s">
        <v>19</v>
      </c>
      <c r="D8601" t="b">
        <v>0</v>
      </c>
      <c r="E8601" t="s">
        <v>23493</v>
      </c>
      <c r="F8601" t="str">
        <f>MID($E8601,1,1)</f>
        <v>G</v>
      </c>
      <c r="G8601" t="str">
        <f>IFERROR(MID($E8601,SEARCH("/",$E8601,SEARCH("/",$E8601)+1)+1,1),"")</f>
        <v>P</v>
      </c>
      <c r="H8601" t="s">
        <v>16</v>
      </c>
      <c r="I8601">
        <v>31</v>
      </c>
      <c r="J8601" t="b">
        <v>0</v>
      </c>
      <c r="K8601" s="7">
        <v>459</v>
      </c>
      <c r="L8601" s="7">
        <v>194</v>
      </c>
      <c r="M8601" s="7">
        <v>0</v>
      </c>
      <c r="N8601" s="7">
        <v>5</v>
      </c>
      <c r="O8601" s="7">
        <v>125</v>
      </c>
      <c r="P8601" s="7">
        <f>SUM(dane3[[#This Row],[RoomService]:[VRDeck]])</f>
        <v>783</v>
      </c>
      <c r="Q8601" t="s">
        <v>23496</v>
      </c>
      <c r="R8601" t="b">
        <v>0</v>
      </c>
    </row>
    <row r="8602" spans="1:18" x14ac:dyDescent="0.3">
      <c r="A8602" t="s">
        <v>23497</v>
      </c>
      <c r="B8602">
        <f>MID(dane3[[#This Row],[PassengerId]],1,4)+0</f>
        <v>9179</v>
      </c>
      <c r="C8602" t="s">
        <v>19</v>
      </c>
      <c r="D8602" t="b">
        <v>1</v>
      </c>
      <c r="E8602" t="s">
        <v>23493</v>
      </c>
      <c r="F8602" t="str">
        <f>MID($E8602,1,1)</f>
        <v>G</v>
      </c>
      <c r="G8602" t="str">
        <f>IFERROR(MID($E8602,SEARCH("/",$E8602,SEARCH("/",$E8602)+1)+1,1),"")</f>
        <v>P</v>
      </c>
      <c r="H8602" t="s">
        <v>32</v>
      </c>
      <c r="I8602">
        <v>18</v>
      </c>
      <c r="J8602" t="b">
        <v>0</v>
      </c>
      <c r="K8602" s="7">
        <v>0</v>
      </c>
      <c r="L8602" s="7">
        <v>0</v>
      </c>
      <c r="M8602" s="7">
        <v>0</v>
      </c>
      <c r="N8602" s="7">
        <v>0</v>
      </c>
      <c r="O8602" s="7">
        <v>0</v>
      </c>
      <c r="P8602" s="7">
        <f>SUM(dane3[[#This Row],[RoomService]:[VRDeck]])</f>
        <v>0</v>
      </c>
      <c r="Q8602" t="s">
        <v>23498</v>
      </c>
      <c r="R8602" t="b">
        <v>0</v>
      </c>
    </row>
    <row r="8603" spans="1:18" x14ac:dyDescent="0.3">
      <c r="A8603" t="s">
        <v>23499</v>
      </c>
      <c r="B8603">
        <f>MID(dane3[[#This Row],[PassengerId]],1,4)+0</f>
        <v>9179</v>
      </c>
      <c r="C8603" t="s">
        <v>19</v>
      </c>
      <c r="D8603" t="b">
        <v>1</v>
      </c>
      <c r="E8603" t="s">
        <v>23493</v>
      </c>
      <c r="F8603" t="str">
        <f>MID($E8603,1,1)</f>
        <v>G</v>
      </c>
      <c r="G8603" t="str">
        <f>IFERROR(MID($E8603,SEARCH("/",$E8603,SEARCH("/",$E8603)+1)+1,1),"")</f>
        <v>P</v>
      </c>
      <c r="H8603" t="s">
        <v>16</v>
      </c>
      <c r="I8603">
        <v>39</v>
      </c>
      <c r="J8603" t="b">
        <v>0</v>
      </c>
      <c r="K8603" s="7">
        <v>0</v>
      </c>
      <c r="L8603" s="7">
        <v>0</v>
      </c>
      <c r="M8603" s="7">
        <v>0</v>
      </c>
      <c r="N8603" s="7">
        <v>0</v>
      </c>
      <c r="O8603" s="7">
        <v>0</v>
      </c>
      <c r="P8603" s="7">
        <f>SUM(dane3[[#This Row],[RoomService]:[VRDeck]])</f>
        <v>0</v>
      </c>
      <c r="Q8603" t="s">
        <v>23500</v>
      </c>
      <c r="R8603" t="b">
        <v>1</v>
      </c>
    </row>
    <row r="8604" spans="1:18" x14ac:dyDescent="0.3">
      <c r="A8604" t="s">
        <v>23413</v>
      </c>
      <c r="B8604">
        <f>MID(dane3[[#This Row],[PassengerId]],1,4)+0</f>
        <v>9151</v>
      </c>
      <c r="C8604" t="s">
        <v>53</v>
      </c>
      <c r="D8604" t="b">
        <v>1</v>
      </c>
      <c r="E8604" t="s">
        <v>23414</v>
      </c>
      <c r="F8604" t="str">
        <f>MID($E8604,1,1)</f>
        <v>F</v>
      </c>
      <c r="G8604" t="str">
        <f>IFERROR(MID($E8604,SEARCH("/",$E8604,SEARCH("/",$E8604)+1)+1,1),"")</f>
        <v>S</v>
      </c>
      <c r="H8604" t="s">
        <v>16</v>
      </c>
      <c r="I8604">
        <v>19</v>
      </c>
      <c r="J8604" t="b">
        <v>0</v>
      </c>
      <c r="K8604" s="7">
        <v>0</v>
      </c>
      <c r="L8604" s="7">
        <v>0</v>
      </c>
      <c r="M8604" s="7">
        <v>0</v>
      </c>
      <c r="N8604" s="7">
        <v>0</v>
      </c>
      <c r="O8604" s="7">
        <v>0</v>
      </c>
      <c r="P8604" s="7">
        <f>SUM(dane3[[#This Row],[RoomService]:[VRDeck]])</f>
        <v>0</v>
      </c>
      <c r="Q8604" t="s">
        <v>23415</v>
      </c>
      <c r="R8604" t="b">
        <v>1</v>
      </c>
    </row>
    <row r="8605" spans="1:18" x14ac:dyDescent="0.3">
      <c r="A8605" t="s">
        <v>23504</v>
      </c>
      <c r="B8605">
        <f>MID(dane3[[#This Row],[PassengerId]],1,4)+0</f>
        <v>9181</v>
      </c>
      <c r="C8605" t="s">
        <v>19</v>
      </c>
      <c r="D8605" t="b">
        <v>0</v>
      </c>
      <c r="E8605" t="s">
        <v>23505</v>
      </c>
      <c r="F8605" t="str">
        <f>MID($E8605,1,1)</f>
        <v>F</v>
      </c>
      <c r="G8605" t="str">
        <f>IFERROR(MID($E8605,SEARCH("/",$E8605,SEARCH("/",$E8605)+1)+1,1),"")</f>
        <v>S</v>
      </c>
      <c r="H8605" t="s">
        <v>16</v>
      </c>
      <c r="I8605">
        <v>35</v>
      </c>
      <c r="J8605" t="b">
        <v>0</v>
      </c>
      <c r="K8605" s="7">
        <v>270</v>
      </c>
      <c r="L8605" s="7">
        <v>4</v>
      </c>
      <c r="M8605" s="7">
        <v>453</v>
      </c>
      <c r="N8605" s="7">
        <v>7</v>
      </c>
      <c r="O8605" s="7">
        <v>0</v>
      </c>
      <c r="P8605" s="7">
        <f>SUM(dane3[[#This Row],[RoomService]:[VRDeck]])</f>
        <v>734</v>
      </c>
      <c r="Q8605" t="s">
        <v>23506</v>
      </c>
      <c r="R8605" t="b">
        <v>1</v>
      </c>
    </row>
    <row r="8606" spans="1:18" x14ac:dyDescent="0.3">
      <c r="A8606" t="s">
        <v>23507</v>
      </c>
      <c r="B8606">
        <f>MID(dane3[[#This Row],[PassengerId]],1,4)+0</f>
        <v>9183</v>
      </c>
      <c r="C8606" t="s">
        <v>14</v>
      </c>
      <c r="D8606" t="b">
        <v>0</v>
      </c>
      <c r="E8606" t="s">
        <v>23508</v>
      </c>
      <c r="F8606" t="str">
        <f>MID($E8606,1,1)</f>
        <v>C</v>
      </c>
      <c r="G8606" t="str">
        <f>IFERROR(MID($E8606,SEARCH("/",$E8606,SEARCH("/",$E8606)+1)+1,1),"")</f>
        <v>P</v>
      </c>
      <c r="H8606" t="s">
        <v>46</v>
      </c>
      <c r="I8606">
        <v>34</v>
      </c>
      <c r="J8606" t="b">
        <v>0</v>
      </c>
      <c r="K8606" s="7">
        <v>0</v>
      </c>
      <c r="L8606" s="7">
        <v>5</v>
      </c>
      <c r="M8606" s="7">
        <v>11</v>
      </c>
      <c r="N8606" s="7">
        <v>62</v>
      </c>
      <c r="O8606" s="7">
        <v>5804</v>
      </c>
      <c r="P8606" s="7">
        <f>SUM(dane3[[#This Row],[RoomService]:[VRDeck]])</f>
        <v>5882</v>
      </c>
      <c r="Q8606" t="s">
        <v>23799</v>
      </c>
      <c r="R8606" t="b">
        <v>0</v>
      </c>
    </row>
    <row r="8607" spans="1:18" x14ac:dyDescent="0.3">
      <c r="A8607" t="s">
        <v>23509</v>
      </c>
      <c r="B8607">
        <f>MID(dane3[[#This Row],[PassengerId]],1,4)+0</f>
        <v>9184</v>
      </c>
      <c r="C8607" t="s">
        <v>19</v>
      </c>
      <c r="D8607" t="b">
        <v>0</v>
      </c>
      <c r="E8607" t="s">
        <v>23510</v>
      </c>
      <c r="F8607" t="str">
        <f>MID($E8607,1,1)</f>
        <v>G</v>
      </c>
      <c r="G8607" t="str">
        <f>IFERROR(MID($E8607,SEARCH("/",$E8607,SEARCH("/",$E8607)+1)+1,1),"")</f>
        <v>S</v>
      </c>
      <c r="H8607" t="s">
        <v>16</v>
      </c>
      <c r="I8607">
        <v>28</v>
      </c>
      <c r="J8607" t="b">
        <v>0</v>
      </c>
      <c r="K8607" s="7">
        <v>0</v>
      </c>
      <c r="L8607" s="7">
        <v>7</v>
      </c>
      <c r="M8607" s="7">
        <v>6</v>
      </c>
      <c r="N8607" s="7">
        <v>0</v>
      </c>
      <c r="O8607" s="7">
        <v>482</v>
      </c>
      <c r="P8607" s="7">
        <f>SUM(dane3[[#This Row],[RoomService]:[VRDeck]])</f>
        <v>495</v>
      </c>
      <c r="Q8607" t="s">
        <v>23511</v>
      </c>
      <c r="R8607" t="b">
        <v>0</v>
      </c>
    </row>
    <row r="8608" spans="1:18" x14ac:dyDescent="0.3">
      <c r="A8608" t="s">
        <v>23512</v>
      </c>
      <c r="B8608">
        <f>MID(dane3[[#This Row],[PassengerId]],1,4)+0</f>
        <v>9185</v>
      </c>
      <c r="C8608" t="s">
        <v>19</v>
      </c>
      <c r="D8608" t="b">
        <v>0</v>
      </c>
      <c r="E8608" t="s">
        <v>23513</v>
      </c>
      <c r="F8608" t="str">
        <f>MID($E8608,1,1)</f>
        <v>E</v>
      </c>
      <c r="G8608" t="str">
        <f>IFERROR(MID($E8608,SEARCH("/",$E8608,SEARCH("/",$E8608)+1)+1,1),"")</f>
        <v>P</v>
      </c>
      <c r="H8608" t="s">
        <v>16</v>
      </c>
      <c r="I8608">
        <v>43</v>
      </c>
      <c r="J8608" t="b">
        <v>0</v>
      </c>
      <c r="K8608" s="7">
        <v>698</v>
      </c>
      <c r="L8608" s="7">
        <v>94</v>
      </c>
      <c r="M8608" s="7">
        <v>0</v>
      </c>
      <c r="N8608" s="7">
        <v>0</v>
      </c>
      <c r="O8608" s="7">
        <v>0</v>
      </c>
      <c r="P8608" s="7">
        <f>SUM(dane3[[#This Row],[RoomService]:[VRDeck]])</f>
        <v>792</v>
      </c>
      <c r="Q8608" t="s">
        <v>23514</v>
      </c>
      <c r="R8608" t="b">
        <v>1</v>
      </c>
    </row>
    <row r="8609" spans="1:18" x14ac:dyDescent="0.3">
      <c r="A8609" t="s">
        <v>23501</v>
      </c>
      <c r="B8609">
        <f>MID(dane3[[#This Row],[PassengerId]],1,4)+0</f>
        <v>9180</v>
      </c>
      <c r="C8609" t="s">
        <v>53</v>
      </c>
      <c r="D8609" t="b">
        <v>0</v>
      </c>
      <c r="E8609" t="s">
        <v>23502</v>
      </c>
      <c r="F8609" t="str">
        <f>MID($E8609,1,1)</f>
        <v>F</v>
      </c>
      <c r="G8609" t="str">
        <f>IFERROR(MID($E8609,SEARCH("/",$E8609,SEARCH("/",$E8609)+1)+1,1),"")</f>
        <v>S</v>
      </c>
      <c r="H8609" t="s">
        <v>16</v>
      </c>
      <c r="I8609">
        <v>37</v>
      </c>
      <c r="J8609" t="b">
        <v>0</v>
      </c>
      <c r="K8609" s="7">
        <v>148</v>
      </c>
      <c r="L8609" s="7">
        <v>0</v>
      </c>
      <c r="M8609" s="7">
        <v>684</v>
      </c>
      <c r="N8609" s="7">
        <v>1446</v>
      </c>
      <c r="O8609" s="7">
        <v>88</v>
      </c>
      <c r="P8609" s="7">
        <f>SUM(dane3[[#This Row],[RoomService]:[VRDeck]])</f>
        <v>2366</v>
      </c>
      <c r="Q8609" t="s">
        <v>23503</v>
      </c>
      <c r="R8609" t="b">
        <v>0</v>
      </c>
    </row>
    <row r="8610" spans="1:18" x14ac:dyDescent="0.3">
      <c r="A8610" t="s">
        <v>23518</v>
      </c>
      <c r="B8610">
        <f>MID(dane3[[#This Row],[PassengerId]],1,4)+0</f>
        <v>9188</v>
      </c>
      <c r="C8610" t="s">
        <v>19</v>
      </c>
      <c r="D8610" t="b">
        <v>0</v>
      </c>
      <c r="E8610" t="s">
        <v>23519</v>
      </c>
      <c r="F8610" t="str">
        <f>MID($E8610,1,1)</f>
        <v>G</v>
      </c>
      <c r="G8610" t="str">
        <f>IFERROR(MID($E8610,SEARCH("/",$E8610,SEARCH("/",$E8610)+1)+1,1),"")</f>
        <v>S</v>
      </c>
      <c r="H8610" t="s">
        <v>16</v>
      </c>
      <c r="I8610">
        <v>24</v>
      </c>
      <c r="J8610" t="b">
        <v>0</v>
      </c>
      <c r="K8610" s="7">
        <v>0</v>
      </c>
      <c r="L8610" s="7">
        <v>0</v>
      </c>
      <c r="M8610" s="7">
        <v>807</v>
      </c>
      <c r="N8610" s="7">
        <v>0</v>
      </c>
      <c r="O8610" s="7">
        <v>2</v>
      </c>
      <c r="P8610" s="7">
        <f>SUM(dane3[[#This Row],[RoomService]:[VRDeck]])</f>
        <v>809</v>
      </c>
      <c r="Q8610" t="s">
        <v>23520</v>
      </c>
      <c r="R8610" t="b">
        <v>0</v>
      </c>
    </row>
    <row r="8611" spans="1:18" x14ac:dyDescent="0.3">
      <c r="A8611" t="s">
        <v>23521</v>
      </c>
      <c r="B8611">
        <f>MID(dane3[[#This Row],[PassengerId]],1,4)+0</f>
        <v>9189</v>
      </c>
      <c r="C8611" t="s">
        <v>19</v>
      </c>
      <c r="D8611" t="b">
        <v>0</v>
      </c>
      <c r="E8611" t="s">
        <v>23522</v>
      </c>
      <c r="F8611" t="str">
        <f>MID($E8611,1,1)</f>
        <v>F</v>
      </c>
      <c r="G8611" t="str">
        <f>IFERROR(MID($E8611,SEARCH("/",$E8611,SEARCH("/",$E8611)+1)+1,1),"")</f>
        <v>S</v>
      </c>
      <c r="H8611" t="s">
        <v>32</v>
      </c>
      <c r="I8611">
        <v>18</v>
      </c>
      <c r="J8611" t="b">
        <v>0</v>
      </c>
      <c r="K8611" s="7">
        <v>87</v>
      </c>
      <c r="L8611" s="7">
        <v>41</v>
      </c>
      <c r="M8611" s="7">
        <v>483</v>
      </c>
      <c r="N8611" s="7">
        <v>0</v>
      </c>
      <c r="O8611" s="7">
        <v>0</v>
      </c>
      <c r="P8611" s="7">
        <f>SUM(dane3[[#This Row],[RoomService]:[VRDeck]])</f>
        <v>611</v>
      </c>
      <c r="Q8611" t="s">
        <v>23523</v>
      </c>
      <c r="R8611" t="b">
        <v>0</v>
      </c>
    </row>
    <row r="8612" spans="1:18" x14ac:dyDescent="0.3">
      <c r="A8612" t="s">
        <v>23524</v>
      </c>
      <c r="B8612">
        <f>MID(dane3[[#This Row],[PassengerId]],1,4)+0</f>
        <v>9190</v>
      </c>
      <c r="C8612" t="s">
        <v>19</v>
      </c>
      <c r="D8612" t="b">
        <v>0</v>
      </c>
      <c r="E8612" t="s">
        <v>23525</v>
      </c>
      <c r="F8612" t="str">
        <f>MID($E8612,1,1)</f>
        <v>F</v>
      </c>
      <c r="G8612" t="str">
        <f>IFERROR(MID($E8612,SEARCH("/",$E8612,SEARCH("/",$E8612)+1)+1,1),"")</f>
        <v>S</v>
      </c>
      <c r="H8612" t="s">
        <v>16</v>
      </c>
      <c r="I8612">
        <v>21</v>
      </c>
      <c r="J8612" t="b">
        <v>0</v>
      </c>
      <c r="K8612" s="7">
        <v>802</v>
      </c>
      <c r="L8612" s="7">
        <v>0</v>
      </c>
      <c r="M8612" s="7">
        <v>1</v>
      </c>
      <c r="N8612" s="7">
        <v>1</v>
      </c>
      <c r="O8612" s="7">
        <v>0</v>
      </c>
      <c r="P8612" s="7">
        <f>SUM(dane3[[#This Row],[RoomService]:[VRDeck]])</f>
        <v>804</v>
      </c>
      <c r="Q8612" t="s">
        <v>23526</v>
      </c>
      <c r="R8612" t="b">
        <v>1</v>
      </c>
    </row>
    <row r="8613" spans="1:18" x14ac:dyDescent="0.3">
      <c r="A8613" t="s">
        <v>23527</v>
      </c>
      <c r="B8613">
        <f>MID(dane3[[#This Row],[PassengerId]],1,4)+0</f>
        <v>9192</v>
      </c>
      <c r="C8613" t="s">
        <v>19</v>
      </c>
      <c r="D8613" t="b">
        <v>0</v>
      </c>
      <c r="E8613" t="s">
        <v>23528</v>
      </c>
      <c r="F8613" t="str">
        <f>MID($E8613,1,1)</f>
        <v>F</v>
      </c>
      <c r="G8613" t="str">
        <f>IFERROR(MID($E8613,SEARCH("/",$E8613,SEARCH("/",$E8613)+1)+1,1),"")</f>
        <v>P</v>
      </c>
      <c r="H8613" t="s">
        <v>32</v>
      </c>
      <c r="I8613">
        <v>24</v>
      </c>
      <c r="J8613" t="b">
        <v>0</v>
      </c>
      <c r="K8613" s="7">
        <v>0</v>
      </c>
      <c r="L8613" s="7">
        <v>599</v>
      </c>
      <c r="M8613" s="7">
        <v>0</v>
      </c>
      <c r="N8613" s="7">
        <v>0</v>
      </c>
      <c r="O8613" s="7">
        <v>0</v>
      </c>
      <c r="P8613" s="7">
        <f>SUM(dane3[[#This Row],[RoomService]:[VRDeck]])</f>
        <v>599</v>
      </c>
      <c r="Q8613" t="s">
        <v>23529</v>
      </c>
      <c r="R8613" t="b">
        <v>1</v>
      </c>
    </row>
    <row r="8614" spans="1:18" x14ac:dyDescent="0.3">
      <c r="A8614" t="s">
        <v>23530</v>
      </c>
      <c r="B8614">
        <f>MID(dane3[[#This Row],[PassengerId]],1,4)+0</f>
        <v>9193</v>
      </c>
      <c r="C8614" t="s">
        <v>19</v>
      </c>
      <c r="D8614" t="b">
        <v>1</v>
      </c>
      <c r="E8614" t="s">
        <v>23531</v>
      </c>
      <c r="F8614" t="str">
        <f>MID($E8614,1,1)</f>
        <v>G</v>
      </c>
      <c r="G8614" t="str">
        <f>IFERROR(MID($E8614,SEARCH("/",$E8614,SEARCH("/",$E8614)+1)+1,1),"")</f>
        <v>S</v>
      </c>
      <c r="H8614" t="s">
        <v>32</v>
      </c>
      <c r="I8614">
        <v>35</v>
      </c>
      <c r="J8614" t="b">
        <v>0</v>
      </c>
      <c r="K8614" s="7">
        <v>0</v>
      </c>
      <c r="L8614" s="7">
        <v>0</v>
      </c>
      <c r="M8614" s="7">
        <v>0</v>
      </c>
      <c r="N8614" s="7">
        <v>0</v>
      </c>
      <c r="O8614" s="7">
        <v>0</v>
      </c>
      <c r="P8614" s="7">
        <f>SUM(dane3[[#This Row],[RoomService]:[VRDeck]])</f>
        <v>0</v>
      </c>
      <c r="Q8614" t="s">
        <v>23532</v>
      </c>
      <c r="R8614" t="b">
        <v>0</v>
      </c>
    </row>
    <row r="8615" spans="1:18" x14ac:dyDescent="0.3">
      <c r="A8615" t="s">
        <v>23533</v>
      </c>
      <c r="B8615">
        <f>MID(dane3[[#This Row],[PassengerId]],1,4)+0</f>
        <v>9194</v>
      </c>
      <c r="C8615" t="s">
        <v>14</v>
      </c>
      <c r="D8615" t="b">
        <v>0</v>
      </c>
      <c r="E8615" t="s">
        <v>23534</v>
      </c>
      <c r="F8615" t="str">
        <f>MID($E8615,1,1)</f>
        <v>E</v>
      </c>
      <c r="G8615" t="str">
        <f>IFERROR(MID($E8615,SEARCH("/",$E8615,SEARCH("/",$E8615)+1)+1,1),"")</f>
        <v>S</v>
      </c>
      <c r="H8615" t="s">
        <v>46</v>
      </c>
      <c r="I8615">
        <v>53</v>
      </c>
      <c r="J8615" t="b">
        <v>0</v>
      </c>
      <c r="K8615" s="7">
        <v>0</v>
      </c>
      <c r="L8615" s="7">
        <v>4017</v>
      </c>
      <c r="M8615" s="7">
        <v>0</v>
      </c>
      <c r="N8615" s="7">
        <v>13</v>
      </c>
      <c r="O8615" s="7">
        <v>3147</v>
      </c>
      <c r="P8615" s="7">
        <f>SUM(dane3[[#This Row],[RoomService]:[VRDeck]])</f>
        <v>7177</v>
      </c>
      <c r="Q8615" t="s">
        <v>23799</v>
      </c>
      <c r="R8615" t="b">
        <v>0</v>
      </c>
    </row>
    <row r="8616" spans="1:18" x14ac:dyDescent="0.3">
      <c r="A8616" t="s">
        <v>23535</v>
      </c>
      <c r="B8616">
        <f>MID(dane3[[#This Row],[PassengerId]],1,4)+0</f>
        <v>9194</v>
      </c>
      <c r="C8616" t="s">
        <v>14</v>
      </c>
      <c r="D8616" t="b">
        <v>0</v>
      </c>
      <c r="E8616" t="s">
        <v>23534</v>
      </c>
      <c r="F8616" t="str">
        <f>MID($E8616,1,1)</f>
        <v>E</v>
      </c>
      <c r="G8616" t="str">
        <f>IFERROR(MID($E8616,SEARCH("/",$E8616,SEARCH("/",$E8616)+1)+1,1),"")</f>
        <v>S</v>
      </c>
      <c r="H8616" t="s">
        <v>16</v>
      </c>
      <c r="I8616">
        <v>32</v>
      </c>
      <c r="J8616" t="b">
        <v>1</v>
      </c>
      <c r="K8616" s="7">
        <v>1003</v>
      </c>
      <c r="L8616" s="7">
        <v>909</v>
      </c>
      <c r="M8616" s="7">
        <v>0</v>
      </c>
      <c r="N8616" s="7">
        <v>0</v>
      </c>
      <c r="O8616" s="7">
        <v>15</v>
      </c>
      <c r="P8616" s="7">
        <f>SUM(dane3[[#This Row],[RoomService]:[VRDeck]])</f>
        <v>1927</v>
      </c>
      <c r="Q8616" t="s">
        <v>23536</v>
      </c>
      <c r="R8616" t="b">
        <v>0</v>
      </c>
    </row>
    <row r="8617" spans="1:18" x14ac:dyDescent="0.3">
      <c r="A8617" t="s">
        <v>23515</v>
      </c>
      <c r="B8617">
        <f>MID(dane3[[#This Row],[PassengerId]],1,4)+0</f>
        <v>9186</v>
      </c>
      <c r="C8617" t="s">
        <v>53</v>
      </c>
      <c r="D8617" t="b">
        <v>1</v>
      </c>
      <c r="E8617" t="s">
        <v>23516</v>
      </c>
      <c r="F8617" t="str">
        <f>MID($E8617,1,1)</f>
        <v>F</v>
      </c>
      <c r="G8617" t="str">
        <f>IFERROR(MID($E8617,SEARCH("/",$E8617,SEARCH("/",$E8617)+1)+1,1),"")</f>
        <v>P</v>
      </c>
      <c r="H8617" t="s">
        <v>16</v>
      </c>
      <c r="I8617">
        <v>2</v>
      </c>
      <c r="J8617" t="b">
        <v>0</v>
      </c>
      <c r="K8617" s="7">
        <v>0</v>
      </c>
      <c r="L8617" s="7">
        <v>0</v>
      </c>
      <c r="M8617" s="7">
        <v>0</v>
      </c>
      <c r="N8617" s="7">
        <v>0</v>
      </c>
      <c r="O8617" s="7">
        <v>0</v>
      </c>
      <c r="P8617" s="7">
        <f>SUM(dane3[[#This Row],[RoomService]:[VRDeck]])</f>
        <v>0</v>
      </c>
      <c r="Q8617" t="s">
        <v>23517</v>
      </c>
      <c r="R8617" t="b">
        <v>1</v>
      </c>
    </row>
    <row r="8618" spans="1:18" x14ac:dyDescent="0.3">
      <c r="A8618" t="s">
        <v>23537</v>
      </c>
      <c r="B8618">
        <f>MID(dane3[[#This Row],[PassengerId]],1,4)+0</f>
        <v>9195</v>
      </c>
      <c r="C8618" t="s">
        <v>53</v>
      </c>
      <c r="D8618" t="b">
        <v>1</v>
      </c>
      <c r="E8618" t="s">
        <v>23538</v>
      </c>
      <c r="F8618" t="str">
        <f>MID($E8618,1,1)</f>
        <v>F</v>
      </c>
      <c r="G8618" t="str">
        <f>IFERROR(MID($E8618,SEARCH("/",$E8618,SEARCH("/",$E8618)+1)+1,1),"")</f>
        <v>S</v>
      </c>
      <c r="H8618" t="s">
        <v>16</v>
      </c>
      <c r="I8618">
        <v>44</v>
      </c>
      <c r="J8618" t="b">
        <v>0</v>
      </c>
      <c r="K8618" s="7">
        <v>0</v>
      </c>
      <c r="L8618" s="7">
        <v>0</v>
      </c>
      <c r="M8618" s="7">
        <v>0</v>
      </c>
      <c r="N8618" s="7">
        <v>0</v>
      </c>
      <c r="O8618" s="7">
        <v>0</v>
      </c>
      <c r="P8618" s="7">
        <f>SUM(dane3[[#This Row],[RoomService]:[VRDeck]])</f>
        <v>0</v>
      </c>
      <c r="Q8618" t="s">
        <v>23539</v>
      </c>
      <c r="R8618" t="b">
        <v>1</v>
      </c>
    </row>
    <row r="8619" spans="1:18" x14ac:dyDescent="0.3">
      <c r="A8619" t="s">
        <v>23542</v>
      </c>
      <c r="B8619">
        <f>MID(dane3[[#This Row],[PassengerId]],1,4)+0</f>
        <v>9196</v>
      </c>
      <c r="C8619" t="s">
        <v>14</v>
      </c>
      <c r="D8619" t="b">
        <v>0</v>
      </c>
      <c r="E8619" t="s">
        <v>23543</v>
      </c>
      <c r="F8619" t="str">
        <f>MID($E8619,1,1)</f>
        <v>C</v>
      </c>
      <c r="G8619" t="str">
        <f>IFERROR(MID($E8619,SEARCH("/",$E8619,SEARCH("/",$E8619)+1)+1,1),"")</f>
        <v>S</v>
      </c>
      <c r="H8619" t="s">
        <v>16</v>
      </c>
      <c r="I8619">
        <v>40</v>
      </c>
      <c r="J8619" t="b">
        <v>0</v>
      </c>
      <c r="K8619" s="7">
        <v>0</v>
      </c>
      <c r="L8619" s="7">
        <v>1674</v>
      </c>
      <c r="M8619" s="7">
        <v>0</v>
      </c>
      <c r="N8619" s="7">
        <v>269</v>
      </c>
      <c r="O8619" s="7">
        <v>4</v>
      </c>
      <c r="P8619" s="7">
        <f>SUM(dane3[[#This Row],[RoomService]:[VRDeck]])</f>
        <v>1947</v>
      </c>
      <c r="Q8619" t="s">
        <v>23544</v>
      </c>
      <c r="R8619" t="b">
        <v>1</v>
      </c>
    </row>
    <row r="8620" spans="1:18" x14ac:dyDescent="0.3">
      <c r="A8620" t="s">
        <v>23545</v>
      </c>
      <c r="B8620">
        <f>MID(dane3[[#This Row],[PassengerId]],1,4)+0</f>
        <v>9196</v>
      </c>
      <c r="C8620" t="s">
        <v>14</v>
      </c>
      <c r="D8620" t="b">
        <v>0</v>
      </c>
      <c r="E8620" t="s">
        <v>23543</v>
      </c>
      <c r="F8620" t="str">
        <f>MID($E8620,1,1)</f>
        <v>C</v>
      </c>
      <c r="G8620" t="str">
        <f>IFERROR(MID($E8620,SEARCH("/",$E8620,SEARCH("/",$E8620)+1)+1,1),"")</f>
        <v>S</v>
      </c>
      <c r="H8620" t="s">
        <v>16</v>
      </c>
      <c r="I8620">
        <v>31</v>
      </c>
      <c r="J8620" t="b">
        <v>0</v>
      </c>
      <c r="K8620" s="7">
        <v>1</v>
      </c>
      <c r="L8620" s="7">
        <v>104</v>
      </c>
      <c r="M8620" s="7">
        <v>1338</v>
      </c>
      <c r="N8620" s="7">
        <v>698</v>
      </c>
      <c r="O8620" s="7">
        <v>126</v>
      </c>
      <c r="P8620" s="7">
        <f>SUM(dane3[[#This Row],[RoomService]:[VRDeck]])</f>
        <v>2267</v>
      </c>
      <c r="Q8620" t="s">
        <v>23546</v>
      </c>
      <c r="R8620" t="b">
        <v>1</v>
      </c>
    </row>
    <row r="8621" spans="1:18" x14ac:dyDescent="0.3">
      <c r="A8621" t="s">
        <v>23547</v>
      </c>
      <c r="B8621">
        <f>MID(dane3[[#This Row],[PassengerId]],1,4)+0</f>
        <v>9196</v>
      </c>
      <c r="C8621" t="s">
        <v>14</v>
      </c>
      <c r="D8621" t="b">
        <v>0</v>
      </c>
      <c r="E8621" t="s">
        <v>23543</v>
      </c>
      <c r="F8621" t="str">
        <f>MID($E8621,1,1)</f>
        <v>C</v>
      </c>
      <c r="G8621" t="str">
        <f>IFERROR(MID($E8621,SEARCH("/",$E8621,SEARCH("/",$E8621)+1)+1,1),"")</f>
        <v>S</v>
      </c>
      <c r="H8621" t="s">
        <v>16</v>
      </c>
      <c r="I8621">
        <v>23</v>
      </c>
      <c r="J8621" t="b">
        <v>0</v>
      </c>
      <c r="K8621" s="7">
        <v>381</v>
      </c>
      <c r="L8621" s="7">
        <v>794</v>
      </c>
      <c r="M8621" s="7">
        <v>52</v>
      </c>
      <c r="N8621" s="7">
        <v>654</v>
      </c>
      <c r="O8621" s="7">
        <v>1317</v>
      </c>
      <c r="P8621" s="7">
        <f>SUM(dane3[[#This Row],[RoomService]:[VRDeck]])</f>
        <v>3198</v>
      </c>
      <c r="Q8621" t="s">
        <v>23548</v>
      </c>
      <c r="R8621" t="b">
        <v>0</v>
      </c>
    </row>
    <row r="8622" spans="1:18" x14ac:dyDescent="0.3">
      <c r="A8622" t="s">
        <v>16184</v>
      </c>
      <c r="B8622">
        <f>MID(dane3[[#This Row],[PassengerId]],1,4)+0</f>
        <v>6285</v>
      </c>
      <c r="C8622" t="s">
        <v>14</v>
      </c>
      <c r="D8622" t="b">
        <v>1</v>
      </c>
      <c r="E8622" t="s">
        <v>16185</v>
      </c>
      <c r="F8622" t="str">
        <f>MID($E8622,1,1)</f>
        <v>B</v>
      </c>
      <c r="G8622" t="str">
        <f>IFERROR(MID($E8622,SEARCH("/",$E8622,SEARCH("/",$E8622)+1)+1,1),"")</f>
        <v>S</v>
      </c>
      <c r="H8622" t="s">
        <v>46</v>
      </c>
      <c r="I8622">
        <v>64</v>
      </c>
      <c r="J8622" t="b">
        <v>0</v>
      </c>
      <c r="K8622" s="7">
        <v>0</v>
      </c>
      <c r="L8622" s="7">
        <v>0</v>
      </c>
      <c r="M8622" s="7">
        <v>0</v>
      </c>
      <c r="N8622" s="7">
        <v>0</v>
      </c>
      <c r="O8622" s="7">
        <v>0</v>
      </c>
      <c r="P8622" s="7">
        <f>SUM(dane3[[#This Row],[RoomService]:[VRDeck]])</f>
        <v>0</v>
      </c>
      <c r="Q8622" t="s">
        <v>16186</v>
      </c>
      <c r="R8622" t="b">
        <v>1</v>
      </c>
    </row>
    <row r="8623" spans="1:18" x14ac:dyDescent="0.3">
      <c r="A8623" t="s">
        <v>18900</v>
      </c>
      <c r="B8623">
        <f>MID(dane3[[#This Row],[PassengerId]],1,4)+0</f>
        <v>7339</v>
      </c>
      <c r="C8623" t="s">
        <v>14</v>
      </c>
      <c r="D8623" t="b">
        <v>0</v>
      </c>
      <c r="E8623" t="s">
        <v>18901</v>
      </c>
      <c r="F8623" t="str">
        <f>MID($E8623,1,1)</f>
        <v>E</v>
      </c>
      <c r="G8623" t="str">
        <f>IFERROR(MID($E8623,SEARCH("/",$E8623,SEARCH("/",$E8623)+1)+1,1),"")</f>
        <v>P</v>
      </c>
      <c r="H8623" t="s">
        <v>46</v>
      </c>
      <c r="I8623">
        <v>33</v>
      </c>
      <c r="J8623" t="b">
        <v>0</v>
      </c>
      <c r="K8623" s="7">
        <v>0</v>
      </c>
      <c r="L8623" s="7">
        <v>2107</v>
      </c>
      <c r="M8623" s="7">
        <v>0</v>
      </c>
      <c r="N8623" s="7">
        <v>15586</v>
      </c>
      <c r="O8623" s="7">
        <v>473</v>
      </c>
      <c r="P8623" s="7">
        <f>SUM(dane3[[#This Row],[RoomService]:[VRDeck]])</f>
        <v>18166</v>
      </c>
      <c r="Q8623" t="s">
        <v>18902</v>
      </c>
      <c r="R8623" t="b">
        <v>0</v>
      </c>
    </row>
    <row r="8624" spans="1:18" x14ac:dyDescent="0.3">
      <c r="A8624" t="s">
        <v>23554</v>
      </c>
      <c r="B8624">
        <f>MID(dane3[[#This Row],[PassengerId]],1,4)+0</f>
        <v>9197</v>
      </c>
      <c r="C8624" t="s">
        <v>14</v>
      </c>
      <c r="D8624" t="b">
        <v>0</v>
      </c>
      <c r="E8624" t="s">
        <v>23550</v>
      </c>
      <c r="F8624" t="str">
        <f>MID($E8624,1,1)</f>
        <v>C</v>
      </c>
      <c r="G8624" t="str">
        <f>IFERROR(MID($E8624,SEARCH("/",$E8624,SEARCH("/",$E8624)+1)+1,1),"")</f>
        <v>P</v>
      </c>
      <c r="H8624" t="s">
        <v>16</v>
      </c>
      <c r="I8624">
        <v>31</v>
      </c>
      <c r="J8624" t="b">
        <v>0</v>
      </c>
      <c r="K8624" s="7">
        <v>0</v>
      </c>
      <c r="L8624" s="7">
        <v>4634</v>
      </c>
      <c r="M8624" s="7">
        <v>8</v>
      </c>
      <c r="N8624" s="7">
        <v>616</v>
      </c>
      <c r="O8624" s="7">
        <v>0</v>
      </c>
      <c r="P8624" s="7">
        <f>SUM(dane3[[#This Row],[RoomService]:[VRDeck]])</f>
        <v>5258</v>
      </c>
      <c r="Q8624" t="s">
        <v>23555</v>
      </c>
      <c r="R8624" t="b">
        <v>1</v>
      </c>
    </row>
    <row r="8625" spans="1:18" x14ac:dyDescent="0.3">
      <c r="A8625" t="s">
        <v>23556</v>
      </c>
      <c r="B8625">
        <f>MID(dane3[[#This Row],[PassengerId]],1,4)+0</f>
        <v>9197</v>
      </c>
      <c r="C8625" t="s">
        <v>14</v>
      </c>
      <c r="D8625" t="b">
        <v>0</v>
      </c>
      <c r="E8625" t="s">
        <v>23550</v>
      </c>
      <c r="F8625" t="str">
        <f>MID($E8625,1,1)</f>
        <v>C</v>
      </c>
      <c r="G8625" t="str">
        <f>IFERROR(MID($E8625,SEARCH("/",$E8625,SEARCH("/",$E8625)+1)+1,1),"")</f>
        <v>P</v>
      </c>
      <c r="H8625" t="s">
        <v>46</v>
      </c>
      <c r="I8625">
        <v>30</v>
      </c>
      <c r="J8625" t="b">
        <v>0</v>
      </c>
      <c r="K8625" s="7">
        <v>1569</v>
      </c>
      <c r="L8625" s="7">
        <v>0</v>
      </c>
      <c r="M8625" s="7">
        <v>0</v>
      </c>
      <c r="N8625" s="7">
        <v>0</v>
      </c>
      <c r="O8625" s="7">
        <v>2252</v>
      </c>
      <c r="P8625" s="7">
        <f>SUM(dane3[[#This Row],[RoomService]:[VRDeck]])</f>
        <v>3821</v>
      </c>
      <c r="Q8625" t="s">
        <v>23557</v>
      </c>
      <c r="R8625" t="b">
        <v>0</v>
      </c>
    </row>
    <row r="8626" spans="1:18" x14ac:dyDescent="0.3">
      <c r="A8626" t="s">
        <v>23558</v>
      </c>
      <c r="B8626">
        <f>MID(dane3[[#This Row],[PassengerId]],1,4)+0</f>
        <v>9199</v>
      </c>
      <c r="C8626" t="s">
        <v>14</v>
      </c>
      <c r="D8626" t="b">
        <v>1</v>
      </c>
      <c r="E8626" t="s">
        <v>23559</v>
      </c>
      <c r="F8626" t="str">
        <f>MID($E8626,1,1)</f>
        <v>E</v>
      </c>
      <c r="G8626" t="str">
        <f>IFERROR(MID($E8626,SEARCH("/",$E8626,SEARCH("/",$E8626)+1)+1,1),"")</f>
        <v>P</v>
      </c>
      <c r="H8626" t="s">
        <v>46</v>
      </c>
      <c r="I8626">
        <v>33</v>
      </c>
      <c r="J8626" t="b">
        <v>0</v>
      </c>
      <c r="K8626" s="7">
        <v>0</v>
      </c>
      <c r="L8626" s="7">
        <v>0</v>
      </c>
      <c r="M8626" s="7">
        <v>0</v>
      </c>
      <c r="N8626" s="7">
        <v>0</v>
      </c>
      <c r="O8626" s="7">
        <v>0</v>
      </c>
      <c r="P8626" s="7">
        <f>SUM(dane3[[#This Row],[RoomService]:[VRDeck]])</f>
        <v>0</v>
      </c>
      <c r="Q8626" t="s">
        <v>23560</v>
      </c>
      <c r="R8626" t="b">
        <v>1</v>
      </c>
    </row>
    <row r="8627" spans="1:18" x14ac:dyDescent="0.3">
      <c r="A8627" t="s">
        <v>23561</v>
      </c>
      <c r="B8627">
        <f>MID(dane3[[#This Row],[PassengerId]],1,4)+0</f>
        <v>9201</v>
      </c>
      <c r="C8627" t="s">
        <v>19</v>
      </c>
      <c r="D8627" t="b">
        <v>0</v>
      </c>
      <c r="E8627" t="s">
        <v>23562</v>
      </c>
      <c r="F8627" t="str">
        <f>MID($E8627,1,1)</f>
        <v>G</v>
      </c>
      <c r="G8627" t="str">
        <f>IFERROR(MID($E8627,SEARCH("/",$E8627,SEARCH("/",$E8627)+1)+1,1),"")</f>
        <v>S</v>
      </c>
      <c r="H8627" t="s">
        <v>32</v>
      </c>
      <c r="I8627">
        <v>30</v>
      </c>
      <c r="J8627" t="b">
        <v>0</v>
      </c>
      <c r="K8627" s="7">
        <v>0</v>
      </c>
      <c r="L8627" s="7">
        <v>816</v>
      </c>
      <c r="M8627" s="7">
        <v>0</v>
      </c>
      <c r="N8627" s="7">
        <v>0</v>
      </c>
      <c r="O8627" s="7">
        <v>0</v>
      </c>
      <c r="P8627" s="7">
        <f>SUM(dane3[[#This Row],[RoomService]:[VRDeck]])</f>
        <v>816</v>
      </c>
      <c r="Q8627" t="s">
        <v>23563</v>
      </c>
      <c r="R8627" t="b">
        <v>1</v>
      </c>
    </row>
    <row r="8628" spans="1:18" x14ac:dyDescent="0.3">
      <c r="A8628" t="s">
        <v>23564</v>
      </c>
      <c r="B8628">
        <f>MID(dane3[[#This Row],[PassengerId]],1,4)+0</f>
        <v>9202</v>
      </c>
      <c r="C8628" t="s">
        <v>14</v>
      </c>
      <c r="D8628" t="b">
        <v>0</v>
      </c>
      <c r="E8628" t="s">
        <v>23565</v>
      </c>
      <c r="F8628" t="str">
        <f>MID($E8628,1,1)</f>
        <v>C</v>
      </c>
      <c r="G8628" t="str">
        <f>IFERROR(MID($E8628,SEARCH("/",$E8628,SEARCH("/",$E8628)+1)+1,1),"")</f>
        <v>P</v>
      </c>
      <c r="H8628" t="s">
        <v>16</v>
      </c>
      <c r="I8628">
        <v>26</v>
      </c>
      <c r="J8628" t="b">
        <v>0</v>
      </c>
      <c r="K8628" s="7">
        <v>8586</v>
      </c>
      <c r="L8628" s="7">
        <v>77</v>
      </c>
      <c r="M8628" s="7">
        <v>114</v>
      </c>
      <c r="N8628" s="7">
        <v>29</v>
      </c>
      <c r="O8628" s="7">
        <v>4</v>
      </c>
      <c r="P8628" s="7">
        <f>SUM(dane3[[#This Row],[RoomService]:[VRDeck]])</f>
        <v>8810</v>
      </c>
      <c r="Q8628" t="s">
        <v>23566</v>
      </c>
      <c r="R8628" t="b">
        <v>0</v>
      </c>
    </row>
    <row r="8629" spans="1:18" x14ac:dyDescent="0.3">
      <c r="A8629" t="s">
        <v>23540</v>
      </c>
      <c r="B8629">
        <f>MID(dane3[[#This Row],[PassengerId]],1,4)+0</f>
        <v>9195</v>
      </c>
      <c r="C8629" t="s">
        <v>53</v>
      </c>
      <c r="D8629" t="b">
        <v>1</v>
      </c>
      <c r="E8629" t="s">
        <v>23538</v>
      </c>
      <c r="F8629" t="str">
        <f>MID($E8629,1,1)</f>
        <v>F</v>
      </c>
      <c r="G8629" t="str">
        <f>IFERROR(MID($E8629,SEARCH("/",$E8629,SEARCH("/",$E8629)+1)+1,1),"")</f>
        <v>S</v>
      </c>
      <c r="H8629" t="s">
        <v>16</v>
      </c>
      <c r="I8629">
        <v>33</v>
      </c>
      <c r="J8629" t="b">
        <v>0</v>
      </c>
      <c r="K8629" s="7">
        <v>0</v>
      </c>
      <c r="L8629" s="7">
        <v>0</v>
      </c>
      <c r="M8629" s="7">
        <v>0</v>
      </c>
      <c r="N8629" s="7">
        <v>0</v>
      </c>
      <c r="O8629" s="7">
        <v>0</v>
      </c>
      <c r="P8629" s="7">
        <f>SUM(dane3[[#This Row],[RoomService]:[VRDeck]])</f>
        <v>0</v>
      </c>
      <c r="Q8629" t="s">
        <v>23541</v>
      </c>
      <c r="R8629" t="b">
        <v>1</v>
      </c>
    </row>
    <row r="8630" spans="1:18" x14ac:dyDescent="0.3">
      <c r="A8630" t="s">
        <v>23570</v>
      </c>
      <c r="B8630">
        <f>MID(dane3[[#This Row],[PassengerId]],1,4)+0</f>
        <v>9205</v>
      </c>
      <c r="C8630" t="s">
        <v>14</v>
      </c>
      <c r="D8630" t="b">
        <v>1</v>
      </c>
      <c r="E8630" t="s">
        <v>23571</v>
      </c>
      <c r="F8630" t="str">
        <f>MID($E8630,1,1)</f>
        <v>B</v>
      </c>
      <c r="G8630" t="str">
        <f>IFERROR(MID($E8630,SEARCH("/",$E8630,SEARCH("/",$E8630)+1)+1,1),"")</f>
        <v>P</v>
      </c>
      <c r="H8630" t="s">
        <v>46</v>
      </c>
      <c r="I8630">
        <v>37</v>
      </c>
      <c r="J8630" t="b">
        <v>0</v>
      </c>
      <c r="K8630" s="7">
        <v>0</v>
      </c>
      <c r="L8630" s="7">
        <v>0</v>
      </c>
      <c r="M8630" s="7">
        <v>0</v>
      </c>
      <c r="N8630" s="7">
        <v>0</v>
      </c>
      <c r="O8630" s="7">
        <v>0</v>
      </c>
      <c r="P8630" s="7">
        <f>SUM(dane3[[#This Row],[RoomService]:[VRDeck]])</f>
        <v>0</v>
      </c>
      <c r="Q8630" t="s">
        <v>23572</v>
      </c>
      <c r="R8630" t="b">
        <v>1</v>
      </c>
    </row>
    <row r="8631" spans="1:18" x14ac:dyDescent="0.3">
      <c r="A8631" t="s">
        <v>23573</v>
      </c>
      <c r="B8631">
        <f>MID(dane3[[#This Row],[PassengerId]],1,4)+0</f>
        <v>9205</v>
      </c>
      <c r="C8631" t="s">
        <v>14</v>
      </c>
      <c r="D8631" t="b">
        <v>1</v>
      </c>
      <c r="E8631" t="s">
        <v>23571</v>
      </c>
      <c r="F8631" t="str">
        <f>MID($E8631,1,1)</f>
        <v>B</v>
      </c>
      <c r="G8631" t="str">
        <f>IFERROR(MID($E8631,SEARCH("/",$E8631,SEARCH("/",$E8631)+1)+1,1),"")</f>
        <v>P</v>
      </c>
      <c r="H8631" t="s">
        <v>16</v>
      </c>
      <c r="I8631">
        <v>15</v>
      </c>
      <c r="J8631" t="b">
        <v>0</v>
      </c>
      <c r="K8631" s="7">
        <v>0</v>
      </c>
      <c r="L8631" s="7">
        <v>0</v>
      </c>
      <c r="M8631" s="7">
        <v>0</v>
      </c>
      <c r="N8631" s="7">
        <v>0</v>
      </c>
      <c r="O8631" s="7">
        <v>0</v>
      </c>
      <c r="P8631" s="7">
        <f>SUM(dane3[[#This Row],[RoomService]:[VRDeck]])</f>
        <v>0</v>
      </c>
      <c r="Q8631" t="s">
        <v>23799</v>
      </c>
      <c r="R8631" t="b">
        <v>1</v>
      </c>
    </row>
    <row r="8632" spans="1:18" x14ac:dyDescent="0.3">
      <c r="A8632" t="s">
        <v>23574</v>
      </c>
      <c r="B8632">
        <f>MID(dane3[[#This Row],[PassengerId]],1,4)+0</f>
        <v>9205</v>
      </c>
      <c r="C8632" t="s">
        <v>14</v>
      </c>
      <c r="D8632" t="b">
        <v>1</v>
      </c>
      <c r="E8632" t="s">
        <v>23571</v>
      </c>
      <c r="F8632" t="str">
        <f>MID($E8632,1,1)</f>
        <v>B</v>
      </c>
      <c r="G8632" t="str">
        <f>IFERROR(MID($E8632,SEARCH("/",$E8632,SEARCH("/",$E8632)+1)+1,1),"")</f>
        <v>P</v>
      </c>
      <c r="H8632" t="s">
        <v>16</v>
      </c>
      <c r="I8632">
        <v>52</v>
      </c>
      <c r="J8632" t="b">
        <v>0</v>
      </c>
      <c r="K8632" s="7">
        <v>0</v>
      </c>
      <c r="L8632" s="7">
        <v>0</v>
      </c>
      <c r="M8632" s="7">
        <v>0</v>
      </c>
      <c r="N8632" s="7">
        <v>0</v>
      </c>
      <c r="O8632" s="7">
        <v>0</v>
      </c>
      <c r="P8632" s="7">
        <f>SUM(dane3[[#This Row],[RoomService]:[VRDeck]])</f>
        <v>0</v>
      </c>
      <c r="Q8632" t="s">
        <v>23575</v>
      </c>
      <c r="R8632" t="b">
        <v>1</v>
      </c>
    </row>
    <row r="8633" spans="1:18" x14ac:dyDescent="0.3">
      <c r="A8633" t="s">
        <v>23576</v>
      </c>
      <c r="B8633">
        <f>MID(dane3[[#This Row],[PassengerId]],1,4)+0</f>
        <v>9208</v>
      </c>
      <c r="C8633" t="s">
        <v>19</v>
      </c>
      <c r="D8633" t="b">
        <v>1</v>
      </c>
      <c r="E8633" t="s">
        <v>23577</v>
      </c>
      <c r="F8633" t="str">
        <f>MID($E8633,1,1)</f>
        <v>G</v>
      </c>
      <c r="G8633" t="str">
        <f>IFERROR(MID($E8633,SEARCH("/",$E8633,SEARCH("/",$E8633)+1)+1,1),"")</f>
        <v>S</v>
      </c>
      <c r="H8633" t="s">
        <v>16</v>
      </c>
      <c r="I8633">
        <v>35</v>
      </c>
      <c r="J8633" t="b">
        <v>0</v>
      </c>
      <c r="K8633" s="7">
        <v>0</v>
      </c>
      <c r="L8633" s="7">
        <v>0</v>
      </c>
      <c r="M8633" s="7">
        <v>0</v>
      </c>
      <c r="N8633" s="7">
        <v>0</v>
      </c>
      <c r="O8633" s="7">
        <v>0</v>
      </c>
      <c r="P8633" s="7">
        <f>SUM(dane3[[#This Row],[RoomService]:[VRDeck]])</f>
        <v>0</v>
      </c>
      <c r="Q8633" t="s">
        <v>23799</v>
      </c>
      <c r="R8633" t="b">
        <v>1</v>
      </c>
    </row>
    <row r="8634" spans="1:18" x14ac:dyDescent="0.3">
      <c r="A8634" t="s">
        <v>23578</v>
      </c>
      <c r="B8634">
        <f>MID(dane3[[#This Row],[PassengerId]],1,4)+0</f>
        <v>9208</v>
      </c>
      <c r="C8634" t="s">
        <v>19</v>
      </c>
      <c r="D8634" t="b">
        <v>0</v>
      </c>
      <c r="E8634" t="s">
        <v>23579</v>
      </c>
      <c r="F8634" t="str">
        <f>MID($E8634,1,1)</f>
        <v>F</v>
      </c>
      <c r="G8634" t="str">
        <f>IFERROR(MID($E8634,SEARCH("/",$E8634,SEARCH("/",$E8634)+1)+1,1),"")</f>
        <v>S</v>
      </c>
      <c r="H8634" t="s">
        <v>16</v>
      </c>
      <c r="I8634">
        <v>40</v>
      </c>
      <c r="J8634" t="b">
        <v>0</v>
      </c>
      <c r="K8634" s="7">
        <v>757</v>
      </c>
      <c r="L8634" s="7">
        <v>40</v>
      </c>
      <c r="M8634" s="7">
        <v>4</v>
      </c>
      <c r="N8634" s="7">
        <v>2</v>
      </c>
      <c r="O8634" s="7">
        <v>0</v>
      </c>
      <c r="P8634" s="7">
        <f>SUM(dane3[[#This Row],[RoomService]:[VRDeck]])</f>
        <v>803</v>
      </c>
      <c r="Q8634" t="s">
        <v>23580</v>
      </c>
      <c r="R8634" t="b">
        <v>0</v>
      </c>
    </row>
    <row r="8635" spans="1:18" x14ac:dyDescent="0.3">
      <c r="A8635" t="s">
        <v>23581</v>
      </c>
      <c r="B8635">
        <f>MID(dane3[[#This Row],[PassengerId]],1,4)+0</f>
        <v>9211</v>
      </c>
      <c r="C8635" t="s">
        <v>19</v>
      </c>
      <c r="D8635" t="b">
        <v>0</v>
      </c>
      <c r="E8635" t="s">
        <v>23582</v>
      </c>
      <c r="F8635" t="str">
        <f>MID($E8635,1,1)</f>
        <v>G</v>
      </c>
      <c r="G8635" t="str">
        <f>IFERROR(MID($E8635,SEARCH("/",$E8635,SEARCH("/",$E8635)+1)+1,1),"")</f>
        <v>S</v>
      </c>
      <c r="H8635" t="s">
        <v>16</v>
      </c>
      <c r="I8635">
        <v>60</v>
      </c>
      <c r="J8635" t="b">
        <v>0</v>
      </c>
      <c r="K8635" s="7">
        <v>0</v>
      </c>
      <c r="L8635" s="7">
        <v>8</v>
      </c>
      <c r="M8635" s="7">
        <v>0</v>
      </c>
      <c r="N8635" s="7">
        <v>360</v>
      </c>
      <c r="O8635" s="7">
        <v>74</v>
      </c>
      <c r="P8635" s="7">
        <f>SUM(dane3[[#This Row],[RoomService]:[VRDeck]])</f>
        <v>442</v>
      </c>
      <c r="Q8635" t="s">
        <v>23583</v>
      </c>
      <c r="R8635" t="b">
        <v>0</v>
      </c>
    </row>
    <row r="8636" spans="1:18" x14ac:dyDescent="0.3">
      <c r="A8636" t="s">
        <v>23584</v>
      </c>
      <c r="B8636">
        <f>MID(dane3[[#This Row],[PassengerId]],1,4)+0</f>
        <v>9213</v>
      </c>
      <c r="C8636" t="s">
        <v>19</v>
      </c>
      <c r="D8636" t="b">
        <v>0</v>
      </c>
      <c r="E8636" t="s">
        <v>23585</v>
      </c>
      <c r="F8636" t="str">
        <f>MID($E8636,1,1)</f>
        <v>F</v>
      </c>
      <c r="G8636" t="str">
        <f>IFERROR(MID($E8636,SEARCH("/",$E8636,SEARCH("/",$E8636)+1)+1,1),"")</f>
        <v>P</v>
      </c>
      <c r="H8636" t="s">
        <v>16</v>
      </c>
      <c r="I8636">
        <v>24</v>
      </c>
      <c r="J8636" t="b">
        <v>0</v>
      </c>
      <c r="K8636" s="7">
        <v>0</v>
      </c>
      <c r="L8636" s="7">
        <v>90</v>
      </c>
      <c r="M8636" s="7">
        <v>0</v>
      </c>
      <c r="N8636" s="7">
        <v>795</v>
      </c>
      <c r="O8636" s="7">
        <v>0</v>
      </c>
      <c r="P8636" s="7">
        <f>SUM(dane3[[#This Row],[RoomService]:[VRDeck]])</f>
        <v>885</v>
      </c>
      <c r="Q8636" t="s">
        <v>23586</v>
      </c>
      <c r="R8636" t="b">
        <v>1</v>
      </c>
    </row>
    <row r="8637" spans="1:18" x14ac:dyDescent="0.3">
      <c r="A8637" t="s">
        <v>23587</v>
      </c>
      <c r="B8637">
        <f>MID(dane3[[#This Row],[PassengerId]],1,4)+0</f>
        <v>9217</v>
      </c>
      <c r="C8637" t="s">
        <v>19</v>
      </c>
      <c r="D8637" t="b">
        <v>0</v>
      </c>
      <c r="E8637" t="s">
        <v>23588</v>
      </c>
      <c r="F8637" t="str">
        <f>MID($E8637,1,1)</f>
        <v>E</v>
      </c>
      <c r="G8637" t="str">
        <f>IFERROR(MID($E8637,SEARCH("/",$E8637,SEARCH("/",$E8637)+1)+1,1),"")</f>
        <v>S</v>
      </c>
      <c r="H8637" t="s">
        <v>46</v>
      </c>
      <c r="I8637">
        <v>31</v>
      </c>
      <c r="J8637" t="b">
        <v>0</v>
      </c>
      <c r="K8637" s="7">
        <v>15</v>
      </c>
      <c r="L8637" s="7">
        <v>679</v>
      </c>
      <c r="M8637" s="7">
        <v>89</v>
      </c>
      <c r="N8637" s="7">
        <v>6</v>
      </c>
      <c r="O8637" s="7">
        <v>0</v>
      </c>
      <c r="P8637" s="7">
        <f>SUM(dane3[[#This Row],[RoomService]:[VRDeck]])</f>
        <v>789</v>
      </c>
      <c r="Q8637" t="s">
        <v>23589</v>
      </c>
      <c r="R8637" t="b">
        <v>1</v>
      </c>
    </row>
    <row r="8638" spans="1:18" x14ac:dyDescent="0.3">
      <c r="A8638" t="s">
        <v>23590</v>
      </c>
      <c r="B8638">
        <f>MID(dane3[[#This Row],[PassengerId]],1,4)+0</f>
        <v>9218</v>
      </c>
      <c r="C8638" t="s">
        <v>14</v>
      </c>
      <c r="D8638" t="b">
        <v>1</v>
      </c>
      <c r="E8638" t="s">
        <v>23591</v>
      </c>
      <c r="F8638" t="str">
        <f>MID($E8638,1,1)</f>
        <v>B</v>
      </c>
      <c r="G8638" t="str">
        <f>IFERROR(MID($E8638,SEARCH("/",$E8638,SEARCH("/",$E8638)+1)+1,1),"")</f>
        <v>S</v>
      </c>
      <c r="H8638" t="s">
        <v>46</v>
      </c>
      <c r="I8638">
        <v>43</v>
      </c>
      <c r="J8638" t="b">
        <v>0</v>
      </c>
      <c r="K8638" s="7">
        <v>0</v>
      </c>
      <c r="L8638" s="7">
        <v>0</v>
      </c>
      <c r="M8638" s="7">
        <v>0</v>
      </c>
      <c r="N8638" s="7">
        <v>0</v>
      </c>
      <c r="O8638" s="7">
        <v>0</v>
      </c>
      <c r="P8638" s="7">
        <f>SUM(dane3[[#This Row],[RoomService]:[VRDeck]])</f>
        <v>0</v>
      </c>
      <c r="Q8638" t="s">
        <v>23799</v>
      </c>
      <c r="R8638" t="b">
        <v>1</v>
      </c>
    </row>
    <row r="8639" spans="1:18" x14ac:dyDescent="0.3">
      <c r="A8639" t="s">
        <v>23592</v>
      </c>
      <c r="B8639">
        <f>MID(dane3[[#This Row],[PassengerId]],1,4)+0</f>
        <v>9219</v>
      </c>
      <c r="C8639" t="s">
        <v>19</v>
      </c>
      <c r="D8639" t="b">
        <v>0</v>
      </c>
      <c r="E8639" t="s">
        <v>23593</v>
      </c>
      <c r="F8639" t="str">
        <f>MID($E8639,1,1)</f>
        <v>G</v>
      </c>
      <c r="G8639" t="str">
        <f>IFERROR(MID($E8639,SEARCH("/",$E8639,SEARCH("/",$E8639)+1)+1,1),"")</f>
        <v>S</v>
      </c>
      <c r="H8639" t="s">
        <v>46</v>
      </c>
      <c r="I8639">
        <v>9</v>
      </c>
      <c r="J8639" t="b">
        <v>0</v>
      </c>
      <c r="K8639" s="7">
        <v>0</v>
      </c>
      <c r="L8639" s="7">
        <v>0</v>
      </c>
      <c r="M8639" s="7">
        <v>0</v>
      </c>
      <c r="N8639" s="7">
        <v>0</v>
      </c>
      <c r="O8639" s="7">
        <v>0</v>
      </c>
      <c r="P8639" s="7">
        <f>SUM(dane3[[#This Row],[RoomService]:[VRDeck]])</f>
        <v>0</v>
      </c>
      <c r="Q8639" t="s">
        <v>23594</v>
      </c>
      <c r="R8639" t="b">
        <v>0</v>
      </c>
    </row>
    <row r="8640" spans="1:18" x14ac:dyDescent="0.3">
      <c r="A8640" t="s">
        <v>23595</v>
      </c>
      <c r="B8640">
        <f>MID(dane3[[#This Row],[PassengerId]],1,4)+0</f>
        <v>9219</v>
      </c>
      <c r="C8640" t="s">
        <v>19</v>
      </c>
      <c r="D8640" t="b">
        <v>0</v>
      </c>
      <c r="E8640" t="s">
        <v>23596</v>
      </c>
      <c r="F8640" t="str">
        <f>MID($E8640,1,1)</f>
        <v>F</v>
      </c>
      <c r="G8640" t="str">
        <f>IFERROR(MID($E8640,SEARCH("/",$E8640,SEARCH("/",$E8640)+1)+1,1),"")</f>
        <v>S</v>
      </c>
      <c r="H8640" t="s">
        <v>16</v>
      </c>
      <c r="I8640">
        <v>51</v>
      </c>
      <c r="J8640" t="b">
        <v>0</v>
      </c>
      <c r="K8640" s="7">
        <v>6</v>
      </c>
      <c r="L8640" s="7">
        <v>0</v>
      </c>
      <c r="M8640" s="7">
        <v>0</v>
      </c>
      <c r="N8640" s="7">
        <v>0</v>
      </c>
      <c r="O8640" s="7">
        <v>1164</v>
      </c>
      <c r="P8640" s="7">
        <f>SUM(dane3[[#This Row],[RoomService]:[VRDeck]])</f>
        <v>1170</v>
      </c>
      <c r="Q8640" t="s">
        <v>23597</v>
      </c>
      <c r="R8640" t="b">
        <v>1</v>
      </c>
    </row>
    <row r="8641" spans="1:18" x14ac:dyDescent="0.3">
      <c r="A8641" t="s">
        <v>23598</v>
      </c>
      <c r="B8641">
        <f>MID(dane3[[#This Row],[PassengerId]],1,4)+0</f>
        <v>9220</v>
      </c>
      <c r="C8641" t="s">
        <v>19</v>
      </c>
      <c r="D8641" t="b">
        <v>0</v>
      </c>
      <c r="E8641" t="s">
        <v>23599</v>
      </c>
      <c r="F8641" t="str">
        <f>MID($E8641,1,1)</f>
        <v>G</v>
      </c>
      <c r="G8641" t="str">
        <f>IFERROR(MID($E8641,SEARCH("/",$E8641,SEARCH("/",$E8641)+1)+1,1),"")</f>
        <v>P</v>
      </c>
      <c r="H8641" t="s">
        <v>16</v>
      </c>
      <c r="I8641">
        <v>25</v>
      </c>
      <c r="J8641" t="b">
        <v>0</v>
      </c>
      <c r="K8641" s="7">
        <v>2</v>
      </c>
      <c r="L8641" s="7">
        <v>45</v>
      </c>
      <c r="M8641" s="7">
        <v>45</v>
      </c>
      <c r="N8641" s="7">
        <v>0</v>
      </c>
      <c r="O8641" s="7">
        <v>815</v>
      </c>
      <c r="P8641" s="7">
        <f>SUM(dane3[[#This Row],[RoomService]:[VRDeck]])</f>
        <v>907</v>
      </c>
      <c r="Q8641" t="s">
        <v>23600</v>
      </c>
      <c r="R8641" t="b">
        <v>0</v>
      </c>
    </row>
    <row r="8642" spans="1:18" x14ac:dyDescent="0.3">
      <c r="A8642" t="s">
        <v>23601</v>
      </c>
      <c r="B8642">
        <f>MID(dane3[[#This Row],[PassengerId]],1,4)+0</f>
        <v>9220</v>
      </c>
      <c r="C8642" t="s">
        <v>19</v>
      </c>
      <c r="D8642" t="b">
        <v>1</v>
      </c>
      <c r="E8642" t="s">
        <v>23599</v>
      </c>
      <c r="F8642" t="str">
        <f>MID($E8642,1,1)</f>
        <v>G</v>
      </c>
      <c r="G8642" t="str">
        <f>IFERROR(MID($E8642,SEARCH("/",$E8642,SEARCH("/",$E8642)+1)+1,1),"")</f>
        <v>P</v>
      </c>
      <c r="H8642" t="s">
        <v>16</v>
      </c>
      <c r="I8642">
        <v>20</v>
      </c>
      <c r="J8642" t="b">
        <v>0</v>
      </c>
      <c r="K8642" s="7">
        <v>0</v>
      </c>
      <c r="L8642" s="7">
        <v>0</v>
      </c>
      <c r="M8642" s="7">
        <v>0</v>
      </c>
      <c r="N8642" s="7">
        <v>0</v>
      </c>
      <c r="O8642" s="7">
        <v>0</v>
      </c>
      <c r="P8642" s="7">
        <f>SUM(dane3[[#This Row],[RoomService]:[VRDeck]])</f>
        <v>0</v>
      </c>
      <c r="Q8642" t="s">
        <v>23602</v>
      </c>
      <c r="R8642" t="b">
        <v>1</v>
      </c>
    </row>
    <row r="8643" spans="1:18" x14ac:dyDescent="0.3">
      <c r="A8643" t="s">
        <v>23603</v>
      </c>
      <c r="B8643">
        <f>MID(dane3[[#This Row],[PassengerId]],1,4)+0</f>
        <v>9220</v>
      </c>
      <c r="C8643" t="s">
        <v>19</v>
      </c>
      <c r="D8643" t="b">
        <v>0</v>
      </c>
      <c r="E8643" t="s">
        <v>23604</v>
      </c>
      <c r="F8643" t="str">
        <f>MID($E8643,1,1)</f>
        <v>F</v>
      </c>
      <c r="G8643" t="str">
        <f>IFERROR(MID($E8643,SEARCH("/",$E8643,SEARCH("/",$E8643)+1)+1,1),"")</f>
        <v>P</v>
      </c>
      <c r="H8643" t="s">
        <v>32</v>
      </c>
      <c r="I8643">
        <v>22</v>
      </c>
      <c r="J8643" t="b">
        <v>0</v>
      </c>
      <c r="K8643" s="7">
        <v>623</v>
      </c>
      <c r="L8643" s="7">
        <v>0</v>
      </c>
      <c r="M8643" s="7">
        <v>0</v>
      </c>
      <c r="N8643" s="7">
        <v>0</v>
      </c>
      <c r="O8643" s="7">
        <v>53</v>
      </c>
      <c r="P8643" s="7">
        <f>SUM(dane3[[#This Row],[RoomService]:[VRDeck]])</f>
        <v>676</v>
      </c>
      <c r="Q8643" t="s">
        <v>23605</v>
      </c>
      <c r="R8643" t="b">
        <v>1</v>
      </c>
    </row>
    <row r="8644" spans="1:18" x14ac:dyDescent="0.3">
      <c r="A8644" t="s">
        <v>23606</v>
      </c>
      <c r="B8644">
        <f>MID(dane3[[#This Row],[PassengerId]],1,4)+0</f>
        <v>9221</v>
      </c>
      <c r="C8644" t="s">
        <v>19</v>
      </c>
      <c r="D8644" t="b">
        <v>1</v>
      </c>
      <c r="E8644" t="s">
        <v>23607</v>
      </c>
      <c r="F8644" t="str">
        <f>MID($E8644,1,1)</f>
        <v>G</v>
      </c>
      <c r="G8644" t="str">
        <f>IFERROR(MID($E8644,SEARCH("/",$E8644,SEARCH("/",$E8644)+1)+1,1),"")</f>
        <v>P</v>
      </c>
      <c r="H8644" t="s">
        <v>16</v>
      </c>
      <c r="I8644">
        <v>21</v>
      </c>
      <c r="J8644" t="b">
        <v>0</v>
      </c>
      <c r="K8644" s="7">
        <v>0</v>
      </c>
      <c r="L8644" s="7">
        <v>0</v>
      </c>
      <c r="M8644" s="7">
        <v>0</v>
      </c>
      <c r="N8644" s="7">
        <v>0</v>
      </c>
      <c r="O8644" s="7">
        <v>0</v>
      </c>
      <c r="P8644" s="7">
        <f>SUM(dane3[[#This Row],[RoomService]:[VRDeck]])</f>
        <v>0</v>
      </c>
      <c r="Q8644" t="s">
        <v>23608</v>
      </c>
      <c r="R8644" t="b">
        <v>0</v>
      </c>
    </row>
    <row r="8645" spans="1:18" x14ac:dyDescent="0.3">
      <c r="A8645" t="s">
        <v>23567</v>
      </c>
      <c r="B8645">
        <f>MID(dane3[[#This Row],[PassengerId]],1,4)+0</f>
        <v>9203</v>
      </c>
      <c r="C8645" t="s">
        <v>53</v>
      </c>
      <c r="D8645" t="b">
        <v>1</v>
      </c>
      <c r="E8645" t="s">
        <v>23568</v>
      </c>
      <c r="F8645" t="str">
        <f>MID($E8645,1,1)</f>
        <v>F</v>
      </c>
      <c r="G8645" t="str">
        <f>IFERROR(MID($E8645,SEARCH("/",$E8645,SEARCH("/",$E8645)+1)+1,1),"")</f>
        <v>S</v>
      </c>
      <c r="H8645" t="s">
        <v>46</v>
      </c>
      <c r="I8645">
        <v>22</v>
      </c>
      <c r="J8645" t="b">
        <v>0</v>
      </c>
      <c r="K8645" s="7">
        <v>0</v>
      </c>
      <c r="L8645" s="7">
        <v>0</v>
      </c>
      <c r="M8645" s="7">
        <v>0</v>
      </c>
      <c r="N8645" s="7">
        <v>0</v>
      </c>
      <c r="O8645" s="7">
        <v>0</v>
      </c>
      <c r="P8645" s="7">
        <f>SUM(dane3[[#This Row],[RoomService]:[VRDeck]])</f>
        <v>0</v>
      </c>
      <c r="Q8645" t="s">
        <v>23569</v>
      </c>
      <c r="R8645" t="b">
        <v>1</v>
      </c>
    </row>
    <row r="8646" spans="1:18" x14ac:dyDescent="0.3">
      <c r="A8646" t="s">
        <v>23609</v>
      </c>
      <c r="B8646">
        <f>MID(dane3[[#This Row],[PassengerId]],1,4)+0</f>
        <v>9222</v>
      </c>
      <c r="C8646" t="s">
        <v>53</v>
      </c>
      <c r="D8646" t="b">
        <v>1</v>
      </c>
      <c r="E8646" t="s">
        <v>23610</v>
      </c>
      <c r="F8646" t="str">
        <f>MID($E8646,1,1)</f>
        <v>F</v>
      </c>
      <c r="G8646" t="str">
        <f>IFERROR(MID($E8646,SEARCH("/",$E8646,SEARCH("/",$E8646)+1)+1,1),"")</f>
        <v>S</v>
      </c>
      <c r="H8646" t="s">
        <v>16</v>
      </c>
      <c r="I8646">
        <v>50</v>
      </c>
      <c r="J8646" t="b">
        <v>0</v>
      </c>
      <c r="K8646" s="7">
        <v>0</v>
      </c>
      <c r="L8646" s="7">
        <v>0</v>
      </c>
      <c r="M8646" s="7">
        <v>0</v>
      </c>
      <c r="N8646" s="7">
        <v>0</v>
      </c>
      <c r="O8646" s="7">
        <v>0</v>
      </c>
      <c r="P8646" s="7">
        <f>SUM(dane3[[#This Row],[RoomService]:[VRDeck]])</f>
        <v>0</v>
      </c>
      <c r="Q8646" t="s">
        <v>23611</v>
      </c>
      <c r="R8646" t="b">
        <v>1</v>
      </c>
    </row>
    <row r="8647" spans="1:18" x14ac:dyDescent="0.3">
      <c r="A8647" t="s">
        <v>23615</v>
      </c>
      <c r="B8647">
        <f>MID(dane3[[#This Row],[PassengerId]],1,4)+0</f>
        <v>9225</v>
      </c>
      <c r="C8647" t="s">
        <v>19</v>
      </c>
      <c r="D8647" t="b">
        <v>0</v>
      </c>
      <c r="E8647" t="s">
        <v>23616</v>
      </c>
      <c r="F8647" t="str">
        <f>MID($E8647,1,1)</f>
        <v>F</v>
      </c>
      <c r="G8647" t="str">
        <f>IFERROR(MID($E8647,SEARCH("/",$E8647,SEARCH("/",$E8647)+1)+1,1),"")</f>
        <v>S</v>
      </c>
      <c r="H8647" t="s">
        <v>16</v>
      </c>
      <c r="I8647">
        <v>45</v>
      </c>
      <c r="J8647" t="b">
        <v>0</v>
      </c>
      <c r="K8647" s="7">
        <v>1</v>
      </c>
      <c r="L8647" s="7">
        <v>197</v>
      </c>
      <c r="M8647" s="7">
        <v>0</v>
      </c>
      <c r="N8647" s="7">
        <v>660</v>
      </c>
      <c r="O8647" s="7">
        <v>15</v>
      </c>
      <c r="P8647" s="7">
        <f>SUM(dane3[[#This Row],[RoomService]:[VRDeck]])</f>
        <v>873</v>
      </c>
      <c r="Q8647" t="s">
        <v>23617</v>
      </c>
      <c r="R8647" t="b">
        <v>0</v>
      </c>
    </row>
    <row r="8648" spans="1:18" x14ac:dyDescent="0.3">
      <c r="A8648" t="s">
        <v>15006</v>
      </c>
      <c r="B8648">
        <f>MID(dane3[[#This Row],[PassengerId]],1,4)+0</f>
        <v>5859</v>
      </c>
      <c r="C8648" t="s">
        <v>19</v>
      </c>
      <c r="D8648" t="b">
        <v>0</v>
      </c>
      <c r="E8648" t="s">
        <v>15007</v>
      </c>
      <c r="F8648" t="str">
        <f>MID($E8648,1,1)</f>
        <v>E</v>
      </c>
      <c r="G8648" t="str">
        <f>IFERROR(MID($E8648,SEARCH("/",$E8648,SEARCH("/",$E8648)+1)+1,1),"")</f>
        <v>P</v>
      </c>
      <c r="H8648" t="s">
        <v>16</v>
      </c>
      <c r="I8648">
        <v>23</v>
      </c>
      <c r="J8648" t="b">
        <v>0</v>
      </c>
      <c r="K8648" s="7">
        <v>0</v>
      </c>
      <c r="L8648" s="7">
        <v>456</v>
      </c>
      <c r="M8648" s="7">
        <v>2624</v>
      </c>
      <c r="N8648" s="7">
        <v>912</v>
      </c>
      <c r="O8648" s="7">
        <v>8</v>
      </c>
      <c r="P8648" s="7">
        <f>SUM(dane3[[#This Row],[RoomService]:[VRDeck]])</f>
        <v>4000</v>
      </c>
      <c r="Q8648" t="s">
        <v>15008</v>
      </c>
      <c r="R8648" t="b">
        <v>1</v>
      </c>
    </row>
    <row r="8649" spans="1:18" x14ac:dyDescent="0.3">
      <c r="A8649" t="s">
        <v>23621</v>
      </c>
      <c r="B8649">
        <f>MID(dane3[[#This Row],[PassengerId]],1,4)+0</f>
        <v>9227</v>
      </c>
      <c r="C8649" t="s">
        <v>19</v>
      </c>
      <c r="D8649" t="b">
        <v>1</v>
      </c>
      <c r="E8649" t="s">
        <v>23622</v>
      </c>
      <c r="F8649" t="str">
        <f t="shared" ref="F8640:F8657" si="7">MID($E8649,1,1)</f>
        <v>G</v>
      </c>
      <c r="G8649" t="str">
        <f t="shared" ref="G8590:G8653" si="8">IFERROR(MID($E8649,SEARCH("/",$E8649,SEARCH("/",$E8649)+1)+1,1),"")</f>
        <v>P</v>
      </c>
      <c r="H8649" t="s">
        <v>16</v>
      </c>
      <c r="I8649">
        <v>7</v>
      </c>
      <c r="J8649" t="b">
        <v>0</v>
      </c>
      <c r="K8649" s="7">
        <v>0</v>
      </c>
      <c r="L8649" s="7">
        <v>0</v>
      </c>
      <c r="M8649" s="7">
        <v>0</v>
      </c>
      <c r="N8649" s="7">
        <v>0</v>
      </c>
      <c r="O8649" s="7">
        <v>0</v>
      </c>
      <c r="P8649" s="7">
        <f>SUM(dane3[[#This Row],[RoomService]:[VRDeck]])</f>
        <v>0</v>
      </c>
      <c r="Q8649" t="s">
        <v>23623</v>
      </c>
      <c r="R8649" t="b">
        <v>0</v>
      </c>
    </row>
    <row r="8650" spans="1:18" x14ac:dyDescent="0.3">
      <c r="A8650" t="s">
        <v>23624</v>
      </c>
      <c r="B8650">
        <f>MID(dane3[[#This Row],[PassengerId]],1,4)+0</f>
        <v>9227</v>
      </c>
      <c r="C8650" t="s">
        <v>19</v>
      </c>
      <c r="D8650" t="b">
        <v>1</v>
      </c>
      <c r="E8650" t="s">
        <v>23622</v>
      </c>
      <c r="F8650" t="str">
        <f t="shared" si="7"/>
        <v>G</v>
      </c>
      <c r="G8650" t="str">
        <f t="shared" si="8"/>
        <v>P</v>
      </c>
      <c r="H8650" t="s">
        <v>32</v>
      </c>
      <c r="I8650">
        <v>11</v>
      </c>
      <c r="J8650" t="b">
        <v>0</v>
      </c>
      <c r="K8650" s="7">
        <v>0</v>
      </c>
      <c r="L8650" s="7">
        <v>0</v>
      </c>
      <c r="M8650" s="7">
        <v>0</v>
      </c>
      <c r="N8650" s="7">
        <v>0</v>
      </c>
      <c r="O8650" s="7">
        <v>0</v>
      </c>
      <c r="P8650" s="7">
        <f>SUM(dane3[[#This Row],[RoomService]:[VRDeck]])</f>
        <v>0</v>
      </c>
      <c r="Q8650" t="s">
        <v>23625</v>
      </c>
      <c r="R8650" t="b">
        <v>1</v>
      </c>
    </row>
    <row r="8651" spans="1:18" x14ac:dyDescent="0.3">
      <c r="A8651" t="s">
        <v>23626</v>
      </c>
      <c r="B8651">
        <f>MID(dane3[[#This Row],[PassengerId]],1,4)+0</f>
        <v>9227</v>
      </c>
      <c r="C8651" t="s">
        <v>19</v>
      </c>
      <c r="D8651" t="b">
        <v>1</v>
      </c>
      <c r="E8651" t="s">
        <v>23622</v>
      </c>
      <c r="F8651" t="str">
        <f t="shared" si="7"/>
        <v>G</v>
      </c>
      <c r="G8651" t="str">
        <f t="shared" si="8"/>
        <v>P</v>
      </c>
      <c r="H8651" t="s">
        <v>32</v>
      </c>
      <c r="I8651">
        <v>1</v>
      </c>
      <c r="J8651" t="b">
        <v>0</v>
      </c>
      <c r="K8651" s="7">
        <v>0</v>
      </c>
      <c r="L8651" s="7">
        <v>0</v>
      </c>
      <c r="M8651" s="7">
        <v>0</v>
      </c>
      <c r="N8651" s="7">
        <v>0</v>
      </c>
      <c r="O8651" s="7">
        <v>0</v>
      </c>
      <c r="P8651" s="7">
        <f>SUM(dane3[[#This Row],[RoomService]:[VRDeck]])</f>
        <v>0</v>
      </c>
      <c r="Q8651" t="s">
        <v>23627</v>
      </c>
      <c r="R8651" t="b">
        <v>1</v>
      </c>
    </row>
    <row r="8652" spans="1:18" x14ac:dyDescent="0.3">
      <c r="A8652" t="s">
        <v>23628</v>
      </c>
      <c r="B8652">
        <f>MID(dane3[[#This Row],[PassengerId]],1,4)+0</f>
        <v>9227</v>
      </c>
      <c r="C8652" t="s">
        <v>19</v>
      </c>
      <c r="D8652" t="b">
        <v>1</v>
      </c>
      <c r="E8652" t="s">
        <v>23622</v>
      </c>
      <c r="F8652" t="str">
        <f t="shared" si="7"/>
        <v>G</v>
      </c>
      <c r="G8652" t="str">
        <f t="shared" si="8"/>
        <v>P</v>
      </c>
      <c r="H8652" t="s">
        <v>16</v>
      </c>
      <c r="I8652">
        <v>0</v>
      </c>
      <c r="J8652" t="b">
        <v>0</v>
      </c>
      <c r="K8652" s="7">
        <v>0</v>
      </c>
      <c r="L8652" s="7">
        <v>0</v>
      </c>
      <c r="M8652" s="7">
        <v>0</v>
      </c>
      <c r="N8652" s="7">
        <v>0</v>
      </c>
      <c r="O8652" s="7">
        <v>0</v>
      </c>
      <c r="P8652" s="7">
        <f>SUM(dane3[[#This Row],[RoomService]:[VRDeck]])</f>
        <v>0</v>
      </c>
      <c r="Q8652" t="s">
        <v>23629</v>
      </c>
      <c r="R8652" t="b">
        <v>1</v>
      </c>
    </row>
    <row r="8653" spans="1:18" x14ac:dyDescent="0.3">
      <c r="A8653" t="s">
        <v>23630</v>
      </c>
      <c r="B8653">
        <f>MID(dane3[[#This Row],[PassengerId]],1,4)+0</f>
        <v>9227</v>
      </c>
      <c r="C8653" t="s">
        <v>19</v>
      </c>
      <c r="D8653" t="b">
        <v>0</v>
      </c>
      <c r="E8653" t="s">
        <v>23622</v>
      </c>
      <c r="F8653" t="str">
        <f t="shared" si="7"/>
        <v>G</v>
      </c>
      <c r="G8653" t="str">
        <f t="shared" si="8"/>
        <v>P</v>
      </c>
      <c r="H8653" t="s">
        <v>16</v>
      </c>
      <c r="I8653">
        <v>8</v>
      </c>
      <c r="J8653" t="b">
        <v>0</v>
      </c>
      <c r="K8653" s="7">
        <v>0</v>
      </c>
      <c r="L8653" s="7">
        <v>0</v>
      </c>
      <c r="M8653" s="7">
        <v>0</v>
      </c>
      <c r="N8653" s="7">
        <v>0</v>
      </c>
      <c r="O8653" s="7">
        <v>0</v>
      </c>
      <c r="P8653" s="7">
        <f>SUM(dane3[[#This Row],[RoomService]:[VRDeck]])</f>
        <v>0</v>
      </c>
      <c r="Q8653" t="s">
        <v>23631</v>
      </c>
      <c r="R8653" t="b">
        <v>0</v>
      </c>
    </row>
    <row r="8654" spans="1:18" x14ac:dyDescent="0.3">
      <c r="A8654" t="s">
        <v>23632</v>
      </c>
      <c r="B8654">
        <f>MID(dane3[[#This Row],[PassengerId]],1,4)+0</f>
        <v>9230</v>
      </c>
      <c r="C8654" t="s">
        <v>14</v>
      </c>
      <c r="D8654" t="b">
        <v>0</v>
      </c>
      <c r="E8654" t="s">
        <v>23633</v>
      </c>
      <c r="F8654" t="str">
        <f t="shared" si="7"/>
        <v>C</v>
      </c>
      <c r="G8654" t="str">
        <f t="shared" ref="G8654:G8676" si="9">IFERROR(MID($E8654,SEARCH("/",$E8654,SEARCH("/",$E8654)+1)+1,1),"")</f>
        <v>S</v>
      </c>
      <c r="H8654" t="s">
        <v>16</v>
      </c>
      <c r="I8654">
        <v>36</v>
      </c>
      <c r="J8654" t="b">
        <v>1</v>
      </c>
      <c r="K8654" s="7">
        <v>0</v>
      </c>
      <c r="L8654" s="7">
        <v>5600</v>
      </c>
      <c r="M8654" s="7">
        <v>715</v>
      </c>
      <c r="N8654" s="7">
        <v>2868</v>
      </c>
      <c r="O8654" s="7">
        <v>971</v>
      </c>
      <c r="P8654" s="7">
        <f>SUM(dane3[[#This Row],[RoomService]:[VRDeck]])</f>
        <v>10154</v>
      </c>
      <c r="Q8654" t="s">
        <v>23799</v>
      </c>
      <c r="R8654" t="b">
        <v>1</v>
      </c>
    </row>
    <row r="8655" spans="1:18" x14ac:dyDescent="0.3">
      <c r="A8655" t="s">
        <v>23634</v>
      </c>
      <c r="B8655">
        <f>MID(dane3[[#This Row],[PassengerId]],1,4)+0</f>
        <v>9231</v>
      </c>
      <c r="C8655" t="s">
        <v>53</v>
      </c>
      <c r="D8655" t="b">
        <v>1</v>
      </c>
      <c r="E8655" t="s">
        <v>23635</v>
      </c>
      <c r="F8655" t="str">
        <f t="shared" si="7"/>
        <v>F</v>
      </c>
      <c r="G8655" t="str">
        <f t="shared" si="9"/>
        <v>P</v>
      </c>
      <c r="H8655" t="s">
        <v>46</v>
      </c>
      <c r="I8655">
        <v>2</v>
      </c>
      <c r="J8655" t="b">
        <v>0</v>
      </c>
      <c r="K8655" s="7">
        <v>0</v>
      </c>
      <c r="L8655" s="7">
        <v>0</v>
      </c>
      <c r="M8655" s="7">
        <v>0</v>
      </c>
      <c r="N8655" s="7">
        <v>0</v>
      </c>
      <c r="O8655" s="7">
        <v>0</v>
      </c>
      <c r="P8655" s="7">
        <f>SUM(dane3[[#This Row],[RoomService]:[VRDeck]])</f>
        <v>0</v>
      </c>
      <c r="Q8655" t="s">
        <v>23636</v>
      </c>
      <c r="R8655" t="b">
        <v>1</v>
      </c>
    </row>
    <row r="8656" spans="1:18" x14ac:dyDescent="0.3">
      <c r="A8656" t="s">
        <v>23637</v>
      </c>
      <c r="B8656">
        <f>MID(dane3[[#This Row],[PassengerId]],1,4)+0</f>
        <v>9231</v>
      </c>
      <c r="C8656" t="s">
        <v>53</v>
      </c>
      <c r="D8656" t="b">
        <v>0</v>
      </c>
      <c r="E8656" t="s">
        <v>23635</v>
      </c>
      <c r="F8656" t="str">
        <f t="shared" si="7"/>
        <v>F</v>
      </c>
      <c r="G8656" t="str">
        <f t="shared" si="9"/>
        <v>P</v>
      </c>
      <c r="H8656" t="s">
        <v>16</v>
      </c>
      <c r="I8656">
        <v>0</v>
      </c>
      <c r="J8656" t="b">
        <v>0</v>
      </c>
      <c r="K8656" s="7">
        <v>0</v>
      </c>
      <c r="L8656" s="7">
        <v>0</v>
      </c>
      <c r="M8656" s="7">
        <v>0</v>
      </c>
      <c r="N8656" s="7">
        <v>0</v>
      </c>
      <c r="O8656" s="7">
        <v>0</v>
      </c>
      <c r="P8656" s="7">
        <f>SUM(dane3[[#This Row],[RoomService]:[VRDeck]])</f>
        <v>0</v>
      </c>
      <c r="Q8656" t="s">
        <v>23638</v>
      </c>
      <c r="R8656" t="b">
        <v>1</v>
      </c>
    </row>
    <row r="8657" spans="1:18" x14ac:dyDescent="0.3">
      <c r="A8657" t="s">
        <v>23639</v>
      </c>
      <c r="B8657">
        <f>MID(dane3[[#This Row],[PassengerId]],1,4)+0</f>
        <v>9231</v>
      </c>
      <c r="C8657" t="s">
        <v>53</v>
      </c>
      <c r="D8657" t="b">
        <v>0</v>
      </c>
      <c r="E8657" t="s">
        <v>23640</v>
      </c>
      <c r="F8657" t="str">
        <f t="shared" si="7"/>
        <v>E</v>
      </c>
      <c r="G8657" t="str">
        <f t="shared" si="9"/>
        <v>P</v>
      </c>
      <c r="H8657" t="s">
        <v>16</v>
      </c>
      <c r="I8657">
        <v>22</v>
      </c>
      <c r="J8657" t="b">
        <v>0</v>
      </c>
      <c r="K8657" s="7">
        <v>0</v>
      </c>
      <c r="L8657" s="7">
        <v>0</v>
      </c>
      <c r="M8657" s="7">
        <v>0</v>
      </c>
      <c r="N8657" s="7">
        <v>0</v>
      </c>
      <c r="O8657" s="7">
        <v>0</v>
      </c>
      <c r="P8657" s="7">
        <f>SUM(dane3[[#This Row],[RoomService]:[VRDeck]])</f>
        <v>0</v>
      </c>
      <c r="Q8657" t="s">
        <v>23641</v>
      </c>
      <c r="R8657" t="b">
        <v>0</v>
      </c>
    </row>
    <row r="8658" spans="1:18" x14ac:dyDescent="0.3">
      <c r="A8658" t="s">
        <v>23642</v>
      </c>
      <c r="B8658">
        <f>MID(dane3[[#This Row],[PassengerId]],1,4)+0</f>
        <v>9233</v>
      </c>
      <c r="C8658" t="s">
        <v>19</v>
      </c>
      <c r="D8658" t="b">
        <v>0</v>
      </c>
      <c r="E8658" t="s">
        <v>39</v>
      </c>
      <c r="F8658" t="s">
        <v>23763</v>
      </c>
      <c r="G8658" t="str">
        <f t="shared" si="9"/>
        <v/>
      </c>
      <c r="H8658" t="s">
        <v>16</v>
      </c>
      <c r="I8658">
        <v>41</v>
      </c>
      <c r="J8658" t="b">
        <v>0</v>
      </c>
      <c r="K8658" s="7">
        <v>3</v>
      </c>
      <c r="L8658" s="7">
        <v>0</v>
      </c>
      <c r="M8658" s="7">
        <v>668</v>
      </c>
      <c r="N8658" s="7">
        <v>0</v>
      </c>
      <c r="O8658" s="7">
        <v>0</v>
      </c>
      <c r="P8658" s="7">
        <f>SUM(dane3[[#This Row],[RoomService]:[VRDeck]])</f>
        <v>671</v>
      </c>
      <c r="Q8658" t="s">
        <v>23643</v>
      </c>
      <c r="R8658" t="b">
        <v>1</v>
      </c>
    </row>
    <row r="8659" spans="1:18" x14ac:dyDescent="0.3">
      <c r="A8659" t="s">
        <v>23644</v>
      </c>
      <c r="B8659">
        <f>MID(dane3[[#This Row],[PassengerId]],1,4)+0</f>
        <v>9234</v>
      </c>
      <c r="C8659" t="s">
        <v>19</v>
      </c>
      <c r="D8659" t="b">
        <v>0</v>
      </c>
      <c r="E8659" t="s">
        <v>23645</v>
      </c>
      <c r="F8659" t="str">
        <f t="shared" ref="F8659:F8676" si="10">MID($E8659,1,1)</f>
        <v>G</v>
      </c>
      <c r="G8659" t="str">
        <f t="shared" si="9"/>
        <v>P</v>
      </c>
      <c r="H8659" t="s">
        <v>16</v>
      </c>
      <c r="I8659">
        <v>49</v>
      </c>
      <c r="J8659" t="b">
        <v>0</v>
      </c>
      <c r="K8659" s="7">
        <v>6</v>
      </c>
      <c r="L8659" s="7">
        <v>1</v>
      </c>
      <c r="M8659" s="7">
        <v>638</v>
      </c>
      <c r="N8659" s="7">
        <v>1107</v>
      </c>
      <c r="O8659" s="7">
        <v>23</v>
      </c>
      <c r="P8659" s="7">
        <f>SUM(dane3[[#This Row],[RoomService]:[VRDeck]])</f>
        <v>1775</v>
      </c>
      <c r="Q8659" t="s">
        <v>23646</v>
      </c>
      <c r="R8659" t="b">
        <v>0</v>
      </c>
    </row>
    <row r="8660" spans="1:18" x14ac:dyDescent="0.3">
      <c r="A8660" t="s">
        <v>23647</v>
      </c>
      <c r="B8660">
        <f>MID(dane3[[#This Row],[PassengerId]],1,4)+0</f>
        <v>9235</v>
      </c>
      <c r="C8660" t="s">
        <v>19</v>
      </c>
      <c r="D8660" t="b">
        <v>0</v>
      </c>
      <c r="E8660" t="s">
        <v>23648</v>
      </c>
      <c r="F8660" t="str">
        <f t="shared" si="10"/>
        <v>F</v>
      </c>
      <c r="G8660" t="str">
        <f t="shared" si="9"/>
        <v>S</v>
      </c>
      <c r="H8660" t="s">
        <v>16</v>
      </c>
      <c r="I8660">
        <v>30</v>
      </c>
      <c r="J8660" t="b">
        <v>0</v>
      </c>
      <c r="K8660" s="7">
        <v>8</v>
      </c>
      <c r="L8660" s="7">
        <v>752</v>
      </c>
      <c r="M8660" s="7">
        <v>0</v>
      </c>
      <c r="N8660" s="7">
        <v>0</v>
      </c>
      <c r="O8660" s="7">
        <v>687</v>
      </c>
      <c r="P8660" s="7">
        <f>SUM(dane3[[#This Row],[RoomService]:[VRDeck]])</f>
        <v>1447</v>
      </c>
      <c r="Q8660" t="s">
        <v>23649</v>
      </c>
      <c r="R8660" t="b">
        <v>1</v>
      </c>
    </row>
    <row r="8661" spans="1:18" x14ac:dyDescent="0.3">
      <c r="A8661" t="s">
        <v>23650</v>
      </c>
      <c r="B8661">
        <f>MID(dane3[[#This Row],[PassengerId]],1,4)+0</f>
        <v>9237</v>
      </c>
      <c r="C8661" t="s">
        <v>19</v>
      </c>
      <c r="D8661" t="b">
        <v>1</v>
      </c>
      <c r="E8661" t="s">
        <v>23651</v>
      </c>
      <c r="F8661" t="str">
        <f t="shared" si="10"/>
        <v>G</v>
      </c>
      <c r="G8661" t="str">
        <f t="shared" si="9"/>
        <v>S</v>
      </c>
      <c r="H8661" t="s">
        <v>16</v>
      </c>
      <c r="I8661">
        <v>37</v>
      </c>
      <c r="J8661" t="b">
        <v>0</v>
      </c>
      <c r="K8661" s="7">
        <v>0</v>
      </c>
      <c r="L8661" s="7">
        <v>0</v>
      </c>
      <c r="M8661" s="7">
        <v>0</v>
      </c>
      <c r="N8661" s="7">
        <v>0</v>
      </c>
      <c r="O8661" s="7">
        <v>0</v>
      </c>
      <c r="P8661" s="7">
        <f>SUM(dane3[[#This Row],[RoomService]:[VRDeck]])</f>
        <v>0</v>
      </c>
      <c r="Q8661" t="s">
        <v>23652</v>
      </c>
      <c r="R8661" t="b">
        <v>0</v>
      </c>
    </row>
    <row r="8662" spans="1:18" x14ac:dyDescent="0.3">
      <c r="A8662" t="s">
        <v>23653</v>
      </c>
      <c r="B8662">
        <f>MID(dane3[[#This Row],[PassengerId]],1,4)+0</f>
        <v>9239</v>
      </c>
      <c r="C8662" t="s">
        <v>53</v>
      </c>
      <c r="D8662" t="b">
        <v>0</v>
      </c>
      <c r="E8662" t="s">
        <v>23654</v>
      </c>
      <c r="F8662" t="str">
        <f t="shared" si="10"/>
        <v>E</v>
      </c>
      <c r="G8662" t="str">
        <f t="shared" si="9"/>
        <v>P</v>
      </c>
      <c r="H8662" t="s">
        <v>16</v>
      </c>
      <c r="I8662">
        <v>14</v>
      </c>
      <c r="J8662" t="b">
        <v>0</v>
      </c>
      <c r="K8662" s="7">
        <v>2</v>
      </c>
      <c r="L8662" s="7">
        <v>0</v>
      </c>
      <c r="M8662" s="7">
        <v>918</v>
      </c>
      <c r="N8662" s="7">
        <v>128</v>
      </c>
      <c r="O8662" s="7">
        <v>0</v>
      </c>
      <c r="P8662" s="7">
        <f>SUM(dane3[[#This Row],[RoomService]:[VRDeck]])</f>
        <v>1048</v>
      </c>
      <c r="Q8662" t="s">
        <v>23655</v>
      </c>
      <c r="R8662" t="b">
        <v>0</v>
      </c>
    </row>
    <row r="8663" spans="1:18" x14ac:dyDescent="0.3">
      <c r="A8663" t="s">
        <v>23656</v>
      </c>
      <c r="B8663">
        <f>MID(dane3[[#This Row],[PassengerId]],1,4)+0</f>
        <v>9241</v>
      </c>
      <c r="C8663" t="s">
        <v>53</v>
      </c>
      <c r="D8663" t="b">
        <v>0</v>
      </c>
      <c r="E8663" t="s">
        <v>23657</v>
      </c>
      <c r="F8663" t="str">
        <f t="shared" si="10"/>
        <v>E</v>
      </c>
      <c r="G8663" t="str">
        <f t="shared" si="9"/>
        <v>P</v>
      </c>
      <c r="H8663" t="s">
        <v>16</v>
      </c>
      <c r="I8663">
        <v>30</v>
      </c>
      <c r="J8663" t="b">
        <v>0</v>
      </c>
      <c r="K8663" s="7">
        <v>699</v>
      </c>
      <c r="L8663" s="7">
        <v>0</v>
      </c>
      <c r="M8663" s="7">
        <v>600</v>
      </c>
      <c r="N8663" s="7">
        <v>0</v>
      </c>
      <c r="O8663" s="7">
        <v>0</v>
      </c>
      <c r="P8663" s="7">
        <f>SUM(dane3[[#This Row],[RoomService]:[VRDeck]])</f>
        <v>1299</v>
      </c>
      <c r="Q8663" t="s">
        <v>23658</v>
      </c>
      <c r="R8663" t="b">
        <v>0</v>
      </c>
    </row>
    <row r="8664" spans="1:18" x14ac:dyDescent="0.3">
      <c r="A8664" t="s">
        <v>23659</v>
      </c>
      <c r="B8664">
        <f>MID(dane3[[#This Row],[PassengerId]],1,4)+0</f>
        <v>9242</v>
      </c>
      <c r="C8664" t="s">
        <v>19</v>
      </c>
      <c r="D8664" t="b">
        <v>0</v>
      </c>
      <c r="E8664" t="s">
        <v>23660</v>
      </c>
      <c r="F8664" t="str">
        <f t="shared" si="10"/>
        <v>F</v>
      </c>
      <c r="G8664" t="str">
        <f t="shared" si="9"/>
        <v>P</v>
      </c>
      <c r="H8664" t="s">
        <v>16</v>
      </c>
      <c r="I8664">
        <v>62</v>
      </c>
      <c r="J8664" t="b">
        <v>0</v>
      </c>
      <c r="K8664" s="7">
        <v>102</v>
      </c>
      <c r="L8664" s="7">
        <v>696</v>
      </c>
      <c r="M8664" s="7">
        <v>0</v>
      </c>
      <c r="N8664" s="7">
        <v>0</v>
      </c>
      <c r="O8664" s="7">
        <v>0</v>
      </c>
      <c r="P8664" s="7">
        <f>SUM(dane3[[#This Row],[RoomService]:[VRDeck]])</f>
        <v>798</v>
      </c>
      <c r="Q8664" t="s">
        <v>23661</v>
      </c>
      <c r="R8664" t="b">
        <v>1</v>
      </c>
    </row>
    <row r="8665" spans="1:18" x14ac:dyDescent="0.3">
      <c r="A8665" t="s">
        <v>23662</v>
      </c>
      <c r="B8665">
        <f>MID(dane3[[#This Row],[PassengerId]],1,4)+0</f>
        <v>9244</v>
      </c>
      <c r="C8665" t="s">
        <v>19</v>
      </c>
      <c r="D8665" t="b">
        <v>1</v>
      </c>
      <c r="E8665" t="s">
        <v>23663</v>
      </c>
      <c r="F8665" t="str">
        <f t="shared" si="10"/>
        <v>G</v>
      </c>
      <c r="G8665" t="str">
        <f t="shared" si="9"/>
        <v>S</v>
      </c>
      <c r="H8665" t="s">
        <v>32</v>
      </c>
      <c r="I8665">
        <v>13</v>
      </c>
      <c r="J8665" t="b">
        <v>0</v>
      </c>
      <c r="K8665" s="7">
        <v>0</v>
      </c>
      <c r="L8665" s="7">
        <v>0</v>
      </c>
      <c r="M8665" s="7">
        <v>0</v>
      </c>
      <c r="N8665" s="7">
        <v>0</v>
      </c>
      <c r="O8665" s="7">
        <v>0</v>
      </c>
      <c r="P8665" s="7">
        <f>SUM(dane3[[#This Row],[RoomService]:[VRDeck]])</f>
        <v>0</v>
      </c>
      <c r="Q8665" t="s">
        <v>23664</v>
      </c>
      <c r="R8665" t="b">
        <v>1</v>
      </c>
    </row>
    <row r="8666" spans="1:18" x14ac:dyDescent="0.3">
      <c r="A8666" t="s">
        <v>23665</v>
      </c>
      <c r="B8666">
        <f>MID(dane3[[#This Row],[PassengerId]],1,4)+0</f>
        <v>9246</v>
      </c>
      <c r="C8666" t="s">
        <v>19</v>
      </c>
      <c r="D8666" t="b">
        <v>1</v>
      </c>
      <c r="E8666" t="s">
        <v>23666</v>
      </c>
      <c r="F8666" t="str">
        <f t="shared" si="10"/>
        <v>G</v>
      </c>
      <c r="G8666" t="str">
        <f t="shared" si="9"/>
        <v>S</v>
      </c>
      <c r="H8666" t="s">
        <v>16</v>
      </c>
      <c r="I8666">
        <v>32</v>
      </c>
      <c r="J8666" t="b">
        <v>0</v>
      </c>
      <c r="K8666" s="7">
        <v>0</v>
      </c>
      <c r="L8666" s="7">
        <v>0</v>
      </c>
      <c r="M8666" s="7">
        <v>0</v>
      </c>
      <c r="N8666" s="7">
        <v>0</v>
      </c>
      <c r="O8666" s="7">
        <v>0</v>
      </c>
      <c r="P8666" s="7">
        <f>SUM(dane3[[#This Row],[RoomService]:[VRDeck]])</f>
        <v>0</v>
      </c>
      <c r="Q8666" t="s">
        <v>23799</v>
      </c>
      <c r="R8666" t="b">
        <v>1</v>
      </c>
    </row>
    <row r="8667" spans="1:18" x14ac:dyDescent="0.3">
      <c r="A8667" t="s">
        <v>23667</v>
      </c>
      <c r="B8667">
        <f>MID(dane3[[#This Row],[PassengerId]],1,4)+0</f>
        <v>9247</v>
      </c>
      <c r="C8667" t="s">
        <v>19</v>
      </c>
      <c r="D8667" t="b">
        <v>1</v>
      </c>
      <c r="E8667" t="s">
        <v>23668</v>
      </c>
      <c r="F8667" t="str">
        <f t="shared" si="10"/>
        <v>G</v>
      </c>
      <c r="G8667" t="str">
        <f t="shared" si="9"/>
        <v>S</v>
      </c>
      <c r="H8667" t="s">
        <v>16</v>
      </c>
      <c r="I8667">
        <v>33</v>
      </c>
      <c r="J8667" t="b">
        <v>0</v>
      </c>
      <c r="K8667" s="7">
        <v>0</v>
      </c>
      <c r="L8667" s="7">
        <v>0</v>
      </c>
      <c r="M8667" s="7">
        <v>0</v>
      </c>
      <c r="N8667" s="7">
        <v>0</v>
      </c>
      <c r="O8667" s="7">
        <v>0</v>
      </c>
      <c r="P8667" s="7">
        <f>SUM(dane3[[#This Row],[RoomService]:[VRDeck]])</f>
        <v>0</v>
      </c>
      <c r="Q8667" t="s">
        <v>23669</v>
      </c>
      <c r="R8667" t="b">
        <v>0</v>
      </c>
    </row>
    <row r="8668" spans="1:18" x14ac:dyDescent="0.3">
      <c r="A8668" t="s">
        <v>23139</v>
      </c>
      <c r="B8668">
        <f>MID(dane3[[#This Row],[PassengerId]],1,4)+0</f>
        <v>9043</v>
      </c>
      <c r="C8668" t="s">
        <v>19</v>
      </c>
      <c r="D8668" t="b">
        <v>1</v>
      </c>
      <c r="E8668" t="s">
        <v>23140</v>
      </c>
      <c r="F8668" t="str">
        <f t="shared" si="10"/>
        <v>F</v>
      </c>
      <c r="G8668" t="str">
        <f t="shared" si="9"/>
        <v>P</v>
      </c>
      <c r="H8668" t="s">
        <v>16</v>
      </c>
      <c r="I8668">
        <v>25</v>
      </c>
      <c r="J8668" t="b">
        <v>0</v>
      </c>
      <c r="K8668" s="7">
        <v>0</v>
      </c>
      <c r="L8668" s="7">
        <v>0</v>
      </c>
      <c r="M8668" s="7">
        <v>0</v>
      </c>
      <c r="N8668" s="7">
        <v>0</v>
      </c>
      <c r="O8668" s="7">
        <v>0</v>
      </c>
      <c r="P8668" s="7">
        <f>SUM(dane3[[#This Row],[RoomService]:[VRDeck]])</f>
        <v>0</v>
      </c>
      <c r="Q8668" t="s">
        <v>23141</v>
      </c>
      <c r="R8668" t="b">
        <v>1</v>
      </c>
    </row>
    <row r="8669" spans="1:18" x14ac:dyDescent="0.3">
      <c r="A8669" t="s">
        <v>23673</v>
      </c>
      <c r="B8669">
        <f>MID(dane3[[#This Row],[PassengerId]],1,4)+0</f>
        <v>9250</v>
      </c>
      <c r="C8669" t="s">
        <v>14</v>
      </c>
      <c r="D8669" t="b">
        <v>0</v>
      </c>
      <c r="E8669" t="s">
        <v>23674</v>
      </c>
      <c r="F8669" t="str">
        <f t="shared" si="10"/>
        <v>E</v>
      </c>
      <c r="G8669" t="str">
        <f t="shared" si="9"/>
        <v>P</v>
      </c>
      <c r="H8669" t="s">
        <v>16</v>
      </c>
      <c r="I8669">
        <v>29</v>
      </c>
      <c r="J8669" t="b">
        <v>0</v>
      </c>
      <c r="K8669" s="7">
        <v>0</v>
      </c>
      <c r="L8669" s="7">
        <v>2972</v>
      </c>
      <c r="M8669" s="7">
        <v>0</v>
      </c>
      <c r="N8669" s="7">
        <v>28</v>
      </c>
      <c r="O8669" s="7">
        <v>188</v>
      </c>
      <c r="P8669" s="7">
        <f>SUM(dane3[[#This Row],[RoomService]:[VRDeck]])</f>
        <v>3188</v>
      </c>
      <c r="Q8669" t="s">
        <v>23675</v>
      </c>
      <c r="R8669" t="b">
        <v>1</v>
      </c>
    </row>
    <row r="8670" spans="1:18" x14ac:dyDescent="0.3">
      <c r="A8670" t="s">
        <v>23676</v>
      </c>
      <c r="B8670">
        <f>MID(dane3[[#This Row],[PassengerId]],1,4)+0</f>
        <v>9251</v>
      </c>
      <c r="C8670" t="s">
        <v>53</v>
      </c>
      <c r="D8670" t="b">
        <v>1</v>
      </c>
      <c r="E8670" t="s">
        <v>23677</v>
      </c>
      <c r="F8670" t="str">
        <f t="shared" si="10"/>
        <v>F</v>
      </c>
      <c r="G8670" t="str">
        <f t="shared" si="9"/>
        <v>S</v>
      </c>
      <c r="H8670" t="s">
        <v>16</v>
      </c>
      <c r="I8670">
        <v>25</v>
      </c>
      <c r="J8670" t="b">
        <v>0</v>
      </c>
      <c r="K8670" s="7">
        <v>0</v>
      </c>
      <c r="L8670" s="7">
        <v>0</v>
      </c>
      <c r="M8670" s="7">
        <v>0</v>
      </c>
      <c r="N8670" s="7">
        <v>0</v>
      </c>
      <c r="O8670" s="7">
        <v>0</v>
      </c>
      <c r="P8670" s="7">
        <f>SUM(dane3[[#This Row],[RoomService]:[VRDeck]])</f>
        <v>0</v>
      </c>
      <c r="Q8670" t="s">
        <v>23678</v>
      </c>
      <c r="R8670" t="b">
        <v>1</v>
      </c>
    </row>
    <row r="8671" spans="1:18" x14ac:dyDescent="0.3">
      <c r="A8671" t="s">
        <v>23679</v>
      </c>
      <c r="B8671">
        <f>MID(dane3[[#This Row],[PassengerId]],1,4)+0</f>
        <v>9252</v>
      </c>
      <c r="C8671" t="s">
        <v>14</v>
      </c>
      <c r="D8671" t="b">
        <v>0</v>
      </c>
      <c r="E8671" t="s">
        <v>23680</v>
      </c>
      <c r="F8671" t="str">
        <f t="shared" si="10"/>
        <v>B</v>
      </c>
      <c r="G8671" t="str">
        <f t="shared" si="9"/>
        <v>P</v>
      </c>
      <c r="H8671" t="s">
        <v>46</v>
      </c>
      <c r="I8671">
        <v>26</v>
      </c>
      <c r="J8671" t="b">
        <v>0</v>
      </c>
      <c r="K8671" s="7">
        <v>0</v>
      </c>
      <c r="L8671" s="7">
        <v>8160</v>
      </c>
      <c r="M8671" s="7">
        <v>205</v>
      </c>
      <c r="N8671" s="7">
        <v>0</v>
      </c>
      <c r="O8671" s="7">
        <v>438</v>
      </c>
      <c r="P8671" s="7">
        <f>SUM(dane3[[#This Row],[RoomService]:[VRDeck]])</f>
        <v>8803</v>
      </c>
      <c r="Q8671" t="s">
        <v>23681</v>
      </c>
      <c r="R8671" t="b">
        <v>1</v>
      </c>
    </row>
    <row r="8672" spans="1:18" x14ac:dyDescent="0.3">
      <c r="A8672" t="s">
        <v>23682</v>
      </c>
      <c r="B8672">
        <f>MID(dane3[[#This Row],[PassengerId]],1,4)+0</f>
        <v>9252</v>
      </c>
      <c r="C8672" t="s">
        <v>14</v>
      </c>
      <c r="D8672" t="b">
        <v>1</v>
      </c>
      <c r="E8672" t="s">
        <v>23680</v>
      </c>
      <c r="F8672" t="str">
        <f t="shared" si="10"/>
        <v>B</v>
      </c>
      <c r="G8672" t="str">
        <f t="shared" si="9"/>
        <v>P</v>
      </c>
      <c r="H8672" t="s">
        <v>46</v>
      </c>
      <c r="I8672">
        <v>19</v>
      </c>
      <c r="J8672" t="b">
        <v>0</v>
      </c>
      <c r="K8672" s="7">
        <v>0</v>
      </c>
      <c r="L8672" s="7">
        <v>0</v>
      </c>
      <c r="M8672" s="7">
        <v>0</v>
      </c>
      <c r="N8672" s="7">
        <v>0</v>
      </c>
      <c r="O8672" s="7">
        <v>0</v>
      </c>
      <c r="P8672" s="7">
        <f>SUM(dane3[[#This Row],[RoomService]:[VRDeck]])</f>
        <v>0</v>
      </c>
      <c r="Q8672" t="s">
        <v>23683</v>
      </c>
      <c r="R8672" t="b">
        <v>1</v>
      </c>
    </row>
    <row r="8673" spans="1:18" x14ac:dyDescent="0.3">
      <c r="A8673" t="s">
        <v>23684</v>
      </c>
      <c r="B8673">
        <f>MID(dane3[[#This Row],[PassengerId]],1,4)+0</f>
        <v>9253</v>
      </c>
      <c r="C8673" t="s">
        <v>19</v>
      </c>
      <c r="D8673" t="b">
        <v>1</v>
      </c>
      <c r="E8673" t="s">
        <v>23685</v>
      </c>
      <c r="F8673" t="str">
        <f t="shared" si="10"/>
        <v>G</v>
      </c>
      <c r="G8673" t="str">
        <f t="shared" si="9"/>
        <v>S</v>
      </c>
      <c r="H8673" t="s">
        <v>32</v>
      </c>
      <c r="I8673">
        <v>16</v>
      </c>
      <c r="J8673" t="b">
        <v>0</v>
      </c>
      <c r="K8673" s="7">
        <v>0</v>
      </c>
      <c r="L8673" s="7">
        <v>0</v>
      </c>
      <c r="M8673" s="7">
        <v>0</v>
      </c>
      <c r="N8673" s="7">
        <v>0</v>
      </c>
      <c r="O8673" s="7">
        <v>0</v>
      </c>
      <c r="P8673" s="7">
        <f>SUM(dane3[[#This Row],[RoomService]:[VRDeck]])</f>
        <v>0</v>
      </c>
      <c r="Q8673" t="s">
        <v>23686</v>
      </c>
      <c r="R8673" t="b">
        <v>1</v>
      </c>
    </row>
    <row r="8674" spans="1:18" x14ac:dyDescent="0.3">
      <c r="A8674" t="s">
        <v>23687</v>
      </c>
      <c r="B8674">
        <f>MID(dane3[[#This Row],[PassengerId]],1,4)+0</f>
        <v>9254</v>
      </c>
      <c r="C8674" t="s">
        <v>19</v>
      </c>
      <c r="D8674" t="b">
        <v>1</v>
      </c>
      <c r="E8674" t="s">
        <v>23688</v>
      </c>
      <c r="F8674" t="str">
        <f t="shared" si="10"/>
        <v>G</v>
      </c>
      <c r="G8674" t="str">
        <f t="shared" si="9"/>
        <v>P</v>
      </c>
      <c r="H8674" t="s">
        <v>32</v>
      </c>
      <c r="I8674">
        <v>61</v>
      </c>
      <c r="J8674" t="b">
        <v>0</v>
      </c>
      <c r="K8674" s="7">
        <v>0</v>
      </c>
      <c r="L8674" s="7">
        <v>0</v>
      </c>
      <c r="M8674" s="7">
        <v>0</v>
      </c>
      <c r="N8674" s="7">
        <v>0</v>
      </c>
      <c r="O8674" s="7">
        <v>0</v>
      </c>
      <c r="P8674" s="7">
        <f>SUM(dane3[[#This Row],[RoomService]:[VRDeck]])</f>
        <v>0</v>
      </c>
      <c r="Q8674" t="s">
        <v>23689</v>
      </c>
      <c r="R8674" t="b">
        <v>0</v>
      </c>
    </row>
    <row r="8675" spans="1:18" x14ac:dyDescent="0.3">
      <c r="A8675" t="s">
        <v>23690</v>
      </c>
      <c r="B8675">
        <f>MID(dane3[[#This Row],[PassengerId]],1,4)+0</f>
        <v>9256</v>
      </c>
      <c r="C8675" t="s">
        <v>19</v>
      </c>
      <c r="D8675" t="b">
        <v>1</v>
      </c>
      <c r="E8675" t="s">
        <v>23691</v>
      </c>
      <c r="F8675" t="str">
        <f t="shared" si="10"/>
        <v>G</v>
      </c>
      <c r="G8675" t="str">
        <f t="shared" si="9"/>
        <v>S</v>
      </c>
      <c r="H8675" t="s">
        <v>16</v>
      </c>
      <c r="I8675">
        <v>28</v>
      </c>
      <c r="J8675" t="b">
        <v>0</v>
      </c>
      <c r="K8675" s="7">
        <v>0</v>
      </c>
      <c r="L8675" s="7">
        <v>0</v>
      </c>
      <c r="M8675" s="7">
        <v>0</v>
      </c>
      <c r="N8675" s="7">
        <v>0</v>
      </c>
      <c r="O8675" s="7">
        <v>0</v>
      </c>
      <c r="P8675" s="7">
        <f>SUM(dane3[[#This Row],[RoomService]:[VRDeck]])</f>
        <v>0</v>
      </c>
      <c r="Q8675" t="s">
        <v>23692</v>
      </c>
      <c r="R8675" t="b">
        <v>1</v>
      </c>
    </row>
    <row r="8676" spans="1:18" x14ac:dyDescent="0.3">
      <c r="A8676" t="s">
        <v>23195</v>
      </c>
      <c r="B8676">
        <f>MID(dane3[[#This Row],[PassengerId]],1,4)+0</f>
        <v>9072</v>
      </c>
      <c r="C8676" t="s">
        <v>19</v>
      </c>
      <c r="D8676" t="b">
        <v>1</v>
      </c>
      <c r="E8676" t="s">
        <v>23196</v>
      </c>
      <c r="F8676" t="str">
        <f t="shared" si="10"/>
        <v>F</v>
      </c>
      <c r="G8676" t="str">
        <f t="shared" si="9"/>
        <v>S</v>
      </c>
      <c r="H8676" t="s">
        <v>16</v>
      </c>
      <c r="I8676">
        <v>23</v>
      </c>
      <c r="J8676" t="b">
        <v>0</v>
      </c>
      <c r="K8676" s="7">
        <v>0</v>
      </c>
      <c r="L8676" s="7">
        <v>0</v>
      </c>
      <c r="M8676" s="7">
        <v>0</v>
      </c>
      <c r="N8676" s="7">
        <v>0</v>
      </c>
      <c r="O8676" s="7">
        <v>0</v>
      </c>
      <c r="P8676" s="7">
        <f>SUM(dane3[[#This Row],[RoomService]:[VRDeck]])</f>
        <v>0</v>
      </c>
      <c r="Q8676" t="s">
        <v>23197</v>
      </c>
      <c r="R8676" t="b">
        <v>1</v>
      </c>
    </row>
    <row r="8677" spans="1:18" x14ac:dyDescent="0.3">
      <c r="A8677" t="s">
        <v>23696</v>
      </c>
      <c r="B8677">
        <f>MID(dane3[[#This Row],[PassengerId]],1,4)+0</f>
        <v>9259</v>
      </c>
      <c r="C8677" t="s">
        <v>19</v>
      </c>
      <c r="D8677" t="b">
        <v>0</v>
      </c>
      <c r="E8677" t="s">
        <v>23697</v>
      </c>
      <c r="F8677" t="str">
        <f t="shared" ref="F8677:F8694" si="11">MID($E8677,1,1)</f>
        <v>F</v>
      </c>
      <c r="G8677" t="str">
        <f t="shared" ref="G8677:G8694" si="12">IFERROR(MID($E8677,SEARCH("/",$E8677,SEARCH("/",$E8677)+1)+1,1),"")</f>
        <v>P</v>
      </c>
      <c r="H8677" t="s">
        <v>16</v>
      </c>
      <c r="I8677">
        <v>44</v>
      </c>
      <c r="J8677" t="b">
        <v>0</v>
      </c>
      <c r="K8677" s="7">
        <v>1030</v>
      </c>
      <c r="L8677" s="7">
        <v>1015</v>
      </c>
      <c r="M8677" s="7">
        <v>0</v>
      </c>
      <c r="N8677" s="7">
        <v>11</v>
      </c>
      <c r="O8677" s="7">
        <v>0</v>
      </c>
      <c r="P8677" s="7">
        <f>SUM(dane3[[#This Row],[RoomService]:[VRDeck]])</f>
        <v>2056</v>
      </c>
      <c r="Q8677" t="s">
        <v>23698</v>
      </c>
      <c r="R8677" t="b">
        <v>1</v>
      </c>
    </row>
    <row r="8678" spans="1:18" x14ac:dyDescent="0.3">
      <c r="A8678" t="s">
        <v>23699</v>
      </c>
      <c r="B8678">
        <f>MID(dane3[[#This Row],[PassengerId]],1,4)+0</f>
        <v>9261</v>
      </c>
      <c r="C8678" t="s">
        <v>19</v>
      </c>
      <c r="D8678" t="b">
        <v>1</v>
      </c>
      <c r="E8678" t="s">
        <v>23700</v>
      </c>
      <c r="F8678" t="str">
        <f t="shared" si="11"/>
        <v>G</v>
      </c>
      <c r="G8678" t="str">
        <f t="shared" si="12"/>
        <v>P</v>
      </c>
      <c r="H8678" t="s">
        <v>32</v>
      </c>
      <c r="I8678">
        <v>22</v>
      </c>
      <c r="J8678" t="b">
        <v>0</v>
      </c>
      <c r="K8678" s="7">
        <v>0</v>
      </c>
      <c r="L8678" s="7">
        <v>0</v>
      </c>
      <c r="M8678" s="7">
        <v>0</v>
      </c>
      <c r="N8678" s="7">
        <v>0</v>
      </c>
      <c r="O8678" s="7">
        <v>0</v>
      </c>
      <c r="P8678" s="7">
        <f>SUM(dane3[[#This Row],[RoomService]:[VRDeck]])</f>
        <v>0</v>
      </c>
      <c r="Q8678" t="s">
        <v>23701</v>
      </c>
      <c r="R8678" t="b">
        <v>0</v>
      </c>
    </row>
    <row r="8679" spans="1:18" x14ac:dyDescent="0.3">
      <c r="A8679" t="s">
        <v>23702</v>
      </c>
      <c r="B8679">
        <f>MID(dane3[[#This Row],[PassengerId]],1,4)+0</f>
        <v>9264</v>
      </c>
      <c r="C8679" t="s">
        <v>14</v>
      </c>
      <c r="D8679" t="b">
        <v>1</v>
      </c>
      <c r="E8679" t="s">
        <v>23703</v>
      </c>
      <c r="F8679" t="str">
        <f t="shared" si="11"/>
        <v>E</v>
      </c>
      <c r="G8679" t="str">
        <f t="shared" si="12"/>
        <v>S</v>
      </c>
      <c r="H8679" t="s">
        <v>46</v>
      </c>
      <c r="I8679">
        <v>30</v>
      </c>
      <c r="J8679" t="b">
        <v>0</v>
      </c>
      <c r="K8679" s="7">
        <v>0</v>
      </c>
      <c r="L8679" s="7">
        <v>0</v>
      </c>
      <c r="M8679" s="7">
        <v>0</v>
      </c>
      <c r="N8679" s="7">
        <v>0</v>
      </c>
      <c r="O8679" s="7">
        <v>0</v>
      </c>
      <c r="P8679" s="7">
        <f>SUM(dane3[[#This Row],[RoomService]:[VRDeck]])</f>
        <v>0</v>
      </c>
      <c r="Q8679" t="s">
        <v>23704</v>
      </c>
      <c r="R8679" t="b">
        <v>1</v>
      </c>
    </row>
    <row r="8680" spans="1:18" x14ac:dyDescent="0.3">
      <c r="A8680" t="s">
        <v>23705</v>
      </c>
      <c r="B8680">
        <f>MID(dane3[[#This Row],[PassengerId]],1,4)+0</f>
        <v>9267</v>
      </c>
      <c r="C8680" t="s">
        <v>14</v>
      </c>
      <c r="D8680" t="b">
        <v>1</v>
      </c>
      <c r="E8680" t="s">
        <v>23706</v>
      </c>
      <c r="F8680" t="str">
        <f t="shared" si="11"/>
        <v>E</v>
      </c>
      <c r="G8680" t="str">
        <f t="shared" si="12"/>
        <v>S</v>
      </c>
      <c r="H8680" t="s">
        <v>16</v>
      </c>
      <c r="I8680">
        <v>21</v>
      </c>
      <c r="J8680" t="b">
        <v>0</v>
      </c>
      <c r="K8680" s="7">
        <v>0</v>
      </c>
      <c r="L8680" s="7">
        <v>0</v>
      </c>
      <c r="M8680" s="7">
        <v>0</v>
      </c>
      <c r="N8680" s="7">
        <v>0</v>
      </c>
      <c r="O8680" s="7">
        <v>0</v>
      </c>
      <c r="P8680" s="7">
        <f>SUM(dane3[[#This Row],[RoomService]:[VRDeck]])</f>
        <v>0</v>
      </c>
      <c r="Q8680" t="s">
        <v>23707</v>
      </c>
      <c r="R8680" t="b">
        <v>1</v>
      </c>
    </row>
    <row r="8681" spans="1:18" x14ac:dyDescent="0.3">
      <c r="A8681" t="s">
        <v>23708</v>
      </c>
      <c r="B8681">
        <f>MID(dane3[[#This Row],[PassengerId]],1,4)+0</f>
        <v>9267</v>
      </c>
      <c r="C8681" t="s">
        <v>14</v>
      </c>
      <c r="D8681" t="b">
        <v>1</v>
      </c>
      <c r="E8681" t="s">
        <v>23706</v>
      </c>
      <c r="F8681" t="str">
        <f t="shared" si="11"/>
        <v>E</v>
      </c>
      <c r="G8681" t="str">
        <f t="shared" si="12"/>
        <v>S</v>
      </c>
      <c r="H8681" t="s">
        <v>16</v>
      </c>
      <c r="I8681">
        <v>20</v>
      </c>
      <c r="J8681" t="b">
        <v>0</v>
      </c>
      <c r="K8681" s="7">
        <v>0</v>
      </c>
      <c r="L8681" s="7">
        <v>0</v>
      </c>
      <c r="M8681" s="7">
        <v>0</v>
      </c>
      <c r="N8681" s="7">
        <v>0</v>
      </c>
      <c r="O8681" s="7">
        <v>0</v>
      </c>
      <c r="P8681" s="7">
        <f>SUM(dane3[[#This Row],[RoomService]:[VRDeck]])</f>
        <v>0</v>
      </c>
      <c r="Q8681" t="s">
        <v>23709</v>
      </c>
      <c r="R8681" t="b">
        <v>1</v>
      </c>
    </row>
    <row r="8682" spans="1:18" x14ac:dyDescent="0.3">
      <c r="A8682" t="s">
        <v>23710</v>
      </c>
      <c r="B8682">
        <f>MID(dane3[[#This Row],[PassengerId]],1,4)+0</f>
        <v>9268</v>
      </c>
      <c r="C8682" t="s">
        <v>19</v>
      </c>
      <c r="D8682" t="b">
        <v>1</v>
      </c>
      <c r="E8682" t="s">
        <v>23711</v>
      </c>
      <c r="F8682" t="str">
        <f t="shared" si="11"/>
        <v>G</v>
      </c>
      <c r="G8682" t="str">
        <f t="shared" si="12"/>
        <v>P</v>
      </c>
      <c r="H8682" t="s">
        <v>16</v>
      </c>
      <c r="I8682">
        <v>31</v>
      </c>
      <c r="J8682" t="b">
        <v>0</v>
      </c>
      <c r="K8682" s="7">
        <v>0</v>
      </c>
      <c r="L8682" s="7">
        <v>0</v>
      </c>
      <c r="M8682" s="7">
        <v>0</v>
      </c>
      <c r="N8682" s="7">
        <v>0</v>
      </c>
      <c r="O8682" s="7">
        <v>0</v>
      </c>
      <c r="P8682" s="7">
        <f>SUM(dane3[[#This Row],[RoomService]:[VRDeck]])</f>
        <v>0</v>
      </c>
      <c r="Q8682" t="s">
        <v>23712</v>
      </c>
      <c r="R8682" t="b">
        <v>1</v>
      </c>
    </row>
    <row r="8683" spans="1:18" x14ac:dyDescent="0.3">
      <c r="A8683" t="s">
        <v>23713</v>
      </c>
      <c r="B8683">
        <f>MID(dane3[[#This Row],[PassengerId]],1,4)+0</f>
        <v>9270</v>
      </c>
      <c r="C8683" t="s">
        <v>19</v>
      </c>
      <c r="D8683" t="b">
        <v>1</v>
      </c>
      <c r="E8683" t="s">
        <v>23714</v>
      </c>
      <c r="F8683" t="str">
        <f t="shared" si="11"/>
        <v>G</v>
      </c>
      <c r="G8683" t="str">
        <f t="shared" si="12"/>
        <v>S</v>
      </c>
      <c r="H8683" t="s">
        <v>46</v>
      </c>
      <c r="I8683">
        <v>33</v>
      </c>
      <c r="J8683" t="b">
        <v>0</v>
      </c>
      <c r="K8683" s="7">
        <v>0</v>
      </c>
      <c r="L8683" s="7">
        <v>0</v>
      </c>
      <c r="M8683" s="7">
        <v>0</v>
      </c>
      <c r="N8683" s="7">
        <v>0</v>
      </c>
      <c r="O8683" s="7">
        <v>0</v>
      </c>
      <c r="P8683" s="7">
        <f>SUM(dane3[[#This Row],[RoomService]:[VRDeck]])</f>
        <v>0</v>
      </c>
      <c r="Q8683" t="s">
        <v>23715</v>
      </c>
      <c r="R8683" t="b">
        <v>1</v>
      </c>
    </row>
    <row r="8684" spans="1:18" x14ac:dyDescent="0.3">
      <c r="A8684" t="s">
        <v>23716</v>
      </c>
      <c r="B8684">
        <f>MID(dane3[[#This Row],[PassengerId]],1,4)+0</f>
        <v>9272</v>
      </c>
      <c r="C8684" t="s">
        <v>19</v>
      </c>
      <c r="D8684" t="b">
        <v>0</v>
      </c>
      <c r="E8684" t="s">
        <v>23717</v>
      </c>
      <c r="F8684" t="str">
        <f t="shared" si="11"/>
        <v>G</v>
      </c>
      <c r="G8684" t="str">
        <f t="shared" si="12"/>
        <v>P</v>
      </c>
      <c r="H8684" t="s">
        <v>16</v>
      </c>
      <c r="I8684">
        <v>26</v>
      </c>
      <c r="J8684" t="b">
        <v>0</v>
      </c>
      <c r="K8684" s="7">
        <v>240</v>
      </c>
      <c r="L8684" s="7">
        <v>242</v>
      </c>
      <c r="M8684" s="7">
        <v>510</v>
      </c>
      <c r="N8684" s="7">
        <v>0</v>
      </c>
      <c r="O8684" s="7">
        <v>0</v>
      </c>
      <c r="P8684" s="7">
        <f>SUM(dane3[[#This Row],[RoomService]:[VRDeck]])</f>
        <v>992</v>
      </c>
      <c r="Q8684" t="s">
        <v>23718</v>
      </c>
      <c r="R8684" t="b">
        <v>1</v>
      </c>
    </row>
    <row r="8685" spans="1:18" x14ac:dyDescent="0.3">
      <c r="A8685" t="s">
        <v>23719</v>
      </c>
      <c r="B8685">
        <f>MID(dane3[[#This Row],[PassengerId]],1,4)+0</f>
        <v>9272</v>
      </c>
      <c r="C8685" t="s">
        <v>19</v>
      </c>
      <c r="D8685" t="b">
        <v>0</v>
      </c>
      <c r="E8685" t="s">
        <v>23720</v>
      </c>
      <c r="F8685" t="str">
        <f t="shared" si="11"/>
        <v>F</v>
      </c>
      <c r="G8685" t="str">
        <f t="shared" si="12"/>
        <v>P</v>
      </c>
      <c r="H8685" t="s">
        <v>16</v>
      </c>
      <c r="I8685">
        <v>21</v>
      </c>
      <c r="J8685" t="b">
        <v>0</v>
      </c>
      <c r="K8685" s="7">
        <v>86</v>
      </c>
      <c r="L8685" s="7">
        <v>3</v>
      </c>
      <c r="M8685" s="7">
        <v>149</v>
      </c>
      <c r="N8685" s="7">
        <v>208</v>
      </c>
      <c r="O8685" s="7">
        <v>329</v>
      </c>
      <c r="P8685" s="7">
        <f>SUM(dane3[[#This Row],[RoomService]:[VRDeck]])</f>
        <v>775</v>
      </c>
      <c r="Q8685" t="s">
        <v>23721</v>
      </c>
      <c r="R8685" t="b">
        <v>0</v>
      </c>
    </row>
    <row r="8686" spans="1:18" x14ac:dyDescent="0.3">
      <c r="A8686" t="s">
        <v>23722</v>
      </c>
      <c r="B8686">
        <f>MID(dane3[[#This Row],[PassengerId]],1,4)+0</f>
        <v>9274</v>
      </c>
      <c r="C8686" t="s">
        <v>19</v>
      </c>
      <c r="D8686" t="b">
        <v>1</v>
      </c>
      <c r="E8686" t="s">
        <v>23723</v>
      </c>
      <c r="F8686" t="str">
        <f t="shared" si="11"/>
        <v>G</v>
      </c>
      <c r="G8686" t="str">
        <f t="shared" si="12"/>
        <v>P</v>
      </c>
      <c r="H8686" t="s">
        <v>16</v>
      </c>
      <c r="I8686">
        <v>23</v>
      </c>
      <c r="J8686" t="b">
        <v>0</v>
      </c>
      <c r="K8686" s="7">
        <v>0</v>
      </c>
      <c r="L8686" s="7">
        <v>0</v>
      </c>
      <c r="M8686" s="7">
        <v>0</v>
      </c>
      <c r="N8686" s="7">
        <v>0</v>
      </c>
      <c r="O8686" s="7">
        <v>0</v>
      </c>
      <c r="P8686" s="7">
        <f>SUM(dane3[[#This Row],[RoomService]:[VRDeck]])</f>
        <v>0</v>
      </c>
      <c r="Q8686" t="s">
        <v>23724</v>
      </c>
      <c r="R8686" t="b">
        <v>1</v>
      </c>
    </row>
    <row r="8687" spans="1:18" x14ac:dyDescent="0.3">
      <c r="A8687" t="s">
        <v>23725</v>
      </c>
      <c r="B8687">
        <f>MID(dane3[[#This Row],[PassengerId]],1,4)+0</f>
        <v>9275</v>
      </c>
      <c r="C8687" t="s">
        <v>14</v>
      </c>
      <c r="D8687" t="b">
        <v>0</v>
      </c>
      <c r="E8687" t="s">
        <v>23726</v>
      </c>
      <c r="F8687" t="str">
        <f t="shared" si="11"/>
        <v>A</v>
      </c>
      <c r="G8687" t="str">
        <f t="shared" si="12"/>
        <v>P</v>
      </c>
      <c r="H8687" t="s">
        <v>16</v>
      </c>
      <c r="I8687">
        <v>0</v>
      </c>
      <c r="J8687" t="b">
        <v>0</v>
      </c>
      <c r="K8687" s="7">
        <v>0</v>
      </c>
      <c r="L8687" s="7">
        <v>0</v>
      </c>
      <c r="M8687" s="7">
        <v>0</v>
      </c>
      <c r="N8687" s="7">
        <v>0</v>
      </c>
      <c r="O8687" s="7">
        <v>0</v>
      </c>
      <c r="P8687" s="7">
        <f>SUM(dane3[[#This Row],[RoomService]:[VRDeck]])</f>
        <v>0</v>
      </c>
      <c r="Q8687" t="s">
        <v>23727</v>
      </c>
      <c r="R8687" t="b">
        <v>1</v>
      </c>
    </row>
    <row r="8688" spans="1:18" x14ac:dyDescent="0.3">
      <c r="A8688" t="s">
        <v>23728</v>
      </c>
      <c r="B8688">
        <f>MID(dane3[[#This Row],[PassengerId]],1,4)+0</f>
        <v>9275</v>
      </c>
      <c r="C8688" t="s">
        <v>14</v>
      </c>
      <c r="D8688" t="b">
        <v>0</v>
      </c>
      <c r="E8688" t="s">
        <v>23726</v>
      </c>
      <c r="F8688" t="str">
        <f t="shared" si="11"/>
        <v>A</v>
      </c>
      <c r="G8688" t="str">
        <f t="shared" si="12"/>
        <v>P</v>
      </c>
      <c r="H8688" t="s">
        <v>16</v>
      </c>
      <c r="I8688">
        <v>32</v>
      </c>
      <c r="J8688" t="b">
        <v>0</v>
      </c>
      <c r="K8688" s="7">
        <v>1</v>
      </c>
      <c r="L8688" s="7">
        <v>1146</v>
      </c>
      <c r="M8688" s="7">
        <v>0</v>
      </c>
      <c r="N8688" s="7">
        <v>50</v>
      </c>
      <c r="O8688" s="7">
        <v>34</v>
      </c>
      <c r="P8688" s="7">
        <f>SUM(dane3[[#This Row],[RoomService]:[VRDeck]])</f>
        <v>1231</v>
      </c>
      <c r="Q8688" t="s">
        <v>23729</v>
      </c>
      <c r="R8688" t="b">
        <v>0</v>
      </c>
    </row>
    <row r="8689" spans="1:18" x14ac:dyDescent="0.3">
      <c r="A8689" t="s">
        <v>23730</v>
      </c>
      <c r="B8689">
        <f>MID(dane3[[#This Row],[PassengerId]],1,4)+0</f>
        <v>9275</v>
      </c>
      <c r="C8689" t="s">
        <v>14</v>
      </c>
      <c r="D8689" t="b">
        <v>0</v>
      </c>
      <c r="E8689" t="s">
        <v>23726</v>
      </c>
      <c r="F8689" t="str">
        <f t="shared" si="11"/>
        <v>A</v>
      </c>
      <c r="G8689" t="str">
        <f t="shared" si="12"/>
        <v>P</v>
      </c>
      <c r="H8689" t="s">
        <v>16</v>
      </c>
      <c r="I8689">
        <v>30</v>
      </c>
      <c r="J8689" t="b">
        <v>0</v>
      </c>
      <c r="K8689" s="7">
        <v>0</v>
      </c>
      <c r="L8689" s="7">
        <v>3208</v>
      </c>
      <c r="M8689" s="7">
        <v>0</v>
      </c>
      <c r="N8689" s="7">
        <v>2</v>
      </c>
      <c r="O8689" s="7">
        <v>330</v>
      </c>
      <c r="P8689" s="7">
        <f>SUM(dane3[[#This Row],[RoomService]:[VRDeck]])</f>
        <v>3540</v>
      </c>
      <c r="Q8689" t="s">
        <v>23731</v>
      </c>
      <c r="R8689" t="b">
        <v>1</v>
      </c>
    </row>
    <row r="8690" spans="1:18" x14ac:dyDescent="0.3">
      <c r="A8690" t="s">
        <v>23732</v>
      </c>
      <c r="B8690">
        <f>MID(dane3[[#This Row],[PassengerId]],1,4)+0</f>
        <v>9276</v>
      </c>
      <c r="C8690" t="s">
        <v>14</v>
      </c>
      <c r="D8690" t="b">
        <v>0</v>
      </c>
      <c r="E8690" t="s">
        <v>23733</v>
      </c>
      <c r="F8690" t="str">
        <f t="shared" si="11"/>
        <v>A</v>
      </c>
      <c r="G8690" t="str">
        <f t="shared" si="12"/>
        <v>P</v>
      </c>
      <c r="H8690" t="s">
        <v>46</v>
      </c>
      <c r="I8690">
        <v>41</v>
      </c>
      <c r="J8690" t="b">
        <v>1</v>
      </c>
      <c r="K8690" s="7">
        <v>0</v>
      </c>
      <c r="L8690" s="7">
        <v>6819</v>
      </c>
      <c r="M8690" s="7">
        <v>0</v>
      </c>
      <c r="N8690" s="7">
        <v>1643</v>
      </c>
      <c r="O8690" s="7">
        <v>74</v>
      </c>
      <c r="P8690" s="7">
        <f>SUM(dane3[[#This Row],[RoomService]:[VRDeck]])</f>
        <v>8536</v>
      </c>
      <c r="Q8690" t="s">
        <v>23734</v>
      </c>
      <c r="R8690" t="b">
        <v>0</v>
      </c>
    </row>
    <row r="8691" spans="1:18" x14ac:dyDescent="0.3">
      <c r="A8691" t="s">
        <v>23735</v>
      </c>
      <c r="B8691">
        <f>MID(dane3[[#This Row],[PassengerId]],1,4)+0</f>
        <v>9278</v>
      </c>
      <c r="C8691" t="s">
        <v>19</v>
      </c>
      <c r="D8691" t="b">
        <v>1</v>
      </c>
      <c r="E8691" t="s">
        <v>23736</v>
      </c>
      <c r="F8691" t="str">
        <f t="shared" si="11"/>
        <v>G</v>
      </c>
      <c r="G8691" t="str">
        <f t="shared" si="12"/>
        <v>S</v>
      </c>
      <c r="H8691" t="s">
        <v>32</v>
      </c>
      <c r="I8691">
        <v>18</v>
      </c>
      <c r="J8691" t="b">
        <v>0</v>
      </c>
      <c r="K8691" s="7">
        <v>0</v>
      </c>
      <c r="L8691" s="7">
        <v>0</v>
      </c>
      <c r="M8691" s="7">
        <v>0</v>
      </c>
      <c r="N8691" s="7">
        <v>0</v>
      </c>
      <c r="O8691" s="7">
        <v>0</v>
      </c>
      <c r="P8691" s="7">
        <f>SUM(dane3[[#This Row],[RoomService]:[VRDeck]])</f>
        <v>0</v>
      </c>
      <c r="Q8691" t="s">
        <v>23737</v>
      </c>
      <c r="R8691" t="b">
        <v>0</v>
      </c>
    </row>
    <row r="8692" spans="1:18" x14ac:dyDescent="0.3">
      <c r="A8692" t="s">
        <v>23738</v>
      </c>
      <c r="B8692">
        <f>MID(dane3[[#This Row],[PassengerId]],1,4)+0</f>
        <v>9279</v>
      </c>
      <c r="C8692" t="s">
        <v>19</v>
      </c>
      <c r="D8692" t="b">
        <v>0</v>
      </c>
      <c r="E8692" t="s">
        <v>23739</v>
      </c>
      <c r="F8692" t="str">
        <f t="shared" si="11"/>
        <v>G</v>
      </c>
      <c r="G8692" t="str">
        <f t="shared" si="12"/>
        <v>S</v>
      </c>
      <c r="H8692" t="s">
        <v>16</v>
      </c>
      <c r="I8692">
        <v>26</v>
      </c>
      <c r="J8692" t="b">
        <v>0</v>
      </c>
      <c r="K8692" s="7">
        <v>0</v>
      </c>
      <c r="L8692" s="7">
        <v>0</v>
      </c>
      <c r="M8692" s="7">
        <v>1872</v>
      </c>
      <c r="N8692" s="7">
        <v>1</v>
      </c>
      <c r="O8692" s="7">
        <v>0</v>
      </c>
      <c r="P8692" s="7">
        <f>SUM(dane3[[#This Row],[RoomService]:[VRDeck]])</f>
        <v>1873</v>
      </c>
      <c r="Q8692" t="s">
        <v>23740</v>
      </c>
      <c r="R8692" t="b">
        <v>1</v>
      </c>
    </row>
    <row r="8693" spans="1:18" x14ac:dyDescent="0.3">
      <c r="A8693" t="s">
        <v>23741</v>
      </c>
      <c r="B8693">
        <f>MID(dane3[[#This Row],[PassengerId]],1,4)+0</f>
        <v>9280</v>
      </c>
      <c r="C8693" t="s">
        <v>14</v>
      </c>
      <c r="D8693" t="b">
        <v>0</v>
      </c>
      <c r="E8693" t="s">
        <v>23742</v>
      </c>
      <c r="F8693" t="str">
        <f t="shared" si="11"/>
        <v>E</v>
      </c>
      <c r="G8693" t="str">
        <f t="shared" si="12"/>
        <v>S</v>
      </c>
      <c r="H8693" t="s">
        <v>46</v>
      </c>
      <c r="I8693">
        <v>32</v>
      </c>
      <c r="J8693" t="b">
        <v>0</v>
      </c>
      <c r="K8693" s="7">
        <v>0</v>
      </c>
      <c r="L8693" s="7">
        <v>1049</v>
      </c>
      <c r="M8693" s="7">
        <v>0</v>
      </c>
      <c r="N8693" s="7">
        <v>353</v>
      </c>
      <c r="O8693" s="7">
        <v>3235</v>
      </c>
      <c r="P8693" s="7">
        <f>SUM(dane3[[#This Row],[RoomService]:[VRDeck]])</f>
        <v>4637</v>
      </c>
      <c r="Q8693" t="s">
        <v>23743</v>
      </c>
      <c r="R8693" t="b">
        <v>0</v>
      </c>
    </row>
    <row r="8694" spans="1:18" x14ac:dyDescent="0.3">
      <c r="A8694" t="s">
        <v>23744</v>
      </c>
      <c r="B8694">
        <f>MID(dane3[[#This Row],[PassengerId]],1,4)+0</f>
        <v>9280</v>
      </c>
      <c r="C8694" t="s">
        <v>14</v>
      </c>
      <c r="D8694" t="b">
        <v>0</v>
      </c>
      <c r="E8694" t="s">
        <v>23742</v>
      </c>
      <c r="F8694" t="str">
        <f t="shared" si="11"/>
        <v>E</v>
      </c>
      <c r="G8694" t="str">
        <f t="shared" si="12"/>
        <v>S</v>
      </c>
      <c r="H8694" t="s">
        <v>16</v>
      </c>
      <c r="I8694">
        <v>44</v>
      </c>
      <c r="J8694" t="b">
        <v>0</v>
      </c>
      <c r="K8694" s="7">
        <v>126</v>
      </c>
      <c r="L8694" s="7">
        <v>4688</v>
      </c>
      <c r="M8694" s="7">
        <v>0</v>
      </c>
      <c r="N8694" s="7">
        <v>0</v>
      </c>
      <c r="O8694" s="7">
        <v>12</v>
      </c>
      <c r="P8694" s="7">
        <f>SUM(dane3[[#This Row],[RoomService]:[VRDeck]])</f>
        <v>4826</v>
      </c>
      <c r="Q8694" t="s">
        <v>23745</v>
      </c>
      <c r="R8694" t="b">
        <v>1</v>
      </c>
    </row>
  </sheetData>
  <phoneticPr fontId="2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6CD7BA-78C0-4F44-A0EE-59ACC4A42B8E}">
  <dimension ref="A2:K10"/>
  <sheetViews>
    <sheetView zoomScale="85" zoomScaleNormal="85" workbookViewId="0">
      <selection activeCell="K10" sqref="A4:K10"/>
    </sheetView>
  </sheetViews>
  <sheetFormatPr defaultRowHeight="14.4" x14ac:dyDescent="0.3"/>
  <cols>
    <col min="1" max="1" width="18.88671875" bestFit="1" customWidth="1"/>
    <col min="2" max="2" width="18.33203125" bestFit="1" customWidth="1"/>
    <col min="3" max="3" width="7.44140625" bestFit="1" customWidth="1"/>
    <col min="4" max="4" width="7.21875" bestFit="1" customWidth="1"/>
    <col min="5" max="5" width="9" bestFit="1" customWidth="1"/>
    <col min="6" max="6" width="9.109375" bestFit="1" customWidth="1"/>
    <col min="7" max="8" width="7.21875" bestFit="1" customWidth="1"/>
    <col min="9" max="9" width="9.109375" bestFit="1" customWidth="1"/>
    <col min="10" max="10" width="7.21875" bestFit="1" customWidth="1"/>
    <col min="11" max="11" width="14.6640625" bestFit="1" customWidth="1"/>
    <col min="12" max="12" width="5.33203125" bestFit="1" customWidth="1"/>
    <col min="13" max="13" width="12.6640625" bestFit="1" customWidth="1"/>
    <col min="14" max="14" width="14.6640625" bestFit="1" customWidth="1"/>
    <col min="15" max="15" width="12.6640625" bestFit="1" customWidth="1"/>
    <col min="16" max="16" width="14.6640625" bestFit="1" customWidth="1"/>
    <col min="17" max="17" width="7.21875" bestFit="1" customWidth="1"/>
    <col min="18" max="18" width="6.109375" bestFit="1" customWidth="1"/>
    <col min="19" max="19" width="9.109375" bestFit="1" customWidth="1"/>
    <col min="20" max="20" width="7.21875" bestFit="1" customWidth="1"/>
    <col min="21" max="21" width="6.109375" bestFit="1" customWidth="1"/>
    <col min="22" max="22" width="9.109375" bestFit="1" customWidth="1"/>
    <col min="23" max="23" width="7.21875" bestFit="1" customWidth="1"/>
    <col min="24" max="24" width="6.109375" bestFit="1" customWidth="1"/>
    <col min="25" max="25" width="14.6640625" bestFit="1" customWidth="1"/>
    <col min="26" max="26" width="2" bestFit="1" customWidth="1"/>
    <col min="27" max="28" width="3" bestFit="1" customWidth="1"/>
    <col min="29" max="29" width="12.6640625" bestFit="1" customWidth="1"/>
    <col min="30" max="30" width="14.6640625" bestFit="1" customWidth="1"/>
    <col min="31" max="31" width="2" bestFit="1" customWidth="1"/>
    <col min="32" max="32" width="7.21875" bestFit="1" customWidth="1"/>
    <col min="33" max="34" width="4" bestFit="1" customWidth="1"/>
    <col min="35" max="35" width="5.109375" bestFit="1" customWidth="1"/>
    <col min="36" max="36" width="29.44140625" bestFit="1" customWidth="1"/>
    <col min="37" max="37" width="25.88671875" bestFit="1" customWidth="1"/>
    <col min="38" max="38" width="7.44140625" bestFit="1" customWidth="1"/>
    <col min="39" max="39" width="4" bestFit="1" customWidth="1"/>
    <col min="40" max="41" width="5.109375" bestFit="1" customWidth="1"/>
    <col min="42" max="42" width="9" bestFit="1" customWidth="1"/>
    <col min="43" max="47" width="4" bestFit="1" customWidth="1"/>
    <col min="48" max="48" width="2" bestFit="1" customWidth="1"/>
    <col min="49" max="49" width="7.21875" bestFit="1" customWidth="1"/>
    <col min="50" max="51" width="4" bestFit="1" customWidth="1"/>
    <col min="52" max="52" width="5.109375" bestFit="1" customWidth="1"/>
    <col min="53" max="53" width="23.33203125" bestFit="1" customWidth="1"/>
    <col min="54" max="54" width="29.44140625" bestFit="1" customWidth="1"/>
    <col min="55" max="55" width="25.88671875" bestFit="1" customWidth="1"/>
    <col min="56" max="56" width="4" bestFit="1" customWidth="1"/>
    <col min="57" max="58" width="5.109375" bestFit="1" customWidth="1"/>
    <col min="59" max="59" width="9" bestFit="1" customWidth="1"/>
    <col min="60" max="64" width="4" bestFit="1" customWidth="1"/>
    <col min="65" max="65" width="2" bestFit="1" customWidth="1"/>
    <col min="66" max="66" width="7.21875" bestFit="1" customWidth="1"/>
    <col min="67" max="68" width="4" bestFit="1" customWidth="1"/>
    <col min="69" max="69" width="5.109375" bestFit="1" customWidth="1"/>
    <col min="70" max="70" width="19.88671875" bestFit="1" customWidth="1"/>
    <col min="71" max="71" width="23.33203125" bestFit="1" customWidth="1"/>
    <col min="72" max="72" width="29.44140625" bestFit="1" customWidth="1"/>
    <col min="73" max="73" width="25.88671875" bestFit="1" customWidth="1"/>
    <col min="74" max="75" width="5.109375" bestFit="1" customWidth="1"/>
    <col min="76" max="76" width="9" bestFit="1" customWidth="1"/>
    <col min="77" max="81" width="4" bestFit="1" customWidth="1"/>
    <col min="82" max="82" width="2" bestFit="1" customWidth="1"/>
    <col min="83" max="83" width="7.21875" bestFit="1" customWidth="1"/>
    <col min="84" max="85" width="4" bestFit="1" customWidth="1"/>
    <col min="86" max="86" width="5.109375" bestFit="1" customWidth="1"/>
    <col min="87" max="87" width="29.21875" bestFit="1" customWidth="1"/>
    <col min="88" max="88" width="19.88671875" bestFit="1" customWidth="1"/>
    <col min="89" max="89" width="23.33203125" bestFit="1" customWidth="1"/>
    <col min="90" max="90" width="29.44140625" bestFit="1" customWidth="1"/>
    <col min="91" max="91" width="25.88671875" bestFit="1" customWidth="1"/>
    <col min="92" max="92" width="5.109375" bestFit="1" customWidth="1"/>
    <col min="93" max="93" width="9" bestFit="1" customWidth="1"/>
    <col min="94" max="98" width="4" bestFit="1" customWidth="1"/>
    <col min="99" max="99" width="2" bestFit="1" customWidth="1"/>
    <col min="100" max="100" width="7.21875" bestFit="1" customWidth="1"/>
    <col min="101" max="102" width="4" bestFit="1" customWidth="1"/>
    <col min="103" max="103" width="5.109375" bestFit="1" customWidth="1"/>
    <col min="104" max="104" width="26.109375" bestFit="1" customWidth="1"/>
    <col min="105" max="105" width="29.21875" bestFit="1" customWidth="1"/>
    <col min="106" max="106" width="19.88671875" bestFit="1" customWidth="1"/>
    <col min="107" max="107" width="23.33203125" bestFit="1" customWidth="1"/>
    <col min="108" max="108" width="29.44140625" bestFit="1" customWidth="1"/>
    <col min="109" max="109" width="25.88671875" bestFit="1" customWidth="1"/>
    <col min="110" max="110" width="9" bestFit="1" customWidth="1"/>
    <col min="111" max="115" width="4" bestFit="1" customWidth="1"/>
    <col min="116" max="116" width="2" bestFit="1" customWidth="1"/>
    <col min="117" max="117" width="7.21875" bestFit="1" customWidth="1"/>
    <col min="118" max="119" width="4" bestFit="1" customWidth="1"/>
    <col min="120" max="120" width="5.109375" bestFit="1" customWidth="1"/>
    <col min="121" max="121" width="28.44140625" bestFit="1" customWidth="1"/>
    <col min="122" max="122" width="26.109375" bestFit="1" customWidth="1"/>
    <col min="123" max="123" width="29.21875" bestFit="1" customWidth="1"/>
    <col min="124" max="124" width="19.88671875" bestFit="1" customWidth="1"/>
    <col min="125" max="125" width="23.33203125" bestFit="1" customWidth="1"/>
    <col min="126" max="126" width="29.44140625" bestFit="1" customWidth="1"/>
    <col min="127" max="127" width="25.88671875" bestFit="1" customWidth="1"/>
    <col min="128" max="128" width="18.88671875" bestFit="1" customWidth="1"/>
    <col min="129" max="129" width="19.5546875" bestFit="1" customWidth="1"/>
    <col min="130" max="130" width="18.88671875" bestFit="1" customWidth="1"/>
    <col min="131" max="131" width="19.5546875" bestFit="1" customWidth="1"/>
    <col min="132" max="132" width="18.88671875" bestFit="1" customWidth="1"/>
    <col min="133" max="133" width="19.5546875" bestFit="1" customWidth="1"/>
    <col min="134" max="134" width="18.88671875" bestFit="1" customWidth="1"/>
    <col min="135" max="135" width="19.5546875" bestFit="1" customWidth="1"/>
    <col min="136" max="136" width="18.88671875" bestFit="1" customWidth="1"/>
    <col min="137" max="137" width="19.5546875" bestFit="1" customWidth="1"/>
    <col min="138" max="138" width="18.88671875" bestFit="1" customWidth="1"/>
    <col min="139" max="139" width="19.5546875" bestFit="1" customWidth="1"/>
    <col min="140" max="140" width="18.88671875" bestFit="1" customWidth="1"/>
    <col min="141" max="141" width="19.5546875" bestFit="1" customWidth="1"/>
    <col min="142" max="142" width="18.88671875" bestFit="1" customWidth="1"/>
    <col min="143" max="143" width="19.5546875" bestFit="1" customWidth="1"/>
    <col min="144" max="144" width="18.88671875" bestFit="1" customWidth="1"/>
    <col min="145" max="145" width="19.5546875" bestFit="1" customWidth="1"/>
    <col min="146" max="146" width="18.88671875" bestFit="1" customWidth="1"/>
    <col min="147" max="147" width="19.5546875" bestFit="1" customWidth="1"/>
    <col min="148" max="148" width="18.88671875" bestFit="1" customWidth="1"/>
    <col min="149" max="149" width="19.5546875" bestFit="1" customWidth="1"/>
    <col min="150" max="150" width="18.88671875" bestFit="1" customWidth="1"/>
    <col min="151" max="151" width="19.5546875" bestFit="1" customWidth="1"/>
    <col min="152" max="152" width="18.88671875" bestFit="1" customWidth="1"/>
    <col min="153" max="153" width="19.5546875" bestFit="1" customWidth="1"/>
    <col min="154" max="154" width="18.88671875" bestFit="1" customWidth="1"/>
    <col min="155" max="155" width="19.5546875" bestFit="1" customWidth="1"/>
    <col min="156" max="156" width="18.88671875" bestFit="1" customWidth="1"/>
    <col min="157" max="157" width="19.5546875" bestFit="1" customWidth="1"/>
    <col min="158" max="158" width="18.88671875" bestFit="1" customWidth="1"/>
    <col min="159" max="159" width="19.5546875" bestFit="1" customWidth="1"/>
    <col min="160" max="160" width="18.88671875" bestFit="1" customWidth="1"/>
    <col min="161" max="161" width="19.5546875" bestFit="1" customWidth="1"/>
    <col min="162" max="162" width="18.88671875" bestFit="1" customWidth="1"/>
    <col min="163" max="163" width="19.5546875" bestFit="1" customWidth="1"/>
    <col min="164" max="164" width="18.88671875" bestFit="1" customWidth="1"/>
    <col min="165" max="165" width="19.5546875" bestFit="1" customWidth="1"/>
    <col min="166" max="166" width="18.88671875" bestFit="1" customWidth="1"/>
    <col min="167" max="167" width="19.5546875" bestFit="1" customWidth="1"/>
    <col min="168" max="168" width="18.88671875" bestFit="1" customWidth="1"/>
    <col min="169" max="169" width="19.5546875" bestFit="1" customWidth="1"/>
    <col min="170" max="170" width="18.88671875" bestFit="1" customWidth="1"/>
    <col min="171" max="171" width="19.5546875" bestFit="1" customWidth="1"/>
    <col min="172" max="172" width="18.88671875" bestFit="1" customWidth="1"/>
    <col min="173" max="173" width="19.5546875" bestFit="1" customWidth="1"/>
    <col min="174" max="174" width="18.88671875" bestFit="1" customWidth="1"/>
    <col min="175" max="175" width="19.5546875" bestFit="1" customWidth="1"/>
    <col min="176" max="176" width="18.88671875" bestFit="1" customWidth="1"/>
    <col min="177" max="177" width="19.5546875" bestFit="1" customWidth="1"/>
    <col min="178" max="178" width="18.88671875" bestFit="1" customWidth="1"/>
    <col min="179" max="179" width="19.5546875" bestFit="1" customWidth="1"/>
    <col min="180" max="180" width="18.88671875" bestFit="1" customWidth="1"/>
    <col min="181" max="181" width="19.5546875" bestFit="1" customWidth="1"/>
    <col min="182" max="182" width="18.88671875" bestFit="1" customWidth="1"/>
    <col min="183" max="183" width="19.5546875" bestFit="1" customWidth="1"/>
    <col min="184" max="184" width="18.88671875" bestFit="1" customWidth="1"/>
    <col min="185" max="185" width="19.5546875" bestFit="1" customWidth="1"/>
    <col min="186" max="186" width="18.88671875" bestFit="1" customWidth="1"/>
    <col min="187" max="187" width="19.5546875" bestFit="1" customWidth="1"/>
    <col min="188" max="188" width="18.88671875" bestFit="1" customWidth="1"/>
    <col min="189" max="189" width="19.5546875" bestFit="1" customWidth="1"/>
    <col min="190" max="190" width="18.88671875" bestFit="1" customWidth="1"/>
    <col min="191" max="191" width="19.5546875" bestFit="1" customWidth="1"/>
    <col min="192" max="192" width="18.88671875" bestFit="1" customWidth="1"/>
    <col min="193" max="193" width="19.5546875" bestFit="1" customWidth="1"/>
    <col min="194" max="194" width="18.88671875" bestFit="1" customWidth="1"/>
    <col min="195" max="195" width="19.5546875" bestFit="1" customWidth="1"/>
    <col min="196" max="196" width="18.88671875" bestFit="1" customWidth="1"/>
    <col min="197" max="197" width="19.5546875" bestFit="1" customWidth="1"/>
    <col min="198" max="198" width="18.88671875" bestFit="1" customWidth="1"/>
    <col min="199" max="199" width="19.5546875" bestFit="1" customWidth="1"/>
    <col min="200" max="200" width="18.88671875" bestFit="1" customWidth="1"/>
    <col min="201" max="201" width="19.5546875" bestFit="1" customWidth="1"/>
    <col min="202" max="202" width="18.88671875" bestFit="1" customWidth="1"/>
    <col min="203" max="203" width="19.5546875" bestFit="1" customWidth="1"/>
    <col min="204" max="204" width="18.88671875" bestFit="1" customWidth="1"/>
    <col min="205" max="205" width="19.5546875" bestFit="1" customWidth="1"/>
    <col min="206" max="206" width="18.88671875" bestFit="1" customWidth="1"/>
    <col min="207" max="207" width="19.5546875" bestFit="1" customWidth="1"/>
    <col min="208" max="208" width="18.88671875" bestFit="1" customWidth="1"/>
    <col min="209" max="209" width="19.5546875" bestFit="1" customWidth="1"/>
    <col min="210" max="210" width="18.88671875" bestFit="1" customWidth="1"/>
    <col min="211" max="211" width="19.5546875" bestFit="1" customWidth="1"/>
    <col min="212" max="212" width="18.88671875" bestFit="1" customWidth="1"/>
    <col min="213" max="213" width="19.5546875" bestFit="1" customWidth="1"/>
    <col min="214" max="214" width="18.88671875" bestFit="1" customWidth="1"/>
    <col min="215" max="215" width="19.5546875" bestFit="1" customWidth="1"/>
    <col min="216" max="216" width="18.88671875" bestFit="1" customWidth="1"/>
    <col min="217" max="217" width="19.5546875" bestFit="1" customWidth="1"/>
    <col min="218" max="218" width="18.88671875" bestFit="1" customWidth="1"/>
    <col min="219" max="219" width="19.5546875" bestFit="1" customWidth="1"/>
    <col min="220" max="220" width="18.88671875" bestFit="1" customWidth="1"/>
    <col min="221" max="221" width="19.5546875" bestFit="1" customWidth="1"/>
    <col min="222" max="222" width="18.88671875" bestFit="1" customWidth="1"/>
    <col min="223" max="223" width="19.5546875" bestFit="1" customWidth="1"/>
    <col min="224" max="224" width="18.88671875" bestFit="1" customWidth="1"/>
    <col min="225" max="225" width="19.5546875" bestFit="1" customWidth="1"/>
    <col min="226" max="226" width="18.88671875" bestFit="1" customWidth="1"/>
    <col min="227" max="227" width="19.5546875" bestFit="1" customWidth="1"/>
    <col min="228" max="228" width="18.88671875" bestFit="1" customWidth="1"/>
    <col min="229" max="229" width="19.5546875" bestFit="1" customWidth="1"/>
    <col min="230" max="230" width="18.88671875" bestFit="1" customWidth="1"/>
    <col min="231" max="231" width="19.5546875" bestFit="1" customWidth="1"/>
    <col min="232" max="232" width="18.88671875" bestFit="1" customWidth="1"/>
    <col min="233" max="233" width="19.5546875" bestFit="1" customWidth="1"/>
    <col min="234" max="234" width="18.88671875" bestFit="1" customWidth="1"/>
    <col min="235" max="235" width="19.5546875" bestFit="1" customWidth="1"/>
    <col min="236" max="236" width="18.88671875" bestFit="1" customWidth="1"/>
    <col min="237" max="237" width="19.5546875" bestFit="1" customWidth="1"/>
    <col min="238" max="238" width="18.88671875" bestFit="1" customWidth="1"/>
    <col min="239" max="239" width="19.5546875" bestFit="1" customWidth="1"/>
    <col min="240" max="240" width="18.88671875" bestFit="1" customWidth="1"/>
    <col min="241" max="241" width="19.5546875" bestFit="1" customWidth="1"/>
    <col min="242" max="242" width="18.88671875" bestFit="1" customWidth="1"/>
    <col min="243" max="243" width="19.5546875" bestFit="1" customWidth="1"/>
    <col min="244" max="244" width="18.88671875" bestFit="1" customWidth="1"/>
    <col min="245" max="245" width="19.5546875" bestFit="1" customWidth="1"/>
    <col min="246" max="246" width="18.88671875" bestFit="1" customWidth="1"/>
    <col min="247" max="247" width="19.5546875" bestFit="1" customWidth="1"/>
    <col min="248" max="248" width="18.88671875" bestFit="1" customWidth="1"/>
    <col min="249" max="249" width="19.5546875" bestFit="1" customWidth="1"/>
    <col min="250" max="250" width="18.88671875" bestFit="1" customWidth="1"/>
    <col min="251" max="251" width="19.5546875" bestFit="1" customWidth="1"/>
    <col min="252" max="252" width="18.88671875" bestFit="1" customWidth="1"/>
    <col min="253" max="253" width="19.5546875" bestFit="1" customWidth="1"/>
    <col min="254" max="254" width="18.88671875" bestFit="1" customWidth="1"/>
    <col min="255" max="255" width="19.5546875" bestFit="1" customWidth="1"/>
    <col min="256" max="256" width="18.88671875" bestFit="1" customWidth="1"/>
    <col min="257" max="257" width="19.5546875" bestFit="1" customWidth="1"/>
    <col min="258" max="258" width="18.88671875" bestFit="1" customWidth="1"/>
    <col min="259" max="259" width="19.5546875" bestFit="1" customWidth="1"/>
    <col min="260" max="260" width="18.88671875" bestFit="1" customWidth="1"/>
    <col min="261" max="261" width="19.5546875" bestFit="1" customWidth="1"/>
    <col min="262" max="262" width="18.88671875" bestFit="1" customWidth="1"/>
    <col min="263" max="263" width="19.5546875" bestFit="1" customWidth="1"/>
    <col min="264" max="264" width="18.88671875" bestFit="1" customWidth="1"/>
    <col min="265" max="265" width="19.5546875" bestFit="1" customWidth="1"/>
    <col min="266" max="266" width="18.88671875" bestFit="1" customWidth="1"/>
    <col min="267" max="267" width="19.5546875" bestFit="1" customWidth="1"/>
    <col min="268" max="268" width="18.88671875" bestFit="1" customWidth="1"/>
    <col min="269" max="269" width="19.5546875" bestFit="1" customWidth="1"/>
    <col min="270" max="270" width="18.88671875" bestFit="1" customWidth="1"/>
    <col min="271" max="271" width="19.5546875" bestFit="1" customWidth="1"/>
    <col min="272" max="272" width="18.88671875" bestFit="1" customWidth="1"/>
    <col min="273" max="273" width="19.5546875" bestFit="1" customWidth="1"/>
    <col min="274" max="274" width="18.88671875" bestFit="1" customWidth="1"/>
    <col min="275" max="275" width="19.5546875" bestFit="1" customWidth="1"/>
    <col min="276" max="276" width="18.88671875" bestFit="1" customWidth="1"/>
    <col min="277" max="277" width="19.5546875" bestFit="1" customWidth="1"/>
    <col min="278" max="278" width="18.88671875" bestFit="1" customWidth="1"/>
    <col min="279" max="279" width="19.5546875" bestFit="1" customWidth="1"/>
    <col min="280" max="280" width="18.88671875" bestFit="1" customWidth="1"/>
    <col min="281" max="281" width="19.5546875" bestFit="1" customWidth="1"/>
    <col min="282" max="282" width="18.88671875" bestFit="1" customWidth="1"/>
    <col min="283" max="283" width="19.5546875" bestFit="1" customWidth="1"/>
    <col min="284" max="284" width="18.88671875" bestFit="1" customWidth="1"/>
    <col min="285" max="285" width="19.5546875" bestFit="1" customWidth="1"/>
    <col min="286" max="286" width="18.88671875" bestFit="1" customWidth="1"/>
    <col min="287" max="287" width="19.5546875" bestFit="1" customWidth="1"/>
    <col min="288" max="288" width="18.88671875" bestFit="1" customWidth="1"/>
    <col min="289" max="289" width="19.5546875" bestFit="1" customWidth="1"/>
    <col min="290" max="290" width="18.88671875" bestFit="1" customWidth="1"/>
    <col min="291" max="291" width="19.5546875" bestFit="1" customWidth="1"/>
    <col min="292" max="292" width="18.88671875" bestFit="1" customWidth="1"/>
    <col min="293" max="293" width="19.5546875" bestFit="1" customWidth="1"/>
    <col min="294" max="294" width="18.88671875" bestFit="1" customWidth="1"/>
    <col min="295" max="295" width="19.5546875" bestFit="1" customWidth="1"/>
    <col min="296" max="296" width="18.88671875" bestFit="1" customWidth="1"/>
    <col min="297" max="297" width="19.5546875" bestFit="1" customWidth="1"/>
    <col min="298" max="298" width="18.88671875" bestFit="1" customWidth="1"/>
    <col min="299" max="299" width="19.5546875" bestFit="1" customWidth="1"/>
    <col min="300" max="300" width="18.88671875" bestFit="1" customWidth="1"/>
    <col min="301" max="301" width="19.5546875" bestFit="1" customWidth="1"/>
    <col min="302" max="302" width="18.88671875" bestFit="1" customWidth="1"/>
    <col min="303" max="303" width="19.5546875" bestFit="1" customWidth="1"/>
    <col min="304" max="304" width="18.88671875" bestFit="1" customWidth="1"/>
    <col min="305" max="305" width="19.5546875" bestFit="1" customWidth="1"/>
    <col min="306" max="306" width="18.88671875" bestFit="1" customWidth="1"/>
    <col min="307" max="307" width="19.5546875" bestFit="1" customWidth="1"/>
    <col min="308" max="308" width="18.88671875" bestFit="1" customWidth="1"/>
    <col min="309" max="309" width="19.5546875" bestFit="1" customWidth="1"/>
    <col min="310" max="310" width="18.88671875" bestFit="1" customWidth="1"/>
    <col min="311" max="311" width="19.5546875" bestFit="1" customWidth="1"/>
    <col min="312" max="312" width="18.88671875" bestFit="1" customWidth="1"/>
    <col min="313" max="313" width="19.5546875" bestFit="1" customWidth="1"/>
    <col min="314" max="314" width="18.88671875" bestFit="1" customWidth="1"/>
    <col min="315" max="315" width="19.5546875" bestFit="1" customWidth="1"/>
    <col min="316" max="316" width="18.88671875" bestFit="1" customWidth="1"/>
    <col min="317" max="317" width="19.5546875" bestFit="1" customWidth="1"/>
    <col min="318" max="318" width="18.88671875" bestFit="1" customWidth="1"/>
    <col min="319" max="319" width="19.5546875" bestFit="1" customWidth="1"/>
    <col min="320" max="320" width="18.88671875" bestFit="1" customWidth="1"/>
    <col min="321" max="321" width="19.5546875" bestFit="1" customWidth="1"/>
    <col min="322" max="322" width="18.88671875" bestFit="1" customWidth="1"/>
    <col min="323" max="323" width="19.5546875" bestFit="1" customWidth="1"/>
    <col min="324" max="324" width="18.88671875" bestFit="1" customWidth="1"/>
    <col min="325" max="325" width="19.5546875" bestFit="1" customWidth="1"/>
    <col min="326" max="326" width="18.88671875" bestFit="1" customWidth="1"/>
    <col min="327" max="327" width="19.5546875" bestFit="1" customWidth="1"/>
    <col min="328" max="328" width="18.88671875" bestFit="1" customWidth="1"/>
    <col min="329" max="329" width="19.5546875" bestFit="1" customWidth="1"/>
    <col min="330" max="330" width="18.88671875" bestFit="1" customWidth="1"/>
    <col min="331" max="331" width="19.5546875" bestFit="1" customWidth="1"/>
    <col min="332" max="332" width="18.88671875" bestFit="1" customWidth="1"/>
    <col min="333" max="333" width="19.5546875" bestFit="1" customWidth="1"/>
    <col min="334" max="334" width="18.88671875" bestFit="1" customWidth="1"/>
    <col min="335" max="335" width="19.5546875" bestFit="1" customWidth="1"/>
    <col min="336" max="336" width="18.88671875" bestFit="1" customWidth="1"/>
    <col min="337" max="337" width="19.5546875" bestFit="1" customWidth="1"/>
    <col min="338" max="338" width="18.88671875" bestFit="1" customWidth="1"/>
    <col min="339" max="339" width="19.5546875" bestFit="1" customWidth="1"/>
    <col min="340" max="340" width="18.88671875" bestFit="1" customWidth="1"/>
    <col min="341" max="341" width="19.5546875" bestFit="1" customWidth="1"/>
    <col min="342" max="342" width="18.88671875" bestFit="1" customWidth="1"/>
    <col min="343" max="343" width="19.5546875" bestFit="1" customWidth="1"/>
    <col min="344" max="344" width="18.88671875" bestFit="1" customWidth="1"/>
    <col min="345" max="345" width="19.5546875" bestFit="1" customWidth="1"/>
    <col min="346" max="346" width="18.88671875" bestFit="1" customWidth="1"/>
    <col min="347" max="347" width="19.5546875" bestFit="1" customWidth="1"/>
    <col min="348" max="348" width="18.88671875" bestFit="1" customWidth="1"/>
    <col min="349" max="349" width="19.5546875" bestFit="1" customWidth="1"/>
    <col min="350" max="350" width="18.88671875" bestFit="1" customWidth="1"/>
    <col min="351" max="351" width="19.5546875" bestFit="1" customWidth="1"/>
    <col min="352" max="352" width="18.88671875" bestFit="1" customWidth="1"/>
    <col min="353" max="353" width="19.5546875" bestFit="1" customWidth="1"/>
    <col min="354" max="354" width="18.88671875" bestFit="1" customWidth="1"/>
    <col min="355" max="355" width="19.5546875" bestFit="1" customWidth="1"/>
    <col min="356" max="356" width="18.88671875" bestFit="1" customWidth="1"/>
    <col min="357" max="357" width="19.5546875" bestFit="1" customWidth="1"/>
    <col min="358" max="358" width="18.88671875" bestFit="1" customWidth="1"/>
    <col min="359" max="359" width="19.5546875" bestFit="1" customWidth="1"/>
    <col min="360" max="360" width="18.88671875" bestFit="1" customWidth="1"/>
    <col min="361" max="361" width="19.5546875" bestFit="1" customWidth="1"/>
    <col min="362" max="362" width="18.88671875" bestFit="1" customWidth="1"/>
    <col min="363" max="363" width="19.5546875" bestFit="1" customWidth="1"/>
    <col min="364" max="364" width="18.88671875" bestFit="1" customWidth="1"/>
    <col min="365" max="365" width="19.5546875" bestFit="1" customWidth="1"/>
    <col min="366" max="366" width="18.88671875" bestFit="1" customWidth="1"/>
    <col min="367" max="367" width="19.5546875" bestFit="1" customWidth="1"/>
    <col min="368" max="368" width="18.88671875" bestFit="1" customWidth="1"/>
    <col min="369" max="369" width="19.5546875" bestFit="1" customWidth="1"/>
    <col min="370" max="370" width="18.88671875" bestFit="1" customWidth="1"/>
    <col min="371" max="371" width="19.5546875" bestFit="1" customWidth="1"/>
    <col min="372" max="372" width="18.88671875" bestFit="1" customWidth="1"/>
    <col min="373" max="373" width="19.5546875" bestFit="1" customWidth="1"/>
    <col min="374" max="374" width="18.88671875" bestFit="1" customWidth="1"/>
    <col min="375" max="375" width="19.5546875" bestFit="1" customWidth="1"/>
    <col min="376" max="376" width="18.88671875" bestFit="1" customWidth="1"/>
    <col min="377" max="377" width="19.5546875" bestFit="1" customWidth="1"/>
    <col min="378" max="378" width="18.88671875" bestFit="1" customWidth="1"/>
    <col min="379" max="379" width="19.5546875" bestFit="1" customWidth="1"/>
    <col min="380" max="380" width="18.88671875" bestFit="1" customWidth="1"/>
    <col min="381" max="381" width="19.5546875" bestFit="1" customWidth="1"/>
    <col min="382" max="382" width="18.88671875" bestFit="1" customWidth="1"/>
    <col min="383" max="383" width="19.5546875" bestFit="1" customWidth="1"/>
    <col min="384" max="384" width="18.88671875" bestFit="1" customWidth="1"/>
    <col min="385" max="385" width="19.5546875" bestFit="1" customWidth="1"/>
    <col min="386" max="386" width="18.88671875" bestFit="1" customWidth="1"/>
    <col min="387" max="387" width="19.5546875" bestFit="1" customWidth="1"/>
    <col min="388" max="388" width="18.88671875" bestFit="1" customWidth="1"/>
    <col min="389" max="389" width="19.5546875" bestFit="1" customWidth="1"/>
    <col min="390" max="390" width="18.88671875" bestFit="1" customWidth="1"/>
    <col min="391" max="391" width="19.5546875" bestFit="1" customWidth="1"/>
    <col min="392" max="392" width="18.88671875" bestFit="1" customWidth="1"/>
    <col min="393" max="393" width="19.5546875" bestFit="1" customWidth="1"/>
    <col min="394" max="394" width="18.88671875" bestFit="1" customWidth="1"/>
    <col min="395" max="395" width="19.5546875" bestFit="1" customWidth="1"/>
    <col min="396" max="396" width="18.88671875" bestFit="1" customWidth="1"/>
    <col min="397" max="397" width="19.5546875" bestFit="1" customWidth="1"/>
    <col min="398" max="398" width="18.88671875" bestFit="1" customWidth="1"/>
    <col min="399" max="399" width="19.5546875" bestFit="1" customWidth="1"/>
    <col min="400" max="400" width="18.88671875" bestFit="1" customWidth="1"/>
    <col min="401" max="401" width="19.5546875" bestFit="1" customWidth="1"/>
    <col min="402" max="402" width="18.88671875" bestFit="1" customWidth="1"/>
    <col min="403" max="403" width="19.5546875" bestFit="1" customWidth="1"/>
    <col min="404" max="404" width="18.88671875" bestFit="1" customWidth="1"/>
    <col min="405" max="405" width="19.5546875" bestFit="1" customWidth="1"/>
    <col min="406" max="406" width="18.88671875" bestFit="1" customWidth="1"/>
    <col min="407" max="407" width="19.5546875" bestFit="1" customWidth="1"/>
    <col min="408" max="408" width="18.88671875" bestFit="1" customWidth="1"/>
    <col min="409" max="409" width="19.5546875" bestFit="1" customWidth="1"/>
    <col min="410" max="410" width="18.88671875" bestFit="1" customWidth="1"/>
    <col min="411" max="411" width="19.5546875" bestFit="1" customWidth="1"/>
    <col min="412" max="412" width="18.88671875" bestFit="1" customWidth="1"/>
    <col min="413" max="413" width="19.5546875" bestFit="1" customWidth="1"/>
    <col min="414" max="414" width="18.88671875" bestFit="1" customWidth="1"/>
    <col min="415" max="415" width="19.5546875" bestFit="1" customWidth="1"/>
    <col min="416" max="416" width="18.88671875" bestFit="1" customWidth="1"/>
    <col min="417" max="417" width="19.5546875" bestFit="1" customWidth="1"/>
    <col min="418" max="418" width="18.88671875" bestFit="1" customWidth="1"/>
    <col min="419" max="419" width="19.5546875" bestFit="1" customWidth="1"/>
    <col min="420" max="420" width="18.88671875" bestFit="1" customWidth="1"/>
    <col min="421" max="421" width="19.5546875" bestFit="1" customWidth="1"/>
    <col min="422" max="422" width="18.88671875" bestFit="1" customWidth="1"/>
    <col min="423" max="423" width="19.5546875" bestFit="1" customWidth="1"/>
    <col min="424" max="424" width="18.88671875" bestFit="1" customWidth="1"/>
    <col min="425" max="425" width="19.5546875" bestFit="1" customWidth="1"/>
    <col min="426" max="426" width="18.88671875" bestFit="1" customWidth="1"/>
    <col min="427" max="427" width="19.5546875" bestFit="1" customWidth="1"/>
    <col min="428" max="428" width="18.88671875" bestFit="1" customWidth="1"/>
    <col min="429" max="429" width="19.5546875" bestFit="1" customWidth="1"/>
    <col min="430" max="430" width="18.88671875" bestFit="1" customWidth="1"/>
    <col min="431" max="431" width="19.5546875" bestFit="1" customWidth="1"/>
    <col min="432" max="432" width="18.88671875" bestFit="1" customWidth="1"/>
    <col min="433" max="433" width="19.5546875" bestFit="1" customWidth="1"/>
    <col min="434" max="434" width="18.88671875" bestFit="1" customWidth="1"/>
    <col min="435" max="435" width="19.5546875" bestFit="1" customWidth="1"/>
    <col min="436" max="436" width="18.88671875" bestFit="1" customWidth="1"/>
    <col min="437" max="437" width="19.5546875" bestFit="1" customWidth="1"/>
    <col min="438" max="438" width="18.88671875" bestFit="1" customWidth="1"/>
    <col min="439" max="439" width="19.5546875" bestFit="1" customWidth="1"/>
    <col min="440" max="440" width="18.88671875" bestFit="1" customWidth="1"/>
    <col min="441" max="441" width="19.5546875" bestFit="1" customWidth="1"/>
    <col min="442" max="442" width="18.88671875" bestFit="1" customWidth="1"/>
    <col min="443" max="443" width="19.5546875" bestFit="1" customWidth="1"/>
    <col min="444" max="444" width="18.88671875" bestFit="1" customWidth="1"/>
    <col min="445" max="445" width="19.5546875" bestFit="1" customWidth="1"/>
    <col min="446" max="446" width="18.88671875" bestFit="1" customWidth="1"/>
    <col min="447" max="447" width="19.5546875" bestFit="1" customWidth="1"/>
    <col min="448" max="448" width="18.88671875" bestFit="1" customWidth="1"/>
    <col min="449" max="449" width="19.5546875" bestFit="1" customWidth="1"/>
    <col min="450" max="450" width="18.88671875" bestFit="1" customWidth="1"/>
    <col min="451" max="451" width="19.5546875" bestFit="1" customWidth="1"/>
    <col min="452" max="452" width="18.88671875" bestFit="1" customWidth="1"/>
    <col min="453" max="453" width="19.5546875" bestFit="1" customWidth="1"/>
    <col min="454" max="454" width="18.88671875" bestFit="1" customWidth="1"/>
    <col min="455" max="455" width="19.5546875" bestFit="1" customWidth="1"/>
    <col min="456" max="456" width="18.88671875" bestFit="1" customWidth="1"/>
    <col min="457" max="457" width="19.5546875" bestFit="1" customWidth="1"/>
    <col min="458" max="458" width="18.88671875" bestFit="1" customWidth="1"/>
    <col min="459" max="459" width="19.5546875" bestFit="1" customWidth="1"/>
    <col min="460" max="460" width="18.88671875" bestFit="1" customWidth="1"/>
    <col min="461" max="461" width="19.5546875" bestFit="1" customWidth="1"/>
    <col min="462" max="462" width="18.88671875" bestFit="1" customWidth="1"/>
    <col min="463" max="463" width="19.5546875" bestFit="1" customWidth="1"/>
    <col min="464" max="464" width="18.88671875" bestFit="1" customWidth="1"/>
    <col min="465" max="465" width="19.5546875" bestFit="1" customWidth="1"/>
    <col min="466" max="466" width="18.88671875" bestFit="1" customWidth="1"/>
    <col min="467" max="467" width="19.5546875" bestFit="1" customWidth="1"/>
    <col min="468" max="468" width="18.88671875" bestFit="1" customWidth="1"/>
    <col min="469" max="469" width="19.5546875" bestFit="1" customWidth="1"/>
    <col min="470" max="470" width="18.88671875" bestFit="1" customWidth="1"/>
    <col min="471" max="471" width="19.5546875" bestFit="1" customWidth="1"/>
    <col min="472" max="472" width="18.88671875" bestFit="1" customWidth="1"/>
    <col min="473" max="473" width="19.5546875" bestFit="1" customWidth="1"/>
    <col min="474" max="474" width="18.88671875" bestFit="1" customWidth="1"/>
    <col min="475" max="475" width="19.5546875" bestFit="1" customWidth="1"/>
    <col min="476" max="476" width="18.88671875" bestFit="1" customWidth="1"/>
    <col min="477" max="477" width="19.5546875" bestFit="1" customWidth="1"/>
    <col min="478" max="478" width="18.88671875" bestFit="1" customWidth="1"/>
    <col min="479" max="479" width="19.5546875" bestFit="1" customWidth="1"/>
    <col min="480" max="480" width="18.88671875" bestFit="1" customWidth="1"/>
    <col min="481" max="481" width="19.5546875" bestFit="1" customWidth="1"/>
    <col min="482" max="482" width="18.88671875" bestFit="1" customWidth="1"/>
    <col min="483" max="483" width="19.5546875" bestFit="1" customWidth="1"/>
    <col min="484" max="484" width="18.88671875" bestFit="1" customWidth="1"/>
    <col min="485" max="485" width="19.5546875" bestFit="1" customWidth="1"/>
    <col min="486" max="486" width="18.88671875" bestFit="1" customWidth="1"/>
    <col min="487" max="487" width="19.5546875" bestFit="1" customWidth="1"/>
    <col min="488" max="488" width="18.88671875" bestFit="1" customWidth="1"/>
    <col min="489" max="489" width="19.5546875" bestFit="1" customWidth="1"/>
    <col min="490" max="490" width="18.88671875" bestFit="1" customWidth="1"/>
    <col min="491" max="491" width="19.5546875" bestFit="1" customWidth="1"/>
    <col min="492" max="492" width="18.88671875" bestFit="1" customWidth="1"/>
    <col min="493" max="493" width="19.5546875" bestFit="1" customWidth="1"/>
    <col min="494" max="494" width="18.88671875" bestFit="1" customWidth="1"/>
    <col min="495" max="495" width="19.5546875" bestFit="1" customWidth="1"/>
    <col min="496" max="496" width="18.88671875" bestFit="1" customWidth="1"/>
    <col min="497" max="497" width="19.5546875" bestFit="1" customWidth="1"/>
    <col min="498" max="498" width="18.88671875" bestFit="1" customWidth="1"/>
    <col min="499" max="499" width="19.5546875" bestFit="1" customWidth="1"/>
    <col min="500" max="500" width="18.88671875" bestFit="1" customWidth="1"/>
    <col min="501" max="501" width="19.5546875" bestFit="1" customWidth="1"/>
    <col min="502" max="502" width="18.88671875" bestFit="1" customWidth="1"/>
    <col min="503" max="503" width="19.5546875" bestFit="1" customWidth="1"/>
    <col min="504" max="504" width="18.88671875" bestFit="1" customWidth="1"/>
    <col min="505" max="505" width="19.5546875" bestFit="1" customWidth="1"/>
    <col min="506" max="506" width="18.88671875" bestFit="1" customWidth="1"/>
    <col min="507" max="507" width="19.5546875" bestFit="1" customWidth="1"/>
    <col min="508" max="508" width="18.88671875" bestFit="1" customWidth="1"/>
    <col min="509" max="509" width="19.5546875" bestFit="1" customWidth="1"/>
    <col min="510" max="510" width="18.88671875" bestFit="1" customWidth="1"/>
    <col min="511" max="511" width="19.5546875" bestFit="1" customWidth="1"/>
    <col min="512" max="512" width="18.88671875" bestFit="1" customWidth="1"/>
    <col min="513" max="513" width="19.5546875" bestFit="1" customWidth="1"/>
    <col min="514" max="514" width="18.88671875" bestFit="1" customWidth="1"/>
    <col min="515" max="515" width="19.5546875" bestFit="1" customWidth="1"/>
    <col min="516" max="516" width="18.88671875" bestFit="1" customWidth="1"/>
    <col min="517" max="517" width="19.5546875" bestFit="1" customWidth="1"/>
    <col min="518" max="518" width="18.88671875" bestFit="1" customWidth="1"/>
    <col min="519" max="519" width="19.5546875" bestFit="1" customWidth="1"/>
    <col min="520" max="520" width="18.88671875" bestFit="1" customWidth="1"/>
    <col min="521" max="521" width="19.5546875" bestFit="1" customWidth="1"/>
    <col min="522" max="522" width="18.88671875" bestFit="1" customWidth="1"/>
    <col min="523" max="523" width="19.5546875" bestFit="1" customWidth="1"/>
    <col min="524" max="524" width="18.88671875" bestFit="1" customWidth="1"/>
    <col min="525" max="525" width="19.5546875" bestFit="1" customWidth="1"/>
    <col min="526" max="526" width="18.88671875" bestFit="1" customWidth="1"/>
    <col min="527" max="527" width="19.5546875" bestFit="1" customWidth="1"/>
    <col min="528" max="528" width="18.88671875" bestFit="1" customWidth="1"/>
    <col min="529" max="529" width="19.5546875" bestFit="1" customWidth="1"/>
    <col min="530" max="530" width="18.88671875" bestFit="1" customWidth="1"/>
    <col min="531" max="531" width="19.5546875" bestFit="1" customWidth="1"/>
    <col min="532" max="532" width="18.88671875" bestFit="1" customWidth="1"/>
    <col min="533" max="533" width="19.5546875" bestFit="1" customWidth="1"/>
    <col min="534" max="534" width="18.88671875" bestFit="1" customWidth="1"/>
    <col min="535" max="535" width="19.5546875" bestFit="1" customWidth="1"/>
    <col min="536" max="536" width="18.88671875" bestFit="1" customWidth="1"/>
    <col min="537" max="537" width="19.5546875" bestFit="1" customWidth="1"/>
    <col min="538" max="538" width="18.88671875" bestFit="1" customWidth="1"/>
    <col min="539" max="539" width="19.5546875" bestFit="1" customWidth="1"/>
    <col min="540" max="540" width="18.88671875" bestFit="1" customWidth="1"/>
    <col min="541" max="541" width="19.5546875" bestFit="1" customWidth="1"/>
    <col min="542" max="542" width="18.88671875" bestFit="1" customWidth="1"/>
    <col min="543" max="543" width="19.5546875" bestFit="1" customWidth="1"/>
    <col min="544" max="544" width="18.88671875" bestFit="1" customWidth="1"/>
    <col min="545" max="545" width="19.5546875" bestFit="1" customWidth="1"/>
    <col min="546" max="546" width="18.88671875" bestFit="1" customWidth="1"/>
    <col min="547" max="547" width="19.5546875" bestFit="1" customWidth="1"/>
    <col min="548" max="548" width="18.88671875" bestFit="1" customWidth="1"/>
    <col min="549" max="549" width="19.5546875" bestFit="1" customWidth="1"/>
    <col min="550" max="550" width="18.88671875" bestFit="1" customWidth="1"/>
    <col min="551" max="551" width="19.5546875" bestFit="1" customWidth="1"/>
    <col min="552" max="552" width="18.88671875" bestFit="1" customWidth="1"/>
    <col min="553" max="553" width="19.5546875" bestFit="1" customWidth="1"/>
    <col min="554" max="554" width="18.88671875" bestFit="1" customWidth="1"/>
    <col min="555" max="555" width="19.5546875" bestFit="1" customWidth="1"/>
    <col min="556" max="556" width="18.88671875" bestFit="1" customWidth="1"/>
    <col min="557" max="557" width="19.5546875" bestFit="1" customWidth="1"/>
    <col min="558" max="558" width="18.88671875" bestFit="1" customWidth="1"/>
    <col min="559" max="559" width="19.5546875" bestFit="1" customWidth="1"/>
    <col min="560" max="560" width="18.88671875" bestFit="1" customWidth="1"/>
    <col min="561" max="561" width="19.5546875" bestFit="1" customWidth="1"/>
    <col min="562" max="562" width="18.88671875" bestFit="1" customWidth="1"/>
    <col min="563" max="563" width="19.5546875" bestFit="1" customWidth="1"/>
    <col min="564" max="564" width="18.88671875" bestFit="1" customWidth="1"/>
    <col min="565" max="565" width="19.5546875" bestFit="1" customWidth="1"/>
    <col min="566" max="566" width="18.88671875" bestFit="1" customWidth="1"/>
    <col min="567" max="567" width="19.5546875" bestFit="1" customWidth="1"/>
    <col min="568" max="568" width="18.88671875" bestFit="1" customWidth="1"/>
    <col min="569" max="569" width="19.5546875" bestFit="1" customWidth="1"/>
    <col min="570" max="570" width="18.88671875" bestFit="1" customWidth="1"/>
    <col min="571" max="571" width="19.5546875" bestFit="1" customWidth="1"/>
    <col min="572" max="572" width="18.88671875" bestFit="1" customWidth="1"/>
    <col min="573" max="573" width="19.5546875" bestFit="1" customWidth="1"/>
    <col min="574" max="574" width="18.88671875" bestFit="1" customWidth="1"/>
    <col min="575" max="575" width="19.5546875" bestFit="1" customWidth="1"/>
    <col min="576" max="576" width="18.88671875" bestFit="1" customWidth="1"/>
    <col min="577" max="577" width="19.5546875" bestFit="1" customWidth="1"/>
    <col min="578" max="578" width="18.88671875" bestFit="1" customWidth="1"/>
    <col min="579" max="579" width="19.5546875" bestFit="1" customWidth="1"/>
    <col min="580" max="580" width="18.88671875" bestFit="1" customWidth="1"/>
    <col min="581" max="581" width="19.5546875" bestFit="1" customWidth="1"/>
    <col min="582" max="582" width="18.88671875" bestFit="1" customWidth="1"/>
    <col min="583" max="583" width="19.5546875" bestFit="1" customWidth="1"/>
    <col min="584" max="584" width="18.88671875" bestFit="1" customWidth="1"/>
    <col min="585" max="585" width="19.5546875" bestFit="1" customWidth="1"/>
    <col min="586" max="586" width="18.88671875" bestFit="1" customWidth="1"/>
    <col min="587" max="587" width="19.5546875" bestFit="1" customWidth="1"/>
    <col min="588" max="588" width="18.88671875" bestFit="1" customWidth="1"/>
    <col min="589" max="589" width="19.5546875" bestFit="1" customWidth="1"/>
    <col min="590" max="590" width="18.88671875" bestFit="1" customWidth="1"/>
    <col min="591" max="591" width="19.5546875" bestFit="1" customWidth="1"/>
    <col min="592" max="592" width="18.88671875" bestFit="1" customWidth="1"/>
    <col min="593" max="593" width="19.5546875" bestFit="1" customWidth="1"/>
    <col min="594" max="594" width="18.88671875" bestFit="1" customWidth="1"/>
    <col min="595" max="595" width="19.5546875" bestFit="1" customWidth="1"/>
    <col min="596" max="596" width="18.88671875" bestFit="1" customWidth="1"/>
    <col min="597" max="597" width="19.5546875" bestFit="1" customWidth="1"/>
    <col min="598" max="598" width="18.88671875" bestFit="1" customWidth="1"/>
    <col min="599" max="599" width="19.5546875" bestFit="1" customWidth="1"/>
    <col min="600" max="600" width="18.88671875" bestFit="1" customWidth="1"/>
    <col min="601" max="601" width="19.5546875" bestFit="1" customWidth="1"/>
    <col min="602" max="602" width="18.88671875" bestFit="1" customWidth="1"/>
    <col min="603" max="603" width="19.5546875" bestFit="1" customWidth="1"/>
    <col min="604" max="604" width="18.88671875" bestFit="1" customWidth="1"/>
    <col min="605" max="605" width="19.5546875" bestFit="1" customWidth="1"/>
    <col min="606" max="606" width="18.88671875" bestFit="1" customWidth="1"/>
    <col min="607" max="607" width="19.5546875" bestFit="1" customWidth="1"/>
    <col min="608" max="608" width="18.88671875" bestFit="1" customWidth="1"/>
    <col min="609" max="609" width="19.5546875" bestFit="1" customWidth="1"/>
    <col min="610" max="610" width="18.88671875" bestFit="1" customWidth="1"/>
    <col min="611" max="611" width="19.5546875" bestFit="1" customWidth="1"/>
    <col min="612" max="612" width="18.88671875" bestFit="1" customWidth="1"/>
    <col min="613" max="613" width="19.5546875" bestFit="1" customWidth="1"/>
    <col min="614" max="614" width="18.88671875" bestFit="1" customWidth="1"/>
    <col min="615" max="615" width="19.5546875" bestFit="1" customWidth="1"/>
    <col min="616" max="616" width="18.88671875" bestFit="1" customWidth="1"/>
    <col min="617" max="617" width="19.5546875" bestFit="1" customWidth="1"/>
    <col min="618" max="618" width="18.88671875" bestFit="1" customWidth="1"/>
    <col min="619" max="619" width="19.5546875" bestFit="1" customWidth="1"/>
    <col min="620" max="620" width="18.88671875" bestFit="1" customWidth="1"/>
    <col min="621" max="621" width="19.5546875" bestFit="1" customWidth="1"/>
    <col min="622" max="622" width="18.88671875" bestFit="1" customWidth="1"/>
    <col min="623" max="623" width="19.5546875" bestFit="1" customWidth="1"/>
    <col min="624" max="624" width="18.88671875" bestFit="1" customWidth="1"/>
    <col min="625" max="625" width="19.5546875" bestFit="1" customWidth="1"/>
    <col min="626" max="626" width="18.88671875" bestFit="1" customWidth="1"/>
    <col min="627" max="627" width="19.5546875" bestFit="1" customWidth="1"/>
    <col min="628" max="628" width="18.88671875" bestFit="1" customWidth="1"/>
    <col min="629" max="629" width="19.5546875" bestFit="1" customWidth="1"/>
    <col min="630" max="630" width="18.88671875" bestFit="1" customWidth="1"/>
    <col min="631" max="631" width="19.5546875" bestFit="1" customWidth="1"/>
    <col min="632" max="632" width="18.88671875" bestFit="1" customWidth="1"/>
    <col min="633" max="633" width="19.5546875" bestFit="1" customWidth="1"/>
    <col min="634" max="634" width="18.88671875" bestFit="1" customWidth="1"/>
    <col min="635" max="635" width="19.5546875" bestFit="1" customWidth="1"/>
    <col min="636" max="636" width="18.88671875" bestFit="1" customWidth="1"/>
    <col min="637" max="637" width="19.5546875" bestFit="1" customWidth="1"/>
    <col min="638" max="638" width="18.88671875" bestFit="1" customWidth="1"/>
    <col min="639" max="639" width="19.5546875" bestFit="1" customWidth="1"/>
    <col min="640" max="640" width="18.88671875" bestFit="1" customWidth="1"/>
    <col min="641" max="641" width="19.5546875" bestFit="1" customWidth="1"/>
    <col min="642" max="642" width="18.88671875" bestFit="1" customWidth="1"/>
    <col min="643" max="643" width="19.5546875" bestFit="1" customWidth="1"/>
    <col min="644" max="644" width="18.88671875" bestFit="1" customWidth="1"/>
    <col min="645" max="645" width="19.5546875" bestFit="1" customWidth="1"/>
    <col min="646" max="646" width="18.88671875" bestFit="1" customWidth="1"/>
    <col min="647" max="647" width="19.5546875" bestFit="1" customWidth="1"/>
    <col min="648" max="648" width="18.88671875" bestFit="1" customWidth="1"/>
    <col min="649" max="649" width="19.5546875" bestFit="1" customWidth="1"/>
    <col min="650" max="650" width="18.88671875" bestFit="1" customWidth="1"/>
    <col min="651" max="651" width="19.5546875" bestFit="1" customWidth="1"/>
    <col min="652" max="652" width="18.88671875" bestFit="1" customWidth="1"/>
    <col min="653" max="653" width="19.5546875" bestFit="1" customWidth="1"/>
    <col min="654" max="654" width="18.88671875" bestFit="1" customWidth="1"/>
    <col min="655" max="655" width="19.5546875" bestFit="1" customWidth="1"/>
    <col min="656" max="656" width="18.88671875" bestFit="1" customWidth="1"/>
    <col min="657" max="657" width="19.5546875" bestFit="1" customWidth="1"/>
    <col min="658" max="658" width="18.88671875" bestFit="1" customWidth="1"/>
    <col min="659" max="659" width="19.5546875" bestFit="1" customWidth="1"/>
    <col min="660" max="660" width="18.88671875" bestFit="1" customWidth="1"/>
    <col min="661" max="661" width="19.5546875" bestFit="1" customWidth="1"/>
    <col min="662" max="662" width="18.88671875" bestFit="1" customWidth="1"/>
    <col min="663" max="663" width="19.5546875" bestFit="1" customWidth="1"/>
    <col min="664" max="664" width="18.88671875" bestFit="1" customWidth="1"/>
    <col min="665" max="665" width="19.5546875" bestFit="1" customWidth="1"/>
    <col min="666" max="666" width="18.88671875" bestFit="1" customWidth="1"/>
    <col min="667" max="667" width="19.5546875" bestFit="1" customWidth="1"/>
    <col min="668" max="668" width="18.88671875" bestFit="1" customWidth="1"/>
    <col min="669" max="669" width="19.5546875" bestFit="1" customWidth="1"/>
    <col min="670" max="670" width="18.88671875" bestFit="1" customWidth="1"/>
    <col min="671" max="671" width="19.5546875" bestFit="1" customWidth="1"/>
    <col min="672" max="672" width="18.88671875" bestFit="1" customWidth="1"/>
    <col min="673" max="673" width="19.5546875" bestFit="1" customWidth="1"/>
    <col min="674" max="674" width="18.88671875" bestFit="1" customWidth="1"/>
    <col min="675" max="675" width="19.5546875" bestFit="1" customWidth="1"/>
    <col min="676" max="676" width="18.88671875" bestFit="1" customWidth="1"/>
    <col min="677" max="677" width="19.5546875" bestFit="1" customWidth="1"/>
    <col min="678" max="678" width="18.88671875" bestFit="1" customWidth="1"/>
    <col min="679" max="679" width="19.5546875" bestFit="1" customWidth="1"/>
    <col min="680" max="680" width="18.88671875" bestFit="1" customWidth="1"/>
    <col min="681" max="681" width="19.5546875" bestFit="1" customWidth="1"/>
    <col min="682" max="682" width="18.88671875" bestFit="1" customWidth="1"/>
    <col min="683" max="683" width="19.5546875" bestFit="1" customWidth="1"/>
    <col min="684" max="684" width="18.88671875" bestFit="1" customWidth="1"/>
    <col min="685" max="685" width="19.5546875" bestFit="1" customWidth="1"/>
    <col min="686" max="686" width="18.88671875" bestFit="1" customWidth="1"/>
    <col min="687" max="687" width="19.5546875" bestFit="1" customWidth="1"/>
    <col min="688" max="688" width="18.88671875" bestFit="1" customWidth="1"/>
    <col min="689" max="689" width="19.5546875" bestFit="1" customWidth="1"/>
    <col min="690" max="690" width="18.88671875" bestFit="1" customWidth="1"/>
    <col min="691" max="691" width="19.5546875" bestFit="1" customWidth="1"/>
    <col min="692" max="692" width="18.88671875" bestFit="1" customWidth="1"/>
    <col min="693" max="693" width="19.5546875" bestFit="1" customWidth="1"/>
    <col min="694" max="694" width="18.88671875" bestFit="1" customWidth="1"/>
    <col min="695" max="695" width="19.5546875" bestFit="1" customWidth="1"/>
    <col min="696" max="696" width="18.88671875" bestFit="1" customWidth="1"/>
    <col min="697" max="697" width="19.5546875" bestFit="1" customWidth="1"/>
    <col min="698" max="698" width="18.88671875" bestFit="1" customWidth="1"/>
    <col min="699" max="699" width="19.5546875" bestFit="1" customWidth="1"/>
    <col min="700" max="700" width="18.88671875" bestFit="1" customWidth="1"/>
    <col min="701" max="701" width="19.5546875" bestFit="1" customWidth="1"/>
    <col min="702" max="702" width="18.88671875" bestFit="1" customWidth="1"/>
    <col min="703" max="703" width="19.5546875" bestFit="1" customWidth="1"/>
    <col min="704" max="704" width="18.88671875" bestFit="1" customWidth="1"/>
    <col min="705" max="705" width="19.5546875" bestFit="1" customWidth="1"/>
    <col min="706" max="706" width="18.88671875" bestFit="1" customWidth="1"/>
    <col min="707" max="707" width="19.5546875" bestFit="1" customWidth="1"/>
    <col min="708" max="708" width="18.88671875" bestFit="1" customWidth="1"/>
    <col min="709" max="709" width="19.5546875" bestFit="1" customWidth="1"/>
    <col min="710" max="710" width="18.88671875" bestFit="1" customWidth="1"/>
    <col min="711" max="711" width="19.5546875" bestFit="1" customWidth="1"/>
    <col min="712" max="712" width="18.88671875" bestFit="1" customWidth="1"/>
    <col min="713" max="713" width="19.5546875" bestFit="1" customWidth="1"/>
    <col min="714" max="714" width="18.88671875" bestFit="1" customWidth="1"/>
    <col min="715" max="715" width="19.5546875" bestFit="1" customWidth="1"/>
    <col min="716" max="716" width="18.88671875" bestFit="1" customWidth="1"/>
    <col min="717" max="717" width="19.5546875" bestFit="1" customWidth="1"/>
    <col min="718" max="718" width="18.88671875" bestFit="1" customWidth="1"/>
    <col min="719" max="719" width="19.5546875" bestFit="1" customWidth="1"/>
    <col min="720" max="720" width="18.88671875" bestFit="1" customWidth="1"/>
    <col min="721" max="721" width="19.5546875" bestFit="1" customWidth="1"/>
    <col min="722" max="722" width="18.88671875" bestFit="1" customWidth="1"/>
    <col min="723" max="723" width="19.5546875" bestFit="1" customWidth="1"/>
    <col min="724" max="724" width="18.88671875" bestFit="1" customWidth="1"/>
    <col min="725" max="725" width="19.5546875" bestFit="1" customWidth="1"/>
    <col min="726" max="726" width="18.88671875" bestFit="1" customWidth="1"/>
    <col min="727" max="727" width="19.5546875" bestFit="1" customWidth="1"/>
    <col min="728" max="728" width="18.88671875" bestFit="1" customWidth="1"/>
    <col min="729" max="729" width="19.5546875" bestFit="1" customWidth="1"/>
    <col min="730" max="730" width="18.88671875" bestFit="1" customWidth="1"/>
    <col min="731" max="731" width="19.5546875" bestFit="1" customWidth="1"/>
    <col min="732" max="732" width="18.88671875" bestFit="1" customWidth="1"/>
    <col min="733" max="733" width="19.5546875" bestFit="1" customWidth="1"/>
    <col min="734" max="734" width="18.88671875" bestFit="1" customWidth="1"/>
    <col min="735" max="735" width="19.5546875" bestFit="1" customWidth="1"/>
    <col min="736" max="736" width="18.88671875" bestFit="1" customWidth="1"/>
    <col min="737" max="737" width="19.5546875" bestFit="1" customWidth="1"/>
    <col min="738" max="738" width="18.88671875" bestFit="1" customWidth="1"/>
    <col min="739" max="739" width="19.5546875" bestFit="1" customWidth="1"/>
    <col min="740" max="740" width="18.88671875" bestFit="1" customWidth="1"/>
    <col min="741" max="741" width="19.5546875" bestFit="1" customWidth="1"/>
    <col min="742" max="742" width="18.88671875" bestFit="1" customWidth="1"/>
    <col min="743" max="743" width="19.5546875" bestFit="1" customWidth="1"/>
    <col min="744" max="744" width="18.88671875" bestFit="1" customWidth="1"/>
    <col min="745" max="745" width="19.5546875" bestFit="1" customWidth="1"/>
    <col min="746" max="746" width="18.88671875" bestFit="1" customWidth="1"/>
    <col min="747" max="747" width="19.5546875" bestFit="1" customWidth="1"/>
    <col min="748" max="748" width="18.88671875" bestFit="1" customWidth="1"/>
    <col min="749" max="749" width="19.5546875" bestFit="1" customWidth="1"/>
    <col min="750" max="750" width="18.88671875" bestFit="1" customWidth="1"/>
    <col min="751" max="751" width="19.5546875" bestFit="1" customWidth="1"/>
    <col min="752" max="752" width="18.88671875" bestFit="1" customWidth="1"/>
    <col min="753" max="753" width="19.5546875" bestFit="1" customWidth="1"/>
    <col min="754" max="754" width="18.88671875" bestFit="1" customWidth="1"/>
    <col min="755" max="755" width="19.5546875" bestFit="1" customWidth="1"/>
    <col min="756" max="756" width="18.88671875" bestFit="1" customWidth="1"/>
    <col min="757" max="757" width="19.5546875" bestFit="1" customWidth="1"/>
    <col min="758" max="758" width="18.88671875" bestFit="1" customWidth="1"/>
    <col min="759" max="759" width="19.5546875" bestFit="1" customWidth="1"/>
    <col min="760" max="760" width="18.88671875" bestFit="1" customWidth="1"/>
    <col min="761" max="761" width="19.5546875" bestFit="1" customWidth="1"/>
    <col min="762" max="762" width="18.88671875" bestFit="1" customWidth="1"/>
    <col min="763" max="763" width="19.5546875" bestFit="1" customWidth="1"/>
    <col min="764" max="764" width="18.88671875" bestFit="1" customWidth="1"/>
    <col min="765" max="765" width="19.5546875" bestFit="1" customWidth="1"/>
    <col min="766" max="766" width="18.88671875" bestFit="1" customWidth="1"/>
    <col min="767" max="767" width="19.5546875" bestFit="1" customWidth="1"/>
    <col min="768" max="768" width="18.88671875" bestFit="1" customWidth="1"/>
    <col min="769" max="769" width="19.5546875" bestFit="1" customWidth="1"/>
    <col min="770" max="770" width="18.88671875" bestFit="1" customWidth="1"/>
    <col min="771" max="771" width="19.5546875" bestFit="1" customWidth="1"/>
    <col min="772" max="772" width="18.88671875" bestFit="1" customWidth="1"/>
    <col min="773" max="773" width="19.5546875" bestFit="1" customWidth="1"/>
    <col min="774" max="774" width="18.88671875" bestFit="1" customWidth="1"/>
    <col min="775" max="775" width="19.5546875" bestFit="1" customWidth="1"/>
    <col min="776" max="776" width="18.88671875" bestFit="1" customWidth="1"/>
    <col min="777" max="777" width="19.5546875" bestFit="1" customWidth="1"/>
    <col min="778" max="778" width="18.88671875" bestFit="1" customWidth="1"/>
    <col min="779" max="779" width="19.5546875" bestFit="1" customWidth="1"/>
    <col min="780" max="780" width="18.88671875" bestFit="1" customWidth="1"/>
    <col min="781" max="781" width="19.5546875" bestFit="1" customWidth="1"/>
    <col min="782" max="782" width="18.88671875" bestFit="1" customWidth="1"/>
    <col min="783" max="783" width="19.5546875" bestFit="1" customWidth="1"/>
    <col min="784" max="784" width="18.88671875" bestFit="1" customWidth="1"/>
    <col min="785" max="785" width="19.5546875" bestFit="1" customWidth="1"/>
    <col min="786" max="786" width="18.88671875" bestFit="1" customWidth="1"/>
    <col min="787" max="787" width="19.5546875" bestFit="1" customWidth="1"/>
    <col min="788" max="788" width="18.88671875" bestFit="1" customWidth="1"/>
    <col min="789" max="789" width="19.5546875" bestFit="1" customWidth="1"/>
    <col min="790" max="790" width="18.88671875" bestFit="1" customWidth="1"/>
    <col min="791" max="791" width="19.5546875" bestFit="1" customWidth="1"/>
    <col min="792" max="792" width="18.88671875" bestFit="1" customWidth="1"/>
    <col min="793" max="793" width="19.5546875" bestFit="1" customWidth="1"/>
    <col min="794" max="794" width="18.88671875" bestFit="1" customWidth="1"/>
    <col min="795" max="795" width="19.5546875" bestFit="1" customWidth="1"/>
    <col min="796" max="796" width="18.88671875" bestFit="1" customWidth="1"/>
    <col min="797" max="797" width="19.5546875" bestFit="1" customWidth="1"/>
    <col min="798" max="798" width="18.88671875" bestFit="1" customWidth="1"/>
    <col min="799" max="799" width="19.5546875" bestFit="1" customWidth="1"/>
    <col min="800" max="800" width="18.88671875" bestFit="1" customWidth="1"/>
    <col min="801" max="801" width="19.5546875" bestFit="1" customWidth="1"/>
    <col min="802" max="802" width="18.88671875" bestFit="1" customWidth="1"/>
    <col min="803" max="803" width="19.5546875" bestFit="1" customWidth="1"/>
    <col min="804" max="804" width="18.88671875" bestFit="1" customWidth="1"/>
    <col min="805" max="805" width="19.5546875" bestFit="1" customWidth="1"/>
    <col min="806" max="806" width="18.88671875" bestFit="1" customWidth="1"/>
    <col min="807" max="807" width="19.5546875" bestFit="1" customWidth="1"/>
    <col min="808" max="808" width="18.88671875" bestFit="1" customWidth="1"/>
    <col min="809" max="809" width="19.5546875" bestFit="1" customWidth="1"/>
    <col min="810" max="810" width="18.88671875" bestFit="1" customWidth="1"/>
    <col min="811" max="811" width="19.5546875" bestFit="1" customWidth="1"/>
    <col min="812" max="812" width="18.88671875" bestFit="1" customWidth="1"/>
    <col min="813" max="813" width="19.5546875" bestFit="1" customWidth="1"/>
    <col min="814" max="814" width="18.88671875" bestFit="1" customWidth="1"/>
    <col min="815" max="815" width="19.5546875" bestFit="1" customWidth="1"/>
    <col min="816" max="816" width="18.88671875" bestFit="1" customWidth="1"/>
    <col min="817" max="817" width="19.5546875" bestFit="1" customWidth="1"/>
    <col min="818" max="818" width="18.88671875" bestFit="1" customWidth="1"/>
    <col min="819" max="819" width="19.5546875" bestFit="1" customWidth="1"/>
    <col min="820" max="820" width="18.88671875" bestFit="1" customWidth="1"/>
    <col min="821" max="821" width="19.5546875" bestFit="1" customWidth="1"/>
    <col min="822" max="822" width="18.88671875" bestFit="1" customWidth="1"/>
    <col min="823" max="823" width="19.5546875" bestFit="1" customWidth="1"/>
    <col min="824" max="824" width="18.88671875" bestFit="1" customWidth="1"/>
    <col min="825" max="825" width="19.5546875" bestFit="1" customWidth="1"/>
    <col min="826" max="826" width="18.88671875" bestFit="1" customWidth="1"/>
    <col min="827" max="827" width="19.5546875" bestFit="1" customWidth="1"/>
    <col min="828" max="828" width="18.88671875" bestFit="1" customWidth="1"/>
    <col min="829" max="829" width="19.5546875" bestFit="1" customWidth="1"/>
    <col min="830" max="830" width="18.88671875" bestFit="1" customWidth="1"/>
    <col min="831" max="831" width="19.5546875" bestFit="1" customWidth="1"/>
    <col min="832" max="832" width="18.88671875" bestFit="1" customWidth="1"/>
    <col min="833" max="833" width="19.5546875" bestFit="1" customWidth="1"/>
    <col min="834" max="834" width="18.88671875" bestFit="1" customWidth="1"/>
    <col min="835" max="835" width="19.5546875" bestFit="1" customWidth="1"/>
    <col min="836" max="836" width="18.88671875" bestFit="1" customWidth="1"/>
    <col min="837" max="837" width="19.5546875" bestFit="1" customWidth="1"/>
    <col min="838" max="838" width="18.88671875" bestFit="1" customWidth="1"/>
    <col min="839" max="839" width="19.5546875" bestFit="1" customWidth="1"/>
    <col min="840" max="840" width="18.88671875" bestFit="1" customWidth="1"/>
    <col min="841" max="841" width="19.5546875" bestFit="1" customWidth="1"/>
    <col min="842" max="842" width="18.88671875" bestFit="1" customWidth="1"/>
    <col min="843" max="843" width="19.5546875" bestFit="1" customWidth="1"/>
    <col min="844" max="844" width="18.88671875" bestFit="1" customWidth="1"/>
    <col min="845" max="845" width="19.5546875" bestFit="1" customWidth="1"/>
    <col min="846" max="846" width="18.88671875" bestFit="1" customWidth="1"/>
    <col min="847" max="847" width="19.5546875" bestFit="1" customWidth="1"/>
    <col min="848" max="848" width="18.88671875" bestFit="1" customWidth="1"/>
    <col min="849" max="849" width="19.5546875" bestFit="1" customWidth="1"/>
    <col min="850" max="850" width="18.88671875" bestFit="1" customWidth="1"/>
    <col min="851" max="851" width="19.5546875" bestFit="1" customWidth="1"/>
    <col min="852" max="852" width="18.88671875" bestFit="1" customWidth="1"/>
    <col min="853" max="853" width="19.5546875" bestFit="1" customWidth="1"/>
    <col min="854" max="854" width="18.88671875" bestFit="1" customWidth="1"/>
    <col min="855" max="855" width="19.5546875" bestFit="1" customWidth="1"/>
    <col min="856" max="856" width="18.88671875" bestFit="1" customWidth="1"/>
    <col min="857" max="857" width="19.5546875" bestFit="1" customWidth="1"/>
    <col min="858" max="858" width="18.88671875" bestFit="1" customWidth="1"/>
    <col min="859" max="859" width="19.5546875" bestFit="1" customWidth="1"/>
    <col min="860" max="860" width="18.88671875" bestFit="1" customWidth="1"/>
    <col min="861" max="861" width="19.5546875" bestFit="1" customWidth="1"/>
    <col min="862" max="862" width="18.88671875" bestFit="1" customWidth="1"/>
    <col min="863" max="863" width="19.5546875" bestFit="1" customWidth="1"/>
    <col min="864" max="864" width="18.88671875" bestFit="1" customWidth="1"/>
    <col min="865" max="865" width="19.5546875" bestFit="1" customWidth="1"/>
    <col min="866" max="866" width="18.88671875" bestFit="1" customWidth="1"/>
    <col min="867" max="867" width="19.5546875" bestFit="1" customWidth="1"/>
    <col min="868" max="868" width="18.88671875" bestFit="1" customWidth="1"/>
    <col min="869" max="869" width="19.5546875" bestFit="1" customWidth="1"/>
    <col min="870" max="870" width="18.88671875" bestFit="1" customWidth="1"/>
    <col min="871" max="871" width="19.5546875" bestFit="1" customWidth="1"/>
    <col min="872" max="872" width="18.88671875" bestFit="1" customWidth="1"/>
    <col min="873" max="873" width="19.5546875" bestFit="1" customWidth="1"/>
    <col min="874" max="874" width="18.88671875" bestFit="1" customWidth="1"/>
    <col min="875" max="875" width="19.5546875" bestFit="1" customWidth="1"/>
    <col min="876" max="876" width="18.88671875" bestFit="1" customWidth="1"/>
    <col min="877" max="877" width="19.5546875" bestFit="1" customWidth="1"/>
    <col min="878" max="878" width="18.88671875" bestFit="1" customWidth="1"/>
    <col min="879" max="879" width="19.5546875" bestFit="1" customWidth="1"/>
    <col min="880" max="880" width="18.88671875" bestFit="1" customWidth="1"/>
    <col min="881" max="881" width="19.5546875" bestFit="1" customWidth="1"/>
    <col min="882" max="882" width="18.88671875" bestFit="1" customWidth="1"/>
    <col min="883" max="883" width="19.5546875" bestFit="1" customWidth="1"/>
    <col min="884" max="884" width="18.88671875" bestFit="1" customWidth="1"/>
    <col min="885" max="885" width="19.5546875" bestFit="1" customWidth="1"/>
    <col min="886" max="886" width="18.88671875" bestFit="1" customWidth="1"/>
    <col min="887" max="887" width="19.5546875" bestFit="1" customWidth="1"/>
    <col min="888" max="888" width="18.88671875" bestFit="1" customWidth="1"/>
    <col min="889" max="889" width="19.5546875" bestFit="1" customWidth="1"/>
    <col min="890" max="890" width="18.88671875" bestFit="1" customWidth="1"/>
    <col min="891" max="891" width="19.5546875" bestFit="1" customWidth="1"/>
    <col min="892" max="892" width="18.88671875" bestFit="1" customWidth="1"/>
    <col min="893" max="893" width="19.5546875" bestFit="1" customWidth="1"/>
    <col min="894" max="894" width="18.88671875" bestFit="1" customWidth="1"/>
    <col min="895" max="895" width="19.5546875" bestFit="1" customWidth="1"/>
    <col min="896" max="896" width="18.88671875" bestFit="1" customWidth="1"/>
    <col min="897" max="897" width="19.5546875" bestFit="1" customWidth="1"/>
    <col min="898" max="898" width="18.88671875" bestFit="1" customWidth="1"/>
    <col min="899" max="899" width="19.5546875" bestFit="1" customWidth="1"/>
    <col min="900" max="900" width="18.88671875" bestFit="1" customWidth="1"/>
    <col min="901" max="901" width="19.5546875" bestFit="1" customWidth="1"/>
    <col min="902" max="902" width="18.88671875" bestFit="1" customWidth="1"/>
    <col min="903" max="903" width="19.5546875" bestFit="1" customWidth="1"/>
    <col min="904" max="904" width="18.88671875" bestFit="1" customWidth="1"/>
    <col min="905" max="905" width="19.5546875" bestFit="1" customWidth="1"/>
    <col min="906" max="906" width="18.88671875" bestFit="1" customWidth="1"/>
    <col min="907" max="907" width="19.5546875" bestFit="1" customWidth="1"/>
    <col min="908" max="908" width="18.88671875" bestFit="1" customWidth="1"/>
    <col min="909" max="909" width="19.5546875" bestFit="1" customWidth="1"/>
    <col min="910" max="910" width="18.88671875" bestFit="1" customWidth="1"/>
    <col min="911" max="911" width="19.5546875" bestFit="1" customWidth="1"/>
    <col min="912" max="912" width="18.88671875" bestFit="1" customWidth="1"/>
    <col min="913" max="913" width="19.5546875" bestFit="1" customWidth="1"/>
    <col min="914" max="914" width="18.88671875" bestFit="1" customWidth="1"/>
    <col min="915" max="915" width="19.5546875" bestFit="1" customWidth="1"/>
    <col min="916" max="916" width="18.88671875" bestFit="1" customWidth="1"/>
    <col min="917" max="917" width="19.5546875" bestFit="1" customWidth="1"/>
    <col min="918" max="918" width="18.88671875" bestFit="1" customWidth="1"/>
    <col min="919" max="919" width="19.5546875" bestFit="1" customWidth="1"/>
    <col min="920" max="920" width="18.88671875" bestFit="1" customWidth="1"/>
    <col min="921" max="921" width="19.5546875" bestFit="1" customWidth="1"/>
    <col min="922" max="922" width="18.88671875" bestFit="1" customWidth="1"/>
    <col min="923" max="923" width="19.5546875" bestFit="1" customWidth="1"/>
    <col min="924" max="924" width="18.88671875" bestFit="1" customWidth="1"/>
    <col min="925" max="925" width="19.5546875" bestFit="1" customWidth="1"/>
    <col min="926" max="926" width="18.88671875" bestFit="1" customWidth="1"/>
    <col min="927" max="927" width="19.5546875" bestFit="1" customWidth="1"/>
    <col min="928" max="928" width="18.88671875" bestFit="1" customWidth="1"/>
    <col min="929" max="929" width="19.5546875" bestFit="1" customWidth="1"/>
    <col min="930" max="930" width="18.88671875" bestFit="1" customWidth="1"/>
    <col min="931" max="931" width="19.5546875" bestFit="1" customWidth="1"/>
    <col min="932" max="932" width="18.88671875" bestFit="1" customWidth="1"/>
    <col min="933" max="933" width="19.5546875" bestFit="1" customWidth="1"/>
    <col min="934" max="934" width="18.88671875" bestFit="1" customWidth="1"/>
    <col min="935" max="935" width="19.5546875" bestFit="1" customWidth="1"/>
    <col min="936" max="936" width="18.88671875" bestFit="1" customWidth="1"/>
    <col min="937" max="937" width="19.5546875" bestFit="1" customWidth="1"/>
    <col min="938" max="938" width="18.88671875" bestFit="1" customWidth="1"/>
    <col min="939" max="939" width="19.5546875" bestFit="1" customWidth="1"/>
    <col min="940" max="940" width="18.88671875" bestFit="1" customWidth="1"/>
    <col min="941" max="941" width="19.5546875" bestFit="1" customWidth="1"/>
    <col min="942" max="942" width="18.88671875" bestFit="1" customWidth="1"/>
    <col min="943" max="943" width="19.5546875" bestFit="1" customWidth="1"/>
    <col min="944" max="944" width="18.88671875" bestFit="1" customWidth="1"/>
    <col min="945" max="945" width="19.5546875" bestFit="1" customWidth="1"/>
    <col min="946" max="946" width="18.88671875" bestFit="1" customWidth="1"/>
    <col min="947" max="947" width="19.5546875" bestFit="1" customWidth="1"/>
    <col min="948" max="948" width="18.88671875" bestFit="1" customWidth="1"/>
    <col min="949" max="949" width="19.5546875" bestFit="1" customWidth="1"/>
    <col min="950" max="950" width="18.88671875" bestFit="1" customWidth="1"/>
    <col min="951" max="951" width="19.5546875" bestFit="1" customWidth="1"/>
    <col min="952" max="952" width="18.88671875" bestFit="1" customWidth="1"/>
    <col min="953" max="953" width="19.5546875" bestFit="1" customWidth="1"/>
    <col min="954" max="954" width="18.88671875" bestFit="1" customWidth="1"/>
    <col min="955" max="955" width="19.5546875" bestFit="1" customWidth="1"/>
    <col min="956" max="956" width="18.88671875" bestFit="1" customWidth="1"/>
    <col min="957" max="957" width="19.5546875" bestFit="1" customWidth="1"/>
    <col min="958" max="958" width="18.88671875" bestFit="1" customWidth="1"/>
    <col min="959" max="959" width="19.5546875" bestFit="1" customWidth="1"/>
    <col min="960" max="960" width="18.88671875" bestFit="1" customWidth="1"/>
    <col min="961" max="961" width="19.5546875" bestFit="1" customWidth="1"/>
    <col min="962" max="962" width="18.88671875" bestFit="1" customWidth="1"/>
    <col min="963" max="963" width="19.5546875" bestFit="1" customWidth="1"/>
    <col min="964" max="964" width="18.88671875" bestFit="1" customWidth="1"/>
    <col min="965" max="965" width="19.5546875" bestFit="1" customWidth="1"/>
    <col min="966" max="966" width="18.88671875" bestFit="1" customWidth="1"/>
    <col min="967" max="967" width="19.5546875" bestFit="1" customWidth="1"/>
    <col min="968" max="968" width="18.88671875" bestFit="1" customWidth="1"/>
    <col min="969" max="969" width="19.5546875" bestFit="1" customWidth="1"/>
    <col min="970" max="970" width="18.88671875" bestFit="1" customWidth="1"/>
    <col min="971" max="971" width="19.5546875" bestFit="1" customWidth="1"/>
    <col min="972" max="972" width="18.88671875" bestFit="1" customWidth="1"/>
    <col min="973" max="973" width="19.5546875" bestFit="1" customWidth="1"/>
    <col min="974" max="974" width="18.88671875" bestFit="1" customWidth="1"/>
    <col min="975" max="975" width="19.5546875" bestFit="1" customWidth="1"/>
    <col min="976" max="976" width="18.88671875" bestFit="1" customWidth="1"/>
    <col min="977" max="977" width="19.5546875" bestFit="1" customWidth="1"/>
    <col min="978" max="978" width="18.88671875" bestFit="1" customWidth="1"/>
    <col min="979" max="979" width="19.5546875" bestFit="1" customWidth="1"/>
    <col min="980" max="980" width="18.88671875" bestFit="1" customWidth="1"/>
    <col min="981" max="981" width="19.5546875" bestFit="1" customWidth="1"/>
    <col min="982" max="982" width="18.88671875" bestFit="1" customWidth="1"/>
    <col min="983" max="983" width="19.5546875" bestFit="1" customWidth="1"/>
    <col min="984" max="984" width="18.88671875" bestFit="1" customWidth="1"/>
    <col min="985" max="985" width="19.5546875" bestFit="1" customWidth="1"/>
    <col min="986" max="986" width="18.88671875" bestFit="1" customWidth="1"/>
    <col min="987" max="987" width="19.5546875" bestFit="1" customWidth="1"/>
    <col min="988" max="988" width="18.88671875" bestFit="1" customWidth="1"/>
    <col min="989" max="989" width="19.5546875" bestFit="1" customWidth="1"/>
    <col min="990" max="990" width="18.88671875" bestFit="1" customWidth="1"/>
    <col min="991" max="991" width="19.5546875" bestFit="1" customWidth="1"/>
    <col min="992" max="992" width="18.88671875" bestFit="1" customWidth="1"/>
    <col min="993" max="993" width="19.5546875" bestFit="1" customWidth="1"/>
    <col min="994" max="994" width="18.88671875" bestFit="1" customWidth="1"/>
    <col min="995" max="995" width="19.5546875" bestFit="1" customWidth="1"/>
    <col min="996" max="996" width="18.88671875" bestFit="1" customWidth="1"/>
    <col min="997" max="997" width="19.5546875" bestFit="1" customWidth="1"/>
    <col min="998" max="998" width="18.88671875" bestFit="1" customWidth="1"/>
    <col min="999" max="999" width="19.5546875" bestFit="1" customWidth="1"/>
    <col min="1000" max="1000" width="18.88671875" bestFit="1" customWidth="1"/>
    <col min="1001" max="1001" width="19.5546875" bestFit="1" customWidth="1"/>
    <col min="1002" max="1002" width="18.88671875" bestFit="1" customWidth="1"/>
    <col min="1003" max="1003" width="19.5546875" bestFit="1" customWidth="1"/>
    <col min="1004" max="1004" width="18.88671875" bestFit="1" customWidth="1"/>
    <col min="1005" max="1005" width="19.5546875" bestFit="1" customWidth="1"/>
    <col min="1006" max="1006" width="18.88671875" bestFit="1" customWidth="1"/>
    <col min="1007" max="1007" width="19.5546875" bestFit="1" customWidth="1"/>
    <col min="1008" max="1008" width="18.88671875" bestFit="1" customWidth="1"/>
    <col min="1009" max="1009" width="19.5546875" bestFit="1" customWidth="1"/>
    <col min="1010" max="1010" width="18.88671875" bestFit="1" customWidth="1"/>
    <col min="1011" max="1011" width="19.5546875" bestFit="1" customWidth="1"/>
    <col min="1012" max="1012" width="18.88671875" bestFit="1" customWidth="1"/>
    <col min="1013" max="1013" width="19.5546875" bestFit="1" customWidth="1"/>
    <col min="1014" max="1014" width="18.88671875" bestFit="1" customWidth="1"/>
    <col min="1015" max="1015" width="19.5546875" bestFit="1" customWidth="1"/>
    <col min="1016" max="1016" width="18.88671875" bestFit="1" customWidth="1"/>
    <col min="1017" max="1017" width="19.5546875" bestFit="1" customWidth="1"/>
    <col min="1018" max="1018" width="18.88671875" bestFit="1" customWidth="1"/>
    <col min="1019" max="1019" width="19.5546875" bestFit="1" customWidth="1"/>
    <col min="1020" max="1020" width="18.88671875" bestFit="1" customWidth="1"/>
    <col min="1021" max="1021" width="19.5546875" bestFit="1" customWidth="1"/>
    <col min="1022" max="1022" width="18.88671875" bestFit="1" customWidth="1"/>
    <col min="1023" max="1023" width="19.5546875" bestFit="1" customWidth="1"/>
    <col min="1024" max="1024" width="18.88671875" bestFit="1" customWidth="1"/>
    <col min="1025" max="1025" width="19.5546875" bestFit="1" customWidth="1"/>
    <col min="1026" max="1026" width="18.88671875" bestFit="1" customWidth="1"/>
    <col min="1027" max="1027" width="19.5546875" bestFit="1" customWidth="1"/>
    <col min="1028" max="1028" width="18.88671875" bestFit="1" customWidth="1"/>
    <col min="1029" max="1029" width="19.5546875" bestFit="1" customWidth="1"/>
    <col min="1030" max="1030" width="18.88671875" bestFit="1" customWidth="1"/>
    <col min="1031" max="1031" width="19.5546875" bestFit="1" customWidth="1"/>
    <col min="1032" max="1032" width="18.88671875" bestFit="1" customWidth="1"/>
    <col min="1033" max="1033" width="19.5546875" bestFit="1" customWidth="1"/>
    <col min="1034" max="1034" width="18.88671875" bestFit="1" customWidth="1"/>
    <col min="1035" max="1035" width="19.5546875" bestFit="1" customWidth="1"/>
    <col min="1036" max="1036" width="18.88671875" bestFit="1" customWidth="1"/>
    <col min="1037" max="1037" width="19.5546875" bestFit="1" customWidth="1"/>
    <col min="1038" max="1038" width="18.88671875" bestFit="1" customWidth="1"/>
    <col min="1039" max="1039" width="19.5546875" bestFit="1" customWidth="1"/>
    <col min="1040" max="1040" width="18.88671875" bestFit="1" customWidth="1"/>
    <col min="1041" max="1041" width="19.5546875" bestFit="1" customWidth="1"/>
    <col min="1042" max="1042" width="18.88671875" bestFit="1" customWidth="1"/>
    <col min="1043" max="1043" width="19.5546875" bestFit="1" customWidth="1"/>
    <col min="1044" max="1044" width="18.88671875" bestFit="1" customWidth="1"/>
    <col min="1045" max="1045" width="19.5546875" bestFit="1" customWidth="1"/>
    <col min="1046" max="1046" width="18.88671875" bestFit="1" customWidth="1"/>
    <col min="1047" max="1047" width="19.5546875" bestFit="1" customWidth="1"/>
    <col min="1048" max="1048" width="18.88671875" bestFit="1" customWidth="1"/>
    <col min="1049" max="1049" width="19.5546875" bestFit="1" customWidth="1"/>
    <col min="1050" max="1050" width="18.88671875" bestFit="1" customWidth="1"/>
    <col min="1051" max="1051" width="19.5546875" bestFit="1" customWidth="1"/>
    <col min="1052" max="1052" width="18.88671875" bestFit="1" customWidth="1"/>
    <col min="1053" max="1053" width="19.5546875" bestFit="1" customWidth="1"/>
    <col min="1054" max="1054" width="18.88671875" bestFit="1" customWidth="1"/>
    <col min="1055" max="1055" width="19.5546875" bestFit="1" customWidth="1"/>
    <col min="1056" max="1056" width="18.88671875" bestFit="1" customWidth="1"/>
    <col min="1057" max="1057" width="19.5546875" bestFit="1" customWidth="1"/>
    <col min="1058" max="1058" width="18.88671875" bestFit="1" customWidth="1"/>
    <col min="1059" max="1059" width="19.5546875" bestFit="1" customWidth="1"/>
    <col min="1060" max="1060" width="18.88671875" bestFit="1" customWidth="1"/>
    <col min="1061" max="1061" width="19.5546875" bestFit="1" customWidth="1"/>
    <col min="1062" max="1062" width="18.88671875" bestFit="1" customWidth="1"/>
    <col min="1063" max="1063" width="19.5546875" bestFit="1" customWidth="1"/>
    <col min="1064" max="1064" width="18.88671875" bestFit="1" customWidth="1"/>
    <col min="1065" max="1065" width="19.5546875" bestFit="1" customWidth="1"/>
    <col min="1066" max="1066" width="18.88671875" bestFit="1" customWidth="1"/>
    <col min="1067" max="1067" width="19.5546875" bestFit="1" customWidth="1"/>
    <col min="1068" max="1068" width="18.88671875" bestFit="1" customWidth="1"/>
    <col min="1069" max="1069" width="19.5546875" bestFit="1" customWidth="1"/>
    <col min="1070" max="1070" width="18.88671875" bestFit="1" customWidth="1"/>
    <col min="1071" max="1071" width="19.5546875" bestFit="1" customWidth="1"/>
    <col min="1072" max="1072" width="18.88671875" bestFit="1" customWidth="1"/>
    <col min="1073" max="1073" width="19.5546875" bestFit="1" customWidth="1"/>
    <col min="1074" max="1074" width="18.88671875" bestFit="1" customWidth="1"/>
    <col min="1075" max="1075" width="19.5546875" bestFit="1" customWidth="1"/>
    <col min="1076" max="1076" width="18.88671875" bestFit="1" customWidth="1"/>
    <col min="1077" max="1077" width="19.5546875" bestFit="1" customWidth="1"/>
    <col min="1078" max="1078" width="18.88671875" bestFit="1" customWidth="1"/>
    <col min="1079" max="1079" width="19.5546875" bestFit="1" customWidth="1"/>
    <col min="1080" max="1080" width="18.88671875" bestFit="1" customWidth="1"/>
    <col min="1081" max="1081" width="19.5546875" bestFit="1" customWidth="1"/>
    <col min="1082" max="1082" width="18.88671875" bestFit="1" customWidth="1"/>
    <col min="1083" max="1083" width="19.5546875" bestFit="1" customWidth="1"/>
    <col min="1084" max="1084" width="18.88671875" bestFit="1" customWidth="1"/>
    <col min="1085" max="1085" width="19.5546875" bestFit="1" customWidth="1"/>
    <col min="1086" max="1086" width="18.88671875" bestFit="1" customWidth="1"/>
    <col min="1087" max="1087" width="19.5546875" bestFit="1" customWidth="1"/>
    <col min="1088" max="1088" width="18.88671875" bestFit="1" customWidth="1"/>
    <col min="1089" max="1089" width="19.5546875" bestFit="1" customWidth="1"/>
    <col min="1090" max="1090" width="18.88671875" bestFit="1" customWidth="1"/>
    <col min="1091" max="1091" width="19.5546875" bestFit="1" customWidth="1"/>
    <col min="1092" max="1092" width="18.88671875" bestFit="1" customWidth="1"/>
    <col min="1093" max="1093" width="19.5546875" bestFit="1" customWidth="1"/>
    <col min="1094" max="1094" width="18.88671875" bestFit="1" customWidth="1"/>
    <col min="1095" max="1095" width="19.5546875" bestFit="1" customWidth="1"/>
    <col min="1096" max="1096" width="18.88671875" bestFit="1" customWidth="1"/>
    <col min="1097" max="1097" width="19.5546875" bestFit="1" customWidth="1"/>
    <col min="1098" max="1098" width="18.88671875" bestFit="1" customWidth="1"/>
    <col min="1099" max="1099" width="19.5546875" bestFit="1" customWidth="1"/>
    <col min="1100" max="1100" width="18.88671875" bestFit="1" customWidth="1"/>
    <col min="1101" max="1101" width="19.5546875" bestFit="1" customWidth="1"/>
    <col min="1102" max="1102" width="18.88671875" bestFit="1" customWidth="1"/>
    <col min="1103" max="1103" width="19.5546875" bestFit="1" customWidth="1"/>
    <col min="1104" max="1104" width="18.88671875" bestFit="1" customWidth="1"/>
    <col min="1105" max="1105" width="19.5546875" bestFit="1" customWidth="1"/>
    <col min="1106" max="1106" width="18.88671875" bestFit="1" customWidth="1"/>
    <col min="1107" max="1107" width="19.5546875" bestFit="1" customWidth="1"/>
    <col min="1108" max="1108" width="18.88671875" bestFit="1" customWidth="1"/>
    <col min="1109" max="1109" width="19.5546875" bestFit="1" customWidth="1"/>
    <col min="1110" max="1110" width="18.88671875" bestFit="1" customWidth="1"/>
    <col min="1111" max="1111" width="19.5546875" bestFit="1" customWidth="1"/>
    <col min="1112" max="1112" width="18.88671875" bestFit="1" customWidth="1"/>
    <col min="1113" max="1113" width="19.5546875" bestFit="1" customWidth="1"/>
    <col min="1114" max="1114" width="18.88671875" bestFit="1" customWidth="1"/>
    <col min="1115" max="1115" width="19.5546875" bestFit="1" customWidth="1"/>
    <col min="1116" max="1116" width="18.88671875" bestFit="1" customWidth="1"/>
    <col min="1117" max="1117" width="19.5546875" bestFit="1" customWidth="1"/>
    <col min="1118" max="1118" width="18.88671875" bestFit="1" customWidth="1"/>
    <col min="1119" max="1119" width="19.5546875" bestFit="1" customWidth="1"/>
    <col min="1120" max="1120" width="18.88671875" bestFit="1" customWidth="1"/>
    <col min="1121" max="1121" width="19.5546875" bestFit="1" customWidth="1"/>
    <col min="1122" max="1122" width="18.88671875" bestFit="1" customWidth="1"/>
    <col min="1123" max="1123" width="19.5546875" bestFit="1" customWidth="1"/>
    <col min="1124" max="1124" width="18.88671875" bestFit="1" customWidth="1"/>
    <col min="1125" max="1125" width="19.5546875" bestFit="1" customWidth="1"/>
    <col min="1126" max="1126" width="18.88671875" bestFit="1" customWidth="1"/>
    <col min="1127" max="1127" width="19.5546875" bestFit="1" customWidth="1"/>
    <col min="1128" max="1128" width="18.88671875" bestFit="1" customWidth="1"/>
    <col min="1129" max="1129" width="19.5546875" bestFit="1" customWidth="1"/>
    <col min="1130" max="1130" width="18.88671875" bestFit="1" customWidth="1"/>
    <col min="1131" max="1131" width="19.5546875" bestFit="1" customWidth="1"/>
    <col min="1132" max="1132" width="18.88671875" bestFit="1" customWidth="1"/>
    <col min="1133" max="1133" width="19.5546875" bestFit="1" customWidth="1"/>
    <col min="1134" max="1134" width="18.88671875" bestFit="1" customWidth="1"/>
    <col min="1135" max="1135" width="19.5546875" bestFit="1" customWidth="1"/>
    <col min="1136" max="1136" width="18.88671875" bestFit="1" customWidth="1"/>
    <col min="1137" max="1137" width="19.5546875" bestFit="1" customWidth="1"/>
    <col min="1138" max="1138" width="18.88671875" bestFit="1" customWidth="1"/>
    <col min="1139" max="1139" width="19.5546875" bestFit="1" customWidth="1"/>
    <col min="1140" max="1140" width="18.88671875" bestFit="1" customWidth="1"/>
    <col min="1141" max="1141" width="19.5546875" bestFit="1" customWidth="1"/>
    <col min="1142" max="1142" width="18.88671875" bestFit="1" customWidth="1"/>
    <col min="1143" max="1143" width="19.5546875" bestFit="1" customWidth="1"/>
    <col min="1144" max="1144" width="18.88671875" bestFit="1" customWidth="1"/>
    <col min="1145" max="1145" width="19.5546875" bestFit="1" customWidth="1"/>
    <col min="1146" max="1146" width="18.88671875" bestFit="1" customWidth="1"/>
    <col min="1147" max="1147" width="19.5546875" bestFit="1" customWidth="1"/>
    <col min="1148" max="1148" width="18.88671875" bestFit="1" customWidth="1"/>
    <col min="1149" max="1149" width="19.5546875" bestFit="1" customWidth="1"/>
    <col min="1150" max="1150" width="18.88671875" bestFit="1" customWidth="1"/>
    <col min="1151" max="1151" width="19.5546875" bestFit="1" customWidth="1"/>
    <col min="1152" max="1152" width="18.88671875" bestFit="1" customWidth="1"/>
    <col min="1153" max="1153" width="19.5546875" bestFit="1" customWidth="1"/>
    <col min="1154" max="1154" width="18.88671875" bestFit="1" customWidth="1"/>
    <col min="1155" max="1155" width="19.5546875" bestFit="1" customWidth="1"/>
    <col min="1156" max="1156" width="18.88671875" bestFit="1" customWidth="1"/>
    <col min="1157" max="1157" width="19.5546875" bestFit="1" customWidth="1"/>
    <col min="1158" max="1158" width="18.88671875" bestFit="1" customWidth="1"/>
    <col min="1159" max="1159" width="19.5546875" bestFit="1" customWidth="1"/>
    <col min="1160" max="1160" width="18.88671875" bestFit="1" customWidth="1"/>
    <col min="1161" max="1161" width="19.5546875" bestFit="1" customWidth="1"/>
    <col min="1162" max="1162" width="18.88671875" bestFit="1" customWidth="1"/>
    <col min="1163" max="1163" width="19.5546875" bestFit="1" customWidth="1"/>
    <col min="1164" max="1164" width="18.88671875" bestFit="1" customWidth="1"/>
    <col min="1165" max="1165" width="19.5546875" bestFit="1" customWidth="1"/>
    <col min="1166" max="1166" width="18.88671875" bestFit="1" customWidth="1"/>
    <col min="1167" max="1167" width="19.5546875" bestFit="1" customWidth="1"/>
    <col min="1168" max="1168" width="18.88671875" bestFit="1" customWidth="1"/>
    <col min="1169" max="1169" width="19.5546875" bestFit="1" customWidth="1"/>
    <col min="1170" max="1170" width="18.88671875" bestFit="1" customWidth="1"/>
    <col min="1171" max="1171" width="19.5546875" bestFit="1" customWidth="1"/>
    <col min="1172" max="1172" width="18.88671875" bestFit="1" customWidth="1"/>
    <col min="1173" max="1173" width="19.5546875" bestFit="1" customWidth="1"/>
    <col min="1174" max="1174" width="18.88671875" bestFit="1" customWidth="1"/>
    <col min="1175" max="1175" width="19.5546875" bestFit="1" customWidth="1"/>
    <col min="1176" max="1176" width="18.88671875" bestFit="1" customWidth="1"/>
    <col min="1177" max="1177" width="19.5546875" bestFit="1" customWidth="1"/>
    <col min="1178" max="1178" width="18.88671875" bestFit="1" customWidth="1"/>
    <col min="1179" max="1179" width="19.5546875" bestFit="1" customWidth="1"/>
    <col min="1180" max="1180" width="18.88671875" bestFit="1" customWidth="1"/>
    <col min="1181" max="1181" width="19.5546875" bestFit="1" customWidth="1"/>
    <col min="1182" max="1182" width="18.88671875" bestFit="1" customWidth="1"/>
    <col min="1183" max="1183" width="19.5546875" bestFit="1" customWidth="1"/>
    <col min="1184" max="1184" width="18.88671875" bestFit="1" customWidth="1"/>
    <col min="1185" max="1185" width="19.5546875" bestFit="1" customWidth="1"/>
    <col min="1186" max="1186" width="18.88671875" bestFit="1" customWidth="1"/>
    <col min="1187" max="1187" width="19.5546875" bestFit="1" customWidth="1"/>
    <col min="1188" max="1188" width="18.88671875" bestFit="1" customWidth="1"/>
    <col min="1189" max="1189" width="19.5546875" bestFit="1" customWidth="1"/>
    <col min="1190" max="1190" width="18.88671875" bestFit="1" customWidth="1"/>
    <col min="1191" max="1191" width="19.5546875" bestFit="1" customWidth="1"/>
    <col min="1192" max="1192" width="18.88671875" bestFit="1" customWidth="1"/>
    <col min="1193" max="1193" width="19.5546875" bestFit="1" customWidth="1"/>
    <col min="1194" max="1194" width="18.88671875" bestFit="1" customWidth="1"/>
    <col min="1195" max="1195" width="19.5546875" bestFit="1" customWidth="1"/>
    <col min="1196" max="1196" width="18.88671875" bestFit="1" customWidth="1"/>
    <col min="1197" max="1197" width="19.5546875" bestFit="1" customWidth="1"/>
    <col min="1198" max="1198" width="18.88671875" bestFit="1" customWidth="1"/>
    <col min="1199" max="1199" width="19.5546875" bestFit="1" customWidth="1"/>
    <col min="1200" max="1200" width="18.88671875" bestFit="1" customWidth="1"/>
    <col min="1201" max="1201" width="19.5546875" bestFit="1" customWidth="1"/>
    <col min="1202" max="1202" width="18.88671875" bestFit="1" customWidth="1"/>
    <col min="1203" max="1203" width="19.5546875" bestFit="1" customWidth="1"/>
    <col min="1204" max="1204" width="18.88671875" bestFit="1" customWidth="1"/>
    <col min="1205" max="1205" width="19.5546875" bestFit="1" customWidth="1"/>
    <col min="1206" max="1206" width="18.88671875" bestFit="1" customWidth="1"/>
    <col min="1207" max="1207" width="19.5546875" bestFit="1" customWidth="1"/>
    <col min="1208" max="1208" width="18.88671875" bestFit="1" customWidth="1"/>
    <col min="1209" max="1209" width="19.5546875" bestFit="1" customWidth="1"/>
    <col min="1210" max="1210" width="18.88671875" bestFit="1" customWidth="1"/>
    <col min="1211" max="1211" width="19.5546875" bestFit="1" customWidth="1"/>
    <col min="1212" max="1212" width="18.88671875" bestFit="1" customWidth="1"/>
    <col min="1213" max="1213" width="19.5546875" bestFit="1" customWidth="1"/>
    <col min="1214" max="1214" width="18.88671875" bestFit="1" customWidth="1"/>
    <col min="1215" max="1215" width="19.5546875" bestFit="1" customWidth="1"/>
    <col min="1216" max="1216" width="18.88671875" bestFit="1" customWidth="1"/>
    <col min="1217" max="1217" width="19.5546875" bestFit="1" customWidth="1"/>
    <col min="1218" max="1218" width="18.88671875" bestFit="1" customWidth="1"/>
    <col min="1219" max="1219" width="19.5546875" bestFit="1" customWidth="1"/>
    <col min="1220" max="1220" width="18.88671875" bestFit="1" customWidth="1"/>
    <col min="1221" max="1221" width="19.5546875" bestFit="1" customWidth="1"/>
    <col min="1222" max="1222" width="18.88671875" bestFit="1" customWidth="1"/>
    <col min="1223" max="1223" width="19.5546875" bestFit="1" customWidth="1"/>
    <col min="1224" max="1224" width="18.88671875" bestFit="1" customWidth="1"/>
    <col min="1225" max="1225" width="19.5546875" bestFit="1" customWidth="1"/>
    <col min="1226" max="1226" width="18.88671875" bestFit="1" customWidth="1"/>
    <col min="1227" max="1227" width="19.5546875" bestFit="1" customWidth="1"/>
    <col min="1228" max="1228" width="18.88671875" bestFit="1" customWidth="1"/>
    <col min="1229" max="1229" width="19.5546875" bestFit="1" customWidth="1"/>
    <col min="1230" max="1230" width="18.88671875" bestFit="1" customWidth="1"/>
    <col min="1231" max="1231" width="19.5546875" bestFit="1" customWidth="1"/>
    <col min="1232" max="1232" width="18.88671875" bestFit="1" customWidth="1"/>
    <col min="1233" max="1233" width="19.5546875" bestFit="1" customWidth="1"/>
    <col min="1234" max="1234" width="18.88671875" bestFit="1" customWidth="1"/>
    <col min="1235" max="1235" width="19.5546875" bestFit="1" customWidth="1"/>
    <col min="1236" max="1236" width="18.88671875" bestFit="1" customWidth="1"/>
    <col min="1237" max="1237" width="19.5546875" bestFit="1" customWidth="1"/>
    <col min="1238" max="1238" width="18.88671875" bestFit="1" customWidth="1"/>
    <col min="1239" max="1239" width="19.5546875" bestFit="1" customWidth="1"/>
    <col min="1240" max="1240" width="18.88671875" bestFit="1" customWidth="1"/>
    <col min="1241" max="1241" width="19.5546875" bestFit="1" customWidth="1"/>
    <col min="1242" max="1242" width="18.88671875" bestFit="1" customWidth="1"/>
    <col min="1243" max="1243" width="19.5546875" bestFit="1" customWidth="1"/>
    <col min="1244" max="1244" width="18.88671875" bestFit="1" customWidth="1"/>
    <col min="1245" max="1245" width="19.5546875" bestFit="1" customWidth="1"/>
    <col min="1246" max="1246" width="18.88671875" bestFit="1" customWidth="1"/>
    <col min="1247" max="1247" width="19.5546875" bestFit="1" customWidth="1"/>
    <col min="1248" max="1248" width="18.88671875" bestFit="1" customWidth="1"/>
    <col min="1249" max="1249" width="19.5546875" bestFit="1" customWidth="1"/>
    <col min="1250" max="1250" width="18.88671875" bestFit="1" customWidth="1"/>
    <col min="1251" max="1251" width="19.5546875" bestFit="1" customWidth="1"/>
    <col min="1252" max="1252" width="18.88671875" bestFit="1" customWidth="1"/>
    <col min="1253" max="1253" width="19.5546875" bestFit="1" customWidth="1"/>
    <col min="1254" max="1254" width="18.88671875" bestFit="1" customWidth="1"/>
    <col min="1255" max="1255" width="19.5546875" bestFit="1" customWidth="1"/>
    <col min="1256" max="1256" width="18.88671875" bestFit="1" customWidth="1"/>
    <col min="1257" max="1257" width="19.5546875" bestFit="1" customWidth="1"/>
    <col min="1258" max="1258" width="18.88671875" bestFit="1" customWidth="1"/>
    <col min="1259" max="1259" width="19.5546875" bestFit="1" customWidth="1"/>
    <col min="1260" max="1260" width="18.88671875" bestFit="1" customWidth="1"/>
    <col min="1261" max="1261" width="19.5546875" bestFit="1" customWidth="1"/>
    <col min="1262" max="1262" width="18.88671875" bestFit="1" customWidth="1"/>
    <col min="1263" max="1263" width="19.5546875" bestFit="1" customWidth="1"/>
    <col min="1264" max="1264" width="18.88671875" bestFit="1" customWidth="1"/>
    <col min="1265" max="1265" width="19.5546875" bestFit="1" customWidth="1"/>
    <col min="1266" max="1266" width="18.88671875" bestFit="1" customWidth="1"/>
    <col min="1267" max="1267" width="19.5546875" bestFit="1" customWidth="1"/>
    <col min="1268" max="1268" width="18.88671875" bestFit="1" customWidth="1"/>
    <col min="1269" max="1269" width="19.5546875" bestFit="1" customWidth="1"/>
    <col min="1270" max="1270" width="18.88671875" bestFit="1" customWidth="1"/>
    <col min="1271" max="1271" width="19.5546875" bestFit="1" customWidth="1"/>
    <col min="1272" max="1272" width="18.88671875" bestFit="1" customWidth="1"/>
    <col min="1273" max="1273" width="19.5546875" bestFit="1" customWidth="1"/>
    <col min="1274" max="1274" width="18.88671875" bestFit="1" customWidth="1"/>
    <col min="1275" max="1275" width="19.5546875" bestFit="1" customWidth="1"/>
    <col min="1276" max="1276" width="18.88671875" bestFit="1" customWidth="1"/>
    <col min="1277" max="1277" width="19.5546875" bestFit="1" customWidth="1"/>
    <col min="1278" max="1278" width="18.88671875" bestFit="1" customWidth="1"/>
    <col min="1279" max="1279" width="19.5546875" bestFit="1" customWidth="1"/>
    <col min="1280" max="1280" width="18.88671875" bestFit="1" customWidth="1"/>
    <col min="1281" max="1281" width="19.5546875" bestFit="1" customWidth="1"/>
    <col min="1282" max="1282" width="18.88671875" bestFit="1" customWidth="1"/>
    <col min="1283" max="1283" width="19.5546875" bestFit="1" customWidth="1"/>
    <col min="1284" max="1284" width="18.88671875" bestFit="1" customWidth="1"/>
    <col min="1285" max="1285" width="19.5546875" bestFit="1" customWidth="1"/>
    <col min="1286" max="1286" width="18.88671875" bestFit="1" customWidth="1"/>
    <col min="1287" max="1287" width="19.5546875" bestFit="1" customWidth="1"/>
    <col min="1288" max="1288" width="18.88671875" bestFit="1" customWidth="1"/>
    <col min="1289" max="1289" width="19.5546875" bestFit="1" customWidth="1"/>
    <col min="1290" max="1290" width="18.88671875" bestFit="1" customWidth="1"/>
    <col min="1291" max="1291" width="19.5546875" bestFit="1" customWidth="1"/>
    <col min="1292" max="1292" width="18.88671875" bestFit="1" customWidth="1"/>
    <col min="1293" max="1293" width="19.5546875" bestFit="1" customWidth="1"/>
    <col min="1294" max="1294" width="18.88671875" bestFit="1" customWidth="1"/>
    <col min="1295" max="1295" width="19.5546875" bestFit="1" customWidth="1"/>
    <col min="1296" max="1296" width="18.88671875" bestFit="1" customWidth="1"/>
    <col min="1297" max="1297" width="19.5546875" bestFit="1" customWidth="1"/>
    <col min="1298" max="1298" width="18.88671875" bestFit="1" customWidth="1"/>
    <col min="1299" max="1299" width="19.5546875" bestFit="1" customWidth="1"/>
    <col min="1300" max="1300" width="18.88671875" bestFit="1" customWidth="1"/>
    <col min="1301" max="1301" width="19.5546875" bestFit="1" customWidth="1"/>
    <col min="1302" max="1302" width="18.88671875" bestFit="1" customWidth="1"/>
    <col min="1303" max="1303" width="19.5546875" bestFit="1" customWidth="1"/>
    <col min="1304" max="1304" width="18.88671875" bestFit="1" customWidth="1"/>
    <col min="1305" max="1305" width="19.5546875" bestFit="1" customWidth="1"/>
    <col min="1306" max="1306" width="18.88671875" bestFit="1" customWidth="1"/>
    <col min="1307" max="1307" width="19.5546875" bestFit="1" customWidth="1"/>
    <col min="1308" max="1308" width="18.88671875" bestFit="1" customWidth="1"/>
    <col min="1309" max="1309" width="19.5546875" bestFit="1" customWidth="1"/>
    <col min="1310" max="1310" width="18.88671875" bestFit="1" customWidth="1"/>
    <col min="1311" max="1311" width="19.5546875" bestFit="1" customWidth="1"/>
    <col min="1312" max="1312" width="18.88671875" bestFit="1" customWidth="1"/>
    <col min="1313" max="1313" width="19.5546875" bestFit="1" customWidth="1"/>
    <col min="1314" max="1314" width="18.88671875" bestFit="1" customWidth="1"/>
    <col min="1315" max="1315" width="19.5546875" bestFit="1" customWidth="1"/>
    <col min="1316" max="1316" width="18.88671875" bestFit="1" customWidth="1"/>
    <col min="1317" max="1317" width="19.5546875" bestFit="1" customWidth="1"/>
    <col min="1318" max="1318" width="18.88671875" bestFit="1" customWidth="1"/>
    <col min="1319" max="1319" width="19.5546875" bestFit="1" customWidth="1"/>
    <col min="1320" max="1320" width="18.88671875" bestFit="1" customWidth="1"/>
    <col min="1321" max="1321" width="19.5546875" bestFit="1" customWidth="1"/>
    <col min="1322" max="1322" width="18.88671875" bestFit="1" customWidth="1"/>
    <col min="1323" max="1323" width="19.5546875" bestFit="1" customWidth="1"/>
    <col min="1324" max="1324" width="18.88671875" bestFit="1" customWidth="1"/>
    <col min="1325" max="1325" width="19.5546875" bestFit="1" customWidth="1"/>
    <col min="1326" max="1326" width="18.88671875" bestFit="1" customWidth="1"/>
    <col min="1327" max="1327" width="19.5546875" bestFit="1" customWidth="1"/>
    <col min="1328" max="1328" width="18.88671875" bestFit="1" customWidth="1"/>
    <col min="1329" max="1329" width="19.5546875" bestFit="1" customWidth="1"/>
    <col min="1330" max="1330" width="18.88671875" bestFit="1" customWidth="1"/>
    <col min="1331" max="1331" width="19.5546875" bestFit="1" customWidth="1"/>
    <col min="1332" max="1332" width="18.88671875" bestFit="1" customWidth="1"/>
    <col min="1333" max="1333" width="19.5546875" bestFit="1" customWidth="1"/>
    <col min="1334" max="1334" width="18.88671875" bestFit="1" customWidth="1"/>
    <col min="1335" max="1335" width="19.5546875" bestFit="1" customWidth="1"/>
    <col min="1336" max="1336" width="18.88671875" bestFit="1" customWidth="1"/>
    <col min="1337" max="1337" width="19.5546875" bestFit="1" customWidth="1"/>
    <col min="1338" max="1338" width="18.88671875" bestFit="1" customWidth="1"/>
    <col min="1339" max="1339" width="19.5546875" bestFit="1" customWidth="1"/>
    <col min="1340" max="1340" width="18.88671875" bestFit="1" customWidth="1"/>
    <col min="1341" max="1341" width="19.5546875" bestFit="1" customWidth="1"/>
    <col min="1342" max="1342" width="18.88671875" bestFit="1" customWidth="1"/>
    <col min="1343" max="1343" width="19.5546875" bestFit="1" customWidth="1"/>
    <col min="1344" max="1344" width="18.88671875" bestFit="1" customWidth="1"/>
    <col min="1345" max="1345" width="19.5546875" bestFit="1" customWidth="1"/>
    <col min="1346" max="1346" width="18.88671875" bestFit="1" customWidth="1"/>
    <col min="1347" max="1347" width="19.5546875" bestFit="1" customWidth="1"/>
    <col min="1348" max="1348" width="18.88671875" bestFit="1" customWidth="1"/>
    <col min="1349" max="1349" width="19.5546875" bestFit="1" customWidth="1"/>
    <col min="1350" max="1350" width="18.88671875" bestFit="1" customWidth="1"/>
    <col min="1351" max="1351" width="19.5546875" bestFit="1" customWidth="1"/>
    <col min="1352" max="1352" width="18.88671875" bestFit="1" customWidth="1"/>
    <col min="1353" max="1353" width="19.5546875" bestFit="1" customWidth="1"/>
    <col min="1354" max="1354" width="18.88671875" bestFit="1" customWidth="1"/>
    <col min="1355" max="1355" width="19.5546875" bestFit="1" customWidth="1"/>
    <col min="1356" max="1356" width="18.88671875" bestFit="1" customWidth="1"/>
    <col min="1357" max="1357" width="19.5546875" bestFit="1" customWidth="1"/>
    <col min="1358" max="1358" width="18.88671875" bestFit="1" customWidth="1"/>
    <col min="1359" max="1359" width="19.5546875" bestFit="1" customWidth="1"/>
    <col min="1360" max="1360" width="18.88671875" bestFit="1" customWidth="1"/>
    <col min="1361" max="1361" width="19.5546875" bestFit="1" customWidth="1"/>
    <col min="1362" max="1362" width="18.88671875" bestFit="1" customWidth="1"/>
    <col min="1363" max="1363" width="19.5546875" bestFit="1" customWidth="1"/>
    <col min="1364" max="1364" width="18.88671875" bestFit="1" customWidth="1"/>
    <col min="1365" max="1365" width="19.5546875" bestFit="1" customWidth="1"/>
    <col min="1366" max="1366" width="18.88671875" bestFit="1" customWidth="1"/>
    <col min="1367" max="1367" width="19.5546875" bestFit="1" customWidth="1"/>
    <col min="1368" max="1368" width="18.88671875" bestFit="1" customWidth="1"/>
    <col min="1369" max="1369" width="19.5546875" bestFit="1" customWidth="1"/>
    <col min="1370" max="1370" width="18.88671875" bestFit="1" customWidth="1"/>
    <col min="1371" max="1371" width="19.5546875" bestFit="1" customWidth="1"/>
    <col min="1372" max="1372" width="18.88671875" bestFit="1" customWidth="1"/>
    <col min="1373" max="1373" width="19.5546875" bestFit="1" customWidth="1"/>
    <col min="1374" max="1374" width="18.88671875" bestFit="1" customWidth="1"/>
    <col min="1375" max="1375" width="19.5546875" bestFit="1" customWidth="1"/>
    <col min="1376" max="1376" width="18.88671875" bestFit="1" customWidth="1"/>
    <col min="1377" max="1377" width="19.5546875" bestFit="1" customWidth="1"/>
    <col min="1378" max="1378" width="18.88671875" bestFit="1" customWidth="1"/>
    <col min="1379" max="1379" width="19.5546875" bestFit="1" customWidth="1"/>
    <col min="1380" max="1380" width="18.88671875" bestFit="1" customWidth="1"/>
    <col min="1381" max="1381" width="19.5546875" bestFit="1" customWidth="1"/>
    <col min="1382" max="1382" width="18.88671875" bestFit="1" customWidth="1"/>
    <col min="1383" max="1383" width="19.5546875" bestFit="1" customWidth="1"/>
    <col min="1384" max="1384" width="18.88671875" bestFit="1" customWidth="1"/>
    <col min="1385" max="1385" width="19.5546875" bestFit="1" customWidth="1"/>
    <col min="1386" max="1386" width="18.88671875" bestFit="1" customWidth="1"/>
    <col min="1387" max="1387" width="19.5546875" bestFit="1" customWidth="1"/>
    <col min="1388" max="1388" width="18.88671875" bestFit="1" customWidth="1"/>
    <col min="1389" max="1389" width="19.5546875" bestFit="1" customWidth="1"/>
    <col min="1390" max="1390" width="18.88671875" bestFit="1" customWidth="1"/>
    <col min="1391" max="1391" width="19.5546875" bestFit="1" customWidth="1"/>
    <col min="1392" max="1392" width="18.88671875" bestFit="1" customWidth="1"/>
    <col min="1393" max="1393" width="19.5546875" bestFit="1" customWidth="1"/>
    <col min="1394" max="1394" width="18.88671875" bestFit="1" customWidth="1"/>
    <col min="1395" max="1395" width="19.5546875" bestFit="1" customWidth="1"/>
    <col min="1396" max="1396" width="18.88671875" bestFit="1" customWidth="1"/>
    <col min="1397" max="1397" width="19.5546875" bestFit="1" customWidth="1"/>
    <col min="1398" max="1398" width="18.88671875" bestFit="1" customWidth="1"/>
    <col min="1399" max="1399" width="19.5546875" bestFit="1" customWidth="1"/>
    <col min="1400" max="1400" width="18.88671875" bestFit="1" customWidth="1"/>
    <col min="1401" max="1401" width="19.5546875" bestFit="1" customWidth="1"/>
    <col min="1402" max="1402" width="18.88671875" bestFit="1" customWidth="1"/>
    <col min="1403" max="1403" width="19.5546875" bestFit="1" customWidth="1"/>
    <col min="1404" max="1404" width="18.88671875" bestFit="1" customWidth="1"/>
    <col min="1405" max="1405" width="19.5546875" bestFit="1" customWidth="1"/>
    <col min="1406" max="1406" width="18.88671875" bestFit="1" customWidth="1"/>
    <col min="1407" max="1407" width="19.5546875" bestFit="1" customWidth="1"/>
    <col min="1408" max="1408" width="18.88671875" bestFit="1" customWidth="1"/>
    <col min="1409" max="1409" width="19.5546875" bestFit="1" customWidth="1"/>
    <col min="1410" max="1410" width="18.88671875" bestFit="1" customWidth="1"/>
    <col min="1411" max="1411" width="19.5546875" bestFit="1" customWidth="1"/>
    <col min="1412" max="1412" width="18.88671875" bestFit="1" customWidth="1"/>
    <col min="1413" max="1413" width="19.5546875" bestFit="1" customWidth="1"/>
    <col min="1414" max="1414" width="18.88671875" bestFit="1" customWidth="1"/>
    <col min="1415" max="1415" width="19.5546875" bestFit="1" customWidth="1"/>
    <col min="1416" max="1416" width="18.88671875" bestFit="1" customWidth="1"/>
    <col min="1417" max="1417" width="19.5546875" bestFit="1" customWidth="1"/>
    <col min="1418" max="1418" width="18.88671875" bestFit="1" customWidth="1"/>
    <col min="1419" max="1419" width="19.5546875" bestFit="1" customWidth="1"/>
    <col min="1420" max="1420" width="18.88671875" bestFit="1" customWidth="1"/>
    <col min="1421" max="1421" width="19.5546875" bestFit="1" customWidth="1"/>
    <col min="1422" max="1422" width="18.88671875" bestFit="1" customWidth="1"/>
    <col min="1423" max="1423" width="19.5546875" bestFit="1" customWidth="1"/>
    <col min="1424" max="1424" width="18.88671875" bestFit="1" customWidth="1"/>
    <col min="1425" max="1425" width="19.5546875" bestFit="1" customWidth="1"/>
    <col min="1426" max="1426" width="18.88671875" bestFit="1" customWidth="1"/>
    <col min="1427" max="1427" width="19.5546875" bestFit="1" customWidth="1"/>
    <col min="1428" max="1428" width="18.88671875" bestFit="1" customWidth="1"/>
    <col min="1429" max="1429" width="19.5546875" bestFit="1" customWidth="1"/>
    <col min="1430" max="1430" width="18.88671875" bestFit="1" customWidth="1"/>
    <col min="1431" max="1431" width="19.5546875" bestFit="1" customWidth="1"/>
    <col min="1432" max="1432" width="18.88671875" bestFit="1" customWidth="1"/>
    <col min="1433" max="1433" width="19.5546875" bestFit="1" customWidth="1"/>
    <col min="1434" max="1434" width="18.88671875" bestFit="1" customWidth="1"/>
    <col min="1435" max="1435" width="19.5546875" bestFit="1" customWidth="1"/>
    <col min="1436" max="1436" width="18.88671875" bestFit="1" customWidth="1"/>
    <col min="1437" max="1437" width="19.5546875" bestFit="1" customWidth="1"/>
    <col min="1438" max="1438" width="18.88671875" bestFit="1" customWidth="1"/>
    <col min="1439" max="1439" width="19.5546875" bestFit="1" customWidth="1"/>
    <col min="1440" max="1440" width="18.88671875" bestFit="1" customWidth="1"/>
    <col min="1441" max="1441" width="19.5546875" bestFit="1" customWidth="1"/>
    <col min="1442" max="1442" width="18.88671875" bestFit="1" customWidth="1"/>
    <col min="1443" max="1443" width="19.5546875" bestFit="1" customWidth="1"/>
    <col min="1444" max="1444" width="18.88671875" bestFit="1" customWidth="1"/>
    <col min="1445" max="1445" width="19.5546875" bestFit="1" customWidth="1"/>
    <col min="1446" max="1446" width="18.88671875" bestFit="1" customWidth="1"/>
    <col min="1447" max="1447" width="19.5546875" bestFit="1" customWidth="1"/>
    <col min="1448" max="1448" width="18.88671875" bestFit="1" customWidth="1"/>
    <col min="1449" max="1449" width="19.5546875" bestFit="1" customWidth="1"/>
    <col min="1450" max="1450" width="18.88671875" bestFit="1" customWidth="1"/>
    <col min="1451" max="1451" width="19.5546875" bestFit="1" customWidth="1"/>
    <col min="1452" max="1452" width="18.88671875" bestFit="1" customWidth="1"/>
    <col min="1453" max="1453" width="19.5546875" bestFit="1" customWidth="1"/>
    <col min="1454" max="1454" width="18.88671875" bestFit="1" customWidth="1"/>
    <col min="1455" max="1455" width="19.5546875" bestFit="1" customWidth="1"/>
    <col min="1456" max="1456" width="18.88671875" bestFit="1" customWidth="1"/>
    <col min="1457" max="1457" width="19.5546875" bestFit="1" customWidth="1"/>
    <col min="1458" max="1458" width="18.88671875" bestFit="1" customWidth="1"/>
    <col min="1459" max="1459" width="19.5546875" bestFit="1" customWidth="1"/>
    <col min="1460" max="1460" width="18.88671875" bestFit="1" customWidth="1"/>
    <col min="1461" max="1461" width="19.5546875" bestFit="1" customWidth="1"/>
    <col min="1462" max="1462" width="18.88671875" bestFit="1" customWidth="1"/>
    <col min="1463" max="1463" width="19.5546875" bestFit="1" customWidth="1"/>
    <col min="1464" max="1464" width="18.88671875" bestFit="1" customWidth="1"/>
    <col min="1465" max="1465" width="19.5546875" bestFit="1" customWidth="1"/>
    <col min="1466" max="1466" width="18.88671875" bestFit="1" customWidth="1"/>
    <col min="1467" max="1467" width="19.5546875" bestFit="1" customWidth="1"/>
    <col min="1468" max="1468" width="18.88671875" bestFit="1" customWidth="1"/>
    <col min="1469" max="1469" width="19.5546875" bestFit="1" customWidth="1"/>
    <col min="1470" max="1470" width="18.88671875" bestFit="1" customWidth="1"/>
    <col min="1471" max="1471" width="19.5546875" bestFit="1" customWidth="1"/>
    <col min="1472" max="1472" width="18.88671875" bestFit="1" customWidth="1"/>
    <col min="1473" max="1473" width="19.5546875" bestFit="1" customWidth="1"/>
    <col min="1474" max="1474" width="18.88671875" bestFit="1" customWidth="1"/>
    <col min="1475" max="1475" width="19.5546875" bestFit="1" customWidth="1"/>
    <col min="1476" max="1476" width="18.88671875" bestFit="1" customWidth="1"/>
    <col min="1477" max="1477" width="19.5546875" bestFit="1" customWidth="1"/>
    <col min="1478" max="1478" width="18.88671875" bestFit="1" customWidth="1"/>
    <col min="1479" max="1479" width="19.5546875" bestFit="1" customWidth="1"/>
    <col min="1480" max="1480" width="18.88671875" bestFit="1" customWidth="1"/>
    <col min="1481" max="1481" width="19.5546875" bestFit="1" customWidth="1"/>
    <col min="1482" max="1482" width="18.88671875" bestFit="1" customWidth="1"/>
    <col min="1483" max="1483" width="19.5546875" bestFit="1" customWidth="1"/>
    <col min="1484" max="1484" width="18.88671875" bestFit="1" customWidth="1"/>
    <col min="1485" max="1485" width="19.5546875" bestFit="1" customWidth="1"/>
    <col min="1486" max="1486" width="18.88671875" bestFit="1" customWidth="1"/>
    <col min="1487" max="1487" width="19.5546875" bestFit="1" customWidth="1"/>
    <col min="1488" max="1488" width="18.88671875" bestFit="1" customWidth="1"/>
    <col min="1489" max="1489" width="19.5546875" bestFit="1" customWidth="1"/>
    <col min="1490" max="1490" width="18.88671875" bestFit="1" customWidth="1"/>
    <col min="1491" max="1491" width="19.5546875" bestFit="1" customWidth="1"/>
    <col min="1492" max="1492" width="18.88671875" bestFit="1" customWidth="1"/>
    <col min="1493" max="1493" width="19.5546875" bestFit="1" customWidth="1"/>
    <col min="1494" max="1494" width="18.88671875" bestFit="1" customWidth="1"/>
    <col min="1495" max="1495" width="19.5546875" bestFit="1" customWidth="1"/>
    <col min="1496" max="1496" width="18.88671875" bestFit="1" customWidth="1"/>
    <col min="1497" max="1497" width="19.5546875" bestFit="1" customWidth="1"/>
    <col min="1498" max="1498" width="18.88671875" bestFit="1" customWidth="1"/>
    <col min="1499" max="1499" width="19.5546875" bestFit="1" customWidth="1"/>
    <col min="1500" max="1500" width="18.88671875" bestFit="1" customWidth="1"/>
    <col min="1501" max="1501" width="19.5546875" bestFit="1" customWidth="1"/>
    <col min="1502" max="1502" width="18.88671875" bestFit="1" customWidth="1"/>
    <col min="1503" max="1503" width="19.5546875" bestFit="1" customWidth="1"/>
    <col min="1504" max="1504" width="18.88671875" bestFit="1" customWidth="1"/>
    <col min="1505" max="1505" width="19.5546875" bestFit="1" customWidth="1"/>
    <col min="1506" max="1506" width="18.88671875" bestFit="1" customWidth="1"/>
    <col min="1507" max="1507" width="19.5546875" bestFit="1" customWidth="1"/>
    <col min="1508" max="1508" width="18.88671875" bestFit="1" customWidth="1"/>
    <col min="1509" max="1509" width="19.5546875" bestFit="1" customWidth="1"/>
    <col min="1510" max="1510" width="18.88671875" bestFit="1" customWidth="1"/>
    <col min="1511" max="1511" width="19.5546875" bestFit="1" customWidth="1"/>
    <col min="1512" max="1512" width="18.88671875" bestFit="1" customWidth="1"/>
    <col min="1513" max="1513" width="19.5546875" bestFit="1" customWidth="1"/>
    <col min="1514" max="1514" width="18.88671875" bestFit="1" customWidth="1"/>
    <col min="1515" max="1515" width="19.5546875" bestFit="1" customWidth="1"/>
    <col min="1516" max="1516" width="18.88671875" bestFit="1" customWidth="1"/>
    <col min="1517" max="1517" width="19.5546875" bestFit="1" customWidth="1"/>
    <col min="1518" max="1518" width="18.88671875" bestFit="1" customWidth="1"/>
    <col min="1519" max="1519" width="19.5546875" bestFit="1" customWidth="1"/>
    <col min="1520" max="1520" width="18.88671875" bestFit="1" customWidth="1"/>
    <col min="1521" max="1521" width="19.5546875" bestFit="1" customWidth="1"/>
    <col min="1522" max="1522" width="18.88671875" bestFit="1" customWidth="1"/>
    <col min="1523" max="1523" width="19.5546875" bestFit="1" customWidth="1"/>
    <col min="1524" max="1524" width="18.88671875" bestFit="1" customWidth="1"/>
    <col min="1525" max="1525" width="19.5546875" bestFit="1" customWidth="1"/>
    <col min="1526" max="1526" width="18.88671875" bestFit="1" customWidth="1"/>
    <col min="1527" max="1527" width="19.5546875" bestFit="1" customWidth="1"/>
    <col min="1528" max="1528" width="18.88671875" bestFit="1" customWidth="1"/>
    <col min="1529" max="1529" width="19.5546875" bestFit="1" customWidth="1"/>
    <col min="1530" max="1530" width="18.88671875" bestFit="1" customWidth="1"/>
    <col min="1531" max="1531" width="19.5546875" bestFit="1" customWidth="1"/>
    <col min="1532" max="1532" width="18.88671875" bestFit="1" customWidth="1"/>
    <col min="1533" max="1533" width="19.5546875" bestFit="1" customWidth="1"/>
    <col min="1534" max="1534" width="18.88671875" bestFit="1" customWidth="1"/>
    <col min="1535" max="1535" width="19.5546875" bestFit="1" customWidth="1"/>
    <col min="1536" max="1536" width="18.88671875" bestFit="1" customWidth="1"/>
    <col min="1537" max="1537" width="19.5546875" bestFit="1" customWidth="1"/>
    <col min="1538" max="1538" width="18.88671875" bestFit="1" customWidth="1"/>
    <col min="1539" max="1539" width="19.5546875" bestFit="1" customWidth="1"/>
    <col min="1540" max="1540" width="18.88671875" bestFit="1" customWidth="1"/>
    <col min="1541" max="1541" width="19.5546875" bestFit="1" customWidth="1"/>
    <col min="1542" max="1542" width="18.88671875" bestFit="1" customWidth="1"/>
    <col min="1543" max="1543" width="19.5546875" bestFit="1" customWidth="1"/>
    <col min="1544" max="1544" width="18.88671875" bestFit="1" customWidth="1"/>
    <col min="1545" max="1545" width="19.5546875" bestFit="1" customWidth="1"/>
    <col min="1546" max="1546" width="18.88671875" bestFit="1" customWidth="1"/>
    <col min="1547" max="1547" width="19.5546875" bestFit="1" customWidth="1"/>
    <col min="1548" max="1548" width="18.88671875" bestFit="1" customWidth="1"/>
    <col min="1549" max="1549" width="19.5546875" bestFit="1" customWidth="1"/>
    <col min="1550" max="1550" width="18.88671875" bestFit="1" customWidth="1"/>
    <col min="1551" max="1551" width="19.5546875" bestFit="1" customWidth="1"/>
    <col min="1552" max="1552" width="18.88671875" bestFit="1" customWidth="1"/>
    <col min="1553" max="1553" width="19.5546875" bestFit="1" customWidth="1"/>
    <col min="1554" max="1554" width="18.88671875" bestFit="1" customWidth="1"/>
    <col min="1555" max="1555" width="19.5546875" bestFit="1" customWidth="1"/>
    <col min="1556" max="1556" width="18.88671875" bestFit="1" customWidth="1"/>
    <col min="1557" max="1557" width="19.5546875" bestFit="1" customWidth="1"/>
    <col min="1558" max="1558" width="18.88671875" bestFit="1" customWidth="1"/>
    <col min="1559" max="1559" width="19.5546875" bestFit="1" customWidth="1"/>
    <col min="1560" max="1560" width="18.88671875" bestFit="1" customWidth="1"/>
    <col min="1561" max="1561" width="19.5546875" bestFit="1" customWidth="1"/>
    <col min="1562" max="1562" width="18.88671875" bestFit="1" customWidth="1"/>
    <col min="1563" max="1563" width="19.5546875" bestFit="1" customWidth="1"/>
    <col min="1564" max="1564" width="18.88671875" bestFit="1" customWidth="1"/>
    <col min="1565" max="1565" width="19.5546875" bestFit="1" customWidth="1"/>
    <col min="1566" max="1566" width="18.88671875" bestFit="1" customWidth="1"/>
    <col min="1567" max="1567" width="19.5546875" bestFit="1" customWidth="1"/>
    <col min="1568" max="1568" width="18.88671875" bestFit="1" customWidth="1"/>
    <col min="1569" max="1569" width="19.5546875" bestFit="1" customWidth="1"/>
    <col min="1570" max="1570" width="18.88671875" bestFit="1" customWidth="1"/>
    <col min="1571" max="1571" width="19.5546875" bestFit="1" customWidth="1"/>
    <col min="1572" max="1572" width="18.88671875" bestFit="1" customWidth="1"/>
    <col min="1573" max="1573" width="19.5546875" bestFit="1" customWidth="1"/>
    <col min="1574" max="1574" width="18.88671875" bestFit="1" customWidth="1"/>
    <col min="1575" max="1575" width="19.5546875" bestFit="1" customWidth="1"/>
    <col min="1576" max="1576" width="18.88671875" bestFit="1" customWidth="1"/>
    <col min="1577" max="1577" width="19.5546875" bestFit="1" customWidth="1"/>
    <col min="1578" max="1578" width="18.88671875" bestFit="1" customWidth="1"/>
    <col min="1579" max="1579" width="19.5546875" bestFit="1" customWidth="1"/>
    <col min="1580" max="1580" width="18.88671875" bestFit="1" customWidth="1"/>
    <col min="1581" max="1581" width="19.5546875" bestFit="1" customWidth="1"/>
    <col min="1582" max="1582" width="18.88671875" bestFit="1" customWidth="1"/>
    <col min="1583" max="1583" width="19.5546875" bestFit="1" customWidth="1"/>
    <col min="1584" max="1584" width="18.88671875" bestFit="1" customWidth="1"/>
    <col min="1585" max="1585" width="19.5546875" bestFit="1" customWidth="1"/>
    <col min="1586" max="1586" width="18.88671875" bestFit="1" customWidth="1"/>
    <col min="1587" max="1587" width="19.5546875" bestFit="1" customWidth="1"/>
    <col min="1588" max="1588" width="18.88671875" bestFit="1" customWidth="1"/>
    <col min="1589" max="1589" width="19.5546875" bestFit="1" customWidth="1"/>
    <col min="1590" max="1590" width="18.88671875" bestFit="1" customWidth="1"/>
    <col min="1591" max="1591" width="19.5546875" bestFit="1" customWidth="1"/>
    <col min="1592" max="1592" width="18.88671875" bestFit="1" customWidth="1"/>
    <col min="1593" max="1593" width="19.5546875" bestFit="1" customWidth="1"/>
    <col min="1594" max="1594" width="18.88671875" bestFit="1" customWidth="1"/>
    <col min="1595" max="1595" width="19.5546875" bestFit="1" customWidth="1"/>
    <col min="1596" max="1596" width="18.88671875" bestFit="1" customWidth="1"/>
    <col min="1597" max="1597" width="19.5546875" bestFit="1" customWidth="1"/>
    <col min="1598" max="1598" width="18.88671875" bestFit="1" customWidth="1"/>
    <col min="1599" max="1599" width="19.5546875" bestFit="1" customWidth="1"/>
    <col min="1600" max="1600" width="18.88671875" bestFit="1" customWidth="1"/>
    <col min="1601" max="1601" width="19.5546875" bestFit="1" customWidth="1"/>
    <col min="1602" max="1602" width="18.88671875" bestFit="1" customWidth="1"/>
    <col min="1603" max="1603" width="19.5546875" bestFit="1" customWidth="1"/>
    <col min="1604" max="1604" width="18.88671875" bestFit="1" customWidth="1"/>
    <col min="1605" max="1605" width="19.5546875" bestFit="1" customWidth="1"/>
    <col min="1606" max="1606" width="18.88671875" bestFit="1" customWidth="1"/>
    <col min="1607" max="1607" width="19.5546875" bestFit="1" customWidth="1"/>
    <col min="1608" max="1608" width="18.88671875" bestFit="1" customWidth="1"/>
    <col min="1609" max="1609" width="19.5546875" bestFit="1" customWidth="1"/>
    <col min="1610" max="1610" width="18.88671875" bestFit="1" customWidth="1"/>
    <col min="1611" max="1611" width="19.5546875" bestFit="1" customWidth="1"/>
    <col min="1612" max="1612" width="18.88671875" bestFit="1" customWidth="1"/>
    <col min="1613" max="1613" width="19.5546875" bestFit="1" customWidth="1"/>
    <col min="1614" max="1614" width="18.88671875" bestFit="1" customWidth="1"/>
    <col min="1615" max="1615" width="19.5546875" bestFit="1" customWidth="1"/>
    <col min="1616" max="1616" width="18.88671875" bestFit="1" customWidth="1"/>
    <col min="1617" max="1617" width="19.5546875" bestFit="1" customWidth="1"/>
    <col min="1618" max="1618" width="18.88671875" bestFit="1" customWidth="1"/>
    <col min="1619" max="1619" width="19.5546875" bestFit="1" customWidth="1"/>
    <col min="1620" max="1620" width="18.88671875" bestFit="1" customWidth="1"/>
    <col min="1621" max="1621" width="19.5546875" bestFit="1" customWidth="1"/>
    <col min="1622" max="1622" width="18.88671875" bestFit="1" customWidth="1"/>
    <col min="1623" max="1623" width="19.5546875" bestFit="1" customWidth="1"/>
    <col min="1624" max="1624" width="18.88671875" bestFit="1" customWidth="1"/>
    <col min="1625" max="1625" width="19.5546875" bestFit="1" customWidth="1"/>
    <col min="1626" max="1626" width="18.88671875" bestFit="1" customWidth="1"/>
    <col min="1627" max="1627" width="19.5546875" bestFit="1" customWidth="1"/>
    <col min="1628" max="1628" width="18.88671875" bestFit="1" customWidth="1"/>
    <col min="1629" max="1629" width="19.5546875" bestFit="1" customWidth="1"/>
    <col min="1630" max="1630" width="18.88671875" bestFit="1" customWidth="1"/>
    <col min="1631" max="1631" width="19.5546875" bestFit="1" customWidth="1"/>
    <col min="1632" max="1632" width="18.88671875" bestFit="1" customWidth="1"/>
    <col min="1633" max="1633" width="19.5546875" bestFit="1" customWidth="1"/>
    <col min="1634" max="1634" width="18.88671875" bestFit="1" customWidth="1"/>
    <col min="1635" max="1635" width="19.5546875" bestFit="1" customWidth="1"/>
    <col min="1636" max="1636" width="18.88671875" bestFit="1" customWidth="1"/>
    <col min="1637" max="1637" width="19.5546875" bestFit="1" customWidth="1"/>
    <col min="1638" max="1638" width="18.88671875" bestFit="1" customWidth="1"/>
    <col min="1639" max="1639" width="19.5546875" bestFit="1" customWidth="1"/>
    <col min="1640" max="1640" width="18.88671875" bestFit="1" customWidth="1"/>
    <col min="1641" max="1641" width="19.5546875" bestFit="1" customWidth="1"/>
    <col min="1642" max="1642" width="18.88671875" bestFit="1" customWidth="1"/>
    <col min="1643" max="1643" width="19.5546875" bestFit="1" customWidth="1"/>
    <col min="1644" max="1644" width="18.88671875" bestFit="1" customWidth="1"/>
    <col min="1645" max="1645" width="19.5546875" bestFit="1" customWidth="1"/>
    <col min="1646" max="1646" width="18.88671875" bestFit="1" customWidth="1"/>
    <col min="1647" max="1647" width="19.5546875" bestFit="1" customWidth="1"/>
    <col min="1648" max="1648" width="18.88671875" bestFit="1" customWidth="1"/>
    <col min="1649" max="1649" width="19.5546875" bestFit="1" customWidth="1"/>
    <col min="1650" max="1650" width="18.88671875" bestFit="1" customWidth="1"/>
    <col min="1651" max="1651" width="19.5546875" bestFit="1" customWidth="1"/>
    <col min="1652" max="1652" width="18.88671875" bestFit="1" customWidth="1"/>
    <col min="1653" max="1653" width="19.5546875" bestFit="1" customWidth="1"/>
    <col min="1654" max="1654" width="18.88671875" bestFit="1" customWidth="1"/>
    <col min="1655" max="1655" width="19.5546875" bestFit="1" customWidth="1"/>
    <col min="1656" max="1656" width="18.88671875" bestFit="1" customWidth="1"/>
    <col min="1657" max="1657" width="19.5546875" bestFit="1" customWidth="1"/>
    <col min="1658" max="1658" width="18.88671875" bestFit="1" customWidth="1"/>
    <col min="1659" max="1659" width="19.5546875" bestFit="1" customWidth="1"/>
    <col min="1660" max="1660" width="18.88671875" bestFit="1" customWidth="1"/>
    <col min="1661" max="1661" width="19.5546875" bestFit="1" customWidth="1"/>
    <col min="1662" max="1662" width="18.88671875" bestFit="1" customWidth="1"/>
    <col min="1663" max="1663" width="19.5546875" bestFit="1" customWidth="1"/>
    <col min="1664" max="1664" width="18.88671875" bestFit="1" customWidth="1"/>
    <col min="1665" max="1665" width="19.5546875" bestFit="1" customWidth="1"/>
    <col min="1666" max="1666" width="18.88671875" bestFit="1" customWidth="1"/>
    <col min="1667" max="1667" width="19.5546875" bestFit="1" customWidth="1"/>
    <col min="1668" max="1668" width="18.88671875" bestFit="1" customWidth="1"/>
    <col min="1669" max="1669" width="19.5546875" bestFit="1" customWidth="1"/>
    <col min="1670" max="1670" width="18.88671875" bestFit="1" customWidth="1"/>
    <col min="1671" max="1671" width="19.5546875" bestFit="1" customWidth="1"/>
    <col min="1672" max="1672" width="18.88671875" bestFit="1" customWidth="1"/>
    <col min="1673" max="1673" width="19.5546875" bestFit="1" customWidth="1"/>
    <col min="1674" max="1674" width="18.88671875" bestFit="1" customWidth="1"/>
    <col min="1675" max="1675" width="19.5546875" bestFit="1" customWidth="1"/>
    <col min="1676" max="1676" width="18.88671875" bestFit="1" customWidth="1"/>
    <col min="1677" max="1677" width="19.5546875" bestFit="1" customWidth="1"/>
    <col min="1678" max="1678" width="18.88671875" bestFit="1" customWidth="1"/>
    <col min="1679" max="1679" width="19.5546875" bestFit="1" customWidth="1"/>
    <col min="1680" max="1680" width="18.88671875" bestFit="1" customWidth="1"/>
    <col min="1681" max="1681" width="19.5546875" bestFit="1" customWidth="1"/>
    <col min="1682" max="1682" width="18.88671875" bestFit="1" customWidth="1"/>
    <col min="1683" max="1683" width="19.5546875" bestFit="1" customWidth="1"/>
    <col min="1684" max="1684" width="18.88671875" bestFit="1" customWidth="1"/>
    <col min="1685" max="1685" width="19.5546875" bestFit="1" customWidth="1"/>
    <col min="1686" max="1686" width="18.88671875" bestFit="1" customWidth="1"/>
    <col min="1687" max="1687" width="19.5546875" bestFit="1" customWidth="1"/>
    <col min="1688" max="1688" width="18.88671875" bestFit="1" customWidth="1"/>
    <col min="1689" max="1689" width="19.5546875" bestFit="1" customWidth="1"/>
    <col min="1690" max="1690" width="18.88671875" bestFit="1" customWidth="1"/>
    <col min="1691" max="1691" width="19.5546875" bestFit="1" customWidth="1"/>
    <col min="1692" max="1692" width="18.88671875" bestFit="1" customWidth="1"/>
    <col min="1693" max="1693" width="19.5546875" bestFit="1" customWidth="1"/>
    <col min="1694" max="1694" width="18.88671875" bestFit="1" customWidth="1"/>
    <col min="1695" max="1695" width="19.5546875" bestFit="1" customWidth="1"/>
    <col min="1696" max="1696" width="18.88671875" bestFit="1" customWidth="1"/>
    <col min="1697" max="1697" width="19.5546875" bestFit="1" customWidth="1"/>
    <col min="1698" max="1698" width="18.88671875" bestFit="1" customWidth="1"/>
    <col min="1699" max="1699" width="19.5546875" bestFit="1" customWidth="1"/>
    <col min="1700" max="1700" width="18.88671875" bestFit="1" customWidth="1"/>
    <col min="1701" max="1701" width="19.5546875" bestFit="1" customWidth="1"/>
    <col min="1702" max="1702" width="18.88671875" bestFit="1" customWidth="1"/>
    <col min="1703" max="1703" width="19.5546875" bestFit="1" customWidth="1"/>
    <col min="1704" max="1704" width="18.88671875" bestFit="1" customWidth="1"/>
    <col min="1705" max="1705" width="19.5546875" bestFit="1" customWidth="1"/>
    <col min="1706" max="1706" width="18.88671875" bestFit="1" customWidth="1"/>
    <col min="1707" max="1707" width="19.5546875" bestFit="1" customWidth="1"/>
    <col min="1708" max="1708" width="18.88671875" bestFit="1" customWidth="1"/>
    <col min="1709" max="1709" width="19.5546875" bestFit="1" customWidth="1"/>
    <col min="1710" max="1710" width="18.88671875" bestFit="1" customWidth="1"/>
    <col min="1711" max="1711" width="19.5546875" bestFit="1" customWidth="1"/>
    <col min="1712" max="1712" width="18.88671875" bestFit="1" customWidth="1"/>
    <col min="1713" max="1713" width="19.5546875" bestFit="1" customWidth="1"/>
    <col min="1714" max="1714" width="18.88671875" bestFit="1" customWidth="1"/>
    <col min="1715" max="1715" width="19.5546875" bestFit="1" customWidth="1"/>
    <col min="1716" max="1716" width="18.88671875" bestFit="1" customWidth="1"/>
    <col min="1717" max="1717" width="19.5546875" bestFit="1" customWidth="1"/>
    <col min="1718" max="1718" width="18.88671875" bestFit="1" customWidth="1"/>
    <col min="1719" max="1719" width="19.5546875" bestFit="1" customWidth="1"/>
    <col min="1720" max="1720" width="18.88671875" bestFit="1" customWidth="1"/>
    <col min="1721" max="1721" width="19.5546875" bestFit="1" customWidth="1"/>
    <col min="1722" max="1722" width="18.88671875" bestFit="1" customWidth="1"/>
    <col min="1723" max="1723" width="19.5546875" bestFit="1" customWidth="1"/>
    <col min="1724" max="1724" width="18.88671875" bestFit="1" customWidth="1"/>
    <col min="1725" max="1725" width="19.5546875" bestFit="1" customWidth="1"/>
    <col min="1726" max="1726" width="18.88671875" bestFit="1" customWidth="1"/>
    <col min="1727" max="1727" width="19.5546875" bestFit="1" customWidth="1"/>
    <col min="1728" max="1728" width="18.88671875" bestFit="1" customWidth="1"/>
    <col min="1729" max="1729" width="19.5546875" bestFit="1" customWidth="1"/>
    <col min="1730" max="1730" width="18.88671875" bestFit="1" customWidth="1"/>
    <col min="1731" max="1731" width="19.5546875" bestFit="1" customWidth="1"/>
    <col min="1732" max="1732" width="18.88671875" bestFit="1" customWidth="1"/>
    <col min="1733" max="1733" width="19.5546875" bestFit="1" customWidth="1"/>
    <col min="1734" max="1734" width="18.88671875" bestFit="1" customWidth="1"/>
    <col min="1735" max="1735" width="19.5546875" bestFit="1" customWidth="1"/>
    <col min="1736" max="1736" width="18.88671875" bestFit="1" customWidth="1"/>
    <col min="1737" max="1737" width="19.5546875" bestFit="1" customWidth="1"/>
    <col min="1738" max="1738" width="18.88671875" bestFit="1" customWidth="1"/>
    <col min="1739" max="1739" width="19.5546875" bestFit="1" customWidth="1"/>
    <col min="1740" max="1740" width="18.88671875" bestFit="1" customWidth="1"/>
    <col min="1741" max="1741" width="19.5546875" bestFit="1" customWidth="1"/>
    <col min="1742" max="1742" width="18.88671875" bestFit="1" customWidth="1"/>
    <col min="1743" max="1743" width="19.5546875" bestFit="1" customWidth="1"/>
    <col min="1744" max="1744" width="18.88671875" bestFit="1" customWidth="1"/>
    <col min="1745" max="1745" width="19.5546875" bestFit="1" customWidth="1"/>
    <col min="1746" max="1746" width="18.88671875" bestFit="1" customWidth="1"/>
    <col min="1747" max="1747" width="19.5546875" bestFit="1" customWidth="1"/>
    <col min="1748" max="1748" width="18.88671875" bestFit="1" customWidth="1"/>
    <col min="1749" max="1749" width="19.5546875" bestFit="1" customWidth="1"/>
    <col min="1750" max="1750" width="18.88671875" bestFit="1" customWidth="1"/>
    <col min="1751" max="1751" width="19.5546875" bestFit="1" customWidth="1"/>
    <col min="1752" max="1752" width="18.88671875" bestFit="1" customWidth="1"/>
    <col min="1753" max="1753" width="19.5546875" bestFit="1" customWidth="1"/>
    <col min="1754" max="1754" width="18.88671875" bestFit="1" customWidth="1"/>
    <col min="1755" max="1755" width="19.5546875" bestFit="1" customWidth="1"/>
    <col min="1756" max="1756" width="18.88671875" bestFit="1" customWidth="1"/>
    <col min="1757" max="1757" width="19.5546875" bestFit="1" customWidth="1"/>
    <col min="1758" max="1758" width="18.88671875" bestFit="1" customWidth="1"/>
    <col min="1759" max="1759" width="19.5546875" bestFit="1" customWidth="1"/>
    <col min="1760" max="1760" width="18.88671875" bestFit="1" customWidth="1"/>
    <col min="1761" max="1761" width="19.5546875" bestFit="1" customWidth="1"/>
    <col min="1762" max="1762" width="18.88671875" bestFit="1" customWidth="1"/>
    <col min="1763" max="1763" width="19.5546875" bestFit="1" customWidth="1"/>
    <col min="1764" max="1764" width="18.88671875" bestFit="1" customWidth="1"/>
    <col min="1765" max="1765" width="19.5546875" bestFit="1" customWidth="1"/>
    <col min="1766" max="1766" width="18.88671875" bestFit="1" customWidth="1"/>
    <col min="1767" max="1767" width="19.5546875" bestFit="1" customWidth="1"/>
    <col min="1768" max="1768" width="18.88671875" bestFit="1" customWidth="1"/>
    <col min="1769" max="1769" width="19.5546875" bestFit="1" customWidth="1"/>
    <col min="1770" max="1770" width="18.88671875" bestFit="1" customWidth="1"/>
    <col min="1771" max="1771" width="19.5546875" bestFit="1" customWidth="1"/>
    <col min="1772" max="1772" width="18.88671875" bestFit="1" customWidth="1"/>
    <col min="1773" max="1773" width="19.5546875" bestFit="1" customWidth="1"/>
    <col min="1774" max="1774" width="18.88671875" bestFit="1" customWidth="1"/>
    <col min="1775" max="1775" width="19.5546875" bestFit="1" customWidth="1"/>
    <col min="1776" max="1776" width="18.88671875" bestFit="1" customWidth="1"/>
    <col min="1777" max="1777" width="19.5546875" bestFit="1" customWidth="1"/>
    <col min="1778" max="1778" width="18.88671875" bestFit="1" customWidth="1"/>
    <col min="1779" max="1779" width="19.5546875" bestFit="1" customWidth="1"/>
    <col min="1780" max="1780" width="18.88671875" bestFit="1" customWidth="1"/>
    <col min="1781" max="1781" width="19.5546875" bestFit="1" customWidth="1"/>
    <col min="1782" max="1782" width="18.88671875" bestFit="1" customWidth="1"/>
    <col min="1783" max="1783" width="19.5546875" bestFit="1" customWidth="1"/>
    <col min="1784" max="1784" width="18.88671875" bestFit="1" customWidth="1"/>
    <col min="1785" max="1785" width="19.5546875" bestFit="1" customWidth="1"/>
    <col min="1786" max="1786" width="18.88671875" bestFit="1" customWidth="1"/>
    <col min="1787" max="1787" width="19.5546875" bestFit="1" customWidth="1"/>
    <col min="1788" max="1788" width="18.88671875" bestFit="1" customWidth="1"/>
    <col min="1789" max="1789" width="19.5546875" bestFit="1" customWidth="1"/>
    <col min="1790" max="1790" width="18.88671875" bestFit="1" customWidth="1"/>
    <col min="1791" max="1791" width="19.5546875" bestFit="1" customWidth="1"/>
    <col min="1792" max="1792" width="18.88671875" bestFit="1" customWidth="1"/>
    <col min="1793" max="1793" width="19.5546875" bestFit="1" customWidth="1"/>
    <col min="1794" max="1794" width="18.88671875" bestFit="1" customWidth="1"/>
    <col min="1795" max="1795" width="19.5546875" bestFit="1" customWidth="1"/>
    <col min="1796" max="1796" width="18.88671875" bestFit="1" customWidth="1"/>
    <col min="1797" max="1797" width="19.5546875" bestFit="1" customWidth="1"/>
    <col min="1798" max="1798" width="18.88671875" bestFit="1" customWidth="1"/>
    <col min="1799" max="1799" width="19.5546875" bestFit="1" customWidth="1"/>
    <col min="1800" max="1800" width="18.88671875" bestFit="1" customWidth="1"/>
    <col min="1801" max="1801" width="19.5546875" bestFit="1" customWidth="1"/>
    <col min="1802" max="1802" width="18.88671875" bestFit="1" customWidth="1"/>
    <col min="1803" max="1803" width="19.5546875" bestFit="1" customWidth="1"/>
    <col min="1804" max="1804" width="18.88671875" bestFit="1" customWidth="1"/>
    <col min="1805" max="1805" width="19.5546875" bestFit="1" customWidth="1"/>
    <col min="1806" max="1806" width="18.88671875" bestFit="1" customWidth="1"/>
    <col min="1807" max="1807" width="19.5546875" bestFit="1" customWidth="1"/>
    <col min="1808" max="1808" width="18.88671875" bestFit="1" customWidth="1"/>
    <col min="1809" max="1809" width="19.5546875" bestFit="1" customWidth="1"/>
    <col min="1810" max="1810" width="18.88671875" bestFit="1" customWidth="1"/>
    <col min="1811" max="1811" width="19.5546875" bestFit="1" customWidth="1"/>
    <col min="1812" max="1812" width="18.88671875" bestFit="1" customWidth="1"/>
    <col min="1813" max="1813" width="19.5546875" bestFit="1" customWidth="1"/>
    <col min="1814" max="1814" width="18.88671875" bestFit="1" customWidth="1"/>
    <col min="1815" max="1815" width="19.5546875" bestFit="1" customWidth="1"/>
    <col min="1816" max="1816" width="18.88671875" bestFit="1" customWidth="1"/>
    <col min="1817" max="1817" width="19.5546875" bestFit="1" customWidth="1"/>
    <col min="1818" max="1818" width="18.88671875" bestFit="1" customWidth="1"/>
    <col min="1819" max="1819" width="19.5546875" bestFit="1" customWidth="1"/>
    <col min="1820" max="1820" width="18.88671875" bestFit="1" customWidth="1"/>
    <col min="1821" max="1821" width="19.5546875" bestFit="1" customWidth="1"/>
    <col min="1822" max="1822" width="18.88671875" bestFit="1" customWidth="1"/>
    <col min="1823" max="1823" width="19.5546875" bestFit="1" customWidth="1"/>
    <col min="1824" max="1824" width="18.88671875" bestFit="1" customWidth="1"/>
    <col min="1825" max="1825" width="19.5546875" bestFit="1" customWidth="1"/>
    <col min="1826" max="1826" width="18.88671875" bestFit="1" customWidth="1"/>
    <col min="1827" max="1827" width="19.5546875" bestFit="1" customWidth="1"/>
    <col min="1828" max="1828" width="18.88671875" bestFit="1" customWidth="1"/>
    <col min="1829" max="1829" width="19.5546875" bestFit="1" customWidth="1"/>
    <col min="1830" max="1830" width="18.88671875" bestFit="1" customWidth="1"/>
    <col min="1831" max="1831" width="19.5546875" bestFit="1" customWidth="1"/>
    <col min="1832" max="1832" width="18.88671875" bestFit="1" customWidth="1"/>
    <col min="1833" max="1833" width="19.5546875" bestFit="1" customWidth="1"/>
    <col min="1834" max="1834" width="18.88671875" bestFit="1" customWidth="1"/>
    <col min="1835" max="1835" width="19.5546875" bestFit="1" customWidth="1"/>
    <col min="1836" max="1836" width="18.88671875" bestFit="1" customWidth="1"/>
    <col min="1837" max="1837" width="19.5546875" bestFit="1" customWidth="1"/>
    <col min="1838" max="1838" width="18.88671875" bestFit="1" customWidth="1"/>
    <col min="1839" max="1839" width="19.5546875" bestFit="1" customWidth="1"/>
    <col min="1840" max="1840" width="18.88671875" bestFit="1" customWidth="1"/>
    <col min="1841" max="1841" width="19.5546875" bestFit="1" customWidth="1"/>
    <col min="1842" max="1842" width="18.88671875" bestFit="1" customWidth="1"/>
    <col min="1843" max="1843" width="19.5546875" bestFit="1" customWidth="1"/>
    <col min="1844" max="1844" width="18.88671875" bestFit="1" customWidth="1"/>
    <col min="1845" max="1845" width="19.5546875" bestFit="1" customWidth="1"/>
    <col min="1846" max="1846" width="18.88671875" bestFit="1" customWidth="1"/>
    <col min="1847" max="1847" width="19.5546875" bestFit="1" customWidth="1"/>
    <col min="1848" max="1848" width="18.88671875" bestFit="1" customWidth="1"/>
    <col min="1849" max="1849" width="19.5546875" bestFit="1" customWidth="1"/>
    <col min="1850" max="1850" width="18.88671875" bestFit="1" customWidth="1"/>
    <col min="1851" max="1851" width="19.5546875" bestFit="1" customWidth="1"/>
    <col min="1852" max="1852" width="18.88671875" bestFit="1" customWidth="1"/>
    <col min="1853" max="1853" width="19.5546875" bestFit="1" customWidth="1"/>
    <col min="1854" max="1854" width="18.88671875" bestFit="1" customWidth="1"/>
    <col min="1855" max="1855" width="19.5546875" bestFit="1" customWidth="1"/>
    <col min="1856" max="1856" width="18.88671875" bestFit="1" customWidth="1"/>
    <col min="1857" max="1857" width="19.5546875" bestFit="1" customWidth="1"/>
    <col min="1858" max="1858" width="18.88671875" bestFit="1" customWidth="1"/>
    <col min="1859" max="1859" width="19.5546875" bestFit="1" customWidth="1"/>
    <col min="1860" max="1860" width="18.88671875" bestFit="1" customWidth="1"/>
    <col min="1861" max="1861" width="19.5546875" bestFit="1" customWidth="1"/>
    <col min="1862" max="1862" width="18.88671875" bestFit="1" customWidth="1"/>
    <col min="1863" max="1863" width="19.5546875" bestFit="1" customWidth="1"/>
    <col min="1864" max="1864" width="18.88671875" bestFit="1" customWidth="1"/>
    <col min="1865" max="1865" width="19.5546875" bestFit="1" customWidth="1"/>
    <col min="1866" max="1866" width="18.88671875" bestFit="1" customWidth="1"/>
    <col min="1867" max="1867" width="19.5546875" bestFit="1" customWidth="1"/>
    <col min="1868" max="1868" width="18.88671875" bestFit="1" customWidth="1"/>
    <col min="1869" max="1869" width="19.5546875" bestFit="1" customWidth="1"/>
    <col min="1870" max="1870" width="18.88671875" bestFit="1" customWidth="1"/>
    <col min="1871" max="1871" width="19.5546875" bestFit="1" customWidth="1"/>
    <col min="1872" max="1872" width="18.88671875" bestFit="1" customWidth="1"/>
    <col min="1873" max="1873" width="19.5546875" bestFit="1" customWidth="1"/>
    <col min="1874" max="1874" width="18.88671875" bestFit="1" customWidth="1"/>
    <col min="1875" max="1875" width="19.5546875" bestFit="1" customWidth="1"/>
    <col min="1876" max="1876" width="18.88671875" bestFit="1" customWidth="1"/>
    <col min="1877" max="1877" width="19.5546875" bestFit="1" customWidth="1"/>
    <col min="1878" max="1878" width="18.88671875" bestFit="1" customWidth="1"/>
    <col min="1879" max="1879" width="19.5546875" bestFit="1" customWidth="1"/>
    <col min="1880" max="1880" width="18.88671875" bestFit="1" customWidth="1"/>
    <col min="1881" max="1881" width="19.5546875" bestFit="1" customWidth="1"/>
    <col min="1882" max="1882" width="18.88671875" bestFit="1" customWidth="1"/>
    <col min="1883" max="1883" width="19.5546875" bestFit="1" customWidth="1"/>
    <col min="1884" max="1884" width="18.88671875" bestFit="1" customWidth="1"/>
    <col min="1885" max="1885" width="19.5546875" bestFit="1" customWidth="1"/>
    <col min="1886" max="1886" width="18.88671875" bestFit="1" customWidth="1"/>
    <col min="1887" max="1887" width="19.5546875" bestFit="1" customWidth="1"/>
    <col min="1888" max="1888" width="18.88671875" bestFit="1" customWidth="1"/>
    <col min="1889" max="1889" width="19.5546875" bestFit="1" customWidth="1"/>
    <col min="1890" max="1890" width="18.88671875" bestFit="1" customWidth="1"/>
    <col min="1891" max="1891" width="19.5546875" bestFit="1" customWidth="1"/>
    <col min="1892" max="1892" width="18.88671875" bestFit="1" customWidth="1"/>
    <col min="1893" max="1893" width="19.5546875" bestFit="1" customWidth="1"/>
    <col min="1894" max="1894" width="18.88671875" bestFit="1" customWidth="1"/>
    <col min="1895" max="1895" width="19.5546875" bestFit="1" customWidth="1"/>
    <col min="1896" max="1896" width="18.88671875" bestFit="1" customWidth="1"/>
    <col min="1897" max="1897" width="19.5546875" bestFit="1" customWidth="1"/>
    <col min="1898" max="1898" width="18.88671875" bestFit="1" customWidth="1"/>
    <col min="1899" max="1899" width="19.5546875" bestFit="1" customWidth="1"/>
    <col min="1900" max="1900" width="18.88671875" bestFit="1" customWidth="1"/>
    <col min="1901" max="1901" width="19.5546875" bestFit="1" customWidth="1"/>
    <col min="1902" max="1902" width="18.88671875" bestFit="1" customWidth="1"/>
    <col min="1903" max="1903" width="19.5546875" bestFit="1" customWidth="1"/>
    <col min="1904" max="1904" width="18.88671875" bestFit="1" customWidth="1"/>
    <col min="1905" max="1905" width="19.5546875" bestFit="1" customWidth="1"/>
    <col min="1906" max="1906" width="18.88671875" bestFit="1" customWidth="1"/>
    <col min="1907" max="1907" width="19.5546875" bestFit="1" customWidth="1"/>
    <col min="1908" max="1908" width="18.88671875" bestFit="1" customWidth="1"/>
    <col min="1909" max="1909" width="19.5546875" bestFit="1" customWidth="1"/>
    <col min="1910" max="1910" width="18.88671875" bestFit="1" customWidth="1"/>
    <col min="1911" max="1911" width="19.5546875" bestFit="1" customWidth="1"/>
    <col min="1912" max="1912" width="18.88671875" bestFit="1" customWidth="1"/>
    <col min="1913" max="1913" width="19.5546875" bestFit="1" customWidth="1"/>
    <col min="1914" max="1914" width="18.88671875" bestFit="1" customWidth="1"/>
    <col min="1915" max="1915" width="19.5546875" bestFit="1" customWidth="1"/>
    <col min="1916" max="1916" width="18.88671875" bestFit="1" customWidth="1"/>
    <col min="1917" max="1917" width="19.5546875" bestFit="1" customWidth="1"/>
    <col min="1918" max="1918" width="18.88671875" bestFit="1" customWidth="1"/>
    <col min="1919" max="1919" width="19.5546875" bestFit="1" customWidth="1"/>
    <col min="1920" max="1920" width="18.88671875" bestFit="1" customWidth="1"/>
    <col min="1921" max="1921" width="19.5546875" bestFit="1" customWidth="1"/>
    <col min="1922" max="1922" width="18.88671875" bestFit="1" customWidth="1"/>
    <col min="1923" max="1923" width="19.5546875" bestFit="1" customWidth="1"/>
    <col min="1924" max="1924" width="18.88671875" bestFit="1" customWidth="1"/>
    <col min="1925" max="1925" width="19.5546875" bestFit="1" customWidth="1"/>
    <col min="1926" max="1926" width="18.88671875" bestFit="1" customWidth="1"/>
    <col min="1927" max="1927" width="19.5546875" bestFit="1" customWidth="1"/>
    <col min="1928" max="1928" width="18.88671875" bestFit="1" customWidth="1"/>
    <col min="1929" max="1929" width="19.5546875" bestFit="1" customWidth="1"/>
    <col min="1930" max="1930" width="18.88671875" bestFit="1" customWidth="1"/>
    <col min="1931" max="1931" width="19.5546875" bestFit="1" customWidth="1"/>
    <col min="1932" max="1932" width="18.88671875" bestFit="1" customWidth="1"/>
    <col min="1933" max="1933" width="19.5546875" bestFit="1" customWidth="1"/>
    <col min="1934" max="1934" width="18.88671875" bestFit="1" customWidth="1"/>
    <col min="1935" max="1935" width="19.5546875" bestFit="1" customWidth="1"/>
    <col min="1936" max="1936" width="18.88671875" bestFit="1" customWidth="1"/>
    <col min="1937" max="1937" width="19.5546875" bestFit="1" customWidth="1"/>
    <col min="1938" max="1938" width="18.88671875" bestFit="1" customWidth="1"/>
    <col min="1939" max="1939" width="19.5546875" bestFit="1" customWidth="1"/>
    <col min="1940" max="1940" width="18.88671875" bestFit="1" customWidth="1"/>
    <col min="1941" max="1941" width="19.5546875" bestFit="1" customWidth="1"/>
    <col min="1942" max="1942" width="18.88671875" bestFit="1" customWidth="1"/>
    <col min="1943" max="1943" width="19.5546875" bestFit="1" customWidth="1"/>
    <col min="1944" max="1944" width="18.88671875" bestFit="1" customWidth="1"/>
    <col min="1945" max="1945" width="19.5546875" bestFit="1" customWidth="1"/>
    <col min="1946" max="1946" width="18.88671875" bestFit="1" customWidth="1"/>
    <col min="1947" max="1947" width="19.5546875" bestFit="1" customWidth="1"/>
    <col min="1948" max="1948" width="18.88671875" bestFit="1" customWidth="1"/>
    <col min="1949" max="1949" width="19.5546875" bestFit="1" customWidth="1"/>
    <col min="1950" max="1950" width="18.88671875" bestFit="1" customWidth="1"/>
    <col min="1951" max="1951" width="19.5546875" bestFit="1" customWidth="1"/>
    <col min="1952" max="1952" width="18.88671875" bestFit="1" customWidth="1"/>
    <col min="1953" max="1953" width="19.5546875" bestFit="1" customWidth="1"/>
    <col min="1954" max="1954" width="18.88671875" bestFit="1" customWidth="1"/>
    <col min="1955" max="1955" width="19.5546875" bestFit="1" customWidth="1"/>
    <col min="1956" max="1956" width="18.88671875" bestFit="1" customWidth="1"/>
    <col min="1957" max="1957" width="19.5546875" bestFit="1" customWidth="1"/>
    <col min="1958" max="1958" width="18.88671875" bestFit="1" customWidth="1"/>
    <col min="1959" max="1959" width="19.5546875" bestFit="1" customWidth="1"/>
    <col min="1960" max="1960" width="18.88671875" bestFit="1" customWidth="1"/>
    <col min="1961" max="1961" width="19.5546875" bestFit="1" customWidth="1"/>
    <col min="1962" max="1962" width="18.88671875" bestFit="1" customWidth="1"/>
    <col min="1963" max="1963" width="19.5546875" bestFit="1" customWidth="1"/>
    <col min="1964" max="1964" width="18.88671875" bestFit="1" customWidth="1"/>
    <col min="1965" max="1965" width="19.5546875" bestFit="1" customWidth="1"/>
    <col min="1966" max="1966" width="18.88671875" bestFit="1" customWidth="1"/>
    <col min="1967" max="1967" width="19.5546875" bestFit="1" customWidth="1"/>
    <col min="1968" max="1968" width="18.88671875" bestFit="1" customWidth="1"/>
    <col min="1969" max="1969" width="19.5546875" bestFit="1" customWidth="1"/>
    <col min="1970" max="1970" width="18.88671875" bestFit="1" customWidth="1"/>
    <col min="1971" max="1971" width="19.5546875" bestFit="1" customWidth="1"/>
    <col min="1972" max="1972" width="18.88671875" bestFit="1" customWidth="1"/>
    <col min="1973" max="1973" width="19.5546875" bestFit="1" customWidth="1"/>
    <col min="1974" max="1974" width="18.88671875" bestFit="1" customWidth="1"/>
    <col min="1975" max="1975" width="19.5546875" bestFit="1" customWidth="1"/>
    <col min="1976" max="1976" width="18.88671875" bestFit="1" customWidth="1"/>
    <col min="1977" max="1977" width="19.5546875" bestFit="1" customWidth="1"/>
    <col min="1978" max="1978" width="18.88671875" bestFit="1" customWidth="1"/>
    <col min="1979" max="1979" width="19.5546875" bestFit="1" customWidth="1"/>
    <col min="1980" max="1980" width="18.88671875" bestFit="1" customWidth="1"/>
    <col min="1981" max="1981" width="19.5546875" bestFit="1" customWidth="1"/>
    <col min="1982" max="1982" width="18.88671875" bestFit="1" customWidth="1"/>
    <col min="1983" max="1983" width="19.5546875" bestFit="1" customWidth="1"/>
    <col min="1984" max="1984" width="18.88671875" bestFit="1" customWidth="1"/>
    <col min="1985" max="1985" width="19.5546875" bestFit="1" customWidth="1"/>
    <col min="1986" max="1986" width="18.88671875" bestFit="1" customWidth="1"/>
    <col min="1987" max="1987" width="19.5546875" bestFit="1" customWidth="1"/>
    <col min="1988" max="1988" width="18.88671875" bestFit="1" customWidth="1"/>
    <col min="1989" max="1989" width="19.5546875" bestFit="1" customWidth="1"/>
    <col min="1990" max="1990" width="18.88671875" bestFit="1" customWidth="1"/>
    <col min="1991" max="1991" width="19.5546875" bestFit="1" customWidth="1"/>
    <col min="1992" max="1992" width="18.88671875" bestFit="1" customWidth="1"/>
    <col min="1993" max="1993" width="19.5546875" bestFit="1" customWidth="1"/>
    <col min="1994" max="1994" width="18.88671875" bestFit="1" customWidth="1"/>
    <col min="1995" max="1995" width="19.5546875" bestFit="1" customWidth="1"/>
    <col min="1996" max="1996" width="18.88671875" bestFit="1" customWidth="1"/>
    <col min="1997" max="1997" width="19.5546875" bestFit="1" customWidth="1"/>
    <col min="1998" max="1998" width="18.88671875" bestFit="1" customWidth="1"/>
    <col min="1999" max="1999" width="19.5546875" bestFit="1" customWidth="1"/>
    <col min="2000" max="2000" width="18.88671875" bestFit="1" customWidth="1"/>
    <col min="2001" max="2001" width="19.5546875" bestFit="1" customWidth="1"/>
    <col min="2002" max="2002" width="18.88671875" bestFit="1" customWidth="1"/>
    <col min="2003" max="2003" width="19.5546875" bestFit="1" customWidth="1"/>
    <col min="2004" max="2004" width="18.88671875" bestFit="1" customWidth="1"/>
    <col min="2005" max="2005" width="19.5546875" bestFit="1" customWidth="1"/>
    <col min="2006" max="2006" width="18.88671875" bestFit="1" customWidth="1"/>
    <col min="2007" max="2007" width="19.5546875" bestFit="1" customWidth="1"/>
    <col min="2008" max="2008" width="18.88671875" bestFit="1" customWidth="1"/>
    <col min="2009" max="2009" width="19.5546875" bestFit="1" customWidth="1"/>
    <col min="2010" max="2010" width="18.88671875" bestFit="1" customWidth="1"/>
    <col min="2011" max="2011" width="19.5546875" bestFit="1" customWidth="1"/>
    <col min="2012" max="2012" width="18.88671875" bestFit="1" customWidth="1"/>
    <col min="2013" max="2013" width="19.5546875" bestFit="1" customWidth="1"/>
    <col min="2014" max="2014" width="18.88671875" bestFit="1" customWidth="1"/>
    <col min="2015" max="2015" width="19.5546875" bestFit="1" customWidth="1"/>
    <col min="2016" max="2016" width="18.88671875" bestFit="1" customWidth="1"/>
    <col min="2017" max="2017" width="19.5546875" bestFit="1" customWidth="1"/>
    <col min="2018" max="2018" width="18.88671875" bestFit="1" customWidth="1"/>
    <col min="2019" max="2019" width="19.5546875" bestFit="1" customWidth="1"/>
    <col min="2020" max="2020" width="18.88671875" bestFit="1" customWidth="1"/>
    <col min="2021" max="2021" width="19.5546875" bestFit="1" customWidth="1"/>
    <col min="2022" max="2022" width="18.88671875" bestFit="1" customWidth="1"/>
    <col min="2023" max="2023" width="19.5546875" bestFit="1" customWidth="1"/>
    <col min="2024" max="2024" width="18.88671875" bestFit="1" customWidth="1"/>
    <col min="2025" max="2025" width="19.5546875" bestFit="1" customWidth="1"/>
    <col min="2026" max="2026" width="18.88671875" bestFit="1" customWidth="1"/>
    <col min="2027" max="2027" width="19.5546875" bestFit="1" customWidth="1"/>
    <col min="2028" max="2028" width="18.88671875" bestFit="1" customWidth="1"/>
    <col min="2029" max="2029" width="19.5546875" bestFit="1" customWidth="1"/>
    <col min="2030" max="2030" width="18.88671875" bestFit="1" customWidth="1"/>
    <col min="2031" max="2031" width="19.5546875" bestFit="1" customWidth="1"/>
    <col min="2032" max="2032" width="18.88671875" bestFit="1" customWidth="1"/>
    <col min="2033" max="2033" width="19.5546875" bestFit="1" customWidth="1"/>
    <col min="2034" max="2034" width="18.88671875" bestFit="1" customWidth="1"/>
    <col min="2035" max="2035" width="19.5546875" bestFit="1" customWidth="1"/>
    <col min="2036" max="2036" width="18.88671875" bestFit="1" customWidth="1"/>
    <col min="2037" max="2037" width="19.5546875" bestFit="1" customWidth="1"/>
    <col min="2038" max="2038" width="18.88671875" bestFit="1" customWidth="1"/>
    <col min="2039" max="2039" width="19.5546875" bestFit="1" customWidth="1"/>
    <col min="2040" max="2040" width="18.88671875" bestFit="1" customWidth="1"/>
    <col min="2041" max="2041" width="19.5546875" bestFit="1" customWidth="1"/>
    <col min="2042" max="2042" width="18.88671875" bestFit="1" customWidth="1"/>
    <col min="2043" max="2043" width="19.5546875" bestFit="1" customWidth="1"/>
    <col min="2044" max="2044" width="18.88671875" bestFit="1" customWidth="1"/>
    <col min="2045" max="2045" width="19.5546875" bestFit="1" customWidth="1"/>
    <col min="2046" max="2046" width="18.88671875" bestFit="1" customWidth="1"/>
    <col min="2047" max="2047" width="19.5546875" bestFit="1" customWidth="1"/>
    <col min="2048" max="2048" width="18.88671875" bestFit="1" customWidth="1"/>
    <col min="2049" max="2049" width="19.5546875" bestFit="1" customWidth="1"/>
    <col min="2050" max="2050" width="18.88671875" bestFit="1" customWidth="1"/>
    <col min="2051" max="2051" width="19.5546875" bestFit="1" customWidth="1"/>
    <col min="2052" max="2052" width="18.88671875" bestFit="1" customWidth="1"/>
    <col min="2053" max="2053" width="19.5546875" bestFit="1" customWidth="1"/>
    <col min="2054" max="2054" width="18.88671875" bestFit="1" customWidth="1"/>
    <col min="2055" max="2055" width="19.5546875" bestFit="1" customWidth="1"/>
    <col min="2056" max="2056" width="18.88671875" bestFit="1" customWidth="1"/>
    <col min="2057" max="2057" width="19.5546875" bestFit="1" customWidth="1"/>
    <col min="2058" max="2058" width="18.88671875" bestFit="1" customWidth="1"/>
    <col min="2059" max="2059" width="19.5546875" bestFit="1" customWidth="1"/>
    <col min="2060" max="2060" width="18.88671875" bestFit="1" customWidth="1"/>
    <col min="2061" max="2061" width="19.5546875" bestFit="1" customWidth="1"/>
    <col min="2062" max="2062" width="18.88671875" bestFit="1" customWidth="1"/>
    <col min="2063" max="2063" width="19.5546875" bestFit="1" customWidth="1"/>
    <col min="2064" max="2064" width="18.88671875" bestFit="1" customWidth="1"/>
    <col min="2065" max="2065" width="19.5546875" bestFit="1" customWidth="1"/>
    <col min="2066" max="2066" width="18.88671875" bestFit="1" customWidth="1"/>
    <col min="2067" max="2067" width="19.5546875" bestFit="1" customWidth="1"/>
    <col min="2068" max="2068" width="18.88671875" bestFit="1" customWidth="1"/>
    <col min="2069" max="2069" width="19.5546875" bestFit="1" customWidth="1"/>
    <col min="2070" max="2070" width="18.88671875" bestFit="1" customWidth="1"/>
    <col min="2071" max="2071" width="19.5546875" bestFit="1" customWidth="1"/>
    <col min="2072" max="2072" width="18.88671875" bestFit="1" customWidth="1"/>
    <col min="2073" max="2073" width="19.5546875" bestFit="1" customWidth="1"/>
    <col min="2074" max="2074" width="18.88671875" bestFit="1" customWidth="1"/>
    <col min="2075" max="2075" width="19.5546875" bestFit="1" customWidth="1"/>
    <col min="2076" max="2076" width="18.88671875" bestFit="1" customWidth="1"/>
    <col min="2077" max="2077" width="19.5546875" bestFit="1" customWidth="1"/>
    <col min="2078" max="2078" width="18.88671875" bestFit="1" customWidth="1"/>
    <col min="2079" max="2079" width="19.5546875" bestFit="1" customWidth="1"/>
    <col min="2080" max="2080" width="18.88671875" bestFit="1" customWidth="1"/>
    <col min="2081" max="2081" width="19.5546875" bestFit="1" customWidth="1"/>
    <col min="2082" max="2082" width="18.88671875" bestFit="1" customWidth="1"/>
    <col min="2083" max="2083" width="19.5546875" bestFit="1" customWidth="1"/>
    <col min="2084" max="2084" width="18.88671875" bestFit="1" customWidth="1"/>
    <col min="2085" max="2085" width="19.5546875" bestFit="1" customWidth="1"/>
    <col min="2086" max="2086" width="18.88671875" bestFit="1" customWidth="1"/>
    <col min="2087" max="2087" width="19.5546875" bestFit="1" customWidth="1"/>
    <col min="2088" max="2088" width="18.88671875" bestFit="1" customWidth="1"/>
    <col min="2089" max="2089" width="19.5546875" bestFit="1" customWidth="1"/>
    <col min="2090" max="2090" width="18.88671875" bestFit="1" customWidth="1"/>
    <col min="2091" max="2091" width="19.5546875" bestFit="1" customWidth="1"/>
    <col min="2092" max="2092" width="18.88671875" bestFit="1" customWidth="1"/>
    <col min="2093" max="2093" width="19.5546875" bestFit="1" customWidth="1"/>
    <col min="2094" max="2094" width="18.88671875" bestFit="1" customWidth="1"/>
    <col min="2095" max="2095" width="19.5546875" bestFit="1" customWidth="1"/>
    <col min="2096" max="2096" width="18.88671875" bestFit="1" customWidth="1"/>
    <col min="2097" max="2097" width="19.5546875" bestFit="1" customWidth="1"/>
    <col min="2098" max="2098" width="18.88671875" bestFit="1" customWidth="1"/>
    <col min="2099" max="2099" width="19.5546875" bestFit="1" customWidth="1"/>
    <col min="2100" max="2100" width="18.88671875" bestFit="1" customWidth="1"/>
    <col min="2101" max="2101" width="19.5546875" bestFit="1" customWidth="1"/>
    <col min="2102" max="2102" width="18.88671875" bestFit="1" customWidth="1"/>
    <col min="2103" max="2103" width="19.5546875" bestFit="1" customWidth="1"/>
    <col min="2104" max="2104" width="18.88671875" bestFit="1" customWidth="1"/>
    <col min="2105" max="2105" width="19.5546875" bestFit="1" customWidth="1"/>
    <col min="2106" max="2106" width="18.88671875" bestFit="1" customWidth="1"/>
    <col min="2107" max="2107" width="19.5546875" bestFit="1" customWidth="1"/>
    <col min="2108" max="2108" width="18.88671875" bestFit="1" customWidth="1"/>
    <col min="2109" max="2109" width="19.5546875" bestFit="1" customWidth="1"/>
    <col min="2110" max="2110" width="18.88671875" bestFit="1" customWidth="1"/>
    <col min="2111" max="2111" width="19.5546875" bestFit="1" customWidth="1"/>
    <col min="2112" max="2112" width="18.88671875" bestFit="1" customWidth="1"/>
    <col min="2113" max="2113" width="19.5546875" bestFit="1" customWidth="1"/>
    <col min="2114" max="2114" width="18.88671875" bestFit="1" customWidth="1"/>
    <col min="2115" max="2115" width="19.5546875" bestFit="1" customWidth="1"/>
    <col min="2116" max="2116" width="18.88671875" bestFit="1" customWidth="1"/>
    <col min="2117" max="2117" width="19.5546875" bestFit="1" customWidth="1"/>
    <col min="2118" max="2118" width="18.88671875" bestFit="1" customWidth="1"/>
    <col min="2119" max="2119" width="19.5546875" bestFit="1" customWidth="1"/>
    <col min="2120" max="2120" width="18.88671875" bestFit="1" customWidth="1"/>
    <col min="2121" max="2121" width="19.5546875" bestFit="1" customWidth="1"/>
    <col min="2122" max="2122" width="18.88671875" bestFit="1" customWidth="1"/>
    <col min="2123" max="2123" width="19.5546875" bestFit="1" customWidth="1"/>
    <col min="2124" max="2124" width="18.88671875" bestFit="1" customWidth="1"/>
    <col min="2125" max="2125" width="19.5546875" bestFit="1" customWidth="1"/>
    <col min="2126" max="2126" width="18.88671875" bestFit="1" customWidth="1"/>
    <col min="2127" max="2127" width="19.5546875" bestFit="1" customWidth="1"/>
    <col min="2128" max="2128" width="18.88671875" bestFit="1" customWidth="1"/>
    <col min="2129" max="2129" width="19.5546875" bestFit="1" customWidth="1"/>
    <col min="2130" max="2130" width="18.88671875" bestFit="1" customWidth="1"/>
    <col min="2131" max="2131" width="19.5546875" bestFit="1" customWidth="1"/>
    <col min="2132" max="2132" width="18.88671875" bestFit="1" customWidth="1"/>
    <col min="2133" max="2133" width="19.5546875" bestFit="1" customWidth="1"/>
    <col min="2134" max="2134" width="18.88671875" bestFit="1" customWidth="1"/>
    <col min="2135" max="2135" width="19.5546875" bestFit="1" customWidth="1"/>
    <col min="2136" max="2136" width="18.88671875" bestFit="1" customWidth="1"/>
    <col min="2137" max="2137" width="19.5546875" bestFit="1" customWidth="1"/>
    <col min="2138" max="2138" width="18.88671875" bestFit="1" customWidth="1"/>
    <col min="2139" max="2139" width="19.5546875" bestFit="1" customWidth="1"/>
    <col min="2140" max="2140" width="18.88671875" bestFit="1" customWidth="1"/>
    <col min="2141" max="2141" width="19.5546875" bestFit="1" customWidth="1"/>
    <col min="2142" max="2142" width="18.88671875" bestFit="1" customWidth="1"/>
    <col min="2143" max="2143" width="19.5546875" bestFit="1" customWidth="1"/>
    <col min="2144" max="2144" width="18.88671875" bestFit="1" customWidth="1"/>
    <col min="2145" max="2145" width="19.5546875" bestFit="1" customWidth="1"/>
    <col min="2146" max="2146" width="18.88671875" bestFit="1" customWidth="1"/>
    <col min="2147" max="2147" width="19.5546875" bestFit="1" customWidth="1"/>
    <col min="2148" max="2148" width="18.88671875" bestFit="1" customWidth="1"/>
    <col min="2149" max="2149" width="19.5546875" bestFit="1" customWidth="1"/>
    <col min="2150" max="2150" width="18.88671875" bestFit="1" customWidth="1"/>
    <col min="2151" max="2151" width="19.5546875" bestFit="1" customWidth="1"/>
    <col min="2152" max="2152" width="18.88671875" bestFit="1" customWidth="1"/>
    <col min="2153" max="2153" width="19.5546875" bestFit="1" customWidth="1"/>
    <col min="2154" max="2154" width="18.88671875" bestFit="1" customWidth="1"/>
    <col min="2155" max="2155" width="19.5546875" bestFit="1" customWidth="1"/>
    <col min="2156" max="2156" width="18.88671875" bestFit="1" customWidth="1"/>
    <col min="2157" max="2157" width="19.5546875" bestFit="1" customWidth="1"/>
    <col min="2158" max="2158" width="18.88671875" bestFit="1" customWidth="1"/>
    <col min="2159" max="2159" width="19.5546875" bestFit="1" customWidth="1"/>
    <col min="2160" max="2160" width="18.88671875" bestFit="1" customWidth="1"/>
    <col min="2161" max="2161" width="19.5546875" bestFit="1" customWidth="1"/>
    <col min="2162" max="2162" width="18.88671875" bestFit="1" customWidth="1"/>
    <col min="2163" max="2163" width="19.5546875" bestFit="1" customWidth="1"/>
    <col min="2164" max="2164" width="18.88671875" bestFit="1" customWidth="1"/>
    <col min="2165" max="2165" width="19.5546875" bestFit="1" customWidth="1"/>
    <col min="2166" max="2166" width="18.88671875" bestFit="1" customWidth="1"/>
    <col min="2167" max="2167" width="19.5546875" bestFit="1" customWidth="1"/>
    <col min="2168" max="2168" width="18.88671875" bestFit="1" customWidth="1"/>
    <col min="2169" max="2169" width="19.5546875" bestFit="1" customWidth="1"/>
    <col min="2170" max="2170" width="18.88671875" bestFit="1" customWidth="1"/>
    <col min="2171" max="2171" width="19.5546875" bestFit="1" customWidth="1"/>
    <col min="2172" max="2172" width="18.88671875" bestFit="1" customWidth="1"/>
    <col min="2173" max="2173" width="19.5546875" bestFit="1" customWidth="1"/>
    <col min="2174" max="2174" width="18.88671875" bestFit="1" customWidth="1"/>
    <col min="2175" max="2175" width="19.5546875" bestFit="1" customWidth="1"/>
    <col min="2176" max="2176" width="18.88671875" bestFit="1" customWidth="1"/>
    <col min="2177" max="2177" width="19.5546875" bestFit="1" customWidth="1"/>
    <col min="2178" max="2178" width="18.88671875" bestFit="1" customWidth="1"/>
    <col min="2179" max="2179" width="19.5546875" bestFit="1" customWidth="1"/>
    <col min="2180" max="2180" width="18.88671875" bestFit="1" customWidth="1"/>
    <col min="2181" max="2181" width="19.5546875" bestFit="1" customWidth="1"/>
    <col min="2182" max="2182" width="18.88671875" bestFit="1" customWidth="1"/>
    <col min="2183" max="2183" width="19.5546875" bestFit="1" customWidth="1"/>
    <col min="2184" max="2184" width="18.88671875" bestFit="1" customWidth="1"/>
    <col min="2185" max="2185" width="19.5546875" bestFit="1" customWidth="1"/>
    <col min="2186" max="2186" width="18.88671875" bestFit="1" customWidth="1"/>
    <col min="2187" max="2187" width="19.5546875" bestFit="1" customWidth="1"/>
    <col min="2188" max="2188" width="18.88671875" bestFit="1" customWidth="1"/>
    <col min="2189" max="2189" width="19.5546875" bestFit="1" customWidth="1"/>
    <col min="2190" max="2190" width="18.88671875" bestFit="1" customWidth="1"/>
    <col min="2191" max="2191" width="19.5546875" bestFit="1" customWidth="1"/>
    <col min="2192" max="2192" width="18.88671875" bestFit="1" customWidth="1"/>
    <col min="2193" max="2193" width="19.5546875" bestFit="1" customWidth="1"/>
    <col min="2194" max="2194" width="18.88671875" bestFit="1" customWidth="1"/>
    <col min="2195" max="2195" width="19.5546875" bestFit="1" customWidth="1"/>
    <col min="2196" max="2196" width="18.88671875" bestFit="1" customWidth="1"/>
    <col min="2197" max="2197" width="19.5546875" bestFit="1" customWidth="1"/>
    <col min="2198" max="2198" width="18.88671875" bestFit="1" customWidth="1"/>
    <col min="2199" max="2199" width="19.5546875" bestFit="1" customWidth="1"/>
    <col min="2200" max="2200" width="18.88671875" bestFit="1" customWidth="1"/>
    <col min="2201" max="2201" width="19.5546875" bestFit="1" customWidth="1"/>
    <col min="2202" max="2202" width="18.88671875" bestFit="1" customWidth="1"/>
    <col min="2203" max="2203" width="19.5546875" bestFit="1" customWidth="1"/>
    <col min="2204" max="2204" width="18.88671875" bestFit="1" customWidth="1"/>
    <col min="2205" max="2205" width="19.5546875" bestFit="1" customWidth="1"/>
    <col min="2206" max="2206" width="18.88671875" bestFit="1" customWidth="1"/>
    <col min="2207" max="2207" width="19.5546875" bestFit="1" customWidth="1"/>
    <col min="2208" max="2208" width="18.88671875" bestFit="1" customWidth="1"/>
    <col min="2209" max="2209" width="19.5546875" bestFit="1" customWidth="1"/>
    <col min="2210" max="2210" width="18.88671875" bestFit="1" customWidth="1"/>
    <col min="2211" max="2211" width="19.5546875" bestFit="1" customWidth="1"/>
    <col min="2212" max="2212" width="18.88671875" bestFit="1" customWidth="1"/>
    <col min="2213" max="2213" width="19.5546875" bestFit="1" customWidth="1"/>
    <col min="2214" max="2214" width="18.88671875" bestFit="1" customWidth="1"/>
    <col min="2215" max="2215" width="19.5546875" bestFit="1" customWidth="1"/>
    <col min="2216" max="2216" width="18.88671875" bestFit="1" customWidth="1"/>
    <col min="2217" max="2217" width="19.5546875" bestFit="1" customWidth="1"/>
    <col min="2218" max="2218" width="18.88671875" bestFit="1" customWidth="1"/>
    <col min="2219" max="2219" width="19.5546875" bestFit="1" customWidth="1"/>
    <col min="2220" max="2220" width="18.88671875" bestFit="1" customWidth="1"/>
    <col min="2221" max="2221" width="19.5546875" bestFit="1" customWidth="1"/>
    <col min="2222" max="2222" width="18.88671875" bestFit="1" customWidth="1"/>
    <col min="2223" max="2223" width="19.5546875" bestFit="1" customWidth="1"/>
    <col min="2224" max="2224" width="18.88671875" bestFit="1" customWidth="1"/>
    <col min="2225" max="2225" width="19.5546875" bestFit="1" customWidth="1"/>
    <col min="2226" max="2226" width="18.88671875" bestFit="1" customWidth="1"/>
    <col min="2227" max="2227" width="19.5546875" bestFit="1" customWidth="1"/>
    <col min="2228" max="2228" width="18.88671875" bestFit="1" customWidth="1"/>
    <col min="2229" max="2229" width="19.5546875" bestFit="1" customWidth="1"/>
    <col min="2230" max="2230" width="18.88671875" bestFit="1" customWidth="1"/>
    <col min="2231" max="2231" width="19.5546875" bestFit="1" customWidth="1"/>
    <col min="2232" max="2232" width="18.88671875" bestFit="1" customWidth="1"/>
    <col min="2233" max="2233" width="19.5546875" bestFit="1" customWidth="1"/>
    <col min="2234" max="2234" width="18.88671875" bestFit="1" customWidth="1"/>
    <col min="2235" max="2235" width="19.5546875" bestFit="1" customWidth="1"/>
    <col min="2236" max="2236" width="18.88671875" bestFit="1" customWidth="1"/>
    <col min="2237" max="2237" width="19.5546875" bestFit="1" customWidth="1"/>
    <col min="2238" max="2238" width="18.88671875" bestFit="1" customWidth="1"/>
    <col min="2239" max="2239" width="19.5546875" bestFit="1" customWidth="1"/>
    <col min="2240" max="2240" width="18.88671875" bestFit="1" customWidth="1"/>
    <col min="2241" max="2241" width="19.5546875" bestFit="1" customWidth="1"/>
    <col min="2242" max="2242" width="18.88671875" bestFit="1" customWidth="1"/>
    <col min="2243" max="2243" width="19.5546875" bestFit="1" customWidth="1"/>
    <col min="2244" max="2244" width="18.88671875" bestFit="1" customWidth="1"/>
    <col min="2245" max="2245" width="19.5546875" bestFit="1" customWidth="1"/>
    <col min="2246" max="2246" width="18.88671875" bestFit="1" customWidth="1"/>
    <col min="2247" max="2247" width="19.5546875" bestFit="1" customWidth="1"/>
    <col min="2248" max="2248" width="18.88671875" bestFit="1" customWidth="1"/>
    <col min="2249" max="2249" width="19.5546875" bestFit="1" customWidth="1"/>
    <col min="2250" max="2250" width="18.88671875" bestFit="1" customWidth="1"/>
    <col min="2251" max="2251" width="19.5546875" bestFit="1" customWidth="1"/>
    <col min="2252" max="2252" width="18.88671875" bestFit="1" customWidth="1"/>
    <col min="2253" max="2253" width="19.5546875" bestFit="1" customWidth="1"/>
    <col min="2254" max="2254" width="18.88671875" bestFit="1" customWidth="1"/>
    <col min="2255" max="2255" width="19.5546875" bestFit="1" customWidth="1"/>
    <col min="2256" max="2256" width="18.88671875" bestFit="1" customWidth="1"/>
    <col min="2257" max="2257" width="19.5546875" bestFit="1" customWidth="1"/>
    <col min="2258" max="2258" width="18.88671875" bestFit="1" customWidth="1"/>
    <col min="2259" max="2259" width="19.5546875" bestFit="1" customWidth="1"/>
    <col min="2260" max="2260" width="18.88671875" bestFit="1" customWidth="1"/>
    <col min="2261" max="2261" width="19.5546875" bestFit="1" customWidth="1"/>
    <col min="2262" max="2262" width="18.88671875" bestFit="1" customWidth="1"/>
    <col min="2263" max="2263" width="19.5546875" bestFit="1" customWidth="1"/>
    <col min="2264" max="2264" width="18.88671875" bestFit="1" customWidth="1"/>
    <col min="2265" max="2265" width="19.5546875" bestFit="1" customWidth="1"/>
    <col min="2266" max="2266" width="18.88671875" bestFit="1" customWidth="1"/>
    <col min="2267" max="2267" width="19.5546875" bestFit="1" customWidth="1"/>
    <col min="2268" max="2268" width="18.88671875" bestFit="1" customWidth="1"/>
    <col min="2269" max="2269" width="19.5546875" bestFit="1" customWidth="1"/>
    <col min="2270" max="2270" width="18.88671875" bestFit="1" customWidth="1"/>
    <col min="2271" max="2271" width="19.5546875" bestFit="1" customWidth="1"/>
    <col min="2272" max="2272" width="18.88671875" bestFit="1" customWidth="1"/>
    <col min="2273" max="2273" width="19.5546875" bestFit="1" customWidth="1"/>
    <col min="2274" max="2274" width="18.88671875" bestFit="1" customWidth="1"/>
    <col min="2275" max="2275" width="19.5546875" bestFit="1" customWidth="1"/>
    <col min="2276" max="2276" width="18.88671875" bestFit="1" customWidth="1"/>
    <col min="2277" max="2277" width="19.5546875" bestFit="1" customWidth="1"/>
    <col min="2278" max="2278" width="18.88671875" bestFit="1" customWidth="1"/>
    <col min="2279" max="2279" width="19.5546875" bestFit="1" customWidth="1"/>
    <col min="2280" max="2280" width="18.88671875" bestFit="1" customWidth="1"/>
    <col min="2281" max="2281" width="19.5546875" bestFit="1" customWidth="1"/>
    <col min="2282" max="2282" width="18.88671875" bestFit="1" customWidth="1"/>
    <col min="2283" max="2283" width="19.5546875" bestFit="1" customWidth="1"/>
    <col min="2284" max="2284" width="18.88671875" bestFit="1" customWidth="1"/>
    <col min="2285" max="2285" width="19.5546875" bestFit="1" customWidth="1"/>
    <col min="2286" max="2286" width="18.88671875" bestFit="1" customWidth="1"/>
    <col min="2287" max="2287" width="19.5546875" bestFit="1" customWidth="1"/>
    <col min="2288" max="2288" width="18.88671875" bestFit="1" customWidth="1"/>
    <col min="2289" max="2289" width="19.5546875" bestFit="1" customWidth="1"/>
    <col min="2290" max="2290" width="18.88671875" bestFit="1" customWidth="1"/>
    <col min="2291" max="2291" width="19.5546875" bestFit="1" customWidth="1"/>
    <col min="2292" max="2292" width="18.88671875" bestFit="1" customWidth="1"/>
    <col min="2293" max="2293" width="19.5546875" bestFit="1" customWidth="1"/>
    <col min="2294" max="2294" width="18.88671875" bestFit="1" customWidth="1"/>
    <col min="2295" max="2295" width="19.5546875" bestFit="1" customWidth="1"/>
    <col min="2296" max="2296" width="18.88671875" bestFit="1" customWidth="1"/>
    <col min="2297" max="2297" width="19.5546875" bestFit="1" customWidth="1"/>
    <col min="2298" max="2298" width="18.88671875" bestFit="1" customWidth="1"/>
    <col min="2299" max="2299" width="19.5546875" bestFit="1" customWidth="1"/>
    <col min="2300" max="2300" width="18.88671875" bestFit="1" customWidth="1"/>
    <col min="2301" max="2301" width="19.5546875" bestFit="1" customWidth="1"/>
    <col min="2302" max="2302" width="18.88671875" bestFit="1" customWidth="1"/>
    <col min="2303" max="2303" width="19.5546875" bestFit="1" customWidth="1"/>
    <col min="2304" max="2304" width="18.88671875" bestFit="1" customWidth="1"/>
    <col min="2305" max="2305" width="19.5546875" bestFit="1" customWidth="1"/>
    <col min="2306" max="2306" width="18.88671875" bestFit="1" customWidth="1"/>
    <col min="2307" max="2307" width="19.5546875" bestFit="1" customWidth="1"/>
    <col min="2308" max="2308" width="18.88671875" bestFit="1" customWidth="1"/>
    <col min="2309" max="2309" width="19.5546875" bestFit="1" customWidth="1"/>
    <col min="2310" max="2310" width="18.88671875" bestFit="1" customWidth="1"/>
    <col min="2311" max="2311" width="19.5546875" bestFit="1" customWidth="1"/>
    <col min="2312" max="2312" width="18.88671875" bestFit="1" customWidth="1"/>
    <col min="2313" max="2313" width="19.5546875" bestFit="1" customWidth="1"/>
    <col min="2314" max="2314" width="18.88671875" bestFit="1" customWidth="1"/>
    <col min="2315" max="2315" width="19.5546875" bestFit="1" customWidth="1"/>
    <col min="2316" max="2316" width="18.88671875" bestFit="1" customWidth="1"/>
    <col min="2317" max="2317" width="19.5546875" bestFit="1" customWidth="1"/>
    <col min="2318" max="2318" width="18.88671875" bestFit="1" customWidth="1"/>
    <col min="2319" max="2319" width="19.5546875" bestFit="1" customWidth="1"/>
    <col min="2320" max="2320" width="18.88671875" bestFit="1" customWidth="1"/>
    <col min="2321" max="2321" width="19.5546875" bestFit="1" customWidth="1"/>
    <col min="2322" max="2322" width="18.88671875" bestFit="1" customWidth="1"/>
    <col min="2323" max="2323" width="19.5546875" bestFit="1" customWidth="1"/>
    <col min="2324" max="2324" width="18.88671875" bestFit="1" customWidth="1"/>
    <col min="2325" max="2325" width="19.5546875" bestFit="1" customWidth="1"/>
    <col min="2326" max="2326" width="18.88671875" bestFit="1" customWidth="1"/>
    <col min="2327" max="2327" width="19.5546875" bestFit="1" customWidth="1"/>
    <col min="2328" max="2328" width="18.88671875" bestFit="1" customWidth="1"/>
    <col min="2329" max="2329" width="19.5546875" bestFit="1" customWidth="1"/>
    <col min="2330" max="2330" width="18.88671875" bestFit="1" customWidth="1"/>
    <col min="2331" max="2331" width="19.5546875" bestFit="1" customWidth="1"/>
    <col min="2332" max="2332" width="18.88671875" bestFit="1" customWidth="1"/>
    <col min="2333" max="2333" width="19.5546875" bestFit="1" customWidth="1"/>
    <col min="2334" max="2334" width="18.88671875" bestFit="1" customWidth="1"/>
    <col min="2335" max="2335" width="19.5546875" bestFit="1" customWidth="1"/>
    <col min="2336" max="2336" width="18.88671875" bestFit="1" customWidth="1"/>
    <col min="2337" max="2337" width="19.5546875" bestFit="1" customWidth="1"/>
    <col min="2338" max="2338" width="18.88671875" bestFit="1" customWidth="1"/>
    <col min="2339" max="2339" width="19.5546875" bestFit="1" customWidth="1"/>
    <col min="2340" max="2340" width="18.88671875" bestFit="1" customWidth="1"/>
    <col min="2341" max="2341" width="19.5546875" bestFit="1" customWidth="1"/>
    <col min="2342" max="2342" width="18.88671875" bestFit="1" customWidth="1"/>
    <col min="2343" max="2343" width="19.5546875" bestFit="1" customWidth="1"/>
    <col min="2344" max="2344" width="18.88671875" bestFit="1" customWidth="1"/>
    <col min="2345" max="2345" width="19.5546875" bestFit="1" customWidth="1"/>
    <col min="2346" max="2346" width="18.88671875" bestFit="1" customWidth="1"/>
    <col min="2347" max="2347" width="19.5546875" bestFit="1" customWidth="1"/>
    <col min="2348" max="2348" width="18.88671875" bestFit="1" customWidth="1"/>
    <col min="2349" max="2349" width="19.5546875" bestFit="1" customWidth="1"/>
    <col min="2350" max="2350" width="18.88671875" bestFit="1" customWidth="1"/>
    <col min="2351" max="2351" width="19.5546875" bestFit="1" customWidth="1"/>
    <col min="2352" max="2352" width="18.88671875" bestFit="1" customWidth="1"/>
    <col min="2353" max="2353" width="19.5546875" bestFit="1" customWidth="1"/>
    <col min="2354" max="2354" width="18.88671875" bestFit="1" customWidth="1"/>
    <col min="2355" max="2355" width="19.5546875" bestFit="1" customWidth="1"/>
    <col min="2356" max="2356" width="18.88671875" bestFit="1" customWidth="1"/>
    <col min="2357" max="2357" width="19.5546875" bestFit="1" customWidth="1"/>
    <col min="2358" max="2358" width="18.88671875" bestFit="1" customWidth="1"/>
    <col min="2359" max="2359" width="19.5546875" bestFit="1" customWidth="1"/>
    <col min="2360" max="2360" width="18.88671875" bestFit="1" customWidth="1"/>
    <col min="2361" max="2361" width="19.5546875" bestFit="1" customWidth="1"/>
    <col min="2362" max="2362" width="18.88671875" bestFit="1" customWidth="1"/>
    <col min="2363" max="2363" width="19.5546875" bestFit="1" customWidth="1"/>
    <col min="2364" max="2364" width="18.88671875" bestFit="1" customWidth="1"/>
    <col min="2365" max="2365" width="19.5546875" bestFit="1" customWidth="1"/>
    <col min="2366" max="2366" width="18.88671875" bestFit="1" customWidth="1"/>
    <col min="2367" max="2367" width="19.5546875" bestFit="1" customWidth="1"/>
    <col min="2368" max="2368" width="18.88671875" bestFit="1" customWidth="1"/>
    <col min="2369" max="2369" width="19.5546875" bestFit="1" customWidth="1"/>
    <col min="2370" max="2370" width="18.88671875" bestFit="1" customWidth="1"/>
    <col min="2371" max="2371" width="19.5546875" bestFit="1" customWidth="1"/>
    <col min="2372" max="2372" width="18.88671875" bestFit="1" customWidth="1"/>
    <col min="2373" max="2373" width="19.5546875" bestFit="1" customWidth="1"/>
    <col min="2374" max="2374" width="18.88671875" bestFit="1" customWidth="1"/>
    <col min="2375" max="2375" width="19.5546875" bestFit="1" customWidth="1"/>
    <col min="2376" max="2376" width="18.88671875" bestFit="1" customWidth="1"/>
    <col min="2377" max="2377" width="19.5546875" bestFit="1" customWidth="1"/>
    <col min="2378" max="2378" width="18.88671875" bestFit="1" customWidth="1"/>
    <col min="2379" max="2379" width="19.5546875" bestFit="1" customWidth="1"/>
    <col min="2380" max="2380" width="18.88671875" bestFit="1" customWidth="1"/>
    <col min="2381" max="2381" width="19.5546875" bestFit="1" customWidth="1"/>
    <col min="2382" max="2382" width="18.88671875" bestFit="1" customWidth="1"/>
    <col min="2383" max="2383" width="19.5546875" bestFit="1" customWidth="1"/>
    <col min="2384" max="2384" width="18.88671875" bestFit="1" customWidth="1"/>
    <col min="2385" max="2385" width="19.5546875" bestFit="1" customWidth="1"/>
    <col min="2386" max="2386" width="18.88671875" bestFit="1" customWidth="1"/>
    <col min="2387" max="2387" width="19.5546875" bestFit="1" customWidth="1"/>
    <col min="2388" max="2388" width="18.88671875" bestFit="1" customWidth="1"/>
    <col min="2389" max="2389" width="19.5546875" bestFit="1" customWidth="1"/>
    <col min="2390" max="2390" width="18.88671875" bestFit="1" customWidth="1"/>
    <col min="2391" max="2391" width="19.5546875" bestFit="1" customWidth="1"/>
    <col min="2392" max="2392" width="18.88671875" bestFit="1" customWidth="1"/>
    <col min="2393" max="2393" width="19.5546875" bestFit="1" customWidth="1"/>
    <col min="2394" max="2394" width="18.88671875" bestFit="1" customWidth="1"/>
    <col min="2395" max="2395" width="19.5546875" bestFit="1" customWidth="1"/>
    <col min="2396" max="2396" width="18.88671875" bestFit="1" customWidth="1"/>
    <col min="2397" max="2397" width="19.5546875" bestFit="1" customWidth="1"/>
    <col min="2398" max="2398" width="18.88671875" bestFit="1" customWidth="1"/>
    <col min="2399" max="2399" width="19.5546875" bestFit="1" customWidth="1"/>
    <col min="2400" max="2400" width="18.88671875" bestFit="1" customWidth="1"/>
    <col min="2401" max="2401" width="19.5546875" bestFit="1" customWidth="1"/>
    <col min="2402" max="2402" width="18.88671875" bestFit="1" customWidth="1"/>
    <col min="2403" max="2403" width="19.5546875" bestFit="1" customWidth="1"/>
    <col min="2404" max="2404" width="18.88671875" bestFit="1" customWidth="1"/>
    <col min="2405" max="2405" width="19.5546875" bestFit="1" customWidth="1"/>
    <col min="2406" max="2406" width="18.88671875" bestFit="1" customWidth="1"/>
    <col min="2407" max="2407" width="19.5546875" bestFit="1" customWidth="1"/>
    <col min="2408" max="2408" width="18.88671875" bestFit="1" customWidth="1"/>
    <col min="2409" max="2409" width="19.5546875" bestFit="1" customWidth="1"/>
    <col min="2410" max="2410" width="18.88671875" bestFit="1" customWidth="1"/>
    <col min="2411" max="2411" width="19.5546875" bestFit="1" customWidth="1"/>
    <col min="2412" max="2412" width="18.88671875" bestFit="1" customWidth="1"/>
    <col min="2413" max="2413" width="19.5546875" bestFit="1" customWidth="1"/>
    <col min="2414" max="2414" width="18.88671875" bestFit="1" customWidth="1"/>
    <col min="2415" max="2415" width="19.5546875" bestFit="1" customWidth="1"/>
    <col min="2416" max="2416" width="18.88671875" bestFit="1" customWidth="1"/>
    <col min="2417" max="2417" width="19.5546875" bestFit="1" customWidth="1"/>
    <col min="2418" max="2418" width="18.88671875" bestFit="1" customWidth="1"/>
    <col min="2419" max="2419" width="19.5546875" bestFit="1" customWidth="1"/>
    <col min="2420" max="2420" width="18.88671875" bestFit="1" customWidth="1"/>
    <col min="2421" max="2421" width="19.5546875" bestFit="1" customWidth="1"/>
    <col min="2422" max="2422" width="18.88671875" bestFit="1" customWidth="1"/>
    <col min="2423" max="2423" width="19.5546875" bestFit="1" customWidth="1"/>
    <col min="2424" max="2424" width="18.88671875" bestFit="1" customWidth="1"/>
    <col min="2425" max="2425" width="19.5546875" bestFit="1" customWidth="1"/>
    <col min="2426" max="2426" width="18.88671875" bestFit="1" customWidth="1"/>
    <col min="2427" max="2427" width="19.5546875" bestFit="1" customWidth="1"/>
    <col min="2428" max="2428" width="18.88671875" bestFit="1" customWidth="1"/>
    <col min="2429" max="2429" width="19.5546875" bestFit="1" customWidth="1"/>
    <col min="2430" max="2430" width="18.88671875" bestFit="1" customWidth="1"/>
    <col min="2431" max="2431" width="19.5546875" bestFit="1" customWidth="1"/>
    <col min="2432" max="2432" width="18.88671875" bestFit="1" customWidth="1"/>
    <col min="2433" max="2433" width="19.5546875" bestFit="1" customWidth="1"/>
    <col min="2434" max="2434" width="18.88671875" bestFit="1" customWidth="1"/>
    <col min="2435" max="2435" width="19.5546875" bestFit="1" customWidth="1"/>
    <col min="2436" max="2436" width="18.88671875" bestFit="1" customWidth="1"/>
    <col min="2437" max="2437" width="19.5546875" bestFit="1" customWidth="1"/>
    <col min="2438" max="2438" width="18.88671875" bestFit="1" customWidth="1"/>
    <col min="2439" max="2439" width="19.5546875" bestFit="1" customWidth="1"/>
    <col min="2440" max="2440" width="18.88671875" bestFit="1" customWidth="1"/>
    <col min="2441" max="2441" width="19.5546875" bestFit="1" customWidth="1"/>
    <col min="2442" max="2442" width="18.88671875" bestFit="1" customWidth="1"/>
    <col min="2443" max="2443" width="19.5546875" bestFit="1" customWidth="1"/>
    <col min="2444" max="2444" width="18.88671875" bestFit="1" customWidth="1"/>
    <col min="2445" max="2445" width="19.5546875" bestFit="1" customWidth="1"/>
    <col min="2446" max="2446" width="18.88671875" bestFit="1" customWidth="1"/>
    <col min="2447" max="2447" width="19.5546875" bestFit="1" customWidth="1"/>
    <col min="2448" max="2448" width="18.88671875" bestFit="1" customWidth="1"/>
    <col min="2449" max="2449" width="19.5546875" bestFit="1" customWidth="1"/>
    <col min="2450" max="2450" width="18.88671875" bestFit="1" customWidth="1"/>
    <col min="2451" max="2451" width="19.5546875" bestFit="1" customWidth="1"/>
    <col min="2452" max="2452" width="18.88671875" bestFit="1" customWidth="1"/>
    <col min="2453" max="2453" width="19.5546875" bestFit="1" customWidth="1"/>
    <col min="2454" max="2454" width="18.88671875" bestFit="1" customWidth="1"/>
    <col min="2455" max="2455" width="19.5546875" bestFit="1" customWidth="1"/>
    <col min="2456" max="2456" width="18.88671875" bestFit="1" customWidth="1"/>
    <col min="2457" max="2457" width="19.5546875" bestFit="1" customWidth="1"/>
    <col min="2458" max="2458" width="18.88671875" bestFit="1" customWidth="1"/>
    <col min="2459" max="2459" width="19.5546875" bestFit="1" customWidth="1"/>
    <col min="2460" max="2460" width="18.88671875" bestFit="1" customWidth="1"/>
    <col min="2461" max="2461" width="19.5546875" bestFit="1" customWidth="1"/>
    <col min="2462" max="2462" width="18.88671875" bestFit="1" customWidth="1"/>
    <col min="2463" max="2463" width="19.5546875" bestFit="1" customWidth="1"/>
    <col min="2464" max="2464" width="18.88671875" bestFit="1" customWidth="1"/>
    <col min="2465" max="2465" width="19.5546875" bestFit="1" customWidth="1"/>
    <col min="2466" max="2466" width="18.88671875" bestFit="1" customWidth="1"/>
    <col min="2467" max="2467" width="19.5546875" bestFit="1" customWidth="1"/>
    <col min="2468" max="2468" width="18.88671875" bestFit="1" customWidth="1"/>
    <col min="2469" max="2469" width="19.5546875" bestFit="1" customWidth="1"/>
    <col min="2470" max="2470" width="18.88671875" bestFit="1" customWidth="1"/>
    <col min="2471" max="2471" width="19.5546875" bestFit="1" customWidth="1"/>
    <col min="2472" max="2472" width="18.88671875" bestFit="1" customWidth="1"/>
    <col min="2473" max="2473" width="19.5546875" bestFit="1" customWidth="1"/>
    <col min="2474" max="2474" width="18.88671875" bestFit="1" customWidth="1"/>
    <col min="2475" max="2475" width="19.5546875" bestFit="1" customWidth="1"/>
    <col min="2476" max="2476" width="18.88671875" bestFit="1" customWidth="1"/>
    <col min="2477" max="2477" width="19.5546875" bestFit="1" customWidth="1"/>
    <col min="2478" max="2478" width="18.88671875" bestFit="1" customWidth="1"/>
    <col min="2479" max="2479" width="19.5546875" bestFit="1" customWidth="1"/>
    <col min="2480" max="2480" width="18.88671875" bestFit="1" customWidth="1"/>
    <col min="2481" max="2481" width="19.5546875" bestFit="1" customWidth="1"/>
    <col min="2482" max="2482" width="18.88671875" bestFit="1" customWidth="1"/>
    <col min="2483" max="2483" width="19.5546875" bestFit="1" customWidth="1"/>
    <col min="2484" max="2484" width="18.88671875" bestFit="1" customWidth="1"/>
    <col min="2485" max="2485" width="19.5546875" bestFit="1" customWidth="1"/>
    <col min="2486" max="2486" width="18.88671875" bestFit="1" customWidth="1"/>
    <col min="2487" max="2487" width="19.5546875" bestFit="1" customWidth="1"/>
    <col min="2488" max="2488" width="18.88671875" bestFit="1" customWidth="1"/>
    <col min="2489" max="2489" width="19.5546875" bestFit="1" customWidth="1"/>
    <col min="2490" max="2490" width="18.88671875" bestFit="1" customWidth="1"/>
    <col min="2491" max="2491" width="19.5546875" bestFit="1" customWidth="1"/>
    <col min="2492" max="2492" width="18.88671875" bestFit="1" customWidth="1"/>
    <col min="2493" max="2493" width="19.5546875" bestFit="1" customWidth="1"/>
    <col min="2494" max="2494" width="18.88671875" bestFit="1" customWidth="1"/>
    <col min="2495" max="2495" width="19.5546875" bestFit="1" customWidth="1"/>
    <col min="2496" max="2496" width="18.88671875" bestFit="1" customWidth="1"/>
    <col min="2497" max="2497" width="19.5546875" bestFit="1" customWidth="1"/>
    <col min="2498" max="2498" width="18.88671875" bestFit="1" customWidth="1"/>
    <col min="2499" max="2499" width="19.5546875" bestFit="1" customWidth="1"/>
    <col min="2500" max="2500" width="18.88671875" bestFit="1" customWidth="1"/>
    <col min="2501" max="2501" width="19.5546875" bestFit="1" customWidth="1"/>
    <col min="2502" max="2502" width="18.88671875" bestFit="1" customWidth="1"/>
    <col min="2503" max="2503" width="19.5546875" bestFit="1" customWidth="1"/>
    <col min="2504" max="2504" width="18.88671875" bestFit="1" customWidth="1"/>
    <col min="2505" max="2505" width="19.5546875" bestFit="1" customWidth="1"/>
    <col min="2506" max="2506" width="18.88671875" bestFit="1" customWidth="1"/>
    <col min="2507" max="2507" width="19.5546875" bestFit="1" customWidth="1"/>
    <col min="2508" max="2508" width="18.88671875" bestFit="1" customWidth="1"/>
    <col min="2509" max="2509" width="19.5546875" bestFit="1" customWidth="1"/>
    <col min="2510" max="2510" width="18.88671875" bestFit="1" customWidth="1"/>
    <col min="2511" max="2511" width="19.5546875" bestFit="1" customWidth="1"/>
    <col min="2512" max="2512" width="18.88671875" bestFit="1" customWidth="1"/>
    <col min="2513" max="2513" width="19.5546875" bestFit="1" customWidth="1"/>
    <col min="2514" max="2514" width="18.88671875" bestFit="1" customWidth="1"/>
    <col min="2515" max="2515" width="19.5546875" bestFit="1" customWidth="1"/>
    <col min="2516" max="2516" width="18.88671875" bestFit="1" customWidth="1"/>
    <col min="2517" max="2517" width="19.5546875" bestFit="1" customWidth="1"/>
    <col min="2518" max="2518" width="18.88671875" bestFit="1" customWidth="1"/>
    <col min="2519" max="2519" width="19.5546875" bestFit="1" customWidth="1"/>
    <col min="2520" max="2520" width="18.88671875" bestFit="1" customWidth="1"/>
    <col min="2521" max="2521" width="19.5546875" bestFit="1" customWidth="1"/>
    <col min="2522" max="2522" width="18.88671875" bestFit="1" customWidth="1"/>
    <col min="2523" max="2523" width="19.5546875" bestFit="1" customWidth="1"/>
    <col min="2524" max="2524" width="18.88671875" bestFit="1" customWidth="1"/>
    <col min="2525" max="2525" width="19.5546875" bestFit="1" customWidth="1"/>
    <col min="2526" max="2526" width="18.88671875" bestFit="1" customWidth="1"/>
    <col min="2527" max="2527" width="19.5546875" bestFit="1" customWidth="1"/>
    <col min="2528" max="2528" width="18.88671875" bestFit="1" customWidth="1"/>
    <col min="2529" max="2529" width="19.5546875" bestFit="1" customWidth="1"/>
    <col min="2530" max="2530" width="18.88671875" bestFit="1" customWidth="1"/>
    <col min="2531" max="2531" width="19.5546875" bestFit="1" customWidth="1"/>
    <col min="2532" max="2532" width="18.88671875" bestFit="1" customWidth="1"/>
    <col min="2533" max="2533" width="19.5546875" bestFit="1" customWidth="1"/>
    <col min="2534" max="2534" width="18.88671875" bestFit="1" customWidth="1"/>
    <col min="2535" max="2535" width="19.5546875" bestFit="1" customWidth="1"/>
    <col min="2536" max="2536" width="18.88671875" bestFit="1" customWidth="1"/>
    <col min="2537" max="2537" width="19.5546875" bestFit="1" customWidth="1"/>
    <col min="2538" max="2538" width="18.88671875" bestFit="1" customWidth="1"/>
    <col min="2539" max="2539" width="19.5546875" bestFit="1" customWidth="1"/>
    <col min="2540" max="2540" width="18.88671875" bestFit="1" customWidth="1"/>
    <col min="2541" max="2541" width="19.5546875" bestFit="1" customWidth="1"/>
    <col min="2542" max="2542" width="18.88671875" bestFit="1" customWidth="1"/>
    <col min="2543" max="2543" width="19.5546875" bestFit="1" customWidth="1"/>
    <col min="2544" max="2544" width="18.88671875" bestFit="1" customWidth="1"/>
    <col min="2545" max="2545" width="19.5546875" bestFit="1" customWidth="1"/>
    <col min="2546" max="2546" width="18.88671875" bestFit="1" customWidth="1"/>
    <col min="2547" max="2547" width="19.5546875" bestFit="1" customWidth="1"/>
    <col min="2548" max="2548" width="18.88671875" bestFit="1" customWidth="1"/>
    <col min="2549" max="2549" width="19.5546875" bestFit="1" customWidth="1"/>
    <col min="2550" max="2550" width="18.88671875" bestFit="1" customWidth="1"/>
    <col min="2551" max="2551" width="19.5546875" bestFit="1" customWidth="1"/>
    <col min="2552" max="2552" width="18.88671875" bestFit="1" customWidth="1"/>
    <col min="2553" max="2553" width="19.5546875" bestFit="1" customWidth="1"/>
    <col min="2554" max="2554" width="18.88671875" bestFit="1" customWidth="1"/>
    <col min="2555" max="2555" width="19.5546875" bestFit="1" customWidth="1"/>
    <col min="2556" max="2556" width="18.88671875" bestFit="1" customWidth="1"/>
    <col min="2557" max="2557" width="19.5546875" bestFit="1" customWidth="1"/>
    <col min="2558" max="2558" width="18.88671875" bestFit="1" customWidth="1"/>
    <col min="2559" max="2559" width="19.5546875" bestFit="1" customWidth="1"/>
    <col min="2560" max="2560" width="18.88671875" bestFit="1" customWidth="1"/>
    <col min="2561" max="2561" width="19.5546875" bestFit="1" customWidth="1"/>
    <col min="2562" max="2562" width="18.88671875" bestFit="1" customWidth="1"/>
    <col min="2563" max="2563" width="19.5546875" bestFit="1" customWidth="1"/>
    <col min="2564" max="2564" width="18.88671875" bestFit="1" customWidth="1"/>
    <col min="2565" max="2565" width="19.5546875" bestFit="1" customWidth="1"/>
    <col min="2566" max="2566" width="18.88671875" bestFit="1" customWidth="1"/>
    <col min="2567" max="2567" width="19.5546875" bestFit="1" customWidth="1"/>
    <col min="2568" max="2568" width="18.88671875" bestFit="1" customWidth="1"/>
    <col min="2569" max="2569" width="19.5546875" bestFit="1" customWidth="1"/>
    <col min="2570" max="2570" width="18.88671875" bestFit="1" customWidth="1"/>
    <col min="2571" max="2571" width="19.5546875" bestFit="1" customWidth="1"/>
    <col min="2572" max="2572" width="18.88671875" bestFit="1" customWidth="1"/>
    <col min="2573" max="2573" width="19.5546875" bestFit="1" customWidth="1"/>
    <col min="2574" max="2574" width="18.88671875" bestFit="1" customWidth="1"/>
    <col min="2575" max="2575" width="19.5546875" bestFit="1" customWidth="1"/>
    <col min="2576" max="2576" width="18.88671875" bestFit="1" customWidth="1"/>
    <col min="2577" max="2577" width="19.5546875" bestFit="1" customWidth="1"/>
    <col min="2578" max="2578" width="18.88671875" bestFit="1" customWidth="1"/>
    <col min="2579" max="2579" width="19.5546875" bestFit="1" customWidth="1"/>
    <col min="2580" max="2580" width="18.88671875" bestFit="1" customWidth="1"/>
    <col min="2581" max="2581" width="19.5546875" bestFit="1" customWidth="1"/>
    <col min="2582" max="2582" width="18.88671875" bestFit="1" customWidth="1"/>
    <col min="2583" max="2583" width="19.5546875" bestFit="1" customWidth="1"/>
    <col min="2584" max="2584" width="18.88671875" bestFit="1" customWidth="1"/>
    <col min="2585" max="2585" width="19.5546875" bestFit="1" customWidth="1"/>
    <col min="2586" max="2586" width="18.88671875" bestFit="1" customWidth="1"/>
    <col min="2587" max="2587" width="19.5546875" bestFit="1" customWidth="1"/>
    <col min="2588" max="2588" width="18.88671875" bestFit="1" customWidth="1"/>
    <col min="2589" max="2589" width="19.5546875" bestFit="1" customWidth="1"/>
    <col min="2590" max="2590" width="18.88671875" bestFit="1" customWidth="1"/>
    <col min="2591" max="2591" width="19.5546875" bestFit="1" customWidth="1"/>
    <col min="2592" max="2592" width="18.88671875" bestFit="1" customWidth="1"/>
    <col min="2593" max="2593" width="19.5546875" bestFit="1" customWidth="1"/>
    <col min="2594" max="2594" width="18.88671875" bestFit="1" customWidth="1"/>
    <col min="2595" max="2595" width="19.5546875" bestFit="1" customWidth="1"/>
    <col min="2596" max="2596" width="18.88671875" bestFit="1" customWidth="1"/>
    <col min="2597" max="2597" width="19.5546875" bestFit="1" customWidth="1"/>
    <col min="2598" max="2598" width="18.88671875" bestFit="1" customWidth="1"/>
    <col min="2599" max="2599" width="19.5546875" bestFit="1" customWidth="1"/>
    <col min="2600" max="2600" width="18.88671875" bestFit="1" customWidth="1"/>
    <col min="2601" max="2601" width="19.5546875" bestFit="1" customWidth="1"/>
    <col min="2602" max="2602" width="18.88671875" bestFit="1" customWidth="1"/>
    <col min="2603" max="2603" width="19.5546875" bestFit="1" customWidth="1"/>
    <col min="2604" max="2604" width="18.88671875" bestFit="1" customWidth="1"/>
    <col min="2605" max="2605" width="19.5546875" bestFit="1" customWidth="1"/>
    <col min="2606" max="2606" width="18.88671875" bestFit="1" customWidth="1"/>
    <col min="2607" max="2607" width="19.5546875" bestFit="1" customWidth="1"/>
    <col min="2608" max="2608" width="18.88671875" bestFit="1" customWidth="1"/>
    <col min="2609" max="2609" width="19.5546875" bestFit="1" customWidth="1"/>
    <col min="2610" max="2610" width="18.88671875" bestFit="1" customWidth="1"/>
    <col min="2611" max="2611" width="19.5546875" bestFit="1" customWidth="1"/>
    <col min="2612" max="2612" width="18.88671875" bestFit="1" customWidth="1"/>
    <col min="2613" max="2613" width="19.5546875" bestFit="1" customWidth="1"/>
    <col min="2614" max="2614" width="18.88671875" bestFit="1" customWidth="1"/>
    <col min="2615" max="2615" width="19.5546875" bestFit="1" customWidth="1"/>
    <col min="2616" max="2616" width="18.88671875" bestFit="1" customWidth="1"/>
    <col min="2617" max="2617" width="19.5546875" bestFit="1" customWidth="1"/>
    <col min="2618" max="2618" width="18.88671875" bestFit="1" customWidth="1"/>
    <col min="2619" max="2619" width="19.5546875" bestFit="1" customWidth="1"/>
    <col min="2620" max="2620" width="18.88671875" bestFit="1" customWidth="1"/>
    <col min="2621" max="2621" width="19.5546875" bestFit="1" customWidth="1"/>
    <col min="2622" max="2622" width="18.88671875" bestFit="1" customWidth="1"/>
    <col min="2623" max="2623" width="19.5546875" bestFit="1" customWidth="1"/>
    <col min="2624" max="2624" width="18.88671875" bestFit="1" customWidth="1"/>
    <col min="2625" max="2625" width="19.5546875" bestFit="1" customWidth="1"/>
    <col min="2626" max="2626" width="18.88671875" bestFit="1" customWidth="1"/>
    <col min="2627" max="2627" width="19.5546875" bestFit="1" customWidth="1"/>
    <col min="2628" max="2628" width="18.88671875" bestFit="1" customWidth="1"/>
    <col min="2629" max="2629" width="19.5546875" bestFit="1" customWidth="1"/>
    <col min="2630" max="2630" width="18.88671875" bestFit="1" customWidth="1"/>
    <col min="2631" max="2631" width="19.5546875" bestFit="1" customWidth="1"/>
    <col min="2632" max="2632" width="18.88671875" bestFit="1" customWidth="1"/>
    <col min="2633" max="2633" width="19.5546875" bestFit="1" customWidth="1"/>
    <col min="2634" max="2634" width="18.88671875" bestFit="1" customWidth="1"/>
    <col min="2635" max="2635" width="19.5546875" bestFit="1" customWidth="1"/>
    <col min="2636" max="2636" width="18.88671875" bestFit="1" customWidth="1"/>
    <col min="2637" max="2637" width="19.5546875" bestFit="1" customWidth="1"/>
    <col min="2638" max="2638" width="18.88671875" bestFit="1" customWidth="1"/>
    <col min="2639" max="2639" width="19.5546875" bestFit="1" customWidth="1"/>
    <col min="2640" max="2640" width="18.88671875" bestFit="1" customWidth="1"/>
    <col min="2641" max="2641" width="19.5546875" bestFit="1" customWidth="1"/>
    <col min="2642" max="2642" width="18.88671875" bestFit="1" customWidth="1"/>
    <col min="2643" max="2643" width="19.5546875" bestFit="1" customWidth="1"/>
    <col min="2644" max="2644" width="18.88671875" bestFit="1" customWidth="1"/>
    <col min="2645" max="2645" width="19.5546875" bestFit="1" customWidth="1"/>
    <col min="2646" max="2646" width="18.88671875" bestFit="1" customWidth="1"/>
    <col min="2647" max="2647" width="19.5546875" bestFit="1" customWidth="1"/>
    <col min="2648" max="2648" width="18.88671875" bestFit="1" customWidth="1"/>
    <col min="2649" max="2649" width="19.5546875" bestFit="1" customWidth="1"/>
    <col min="2650" max="2650" width="18.88671875" bestFit="1" customWidth="1"/>
    <col min="2651" max="2651" width="19.5546875" bestFit="1" customWidth="1"/>
    <col min="2652" max="2652" width="18.88671875" bestFit="1" customWidth="1"/>
    <col min="2653" max="2653" width="19.5546875" bestFit="1" customWidth="1"/>
    <col min="2654" max="2654" width="18.88671875" bestFit="1" customWidth="1"/>
    <col min="2655" max="2655" width="19.5546875" bestFit="1" customWidth="1"/>
    <col min="2656" max="2656" width="18.88671875" bestFit="1" customWidth="1"/>
    <col min="2657" max="2657" width="19.5546875" bestFit="1" customWidth="1"/>
    <col min="2658" max="2658" width="18.88671875" bestFit="1" customWidth="1"/>
    <col min="2659" max="2659" width="19.5546875" bestFit="1" customWidth="1"/>
    <col min="2660" max="2660" width="18.88671875" bestFit="1" customWidth="1"/>
    <col min="2661" max="2661" width="19.5546875" bestFit="1" customWidth="1"/>
    <col min="2662" max="2662" width="18.88671875" bestFit="1" customWidth="1"/>
    <col min="2663" max="2663" width="19.5546875" bestFit="1" customWidth="1"/>
    <col min="2664" max="2664" width="18.88671875" bestFit="1" customWidth="1"/>
    <col min="2665" max="2665" width="19.5546875" bestFit="1" customWidth="1"/>
    <col min="2666" max="2666" width="18.88671875" bestFit="1" customWidth="1"/>
    <col min="2667" max="2667" width="19.5546875" bestFit="1" customWidth="1"/>
    <col min="2668" max="2668" width="18.88671875" bestFit="1" customWidth="1"/>
    <col min="2669" max="2669" width="19.5546875" bestFit="1" customWidth="1"/>
    <col min="2670" max="2670" width="18.88671875" bestFit="1" customWidth="1"/>
    <col min="2671" max="2671" width="19.5546875" bestFit="1" customWidth="1"/>
    <col min="2672" max="2672" width="18.88671875" bestFit="1" customWidth="1"/>
    <col min="2673" max="2673" width="19.5546875" bestFit="1" customWidth="1"/>
    <col min="2674" max="2674" width="18.88671875" bestFit="1" customWidth="1"/>
    <col min="2675" max="2675" width="19.5546875" bestFit="1" customWidth="1"/>
    <col min="2676" max="2676" width="18.88671875" bestFit="1" customWidth="1"/>
    <col min="2677" max="2677" width="19.5546875" bestFit="1" customWidth="1"/>
    <col min="2678" max="2678" width="18.88671875" bestFit="1" customWidth="1"/>
    <col min="2679" max="2679" width="19.5546875" bestFit="1" customWidth="1"/>
    <col min="2680" max="2680" width="18.88671875" bestFit="1" customWidth="1"/>
    <col min="2681" max="2681" width="19.5546875" bestFit="1" customWidth="1"/>
    <col min="2682" max="2682" width="18.88671875" bestFit="1" customWidth="1"/>
    <col min="2683" max="2683" width="19.5546875" bestFit="1" customWidth="1"/>
    <col min="2684" max="2684" width="18.88671875" bestFit="1" customWidth="1"/>
    <col min="2685" max="2685" width="19.5546875" bestFit="1" customWidth="1"/>
    <col min="2686" max="2686" width="18.88671875" bestFit="1" customWidth="1"/>
    <col min="2687" max="2687" width="19.5546875" bestFit="1" customWidth="1"/>
    <col min="2688" max="2688" width="18.88671875" bestFit="1" customWidth="1"/>
    <col min="2689" max="2689" width="19.5546875" bestFit="1" customWidth="1"/>
    <col min="2690" max="2690" width="18.88671875" bestFit="1" customWidth="1"/>
    <col min="2691" max="2691" width="19.5546875" bestFit="1" customWidth="1"/>
    <col min="2692" max="2692" width="18.88671875" bestFit="1" customWidth="1"/>
    <col min="2693" max="2693" width="19.5546875" bestFit="1" customWidth="1"/>
    <col min="2694" max="2694" width="18.88671875" bestFit="1" customWidth="1"/>
    <col min="2695" max="2695" width="19.5546875" bestFit="1" customWidth="1"/>
    <col min="2696" max="2696" width="18.88671875" bestFit="1" customWidth="1"/>
    <col min="2697" max="2697" width="19.5546875" bestFit="1" customWidth="1"/>
    <col min="2698" max="2698" width="18.88671875" bestFit="1" customWidth="1"/>
    <col min="2699" max="2699" width="19.5546875" bestFit="1" customWidth="1"/>
    <col min="2700" max="2700" width="18.88671875" bestFit="1" customWidth="1"/>
    <col min="2701" max="2701" width="19.5546875" bestFit="1" customWidth="1"/>
    <col min="2702" max="2702" width="18.88671875" bestFit="1" customWidth="1"/>
    <col min="2703" max="2703" width="19.5546875" bestFit="1" customWidth="1"/>
    <col min="2704" max="2704" width="18.88671875" bestFit="1" customWidth="1"/>
    <col min="2705" max="2705" width="19.5546875" bestFit="1" customWidth="1"/>
    <col min="2706" max="2706" width="18.88671875" bestFit="1" customWidth="1"/>
    <col min="2707" max="2707" width="19.5546875" bestFit="1" customWidth="1"/>
    <col min="2708" max="2708" width="18.88671875" bestFit="1" customWidth="1"/>
    <col min="2709" max="2709" width="19.5546875" bestFit="1" customWidth="1"/>
    <col min="2710" max="2710" width="18.88671875" bestFit="1" customWidth="1"/>
    <col min="2711" max="2711" width="19.5546875" bestFit="1" customWidth="1"/>
    <col min="2712" max="2712" width="18.88671875" bestFit="1" customWidth="1"/>
    <col min="2713" max="2713" width="19.5546875" bestFit="1" customWidth="1"/>
    <col min="2714" max="2714" width="18.88671875" bestFit="1" customWidth="1"/>
    <col min="2715" max="2715" width="19.5546875" bestFit="1" customWidth="1"/>
    <col min="2716" max="2716" width="18.88671875" bestFit="1" customWidth="1"/>
    <col min="2717" max="2717" width="19.5546875" bestFit="1" customWidth="1"/>
    <col min="2718" max="2718" width="18.88671875" bestFit="1" customWidth="1"/>
    <col min="2719" max="2719" width="19.5546875" bestFit="1" customWidth="1"/>
    <col min="2720" max="2720" width="18.88671875" bestFit="1" customWidth="1"/>
    <col min="2721" max="2721" width="19.5546875" bestFit="1" customWidth="1"/>
    <col min="2722" max="2722" width="18.88671875" bestFit="1" customWidth="1"/>
    <col min="2723" max="2723" width="19.5546875" bestFit="1" customWidth="1"/>
    <col min="2724" max="2724" width="18.88671875" bestFit="1" customWidth="1"/>
    <col min="2725" max="2725" width="19.5546875" bestFit="1" customWidth="1"/>
    <col min="2726" max="2726" width="18.88671875" bestFit="1" customWidth="1"/>
    <col min="2727" max="2727" width="19.5546875" bestFit="1" customWidth="1"/>
    <col min="2728" max="2728" width="18.88671875" bestFit="1" customWidth="1"/>
    <col min="2729" max="2729" width="19.5546875" bestFit="1" customWidth="1"/>
    <col min="2730" max="2730" width="18.88671875" bestFit="1" customWidth="1"/>
    <col min="2731" max="2731" width="19.5546875" bestFit="1" customWidth="1"/>
    <col min="2732" max="2732" width="18.88671875" bestFit="1" customWidth="1"/>
    <col min="2733" max="2733" width="19.5546875" bestFit="1" customWidth="1"/>
    <col min="2734" max="2734" width="18.88671875" bestFit="1" customWidth="1"/>
    <col min="2735" max="2735" width="19.5546875" bestFit="1" customWidth="1"/>
    <col min="2736" max="2736" width="18.88671875" bestFit="1" customWidth="1"/>
    <col min="2737" max="2737" width="19.5546875" bestFit="1" customWidth="1"/>
    <col min="2738" max="2738" width="18.88671875" bestFit="1" customWidth="1"/>
    <col min="2739" max="2739" width="19.5546875" bestFit="1" customWidth="1"/>
    <col min="2740" max="2740" width="18.88671875" bestFit="1" customWidth="1"/>
    <col min="2741" max="2741" width="19.5546875" bestFit="1" customWidth="1"/>
    <col min="2742" max="2742" width="18.88671875" bestFit="1" customWidth="1"/>
    <col min="2743" max="2743" width="19.5546875" bestFit="1" customWidth="1"/>
    <col min="2744" max="2744" width="18.88671875" bestFit="1" customWidth="1"/>
    <col min="2745" max="2745" width="19.5546875" bestFit="1" customWidth="1"/>
    <col min="2746" max="2746" width="18.88671875" bestFit="1" customWidth="1"/>
    <col min="2747" max="2747" width="19.5546875" bestFit="1" customWidth="1"/>
    <col min="2748" max="2748" width="18.88671875" bestFit="1" customWidth="1"/>
    <col min="2749" max="2749" width="19.5546875" bestFit="1" customWidth="1"/>
    <col min="2750" max="2750" width="18.88671875" bestFit="1" customWidth="1"/>
    <col min="2751" max="2751" width="19.5546875" bestFit="1" customWidth="1"/>
    <col min="2752" max="2752" width="18.88671875" bestFit="1" customWidth="1"/>
    <col min="2753" max="2753" width="19.5546875" bestFit="1" customWidth="1"/>
    <col min="2754" max="2754" width="18.88671875" bestFit="1" customWidth="1"/>
    <col min="2755" max="2755" width="19.5546875" bestFit="1" customWidth="1"/>
    <col min="2756" max="2756" width="18.88671875" bestFit="1" customWidth="1"/>
    <col min="2757" max="2757" width="19.5546875" bestFit="1" customWidth="1"/>
    <col min="2758" max="2758" width="18.88671875" bestFit="1" customWidth="1"/>
    <col min="2759" max="2759" width="19.5546875" bestFit="1" customWidth="1"/>
    <col min="2760" max="2760" width="18.88671875" bestFit="1" customWidth="1"/>
    <col min="2761" max="2761" width="19.5546875" bestFit="1" customWidth="1"/>
    <col min="2762" max="2762" width="18.88671875" bestFit="1" customWidth="1"/>
    <col min="2763" max="2763" width="19.5546875" bestFit="1" customWidth="1"/>
    <col min="2764" max="2764" width="18.88671875" bestFit="1" customWidth="1"/>
    <col min="2765" max="2765" width="19.5546875" bestFit="1" customWidth="1"/>
    <col min="2766" max="2766" width="18.88671875" bestFit="1" customWidth="1"/>
    <col min="2767" max="2767" width="19.5546875" bestFit="1" customWidth="1"/>
    <col min="2768" max="2768" width="18.88671875" bestFit="1" customWidth="1"/>
    <col min="2769" max="2769" width="19.5546875" bestFit="1" customWidth="1"/>
    <col min="2770" max="2770" width="18.88671875" bestFit="1" customWidth="1"/>
    <col min="2771" max="2771" width="19.5546875" bestFit="1" customWidth="1"/>
    <col min="2772" max="2772" width="18.88671875" bestFit="1" customWidth="1"/>
    <col min="2773" max="2773" width="19.5546875" bestFit="1" customWidth="1"/>
    <col min="2774" max="2774" width="18.88671875" bestFit="1" customWidth="1"/>
    <col min="2775" max="2775" width="19.5546875" bestFit="1" customWidth="1"/>
    <col min="2776" max="2776" width="18.88671875" bestFit="1" customWidth="1"/>
    <col min="2777" max="2777" width="19.5546875" bestFit="1" customWidth="1"/>
    <col min="2778" max="2778" width="18.88671875" bestFit="1" customWidth="1"/>
    <col min="2779" max="2779" width="19.5546875" bestFit="1" customWidth="1"/>
    <col min="2780" max="2780" width="18.88671875" bestFit="1" customWidth="1"/>
    <col min="2781" max="2781" width="19.5546875" bestFit="1" customWidth="1"/>
    <col min="2782" max="2782" width="18.88671875" bestFit="1" customWidth="1"/>
    <col min="2783" max="2783" width="19.5546875" bestFit="1" customWidth="1"/>
    <col min="2784" max="2784" width="18.88671875" bestFit="1" customWidth="1"/>
    <col min="2785" max="2785" width="19.5546875" bestFit="1" customWidth="1"/>
    <col min="2786" max="2786" width="18.88671875" bestFit="1" customWidth="1"/>
    <col min="2787" max="2787" width="19.5546875" bestFit="1" customWidth="1"/>
    <col min="2788" max="2788" width="18.88671875" bestFit="1" customWidth="1"/>
    <col min="2789" max="2789" width="19.5546875" bestFit="1" customWidth="1"/>
    <col min="2790" max="2790" width="18.88671875" bestFit="1" customWidth="1"/>
    <col min="2791" max="2791" width="19.5546875" bestFit="1" customWidth="1"/>
    <col min="2792" max="2792" width="18.88671875" bestFit="1" customWidth="1"/>
    <col min="2793" max="2793" width="19.5546875" bestFit="1" customWidth="1"/>
    <col min="2794" max="2794" width="18.88671875" bestFit="1" customWidth="1"/>
    <col min="2795" max="2795" width="19.5546875" bestFit="1" customWidth="1"/>
    <col min="2796" max="2796" width="18.88671875" bestFit="1" customWidth="1"/>
    <col min="2797" max="2797" width="19.5546875" bestFit="1" customWidth="1"/>
    <col min="2798" max="2798" width="18.88671875" bestFit="1" customWidth="1"/>
    <col min="2799" max="2799" width="19.5546875" bestFit="1" customWidth="1"/>
    <col min="2800" max="2800" width="18.88671875" bestFit="1" customWidth="1"/>
    <col min="2801" max="2801" width="19.5546875" bestFit="1" customWidth="1"/>
    <col min="2802" max="2802" width="18.88671875" bestFit="1" customWidth="1"/>
    <col min="2803" max="2803" width="19.5546875" bestFit="1" customWidth="1"/>
    <col min="2804" max="2804" width="18.88671875" bestFit="1" customWidth="1"/>
    <col min="2805" max="2805" width="19.5546875" bestFit="1" customWidth="1"/>
    <col min="2806" max="2806" width="18.88671875" bestFit="1" customWidth="1"/>
    <col min="2807" max="2807" width="19.5546875" bestFit="1" customWidth="1"/>
    <col min="2808" max="2808" width="18.88671875" bestFit="1" customWidth="1"/>
    <col min="2809" max="2809" width="19.5546875" bestFit="1" customWidth="1"/>
    <col min="2810" max="2810" width="18.88671875" bestFit="1" customWidth="1"/>
    <col min="2811" max="2811" width="19.5546875" bestFit="1" customWidth="1"/>
    <col min="2812" max="2812" width="18.88671875" bestFit="1" customWidth="1"/>
    <col min="2813" max="2813" width="19.5546875" bestFit="1" customWidth="1"/>
    <col min="2814" max="2814" width="18.88671875" bestFit="1" customWidth="1"/>
    <col min="2815" max="2815" width="19.5546875" bestFit="1" customWidth="1"/>
    <col min="2816" max="2816" width="18.88671875" bestFit="1" customWidth="1"/>
    <col min="2817" max="2817" width="19.5546875" bestFit="1" customWidth="1"/>
    <col min="2818" max="2818" width="18.88671875" bestFit="1" customWidth="1"/>
    <col min="2819" max="2819" width="19.5546875" bestFit="1" customWidth="1"/>
    <col min="2820" max="2820" width="18.88671875" bestFit="1" customWidth="1"/>
    <col min="2821" max="2821" width="19.5546875" bestFit="1" customWidth="1"/>
    <col min="2822" max="2822" width="18.88671875" bestFit="1" customWidth="1"/>
    <col min="2823" max="2823" width="19.5546875" bestFit="1" customWidth="1"/>
    <col min="2824" max="2824" width="18.88671875" bestFit="1" customWidth="1"/>
    <col min="2825" max="2825" width="19.5546875" bestFit="1" customWidth="1"/>
    <col min="2826" max="2826" width="18.88671875" bestFit="1" customWidth="1"/>
    <col min="2827" max="2827" width="19.5546875" bestFit="1" customWidth="1"/>
    <col min="2828" max="2828" width="18.88671875" bestFit="1" customWidth="1"/>
    <col min="2829" max="2829" width="19.5546875" bestFit="1" customWidth="1"/>
    <col min="2830" max="2830" width="18.88671875" bestFit="1" customWidth="1"/>
    <col min="2831" max="2831" width="19.5546875" bestFit="1" customWidth="1"/>
    <col min="2832" max="2832" width="18.88671875" bestFit="1" customWidth="1"/>
    <col min="2833" max="2833" width="19.5546875" bestFit="1" customWidth="1"/>
    <col min="2834" max="2834" width="18.88671875" bestFit="1" customWidth="1"/>
    <col min="2835" max="2835" width="19.5546875" bestFit="1" customWidth="1"/>
    <col min="2836" max="2836" width="18.88671875" bestFit="1" customWidth="1"/>
    <col min="2837" max="2837" width="19.5546875" bestFit="1" customWidth="1"/>
    <col min="2838" max="2838" width="18.88671875" bestFit="1" customWidth="1"/>
    <col min="2839" max="2839" width="19.5546875" bestFit="1" customWidth="1"/>
    <col min="2840" max="2840" width="18.88671875" bestFit="1" customWidth="1"/>
    <col min="2841" max="2841" width="19.5546875" bestFit="1" customWidth="1"/>
    <col min="2842" max="2842" width="18.88671875" bestFit="1" customWidth="1"/>
    <col min="2843" max="2843" width="19.5546875" bestFit="1" customWidth="1"/>
    <col min="2844" max="2844" width="18.88671875" bestFit="1" customWidth="1"/>
    <col min="2845" max="2845" width="19.5546875" bestFit="1" customWidth="1"/>
    <col min="2846" max="2846" width="18.88671875" bestFit="1" customWidth="1"/>
    <col min="2847" max="2847" width="19.5546875" bestFit="1" customWidth="1"/>
    <col min="2848" max="2848" width="18.88671875" bestFit="1" customWidth="1"/>
    <col min="2849" max="2849" width="19.5546875" bestFit="1" customWidth="1"/>
    <col min="2850" max="2850" width="18.88671875" bestFit="1" customWidth="1"/>
    <col min="2851" max="2851" width="19.5546875" bestFit="1" customWidth="1"/>
    <col min="2852" max="2852" width="18.88671875" bestFit="1" customWidth="1"/>
    <col min="2853" max="2853" width="19.5546875" bestFit="1" customWidth="1"/>
    <col min="2854" max="2854" width="18.88671875" bestFit="1" customWidth="1"/>
    <col min="2855" max="2855" width="19.5546875" bestFit="1" customWidth="1"/>
    <col min="2856" max="2856" width="18.88671875" bestFit="1" customWidth="1"/>
    <col min="2857" max="2857" width="19.5546875" bestFit="1" customWidth="1"/>
    <col min="2858" max="2858" width="18.88671875" bestFit="1" customWidth="1"/>
    <col min="2859" max="2859" width="19.5546875" bestFit="1" customWidth="1"/>
    <col min="2860" max="2860" width="18.88671875" bestFit="1" customWidth="1"/>
    <col min="2861" max="2861" width="19.5546875" bestFit="1" customWidth="1"/>
    <col min="2862" max="2862" width="18.88671875" bestFit="1" customWidth="1"/>
    <col min="2863" max="2863" width="19.5546875" bestFit="1" customWidth="1"/>
    <col min="2864" max="2864" width="18.88671875" bestFit="1" customWidth="1"/>
    <col min="2865" max="2865" width="19.5546875" bestFit="1" customWidth="1"/>
    <col min="2866" max="2866" width="18.88671875" bestFit="1" customWidth="1"/>
    <col min="2867" max="2867" width="19.5546875" bestFit="1" customWidth="1"/>
    <col min="2868" max="2868" width="18.88671875" bestFit="1" customWidth="1"/>
    <col min="2869" max="2869" width="19.5546875" bestFit="1" customWidth="1"/>
    <col min="2870" max="2870" width="18.88671875" bestFit="1" customWidth="1"/>
    <col min="2871" max="2871" width="19.5546875" bestFit="1" customWidth="1"/>
    <col min="2872" max="2872" width="18.88671875" bestFit="1" customWidth="1"/>
    <col min="2873" max="2873" width="19.5546875" bestFit="1" customWidth="1"/>
    <col min="2874" max="2874" width="18.88671875" bestFit="1" customWidth="1"/>
    <col min="2875" max="2875" width="19.5546875" bestFit="1" customWidth="1"/>
    <col min="2876" max="2876" width="18.88671875" bestFit="1" customWidth="1"/>
    <col min="2877" max="2877" width="19.5546875" bestFit="1" customWidth="1"/>
    <col min="2878" max="2878" width="18.88671875" bestFit="1" customWidth="1"/>
    <col min="2879" max="2879" width="19.5546875" bestFit="1" customWidth="1"/>
    <col min="2880" max="2880" width="18.88671875" bestFit="1" customWidth="1"/>
    <col min="2881" max="2881" width="19.5546875" bestFit="1" customWidth="1"/>
    <col min="2882" max="2882" width="18.88671875" bestFit="1" customWidth="1"/>
    <col min="2883" max="2883" width="19.5546875" bestFit="1" customWidth="1"/>
    <col min="2884" max="2884" width="18.88671875" bestFit="1" customWidth="1"/>
    <col min="2885" max="2885" width="19.5546875" bestFit="1" customWidth="1"/>
    <col min="2886" max="2886" width="18.88671875" bestFit="1" customWidth="1"/>
    <col min="2887" max="2887" width="19.5546875" bestFit="1" customWidth="1"/>
    <col min="2888" max="2888" width="18.88671875" bestFit="1" customWidth="1"/>
    <col min="2889" max="2889" width="19.5546875" bestFit="1" customWidth="1"/>
    <col min="2890" max="2890" width="18.88671875" bestFit="1" customWidth="1"/>
    <col min="2891" max="2891" width="19.5546875" bestFit="1" customWidth="1"/>
    <col min="2892" max="2892" width="18.88671875" bestFit="1" customWidth="1"/>
    <col min="2893" max="2893" width="19.5546875" bestFit="1" customWidth="1"/>
    <col min="2894" max="2894" width="18.88671875" bestFit="1" customWidth="1"/>
    <col min="2895" max="2895" width="19.5546875" bestFit="1" customWidth="1"/>
    <col min="2896" max="2896" width="18.88671875" bestFit="1" customWidth="1"/>
    <col min="2897" max="2897" width="19.5546875" bestFit="1" customWidth="1"/>
    <col min="2898" max="2898" width="18.88671875" bestFit="1" customWidth="1"/>
    <col min="2899" max="2899" width="19.5546875" bestFit="1" customWidth="1"/>
    <col min="2900" max="2900" width="18.88671875" bestFit="1" customWidth="1"/>
    <col min="2901" max="2901" width="19.5546875" bestFit="1" customWidth="1"/>
    <col min="2902" max="2902" width="18.88671875" bestFit="1" customWidth="1"/>
    <col min="2903" max="2903" width="19.5546875" bestFit="1" customWidth="1"/>
    <col min="2904" max="2904" width="18.88671875" bestFit="1" customWidth="1"/>
    <col min="2905" max="2905" width="19.5546875" bestFit="1" customWidth="1"/>
    <col min="2906" max="2906" width="18.88671875" bestFit="1" customWidth="1"/>
    <col min="2907" max="2907" width="19.5546875" bestFit="1" customWidth="1"/>
    <col min="2908" max="2908" width="18.88671875" bestFit="1" customWidth="1"/>
    <col min="2909" max="2909" width="19.5546875" bestFit="1" customWidth="1"/>
    <col min="2910" max="2910" width="18.88671875" bestFit="1" customWidth="1"/>
    <col min="2911" max="2911" width="19.5546875" bestFit="1" customWidth="1"/>
    <col min="2912" max="2912" width="18.88671875" bestFit="1" customWidth="1"/>
    <col min="2913" max="2913" width="19.5546875" bestFit="1" customWidth="1"/>
    <col min="2914" max="2914" width="18.88671875" bestFit="1" customWidth="1"/>
    <col min="2915" max="2915" width="19.5546875" bestFit="1" customWidth="1"/>
    <col min="2916" max="2916" width="18.88671875" bestFit="1" customWidth="1"/>
    <col min="2917" max="2917" width="19.5546875" bestFit="1" customWidth="1"/>
    <col min="2918" max="2918" width="18.88671875" bestFit="1" customWidth="1"/>
    <col min="2919" max="2919" width="19.5546875" bestFit="1" customWidth="1"/>
    <col min="2920" max="2920" width="18.88671875" bestFit="1" customWidth="1"/>
    <col min="2921" max="2921" width="19.5546875" bestFit="1" customWidth="1"/>
    <col min="2922" max="2922" width="18.88671875" bestFit="1" customWidth="1"/>
    <col min="2923" max="2923" width="19.5546875" bestFit="1" customWidth="1"/>
    <col min="2924" max="2924" width="18.88671875" bestFit="1" customWidth="1"/>
    <col min="2925" max="2925" width="19.5546875" bestFit="1" customWidth="1"/>
    <col min="2926" max="2926" width="18.88671875" bestFit="1" customWidth="1"/>
    <col min="2927" max="2927" width="19.5546875" bestFit="1" customWidth="1"/>
    <col min="2928" max="2928" width="18.88671875" bestFit="1" customWidth="1"/>
    <col min="2929" max="2929" width="19.5546875" bestFit="1" customWidth="1"/>
    <col min="2930" max="2930" width="18.88671875" bestFit="1" customWidth="1"/>
    <col min="2931" max="2931" width="19.5546875" bestFit="1" customWidth="1"/>
    <col min="2932" max="2932" width="18.88671875" bestFit="1" customWidth="1"/>
    <col min="2933" max="2933" width="19.5546875" bestFit="1" customWidth="1"/>
    <col min="2934" max="2934" width="18.88671875" bestFit="1" customWidth="1"/>
    <col min="2935" max="2935" width="19.5546875" bestFit="1" customWidth="1"/>
    <col min="2936" max="2936" width="18.88671875" bestFit="1" customWidth="1"/>
    <col min="2937" max="2937" width="19.5546875" bestFit="1" customWidth="1"/>
    <col min="2938" max="2938" width="18.88671875" bestFit="1" customWidth="1"/>
    <col min="2939" max="2939" width="19.5546875" bestFit="1" customWidth="1"/>
    <col min="2940" max="2940" width="18.88671875" bestFit="1" customWidth="1"/>
    <col min="2941" max="2941" width="19.5546875" bestFit="1" customWidth="1"/>
    <col min="2942" max="2942" width="18.88671875" bestFit="1" customWidth="1"/>
    <col min="2943" max="2943" width="19.5546875" bestFit="1" customWidth="1"/>
    <col min="2944" max="2944" width="18.88671875" bestFit="1" customWidth="1"/>
    <col min="2945" max="2945" width="19.5546875" bestFit="1" customWidth="1"/>
    <col min="2946" max="2946" width="18.88671875" bestFit="1" customWidth="1"/>
    <col min="2947" max="2947" width="19.5546875" bestFit="1" customWidth="1"/>
    <col min="2948" max="2948" width="18.88671875" bestFit="1" customWidth="1"/>
    <col min="2949" max="2949" width="19.5546875" bestFit="1" customWidth="1"/>
    <col min="2950" max="2950" width="18.88671875" bestFit="1" customWidth="1"/>
    <col min="2951" max="2951" width="19.5546875" bestFit="1" customWidth="1"/>
    <col min="2952" max="2952" width="18.88671875" bestFit="1" customWidth="1"/>
    <col min="2953" max="2953" width="19.5546875" bestFit="1" customWidth="1"/>
    <col min="2954" max="2954" width="18.88671875" bestFit="1" customWidth="1"/>
    <col min="2955" max="2955" width="19.5546875" bestFit="1" customWidth="1"/>
    <col min="2956" max="2956" width="18.88671875" bestFit="1" customWidth="1"/>
    <col min="2957" max="2957" width="19.5546875" bestFit="1" customWidth="1"/>
    <col min="2958" max="2958" width="18.88671875" bestFit="1" customWidth="1"/>
    <col min="2959" max="2959" width="19.5546875" bestFit="1" customWidth="1"/>
    <col min="2960" max="2960" width="18.88671875" bestFit="1" customWidth="1"/>
    <col min="2961" max="2961" width="19.5546875" bestFit="1" customWidth="1"/>
    <col min="2962" max="2962" width="18.88671875" bestFit="1" customWidth="1"/>
    <col min="2963" max="2963" width="19.5546875" bestFit="1" customWidth="1"/>
    <col min="2964" max="2964" width="18.88671875" bestFit="1" customWidth="1"/>
    <col min="2965" max="2965" width="19.5546875" bestFit="1" customWidth="1"/>
    <col min="2966" max="2966" width="18.88671875" bestFit="1" customWidth="1"/>
    <col min="2967" max="2967" width="19.5546875" bestFit="1" customWidth="1"/>
    <col min="2968" max="2968" width="18.88671875" bestFit="1" customWidth="1"/>
    <col min="2969" max="2969" width="19.5546875" bestFit="1" customWidth="1"/>
    <col min="2970" max="2970" width="18.88671875" bestFit="1" customWidth="1"/>
    <col min="2971" max="2971" width="19.5546875" bestFit="1" customWidth="1"/>
    <col min="2972" max="2972" width="18.88671875" bestFit="1" customWidth="1"/>
    <col min="2973" max="2973" width="19.5546875" bestFit="1" customWidth="1"/>
    <col min="2974" max="2974" width="18.88671875" bestFit="1" customWidth="1"/>
    <col min="2975" max="2975" width="19.5546875" bestFit="1" customWidth="1"/>
    <col min="2976" max="2976" width="18.88671875" bestFit="1" customWidth="1"/>
    <col min="2977" max="2977" width="19.5546875" bestFit="1" customWidth="1"/>
    <col min="2978" max="2978" width="18.88671875" bestFit="1" customWidth="1"/>
    <col min="2979" max="2979" width="19.5546875" bestFit="1" customWidth="1"/>
    <col min="2980" max="2980" width="18.88671875" bestFit="1" customWidth="1"/>
    <col min="2981" max="2981" width="19.5546875" bestFit="1" customWidth="1"/>
    <col min="2982" max="2982" width="18.88671875" bestFit="1" customWidth="1"/>
    <col min="2983" max="2983" width="19.5546875" bestFit="1" customWidth="1"/>
    <col min="2984" max="2984" width="18.88671875" bestFit="1" customWidth="1"/>
    <col min="2985" max="2985" width="19.5546875" bestFit="1" customWidth="1"/>
    <col min="2986" max="2986" width="18.88671875" bestFit="1" customWidth="1"/>
    <col min="2987" max="2987" width="19.5546875" bestFit="1" customWidth="1"/>
    <col min="2988" max="2988" width="18.88671875" bestFit="1" customWidth="1"/>
    <col min="2989" max="2989" width="19.5546875" bestFit="1" customWidth="1"/>
    <col min="2990" max="2990" width="18.88671875" bestFit="1" customWidth="1"/>
    <col min="2991" max="2991" width="19.5546875" bestFit="1" customWidth="1"/>
    <col min="2992" max="2992" width="18.88671875" bestFit="1" customWidth="1"/>
    <col min="2993" max="2993" width="19.5546875" bestFit="1" customWidth="1"/>
    <col min="2994" max="2994" width="18.88671875" bestFit="1" customWidth="1"/>
    <col min="2995" max="2995" width="19.5546875" bestFit="1" customWidth="1"/>
    <col min="2996" max="2996" width="18.88671875" bestFit="1" customWidth="1"/>
    <col min="2997" max="2997" width="19.5546875" bestFit="1" customWidth="1"/>
    <col min="2998" max="2998" width="18.88671875" bestFit="1" customWidth="1"/>
    <col min="2999" max="2999" width="19.5546875" bestFit="1" customWidth="1"/>
    <col min="3000" max="3000" width="18.88671875" bestFit="1" customWidth="1"/>
    <col min="3001" max="3001" width="19.5546875" bestFit="1" customWidth="1"/>
    <col min="3002" max="3002" width="18.88671875" bestFit="1" customWidth="1"/>
    <col min="3003" max="3003" width="19.5546875" bestFit="1" customWidth="1"/>
    <col min="3004" max="3004" width="18.88671875" bestFit="1" customWidth="1"/>
    <col min="3005" max="3005" width="19.5546875" bestFit="1" customWidth="1"/>
    <col min="3006" max="3006" width="18.88671875" bestFit="1" customWidth="1"/>
    <col min="3007" max="3007" width="19.5546875" bestFit="1" customWidth="1"/>
    <col min="3008" max="3008" width="18.88671875" bestFit="1" customWidth="1"/>
    <col min="3009" max="3009" width="19.5546875" bestFit="1" customWidth="1"/>
    <col min="3010" max="3010" width="18.88671875" bestFit="1" customWidth="1"/>
    <col min="3011" max="3011" width="19.5546875" bestFit="1" customWidth="1"/>
    <col min="3012" max="3012" width="18.88671875" bestFit="1" customWidth="1"/>
    <col min="3013" max="3013" width="19.5546875" bestFit="1" customWidth="1"/>
    <col min="3014" max="3014" width="18.88671875" bestFit="1" customWidth="1"/>
    <col min="3015" max="3015" width="19.5546875" bestFit="1" customWidth="1"/>
    <col min="3016" max="3016" width="25.88671875" bestFit="1" customWidth="1"/>
    <col min="3017" max="3017" width="26.6640625" bestFit="1" customWidth="1"/>
    <col min="3018" max="3018" width="4" bestFit="1" customWidth="1"/>
    <col min="3019" max="3019" width="9.5546875" bestFit="1" customWidth="1"/>
    <col min="3020" max="3020" width="6" bestFit="1" customWidth="1"/>
    <col min="3021" max="3021" width="9.5546875" bestFit="1" customWidth="1"/>
    <col min="3022" max="3022" width="6" bestFit="1" customWidth="1"/>
    <col min="3023" max="3023" width="9.5546875" bestFit="1" customWidth="1"/>
    <col min="3024" max="3024" width="6" bestFit="1" customWidth="1"/>
    <col min="3025" max="3025" width="9.5546875" bestFit="1" customWidth="1"/>
    <col min="3026" max="3026" width="6" bestFit="1" customWidth="1"/>
    <col min="3027" max="3027" width="9.5546875" bestFit="1" customWidth="1"/>
    <col min="3028" max="3028" width="6" bestFit="1" customWidth="1"/>
    <col min="3029" max="3029" width="9.5546875" bestFit="1" customWidth="1"/>
    <col min="3030" max="3030" width="6" bestFit="1" customWidth="1"/>
    <col min="3031" max="3031" width="3" bestFit="1" customWidth="1"/>
    <col min="3032" max="3032" width="9.5546875" bestFit="1" customWidth="1"/>
    <col min="3033" max="3033" width="6" bestFit="1" customWidth="1"/>
    <col min="3034" max="3034" width="3" bestFit="1" customWidth="1"/>
    <col min="3035" max="3035" width="9.5546875" bestFit="1" customWidth="1"/>
    <col min="3036" max="3036" width="6" bestFit="1" customWidth="1"/>
    <col min="3037" max="3037" width="9.5546875" bestFit="1" customWidth="1"/>
    <col min="3038" max="3038" width="6" bestFit="1" customWidth="1"/>
    <col min="3039" max="3039" width="2" bestFit="1" customWidth="1"/>
    <col min="3040" max="3040" width="9.5546875" bestFit="1" customWidth="1"/>
    <col min="3041" max="3041" width="6" bestFit="1" customWidth="1"/>
    <col min="3042" max="3042" width="9.5546875" bestFit="1" customWidth="1"/>
    <col min="3043" max="3043" width="6" bestFit="1" customWidth="1"/>
    <col min="3044" max="3044" width="9.5546875" bestFit="1" customWidth="1"/>
    <col min="3045" max="3045" width="6" bestFit="1" customWidth="1"/>
    <col min="3046" max="3046" width="2" bestFit="1" customWidth="1"/>
    <col min="3047" max="3047" width="9.5546875" bestFit="1" customWidth="1"/>
    <col min="3048" max="3048" width="6" bestFit="1" customWidth="1"/>
    <col min="3049" max="3049" width="4" bestFit="1" customWidth="1"/>
    <col min="3050" max="3050" width="9.5546875" bestFit="1" customWidth="1"/>
    <col min="3051" max="3051" width="6" bestFit="1" customWidth="1"/>
    <col min="3052" max="3052" width="9.5546875" bestFit="1" customWidth="1"/>
    <col min="3053" max="3053" width="6" bestFit="1" customWidth="1"/>
    <col min="3054" max="3054" width="9.5546875" bestFit="1" customWidth="1"/>
    <col min="3055" max="3055" width="6" bestFit="1" customWidth="1"/>
    <col min="3056" max="3056" width="4" bestFit="1" customWidth="1"/>
    <col min="3057" max="3057" width="9.5546875" bestFit="1" customWidth="1"/>
    <col min="3058" max="3058" width="6" bestFit="1" customWidth="1"/>
    <col min="3059" max="3059" width="3" bestFit="1" customWidth="1"/>
    <col min="3060" max="3060" width="9.5546875" bestFit="1" customWidth="1"/>
    <col min="3061" max="3061" width="6" bestFit="1" customWidth="1"/>
    <col min="3062" max="3062" width="9.5546875" bestFit="1" customWidth="1"/>
    <col min="3063" max="3063" width="6" bestFit="1" customWidth="1"/>
    <col min="3064" max="3064" width="3" bestFit="1" customWidth="1"/>
    <col min="3065" max="3065" width="9.5546875" bestFit="1" customWidth="1"/>
    <col min="3066" max="3066" width="6" bestFit="1" customWidth="1"/>
    <col min="3067" max="3067" width="4" bestFit="1" customWidth="1"/>
    <col min="3068" max="3068" width="9.5546875" bestFit="1" customWidth="1"/>
    <col min="3069" max="3069" width="6" bestFit="1" customWidth="1"/>
    <col min="3070" max="3070" width="2" bestFit="1" customWidth="1"/>
    <col min="3071" max="3071" width="4" bestFit="1" customWidth="1"/>
    <col min="3072" max="3072" width="9.5546875" bestFit="1" customWidth="1"/>
    <col min="3073" max="3073" width="6" bestFit="1" customWidth="1"/>
    <col min="3074" max="3074" width="9.5546875" bestFit="1" customWidth="1"/>
    <col min="3075" max="3075" width="6" bestFit="1" customWidth="1"/>
    <col min="3076" max="3076" width="9.5546875" bestFit="1" customWidth="1"/>
    <col min="3077" max="3077" width="6" bestFit="1" customWidth="1"/>
    <col min="3078" max="3078" width="9.5546875" bestFit="1" customWidth="1"/>
    <col min="3079" max="3079" width="6" bestFit="1" customWidth="1"/>
    <col min="3080" max="3080" width="9.5546875" bestFit="1" customWidth="1"/>
    <col min="3081" max="3081" width="6" bestFit="1" customWidth="1"/>
    <col min="3082" max="3082" width="9.5546875" bestFit="1" customWidth="1"/>
    <col min="3083" max="3083" width="6" bestFit="1" customWidth="1"/>
    <col min="3084" max="3084" width="9.5546875" bestFit="1" customWidth="1"/>
    <col min="3085" max="3085" width="6" bestFit="1" customWidth="1"/>
    <col min="3086" max="3086" width="5.109375" bestFit="1" customWidth="1"/>
    <col min="3087" max="3087" width="9.5546875" bestFit="1" customWidth="1"/>
    <col min="3088" max="3088" width="6" bestFit="1" customWidth="1"/>
    <col min="3089" max="3089" width="9.5546875" bestFit="1" customWidth="1"/>
    <col min="3090" max="3090" width="6" bestFit="1" customWidth="1"/>
    <col min="3091" max="3091" width="9.5546875" bestFit="1" customWidth="1"/>
    <col min="3092" max="3092" width="6" bestFit="1" customWidth="1"/>
    <col min="3093" max="3093" width="3" bestFit="1" customWidth="1"/>
    <col min="3094" max="3094" width="9.5546875" bestFit="1" customWidth="1"/>
    <col min="3095" max="3095" width="6" bestFit="1" customWidth="1"/>
    <col min="3096" max="3096" width="2" bestFit="1" customWidth="1"/>
    <col min="3097" max="3097" width="3" bestFit="1" customWidth="1"/>
    <col min="3098" max="3098" width="4" bestFit="1" customWidth="1"/>
    <col min="3099" max="3099" width="9.5546875" bestFit="1" customWidth="1"/>
    <col min="3100" max="3100" width="6" bestFit="1" customWidth="1"/>
    <col min="3101" max="3101" width="9.5546875" bestFit="1" customWidth="1"/>
    <col min="3102" max="3102" width="6" bestFit="1" customWidth="1"/>
    <col min="3103" max="3103" width="9.5546875" bestFit="1" customWidth="1"/>
    <col min="3104" max="3104" width="6" bestFit="1" customWidth="1"/>
    <col min="3105" max="3105" width="2" bestFit="1" customWidth="1"/>
    <col min="3106" max="3106" width="9.5546875" bestFit="1" customWidth="1"/>
    <col min="3107" max="3107" width="6" bestFit="1" customWidth="1"/>
    <col min="3108" max="3108" width="9.5546875" bestFit="1" customWidth="1"/>
    <col min="3109" max="3109" width="6" bestFit="1" customWidth="1"/>
    <col min="3110" max="3110" width="2" bestFit="1" customWidth="1"/>
    <col min="3111" max="3111" width="3" bestFit="1" customWidth="1"/>
    <col min="3112" max="3112" width="9.5546875" bestFit="1" customWidth="1"/>
    <col min="3113" max="3113" width="6" bestFit="1" customWidth="1"/>
    <col min="3114" max="3114" width="9.5546875" bestFit="1" customWidth="1"/>
    <col min="3115" max="3115" width="6" bestFit="1" customWidth="1"/>
    <col min="3116" max="3116" width="3" bestFit="1" customWidth="1"/>
    <col min="3117" max="3117" width="5.109375" bestFit="1" customWidth="1"/>
    <col min="3118" max="3118" width="9.5546875" bestFit="1" customWidth="1"/>
    <col min="3119" max="3119" width="6" bestFit="1" customWidth="1"/>
    <col min="3120" max="3120" width="9.5546875" bestFit="1" customWidth="1"/>
    <col min="3121" max="3121" width="6" bestFit="1" customWidth="1"/>
    <col min="3122" max="3122" width="9.5546875" bestFit="1" customWidth="1"/>
    <col min="3123" max="3123" width="6" bestFit="1" customWidth="1"/>
    <col min="3124" max="3124" width="3" bestFit="1" customWidth="1"/>
    <col min="3125" max="3125" width="9.5546875" bestFit="1" customWidth="1"/>
    <col min="3126" max="3126" width="6" bestFit="1" customWidth="1"/>
    <col min="3127" max="3127" width="4" bestFit="1" customWidth="1"/>
    <col min="3128" max="3128" width="9.5546875" bestFit="1" customWidth="1"/>
    <col min="3129" max="3129" width="6" bestFit="1" customWidth="1"/>
    <col min="3130" max="3130" width="9.5546875" bestFit="1" customWidth="1"/>
    <col min="3131" max="3131" width="6" bestFit="1" customWidth="1"/>
    <col min="3132" max="3132" width="9.5546875" bestFit="1" customWidth="1"/>
    <col min="3133" max="3133" width="6" bestFit="1" customWidth="1"/>
    <col min="3134" max="3134" width="2" bestFit="1" customWidth="1"/>
    <col min="3135" max="3135" width="9.5546875" bestFit="1" customWidth="1"/>
    <col min="3136" max="3136" width="6" bestFit="1" customWidth="1"/>
    <col min="3137" max="3137" width="9.5546875" bestFit="1" customWidth="1"/>
    <col min="3138" max="3138" width="6" bestFit="1" customWidth="1"/>
    <col min="3139" max="3139" width="9.5546875" bestFit="1" customWidth="1"/>
    <col min="3140" max="3140" width="6" bestFit="1" customWidth="1"/>
    <col min="3141" max="3141" width="9.5546875" bestFit="1" customWidth="1"/>
    <col min="3142" max="3142" width="6" bestFit="1" customWidth="1"/>
    <col min="3143" max="3143" width="3" bestFit="1" customWidth="1"/>
    <col min="3144" max="3144" width="9.5546875" bestFit="1" customWidth="1"/>
    <col min="3145" max="3145" width="6" bestFit="1" customWidth="1"/>
    <col min="3146" max="3147" width="2" bestFit="1" customWidth="1"/>
    <col min="3148" max="3148" width="9.5546875" bestFit="1" customWidth="1"/>
    <col min="3149" max="3149" width="6" bestFit="1" customWidth="1"/>
    <col min="3150" max="3150" width="9.5546875" bestFit="1" customWidth="1"/>
    <col min="3151" max="3151" width="6" bestFit="1" customWidth="1"/>
    <col min="3152" max="3153" width="4" bestFit="1" customWidth="1"/>
    <col min="3154" max="3154" width="9.5546875" bestFit="1" customWidth="1"/>
    <col min="3155" max="3155" width="6" bestFit="1" customWidth="1"/>
    <col min="3156" max="3156" width="3" bestFit="1" customWidth="1"/>
    <col min="3157" max="3157" width="9.5546875" bestFit="1" customWidth="1"/>
    <col min="3158" max="3158" width="6" bestFit="1" customWidth="1"/>
    <col min="3159" max="3159" width="9.5546875" bestFit="1" customWidth="1"/>
    <col min="3160" max="3160" width="6" bestFit="1" customWidth="1"/>
    <col min="3161" max="3161" width="4" bestFit="1" customWidth="1"/>
    <col min="3162" max="3162" width="9.5546875" bestFit="1" customWidth="1"/>
    <col min="3163" max="3163" width="6" bestFit="1" customWidth="1"/>
    <col min="3164" max="3164" width="2" bestFit="1" customWidth="1"/>
    <col min="3165" max="3165" width="9.5546875" bestFit="1" customWidth="1"/>
    <col min="3166" max="3166" width="6" bestFit="1" customWidth="1"/>
    <col min="3167" max="3167" width="2" bestFit="1" customWidth="1"/>
    <col min="3168" max="3168" width="9.5546875" bestFit="1" customWidth="1"/>
    <col min="3169" max="3169" width="6" bestFit="1" customWidth="1"/>
    <col min="3170" max="3170" width="9.5546875" bestFit="1" customWidth="1"/>
    <col min="3171" max="3171" width="6" bestFit="1" customWidth="1"/>
    <col min="3172" max="3172" width="3" bestFit="1" customWidth="1"/>
    <col min="3173" max="3173" width="4" bestFit="1" customWidth="1"/>
    <col min="3174" max="3174" width="9.5546875" bestFit="1" customWidth="1"/>
    <col min="3175" max="3175" width="6" bestFit="1" customWidth="1"/>
    <col min="3176" max="3176" width="3" bestFit="1" customWidth="1"/>
    <col min="3177" max="3177" width="9.5546875" bestFit="1" customWidth="1"/>
    <col min="3178" max="3178" width="6" bestFit="1" customWidth="1"/>
    <col min="3179" max="3179" width="9.5546875" bestFit="1" customWidth="1"/>
    <col min="3180" max="3180" width="6" bestFit="1" customWidth="1"/>
    <col min="3181" max="3181" width="9.5546875" bestFit="1" customWidth="1"/>
    <col min="3182" max="3182" width="6" bestFit="1" customWidth="1"/>
    <col min="3183" max="3183" width="5.109375" bestFit="1" customWidth="1"/>
    <col min="3184" max="3184" width="9.5546875" bestFit="1" customWidth="1"/>
    <col min="3185" max="3185" width="6" bestFit="1" customWidth="1"/>
    <col min="3186" max="3186" width="9.5546875" bestFit="1" customWidth="1"/>
    <col min="3187" max="3187" width="6" bestFit="1" customWidth="1"/>
    <col min="3188" max="3188" width="9.5546875" bestFit="1" customWidth="1"/>
    <col min="3189" max="3189" width="6" bestFit="1" customWidth="1"/>
    <col min="3190" max="3190" width="9.5546875" bestFit="1" customWidth="1"/>
    <col min="3191" max="3191" width="6" bestFit="1" customWidth="1"/>
    <col min="3192" max="3192" width="4" bestFit="1" customWidth="1"/>
    <col min="3193" max="3193" width="9.5546875" bestFit="1" customWidth="1"/>
    <col min="3194" max="3194" width="6" bestFit="1" customWidth="1"/>
    <col min="3195" max="3195" width="9.5546875" bestFit="1" customWidth="1"/>
    <col min="3196" max="3196" width="6" bestFit="1" customWidth="1"/>
    <col min="3197" max="3197" width="3" bestFit="1" customWidth="1"/>
    <col min="3198" max="3198" width="4" bestFit="1" customWidth="1"/>
    <col min="3199" max="3199" width="9.5546875" bestFit="1" customWidth="1"/>
    <col min="3200" max="3200" width="6" bestFit="1" customWidth="1"/>
    <col min="3201" max="3201" width="9.5546875" bestFit="1" customWidth="1"/>
    <col min="3202" max="3202" width="6" bestFit="1" customWidth="1"/>
    <col min="3203" max="3203" width="9.5546875" bestFit="1" customWidth="1"/>
    <col min="3204" max="3204" width="6" bestFit="1" customWidth="1"/>
    <col min="3205" max="3205" width="9.5546875" bestFit="1" customWidth="1"/>
    <col min="3206" max="3206" width="6" bestFit="1" customWidth="1"/>
    <col min="3207" max="3207" width="9.5546875" bestFit="1" customWidth="1"/>
    <col min="3208" max="3208" width="6" bestFit="1" customWidth="1"/>
    <col min="3209" max="3209" width="9.5546875" bestFit="1" customWidth="1"/>
    <col min="3210" max="3210" width="6" bestFit="1" customWidth="1"/>
    <col min="3211" max="3211" width="9.5546875" bestFit="1" customWidth="1"/>
    <col min="3212" max="3212" width="6" bestFit="1" customWidth="1"/>
    <col min="3213" max="3213" width="9.5546875" bestFit="1" customWidth="1"/>
    <col min="3214" max="3214" width="6" bestFit="1" customWidth="1"/>
    <col min="3215" max="3216" width="4" bestFit="1" customWidth="1"/>
    <col min="3217" max="3217" width="9.5546875" bestFit="1" customWidth="1"/>
    <col min="3218" max="3218" width="6" bestFit="1" customWidth="1"/>
    <col min="3219" max="3219" width="3" bestFit="1" customWidth="1"/>
    <col min="3220" max="3220" width="9.5546875" bestFit="1" customWidth="1"/>
    <col min="3221" max="3221" width="6" bestFit="1" customWidth="1"/>
    <col min="3222" max="3222" width="9.5546875" bestFit="1" customWidth="1"/>
    <col min="3223" max="3223" width="6" bestFit="1" customWidth="1"/>
    <col min="3224" max="3224" width="2" bestFit="1" customWidth="1"/>
    <col min="3225" max="3225" width="9.5546875" bestFit="1" customWidth="1"/>
    <col min="3226" max="3226" width="6" bestFit="1" customWidth="1"/>
    <col min="3227" max="3227" width="9.5546875" bestFit="1" customWidth="1"/>
    <col min="3228" max="3228" width="6" bestFit="1" customWidth="1"/>
    <col min="3229" max="3229" width="4" bestFit="1" customWidth="1"/>
    <col min="3230" max="3230" width="9.5546875" bestFit="1" customWidth="1"/>
    <col min="3231" max="3231" width="6" bestFit="1" customWidth="1"/>
    <col min="3232" max="3232" width="9.5546875" bestFit="1" customWidth="1"/>
    <col min="3233" max="3233" width="6" bestFit="1" customWidth="1"/>
    <col min="3234" max="3234" width="9.5546875" bestFit="1" customWidth="1"/>
    <col min="3235" max="3235" width="6" bestFit="1" customWidth="1"/>
    <col min="3236" max="3236" width="3" bestFit="1" customWidth="1"/>
    <col min="3237" max="3237" width="9.5546875" bestFit="1" customWidth="1"/>
    <col min="3238" max="3238" width="6" bestFit="1" customWidth="1"/>
    <col min="3239" max="3239" width="3" bestFit="1" customWidth="1"/>
    <col min="3240" max="3240" width="9.5546875" bestFit="1" customWidth="1"/>
    <col min="3241" max="3241" width="6" bestFit="1" customWidth="1"/>
    <col min="3242" max="3242" width="3" bestFit="1" customWidth="1"/>
    <col min="3243" max="3243" width="4" bestFit="1" customWidth="1"/>
    <col min="3244" max="3244" width="9.5546875" bestFit="1" customWidth="1"/>
    <col min="3245" max="3245" width="6" bestFit="1" customWidth="1"/>
    <col min="3246" max="3246" width="9.5546875" bestFit="1" customWidth="1"/>
    <col min="3247" max="3247" width="6" bestFit="1" customWidth="1"/>
    <col min="3248" max="3248" width="2" bestFit="1" customWidth="1"/>
    <col min="3249" max="3249" width="9.5546875" bestFit="1" customWidth="1"/>
    <col min="3250" max="3250" width="6" bestFit="1" customWidth="1"/>
    <col min="3251" max="3251" width="3" bestFit="1" customWidth="1"/>
    <col min="3252" max="3252" width="9.5546875" bestFit="1" customWidth="1"/>
    <col min="3253" max="3253" width="6" bestFit="1" customWidth="1"/>
    <col min="3254" max="3254" width="9.5546875" bestFit="1" customWidth="1"/>
    <col min="3255" max="3255" width="6" bestFit="1" customWidth="1"/>
    <col min="3256" max="3256" width="9.5546875" bestFit="1" customWidth="1"/>
    <col min="3257" max="3257" width="6" bestFit="1" customWidth="1"/>
    <col min="3258" max="3258" width="2" bestFit="1" customWidth="1"/>
    <col min="3259" max="3259" width="9.5546875" bestFit="1" customWidth="1"/>
    <col min="3260" max="3260" width="6" bestFit="1" customWidth="1"/>
    <col min="3261" max="3261" width="3" bestFit="1" customWidth="1"/>
    <col min="3262" max="3262" width="9.5546875" bestFit="1" customWidth="1"/>
    <col min="3263" max="3263" width="6" bestFit="1" customWidth="1"/>
    <col min="3264" max="3264" width="9.5546875" bestFit="1" customWidth="1"/>
    <col min="3265" max="3265" width="6" bestFit="1" customWidth="1"/>
    <col min="3266" max="3266" width="3" bestFit="1" customWidth="1"/>
    <col min="3267" max="3267" width="9.5546875" bestFit="1" customWidth="1"/>
    <col min="3268" max="3268" width="6" bestFit="1" customWidth="1"/>
    <col min="3269" max="3269" width="9.5546875" bestFit="1" customWidth="1"/>
    <col min="3270" max="3270" width="6" bestFit="1" customWidth="1"/>
    <col min="3271" max="3271" width="9.5546875" bestFit="1" customWidth="1"/>
    <col min="3272" max="3272" width="6" bestFit="1" customWidth="1"/>
    <col min="3273" max="3273" width="9.5546875" bestFit="1" customWidth="1"/>
    <col min="3274" max="3274" width="6" bestFit="1" customWidth="1"/>
    <col min="3275" max="3275" width="9.5546875" bestFit="1" customWidth="1"/>
    <col min="3276" max="3276" width="6" bestFit="1" customWidth="1"/>
    <col min="3277" max="3277" width="3" bestFit="1" customWidth="1"/>
    <col min="3278" max="3278" width="5.109375" bestFit="1" customWidth="1"/>
    <col min="3279" max="3279" width="9.5546875" bestFit="1" customWidth="1"/>
    <col min="3280" max="3280" width="6" bestFit="1" customWidth="1"/>
    <col min="3281" max="3281" width="9.5546875" bestFit="1" customWidth="1"/>
    <col min="3282" max="3282" width="6" bestFit="1" customWidth="1"/>
    <col min="3283" max="3283" width="9.5546875" bestFit="1" customWidth="1"/>
    <col min="3284" max="3284" width="6" bestFit="1" customWidth="1"/>
    <col min="3285" max="3285" width="9.5546875" bestFit="1" customWidth="1"/>
    <col min="3286" max="3286" width="6" bestFit="1" customWidth="1"/>
    <col min="3287" max="3287" width="2" bestFit="1" customWidth="1"/>
    <col min="3288" max="3288" width="9.5546875" bestFit="1" customWidth="1"/>
    <col min="3289" max="3289" width="6" bestFit="1" customWidth="1"/>
    <col min="3290" max="3290" width="2" bestFit="1" customWidth="1"/>
    <col min="3291" max="3291" width="9.5546875" bestFit="1" customWidth="1"/>
    <col min="3292" max="3292" width="6" bestFit="1" customWidth="1"/>
    <col min="3293" max="3293" width="9.5546875" bestFit="1" customWidth="1"/>
    <col min="3294" max="3294" width="6" bestFit="1" customWidth="1"/>
    <col min="3295" max="3295" width="3" bestFit="1" customWidth="1"/>
    <col min="3296" max="3296" width="4" bestFit="1" customWidth="1"/>
    <col min="3297" max="3297" width="9.5546875" bestFit="1" customWidth="1"/>
    <col min="3298" max="3298" width="6" bestFit="1" customWidth="1"/>
    <col min="3299" max="3299" width="9.5546875" bestFit="1" customWidth="1"/>
    <col min="3300" max="3300" width="6" bestFit="1" customWidth="1"/>
    <col min="3301" max="3301" width="9.5546875" bestFit="1" customWidth="1"/>
    <col min="3302" max="3302" width="6" bestFit="1" customWidth="1"/>
    <col min="3303" max="3303" width="9.5546875" bestFit="1" customWidth="1"/>
    <col min="3304" max="3304" width="6" bestFit="1" customWidth="1"/>
    <col min="3305" max="3305" width="9.5546875" bestFit="1" customWidth="1"/>
    <col min="3306" max="3306" width="6" bestFit="1" customWidth="1"/>
    <col min="3307" max="3307" width="9.5546875" bestFit="1" customWidth="1"/>
    <col min="3308" max="3308" width="6" bestFit="1" customWidth="1"/>
    <col min="3309" max="3309" width="9.5546875" bestFit="1" customWidth="1"/>
    <col min="3310" max="3310" width="6" bestFit="1" customWidth="1"/>
    <col min="3311" max="3311" width="9.5546875" bestFit="1" customWidth="1"/>
    <col min="3312" max="3312" width="6" bestFit="1" customWidth="1"/>
    <col min="3313" max="3313" width="9.5546875" bestFit="1" customWidth="1"/>
    <col min="3314" max="3314" width="6" bestFit="1" customWidth="1"/>
    <col min="3315" max="3315" width="9.5546875" bestFit="1" customWidth="1"/>
    <col min="3316" max="3316" width="6" bestFit="1" customWidth="1"/>
    <col min="3317" max="3317" width="9.5546875" bestFit="1" customWidth="1"/>
    <col min="3318" max="3318" width="6" bestFit="1" customWidth="1"/>
    <col min="3319" max="3320" width="2" bestFit="1" customWidth="1"/>
    <col min="3321" max="3321" width="9.5546875" bestFit="1" customWidth="1"/>
    <col min="3322" max="3322" width="6" bestFit="1" customWidth="1"/>
    <col min="3323" max="3323" width="9.5546875" bestFit="1" customWidth="1"/>
    <col min="3324" max="3324" width="6" bestFit="1" customWidth="1"/>
    <col min="3325" max="3325" width="9.5546875" bestFit="1" customWidth="1"/>
    <col min="3326" max="3326" width="6" bestFit="1" customWidth="1"/>
    <col min="3327" max="3327" width="2" bestFit="1" customWidth="1"/>
    <col min="3328" max="3328" width="9.5546875" bestFit="1" customWidth="1"/>
    <col min="3329" max="3329" width="6" bestFit="1" customWidth="1"/>
    <col min="3330" max="3330" width="9.5546875" bestFit="1" customWidth="1"/>
    <col min="3331" max="3331" width="6" bestFit="1" customWidth="1"/>
    <col min="3332" max="3332" width="4" bestFit="1" customWidth="1"/>
    <col min="3333" max="3333" width="9.5546875" bestFit="1" customWidth="1"/>
    <col min="3334" max="3334" width="6" bestFit="1" customWidth="1"/>
    <col min="3335" max="3335" width="9.5546875" bestFit="1" customWidth="1"/>
    <col min="3336" max="3336" width="6" bestFit="1" customWidth="1"/>
    <col min="3337" max="3337" width="9.5546875" bestFit="1" customWidth="1"/>
    <col min="3338" max="3338" width="6" bestFit="1" customWidth="1"/>
    <col min="3339" max="3339" width="9.5546875" bestFit="1" customWidth="1"/>
    <col min="3340" max="3340" width="6" bestFit="1" customWidth="1"/>
    <col min="3341" max="3341" width="9.5546875" bestFit="1" customWidth="1"/>
    <col min="3342" max="3342" width="6" bestFit="1" customWidth="1"/>
    <col min="3343" max="3343" width="9.5546875" bestFit="1" customWidth="1"/>
    <col min="3344" max="3344" width="6" bestFit="1" customWidth="1"/>
    <col min="3345" max="3345" width="9.5546875" bestFit="1" customWidth="1"/>
    <col min="3346" max="3346" width="6" bestFit="1" customWidth="1"/>
    <col min="3347" max="3347" width="3" bestFit="1" customWidth="1"/>
    <col min="3348" max="3348" width="9.5546875" bestFit="1" customWidth="1"/>
    <col min="3349" max="3349" width="6" bestFit="1" customWidth="1"/>
    <col min="3350" max="3350" width="3" bestFit="1" customWidth="1"/>
    <col min="3351" max="3351" width="4" bestFit="1" customWidth="1"/>
    <col min="3352" max="3352" width="9.5546875" bestFit="1" customWidth="1"/>
    <col min="3353" max="3353" width="6" bestFit="1" customWidth="1"/>
    <col min="3354" max="3354" width="9.5546875" bestFit="1" customWidth="1"/>
    <col min="3355" max="3355" width="6" bestFit="1" customWidth="1"/>
    <col min="3356" max="3356" width="9.5546875" bestFit="1" customWidth="1"/>
    <col min="3357" max="3357" width="6" bestFit="1" customWidth="1"/>
    <col min="3358" max="3358" width="3" bestFit="1" customWidth="1"/>
    <col min="3359" max="3359" width="9.5546875" bestFit="1" customWidth="1"/>
    <col min="3360" max="3360" width="6" bestFit="1" customWidth="1"/>
    <col min="3361" max="3361" width="9.5546875" bestFit="1" customWidth="1"/>
    <col min="3362" max="3362" width="6" bestFit="1" customWidth="1"/>
    <col min="3363" max="3363" width="4" bestFit="1" customWidth="1"/>
    <col min="3364" max="3364" width="9.5546875" bestFit="1" customWidth="1"/>
    <col min="3365" max="3365" width="6" bestFit="1" customWidth="1"/>
    <col min="3366" max="3366" width="5.109375" bestFit="1" customWidth="1"/>
    <col min="3367" max="3367" width="9.5546875" bestFit="1" customWidth="1"/>
    <col min="3368" max="3368" width="6" bestFit="1" customWidth="1"/>
    <col min="3369" max="3369" width="9.5546875" bestFit="1" customWidth="1"/>
    <col min="3370" max="3370" width="6" bestFit="1" customWidth="1"/>
    <col min="3371" max="3371" width="3" bestFit="1" customWidth="1"/>
    <col min="3372" max="3372" width="5.109375" bestFit="1" customWidth="1"/>
    <col min="3373" max="3373" width="9.5546875" bestFit="1" customWidth="1"/>
    <col min="3374" max="3374" width="6" bestFit="1" customWidth="1"/>
    <col min="3375" max="3375" width="9.5546875" bestFit="1" customWidth="1"/>
    <col min="3376" max="3376" width="6" bestFit="1" customWidth="1"/>
    <col min="3377" max="3377" width="5.109375" bestFit="1" customWidth="1"/>
    <col min="3378" max="3378" width="9.5546875" bestFit="1" customWidth="1"/>
    <col min="3379" max="3379" width="6" bestFit="1" customWidth="1"/>
    <col min="3380" max="3380" width="9.5546875" bestFit="1" customWidth="1"/>
    <col min="3381" max="3381" width="6" bestFit="1" customWidth="1"/>
    <col min="3382" max="3382" width="9.5546875" bestFit="1" customWidth="1"/>
    <col min="3383" max="3383" width="6" bestFit="1" customWidth="1"/>
    <col min="3384" max="3384" width="9.5546875" bestFit="1" customWidth="1"/>
    <col min="3385" max="3385" width="6" bestFit="1" customWidth="1"/>
    <col min="3386" max="3386" width="9.5546875" bestFit="1" customWidth="1"/>
    <col min="3387" max="3387" width="6" bestFit="1" customWidth="1"/>
    <col min="3388" max="3388" width="9.5546875" bestFit="1" customWidth="1"/>
    <col min="3389" max="3389" width="6" bestFit="1" customWidth="1"/>
    <col min="3390" max="3390" width="9.5546875" bestFit="1" customWidth="1"/>
    <col min="3391" max="3391" width="6" bestFit="1" customWidth="1"/>
    <col min="3392" max="3392" width="5.109375" bestFit="1" customWidth="1"/>
    <col min="3393" max="3393" width="9.5546875" bestFit="1" customWidth="1"/>
    <col min="3394" max="3394" width="6" bestFit="1" customWidth="1"/>
    <col min="3395" max="3395" width="9.5546875" bestFit="1" customWidth="1"/>
    <col min="3396" max="3396" width="6" bestFit="1" customWidth="1"/>
    <col min="3397" max="3397" width="9.5546875" bestFit="1" customWidth="1"/>
    <col min="3398" max="3398" width="6" bestFit="1" customWidth="1"/>
    <col min="3399" max="3399" width="3" bestFit="1" customWidth="1"/>
    <col min="3400" max="3400" width="4" bestFit="1" customWidth="1"/>
    <col min="3401" max="3401" width="9.5546875" bestFit="1" customWidth="1"/>
    <col min="3402" max="3402" width="6" bestFit="1" customWidth="1"/>
    <col min="3403" max="3403" width="9.5546875" bestFit="1" customWidth="1"/>
    <col min="3404" max="3404" width="6" bestFit="1" customWidth="1"/>
    <col min="3405" max="3405" width="9.5546875" bestFit="1" customWidth="1"/>
    <col min="3406" max="3406" width="6" bestFit="1" customWidth="1"/>
    <col min="3407" max="3407" width="9.5546875" bestFit="1" customWidth="1"/>
    <col min="3408" max="3408" width="6" bestFit="1" customWidth="1"/>
    <col min="3409" max="3409" width="4" bestFit="1" customWidth="1"/>
    <col min="3410" max="3410" width="9.5546875" bestFit="1" customWidth="1"/>
    <col min="3411" max="3411" width="6" bestFit="1" customWidth="1"/>
    <col min="3412" max="3412" width="9.5546875" bestFit="1" customWidth="1"/>
    <col min="3413" max="3413" width="6" bestFit="1" customWidth="1"/>
    <col min="3414" max="3414" width="9.5546875" bestFit="1" customWidth="1"/>
    <col min="3415" max="3415" width="6" bestFit="1" customWidth="1"/>
    <col min="3416" max="3416" width="9.5546875" bestFit="1" customWidth="1"/>
    <col min="3417" max="3417" width="6" bestFit="1" customWidth="1"/>
    <col min="3418" max="3418" width="9.5546875" bestFit="1" customWidth="1"/>
    <col min="3419" max="3419" width="6" bestFit="1" customWidth="1"/>
    <col min="3420" max="3420" width="9.5546875" bestFit="1" customWidth="1"/>
    <col min="3421" max="3421" width="6" bestFit="1" customWidth="1"/>
    <col min="3422" max="3422" width="9.5546875" bestFit="1" customWidth="1"/>
    <col min="3423" max="3423" width="6" bestFit="1" customWidth="1"/>
    <col min="3424" max="3424" width="9.5546875" bestFit="1" customWidth="1"/>
    <col min="3425" max="3425" width="6" bestFit="1" customWidth="1"/>
    <col min="3426" max="3426" width="9.5546875" bestFit="1" customWidth="1"/>
    <col min="3427" max="3427" width="6" bestFit="1" customWidth="1"/>
    <col min="3428" max="3428" width="9.5546875" bestFit="1" customWidth="1"/>
    <col min="3429" max="3429" width="6" bestFit="1" customWidth="1"/>
    <col min="3430" max="3430" width="9.5546875" bestFit="1" customWidth="1"/>
    <col min="3431" max="3431" width="6" bestFit="1" customWidth="1"/>
    <col min="3432" max="3432" width="9.5546875" bestFit="1" customWidth="1"/>
    <col min="3433" max="3433" width="6" bestFit="1" customWidth="1"/>
    <col min="3434" max="3434" width="9.5546875" bestFit="1" customWidth="1"/>
    <col min="3435" max="3435" width="6" bestFit="1" customWidth="1"/>
    <col min="3436" max="3436" width="2" bestFit="1" customWidth="1"/>
    <col min="3437" max="3437" width="9.5546875" bestFit="1" customWidth="1"/>
    <col min="3438" max="3438" width="6" bestFit="1" customWidth="1"/>
    <col min="3439" max="3439" width="2" bestFit="1" customWidth="1"/>
    <col min="3440" max="3440" width="9.5546875" bestFit="1" customWidth="1"/>
    <col min="3441" max="3441" width="6" bestFit="1" customWidth="1"/>
    <col min="3442" max="3442" width="3" bestFit="1" customWidth="1"/>
    <col min="3443" max="3443" width="9.5546875" bestFit="1" customWidth="1"/>
    <col min="3444" max="3444" width="6" bestFit="1" customWidth="1"/>
    <col min="3445" max="3445" width="9.5546875" bestFit="1" customWidth="1"/>
    <col min="3446" max="3446" width="6" bestFit="1" customWidth="1"/>
    <col min="3447" max="3447" width="9.5546875" bestFit="1" customWidth="1"/>
    <col min="3448" max="3448" width="6" bestFit="1" customWidth="1"/>
    <col min="3449" max="3449" width="2" bestFit="1" customWidth="1"/>
    <col min="3450" max="3450" width="9.5546875" bestFit="1" customWidth="1"/>
    <col min="3451" max="3451" width="6" bestFit="1" customWidth="1"/>
    <col min="3452" max="3452" width="9.5546875" bestFit="1" customWidth="1"/>
    <col min="3453" max="3453" width="6" bestFit="1" customWidth="1"/>
    <col min="3454" max="3454" width="9.5546875" bestFit="1" customWidth="1"/>
    <col min="3455" max="3455" width="6" bestFit="1" customWidth="1"/>
    <col min="3456" max="3456" width="3" bestFit="1" customWidth="1"/>
    <col min="3457" max="3457" width="9.5546875" bestFit="1" customWidth="1"/>
    <col min="3458" max="3458" width="6" bestFit="1" customWidth="1"/>
    <col min="3459" max="3459" width="2" bestFit="1" customWidth="1"/>
    <col min="3460" max="3460" width="9.5546875" bestFit="1" customWidth="1"/>
    <col min="3461" max="3461" width="6" bestFit="1" customWidth="1"/>
    <col min="3462" max="3462" width="9.5546875" bestFit="1" customWidth="1"/>
    <col min="3463" max="3463" width="6" bestFit="1" customWidth="1"/>
    <col min="3464" max="3464" width="9.5546875" bestFit="1" customWidth="1"/>
    <col min="3465" max="3465" width="6" bestFit="1" customWidth="1"/>
    <col min="3466" max="3466" width="9.5546875" bestFit="1" customWidth="1"/>
    <col min="3467" max="3467" width="6" bestFit="1" customWidth="1"/>
    <col min="3468" max="3468" width="9.5546875" bestFit="1" customWidth="1"/>
    <col min="3469" max="3469" width="6" bestFit="1" customWidth="1"/>
    <col min="3470" max="3470" width="9.5546875" bestFit="1" customWidth="1"/>
    <col min="3471" max="3471" width="6" bestFit="1" customWidth="1"/>
    <col min="3472" max="3472" width="9.5546875" bestFit="1" customWidth="1"/>
    <col min="3473" max="3473" width="6" bestFit="1" customWidth="1"/>
    <col min="3474" max="3474" width="9.5546875" bestFit="1" customWidth="1"/>
    <col min="3475" max="3475" width="6" bestFit="1" customWidth="1"/>
    <col min="3476" max="3476" width="9.5546875" bestFit="1" customWidth="1"/>
    <col min="3477" max="3477" width="6" bestFit="1" customWidth="1"/>
    <col min="3478" max="3478" width="9.5546875" bestFit="1" customWidth="1"/>
    <col min="3479" max="3479" width="6" bestFit="1" customWidth="1"/>
    <col min="3480" max="3480" width="9.5546875" bestFit="1" customWidth="1"/>
    <col min="3481" max="3481" width="6" bestFit="1" customWidth="1"/>
    <col min="3482" max="3482" width="9.5546875" bestFit="1" customWidth="1"/>
    <col min="3483" max="3483" width="6" bestFit="1" customWidth="1"/>
    <col min="3484" max="3484" width="9.5546875" bestFit="1" customWidth="1"/>
    <col min="3485" max="3485" width="6" bestFit="1" customWidth="1"/>
    <col min="3486" max="3486" width="9.5546875" bestFit="1" customWidth="1"/>
    <col min="3487" max="3487" width="6" bestFit="1" customWidth="1"/>
    <col min="3488" max="3488" width="9.5546875" bestFit="1" customWidth="1"/>
    <col min="3489" max="3489" width="6" bestFit="1" customWidth="1"/>
    <col min="3490" max="3490" width="9.5546875" bestFit="1" customWidth="1"/>
    <col min="3491" max="3491" width="6" bestFit="1" customWidth="1"/>
    <col min="3492" max="3492" width="9.5546875" bestFit="1" customWidth="1"/>
    <col min="3493" max="3493" width="6" bestFit="1" customWidth="1"/>
    <col min="3494" max="3494" width="9.5546875" bestFit="1" customWidth="1"/>
    <col min="3495" max="3495" width="6" bestFit="1" customWidth="1"/>
    <col min="3496" max="3496" width="3" bestFit="1" customWidth="1"/>
    <col min="3497" max="3497" width="9.5546875" bestFit="1" customWidth="1"/>
    <col min="3498" max="3498" width="6" bestFit="1" customWidth="1"/>
    <col min="3499" max="3499" width="9.5546875" bestFit="1" customWidth="1"/>
    <col min="3500" max="3500" width="6" bestFit="1" customWidth="1"/>
    <col min="3501" max="3501" width="9.5546875" bestFit="1" customWidth="1"/>
    <col min="3502" max="3502" width="6" bestFit="1" customWidth="1"/>
    <col min="3503" max="3503" width="9.5546875" bestFit="1" customWidth="1"/>
    <col min="3504" max="3504" width="6" bestFit="1" customWidth="1"/>
    <col min="3505" max="3505" width="9.5546875" bestFit="1" customWidth="1"/>
    <col min="3506" max="3506" width="6" bestFit="1" customWidth="1"/>
    <col min="3507" max="3507" width="4" bestFit="1" customWidth="1"/>
    <col min="3508" max="3508" width="9.5546875" bestFit="1" customWidth="1"/>
    <col min="3509" max="3509" width="6" bestFit="1" customWidth="1"/>
    <col min="3510" max="3510" width="9.5546875" bestFit="1" customWidth="1"/>
    <col min="3511" max="3511" width="6" bestFit="1" customWidth="1"/>
    <col min="3512" max="3512" width="9.5546875" bestFit="1" customWidth="1"/>
    <col min="3513" max="3513" width="6" bestFit="1" customWidth="1"/>
    <col min="3514" max="3514" width="9.5546875" bestFit="1" customWidth="1"/>
    <col min="3515" max="3515" width="6" bestFit="1" customWidth="1"/>
    <col min="3516" max="3516" width="9.5546875" bestFit="1" customWidth="1"/>
    <col min="3517" max="3517" width="6" bestFit="1" customWidth="1"/>
    <col min="3518" max="3519" width="3" bestFit="1" customWidth="1"/>
    <col min="3520" max="3520" width="9.5546875" bestFit="1" customWidth="1"/>
    <col min="3521" max="3521" width="6" bestFit="1" customWidth="1"/>
    <col min="3522" max="3522" width="9.5546875" bestFit="1" customWidth="1"/>
    <col min="3523" max="3523" width="6" bestFit="1" customWidth="1"/>
    <col min="3524" max="3524" width="9.5546875" bestFit="1" customWidth="1"/>
    <col min="3525" max="3525" width="6" bestFit="1" customWidth="1"/>
    <col min="3526" max="3526" width="9.5546875" bestFit="1" customWidth="1"/>
    <col min="3527" max="3527" width="6" bestFit="1" customWidth="1"/>
    <col min="3528" max="3528" width="9.5546875" bestFit="1" customWidth="1"/>
    <col min="3529" max="3529" width="6" bestFit="1" customWidth="1"/>
    <col min="3530" max="3530" width="4" bestFit="1" customWidth="1"/>
    <col min="3531" max="3531" width="9.5546875" bestFit="1" customWidth="1"/>
    <col min="3532" max="3532" width="6" bestFit="1" customWidth="1"/>
    <col min="3533" max="3533" width="3" bestFit="1" customWidth="1"/>
    <col min="3534" max="3534" width="9.5546875" bestFit="1" customWidth="1"/>
    <col min="3535" max="3535" width="6" bestFit="1" customWidth="1"/>
    <col min="3536" max="3536" width="3" bestFit="1" customWidth="1"/>
    <col min="3537" max="3537" width="9.5546875" bestFit="1" customWidth="1"/>
    <col min="3538" max="3538" width="6" bestFit="1" customWidth="1"/>
    <col min="3539" max="3539" width="9.5546875" bestFit="1" customWidth="1"/>
    <col min="3540" max="3540" width="6" bestFit="1" customWidth="1"/>
    <col min="3541" max="3541" width="9.5546875" bestFit="1" customWidth="1"/>
    <col min="3542" max="3542" width="6" bestFit="1" customWidth="1"/>
    <col min="3543" max="3543" width="9.5546875" bestFit="1" customWidth="1"/>
    <col min="3544" max="3544" width="6" bestFit="1" customWidth="1"/>
    <col min="3545" max="3545" width="4" bestFit="1" customWidth="1"/>
    <col min="3546" max="3546" width="9.5546875" bestFit="1" customWidth="1"/>
    <col min="3547" max="3547" width="6" bestFit="1" customWidth="1"/>
    <col min="3548" max="3548" width="9.5546875" bestFit="1" customWidth="1"/>
    <col min="3549" max="3549" width="6" bestFit="1" customWidth="1"/>
    <col min="3550" max="3550" width="9.5546875" bestFit="1" customWidth="1"/>
    <col min="3551" max="3551" width="6" bestFit="1" customWidth="1"/>
    <col min="3552" max="3552" width="9.5546875" bestFit="1" customWidth="1"/>
    <col min="3553" max="3553" width="6" bestFit="1" customWidth="1"/>
    <col min="3554" max="3554" width="9.5546875" bestFit="1" customWidth="1"/>
    <col min="3555" max="3555" width="6" bestFit="1" customWidth="1"/>
    <col min="3556" max="3556" width="9.5546875" bestFit="1" customWidth="1"/>
    <col min="3557" max="3557" width="6" bestFit="1" customWidth="1"/>
    <col min="3558" max="3558" width="9.5546875" bestFit="1" customWidth="1"/>
    <col min="3559" max="3559" width="6" bestFit="1" customWidth="1"/>
    <col min="3560" max="3560" width="9.5546875" bestFit="1" customWidth="1"/>
    <col min="3561" max="3561" width="6" bestFit="1" customWidth="1"/>
    <col min="3562" max="3562" width="9.5546875" bestFit="1" customWidth="1"/>
    <col min="3563" max="3563" width="6" bestFit="1" customWidth="1"/>
    <col min="3564" max="3564" width="9.5546875" bestFit="1" customWidth="1"/>
    <col min="3565" max="3565" width="6" bestFit="1" customWidth="1"/>
    <col min="3566" max="3566" width="9.5546875" bestFit="1" customWidth="1"/>
    <col min="3567" max="3567" width="6" bestFit="1" customWidth="1"/>
    <col min="3568" max="3568" width="9.5546875" bestFit="1" customWidth="1"/>
    <col min="3569" max="3569" width="6" bestFit="1" customWidth="1"/>
    <col min="3570" max="3570" width="9.5546875" bestFit="1" customWidth="1"/>
    <col min="3571" max="3571" width="6" bestFit="1" customWidth="1"/>
    <col min="3572" max="3572" width="9.5546875" bestFit="1" customWidth="1"/>
    <col min="3573" max="3573" width="6" bestFit="1" customWidth="1"/>
    <col min="3574" max="3574" width="2" bestFit="1" customWidth="1"/>
    <col min="3575" max="3575" width="9.5546875" bestFit="1" customWidth="1"/>
    <col min="3576" max="3576" width="6" bestFit="1" customWidth="1"/>
    <col min="3577" max="3577" width="9.5546875" bestFit="1" customWidth="1"/>
    <col min="3578" max="3578" width="6" bestFit="1" customWidth="1"/>
    <col min="3579" max="3579" width="9.5546875" bestFit="1" customWidth="1"/>
    <col min="3580" max="3580" width="6" bestFit="1" customWidth="1"/>
    <col min="3581" max="3581" width="9.5546875" bestFit="1" customWidth="1"/>
    <col min="3582" max="3582" width="6" bestFit="1" customWidth="1"/>
    <col min="3583" max="3583" width="9.5546875" bestFit="1" customWidth="1"/>
    <col min="3584" max="3584" width="6" bestFit="1" customWidth="1"/>
    <col min="3585" max="3585" width="9.5546875" bestFit="1" customWidth="1"/>
    <col min="3586" max="3586" width="6" bestFit="1" customWidth="1"/>
    <col min="3587" max="3587" width="4" bestFit="1" customWidth="1"/>
    <col min="3588" max="3588" width="9.5546875" bestFit="1" customWidth="1"/>
    <col min="3589" max="3589" width="6" bestFit="1" customWidth="1"/>
    <col min="3590" max="3590" width="2" bestFit="1" customWidth="1"/>
    <col min="3591" max="3591" width="9.5546875" bestFit="1" customWidth="1"/>
    <col min="3592" max="3592" width="6" bestFit="1" customWidth="1"/>
    <col min="3593" max="3593" width="9.5546875" bestFit="1" customWidth="1"/>
    <col min="3594" max="3594" width="7" bestFit="1" customWidth="1"/>
    <col min="3595" max="3595" width="10.5546875" bestFit="1" customWidth="1"/>
    <col min="3596" max="3596" width="7" bestFit="1" customWidth="1"/>
    <col min="3597" max="3597" width="10.5546875" bestFit="1" customWidth="1"/>
    <col min="3598" max="3598" width="7" bestFit="1" customWidth="1"/>
    <col min="3599" max="3599" width="10.5546875" bestFit="1" customWidth="1"/>
    <col min="3600" max="3600" width="7" bestFit="1" customWidth="1"/>
    <col min="3601" max="3601" width="10.5546875" bestFit="1" customWidth="1"/>
    <col min="3602" max="3602" width="7" bestFit="1" customWidth="1"/>
    <col min="3603" max="3603" width="2" bestFit="1" customWidth="1"/>
    <col min="3604" max="3604" width="10.5546875" bestFit="1" customWidth="1"/>
    <col min="3605" max="3605" width="7" bestFit="1" customWidth="1"/>
    <col min="3606" max="3606" width="10.5546875" bestFit="1" customWidth="1"/>
    <col min="3607" max="3607" width="7" bestFit="1" customWidth="1"/>
    <col min="3608" max="3608" width="10.5546875" bestFit="1" customWidth="1"/>
    <col min="3609" max="3609" width="7" bestFit="1" customWidth="1"/>
    <col min="3610" max="3610" width="10.5546875" bestFit="1" customWidth="1"/>
    <col min="3611" max="3611" width="7" bestFit="1" customWidth="1"/>
    <col min="3612" max="3612" width="10.5546875" bestFit="1" customWidth="1"/>
    <col min="3613" max="3613" width="7" bestFit="1" customWidth="1"/>
    <col min="3614" max="3614" width="10.5546875" bestFit="1" customWidth="1"/>
    <col min="3615" max="3615" width="7" bestFit="1" customWidth="1"/>
    <col min="3616" max="3616" width="10.5546875" bestFit="1" customWidth="1"/>
    <col min="3617" max="3617" width="7" bestFit="1" customWidth="1"/>
    <col min="3618" max="3618" width="4" bestFit="1" customWidth="1"/>
    <col min="3619" max="3619" width="10.5546875" bestFit="1" customWidth="1"/>
    <col min="3620" max="3620" width="7" bestFit="1" customWidth="1"/>
    <col min="3621" max="3621" width="10.5546875" bestFit="1" customWidth="1"/>
    <col min="3622" max="3622" width="7" bestFit="1" customWidth="1"/>
    <col min="3623" max="3623" width="10.5546875" bestFit="1" customWidth="1"/>
    <col min="3624" max="3624" width="7" bestFit="1" customWidth="1"/>
    <col min="3625" max="3625" width="10.5546875" bestFit="1" customWidth="1"/>
    <col min="3626" max="3626" width="7" bestFit="1" customWidth="1"/>
    <col min="3627" max="3627" width="10.5546875" bestFit="1" customWidth="1"/>
    <col min="3628" max="3628" width="7" bestFit="1" customWidth="1"/>
    <col min="3629" max="3629" width="5.109375" bestFit="1" customWidth="1"/>
    <col min="3630" max="3630" width="10.5546875" bestFit="1" customWidth="1"/>
    <col min="3631" max="3631" width="7" bestFit="1" customWidth="1"/>
    <col min="3632" max="3632" width="10.5546875" bestFit="1" customWidth="1"/>
    <col min="3633" max="3633" width="7" bestFit="1" customWidth="1"/>
    <col min="3634" max="3634" width="10.5546875" bestFit="1" customWidth="1"/>
    <col min="3635" max="3635" width="7" bestFit="1" customWidth="1"/>
    <col min="3636" max="3636" width="10.5546875" bestFit="1" customWidth="1"/>
    <col min="3637" max="3637" width="7" bestFit="1" customWidth="1"/>
    <col min="3638" max="3638" width="10.5546875" bestFit="1" customWidth="1"/>
    <col min="3639" max="3639" width="7" bestFit="1" customWidth="1"/>
    <col min="3640" max="3640" width="10.5546875" bestFit="1" customWidth="1"/>
    <col min="3641" max="3641" width="7" bestFit="1" customWidth="1"/>
    <col min="3642" max="3642" width="3" bestFit="1" customWidth="1"/>
    <col min="3643" max="3643" width="10.5546875" bestFit="1" customWidth="1"/>
    <col min="3644" max="3644" width="7" bestFit="1" customWidth="1"/>
    <col min="3645" max="3645" width="10.5546875" bestFit="1" customWidth="1"/>
    <col min="3646" max="3646" width="7" bestFit="1" customWidth="1"/>
    <col min="3647" max="3647" width="2" bestFit="1" customWidth="1"/>
    <col min="3648" max="3648" width="10.5546875" bestFit="1" customWidth="1"/>
    <col min="3649" max="3649" width="7" bestFit="1" customWidth="1"/>
    <col min="3650" max="3650" width="3" bestFit="1" customWidth="1"/>
    <col min="3651" max="3651" width="10.5546875" bestFit="1" customWidth="1"/>
    <col min="3652" max="3652" width="7" bestFit="1" customWidth="1"/>
    <col min="3653" max="3653" width="10.5546875" bestFit="1" customWidth="1"/>
    <col min="3654" max="3654" width="7" bestFit="1" customWidth="1"/>
    <col min="3655" max="3655" width="10.5546875" bestFit="1" customWidth="1"/>
    <col min="3656" max="3656" width="7" bestFit="1" customWidth="1"/>
    <col min="3657" max="3657" width="4" bestFit="1" customWidth="1"/>
    <col min="3658" max="3658" width="10.5546875" bestFit="1" customWidth="1"/>
    <col min="3659" max="3659" width="7" bestFit="1" customWidth="1"/>
    <col min="3660" max="3660" width="10.5546875" bestFit="1" customWidth="1"/>
    <col min="3661" max="3661" width="7" bestFit="1" customWidth="1"/>
    <col min="3662" max="3662" width="10.5546875" bestFit="1" customWidth="1"/>
    <col min="3663" max="3663" width="7" bestFit="1" customWidth="1"/>
    <col min="3664" max="3664" width="10.5546875" bestFit="1" customWidth="1"/>
    <col min="3665" max="3665" width="7" bestFit="1" customWidth="1"/>
    <col min="3666" max="3666" width="4" bestFit="1" customWidth="1"/>
    <col min="3667" max="3667" width="10.5546875" bestFit="1" customWidth="1"/>
    <col min="3668" max="3668" width="7" bestFit="1" customWidth="1"/>
    <col min="3669" max="3669" width="5.109375" bestFit="1" customWidth="1"/>
    <col min="3670" max="3670" width="10.5546875" bestFit="1" customWidth="1"/>
    <col min="3671" max="3671" width="7" bestFit="1" customWidth="1"/>
    <col min="3672" max="3672" width="10.5546875" bestFit="1" customWidth="1"/>
    <col min="3673" max="3673" width="7" bestFit="1" customWidth="1"/>
    <col min="3674" max="3674" width="3" bestFit="1" customWidth="1"/>
    <col min="3675" max="3675" width="10.5546875" bestFit="1" customWidth="1"/>
    <col min="3676" max="3676" width="7" bestFit="1" customWidth="1"/>
    <col min="3677" max="3677" width="10.5546875" bestFit="1" customWidth="1"/>
    <col min="3678" max="3678" width="7" bestFit="1" customWidth="1"/>
    <col min="3679" max="3679" width="10.5546875" bestFit="1" customWidth="1"/>
    <col min="3680" max="3680" width="7" bestFit="1" customWidth="1"/>
    <col min="3681" max="3681" width="10.5546875" bestFit="1" customWidth="1"/>
    <col min="3682" max="3682" width="7" bestFit="1" customWidth="1"/>
    <col min="3683" max="3683" width="2" bestFit="1" customWidth="1"/>
    <col min="3684" max="3684" width="10.5546875" bestFit="1" customWidth="1"/>
    <col min="3685" max="3685" width="7" bestFit="1" customWidth="1"/>
    <col min="3686" max="3686" width="10.5546875" bestFit="1" customWidth="1"/>
    <col min="3687" max="3687" width="7" bestFit="1" customWidth="1"/>
    <col min="3688" max="3688" width="10.5546875" bestFit="1" customWidth="1"/>
    <col min="3689" max="3689" width="7" bestFit="1" customWidth="1"/>
    <col min="3690" max="3690" width="3" bestFit="1" customWidth="1"/>
    <col min="3691" max="3691" width="10.5546875" bestFit="1" customWidth="1"/>
    <col min="3692" max="3692" width="7" bestFit="1" customWidth="1"/>
    <col min="3693" max="3693" width="10.5546875" bestFit="1" customWidth="1"/>
    <col min="3694" max="3694" width="7" bestFit="1" customWidth="1"/>
    <col min="3695" max="3695" width="10.5546875" bestFit="1" customWidth="1"/>
    <col min="3696" max="3696" width="7" bestFit="1" customWidth="1"/>
    <col min="3697" max="3697" width="10.5546875" bestFit="1" customWidth="1"/>
    <col min="3698" max="3698" width="7" bestFit="1" customWidth="1"/>
    <col min="3699" max="3699" width="10.5546875" bestFit="1" customWidth="1"/>
    <col min="3700" max="3700" width="7" bestFit="1" customWidth="1"/>
    <col min="3701" max="3701" width="10.5546875" bestFit="1" customWidth="1"/>
    <col min="3702" max="3702" width="7" bestFit="1" customWidth="1"/>
    <col min="3703" max="3703" width="10.5546875" bestFit="1" customWidth="1"/>
    <col min="3704" max="3704" width="7" bestFit="1" customWidth="1"/>
    <col min="3705" max="3705" width="10.5546875" bestFit="1" customWidth="1"/>
    <col min="3706" max="3706" width="7" bestFit="1" customWidth="1"/>
    <col min="3707" max="3707" width="10.5546875" bestFit="1" customWidth="1"/>
    <col min="3708" max="3708" width="7" bestFit="1" customWidth="1"/>
    <col min="3709" max="3709" width="10.5546875" bestFit="1" customWidth="1"/>
    <col min="3710" max="3710" width="7" bestFit="1" customWidth="1"/>
    <col min="3711" max="3711" width="10.5546875" bestFit="1" customWidth="1"/>
    <col min="3712" max="3712" width="7" bestFit="1" customWidth="1"/>
    <col min="3713" max="3713" width="10.5546875" bestFit="1" customWidth="1"/>
    <col min="3714" max="3714" width="7" bestFit="1" customWidth="1"/>
    <col min="3715" max="3715" width="10.5546875" bestFit="1" customWidth="1"/>
    <col min="3716" max="3716" width="7" bestFit="1" customWidth="1"/>
    <col min="3717" max="3717" width="10.5546875" bestFit="1" customWidth="1"/>
    <col min="3718" max="3718" width="7" bestFit="1" customWidth="1"/>
    <col min="3719" max="3719" width="10.5546875" bestFit="1" customWidth="1"/>
    <col min="3720" max="3720" width="7" bestFit="1" customWidth="1"/>
    <col min="3721" max="3721" width="10.5546875" bestFit="1" customWidth="1"/>
    <col min="3722" max="3722" width="7" bestFit="1" customWidth="1"/>
    <col min="3723" max="3723" width="10.5546875" bestFit="1" customWidth="1"/>
    <col min="3724" max="3724" width="7" bestFit="1" customWidth="1"/>
    <col min="3725" max="3725" width="10.5546875" bestFit="1" customWidth="1"/>
    <col min="3726" max="3726" width="7" bestFit="1" customWidth="1"/>
    <col min="3727" max="3727" width="10.5546875" bestFit="1" customWidth="1"/>
    <col min="3728" max="3728" width="7" bestFit="1" customWidth="1"/>
    <col min="3729" max="3729" width="10.5546875" bestFit="1" customWidth="1"/>
    <col min="3730" max="3730" width="7" bestFit="1" customWidth="1"/>
    <col min="3731" max="3731" width="10.5546875" bestFit="1" customWidth="1"/>
    <col min="3732" max="3732" width="7" bestFit="1" customWidth="1"/>
    <col min="3733" max="3733" width="10.5546875" bestFit="1" customWidth="1"/>
    <col min="3734" max="3734" width="7" bestFit="1" customWidth="1"/>
    <col min="3735" max="3735" width="10.5546875" bestFit="1" customWidth="1"/>
    <col min="3736" max="3736" width="7" bestFit="1" customWidth="1"/>
    <col min="3737" max="3737" width="10.5546875" bestFit="1" customWidth="1"/>
    <col min="3738" max="3738" width="7" bestFit="1" customWidth="1"/>
    <col min="3739" max="3739" width="2" bestFit="1" customWidth="1"/>
    <col min="3740" max="3740" width="3" bestFit="1" customWidth="1"/>
    <col min="3741" max="3741" width="4" bestFit="1" customWidth="1"/>
    <col min="3742" max="3742" width="10.5546875" bestFit="1" customWidth="1"/>
    <col min="3743" max="3743" width="7" bestFit="1" customWidth="1"/>
    <col min="3744" max="3744" width="3" bestFit="1" customWidth="1"/>
    <col min="3745" max="3745" width="10.5546875" bestFit="1" customWidth="1"/>
    <col min="3746" max="3746" width="7" bestFit="1" customWidth="1"/>
    <col min="3747" max="3747" width="4" bestFit="1" customWidth="1"/>
    <col min="3748" max="3748" width="10.5546875" bestFit="1" customWidth="1"/>
    <col min="3749" max="3749" width="7" bestFit="1" customWidth="1"/>
    <col min="3750" max="3750" width="10.5546875" bestFit="1" customWidth="1"/>
    <col min="3751" max="3751" width="7" bestFit="1" customWidth="1"/>
    <col min="3752" max="3752" width="10.5546875" bestFit="1" customWidth="1"/>
    <col min="3753" max="3753" width="7" bestFit="1" customWidth="1"/>
    <col min="3754" max="3754" width="3" bestFit="1" customWidth="1"/>
    <col min="3755" max="3755" width="10.5546875" bestFit="1" customWidth="1"/>
    <col min="3756" max="3756" width="7" bestFit="1" customWidth="1"/>
    <col min="3757" max="3757" width="10.5546875" bestFit="1" customWidth="1"/>
    <col min="3758" max="3758" width="7" bestFit="1" customWidth="1"/>
    <col min="3759" max="3759" width="10.5546875" bestFit="1" customWidth="1"/>
    <col min="3760" max="3760" width="7" bestFit="1" customWidth="1"/>
    <col min="3761" max="3761" width="10.5546875" bestFit="1" customWidth="1"/>
    <col min="3762" max="3762" width="7" bestFit="1" customWidth="1"/>
    <col min="3763" max="3763" width="3" bestFit="1" customWidth="1"/>
    <col min="3764" max="3764" width="10.5546875" bestFit="1" customWidth="1"/>
    <col min="3765" max="3765" width="7" bestFit="1" customWidth="1"/>
    <col min="3766" max="3766" width="10.5546875" bestFit="1" customWidth="1"/>
    <col min="3767" max="3767" width="7" bestFit="1" customWidth="1"/>
    <col min="3768" max="3768" width="10.5546875" bestFit="1" customWidth="1"/>
    <col min="3769" max="3769" width="7" bestFit="1" customWidth="1"/>
    <col min="3770" max="3770" width="10.5546875" bestFit="1" customWidth="1"/>
    <col min="3771" max="3771" width="7" bestFit="1" customWidth="1"/>
    <col min="3772" max="3772" width="10.5546875" bestFit="1" customWidth="1"/>
    <col min="3773" max="3773" width="7" bestFit="1" customWidth="1"/>
    <col min="3774" max="3774" width="10.5546875" bestFit="1" customWidth="1"/>
    <col min="3775" max="3775" width="7" bestFit="1" customWidth="1"/>
    <col min="3776" max="3776" width="2" bestFit="1" customWidth="1"/>
    <col min="3777" max="3777" width="10.5546875" bestFit="1" customWidth="1"/>
    <col min="3778" max="3778" width="7" bestFit="1" customWidth="1"/>
    <col min="3779" max="3779" width="10.5546875" bestFit="1" customWidth="1"/>
    <col min="3780" max="3780" width="7" bestFit="1" customWidth="1"/>
    <col min="3781" max="3781" width="10.5546875" bestFit="1" customWidth="1"/>
    <col min="3782" max="3782" width="7" bestFit="1" customWidth="1"/>
    <col min="3783" max="3783" width="10.5546875" bestFit="1" customWidth="1"/>
    <col min="3784" max="3784" width="7" bestFit="1" customWidth="1"/>
    <col min="3785" max="3785" width="10.5546875" bestFit="1" customWidth="1"/>
    <col min="3786" max="3786" width="7" bestFit="1" customWidth="1"/>
    <col min="3787" max="3787" width="10.5546875" bestFit="1" customWidth="1"/>
    <col min="3788" max="3788" width="7" bestFit="1" customWidth="1"/>
    <col min="3789" max="3789" width="2" bestFit="1" customWidth="1"/>
    <col min="3790" max="3790" width="5.109375" bestFit="1" customWidth="1"/>
    <col min="3791" max="3791" width="10.5546875" bestFit="1" customWidth="1"/>
    <col min="3792" max="3792" width="7" bestFit="1" customWidth="1"/>
    <col min="3793" max="3793" width="10.5546875" bestFit="1" customWidth="1"/>
    <col min="3794" max="3794" width="7" bestFit="1" customWidth="1"/>
    <col min="3795" max="3795" width="10.5546875" bestFit="1" customWidth="1"/>
    <col min="3796" max="3796" width="7" bestFit="1" customWidth="1"/>
    <col min="3797" max="3797" width="10.5546875" bestFit="1" customWidth="1"/>
    <col min="3798" max="3798" width="7" bestFit="1" customWidth="1"/>
    <col min="3799" max="3799" width="10.5546875" bestFit="1" customWidth="1"/>
    <col min="3800" max="3800" width="7" bestFit="1" customWidth="1"/>
    <col min="3801" max="3801" width="10.5546875" bestFit="1" customWidth="1"/>
    <col min="3802" max="3802" width="7" bestFit="1" customWidth="1"/>
    <col min="3803" max="3803" width="10.5546875" bestFit="1" customWidth="1"/>
    <col min="3804" max="3804" width="7" bestFit="1" customWidth="1"/>
    <col min="3805" max="3805" width="10.5546875" bestFit="1" customWidth="1"/>
    <col min="3806" max="3806" width="7" bestFit="1" customWidth="1"/>
    <col min="3807" max="3807" width="10.5546875" bestFit="1" customWidth="1"/>
    <col min="3808" max="3808" width="7" bestFit="1" customWidth="1"/>
    <col min="3809" max="3809" width="10.5546875" bestFit="1" customWidth="1"/>
    <col min="3810" max="3810" width="7" bestFit="1" customWidth="1"/>
    <col min="3811" max="3811" width="10.5546875" bestFit="1" customWidth="1"/>
    <col min="3812" max="3812" width="7" bestFit="1" customWidth="1"/>
    <col min="3813" max="3814" width="3" bestFit="1" customWidth="1"/>
    <col min="3815" max="3815" width="10.5546875" bestFit="1" customWidth="1"/>
    <col min="3816" max="3816" width="7" bestFit="1" customWidth="1"/>
    <col min="3817" max="3817" width="10.5546875" bestFit="1" customWidth="1"/>
    <col min="3818" max="3818" width="7" bestFit="1" customWidth="1"/>
    <col min="3819" max="3819" width="10.5546875" bestFit="1" customWidth="1"/>
    <col min="3820" max="3820" width="7" bestFit="1" customWidth="1"/>
    <col min="3821" max="3821" width="10.5546875" bestFit="1" customWidth="1"/>
    <col min="3822" max="3822" width="7" bestFit="1" customWidth="1"/>
    <col min="3823" max="3823" width="10.5546875" bestFit="1" customWidth="1"/>
    <col min="3824" max="3824" width="7" bestFit="1" customWidth="1"/>
    <col min="3825" max="3825" width="10.5546875" bestFit="1" customWidth="1"/>
    <col min="3826" max="3826" width="7" bestFit="1" customWidth="1"/>
    <col min="3827" max="3827" width="10.5546875" bestFit="1" customWidth="1"/>
    <col min="3828" max="3828" width="7" bestFit="1" customWidth="1"/>
    <col min="3829" max="3829" width="10.5546875" bestFit="1" customWidth="1"/>
    <col min="3830" max="3830" width="7" bestFit="1" customWidth="1"/>
    <col min="3831" max="3831" width="4" bestFit="1" customWidth="1"/>
    <col min="3832" max="3832" width="10.5546875" bestFit="1" customWidth="1"/>
    <col min="3833" max="3833" width="7" bestFit="1" customWidth="1"/>
    <col min="3834" max="3834" width="10.5546875" bestFit="1" customWidth="1"/>
    <col min="3835" max="3835" width="7" bestFit="1" customWidth="1"/>
    <col min="3836" max="3836" width="10.5546875" bestFit="1" customWidth="1"/>
    <col min="3837" max="3837" width="7" bestFit="1" customWidth="1"/>
    <col min="3838" max="3838" width="2" bestFit="1" customWidth="1"/>
    <col min="3839" max="3839" width="10.5546875" bestFit="1" customWidth="1"/>
    <col min="3840" max="3840" width="7" bestFit="1" customWidth="1"/>
    <col min="3841" max="3841" width="10.5546875" bestFit="1" customWidth="1"/>
    <col min="3842" max="3842" width="7" bestFit="1" customWidth="1"/>
    <col min="3843" max="3843" width="10.5546875" bestFit="1" customWidth="1"/>
    <col min="3844" max="3844" width="7" bestFit="1" customWidth="1"/>
    <col min="3845" max="3845" width="10.5546875" bestFit="1" customWidth="1"/>
    <col min="3846" max="3846" width="7" bestFit="1" customWidth="1"/>
    <col min="3847" max="3847" width="10.5546875" bestFit="1" customWidth="1"/>
    <col min="3848" max="3848" width="7" bestFit="1" customWidth="1"/>
    <col min="3849" max="3849" width="4" bestFit="1" customWidth="1"/>
    <col min="3850" max="3850" width="10.5546875" bestFit="1" customWidth="1"/>
    <col min="3851" max="3851" width="7" bestFit="1" customWidth="1"/>
    <col min="3852" max="3852" width="10.5546875" bestFit="1" customWidth="1"/>
    <col min="3853" max="3853" width="7" bestFit="1" customWidth="1"/>
    <col min="3854" max="3854" width="10.5546875" bestFit="1" customWidth="1"/>
    <col min="3855" max="3855" width="7" bestFit="1" customWidth="1"/>
    <col min="3856" max="3856" width="3" bestFit="1" customWidth="1"/>
    <col min="3857" max="3857" width="10.5546875" bestFit="1" customWidth="1"/>
    <col min="3858" max="3858" width="7" bestFit="1" customWidth="1"/>
    <col min="3859" max="3859" width="10.5546875" bestFit="1" customWidth="1"/>
    <col min="3860" max="3860" width="7" bestFit="1" customWidth="1"/>
    <col min="3861" max="3861" width="10.5546875" bestFit="1" customWidth="1"/>
    <col min="3862" max="3862" width="7" bestFit="1" customWidth="1"/>
    <col min="3863" max="3863" width="2" bestFit="1" customWidth="1"/>
    <col min="3864" max="3864" width="10.5546875" bestFit="1" customWidth="1"/>
    <col min="3865" max="3865" width="7" bestFit="1" customWidth="1"/>
    <col min="3866" max="3866" width="10.5546875" bestFit="1" customWidth="1"/>
    <col min="3867" max="3867" width="7" bestFit="1" customWidth="1"/>
    <col min="3868" max="3868" width="10.5546875" bestFit="1" customWidth="1"/>
    <col min="3869" max="3869" width="7" bestFit="1" customWidth="1"/>
    <col min="3870" max="3870" width="2" bestFit="1" customWidth="1"/>
    <col min="3871" max="3871" width="10.5546875" bestFit="1" customWidth="1"/>
    <col min="3872" max="3872" width="7" bestFit="1" customWidth="1"/>
    <col min="3873" max="3873" width="5.109375" bestFit="1" customWidth="1"/>
    <col min="3874" max="3874" width="10.5546875" bestFit="1" customWidth="1"/>
    <col min="3875" max="3875" width="7" bestFit="1" customWidth="1"/>
    <col min="3876" max="3876" width="10.5546875" bestFit="1" customWidth="1"/>
    <col min="3877" max="3877" width="7" bestFit="1" customWidth="1"/>
    <col min="3878" max="3878" width="10.5546875" bestFit="1" customWidth="1"/>
    <col min="3879" max="3879" width="7" bestFit="1" customWidth="1"/>
    <col min="3880" max="3880" width="2" bestFit="1" customWidth="1"/>
    <col min="3881" max="3881" width="10.5546875" bestFit="1" customWidth="1"/>
    <col min="3882" max="3882" width="7" bestFit="1" customWidth="1"/>
    <col min="3883" max="3883" width="10.5546875" bestFit="1" customWidth="1"/>
    <col min="3884" max="3884" width="7" bestFit="1" customWidth="1"/>
    <col min="3885" max="3885" width="3" bestFit="1" customWidth="1"/>
    <col min="3886" max="3886" width="10.5546875" bestFit="1" customWidth="1"/>
    <col min="3887" max="3887" width="7" bestFit="1" customWidth="1"/>
    <col min="3888" max="3888" width="10.5546875" bestFit="1" customWidth="1"/>
    <col min="3889" max="3889" width="7" bestFit="1" customWidth="1"/>
    <col min="3890" max="3890" width="10.5546875" bestFit="1" customWidth="1"/>
    <col min="3891" max="3891" width="7" bestFit="1" customWidth="1"/>
    <col min="3892" max="3892" width="10.5546875" bestFit="1" customWidth="1"/>
    <col min="3893" max="3893" width="7" bestFit="1" customWidth="1"/>
    <col min="3894" max="3894" width="10.5546875" bestFit="1" customWidth="1"/>
    <col min="3895" max="3895" width="7" bestFit="1" customWidth="1"/>
    <col min="3896" max="3896" width="10.5546875" bestFit="1" customWidth="1"/>
    <col min="3897" max="3897" width="7" bestFit="1" customWidth="1"/>
    <col min="3898" max="3898" width="10.5546875" bestFit="1" customWidth="1"/>
    <col min="3899" max="3899" width="7" bestFit="1" customWidth="1"/>
    <col min="3900" max="3900" width="10.5546875" bestFit="1" customWidth="1"/>
    <col min="3901" max="3901" width="7" bestFit="1" customWidth="1"/>
    <col min="3902" max="3902" width="10.5546875" bestFit="1" customWidth="1"/>
    <col min="3903" max="3903" width="7" bestFit="1" customWidth="1"/>
    <col min="3904" max="3904" width="10.5546875" bestFit="1" customWidth="1"/>
    <col min="3905" max="3905" width="7" bestFit="1" customWidth="1"/>
    <col min="3906" max="3906" width="10.5546875" bestFit="1" customWidth="1"/>
    <col min="3907" max="3907" width="7" bestFit="1" customWidth="1"/>
    <col min="3908" max="3908" width="10.5546875" bestFit="1" customWidth="1"/>
    <col min="3909" max="3909" width="7" bestFit="1" customWidth="1"/>
    <col min="3910" max="3910" width="10.5546875" bestFit="1" customWidth="1"/>
    <col min="3911" max="3911" width="7" bestFit="1" customWidth="1"/>
    <col min="3912" max="3912" width="10.5546875" bestFit="1" customWidth="1"/>
    <col min="3913" max="3913" width="7" bestFit="1" customWidth="1"/>
    <col min="3914" max="3914" width="10.5546875" bestFit="1" customWidth="1"/>
    <col min="3915" max="3915" width="7" bestFit="1" customWidth="1"/>
    <col min="3916" max="3916" width="10.5546875" bestFit="1" customWidth="1"/>
    <col min="3917" max="3917" width="7" bestFit="1" customWidth="1"/>
    <col min="3918" max="3918" width="10.5546875" bestFit="1" customWidth="1"/>
    <col min="3919" max="3919" width="7" bestFit="1" customWidth="1"/>
    <col min="3920" max="3920" width="10.5546875" bestFit="1" customWidth="1"/>
    <col min="3921" max="3921" width="7" bestFit="1" customWidth="1"/>
    <col min="3922" max="3922" width="10.5546875" bestFit="1" customWidth="1"/>
    <col min="3923" max="3923" width="7" bestFit="1" customWidth="1"/>
    <col min="3924" max="3924" width="10.5546875" bestFit="1" customWidth="1"/>
    <col min="3925" max="3925" width="7" bestFit="1" customWidth="1"/>
    <col min="3926" max="3926" width="4" bestFit="1" customWidth="1"/>
    <col min="3927" max="3927" width="10.5546875" bestFit="1" customWidth="1"/>
    <col min="3928" max="3928" width="7" bestFit="1" customWidth="1"/>
    <col min="3929" max="3929" width="10.5546875" bestFit="1" customWidth="1"/>
    <col min="3930" max="3930" width="7" bestFit="1" customWidth="1"/>
    <col min="3931" max="3931" width="10.5546875" bestFit="1" customWidth="1"/>
    <col min="3932" max="3932" width="7" bestFit="1" customWidth="1"/>
    <col min="3933" max="3933" width="3" bestFit="1" customWidth="1"/>
    <col min="3934" max="3934" width="10.5546875" bestFit="1" customWidth="1"/>
    <col min="3935" max="3935" width="7" bestFit="1" customWidth="1"/>
    <col min="3936" max="3936" width="2" bestFit="1" customWidth="1"/>
    <col min="3937" max="3937" width="10.5546875" bestFit="1" customWidth="1"/>
    <col min="3938" max="3938" width="7" bestFit="1" customWidth="1"/>
    <col min="3939" max="3939" width="10.5546875" bestFit="1" customWidth="1"/>
    <col min="3940" max="3940" width="7" bestFit="1" customWidth="1"/>
    <col min="3941" max="3941" width="10.5546875" bestFit="1" customWidth="1"/>
    <col min="3942" max="3942" width="7" bestFit="1" customWidth="1"/>
    <col min="3943" max="3943" width="10.5546875" bestFit="1" customWidth="1"/>
    <col min="3944" max="3944" width="7" bestFit="1" customWidth="1"/>
    <col min="3945" max="3945" width="10.5546875" bestFit="1" customWidth="1"/>
    <col min="3946" max="3946" width="7" bestFit="1" customWidth="1"/>
    <col min="3947" max="3947" width="4" bestFit="1" customWidth="1"/>
    <col min="3948" max="3948" width="10.5546875" bestFit="1" customWidth="1"/>
    <col min="3949" max="3949" width="7" bestFit="1" customWidth="1"/>
    <col min="3950" max="3950" width="5.109375" bestFit="1" customWidth="1"/>
    <col min="3951" max="3951" width="10.5546875" bestFit="1" customWidth="1"/>
    <col min="3952" max="3952" width="7" bestFit="1" customWidth="1"/>
    <col min="3953" max="3953" width="10.5546875" bestFit="1" customWidth="1"/>
    <col min="3954" max="3954" width="7" bestFit="1" customWidth="1"/>
    <col min="3955" max="3955" width="4" bestFit="1" customWidth="1"/>
    <col min="3956" max="3956" width="10.5546875" bestFit="1" customWidth="1"/>
    <col min="3957" max="3957" width="7" bestFit="1" customWidth="1"/>
    <col min="3958" max="3958" width="4" bestFit="1" customWidth="1"/>
    <col min="3959" max="3959" width="10.5546875" bestFit="1" customWidth="1"/>
    <col min="3960" max="3960" width="7" bestFit="1" customWidth="1"/>
    <col min="3961" max="3961" width="10.5546875" bestFit="1" customWidth="1"/>
    <col min="3962" max="3962" width="7" bestFit="1" customWidth="1"/>
    <col min="3963" max="3963" width="10.5546875" bestFit="1" customWidth="1"/>
    <col min="3964" max="3964" width="7" bestFit="1" customWidth="1"/>
    <col min="3965" max="3965" width="4" bestFit="1" customWidth="1"/>
    <col min="3966" max="3966" width="10.5546875" bestFit="1" customWidth="1"/>
    <col min="3967" max="3967" width="7" bestFit="1" customWidth="1"/>
    <col min="3968" max="3968" width="10.5546875" bestFit="1" customWidth="1"/>
    <col min="3969" max="3969" width="7" bestFit="1" customWidth="1"/>
    <col min="3970" max="3970" width="10.5546875" bestFit="1" customWidth="1"/>
    <col min="3971" max="3971" width="7" bestFit="1" customWidth="1"/>
    <col min="3972" max="3972" width="10.5546875" bestFit="1" customWidth="1"/>
    <col min="3973" max="3973" width="7" bestFit="1" customWidth="1"/>
    <col min="3974" max="3974" width="10.5546875" bestFit="1" customWidth="1"/>
    <col min="3975" max="3975" width="7" bestFit="1" customWidth="1"/>
    <col min="3976" max="3976" width="4" bestFit="1" customWidth="1"/>
    <col min="3977" max="3977" width="10.5546875" bestFit="1" customWidth="1"/>
    <col min="3978" max="3978" width="7" bestFit="1" customWidth="1"/>
    <col min="3979" max="3979" width="10.5546875" bestFit="1" customWidth="1"/>
    <col min="3980" max="3980" width="7" bestFit="1" customWidth="1"/>
    <col min="3981" max="3981" width="10.5546875" bestFit="1" customWidth="1"/>
    <col min="3982" max="3982" width="7" bestFit="1" customWidth="1"/>
    <col min="3983" max="3983" width="10.5546875" bestFit="1" customWidth="1"/>
    <col min="3984" max="3984" width="7" bestFit="1" customWidth="1"/>
    <col min="3985" max="3985" width="10.5546875" bestFit="1" customWidth="1"/>
    <col min="3986" max="3986" width="7" bestFit="1" customWidth="1"/>
    <col min="3987" max="3987" width="10.5546875" bestFit="1" customWidth="1"/>
    <col min="3988" max="3988" width="7" bestFit="1" customWidth="1"/>
    <col min="3989" max="3989" width="4" bestFit="1" customWidth="1"/>
    <col min="3990" max="3990" width="10.5546875" bestFit="1" customWidth="1"/>
    <col min="3991" max="3991" width="7" bestFit="1" customWidth="1"/>
    <col min="3992" max="3992" width="10.5546875" bestFit="1" customWidth="1"/>
    <col min="3993" max="3993" width="7" bestFit="1" customWidth="1"/>
    <col min="3994" max="3994" width="10.5546875" bestFit="1" customWidth="1"/>
    <col min="3995" max="3995" width="7" bestFit="1" customWidth="1"/>
    <col min="3996" max="3996" width="10.5546875" bestFit="1" customWidth="1"/>
    <col min="3997" max="3997" width="7" bestFit="1" customWidth="1"/>
    <col min="3998" max="3998" width="10.5546875" bestFit="1" customWidth="1"/>
    <col min="3999" max="3999" width="7" bestFit="1" customWidth="1"/>
    <col min="4000" max="4000" width="10.5546875" bestFit="1" customWidth="1"/>
    <col min="4001" max="4001" width="7" bestFit="1" customWidth="1"/>
    <col min="4002" max="4002" width="10.5546875" bestFit="1" customWidth="1"/>
    <col min="4003" max="4003" width="7" bestFit="1" customWidth="1"/>
    <col min="4004" max="4004" width="10.5546875" bestFit="1" customWidth="1"/>
    <col min="4005" max="4005" width="7" bestFit="1" customWidth="1"/>
    <col min="4006" max="4006" width="2" bestFit="1" customWidth="1"/>
    <col min="4007" max="4007" width="10.5546875" bestFit="1" customWidth="1"/>
    <col min="4008" max="4008" width="7" bestFit="1" customWidth="1"/>
    <col min="4009" max="4009" width="10.5546875" bestFit="1" customWidth="1"/>
    <col min="4010" max="4010" width="7" bestFit="1" customWidth="1"/>
    <col min="4011" max="4011" width="10.5546875" bestFit="1" customWidth="1"/>
    <col min="4012" max="4012" width="7" bestFit="1" customWidth="1"/>
    <col min="4013" max="4013" width="10.5546875" bestFit="1" customWidth="1"/>
    <col min="4014" max="4014" width="7" bestFit="1" customWidth="1"/>
    <col min="4015" max="4015" width="10.5546875" bestFit="1" customWidth="1"/>
    <col min="4016" max="4016" width="7" bestFit="1" customWidth="1"/>
    <col min="4017" max="4017" width="10.5546875" bestFit="1" customWidth="1"/>
    <col min="4018" max="4018" width="7" bestFit="1" customWidth="1"/>
    <col min="4019" max="4019" width="10.5546875" bestFit="1" customWidth="1"/>
    <col min="4020" max="4020" width="7" bestFit="1" customWidth="1"/>
    <col min="4021" max="4021" width="10.5546875" bestFit="1" customWidth="1"/>
    <col min="4022" max="4022" width="7" bestFit="1" customWidth="1"/>
    <col min="4023" max="4023" width="10.5546875" bestFit="1" customWidth="1"/>
    <col min="4024" max="4024" width="7" bestFit="1" customWidth="1"/>
    <col min="4025" max="4025" width="3" bestFit="1" customWidth="1"/>
    <col min="4026" max="4026" width="10.5546875" bestFit="1" customWidth="1"/>
    <col min="4027" max="4027" width="7" bestFit="1" customWidth="1"/>
    <col min="4028" max="4028" width="10.5546875" bestFit="1" customWidth="1"/>
    <col min="4029" max="4029" width="7" bestFit="1" customWidth="1"/>
    <col min="4030" max="4030" width="10.5546875" bestFit="1" customWidth="1"/>
    <col min="4031" max="4031" width="7" bestFit="1" customWidth="1"/>
    <col min="4032" max="4032" width="10.5546875" bestFit="1" customWidth="1"/>
    <col min="4033" max="4033" width="7" bestFit="1" customWidth="1"/>
    <col min="4034" max="4034" width="10.5546875" bestFit="1" customWidth="1"/>
    <col min="4035" max="4035" width="7" bestFit="1" customWidth="1"/>
    <col min="4036" max="4036" width="10.5546875" bestFit="1" customWidth="1"/>
    <col min="4037" max="4037" width="7" bestFit="1" customWidth="1"/>
    <col min="4038" max="4038" width="10.5546875" bestFit="1" customWidth="1"/>
    <col min="4039" max="4039" width="7" bestFit="1" customWidth="1"/>
    <col min="4040" max="4040" width="10.5546875" bestFit="1" customWidth="1"/>
    <col min="4041" max="4041" width="7" bestFit="1" customWidth="1"/>
    <col min="4042" max="4042" width="10.5546875" bestFit="1" customWidth="1"/>
    <col min="4043" max="4043" width="7" bestFit="1" customWidth="1"/>
    <col min="4044" max="4044" width="10.5546875" bestFit="1" customWidth="1"/>
    <col min="4045" max="4045" width="7" bestFit="1" customWidth="1"/>
    <col min="4046" max="4046" width="10.5546875" bestFit="1" customWidth="1"/>
    <col min="4047" max="4047" width="7" bestFit="1" customWidth="1"/>
    <col min="4048" max="4048" width="10.5546875" bestFit="1" customWidth="1"/>
    <col min="4049" max="4049" width="7" bestFit="1" customWidth="1"/>
    <col min="4050" max="4050" width="10.5546875" bestFit="1" customWidth="1"/>
    <col min="4051" max="4051" width="7" bestFit="1" customWidth="1"/>
    <col min="4052" max="4052" width="10.5546875" bestFit="1" customWidth="1"/>
    <col min="4053" max="4053" width="7" bestFit="1" customWidth="1"/>
    <col min="4054" max="4054" width="10.5546875" bestFit="1" customWidth="1"/>
    <col min="4055" max="4055" width="7" bestFit="1" customWidth="1"/>
    <col min="4056" max="4056" width="10.5546875" bestFit="1" customWidth="1"/>
    <col min="4057" max="4057" width="7" bestFit="1" customWidth="1"/>
    <col min="4058" max="4058" width="10.5546875" bestFit="1" customWidth="1"/>
    <col min="4059" max="4059" width="7" bestFit="1" customWidth="1"/>
    <col min="4060" max="4060" width="10.5546875" bestFit="1" customWidth="1"/>
    <col min="4061" max="4061" width="7" bestFit="1" customWidth="1"/>
    <col min="4062" max="4062" width="10.5546875" bestFit="1" customWidth="1"/>
    <col min="4063" max="4063" width="7" bestFit="1" customWidth="1"/>
    <col min="4064" max="4064" width="10.5546875" bestFit="1" customWidth="1"/>
    <col min="4065" max="4065" width="7" bestFit="1" customWidth="1"/>
    <col min="4066" max="4066" width="6.109375" bestFit="1" customWidth="1"/>
    <col min="4067" max="4067" width="10.5546875" bestFit="1" customWidth="1"/>
    <col min="4068" max="4068" width="7" bestFit="1" customWidth="1"/>
    <col min="4069" max="4069" width="10.5546875" bestFit="1" customWidth="1"/>
    <col min="4070" max="4070" width="7" bestFit="1" customWidth="1"/>
    <col min="4071" max="4071" width="10.5546875" bestFit="1" customWidth="1"/>
    <col min="4072" max="4072" width="7" bestFit="1" customWidth="1"/>
    <col min="4073" max="4073" width="10.5546875" bestFit="1" customWidth="1"/>
    <col min="4074" max="4074" width="7" bestFit="1" customWidth="1"/>
    <col min="4075" max="4075" width="10.5546875" bestFit="1" customWidth="1"/>
    <col min="4076" max="4076" width="7" bestFit="1" customWidth="1"/>
    <col min="4077" max="4077" width="10.5546875" bestFit="1" customWidth="1"/>
    <col min="4078" max="4078" width="7" bestFit="1" customWidth="1"/>
    <col min="4079" max="4079" width="10.5546875" bestFit="1" customWidth="1"/>
    <col min="4080" max="4080" width="7" bestFit="1" customWidth="1"/>
    <col min="4081" max="4081" width="10.5546875" bestFit="1" customWidth="1"/>
    <col min="4082" max="4082" width="7" bestFit="1" customWidth="1"/>
    <col min="4083" max="4083" width="3" bestFit="1" customWidth="1"/>
    <col min="4084" max="4084" width="10.5546875" bestFit="1" customWidth="1"/>
    <col min="4085" max="4085" width="7" bestFit="1" customWidth="1"/>
    <col min="4086" max="4086" width="10.5546875" bestFit="1" customWidth="1"/>
    <col min="4087" max="4087" width="7" bestFit="1" customWidth="1"/>
    <col min="4088" max="4088" width="10.5546875" bestFit="1" customWidth="1"/>
    <col min="4089" max="4089" width="7" bestFit="1" customWidth="1"/>
    <col min="4090" max="4090" width="10.5546875" bestFit="1" customWidth="1"/>
    <col min="4091" max="4091" width="7" bestFit="1" customWidth="1"/>
    <col min="4092" max="4092" width="10.5546875" bestFit="1" customWidth="1"/>
    <col min="4093" max="4093" width="7" bestFit="1" customWidth="1"/>
    <col min="4094" max="4094" width="10.5546875" bestFit="1" customWidth="1"/>
    <col min="4095" max="4095" width="7" bestFit="1" customWidth="1"/>
    <col min="4096" max="4096" width="10.5546875" bestFit="1" customWidth="1"/>
    <col min="4097" max="4097" width="7" bestFit="1" customWidth="1"/>
    <col min="4098" max="4098" width="10.5546875" bestFit="1" customWidth="1"/>
    <col min="4099" max="4099" width="7" bestFit="1" customWidth="1"/>
    <col min="4100" max="4100" width="10.5546875" bestFit="1" customWidth="1"/>
    <col min="4101" max="4101" width="7" bestFit="1" customWidth="1"/>
    <col min="4102" max="4102" width="2" bestFit="1" customWidth="1"/>
    <col min="4103" max="4103" width="10.5546875" bestFit="1" customWidth="1"/>
    <col min="4104" max="4104" width="7" bestFit="1" customWidth="1"/>
    <col min="4105" max="4105" width="10.5546875" bestFit="1" customWidth="1"/>
    <col min="4106" max="4106" width="7" bestFit="1" customWidth="1"/>
    <col min="4107" max="4107" width="10.5546875" bestFit="1" customWidth="1"/>
    <col min="4108" max="4108" width="7" bestFit="1" customWidth="1"/>
    <col min="4109" max="4109" width="10.5546875" bestFit="1" customWidth="1"/>
    <col min="4110" max="4110" width="7" bestFit="1" customWidth="1"/>
    <col min="4111" max="4111" width="10.5546875" bestFit="1" customWidth="1"/>
    <col min="4112" max="4112" width="7" bestFit="1" customWidth="1"/>
    <col min="4113" max="4113" width="10.5546875" bestFit="1" customWidth="1"/>
    <col min="4114" max="4114" width="7" bestFit="1" customWidth="1"/>
    <col min="4115" max="4115" width="10.5546875" bestFit="1" customWidth="1"/>
    <col min="4116" max="4116" width="7" bestFit="1" customWidth="1"/>
    <col min="4117" max="4117" width="10.5546875" bestFit="1" customWidth="1"/>
    <col min="4118" max="4118" width="7" bestFit="1" customWidth="1"/>
    <col min="4119" max="4119" width="10.5546875" bestFit="1" customWidth="1"/>
    <col min="4120" max="4120" width="7" bestFit="1" customWidth="1"/>
    <col min="4121" max="4121" width="10.5546875" bestFit="1" customWidth="1"/>
    <col min="4122" max="4122" width="7" bestFit="1" customWidth="1"/>
    <col min="4123" max="4123" width="10.5546875" bestFit="1" customWidth="1"/>
    <col min="4124" max="4124" width="7" bestFit="1" customWidth="1"/>
    <col min="4125" max="4125" width="10.5546875" bestFit="1" customWidth="1"/>
    <col min="4126" max="4126" width="7" bestFit="1" customWidth="1"/>
    <col min="4127" max="4127" width="3" bestFit="1" customWidth="1"/>
    <col min="4128" max="4128" width="10.5546875" bestFit="1" customWidth="1"/>
    <col min="4129" max="4129" width="7" bestFit="1" customWidth="1"/>
    <col min="4130" max="4130" width="10.5546875" bestFit="1" customWidth="1"/>
    <col min="4131" max="4131" width="7" bestFit="1" customWidth="1"/>
    <col min="4132" max="4132" width="10.5546875" bestFit="1" customWidth="1"/>
    <col min="4133" max="4133" width="7" bestFit="1" customWidth="1"/>
    <col min="4134" max="4134" width="10.5546875" bestFit="1" customWidth="1"/>
    <col min="4135" max="4135" width="7" bestFit="1" customWidth="1"/>
    <col min="4136" max="4136" width="10.5546875" bestFit="1" customWidth="1"/>
    <col min="4137" max="4137" width="7" bestFit="1" customWidth="1"/>
    <col min="4138" max="4138" width="10.5546875" bestFit="1" customWidth="1"/>
    <col min="4139" max="4139" width="7" bestFit="1" customWidth="1"/>
    <col min="4140" max="4140" width="10.5546875" bestFit="1" customWidth="1"/>
    <col min="4141" max="4141" width="7" bestFit="1" customWidth="1"/>
    <col min="4142" max="4142" width="10.5546875" bestFit="1" customWidth="1"/>
    <col min="4143" max="4143" width="7" bestFit="1" customWidth="1"/>
    <col min="4144" max="4144" width="5.109375" bestFit="1" customWidth="1"/>
    <col min="4145" max="4145" width="10.5546875" bestFit="1" customWidth="1"/>
    <col min="4146" max="4146" width="7" bestFit="1" customWidth="1"/>
    <col min="4147" max="4147" width="10.5546875" bestFit="1" customWidth="1"/>
    <col min="4148" max="4148" width="7" bestFit="1" customWidth="1"/>
    <col min="4149" max="4149" width="10.5546875" bestFit="1" customWidth="1"/>
    <col min="4150" max="4150" width="7" bestFit="1" customWidth="1"/>
    <col min="4151" max="4151" width="10.5546875" bestFit="1" customWidth="1"/>
    <col min="4152" max="4152" width="7" bestFit="1" customWidth="1"/>
    <col min="4153" max="4153" width="10.5546875" bestFit="1" customWidth="1"/>
    <col min="4154" max="4154" width="7" bestFit="1" customWidth="1"/>
    <col min="4155" max="4155" width="10.5546875" bestFit="1" customWidth="1"/>
    <col min="4156" max="4156" width="7" bestFit="1" customWidth="1"/>
    <col min="4157" max="4157" width="10.5546875" bestFit="1" customWidth="1"/>
    <col min="4158" max="4158" width="7" bestFit="1" customWidth="1"/>
    <col min="4159" max="4159" width="10.5546875" bestFit="1" customWidth="1"/>
    <col min="4160" max="4160" width="7" bestFit="1" customWidth="1"/>
    <col min="4161" max="4161" width="3" bestFit="1" customWidth="1"/>
    <col min="4162" max="4162" width="10.5546875" bestFit="1" customWidth="1"/>
    <col min="4163" max="4163" width="7" bestFit="1" customWidth="1"/>
    <col min="4164" max="4164" width="10.5546875" bestFit="1" customWidth="1"/>
    <col min="4165" max="4165" width="7" bestFit="1" customWidth="1"/>
    <col min="4166" max="4166" width="10.5546875" bestFit="1" customWidth="1"/>
    <col min="4167" max="4167" width="7" bestFit="1" customWidth="1"/>
    <col min="4168" max="4168" width="4" bestFit="1" customWidth="1"/>
    <col min="4169" max="4169" width="10.5546875" bestFit="1" customWidth="1"/>
    <col min="4170" max="4170" width="7" bestFit="1" customWidth="1"/>
    <col min="4171" max="4171" width="10.5546875" bestFit="1" customWidth="1"/>
    <col min="4172" max="4172" width="7" bestFit="1" customWidth="1"/>
    <col min="4173" max="4173" width="10.5546875" bestFit="1" customWidth="1"/>
    <col min="4174" max="4174" width="7" bestFit="1" customWidth="1"/>
    <col min="4175" max="4175" width="10.5546875" bestFit="1" customWidth="1"/>
    <col min="4176" max="4176" width="7" bestFit="1" customWidth="1"/>
    <col min="4177" max="4177" width="2" bestFit="1" customWidth="1"/>
    <col min="4178" max="4178" width="10.5546875" bestFit="1" customWidth="1"/>
    <col min="4179" max="4179" width="7" bestFit="1" customWidth="1"/>
    <col min="4180" max="4180" width="10.5546875" bestFit="1" customWidth="1"/>
    <col min="4181" max="4181" width="7" bestFit="1" customWidth="1"/>
    <col min="4182" max="4182" width="10.5546875" bestFit="1" customWidth="1"/>
    <col min="4183" max="4183" width="7" bestFit="1" customWidth="1"/>
    <col min="4184" max="4184" width="10.5546875" bestFit="1" customWidth="1"/>
    <col min="4185" max="4185" width="7" bestFit="1" customWidth="1"/>
    <col min="4186" max="4186" width="10.5546875" bestFit="1" customWidth="1"/>
    <col min="4187" max="4187" width="7" bestFit="1" customWidth="1"/>
    <col min="4188" max="4188" width="10.5546875" bestFit="1" customWidth="1"/>
    <col min="4189" max="4189" width="7" bestFit="1" customWidth="1"/>
    <col min="4190" max="4190" width="10.5546875" bestFit="1" customWidth="1"/>
    <col min="4191" max="4191" width="7" bestFit="1" customWidth="1"/>
    <col min="4192" max="4192" width="10.5546875" bestFit="1" customWidth="1"/>
    <col min="4193" max="4193" width="7" bestFit="1" customWidth="1"/>
    <col min="4194" max="4194" width="10.5546875" bestFit="1" customWidth="1"/>
    <col min="4195" max="4195" width="7" bestFit="1" customWidth="1"/>
    <col min="4196" max="4196" width="10.5546875" bestFit="1" customWidth="1"/>
    <col min="4197" max="4197" width="7" bestFit="1" customWidth="1"/>
    <col min="4198" max="4198" width="10.5546875" bestFit="1" customWidth="1"/>
    <col min="4199" max="4199" width="7" bestFit="1" customWidth="1"/>
    <col min="4200" max="4200" width="10.5546875" bestFit="1" customWidth="1"/>
    <col min="4201" max="4201" width="7" bestFit="1" customWidth="1"/>
    <col min="4202" max="4202" width="10.5546875" bestFit="1" customWidth="1"/>
    <col min="4203" max="4203" width="7" bestFit="1" customWidth="1"/>
    <col min="4204" max="4204" width="10.5546875" bestFit="1" customWidth="1"/>
    <col min="4205" max="4205" width="7" bestFit="1" customWidth="1"/>
    <col min="4206" max="4206" width="10.5546875" bestFit="1" customWidth="1"/>
    <col min="4207" max="4207" width="7" bestFit="1" customWidth="1"/>
    <col min="4208" max="4208" width="10.5546875" bestFit="1" customWidth="1"/>
    <col min="4209" max="4209" width="7" bestFit="1" customWidth="1"/>
    <col min="4210" max="4210" width="10.5546875" bestFit="1" customWidth="1"/>
    <col min="4211" max="4211" width="7" bestFit="1" customWidth="1"/>
    <col min="4212" max="4212" width="10.5546875" bestFit="1" customWidth="1"/>
    <col min="4213" max="4213" width="7" bestFit="1" customWidth="1"/>
    <col min="4214" max="4214" width="10.5546875" bestFit="1" customWidth="1"/>
    <col min="4215" max="4215" width="7" bestFit="1" customWidth="1"/>
    <col min="4216" max="4216" width="10.5546875" bestFit="1" customWidth="1"/>
    <col min="4217" max="4217" width="7" bestFit="1" customWidth="1"/>
    <col min="4218" max="4218" width="10.5546875" bestFit="1" customWidth="1"/>
    <col min="4219" max="4219" width="7" bestFit="1" customWidth="1"/>
    <col min="4220" max="4220" width="10.5546875" bestFit="1" customWidth="1"/>
    <col min="4221" max="4221" width="7" bestFit="1" customWidth="1"/>
    <col min="4222" max="4222" width="10.5546875" bestFit="1" customWidth="1"/>
    <col min="4223" max="4223" width="7" bestFit="1" customWidth="1"/>
    <col min="4224" max="4224" width="10.5546875" bestFit="1" customWidth="1"/>
    <col min="4225" max="4225" width="7" bestFit="1" customWidth="1"/>
    <col min="4226" max="4226" width="10.5546875" bestFit="1" customWidth="1"/>
    <col min="4227" max="4227" width="7" bestFit="1" customWidth="1"/>
    <col min="4228" max="4228" width="10.5546875" bestFit="1" customWidth="1"/>
    <col min="4229" max="4229" width="7" bestFit="1" customWidth="1"/>
    <col min="4230" max="4230" width="10.5546875" bestFit="1" customWidth="1"/>
    <col min="4231" max="4231" width="7" bestFit="1" customWidth="1"/>
    <col min="4232" max="4232" width="10.5546875" bestFit="1" customWidth="1"/>
    <col min="4233" max="4233" width="7" bestFit="1" customWidth="1"/>
    <col min="4234" max="4234" width="10.5546875" bestFit="1" customWidth="1"/>
    <col min="4235" max="4235" width="7" bestFit="1" customWidth="1"/>
    <col min="4236" max="4236" width="10.5546875" bestFit="1" customWidth="1"/>
    <col min="4237" max="4237" width="7" bestFit="1" customWidth="1"/>
    <col min="4238" max="4238" width="10.5546875" bestFit="1" customWidth="1"/>
    <col min="4239" max="4239" width="7" bestFit="1" customWidth="1"/>
    <col min="4240" max="4240" width="10.5546875" bestFit="1" customWidth="1"/>
    <col min="4241" max="4241" width="7" bestFit="1" customWidth="1"/>
    <col min="4242" max="4242" width="10.5546875" bestFit="1" customWidth="1"/>
    <col min="4243" max="4243" width="7" bestFit="1" customWidth="1"/>
    <col min="4244" max="4244" width="10.5546875" bestFit="1" customWidth="1"/>
    <col min="4245" max="4245" width="7" bestFit="1" customWidth="1"/>
    <col min="4246" max="4246" width="2" bestFit="1" customWidth="1"/>
    <col min="4247" max="4247" width="3" bestFit="1" customWidth="1"/>
    <col min="4248" max="4248" width="10.5546875" bestFit="1" customWidth="1"/>
    <col min="4249" max="4249" width="7" bestFit="1" customWidth="1"/>
    <col min="4250" max="4250" width="10.5546875" bestFit="1" customWidth="1"/>
    <col min="4251" max="4251" width="7" bestFit="1" customWidth="1"/>
    <col min="4252" max="4252" width="10.5546875" bestFit="1" customWidth="1"/>
    <col min="4253" max="4253" width="7" bestFit="1" customWidth="1"/>
    <col min="4254" max="4254" width="10.5546875" bestFit="1" customWidth="1"/>
    <col min="4255" max="4255" width="7" bestFit="1" customWidth="1"/>
    <col min="4256" max="4256" width="3" bestFit="1" customWidth="1"/>
    <col min="4257" max="4257" width="10.5546875" bestFit="1" customWidth="1"/>
    <col min="4258" max="4258" width="7" bestFit="1" customWidth="1"/>
    <col min="4259" max="4259" width="10.5546875" bestFit="1" customWidth="1"/>
    <col min="4260" max="4260" width="7" bestFit="1" customWidth="1"/>
    <col min="4261" max="4261" width="10.5546875" bestFit="1" customWidth="1"/>
    <col min="4262" max="4262" width="7" bestFit="1" customWidth="1"/>
    <col min="4263" max="4263" width="10.5546875" bestFit="1" customWidth="1"/>
    <col min="4264" max="4264" width="7" bestFit="1" customWidth="1"/>
    <col min="4265" max="4265" width="10.5546875" bestFit="1" customWidth="1"/>
    <col min="4266" max="4266" width="7" bestFit="1" customWidth="1"/>
    <col min="4267" max="4267" width="10.5546875" bestFit="1" customWidth="1"/>
    <col min="4268" max="4268" width="7" bestFit="1" customWidth="1"/>
    <col min="4269" max="4269" width="10.5546875" bestFit="1" customWidth="1"/>
    <col min="4270" max="4270" width="7" bestFit="1" customWidth="1"/>
    <col min="4271" max="4271" width="10.5546875" bestFit="1" customWidth="1"/>
    <col min="4272" max="4272" width="7" bestFit="1" customWidth="1"/>
    <col min="4273" max="4273" width="10.5546875" bestFit="1" customWidth="1"/>
    <col min="4274" max="4274" width="7" bestFit="1" customWidth="1"/>
    <col min="4275" max="4275" width="10.5546875" bestFit="1" customWidth="1"/>
    <col min="4276" max="4276" width="7" bestFit="1" customWidth="1"/>
    <col min="4277" max="4277" width="10.5546875" bestFit="1" customWidth="1"/>
    <col min="4278" max="4278" width="7" bestFit="1" customWidth="1"/>
    <col min="4279" max="4279" width="10.5546875" bestFit="1" customWidth="1"/>
    <col min="4280" max="4280" width="7" bestFit="1" customWidth="1"/>
    <col min="4281" max="4281" width="10.5546875" bestFit="1" customWidth="1"/>
    <col min="4282" max="4282" width="7" bestFit="1" customWidth="1"/>
    <col min="4283" max="4283" width="10.5546875" bestFit="1" customWidth="1"/>
    <col min="4284" max="4284" width="7" bestFit="1" customWidth="1"/>
    <col min="4285" max="4285" width="10.5546875" bestFit="1" customWidth="1"/>
    <col min="4286" max="4286" width="7" bestFit="1" customWidth="1"/>
    <col min="4287" max="4287" width="10.5546875" bestFit="1" customWidth="1"/>
    <col min="4288" max="4288" width="7" bestFit="1" customWidth="1"/>
    <col min="4289" max="4289" width="10.5546875" bestFit="1" customWidth="1"/>
    <col min="4290" max="4290" width="7" bestFit="1" customWidth="1"/>
    <col min="4291" max="4291" width="10.5546875" bestFit="1" customWidth="1"/>
    <col min="4292" max="4292" width="7" bestFit="1" customWidth="1"/>
    <col min="4293" max="4293" width="10.5546875" bestFit="1" customWidth="1"/>
    <col min="4294" max="4294" width="7" bestFit="1" customWidth="1"/>
    <col min="4295" max="4295" width="10.5546875" bestFit="1" customWidth="1"/>
    <col min="4296" max="4296" width="7" bestFit="1" customWidth="1"/>
    <col min="4297" max="4297" width="10.5546875" bestFit="1" customWidth="1"/>
    <col min="4298" max="4298" width="7" bestFit="1" customWidth="1"/>
    <col min="4299" max="4299" width="10.5546875" bestFit="1" customWidth="1"/>
    <col min="4300" max="4300" width="7" bestFit="1" customWidth="1"/>
    <col min="4301" max="4301" width="10.5546875" bestFit="1" customWidth="1"/>
    <col min="4302" max="4302" width="7" bestFit="1" customWidth="1"/>
    <col min="4303" max="4303" width="10.5546875" bestFit="1" customWidth="1"/>
    <col min="4304" max="4304" width="7" bestFit="1" customWidth="1"/>
    <col min="4305" max="4305" width="10.5546875" bestFit="1" customWidth="1"/>
    <col min="4306" max="4306" width="7" bestFit="1" customWidth="1"/>
    <col min="4307" max="4307" width="10.5546875" bestFit="1" customWidth="1"/>
    <col min="4308" max="4308" width="7" bestFit="1" customWidth="1"/>
    <col min="4309" max="4309" width="10.5546875" bestFit="1" customWidth="1"/>
    <col min="4310" max="4310" width="7" bestFit="1" customWidth="1"/>
    <col min="4311" max="4311" width="10.5546875" bestFit="1" customWidth="1"/>
    <col min="4312" max="4312" width="7" bestFit="1" customWidth="1"/>
    <col min="4313" max="4313" width="10.5546875" bestFit="1" customWidth="1"/>
    <col min="4314" max="4314" width="7" bestFit="1" customWidth="1"/>
    <col min="4315" max="4315" width="10.5546875" bestFit="1" customWidth="1"/>
    <col min="4316" max="4316" width="7" bestFit="1" customWidth="1"/>
    <col min="4317" max="4317" width="10.5546875" bestFit="1" customWidth="1"/>
    <col min="4318" max="4318" width="7" bestFit="1" customWidth="1"/>
    <col min="4319" max="4319" width="10.5546875" bestFit="1" customWidth="1"/>
    <col min="4320" max="4320" width="7" bestFit="1" customWidth="1"/>
    <col min="4321" max="4321" width="10.5546875" bestFit="1" customWidth="1"/>
    <col min="4322" max="4322" width="7" bestFit="1" customWidth="1"/>
    <col min="4323" max="4323" width="10.5546875" bestFit="1" customWidth="1"/>
    <col min="4324" max="4324" width="7" bestFit="1" customWidth="1"/>
    <col min="4325" max="4325" width="10.5546875" bestFit="1" customWidth="1"/>
    <col min="4326" max="4326" width="7" bestFit="1" customWidth="1"/>
    <col min="4327" max="4327" width="10.5546875" bestFit="1" customWidth="1"/>
    <col min="4328" max="4328" width="7" bestFit="1" customWidth="1"/>
    <col min="4329" max="4329" width="10.5546875" bestFit="1" customWidth="1"/>
    <col min="4330" max="4330" width="7" bestFit="1" customWidth="1"/>
    <col min="4331" max="4331" width="10.5546875" bestFit="1" customWidth="1"/>
    <col min="4332" max="4332" width="7" bestFit="1" customWidth="1"/>
    <col min="4333" max="4333" width="10.5546875" bestFit="1" customWidth="1"/>
    <col min="4334" max="4334" width="7" bestFit="1" customWidth="1"/>
    <col min="4335" max="4335" width="10.5546875" bestFit="1" customWidth="1"/>
    <col min="4336" max="4336" width="7" bestFit="1" customWidth="1"/>
    <col min="4337" max="4337" width="10.5546875" bestFit="1" customWidth="1"/>
    <col min="4338" max="4338" width="7" bestFit="1" customWidth="1"/>
    <col min="4339" max="4339" width="6.109375" bestFit="1" customWidth="1"/>
    <col min="4340" max="4340" width="10.5546875" bestFit="1" customWidth="1"/>
    <col min="4341" max="4341" width="7" bestFit="1" customWidth="1"/>
    <col min="4342" max="4342" width="10.5546875" bestFit="1" customWidth="1"/>
    <col min="4343" max="4343" width="7" bestFit="1" customWidth="1"/>
    <col min="4344" max="4344" width="10.5546875" bestFit="1" customWidth="1"/>
    <col min="4345" max="4345" width="7" bestFit="1" customWidth="1"/>
    <col min="4346" max="4346" width="10.5546875" bestFit="1" customWidth="1"/>
    <col min="4347" max="4347" width="7" bestFit="1" customWidth="1"/>
    <col min="4348" max="4348" width="10.5546875" bestFit="1" customWidth="1"/>
    <col min="4349" max="4349" width="7" bestFit="1" customWidth="1"/>
    <col min="4350" max="4350" width="10.5546875" bestFit="1" customWidth="1"/>
    <col min="4351" max="4351" width="7" bestFit="1" customWidth="1"/>
    <col min="4352" max="4352" width="10.5546875" bestFit="1" customWidth="1"/>
    <col min="4353" max="4353" width="7" bestFit="1" customWidth="1"/>
    <col min="4354" max="4354" width="10.5546875" bestFit="1" customWidth="1"/>
    <col min="4355" max="4355" width="7" bestFit="1" customWidth="1"/>
    <col min="4356" max="4356" width="10.5546875" bestFit="1" customWidth="1"/>
    <col min="4357" max="4357" width="7" bestFit="1" customWidth="1"/>
    <col min="4358" max="4358" width="10.5546875" bestFit="1" customWidth="1"/>
    <col min="4359" max="4359" width="7" bestFit="1" customWidth="1"/>
    <col min="4360" max="4360" width="10.5546875" bestFit="1" customWidth="1"/>
    <col min="4361" max="4361" width="7" bestFit="1" customWidth="1"/>
    <col min="4362" max="4362" width="10.5546875" bestFit="1" customWidth="1"/>
    <col min="4363" max="4363" width="7" bestFit="1" customWidth="1"/>
    <col min="4364" max="4364" width="10.5546875" bestFit="1" customWidth="1"/>
    <col min="4365" max="4365" width="7" bestFit="1" customWidth="1"/>
    <col min="4366" max="4366" width="10.5546875" bestFit="1" customWidth="1"/>
    <col min="4367" max="4367" width="7" bestFit="1" customWidth="1"/>
    <col min="4368" max="4368" width="10.5546875" bestFit="1" customWidth="1"/>
    <col min="4369" max="4369" width="7" bestFit="1" customWidth="1"/>
    <col min="4370" max="4370" width="10.5546875" bestFit="1" customWidth="1"/>
    <col min="4371" max="4371" width="7" bestFit="1" customWidth="1"/>
    <col min="4372" max="4372" width="10.5546875" bestFit="1" customWidth="1"/>
    <col min="4373" max="4373" width="7" bestFit="1" customWidth="1"/>
    <col min="4374" max="4374" width="10.5546875" bestFit="1" customWidth="1"/>
    <col min="4375" max="4375" width="7" bestFit="1" customWidth="1"/>
    <col min="4376" max="4376" width="10.5546875" bestFit="1" customWidth="1"/>
    <col min="4377" max="4377" width="7" bestFit="1" customWidth="1"/>
    <col min="4378" max="4378" width="10.5546875" bestFit="1" customWidth="1"/>
    <col min="4379" max="4379" width="7" bestFit="1" customWidth="1"/>
    <col min="4380" max="4380" width="10.5546875" bestFit="1" customWidth="1"/>
    <col min="4381" max="4381" width="7" bestFit="1" customWidth="1"/>
    <col min="4382" max="4382" width="10.5546875" bestFit="1" customWidth="1"/>
    <col min="4383" max="4383" width="7" bestFit="1" customWidth="1"/>
    <col min="4384" max="4384" width="10.5546875" bestFit="1" customWidth="1"/>
    <col min="4385" max="4385" width="7" bestFit="1" customWidth="1"/>
    <col min="4386" max="4386" width="10.5546875" bestFit="1" customWidth="1"/>
    <col min="4387" max="4387" width="7" bestFit="1" customWidth="1"/>
    <col min="4388" max="4388" width="10.5546875" bestFit="1" customWidth="1"/>
    <col min="4389" max="4389" width="7" bestFit="1" customWidth="1"/>
    <col min="4390" max="4390" width="10.5546875" bestFit="1" customWidth="1"/>
    <col min="4391" max="4391" width="7" bestFit="1" customWidth="1"/>
    <col min="4392" max="4392" width="10.5546875" bestFit="1" customWidth="1"/>
    <col min="4393" max="4393" width="7" bestFit="1" customWidth="1"/>
    <col min="4394" max="4394" width="10.5546875" bestFit="1" customWidth="1"/>
    <col min="4395" max="4395" width="7" bestFit="1" customWidth="1"/>
    <col min="4396" max="4396" width="10.5546875" bestFit="1" customWidth="1"/>
    <col min="4397" max="4397" width="7" bestFit="1" customWidth="1"/>
    <col min="4398" max="4398" width="10.5546875" bestFit="1" customWidth="1"/>
    <col min="4399" max="4399" width="7" bestFit="1" customWidth="1"/>
    <col min="4400" max="4400" width="4" bestFit="1" customWidth="1"/>
    <col min="4401" max="4401" width="10.5546875" bestFit="1" customWidth="1"/>
    <col min="4402" max="4402" width="7" bestFit="1" customWidth="1"/>
    <col min="4403" max="4403" width="10.5546875" bestFit="1" customWidth="1"/>
    <col min="4404" max="4404" width="7" bestFit="1" customWidth="1"/>
    <col min="4405" max="4405" width="10.5546875" bestFit="1" customWidth="1"/>
    <col min="4406" max="4406" width="7" bestFit="1" customWidth="1"/>
    <col min="4407" max="4407" width="4" bestFit="1" customWidth="1"/>
    <col min="4408" max="4408" width="10.5546875" bestFit="1" customWidth="1"/>
    <col min="4409" max="4409" width="7" bestFit="1" customWidth="1"/>
    <col min="4410" max="4410" width="10.5546875" bestFit="1" customWidth="1"/>
    <col min="4411" max="4411" width="7" bestFit="1" customWidth="1"/>
    <col min="4412" max="4412" width="2" bestFit="1" customWidth="1"/>
    <col min="4413" max="4413" width="10.5546875" bestFit="1" customWidth="1"/>
    <col min="4414" max="4414" width="7" bestFit="1" customWidth="1"/>
    <col min="4415" max="4415" width="10.5546875" bestFit="1" customWidth="1"/>
    <col min="4416" max="4416" width="7" bestFit="1" customWidth="1"/>
    <col min="4417" max="4417" width="10.5546875" bestFit="1" customWidth="1"/>
    <col min="4418" max="4418" width="7" bestFit="1" customWidth="1"/>
    <col min="4419" max="4419" width="2" bestFit="1" customWidth="1"/>
    <col min="4420" max="4420" width="10.5546875" bestFit="1" customWidth="1"/>
    <col min="4421" max="4421" width="7" bestFit="1" customWidth="1"/>
    <col min="4422" max="4422" width="10.5546875" bestFit="1" customWidth="1"/>
    <col min="4423" max="4423" width="7" bestFit="1" customWidth="1"/>
    <col min="4424" max="4424" width="10.5546875" bestFit="1" customWidth="1"/>
    <col min="4425" max="4425" width="7" bestFit="1" customWidth="1"/>
    <col min="4426" max="4426" width="10.5546875" bestFit="1" customWidth="1"/>
    <col min="4427" max="4427" width="7" bestFit="1" customWidth="1"/>
    <col min="4428" max="4428" width="10.5546875" bestFit="1" customWidth="1"/>
    <col min="4429" max="4429" width="7" bestFit="1" customWidth="1"/>
    <col min="4430" max="4430" width="10.5546875" bestFit="1" customWidth="1"/>
    <col min="4431" max="4431" width="7" bestFit="1" customWidth="1"/>
    <col min="4432" max="4432" width="10.5546875" bestFit="1" customWidth="1"/>
    <col min="4433" max="4433" width="7" bestFit="1" customWidth="1"/>
    <col min="4434" max="4434" width="10.5546875" bestFit="1" customWidth="1"/>
    <col min="4435" max="4435" width="7" bestFit="1" customWidth="1"/>
    <col min="4436" max="4436" width="10.5546875" bestFit="1" customWidth="1"/>
    <col min="4437" max="4437" width="7" bestFit="1" customWidth="1"/>
    <col min="4438" max="4438" width="10.5546875" bestFit="1" customWidth="1"/>
    <col min="4439" max="4439" width="7" bestFit="1" customWidth="1"/>
    <col min="4440" max="4440" width="10.5546875" bestFit="1" customWidth="1"/>
    <col min="4441" max="4441" width="7" bestFit="1" customWidth="1"/>
    <col min="4442" max="4442" width="10.5546875" bestFit="1" customWidth="1"/>
    <col min="4443" max="4443" width="7" bestFit="1" customWidth="1"/>
    <col min="4444" max="4444" width="10.5546875" bestFit="1" customWidth="1"/>
    <col min="4445" max="4445" width="7" bestFit="1" customWidth="1"/>
    <col min="4446" max="4446" width="10.5546875" bestFit="1" customWidth="1"/>
    <col min="4447" max="4447" width="7" bestFit="1" customWidth="1"/>
    <col min="4448" max="4448" width="10.5546875" bestFit="1" customWidth="1"/>
    <col min="4449" max="4449" width="7" bestFit="1" customWidth="1"/>
    <col min="4450" max="4450" width="3" bestFit="1" customWidth="1"/>
    <col min="4451" max="4451" width="10.5546875" bestFit="1" customWidth="1"/>
    <col min="4452" max="4452" width="7" bestFit="1" customWidth="1"/>
    <col min="4453" max="4453" width="10.5546875" bestFit="1" customWidth="1"/>
    <col min="4454" max="4454" width="7" bestFit="1" customWidth="1"/>
    <col min="4455" max="4455" width="10.5546875" bestFit="1" customWidth="1"/>
    <col min="4456" max="4456" width="7" bestFit="1" customWidth="1"/>
    <col min="4457" max="4457" width="10.5546875" bestFit="1" customWidth="1"/>
    <col min="4458" max="4458" width="7" bestFit="1" customWidth="1"/>
    <col min="4459" max="4459" width="10.5546875" bestFit="1" customWidth="1"/>
    <col min="4460" max="4460" width="7" bestFit="1" customWidth="1"/>
    <col min="4461" max="4461" width="10.5546875" bestFit="1" customWidth="1"/>
    <col min="4462" max="4462" width="7" bestFit="1" customWidth="1"/>
    <col min="4463" max="4463" width="10.5546875" bestFit="1" customWidth="1"/>
    <col min="4464" max="4464" width="7" bestFit="1" customWidth="1"/>
    <col min="4465" max="4465" width="10.5546875" bestFit="1" customWidth="1"/>
    <col min="4466" max="4466" width="7" bestFit="1" customWidth="1"/>
    <col min="4467" max="4467" width="10.5546875" bestFit="1" customWidth="1"/>
    <col min="4468" max="4468" width="7" bestFit="1" customWidth="1"/>
    <col min="4469" max="4469" width="10.5546875" bestFit="1" customWidth="1"/>
    <col min="4470" max="4470" width="7" bestFit="1" customWidth="1"/>
    <col min="4471" max="4471" width="10.5546875" bestFit="1" customWidth="1"/>
    <col min="4472" max="4472" width="7" bestFit="1" customWidth="1"/>
    <col min="4473" max="4473" width="3" bestFit="1" customWidth="1"/>
    <col min="4474" max="4474" width="10.5546875" bestFit="1" customWidth="1"/>
    <col min="4475" max="4475" width="7" bestFit="1" customWidth="1"/>
    <col min="4476" max="4476" width="10.5546875" bestFit="1" customWidth="1"/>
    <col min="4477" max="4477" width="7" bestFit="1" customWidth="1"/>
    <col min="4478" max="4478" width="10.5546875" bestFit="1" customWidth="1"/>
    <col min="4479" max="4479" width="7" bestFit="1" customWidth="1"/>
    <col min="4480" max="4480" width="10.5546875" bestFit="1" customWidth="1"/>
    <col min="4481" max="4481" width="7" bestFit="1" customWidth="1"/>
    <col min="4482" max="4482" width="10.5546875" bestFit="1" customWidth="1"/>
    <col min="4483" max="4483" width="7" bestFit="1" customWidth="1"/>
    <col min="4484" max="4484" width="10.5546875" bestFit="1" customWidth="1"/>
    <col min="4485" max="4485" width="7" bestFit="1" customWidth="1"/>
    <col min="4486" max="4486" width="10.5546875" bestFit="1" customWidth="1"/>
    <col min="4487" max="4487" width="7" bestFit="1" customWidth="1"/>
    <col min="4488" max="4488" width="10.5546875" bestFit="1" customWidth="1"/>
    <col min="4489" max="4489" width="7" bestFit="1" customWidth="1"/>
    <col min="4490" max="4490" width="10.5546875" bestFit="1" customWidth="1"/>
    <col min="4491" max="4491" width="7" bestFit="1" customWidth="1"/>
    <col min="4492" max="4492" width="10.5546875" bestFit="1" customWidth="1"/>
    <col min="4493" max="4493" width="7" bestFit="1" customWidth="1"/>
    <col min="4494" max="4494" width="10.5546875" bestFit="1" customWidth="1"/>
    <col min="4495" max="4495" width="7" bestFit="1" customWidth="1"/>
    <col min="4496" max="4496" width="10.5546875" bestFit="1" customWidth="1"/>
    <col min="4497" max="4497" width="7" bestFit="1" customWidth="1"/>
    <col min="4498" max="4498" width="10.5546875" bestFit="1" customWidth="1"/>
    <col min="4499" max="4499" width="7" bestFit="1" customWidth="1"/>
    <col min="4500" max="4500" width="10.5546875" bestFit="1" customWidth="1"/>
    <col min="4501" max="4501" width="7" bestFit="1" customWidth="1"/>
    <col min="4502" max="4502" width="10.5546875" bestFit="1" customWidth="1"/>
    <col min="4503" max="4503" width="7" bestFit="1" customWidth="1"/>
    <col min="4504" max="4504" width="10.5546875" bestFit="1" customWidth="1"/>
    <col min="4505" max="4505" width="7" bestFit="1" customWidth="1"/>
    <col min="4506" max="4506" width="10.5546875" bestFit="1" customWidth="1"/>
    <col min="4507" max="4507" width="7" bestFit="1" customWidth="1"/>
    <col min="4508" max="4508" width="10.5546875" bestFit="1" customWidth="1"/>
    <col min="4509" max="4509" width="7" bestFit="1" customWidth="1"/>
    <col min="4510" max="4510" width="10.5546875" bestFit="1" customWidth="1"/>
    <col min="4511" max="4511" width="7" bestFit="1" customWidth="1"/>
    <col min="4512" max="4512" width="10.5546875" bestFit="1" customWidth="1"/>
    <col min="4513" max="4513" width="7" bestFit="1" customWidth="1"/>
    <col min="4514" max="4514" width="10.5546875" bestFit="1" customWidth="1"/>
    <col min="4515" max="4515" width="7" bestFit="1" customWidth="1"/>
    <col min="4516" max="4516" width="10.5546875" bestFit="1" customWidth="1"/>
    <col min="4517" max="4517" width="7" bestFit="1" customWidth="1"/>
    <col min="4518" max="4518" width="10.5546875" bestFit="1" customWidth="1"/>
    <col min="4519" max="4519" width="7" bestFit="1" customWidth="1"/>
    <col min="4520" max="4520" width="10.5546875" bestFit="1" customWidth="1"/>
    <col min="4521" max="4521" width="7" bestFit="1" customWidth="1"/>
    <col min="4522" max="4522" width="10.5546875" bestFit="1" customWidth="1"/>
    <col min="4523" max="4523" width="7" bestFit="1" customWidth="1"/>
    <col min="4524" max="4524" width="10.5546875" bestFit="1" customWidth="1"/>
    <col min="4525" max="4525" width="7" bestFit="1" customWidth="1"/>
    <col min="4526" max="4526" width="10.5546875" bestFit="1" customWidth="1"/>
    <col min="4527" max="4527" width="7" bestFit="1" customWidth="1"/>
    <col min="4528" max="4528" width="10.5546875" bestFit="1" customWidth="1"/>
    <col min="4529" max="4529" width="7" bestFit="1" customWidth="1"/>
    <col min="4530" max="4530" width="10.5546875" bestFit="1" customWidth="1"/>
    <col min="4531" max="4531" width="7" bestFit="1" customWidth="1"/>
    <col min="4532" max="4532" width="10.5546875" bestFit="1" customWidth="1"/>
    <col min="4533" max="4533" width="7" bestFit="1" customWidth="1"/>
    <col min="4534" max="4534" width="10.5546875" bestFit="1" customWidth="1"/>
    <col min="4535" max="4535" width="7" bestFit="1" customWidth="1"/>
    <col min="4536" max="4536" width="10.5546875" bestFit="1" customWidth="1"/>
    <col min="4537" max="4537" width="7" bestFit="1" customWidth="1"/>
    <col min="4538" max="4538" width="10.5546875" bestFit="1" customWidth="1"/>
    <col min="4539" max="4539" width="7" bestFit="1" customWidth="1"/>
    <col min="4540" max="4540" width="10.5546875" bestFit="1" customWidth="1"/>
    <col min="4541" max="4541" width="7" bestFit="1" customWidth="1"/>
    <col min="4542" max="4542" width="6.109375" bestFit="1" customWidth="1"/>
    <col min="4543" max="4543" width="10.5546875" bestFit="1" customWidth="1"/>
    <col min="4544" max="4544" width="7" bestFit="1" customWidth="1"/>
    <col min="4545" max="4545" width="10.5546875" bestFit="1" customWidth="1"/>
    <col min="4546" max="4546" width="7" bestFit="1" customWidth="1"/>
    <col min="4547" max="4547" width="10.5546875" bestFit="1" customWidth="1"/>
    <col min="4548" max="4548" width="7" bestFit="1" customWidth="1"/>
    <col min="4549" max="4549" width="10.5546875" bestFit="1" customWidth="1"/>
    <col min="4550" max="4550" width="7" bestFit="1" customWidth="1"/>
    <col min="4551" max="4551" width="10.5546875" bestFit="1" customWidth="1"/>
    <col min="4552" max="4552" width="7" bestFit="1" customWidth="1"/>
    <col min="4553" max="4553" width="10.5546875" bestFit="1" customWidth="1"/>
    <col min="4554" max="4554" width="7" bestFit="1" customWidth="1"/>
    <col min="4555" max="4555" width="10.5546875" bestFit="1" customWidth="1"/>
    <col min="4556" max="4556" width="7" bestFit="1" customWidth="1"/>
    <col min="4557" max="4557" width="10.5546875" bestFit="1" customWidth="1"/>
    <col min="4558" max="4558" width="7" bestFit="1" customWidth="1"/>
    <col min="4559" max="4559" width="10.5546875" bestFit="1" customWidth="1"/>
    <col min="4560" max="4560" width="7" bestFit="1" customWidth="1"/>
    <col min="4561" max="4561" width="10.5546875" bestFit="1" customWidth="1"/>
    <col min="4562" max="4562" width="7" bestFit="1" customWidth="1"/>
    <col min="4563" max="4563" width="10.5546875" bestFit="1" customWidth="1"/>
    <col min="4564" max="4564" width="7" bestFit="1" customWidth="1"/>
    <col min="4565" max="4565" width="10.5546875" bestFit="1" customWidth="1"/>
    <col min="4566" max="4566" width="7" bestFit="1" customWidth="1"/>
    <col min="4567" max="4567" width="10.5546875" bestFit="1" customWidth="1"/>
    <col min="4568" max="4568" width="7" bestFit="1" customWidth="1"/>
    <col min="4569" max="4569" width="10.5546875" bestFit="1" customWidth="1"/>
    <col min="4570" max="4570" width="7" bestFit="1" customWidth="1"/>
    <col min="4571" max="4571" width="10.5546875" bestFit="1" customWidth="1"/>
    <col min="4572" max="4572" width="7" bestFit="1" customWidth="1"/>
    <col min="4573" max="4573" width="10.5546875" bestFit="1" customWidth="1"/>
    <col min="4574" max="4574" width="7" bestFit="1" customWidth="1"/>
    <col min="4575" max="4575" width="10.5546875" bestFit="1" customWidth="1"/>
    <col min="4576" max="4576" width="7" bestFit="1" customWidth="1"/>
    <col min="4577" max="4577" width="10.5546875" bestFit="1" customWidth="1"/>
    <col min="4578" max="4578" width="7" bestFit="1" customWidth="1"/>
    <col min="4579" max="4579" width="10.5546875" bestFit="1" customWidth="1"/>
    <col min="4580" max="4580" width="7" bestFit="1" customWidth="1"/>
    <col min="4581" max="4581" width="10.5546875" bestFit="1" customWidth="1"/>
    <col min="4582" max="4582" width="7" bestFit="1" customWidth="1"/>
    <col min="4583" max="4583" width="10.5546875" bestFit="1" customWidth="1"/>
    <col min="4584" max="4584" width="7" bestFit="1" customWidth="1"/>
    <col min="4585" max="4585" width="10.5546875" bestFit="1" customWidth="1"/>
    <col min="4586" max="4586" width="7" bestFit="1" customWidth="1"/>
    <col min="4587" max="4587" width="10.5546875" bestFit="1" customWidth="1"/>
    <col min="4588" max="4588" width="7" bestFit="1" customWidth="1"/>
    <col min="4589" max="4589" width="10.5546875" bestFit="1" customWidth="1"/>
    <col min="4590" max="4590" width="7" bestFit="1" customWidth="1"/>
    <col min="4591" max="4591" width="10.5546875" bestFit="1" customWidth="1"/>
    <col min="4592" max="4592" width="7" bestFit="1" customWidth="1"/>
    <col min="4593" max="4593" width="10.5546875" bestFit="1" customWidth="1"/>
    <col min="4594" max="4594" width="7" bestFit="1" customWidth="1"/>
    <col min="4595" max="4595" width="10.5546875" bestFit="1" customWidth="1"/>
    <col min="4596" max="4596" width="7" bestFit="1" customWidth="1"/>
    <col min="4597" max="4597" width="10.5546875" bestFit="1" customWidth="1"/>
    <col min="4598" max="4598" width="7" bestFit="1" customWidth="1"/>
    <col min="4599" max="4599" width="10.5546875" bestFit="1" customWidth="1"/>
    <col min="4600" max="4600" width="7" bestFit="1" customWidth="1"/>
    <col min="4601" max="4601" width="10.5546875" bestFit="1" customWidth="1"/>
    <col min="4602" max="4602" width="7" bestFit="1" customWidth="1"/>
    <col min="4603" max="4603" width="10.5546875" bestFit="1" customWidth="1"/>
    <col min="4604" max="4604" width="7" bestFit="1" customWidth="1"/>
    <col min="4605" max="4605" width="10.5546875" bestFit="1" customWidth="1"/>
    <col min="4606" max="4606" width="7" bestFit="1" customWidth="1"/>
    <col min="4607" max="4607" width="10.5546875" bestFit="1" customWidth="1"/>
    <col min="4608" max="4608" width="7" bestFit="1" customWidth="1"/>
    <col min="4609" max="4609" width="10.5546875" bestFit="1" customWidth="1"/>
    <col min="4610" max="4610" width="7" bestFit="1" customWidth="1"/>
    <col min="4611" max="4611" width="10.5546875" bestFit="1" customWidth="1"/>
    <col min="4612" max="4612" width="7" bestFit="1" customWidth="1"/>
    <col min="4613" max="4613" width="10.5546875" bestFit="1" customWidth="1"/>
    <col min="4614" max="4614" width="7" bestFit="1" customWidth="1"/>
    <col min="4615" max="4615" width="10.5546875" bestFit="1" customWidth="1"/>
    <col min="4616" max="4616" width="7" bestFit="1" customWidth="1"/>
    <col min="4617" max="4617" width="10.5546875" bestFit="1" customWidth="1"/>
    <col min="4618" max="4618" width="7" bestFit="1" customWidth="1"/>
    <col min="4619" max="4619" width="10.5546875" bestFit="1" customWidth="1"/>
    <col min="4620" max="4620" width="7" bestFit="1" customWidth="1"/>
    <col min="4621" max="4621" width="10.5546875" bestFit="1" customWidth="1"/>
    <col min="4622" max="4622" width="7" bestFit="1" customWidth="1"/>
    <col min="4623" max="4623" width="10.5546875" bestFit="1" customWidth="1"/>
    <col min="4624" max="4624" width="7" bestFit="1" customWidth="1"/>
    <col min="4625" max="4625" width="10.5546875" bestFit="1" customWidth="1"/>
    <col min="4626" max="4626" width="7" bestFit="1" customWidth="1"/>
    <col min="4627" max="4627" width="10.5546875" bestFit="1" customWidth="1"/>
    <col min="4628" max="4628" width="7" bestFit="1" customWidth="1"/>
    <col min="4629" max="4629" width="10.5546875" bestFit="1" customWidth="1"/>
    <col min="4630" max="4630" width="7" bestFit="1" customWidth="1"/>
    <col min="4631" max="4631" width="10.5546875" bestFit="1" customWidth="1"/>
    <col min="4632" max="4632" width="7" bestFit="1" customWidth="1"/>
    <col min="4633" max="4633" width="10.5546875" bestFit="1" customWidth="1"/>
    <col min="4634" max="4634" width="7" bestFit="1" customWidth="1"/>
    <col min="4635" max="4635" width="10.5546875" bestFit="1" customWidth="1"/>
    <col min="4636" max="4636" width="7" bestFit="1" customWidth="1"/>
    <col min="4637" max="4637" width="10.5546875" bestFit="1" customWidth="1"/>
    <col min="4638" max="4638" width="7" bestFit="1" customWidth="1"/>
    <col min="4639" max="4639" width="10.5546875" bestFit="1" customWidth="1"/>
    <col min="4640" max="4640" width="7" bestFit="1" customWidth="1"/>
    <col min="4641" max="4641" width="10.5546875" bestFit="1" customWidth="1"/>
    <col min="4642" max="4642" width="7" bestFit="1" customWidth="1"/>
    <col min="4643" max="4643" width="10.5546875" bestFit="1" customWidth="1"/>
    <col min="4644" max="4644" width="7" bestFit="1" customWidth="1"/>
    <col min="4645" max="4645" width="10.5546875" bestFit="1" customWidth="1"/>
    <col min="4646" max="4646" width="7" bestFit="1" customWidth="1"/>
    <col min="4647" max="4647" width="10.5546875" bestFit="1" customWidth="1"/>
    <col min="4648" max="4648" width="7" bestFit="1" customWidth="1"/>
    <col min="4649" max="4649" width="10.5546875" bestFit="1" customWidth="1"/>
    <col min="4650" max="4650" width="7" bestFit="1" customWidth="1"/>
    <col min="4651" max="4651" width="10.5546875" bestFit="1" customWidth="1"/>
    <col min="4652" max="4652" width="7" bestFit="1" customWidth="1"/>
    <col min="4653" max="4653" width="10.5546875" bestFit="1" customWidth="1"/>
    <col min="4654" max="4654" width="7" bestFit="1" customWidth="1"/>
    <col min="4655" max="4655" width="10.5546875" bestFit="1" customWidth="1"/>
    <col min="4656" max="4656" width="7" bestFit="1" customWidth="1"/>
    <col min="4657" max="4657" width="10.5546875" bestFit="1" customWidth="1"/>
    <col min="4658" max="4658" width="7" bestFit="1" customWidth="1"/>
    <col min="4659" max="4659" width="10.5546875" bestFit="1" customWidth="1"/>
    <col min="4660" max="4660" width="7" bestFit="1" customWidth="1"/>
    <col min="4661" max="4661" width="10.5546875" bestFit="1" customWidth="1"/>
    <col min="4662" max="4662" width="7" bestFit="1" customWidth="1"/>
    <col min="4663" max="4663" width="10.5546875" bestFit="1" customWidth="1"/>
    <col min="4664" max="4664" width="7" bestFit="1" customWidth="1"/>
    <col min="4665" max="4665" width="10.5546875" bestFit="1" customWidth="1"/>
    <col min="4666" max="4666" width="7" bestFit="1" customWidth="1"/>
    <col min="4667" max="4667" width="10.5546875" bestFit="1" customWidth="1"/>
    <col min="4668" max="4668" width="7" bestFit="1" customWidth="1"/>
    <col min="4669" max="4669" width="10.5546875" bestFit="1" customWidth="1"/>
    <col min="4670" max="4670" width="7" bestFit="1" customWidth="1"/>
    <col min="4671" max="4671" width="10.5546875" bestFit="1" customWidth="1"/>
    <col min="4672" max="4672" width="8" bestFit="1" customWidth="1"/>
    <col min="4673" max="4673" width="11.6640625" bestFit="1" customWidth="1"/>
    <col min="4674" max="4674" width="14.6640625" bestFit="1" customWidth="1"/>
    <col min="4675" max="8694" width="8" bestFit="1" customWidth="1"/>
    <col min="8695" max="8695" width="14" bestFit="1" customWidth="1"/>
    <col min="8696" max="8696" width="3" bestFit="1" customWidth="1"/>
    <col min="8697" max="8697" width="7.21875" bestFit="1" customWidth="1"/>
    <col min="8698" max="8698" width="6" bestFit="1" customWidth="1"/>
    <col min="8699" max="8699" width="9.21875" bestFit="1" customWidth="1"/>
    <col min="8700" max="8700" width="10.21875" bestFit="1" customWidth="1"/>
    <col min="8701" max="8701" width="7" bestFit="1" customWidth="1"/>
    <col min="8702" max="8702" width="7.21875" bestFit="1" customWidth="1"/>
    <col min="8703" max="8703" width="10.21875" bestFit="1" customWidth="1"/>
    <col min="8704" max="8704" width="7" bestFit="1" customWidth="1"/>
    <col min="8705" max="8705" width="7.21875" bestFit="1" customWidth="1"/>
    <col min="8706" max="8706" width="4" bestFit="1" customWidth="1"/>
    <col min="8707" max="8707" width="7.21875" bestFit="1" customWidth="1"/>
    <col min="8708" max="8708" width="10.21875" bestFit="1" customWidth="1"/>
    <col min="8709" max="8709" width="7" bestFit="1" customWidth="1"/>
    <col min="8710" max="8710" width="7.21875" bestFit="1" customWidth="1"/>
    <col min="8711" max="8711" width="10.21875" bestFit="1" customWidth="1"/>
    <col min="8712" max="8712" width="7" bestFit="1" customWidth="1"/>
    <col min="8713" max="8713" width="7.21875" bestFit="1" customWidth="1"/>
    <col min="8714" max="8714" width="10.21875" bestFit="1" customWidth="1"/>
    <col min="8715" max="8715" width="7" bestFit="1" customWidth="1"/>
    <col min="8716" max="8716" width="7.21875" bestFit="1" customWidth="1"/>
    <col min="8717" max="8717" width="4" bestFit="1" customWidth="1"/>
    <col min="8718" max="8718" width="7.21875" bestFit="1" customWidth="1"/>
    <col min="8719" max="8719" width="10.21875" bestFit="1" customWidth="1"/>
    <col min="8720" max="8720" width="7" bestFit="1" customWidth="1"/>
    <col min="8721" max="8721" width="9.21875" bestFit="1" customWidth="1"/>
    <col min="8722" max="8722" width="10.21875" bestFit="1" customWidth="1"/>
    <col min="8723" max="8723" width="7" bestFit="1" customWidth="1"/>
    <col min="8724" max="8724" width="9.21875" bestFit="1" customWidth="1"/>
    <col min="8725" max="8725" width="10.21875" bestFit="1" customWidth="1"/>
    <col min="8726" max="8726" width="7" bestFit="1" customWidth="1"/>
    <col min="8727" max="8727" width="9.21875" bestFit="1" customWidth="1"/>
    <col min="8728" max="8728" width="10.21875" bestFit="1" customWidth="1"/>
    <col min="8729" max="8729" width="7" bestFit="1" customWidth="1"/>
    <col min="8730" max="8730" width="7.21875" bestFit="1" customWidth="1"/>
    <col min="8731" max="8731" width="10.21875" bestFit="1" customWidth="1"/>
    <col min="8732" max="8732" width="7" bestFit="1" customWidth="1"/>
    <col min="8733" max="8733" width="7.21875" bestFit="1" customWidth="1"/>
    <col min="8734" max="8734" width="10.21875" bestFit="1" customWidth="1"/>
    <col min="8735" max="8735" width="7" bestFit="1" customWidth="1"/>
    <col min="8736" max="8736" width="7.21875" bestFit="1" customWidth="1"/>
    <col min="8737" max="8737" width="10.21875" bestFit="1" customWidth="1"/>
    <col min="8738" max="8738" width="7" bestFit="1" customWidth="1"/>
    <col min="8739" max="8739" width="7.21875" bestFit="1" customWidth="1"/>
    <col min="8740" max="8740" width="10.21875" bestFit="1" customWidth="1"/>
    <col min="8741" max="8741" width="7" bestFit="1" customWidth="1"/>
    <col min="8742" max="8742" width="7.21875" bestFit="1" customWidth="1"/>
    <col min="8743" max="8743" width="10.21875" bestFit="1" customWidth="1"/>
    <col min="8744" max="8744" width="7" bestFit="1" customWidth="1"/>
    <col min="8745" max="8745" width="7.21875" bestFit="1" customWidth="1"/>
    <col min="8746" max="8746" width="10.21875" bestFit="1" customWidth="1"/>
    <col min="8747" max="8747" width="7" bestFit="1" customWidth="1"/>
    <col min="8748" max="8748" width="7.21875" bestFit="1" customWidth="1"/>
    <col min="8749" max="8749" width="10.21875" bestFit="1" customWidth="1"/>
    <col min="8750" max="8750" width="7" bestFit="1" customWidth="1"/>
    <col min="8751" max="8752" width="10.21875" bestFit="1" customWidth="1"/>
    <col min="8753" max="8753" width="7" bestFit="1" customWidth="1"/>
    <col min="8754" max="8754" width="8.21875" bestFit="1" customWidth="1"/>
    <col min="8755" max="8755" width="10.21875" bestFit="1" customWidth="1"/>
    <col min="8756" max="8756" width="7" bestFit="1" customWidth="1"/>
    <col min="8757" max="8757" width="7.21875" bestFit="1" customWidth="1"/>
    <col min="8758" max="8758" width="10.21875" bestFit="1" customWidth="1"/>
    <col min="8759" max="8759" width="7" bestFit="1" customWidth="1"/>
    <col min="8760" max="8760" width="7.21875" bestFit="1" customWidth="1"/>
    <col min="8761" max="8761" width="10.21875" bestFit="1" customWidth="1"/>
    <col min="8762" max="8762" width="7" bestFit="1" customWidth="1"/>
    <col min="8763" max="8763" width="7.21875" bestFit="1" customWidth="1"/>
    <col min="8764" max="8764" width="5" bestFit="1" customWidth="1"/>
    <col min="8765" max="8765" width="8.21875" bestFit="1" customWidth="1"/>
    <col min="8766" max="8766" width="10.21875" bestFit="1" customWidth="1"/>
    <col min="8767" max="8767" width="7" bestFit="1" customWidth="1"/>
    <col min="8768" max="8768" width="7.21875" bestFit="1" customWidth="1"/>
    <col min="8769" max="8769" width="10.21875" bestFit="1" customWidth="1"/>
    <col min="8770" max="8770" width="7" bestFit="1" customWidth="1"/>
    <col min="8771" max="8771" width="7.21875" bestFit="1" customWidth="1"/>
    <col min="8772" max="8772" width="10.21875" bestFit="1" customWidth="1"/>
    <col min="8773" max="8773" width="7" bestFit="1" customWidth="1"/>
    <col min="8774" max="8774" width="9.21875" bestFit="1" customWidth="1"/>
    <col min="8775" max="8775" width="10.21875" bestFit="1" customWidth="1"/>
    <col min="8776" max="8776" width="7" bestFit="1" customWidth="1"/>
    <col min="8777" max="8777" width="9.21875" bestFit="1" customWidth="1"/>
    <col min="8778" max="8778" width="10.21875" bestFit="1" customWidth="1"/>
    <col min="8779" max="8779" width="7" bestFit="1" customWidth="1"/>
    <col min="8780" max="8780" width="7.21875" bestFit="1" customWidth="1"/>
    <col min="8781" max="8781" width="10.21875" bestFit="1" customWidth="1"/>
    <col min="8782" max="8782" width="7" bestFit="1" customWidth="1"/>
    <col min="8783" max="8783" width="7.21875" bestFit="1" customWidth="1"/>
    <col min="8784" max="8784" width="10.21875" bestFit="1" customWidth="1"/>
    <col min="8785" max="8785" width="7" bestFit="1" customWidth="1"/>
    <col min="8786" max="8786" width="7.21875" bestFit="1" customWidth="1"/>
    <col min="8787" max="8787" width="10.21875" bestFit="1" customWidth="1"/>
    <col min="8788" max="8788" width="7" bestFit="1" customWidth="1"/>
    <col min="8789" max="8789" width="7.21875" bestFit="1" customWidth="1"/>
    <col min="8790" max="8790" width="10.21875" bestFit="1" customWidth="1"/>
    <col min="8791" max="8791" width="7" bestFit="1" customWidth="1"/>
    <col min="8792" max="8792" width="9.21875" bestFit="1" customWidth="1"/>
    <col min="8793" max="8793" width="10.21875" bestFit="1" customWidth="1"/>
    <col min="8794" max="8794" width="7" bestFit="1" customWidth="1"/>
    <col min="8795" max="8795" width="7.21875" bestFit="1" customWidth="1"/>
    <col min="8796" max="8796" width="10.21875" bestFit="1" customWidth="1"/>
    <col min="8797" max="8797" width="7" bestFit="1" customWidth="1"/>
    <col min="8798" max="8798" width="7.21875" bestFit="1" customWidth="1"/>
    <col min="8799" max="8799" width="5" bestFit="1" customWidth="1"/>
    <col min="8800" max="8800" width="8.21875" bestFit="1" customWidth="1"/>
    <col min="8801" max="8801" width="10.21875" bestFit="1" customWidth="1"/>
    <col min="8802" max="8802" width="7" bestFit="1" customWidth="1"/>
    <col min="8803" max="8803" width="7.21875" bestFit="1" customWidth="1"/>
    <col min="8804" max="8804" width="10.21875" bestFit="1" customWidth="1"/>
    <col min="8805" max="8805" width="7" bestFit="1" customWidth="1"/>
    <col min="8806" max="8806" width="8.21875" bestFit="1" customWidth="1"/>
    <col min="8807" max="8807" width="10.21875" bestFit="1" customWidth="1"/>
    <col min="8808" max="8808" width="7" bestFit="1" customWidth="1"/>
    <col min="8809" max="8809" width="7.21875" bestFit="1" customWidth="1"/>
    <col min="8810" max="8810" width="10.21875" bestFit="1" customWidth="1"/>
    <col min="8811" max="8811" width="7" bestFit="1" customWidth="1"/>
    <col min="8812" max="8812" width="7.21875" bestFit="1" customWidth="1"/>
    <col min="8813" max="8813" width="10.21875" bestFit="1" customWidth="1"/>
    <col min="8814" max="8814" width="7" bestFit="1" customWidth="1"/>
    <col min="8815" max="8816" width="10.21875" bestFit="1" customWidth="1"/>
    <col min="8817" max="8817" width="7" bestFit="1" customWidth="1"/>
    <col min="8818" max="8819" width="10.21875" bestFit="1" customWidth="1"/>
    <col min="8820" max="8820" width="7" bestFit="1" customWidth="1"/>
    <col min="8821" max="8821" width="7.21875" bestFit="1" customWidth="1"/>
    <col min="8822" max="8822" width="10.21875" bestFit="1" customWidth="1"/>
    <col min="8823" max="8823" width="7" bestFit="1" customWidth="1"/>
    <col min="8824" max="8824" width="8.21875" bestFit="1" customWidth="1"/>
    <col min="8825" max="8825" width="10.21875" bestFit="1" customWidth="1"/>
    <col min="8826" max="8826" width="7" bestFit="1" customWidth="1"/>
    <col min="8827" max="8827" width="8.21875" bestFit="1" customWidth="1"/>
    <col min="8828" max="8828" width="10.21875" bestFit="1" customWidth="1"/>
    <col min="8829" max="8829" width="7" bestFit="1" customWidth="1"/>
    <col min="8830" max="8830" width="8.21875" bestFit="1" customWidth="1"/>
    <col min="8831" max="8831" width="10.21875" bestFit="1" customWidth="1"/>
    <col min="8832" max="8832" width="7" bestFit="1" customWidth="1"/>
    <col min="8833" max="8833" width="8.21875" bestFit="1" customWidth="1"/>
    <col min="8834" max="8834" width="10.21875" bestFit="1" customWidth="1"/>
    <col min="8835" max="8835" width="7" bestFit="1" customWidth="1"/>
    <col min="8836" max="8836" width="8.21875" bestFit="1" customWidth="1"/>
    <col min="8837" max="8837" width="10.21875" bestFit="1" customWidth="1"/>
    <col min="8838" max="8838" width="7" bestFit="1" customWidth="1"/>
    <col min="8839" max="8839" width="7.21875" bestFit="1" customWidth="1"/>
    <col min="8840" max="8840" width="10.21875" bestFit="1" customWidth="1"/>
    <col min="8841" max="8841" width="7" bestFit="1" customWidth="1"/>
    <col min="8842" max="8842" width="7.21875" bestFit="1" customWidth="1"/>
    <col min="8843" max="8843" width="10.21875" bestFit="1" customWidth="1"/>
    <col min="8844" max="8844" width="7" bestFit="1" customWidth="1"/>
    <col min="8845" max="8845" width="7.21875" bestFit="1" customWidth="1"/>
    <col min="8846" max="8846" width="10.21875" bestFit="1" customWidth="1"/>
    <col min="8847" max="8847" width="7" bestFit="1" customWidth="1"/>
    <col min="8848" max="8848" width="7.21875" bestFit="1" customWidth="1"/>
    <col min="8849" max="8849" width="10.21875" bestFit="1" customWidth="1"/>
    <col min="8850" max="8850" width="7" bestFit="1" customWidth="1"/>
    <col min="8851" max="8851" width="7.21875" bestFit="1" customWidth="1"/>
    <col min="8852" max="8852" width="10.21875" bestFit="1" customWidth="1"/>
    <col min="8853" max="8853" width="7" bestFit="1" customWidth="1"/>
    <col min="8854" max="8854" width="7.21875" bestFit="1" customWidth="1"/>
    <col min="8855" max="8855" width="10.21875" bestFit="1" customWidth="1"/>
    <col min="8856" max="8856" width="7" bestFit="1" customWidth="1"/>
    <col min="8857" max="8857" width="7.21875" bestFit="1" customWidth="1"/>
    <col min="8858" max="8858" width="10.21875" bestFit="1" customWidth="1"/>
    <col min="8859" max="8859" width="7" bestFit="1" customWidth="1"/>
    <col min="8860" max="8860" width="7.21875" bestFit="1" customWidth="1"/>
    <col min="8861" max="8861" width="10.21875" bestFit="1" customWidth="1"/>
    <col min="8862" max="8862" width="7" bestFit="1" customWidth="1"/>
    <col min="8863" max="8863" width="6.21875" bestFit="1" customWidth="1"/>
    <col min="8864" max="8864" width="10.21875" bestFit="1" customWidth="1"/>
    <col min="8865" max="8865" width="7" bestFit="1" customWidth="1"/>
    <col min="8866" max="8866" width="7.21875" bestFit="1" customWidth="1"/>
    <col min="8867" max="8867" width="10.21875" bestFit="1" customWidth="1"/>
    <col min="8868" max="8868" width="7" bestFit="1" customWidth="1"/>
    <col min="8869" max="8870" width="10.21875" bestFit="1" customWidth="1"/>
    <col min="8871" max="8871" width="7" bestFit="1" customWidth="1"/>
    <col min="8872" max="8872" width="8.21875" bestFit="1" customWidth="1"/>
    <col min="8873" max="8873" width="10.21875" bestFit="1" customWidth="1"/>
    <col min="8874" max="8874" width="7" bestFit="1" customWidth="1"/>
    <col min="8875" max="8875" width="7.21875" bestFit="1" customWidth="1"/>
    <col min="8876" max="8876" width="10.21875" bestFit="1" customWidth="1"/>
    <col min="8877" max="8877" width="7" bestFit="1" customWidth="1"/>
    <col min="8878" max="8878" width="9.21875" bestFit="1" customWidth="1"/>
    <col min="8879" max="8879" width="10.21875" bestFit="1" customWidth="1"/>
    <col min="8880" max="8880" width="7" bestFit="1" customWidth="1"/>
    <col min="8881" max="8881" width="9.21875" bestFit="1" customWidth="1"/>
    <col min="8882" max="8882" width="10.21875" bestFit="1" customWidth="1"/>
    <col min="8883" max="8883" width="7" bestFit="1" customWidth="1"/>
    <col min="8884" max="8884" width="7.21875" bestFit="1" customWidth="1"/>
    <col min="8885" max="8885" width="10.21875" bestFit="1" customWidth="1"/>
    <col min="8886" max="8886" width="7" bestFit="1" customWidth="1"/>
    <col min="8887" max="8887" width="7.21875" bestFit="1" customWidth="1"/>
    <col min="8888" max="8888" width="10.21875" bestFit="1" customWidth="1"/>
    <col min="8889" max="8889" width="7" bestFit="1" customWidth="1"/>
    <col min="8890" max="8891" width="10.21875" bestFit="1" customWidth="1"/>
    <col min="8892" max="8892" width="7" bestFit="1" customWidth="1"/>
    <col min="8893" max="8893" width="7.21875" bestFit="1" customWidth="1"/>
    <col min="8894" max="8894" width="10.21875" bestFit="1" customWidth="1"/>
    <col min="8895" max="8895" width="7" bestFit="1" customWidth="1"/>
    <col min="8896" max="8896" width="7.21875" bestFit="1" customWidth="1"/>
    <col min="8897" max="8897" width="10.21875" bestFit="1" customWidth="1"/>
    <col min="8898" max="8898" width="7" bestFit="1" customWidth="1"/>
    <col min="8899" max="8899" width="7.21875" bestFit="1" customWidth="1"/>
    <col min="8900" max="8900" width="10.21875" bestFit="1" customWidth="1"/>
    <col min="8901" max="8901" width="7" bestFit="1" customWidth="1"/>
    <col min="8902" max="8902" width="8.21875" bestFit="1" customWidth="1"/>
    <col min="8903" max="8903" width="8" bestFit="1" customWidth="1"/>
    <col min="8904" max="8904" width="11.21875" bestFit="1" customWidth="1"/>
    <col min="8905" max="8905" width="10.21875" bestFit="1" customWidth="1"/>
    <col min="8906" max="8906" width="7" bestFit="1" customWidth="1"/>
    <col min="8907" max="8907" width="7.21875" bestFit="1" customWidth="1"/>
    <col min="8908" max="8908" width="10.21875" bestFit="1" customWidth="1"/>
    <col min="8909" max="8909" width="7" bestFit="1" customWidth="1"/>
    <col min="8910" max="8911" width="10.21875" bestFit="1" customWidth="1"/>
    <col min="8912" max="8912" width="7" bestFit="1" customWidth="1"/>
    <col min="8913" max="8913" width="7.21875" bestFit="1" customWidth="1"/>
    <col min="8914" max="8914" width="10.21875" bestFit="1" customWidth="1"/>
    <col min="8915" max="8915" width="7" bestFit="1" customWidth="1"/>
    <col min="8916" max="8917" width="10.21875" bestFit="1" customWidth="1"/>
    <col min="8918" max="8918" width="7" bestFit="1" customWidth="1"/>
    <col min="8919" max="8919" width="7.21875" bestFit="1" customWidth="1"/>
    <col min="8920" max="8920" width="10.21875" bestFit="1" customWidth="1"/>
    <col min="8921" max="8921" width="7" bestFit="1" customWidth="1"/>
    <col min="8922" max="8922" width="7.21875" bestFit="1" customWidth="1"/>
    <col min="8923" max="8923" width="10.21875" bestFit="1" customWidth="1"/>
    <col min="8924" max="8924" width="7" bestFit="1" customWidth="1"/>
    <col min="8925" max="8925" width="7.21875" bestFit="1" customWidth="1"/>
    <col min="8926" max="8926" width="10.21875" bestFit="1" customWidth="1"/>
    <col min="8927" max="8927" width="7" bestFit="1" customWidth="1"/>
    <col min="8928" max="8929" width="10.21875" bestFit="1" customWidth="1"/>
    <col min="8930" max="8930" width="7" bestFit="1" customWidth="1"/>
    <col min="8931" max="8931" width="9.21875" bestFit="1" customWidth="1"/>
    <col min="8932" max="8932" width="10.21875" bestFit="1" customWidth="1"/>
    <col min="8933" max="8933" width="7" bestFit="1" customWidth="1"/>
    <col min="8934" max="8934" width="7.21875" bestFit="1" customWidth="1"/>
    <col min="8935" max="8935" width="10.21875" bestFit="1" customWidth="1"/>
    <col min="8936" max="8936" width="7" bestFit="1" customWidth="1"/>
    <col min="8937" max="8938" width="10.21875" bestFit="1" customWidth="1"/>
    <col min="8939" max="8939" width="7" bestFit="1" customWidth="1"/>
    <col min="8940" max="8940" width="9.21875" bestFit="1" customWidth="1"/>
    <col min="8941" max="8941" width="10.21875" bestFit="1" customWidth="1"/>
    <col min="8942" max="8942" width="7" bestFit="1" customWidth="1"/>
    <col min="8943" max="8943" width="7.21875" bestFit="1" customWidth="1"/>
    <col min="8944" max="8944" width="10.21875" bestFit="1" customWidth="1"/>
    <col min="8945" max="8945" width="7" bestFit="1" customWidth="1"/>
    <col min="8946" max="8946" width="9.21875" bestFit="1" customWidth="1"/>
    <col min="8947" max="8947" width="10.21875" bestFit="1" customWidth="1"/>
    <col min="8948" max="8948" width="7" bestFit="1" customWidth="1"/>
    <col min="8949" max="8949" width="7.21875" bestFit="1" customWidth="1"/>
    <col min="8950" max="8950" width="10.21875" bestFit="1" customWidth="1"/>
    <col min="8951" max="8951" width="7" bestFit="1" customWidth="1"/>
    <col min="8952" max="8952" width="9.21875" bestFit="1" customWidth="1"/>
    <col min="8953" max="8953" width="10.21875" bestFit="1" customWidth="1"/>
    <col min="8954" max="8954" width="7" bestFit="1" customWidth="1"/>
    <col min="8955" max="8955" width="7.21875" bestFit="1" customWidth="1"/>
    <col min="8956" max="8956" width="10.21875" bestFit="1" customWidth="1"/>
    <col min="8957" max="8957" width="7" bestFit="1" customWidth="1"/>
    <col min="8958" max="8958" width="7.21875" bestFit="1" customWidth="1"/>
    <col min="8959" max="8959" width="10.21875" bestFit="1" customWidth="1"/>
    <col min="8960" max="8960" width="7" bestFit="1" customWidth="1"/>
    <col min="8961" max="8961" width="8.21875" bestFit="1" customWidth="1"/>
    <col min="8962" max="8962" width="10.21875" bestFit="1" customWidth="1"/>
    <col min="8963" max="8963" width="7" bestFit="1" customWidth="1"/>
    <col min="8964" max="8965" width="10.21875" bestFit="1" customWidth="1"/>
    <col min="8966" max="8966" width="7" bestFit="1" customWidth="1"/>
    <col min="8967" max="8967" width="7.21875" bestFit="1" customWidth="1"/>
    <col min="8968" max="8968" width="10.21875" bestFit="1" customWidth="1"/>
    <col min="8969" max="8969" width="7" bestFit="1" customWidth="1"/>
    <col min="8970" max="8970" width="7.21875" bestFit="1" customWidth="1"/>
    <col min="8971" max="8971" width="10.21875" bestFit="1" customWidth="1"/>
    <col min="8972" max="8972" width="7" bestFit="1" customWidth="1"/>
    <col min="8973" max="8974" width="10.21875" bestFit="1" customWidth="1"/>
    <col min="8975" max="8975" width="7" bestFit="1" customWidth="1"/>
    <col min="8976" max="8976" width="9.21875" bestFit="1" customWidth="1"/>
    <col min="8977" max="8977" width="10.21875" bestFit="1" customWidth="1"/>
    <col min="8978" max="8978" width="7" bestFit="1" customWidth="1"/>
    <col min="8979" max="8979" width="7.21875" bestFit="1" customWidth="1"/>
    <col min="8980" max="8980" width="10.21875" bestFit="1" customWidth="1"/>
    <col min="8981" max="8981" width="7" bestFit="1" customWidth="1"/>
    <col min="8982" max="8982" width="7.21875" bestFit="1" customWidth="1"/>
    <col min="8983" max="8983" width="10.21875" bestFit="1" customWidth="1"/>
    <col min="8984" max="8984" width="7" bestFit="1" customWidth="1"/>
    <col min="8985" max="8985" width="7.21875" bestFit="1" customWidth="1"/>
    <col min="8986" max="8986" width="10.21875" bestFit="1" customWidth="1"/>
    <col min="8987" max="8987" width="7" bestFit="1" customWidth="1"/>
    <col min="8988" max="8988" width="7.21875" bestFit="1" customWidth="1"/>
    <col min="8989" max="8989" width="10.21875" bestFit="1" customWidth="1"/>
    <col min="8990" max="8990" width="7" bestFit="1" customWidth="1"/>
    <col min="8991" max="8991" width="9.21875" bestFit="1" customWidth="1"/>
    <col min="8992" max="8992" width="10.21875" bestFit="1" customWidth="1"/>
    <col min="8993" max="8993" width="7" bestFit="1" customWidth="1"/>
    <col min="8994" max="8994" width="9.21875" bestFit="1" customWidth="1"/>
    <col min="8995" max="8995" width="10.21875" bestFit="1" customWidth="1"/>
    <col min="8996" max="8996" width="7" bestFit="1" customWidth="1"/>
    <col min="8997" max="8997" width="7.21875" bestFit="1" customWidth="1"/>
    <col min="8998" max="8998" width="10.21875" bestFit="1" customWidth="1"/>
    <col min="8999" max="8999" width="7" bestFit="1" customWidth="1"/>
    <col min="9000" max="9000" width="9.21875" bestFit="1" customWidth="1"/>
    <col min="9001" max="9001" width="10.21875" bestFit="1" customWidth="1"/>
    <col min="9002" max="9002" width="7" bestFit="1" customWidth="1"/>
    <col min="9003" max="9003" width="9.21875" bestFit="1" customWidth="1"/>
    <col min="9004" max="9004" width="10.21875" bestFit="1" customWidth="1"/>
    <col min="9005" max="9005" width="7" bestFit="1" customWidth="1"/>
    <col min="9006" max="9006" width="7.21875" bestFit="1" customWidth="1"/>
    <col min="9007" max="9007" width="10.21875" bestFit="1" customWidth="1"/>
    <col min="9008" max="9008" width="7" bestFit="1" customWidth="1"/>
    <col min="9009" max="9009" width="7.21875" bestFit="1" customWidth="1"/>
    <col min="9010" max="9010" width="10.21875" bestFit="1" customWidth="1"/>
    <col min="9011" max="9011" width="7" bestFit="1" customWidth="1"/>
    <col min="9012" max="9012" width="7.21875" bestFit="1" customWidth="1"/>
    <col min="9013" max="9013" width="10.21875" bestFit="1" customWidth="1"/>
    <col min="9014" max="9014" width="7" bestFit="1" customWidth="1"/>
    <col min="9015" max="9015" width="7.21875" bestFit="1" customWidth="1"/>
    <col min="9016" max="9016" width="10.21875" bestFit="1" customWidth="1"/>
    <col min="9017" max="9017" width="7" bestFit="1" customWidth="1"/>
    <col min="9018" max="9019" width="10.21875" bestFit="1" customWidth="1"/>
    <col min="9020" max="9020" width="7" bestFit="1" customWidth="1"/>
    <col min="9021" max="9021" width="9.21875" bestFit="1" customWidth="1"/>
    <col min="9022" max="9022" width="10.21875" bestFit="1" customWidth="1"/>
    <col min="9023" max="9023" width="7" bestFit="1" customWidth="1"/>
    <col min="9024" max="9024" width="7.21875" bestFit="1" customWidth="1"/>
    <col min="9025" max="9025" width="10.21875" bestFit="1" customWidth="1"/>
    <col min="9026" max="9026" width="7" bestFit="1" customWidth="1"/>
    <col min="9027" max="9028" width="10.21875" bestFit="1" customWidth="1"/>
    <col min="9029" max="9029" width="7" bestFit="1" customWidth="1"/>
    <col min="9030" max="9030" width="9.21875" bestFit="1" customWidth="1"/>
    <col min="9031" max="9031" width="10.21875" bestFit="1" customWidth="1"/>
    <col min="9032" max="9032" width="7" bestFit="1" customWidth="1"/>
    <col min="9033" max="9033" width="9.21875" bestFit="1" customWidth="1"/>
    <col min="9034" max="9034" width="10.21875" bestFit="1" customWidth="1"/>
    <col min="9035" max="9035" width="7" bestFit="1" customWidth="1"/>
    <col min="9036" max="9036" width="7.21875" bestFit="1" customWidth="1"/>
    <col min="9037" max="9037" width="10.21875" bestFit="1" customWidth="1"/>
    <col min="9038" max="9038" width="7" bestFit="1" customWidth="1"/>
    <col min="9039" max="9039" width="7.21875" bestFit="1" customWidth="1"/>
    <col min="9040" max="9040" width="10.21875" bestFit="1" customWidth="1"/>
    <col min="9041" max="9041" width="7" bestFit="1" customWidth="1"/>
    <col min="9042" max="9042" width="7.21875" bestFit="1" customWidth="1"/>
    <col min="9043" max="9043" width="10.21875" bestFit="1" customWidth="1"/>
    <col min="9044" max="9044" width="7" bestFit="1" customWidth="1"/>
    <col min="9045" max="9045" width="6.21875" bestFit="1" customWidth="1"/>
    <col min="9046" max="9046" width="10.21875" bestFit="1" customWidth="1"/>
    <col min="9047" max="9047" width="7" bestFit="1" customWidth="1"/>
    <col min="9048" max="9048" width="7.21875" bestFit="1" customWidth="1"/>
    <col min="9049" max="9049" width="10.21875" bestFit="1" customWidth="1"/>
    <col min="9050" max="9050" width="7" bestFit="1" customWidth="1"/>
    <col min="9051" max="9052" width="10.21875" bestFit="1" customWidth="1"/>
    <col min="9053" max="9053" width="7" bestFit="1" customWidth="1"/>
    <col min="9054" max="9054" width="7.21875" bestFit="1" customWidth="1"/>
    <col min="9055" max="9055" width="10.21875" bestFit="1" customWidth="1"/>
    <col min="9056" max="9056" width="7" bestFit="1" customWidth="1"/>
    <col min="9057" max="9058" width="10.21875" bestFit="1" customWidth="1"/>
    <col min="9059" max="9059" width="7" bestFit="1" customWidth="1"/>
    <col min="9060" max="9060" width="7.21875" bestFit="1" customWidth="1"/>
    <col min="9061" max="9061" width="10.21875" bestFit="1" customWidth="1"/>
    <col min="9062" max="9062" width="7" bestFit="1" customWidth="1"/>
    <col min="9063" max="9063" width="7.21875" bestFit="1" customWidth="1"/>
    <col min="9064" max="9064" width="10.21875" bestFit="1" customWidth="1"/>
    <col min="9065" max="9065" width="7" bestFit="1" customWidth="1"/>
    <col min="9066" max="9066" width="9.21875" bestFit="1" customWidth="1"/>
    <col min="9067" max="9067" width="10.21875" bestFit="1" customWidth="1"/>
    <col min="9068" max="9068" width="7" bestFit="1" customWidth="1"/>
    <col min="9069" max="9069" width="7.21875" bestFit="1" customWidth="1"/>
    <col min="9070" max="9070" width="10.21875" bestFit="1" customWidth="1"/>
    <col min="9071" max="9071" width="7" bestFit="1" customWidth="1"/>
    <col min="9072" max="9072" width="7.21875" bestFit="1" customWidth="1"/>
    <col min="9073" max="9073" width="10.21875" bestFit="1" customWidth="1"/>
    <col min="9074" max="9074" width="7" bestFit="1" customWidth="1"/>
    <col min="9075" max="9075" width="9.21875" bestFit="1" customWidth="1"/>
    <col min="9076" max="9076" width="10.21875" bestFit="1" customWidth="1"/>
    <col min="9077" max="9077" width="7" bestFit="1" customWidth="1"/>
    <col min="9078" max="9078" width="7.21875" bestFit="1" customWidth="1"/>
    <col min="9079" max="9079" width="10.21875" bestFit="1" customWidth="1"/>
    <col min="9080" max="9080" width="7" bestFit="1" customWidth="1"/>
    <col min="9081" max="9082" width="10.21875" bestFit="1" customWidth="1"/>
    <col min="9083" max="9083" width="7" bestFit="1" customWidth="1"/>
    <col min="9084" max="9084" width="8.21875" bestFit="1" customWidth="1"/>
    <col min="9085" max="9085" width="10.21875" bestFit="1" customWidth="1"/>
    <col min="9086" max="9086" width="7" bestFit="1" customWidth="1"/>
    <col min="9087" max="9087" width="8.21875" bestFit="1" customWidth="1"/>
    <col min="9088" max="9088" width="10.21875" bestFit="1" customWidth="1"/>
    <col min="9089" max="9089" width="7" bestFit="1" customWidth="1"/>
    <col min="9090" max="9090" width="9.21875" bestFit="1" customWidth="1"/>
    <col min="9091" max="9091" width="10.21875" bestFit="1" customWidth="1"/>
    <col min="9092" max="9092" width="7" bestFit="1" customWidth="1"/>
    <col min="9093" max="9093" width="8.21875" bestFit="1" customWidth="1"/>
    <col min="9094" max="9094" width="10.21875" bestFit="1" customWidth="1"/>
    <col min="9095" max="9095" width="7" bestFit="1" customWidth="1"/>
    <col min="9096" max="9096" width="7.21875" bestFit="1" customWidth="1"/>
    <col min="9097" max="9097" width="10.21875" bestFit="1" customWidth="1"/>
    <col min="9098" max="9098" width="8" bestFit="1" customWidth="1"/>
    <col min="9099" max="9099" width="10.21875" bestFit="1" customWidth="1"/>
    <col min="9100" max="9100" width="11.21875" bestFit="1" customWidth="1"/>
    <col min="9101" max="9101" width="4" bestFit="1" customWidth="1"/>
    <col min="9102" max="9104" width="2" bestFit="1" customWidth="1"/>
    <col min="9105" max="9108" width="3" bestFit="1" customWidth="1"/>
    <col min="9109" max="9122" width="4" bestFit="1" customWidth="1"/>
    <col min="9123" max="9127" width="5" bestFit="1" customWidth="1"/>
    <col min="9128" max="9128" width="2" bestFit="1" customWidth="1"/>
    <col min="9129" max="9129" width="7.21875" bestFit="1" customWidth="1"/>
    <col min="9130" max="9130" width="4" bestFit="1" customWidth="1"/>
    <col min="9131" max="9131" width="3" bestFit="1" customWidth="1"/>
    <col min="9132" max="9134" width="4" bestFit="1" customWidth="1"/>
    <col min="9135" max="9135" width="7.21875" bestFit="1" customWidth="1"/>
    <col min="9136" max="9136" width="4" bestFit="1" customWidth="1"/>
    <col min="9137" max="9138" width="3" bestFit="1" customWidth="1"/>
    <col min="9139" max="9141" width="4" bestFit="1" customWidth="1"/>
    <col min="9142" max="9142" width="7.21875" bestFit="1" customWidth="1"/>
    <col min="9143" max="9143" width="5" bestFit="1" customWidth="1"/>
    <col min="9144" max="9144" width="7.21875" bestFit="1" customWidth="1"/>
    <col min="9145" max="9146" width="4" bestFit="1" customWidth="1"/>
    <col min="9147" max="9147" width="7.21875" bestFit="1" customWidth="1"/>
    <col min="9148" max="9148" width="4" bestFit="1" customWidth="1"/>
    <col min="9149" max="9149" width="7.21875" bestFit="1" customWidth="1"/>
    <col min="9150" max="9150" width="4" bestFit="1" customWidth="1"/>
    <col min="9151" max="9151" width="7.21875" bestFit="1" customWidth="1"/>
    <col min="9152" max="9152" width="4" bestFit="1" customWidth="1"/>
    <col min="9153" max="9153" width="7.21875" bestFit="1" customWidth="1"/>
    <col min="9154" max="9154" width="5" bestFit="1" customWidth="1"/>
    <col min="9155" max="9155" width="8.21875" bestFit="1" customWidth="1"/>
    <col min="9156" max="9156" width="5" bestFit="1" customWidth="1"/>
    <col min="9157" max="9157" width="8.21875" bestFit="1" customWidth="1"/>
    <col min="9158" max="9158" width="5" bestFit="1" customWidth="1"/>
    <col min="9159" max="9159" width="8.21875" bestFit="1" customWidth="1"/>
    <col min="9160" max="9160" width="5" bestFit="1" customWidth="1"/>
    <col min="9161" max="9161" width="8.21875" bestFit="1" customWidth="1"/>
    <col min="9162" max="9162" width="5" bestFit="1" customWidth="1"/>
    <col min="9163" max="9163" width="2" bestFit="1" customWidth="1"/>
    <col min="9164" max="9164" width="8.21875" bestFit="1" customWidth="1"/>
    <col min="9165" max="9165" width="5" bestFit="1" customWidth="1"/>
    <col min="9166" max="9166" width="8.21875" bestFit="1" customWidth="1"/>
    <col min="9167" max="9167" width="5" bestFit="1" customWidth="1"/>
    <col min="9168" max="9168" width="8.21875" bestFit="1" customWidth="1"/>
    <col min="9169" max="9169" width="5" bestFit="1" customWidth="1"/>
    <col min="9170" max="9170" width="8.21875" bestFit="1" customWidth="1"/>
    <col min="9171" max="9171" width="6" bestFit="1" customWidth="1"/>
    <col min="9172" max="9172" width="9.21875" bestFit="1" customWidth="1"/>
    <col min="9173" max="9173" width="6" bestFit="1" customWidth="1"/>
    <col min="9174" max="9174" width="9.21875" bestFit="1" customWidth="1"/>
    <col min="9175" max="9175" width="6" bestFit="1" customWidth="1"/>
    <col min="9176" max="9176" width="9.21875" bestFit="1" customWidth="1"/>
    <col min="9177" max="9177" width="6" bestFit="1" customWidth="1"/>
    <col min="9178" max="9178" width="9.21875" bestFit="1" customWidth="1"/>
    <col min="9179" max="9179" width="6" bestFit="1" customWidth="1"/>
    <col min="9180" max="9180" width="9.21875" bestFit="1" customWidth="1"/>
    <col min="9181" max="9181" width="6" bestFit="1" customWidth="1"/>
    <col min="9182" max="9182" width="9.21875" bestFit="1" customWidth="1"/>
    <col min="9183" max="9183" width="6" bestFit="1" customWidth="1"/>
    <col min="9184" max="9184" width="9.21875" bestFit="1" customWidth="1"/>
    <col min="9185" max="9185" width="6" bestFit="1" customWidth="1"/>
    <col min="9186" max="9186" width="9.21875" bestFit="1" customWidth="1"/>
    <col min="9187" max="9187" width="6" bestFit="1" customWidth="1"/>
    <col min="9188" max="9188" width="9.21875" bestFit="1" customWidth="1"/>
    <col min="9189" max="9189" width="6" bestFit="1" customWidth="1"/>
    <col min="9190" max="9190" width="9.21875" bestFit="1" customWidth="1"/>
    <col min="9191" max="9191" width="6" bestFit="1" customWidth="1"/>
    <col min="9192" max="9192" width="9.21875" bestFit="1" customWidth="1"/>
    <col min="9193" max="9193" width="6" bestFit="1" customWidth="1"/>
    <col min="9194" max="9194" width="9.21875" bestFit="1" customWidth="1"/>
    <col min="9195" max="9195" width="6" bestFit="1" customWidth="1"/>
    <col min="9196" max="9196" width="9.21875" bestFit="1" customWidth="1"/>
    <col min="9197" max="9197" width="6" bestFit="1" customWidth="1"/>
    <col min="9198" max="9198" width="9.21875" bestFit="1" customWidth="1"/>
    <col min="9199" max="9199" width="6" bestFit="1" customWidth="1"/>
    <col min="9200" max="9200" width="9.21875" bestFit="1" customWidth="1"/>
    <col min="9201" max="9201" width="6" bestFit="1" customWidth="1"/>
    <col min="9202" max="9202" width="9.21875" bestFit="1" customWidth="1"/>
    <col min="9203" max="9203" width="6" bestFit="1" customWidth="1"/>
    <col min="9204" max="9204" width="9.21875" bestFit="1" customWidth="1"/>
    <col min="9205" max="9205" width="6" bestFit="1" customWidth="1"/>
    <col min="9206" max="9206" width="9.21875" bestFit="1" customWidth="1"/>
    <col min="9207" max="9207" width="6" bestFit="1" customWidth="1"/>
    <col min="9208" max="9208" width="9.21875" bestFit="1" customWidth="1"/>
    <col min="9209" max="9209" width="6" bestFit="1" customWidth="1"/>
    <col min="9210" max="9210" width="9.21875" bestFit="1" customWidth="1"/>
    <col min="9211" max="9211" width="6" bestFit="1" customWidth="1"/>
    <col min="9212" max="9212" width="9.21875" bestFit="1" customWidth="1"/>
    <col min="9213" max="9213" width="6" bestFit="1" customWidth="1"/>
    <col min="9214" max="9214" width="9.21875" bestFit="1" customWidth="1"/>
    <col min="9215" max="9215" width="6" bestFit="1" customWidth="1"/>
    <col min="9216" max="9216" width="9.21875" bestFit="1" customWidth="1"/>
    <col min="9217" max="9217" width="6" bestFit="1" customWidth="1"/>
    <col min="9218" max="9218" width="9.21875" bestFit="1" customWidth="1"/>
    <col min="9219" max="9219" width="6" bestFit="1" customWidth="1"/>
    <col min="9220" max="9220" width="9.21875" bestFit="1" customWidth="1"/>
    <col min="9221" max="9221" width="6" bestFit="1" customWidth="1"/>
    <col min="9222" max="9222" width="9.21875" bestFit="1" customWidth="1"/>
    <col min="9223" max="9223" width="6" bestFit="1" customWidth="1"/>
    <col min="9224" max="9224" width="9.21875" bestFit="1" customWidth="1"/>
    <col min="9225" max="9225" width="6" bestFit="1" customWidth="1"/>
    <col min="9226" max="9226" width="9.21875" bestFit="1" customWidth="1"/>
    <col min="9227" max="9227" width="7" bestFit="1" customWidth="1"/>
    <col min="9228" max="9228" width="10.21875" bestFit="1" customWidth="1"/>
    <col min="9229" max="9229" width="7" bestFit="1" customWidth="1"/>
    <col min="9230" max="9230" width="10.21875" bestFit="1" customWidth="1"/>
    <col min="9231" max="9231" width="7" bestFit="1" customWidth="1"/>
    <col min="9232" max="9232" width="10.21875" bestFit="1" customWidth="1"/>
    <col min="9233" max="9233" width="7" bestFit="1" customWidth="1"/>
    <col min="9234" max="9234" width="10.21875" bestFit="1" customWidth="1"/>
    <col min="9235" max="9235" width="7" bestFit="1" customWidth="1"/>
    <col min="9236" max="9236" width="10.21875" bestFit="1" customWidth="1"/>
    <col min="9237" max="9237" width="7" bestFit="1" customWidth="1"/>
    <col min="9238" max="9238" width="10.21875" bestFit="1" customWidth="1"/>
    <col min="9239" max="9239" width="7" bestFit="1" customWidth="1"/>
    <col min="9240" max="9240" width="10.21875" bestFit="1" customWidth="1"/>
    <col min="9241" max="9241" width="7" bestFit="1" customWidth="1"/>
    <col min="9242" max="9242" width="10.21875" bestFit="1" customWidth="1"/>
    <col min="9243" max="9243" width="7" bestFit="1" customWidth="1"/>
    <col min="9244" max="9244" width="10.21875" bestFit="1" customWidth="1"/>
    <col min="9245" max="9245" width="7" bestFit="1" customWidth="1"/>
    <col min="9246" max="9246" width="10.21875" bestFit="1" customWidth="1"/>
    <col min="9247" max="9247" width="7" bestFit="1" customWidth="1"/>
    <col min="9248" max="9248" width="10.21875" bestFit="1" customWidth="1"/>
    <col min="9249" max="9249" width="8" bestFit="1" customWidth="1"/>
    <col min="9250" max="9250" width="11.21875" bestFit="1" customWidth="1"/>
    <col min="9251" max="9252" width="2" bestFit="1" customWidth="1"/>
    <col min="9253" max="9254" width="6.21875" bestFit="1" customWidth="1"/>
    <col min="9255" max="9255" width="14" bestFit="1" customWidth="1"/>
    <col min="9256" max="9256" width="9.21875" bestFit="1" customWidth="1"/>
    <col min="9257" max="9257" width="7.21875" bestFit="1" customWidth="1"/>
    <col min="9258" max="9258" width="9.21875" bestFit="1" customWidth="1"/>
    <col min="9259" max="9259" width="6" bestFit="1" customWidth="1"/>
    <col min="9260" max="9260" width="7.21875" bestFit="1" customWidth="1"/>
    <col min="9261" max="9262" width="9.21875" bestFit="1" customWidth="1"/>
    <col min="9263" max="9263" width="6" bestFit="1" customWidth="1"/>
    <col min="9264" max="9264" width="7.21875" bestFit="1" customWidth="1"/>
    <col min="9265" max="9265" width="6" bestFit="1" customWidth="1"/>
    <col min="9266" max="9266" width="9.21875" bestFit="1" customWidth="1"/>
    <col min="9267" max="9267" width="6" bestFit="1" customWidth="1"/>
    <col min="9268" max="9268" width="9.21875" bestFit="1" customWidth="1"/>
    <col min="9269" max="9269" width="7.21875" bestFit="1" customWidth="1"/>
    <col min="9270" max="9270" width="5" bestFit="1" customWidth="1"/>
    <col min="9271" max="9271" width="7.21875" bestFit="1" customWidth="1"/>
    <col min="9272" max="9272" width="8.21875" bestFit="1" customWidth="1"/>
    <col min="9273" max="9273" width="9.21875" bestFit="1" customWidth="1"/>
    <col min="9274" max="9274" width="6" bestFit="1" customWidth="1"/>
    <col min="9275" max="9275" width="9.21875" bestFit="1" customWidth="1"/>
    <col min="9276" max="9276" width="7.21875" bestFit="1" customWidth="1"/>
    <col min="9277" max="9277" width="9.21875" bestFit="1" customWidth="1"/>
    <col min="9278" max="9278" width="6" bestFit="1" customWidth="1"/>
    <col min="9279" max="9279" width="8.21875" bestFit="1" customWidth="1"/>
    <col min="9280" max="9280" width="7.21875" bestFit="1" customWidth="1"/>
    <col min="9281" max="9281" width="9.21875" bestFit="1" customWidth="1"/>
    <col min="9282" max="9282" width="6" bestFit="1" customWidth="1"/>
    <col min="9283" max="9283" width="9.21875" bestFit="1" customWidth="1"/>
    <col min="9284" max="9284" width="7.21875" bestFit="1" customWidth="1"/>
    <col min="9285" max="9285" width="9.21875" bestFit="1" customWidth="1"/>
    <col min="9286" max="9286" width="6" bestFit="1" customWidth="1"/>
    <col min="9287" max="9287" width="9.21875" bestFit="1" customWidth="1"/>
    <col min="9288" max="9288" width="7.21875" bestFit="1" customWidth="1"/>
    <col min="9289" max="9289" width="9.21875" bestFit="1" customWidth="1"/>
    <col min="9290" max="9290" width="6" bestFit="1" customWidth="1"/>
    <col min="9291" max="9291" width="7.21875" bestFit="1" customWidth="1"/>
    <col min="9292" max="9292" width="8.21875" bestFit="1" customWidth="1"/>
    <col min="9293" max="9293" width="9.21875" bestFit="1" customWidth="1"/>
    <col min="9294" max="9294" width="6" bestFit="1" customWidth="1"/>
    <col min="9295" max="9295" width="9.21875" bestFit="1" customWidth="1"/>
    <col min="9296" max="9296" width="6" bestFit="1" customWidth="1"/>
    <col min="9297" max="9297" width="9.21875" bestFit="1" customWidth="1"/>
    <col min="9298" max="9298" width="7.21875" bestFit="1" customWidth="1"/>
    <col min="9299" max="9299" width="9.21875" bestFit="1" customWidth="1"/>
    <col min="9300" max="9300" width="6" bestFit="1" customWidth="1"/>
    <col min="9301" max="9301" width="7.21875" bestFit="1" customWidth="1"/>
    <col min="9302" max="9302" width="6" bestFit="1" customWidth="1"/>
    <col min="9303" max="9303" width="9.21875" bestFit="1" customWidth="1"/>
    <col min="9304" max="9304" width="7.21875" bestFit="1" customWidth="1"/>
    <col min="9305" max="9305" width="6" bestFit="1" customWidth="1"/>
    <col min="9306" max="9308" width="9.21875" bestFit="1" customWidth="1"/>
    <col min="9309" max="9309" width="7" bestFit="1" customWidth="1"/>
    <col min="9310" max="9310" width="10.21875" bestFit="1" customWidth="1"/>
    <col min="9311" max="9311" width="7.21875" bestFit="1" customWidth="1"/>
    <col min="9312" max="9312" width="7" bestFit="1" customWidth="1"/>
    <col min="9313" max="9313" width="8.21875" bestFit="1" customWidth="1"/>
    <col min="9314" max="9314" width="10.21875" bestFit="1" customWidth="1"/>
    <col min="9315" max="9315" width="9.21875" bestFit="1" customWidth="1"/>
    <col min="9316" max="9316" width="6" bestFit="1" customWidth="1"/>
    <col min="9317" max="9317" width="9.21875" bestFit="1" customWidth="1"/>
    <col min="9318" max="9318" width="7.21875" bestFit="1" customWidth="1"/>
    <col min="9319" max="9319" width="7" bestFit="1" customWidth="1"/>
    <col min="9320" max="9320" width="10.21875" bestFit="1" customWidth="1"/>
    <col min="9321" max="9321" width="8.21875" bestFit="1" customWidth="1"/>
    <col min="9322" max="9322" width="9.21875" bestFit="1" customWidth="1"/>
    <col min="9323" max="9323" width="6" bestFit="1" customWidth="1"/>
    <col min="9324" max="9325" width="7.21875" bestFit="1" customWidth="1"/>
    <col min="9326" max="9326" width="6" bestFit="1" customWidth="1"/>
    <col min="9327" max="9328" width="9.21875" bestFit="1" customWidth="1"/>
    <col min="9329" max="9329" width="6" bestFit="1" customWidth="1"/>
    <col min="9330" max="9330" width="7.21875" bestFit="1" customWidth="1"/>
    <col min="9331" max="9331" width="9.21875" bestFit="1" customWidth="1"/>
    <col min="9332" max="9332" width="7" bestFit="1" customWidth="1"/>
    <col min="9333" max="9333" width="7.21875" bestFit="1" customWidth="1"/>
    <col min="9334" max="9334" width="10.21875" bestFit="1" customWidth="1"/>
    <col min="9335" max="9335" width="9.21875" bestFit="1" customWidth="1"/>
    <col min="9336" max="9336" width="6" bestFit="1" customWidth="1"/>
    <col min="9337" max="9339" width="9.21875" bestFit="1" customWidth="1"/>
    <col min="9340" max="9340" width="6" bestFit="1" customWidth="1"/>
    <col min="9341" max="9341" width="4" bestFit="1" customWidth="1"/>
    <col min="9342" max="9342" width="7.21875" bestFit="1" customWidth="1"/>
    <col min="9343" max="9343" width="7" bestFit="1" customWidth="1"/>
    <col min="9344" max="9344" width="10.21875" bestFit="1" customWidth="1"/>
    <col min="9345" max="9345" width="7.21875" bestFit="1" customWidth="1"/>
    <col min="9346" max="9346" width="9.21875" bestFit="1" customWidth="1"/>
    <col min="9347" max="9347" width="6" bestFit="1" customWidth="1"/>
    <col min="9348" max="9349" width="7.21875" bestFit="1" customWidth="1"/>
    <col min="9350" max="9350" width="9.21875" bestFit="1" customWidth="1"/>
    <col min="9351" max="9351" width="6" bestFit="1" customWidth="1"/>
    <col min="9352" max="9352" width="9.21875" bestFit="1" customWidth="1"/>
    <col min="9353" max="9353" width="7.21875" bestFit="1" customWidth="1"/>
    <col min="9354" max="9354" width="9.21875" bestFit="1" customWidth="1"/>
    <col min="9355" max="9355" width="7" bestFit="1" customWidth="1"/>
    <col min="9356" max="9356" width="10.21875" bestFit="1" customWidth="1"/>
    <col min="9357" max="9357" width="7.21875" bestFit="1" customWidth="1"/>
    <col min="9358" max="9358" width="6" bestFit="1" customWidth="1"/>
    <col min="9359" max="9359" width="7.21875" bestFit="1" customWidth="1"/>
    <col min="9360" max="9361" width="9.21875" bestFit="1" customWidth="1"/>
    <col min="9362" max="9362" width="6" bestFit="1" customWidth="1"/>
    <col min="9363" max="9363" width="9.21875" bestFit="1" customWidth="1"/>
    <col min="9364" max="9364" width="7.21875" bestFit="1" customWidth="1"/>
    <col min="9365" max="9365" width="9.21875" bestFit="1" customWidth="1"/>
    <col min="9366" max="9366" width="6" bestFit="1" customWidth="1"/>
    <col min="9367" max="9367" width="9.21875" bestFit="1" customWidth="1"/>
    <col min="9368" max="9368" width="7.21875" bestFit="1" customWidth="1"/>
    <col min="9369" max="9369" width="9.21875" bestFit="1" customWidth="1"/>
    <col min="9370" max="9370" width="7" bestFit="1" customWidth="1"/>
    <col min="9371" max="9371" width="9.21875" bestFit="1" customWidth="1"/>
    <col min="9372" max="9372" width="10.21875" bestFit="1" customWidth="1"/>
    <col min="9373" max="9373" width="9.21875" bestFit="1" customWidth="1"/>
    <col min="9374" max="9374" width="6" bestFit="1" customWidth="1"/>
    <col min="9375" max="9377" width="9.21875" bestFit="1" customWidth="1"/>
    <col min="9378" max="9378" width="6" bestFit="1" customWidth="1"/>
    <col min="9379" max="9379" width="9.21875" bestFit="1" customWidth="1"/>
    <col min="9380" max="9380" width="7.21875" bestFit="1" customWidth="1"/>
    <col min="9381" max="9381" width="9.21875" bestFit="1" customWidth="1"/>
    <col min="9382" max="9382" width="7" bestFit="1" customWidth="1"/>
    <col min="9383" max="9383" width="10.21875" bestFit="1" customWidth="1"/>
    <col min="9384" max="9384" width="7.21875" bestFit="1" customWidth="1"/>
    <col min="9385" max="9385" width="9.21875" bestFit="1" customWidth="1"/>
    <col min="9386" max="9386" width="6" bestFit="1" customWidth="1"/>
    <col min="9387" max="9388" width="7.21875" bestFit="1" customWidth="1"/>
    <col min="9389" max="9389" width="5" bestFit="1" customWidth="1"/>
    <col min="9390" max="9390" width="7.21875" bestFit="1" customWidth="1"/>
    <col min="9391" max="9391" width="8.21875" bestFit="1" customWidth="1"/>
    <col min="9392" max="9392" width="6" bestFit="1" customWidth="1"/>
    <col min="9393" max="9393" width="7.21875" bestFit="1" customWidth="1"/>
    <col min="9394" max="9395" width="9.21875" bestFit="1" customWidth="1"/>
    <col min="9396" max="9396" width="6" bestFit="1" customWidth="1"/>
    <col min="9397" max="9397" width="9.21875" bestFit="1" customWidth="1"/>
    <col min="9398" max="9398" width="8.21875" bestFit="1" customWidth="1"/>
    <col min="9399" max="9399" width="9.21875" bestFit="1" customWidth="1"/>
    <col min="9400" max="9400" width="6" bestFit="1" customWidth="1"/>
    <col min="9401" max="9401" width="8.21875" bestFit="1" customWidth="1"/>
    <col min="9402" max="9402" width="7.21875" bestFit="1" customWidth="1"/>
    <col min="9403" max="9403" width="6" bestFit="1" customWidth="1"/>
    <col min="9404" max="9406" width="9.21875" bestFit="1" customWidth="1"/>
    <col min="9407" max="9407" width="6" bestFit="1" customWidth="1"/>
    <col min="9408" max="9408" width="7.21875" bestFit="1" customWidth="1"/>
    <col min="9409" max="9409" width="5" bestFit="1" customWidth="1"/>
    <col min="9410" max="9410" width="8.21875" bestFit="1" customWidth="1"/>
    <col min="9411" max="9411" width="6" bestFit="1" customWidth="1"/>
    <col min="9412" max="9412" width="9.21875" bestFit="1" customWidth="1"/>
    <col min="9413" max="9413" width="7.21875" bestFit="1" customWidth="1"/>
    <col min="9414" max="9414" width="7" bestFit="1" customWidth="1"/>
    <col min="9415" max="9415" width="10.21875" bestFit="1" customWidth="1"/>
    <col min="9416" max="9416" width="8.21875" bestFit="1" customWidth="1"/>
    <col min="9417" max="9417" width="9.21875" bestFit="1" customWidth="1"/>
    <col min="9418" max="9418" width="6" bestFit="1" customWidth="1"/>
    <col min="9419" max="9419" width="9.21875" bestFit="1" customWidth="1"/>
    <col min="9420" max="9420" width="7.21875" bestFit="1" customWidth="1"/>
    <col min="9421" max="9421" width="6" bestFit="1" customWidth="1"/>
    <col min="9422" max="9422" width="7.21875" bestFit="1" customWidth="1"/>
    <col min="9423" max="9424" width="9.21875" bestFit="1" customWidth="1"/>
    <col min="9425" max="9425" width="6" bestFit="1" customWidth="1"/>
    <col min="9426" max="9426" width="7.21875" bestFit="1" customWidth="1"/>
    <col min="9427" max="9428" width="9.21875" bestFit="1" customWidth="1"/>
    <col min="9429" max="9429" width="6" bestFit="1" customWidth="1"/>
    <col min="9430" max="9431" width="7.21875" bestFit="1" customWidth="1"/>
    <col min="9432" max="9432" width="5" bestFit="1" customWidth="1"/>
    <col min="9433" max="9434" width="8.21875" bestFit="1" customWidth="1"/>
    <col min="9435" max="9435" width="6" bestFit="1" customWidth="1"/>
    <col min="9436" max="9436" width="7.21875" bestFit="1" customWidth="1"/>
    <col min="9437" max="9438" width="9.21875" bestFit="1" customWidth="1"/>
    <col min="9439" max="9439" width="6" bestFit="1" customWidth="1"/>
    <col min="9440" max="9441" width="7.21875" bestFit="1" customWidth="1"/>
    <col min="9442" max="9442" width="9.21875" bestFit="1" customWidth="1"/>
    <col min="9443" max="9443" width="6" bestFit="1" customWidth="1"/>
    <col min="9444" max="9444" width="9.21875" bestFit="1" customWidth="1"/>
    <col min="9445" max="9445" width="7.21875" bestFit="1" customWidth="1"/>
    <col min="9446" max="9446" width="9.21875" bestFit="1" customWidth="1"/>
    <col min="9447" max="9447" width="7" bestFit="1" customWidth="1"/>
    <col min="9448" max="9448" width="10.21875" bestFit="1" customWidth="1"/>
    <col min="9449" max="9449" width="7.21875" bestFit="1" customWidth="1"/>
    <col min="9450" max="9450" width="9.21875" bestFit="1" customWidth="1"/>
    <col min="9451" max="9451" width="6" bestFit="1" customWidth="1"/>
    <col min="9452" max="9453" width="7.21875" bestFit="1" customWidth="1"/>
    <col min="9454" max="9454" width="4" bestFit="1" customWidth="1"/>
    <col min="9455" max="9455" width="7.21875" bestFit="1" customWidth="1"/>
    <col min="9456" max="9456" width="6.21875" bestFit="1" customWidth="1"/>
    <col min="9457" max="9457" width="9.21875" bestFit="1" customWidth="1"/>
    <col min="9458" max="9458" width="6" bestFit="1" customWidth="1"/>
    <col min="9459" max="9459" width="9.21875" bestFit="1" customWidth="1"/>
    <col min="9460" max="9460" width="7.21875" bestFit="1" customWidth="1"/>
    <col min="9461" max="9461" width="9.21875" bestFit="1" customWidth="1"/>
    <col min="9462" max="9462" width="6" bestFit="1" customWidth="1"/>
    <col min="9463" max="9463" width="6.21875" bestFit="1" customWidth="1"/>
    <col min="9464" max="9464" width="7.21875" bestFit="1" customWidth="1"/>
    <col min="9465" max="9465" width="6" bestFit="1" customWidth="1"/>
    <col min="9466" max="9466" width="7.21875" bestFit="1" customWidth="1"/>
    <col min="9467" max="9468" width="9.21875" bestFit="1" customWidth="1"/>
    <col min="9469" max="9469" width="6" bestFit="1" customWidth="1"/>
    <col min="9470" max="9470" width="7.21875" bestFit="1" customWidth="1"/>
    <col min="9471" max="9471" width="3" bestFit="1" customWidth="1"/>
    <col min="9472" max="9472" width="6.21875" bestFit="1" customWidth="1"/>
    <col min="9473" max="9473" width="7.21875" bestFit="1" customWidth="1"/>
    <col min="9474" max="9474" width="6" bestFit="1" customWidth="1"/>
    <col min="9475" max="9475" width="7.21875" bestFit="1" customWidth="1"/>
    <col min="9476" max="9477" width="9.21875" bestFit="1" customWidth="1"/>
    <col min="9478" max="9478" width="6" bestFit="1" customWidth="1"/>
    <col min="9479" max="9479" width="9.21875" bestFit="1" customWidth="1"/>
    <col min="9480" max="9480" width="7.21875" bestFit="1" customWidth="1"/>
    <col min="9481" max="9481" width="9.21875" bestFit="1" customWidth="1"/>
    <col min="9482" max="9482" width="6" bestFit="1" customWidth="1"/>
    <col min="9483" max="9484" width="7.21875" bestFit="1" customWidth="1"/>
    <col min="9485" max="9485" width="9.21875" bestFit="1" customWidth="1"/>
    <col min="9486" max="9486" width="6" bestFit="1" customWidth="1"/>
    <col min="9487" max="9487" width="9.21875" bestFit="1" customWidth="1"/>
    <col min="9488" max="9488" width="7.21875" bestFit="1" customWidth="1"/>
    <col min="9489" max="9489" width="7" bestFit="1" customWidth="1"/>
    <col min="9490" max="9490" width="7.21875" bestFit="1" customWidth="1"/>
    <col min="9491" max="9491" width="10.21875" bestFit="1" customWidth="1"/>
    <col min="9492" max="9492" width="9.21875" bestFit="1" customWidth="1"/>
    <col min="9493" max="9493" width="6" bestFit="1" customWidth="1"/>
    <col min="9494" max="9494" width="7.21875" bestFit="1" customWidth="1"/>
    <col min="9495" max="9495" width="8.21875" bestFit="1" customWidth="1"/>
    <col min="9496" max="9496" width="9.21875" bestFit="1" customWidth="1"/>
    <col min="9497" max="9497" width="6" bestFit="1" customWidth="1"/>
    <col min="9498" max="9498" width="7.21875" bestFit="1" customWidth="1"/>
    <col min="9499" max="9499" width="6" bestFit="1" customWidth="1"/>
    <col min="9500" max="9500" width="9.21875" bestFit="1" customWidth="1"/>
    <col min="9501" max="9501" width="7.21875" bestFit="1" customWidth="1"/>
    <col min="9502" max="9502" width="9.21875" bestFit="1" customWidth="1"/>
    <col min="9503" max="9503" width="6" bestFit="1" customWidth="1"/>
    <col min="9504" max="9504" width="9.21875" bestFit="1" customWidth="1"/>
    <col min="9505" max="9505" width="7.21875" bestFit="1" customWidth="1"/>
    <col min="9506" max="9506" width="5" bestFit="1" customWidth="1"/>
    <col min="9507" max="9508" width="8.21875" bestFit="1" customWidth="1"/>
    <col min="9509" max="9509" width="5" bestFit="1" customWidth="1"/>
    <col min="9510" max="9510" width="7.21875" bestFit="1" customWidth="1"/>
    <col min="9511" max="9511" width="8.21875" bestFit="1" customWidth="1"/>
    <col min="9512" max="9512" width="9.21875" bestFit="1" customWidth="1"/>
    <col min="9513" max="9513" width="6" bestFit="1" customWidth="1"/>
    <col min="9514" max="9514" width="9.21875" bestFit="1" customWidth="1"/>
    <col min="9515" max="9515" width="7.21875" bestFit="1" customWidth="1"/>
    <col min="9516" max="9516" width="9.21875" bestFit="1" customWidth="1"/>
    <col min="9517" max="9517" width="6" bestFit="1" customWidth="1"/>
    <col min="9518" max="9518" width="9.21875" bestFit="1" customWidth="1"/>
    <col min="9519" max="9519" width="7.21875" bestFit="1" customWidth="1"/>
    <col min="9520" max="9520" width="6" bestFit="1" customWidth="1"/>
    <col min="9521" max="9523" width="9.21875" bestFit="1" customWidth="1"/>
    <col min="9524" max="9524" width="6" bestFit="1" customWidth="1"/>
    <col min="9525" max="9526" width="7.21875" bestFit="1" customWidth="1"/>
    <col min="9527" max="9527" width="9.21875" bestFit="1" customWidth="1"/>
    <col min="9528" max="9528" width="8" bestFit="1" customWidth="1"/>
    <col min="9529" max="9529" width="7.21875" bestFit="1" customWidth="1"/>
    <col min="9530" max="9530" width="11.21875" bestFit="1" customWidth="1"/>
    <col min="9531" max="9531" width="9.21875" bestFit="1" customWidth="1"/>
    <col min="9532" max="9532" width="6" bestFit="1" customWidth="1"/>
    <col min="9533" max="9533" width="9.21875" bestFit="1" customWidth="1"/>
    <col min="9534" max="9534" width="7.21875" bestFit="1" customWidth="1"/>
    <col min="9535" max="9535" width="6" bestFit="1" customWidth="1"/>
    <col min="9536" max="9536" width="9.21875" bestFit="1" customWidth="1"/>
    <col min="9537" max="9537" width="7.21875" bestFit="1" customWidth="1"/>
    <col min="9538" max="9538" width="7" bestFit="1" customWidth="1"/>
    <col min="9539" max="9539" width="10.21875" bestFit="1" customWidth="1"/>
    <col min="9540" max="9540" width="7.21875" bestFit="1" customWidth="1"/>
    <col min="9541" max="9541" width="7" bestFit="1" customWidth="1"/>
    <col min="9542" max="9542" width="9.21875" bestFit="1" customWidth="1"/>
    <col min="9543" max="9543" width="10.21875" bestFit="1" customWidth="1"/>
    <col min="9544" max="9544" width="9.21875" bestFit="1" customWidth="1"/>
    <col min="9545" max="9545" width="6" bestFit="1" customWidth="1"/>
    <col min="9546" max="9546" width="8.21875" bestFit="1" customWidth="1"/>
    <col min="9547" max="9547" width="6" bestFit="1" customWidth="1"/>
    <col min="9548" max="9548" width="9.21875" bestFit="1" customWidth="1"/>
    <col min="9549" max="9549" width="7.21875" bestFit="1" customWidth="1"/>
    <col min="9550" max="9550" width="9.21875" bestFit="1" customWidth="1"/>
    <col min="9551" max="9551" width="6" bestFit="1" customWidth="1"/>
    <col min="9552" max="9552" width="9.21875" bestFit="1" customWidth="1"/>
    <col min="9553" max="9553" width="7.21875" bestFit="1" customWidth="1"/>
    <col min="9554" max="9554" width="9.21875" bestFit="1" customWidth="1"/>
    <col min="9555" max="9555" width="6" bestFit="1" customWidth="1"/>
    <col min="9556" max="9556" width="6.21875" bestFit="1" customWidth="1"/>
    <col min="9557" max="9557" width="7.21875" bestFit="1" customWidth="1"/>
    <col min="9558" max="9558" width="6" bestFit="1" customWidth="1"/>
    <col min="9559" max="9561" width="9.21875" bestFit="1" customWidth="1"/>
    <col min="9562" max="9562" width="6" bestFit="1" customWidth="1"/>
    <col min="9563" max="9563" width="8.21875" bestFit="1" customWidth="1"/>
    <col min="9564" max="9564" width="7.21875" bestFit="1" customWidth="1"/>
    <col min="9565" max="9565" width="6" bestFit="1" customWidth="1"/>
    <col min="9566" max="9566" width="7.21875" bestFit="1" customWidth="1"/>
    <col min="9567" max="9567" width="9.21875" bestFit="1" customWidth="1"/>
    <col min="9568" max="9568" width="6" bestFit="1" customWidth="1"/>
    <col min="9569" max="9570" width="9.21875" bestFit="1" customWidth="1"/>
    <col min="9571" max="9571" width="6" bestFit="1" customWidth="1"/>
    <col min="9572" max="9574" width="9.21875" bestFit="1" customWidth="1"/>
    <col min="9575" max="9575" width="6" bestFit="1" customWidth="1"/>
    <col min="9576" max="9576" width="7.21875" bestFit="1" customWidth="1"/>
    <col min="9577" max="9578" width="9.21875" bestFit="1" customWidth="1"/>
    <col min="9579" max="9579" width="6" bestFit="1" customWidth="1"/>
    <col min="9580" max="9580" width="8.21875" bestFit="1" customWidth="1"/>
    <col min="9581" max="9581" width="7.21875" bestFit="1" customWidth="1"/>
    <col min="9582" max="9582" width="9.21875" bestFit="1" customWidth="1"/>
    <col min="9583" max="9583" width="6" bestFit="1" customWidth="1"/>
    <col min="9584" max="9584" width="8.21875" bestFit="1" customWidth="1"/>
    <col min="9585" max="9586" width="9.21875" bestFit="1" customWidth="1"/>
    <col min="9587" max="9587" width="6" bestFit="1" customWidth="1"/>
    <col min="9588" max="9589" width="8.21875" bestFit="1" customWidth="1"/>
    <col min="9590" max="9590" width="9.21875" bestFit="1" customWidth="1"/>
    <col min="9591" max="9591" width="6" bestFit="1" customWidth="1"/>
    <col min="9592" max="9592" width="9.21875" bestFit="1" customWidth="1"/>
    <col min="9593" max="9593" width="7.21875" bestFit="1" customWidth="1"/>
    <col min="9594" max="9594" width="9.21875" bestFit="1" customWidth="1"/>
    <col min="9595" max="9595" width="6" bestFit="1" customWidth="1"/>
    <col min="9596" max="9596" width="9.21875" bestFit="1" customWidth="1"/>
    <col min="9597" max="9597" width="7.21875" bestFit="1" customWidth="1"/>
    <col min="9598" max="9598" width="7" bestFit="1" customWidth="1"/>
    <col min="9599" max="9599" width="10.21875" bestFit="1" customWidth="1"/>
    <col min="9600" max="9601" width="9.21875" bestFit="1" customWidth="1"/>
    <col min="9602" max="9602" width="6" bestFit="1" customWidth="1"/>
    <col min="9603" max="9603" width="8.21875" bestFit="1" customWidth="1"/>
    <col min="9604" max="9604" width="7.21875" bestFit="1" customWidth="1"/>
    <col min="9605" max="9605" width="6" bestFit="1" customWidth="1"/>
    <col min="9606" max="9606" width="7.21875" bestFit="1" customWidth="1"/>
    <col min="9607" max="9608" width="9.21875" bestFit="1" customWidth="1"/>
    <col min="9609" max="9609" width="6" bestFit="1" customWidth="1"/>
    <col min="9610" max="9610" width="7.21875" bestFit="1" customWidth="1"/>
    <col min="9611" max="9611" width="7" bestFit="1" customWidth="1"/>
    <col min="9612" max="9612" width="10.21875" bestFit="1" customWidth="1"/>
    <col min="9613" max="9613" width="7.21875" bestFit="1" customWidth="1"/>
    <col min="9614" max="9614" width="6" bestFit="1" customWidth="1"/>
    <col min="9615" max="9617" width="9.21875" bestFit="1" customWidth="1"/>
    <col min="9618" max="9618" width="6" bestFit="1" customWidth="1"/>
    <col min="9619" max="9619" width="7.21875" bestFit="1" customWidth="1"/>
    <col min="9620" max="9620" width="4" bestFit="1" customWidth="1"/>
    <col min="9621" max="9621" width="7.21875" bestFit="1" customWidth="1"/>
    <col min="9622" max="9622" width="6" bestFit="1" customWidth="1"/>
    <col min="9623" max="9623" width="9.21875" bestFit="1" customWidth="1"/>
    <col min="9624" max="9624" width="6" bestFit="1" customWidth="1"/>
    <col min="9625" max="9625" width="9.21875" bestFit="1" customWidth="1"/>
    <col min="9626" max="9626" width="7.21875" bestFit="1" customWidth="1"/>
    <col min="9627" max="9627" width="9.21875" bestFit="1" customWidth="1"/>
    <col min="9628" max="9628" width="6" bestFit="1" customWidth="1"/>
    <col min="9629" max="9630" width="7.21875" bestFit="1" customWidth="1"/>
    <col min="9631" max="9631" width="9.21875" bestFit="1" customWidth="1"/>
    <col min="9632" max="9632" width="6" bestFit="1" customWidth="1"/>
    <col min="9633" max="9633" width="7.21875" bestFit="1" customWidth="1"/>
    <col min="9634" max="9634" width="5" bestFit="1" customWidth="1"/>
    <col min="9635" max="9636" width="7.21875" bestFit="1" customWidth="1"/>
    <col min="9637" max="9637" width="6" bestFit="1" customWidth="1"/>
    <col min="9638" max="9638" width="7.21875" bestFit="1" customWidth="1"/>
    <col min="9639" max="9640" width="9.21875" bestFit="1" customWidth="1"/>
    <col min="9641" max="9641" width="6" bestFit="1" customWidth="1"/>
    <col min="9642" max="9642" width="9.21875" bestFit="1" customWidth="1"/>
    <col min="9643" max="9643" width="7.21875" bestFit="1" customWidth="1"/>
    <col min="9644" max="9644" width="9.21875" bestFit="1" customWidth="1"/>
    <col min="9645" max="9645" width="6" bestFit="1" customWidth="1"/>
    <col min="9646" max="9646" width="7.21875" bestFit="1" customWidth="1"/>
    <col min="9647" max="9647" width="6" bestFit="1" customWidth="1"/>
    <col min="9648" max="9648" width="9.21875" bestFit="1" customWidth="1"/>
    <col min="9649" max="9649" width="7.21875" bestFit="1" customWidth="1"/>
    <col min="9650" max="9650" width="6" bestFit="1" customWidth="1"/>
    <col min="9651" max="9651" width="6.21875" bestFit="1" customWidth="1"/>
    <col min="9652" max="9653" width="9.21875" bestFit="1" customWidth="1"/>
    <col min="9654" max="9654" width="6" bestFit="1" customWidth="1"/>
    <col min="9655" max="9655" width="4" bestFit="1" customWidth="1"/>
    <col min="9656" max="9656" width="7.21875" bestFit="1" customWidth="1"/>
    <col min="9657" max="9657" width="6" bestFit="1" customWidth="1"/>
    <col min="9658" max="9658" width="9.21875" bestFit="1" customWidth="1"/>
    <col min="9659" max="9659" width="7" bestFit="1" customWidth="1"/>
    <col min="9660" max="9660" width="10.21875" bestFit="1" customWidth="1"/>
    <col min="9661" max="9661" width="7.21875" bestFit="1" customWidth="1"/>
    <col min="9662" max="9662" width="9.21875" bestFit="1" customWidth="1"/>
    <col min="9663" max="9663" width="6" bestFit="1" customWidth="1"/>
    <col min="9664" max="9664" width="7.21875" bestFit="1" customWidth="1"/>
    <col min="9665" max="9665" width="6" bestFit="1" customWidth="1"/>
    <col min="9666" max="9666" width="9.21875" bestFit="1" customWidth="1"/>
    <col min="9667" max="9667" width="7.21875" bestFit="1" customWidth="1"/>
    <col min="9668" max="9668" width="9.21875" bestFit="1" customWidth="1"/>
    <col min="9669" max="9669" width="6" bestFit="1" customWidth="1"/>
    <col min="9670" max="9670" width="9.21875" bestFit="1" customWidth="1"/>
    <col min="9671" max="9671" width="7.21875" bestFit="1" customWidth="1"/>
    <col min="9672" max="9672" width="9.21875" bestFit="1" customWidth="1"/>
    <col min="9673" max="9673" width="6" bestFit="1" customWidth="1"/>
    <col min="9674" max="9674" width="8.21875" bestFit="1" customWidth="1"/>
    <col min="9675" max="9675" width="7.21875" bestFit="1" customWidth="1"/>
    <col min="9676" max="9676" width="9.21875" bestFit="1" customWidth="1"/>
    <col min="9677" max="9677" width="6" bestFit="1" customWidth="1"/>
    <col min="9678" max="9678" width="9.21875" bestFit="1" customWidth="1"/>
    <col min="9679" max="9679" width="7.21875" bestFit="1" customWidth="1"/>
    <col min="9680" max="9680" width="9.21875" bestFit="1" customWidth="1"/>
    <col min="9681" max="9681" width="6" bestFit="1" customWidth="1"/>
    <col min="9682" max="9682" width="7.21875" bestFit="1" customWidth="1"/>
    <col min="9683" max="9683" width="6" bestFit="1" customWidth="1"/>
    <col min="9684" max="9684" width="9.21875" bestFit="1" customWidth="1"/>
    <col min="9685" max="9685" width="6" bestFit="1" customWidth="1"/>
    <col min="9686" max="9686" width="9.21875" bestFit="1" customWidth="1"/>
    <col min="9687" max="9687" width="7" bestFit="1" customWidth="1"/>
    <col min="9688" max="9688" width="10.21875" bestFit="1" customWidth="1"/>
    <col min="9689" max="9689" width="7.21875" bestFit="1" customWidth="1"/>
    <col min="9690" max="9690" width="9.21875" bestFit="1" customWidth="1"/>
    <col min="9691" max="9691" width="6" bestFit="1" customWidth="1"/>
    <col min="9692" max="9693" width="7.21875" bestFit="1" customWidth="1"/>
    <col min="9694" max="9694" width="5" bestFit="1" customWidth="1"/>
    <col min="9695" max="9695" width="8.21875" bestFit="1" customWidth="1"/>
    <col min="9696" max="9696" width="7.21875" bestFit="1" customWidth="1"/>
    <col min="9697" max="9697" width="6" bestFit="1" customWidth="1"/>
    <col min="9698" max="9698" width="8.21875" bestFit="1" customWidth="1"/>
    <col min="9699" max="9700" width="9.21875" bestFit="1" customWidth="1"/>
    <col min="9701" max="9701" width="6" bestFit="1" customWidth="1"/>
    <col min="9702" max="9702" width="7.21875" bestFit="1" customWidth="1"/>
    <col min="9703" max="9703" width="2" bestFit="1" customWidth="1"/>
    <col min="9704" max="9704" width="6.21875" bestFit="1" customWidth="1"/>
    <col min="9705" max="9705" width="7.21875" bestFit="1" customWidth="1"/>
    <col min="9706" max="9706" width="9.21875" bestFit="1" customWidth="1"/>
    <col min="9707" max="9707" width="6" bestFit="1" customWidth="1"/>
    <col min="9708" max="9708" width="7.21875" bestFit="1" customWidth="1"/>
    <col min="9709" max="9709" width="5" bestFit="1" customWidth="1"/>
    <col min="9710" max="9710" width="8.21875" bestFit="1" customWidth="1"/>
    <col min="9711" max="9711" width="6" bestFit="1" customWidth="1"/>
    <col min="9712" max="9712" width="9.21875" bestFit="1" customWidth="1"/>
    <col min="9713" max="9713" width="7.21875" bestFit="1" customWidth="1"/>
    <col min="9714" max="9714" width="9.21875" bestFit="1" customWidth="1"/>
    <col min="9715" max="9715" width="6" bestFit="1" customWidth="1"/>
    <col min="9716" max="9716" width="6.21875" bestFit="1" customWidth="1"/>
    <col min="9717" max="9717" width="7.21875" bestFit="1" customWidth="1"/>
    <col min="9718" max="9718" width="4" bestFit="1" customWidth="1"/>
    <col min="9719" max="9719" width="7.21875" bestFit="1" customWidth="1"/>
    <col min="9720" max="9720" width="5" bestFit="1" customWidth="1"/>
    <col min="9721" max="9721" width="8.21875" bestFit="1" customWidth="1"/>
    <col min="9722" max="9722" width="7.21875" bestFit="1" customWidth="1"/>
    <col min="9723" max="9723" width="9.21875" bestFit="1" customWidth="1"/>
    <col min="9724" max="9724" width="6" bestFit="1" customWidth="1"/>
    <col min="9725" max="9725" width="8.21875" bestFit="1" customWidth="1"/>
    <col min="9726" max="9726" width="9.21875" bestFit="1" customWidth="1"/>
    <col min="9727" max="9727" width="7" bestFit="1" customWidth="1"/>
    <col min="9728" max="9728" width="7.21875" bestFit="1" customWidth="1"/>
    <col min="9729" max="9729" width="10.21875" bestFit="1" customWidth="1"/>
    <col min="9730" max="9730" width="9.21875" bestFit="1" customWidth="1"/>
    <col min="9731" max="9731" width="7" bestFit="1" customWidth="1"/>
    <col min="9732" max="9732" width="10.21875" bestFit="1" customWidth="1"/>
    <col min="9733" max="9733" width="7.21875" bestFit="1" customWidth="1"/>
    <col min="9734" max="9734" width="7" bestFit="1" customWidth="1"/>
    <col min="9735" max="9735" width="10.21875" bestFit="1" customWidth="1"/>
    <col min="9736" max="9736" width="8.21875" bestFit="1" customWidth="1"/>
    <col min="9737" max="9737" width="6" bestFit="1" customWidth="1"/>
    <col min="9738" max="9738" width="8.21875" bestFit="1" customWidth="1"/>
    <col min="9739" max="9740" width="9.21875" bestFit="1" customWidth="1"/>
    <col min="9741" max="9741" width="6" bestFit="1" customWidth="1"/>
    <col min="9742" max="9742" width="8.21875" bestFit="1" customWidth="1"/>
    <col min="9743" max="9743" width="7.21875" bestFit="1" customWidth="1"/>
    <col min="9744" max="9744" width="9.21875" bestFit="1" customWidth="1"/>
    <col min="9745" max="9745" width="6" bestFit="1" customWidth="1"/>
    <col min="9746" max="9747" width="7.21875" bestFit="1" customWidth="1"/>
    <col min="9748" max="9748" width="6" bestFit="1" customWidth="1"/>
    <col min="9749" max="9749" width="7.21875" bestFit="1" customWidth="1"/>
    <col min="9750" max="9750" width="9.21875" bestFit="1" customWidth="1"/>
    <col min="9751" max="9751" width="7" bestFit="1" customWidth="1"/>
    <col min="9752" max="9752" width="7.21875" bestFit="1" customWidth="1"/>
    <col min="9753" max="9753" width="10.21875" bestFit="1" customWidth="1"/>
    <col min="9754" max="9754" width="9.21875" bestFit="1" customWidth="1"/>
    <col min="9755" max="9755" width="6" bestFit="1" customWidth="1"/>
    <col min="9756" max="9756" width="8.21875" bestFit="1" customWidth="1"/>
    <col min="9757" max="9758" width="9.21875" bestFit="1" customWidth="1"/>
    <col min="9759" max="9759" width="6" bestFit="1" customWidth="1"/>
    <col min="9760" max="9760" width="8.21875" bestFit="1" customWidth="1"/>
    <col min="9761" max="9761" width="7.21875" bestFit="1" customWidth="1"/>
    <col min="9762" max="9762" width="9.21875" bestFit="1" customWidth="1"/>
    <col min="9763" max="9763" width="6" bestFit="1" customWidth="1"/>
    <col min="9764" max="9764" width="8.21875" bestFit="1" customWidth="1"/>
    <col min="9765" max="9765" width="7.21875" bestFit="1" customWidth="1"/>
    <col min="9766" max="9766" width="9.21875" bestFit="1" customWidth="1"/>
    <col min="9767" max="9767" width="6" bestFit="1" customWidth="1"/>
    <col min="9768" max="9768" width="9.21875" bestFit="1" customWidth="1"/>
    <col min="9769" max="9769" width="7.21875" bestFit="1" customWidth="1"/>
    <col min="9770" max="9770" width="9.21875" bestFit="1" customWidth="1"/>
    <col min="9771" max="9771" width="6" bestFit="1" customWidth="1"/>
    <col min="9772" max="9773" width="7.21875" bestFit="1" customWidth="1"/>
    <col min="9774" max="9774" width="7" bestFit="1" customWidth="1"/>
    <col min="9775" max="9775" width="8.21875" bestFit="1" customWidth="1"/>
    <col min="9776" max="9776" width="10.21875" bestFit="1" customWidth="1"/>
    <col min="9777" max="9777" width="9.21875" bestFit="1" customWidth="1"/>
    <col min="9778" max="9778" width="6" bestFit="1" customWidth="1"/>
    <col min="9779" max="9779" width="9.21875" bestFit="1" customWidth="1"/>
    <col min="9780" max="9780" width="8.21875" bestFit="1" customWidth="1"/>
    <col min="9781" max="9781" width="9.21875" bestFit="1" customWidth="1"/>
    <col min="9782" max="9782" width="6" bestFit="1" customWidth="1"/>
    <col min="9783" max="9783" width="9.21875" bestFit="1" customWidth="1"/>
    <col min="9784" max="9784" width="7" bestFit="1" customWidth="1"/>
    <col min="9785" max="9785" width="10.21875" bestFit="1" customWidth="1"/>
    <col min="9786" max="9786" width="7.21875" bestFit="1" customWidth="1"/>
    <col min="9787" max="9787" width="6" bestFit="1" customWidth="1"/>
    <col min="9788" max="9788" width="7.21875" bestFit="1" customWidth="1"/>
    <col min="9789" max="9789" width="9.21875" bestFit="1" customWidth="1"/>
    <col min="9790" max="9790" width="6" bestFit="1" customWidth="1"/>
    <col min="9791" max="9791" width="7.21875" bestFit="1" customWidth="1"/>
    <col min="9792" max="9793" width="9.21875" bestFit="1" customWidth="1"/>
    <col min="9794" max="9794" width="6" bestFit="1" customWidth="1"/>
    <col min="9795" max="9795" width="9.21875" bestFit="1" customWidth="1"/>
    <col min="9796" max="9796" width="7.21875" bestFit="1" customWidth="1"/>
    <col min="9797" max="9797" width="9.21875" bestFit="1" customWidth="1"/>
    <col min="9798" max="9798" width="6" bestFit="1" customWidth="1"/>
    <col min="9799" max="9799" width="8.21875" bestFit="1" customWidth="1"/>
    <col min="9800" max="9800" width="6" bestFit="1" customWidth="1"/>
    <col min="9801" max="9801" width="9.21875" bestFit="1" customWidth="1"/>
    <col min="9802" max="9802" width="7.21875" bestFit="1" customWidth="1"/>
    <col min="9803" max="9803" width="5" bestFit="1" customWidth="1"/>
    <col min="9804" max="9804" width="7.21875" bestFit="1" customWidth="1"/>
    <col min="9805" max="9805" width="8.21875" bestFit="1" customWidth="1"/>
    <col min="9806" max="9806" width="5" bestFit="1" customWidth="1"/>
    <col min="9807" max="9808" width="8.21875" bestFit="1" customWidth="1"/>
    <col min="9809" max="9809" width="9.21875" bestFit="1" customWidth="1"/>
    <col min="9810" max="9810" width="6" bestFit="1" customWidth="1"/>
    <col min="9811" max="9811" width="7.21875" bestFit="1" customWidth="1"/>
    <col min="9812" max="9813" width="9.21875" bestFit="1" customWidth="1"/>
    <col min="9814" max="9814" width="6" bestFit="1" customWidth="1"/>
    <col min="9815" max="9815" width="8.21875" bestFit="1" customWidth="1"/>
    <col min="9816" max="9817" width="9.21875" bestFit="1" customWidth="1"/>
    <col min="9818" max="9818" width="6" bestFit="1" customWidth="1"/>
    <col min="9819" max="9819" width="9.21875" bestFit="1" customWidth="1"/>
    <col min="9820" max="9820" width="7.21875" bestFit="1" customWidth="1"/>
    <col min="9821" max="9821" width="9.21875" bestFit="1" customWidth="1"/>
    <col min="9822" max="9822" width="6" bestFit="1" customWidth="1"/>
    <col min="9823" max="9823" width="8.21875" bestFit="1" customWidth="1"/>
    <col min="9824" max="9824" width="6" bestFit="1" customWidth="1"/>
    <col min="9825" max="9825" width="9.21875" bestFit="1" customWidth="1"/>
    <col min="9826" max="9826" width="7.21875" bestFit="1" customWidth="1"/>
    <col min="9827" max="9827" width="7" bestFit="1" customWidth="1"/>
    <col min="9828" max="9828" width="7.21875" bestFit="1" customWidth="1"/>
    <col min="9829" max="9829" width="10.21875" bestFit="1" customWidth="1"/>
    <col min="9830" max="9830" width="9.21875" bestFit="1" customWidth="1"/>
    <col min="9831" max="9831" width="7" bestFit="1" customWidth="1"/>
    <col min="9832" max="9832" width="7.21875" bestFit="1" customWidth="1"/>
    <col min="9833" max="9833" width="10.21875" bestFit="1" customWidth="1"/>
    <col min="9834" max="9834" width="9.21875" bestFit="1" customWidth="1"/>
    <col min="9835" max="9835" width="6" bestFit="1" customWidth="1"/>
    <col min="9836" max="9837" width="7.21875" bestFit="1" customWidth="1"/>
    <col min="9838" max="9838" width="4" bestFit="1" customWidth="1"/>
    <col min="9839" max="9840" width="7.21875" bestFit="1" customWidth="1"/>
    <col min="9841" max="9841" width="7" bestFit="1" customWidth="1"/>
    <col min="9842" max="9842" width="10.21875" bestFit="1" customWidth="1"/>
    <col min="9843" max="9843" width="7.21875" bestFit="1" customWidth="1"/>
    <col min="9844" max="9844" width="6" bestFit="1" customWidth="1"/>
    <col min="9845" max="9845" width="8.21875" bestFit="1" customWidth="1"/>
    <col min="9846" max="9846" width="9.21875" bestFit="1" customWidth="1"/>
    <col min="9847" max="9847" width="6" bestFit="1" customWidth="1"/>
    <col min="9848" max="9848" width="7.21875" bestFit="1" customWidth="1"/>
    <col min="9849" max="9850" width="9.21875" bestFit="1" customWidth="1"/>
    <col min="9851" max="9851" width="6" bestFit="1" customWidth="1"/>
    <col min="9852" max="9852" width="7.21875" bestFit="1" customWidth="1"/>
    <col min="9853" max="9853" width="4" bestFit="1" customWidth="1"/>
    <col min="9854" max="9855" width="7.21875" bestFit="1" customWidth="1"/>
    <col min="9856" max="9856" width="7" bestFit="1" customWidth="1"/>
    <col min="9857" max="9857" width="10.21875" bestFit="1" customWidth="1"/>
    <col min="9858" max="9858" width="9.21875" bestFit="1" customWidth="1"/>
    <col min="9859" max="9859" width="6" bestFit="1" customWidth="1"/>
    <col min="9860" max="9860" width="7.21875" bestFit="1" customWidth="1"/>
    <col min="9861" max="9862" width="9.21875" bestFit="1" customWidth="1"/>
    <col min="9863" max="9863" width="7" bestFit="1" customWidth="1"/>
    <col min="9864" max="9864" width="10.21875" bestFit="1" customWidth="1"/>
    <col min="9865" max="9865" width="7.21875" bestFit="1" customWidth="1"/>
    <col min="9866" max="9866" width="6" bestFit="1" customWidth="1"/>
    <col min="9867" max="9867" width="7.21875" bestFit="1" customWidth="1"/>
    <col min="9868" max="9868" width="9.21875" bestFit="1" customWidth="1"/>
    <col min="9869" max="9869" width="7" bestFit="1" customWidth="1"/>
    <col min="9870" max="9870" width="8.21875" bestFit="1" customWidth="1"/>
    <col min="9871" max="9871" width="10.21875" bestFit="1" customWidth="1"/>
    <col min="9872" max="9872" width="9.21875" bestFit="1" customWidth="1"/>
    <col min="9873" max="9873" width="6" bestFit="1" customWidth="1"/>
    <col min="9874" max="9874" width="9.21875" bestFit="1" customWidth="1"/>
    <col min="9875" max="9875" width="6" bestFit="1" customWidth="1"/>
    <col min="9876" max="9876" width="9.21875" bestFit="1" customWidth="1"/>
    <col min="9877" max="9877" width="7.21875" bestFit="1" customWidth="1"/>
    <col min="9878" max="9878" width="9.21875" bestFit="1" customWidth="1"/>
    <col min="9879" max="9879" width="6" bestFit="1" customWidth="1"/>
    <col min="9880" max="9880" width="7.21875" bestFit="1" customWidth="1"/>
    <col min="9881" max="9881" width="5" bestFit="1" customWidth="1"/>
    <col min="9882" max="9882" width="8.21875" bestFit="1" customWidth="1"/>
    <col min="9883" max="9883" width="7.21875" bestFit="1" customWidth="1"/>
    <col min="9884" max="9884" width="9.21875" bestFit="1" customWidth="1"/>
    <col min="9885" max="9885" width="6" bestFit="1" customWidth="1"/>
    <col min="9886" max="9886" width="7.21875" bestFit="1" customWidth="1"/>
    <col min="9887" max="9887" width="6" bestFit="1" customWidth="1"/>
    <col min="9888" max="9888" width="9.21875" bestFit="1" customWidth="1"/>
    <col min="9889" max="9889" width="6" bestFit="1" customWidth="1"/>
    <col min="9890" max="9890" width="9.21875" bestFit="1" customWidth="1"/>
    <col min="9891" max="9891" width="7.21875" bestFit="1" customWidth="1"/>
    <col min="9892" max="9892" width="4" bestFit="1" customWidth="1"/>
    <col min="9893" max="9894" width="7.21875" bestFit="1" customWidth="1"/>
    <col min="9895" max="9895" width="5" bestFit="1" customWidth="1"/>
    <col min="9896" max="9896" width="7.21875" bestFit="1" customWidth="1"/>
    <col min="9897" max="9897" width="8.21875" bestFit="1" customWidth="1"/>
    <col min="9898" max="9898" width="9.21875" bestFit="1" customWidth="1"/>
    <col min="9899" max="9899" width="6" bestFit="1" customWidth="1"/>
    <col min="9900" max="9900" width="8.21875" bestFit="1" customWidth="1"/>
    <col min="9901" max="9901" width="6" bestFit="1" customWidth="1"/>
    <col min="9902" max="9902" width="9.21875" bestFit="1" customWidth="1"/>
    <col min="9903" max="9903" width="7.21875" bestFit="1" customWidth="1"/>
    <col min="9904" max="9904" width="5" bestFit="1" customWidth="1"/>
    <col min="9905" max="9905" width="6.21875" bestFit="1" customWidth="1"/>
    <col min="9906" max="9906" width="8.21875" bestFit="1" customWidth="1"/>
    <col min="9907" max="9907" width="9.21875" bestFit="1" customWidth="1"/>
    <col min="9908" max="9908" width="6" bestFit="1" customWidth="1"/>
    <col min="9909" max="9909" width="9.21875" bestFit="1" customWidth="1"/>
    <col min="9910" max="9910" width="7.21875" bestFit="1" customWidth="1"/>
    <col min="9911" max="9911" width="4" bestFit="1" customWidth="1"/>
    <col min="9912" max="9913" width="7.21875" bestFit="1" customWidth="1"/>
    <col min="9914" max="9914" width="9.21875" bestFit="1" customWidth="1"/>
    <col min="9915" max="9915" width="6" bestFit="1" customWidth="1"/>
    <col min="9916" max="9918" width="9.21875" bestFit="1" customWidth="1"/>
    <col min="9919" max="9919" width="6" bestFit="1" customWidth="1"/>
    <col min="9920" max="9921" width="7.21875" bestFit="1" customWidth="1"/>
    <col min="9922" max="9922" width="9.21875" bestFit="1" customWidth="1"/>
    <col min="9923" max="9923" width="6" bestFit="1" customWidth="1"/>
    <col min="9924" max="9924" width="7.21875" bestFit="1" customWidth="1"/>
    <col min="9925" max="9926" width="9.21875" bestFit="1" customWidth="1"/>
    <col min="9927" max="9927" width="6" bestFit="1" customWidth="1"/>
    <col min="9928" max="9929" width="7.21875" bestFit="1" customWidth="1"/>
    <col min="9930" max="9930" width="9.21875" bestFit="1" customWidth="1"/>
    <col min="9931" max="9931" width="6" bestFit="1" customWidth="1"/>
    <col min="9932" max="9932" width="3" bestFit="1" customWidth="1"/>
    <col min="9933" max="9933" width="4" bestFit="1" customWidth="1"/>
    <col min="9934" max="9935" width="7.21875" bestFit="1" customWidth="1"/>
    <col min="9936" max="9936" width="9.21875" bestFit="1" customWidth="1"/>
    <col min="9937" max="9937" width="6" bestFit="1" customWidth="1"/>
    <col min="9938" max="9940" width="9.21875" bestFit="1" customWidth="1"/>
    <col min="9941" max="9941" width="7" bestFit="1" customWidth="1"/>
    <col min="9942" max="9942" width="10.21875" bestFit="1" customWidth="1"/>
    <col min="9943" max="9943" width="3" bestFit="1" customWidth="1"/>
    <col min="9944" max="9944" width="6.21875" bestFit="1" customWidth="1"/>
    <col min="9945" max="9945" width="7.21875" bestFit="1" customWidth="1"/>
    <col min="9946" max="9946" width="6" bestFit="1" customWidth="1"/>
    <col min="9947" max="9947" width="9.21875" bestFit="1" customWidth="1"/>
    <col min="9948" max="9948" width="7.21875" bestFit="1" customWidth="1"/>
    <col min="9949" max="9949" width="9.21875" bestFit="1" customWidth="1"/>
    <col min="9950" max="9950" width="6" bestFit="1" customWidth="1"/>
    <col min="9951" max="9951" width="9.21875" bestFit="1" customWidth="1"/>
    <col min="9952" max="9952" width="7.21875" bestFit="1" customWidth="1"/>
    <col min="9953" max="9953" width="6" bestFit="1" customWidth="1"/>
    <col min="9954" max="9954" width="7.21875" bestFit="1" customWidth="1"/>
    <col min="9955" max="9956" width="9.21875" bestFit="1" customWidth="1"/>
    <col min="9957" max="9957" width="6" bestFit="1" customWidth="1"/>
    <col min="9958" max="9958" width="7.21875" bestFit="1" customWidth="1"/>
    <col min="9959" max="9959" width="9.21875" bestFit="1" customWidth="1"/>
    <col min="9960" max="9960" width="6" bestFit="1" customWidth="1"/>
    <col min="9961" max="9961" width="7.21875" bestFit="1" customWidth="1"/>
    <col min="9962" max="9963" width="9.21875" bestFit="1" customWidth="1"/>
    <col min="9964" max="9964" width="6" bestFit="1" customWidth="1"/>
    <col min="9965" max="9966" width="7.21875" bestFit="1" customWidth="1"/>
    <col min="9967" max="9967" width="5" bestFit="1" customWidth="1"/>
    <col min="9968" max="9968" width="7.21875" bestFit="1" customWidth="1"/>
    <col min="9969" max="9969" width="8.21875" bestFit="1" customWidth="1"/>
    <col min="9970" max="9970" width="9.21875" bestFit="1" customWidth="1"/>
    <col min="9971" max="9971" width="6" bestFit="1" customWidth="1"/>
    <col min="9972" max="9972" width="9.21875" bestFit="1" customWidth="1"/>
    <col min="9973" max="9973" width="7.21875" bestFit="1" customWidth="1"/>
    <col min="9974" max="9974" width="6" bestFit="1" customWidth="1"/>
    <col min="9975" max="9975" width="8.21875" bestFit="1" customWidth="1"/>
    <col min="9976" max="9977" width="9.21875" bestFit="1" customWidth="1"/>
    <col min="9978" max="9978" width="6" bestFit="1" customWidth="1"/>
    <col min="9979" max="9979" width="9.21875" bestFit="1" customWidth="1"/>
    <col min="9980" max="9980" width="7.21875" bestFit="1" customWidth="1"/>
    <col min="9981" max="9981" width="9.21875" bestFit="1" customWidth="1"/>
    <col min="9982" max="9982" width="6" bestFit="1" customWidth="1"/>
    <col min="9983" max="9984" width="7.21875" bestFit="1" customWidth="1"/>
    <col min="9985" max="9985" width="9.21875" bestFit="1" customWidth="1"/>
    <col min="9986" max="9986" width="6" bestFit="1" customWidth="1"/>
    <col min="9987" max="9988" width="7.21875" bestFit="1" customWidth="1"/>
    <col min="9989" max="9989" width="9.21875" bestFit="1" customWidth="1"/>
    <col min="9990" max="9990" width="6" bestFit="1" customWidth="1"/>
    <col min="9991" max="9991" width="9.21875" bestFit="1" customWidth="1"/>
    <col min="9992" max="9992" width="6" bestFit="1" customWidth="1"/>
    <col min="9993" max="9993" width="9.21875" bestFit="1" customWidth="1"/>
    <col min="9994" max="9994" width="7.21875" bestFit="1" customWidth="1"/>
    <col min="9995" max="9995" width="9.21875" bestFit="1" customWidth="1"/>
    <col min="9996" max="9996" width="6" bestFit="1" customWidth="1"/>
    <col min="9997" max="9997" width="8.21875" bestFit="1" customWidth="1"/>
    <col min="9998" max="9999" width="9.21875" bestFit="1" customWidth="1"/>
    <col min="10000" max="10000" width="6" bestFit="1" customWidth="1"/>
    <col min="10001" max="10001" width="9.21875" bestFit="1" customWidth="1"/>
    <col min="10002" max="10002" width="8.21875" bestFit="1" customWidth="1"/>
    <col min="10003" max="10003" width="9.21875" bestFit="1" customWidth="1"/>
    <col min="10004" max="10004" width="6" bestFit="1" customWidth="1"/>
    <col min="10005" max="10005" width="7.21875" bestFit="1" customWidth="1"/>
    <col min="10006" max="10006" width="8.21875" bestFit="1" customWidth="1"/>
    <col min="10007" max="10007" width="9.21875" bestFit="1" customWidth="1"/>
    <col min="10008" max="10008" width="6" bestFit="1" customWidth="1"/>
    <col min="10009" max="10010" width="7.21875" bestFit="1" customWidth="1"/>
    <col min="10011" max="10011" width="9.21875" bestFit="1" customWidth="1"/>
    <col min="10012" max="10012" width="6" bestFit="1" customWidth="1"/>
    <col min="10013" max="10013" width="8.21875" bestFit="1" customWidth="1"/>
    <col min="10014" max="10014" width="7.21875" bestFit="1" customWidth="1"/>
    <col min="10015" max="10015" width="6" bestFit="1" customWidth="1"/>
    <col min="10016" max="10016" width="7.21875" bestFit="1" customWidth="1"/>
    <col min="10017" max="10017" width="9.21875" bestFit="1" customWidth="1"/>
    <col min="10018" max="10018" width="6" bestFit="1" customWidth="1"/>
    <col min="10019" max="10020" width="9.21875" bestFit="1" customWidth="1"/>
    <col min="10021" max="10021" width="7" bestFit="1" customWidth="1"/>
    <col min="10022" max="10022" width="7.21875" bestFit="1" customWidth="1"/>
    <col min="10023" max="10023" width="10.21875" bestFit="1" customWidth="1"/>
    <col min="10024" max="10024" width="9.21875" bestFit="1" customWidth="1"/>
    <col min="10025" max="10025" width="6" bestFit="1" customWidth="1"/>
    <col min="10026" max="10026" width="7.21875" bestFit="1" customWidth="1"/>
    <col min="10027" max="10027" width="8.21875" bestFit="1" customWidth="1"/>
    <col min="10028" max="10028" width="9.21875" bestFit="1" customWidth="1"/>
    <col min="10029" max="10029" width="6" bestFit="1" customWidth="1"/>
    <col min="10030" max="10030" width="7.21875" bestFit="1" customWidth="1"/>
    <col min="10031" max="10031" width="5" bestFit="1" customWidth="1"/>
    <col min="10032" max="10032" width="8.21875" bestFit="1" customWidth="1"/>
    <col min="10033" max="10033" width="5" bestFit="1" customWidth="1"/>
    <col min="10034" max="10034" width="8.21875" bestFit="1" customWidth="1"/>
    <col min="10035" max="10035" width="7.21875" bestFit="1" customWidth="1"/>
    <col min="10036" max="10036" width="4" bestFit="1" customWidth="1"/>
    <col min="10037" max="10038" width="7.21875" bestFit="1" customWidth="1"/>
    <col min="10039" max="10039" width="5" bestFit="1" customWidth="1"/>
    <col min="10040" max="10041" width="8.21875" bestFit="1" customWidth="1"/>
    <col min="10042" max="10042" width="9.21875" bestFit="1" customWidth="1"/>
    <col min="10043" max="10043" width="6" bestFit="1" customWidth="1"/>
    <col min="10044" max="10044" width="7.21875" bestFit="1" customWidth="1"/>
    <col min="10045" max="10046" width="9.21875" bestFit="1" customWidth="1"/>
    <col min="10047" max="10047" width="6" bestFit="1" customWidth="1"/>
    <col min="10048" max="10048" width="9.21875" bestFit="1" customWidth="1"/>
    <col min="10049" max="10049" width="7.21875" bestFit="1" customWidth="1"/>
    <col min="10050" max="10050" width="5" bestFit="1" customWidth="1"/>
    <col min="10051" max="10051" width="7.21875" bestFit="1" customWidth="1"/>
    <col min="10052" max="10052" width="8.21875" bestFit="1" customWidth="1"/>
    <col min="10053" max="10053" width="6" bestFit="1" customWidth="1"/>
    <col min="10054" max="10056" width="9.21875" bestFit="1" customWidth="1"/>
    <col min="10057" max="10057" width="6" bestFit="1" customWidth="1"/>
    <col min="10058" max="10058" width="9.21875" bestFit="1" customWidth="1"/>
    <col min="10059" max="10059" width="7.21875" bestFit="1" customWidth="1"/>
    <col min="10060" max="10060" width="9.21875" bestFit="1" customWidth="1"/>
    <col min="10061" max="10061" width="6" bestFit="1" customWidth="1"/>
    <col min="10062" max="10062" width="7.21875" bestFit="1" customWidth="1"/>
    <col min="10063" max="10063" width="8.21875" bestFit="1" customWidth="1"/>
    <col min="10064" max="10064" width="6" bestFit="1" customWidth="1"/>
    <col min="10065" max="10065" width="7.21875" bestFit="1" customWidth="1"/>
    <col min="10066" max="10067" width="9.21875" bestFit="1" customWidth="1"/>
    <col min="10068" max="10068" width="6" bestFit="1" customWidth="1"/>
    <col min="10069" max="10069" width="9.21875" bestFit="1" customWidth="1"/>
    <col min="10070" max="10070" width="6.21875" bestFit="1" customWidth="1"/>
    <col min="10071" max="10071" width="9.21875" bestFit="1" customWidth="1"/>
    <col min="10072" max="10072" width="6" bestFit="1" customWidth="1"/>
    <col min="10073" max="10073" width="7.21875" bestFit="1" customWidth="1"/>
    <col min="10074" max="10074" width="6" bestFit="1" customWidth="1"/>
    <col min="10075" max="10075" width="9.21875" bestFit="1" customWidth="1"/>
    <col min="10076" max="10076" width="7.21875" bestFit="1" customWidth="1"/>
    <col min="10077" max="10077" width="9.21875" bestFit="1" customWidth="1"/>
    <col min="10078" max="10078" width="6" bestFit="1" customWidth="1"/>
    <col min="10079" max="10080" width="7.21875" bestFit="1" customWidth="1"/>
    <col min="10081" max="10081" width="5" bestFit="1" customWidth="1"/>
    <col min="10082" max="10082" width="7.21875" bestFit="1" customWidth="1"/>
    <col min="10083" max="10083" width="8.21875" bestFit="1" customWidth="1"/>
    <col min="10084" max="10084" width="7" bestFit="1" customWidth="1"/>
    <col min="10085" max="10085" width="10.21875" bestFit="1" customWidth="1"/>
    <col min="10086" max="10086" width="9.21875" bestFit="1" customWidth="1"/>
    <col min="10087" max="10087" width="6" bestFit="1" customWidth="1"/>
    <col min="10088" max="10088" width="7.21875" bestFit="1" customWidth="1"/>
    <col min="10089" max="10090" width="9.21875" bestFit="1" customWidth="1"/>
    <col min="10091" max="10091" width="6" bestFit="1" customWidth="1"/>
    <col min="10092" max="10092" width="9.21875" bestFit="1" customWidth="1"/>
    <col min="10093" max="10093" width="7.21875" bestFit="1" customWidth="1"/>
    <col min="10094" max="10094" width="9.21875" bestFit="1" customWidth="1"/>
    <col min="10095" max="10095" width="6" bestFit="1" customWidth="1"/>
    <col min="10096" max="10097" width="7.21875" bestFit="1" customWidth="1"/>
    <col min="10098" max="10098" width="5" bestFit="1" customWidth="1"/>
    <col min="10099" max="10099" width="8.21875" bestFit="1" customWidth="1"/>
    <col min="10100" max="10100" width="7.21875" bestFit="1" customWidth="1"/>
    <col min="10101" max="10101" width="9.21875" bestFit="1" customWidth="1"/>
    <col min="10102" max="10102" width="6" bestFit="1" customWidth="1"/>
    <col min="10103" max="10103" width="8.21875" bestFit="1" customWidth="1"/>
    <col min="10104" max="10104" width="7.21875" bestFit="1" customWidth="1"/>
    <col min="10105" max="10105" width="9.21875" bestFit="1" customWidth="1"/>
    <col min="10106" max="10106" width="6" bestFit="1" customWidth="1"/>
    <col min="10107" max="10107" width="8.21875" bestFit="1" customWidth="1"/>
    <col min="10108" max="10108" width="7.21875" bestFit="1" customWidth="1"/>
    <col min="10109" max="10109" width="9.21875" bestFit="1" customWidth="1"/>
    <col min="10110" max="10110" width="7" bestFit="1" customWidth="1"/>
    <col min="10111" max="10111" width="7.21875" bestFit="1" customWidth="1"/>
    <col min="10112" max="10112" width="10.21875" bestFit="1" customWidth="1"/>
    <col min="10113" max="10113" width="9.21875" bestFit="1" customWidth="1"/>
    <col min="10114" max="10114" width="6" bestFit="1" customWidth="1"/>
    <col min="10115" max="10115" width="7.21875" bestFit="1" customWidth="1"/>
    <col min="10116" max="10116" width="5" bestFit="1" customWidth="1"/>
    <col min="10117" max="10117" width="8.21875" bestFit="1" customWidth="1"/>
    <col min="10118" max="10118" width="7.21875" bestFit="1" customWidth="1"/>
    <col min="10119" max="10119" width="9.21875" bestFit="1" customWidth="1"/>
    <col min="10120" max="10120" width="6" bestFit="1" customWidth="1"/>
    <col min="10121" max="10122" width="7.21875" bestFit="1" customWidth="1"/>
    <col min="10123" max="10123" width="9.21875" bestFit="1" customWidth="1"/>
    <col min="10124" max="10124" width="6" bestFit="1" customWidth="1"/>
    <col min="10125" max="10125" width="8.21875" bestFit="1" customWidth="1"/>
    <col min="10126" max="10126" width="9.21875" bestFit="1" customWidth="1"/>
    <col min="10127" max="10127" width="7" bestFit="1" customWidth="1"/>
    <col min="10128" max="10128" width="7.21875" bestFit="1" customWidth="1"/>
    <col min="10129" max="10129" width="10.21875" bestFit="1" customWidth="1"/>
    <col min="10130" max="10130" width="4" bestFit="1" customWidth="1"/>
    <col min="10131" max="10131" width="7.21875" bestFit="1" customWidth="1"/>
    <col min="10132" max="10132" width="6" bestFit="1" customWidth="1"/>
    <col min="10133" max="10133" width="9.21875" bestFit="1" customWidth="1"/>
    <col min="10134" max="10134" width="6.21875" bestFit="1" customWidth="1"/>
    <col min="10135" max="10135" width="9.21875" bestFit="1" customWidth="1"/>
    <col min="10136" max="10136" width="6" bestFit="1" customWidth="1"/>
    <col min="10137" max="10137" width="8.21875" bestFit="1" customWidth="1"/>
    <col min="10138" max="10138" width="7.21875" bestFit="1" customWidth="1"/>
    <col min="10139" max="10139" width="6" bestFit="1" customWidth="1"/>
    <col min="10140" max="10140" width="8.21875" bestFit="1" customWidth="1"/>
    <col min="10141" max="10142" width="9.21875" bestFit="1" customWidth="1"/>
    <col min="10143" max="10143" width="6" bestFit="1" customWidth="1"/>
    <col min="10144" max="10144" width="7.21875" bestFit="1" customWidth="1"/>
    <col min="10145" max="10145" width="8.21875" bestFit="1" customWidth="1"/>
    <col min="10146" max="10146" width="9.21875" bestFit="1" customWidth="1"/>
    <col min="10147" max="10147" width="6" bestFit="1" customWidth="1"/>
    <col min="10148" max="10148" width="8.21875" bestFit="1" customWidth="1"/>
    <col min="10149" max="10149" width="7.21875" bestFit="1" customWidth="1"/>
    <col min="10150" max="10150" width="5" bestFit="1" customWidth="1"/>
    <col min="10151" max="10151" width="7.21875" bestFit="1" customWidth="1"/>
    <col min="10152" max="10152" width="8.21875" bestFit="1" customWidth="1"/>
    <col min="10153" max="10153" width="9.21875" bestFit="1" customWidth="1"/>
    <col min="10154" max="10154" width="6" bestFit="1" customWidth="1"/>
    <col min="10155" max="10155" width="8.21875" bestFit="1" customWidth="1"/>
    <col min="10156" max="10156" width="6" bestFit="1" customWidth="1"/>
    <col min="10157" max="10157" width="9.21875" bestFit="1" customWidth="1"/>
    <col min="10158" max="10158" width="7.21875" bestFit="1" customWidth="1"/>
    <col min="10159" max="10159" width="9.21875" bestFit="1" customWidth="1"/>
    <col min="10160" max="10160" width="6" bestFit="1" customWidth="1"/>
    <col min="10161" max="10161" width="7.21875" bestFit="1" customWidth="1"/>
    <col min="10162" max="10162" width="8.21875" bestFit="1" customWidth="1"/>
    <col min="10163" max="10163" width="9.21875" bestFit="1" customWidth="1"/>
    <col min="10164" max="10164" width="6" bestFit="1" customWidth="1"/>
    <col min="10165" max="10165" width="9.21875" bestFit="1" customWidth="1"/>
    <col min="10166" max="10166" width="7.21875" bestFit="1" customWidth="1"/>
    <col min="10167" max="10167" width="9.21875" bestFit="1" customWidth="1"/>
    <col min="10168" max="10168" width="6" bestFit="1" customWidth="1"/>
    <col min="10169" max="10170" width="7.21875" bestFit="1" customWidth="1"/>
    <col min="10171" max="10171" width="5" bestFit="1" customWidth="1"/>
    <col min="10172" max="10172" width="8.21875" bestFit="1" customWidth="1"/>
    <col min="10173" max="10173" width="7.21875" bestFit="1" customWidth="1"/>
    <col min="10174" max="10174" width="9.21875" bestFit="1" customWidth="1"/>
    <col min="10175" max="10175" width="6" bestFit="1" customWidth="1"/>
    <col min="10176" max="10176" width="7.21875" bestFit="1" customWidth="1"/>
    <col min="10177" max="10177" width="8.21875" bestFit="1" customWidth="1"/>
    <col min="10178" max="10178" width="7" bestFit="1" customWidth="1"/>
    <col min="10179" max="10179" width="8.21875" bestFit="1" customWidth="1"/>
    <col min="10180" max="10180" width="10.21875" bestFit="1" customWidth="1"/>
    <col min="10181" max="10181" width="9.21875" bestFit="1" customWidth="1"/>
    <col min="10182" max="10182" width="6" bestFit="1" customWidth="1"/>
    <col min="10183" max="10183" width="9.21875" bestFit="1" customWidth="1"/>
    <col min="10184" max="10184" width="2" bestFit="1" customWidth="1"/>
    <col min="10185" max="10185" width="6.21875" bestFit="1" customWidth="1"/>
    <col min="10186" max="10186" width="7.21875" bestFit="1" customWidth="1"/>
    <col min="10187" max="10187" width="9.21875" bestFit="1" customWidth="1"/>
    <col min="10188" max="10188" width="6" bestFit="1" customWidth="1"/>
    <col min="10189" max="10190" width="7.21875" bestFit="1" customWidth="1"/>
    <col min="10191" max="10191" width="9.21875" bestFit="1" customWidth="1"/>
    <col min="10192" max="10192" width="6" bestFit="1" customWidth="1"/>
    <col min="10193" max="10193" width="7.21875" bestFit="1" customWidth="1"/>
    <col min="10194" max="10194" width="6" bestFit="1" customWidth="1"/>
    <col min="10195" max="10195" width="9.21875" bestFit="1" customWidth="1"/>
    <col min="10196" max="10196" width="7.21875" bestFit="1" customWidth="1"/>
    <col min="10197" max="10197" width="9.21875" bestFit="1" customWidth="1"/>
    <col min="10198" max="10198" width="6" bestFit="1" customWidth="1"/>
    <col min="10199" max="10199" width="9.21875" bestFit="1" customWidth="1"/>
    <col min="10200" max="10200" width="7.21875" bestFit="1" customWidth="1"/>
    <col min="10201" max="10201" width="5" bestFit="1" customWidth="1"/>
    <col min="10202" max="10202" width="7.21875" bestFit="1" customWidth="1"/>
    <col min="10203" max="10203" width="8.21875" bestFit="1" customWidth="1"/>
    <col min="10204" max="10204" width="9.21875" bestFit="1" customWidth="1"/>
    <col min="10205" max="10205" width="6" bestFit="1" customWidth="1"/>
    <col min="10206" max="10206" width="7.21875" bestFit="1" customWidth="1"/>
    <col min="10207" max="10207" width="6" bestFit="1" customWidth="1"/>
    <col min="10208" max="10208" width="9.21875" bestFit="1" customWidth="1"/>
    <col min="10209" max="10209" width="7.21875" bestFit="1" customWidth="1"/>
    <col min="10210" max="10210" width="6" bestFit="1" customWidth="1"/>
    <col min="10211" max="10211" width="9.21875" bestFit="1" customWidth="1"/>
    <col min="10212" max="10212" width="7.21875" bestFit="1" customWidth="1"/>
    <col min="10213" max="10213" width="9.21875" bestFit="1" customWidth="1"/>
    <col min="10214" max="10214" width="6" bestFit="1" customWidth="1"/>
    <col min="10215" max="10215" width="7.21875" bestFit="1" customWidth="1"/>
    <col min="10216" max="10216" width="6" bestFit="1" customWidth="1"/>
    <col min="10217" max="10217" width="9.21875" bestFit="1" customWidth="1"/>
    <col min="10218" max="10218" width="7.21875" bestFit="1" customWidth="1"/>
    <col min="10219" max="10219" width="9.21875" bestFit="1" customWidth="1"/>
    <col min="10220" max="10220" width="6" bestFit="1" customWidth="1"/>
    <col min="10221" max="10223" width="9.21875" bestFit="1" customWidth="1"/>
    <col min="10224" max="10224" width="6" bestFit="1" customWidth="1"/>
    <col min="10225" max="10225" width="9.21875" bestFit="1" customWidth="1"/>
    <col min="10226" max="10226" width="7.21875" bestFit="1" customWidth="1"/>
    <col min="10227" max="10227" width="5" bestFit="1" customWidth="1"/>
    <col min="10228" max="10228" width="7.21875" bestFit="1" customWidth="1"/>
    <col min="10229" max="10229" width="8.21875" bestFit="1" customWidth="1"/>
    <col min="10230" max="10230" width="4" bestFit="1" customWidth="1"/>
    <col min="10231" max="10231" width="7.21875" bestFit="1" customWidth="1"/>
    <col min="10232" max="10232" width="6.21875" bestFit="1" customWidth="1"/>
    <col min="10233" max="10233" width="9.21875" bestFit="1" customWidth="1"/>
    <col min="10234" max="10234" width="6" bestFit="1" customWidth="1"/>
    <col min="10235" max="10235" width="9.21875" bestFit="1" customWidth="1"/>
    <col min="10236" max="10236" width="7.21875" bestFit="1" customWidth="1"/>
    <col min="10237" max="10237" width="9.21875" bestFit="1" customWidth="1"/>
    <col min="10238" max="10238" width="6" bestFit="1" customWidth="1"/>
    <col min="10239" max="10239" width="9.21875" bestFit="1" customWidth="1"/>
    <col min="10240" max="10240" width="8.21875" bestFit="1" customWidth="1"/>
    <col min="10241" max="10241" width="9.21875" bestFit="1" customWidth="1"/>
    <col min="10242" max="10242" width="6" bestFit="1" customWidth="1"/>
    <col min="10243" max="10244" width="7.21875" bestFit="1" customWidth="1"/>
    <col min="10245" max="10245" width="4" bestFit="1" customWidth="1"/>
    <col min="10246" max="10247" width="7.21875" bestFit="1" customWidth="1"/>
    <col min="10248" max="10248" width="5" bestFit="1" customWidth="1"/>
    <col min="10249" max="10249" width="7.21875" bestFit="1" customWidth="1"/>
    <col min="10250" max="10250" width="8.21875" bestFit="1" customWidth="1"/>
    <col min="10251" max="10251" width="9.21875" bestFit="1" customWidth="1"/>
    <col min="10252" max="10252" width="6" bestFit="1" customWidth="1"/>
    <col min="10253" max="10253" width="9.21875" bestFit="1" customWidth="1"/>
    <col min="10254" max="10254" width="7.21875" bestFit="1" customWidth="1"/>
    <col min="10255" max="10255" width="6" bestFit="1" customWidth="1"/>
    <col min="10256" max="10256" width="7.21875" bestFit="1" customWidth="1"/>
    <col min="10257" max="10258" width="9.21875" bestFit="1" customWidth="1"/>
    <col min="10259" max="10259" width="6" bestFit="1" customWidth="1"/>
    <col min="10260" max="10260" width="7.21875" bestFit="1" customWidth="1"/>
    <col min="10261" max="10261" width="5" bestFit="1" customWidth="1"/>
    <col min="10262" max="10262" width="8.21875" bestFit="1" customWidth="1"/>
    <col min="10263" max="10263" width="7.21875" bestFit="1" customWidth="1"/>
    <col min="10264" max="10264" width="9.21875" bestFit="1" customWidth="1"/>
    <col min="10265" max="10265" width="6" bestFit="1" customWidth="1"/>
    <col min="10266" max="10266" width="9.21875" bestFit="1" customWidth="1"/>
    <col min="10267" max="10267" width="7.21875" bestFit="1" customWidth="1"/>
    <col min="10268" max="10268" width="9.21875" bestFit="1" customWidth="1"/>
    <col min="10269" max="10269" width="6" bestFit="1" customWidth="1"/>
    <col min="10270" max="10271" width="7.21875" bestFit="1" customWidth="1"/>
    <col min="10272" max="10272" width="6" bestFit="1" customWidth="1"/>
    <col min="10273" max="10275" width="9.21875" bestFit="1" customWidth="1"/>
    <col min="10276" max="10276" width="6" bestFit="1" customWidth="1"/>
    <col min="10277" max="10277" width="7.21875" bestFit="1" customWidth="1"/>
    <col min="10278" max="10278" width="6" bestFit="1" customWidth="1"/>
    <col min="10279" max="10279" width="9.21875" bestFit="1" customWidth="1"/>
    <col min="10280" max="10280" width="7.21875" bestFit="1" customWidth="1"/>
    <col min="10281" max="10281" width="9.21875" bestFit="1" customWidth="1"/>
    <col min="10282" max="10282" width="6" bestFit="1" customWidth="1"/>
    <col min="10283" max="10283" width="9.21875" bestFit="1" customWidth="1"/>
    <col min="10284" max="10284" width="6" bestFit="1" customWidth="1"/>
    <col min="10285" max="10285" width="9.21875" bestFit="1" customWidth="1"/>
    <col min="10286" max="10286" width="7.21875" bestFit="1" customWidth="1"/>
    <col min="10287" max="10287" width="9.21875" bestFit="1" customWidth="1"/>
    <col min="10288" max="10288" width="6" bestFit="1" customWidth="1"/>
    <col min="10289" max="10289" width="7.21875" bestFit="1" customWidth="1"/>
    <col min="10290" max="10291" width="9.21875" bestFit="1" customWidth="1"/>
    <col min="10292" max="10292" width="6" bestFit="1" customWidth="1"/>
    <col min="10293" max="10293" width="8.21875" bestFit="1" customWidth="1"/>
    <col min="10294" max="10294" width="7.21875" bestFit="1" customWidth="1"/>
    <col min="10295" max="10295" width="9.21875" bestFit="1" customWidth="1"/>
    <col min="10296" max="10296" width="6" bestFit="1" customWidth="1"/>
    <col min="10297" max="10298" width="7.21875" bestFit="1" customWidth="1"/>
    <col min="10299" max="10299" width="9.21875" bestFit="1" customWidth="1"/>
    <col min="10300" max="10300" width="6" bestFit="1" customWidth="1"/>
    <col min="10301" max="10302" width="7.21875" bestFit="1" customWidth="1"/>
    <col min="10303" max="10303" width="5" bestFit="1" customWidth="1"/>
    <col min="10304" max="10305" width="8.21875" bestFit="1" customWidth="1"/>
    <col min="10306" max="10306" width="9.21875" bestFit="1" customWidth="1"/>
    <col min="10307" max="10307" width="6" bestFit="1" customWidth="1"/>
    <col min="10308" max="10308" width="8.21875" bestFit="1" customWidth="1"/>
    <col min="10309" max="10309" width="7.21875" bestFit="1" customWidth="1"/>
    <col min="10310" max="10310" width="5" bestFit="1" customWidth="1"/>
    <col min="10311" max="10311" width="7.21875" bestFit="1" customWidth="1"/>
    <col min="10312" max="10312" width="8.21875" bestFit="1" customWidth="1"/>
    <col min="10313" max="10313" width="9.21875" bestFit="1" customWidth="1"/>
    <col min="10314" max="10314" width="6" bestFit="1" customWidth="1"/>
    <col min="10315" max="10315" width="7.21875" bestFit="1" customWidth="1"/>
    <col min="10316" max="10316" width="8.21875" bestFit="1" customWidth="1"/>
    <col min="10317" max="10317" width="9.21875" bestFit="1" customWidth="1"/>
    <col min="10318" max="10318" width="6" bestFit="1" customWidth="1"/>
    <col min="10319" max="10319" width="9.21875" bestFit="1" customWidth="1"/>
    <col min="10320" max="10320" width="7.21875" bestFit="1" customWidth="1"/>
    <col min="10321" max="10321" width="4" bestFit="1" customWidth="1"/>
    <col min="10322" max="10323" width="7.21875" bestFit="1" customWidth="1"/>
    <col min="10324" max="10324" width="9.21875" bestFit="1" customWidth="1"/>
    <col min="10325" max="10325" width="6" bestFit="1" customWidth="1"/>
    <col min="10326" max="10326" width="7.21875" bestFit="1" customWidth="1"/>
    <col min="10327" max="10327" width="8.21875" bestFit="1" customWidth="1"/>
    <col min="10328" max="10328" width="9.21875" bestFit="1" customWidth="1"/>
    <col min="10329" max="10329" width="6" bestFit="1" customWidth="1"/>
    <col min="10330" max="10330" width="7.21875" bestFit="1" customWidth="1"/>
    <col min="10331" max="10331" width="4" bestFit="1" customWidth="1"/>
    <col min="10332" max="10333" width="7.21875" bestFit="1" customWidth="1"/>
    <col min="10334" max="10334" width="9.21875" bestFit="1" customWidth="1"/>
    <col min="10335" max="10335" width="6" bestFit="1" customWidth="1"/>
    <col min="10336" max="10336" width="9.21875" bestFit="1" customWidth="1"/>
    <col min="10337" max="10337" width="7.21875" bestFit="1" customWidth="1"/>
    <col min="10338" max="10338" width="5" bestFit="1" customWidth="1"/>
    <col min="10339" max="10339" width="8.21875" bestFit="1" customWidth="1"/>
    <col min="10340" max="10340" width="7.21875" bestFit="1" customWidth="1"/>
    <col min="10341" max="10341" width="9.21875" bestFit="1" customWidth="1"/>
    <col min="10342" max="10342" width="6" bestFit="1" customWidth="1"/>
    <col min="10343" max="10343" width="9.21875" bestFit="1" customWidth="1"/>
    <col min="10344" max="10344" width="7.21875" bestFit="1" customWidth="1"/>
    <col min="10345" max="10345" width="6" bestFit="1" customWidth="1"/>
    <col min="10346" max="10346" width="7.21875" bestFit="1" customWidth="1"/>
    <col min="10347" max="10348" width="9.21875" bestFit="1" customWidth="1"/>
    <col min="10349" max="10349" width="6" bestFit="1" customWidth="1"/>
    <col min="10350" max="10351" width="7.21875" bestFit="1" customWidth="1"/>
    <col min="10352" max="10352" width="9.21875" bestFit="1" customWidth="1"/>
    <col min="10353" max="10353" width="7" bestFit="1" customWidth="1"/>
    <col min="10354" max="10354" width="10.21875" bestFit="1" customWidth="1"/>
    <col min="10355" max="10355" width="7.21875" bestFit="1" customWidth="1"/>
    <col min="10356" max="10356" width="9.21875" bestFit="1" customWidth="1"/>
    <col min="10357" max="10357" width="6" bestFit="1" customWidth="1"/>
    <col min="10358" max="10358" width="9.21875" bestFit="1" customWidth="1"/>
    <col min="10359" max="10359" width="7.21875" bestFit="1" customWidth="1"/>
    <col min="10360" max="10360" width="6" bestFit="1" customWidth="1"/>
    <col min="10361" max="10361" width="7.21875" bestFit="1" customWidth="1"/>
    <col min="10362" max="10362" width="9.21875" bestFit="1" customWidth="1"/>
    <col min="10363" max="10363" width="6" bestFit="1" customWidth="1"/>
    <col min="10364" max="10364" width="9.21875" bestFit="1" customWidth="1"/>
    <col min="10365" max="10365" width="6.21875" bestFit="1" customWidth="1"/>
    <col min="10366" max="10366" width="9.21875" bestFit="1" customWidth="1"/>
    <col min="10367" max="10367" width="6" bestFit="1" customWidth="1"/>
    <col min="10368" max="10369" width="7.21875" bestFit="1" customWidth="1"/>
    <col min="10370" max="10370" width="5" bestFit="1" customWidth="1"/>
    <col min="10371" max="10371" width="7.21875" bestFit="1" customWidth="1"/>
    <col min="10372" max="10372" width="8.21875" bestFit="1" customWidth="1"/>
    <col min="10373" max="10373" width="9.21875" bestFit="1" customWidth="1"/>
    <col min="10374" max="10374" width="7" bestFit="1" customWidth="1"/>
    <col min="10375" max="10375" width="7.21875" bestFit="1" customWidth="1"/>
    <col min="10376" max="10376" width="10.21875" bestFit="1" customWidth="1"/>
    <col min="10377" max="10377" width="9.21875" bestFit="1" customWidth="1"/>
    <col min="10378" max="10378" width="6" bestFit="1" customWidth="1"/>
    <col min="10379" max="10379" width="3" bestFit="1" customWidth="1"/>
    <col min="10380" max="10381" width="7.21875" bestFit="1" customWidth="1"/>
    <col min="10382" max="10382" width="5" bestFit="1" customWidth="1"/>
    <col min="10383" max="10383" width="7.21875" bestFit="1" customWidth="1"/>
    <col min="10384" max="10384" width="8.21875" bestFit="1" customWidth="1"/>
    <col min="10385" max="10385" width="9.21875" bestFit="1" customWidth="1"/>
    <col min="10386" max="10386" width="6" bestFit="1" customWidth="1"/>
    <col min="10387" max="10387" width="6.21875" bestFit="1" customWidth="1"/>
    <col min="10388" max="10388" width="8.21875" bestFit="1" customWidth="1"/>
    <col min="10389" max="10389" width="6" bestFit="1" customWidth="1"/>
    <col min="10390" max="10390" width="7.21875" bestFit="1" customWidth="1"/>
    <col min="10391" max="10392" width="9.21875" bestFit="1" customWidth="1"/>
    <col min="10393" max="10393" width="6" bestFit="1" customWidth="1"/>
    <col min="10394" max="10395" width="7.21875" bestFit="1" customWidth="1"/>
    <col min="10396" max="10396" width="5" bestFit="1" customWidth="1"/>
    <col min="10397" max="10397" width="8.21875" bestFit="1" customWidth="1"/>
    <col min="10398" max="10398" width="7.21875" bestFit="1" customWidth="1"/>
    <col min="10399" max="10399" width="6" bestFit="1" customWidth="1"/>
    <col min="10400" max="10400" width="7.21875" bestFit="1" customWidth="1"/>
    <col min="10401" max="10402" width="9.21875" bestFit="1" customWidth="1"/>
    <col min="10403" max="10403" width="6" bestFit="1" customWidth="1"/>
    <col min="10404" max="10405" width="7.21875" bestFit="1" customWidth="1"/>
    <col min="10406" max="10406" width="9.21875" bestFit="1" customWidth="1"/>
    <col min="10407" max="10407" width="6" bestFit="1" customWidth="1"/>
    <col min="10408" max="10408" width="7.21875" bestFit="1" customWidth="1"/>
    <col min="10409" max="10409" width="8.21875" bestFit="1" customWidth="1"/>
    <col min="10410" max="10410" width="9.21875" bestFit="1" customWidth="1"/>
    <col min="10411" max="10411" width="6" bestFit="1" customWidth="1"/>
    <col min="10412" max="10412" width="7.21875" bestFit="1" customWidth="1"/>
    <col min="10413" max="10413" width="6" bestFit="1" customWidth="1"/>
    <col min="10414" max="10414" width="9.21875" bestFit="1" customWidth="1"/>
    <col min="10415" max="10415" width="7.21875" bestFit="1" customWidth="1"/>
    <col min="10416" max="10416" width="9.21875" bestFit="1" customWidth="1"/>
    <col min="10417" max="10417" width="6" bestFit="1" customWidth="1"/>
    <col min="10418" max="10420" width="9.21875" bestFit="1" customWidth="1"/>
    <col min="10421" max="10421" width="6" bestFit="1" customWidth="1"/>
    <col min="10422" max="10422" width="7.21875" bestFit="1" customWidth="1"/>
    <col min="10423" max="10423" width="5" bestFit="1" customWidth="1"/>
    <col min="10424" max="10424" width="8.21875" bestFit="1" customWidth="1"/>
    <col min="10425" max="10425" width="6" bestFit="1" customWidth="1"/>
    <col min="10426" max="10426" width="9.21875" bestFit="1" customWidth="1"/>
    <col min="10427" max="10427" width="7.21875" bestFit="1" customWidth="1"/>
    <col min="10428" max="10428" width="9.21875" bestFit="1" customWidth="1"/>
    <col min="10429" max="10429" width="6" bestFit="1" customWidth="1"/>
    <col min="10430" max="10430" width="9.21875" bestFit="1" customWidth="1"/>
    <col min="10431" max="10431" width="7.21875" bestFit="1" customWidth="1"/>
    <col min="10432" max="10432" width="9.21875" bestFit="1" customWidth="1"/>
    <col min="10433" max="10433" width="6" bestFit="1" customWidth="1"/>
    <col min="10434" max="10435" width="7.21875" bestFit="1" customWidth="1"/>
    <col min="10436" max="10436" width="7" bestFit="1" customWidth="1"/>
    <col min="10437" max="10437" width="7.21875" bestFit="1" customWidth="1"/>
    <col min="10438" max="10438" width="10.21875" bestFit="1" customWidth="1"/>
    <col min="10439" max="10439" width="9.21875" bestFit="1" customWidth="1"/>
    <col min="10440" max="10440" width="6" bestFit="1" customWidth="1"/>
    <col min="10441" max="10442" width="7.21875" bestFit="1" customWidth="1"/>
    <col min="10443" max="10443" width="9.21875" bestFit="1" customWidth="1"/>
    <col min="10444" max="10444" width="6" bestFit="1" customWidth="1"/>
    <col min="10445" max="10445" width="7.21875" bestFit="1" customWidth="1"/>
    <col min="10446" max="10446" width="6.21875" bestFit="1" customWidth="1"/>
    <col min="10447" max="10447" width="9.21875" bestFit="1" customWidth="1"/>
    <col min="10448" max="10448" width="6" bestFit="1" customWidth="1"/>
    <col min="10449" max="10449" width="8.21875" bestFit="1" customWidth="1"/>
    <col min="10450" max="10450" width="7.21875" bestFit="1" customWidth="1"/>
    <col min="10451" max="10451" width="5" bestFit="1" customWidth="1"/>
    <col min="10452" max="10453" width="8.21875" bestFit="1" customWidth="1"/>
    <col min="10454" max="10454" width="9.21875" bestFit="1" customWidth="1"/>
    <col min="10455" max="10455" width="6" bestFit="1" customWidth="1"/>
    <col min="10456" max="10457" width="7.21875" bestFit="1" customWidth="1"/>
    <col min="10458" max="10458" width="5" bestFit="1" customWidth="1"/>
    <col min="10459" max="10459" width="8.21875" bestFit="1" customWidth="1"/>
    <col min="10460" max="10460" width="7.21875" bestFit="1" customWidth="1"/>
    <col min="10461" max="10461" width="7" bestFit="1" customWidth="1"/>
    <col min="10462" max="10462" width="10.21875" bestFit="1" customWidth="1"/>
    <col min="10463" max="10463" width="8.21875" bestFit="1" customWidth="1"/>
    <col min="10464" max="10464" width="6" bestFit="1" customWidth="1"/>
    <col min="10465" max="10467" width="9.21875" bestFit="1" customWidth="1"/>
    <col min="10468" max="10468" width="6" bestFit="1" customWidth="1"/>
    <col min="10469" max="10469" width="9.21875" bestFit="1" customWidth="1"/>
    <col min="10470" max="10470" width="7.21875" bestFit="1" customWidth="1"/>
    <col min="10471" max="10471" width="9.21875" bestFit="1" customWidth="1"/>
    <col min="10472" max="10472" width="6" bestFit="1" customWidth="1"/>
    <col min="10473" max="10473" width="7.21875" bestFit="1" customWidth="1"/>
    <col min="10474" max="10474" width="5" bestFit="1" customWidth="1"/>
    <col min="10475" max="10475" width="8.21875" bestFit="1" customWidth="1"/>
    <col min="10476" max="10476" width="7.21875" bestFit="1" customWidth="1"/>
    <col min="10477" max="10477" width="9.21875" bestFit="1" customWidth="1"/>
    <col min="10478" max="10478" width="6" bestFit="1" customWidth="1"/>
    <col min="10479" max="10479" width="7.21875" bestFit="1" customWidth="1"/>
    <col min="10480" max="10480" width="5" bestFit="1" customWidth="1"/>
    <col min="10481" max="10481" width="8.21875" bestFit="1" customWidth="1"/>
    <col min="10482" max="10482" width="6" bestFit="1" customWidth="1"/>
    <col min="10483" max="10483" width="9.21875" bestFit="1" customWidth="1"/>
    <col min="10484" max="10484" width="7.21875" bestFit="1" customWidth="1"/>
    <col min="10485" max="10485" width="5" bestFit="1" customWidth="1"/>
    <col min="10486" max="10486" width="8.21875" bestFit="1" customWidth="1"/>
    <col min="10487" max="10487" width="7.21875" bestFit="1" customWidth="1"/>
    <col min="10488" max="10488" width="9.21875" bestFit="1" customWidth="1"/>
    <col min="10489" max="10489" width="6" bestFit="1" customWidth="1"/>
    <col min="10490" max="10490" width="7.21875" bestFit="1" customWidth="1"/>
    <col min="10491" max="10491" width="5" bestFit="1" customWidth="1"/>
    <col min="10492" max="10492" width="8.21875" bestFit="1" customWidth="1"/>
    <col min="10493" max="10493" width="7.21875" bestFit="1" customWidth="1"/>
    <col min="10494" max="10494" width="9.21875" bestFit="1" customWidth="1"/>
    <col min="10495" max="10495" width="6" bestFit="1" customWidth="1"/>
    <col min="10496" max="10496" width="8.21875" bestFit="1" customWidth="1"/>
    <col min="10497" max="10497" width="7.21875" bestFit="1" customWidth="1"/>
    <col min="10498" max="10498" width="6" bestFit="1" customWidth="1"/>
    <col min="10499" max="10499" width="9.21875" bestFit="1" customWidth="1"/>
    <col min="10500" max="10500" width="8.21875" bestFit="1" customWidth="1"/>
    <col min="10501" max="10501" width="4" bestFit="1" customWidth="1"/>
    <col min="10502" max="10502" width="7.21875" bestFit="1" customWidth="1"/>
    <col min="10503" max="10503" width="6.21875" bestFit="1" customWidth="1"/>
    <col min="10504" max="10504" width="9.21875" bestFit="1" customWidth="1"/>
    <col min="10505" max="10505" width="6" bestFit="1" customWidth="1"/>
    <col min="10506" max="10506" width="8.21875" bestFit="1" customWidth="1"/>
    <col min="10507" max="10507" width="6" bestFit="1" customWidth="1"/>
    <col min="10508" max="10508" width="9.21875" bestFit="1" customWidth="1"/>
    <col min="10509" max="10509" width="6" bestFit="1" customWidth="1"/>
    <col min="10510" max="10510" width="9.21875" bestFit="1" customWidth="1"/>
    <col min="10511" max="10511" width="7.21875" bestFit="1" customWidth="1"/>
    <col min="10512" max="10512" width="9.21875" bestFit="1" customWidth="1"/>
    <col min="10513" max="10513" width="6" bestFit="1" customWidth="1"/>
    <col min="10514" max="10514" width="8.21875" bestFit="1" customWidth="1"/>
    <col min="10515" max="10515" width="7.21875" bestFit="1" customWidth="1"/>
    <col min="10516" max="10516" width="5" bestFit="1" customWidth="1"/>
    <col min="10517" max="10517" width="7.21875" bestFit="1" customWidth="1"/>
    <col min="10518" max="10518" width="8.21875" bestFit="1" customWidth="1"/>
    <col min="10519" max="10519" width="7" bestFit="1" customWidth="1"/>
    <col min="10520" max="10520" width="7.21875" bestFit="1" customWidth="1"/>
    <col min="10521" max="10521" width="10.21875" bestFit="1" customWidth="1"/>
    <col min="10522" max="10522" width="9.21875" bestFit="1" customWidth="1"/>
    <col min="10523" max="10523" width="6" bestFit="1" customWidth="1"/>
    <col min="10524" max="10524" width="7.21875" bestFit="1" customWidth="1"/>
    <col min="10525" max="10525" width="6" bestFit="1" customWidth="1"/>
    <col min="10526" max="10526" width="9.21875" bestFit="1" customWidth="1"/>
    <col min="10527" max="10527" width="7.21875" bestFit="1" customWidth="1"/>
    <col min="10528" max="10528" width="9.21875" bestFit="1" customWidth="1"/>
    <col min="10529" max="10529" width="6" bestFit="1" customWidth="1"/>
    <col min="10530" max="10531" width="7.21875" bestFit="1" customWidth="1"/>
    <col min="10532" max="10532" width="9.21875" bestFit="1" customWidth="1"/>
    <col min="10533" max="10533" width="6" bestFit="1" customWidth="1"/>
    <col min="10534" max="10534" width="9.21875" bestFit="1" customWidth="1"/>
    <col min="10535" max="10535" width="7.21875" bestFit="1" customWidth="1"/>
    <col min="10536" max="10536" width="6" bestFit="1" customWidth="1"/>
    <col min="10537" max="10537" width="9.21875" bestFit="1" customWidth="1"/>
    <col min="10538" max="10538" width="8.21875" bestFit="1" customWidth="1"/>
    <col min="10539" max="10539" width="9.21875" bestFit="1" customWidth="1"/>
    <col min="10540" max="10540" width="6" bestFit="1" customWidth="1"/>
    <col min="10541" max="10541" width="7.21875" bestFit="1" customWidth="1"/>
    <col min="10542" max="10542" width="9.21875" bestFit="1" customWidth="1"/>
    <col min="10543" max="10543" width="6" bestFit="1" customWidth="1"/>
    <col min="10544" max="10546" width="9.21875" bestFit="1" customWidth="1"/>
    <col min="10547" max="10547" width="6" bestFit="1" customWidth="1"/>
    <col min="10548" max="10549" width="7.21875" bestFit="1" customWidth="1"/>
    <col min="10550" max="10550" width="9.21875" bestFit="1" customWidth="1"/>
    <col min="10551" max="10551" width="6" bestFit="1" customWidth="1"/>
    <col min="10552" max="10552" width="9.21875" bestFit="1" customWidth="1"/>
    <col min="10553" max="10553" width="7.21875" bestFit="1" customWidth="1"/>
    <col min="10554" max="10554" width="9.21875" bestFit="1" customWidth="1"/>
    <col min="10555" max="10555" width="7" bestFit="1" customWidth="1"/>
    <col min="10556" max="10556" width="10.21875" bestFit="1" customWidth="1"/>
    <col min="10557" max="10557" width="7.21875" bestFit="1" customWidth="1"/>
    <col min="10558" max="10558" width="4" bestFit="1" customWidth="1"/>
    <col min="10559" max="10560" width="7.21875" bestFit="1" customWidth="1"/>
    <col min="10561" max="10561" width="9.21875" bestFit="1" customWidth="1"/>
    <col min="10562" max="10562" width="6" bestFit="1" customWidth="1"/>
    <col min="10563" max="10564" width="7.21875" bestFit="1" customWidth="1"/>
    <col min="10565" max="10565" width="9.21875" bestFit="1" customWidth="1"/>
    <col min="10566" max="10566" width="6" bestFit="1" customWidth="1"/>
    <col min="10567" max="10567" width="7.21875" bestFit="1" customWidth="1"/>
    <col min="10568" max="10568" width="8.21875" bestFit="1" customWidth="1"/>
    <col min="10569" max="10569" width="9.21875" bestFit="1" customWidth="1"/>
    <col min="10570" max="10570" width="6" bestFit="1" customWidth="1"/>
    <col min="10571" max="10572" width="7.21875" bestFit="1" customWidth="1"/>
    <col min="10573" max="10573" width="9.21875" bestFit="1" customWidth="1"/>
    <col min="10574" max="10574" width="6" bestFit="1" customWidth="1"/>
    <col min="10575" max="10576" width="7.21875" bestFit="1" customWidth="1"/>
    <col min="10577" max="10577" width="5" bestFit="1" customWidth="1"/>
    <col min="10578" max="10578" width="7.21875" bestFit="1" customWidth="1"/>
    <col min="10579" max="10579" width="8.21875" bestFit="1" customWidth="1"/>
    <col min="10580" max="10580" width="9.21875" bestFit="1" customWidth="1"/>
    <col min="10581" max="10581" width="6" bestFit="1" customWidth="1"/>
    <col min="10582" max="10583" width="7.21875" bestFit="1" customWidth="1"/>
    <col min="10584" max="10584" width="6" bestFit="1" customWidth="1"/>
    <col min="10585" max="10585" width="9.21875" bestFit="1" customWidth="1"/>
    <col min="10586" max="10586" width="7.21875" bestFit="1" customWidth="1"/>
    <col min="10587" max="10587" width="5" bestFit="1" customWidth="1"/>
    <col min="10588" max="10588" width="8.21875" bestFit="1" customWidth="1"/>
    <col min="10589" max="10589" width="7.21875" bestFit="1" customWidth="1"/>
    <col min="10590" max="10590" width="9.21875" bestFit="1" customWidth="1"/>
    <col min="10591" max="10591" width="6" bestFit="1" customWidth="1"/>
    <col min="10592" max="10593" width="7.21875" bestFit="1" customWidth="1"/>
    <col min="10594" max="10594" width="9.21875" bestFit="1" customWidth="1"/>
    <col min="10595" max="10595" width="6" bestFit="1" customWidth="1"/>
    <col min="10596" max="10597" width="7.21875" bestFit="1" customWidth="1"/>
    <col min="10598" max="10598" width="6" bestFit="1" customWidth="1"/>
    <col min="10599" max="10599" width="7.21875" bestFit="1" customWidth="1"/>
    <col min="10600" max="10600" width="9.21875" bestFit="1" customWidth="1"/>
    <col min="10601" max="10601" width="6" bestFit="1" customWidth="1"/>
    <col min="10602" max="10604" width="9.21875" bestFit="1" customWidth="1"/>
    <col min="10605" max="10605" width="6" bestFit="1" customWidth="1"/>
    <col min="10606" max="10606" width="8.21875" bestFit="1" customWidth="1"/>
    <col min="10607" max="10607" width="6" bestFit="1" customWidth="1"/>
    <col min="10608" max="10608" width="9.21875" bestFit="1" customWidth="1"/>
    <col min="10609" max="10609" width="4" bestFit="1" customWidth="1"/>
    <col min="10610" max="10610" width="6.21875" bestFit="1" customWidth="1"/>
    <col min="10611" max="10611" width="7.21875" bestFit="1" customWidth="1"/>
    <col min="10612" max="10612" width="5" bestFit="1" customWidth="1"/>
    <col min="10613" max="10613" width="7.21875" bestFit="1" customWidth="1"/>
    <col min="10614" max="10614" width="8.21875" bestFit="1" customWidth="1"/>
    <col min="10615" max="10615" width="9.21875" bestFit="1" customWidth="1"/>
    <col min="10616" max="10616" width="6" bestFit="1" customWidth="1"/>
    <col min="10617" max="10617" width="7.21875" bestFit="1" customWidth="1"/>
    <col min="10618" max="10618" width="6.21875" bestFit="1" customWidth="1"/>
    <col min="10619" max="10619" width="9.21875" bestFit="1" customWidth="1"/>
    <col min="10620" max="10620" width="6" bestFit="1" customWidth="1"/>
    <col min="10621" max="10621" width="7.21875" bestFit="1" customWidth="1"/>
    <col min="10622" max="10622" width="5" bestFit="1" customWidth="1"/>
    <col min="10623" max="10623" width="8.21875" bestFit="1" customWidth="1"/>
    <col min="10624" max="10624" width="7.21875" bestFit="1" customWidth="1"/>
    <col min="10625" max="10625" width="6" bestFit="1" customWidth="1"/>
    <col min="10626" max="10626" width="7.21875" bestFit="1" customWidth="1"/>
    <col min="10627" max="10628" width="9.21875" bestFit="1" customWidth="1"/>
    <col min="10629" max="10629" width="6" bestFit="1" customWidth="1"/>
    <col min="10630" max="10630" width="9.21875" bestFit="1" customWidth="1"/>
    <col min="10631" max="10631" width="7.21875" bestFit="1" customWidth="1"/>
    <col min="10632" max="10632" width="5" bestFit="1" customWidth="1"/>
    <col min="10633" max="10633" width="8.21875" bestFit="1" customWidth="1"/>
    <col min="10634" max="10634" width="7.21875" bestFit="1" customWidth="1"/>
    <col min="10635" max="10635" width="9.21875" bestFit="1" customWidth="1"/>
    <col min="10636" max="10636" width="6" bestFit="1" customWidth="1"/>
    <col min="10637" max="10637" width="8.21875" bestFit="1" customWidth="1"/>
    <col min="10638" max="10638" width="7.21875" bestFit="1" customWidth="1"/>
    <col min="10639" max="10639" width="5" bestFit="1" customWidth="1"/>
    <col min="10640" max="10640" width="8.21875" bestFit="1" customWidth="1"/>
    <col min="10641" max="10641" width="7.21875" bestFit="1" customWidth="1"/>
    <col min="10642" max="10642" width="9.21875" bestFit="1" customWidth="1"/>
    <col min="10643" max="10643" width="6" bestFit="1" customWidth="1"/>
    <col min="10644" max="10644" width="6.21875" bestFit="1" customWidth="1"/>
    <col min="10645" max="10645" width="7.21875" bestFit="1" customWidth="1"/>
    <col min="10646" max="10646" width="9.21875" bestFit="1" customWidth="1"/>
    <col min="10647" max="10647" width="6" bestFit="1" customWidth="1"/>
    <col min="10648" max="10648" width="9.21875" bestFit="1" customWidth="1"/>
    <col min="10649" max="10649" width="7.21875" bestFit="1" customWidth="1"/>
    <col min="10650" max="10650" width="5" bestFit="1" customWidth="1"/>
    <col min="10651" max="10651" width="7.21875" bestFit="1" customWidth="1"/>
    <col min="10652" max="10652" width="8.21875" bestFit="1" customWidth="1"/>
    <col min="10653" max="10653" width="6" bestFit="1" customWidth="1"/>
    <col min="10654" max="10654" width="7.21875" bestFit="1" customWidth="1"/>
    <col min="10655" max="10656" width="9.21875" bestFit="1" customWidth="1"/>
    <col min="10657" max="10657" width="6" bestFit="1" customWidth="1"/>
    <col min="10658" max="10659" width="7.21875" bestFit="1" customWidth="1"/>
    <col min="10660" max="10660" width="5" bestFit="1" customWidth="1"/>
    <col min="10661" max="10662" width="8.21875" bestFit="1" customWidth="1"/>
    <col min="10663" max="10663" width="9.21875" bestFit="1" customWidth="1"/>
    <col min="10664" max="10664" width="6" bestFit="1" customWidth="1"/>
    <col min="10665" max="10665" width="9.21875" bestFit="1" customWidth="1"/>
    <col min="10666" max="10666" width="7" bestFit="1" customWidth="1"/>
    <col min="10667" max="10667" width="10.21875" bestFit="1" customWidth="1"/>
    <col min="10668" max="10668" width="7" bestFit="1" customWidth="1"/>
    <col min="10669" max="10669" width="10.21875" bestFit="1" customWidth="1"/>
    <col min="10670" max="10670" width="7.21875" bestFit="1" customWidth="1"/>
    <col min="10671" max="10671" width="9.21875" bestFit="1" customWidth="1"/>
    <col min="10672" max="10672" width="7" bestFit="1" customWidth="1"/>
    <col min="10673" max="10673" width="9.21875" bestFit="1" customWidth="1"/>
    <col min="10674" max="10674" width="10.21875" bestFit="1" customWidth="1"/>
    <col min="10675" max="10675" width="9.21875" bestFit="1" customWidth="1"/>
    <col min="10676" max="10676" width="6" bestFit="1" customWidth="1"/>
    <col min="10677" max="10677" width="9.21875" bestFit="1" customWidth="1"/>
    <col min="10678" max="10678" width="7.21875" bestFit="1" customWidth="1"/>
    <col min="10679" max="10679" width="7" bestFit="1" customWidth="1"/>
    <col min="10680" max="10680" width="7.21875" bestFit="1" customWidth="1"/>
    <col min="10681" max="10681" width="10.21875" bestFit="1" customWidth="1"/>
    <col min="10682" max="10682" width="9.21875" bestFit="1" customWidth="1"/>
    <col min="10683" max="10683" width="6" bestFit="1" customWidth="1"/>
    <col min="10684" max="10684" width="9.21875" bestFit="1" customWidth="1"/>
    <col min="10685" max="10685" width="7.21875" bestFit="1" customWidth="1"/>
    <col min="10686" max="10686" width="9.21875" bestFit="1" customWidth="1"/>
    <col min="10687" max="10687" width="6" bestFit="1" customWidth="1"/>
    <col min="10688" max="10689" width="6.21875" bestFit="1" customWidth="1"/>
    <col min="10690" max="10690" width="9.21875" bestFit="1" customWidth="1"/>
    <col min="10691" max="10691" width="6" bestFit="1" customWidth="1"/>
    <col min="10692" max="10692" width="9.21875" bestFit="1" customWidth="1"/>
    <col min="10693" max="10693" width="6" bestFit="1" customWidth="1"/>
    <col min="10694" max="10694" width="9.21875" bestFit="1" customWidth="1"/>
    <col min="10695" max="10695" width="7" bestFit="1" customWidth="1"/>
    <col min="10696" max="10696" width="10.21875" bestFit="1" customWidth="1"/>
    <col min="10697" max="10697" width="7" bestFit="1" customWidth="1"/>
    <col min="10698" max="10698" width="10.21875" bestFit="1" customWidth="1"/>
    <col min="10699" max="10699" width="7.21875" bestFit="1" customWidth="1"/>
    <col min="10700" max="10700" width="9.21875" bestFit="1" customWidth="1"/>
    <col min="10701" max="10701" width="6" bestFit="1" customWidth="1"/>
    <col min="10702" max="10702" width="7.21875" bestFit="1" customWidth="1"/>
    <col min="10703" max="10703" width="4" bestFit="1" customWidth="1"/>
    <col min="10704" max="10705" width="7.21875" bestFit="1" customWidth="1"/>
    <col min="10706" max="10706" width="6" bestFit="1" customWidth="1"/>
    <col min="10707" max="10707" width="6.21875" bestFit="1" customWidth="1"/>
    <col min="10708" max="10709" width="9.21875" bestFit="1" customWidth="1"/>
    <col min="10710" max="10710" width="6" bestFit="1" customWidth="1"/>
    <col min="10711" max="10711" width="7.21875" bestFit="1" customWidth="1"/>
    <col min="10712" max="10712" width="4" bestFit="1" customWidth="1"/>
    <col min="10713" max="10714" width="7.21875" bestFit="1" customWidth="1"/>
    <col min="10715" max="10715" width="9.21875" bestFit="1" customWidth="1"/>
    <col min="10716" max="10716" width="6" bestFit="1" customWidth="1"/>
    <col min="10717" max="10717" width="8.21875" bestFit="1" customWidth="1"/>
    <col min="10718" max="10718" width="7.21875" bestFit="1" customWidth="1"/>
    <col min="10719" max="10719" width="7" bestFit="1" customWidth="1"/>
    <col min="10720" max="10720" width="10.21875" bestFit="1" customWidth="1"/>
    <col min="10721" max="10721" width="8.21875" bestFit="1" customWidth="1"/>
    <col min="10722" max="10722" width="6" bestFit="1" customWidth="1"/>
    <col min="10723" max="10725" width="9.21875" bestFit="1" customWidth="1"/>
    <col min="10726" max="10726" width="6" bestFit="1" customWidth="1"/>
    <col min="10727" max="10727" width="9.21875" bestFit="1" customWidth="1"/>
    <col min="10728" max="10728" width="7.21875" bestFit="1" customWidth="1"/>
    <col min="10729" max="10729" width="9.21875" bestFit="1" customWidth="1"/>
    <col min="10730" max="10730" width="6" bestFit="1" customWidth="1"/>
    <col min="10731" max="10731" width="7.21875" bestFit="1" customWidth="1"/>
    <col min="10732" max="10732" width="8.21875" bestFit="1" customWidth="1"/>
    <col min="10733" max="10733" width="9.21875" bestFit="1" customWidth="1"/>
    <col min="10734" max="10734" width="6" bestFit="1" customWidth="1"/>
    <col min="10735" max="10735" width="8.21875" bestFit="1" customWidth="1"/>
    <col min="10736" max="10736" width="7" bestFit="1" customWidth="1"/>
    <col min="10737" max="10737" width="10.21875" bestFit="1" customWidth="1"/>
    <col min="10738" max="10738" width="7.21875" bestFit="1" customWidth="1"/>
    <col min="10739" max="10739" width="9.21875" bestFit="1" customWidth="1"/>
    <col min="10740" max="10740" width="6" bestFit="1" customWidth="1"/>
    <col min="10741" max="10742" width="8.21875" bestFit="1" customWidth="1"/>
    <col min="10743" max="10743" width="9.21875" bestFit="1" customWidth="1"/>
    <col min="10744" max="10744" width="6" bestFit="1" customWidth="1"/>
    <col min="10745" max="10745" width="7.21875" bestFit="1" customWidth="1"/>
    <col min="10746" max="10747" width="9.21875" bestFit="1" customWidth="1"/>
    <col min="10748" max="10748" width="6" bestFit="1" customWidth="1"/>
    <col min="10749" max="10751" width="9.21875" bestFit="1" customWidth="1"/>
    <col min="10752" max="10752" width="6" bestFit="1" customWidth="1"/>
    <col min="10753" max="10754" width="7.21875" bestFit="1" customWidth="1"/>
    <col min="10755" max="10755" width="9.21875" bestFit="1" customWidth="1"/>
    <col min="10756" max="10756" width="6" bestFit="1" customWidth="1"/>
    <col min="10757" max="10758" width="7.21875" bestFit="1" customWidth="1"/>
    <col min="10759" max="10759" width="7" bestFit="1" customWidth="1"/>
    <col min="10760" max="10760" width="10.21875" bestFit="1" customWidth="1"/>
    <col min="10761" max="10761" width="9.21875" bestFit="1" customWidth="1"/>
    <col min="10762" max="10762" width="6" bestFit="1" customWidth="1"/>
    <col min="10763" max="10765" width="9.21875" bestFit="1" customWidth="1"/>
    <col min="10766" max="10766" width="6" bestFit="1" customWidth="1"/>
    <col min="10767" max="10767" width="8.21875" bestFit="1" customWidth="1"/>
    <col min="10768" max="10768" width="7.21875" bestFit="1" customWidth="1"/>
    <col min="10769" max="10769" width="5" bestFit="1" customWidth="1"/>
    <col min="10770" max="10770" width="7.21875" bestFit="1" customWidth="1"/>
    <col min="10771" max="10771" width="8.21875" bestFit="1" customWidth="1"/>
    <col min="10772" max="10772" width="9.21875" bestFit="1" customWidth="1"/>
    <col min="10773" max="10773" width="6" bestFit="1" customWidth="1"/>
    <col min="10774" max="10774" width="7.21875" bestFit="1" customWidth="1"/>
    <col min="10775" max="10775" width="6" bestFit="1" customWidth="1"/>
    <col min="10776" max="10776" width="9.21875" bestFit="1" customWidth="1"/>
    <col min="10777" max="10777" width="7.21875" bestFit="1" customWidth="1"/>
    <col min="10778" max="10778" width="9.21875" bestFit="1" customWidth="1"/>
    <col min="10779" max="10779" width="6" bestFit="1" customWidth="1"/>
    <col min="10780" max="10780" width="7.21875" bestFit="1" customWidth="1"/>
    <col min="10781" max="10781" width="6" bestFit="1" customWidth="1"/>
    <col min="10782" max="10782" width="9.21875" bestFit="1" customWidth="1"/>
    <col min="10783" max="10783" width="2" bestFit="1" customWidth="1"/>
    <col min="10784" max="10784" width="6.21875" bestFit="1" customWidth="1"/>
    <col min="10785" max="10785" width="7.21875" bestFit="1" customWidth="1"/>
    <col min="10786" max="10786" width="4" bestFit="1" customWidth="1"/>
    <col min="10787" max="10788" width="7.21875" bestFit="1" customWidth="1"/>
    <col min="10789" max="10789" width="9.21875" bestFit="1" customWidth="1"/>
    <col min="10790" max="10790" width="6" bestFit="1" customWidth="1"/>
    <col min="10791" max="10791" width="8.21875" bestFit="1" customWidth="1"/>
    <col min="10792" max="10792" width="7.21875" bestFit="1" customWidth="1"/>
    <col min="10793" max="10793" width="9.21875" bestFit="1" customWidth="1"/>
    <col min="10794" max="10794" width="6" bestFit="1" customWidth="1"/>
    <col min="10795" max="10796" width="7.21875" bestFit="1" customWidth="1"/>
    <col min="10797" max="10797" width="6" bestFit="1" customWidth="1"/>
    <col min="10798" max="10798" width="7.21875" bestFit="1" customWidth="1"/>
    <col min="10799" max="10800" width="9.21875" bestFit="1" customWidth="1"/>
    <col min="10801" max="10801" width="6" bestFit="1" customWidth="1"/>
    <col min="10802" max="10802" width="8.21875" bestFit="1" customWidth="1"/>
    <col min="10803" max="10803" width="7.21875" bestFit="1" customWidth="1"/>
    <col min="10804" max="10804" width="9.21875" bestFit="1" customWidth="1"/>
    <col min="10805" max="10805" width="6" bestFit="1" customWidth="1"/>
    <col min="10806" max="10806" width="9.21875" bestFit="1" customWidth="1"/>
    <col min="10807" max="10807" width="7.21875" bestFit="1" customWidth="1"/>
    <col min="10808" max="10808" width="9.21875" bestFit="1" customWidth="1"/>
    <col min="10809" max="10809" width="6" bestFit="1" customWidth="1"/>
    <col min="10810" max="10810" width="8.21875" bestFit="1" customWidth="1"/>
    <col min="10811" max="10811" width="7.21875" bestFit="1" customWidth="1"/>
    <col min="10812" max="10812" width="5" bestFit="1" customWidth="1"/>
    <col min="10813" max="10813" width="7.21875" bestFit="1" customWidth="1"/>
    <col min="10814" max="10814" width="8.21875" bestFit="1" customWidth="1"/>
    <col min="10815" max="10815" width="9.21875" bestFit="1" customWidth="1"/>
    <col min="10816" max="10816" width="6" bestFit="1" customWidth="1"/>
    <col min="10817" max="10818" width="7.21875" bestFit="1" customWidth="1"/>
    <col min="10819" max="10819" width="5" bestFit="1" customWidth="1"/>
    <col min="10820" max="10820" width="7.21875" bestFit="1" customWidth="1"/>
    <col min="10821" max="10821" width="8.21875" bestFit="1" customWidth="1"/>
    <col min="10822" max="10822" width="9.21875" bestFit="1" customWidth="1"/>
    <col min="10823" max="10823" width="6" bestFit="1" customWidth="1"/>
    <col min="10824" max="10824" width="8.21875" bestFit="1" customWidth="1"/>
    <col min="10825" max="10825" width="6" bestFit="1" customWidth="1"/>
    <col min="10826" max="10826" width="9.21875" bestFit="1" customWidth="1"/>
    <col min="10827" max="10827" width="7.21875" bestFit="1" customWidth="1"/>
    <col min="10828" max="10828" width="5" bestFit="1" customWidth="1"/>
    <col min="10829" max="10830" width="8.21875" bestFit="1" customWidth="1"/>
    <col min="10831" max="10831" width="6" bestFit="1" customWidth="1"/>
    <col min="10832" max="10832" width="7.21875" bestFit="1" customWidth="1"/>
    <col min="10833" max="10834" width="9.21875" bestFit="1" customWidth="1"/>
    <col min="10835" max="10835" width="6" bestFit="1" customWidth="1"/>
    <col min="10836" max="10836" width="7.21875" bestFit="1" customWidth="1"/>
    <col min="10837" max="10837" width="6" bestFit="1" customWidth="1"/>
    <col min="10838" max="10838" width="9.21875" bestFit="1" customWidth="1"/>
    <col min="10839" max="10839" width="7.21875" bestFit="1" customWidth="1"/>
    <col min="10840" max="10840" width="9.21875" bestFit="1" customWidth="1"/>
    <col min="10841" max="10841" width="6" bestFit="1" customWidth="1"/>
    <col min="10842" max="10842" width="9.21875" bestFit="1" customWidth="1"/>
    <col min="10843" max="10843" width="7.21875" bestFit="1" customWidth="1"/>
    <col min="10844" max="10844" width="4" bestFit="1" customWidth="1"/>
    <col min="10845" max="10846" width="7.21875" bestFit="1" customWidth="1"/>
    <col min="10847" max="10847" width="9.21875" bestFit="1" customWidth="1"/>
    <col min="10848" max="10848" width="6" bestFit="1" customWidth="1"/>
    <col min="10849" max="10849" width="7.21875" bestFit="1" customWidth="1"/>
    <col min="10850" max="10850" width="8.21875" bestFit="1" customWidth="1"/>
    <col min="10851" max="10851" width="5" bestFit="1" customWidth="1"/>
    <col min="10852" max="10853" width="8.21875" bestFit="1" customWidth="1"/>
    <col min="10854" max="10854" width="9.21875" bestFit="1" customWidth="1"/>
    <col min="10855" max="10855" width="6" bestFit="1" customWidth="1"/>
    <col min="10856" max="10857" width="8.21875" bestFit="1" customWidth="1"/>
    <col min="10858" max="10858" width="9.21875" bestFit="1" customWidth="1"/>
    <col min="10859" max="10859" width="6" bestFit="1" customWidth="1"/>
    <col min="10860" max="10860" width="7.21875" bestFit="1" customWidth="1"/>
    <col min="10861" max="10861" width="8.21875" bestFit="1" customWidth="1"/>
    <col min="10862" max="10862" width="9.21875" bestFit="1" customWidth="1"/>
    <col min="10863" max="10863" width="6" bestFit="1" customWidth="1"/>
    <col min="10864" max="10864" width="8.21875" bestFit="1" customWidth="1"/>
    <col min="10865" max="10865" width="7.21875" bestFit="1" customWidth="1"/>
    <col min="10866" max="10866" width="4" bestFit="1" customWidth="1"/>
    <col min="10867" max="10868" width="7.21875" bestFit="1" customWidth="1"/>
    <col min="10869" max="10869" width="9.21875" bestFit="1" customWidth="1"/>
    <col min="10870" max="10870" width="6" bestFit="1" customWidth="1"/>
    <col min="10871" max="10872" width="7.21875" bestFit="1" customWidth="1"/>
    <col min="10873" max="10873" width="5" bestFit="1" customWidth="1"/>
    <col min="10874" max="10874" width="7.21875" bestFit="1" customWidth="1"/>
    <col min="10875" max="10875" width="8.21875" bestFit="1" customWidth="1"/>
    <col min="10876" max="10876" width="9.21875" bestFit="1" customWidth="1"/>
    <col min="10877" max="10877" width="6" bestFit="1" customWidth="1"/>
    <col min="10878" max="10878" width="7.21875" bestFit="1" customWidth="1"/>
    <col min="10879" max="10879" width="8.21875" bestFit="1" customWidth="1"/>
    <col min="10880" max="10880" width="9.21875" bestFit="1" customWidth="1"/>
    <col min="10881" max="10881" width="7" bestFit="1" customWidth="1"/>
    <col min="10882" max="10882" width="10.21875" bestFit="1" customWidth="1"/>
    <col min="10883" max="10883" width="8.21875" bestFit="1" customWidth="1"/>
    <col min="10884" max="10884" width="5" bestFit="1" customWidth="1"/>
    <col min="10885" max="10885" width="7.21875" bestFit="1" customWidth="1"/>
    <col min="10886" max="10886" width="8.21875" bestFit="1" customWidth="1"/>
    <col min="10887" max="10887" width="9.21875" bestFit="1" customWidth="1"/>
    <col min="10888" max="10888" width="6" bestFit="1" customWidth="1"/>
    <col min="10889" max="10890" width="7.21875" bestFit="1" customWidth="1"/>
    <col min="10891" max="10891" width="9.21875" bestFit="1" customWidth="1"/>
    <col min="10892" max="10892" width="6" bestFit="1" customWidth="1"/>
    <col min="10893" max="10893" width="7.21875" bestFit="1" customWidth="1"/>
    <col min="10894" max="10894" width="7" bestFit="1" customWidth="1"/>
    <col min="10895" max="10895" width="10.21875" bestFit="1" customWidth="1"/>
    <col min="10896" max="10896" width="7.21875" bestFit="1" customWidth="1"/>
    <col min="10897" max="10897" width="9.21875" bestFit="1" customWidth="1"/>
    <col min="10898" max="10898" width="6" bestFit="1" customWidth="1"/>
    <col min="10899" max="10899" width="8.21875" bestFit="1" customWidth="1"/>
    <col min="10900" max="10900" width="6" bestFit="1" customWidth="1"/>
    <col min="10901" max="10901" width="9.21875" bestFit="1" customWidth="1"/>
    <col min="10902" max="10902" width="7.21875" bestFit="1" customWidth="1"/>
    <col min="10903" max="10903" width="9.21875" bestFit="1" customWidth="1"/>
    <col min="10904" max="10904" width="6" bestFit="1" customWidth="1"/>
    <col min="10905" max="10905" width="9.21875" bestFit="1" customWidth="1"/>
    <col min="10906" max="10906" width="7.21875" bestFit="1" customWidth="1"/>
    <col min="10907" max="10907" width="9.21875" bestFit="1" customWidth="1"/>
    <col min="10908" max="10908" width="6" bestFit="1" customWidth="1"/>
    <col min="10909" max="10910" width="7.21875" bestFit="1" customWidth="1"/>
    <col min="10911" max="10911" width="5" bestFit="1" customWidth="1"/>
    <col min="10912" max="10912" width="7.21875" bestFit="1" customWidth="1"/>
    <col min="10913" max="10913" width="8.21875" bestFit="1" customWidth="1"/>
    <col min="10914" max="10914" width="7" bestFit="1" customWidth="1"/>
    <col min="10915" max="10915" width="8.21875" bestFit="1" customWidth="1"/>
    <col min="10916" max="10916" width="10.21875" bestFit="1" customWidth="1"/>
    <col min="10917" max="10917" width="9.21875" bestFit="1" customWidth="1"/>
    <col min="10918" max="10918" width="6" bestFit="1" customWidth="1"/>
    <col min="10919" max="10919" width="7.21875" bestFit="1" customWidth="1"/>
    <col min="10920" max="10920" width="8.21875" bestFit="1" customWidth="1"/>
    <col min="10921" max="10921" width="9.21875" bestFit="1" customWidth="1"/>
    <col min="10922" max="10922" width="6" bestFit="1" customWidth="1"/>
    <col min="10923" max="10924" width="7.21875" bestFit="1" customWidth="1"/>
    <col min="10925" max="10925" width="9.21875" bestFit="1" customWidth="1"/>
    <col min="10926" max="10926" width="6" bestFit="1" customWidth="1"/>
    <col min="10927" max="10927" width="8.21875" bestFit="1" customWidth="1"/>
    <col min="10928" max="10928" width="7.21875" bestFit="1" customWidth="1"/>
    <col min="10929" max="10929" width="9.21875" bestFit="1" customWidth="1"/>
    <col min="10930" max="10930" width="6" bestFit="1" customWidth="1"/>
    <col min="10931" max="10932" width="7.21875" bestFit="1" customWidth="1"/>
    <col min="10933" max="10933" width="4" bestFit="1" customWidth="1"/>
    <col min="10934" max="10935" width="7.21875" bestFit="1" customWidth="1"/>
    <col min="10936" max="10936" width="9.21875" bestFit="1" customWidth="1"/>
    <col min="10937" max="10937" width="6" bestFit="1" customWidth="1"/>
    <col min="10938" max="10938" width="7.21875" bestFit="1" customWidth="1"/>
    <col min="10939" max="10939" width="5" bestFit="1" customWidth="1"/>
    <col min="10940" max="10940" width="8.21875" bestFit="1" customWidth="1"/>
    <col min="10941" max="10941" width="6" bestFit="1" customWidth="1"/>
    <col min="10942" max="10942" width="9.21875" bestFit="1" customWidth="1"/>
    <col min="10943" max="10943" width="7.21875" bestFit="1" customWidth="1"/>
    <col min="10944" max="10944" width="4" bestFit="1" customWidth="1"/>
    <col min="10945" max="10946" width="7.21875" bestFit="1" customWidth="1"/>
    <col min="10947" max="10947" width="9.21875" bestFit="1" customWidth="1"/>
    <col min="10948" max="10948" width="6" bestFit="1" customWidth="1"/>
    <col min="10949" max="10950" width="7.21875" bestFit="1" customWidth="1"/>
    <col min="10951" max="10951" width="9.21875" bestFit="1" customWidth="1"/>
    <col min="10952" max="10952" width="6" bestFit="1" customWidth="1"/>
    <col min="10953" max="10954" width="7.21875" bestFit="1" customWidth="1"/>
    <col min="10955" max="10955" width="5" bestFit="1" customWidth="1"/>
    <col min="10956" max="10956" width="7.21875" bestFit="1" customWidth="1"/>
    <col min="10957" max="10957" width="8.21875" bestFit="1" customWidth="1"/>
    <col min="10958" max="10958" width="6" bestFit="1" customWidth="1"/>
    <col min="10959" max="10959" width="7.21875" bestFit="1" customWidth="1"/>
    <col min="10960" max="10961" width="9.21875" bestFit="1" customWidth="1"/>
    <col min="10962" max="10962" width="6" bestFit="1" customWidth="1"/>
    <col min="10963" max="10963" width="4" bestFit="1" customWidth="1"/>
    <col min="10964" max="10964" width="7.21875" bestFit="1" customWidth="1"/>
    <col min="10965" max="10965" width="5" bestFit="1" customWidth="1"/>
    <col min="10966" max="10966" width="8.21875" bestFit="1" customWidth="1"/>
    <col min="10967" max="10967" width="7.21875" bestFit="1" customWidth="1"/>
    <col min="10968" max="10968" width="9.21875" bestFit="1" customWidth="1"/>
    <col min="10969" max="10969" width="6" bestFit="1" customWidth="1"/>
    <col min="10970" max="10970" width="8.21875" bestFit="1" customWidth="1"/>
    <col min="10971" max="10971" width="6" bestFit="1" customWidth="1"/>
    <col min="10972" max="10972" width="9.21875" bestFit="1" customWidth="1"/>
    <col min="10973" max="10973" width="7.21875" bestFit="1" customWidth="1"/>
    <col min="10974" max="10974" width="9.21875" bestFit="1" customWidth="1"/>
    <col min="10975" max="10975" width="6" bestFit="1" customWidth="1"/>
    <col min="10976" max="10977" width="7.21875" bestFit="1" customWidth="1"/>
    <col min="10978" max="10978" width="9.21875" bestFit="1" customWidth="1"/>
    <col min="10979" max="10979" width="6" bestFit="1" customWidth="1"/>
    <col min="10980" max="10981" width="7.21875" bestFit="1" customWidth="1"/>
    <col min="10982" max="10982" width="9.21875" bestFit="1" customWidth="1"/>
    <col min="10983" max="10983" width="6" bestFit="1" customWidth="1"/>
    <col min="10984" max="10984" width="7.21875" bestFit="1" customWidth="1"/>
    <col min="10985" max="10985" width="2" bestFit="1" customWidth="1"/>
    <col min="10986" max="10986" width="6.21875" bestFit="1" customWidth="1"/>
    <col min="10987" max="10987" width="7.21875" bestFit="1" customWidth="1"/>
    <col min="10988" max="10988" width="9.21875" bestFit="1" customWidth="1"/>
    <col min="10989" max="10989" width="6" bestFit="1" customWidth="1"/>
    <col min="10990" max="10990" width="7.21875" bestFit="1" customWidth="1"/>
    <col min="10991" max="10991" width="4" bestFit="1" customWidth="1"/>
    <col min="10992" max="10993" width="7.21875" bestFit="1" customWidth="1"/>
    <col min="10994" max="10994" width="9.21875" bestFit="1" customWidth="1"/>
    <col min="10995" max="10995" width="6" bestFit="1" customWidth="1"/>
    <col min="10996" max="10996" width="7.21875" bestFit="1" customWidth="1"/>
    <col min="10997" max="10998" width="9.21875" bestFit="1" customWidth="1"/>
    <col min="10999" max="10999" width="6" bestFit="1" customWidth="1"/>
    <col min="11000" max="11000" width="8.21875" bestFit="1" customWidth="1"/>
    <col min="11001" max="11001" width="7.21875" bestFit="1" customWidth="1"/>
    <col min="11002" max="11002" width="9.21875" bestFit="1" customWidth="1"/>
    <col min="11003" max="11003" width="6" bestFit="1" customWidth="1"/>
    <col min="11004" max="11005" width="7.21875" bestFit="1" customWidth="1"/>
    <col min="11006" max="11006" width="9.21875" bestFit="1" customWidth="1"/>
    <col min="11007" max="11007" width="6" bestFit="1" customWidth="1"/>
    <col min="11008" max="11008" width="7.21875" bestFit="1" customWidth="1"/>
    <col min="11009" max="11009" width="6" bestFit="1" customWidth="1"/>
    <col min="11010" max="11010" width="9.21875" bestFit="1" customWidth="1"/>
    <col min="11011" max="11011" width="7.21875" bestFit="1" customWidth="1"/>
    <col min="11012" max="11012" width="9.21875" bestFit="1" customWidth="1"/>
    <col min="11013" max="11013" width="6" bestFit="1" customWidth="1"/>
    <col min="11014" max="11014" width="9.21875" bestFit="1" customWidth="1"/>
    <col min="11015" max="11015" width="7.21875" bestFit="1" customWidth="1"/>
    <col min="11016" max="11016" width="4" bestFit="1" customWidth="1"/>
    <col min="11017" max="11018" width="7.21875" bestFit="1" customWidth="1"/>
    <col min="11019" max="11019" width="4" bestFit="1" customWidth="1"/>
    <col min="11020" max="11021" width="7.21875" bestFit="1" customWidth="1"/>
    <col min="11022" max="11022" width="9.21875" bestFit="1" customWidth="1"/>
    <col min="11023" max="11023" width="6" bestFit="1" customWidth="1"/>
    <col min="11024" max="11024" width="7.21875" bestFit="1" customWidth="1"/>
    <col min="11025" max="11025" width="6" bestFit="1" customWidth="1"/>
    <col min="11026" max="11026" width="9.21875" bestFit="1" customWidth="1"/>
    <col min="11027" max="11027" width="7.21875" bestFit="1" customWidth="1"/>
    <col min="11028" max="11028" width="9.21875" bestFit="1" customWidth="1"/>
    <col min="11029" max="11029" width="6" bestFit="1" customWidth="1"/>
    <col min="11030" max="11030" width="7.21875" bestFit="1" customWidth="1"/>
    <col min="11031" max="11031" width="6" bestFit="1" customWidth="1"/>
    <col min="11032" max="11032" width="9.21875" bestFit="1" customWidth="1"/>
    <col min="11033" max="11033" width="7.21875" bestFit="1" customWidth="1"/>
    <col min="11034" max="11034" width="9.21875" bestFit="1" customWidth="1"/>
    <col min="11035" max="11035" width="6" bestFit="1" customWidth="1"/>
    <col min="11036" max="11036" width="7.21875" bestFit="1" customWidth="1"/>
    <col min="11037" max="11037" width="6" bestFit="1" customWidth="1"/>
    <col min="11038" max="11038" width="9.21875" bestFit="1" customWidth="1"/>
    <col min="11039" max="11039" width="7.21875" bestFit="1" customWidth="1"/>
    <col min="11040" max="11040" width="5" bestFit="1" customWidth="1"/>
    <col min="11041" max="11041" width="8.21875" bestFit="1" customWidth="1"/>
    <col min="11042" max="11042" width="7.21875" bestFit="1" customWidth="1"/>
    <col min="11043" max="11043" width="9.21875" bestFit="1" customWidth="1"/>
    <col min="11044" max="11044" width="6" bestFit="1" customWidth="1"/>
    <col min="11045" max="11046" width="7.21875" bestFit="1" customWidth="1"/>
    <col min="11047" max="11047" width="9.21875" bestFit="1" customWidth="1"/>
    <col min="11048" max="11048" width="6" bestFit="1" customWidth="1"/>
    <col min="11049" max="11049" width="9.21875" bestFit="1" customWidth="1"/>
    <col min="11050" max="11050" width="8.21875" bestFit="1" customWidth="1"/>
    <col min="11051" max="11051" width="6" bestFit="1" customWidth="1"/>
    <col min="11052" max="11052" width="7.21875" bestFit="1" customWidth="1"/>
    <col min="11053" max="11054" width="9.21875" bestFit="1" customWidth="1"/>
    <col min="11055" max="11055" width="6" bestFit="1" customWidth="1"/>
    <col min="11056" max="11057" width="7.21875" bestFit="1" customWidth="1"/>
    <col min="11058" max="11058" width="9.21875" bestFit="1" customWidth="1"/>
    <col min="11059" max="11059" width="6" bestFit="1" customWidth="1"/>
    <col min="11060" max="11060" width="7.21875" bestFit="1" customWidth="1"/>
    <col min="11061" max="11061" width="8.21875" bestFit="1" customWidth="1"/>
    <col min="11062" max="11062" width="9.21875" bestFit="1" customWidth="1"/>
    <col min="11063" max="11063" width="6" bestFit="1" customWidth="1"/>
    <col min="11064" max="11064" width="7.21875" bestFit="1" customWidth="1"/>
    <col min="11065" max="11065" width="5" bestFit="1" customWidth="1"/>
    <col min="11066" max="11066" width="8.21875" bestFit="1" customWidth="1"/>
    <col min="11067" max="11067" width="5" bestFit="1" customWidth="1"/>
    <col min="11068" max="11068" width="8.21875" bestFit="1" customWidth="1"/>
    <col min="11069" max="11069" width="7.21875" bestFit="1" customWidth="1"/>
    <col min="11070" max="11070" width="9.21875" bestFit="1" customWidth="1"/>
    <col min="11071" max="11071" width="6" bestFit="1" customWidth="1"/>
    <col min="11072" max="11072" width="7.21875" bestFit="1" customWidth="1"/>
    <col min="11073" max="11073" width="6" bestFit="1" customWidth="1"/>
    <col min="11074" max="11074" width="9.21875" bestFit="1" customWidth="1"/>
    <col min="11075" max="11075" width="7.21875" bestFit="1" customWidth="1"/>
    <col min="11076" max="11076" width="9.21875" bestFit="1" customWidth="1"/>
    <col min="11077" max="11077" width="7" bestFit="1" customWidth="1"/>
    <col min="11078" max="11078" width="7.21875" bestFit="1" customWidth="1"/>
    <col min="11079" max="11079" width="10.21875" bestFit="1" customWidth="1"/>
    <col min="11080" max="11080" width="9.21875" bestFit="1" customWidth="1"/>
    <col min="11081" max="11081" width="6" bestFit="1" customWidth="1"/>
    <col min="11082" max="11082" width="9.21875" bestFit="1" customWidth="1"/>
    <col min="11083" max="11083" width="7.21875" bestFit="1" customWidth="1"/>
    <col min="11084" max="11084" width="9.21875" bestFit="1" customWidth="1"/>
    <col min="11085" max="11085" width="6" bestFit="1" customWidth="1"/>
    <col min="11086" max="11086" width="8.21875" bestFit="1" customWidth="1"/>
    <col min="11087" max="11087" width="7.21875" bestFit="1" customWidth="1"/>
    <col min="11088" max="11088" width="5" bestFit="1" customWidth="1"/>
    <col min="11089" max="11089" width="7.21875" bestFit="1" customWidth="1"/>
    <col min="11090" max="11090" width="8.21875" bestFit="1" customWidth="1"/>
    <col min="11091" max="11091" width="9.21875" bestFit="1" customWidth="1"/>
    <col min="11092" max="11092" width="6" bestFit="1" customWidth="1"/>
    <col min="11093" max="11093" width="9.21875" bestFit="1" customWidth="1"/>
    <col min="11094" max="11094" width="7.21875" bestFit="1" customWidth="1"/>
    <col min="11095" max="11095" width="5" bestFit="1" customWidth="1"/>
    <col min="11096" max="11096" width="7.21875" bestFit="1" customWidth="1"/>
    <col min="11097" max="11097" width="8.21875" bestFit="1" customWidth="1"/>
    <col min="11098" max="11098" width="6" bestFit="1" customWidth="1"/>
    <col min="11099" max="11099" width="8.21875" bestFit="1" customWidth="1"/>
    <col min="11100" max="11101" width="9.21875" bestFit="1" customWidth="1"/>
    <col min="11102" max="11102" width="6" bestFit="1" customWidth="1"/>
    <col min="11103" max="11103" width="9.21875" bestFit="1" customWidth="1"/>
    <col min="11104" max="11104" width="7.21875" bestFit="1" customWidth="1"/>
    <col min="11105" max="11105" width="9.21875" bestFit="1" customWidth="1"/>
    <col min="11106" max="11106" width="6" bestFit="1" customWidth="1"/>
    <col min="11107" max="11107" width="7.21875" bestFit="1" customWidth="1"/>
    <col min="11108" max="11108" width="8.21875" bestFit="1" customWidth="1"/>
    <col min="11109" max="11109" width="9.21875" bestFit="1" customWidth="1"/>
    <col min="11110" max="11110" width="6" bestFit="1" customWidth="1"/>
    <col min="11111" max="11111" width="8.21875" bestFit="1" customWidth="1"/>
    <col min="11112" max="11112" width="7.21875" bestFit="1" customWidth="1"/>
    <col min="11113" max="11113" width="5" bestFit="1" customWidth="1"/>
    <col min="11114" max="11114" width="7.21875" bestFit="1" customWidth="1"/>
    <col min="11115" max="11115" width="8.21875" bestFit="1" customWidth="1"/>
    <col min="11116" max="11116" width="9.21875" bestFit="1" customWidth="1"/>
    <col min="11117" max="11117" width="6" bestFit="1" customWidth="1"/>
    <col min="11118" max="11118" width="9.21875" bestFit="1" customWidth="1"/>
    <col min="11119" max="11119" width="7.21875" bestFit="1" customWidth="1"/>
    <col min="11120" max="11120" width="9.21875" bestFit="1" customWidth="1"/>
    <col min="11121" max="11121" width="6" bestFit="1" customWidth="1"/>
    <col min="11122" max="11122" width="7.21875" bestFit="1" customWidth="1"/>
    <col min="11123" max="11123" width="6" bestFit="1" customWidth="1"/>
    <col min="11124" max="11124" width="9.21875" bestFit="1" customWidth="1"/>
    <col min="11125" max="11125" width="7.21875" bestFit="1" customWidth="1"/>
    <col min="11126" max="11126" width="6" bestFit="1" customWidth="1"/>
    <col min="11127" max="11127" width="7.21875" bestFit="1" customWidth="1"/>
    <col min="11128" max="11129" width="9.21875" bestFit="1" customWidth="1"/>
    <col min="11130" max="11130" width="6" bestFit="1" customWidth="1"/>
    <col min="11131" max="11131" width="9.21875" bestFit="1" customWidth="1"/>
    <col min="11132" max="11132" width="7.21875" bestFit="1" customWidth="1"/>
    <col min="11133" max="11133" width="7" bestFit="1" customWidth="1"/>
    <col min="11134" max="11134" width="9.21875" bestFit="1" customWidth="1"/>
    <col min="11135" max="11135" width="10.21875" bestFit="1" customWidth="1"/>
    <col min="11136" max="11136" width="9.21875" bestFit="1" customWidth="1"/>
    <col min="11137" max="11137" width="6" bestFit="1" customWidth="1"/>
    <col min="11138" max="11139" width="7.21875" bestFit="1" customWidth="1"/>
    <col min="11140" max="11140" width="9.21875" bestFit="1" customWidth="1"/>
    <col min="11141" max="11141" width="6" bestFit="1" customWidth="1"/>
    <col min="11142" max="11142" width="8.21875" bestFit="1" customWidth="1"/>
    <col min="11143" max="11143" width="6" bestFit="1" customWidth="1"/>
    <col min="11144" max="11144" width="9.21875" bestFit="1" customWidth="1"/>
    <col min="11145" max="11145" width="7.21875" bestFit="1" customWidth="1"/>
    <col min="11146" max="11146" width="6" bestFit="1" customWidth="1"/>
    <col min="11147" max="11147" width="9.21875" bestFit="1" customWidth="1"/>
    <col min="11148" max="11148" width="8.21875" bestFit="1" customWidth="1"/>
    <col min="11149" max="11149" width="7" bestFit="1" customWidth="1"/>
    <col min="11150" max="11150" width="9.21875" bestFit="1" customWidth="1"/>
    <col min="11151" max="11151" width="10.21875" bestFit="1" customWidth="1"/>
    <col min="11152" max="11152" width="9.21875" bestFit="1" customWidth="1"/>
    <col min="11153" max="11153" width="6" bestFit="1" customWidth="1"/>
    <col min="11154" max="11155" width="7.21875" bestFit="1" customWidth="1"/>
    <col min="11156" max="11156" width="9.21875" bestFit="1" customWidth="1"/>
    <col min="11157" max="11157" width="6" bestFit="1" customWidth="1"/>
    <col min="11158" max="11158" width="8.21875" bestFit="1" customWidth="1"/>
    <col min="11159" max="11159" width="7.21875" bestFit="1" customWidth="1"/>
    <col min="11160" max="11160" width="7" bestFit="1" customWidth="1"/>
    <col min="11161" max="11161" width="7.21875" bestFit="1" customWidth="1"/>
    <col min="11162" max="11162" width="10.21875" bestFit="1" customWidth="1"/>
    <col min="11163" max="11163" width="9.21875" bestFit="1" customWidth="1"/>
    <col min="11164" max="11164" width="6" bestFit="1" customWidth="1"/>
    <col min="11165" max="11165" width="7.21875" bestFit="1" customWidth="1"/>
    <col min="11166" max="11166" width="5" bestFit="1" customWidth="1"/>
    <col min="11167" max="11167" width="8.21875" bestFit="1" customWidth="1"/>
    <col min="11168" max="11168" width="6" bestFit="1" customWidth="1"/>
    <col min="11169" max="11169" width="9.21875" bestFit="1" customWidth="1"/>
    <col min="11170" max="11170" width="7.21875" bestFit="1" customWidth="1"/>
    <col min="11171" max="11171" width="9.21875" bestFit="1" customWidth="1"/>
    <col min="11172" max="11172" width="6" bestFit="1" customWidth="1"/>
    <col min="11173" max="11173" width="9.21875" bestFit="1" customWidth="1"/>
    <col min="11174" max="11174" width="8.21875" bestFit="1" customWidth="1"/>
    <col min="11175" max="11175" width="9.21875" bestFit="1" customWidth="1"/>
    <col min="11176" max="11176" width="6" bestFit="1" customWidth="1"/>
    <col min="11177" max="11179" width="9.21875" bestFit="1" customWidth="1"/>
    <col min="11180" max="11180" width="6" bestFit="1" customWidth="1"/>
    <col min="11181" max="11181" width="8.21875" bestFit="1" customWidth="1"/>
    <col min="11182" max="11182" width="7.21875" bestFit="1" customWidth="1"/>
    <col min="11183" max="11183" width="9.21875" bestFit="1" customWidth="1"/>
    <col min="11184" max="11184" width="6" bestFit="1" customWidth="1"/>
    <col min="11185" max="11185" width="9.21875" bestFit="1" customWidth="1"/>
    <col min="11186" max="11186" width="7.21875" bestFit="1" customWidth="1"/>
    <col min="11187" max="11187" width="9.21875" bestFit="1" customWidth="1"/>
    <col min="11188" max="11188" width="6" bestFit="1" customWidth="1"/>
    <col min="11189" max="11189" width="7.21875" bestFit="1" customWidth="1"/>
    <col min="11190" max="11190" width="6.21875" bestFit="1" customWidth="1"/>
    <col min="11191" max="11191" width="9.21875" bestFit="1" customWidth="1"/>
    <col min="11192" max="11192" width="6" bestFit="1" customWidth="1"/>
    <col min="11193" max="11193" width="9.21875" bestFit="1" customWidth="1"/>
    <col min="11194" max="11194" width="7.21875" bestFit="1" customWidth="1"/>
    <col min="11195" max="11195" width="7" bestFit="1" customWidth="1"/>
    <col min="11196" max="11196" width="7.21875" bestFit="1" customWidth="1"/>
    <col min="11197" max="11197" width="10.21875" bestFit="1" customWidth="1"/>
    <col min="11198" max="11198" width="9.21875" bestFit="1" customWidth="1"/>
    <col min="11199" max="11199" width="6" bestFit="1" customWidth="1"/>
    <col min="11200" max="11200" width="9.21875" bestFit="1" customWidth="1"/>
    <col min="11201" max="11201" width="8.21875" bestFit="1" customWidth="1"/>
    <col min="11202" max="11202" width="9.21875" bestFit="1" customWidth="1"/>
    <col min="11203" max="11203" width="6" bestFit="1" customWidth="1"/>
    <col min="11204" max="11204" width="8.21875" bestFit="1" customWidth="1"/>
    <col min="11205" max="11205" width="6" bestFit="1" customWidth="1"/>
    <col min="11206" max="11206" width="9.21875" bestFit="1" customWidth="1"/>
    <col min="11207" max="11207" width="7.21875" bestFit="1" customWidth="1"/>
    <col min="11208" max="11208" width="6" bestFit="1" customWidth="1"/>
    <col min="11209" max="11209" width="9.21875" bestFit="1" customWidth="1"/>
    <col min="11210" max="11210" width="6.21875" bestFit="1" customWidth="1"/>
    <col min="11211" max="11211" width="9.21875" bestFit="1" customWidth="1"/>
    <col min="11212" max="11212" width="6" bestFit="1" customWidth="1"/>
    <col min="11213" max="11214" width="7.21875" bestFit="1" customWidth="1"/>
    <col min="11215" max="11215" width="5" bestFit="1" customWidth="1"/>
    <col min="11216" max="11216" width="7.21875" bestFit="1" customWidth="1"/>
    <col min="11217" max="11217" width="8.21875" bestFit="1" customWidth="1"/>
    <col min="11218" max="11218" width="6" bestFit="1" customWidth="1"/>
    <col min="11219" max="11219" width="7.21875" bestFit="1" customWidth="1"/>
    <col min="11220" max="11221" width="9.21875" bestFit="1" customWidth="1"/>
    <col min="11222" max="11222" width="6" bestFit="1" customWidth="1"/>
    <col min="11223" max="11223" width="9.21875" bestFit="1" customWidth="1"/>
    <col min="11224" max="11224" width="7.21875" bestFit="1" customWidth="1"/>
    <col min="11225" max="11225" width="9.21875" bestFit="1" customWidth="1"/>
    <col min="11226" max="11226" width="6" bestFit="1" customWidth="1"/>
    <col min="11227" max="11227" width="8.21875" bestFit="1" customWidth="1"/>
    <col min="11228" max="11228" width="6" bestFit="1" customWidth="1"/>
    <col min="11229" max="11229" width="9.21875" bestFit="1" customWidth="1"/>
    <col min="11230" max="11230" width="7.21875" bestFit="1" customWidth="1"/>
    <col min="11231" max="11231" width="9.21875" bestFit="1" customWidth="1"/>
    <col min="11232" max="11232" width="6" bestFit="1" customWidth="1"/>
    <col min="11233" max="11233" width="8.21875" bestFit="1" customWidth="1"/>
    <col min="11234" max="11234" width="7.21875" bestFit="1" customWidth="1"/>
    <col min="11235" max="11235" width="9.21875" bestFit="1" customWidth="1"/>
    <col min="11236" max="11236" width="6" bestFit="1" customWidth="1"/>
    <col min="11237" max="11237" width="7.21875" bestFit="1" customWidth="1"/>
    <col min="11238" max="11238" width="4" bestFit="1" customWidth="1"/>
    <col min="11239" max="11240" width="7.21875" bestFit="1" customWidth="1"/>
    <col min="11241" max="11241" width="6" bestFit="1" customWidth="1"/>
    <col min="11242" max="11242" width="7.21875" bestFit="1" customWidth="1"/>
    <col min="11243" max="11244" width="9.21875" bestFit="1" customWidth="1"/>
    <col min="11245" max="11245" width="6" bestFit="1" customWidth="1"/>
    <col min="11246" max="11247" width="8.21875" bestFit="1" customWidth="1"/>
    <col min="11248" max="11248" width="9.21875" bestFit="1" customWidth="1"/>
    <col min="11249" max="11249" width="6" bestFit="1" customWidth="1"/>
    <col min="11250" max="11251" width="7.21875" bestFit="1" customWidth="1"/>
    <col min="11252" max="11252" width="9.21875" bestFit="1" customWidth="1"/>
    <col min="11253" max="11253" width="6" bestFit="1" customWidth="1"/>
    <col min="11254" max="11254" width="8.21875" bestFit="1" customWidth="1"/>
    <col min="11255" max="11256" width="9.21875" bestFit="1" customWidth="1"/>
    <col min="11257" max="11257" width="6" bestFit="1" customWidth="1"/>
    <col min="11258" max="11258" width="9.21875" bestFit="1" customWidth="1"/>
    <col min="11259" max="11259" width="7.21875" bestFit="1" customWidth="1"/>
    <col min="11260" max="11260" width="9.21875" bestFit="1" customWidth="1"/>
    <col min="11261" max="11261" width="6" bestFit="1" customWidth="1"/>
    <col min="11262" max="11262" width="7.21875" bestFit="1" customWidth="1"/>
    <col min="11263" max="11263" width="5" bestFit="1" customWidth="1"/>
    <col min="11264" max="11265" width="7.21875" bestFit="1" customWidth="1"/>
    <col min="11266" max="11266" width="9.21875" bestFit="1" customWidth="1"/>
    <col min="11267" max="11267" width="6" bestFit="1" customWidth="1"/>
    <col min="11268" max="11268" width="7.21875" bestFit="1" customWidth="1"/>
    <col min="11269" max="11269" width="8.21875" bestFit="1" customWidth="1"/>
    <col min="11270" max="11270" width="9.21875" bestFit="1" customWidth="1"/>
    <col min="11271" max="11271" width="6" bestFit="1" customWidth="1"/>
    <col min="11272" max="11272" width="9.21875" bestFit="1" customWidth="1"/>
    <col min="11273" max="11273" width="7.21875" bestFit="1" customWidth="1"/>
    <col min="11274" max="11274" width="9.21875" bestFit="1" customWidth="1"/>
    <col min="11275" max="11275" width="6" bestFit="1" customWidth="1"/>
    <col min="11276" max="11276" width="4" bestFit="1" customWidth="1"/>
    <col min="11277" max="11277" width="7.21875" bestFit="1" customWidth="1"/>
    <col min="11278" max="11278" width="5" bestFit="1" customWidth="1"/>
    <col min="11279" max="11279" width="8.21875" bestFit="1" customWidth="1"/>
    <col min="11280" max="11280" width="7.21875" bestFit="1" customWidth="1"/>
    <col min="11281" max="11281" width="9.21875" bestFit="1" customWidth="1"/>
    <col min="11282" max="11282" width="6" bestFit="1" customWidth="1"/>
    <col min="11283" max="11283" width="9.21875" bestFit="1" customWidth="1"/>
    <col min="11284" max="11284" width="7.21875" bestFit="1" customWidth="1"/>
    <col min="11285" max="11285" width="9.21875" bestFit="1" customWidth="1"/>
    <col min="11286" max="11286" width="6" bestFit="1" customWidth="1"/>
    <col min="11287" max="11287" width="9.21875" bestFit="1" customWidth="1"/>
    <col min="11288" max="11288" width="8.21875" bestFit="1" customWidth="1"/>
    <col min="11289" max="11289" width="9.21875" bestFit="1" customWidth="1"/>
    <col min="11290" max="11290" width="6" bestFit="1" customWidth="1"/>
    <col min="11291" max="11291" width="7.21875" bestFit="1" customWidth="1"/>
    <col min="11292" max="11292" width="8.21875" bestFit="1" customWidth="1"/>
    <col min="11293" max="11293" width="9.21875" bestFit="1" customWidth="1"/>
    <col min="11294" max="11294" width="6" bestFit="1" customWidth="1"/>
    <col min="11295" max="11295" width="8.21875" bestFit="1" customWidth="1"/>
    <col min="11296" max="11296" width="7.21875" bestFit="1" customWidth="1"/>
    <col min="11297" max="11297" width="9.21875" bestFit="1" customWidth="1"/>
    <col min="11298" max="11298" width="6" bestFit="1" customWidth="1"/>
    <col min="11299" max="11299" width="8.21875" bestFit="1" customWidth="1"/>
    <col min="11300" max="11300" width="7.21875" bestFit="1" customWidth="1"/>
    <col min="11301" max="11301" width="5" bestFit="1" customWidth="1"/>
    <col min="11302" max="11302" width="8.21875" bestFit="1" customWidth="1"/>
    <col min="11303" max="11303" width="7.21875" bestFit="1" customWidth="1"/>
    <col min="11304" max="11304" width="9.21875" bestFit="1" customWidth="1"/>
    <col min="11305" max="11305" width="6" bestFit="1" customWidth="1"/>
    <col min="11306" max="11307" width="7.21875" bestFit="1" customWidth="1"/>
    <col min="11308" max="11308" width="5" bestFit="1" customWidth="1"/>
    <col min="11309" max="11309" width="8.21875" bestFit="1" customWidth="1"/>
    <col min="11310" max="11310" width="7.21875" bestFit="1" customWidth="1"/>
    <col min="11311" max="11311" width="9.21875" bestFit="1" customWidth="1"/>
    <col min="11312" max="11312" width="7" bestFit="1" customWidth="1"/>
    <col min="11313" max="11313" width="10.21875" bestFit="1" customWidth="1"/>
    <col min="11314" max="11314" width="7.21875" bestFit="1" customWidth="1"/>
    <col min="11315" max="11315" width="5" bestFit="1" customWidth="1"/>
    <col min="11316" max="11316" width="7.21875" bestFit="1" customWidth="1"/>
    <col min="11317" max="11317" width="8.21875" bestFit="1" customWidth="1"/>
    <col min="11318" max="11318" width="9.21875" bestFit="1" customWidth="1"/>
    <col min="11319" max="11319" width="6" bestFit="1" customWidth="1"/>
    <col min="11320" max="11320" width="9.21875" bestFit="1" customWidth="1"/>
    <col min="11321" max="11321" width="7.21875" bestFit="1" customWidth="1"/>
    <col min="11322" max="11322" width="9.21875" bestFit="1" customWidth="1"/>
    <col min="11323" max="11323" width="6" bestFit="1" customWidth="1"/>
    <col min="11324" max="11325" width="7.21875" bestFit="1" customWidth="1"/>
    <col min="11326" max="11326" width="9.21875" bestFit="1" customWidth="1"/>
    <col min="11327" max="11327" width="6" bestFit="1" customWidth="1"/>
    <col min="11328" max="11328" width="2" bestFit="1" customWidth="1"/>
    <col min="11329" max="11330" width="7.21875" bestFit="1" customWidth="1"/>
    <col min="11331" max="11331" width="6" bestFit="1" customWidth="1"/>
    <col min="11332" max="11332" width="9.21875" bestFit="1" customWidth="1"/>
    <col min="11333" max="11333" width="7.21875" bestFit="1" customWidth="1"/>
    <col min="11334" max="11334" width="9.21875" bestFit="1" customWidth="1"/>
    <col min="11335" max="11335" width="6" bestFit="1" customWidth="1"/>
    <col min="11336" max="11337" width="7.21875" bestFit="1" customWidth="1"/>
    <col min="11338" max="11338" width="9.21875" bestFit="1" customWidth="1"/>
    <col min="11339" max="11339" width="6" bestFit="1" customWidth="1"/>
    <col min="11340" max="11340" width="8.21875" bestFit="1" customWidth="1"/>
    <col min="11341" max="11341" width="7.21875" bestFit="1" customWidth="1"/>
    <col min="11342" max="11342" width="9.21875" bestFit="1" customWidth="1"/>
    <col min="11343" max="11343" width="6" bestFit="1" customWidth="1"/>
    <col min="11344" max="11344" width="5" bestFit="1" customWidth="1"/>
    <col min="11345" max="11345" width="7.21875" bestFit="1" customWidth="1"/>
    <col min="11346" max="11346" width="6" bestFit="1" customWidth="1"/>
    <col min="11347" max="11347" width="9.21875" bestFit="1" customWidth="1"/>
    <col min="11348" max="11348" width="7.21875" bestFit="1" customWidth="1"/>
    <col min="11349" max="11349" width="5" bestFit="1" customWidth="1"/>
    <col min="11350" max="11350" width="7.21875" bestFit="1" customWidth="1"/>
    <col min="11351" max="11351" width="8.21875" bestFit="1" customWidth="1"/>
    <col min="11352" max="11352" width="9.21875" bestFit="1" customWidth="1"/>
    <col min="11353" max="11353" width="6" bestFit="1" customWidth="1"/>
    <col min="11354" max="11355" width="7.21875" bestFit="1" customWidth="1"/>
    <col min="11356" max="11356" width="5" bestFit="1" customWidth="1"/>
    <col min="11357" max="11357" width="8.21875" bestFit="1" customWidth="1"/>
    <col min="11358" max="11358" width="7.21875" bestFit="1" customWidth="1"/>
    <col min="11359" max="11359" width="9.21875" bestFit="1" customWidth="1"/>
    <col min="11360" max="11360" width="6" bestFit="1" customWidth="1"/>
    <col min="11361" max="11362" width="7.21875" bestFit="1" customWidth="1"/>
    <col min="11363" max="11363" width="9.21875" bestFit="1" customWidth="1"/>
    <col min="11364" max="11364" width="6" bestFit="1" customWidth="1"/>
    <col min="11365" max="11365" width="7.21875" bestFit="1" customWidth="1"/>
    <col min="11366" max="11367" width="9.21875" bestFit="1" customWidth="1"/>
    <col min="11368" max="11368" width="6" bestFit="1" customWidth="1"/>
    <col min="11369" max="11370" width="7.21875" bestFit="1" customWidth="1"/>
    <col min="11371" max="11371" width="9.21875" bestFit="1" customWidth="1"/>
    <col min="11372" max="11372" width="6" bestFit="1" customWidth="1"/>
    <col min="11373" max="11373" width="9.21875" bestFit="1" customWidth="1"/>
    <col min="11374" max="11374" width="6" bestFit="1" customWidth="1"/>
    <col min="11375" max="11375" width="9.21875" bestFit="1" customWidth="1"/>
    <col min="11376" max="11376" width="7.21875" bestFit="1" customWidth="1"/>
    <col min="11377" max="11377" width="9.21875" bestFit="1" customWidth="1"/>
    <col min="11378" max="11378" width="6" bestFit="1" customWidth="1"/>
    <col min="11379" max="11380" width="7.21875" bestFit="1" customWidth="1"/>
    <col min="11381" max="11381" width="9.21875" bestFit="1" customWidth="1"/>
    <col min="11382" max="11382" width="6" bestFit="1" customWidth="1"/>
    <col min="11383" max="11384" width="7.21875" bestFit="1" customWidth="1"/>
    <col min="11385" max="11385" width="9.21875" bestFit="1" customWidth="1"/>
    <col min="11386" max="11386" width="7" bestFit="1" customWidth="1"/>
    <col min="11387" max="11387" width="10.21875" bestFit="1" customWidth="1"/>
    <col min="11388" max="11388" width="7.21875" bestFit="1" customWidth="1"/>
    <col min="11389" max="11389" width="9.21875" bestFit="1" customWidth="1"/>
    <col min="11390" max="11390" width="6" bestFit="1" customWidth="1"/>
    <col min="11391" max="11392" width="7.21875" bestFit="1" customWidth="1"/>
    <col min="11393" max="11393" width="9.21875" bestFit="1" customWidth="1"/>
    <col min="11394" max="11394" width="7" bestFit="1" customWidth="1"/>
    <col min="11395" max="11395" width="10.21875" bestFit="1" customWidth="1"/>
    <col min="11396" max="11396" width="7.21875" bestFit="1" customWidth="1"/>
    <col min="11397" max="11397" width="9.21875" bestFit="1" customWidth="1"/>
    <col min="11398" max="11398" width="6" bestFit="1" customWidth="1"/>
    <col min="11399" max="11399" width="9.21875" bestFit="1" customWidth="1"/>
    <col min="11400" max="11400" width="7.21875" bestFit="1" customWidth="1"/>
    <col min="11401" max="11401" width="9.21875" bestFit="1" customWidth="1"/>
    <col min="11402" max="11402" width="6" bestFit="1" customWidth="1"/>
    <col min="11403" max="11403" width="9.21875" bestFit="1" customWidth="1"/>
    <col min="11404" max="11404" width="7.21875" bestFit="1" customWidth="1"/>
    <col min="11405" max="11405" width="9.21875" bestFit="1" customWidth="1"/>
    <col min="11406" max="11406" width="6" bestFit="1" customWidth="1"/>
    <col min="11407" max="11407" width="7.21875" bestFit="1" customWidth="1"/>
    <col min="11408" max="11408" width="8.21875" bestFit="1" customWidth="1"/>
    <col min="11409" max="11409" width="9.21875" bestFit="1" customWidth="1"/>
    <col min="11410" max="11410" width="6" bestFit="1" customWidth="1"/>
    <col min="11411" max="11411" width="7.21875" bestFit="1" customWidth="1"/>
    <col min="11412" max="11412" width="6" bestFit="1" customWidth="1"/>
    <col min="11413" max="11413" width="9.21875" bestFit="1" customWidth="1"/>
    <col min="11414" max="11414" width="7.21875" bestFit="1" customWidth="1"/>
    <col min="11415" max="11415" width="9.21875" bestFit="1" customWidth="1"/>
    <col min="11416" max="11416" width="6" bestFit="1" customWidth="1"/>
    <col min="11417" max="11418" width="7.21875" bestFit="1" customWidth="1"/>
    <col min="11419" max="11419" width="9.21875" bestFit="1" customWidth="1"/>
    <col min="11420" max="11420" width="6" bestFit="1" customWidth="1"/>
    <col min="11421" max="11422" width="7.21875" bestFit="1" customWidth="1"/>
    <col min="11423" max="11423" width="9.21875" bestFit="1" customWidth="1"/>
    <col min="11424" max="11424" width="6" bestFit="1" customWidth="1"/>
    <col min="11425" max="11425" width="7.21875" bestFit="1" customWidth="1"/>
    <col min="11426" max="11426" width="5" bestFit="1" customWidth="1"/>
    <col min="11427" max="11427" width="8.21875" bestFit="1" customWidth="1"/>
    <col min="11428" max="11428" width="7.21875" bestFit="1" customWidth="1"/>
    <col min="11429" max="11429" width="9.21875" bestFit="1" customWidth="1"/>
    <col min="11430" max="11430" width="6" bestFit="1" customWidth="1"/>
    <col min="11431" max="11432" width="7.21875" bestFit="1" customWidth="1"/>
    <col min="11433" max="11433" width="9.21875" bestFit="1" customWidth="1"/>
    <col min="11434" max="11434" width="6" bestFit="1" customWidth="1"/>
    <col min="11435" max="11435" width="9.21875" bestFit="1" customWidth="1"/>
    <col min="11436" max="11436" width="7" bestFit="1" customWidth="1"/>
    <col min="11437" max="11437" width="10.21875" bestFit="1" customWidth="1"/>
    <col min="11438" max="11438" width="7.21875" bestFit="1" customWidth="1"/>
    <col min="11439" max="11439" width="5" bestFit="1" customWidth="1"/>
    <col min="11440" max="11441" width="8.21875" bestFit="1" customWidth="1"/>
    <col min="11442" max="11442" width="9.21875" bestFit="1" customWidth="1"/>
    <col min="11443" max="11443" width="7" bestFit="1" customWidth="1"/>
    <col min="11444" max="11444" width="7.21875" bestFit="1" customWidth="1"/>
    <col min="11445" max="11445" width="10.21875" bestFit="1" customWidth="1"/>
    <col min="11446" max="11446" width="9.21875" bestFit="1" customWidth="1"/>
    <col min="11447" max="11447" width="6" bestFit="1" customWidth="1"/>
    <col min="11448" max="11449" width="7.21875" bestFit="1" customWidth="1"/>
    <col min="11450" max="11450" width="9.21875" bestFit="1" customWidth="1"/>
    <col min="11451" max="11451" width="7" bestFit="1" customWidth="1"/>
    <col min="11452" max="11452" width="8.21875" bestFit="1" customWidth="1"/>
    <col min="11453" max="11453" width="10.21875" bestFit="1" customWidth="1"/>
    <col min="11454" max="11454" width="9.21875" bestFit="1" customWidth="1"/>
    <col min="11455" max="11455" width="6" bestFit="1" customWidth="1"/>
    <col min="11456" max="11457" width="7.21875" bestFit="1" customWidth="1"/>
    <col min="11458" max="11458" width="9.21875" bestFit="1" customWidth="1"/>
    <col min="11459" max="11459" width="6" bestFit="1" customWidth="1"/>
    <col min="11460" max="11460" width="7.21875" bestFit="1" customWidth="1"/>
    <col min="11461" max="11461" width="8.21875" bestFit="1" customWidth="1"/>
    <col min="11462" max="11462" width="6" bestFit="1" customWidth="1"/>
    <col min="11463" max="11463" width="8.21875" bestFit="1" customWidth="1"/>
    <col min="11464" max="11465" width="9.21875" bestFit="1" customWidth="1"/>
    <col min="11466" max="11466" width="6" bestFit="1" customWidth="1"/>
    <col min="11467" max="11469" width="9.21875" bestFit="1" customWidth="1"/>
    <col min="11470" max="11470" width="6" bestFit="1" customWidth="1"/>
    <col min="11471" max="11471" width="9.21875" bestFit="1" customWidth="1"/>
    <col min="11472" max="11472" width="7.21875" bestFit="1" customWidth="1"/>
    <col min="11473" max="11473" width="9.21875" bestFit="1" customWidth="1"/>
    <col min="11474" max="11474" width="6" bestFit="1" customWidth="1"/>
    <col min="11475" max="11475" width="7.21875" bestFit="1" customWidth="1"/>
    <col min="11476" max="11477" width="9.21875" bestFit="1" customWidth="1"/>
    <col min="11478" max="11478" width="6" bestFit="1" customWidth="1"/>
    <col min="11479" max="11479" width="9.21875" bestFit="1" customWidth="1"/>
    <col min="11480" max="11480" width="7.21875" bestFit="1" customWidth="1"/>
    <col min="11481" max="11481" width="9.21875" bestFit="1" customWidth="1"/>
    <col min="11482" max="11482" width="6" bestFit="1" customWidth="1"/>
    <col min="11483" max="11483" width="8.21875" bestFit="1" customWidth="1"/>
    <col min="11484" max="11484" width="7.21875" bestFit="1" customWidth="1"/>
    <col min="11485" max="11485" width="5" bestFit="1" customWidth="1"/>
    <col min="11486" max="11487" width="8.21875" bestFit="1" customWidth="1"/>
    <col min="11488" max="11488" width="5" bestFit="1" customWidth="1"/>
    <col min="11489" max="11489" width="7.21875" bestFit="1" customWidth="1"/>
    <col min="11490" max="11490" width="8.21875" bestFit="1" customWidth="1"/>
    <col min="11491" max="11491" width="9.21875" bestFit="1" customWidth="1"/>
    <col min="11492" max="11492" width="7" bestFit="1" customWidth="1"/>
    <col min="11493" max="11493" width="6.21875" bestFit="1" customWidth="1"/>
    <col min="11494" max="11494" width="10.21875" bestFit="1" customWidth="1"/>
    <col min="11495" max="11495" width="9.21875" bestFit="1" customWidth="1"/>
    <col min="11496" max="11496" width="6" bestFit="1" customWidth="1"/>
    <col min="11497" max="11497" width="8.21875" bestFit="1" customWidth="1"/>
    <col min="11498" max="11499" width="9.21875" bestFit="1" customWidth="1"/>
    <col min="11500" max="11500" width="6" bestFit="1" customWidth="1"/>
    <col min="11501" max="11502" width="7.21875" bestFit="1" customWidth="1"/>
    <col min="11503" max="11503" width="9.21875" bestFit="1" customWidth="1"/>
    <col min="11504" max="11504" width="6" bestFit="1" customWidth="1"/>
    <col min="11505" max="11505" width="7.21875" bestFit="1" customWidth="1"/>
    <col min="11506" max="11506" width="8.21875" bestFit="1" customWidth="1"/>
    <col min="11507" max="11507" width="9.21875" bestFit="1" customWidth="1"/>
    <col min="11508" max="11508" width="6" bestFit="1" customWidth="1"/>
    <col min="11509" max="11510" width="7.21875" bestFit="1" customWidth="1"/>
    <col min="11511" max="11511" width="6" bestFit="1" customWidth="1"/>
    <col min="11512" max="11512" width="7.21875" bestFit="1" customWidth="1"/>
    <col min="11513" max="11514" width="9.21875" bestFit="1" customWidth="1"/>
    <col min="11515" max="11515" width="6" bestFit="1" customWidth="1"/>
    <col min="11516" max="11517" width="7.21875" bestFit="1" customWidth="1"/>
    <col min="11518" max="11518" width="5" bestFit="1" customWidth="1"/>
    <col min="11519" max="11520" width="8.21875" bestFit="1" customWidth="1"/>
    <col min="11521" max="11521" width="9.21875" bestFit="1" customWidth="1"/>
    <col min="11522" max="11522" width="6" bestFit="1" customWidth="1"/>
    <col min="11523" max="11523" width="7.21875" bestFit="1" customWidth="1"/>
    <col min="11524" max="11524" width="5" bestFit="1" customWidth="1"/>
    <col min="11525" max="11525" width="8.21875" bestFit="1" customWidth="1"/>
    <col min="11526" max="11526" width="7.21875" bestFit="1" customWidth="1"/>
    <col min="11527" max="11527" width="6" bestFit="1" customWidth="1"/>
    <col min="11528" max="11528" width="9.21875" bestFit="1" customWidth="1"/>
    <col min="11529" max="11529" width="8.21875" bestFit="1" customWidth="1"/>
    <col min="11530" max="11530" width="9.21875" bestFit="1" customWidth="1"/>
    <col min="11531" max="11531" width="6" bestFit="1" customWidth="1"/>
    <col min="11532" max="11532" width="7.21875" bestFit="1" customWidth="1"/>
    <col min="11533" max="11533" width="5" bestFit="1" customWidth="1"/>
    <col min="11534" max="11534" width="8.21875" bestFit="1" customWidth="1"/>
    <col min="11535" max="11535" width="6" bestFit="1" customWidth="1"/>
    <col min="11536" max="11536" width="9.21875" bestFit="1" customWidth="1"/>
    <col min="11537" max="11537" width="7.21875" bestFit="1" customWidth="1"/>
    <col min="11538" max="11538" width="9.21875" bestFit="1" customWidth="1"/>
    <col min="11539" max="11539" width="6" bestFit="1" customWidth="1"/>
    <col min="11540" max="11540" width="9.21875" bestFit="1" customWidth="1"/>
    <col min="11541" max="11541" width="7.21875" bestFit="1" customWidth="1"/>
    <col min="11542" max="11542" width="9.21875" bestFit="1" customWidth="1"/>
    <col min="11543" max="11543" width="6" bestFit="1" customWidth="1"/>
    <col min="11544" max="11545" width="7.21875" bestFit="1" customWidth="1"/>
    <col min="11546" max="11546" width="9.21875" bestFit="1" customWidth="1"/>
    <col min="11547" max="11547" width="6" bestFit="1" customWidth="1"/>
    <col min="11548" max="11548" width="9.21875" bestFit="1" customWidth="1"/>
    <col min="11549" max="11549" width="7.21875" bestFit="1" customWidth="1"/>
    <col min="11550" max="11550" width="6" bestFit="1" customWidth="1"/>
    <col min="11551" max="11553" width="9.21875" bestFit="1" customWidth="1"/>
    <col min="11554" max="11554" width="6" bestFit="1" customWidth="1"/>
    <col min="11555" max="11555" width="7.21875" bestFit="1" customWidth="1"/>
    <col min="11556" max="11556" width="5" bestFit="1" customWidth="1"/>
    <col min="11557" max="11557" width="8.21875" bestFit="1" customWidth="1"/>
    <col min="11558" max="11558" width="7.21875" bestFit="1" customWidth="1"/>
    <col min="11559" max="11559" width="9.21875" bestFit="1" customWidth="1"/>
    <col min="11560" max="11560" width="6" bestFit="1" customWidth="1"/>
    <col min="11561" max="11562" width="7.21875" bestFit="1" customWidth="1"/>
    <col min="11563" max="11563" width="9.21875" bestFit="1" customWidth="1"/>
    <col min="11564" max="11564" width="7" bestFit="1" customWidth="1"/>
    <col min="11565" max="11565" width="8.21875" bestFit="1" customWidth="1"/>
    <col min="11566" max="11566" width="10.21875" bestFit="1" customWidth="1"/>
    <col min="11567" max="11567" width="9.21875" bestFit="1" customWidth="1"/>
    <col min="11568" max="11568" width="6" bestFit="1" customWidth="1"/>
    <col min="11569" max="11569" width="7.21875" bestFit="1" customWidth="1"/>
    <col min="11570" max="11571" width="9.21875" bestFit="1" customWidth="1"/>
    <col min="11572" max="11572" width="7" bestFit="1" customWidth="1"/>
    <col min="11573" max="11573" width="10.21875" bestFit="1" customWidth="1"/>
    <col min="11574" max="11574" width="7.21875" bestFit="1" customWidth="1"/>
    <col min="11575" max="11575" width="9.21875" bestFit="1" customWidth="1"/>
    <col min="11576" max="11576" width="6" bestFit="1" customWidth="1"/>
    <col min="11577" max="11577" width="9.21875" bestFit="1" customWidth="1"/>
    <col min="11578" max="11578" width="8.21875" bestFit="1" customWidth="1"/>
    <col min="11579" max="11579" width="9.21875" bestFit="1" customWidth="1"/>
    <col min="11580" max="11580" width="6" bestFit="1" customWidth="1"/>
    <col min="11581" max="11581" width="8.21875" bestFit="1" customWidth="1"/>
    <col min="11582" max="11582" width="7.21875" bestFit="1" customWidth="1"/>
    <col min="11583" max="11583" width="9.21875" bestFit="1" customWidth="1"/>
    <col min="11584" max="11584" width="6" bestFit="1" customWidth="1"/>
    <col min="11585" max="11586" width="7.21875" bestFit="1" customWidth="1"/>
    <col min="11587" max="11587" width="9.21875" bestFit="1" customWidth="1"/>
    <col min="11588" max="11588" width="6" bestFit="1" customWidth="1"/>
    <col min="11589" max="11590" width="8.21875" bestFit="1" customWidth="1"/>
    <col min="11591" max="11591" width="9.21875" bestFit="1" customWidth="1"/>
    <col min="11592" max="11592" width="6" bestFit="1" customWidth="1"/>
    <col min="11593" max="11593" width="9.21875" bestFit="1" customWidth="1"/>
    <col min="11594" max="11594" width="6" bestFit="1" customWidth="1"/>
    <col min="11595" max="11595" width="9.21875" bestFit="1" customWidth="1"/>
    <col min="11596" max="11596" width="7.21875" bestFit="1" customWidth="1"/>
    <col min="11597" max="11597" width="9.21875" bestFit="1" customWidth="1"/>
    <col min="11598" max="11598" width="6" bestFit="1" customWidth="1"/>
    <col min="11599" max="11599" width="8.21875" bestFit="1" customWidth="1"/>
    <col min="11600" max="11600" width="7.21875" bestFit="1" customWidth="1"/>
    <col min="11601" max="11601" width="9.21875" bestFit="1" customWidth="1"/>
    <col min="11602" max="11602" width="7" bestFit="1" customWidth="1"/>
    <col min="11603" max="11603" width="10.21875" bestFit="1" customWidth="1"/>
    <col min="11604" max="11604" width="7.21875" bestFit="1" customWidth="1"/>
    <col min="11605" max="11605" width="9.21875" bestFit="1" customWidth="1"/>
    <col min="11606" max="11606" width="6" bestFit="1" customWidth="1"/>
    <col min="11607" max="11607" width="9.21875" bestFit="1" customWidth="1"/>
    <col min="11608" max="11608" width="7.21875" bestFit="1" customWidth="1"/>
    <col min="11609" max="11609" width="9.21875" bestFit="1" customWidth="1"/>
    <col min="11610" max="11610" width="6" bestFit="1" customWidth="1"/>
    <col min="11611" max="11612" width="7.21875" bestFit="1" customWidth="1"/>
    <col min="11613" max="11613" width="5" bestFit="1" customWidth="1"/>
    <col min="11614" max="11614" width="8.21875" bestFit="1" customWidth="1"/>
    <col min="11615" max="11615" width="7.21875" bestFit="1" customWidth="1"/>
    <col min="11616" max="11616" width="9.21875" bestFit="1" customWidth="1"/>
    <col min="11617" max="11617" width="6" bestFit="1" customWidth="1"/>
    <col min="11618" max="11618" width="9.21875" bestFit="1" customWidth="1"/>
    <col min="11619" max="11619" width="8.21875" bestFit="1" customWidth="1"/>
    <col min="11620" max="11620" width="9.21875" bestFit="1" customWidth="1"/>
    <col min="11621" max="11621" width="6" bestFit="1" customWidth="1"/>
    <col min="11622" max="11622" width="9.21875" bestFit="1" customWidth="1"/>
    <col min="11623" max="11623" width="7.21875" bestFit="1" customWidth="1"/>
    <col min="11624" max="11624" width="9.21875" bestFit="1" customWidth="1"/>
    <col min="11625" max="11625" width="7" bestFit="1" customWidth="1"/>
    <col min="11626" max="11626" width="10.21875" bestFit="1" customWidth="1"/>
    <col min="11627" max="11627" width="7.21875" bestFit="1" customWidth="1"/>
    <col min="11628" max="11628" width="9.21875" bestFit="1" customWidth="1"/>
    <col min="11629" max="11629" width="6" bestFit="1" customWidth="1"/>
    <col min="11630" max="11630" width="7.21875" bestFit="1" customWidth="1"/>
    <col min="11631" max="11631" width="6" bestFit="1" customWidth="1"/>
    <col min="11632" max="11632" width="9.21875" bestFit="1" customWidth="1"/>
    <col min="11633" max="11633" width="7.21875" bestFit="1" customWidth="1"/>
    <col min="11634" max="11634" width="9.21875" bestFit="1" customWidth="1"/>
    <col min="11635" max="11635" width="6" bestFit="1" customWidth="1"/>
    <col min="11636" max="11636" width="8.21875" bestFit="1" customWidth="1"/>
    <col min="11637" max="11637" width="7.21875" bestFit="1" customWidth="1"/>
    <col min="11638" max="11638" width="9.21875" bestFit="1" customWidth="1"/>
    <col min="11639" max="11639" width="6" bestFit="1" customWidth="1"/>
    <col min="11640" max="11640" width="8.21875" bestFit="1" customWidth="1"/>
    <col min="11641" max="11641" width="7.21875" bestFit="1" customWidth="1"/>
    <col min="11642" max="11642" width="6" bestFit="1" customWidth="1"/>
    <col min="11643" max="11643" width="7.21875" bestFit="1" customWidth="1"/>
    <col min="11644" max="11645" width="9.21875" bestFit="1" customWidth="1"/>
    <col min="11646" max="11646" width="6" bestFit="1" customWidth="1"/>
    <col min="11647" max="11647" width="7.21875" bestFit="1" customWidth="1"/>
    <col min="11648" max="11648" width="6" bestFit="1" customWidth="1"/>
    <col min="11649" max="11649" width="9.21875" bestFit="1" customWidth="1"/>
    <col min="11650" max="11650" width="7.21875" bestFit="1" customWidth="1"/>
    <col min="11651" max="11651" width="7" bestFit="1" customWidth="1"/>
    <col min="11652" max="11652" width="10.21875" bestFit="1" customWidth="1"/>
    <col min="11653" max="11653" width="7.21875" bestFit="1" customWidth="1"/>
    <col min="11654" max="11654" width="9.21875" bestFit="1" customWidth="1"/>
    <col min="11655" max="11655" width="6" bestFit="1" customWidth="1"/>
    <col min="11656" max="11656" width="8.21875" bestFit="1" customWidth="1"/>
    <col min="11657" max="11657" width="7.21875" bestFit="1" customWidth="1"/>
    <col min="11658" max="11658" width="9.21875" bestFit="1" customWidth="1"/>
    <col min="11659" max="11659" width="7" bestFit="1" customWidth="1"/>
    <col min="11660" max="11660" width="8.21875" bestFit="1" customWidth="1"/>
    <col min="11661" max="11661" width="7.21875" bestFit="1" customWidth="1"/>
    <col min="11662" max="11662" width="10.21875" bestFit="1" customWidth="1"/>
    <col min="11663" max="11663" width="7" bestFit="1" customWidth="1"/>
    <col min="11664" max="11664" width="6.21875" bestFit="1" customWidth="1"/>
    <col min="11665" max="11665" width="7.21875" bestFit="1" customWidth="1"/>
    <col min="11666" max="11666" width="10.21875" bestFit="1" customWidth="1"/>
    <col min="11667" max="11667" width="7" bestFit="1" customWidth="1"/>
    <col min="11668" max="11668" width="7.21875" bestFit="1" customWidth="1"/>
    <col min="11669" max="11669" width="9.21875" bestFit="1" customWidth="1"/>
    <col min="11670" max="11670" width="10.21875" bestFit="1" customWidth="1"/>
    <col min="11671" max="11671" width="7" bestFit="1" customWidth="1"/>
    <col min="11672" max="11672" width="7.21875" bestFit="1" customWidth="1"/>
    <col min="11673" max="11674" width="10.21875" bestFit="1" customWidth="1"/>
    <col min="11675" max="11675" width="7" bestFit="1" customWidth="1"/>
    <col min="11676" max="11676" width="10.21875" bestFit="1" customWidth="1"/>
    <col min="11677" max="11677" width="7.21875" bestFit="1" customWidth="1"/>
    <col min="11678" max="11678" width="4" bestFit="1" customWidth="1"/>
    <col min="11679" max="11680" width="7.21875" bestFit="1" customWidth="1"/>
    <col min="11681" max="11681" width="4" bestFit="1" customWidth="1"/>
    <col min="11682" max="11682" width="7.21875" bestFit="1" customWidth="1"/>
    <col min="11683" max="11683" width="6.21875" bestFit="1" customWidth="1"/>
    <col min="11684" max="11684" width="10.21875" bestFit="1" customWidth="1"/>
    <col min="11685" max="11685" width="7" bestFit="1" customWidth="1"/>
    <col min="11686" max="11686" width="7.21875" bestFit="1" customWidth="1"/>
    <col min="11687" max="11687" width="6" bestFit="1" customWidth="1"/>
    <col min="11688" max="11688" width="9.21875" bestFit="1" customWidth="1"/>
    <col min="11689" max="11689" width="7.21875" bestFit="1" customWidth="1"/>
    <col min="11690" max="11690" width="10.21875" bestFit="1" customWidth="1"/>
    <col min="11691" max="11691" width="7" bestFit="1" customWidth="1"/>
    <col min="11692" max="11692" width="7.21875" bestFit="1" customWidth="1"/>
    <col min="11693" max="11693" width="9.21875" bestFit="1" customWidth="1"/>
    <col min="11694" max="11694" width="10.21875" bestFit="1" customWidth="1"/>
    <col min="11695" max="11695" width="7" bestFit="1" customWidth="1"/>
    <col min="11696" max="11696" width="8.21875" bestFit="1" customWidth="1"/>
    <col min="11697" max="11697" width="7.21875" bestFit="1" customWidth="1"/>
    <col min="11698" max="11698" width="10.21875" bestFit="1" customWidth="1"/>
    <col min="11699" max="11699" width="7" bestFit="1" customWidth="1"/>
    <col min="11700" max="11701" width="7.21875" bestFit="1" customWidth="1"/>
    <col min="11702" max="11702" width="10.21875" bestFit="1" customWidth="1"/>
    <col min="11703" max="11703" width="7" bestFit="1" customWidth="1"/>
    <col min="11704" max="11704" width="9.21875" bestFit="1" customWidth="1"/>
    <col min="11705" max="11705" width="7.21875" bestFit="1" customWidth="1"/>
    <col min="11706" max="11706" width="10.21875" bestFit="1" customWidth="1"/>
    <col min="11707" max="11707" width="7" bestFit="1" customWidth="1"/>
    <col min="11708" max="11708" width="7.21875" bestFit="1" customWidth="1"/>
    <col min="11709" max="11710" width="10.21875" bestFit="1" customWidth="1"/>
    <col min="11711" max="11711" width="7" bestFit="1" customWidth="1"/>
    <col min="11712" max="11712" width="9.21875" bestFit="1" customWidth="1"/>
    <col min="11713" max="11713" width="7.21875" bestFit="1" customWidth="1"/>
    <col min="11714" max="11714" width="6" bestFit="1" customWidth="1"/>
    <col min="11715" max="11715" width="7.21875" bestFit="1" customWidth="1"/>
    <col min="11716" max="11716" width="9.21875" bestFit="1" customWidth="1"/>
    <col min="11717" max="11717" width="10.21875" bestFit="1" customWidth="1"/>
    <col min="11718" max="11718" width="7" bestFit="1" customWidth="1"/>
    <col min="11719" max="11720" width="9.21875" bestFit="1" customWidth="1"/>
    <col min="11721" max="11721" width="10.21875" bestFit="1" customWidth="1"/>
    <col min="11722" max="11722" width="7" bestFit="1" customWidth="1"/>
    <col min="11723" max="11724" width="7.21875" bestFit="1" customWidth="1"/>
    <col min="11725" max="11725" width="10.21875" bestFit="1" customWidth="1"/>
    <col min="11726" max="11726" width="7" bestFit="1" customWidth="1"/>
    <col min="11727" max="11728" width="7.21875" bestFit="1" customWidth="1"/>
    <col min="11729" max="11729" width="10.21875" bestFit="1" customWidth="1"/>
    <col min="11730" max="11730" width="7" bestFit="1" customWidth="1"/>
    <col min="11731" max="11731" width="7.21875" bestFit="1" customWidth="1"/>
    <col min="11732" max="11732" width="8.21875" bestFit="1" customWidth="1"/>
    <col min="11733" max="11733" width="10.21875" bestFit="1" customWidth="1"/>
    <col min="11734" max="11734" width="7" bestFit="1" customWidth="1"/>
    <col min="11735" max="11735" width="7.21875" bestFit="1" customWidth="1"/>
    <col min="11736" max="11736" width="6" bestFit="1" customWidth="1"/>
    <col min="11737" max="11737" width="9.21875" bestFit="1" customWidth="1"/>
    <col min="11738" max="11738" width="7.21875" bestFit="1" customWidth="1"/>
    <col min="11739" max="11739" width="7" bestFit="1" customWidth="1"/>
    <col min="11740" max="11740" width="7.21875" bestFit="1" customWidth="1"/>
    <col min="11741" max="11742" width="10.21875" bestFit="1" customWidth="1"/>
    <col min="11743" max="11743" width="7" bestFit="1" customWidth="1"/>
    <col min="11744" max="11744" width="9.21875" bestFit="1" customWidth="1"/>
    <col min="11745" max="11745" width="7.21875" bestFit="1" customWidth="1"/>
    <col min="11746" max="11746" width="10.21875" bestFit="1" customWidth="1"/>
    <col min="11747" max="11747" width="7" bestFit="1" customWidth="1"/>
    <col min="11748" max="11748" width="8.21875" bestFit="1" customWidth="1"/>
    <col min="11749" max="11749" width="9.21875" bestFit="1" customWidth="1"/>
    <col min="11750" max="11750" width="10.21875" bestFit="1" customWidth="1"/>
    <col min="11751" max="11751" width="7" bestFit="1" customWidth="1"/>
    <col min="11752" max="11752" width="9.21875" bestFit="1" customWidth="1"/>
    <col min="11753" max="11753" width="7.21875" bestFit="1" customWidth="1"/>
    <col min="11754" max="11754" width="10.21875" bestFit="1" customWidth="1"/>
    <col min="11755" max="11755" width="7" bestFit="1" customWidth="1"/>
    <col min="11756" max="11756" width="8.21875" bestFit="1" customWidth="1"/>
    <col min="11757" max="11757" width="6" bestFit="1" customWidth="1"/>
    <col min="11758" max="11758" width="9.21875" bestFit="1" customWidth="1"/>
    <col min="11759" max="11759" width="7.21875" bestFit="1" customWidth="1"/>
    <col min="11760" max="11760" width="10.21875" bestFit="1" customWidth="1"/>
    <col min="11761" max="11761" width="7" bestFit="1" customWidth="1"/>
    <col min="11762" max="11762" width="7.21875" bestFit="1" customWidth="1"/>
    <col min="11763" max="11764" width="10.21875" bestFit="1" customWidth="1"/>
    <col min="11765" max="11765" width="7" bestFit="1" customWidth="1"/>
    <col min="11766" max="11766" width="7.21875" bestFit="1" customWidth="1"/>
    <col min="11767" max="11767" width="5" bestFit="1" customWidth="1"/>
    <col min="11768" max="11768" width="8.21875" bestFit="1" customWidth="1"/>
    <col min="11769" max="11769" width="7.21875" bestFit="1" customWidth="1"/>
    <col min="11770" max="11770" width="5" bestFit="1" customWidth="1"/>
    <col min="11771" max="11771" width="7.21875" bestFit="1" customWidth="1"/>
    <col min="11772" max="11772" width="8.21875" bestFit="1" customWidth="1"/>
    <col min="11773" max="11773" width="10.21875" bestFit="1" customWidth="1"/>
    <col min="11774" max="11774" width="7" bestFit="1" customWidth="1"/>
    <col min="11775" max="11775" width="9.21875" bestFit="1" customWidth="1"/>
    <col min="11776" max="11776" width="7.21875" bestFit="1" customWidth="1"/>
    <col min="11777" max="11777" width="10.21875" bestFit="1" customWidth="1"/>
    <col min="11778" max="11778" width="7" bestFit="1" customWidth="1"/>
    <col min="11779" max="11779" width="10.21875" bestFit="1" customWidth="1"/>
    <col min="11780" max="11780" width="7.21875" bestFit="1" customWidth="1"/>
    <col min="11781" max="11781" width="4" bestFit="1" customWidth="1"/>
    <col min="11782" max="11783" width="7.21875" bestFit="1" customWidth="1"/>
    <col min="11784" max="11784" width="10.21875" bestFit="1" customWidth="1"/>
    <col min="11785" max="11785" width="7" bestFit="1" customWidth="1"/>
    <col min="11786" max="11787" width="7.21875" bestFit="1" customWidth="1"/>
    <col min="11788" max="11788" width="6" bestFit="1" customWidth="1"/>
    <col min="11789" max="11789" width="9.21875" bestFit="1" customWidth="1"/>
    <col min="11790" max="11790" width="8.21875" bestFit="1" customWidth="1"/>
    <col min="11791" max="11791" width="10.21875" bestFit="1" customWidth="1"/>
    <col min="11792" max="11792" width="7" bestFit="1" customWidth="1"/>
    <col min="11793" max="11793" width="9.21875" bestFit="1" customWidth="1"/>
    <col min="11794" max="11794" width="7.21875" bestFit="1" customWidth="1"/>
    <col min="11795" max="11795" width="10.21875" bestFit="1" customWidth="1"/>
    <col min="11796" max="11796" width="7" bestFit="1" customWidth="1"/>
    <col min="11797" max="11797" width="9.21875" bestFit="1" customWidth="1"/>
    <col min="11798" max="11798" width="6" bestFit="1" customWidth="1"/>
    <col min="11799" max="11799" width="9.21875" bestFit="1" customWidth="1"/>
    <col min="11800" max="11800" width="7.21875" bestFit="1" customWidth="1"/>
    <col min="11801" max="11801" width="10.21875" bestFit="1" customWidth="1"/>
    <col min="11802" max="11802" width="7" bestFit="1" customWidth="1"/>
    <col min="11803" max="11803" width="8.21875" bestFit="1" customWidth="1"/>
    <col min="11804" max="11804" width="6" bestFit="1" customWidth="1"/>
    <col min="11805" max="11805" width="9.21875" bestFit="1" customWidth="1"/>
    <col min="11806" max="11806" width="7.21875" bestFit="1" customWidth="1"/>
    <col min="11807" max="11807" width="6" bestFit="1" customWidth="1"/>
    <col min="11808" max="11809" width="9.21875" bestFit="1" customWidth="1"/>
    <col min="11810" max="11810" width="10.21875" bestFit="1" customWidth="1"/>
    <col min="11811" max="11811" width="7" bestFit="1" customWidth="1"/>
    <col min="11812" max="11813" width="7.21875" bestFit="1" customWidth="1"/>
    <col min="11814" max="11814" width="10.21875" bestFit="1" customWidth="1"/>
    <col min="11815" max="11815" width="7" bestFit="1" customWidth="1"/>
    <col min="11816" max="11816" width="4" bestFit="1" customWidth="1"/>
    <col min="11817" max="11818" width="7.21875" bestFit="1" customWidth="1"/>
    <col min="11819" max="11819" width="10.21875" bestFit="1" customWidth="1"/>
    <col min="11820" max="11820" width="7" bestFit="1" customWidth="1"/>
    <col min="11821" max="11822" width="7.21875" bestFit="1" customWidth="1"/>
    <col min="11823" max="11823" width="10.21875" bestFit="1" customWidth="1"/>
    <col min="11824" max="11824" width="7" bestFit="1" customWidth="1"/>
    <col min="11825" max="11825" width="8.21875" bestFit="1" customWidth="1"/>
    <col min="11826" max="11826" width="7.21875" bestFit="1" customWidth="1"/>
    <col min="11827" max="11827" width="6" bestFit="1" customWidth="1"/>
    <col min="11828" max="11828" width="7.21875" bestFit="1" customWidth="1"/>
    <col min="11829" max="11829" width="9.21875" bestFit="1" customWidth="1"/>
    <col min="11830" max="11830" width="10.21875" bestFit="1" customWidth="1"/>
    <col min="11831" max="11831" width="7" bestFit="1" customWidth="1"/>
    <col min="11832" max="11832" width="9.21875" bestFit="1" customWidth="1"/>
    <col min="11833" max="11833" width="7.21875" bestFit="1" customWidth="1"/>
    <col min="11834" max="11834" width="7" bestFit="1" customWidth="1"/>
    <col min="11835" max="11835" width="7.21875" bestFit="1" customWidth="1"/>
    <col min="11836" max="11837" width="10.21875" bestFit="1" customWidth="1"/>
    <col min="11838" max="11838" width="7" bestFit="1" customWidth="1"/>
    <col min="11839" max="11839" width="9.21875" bestFit="1" customWidth="1"/>
    <col min="11840" max="11840" width="8.21875" bestFit="1" customWidth="1"/>
    <col min="11841" max="11841" width="10.21875" bestFit="1" customWidth="1"/>
    <col min="11842" max="11842" width="7" bestFit="1" customWidth="1"/>
    <col min="11843" max="11843" width="8.21875" bestFit="1" customWidth="1"/>
    <col min="11844" max="11844" width="7.21875" bestFit="1" customWidth="1"/>
    <col min="11845" max="11845" width="5" bestFit="1" customWidth="1"/>
    <col min="11846" max="11847" width="8.21875" bestFit="1" customWidth="1"/>
    <col min="11848" max="11848" width="10.21875" bestFit="1" customWidth="1"/>
    <col min="11849" max="11849" width="7" bestFit="1" customWidth="1"/>
    <col min="11850" max="11851" width="7.21875" bestFit="1" customWidth="1"/>
    <col min="11852" max="11852" width="10.21875" bestFit="1" customWidth="1"/>
    <col min="11853" max="11853" width="7" bestFit="1" customWidth="1"/>
    <col min="11854" max="11854" width="10.21875" bestFit="1" customWidth="1"/>
    <col min="11855" max="11855" width="8.21875" bestFit="1" customWidth="1"/>
    <col min="11856" max="11856" width="10.21875" bestFit="1" customWidth="1"/>
    <col min="11857" max="11857" width="7" bestFit="1" customWidth="1"/>
    <col min="11858" max="11858" width="8.21875" bestFit="1" customWidth="1"/>
    <col min="11859" max="11859" width="7.21875" bestFit="1" customWidth="1"/>
    <col min="11860" max="11860" width="10.21875" bestFit="1" customWidth="1"/>
    <col min="11861" max="11861" width="7" bestFit="1" customWidth="1"/>
    <col min="11862" max="11863" width="7.21875" bestFit="1" customWidth="1"/>
    <col min="11864" max="11864" width="6" bestFit="1" customWidth="1"/>
    <col min="11865" max="11865" width="9.21875" bestFit="1" customWidth="1"/>
    <col min="11866" max="11866" width="7.21875" bestFit="1" customWidth="1"/>
    <col min="11867" max="11867" width="10.21875" bestFit="1" customWidth="1"/>
    <col min="11868" max="11868" width="7" bestFit="1" customWidth="1"/>
    <col min="11869" max="11869" width="8.21875" bestFit="1" customWidth="1"/>
    <col min="11870" max="11870" width="7.21875" bestFit="1" customWidth="1"/>
    <col min="11871" max="11871" width="10.21875" bestFit="1" customWidth="1"/>
    <col min="11872" max="11872" width="7" bestFit="1" customWidth="1"/>
    <col min="11873" max="11873" width="9.21875" bestFit="1" customWidth="1"/>
    <col min="11874" max="11874" width="7.21875" bestFit="1" customWidth="1"/>
    <col min="11875" max="11875" width="10.21875" bestFit="1" customWidth="1"/>
    <col min="11876" max="11876" width="7" bestFit="1" customWidth="1"/>
    <col min="11877" max="11877" width="9.21875" bestFit="1" customWidth="1"/>
    <col min="11878" max="11878" width="7.21875" bestFit="1" customWidth="1"/>
    <col min="11879" max="11879" width="6" bestFit="1" customWidth="1"/>
    <col min="11880" max="11880" width="9.21875" bestFit="1" customWidth="1"/>
    <col min="11881" max="11881" width="8.21875" bestFit="1" customWidth="1"/>
    <col min="11882" max="11882" width="10.21875" bestFit="1" customWidth="1"/>
    <col min="11883" max="11883" width="7" bestFit="1" customWidth="1"/>
    <col min="11884" max="11885" width="9.21875" bestFit="1" customWidth="1"/>
    <col min="11886" max="11886" width="10.21875" bestFit="1" customWidth="1"/>
    <col min="11887" max="11887" width="7" bestFit="1" customWidth="1"/>
    <col min="11888" max="11888" width="8.21875" bestFit="1" customWidth="1"/>
    <col min="11889" max="11889" width="7.21875" bestFit="1" customWidth="1"/>
    <col min="11890" max="11890" width="10.21875" bestFit="1" customWidth="1"/>
    <col min="11891" max="11891" width="7" bestFit="1" customWidth="1"/>
    <col min="11892" max="11892" width="8.21875" bestFit="1" customWidth="1"/>
    <col min="11893" max="11893" width="7.21875" bestFit="1" customWidth="1"/>
    <col min="11894" max="11894" width="10.21875" bestFit="1" customWidth="1"/>
    <col min="11895" max="11895" width="7" bestFit="1" customWidth="1"/>
    <col min="11896" max="11896" width="8.21875" bestFit="1" customWidth="1"/>
    <col min="11897" max="11897" width="7.21875" bestFit="1" customWidth="1"/>
    <col min="11898" max="11898" width="10.21875" bestFit="1" customWidth="1"/>
    <col min="11899" max="11899" width="7" bestFit="1" customWidth="1"/>
    <col min="11900" max="11900" width="10.21875" bestFit="1" customWidth="1"/>
    <col min="11901" max="11901" width="6.21875" bestFit="1" customWidth="1"/>
    <col min="11902" max="11902" width="10.21875" bestFit="1" customWidth="1"/>
    <col min="11903" max="11903" width="7" bestFit="1" customWidth="1"/>
    <col min="11904" max="11904" width="9.21875" bestFit="1" customWidth="1"/>
    <col min="11905" max="11905" width="8.21875" bestFit="1" customWidth="1"/>
    <col min="11906" max="11906" width="10.21875" bestFit="1" customWidth="1"/>
    <col min="11907" max="11907" width="7" bestFit="1" customWidth="1"/>
    <col min="11908" max="11908" width="10.21875" bestFit="1" customWidth="1"/>
    <col min="11909" max="11909" width="7.21875" bestFit="1" customWidth="1"/>
    <col min="11910" max="11910" width="10.21875" bestFit="1" customWidth="1"/>
    <col min="11911" max="11911" width="7" bestFit="1" customWidth="1"/>
    <col min="11912" max="11913" width="7.21875" bestFit="1" customWidth="1"/>
    <col min="11914" max="11914" width="10.21875" bestFit="1" customWidth="1"/>
    <col min="11915" max="11915" width="7" bestFit="1" customWidth="1"/>
    <col min="11916" max="11917" width="7.21875" bestFit="1" customWidth="1"/>
    <col min="11918" max="11918" width="10.21875" bestFit="1" customWidth="1"/>
    <col min="11919" max="11919" width="7" bestFit="1" customWidth="1"/>
    <col min="11920" max="11921" width="7.21875" bestFit="1" customWidth="1"/>
    <col min="11922" max="11922" width="10.21875" bestFit="1" customWidth="1"/>
    <col min="11923" max="11923" width="7" bestFit="1" customWidth="1"/>
    <col min="11924" max="11924" width="9.21875" bestFit="1" customWidth="1"/>
    <col min="11925" max="11925" width="7.21875" bestFit="1" customWidth="1"/>
    <col min="11926" max="11926" width="10.21875" bestFit="1" customWidth="1"/>
    <col min="11927" max="11927" width="7" bestFit="1" customWidth="1"/>
    <col min="11928" max="11928" width="9.21875" bestFit="1" customWidth="1"/>
    <col min="11929" max="11929" width="7.21875" bestFit="1" customWidth="1"/>
    <col min="11930" max="11930" width="10.21875" bestFit="1" customWidth="1"/>
    <col min="11931" max="11931" width="7" bestFit="1" customWidth="1"/>
    <col min="11932" max="11932" width="7.21875" bestFit="1" customWidth="1"/>
    <col min="11933" max="11934" width="10.21875" bestFit="1" customWidth="1"/>
    <col min="11935" max="11935" width="7" bestFit="1" customWidth="1"/>
    <col min="11936" max="11936" width="8.21875" bestFit="1" customWidth="1"/>
    <col min="11937" max="11937" width="7.21875" bestFit="1" customWidth="1"/>
    <col min="11938" max="11938" width="10.21875" bestFit="1" customWidth="1"/>
    <col min="11939" max="11939" width="7" bestFit="1" customWidth="1"/>
    <col min="11940" max="11940" width="10.21875" bestFit="1" customWidth="1"/>
    <col min="11941" max="11941" width="8.21875" bestFit="1" customWidth="1"/>
    <col min="11942" max="11942" width="10.21875" bestFit="1" customWidth="1"/>
    <col min="11943" max="11943" width="7" bestFit="1" customWidth="1"/>
    <col min="11944" max="11945" width="7.21875" bestFit="1" customWidth="1"/>
    <col min="11946" max="11946" width="10.21875" bestFit="1" customWidth="1"/>
    <col min="11947" max="11947" width="7" bestFit="1" customWidth="1"/>
    <col min="11948" max="11948" width="9.21875" bestFit="1" customWidth="1"/>
    <col min="11949" max="11949" width="7.21875" bestFit="1" customWidth="1"/>
    <col min="11950" max="11950" width="10.21875" bestFit="1" customWidth="1"/>
    <col min="11951" max="11951" width="7" bestFit="1" customWidth="1"/>
    <col min="11952" max="11952" width="8.21875" bestFit="1" customWidth="1"/>
    <col min="11953" max="11953" width="7.21875" bestFit="1" customWidth="1"/>
    <col min="11954" max="11954" width="10.21875" bestFit="1" customWidth="1"/>
    <col min="11955" max="11955" width="7" bestFit="1" customWidth="1"/>
    <col min="11956" max="11956" width="9.21875" bestFit="1" customWidth="1"/>
    <col min="11957" max="11957" width="7.21875" bestFit="1" customWidth="1"/>
    <col min="11958" max="11958" width="10.21875" bestFit="1" customWidth="1"/>
    <col min="11959" max="11959" width="7" bestFit="1" customWidth="1"/>
    <col min="11960" max="11961" width="7.21875" bestFit="1" customWidth="1"/>
    <col min="11962" max="11962" width="10.21875" bestFit="1" customWidth="1"/>
    <col min="11963" max="11963" width="7" bestFit="1" customWidth="1"/>
    <col min="11964" max="11964" width="8.21875" bestFit="1" customWidth="1"/>
    <col min="11965" max="11965" width="9.21875" bestFit="1" customWidth="1"/>
    <col min="11966" max="11966" width="10.21875" bestFit="1" customWidth="1"/>
    <col min="11967" max="11967" width="7" bestFit="1" customWidth="1"/>
    <col min="11968" max="11968" width="7.21875" bestFit="1" customWidth="1"/>
    <col min="11969" max="11969" width="8.21875" bestFit="1" customWidth="1"/>
    <col min="11970" max="11970" width="10.21875" bestFit="1" customWidth="1"/>
    <col min="11971" max="11971" width="7" bestFit="1" customWidth="1"/>
    <col min="11972" max="11972" width="9.21875" bestFit="1" customWidth="1"/>
    <col min="11973" max="11973" width="7.21875" bestFit="1" customWidth="1"/>
    <col min="11974" max="11974" width="10.21875" bestFit="1" customWidth="1"/>
    <col min="11975" max="11975" width="7" bestFit="1" customWidth="1"/>
    <col min="11976" max="11977" width="7.21875" bestFit="1" customWidth="1"/>
    <col min="11978" max="11978" width="5" bestFit="1" customWidth="1"/>
    <col min="11979" max="11979" width="8.21875" bestFit="1" customWidth="1"/>
    <col min="11980" max="11980" width="7.21875" bestFit="1" customWidth="1"/>
    <col min="11981" max="11981" width="5" bestFit="1" customWidth="1"/>
    <col min="11982" max="11983" width="8.21875" bestFit="1" customWidth="1"/>
    <col min="11984" max="11984" width="6" bestFit="1" customWidth="1"/>
    <col min="11985" max="11985" width="7.21875" bestFit="1" customWidth="1"/>
    <col min="11986" max="11986" width="9.21875" bestFit="1" customWidth="1"/>
    <col min="11987" max="11987" width="10.21875" bestFit="1" customWidth="1"/>
    <col min="11988" max="11988" width="7" bestFit="1" customWidth="1"/>
    <col min="11989" max="11989" width="7.21875" bestFit="1" customWidth="1"/>
    <col min="11990" max="11990" width="4" bestFit="1" customWidth="1"/>
    <col min="11991" max="11991" width="7.21875" bestFit="1" customWidth="1"/>
    <col min="11992" max="11992" width="5" bestFit="1" customWidth="1"/>
    <col min="11993" max="11993" width="8.21875" bestFit="1" customWidth="1"/>
    <col min="11994" max="11994" width="7.21875" bestFit="1" customWidth="1"/>
    <col min="11995" max="11995" width="5" bestFit="1" customWidth="1"/>
    <col min="11996" max="11997" width="8.21875" bestFit="1" customWidth="1"/>
    <col min="11998" max="11998" width="10.21875" bestFit="1" customWidth="1"/>
    <col min="11999" max="11999" width="7" bestFit="1" customWidth="1"/>
    <col min="12000" max="12000" width="7.21875" bestFit="1" customWidth="1"/>
    <col min="12001" max="12001" width="6" bestFit="1" customWidth="1"/>
    <col min="12002" max="12002" width="9.21875" bestFit="1" customWidth="1"/>
    <col min="12003" max="12003" width="7.21875" bestFit="1" customWidth="1"/>
    <col min="12004" max="12004" width="6" bestFit="1" customWidth="1"/>
    <col min="12005" max="12005" width="7.21875" bestFit="1" customWidth="1"/>
    <col min="12006" max="12006" width="9.21875" bestFit="1" customWidth="1"/>
    <col min="12007" max="12007" width="10.21875" bestFit="1" customWidth="1"/>
    <col min="12008" max="12008" width="7" bestFit="1" customWidth="1"/>
    <col min="12009" max="12010" width="7.21875" bestFit="1" customWidth="1"/>
    <col min="12011" max="12011" width="10.21875" bestFit="1" customWidth="1"/>
    <col min="12012" max="12012" width="7" bestFit="1" customWidth="1"/>
    <col min="12013" max="12014" width="7.21875" bestFit="1" customWidth="1"/>
    <col min="12015" max="12015" width="10.21875" bestFit="1" customWidth="1"/>
    <col min="12016" max="12016" width="7" bestFit="1" customWidth="1"/>
    <col min="12017" max="12018" width="7.21875" bestFit="1" customWidth="1"/>
    <col min="12019" max="12019" width="5" bestFit="1" customWidth="1"/>
    <col min="12020" max="12021" width="8.21875" bestFit="1" customWidth="1"/>
    <col min="12022" max="12022" width="10.21875" bestFit="1" customWidth="1"/>
    <col min="12023" max="12023" width="7" bestFit="1" customWidth="1"/>
    <col min="12024" max="12025" width="9.21875" bestFit="1" customWidth="1"/>
    <col min="12026" max="12026" width="10.21875" bestFit="1" customWidth="1"/>
    <col min="12027" max="12027" width="7" bestFit="1" customWidth="1"/>
    <col min="12028" max="12028" width="8.21875" bestFit="1" customWidth="1"/>
    <col min="12029" max="12029" width="7.21875" bestFit="1" customWidth="1"/>
    <col min="12030" max="12030" width="10.21875" bestFit="1" customWidth="1"/>
    <col min="12031" max="12031" width="7" bestFit="1" customWidth="1"/>
    <col min="12032" max="12033" width="7.21875" bestFit="1" customWidth="1"/>
    <col min="12034" max="12034" width="10.21875" bestFit="1" customWidth="1"/>
    <col min="12035" max="12035" width="7" bestFit="1" customWidth="1"/>
    <col min="12036" max="12037" width="7.21875" bestFit="1" customWidth="1"/>
    <col min="12038" max="12038" width="5" bestFit="1" customWidth="1"/>
    <col min="12039" max="12039" width="7.21875" bestFit="1" customWidth="1"/>
    <col min="12040" max="12040" width="8.21875" bestFit="1" customWidth="1"/>
    <col min="12041" max="12041" width="10.21875" bestFit="1" customWidth="1"/>
    <col min="12042" max="12042" width="7" bestFit="1" customWidth="1"/>
    <col min="12043" max="12044" width="7.21875" bestFit="1" customWidth="1"/>
    <col min="12045" max="12045" width="10.21875" bestFit="1" customWidth="1"/>
    <col min="12046" max="12046" width="7" bestFit="1" customWidth="1"/>
    <col min="12047" max="12047" width="8.21875" bestFit="1" customWidth="1"/>
    <col min="12048" max="12048" width="7.21875" bestFit="1" customWidth="1"/>
    <col min="12049" max="12049" width="10.21875" bestFit="1" customWidth="1"/>
    <col min="12050" max="12050" width="7" bestFit="1" customWidth="1"/>
    <col min="12051" max="12051" width="8.21875" bestFit="1" customWidth="1"/>
    <col min="12052" max="12052" width="7.21875" bestFit="1" customWidth="1"/>
    <col min="12053" max="12053" width="10.21875" bestFit="1" customWidth="1"/>
    <col min="12054" max="12054" width="7" bestFit="1" customWidth="1"/>
    <col min="12055" max="12055" width="8.21875" bestFit="1" customWidth="1"/>
    <col min="12056" max="12056" width="7.21875" bestFit="1" customWidth="1"/>
    <col min="12057" max="12057" width="10.21875" bestFit="1" customWidth="1"/>
    <col min="12058" max="12058" width="7" bestFit="1" customWidth="1"/>
    <col min="12059" max="12060" width="7.21875" bestFit="1" customWidth="1"/>
    <col min="12061" max="12061" width="10.21875" bestFit="1" customWidth="1"/>
    <col min="12062" max="12062" width="7" bestFit="1" customWidth="1"/>
    <col min="12063" max="12063" width="9.21875" bestFit="1" customWidth="1"/>
    <col min="12064" max="12064" width="7.21875" bestFit="1" customWidth="1"/>
    <col min="12065" max="12065" width="4" bestFit="1" customWidth="1"/>
    <col min="12066" max="12067" width="7.21875" bestFit="1" customWidth="1"/>
    <col min="12068" max="12068" width="10.21875" bestFit="1" customWidth="1"/>
    <col min="12069" max="12069" width="7" bestFit="1" customWidth="1"/>
    <col min="12070" max="12071" width="7.21875" bestFit="1" customWidth="1"/>
    <col min="12072" max="12072" width="10.21875" bestFit="1" customWidth="1"/>
    <col min="12073" max="12073" width="7" bestFit="1" customWidth="1"/>
    <col min="12074" max="12074" width="7.21875" bestFit="1" customWidth="1"/>
    <col min="12075" max="12075" width="8.21875" bestFit="1" customWidth="1"/>
    <col min="12076" max="12076" width="10.21875" bestFit="1" customWidth="1"/>
    <col min="12077" max="12077" width="7" bestFit="1" customWidth="1"/>
    <col min="12078" max="12078" width="9.21875" bestFit="1" customWidth="1"/>
    <col min="12079" max="12079" width="7.21875" bestFit="1" customWidth="1"/>
    <col min="12080" max="12080" width="10.21875" bestFit="1" customWidth="1"/>
    <col min="12081" max="12081" width="7" bestFit="1" customWidth="1"/>
    <col min="12082" max="12082" width="6.21875" bestFit="1" customWidth="1"/>
    <col min="12083" max="12083" width="7.21875" bestFit="1" customWidth="1"/>
    <col min="12084" max="12084" width="10.21875" bestFit="1" customWidth="1"/>
    <col min="12085" max="12085" width="7" bestFit="1" customWidth="1"/>
    <col min="12086" max="12086" width="7.21875" bestFit="1" customWidth="1"/>
    <col min="12087" max="12087" width="8.21875" bestFit="1" customWidth="1"/>
    <col min="12088" max="12088" width="10.21875" bestFit="1" customWidth="1"/>
    <col min="12089" max="12089" width="7" bestFit="1" customWidth="1"/>
    <col min="12090" max="12091" width="7.21875" bestFit="1" customWidth="1"/>
    <col min="12092" max="12092" width="7" bestFit="1" customWidth="1"/>
    <col min="12093" max="12093" width="10.21875" bestFit="1" customWidth="1"/>
    <col min="12094" max="12094" width="7.21875" bestFit="1" customWidth="1"/>
    <col min="12095" max="12095" width="7" bestFit="1" customWidth="1"/>
    <col min="12096" max="12096" width="8.21875" bestFit="1" customWidth="1"/>
    <col min="12097" max="12098" width="10.21875" bestFit="1" customWidth="1"/>
    <col min="12099" max="12099" width="7" bestFit="1" customWidth="1"/>
    <col min="12100" max="12100" width="10.21875" bestFit="1" customWidth="1"/>
    <col min="12101" max="12101" width="7.21875" bestFit="1" customWidth="1"/>
    <col min="12102" max="12102" width="10.21875" bestFit="1" customWidth="1"/>
    <col min="12103" max="12103" width="7" bestFit="1" customWidth="1"/>
    <col min="12104" max="12104" width="9.21875" bestFit="1" customWidth="1"/>
    <col min="12105" max="12105" width="7.21875" bestFit="1" customWidth="1"/>
    <col min="12106" max="12106" width="10.21875" bestFit="1" customWidth="1"/>
    <col min="12107" max="12107" width="7" bestFit="1" customWidth="1"/>
    <col min="12108" max="12109" width="7.21875" bestFit="1" customWidth="1"/>
    <col min="12110" max="12110" width="10.21875" bestFit="1" customWidth="1"/>
    <col min="12111" max="12111" width="7" bestFit="1" customWidth="1"/>
    <col min="12112" max="12112" width="9.21875" bestFit="1" customWidth="1"/>
    <col min="12113" max="12113" width="8.21875" bestFit="1" customWidth="1"/>
    <col min="12114" max="12114" width="10.21875" bestFit="1" customWidth="1"/>
    <col min="12115" max="12115" width="7" bestFit="1" customWidth="1"/>
    <col min="12116" max="12116" width="8.21875" bestFit="1" customWidth="1"/>
    <col min="12117" max="12117" width="7.21875" bestFit="1" customWidth="1"/>
    <col min="12118" max="12118" width="10.21875" bestFit="1" customWidth="1"/>
    <col min="12119" max="12119" width="7" bestFit="1" customWidth="1"/>
    <col min="12120" max="12121" width="9.21875" bestFit="1" customWidth="1"/>
    <col min="12122" max="12122" width="10.21875" bestFit="1" customWidth="1"/>
    <col min="12123" max="12123" width="7" bestFit="1" customWidth="1"/>
    <col min="12124" max="12124" width="8.21875" bestFit="1" customWidth="1"/>
    <col min="12125" max="12125" width="7.21875" bestFit="1" customWidth="1"/>
    <col min="12126" max="12126" width="10.21875" bestFit="1" customWidth="1"/>
    <col min="12127" max="12127" width="7" bestFit="1" customWidth="1"/>
    <col min="12128" max="12129" width="7.21875" bestFit="1" customWidth="1"/>
    <col min="12130" max="12130" width="10.21875" bestFit="1" customWidth="1"/>
    <col min="12131" max="12131" width="7" bestFit="1" customWidth="1"/>
    <col min="12132" max="12132" width="7.21875" bestFit="1" customWidth="1"/>
    <col min="12133" max="12134" width="10.21875" bestFit="1" customWidth="1"/>
    <col min="12135" max="12135" width="7" bestFit="1" customWidth="1"/>
    <col min="12136" max="12137" width="9.21875" bestFit="1" customWidth="1"/>
    <col min="12138" max="12138" width="10.21875" bestFit="1" customWidth="1"/>
    <col min="12139" max="12139" width="7" bestFit="1" customWidth="1"/>
    <col min="12140" max="12141" width="7.21875" bestFit="1" customWidth="1"/>
    <col min="12142" max="12142" width="5" bestFit="1" customWidth="1"/>
    <col min="12143" max="12143" width="7.21875" bestFit="1" customWidth="1"/>
    <col min="12144" max="12144" width="8.21875" bestFit="1" customWidth="1"/>
    <col min="12145" max="12145" width="5" bestFit="1" customWidth="1"/>
    <col min="12146" max="12146" width="7.21875" bestFit="1" customWidth="1"/>
    <col min="12147" max="12147" width="8.21875" bestFit="1" customWidth="1"/>
    <col min="12148" max="12148" width="10.21875" bestFit="1" customWidth="1"/>
    <col min="12149" max="12149" width="7" bestFit="1" customWidth="1"/>
    <col min="12150" max="12150" width="8.21875" bestFit="1" customWidth="1"/>
    <col min="12151" max="12151" width="7.21875" bestFit="1" customWidth="1"/>
    <col min="12152" max="12152" width="10.21875" bestFit="1" customWidth="1"/>
    <col min="12153" max="12153" width="7" bestFit="1" customWidth="1"/>
    <col min="12154" max="12155" width="7.21875" bestFit="1" customWidth="1"/>
    <col min="12156" max="12156" width="10.21875" bestFit="1" customWidth="1"/>
    <col min="12157" max="12157" width="7" bestFit="1" customWidth="1"/>
    <col min="12158" max="12158" width="8.21875" bestFit="1" customWidth="1"/>
    <col min="12159" max="12159" width="7.21875" bestFit="1" customWidth="1"/>
    <col min="12160" max="12160" width="10.21875" bestFit="1" customWidth="1"/>
    <col min="12161" max="12161" width="7" bestFit="1" customWidth="1"/>
    <col min="12162" max="12162" width="10.21875" bestFit="1" customWidth="1"/>
    <col min="12163" max="12163" width="7.21875" bestFit="1" customWidth="1"/>
    <col min="12164" max="12164" width="10.21875" bestFit="1" customWidth="1"/>
    <col min="12165" max="12165" width="7" bestFit="1" customWidth="1"/>
    <col min="12166" max="12166" width="8.21875" bestFit="1" customWidth="1"/>
    <col min="12167" max="12167" width="7.21875" bestFit="1" customWidth="1"/>
    <col min="12168" max="12168" width="10.21875" bestFit="1" customWidth="1"/>
    <col min="12169" max="12169" width="7" bestFit="1" customWidth="1"/>
    <col min="12170" max="12170" width="8.21875" bestFit="1" customWidth="1"/>
    <col min="12171" max="12171" width="7.21875" bestFit="1" customWidth="1"/>
    <col min="12172" max="12172" width="10.21875" bestFit="1" customWidth="1"/>
    <col min="12173" max="12173" width="7" bestFit="1" customWidth="1"/>
    <col min="12174" max="12175" width="7.21875" bestFit="1" customWidth="1"/>
    <col min="12176" max="12176" width="10.21875" bestFit="1" customWidth="1"/>
    <col min="12177" max="12177" width="7" bestFit="1" customWidth="1"/>
    <col min="12178" max="12178" width="7.21875" bestFit="1" customWidth="1"/>
    <col min="12179" max="12179" width="8.21875" bestFit="1" customWidth="1"/>
    <col min="12180" max="12180" width="6" bestFit="1" customWidth="1"/>
    <col min="12181" max="12181" width="8.21875" bestFit="1" customWidth="1"/>
    <col min="12182" max="12182" width="9.21875" bestFit="1" customWidth="1"/>
    <col min="12183" max="12183" width="10.21875" bestFit="1" customWidth="1"/>
    <col min="12184" max="12184" width="7" bestFit="1" customWidth="1"/>
    <col min="12185" max="12185" width="7.21875" bestFit="1" customWidth="1"/>
    <col min="12186" max="12186" width="6" bestFit="1" customWidth="1"/>
    <col min="12187" max="12187" width="9.21875" bestFit="1" customWidth="1"/>
    <col min="12188" max="12188" width="6" bestFit="1" customWidth="1"/>
    <col min="12189" max="12189" width="9.21875" bestFit="1" customWidth="1"/>
    <col min="12190" max="12190" width="7.21875" bestFit="1" customWidth="1"/>
    <col min="12191" max="12191" width="10.21875" bestFit="1" customWidth="1"/>
    <col min="12192" max="12192" width="7" bestFit="1" customWidth="1"/>
    <col min="12193" max="12193" width="9.21875" bestFit="1" customWidth="1"/>
    <col min="12194" max="12194" width="7.21875" bestFit="1" customWidth="1"/>
    <col min="12195" max="12195" width="10.21875" bestFit="1" customWidth="1"/>
    <col min="12196" max="12196" width="7" bestFit="1" customWidth="1"/>
    <col min="12197" max="12198" width="7.21875" bestFit="1" customWidth="1"/>
    <col min="12199" max="12199" width="4" bestFit="1" customWidth="1"/>
    <col min="12200" max="12201" width="7.21875" bestFit="1" customWidth="1"/>
    <col min="12202" max="12202" width="10.21875" bestFit="1" customWidth="1"/>
    <col min="12203" max="12203" width="7" bestFit="1" customWidth="1"/>
    <col min="12204" max="12204" width="9.21875" bestFit="1" customWidth="1"/>
    <col min="12205" max="12205" width="7.21875" bestFit="1" customWidth="1"/>
    <col min="12206" max="12206" width="10.21875" bestFit="1" customWidth="1"/>
    <col min="12207" max="12207" width="7" bestFit="1" customWidth="1"/>
    <col min="12208" max="12208" width="7.21875" bestFit="1" customWidth="1"/>
    <col min="12209" max="12209" width="8.21875" bestFit="1" customWidth="1"/>
    <col min="12210" max="12210" width="10.21875" bestFit="1" customWidth="1"/>
    <col min="12211" max="12211" width="7" bestFit="1" customWidth="1"/>
    <col min="12212" max="12212" width="8.21875" bestFit="1" customWidth="1"/>
    <col min="12213" max="12213" width="7.21875" bestFit="1" customWidth="1"/>
    <col min="12214" max="12214" width="10.21875" bestFit="1" customWidth="1"/>
    <col min="12215" max="12215" width="7" bestFit="1" customWidth="1"/>
    <col min="12216" max="12216" width="8.21875" bestFit="1" customWidth="1"/>
    <col min="12217" max="12217" width="7.21875" bestFit="1" customWidth="1"/>
    <col min="12218" max="12218" width="10.21875" bestFit="1" customWidth="1"/>
    <col min="12219" max="12219" width="7" bestFit="1" customWidth="1"/>
    <col min="12220" max="12220" width="9.21875" bestFit="1" customWidth="1"/>
    <col min="12221" max="12221" width="7.21875" bestFit="1" customWidth="1"/>
    <col min="12222" max="12222" width="6" bestFit="1" customWidth="1"/>
    <col min="12223" max="12223" width="7.21875" bestFit="1" customWidth="1"/>
    <col min="12224" max="12224" width="9.21875" bestFit="1" customWidth="1"/>
    <col min="12225" max="12225" width="10.21875" bestFit="1" customWidth="1"/>
    <col min="12226" max="12226" width="7" bestFit="1" customWidth="1"/>
    <col min="12227" max="12228" width="7.21875" bestFit="1" customWidth="1"/>
    <col min="12229" max="12229" width="10.21875" bestFit="1" customWidth="1"/>
    <col min="12230" max="12230" width="7" bestFit="1" customWidth="1"/>
    <col min="12231" max="12231" width="10.21875" bestFit="1" customWidth="1"/>
    <col min="12232" max="12232" width="7.21875" bestFit="1" customWidth="1"/>
    <col min="12233" max="12233" width="10.21875" bestFit="1" customWidth="1"/>
    <col min="12234" max="12234" width="7" bestFit="1" customWidth="1"/>
    <col min="12235" max="12235" width="8.21875" bestFit="1" customWidth="1"/>
    <col min="12236" max="12236" width="7.21875" bestFit="1" customWidth="1"/>
    <col min="12237" max="12237" width="5" bestFit="1" customWidth="1"/>
    <col min="12238" max="12239" width="8.21875" bestFit="1" customWidth="1"/>
    <col min="12240" max="12240" width="10.21875" bestFit="1" customWidth="1"/>
    <col min="12241" max="12241" width="7" bestFit="1" customWidth="1"/>
    <col min="12242" max="12242" width="8.21875" bestFit="1" customWidth="1"/>
    <col min="12243" max="12243" width="7.21875" bestFit="1" customWidth="1"/>
    <col min="12244" max="12244" width="10.21875" bestFit="1" customWidth="1"/>
    <col min="12245" max="12245" width="7" bestFit="1" customWidth="1"/>
    <col min="12246" max="12246" width="7.21875" bestFit="1" customWidth="1"/>
    <col min="12247" max="12247" width="9.21875" bestFit="1" customWidth="1"/>
    <col min="12248" max="12248" width="10.21875" bestFit="1" customWidth="1"/>
    <col min="12249" max="12249" width="7" bestFit="1" customWidth="1"/>
    <col min="12250" max="12250" width="8.21875" bestFit="1" customWidth="1"/>
    <col min="12251" max="12251" width="7.21875" bestFit="1" customWidth="1"/>
    <col min="12252" max="12252" width="4" bestFit="1" customWidth="1"/>
    <col min="12253" max="12253" width="6.21875" bestFit="1" customWidth="1"/>
    <col min="12254" max="12254" width="7.21875" bestFit="1" customWidth="1"/>
    <col min="12255" max="12255" width="10.21875" bestFit="1" customWidth="1"/>
    <col min="12256" max="12256" width="7" bestFit="1" customWidth="1"/>
    <col min="12257" max="12257" width="8.21875" bestFit="1" customWidth="1"/>
    <col min="12258" max="12258" width="7.21875" bestFit="1" customWidth="1"/>
    <col min="12259" max="12259" width="10.21875" bestFit="1" customWidth="1"/>
    <col min="12260" max="12260" width="7" bestFit="1" customWidth="1"/>
    <col min="12261" max="12262" width="7.21875" bestFit="1" customWidth="1"/>
    <col min="12263" max="12263" width="10.21875" bestFit="1" customWidth="1"/>
    <col min="12264" max="12264" width="7" bestFit="1" customWidth="1"/>
    <col min="12265" max="12265" width="8.21875" bestFit="1" customWidth="1"/>
    <col min="12266" max="12266" width="7.21875" bestFit="1" customWidth="1"/>
    <col min="12267" max="12267" width="4" bestFit="1" customWidth="1"/>
    <col min="12268" max="12269" width="7.21875" bestFit="1" customWidth="1"/>
    <col min="12270" max="12270" width="10.21875" bestFit="1" customWidth="1"/>
    <col min="12271" max="12271" width="7" bestFit="1" customWidth="1"/>
    <col min="12272" max="12273" width="7.21875" bestFit="1" customWidth="1"/>
    <col min="12274" max="12274" width="7" bestFit="1" customWidth="1"/>
    <col min="12275" max="12275" width="8.21875" bestFit="1" customWidth="1"/>
    <col min="12276" max="12277" width="10.21875" bestFit="1" customWidth="1"/>
    <col min="12278" max="12278" width="7" bestFit="1" customWidth="1"/>
    <col min="12279" max="12279" width="7.21875" bestFit="1" customWidth="1"/>
    <col min="12280" max="12280" width="8.21875" bestFit="1" customWidth="1"/>
    <col min="12281" max="12281" width="10.21875" bestFit="1" customWidth="1"/>
    <col min="12282" max="12282" width="7" bestFit="1" customWidth="1"/>
    <col min="12283" max="12284" width="7.21875" bestFit="1" customWidth="1"/>
    <col min="12285" max="12285" width="10.21875" bestFit="1" customWidth="1"/>
    <col min="12286" max="12286" width="7" bestFit="1" customWidth="1"/>
    <col min="12287" max="12287" width="8.21875" bestFit="1" customWidth="1"/>
    <col min="12288" max="12288" width="7.21875" bestFit="1" customWidth="1"/>
    <col min="12289" max="12289" width="4" bestFit="1" customWidth="1"/>
    <col min="12290" max="12291" width="7.21875" bestFit="1" customWidth="1"/>
    <col min="12292" max="12292" width="10.21875" bestFit="1" customWidth="1"/>
    <col min="12293" max="12293" width="7" bestFit="1" customWidth="1"/>
    <col min="12294" max="12294" width="10.21875" bestFit="1" customWidth="1"/>
    <col min="12295" max="12295" width="7.21875" bestFit="1" customWidth="1"/>
    <col min="12296" max="12296" width="10.21875" bestFit="1" customWidth="1"/>
    <col min="12297" max="12297" width="7" bestFit="1" customWidth="1"/>
    <col min="12298" max="12299" width="7.21875" bestFit="1" customWidth="1"/>
    <col min="12300" max="12300" width="5" bestFit="1" customWidth="1"/>
    <col min="12301" max="12301" width="7.21875" bestFit="1" customWidth="1"/>
    <col min="12302" max="12302" width="8.21875" bestFit="1" customWidth="1"/>
    <col min="12303" max="12303" width="10.21875" bestFit="1" customWidth="1"/>
    <col min="12304" max="12304" width="7" bestFit="1" customWidth="1"/>
    <col min="12305" max="12305" width="10.21875" bestFit="1" customWidth="1"/>
    <col min="12306" max="12306" width="7.21875" bestFit="1" customWidth="1"/>
    <col min="12307" max="12307" width="10.21875" bestFit="1" customWidth="1"/>
    <col min="12308" max="12308" width="7" bestFit="1" customWidth="1"/>
    <col min="12309" max="12310" width="7.21875" bestFit="1" customWidth="1"/>
    <col min="12311" max="12311" width="10.21875" bestFit="1" customWidth="1"/>
    <col min="12312" max="12312" width="7" bestFit="1" customWidth="1"/>
    <col min="12313" max="12314" width="7.21875" bestFit="1" customWidth="1"/>
    <col min="12315" max="12315" width="10.21875" bestFit="1" customWidth="1"/>
    <col min="12316" max="12316" width="7" bestFit="1" customWidth="1"/>
    <col min="12317" max="12318" width="7.21875" bestFit="1" customWidth="1"/>
    <col min="12319" max="12319" width="10.21875" bestFit="1" customWidth="1"/>
    <col min="12320" max="12320" width="7" bestFit="1" customWidth="1"/>
    <col min="12321" max="12321" width="8.21875" bestFit="1" customWidth="1"/>
    <col min="12322" max="12322" width="6.21875" bestFit="1" customWidth="1"/>
    <col min="12323" max="12323" width="10.21875" bestFit="1" customWidth="1"/>
    <col min="12324" max="12324" width="7" bestFit="1" customWidth="1"/>
    <col min="12325" max="12325" width="6.21875" bestFit="1" customWidth="1"/>
    <col min="12326" max="12326" width="9.21875" bestFit="1" customWidth="1"/>
    <col min="12327" max="12327" width="10.21875" bestFit="1" customWidth="1"/>
    <col min="12328" max="12328" width="7" bestFit="1" customWidth="1"/>
    <col min="12329" max="12330" width="7.21875" bestFit="1" customWidth="1"/>
    <col min="12331" max="12331" width="10.21875" bestFit="1" customWidth="1"/>
    <col min="12332" max="12332" width="7" bestFit="1" customWidth="1"/>
    <col min="12333" max="12333" width="7.21875" bestFit="1" customWidth="1"/>
    <col min="12334" max="12335" width="10.21875" bestFit="1" customWidth="1"/>
    <col min="12336" max="12336" width="7" bestFit="1" customWidth="1"/>
    <col min="12337" max="12337" width="7.21875" bestFit="1" customWidth="1"/>
    <col min="12338" max="12338" width="5" bestFit="1" customWidth="1"/>
    <col min="12339" max="12339" width="8.21875" bestFit="1" customWidth="1"/>
    <col min="12340" max="12340" width="7.21875" bestFit="1" customWidth="1"/>
    <col min="12341" max="12341" width="10.21875" bestFit="1" customWidth="1"/>
    <col min="12342" max="12342" width="7" bestFit="1" customWidth="1"/>
    <col min="12343" max="12343" width="8.21875" bestFit="1" customWidth="1"/>
    <col min="12344" max="12344" width="7.21875" bestFit="1" customWidth="1"/>
    <col min="12345" max="12345" width="10.21875" bestFit="1" customWidth="1"/>
    <col min="12346" max="12346" width="7" bestFit="1" customWidth="1"/>
    <col min="12347" max="12348" width="7.21875" bestFit="1" customWidth="1"/>
    <col min="12349" max="12349" width="10.21875" bestFit="1" customWidth="1"/>
    <col min="12350" max="12350" width="7" bestFit="1" customWidth="1"/>
    <col min="12351" max="12351" width="6.21875" bestFit="1" customWidth="1"/>
    <col min="12352" max="12352" width="7.21875" bestFit="1" customWidth="1"/>
    <col min="12353" max="12353" width="10.21875" bestFit="1" customWidth="1"/>
    <col min="12354" max="12354" width="7" bestFit="1" customWidth="1"/>
    <col min="12355" max="12355" width="8.21875" bestFit="1" customWidth="1"/>
    <col min="12356" max="12356" width="7.21875" bestFit="1" customWidth="1"/>
    <col min="12357" max="12357" width="10.21875" bestFit="1" customWidth="1"/>
    <col min="12358" max="12358" width="7" bestFit="1" customWidth="1"/>
    <col min="12359" max="12360" width="7.21875" bestFit="1" customWidth="1"/>
    <col min="12361" max="12361" width="10.21875" bestFit="1" customWidth="1"/>
    <col min="12362" max="12362" width="7" bestFit="1" customWidth="1"/>
    <col min="12363" max="12364" width="7.21875" bestFit="1" customWidth="1"/>
    <col min="12365" max="12365" width="10.21875" bestFit="1" customWidth="1"/>
    <col min="12366" max="12366" width="7" bestFit="1" customWidth="1"/>
    <col min="12367" max="12367" width="7.21875" bestFit="1" customWidth="1"/>
    <col min="12368" max="12368" width="5" bestFit="1" customWidth="1"/>
    <col min="12369" max="12369" width="8.21875" bestFit="1" customWidth="1"/>
    <col min="12370" max="12370" width="7.21875" bestFit="1" customWidth="1"/>
    <col min="12371" max="12371" width="10.21875" bestFit="1" customWidth="1"/>
    <col min="12372" max="12372" width="7" bestFit="1" customWidth="1"/>
    <col min="12373" max="12373" width="8.21875" bestFit="1" customWidth="1"/>
    <col min="12374" max="12374" width="7.21875" bestFit="1" customWidth="1"/>
    <col min="12375" max="12375" width="10.21875" bestFit="1" customWidth="1"/>
    <col min="12376" max="12376" width="7" bestFit="1" customWidth="1"/>
    <col min="12377" max="12377" width="10.21875" bestFit="1" customWidth="1"/>
    <col min="12378" max="12378" width="7.21875" bestFit="1" customWidth="1"/>
    <col min="12379" max="12379" width="10.21875" bestFit="1" customWidth="1"/>
    <col min="12380" max="12380" width="7" bestFit="1" customWidth="1"/>
    <col min="12381" max="12381" width="7.21875" bestFit="1" customWidth="1"/>
    <col min="12382" max="12382" width="9.21875" bestFit="1" customWidth="1"/>
    <col min="12383" max="12383" width="10.21875" bestFit="1" customWidth="1"/>
    <col min="12384" max="12384" width="7" bestFit="1" customWidth="1"/>
    <col min="12385" max="12385" width="7.21875" bestFit="1" customWidth="1"/>
    <col min="12386" max="12386" width="6" bestFit="1" customWidth="1"/>
    <col min="12387" max="12387" width="9.21875" bestFit="1" customWidth="1"/>
    <col min="12388" max="12388" width="7.21875" bestFit="1" customWidth="1"/>
    <col min="12389" max="12389" width="6" bestFit="1" customWidth="1"/>
    <col min="12390" max="12390" width="7.21875" bestFit="1" customWidth="1"/>
    <col min="12391" max="12391" width="9.21875" bestFit="1" customWidth="1"/>
    <col min="12392" max="12392" width="10.21875" bestFit="1" customWidth="1"/>
    <col min="12393" max="12393" width="7" bestFit="1" customWidth="1"/>
    <col min="12394" max="12394" width="8.21875" bestFit="1" customWidth="1"/>
    <col min="12395" max="12395" width="7.21875" bestFit="1" customWidth="1"/>
    <col min="12396" max="12396" width="10.21875" bestFit="1" customWidth="1"/>
    <col min="12397" max="12397" width="7" bestFit="1" customWidth="1"/>
    <col min="12398" max="12398" width="7.21875" bestFit="1" customWidth="1"/>
    <col min="12399" max="12399" width="9.21875" bestFit="1" customWidth="1"/>
    <col min="12400" max="12400" width="10.21875" bestFit="1" customWidth="1"/>
    <col min="12401" max="12401" width="7" bestFit="1" customWidth="1"/>
    <col min="12402" max="12402" width="10.21875" bestFit="1" customWidth="1"/>
    <col min="12403" max="12403" width="7.21875" bestFit="1" customWidth="1"/>
    <col min="12404" max="12404" width="5" bestFit="1" customWidth="1"/>
    <col min="12405" max="12406" width="8.21875" bestFit="1" customWidth="1"/>
    <col min="12407" max="12407" width="10.21875" bestFit="1" customWidth="1"/>
    <col min="12408" max="12408" width="7" bestFit="1" customWidth="1"/>
    <col min="12409" max="12409" width="9.21875" bestFit="1" customWidth="1"/>
    <col min="12410" max="12410" width="7.21875" bestFit="1" customWidth="1"/>
    <col min="12411" max="12411" width="7" bestFit="1" customWidth="1"/>
    <col min="12412" max="12412" width="10.21875" bestFit="1" customWidth="1"/>
    <col min="12413" max="12413" width="7.21875" bestFit="1" customWidth="1"/>
    <col min="12414" max="12414" width="10.21875" bestFit="1" customWidth="1"/>
    <col min="12415" max="12415" width="7" bestFit="1" customWidth="1"/>
    <col min="12416" max="12417" width="7.21875" bestFit="1" customWidth="1"/>
    <col min="12418" max="12418" width="10.21875" bestFit="1" customWidth="1"/>
    <col min="12419" max="12419" width="7" bestFit="1" customWidth="1"/>
    <col min="12420" max="12421" width="7.21875" bestFit="1" customWidth="1"/>
    <col min="12422" max="12422" width="10.21875" bestFit="1" customWidth="1"/>
    <col min="12423" max="12423" width="7" bestFit="1" customWidth="1"/>
    <col min="12424" max="12424" width="7.21875" bestFit="1" customWidth="1"/>
    <col min="12425" max="12425" width="8.21875" bestFit="1" customWidth="1"/>
    <col min="12426" max="12426" width="10.21875" bestFit="1" customWidth="1"/>
    <col min="12427" max="12427" width="7" bestFit="1" customWidth="1"/>
    <col min="12428" max="12428" width="8.21875" bestFit="1" customWidth="1"/>
    <col min="12429" max="12429" width="7.21875" bestFit="1" customWidth="1"/>
    <col min="12430" max="12430" width="10.21875" bestFit="1" customWidth="1"/>
    <col min="12431" max="12431" width="7" bestFit="1" customWidth="1"/>
    <col min="12432" max="12433" width="7.21875" bestFit="1" customWidth="1"/>
    <col min="12434" max="12434" width="6" bestFit="1" customWidth="1"/>
    <col min="12435" max="12436" width="9.21875" bestFit="1" customWidth="1"/>
    <col min="12437" max="12437" width="10.21875" bestFit="1" customWidth="1"/>
    <col min="12438" max="12438" width="7" bestFit="1" customWidth="1"/>
    <col min="12439" max="12439" width="8.21875" bestFit="1" customWidth="1"/>
    <col min="12440" max="12440" width="6" bestFit="1" customWidth="1"/>
    <col min="12441" max="12441" width="9.21875" bestFit="1" customWidth="1"/>
    <col min="12442" max="12442" width="7.21875" bestFit="1" customWidth="1"/>
    <col min="12443" max="12443" width="7" bestFit="1" customWidth="1"/>
    <col min="12444" max="12444" width="7.21875" bestFit="1" customWidth="1"/>
    <col min="12445" max="12446" width="10.21875" bestFit="1" customWidth="1"/>
    <col min="12447" max="12447" width="7" bestFit="1" customWidth="1"/>
    <col min="12448" max="12448" width="7.21875" bestFit="1" customWidth="1"/>
    <col min="12449" max="12449" width="9.21875" bestFit="1" customWidth="1"/>
    <col min="12450" max="12450" width="10.21875" bestFit="1" customWidth="1"/>
    <col min="12451" max="12451" width="7" bestFit="1" customWidth="1"/>
    <col min="12452" max="12453" width="7.21875" bestFit="1" customWidth="1"/>
    <col min="12454" max="12454" width="6" bestFit="1" customWidth="1"/>
    <col min="12455" max="12455" width="6.21875" bestFit="1" customWidth="1"/>
    <col min="12456" max="12456" width="9.21875" bestFit="1" customWidth="1"/>
    <col min="12457" max="12457" width="10.21875" bestFit="1" customWidth="1"/>
    <col min="12458" max="12458" width="7" bestFit="1" customWidth="1"/>
    <col min="12459" max="12460" width="9.21875" bestFit="1" customWidth="1"/>
    <col min="12461" max="12461" width="6" bestFit="1" customWidth="1"/>
    <col min="12462" max="12462" width="7.21875" bestFit="1" customWidth="1"/>
    <col min="12463" max="12463" width="9.21875" bestFit="1" customWidth="1"/>
    <col min="12464" max="12464" width="10.21875" bestFit="1" customWidth="1"/>
    <col min="12465" max="12465" width="7" bestFit="1" customWidth="1"/>
    <col min="12466" max="12466" width="9.21875" bestFit="1" customWidth="1"/>
    <col min="12467" max="12467" width="7.21875" bestFit="1" customWidth="1"/>
    <col min="12468" max="12468" width="10.21875" bestFit="1" customWidth="1"/>
    <col min="12469" max="12469" width="7" bestFit="1" customWidth="1"/>
    <col min="12470" max="12470" width="8.21875" bestFit="1" customWidth="1"/>
    <col min="12471" max="12471" width="7.21875" bestFit="1" customWidth="1"/>
    <col min="12472" max="12472" width="10.21875" bestFit="1" customWidth="1"/>
    <col min="12473" max="12473" width="7" bestFit="1" customWidth="1"/>
    <col min="12474" max="12474" width="7.21875" bestFit="1" customWidth="1"/>
    <col min="12475" max="12475" width="5" bestFit="1" customWidth="1"/>
    <col min="12476" max="12476" width="8.21875" bestFit="1" customWidth="1"/>
    <col min="12477" max="12477" width="7.21875" bestFit="1" customWidth="1"/>
    <col min="12478" max="12478" width="6" bestFit="1" customWidth="1"/>
    <col min="12479" max="12479" width="8.21875" bestFit="1" customWidth="1"/>
    <col min="12480" max="12480" width="9.21875" bestFit="1" customWidth="1"/>
    <col min="12481" max="12481" width="10.21875" bestFit="1" customWidth="1"/>
    <col min="12482" max="12482" width="7" bestFit="1" customWidth="1"/>
    <col min="12483" max="12483" width="9.21875" bestFit="1" customWidth="1"/>
    <col min="12484" max="12484" width="7.21875" bestFit="1" customWidth="1"/>
    <col min="12485" max="12485" width="10.21875" bestFit="1" customWidth="1"/>
    <col min="12486" max="12486" width="7" bestFit="1" customWidth="1"/>
    <col min="12487" max="12487" width="10.21875" bestFit="1" customWidth="1"/>
    <col min="12488" max="12488" width="7.21875" bestFit="1" customWidth="1"/>
    <col min="12489" max="12489" width="10.21875" bestFit="1" customWidth="1"/>
    <col min="12490" max="12490" width="7" bestFit="1" customWidth="1"/>
    <col min="12491" max="12491" width="7.21875" bestFit="1" customWidth="1"/>
    <col min="12492" max="12492" width="9.21875" bestFit="1" customWidth="1"/>
    <col min="12493" max="12493" width="10.21875" bestFit="1" customWidth="1"/>
    <col min="12494" max="12494" width="7" bestFit="1" customWidth="1"/>
    <col min="12495" max="12495" width="10.21875" bestFit="1" customWidth="1"/>
    <col min="12496" max="12496" width="9.21875" bestFit="1" customWidth="1"/>
    <col min="12497" max="12497" width="10.21875" bestFit="1" customWidth="1"/>
    <col min="12498" max="12498" width="7" bestFit="1" customWidth="1"/>
    <col min="12499" max="12500" width="7.21875" bestFit="1" customWidth="1"/>
    <col min="12501" max="12501" width="6" bestFit="1" customWidth="1"/>
    <col min="12502" max="12502" width="7.21875" bestFit="1" customWidth="1"/>
    <col min="12503" max="12503" width="9.21875" bestFit="1" customWidth="1"/>
    <col min="12504" max="12504" width="10.21875" bestFit="1" customWidth="1"/>
    <col min="12505" max="12505" width="7" bestFit="1" customWidth="1"/>
    <col min="12506" max="12506" width="10.21875" bestFit="1" customWidth="1"/>
    <col min="12507" max="12507" width="9.21875" bestFit="1" customWidth="1"/>
    <col min="12508" max="12508" width="10.21875" bestFit="1" customWidth="1"/>
    <col min="12509" max="12509" width="7" bestFit="1" customWidth="1"/>
    <col min="12510" max="12511" width="7.21875" bestFit="1" customWidth="1"/>
    <col min="12512" max="12512" width="10.21875" bestFit="1" customWidth="1"/>
    <col min="12513" max="12513" width="7" bestFit="1" customWidth="1"/>
    <col min="12514" max="12514" width="8.21875" bestFit="1" customWidth="1"/>
    <col min="12515" max="12515" width="7.21875" bestFit="1" customWidth="1"/>
    <col min="12516" max="12516" width="10.21875" bestFit="1" customWidth="1"/>
    <col min="12517" max="12517" width="7" bestFit="1" customWidth="1"/>
    <col min="12518" max="12519" width="7.21875" bestFit="1" customWidth="1"/>
    <col min="12520" max="12520" width="10.21875" bestFit="1" customWidth="1"/>
    <col min="12521" max="12521" width="7" bestFit="1" customWidth="1"/>
    <col min="12522" max="12522" width="8.21875" bestFit="1" customWidth="1"/>
    <col min="12523" max="12523" width="9.21875" bestFit="1" customWidth="1"/>
    <col min="12524" max="12524" width="10.21875" bestFit="1" customWidth="1"/>
    <col min="12525" max="12525" width="7" bestFit="1" customWidth="1"/>
    <col min="12526" max="12526" width="8.21875" bestFit="1" customWidth="1"/>
    <col min="12527" max="12527" width="7.21875" bestFit="1" customWidth="1"/>
    <col min="12528" max="12528" width="6" bestFit="1" customWidth="1"/>
    <col min="12529" max="12529" width="8.21875" bestFit="1" customWidth="1"/>
    <col min="12530" max="12530" width="9.21875" bestFit="1" customWidth="1"/>
    <col min="12531" max="12531" width="10.21875" bestFit="1" customWidth="1"/>
    <col min="12532" max="12532" width="7" bestFit="1" customWidth="1"/>
    <col min="12533" max="12533" width="9.21875" bestFit="1" customWidth="1"/>
    <col min="12534" max="12534" width="7.21875" bestFit="1" customWidth="1"/>
    <col min="12535" max="12535" width="10.21875" bestFit="1" customWidth="1"/>
    <col min="12536" max="12536" width="7" bestFit="1" customWidth="1"/>
    <col min="12537" max="12537" width="7.21875" bestFit="1" customWidth="1"/>
    <col min="12538" max="12538" width="6" bestFit="1" customWidth="1"/>
    <col min="12539" max="12539" width="9.21875" bestFit="1" customWidth="1"/>
    <col min="12540" max="12540" width="7.21875" bestFit="1" customWidth="1"/>
    <col min="12541" max="12541" width="10.21875" bestFit="1" customWidth="1"/>
    <col min="12542" max="12542" width="7" bestFit="1" customWidth="1"/>
    <col min="12543" max="12543" width="8.21875" bestFit="1" customWidth="1"/>
    <col min="12544" max="12544" width="7.21875" bestFit="1" customWidth="1"/>
    <col min="12545" max="12545" width="10.21875" bestFit="1" customWidth="1"/>
    <col min="12546" max="12546" width="7" bestFit="1" customWidth="1"/>
    <col min="12547" max="12548" width="7.21875" bestFit="1" customWidth="1"/>
    <col min="12549" max="12549" width="10.21875" bestFit="1" customWidth="1"/>
    <col min="12550" max="12550" width="7" bestFit="1" customWidth="1"/>
    <col min="12551" max="12551" width="7.21875" bestFit="1" customWidth="1"/>
    <col min="12552" max="12553" width="10.21875" bestFit="1" customWidth="1"/>
    <col min="12554" max="12554" width="7" bestFit="1" customWidth="1"/>
    <col min="12555" max="12556" width="7.21875" bestFit="1" customWidth="1"/>
    <col min="12557" max="12557" width="10.21875" bestFit="1" customWidth="1"/>
    <col min="12558" max="12558" width="7" bestFit="1" customWidth="1"/>
    <col min="12559" max="12559" width="8.21875" bestFit="1" customWidth="1"/>
    <col min="12560" max="12560" width="9.21875" bestFit="1" customWidth="1"/>
    <col min="12561" max="12561" width="10.21875" bestFit="1" customWidth="1"/>
    <col min="12562" max="12562" width="7" bestFit="1" customWidth="1"/>
    <col min="12563" max="12564" width="7.21875" bestFit="1" customWidth="1"/>
    <col min="12565" max="12565" width="4" bestFit="1" customWidth="1"/>
    <col min="12566" max="12567" width="7.21875" bestFit="1" customWidth="1"/>
    <col min="12568" max="12568" width="10.21875" bestFit="1" customWidth="1"/>
    <col min="12569" max="12569" width="7" bestFit="1" customWidth="1"/>
    <col min="12570" max="12570" width="8.21875" bestFit="1" customWidth="1"/>
    <col min="12571" max="12572" width="10.21875" bestFit="1" customWidth="1"/>
    <col min="12573" max="12573" width="7" bestFit="1" customWidth="1"/>
    <col min="12574" max="12575" width="7.21875" bestFit="1" customWidth="1"/>
    <col min="12576" max="12576" width="10.21875" bestFit="1" customWidth="1"/>
    <col min="12577" max="12577" width="7" bestFit="1" customWidth="1"/>
    <col min="12578" max="12578" width="9.21875" bestFit="1" customWidth="1"/>
    <col min="12579" max="12579" width="7.21875" bestFit="1" customWidth="1"/>
    <col min="12580" max="12580" width="10.21875" bestFit="1" customWidth="1"/>
    <col min="12581" max="12581" width="7" bestFit="1" customWidth="1"/>
    <col min="12582" max="12582" width="6.21875" bestFit="1" customWidth="1"/>
    <col min="12583" max="12583" width="7.21875" bestFit="1" customWidth="1"/>
    <col min="12584" max="12584" width="10.21875" bestFit="1" customWidth="1"/>
    <col min="12585" max="12585" width="7" bestFit="1" customWidth="1"/>
    <col min="12586" max="12586" width="8.21875" bestFit="1" customWidth="1"/>
    <col min="12587" max="12587" width="7.21875" bestFit="1" customWidth="1"/>
    <col min="12588" max="12588" width="10.21875" bestFit="1" customWidth="1"/>
    <col min="12589" max="12589" width="7" bestFit="1" customWidth="1"/>
    <col min="12590" max="12590" width="9.21875" bestFit="1" customWidth="1"/>
    <col min="12591" max="12592" width="10.21875" bestFit="1" customWidth="1"/>
    <col min="12593" max="12593" width="7" bestFit="1" customWidth="1"/>
    <col min="12594" max="12594" width="8.21875" bestFit="1" customWidth="1"/>
    <col min="12595" max="12595" width="9.21875" bestFit="1" customWidth="1"/>
    <col min="12596" max="12596" width="10.21875" bestFit="1" customWidth="1"/>
    <col min="12597" max="12597" width="7" bestFit="1" customWidth="1"/>
    <col min="12598" max="12598" width="7.21875" bestFit="1" customWidth="1"/>
    <col min="12599" max="12599" width="8.21875" bestFit="1" customWidth="1"/>
    <col min="12600" max="12600" width="10.21875" bestFit="1" customWidth="1"/>
    <col min="12601" max="12601" width="7" bestFit="1" customWidth="1"/>
    <col min="12602" max="12602" width="7.21875" bestFit="1" customWidth="1"/>
    <col min="12603" max="12603" width="4" bestFit="1" customWidth="1"/>
    <col min="12604" max="12605" width="7.21875" bestFit="1" customWidth="1"/>
    <col min="12606" max="12606" width="5" bestFit="1" customWidth="1"/>
    <col min="12607" max="12608" width="8.21875" bestFit="1" customWidth="1"/>
    <col min="12609" max="12609" width="10.21875" bestFit="1" customWidth="1"/>
    <col min="12610" max="12610" width="7" bestFit="1" customWidth="1"/>
    <col min="12611" max="12611" width="9.21875" bestFit="1" customWidth="1"/>
    <col min="12612" max="12612" width="7.21875" bestFit="1" customWidth="1"/>
    <col min="12613" max="12613" width="10.21875" bestFit="1" customWidth="1"/>
    <col min="12614" max="12614" width="7" bestFit="1" customWidth="1"/>
    <col min="12615" max="12615" width="9.21875" bestFit="1" customWidth="1"/>
    <col min="12616" max="12616" width="7.21875" bestFit="1" customWidth="1"/>
    <col min="12617" max="12617" width="10.21875" bestFit="1" customWidth="1"/>
    <col min="12618" max="12618" width="7" bestFit="1" customWidth="1"/>
    <col min="12619" max="12619" width="7.21875" bestFit="1" customWidth="1"/>
    <col min="12620" max="12620" width="8.21875" bestFit="1" customWidth="1"/>
    <col min="12621" max="12621" width="10.21875" bestFit="1" customWidth="1"/>
    <col min="12622" max="12622" width="7" bestFit="1" customWidth="1"/>
    <col min="12623" max="12623" width="9.21875" bestFit="1" customWidth="1"/>
    <col min="12624" max="12624" width="7.21875" bestFit="1" customWidth="1"/>
    <col min="12625" max="12625" width="10.21875" bestFit="1" customWidth="1"/>
    <col min="12626" max="12626" width="7" bestFit="1" customWidth="1"/>
    <col min="12627" max="12628" width="7.21875" bestFit="1" customWidth="1"/>
    <col min="12629" max="12629" width="10.21875" bestFit="1" customWidth="1"/>
    <col min="12630" max="12630" width="7" bestFit="1" customWidth="1"/>
    <col min="12631" max="12631" width="9.21875" bestFit="1" customWidth="1"/>
    <col min="12632" max="12632" width="7.21875" bestFit="1" customWidth="1"/>
    <col min="12633" max="12633" width="4" bestFit="1" customWidth="1"/>
    <col min="12634" max="12634" width="7.21875" bestFit="1" customWidth="1"/>
    <col min="12635" max="12635" width="6.21875" bestFit="1" customWidth="1"/>
    <col min="12636" max="12636" width="10.21875" bestFit="1" customWidth="1"/>
    <col min="12637" max="12637" width="7" bestFit="1" customWidth="1"/>
    <col min="12638" max="12638" width="7.21875" bestFit="1" customWidth="1"/>
    <col min="12639" max="12639" width="6.21875" bestFit="1" customWidth="1"/>
    <col min="12640" max="12640" width="10.21875" bestFit="1" customWidth="1"/>
    <col min="12641" max="12641" width="7" bestFit="1" customWidth="1"/>
    <col min="12642" max="12642" width="9.21875" bestFit="1" customWidth="1"/>
    <col min="12643" max="12643" width="7.21875" bestFit="1" customWidth="1"/>
    <col min="12644" max="12644" width="10.21875" bestFit="1" customWidth="1"/>
    <col min="12645" max="12645" width="7" bestFit="1" customWidth="1"/>
    <col min="12646" max="12647" width="7.21875" bestFit="1" customWidth="1"/>
    <col min="12648" max="12648" width="10.21875" bestFit="1" customWidth="1"/>
    <col min="12649" max="12649" width="7" bestFit="1" customWidth="1"/>
    <col min="12650" max="12651" width="7.21875" bestFit="1" customWidth="1"/>
    <col min="12652" max="12652" width="10.21875" bestFit="1" customWidth="1"/>
    <col min="12653" max="12653" width="7" bestFit="1" customWidth="1"/>
    <col min="12654" max="12654" width="9.21875" bestFit="1" customWidth="1"/>
    <col min="12655" max="12655" width="7.21875" bestFit="1" customWidth="1"/>
    <col min="12656" max="12656" width="10.21875" bestFit="1" customWidth="1"/>
    <col min="12657" max="12657" width="7" bestFit="1" customWidth="1"/>
    <col min="12658" max="12658" width="9.21875" bestFit="1" customWidth="1"/>
    <col min="12659" max="12659" width="7.21875" bestFit="1" customWidth="1"/>
    <col min="12660" max="12660" width="10.21875" bestFit="1" customWidth="1"/>
    <col min="12661" max="12661" width="7" bestFit="1" customWidth="1"/>
    <col min="12662" max="12662" width="7.21875" bestFit="1" customWidth="1"/>
    <col min="12663" max="12663" width="6.21875" bestFit="1" customWidth="1"/>
    <col min="12664" max="12664" width="10.21875" bestFit="1" customWidth="1"/>
    <col min="12665" max="12665" width="7" bestFit="1" customWidth="1"/>
    <col min="12666" max="12666" width="9.21875" bestFit="1" customWidth="1"/>
    <col min="12667" max="12667" width="7.21875" bestFit="1" customWidth="1"/>
    <col min="12668" max="12668" width="10.21875" bestFit="1" customWidth="1"/>
    <col min="12669" max="12669" width="7" bestFit="1" customWidth="1"/>
    <col min="12670" max="12670" width="8.21875" bestFit="1" customWidth="1"/>
    <col min="12671" max="12671" width="9.21875" bestFit="1" customWidth="1"/>
    <col min="12672" max="12672" width="10.21875" bestFit="1" customWidth="1"/>
    <col min="12673" max="12673" width="7" bestFit="1" customWidth="1"/>
    <col min="12674" max="12675" width="7.21875" bestFit="1" customWidth="1"/>
    <col min="12676" max="12676" width="10.21875" bestFit="1" customWidth="1"/>
    <col min="12677" max="12677" width="7" bestFit="1" customWidth="1"/>
    <col min="12678" max="12678" width="9.21875" bestFit="1" customWidth="1"/>
    <col min="12679" max="12679" width="7.21875" bestFit="1" customWidth="1"/>
    <col min="12680" max="12680" width="10.21875" bestFit="1" customWidth="1"/>
    <col min="12681" max="12681" width="7" bestFit="1" customWidth="1"/>
    <col min="12682" max="12683" width="7.21875" bestFit="1" customWidth="1"/>
    <col min="12684" max="12684" width="10.21875" bestFit="1" customWidth="1"/>
    <col min="12685" max="12685" width="7" bestFit="1" customWidth="1"/>
    <col min="12686" max="12686" width="7.21875" bestFit="1" customWidth="1"/>
    <col min="12687" max="12687" width="6.21875" bestFit="1" customWidth="1"/>
    <col min="12688" max="12688" width="10.21875" bestFit="1" customWidth="1"/>
    <col min="12689" max="12689" width="7" bestFit="1" customWidth="1"/>
    <col min="12690" max="12691" width="7.21875" bestFit="1" customWidth="1"/>
    <col min="12692" max="12692" width="8" bestFit="1" customWidth="1"/>
    <col min="12693" max="12693" width="7.21875" bestFit="1" customWidth="1"/>
    <col min="12694" max="12694" width="11.21875" bestFit="1" customWidth="1"/>
    <col min="12695" max="12695" width="10.21875" bestFit="1" customWidth="1"/>
    <col min="12696" max="12696" width="7" bestFit="1" customWidth="1"/>
    <col min="12697" max="12697" width="7.21875" bestFit="1" customWidth="1"/>
    <col min="12698" max="12698" width="9.21875" bestFit="1" customWidth="1"/>
    <col min="12699" max="12699" width="10.21875" bestFit="1" customWidth="1"/>
    <col min="12700" max="12700" width="7" bestFit="1" customWidth="1"/>
    <col min="12701" max="12701" width="8.21875" bestFit="1" customWidth="1"/>
    <col min="12702" max="12702" width="7.21875" bestFit="1" customWidth="1"/>
    <col min="12703" max="12703" width="10.21875" bestFit="1" customWidth="1"/>
    <col min="12704" max="12704" width="7" bestFit="1" customWidth="1"/>
    <col min="12705" max="12705" width="9.21875" bestFit="1" customWidth="1"/>
    <col min="12706" max="12707" width="10.21875" bestFit="1" customWidth="1"/>
    <col min="12708" max="12708" width="7" bestFit="1" customWidth="1"/>
    <col min="12709" max="12710" width="7.21875" bestFit="1" customWidth="1"/>
    <col min="12711" max="12711" width="10.21875" bestFit="1" customWidth="1"/>
    <col min="12712" max="12712" width="7" bestFit="1" customWidth="1"/>
    <col min="12713" max="12713" width="9.21875" bestFit="1" customWidth="1"/>
    <col min="12714" max="12714" width="7.21875" bestFit="1" customWidth="1"/>
    <col min="12715" max="12715" width="10.21875" bestFit="1" customWidth="1"/>
    <col min="12716" max="12716" width="7" bestFit="1" customWidth="1"/>
    <col min="12717" max="12718" width="7.21875" bestFit="1" customWidth="1"/>
    <col min="12719" max="12719" width="10.21875" bestFit="1" customWidth="1"/>
    <col min="12720" max="12720" width="7" bestFit="1" customWidth="1"/>
    <col min="12721" max="12722" width="7.21875" bestFit="1" customWidth="1"/>
    <col min="12723" max="12723" width="10.21875" bestFit="1" customWidth="1"/>
    <col min="12724" max="12724" width="7" bestFit="1" customWidth="1"/>
    <col min="12725" max="12725" width="9.21875" bestFit="1" customWidth="1"/>
    <col min="12726" max="12726" width="7.21875" bestFit="1" customWidth="1"/>
    <col min="12727" max="12727" width="5" bestFit="1" customWidth="1"/>
    <col min="12728" max="12728" width="7.21875" bestFit="1" customWidth="1"/>
    <col min="12729" max="12729" width="8.21875" bestFit="1" customWidth="1"/>
    <col min="12730" max="12730" width="10.21875" bestFit="1" customWidth="1"/>
    <col min="12731" max="12731" width="7" bestFit="1" customWidth="1"/>
    <col min="12732" max="12733" width="7.21875" bestFit="1" customWidth="1"/>
    <col min="12734" max="12734" width="10.21875" bestFit="1" customWidth="1"/>
    <col min="12735" max="12735" width="7" bestFit="1" customWidth="1"/>
    <col min="12736" max="12737" width="7.21875" bestFit="1" customWidth="1"/>
    <col min="12738" max="12738" width="10.21875" bestFit="1" customWidth="1"/>
    <col min="12739" max="12739" width="7" bestFit="1" customWidth="1"/>
    <col min="12740" max="12741" width="7.21875" bestFit="1" customWidth="1"/>
    <col min="12742" max="12742" width="10.21875" bestFit="1" customWidth="1"/>
    <col min="12743" max="12743" width="7" bestFit="1" customWidth="1"/>
    <col min="12744" max="12744" width="10.21875" bestFit="1" customWidth="1"/>
    <col min="12745" max="12745" width="7.21875" bestFit="1" customWidth="1"/>
    <col min="12746" max="12746" width="10.21875" bestFit="1" customWidth="1"/>
    <col min="12747" max="12747" width="7" bestFit="1" customWidth="1"/>
    <col min="12748" max="12749" width="7.21875" bestFit="1" customWidth="1"/>
    <col min="12750" max="12750" width="10.21875" bestFit="1" customWidth="1"/>
    <col min="12751" max="12751" width="7" bestFit="1" customWidth="1"/>
    <col min="12752" max="12752" width="8.21875" bestFit="1" customWidth="1"/>
    <col min="12753" max="12753" width="7.21875" bestFit="1" customWidth="1"/>
    <col min="12754" max="12754" width="10.21875" bestFit="1" customWidth="1"/>
    <col min="12755" max="12755" width="7" bestFit="1" customWidth="1"/>
    <col min="12756" max="12756" width="9.21875" bestFit="1" customWidth="1"/>
    <col min="12757" max="12757" width="7.21875" bestFit="1" customWidth="1"/>
    <col min="12758" max="12758" width="10.21875" bestFit="1" customWidth="1"/>
    <col min="12759" max="12759" width="7" bestFit="1" customWidth="1"/>
    <col min="12760" max="12760" width="8.21875" bestFit="1" customWidth="1"/>
    <col min="12761" max="12761" width="7.21875" bestFit="1" customWidth="1"/>
    <col min="12762" max="12762" width="10.21875" bestFit="1" customWidth="1"/>
    <col min="12763" max="12763" width="7" bestFit="1" customWidth="1"/>
    <col min="12764" max="12764" width="8.21875" bestFit="1" customWidth="1"/>
    <col min="12765" max="12765" width="7.21875" bestFit="1" customWidth="1"/>
    <col min="12766" max="12766" width="5" bestFit="1" customWidth="1"/>
    <col min="12767" max="12767" width="8.21875" bestFit="1" customWidth="1"/>
    <col min="12768" max="12768" width="7.21875" bestFit="1" customWidth="1"/>
    <col min="12769" max="12769" width="10.21875" bestFit="1" customWidth="1"/>
    <col min="12770" max="12770" width="7" bestFit="1" customWidth="1"/>
    <col min="12771" max="12771" width="7.21875" bestFit="1" customWidth="1"/>
    <col min="12772" max="12773" width="10.21875" bestFit="1" customWidth="1"/>
    <col min="12774" max="12774" width="7" bestFit="1" customWidth="1"/>
    <col min="12775" max="12775" width="9.21875" bestFit="1" customWidth="1"/>
    <col min="12776" max="12776" width="7.21875" bestFit="1" customWidth="1"/>
    <col min="12777" max="12777" width="10.21875" bestFit="1" customWidth="1"/>
    <col min="12778" max="12778" width="7" bestFit="1" customWidth="1"/>
    <col min="12779" max="12780" width="7.21875" bestFit="1" customWidth="1"/>
    <col min="12781" max="12781" width="10.21875" bestFit="1" customWidth="1"/>
    <col min="12782" max="12782" width="7" bestFit="1" customWidth="1"/>
    <col min="12783" max="12783" width="8.21875" bestFit="1" customWidth="1"/>
    <col min="12784" max="12784" width="6" bestFit="1" customWidth="1"/>
    <col min="12785" max="12785" width="9.21875" bestFit="1" customWidth="1"/>
    <col min="12786" max="12786" width="7.21875" bestFit="1" customWidth="1"/>
    <col min="12787" max="12787" width="10.21875" bestFit="1" customWidth="1"/>
    <col min="12788" max="12788" width="7" bestFit="1" customWidth="1"/>
    <col min="12789" max="12789" width="6.21875" bestFit="1" customWidth="1"/>
    <col min="12790" max="12790" width="7.21875" bestFit="1" customWidth="1"/>
    <col min="12791" max="12791" width="10.21875" bestFit="1" customWidth="1"/>
    <col min="12792" max="12792" width="7" bestFit="1" customWidth="1"/>
    <col min="12793" max="12794" width="7.21875" bestFit="1" customWidth="1"/>
    <col min="12795" max="12795" width="10.21875" bestFit="1" customWidth="1"/>
    <col min="12796" max="12796" width="7" bestFit="1" customWidth="1"/>
    <col min="12797" max="12797" width="8.21875" bestFit="1" customWidth="1"/>
    <col min="12798" max="12798" width="7.21875" bestFit="1" customWidth="1"/>
    <col min="12799" max="12799" width="10.21875" bestFit="1" customWidth="1"/>
    <col min="12800" max="12800" width="7" bestFit="1" customWidth="1"/>
    <col min="12801" max="12802" width="7.21875" bestFit="1" customWidth="1"/>
    <col min="12803" max="12803" width="10.21875" bestFit="1" customWidth="1"/>
    <col min="12804" max="12804" width="7" bestFit="1" customWidth="1"/>
    <col min="12805" max="12805" width="7.21875" bestFit="1" customWidth="1"/>
    <col min="12806" max="12806" width="9.21875" bestFit="1" customWidth="1"/>
    <col min="12807" max="12807" width="10.21875" bestFit="1" customWidth="1"/>
    <col min="12808" max="12808" width="7" bestFit="1" customWidth="1"/>
    <col min="12809" max="12809" width="8.21875" bestFit="1" customWidth="1"/>
    <col min="12810" max="12810" width="7.21875" bestFit="1" customWidth="1"/>
    <col min="12811" max="12811" width="10.21875" bestFit="1" customWidth="1"/>
    <col min="12812" max="12812" width="7" bestFit="1" customWidth="1"/>
    <col min="12813" max="12814" width="7.21875" bestFit="1" customWidth="1"/>
    <col min="12815" max="12815" width="10.21875" bestFit="1" customWidth="1"/>
    <col min="12816" max="12816" width="7" bestFit="1" customWidth="1"/>
    <col min="12817" max="12817" width="10.21875" bestFit="1" customWidth="1"/>
    <col min="12818" max="12818" width="7.21875" bestFit="1" customWidth="1"/>
    <col min="12819" max="12819" width="5" bestFit="1" customWidth="1"/>
    <col min="12820" max="12821" width="8.21875" bestFit="1" customWidth="1"/>
    <col min="12822" max="12822" width="10.21875" bestFit="1" customWidth="1"/>
    <col min="12823" max="12823" width="7" bestFit="1" customWidth="1"/>
    <col min="12824" max="12824" width="8.21875" bestFit="1" customWidth="1"/>
    <col min="12825" max="12825" width="6.21875" bestFit="1" customWidth="1"/>
    <col min="12826" max="12826" width="10.21875" bestFit="1" customWidth="1"/>
    <col min="12827" max="12827" width="7" bestFit="1" customWidth="1"/>
    <col min="12828" max="12828" width="8.21875" bestFit="1" customWidth="1"/>
    <col min="12829" max="12829" width="7.21875" bestFit="1" customWidth="1"/>
    <col min="12830" max="12830" width="10.21875" bestFit="1" customWidth="1"/>
    <col min="12831" max="12831" width="7" bestFit="1" customWidth="1"/>
    <col min="12832" max="12833" width="7.21875" bestFit="1" customWidth="1"/>
    <col min="12834" max="12834" width="10.21875" bestFit="1" customWidth="1"/>
    <col min="12835" max="12835" width="7" bestFit="1" customWidth="1"/>
    <col min="12836" max="12837" width="8.21875" bestFit="1" customWidth="1"/>
    <col min="12838" max="12838" width="10.21875" bestFit="1" customWidth="1"/>
    <col min="12839" max="12839" width="7" bestFit="1" customWidth="1"/>
    <col min="12840" max="12842" width="10.21875" bestFit="1" customWidth="1"/>
    <col min="12843" max="12843" width="7" bestFit="1" customWidth="1"/>
    <col min="12844" max="12844" width="7.21875" bestFit="1" customWidth="1"/>
    <col min="12845" max="12846" width="10.21875" bestFit="1" customWidth="1"/>
    <col min="12847" max="12847" width="7" bestFit="1" customWidth="1"/>
    <col min="12848" max="12848" width="6.21875" bestFit="1" customWidth="1"/>
    <col min="12849" max="12849" width="9.21875" bestFit="1" customWidth="1"/>
    <col min="12850" max="12850" width="10.21875" bestFit="1" customWidth="1"/>
    <col min="12851" max="12851" width="7" bestFit="1" customWidth="1"/>
    <col min="12852" max="12852" width="9.21875" bestFit="1" customWidth="1"/>
    <col min="12853" max="12853" width="7.21875" bestFit="1" customWidth="1"/>
    <col min="12854" max="12854" width="7" bestFit="1" customWidth="1"/>
    <col min="12855" max="12855" width="7.21875" bestFit="1" customWidth="1"/>
    <col min="12856" max="12857" width="10.21875" bestFit="1" customWidth="1"/>
    <col min="12858" max="12858" width="7" bestFit="1" customWidth="1"/>
    <col min="12859" max="12860" width="7.21875" bestFit="1" customWidth="1"/>
    <col min="12861" max="12861" width="10.21875" bestFit="1" customWidth="1"/>
    <col min="12862" max="12862" width="7" bestFit="1" customWidth="1"/>
    <col min="12863" max="12863" width="9.21875" bestFit="1" customWidth="1"/>
    <col min="12864" max="12864" width="7.21875" bestFit="1" customWidth="1"/>
    <col min="12865" max="12865" width="10.21875" bestFit="1" customWidth="1"/>
    <col min="12866" max="12866" width="7" bestFit="1" customWidth="1"/>
    <col min="12867" max="12867" width="9.21875" bestFit="1" customWidth="1"/>
    <col min="12868" max="12868" width="7.21875" bestFit="1" customWidth="1"/>
    <col min="12869" max="12869" width="10.21875" bestFit="1" customWidth="1"/>
    <col min="12870" max="12870" width="7" bestFit="1" customWidth="1"/>
    <col min="12871" max="12871" width="9.21875" bestFit="1" customWidth="1"/>
    <col min="12872" max="12872" width="7.21875" bestFit="1" customWidth="1"/>
    <col min="12873" max="12873" width="10.21875" bestFit="1" customWidth="1"/>
    <col min="12874" max="12874" width="7" bestFit="1" customWidth="1"/>
    <col min="12875" max="12875" width="9.21875" bestFit="1" customWidth="1"/>
    <col min="12876" max="12876" width="7.21875" bestFit="1" customWidth="1"/>
    <col min="12877" max="12877" width="10.21875" bestFit="1" customWidth="1"/>
    <col min="12878" max="12878" width="7" bestFit="1" customWidth="1"/>
    <col min="12879" max="12880" width="7.21875" bestFit="1" customWidth="1"/>
    <col min="12881" max="12881" width="10.21875" bestFit="1" customWidth="1"/>
    <col min="12882" max="12882" width="7" bestFit="1" customWidth="1"/>
    <col min="12883" max="12883" width="8.21875" bestFit="1" customWidth="1"/>
    <col min="12884" max="12884" width="7.21875" bestFit="1" customWidth="1"/>
    <col min="12885" max="12885" width="10.21875" bestFit="1" customWidth="1"/>
    <col min="12886" max="12886" width="7" bestFit="1" customWidth="1"/>
    <col min="12887" max="12887" width="7.21875" bestFit="1" customWidth="1"/>
    <col min="12888" max="12888" width="6" bestFit="1" customWidth="1"/>
    <col min="12889" max="12889" width="9.21875" bestFit="1" customWidth="1"/>
    <col min="12890" max="12890" width="7.21875" bestFit="1" customWidth="1"/>
    <col min="12891" max="12891" width="5" bestFit="1" customWidth="1"/>
    <col min="12892" max="12892" width="7.21875" bestFit="1" customWidth="1"/>
    <col min="12893" max="12893" width="8.21875" bestFit="1" customWidth="1"/>
    <col min="12894" max="12894" width="10.21875" bestFit="1" customWidth="1"/>
    <col min="12895" max="12895" width="7" bestFit="1" customWidth="1"/>
    <col min="12896" max="12896" width="9.21875" bestFit="1" customWidth="1"/>
    <col min="12897" max="12897" width="8.21875" bestFit="1" customWidth="1"/>
    <col min="12898" max="12898" width="10.21875" bestFit="1" customWidth="1"/>
    <col min="12899" max="12899" width="7" bestFit="1" customWidth="1"/>
    <col min="12900" max="12900" width="9.21875" bestFit="1" customWidth="1"/>
    <col min="12901" max="12901" width="7.21875" bestFit="1" customWidth="1"/>
    <col min="12902" max="12902" width="10.21875" bestFit="1" customWidth="1"/>
    <col min="12903" max="12903" width="7" bestFit="1" customWidth="1"/>
    <col min="12904" max="12905" width="7.21875" bestFit="1" customWidth="1"/>
    <col min="12906" max="12906" width="6" bestFit="1" customWidth="1"/>
    <col min="12907" max="12907" width="7.21875" bestFit="1" customWidth="1"/>
    <col min="12908" max="12908" width="9.21875" bestFit="1" customWidth="1"/>
    <col min="12909" max="12909" width="10.21875" bestFit="1" customWidth="1"/>
    <col min="12910" max="12910" width="7" bestFit="1" customWidth="1"/>
    <col min="12911" max="12911" width="7.21875" bestFit="1" customWidth="1"/>
    <col min="12912" max="12912" width="8.21875" bestFit="1" customWidth="1"/>
    <col min="12913" max="12913" width="10.21875" bestFit="1" customWidth="1"/>
    <col min="12914" max="12914" width="7" bestFit="1" customWidth="1"/>
    <col min="12915" max="12915" width="7.21875" bestFit="1" customWidth="1"/>
    <col min="12916" max="12916" width="8.21875" bestFit="1" customWidth="1"/>
    <col min="12917" max="12917" width="10.21875" bestFit="1" customWidth="1"/>
    <col min="12918" max="12918" width="7" bestFit="1" customWidth="1"/>
    <col min="12919" max="12919" width="8.21875" bestFit="1" customWidth="1"/>
    <col min="12920" max="12920" width="7.21875" bestFit="1" customWidth="1"/>
    <col min="12921" max="12921" width="10.21875" bestFit="1" customWidth="1"/>
    <col min="12922" max="12922" width="7" bestFit="1" customWidth="1"/>
    <col min="12923" max="12924" width="7.21875" bestFit="1" customWidth="1"/>
    <col min="12925" max="12925" width="6" bestFit="1" customWidth="1"/>
    <col min="12926" max="12926" width="9.21875" bestFit="1" customWidth="1"/>
    <col min="12927" max="12927" width="7.21875" bestFit="1" customWidth="1"/>
    <col min="12928" max="12928" width="10.21875" bestFit="1" customWidth="1"/>
    <col min="12929" max="12929" width="7" bestFit="1" customWidth="1"/>
    <col min="12930" max="12930" width="9.21875" bestFit="1" customWidth="1"/>
    <col min="12931" max="12931" width="7.21875" bestFit="1" customWidth="1"/>
    <col min="12932" max="12932" width="10.21875" bestFit="1" customWidth="1"/>
    <col min="12933" max="12933" width="7" bestFit="1" customWidth="1"/>
    <col min="12934" max="12934" width="8.21875" bestFit="1" customWidth="1"/>
    <col min="12935" max="12935" width="7.21875" bestFit="1" customWidth="1"/>
    <col min="12936" max="12936" width="10.21875" bestFit="1" customWidth="1"/>
    <col min="12937" max="12937" width="7" bestFit="1" customWidth="1"/>
    <col min="12938" max="12938" width="8.21875" bestFit="1" customWidth="1"/>
    <col min="12939" max="12939" width="6" bestFit="1" customWidth="1"/>
    <col min="12940" max="12940" width="9.21875" bestFit="1" customWidth="1"/>
    <col min="12941" max="12941" width="7.21875" bestFit="1" customWidth="1"/>
    <col min="12942" max="12942" width="10.21875" bestFit="1" customWidth="1"/>
    <col min="12943" max="12943" width="7" bestFit="1" customWidth="1"/>
    <col min="12944" max="12944" width="7.21875" bestFit="1" customWidth="1"/>
    <col min="12945" max="12945" width="8.21875" bestFit="1" customWidth="1"/>
    <col min="12946" max="12946" width="10.21875" bestFit="1" customWidth="1"/>
    <col min="12947" max="12947" width="7" bestFit="1" customWidth="1"/>
    <col min="12948" max="12949" width="7.21875" bestFit="1" customWidth="1"/>
    <col min="12950" max="12950" width="10.21875" bestFit="1" customWidth="1"/>
    <col min="12951" max="12951" width="7" bestFit="1" customWidth="1"/>
    <col min="12952" max="12952" width="8.21875" bestFit="1" customWidth="1"/>
    <col min="12953" max="12953" width="7.21875" bestFit="1" customWidth="1"/>
    <col min="12954" max="12954" width="10.21875" bestFit="1" customWidth="1"/>
    <col min="12955" max="12955" width="7" bestFit="1" customWidth="1"/>
    <col min="12956" max="12956" width="8.21875" bestFit="1" customWidth="1"/>
    <col min="12957" max="12957" width="7.21875" bestFit="1" customWidth="1"/>
    <col min="12958" max="12958" width="10.21875" bestFit="1" customWidth="1"/>
    <col min="12959" max="12959" width="7" bestFit="1" customWidth="1"/>
    <col min="12960" max="12960" width="8.21875" bestFit="1" customWidth="1"/>
    <col min="12961" max="12961" width="7.21875" bestFit="1" customWidth="1"/>
    <col min="12962" max="12962" width="10.21875" bestFit="1" customWidth="1"/>
    <col min="12963" max="12963" width="7" bestFit="1" customWidth="1"/>
    <col min="12964" max="12965" width="7.21875" bestFit="1" customWidth="1"/>
    <col min="12966" max="12966" width="10.21875" bestFit="1" customWidth="1"/>
    <col min="12967" max="12967" width="7" bestFit="1" customWidth="1"/>
    <col min="12968" max="12969" width="8.21875" bestFit="1" customWidth="1"/>
    <col min="12970" max="12970" width="10.21875" bestFit="1" customWidth="1"/>
    <col min="12971" max="12971" width="7" bestFit="1" customWidth="1"/>
    <col min="12972" max="12973" width="7.21875" bestFit="1" customWidth="1"/>
    <col min="12974" max="12974" width="10.21875" bestFit="1" customWidth="1"/>
    <col min="12975" max="12975" width="7" bestFit="1" customWidth="1"/>
    <col min="12976" max="12976" width="9.21875" bestFit="1" customWidth="1"/>
    <col min="12977" max="12977" width="7.21875" bestFit="1" customWidth="1"/>
    <col min="12978" max="12978" width="10.21875" bestFit="1" customWidth="1"/>
    <col min="12979" max="12979" width="7" bestFit="1" customWidth="1"/>
    <col min="12980" max="12980" width="9.21875" bestFit="1" customWidth="1"/>
    <col min="12981" max="12981" width="7.21875" bestFit="1" customWidth="1"/>
    <col min="12982" max="12982" width="10.21875" bestFit="1" customWidth="1"/>
    <col min="12983" max="12983" width="7" bestFit="1" customWidth="1"/>
    <col min="12984" max="12984" width="9.21875" bestFit="1" customWidth="1"/>
    <col min="12985" max="12985" width="7.21875" bestFit="1" customWidth="1"/>
    <col min="12986" max="12986" width="10.21875" bestFit="1" customWidth="1"/>
    <col min="12987" max="12987" width="7" bestFit="1" customWidth="1"/>
    <col min="12988" max="12989" width="8.21875" bestFit="1" customWidth="1"/>
    <col min="12990" max="12990" width="10.21875" bestFit="1" customWidth="1"/>
    <col min="12991" max="12991" width="7" bestFit="1" customWidth="1"/>
    <col min="12992" max="12992" width="8.21875" bestFit="1" customWidth="1"/>
    <col min="12993" max="12993" width="7.21875" bestFit="1" customWidth="1"/>
    <col min="12994" max="12994" width="10.21875" bestFit="1" customWidth="1"/>
    <col min="12995" max="12995" width="7" bestFit="1" customWidth="1"/>
    <col min="12996" max="12996" width="9.21875" bestFit="1" customWidth="1"/>
    <col min="12997" max="12997" width="7.21875" bestFit="1" customWidth="1"/>
    <col min="12998" max="12998" width="10.21875" bestFit="1" customWidth="1"/>
    <col min="12999" max="12999" width="7" bestFit="1" customWidth="1"/>
    <col min="13000" max="13000" width="9.21875" bestFit="1" customWidth="1"/>
    <col min="13001" max="13001" width="7.21875" bestFit="1" customWidth="1"/>
    <col min="13002" max="13002" width="10.21875" bestFit="1" customWidth="1"/>
    <col min="13003" max="13003" width="7" bestFit="1" customWidth="1"/>
    <col min="13004" max="13004" width="8.21875" bestFit="1" customWidth="1"/>
    <col min="13005" max="13005" width="7.21875" bestFit="1" customWidth="1"/>
    <col min="13006" max="13006" width="10.21875" bestFit="1" customWidth="1"/>
    <col min="13007" max="13007" width="7" bestFit="1" customWidth="1"/>
    <col min="13008" max="13008" width="6.21875" bestFit="1" customWidth="1"/>
    <col min="13009" max="13009" width="7.21875" bestFit="1" customWidth="1"/>
    <col min="13010" max="13010" width="10.21875" bestFit="1" customWidth="1"/>
    <col min="13011" max="13011" width="7" bestFit="1" customWidth="1"/>
    <col min="13012" max="13012" width="10.21875" bestFit="1" customWidth="1"/>
    <col min="13013" max="13013" width="7.21875" bestFit="1" customWidth="1"/>
    <col min="13014" max="13014" width="10.21875" bestFit="1" customWidth="1"/>
    <col min="13015" max="13015" width="7" bestFit="1" customWidth="1"/>
    <col min="13016" max="13016" width="9.21875" bestFit="1" customWidth="1"/>
    <col min="13017" max="13017" width="7.21875" bestFit="1" customWidth="1"/>
    <col min="13018" max="13018" width="10.21875" bestFit="1" customWidth="1"/>
    <col min="13019" max="13019" width="7" bestFit="1" customWidth="1"/>
    <col min="13020" max="13020" width="7.21875" bestFit="1" customWidth="1"/>
    <col min="13021" max="13021" width="9.21875" bestFit="1" customWidth="1"/>
    <col min="13022" max="13022" width="10.21875" bestFit="1" customWidth="1"/>
    <col min="13023" max="13023" width="7" bestFit="1" customWidth="1"/>
    <col min="13024" max="13024" width="7.21875" bestFit="1" customWidth="1"/>
    <col min="13025" max="13025" width="9.21875" bestFit="1" customWidth="1"/>
    <col min="13026" max="13026" width="10.21875" bestFit="1" customWidth="1"/>
    <col min="13027" max="13027" width="7" bestFit="1" customWidth="1"/>
    <col min="13028" max="13028" width="7.21875" bestFit="1" customWidth="1"/>
    <col min="13029" max="13030" width="10.21875" bestFit="1" customWidth="1"/>
    <col min="13031" max="13031" width="7" bestFit="1" customWidth="1"/>
    <col min="13032" max="13032" width="7.21875" bestFit="1" customWidth="1"/>
    <col min="13033" max="13033" width="8.21875" bestFit="1" customWidth="1"/>
    <col min="13034" max="13034" width="10.21875" bestFit="1" customWidth="1"/>
    <col min="13035" max="13035" width="7" bestFit="1" customWidth="1"/>
    <col min="13036" max="13036" width="7.21875" bestFit="1" customWidth="1"/>
    <col min="13037" max="13037" width="8.21875" bestFit="1" customWidth="1"/>
    <col min="13038" max="13038" width="10.21875" bestFit="1" customWidth="1"/>
    <col min="13039" max="13039" width="7" bestFit="1" customWidth="1"/>
    <col min="13040" max="13041" width="7.21875" bestFit="1" customWidth="1"/>
    <col min="13042" max="13042" width="10.21875" bestFit="1" customWidth="1"/>
    <col min="13043" max="13043" width="7" bestFit="1" customWidth="1"/>
    <col min="13044" max="13044" width="8.21875" bestFit="1" customWidth="1"/>
    <col min="13045" max="13045" width="7.21875" bestFit="1" customWidth="1"/>
    <col min="13046" max="13046" width="10.21875" bestFit="1" customWidth="1"/>
    <col min="13047" max="13047" width="7" bestFit="1" customWidth="1"/>
    <col min="13048" max="13049" width="7.21875" bestFit="1" customWidth="1"/>
    <col min="13050" max="13050" width="10.21875" bestFit="1" customWidth="1"/>
    <col min="13051" max="13051" width="7" bestFit="1" customWidth="1"/>
    <col min="13052" max="13053" width="7.21875" bestFit="1" customWidth="1"/>
    <col min="13054" max="13054" width="10.21875" bestFit="1" customWidth="1"/>
    <col min="13055" max="13055" width="7" bestFit="1" customWidth="1"/>
    <col min="13056" max="13056" width="9.21875" bestFit="1" customWidth="1"/>
    <col min="13057" max="13057" width="8.21875" bestFit="1" customWidth="1"/>
    <col min="13058" max="13058" width="10.21875" bestFit="1" customWidth="1"/>
    <col min="13059" max="13059" width="7" bestFit="1" customWidth="1"/>
    <col min="13060" max="13060" width="9.21875" bestFit="1" customWidth="1"/>
    <col min="13061" max="13061" width="8.21875" bestFit="1" customWidth="1"/>
    <col min="13062" max="13062" width="10.21875" bestFit="1" customWidth="1"/>
    <col min="13063" max="13063" width="7" bestFit="1" customWidth="1"/>
    <col min="13064" max="13064" width="9.21875" bestFit="1" customWidth="1"/>
    <col min="13065" max="13065" width="7.21875" bestFit="1" customWidth="1"/>
    <col min="13066" max="13066" width="4" bestFit="1" customWidth="1"/>
    <col min="13067" max="13068" width="7.21875" bestFit="1" customWidth="1"/>
    <col min="13069" max="13069" width="5" bestFit="1" customWidth="1"/>
    <col min="13070" max="13070" width="7.21875" bestFit="1" customWidth="1"/>
    <col min="13071" max="13071" width="8.21875" bestFit="1" customWidth="1"/>
    <col min="13072" max="13072" width="10.21875" bestFit="1" customWidth="1"/>
    <col min="13073" max="13073" width="7" bestFit="1" customWidth="1"/>
    <col min="13074" max="13074" width="7.21875" bestFit="1" customWidth="1"/>
    <col min="13075" max="13075" width="8.21875" bestFit="1" customWidth="1"/>
    <col min="13076" max="13076" width="10.21875" bestFit="1" customWidth="1"/>
    <col min="13077" max="13077" width="7" bestFit="1" customWidth="1"/>
    <col min="13078" max="13078" width="9.21875" bestFit="1" customWidth="1"/>
    <col min="13079" max="13079" width="7.21875" bestFit="1" customWidth="1"/>
    <col min="13080" max="13080" width="10.21875" bestFit="1" customWidth="1"/>
    <col min="13081" max="13081" width="7" bestFit="1" customWidth="1"/>
    <col min="13082" max="13082" width="9.21875" bestFit="1" customWidth="1"/>
    <col min="13083" max="13083" width="7.21875" bestFit="1" customWidth="1"/>
    <col min="13084" max="13084" width="10.21875" bestFit="1" customWidth="1"/>
    <col min="13085" max="13085" width="7" bestFit="1" customWidth="1"/>
    <col min="13086" max="13086" width="7.21875" bestFit="1" customWidth="1"/>
    <col min="13087" max="13087" width="8.21875" bestFit="1" customWidth="1"/>
    <col min="13088" max="13088" width="5" bestFit="1" customWidth="1"/>
    <col min="13089" max="13089" width="7.21875" bestFit="1" customWidth="1"/>
    <col min="13090" max="13090" width="8.21875" bestFit="1" customWidth="1"/>
    <col min="13091" max="13091" width="10.21875" bestFit="1" customWidth="1"/>
    <col min="13092" max="13092" width="7" bestFit="1" customWidth="1"/>
    <col min="13093" max="13094" width="7.21875" bestFit="1" customWidth="1"/>
    <col min="13095" max="13095" width="10.21875" bestFit="1" customWidth="1"/>
    <col min="13096" max="13096" width="7" bestFit="1" customWidth="1"/>
    <col min="13097" max="13097" width="9.21875" bestFit="1" customWidth="1"/>
    <col min="13098" max="13098" width="7.21875" bestFit="1" customWidth="1"/>
    <col min="13099" max="13099" width="10.21875" bestFit="1" customWidth="1"/>
    <col min="13100" max="13100" width="7" bestFit="1" customWidth="1"/>
    <col min="13101" max="13101" width="9.21875" bestFit="1" customWidth="1"/>
    <col min="13102" max="13102" width="7.21875" bestFit="1" customWidth="1"/>
    <col min="13103" max="13103" width="10.21875" bestFit="1" customWidth="1"/>
    <col min="13104" max="13104" width="7" bestFit="1" customWidth="1"/>
    <col min="13105" max="13105" width="9.21875" bestFit="1" customWidth="1"/>
    <col min="13106" max="13106" width="7.21875" bestFit="1" customWidth="1"/>
    <col min="13107" max="13107" width="10.21875" bestFit="1" customWidth="1"/>
    <col min="13108" max="13108" width="7" bestFit="1" customWidth="1"/>
    <col min="13109" max="13109" width="8.21875" bestFit="1" customWidth="1"/>
    <col min="13110" max="13110" width="7.21875" bestFit="1" customWidth="1"/>
    <col min="13111" max="13111" width="10.21875" bestFit="1" customWidth="1"/>
    <col min="13112" max="13112" width="7" bestFit="1" customWidth="1"/>
    <col min="13113" max="13114" width="7.21875" bestFit="1" customWidth="1"/>
    <col min="13115" max="13115" width="10.21875" bestFit="1" customWidth="1"/>
    <col min="13116" max="13116" width="7" bestFit="1" customWidth="1"/>
    <col min="13117" max="13117" width="8.21875" bestFit="1" customWidth="1"/>
    <col min="13118" max="13118" width="7.21875" bestFit="1" customWidth="1"/>
    <col min="13119" max="13119" width="10.21875" bestFit="1" customWidth="1"/>
    <col min="13120" max="13120" width="7" bestFit="1" customWidth="1"/>
    <col min="13121" max="13122" width="7.21875" bestFit="1" customWidth="1"/>
    <col min="13123" max="13123" width="10.21875" bestFit="1" customWidth="1"/>
    <col min="13124" max="13124" width="7" bestFit="1" customWidth="1"/>
    <col min="13125" max="13125" width="8.21875" bestFit="1" customWidth="1"/>
    <col min="13126" max="13126" width="7.21875" bestFit="1" customWidth="1"/>
    <col min="13127" max="13127" width="10.21875" bestFit="1" customWidth="1"/>
    <col min="13128" max="13128" width="7" bestFit="1" customWidth="1"/>
    <col min="13129" max="13130" width="7.21875" bestFit="1" customWidth="1"/>
    <col min="13131" max="13131" width="10.21875" bestFit="1" customWidth="1"/>
    <col min="13132" max="13132" width="7" bestFit="1" customWidth="1"/>
    <col min="13133" max="13133" width="10.21875" bestFit="1" customWidth="1"/>
    <col min="13134" max="13134" width="7.21875" bestFit="1" customWidth="1"/>
    <col min="13135" max="13135" width="10.21875" bestFit="1" customWidth="1"/>
    <col min="13136" max="13136" width="7" bestFit="1" customWidth="1"/>
    <col min="13137" max="13137" width="8.21875" bestFit="1" customWidth="1"/>
    <col min="13138" max="13138" width="7.21875" bestFit="1" customWidth="1"/>
    <col min="13139" max="13139" width="10.21875" bestFit="1" customWidth="1"/>
    <col min="13140" max="13140" width="7" bestFit="1" customWidth="1"/>
    <col min="13141" max="13141" width="6.21875" bestFit="1" customWidth="1"/>
    <col min="13142" max="13142" width="7.21875" bestFit="1" customWidth="1"/>
    <col min="13143" max="13143" width="10.21875" bestFit="1" customWidth="1"/>
    <col min="13144" max="13144" width="7" bestFit="1" customWidth="1"/>
    <col min="13145" max="13145" width="9.21875" bestFit="1" customWidth="1"/>
    <col min="13146" max="13146" width="7.21875" bestFit="1" customWidth="1"/>
    <col min="13147" max="13147" width="10.21875" bestFit="1" customWidth="1"/>
    <col min="13148" max="13148" width="7" bestFit="1" customWidth="1"/>
    <col min="13149" max="13149" width="7.21875" bestFit="1" customWidth="1"/>
    <col min="13150" max="13151" width="10.21875" bestFit="1" customWidth="1"/>
    <col min="13152" max="13152" width="7" bestFit="1" customWidth="1"/>
    <col min="13153" max="13153" width="7.21875" bestFit="1" customWidth="1"/>
    <col min="13154" max="13155" width="10.21875" bestFit="1" customWidth="1"/>
    <col min="13156" max="13156" width="7" bestFit="1" customWidth="1"/>
    <col min="13157" max="13158" width="7.21875" bestFit="1" customWidth="1"/>
    <col min="13159" max="13159" width="10.21875" bestFit="1" customWidth="1"/>
    <col min="13160" max="13160" width="7" bestFit="1" customWidth="1"/>
    <col min="13161" max="13161" width="8.21875" bestFit="1" customWidth="1"/>
    <col min="13162" max="13162" width="7.21875" bestFit="1" customWidth="1"/>
    <col min="13163" max="13163" width="10.21875" bestFit="1" customWidth="1"/>
    <col min="13164" max="13164" width="7" bestFit="1" customWidth="1"/>
    <col min="13165" max="13165" width="10.21875" bestFit="1" customWidth="1"/>
    <col min="13166" max="13166" width="7.21875" bestFit="1" customWidth="1"/>
    <col min="13167" max="13167" width="10.21875" bestFit="1" customWidth="1"/>
    <col min="13168" max="13168" width="7" bestFit="1" customWidth="1"/>
    <col min="13169" max="13169" width="8.21875" bestFit="1" customWidth="1"/>
    <col min="13170" max="13170" width="5" bestFit="1" customWidth="1"/>
    <col min="13171" max="13171" width="8.21875" bestFit="1" customWidth="1"/>
    <col min="13172" max="13172" width="7.21875" bestFit="1" customWidth="1"/>
    <col min="13173" max="13173" width="10.21875" bestFit="1" customWidth="1"/>
    <col min="13174" max="13174" width="7" bestFit="1" customWidth="1"/>
    <col min="13175" max="13175" width="7.21875" bestFit="1" customWidth="1"/>
    <col min="13176" max="13176" width="7" bestFit="1" customWidth="1"/>
    <col min="13177" max="13177" width="10.21875" bestFit="1" customWidth="1"/>
    <col min="13178" max="13178" width="7.21875" bestFit="1" customWidth="1"/>
    <col min="13179" max="13179" width="10.21875" bestFit="1" customWidth="1"/>
    <col min="13180" max="13180" width="7" bestFit="1" customWidth="1"/>
    <col min="13181" max="13181" width="7.21875" bestFit="1" customWidth="1"/>
    <col min="13182" max="13183" width="10.21875" bestFit="1" customWidth="1"/>
    <col min="13184" max="13184" width="7" bestFit="1" customWidth="1"/>
    <col min="13185" max="13185" width="9.21875" bestFit="1" customWidth="1"/>
    <col min="13186" max="13186" width="7.21875" bestFit="1" customWidth="1"/>
    <col min="13187" max="13187" width="10.21875" bestFit="1" customWidth="1"/>
    <col min="13188" max="13188" width="7" bestFit="1" customWidth="1"/>
    <col min="13189" max="13189" width="8.21875" bestFit="1" customWidth="1"/>
    <col min="13190" max="13190" width="7.21875" bestFit="1" customWidth="1"/>
    <col min="13191" max="13191" width="10.21875" bestFit="1" customWidth="1"/>
    <col min="13192" max="13192" width="7" bestFit="1" customWidth="1"/>
    <col min="13193" max="13194" width="7.21875" bestFit="1" customWidth="1"/>
    <col min="13195" max="13195" width="10.21875" bestFit="1" customWidth="1"/>
    <col min="13196" max="13196" width="7" bestFit="1" customWidth="1"/>
    <col min="13197" max="13197" width="8.21875" bestFit="1" customWidth="1"/>
    <col min="13198" max="13198" width="7.21875" bestFit="1" customWidth="1"/>
    <col min="13199" max="13199" width="10.21875" bestFit="1" customWidth="1"/>
    <col min="13200" max="13200" width="7" bestFit="1" customWidth="1"/>
    <col min="13201" max="13202" width="7.21875" bestFit="1" customWidth="1"/>
    <col min="13203" max="13203" width="10.21875" bestFit="1" customWidth="1"/>
    <col min="13204" max="13204" width="7" bestFit="1" customWidth="1"/>
    <col min="13205" max="13205" width="7.21875" bestFit="1" customWidth="1"/>
    <col min="13206" max="13206" width="8.21875" bestFit="1" customWidth="1"/>
    <col min="13207" max="13207" width="10.21875" bestFit="1" customWidth="1"/>
    <col min="13208" max="13208" width="7" bestFit="1" customWidth="1"/>
    <col min="13209" max="13210" width="7.21875" bestFit="1" customWidth="1"/>
    <col min="13211" max="13211" width="10.21875" bestFit="1" customWidth="1"/>
    <col min="13212" max="13212" width="7" bestFit="1" customWidth="1"/>
    <col min="13213" max="13214" width="7.21875" bestFit="1" customWidth="1"/>
    <col min="13215" max="13215" width="10.21875" bestFit="1" customWidth="1"/>
    <col min="13216" max="13216" width="7" bestFit="1" customWidth="1"/>
    <col min="13217" max="13217" width="9.21875" bestFit="1" customWidth="1"/>
    <col min="13218" max="13218" width="7.21875" bestFit="1" customWidth="1"/>
    <col min="13219" max="13219" width="10.21875" bestFit="1" customWidth="1"/>
    <col min="13220" max="13220" width="7" bestFit="1" customWidth="1"/>
    <col min="13221" max="13221" width="8.21875" bestFit="1" customWidth="1"/>
    <col min="13222" max="13222" width="6.21875" bestFit="1" customWidth="1"/>
    <col min="13223" max="13223" width="10.21875" bestFit="1" customWidth="1"/>
    <col min="13224" max="13224" width="7" bestFit="1" customWidth="1"/>
    <col min="13225" max="13226" width="7.21875" bestFit="1" customWidth="1"/>
    <col min="13227" max="13227" width="10.21875" bestFit="1" customWidth="1"/>
    <col min="13228" max="13228" width="7" bestFit="1" customWidth="1"/>
    <col min="13229" max="13230" width="7.21875" bestFit="1" customWidth="1"/>
    <col min="13231" max="13231" width="10.21875" bestFit="1" customWidth="1"/>
    <col min="13232" max="13232" width="7" bestFit="1" customWidth="1"/>
    <col min="13233" max="13233" width="9.21875" bestFit="1" customWidth="1"/>
    <col min="13234" max="13234" width="7.21875" bestFit="1" customWidth="1"/>
    <col min="13235" max="13235" width="10.21875" bestFit="1" customWidth="1"/>
    <col min="13236" max="13236" width="7" bestFit="1" customWidth="1"/>
    <col min="13237" max="13238" width="7.21875" bestFit="1" customWidth="1"/>
    <col min="13239" max="13239" width="10.21875" bestFit="1" customWidth="1"/>
    <col min="13240" max="13240" width="7" bestFit="1" customWidth="1"/>
    <col min="13241" max="13241" width="10.21875" bestFit="1" customWidth="1"/>
    <col min="13242" max="13242" width="8.21875" bestFit="1" customWidth="1"/>
    <col min="13243" max="13243" width="10.21875" bestFit="1" customWidth="1"/>
    <col min="13244" max="13244" width="7" bestFit="1" customWidth="1"/>
    <col min="13245" max="13246" width="7.21875" bestFit="1" customWidth="1"/>
    <col min="13247" max="13247" width="10.21875" bestFit="1" customWidth="1"/>
    <col min="13248" max="13248" width="7" bestFit="1" customWidth="1"/>
    <col min="13249" max="13249" width="9.21875" bestFit="1" customWidth="1"/>
    <col min="13250" max="13250" width="7.21875" bestFit="1" customWidth="1"/>
    <col min="13251" max="13251" width="10.21875" bestFit="1" customWidth="1"/>
    <col min="13252" max="13252" width="7" bestFit="1" customWidth="1"/>
    <col min="13253" max="13253" width="9.21875" bestFit="1" customWidth="1"/>
    <col min="13254" max="13254" width="7.21875" bestFit="1" customWidth="1"/>
    <col min="13255" max="13255" width="10.21875" bestFit="1" customWidth="1"/>
    <col min="13256" max="13256" width="7" bestFit="1" customWidth="1"/>
    <col min="13257" max="13257" width="9.21875" bestFit="1" customWidth="1"/>
    <col min="13258" max="13258" width="8.21875" bestFit="1" customWidth="1"/>
    <col min="13259" max="13259" width="8" bestFit="1" customWidth="1"/>
    <col min="13260" max="13260" width="7.21875" bestFit="1" customWidth="1"/>
    <col min="13261" max="13261" width="11.21875" bestFit="1" customWidth="1"/>
    <col min="13262" max="13262" width="10.21875" bestFit="1" customWidth="1"/>
    <col min="13263" max="13263" width="7" bestFit="1" customWidth="1"/>
    <col min="13264" max="13264" width="8.21875" bestFit="1" customWidth="1"/>
    <col min="13265" max="13265" width="7.21875" bestFit="1" customWidth="1"/>
    <col min="13266" max="13266" width="10.21875" bestFit="1" customWidth="1"/>
    <col min="13267" max="13267" width="7" bestFit="1" customWidth="1"/>
    <col min="13268" max="13269" width="7.21875" bestFit="1" customWidth="1"/>
    <col min="13270" max="13270" width="10.21875" bestFit="1" customWidth="1"/>
    <col min="13271" max="13271" width="7" bestFit="1" customWidth="1"/>
    <col min="13272" max="13273" width="7.21875" bestFit="1" customWidth="1"/>
    <col min="13274" max="13274" width="10.21875" bestFit="1" customWidth="1"/>
    <col min="13275" max="13275" width="7" bestFit="1" customWidth="1"/>
    <col min="13276" max="13276" width="9.21875" bestFit="1" customWidth="1"/>
    <col min="13277" max="13277" width="6.21875" bestFit="1" customWidth="1"/>
    <col min="13278" max="13278" width="10.21875" bestFit="1" customWidth="1"/>
    <col min="13279" max="13279" width="7" bestFit="1" customWidth="1"/>
    <col min="13280" max="13280" width="10.21875" bestFit="1" customWidth="1"/>
    <col min="13281" max="13281" width="7.21875" bestFit="1" customWidth="1"/>
    <col min="13282" max="13282" width="10.21875" bestFit="1" customWidth="1"/>
    <col min="13283" max="13283" width="7" bestFit="1" customWidth="1"/>
    <col min="13284" max="13284" width="6.21875" bestFit="1" customWidth="1"/>
    <col min="13285" max="13286" width="10.21875" bestFit="1" customWidth="1"/>
    <col min="13287" max="13287" width="7" bestFit="1" customWidth="1"/>
    <col min="13288" max="13288" width="9.21875" bestFit="1" customWidth="1"/>
    <col min="13289" max="13289" width="7.21875" bestFit="1" customWidth="1"/>
    <col min="13290" max="13290" width="10.21875" bestFit="1" customWidth="1"/>
    <col min="13291" max="13291" width="7" bestFit="1" customWidth="1"/>
    <col min="13292" max="13292" width="9.21875" bestFit="1" customWidth="1"/>
    <col min="13293" max="13293" width="7.21875" bestFit="1" customWidth="1"/>
    <col min="13294" max="13294" width="10.21875" bestFit="1" customWidth="1"/>
    <col min="13295" max="13295" width="7" bestFit="1" customWidth="1"/>
    <col min="13296" max="13296" width="9.21875" bestFit="1" customWidth="1"/>
    <col min="13297" max="13297" width="8.21875" bestFit="1" customWidth="1"/>
    <col min="13298" max="13298" width="10.21875" bestFit="1" customWidth="1"/>
    <col min="13299" max="13299" width="7" bestFit="1" customWidth="1"/>
    <col min="13300" max="13301" width="9.21875" bestFit="1" customWidth="1"/>
    <col min="13302" max="13302" width="10.21875" bestFit="1" customWidth="1"/>
    <col min="13303" max="13303" width="7" bestFit="1" customWidth="1"/>
    <col min="13304" max="13304" width="9.21875" bestFit="1" customWidth="1"/>
    <col min="13305" max="13305" width="7.21875" bestFit="1" customWidth="1"/>
    <col min="13306" max="13306" width="10.21875" bestFit="1" customWidth="1"/>
    <col min="13307" max="13307" width="7" bestFit="1" customWidth="1"/>
    <col min="13308" max="13308" width="8.21875" bestFit="1" customWidth="1"/>
    <col min="13309" max="13309" width="7.21875" bestFit="1" customWidth="1"/>
    <col min="13310" max="13310" width="10.21875" bestFit="1" customWidth="1"/>
    <col min="13311" max="13311" width="7" bestFit="1" customWidth="1"/>
    <col min="13312" max="13312" width="9.21875" bestFit="1" customWidth="1"/>
    <col min="13313" max="13313" width="6" bestFit="1" customWidth="1"/>
    <col min="13314" max="13314" width="9.21875" bestFit="1" customWidth="1"/>
    <col min="13315" max="13315" width="7.21875" bestFit="1" customWidth="1"/>
    <col min="13316" max="13316" width="10.21875" bestFit="1" customWidth="1"/>
    <col min="13317" max="13317" width="7" bestFit="1" customWidth="1"/>
    <col min="13318" max="13318" width="8.21875" bestFit="1" customWidth="1"/>
    <col min="13319" max="13319" width="7.21875" bestFit="1" customWidth="1"/>
    <col min="13320" max="13320" width="10.21875" bestFit="1" customWidth="1"/>
    <col min="13321" max="13321" width="7" bestFit="1" customWidth="1"/>
    <col min="13322" max="13322" width="9.21875" bestFit="1" customWidth="1"/>
    <col min="13323" max="13323" width="7.21875" bestFit="1" customWidth="1"/>
    <col min="13324" max="13324" width="10.21875" bestFit="1" customWidth="1"/>
    <col min="13325" max="13325" width="7" bestFit="1" customWidth="1"/>
    <col min="13326" max="13326" width="10.21875" bestFit="1" customWidth="1"/>
    <col min="13327" max="13327" width="7.21875" bestFit="1" customWidth="1"/>
    <col min="13328" max="13328" width="10.21875" bestFit="1" customWidth="1"/>
    <col min="13329" max="13329" width="7" bestFit="1" customWidth="1"/>
    <col min="13330" max="13330" width="9.21875" bestFit="1" customWidth="1"/>
    <col min="13331" max="13331" width="7.21875" bestFit="1" customWidth="1"/>
    <col min="13332" max="13332" width="10.21875" bestFit="1" customWidth="1"/>
    <col min="13333" max="13333" width="7" bestFit="1" customWidth="1"/>
    <col min="13334" max="13334" width="10.21875" bestFit="1" customWidth="1"/>
    <col min="13335" max="13335" width="7.21875" bestFit="1" customWidth="1"/>
    <col min="13336" max="13336" width="10.21875" bestFit="1" customWidth="1"/>
    <col min="13337" max="13337" width="7" bestFit="1" customWidth="1"/>
    <col min="13338" max="13338" width="7.21875" bestFit="1" customWidth="1"/>
    <col min="13339" max="13339" width="9.21875" bestFit="1" customWidth="1"/>
    <col min="13340" max="13340" width="10.21875" bestFit="1" customWidth="1"/>
    <col min="13341" max="13341" width="7" bestFit="1" customWidth="1"/>
    <col min="13342" max="13343" width="7.21875" bestFit="1" customWidth="1"/>
    <col min="13344" max="13344" width="10.21875" bestFit="1" customWidth="1"/>
    <col min="13345" max="13345" width="7" bestFit="1" customWidth="1"/>
    <col min="13346" max="13346" width="7.21875" bestFit="1" customWidth="1"/>
    <col min="13347" max="13348" width="10.21875" bestFit="1" customWidth="1"/>
    <col min="13349" max="13349" width="7" bestFit="1" customWidth="1"/>
    <col min="13350" max="13350" width="8.21875" bestFit="1" customWidth="1"/>
    <col min="13351" max="13351" width="9.21875" bestFit="1" customWidth="1"/>
    <col min="13352" max="13352" width="10.21875" bestFit="1" customWidth="1"/>
    <col min="13353" max="13353" width="7" bestFit="1" customWidth="1"/>
    <col min="13354" max="13355" width="7.21875" bestFit="1" customWidth="1"/>
    <col min="13356" max="13356" width="10.21875" bestFit="1" customWidth="1"/>
    <col min="13357" max="13357" width="7" bestFit="1" customWidth="1"/>
    <col min="13358" max="13358" width="8.21875" bestFit="1" customWidth="1"/>
    <col min="13359" max="13359" width="7.21875" bestFit="1" customWidth="1"/>
    <col min="13360" max="13360" width="10.21875" bestFit="1" customWidth="1"/>
    <col min="13361" max="13361" width="7" bestFit="1" customWidth="1"/>
    <col min="13362" max="13362" width="8.21875" bestFit="1" customWidth="1"/>
    <col min="13363" max="13364" width="10.21875" bestFit="1" customWidth="1"/>
    <col min="13365" max="13365" width="7" bestFit="1" customWidth="1"/>
    <col min="13366" max="13367" width="7.21875" bestFit="1" customWidth="1"/>
    <col min="13368" max="13368" width="10.21875" bestFit="1" customWidth="1"/>
    <col min="13369" max="13369" width="7" bestFit="1" customWidth="1"/>
    <col min="13370" max="13370" width="9.21875" bestFit="1" customWidth="1"/>
    <col min="13371" max="13371" width="7.21875" bestFit="1" customWidth="1"/>
    <col min="13372" max="13372" width="10.21875" bestFit="1" customWidth="1"/>
    <col min="13373" max="13373" width="7" bestFit="1" customWidth="1"/>
    <col min="13374" max="13374" width="7.21875" bestFit="1" customWidth="1"/>
    <col min="13375" max="13376" width="10.21875" bestFit="1" customWidth="1"/>
    <col min="13377" max="13377" width="7" bestFit="1" customWidth="1"/>
    <col min="13378" max="13378" width="8.21875" bestFit="1" customWidth="1"/>
    <col min="13379" max="13379" width="7.21875" bestFit="1" customWidth="1"/>
    <col min="13380" max="13380" width="10.21875" bestFit="1" customWidth="1"/>
    <col min="13381" max="13381" width="7" bestFit="1" customWidth="1"/>
    <col min="13382" max="13382" width="8.21875" bestFit="1" customWidth="1"/>
    <col min="13383" max="13383" width="9.21875" bestFit="1" customWidth="1"/>
    <col min="13384" max="13384" width="6" bestFit="1" customWidth="1"/>
    <col min="13385" max="13386" width="9.21875" bestFit="1" customWidth="1"/>
    <col min="13387" max="13387" width="10.21875" bestFit="1" customWidth="1"/>
    <col min="13388" max="13388" width="7" bestFit="1" customWidth="1"/>
    <col min="13389" max="13389" width="6.21875" bestFit="1" customWidth="1"/>
    <col min="13390" max="13390" width="7.21875" bestFit="1" customWidth="1"/>
    <col min="13391" max="13391" width="10.21875" bestFit="1" customWidth="1"/>
    <col min="13392" max="13392" width="7" bestFit="1" customWidth="1"/>
    <col min="13393" max="13393" width="9.21875" bestFit="1" customWidth="1"/>
    <col min="13394" max="13394" width="7.21875" bestFit="1" customWidth="1"/>
    <col min="13395" max="13395" width="10.21875" bestFit="1" customWidth="1"/>
    <col min="13396" max="13396" width="7" bestFit="1" customWidth="1"/>
    <col min="13397" max="13397" width="8.21875" bestFit="1" customWidth="1"/>
    <col min="13398" max="13398" width="5" bestFit="1" customWidth="1"/>
    <col min="13399" max="13399" width="8.21875" bestFit="1" customWidth="1"/>
    <col min="13400" max="13400" width="7.21875" bestFit="1" customWidth="1"/>
    <col min="13401" max="13401" width="7" bestFit="1" customWidth="1"/>
    <col min="13402" max="13402" width="10.21875" bestFit="1" customWidth="1"/>
    <col min="13403" max="13403" width="9.21875" bestFit="1" customWidth="1"/>
    <col min="13404" max="13404" width="10.21875" bestFit="1" customWidth="1"/>
    <col min="13405" max="13405" width="7" bestFit="1" customWidth="1"/>
    <col min="13406" max="13406" width="8.21875" bestFit="1" customWidth="1"/>
    <col min="13407" max="13407" width="7.21875" bestFit="1" customWidth="1"/>
    <col min="13408" max="13408" width="10.21875" bestFit="1" customWidth="1"/>
    <col min="13409" max="13409" width="7" bestFit="1" customWidth="1"/>
    <col min="13410" max="13410" width="8.21875" bestFit="1" customWidth="1"/>
    <col min="13411" max="13411" width="7.21875" bestFit="1" customWidth="1"/>
    <col min="13412" max="13412" width="4" bestFit="1" customWidth="1"/>
    <col min="13413" max="13414" width="7.21875" bestFit="1" customWidth="1"/>
    <col min="13415" max="13415" width="10.21875" bestFit="1" customWidth="1"/>
    <col min="13416" max="13416" width="7" bestFit="1" customWidth="1"/>
    <col min="13417" max="13417" width="8.21875" bestFit="1" customWidth="1"/>
    <col min="13418" max="13418" width="7.21875" bestFit="1" customWidth="1"/>
    <col min="13419" max="13419" width="10.21875" bestFit="1" customWidth="1"/>
    <col min="13420" max="13420" width="7" bestFit="1" customWidth="1"/>
    <col min="13421" max="13421" width="9.21875" bestFit="1" customWidth="1"/>
    <col min="13422" max="13422" width="7.21875" bestFit="1" customWidth="1"/>
    <col min="13423" max="13423" width="10.21875" bestFit="1" customWidth="1"/>
    <col min="13424" max="13424" width="7" bestFit="1" customWidth="1"/>
    <col min="13425" max="13426" width="7.21875" bestFit="1" customWidth="1"/>
    <col min="13427" max="13427" width="5" bestFit="1" customWidth="1"/>
    <col min="13428" max="13428" width="8.21875" bestFit="1" customWidth="1"/>
    <col min="13429" max="13429" width="7.21875" bestFit="1" customWidth="1"/>
    <col min="13430" max="13430" width="10.21875" bestFit="1" customWidth="1"/>
    <col min="13431" max="13431" width="7" bestFit="1" customWidth="1"/>
    <col min="13432" max="13432" width="10.21875" bestFit="1" customWidth="1"/>
    <col min="13433" max="13433" width="9.21875" bestFit="1" customWidth="1"/>
    <col min="13434" max="13434" width="10.21875" bestFit="1" customWidth="1"/>
    <col min="13435" max="13435" width="7" bestFit="1" customWidth="1"/>
    <col min="13436" max="13436" width="7.21875" bestFit="1" customWidth="1"/>
    <col min="13437" max="13437" width="9.21875" bestFit="1" customWidth="1"/>
    <col min="13438" max="13438" width="10.21875" bestFit="1" customWidth="1"/>
    <col min="13439" max="13439" width="7" bestFit="1" customWidth="1"/>
    <col min="13440" max="13440" width="7.21875" bestFit="1" customWidth="1"/>
    <col min="13441" max="13441" width="9.21875" bestFit="1" customWidth="1"/>
    <col min="13442" max="13442" width="10.21875" bestFit="1" customWidth="1"/>
    <col min="13443" max="13443" width="7" bestFit="1" customWidth="1"/>
    <col min="13444" max="13444" width="9.21875" bestFit="1" customWidth="1"/>
    <col min="13445" max="13445" width="7.21875" bestFit="1" customWidth="1"/>
    <col min="13446" max="13446" width="10.21875" bestFit="1" customWidth="1"/>
    <col min="13447" max="13447" width="7" bestFit="1" customWidth="1"/>
    <col min="13448" max="13448" width="9.21875" bestFit="1" customWidth="1"/>
    <col min="13449" max="13449" width="7.21875" bestFit="1" customWidth="1"/>
    <col min="13450" max="13450" width="10.21875" bestFit="1" customWidth="1"/>
    <col min="13451" max="13451" width="7" bestFit="1" customWidth="1"/>
    <col min="13452" max="13453" width="7.21875" bestFit="1" customWidth="1"/>
    <col min="13454" max="13454" width="10.21875" bestFit="1" customWidth="1"/>
    <col min="13455" max="13455" width="7" bestFit="1" customWidth="1"/>
    <col min="13456" max="13456" width="9.21875" bestFit="1" customWidth="1"/>
    <col min="13457" max="13457" width="7.21875" bestFit="1" customWidth="1"/>
    <col min="13458" max="13458" width="10.21875" bestFit="1" customWidth="1"/>
    <col min="13459" max="13459" width="7" bestFit="1" customWidth="1"/>
    <col min="13460" max="13460" width="9.21875" bestFit="1" customWidth="1"/>
    <col min="13461" max="13461" width="7.21875" bestFit="1" customWidth="1"/>
    <col min="13462" max="13462" width="10.21875" bestFit="1" customWidth="1"/>
    <col min="13463" max="13463" width="7" bestFit="1" customWidth="1"/>
    <col min="13464" max="13465" width="7.21875" bestFit="1" customWidth="1"/>
    <col min="13466" max="13466" width="10.21875" bestFit="1" customWidth="1"/>
    <col min="13467" max="13467" width="7" bestFit="1" customWidth="1"/>
    <col min="13468" max="13468" width="10.21875" bestFit="1" customWidth="1"/>
    <col min="13469" max="13469" width="7.21875" bestFit="1" customWidth="1"/>
    <col min="13470" max="13470" width="10.21875" bestFit="1" customWidth="1"/>
    <col min="13471" max="13471" width="7" bestFit="1" customWidth="1"/>
    <col min="13472" max="13472" width="7.21875" bestFit="1" customWidth="1"/>
    <col min="13473" max="13474" width="10.21875" bestFit="1" customWidth="1"/>
    <col min="13475" max="13475" width="7" bestFit="1" customWidth="1"/>
    <col min="13476" max="13476" width="7.21875" bestFit="1" customWidth="1"/>
    <col min="13477" max="13477" width="8.21875" bestFit="1" customWidth="1"/>
    <col min="13478" max="13478" width="10.21875" bestFit="1" customWidth="1"/>
    <col min="13479" max="13479" width="7" bestFit="1" customWidth="1"/>
    <col min="13480" max="13481" width="7.21875" bestFit="1" customWidth="1"/>
    <col min="13482" max="13482" width="10.21875" bestFit="1" customWidth="1"/>
    <col min="13483" max="13483" width="7" bestFit="1" customWidth="1"/>
    <col min="13484" max="13484" width="9.21875" bestFit="1" customWidth="1"/>
    <col min="13485" max="13485" width="7.21875" bestFit="1" customWidth="1"/>
    <col min="13486" max="13486" width="10.21875" bestFit="1" customWidth="1"/>
    <col min="13487" max="13487" width="7" bestFit="1" customWidth="1"/>
    <col min="13488" max="13489" width="7.21875" bestFit="1" customWidth="1"/>
    <col min="13490" max="13490" width="5" bestFit="1" customWidth="1"/>
    <col min="13491" max="13491" width="7.21875" bestFit="1" customWidth="1"/>
    <col min="13492" max="13492" width="8.21875" bestFit="1" customWidth="1"/>
    <col min="13493" max="13493" width="10.21875" bestFit="1" customWidth="1"/>
    <col min="13494" max="13494" width="7" bestFit="1" customWidth="1"/>
    <col min="13495" max="13496" width="7.21875" bestFit="1" customWidth="1"/>
    <col min="13497" max="13497" width="10.21875" bestFit="1" customWidth="1"/>
    <col min="13498" max="13498" width="7" bestFit="1" customWidth="1"/>
    <col min="13499" max="13500" width="7.21875" bestFit="1" customWidth="1"/>
    <col min="13501" max="13501" width="10.21875" bestFit="1" customWidth="1"/>
    <col min="13502" max="13502" width="7" bestFit="1" customWidth="1"/>
    <col min="13503" max="13503" width="8.21875" bestFit="1" customWidth="1"/>
    <col min="13504" max="13504" width="9.21875" bestFit="1" customWidth="1"/>
    <col min="13505" max="13505" width="10.21875" bestFit="1" customWidth="1"/>
    <col min="13506" max="13506" width="7" bestFit="1" customWidth="1"/>
    <col min="13507" max="13507" width="7.21875" bestFit="1" customWidth="1"/>
    <col min="13508" max="13508" width="9.21875" bestFit="1" customWidth="1"/>
    <col min="13509" max="13509" width="10.21875" bestFit="1" customWidth="1"/>
    <col min="13510" max="13510" width="7" bestFit="1" customWidth="1"/>
    <col min="13511" max="13512" width="7.21875" bestFit="1" customWidth="1"/>
    <col min="13513" max="13513" width="10.21875" bestFit="1" customWidth="1"/>
    <col min="13514" max="13514" width="7" bestFit="1" customWidth="1"/>
    <col min="13515" max="13515" width="10.21875" bestFit="1" customWidth="1"/>
    <col min="13516" max="13516" width="7.21875" bestFit="1" customWidth="1"/>
    <col min="13517" max="13517" width="10.21875" bestFit="1" customWidth="1"/>
    <col min="13518" max="13518" width="7" bestFit="1" customWidth="1"/>
    <col min="13519" max="13520" width="7.21875" bestFit="1" customWidth="1"/>
    <col min="13521" max="13521" width="10.21875" bestFit="1" customWidth="1"/>
    <col min="13522" max="13522" width="7" bestFit="1" customWidth="1"/>
    <col min="13523" max="13523" width="8.21875" bestFit="1" customWidth="1"/>
    <col min="13524" max="13524" width="7.21875" bestFit="1" customWidth="1"/>
    <col min="13525" max="13525" width="10.21875" bestFit="1" customWidth="1"/>
    <col min="13526" max="13526" width="7" bestFit="1" customWidth="1"/>
    <col min="13527" max="13527" width="10.21875" bestFit="1" customWidth="1"/>
    <col min="13528" max="13528" width="9.21875" bestFit="1" customWidth="1"/>
    <col min="13529" max="13529" width="10.21875" bestFit="1" customWidth="1"/>
    <col min="13530" max="13530" width="7" bestFit="1" customWidth="1"/>
    <col min="13531" max="13532" width="7.21875" bestFit="1" customWidth="1"/>
    <col min="13533" max="13533" width="10.21875" bestFit="1" customWidth="1"/>
    <col min="13534" max="13534" width="7" bestFit="1" customWidth="1"/>
    <col min="13535" max="13535" width="8.21875" bestFit="1" customWidth="1"/>
    <col min="13536" max="13536" width="7.21875" bestFit="1" customWidth="1"/>
    <col min="13537" max="13537" width="5" bestFit="1" customWidth="1"/>
    <col min="13538" max="13538" width="7.21875" bestFit="1" customWidth="1"/>
    <col min="13539" max="13539" width="8.21875" bestFit="1" customWidth="1"/>
    <col min="13540" max="13540" width="10.21875" bestFit="1" customWidth="1"/>
    <col min="13541" max="13541" width="7" bestFit="1" customWidth="1"/>
    <col min="13542" max="13542" width="8.21875" bestFit="1" customWidth="1"/>
    <col min="13543" max="13543" width="7.21875" bestFit="1" customWidth="1"/>
    <col min="13544" max="13544" width="10.21875" bestFit="1" customWidth="1"/>
    <col min="13545" max="13545" width="7" bestFit="1" customWidth="1"/>
    <col min="13546" max="13546" width="9.21875" bestFit="1" customWidth="1"/>
    <col min="13547" max="13547" width="8.21875" bestFit="1" customWidth="1"/>
    <col min="13548" max="13548" width="10.21875" bestFit="1" customWidth="1"/>
    <col min="13549" max="13549" width="7" bestFit="1" customWidth="1"/>
    <col min="13550" max="13550" width="9.21875" bestFit="1" customWidth="1"/>
    <col min="13551" max="13551" width="7.21875" bestFit="1" customWidth="1"/>
    <col min="13552" max="13552" width="10.21875" bestFit="1" customWidth="1"/>
    <col min="13553" max="13553" width="7" bestFit="1" customWidth="1"/>
    <col min="13554" max="13554" width="8.21875" bestFit="1" customWidth="1"/>
    <col min="13555" max="13555" width="7.21875" bestFit="1" customWidth="1"/>
    <col min="13556" max="13556" width="10.21875" bestFit="1" customWidth="1"/>
    <col min="13557" max="13557" width="7" bestFit="1" customWidth="1"/>
    <col min="13558" max="13558" width="9.21875" bestFit="1" customWidth="1"/>
    <col min="13559" max="13560" width="10.21875" bestFit="1" customWidth="1"/>
    <col min="13561" max="13561" width="7" bestFit="1" customWidth="1"/>
    <col min="13562" max="13562" width="7.21875" bestFit="1" customWidth="1"/>
    <col min="13563" max="13564" width="10.21875" bestFit="1" customWidth="1"/>
    <col min="13565" max="13565" width="7" bestFit="1" customWidth="1"/>
    <col min="13566" max="13567" width="7.21875" bestFit="1" customWidth="1"/>
    <col min="13568" max="13568" width="10.21875" bestFit="1" customWidth="1"/>
    <col min="13569" max="13569" width="7" bestFit="1" customWidth="1"/>
    <col min="13570" max="13570" width="9.21875" bestFit="1" customWidth="1"/>
    <col min="13571" max="13571" width="8.21875" bestFit="1" customWidth="1"/>
    <col min="13572" max="13572" width="10.21875" bestFit="1" customWidth="1"/>
    <col min="13573" max="13573" width="7" bestFit="1" customWidth="1"/>
    <col min="13574" max="13574" width="7.21875" bestFit="1" customWidth="1"/>
    <col min="13575" max="13575" width="8.21875" bestFit="1" customWidth="1"/>
    <col min="13576" max="13576" width="10.21875" bestFit="1" customWidth="1"/>
    <col min="13577" max="13577" width="7" bestFit="1" customWidth="1"/>
    <col min="13578" max="13578" width="7.21875" bestFit="1" customWidth="1"/>
    <col min="13579" max="13579" width="8.21875" bestFit="1" customWidth="1"/>
    <col min="13580" max="13580" width="10.21875" bestFit="1" customWidth="1"/>
    <col min="13581" max="13581" width="7" bestFit="1" customWidth="1"/>
    <col min="13582" max="13582" width="7.21875" bestFit="1" customWidth="1"/>
    <col min="13583" max="13583" width="8.21875" bestFit="1" customWidth="1"/>
    <col min="13584" max="13584" width="10.21875" bestFit="1" customWidth="1"/>
    <col min="13585" max="13585" width="7" bestFit="1" customWidth="1"/>
    <col min="13586" max="13587" width="8.21875" bestFit="1" customWidth="1"/>
    <col min="13588" max="13588" width="10.21875" bestFit="1" customWidth="1"/>
    <col min="13589" max="13589" width="7" bestFit="1" customWidth="1"/>
    <col min="13590" max="13590" width="8.21875" bestFit="1" customWidth="1"/>
    <col min="13591" max="13591" width="7.21875" bestFit="1" customWidth="1"/>
    <col min="13592" max="13592" width="10.21875" bestFit="1" customWidth="1"/>
    <col min="13593" max="13593" width="7" bestFit="1" customWidth="1"/>
    <col min="13594" max="13594" width="9.21875" bestFit="1" customWidth="1"/>
    <col min="13595" max="13595" width="7.21875" bestFit="1" customWidth="1"/>
    <col min="13596" max="13596" width="10.21875" bestFit="1" customWidth="1"/>
    <col min="13597" max="13597" width="7" bestFit="1" customWidth="1"/>
    <col min="13598" max="13599" width="7.21875" bestFit="1" customWidth="1"/>
    <col min="13600" max="13600" width="10.21875" bestFit="1" customWidth="1"/>
    <col min="13601" max="13601" width="7" bestFit="1" customWidth="1"/>
    <col min="13602" max="13603" width="7.21875" bestFit="1" customWidth="1"/>
    <col min="13604" max="13604" width="10.21875" bestFit="1" customWidth="1"/>
    <col min="13605" max="13605" width="7" bestFit="1" customWidth="1"/>
    <col min="13606" max="13607" width="7.21875" bestFit="1" customWidth="1"/>
    <col min="13608" max="13608" width="10.21875" bestFit="1" customWidth="1"/>
    <col min="13609" max="13609" width="7" bestFit="1" customWidth="1"/>
    <col min="13610" max="13610" width="8.21875" bestFit="1" customWidth="1"/>
    <col min="13611" max="13611" width="7.21875" bestFit="1" customWidth="1"/>
    <col min="13612" max="13612" width="10.21875" bestFit="1" customWidth="1"/>
    <col min="13613" max="13613" width="7" bestFit="1" customWidth="1"/>
    <col min="13614" max="13615" width="7.21875" bestFit="1" customWidth="1"/>
    <col min="13616" max="13616" width="10.21875" bestFit="1" customWidth="1"/>
    <col min="13617" max="13617" width="7" bestFit="1" customWidth="1"/>
    <col min="13618" max="13618" width="9.21875" bestFit="1" customWidth="1"/>
    <col min="13619" max="13619" width="7.21875" bestFit="1" customWidth="1"/>
    <col min="13620" max="13620" width="10.21875" bestFit="1" customWidth="1"/>
    <col min="13621" max="13621" width="7" bestFit="1" customWidth="1"/>
    <col min="13622" max="13622" width="7.21875" bestFit="1" customWidth="1"/>
    <col min="13623" max="13623" width="6.21875" bestFit="1" customWidth="1"/>
    <col min="13624" max="13624" width="10.21875" bestFit="1" customWidth="1"/>
    <col min="13625" max="13625" width="7" bestFit="1" customWidth="1"/>
    <col min="13626" max="13626" width="9.21875" bestFit="1" customWidth="1"/>
    <col min="13627" max="13627" width="7.21875" bestFit="1" customWidth="1"/>
    <col min="13628" max="13628" width="10.21875" bestFit="1" customWidth="1"/>
    <col min="13629" max="13629" width="7" bestFit="1" customWidth="1"/>
    <col min="13630" max="13630" width="7.21875" bestFit="1" customWidth="1"/>
    <col min="13631" max="13632" width="10.21875" bestFit="1" customWidth="1"/>
    <col min="13633" max="13633" width="7" bestFit="1" customWidth="1"/>
    <col min="13634" max="13634" width="7.21875" bestFit="1" customWidth="1"/>
    <col min="13635" max="13635" width="8.21875" bestFit="1" customWidth="1"/>
    <col min="13636" max="13636" width="10.21875" bestFit="1" customWidth="1"/>
    <col min="13637" max="13637" width="7" bestFit="1" customWidth="1"/>
    <col min="13638" max="13638" width="8.21875" bestFit="1" customWidth="1"/>
    <col min="13639" max="13639" width="7.21875" bestFit="1" customWidth="1"/>
    <col min="13640" max="13640" width="10.21875" bestFit="1" customWidth="1"/>
    <col min="13641" max="13641" width="7" bestFit="1" customWidth="1"/>
    <col min="13642" max="13643" width="9.21875" bestFit="1" customWidth="1"/>
    <col min="13644" max="13644" width="10.21875" bestFit="1" customWidth="1"/>
    <col min="13645" max="13645" width="7" bestFit="1" customWidth="1"/>
    <col min="13646" max="13646" width="6.21875" bestFit="1" customWidth="1"/>
    <col min="13647" max="13647" width="9.21875" bestFit="1" customWidth="1"/>
    <col min="13648" max="13648" width="10.21875" bestFit="1" customWidth="1"/>
    <col min="13649" max="13649" width="7" bestFit="1" customWidth="1"/>
    <col min="13650" max="13650" width="8.21875" bestFit="1" customWidth="1"/>
    <col min="13651" max="13651" width="7.21875" bestFit="1" customWidth="1"/>
    <col min="13652" max="13652" width="10.21875" bestFit="1" customWidth="1"/>
    <col min="13653" max="13653" width="7" bestFit="1" customWidth="1"/>
    <col min="13654" max="13654" width="8.21875" bestFit="1" customWidth="1"/>
    <col min="13655" max="13655" width="7.21875" bestFit="1" customWidth="1"/>
    <col min="13656" max="13656" width="10.21875" bestFit="1" customWidth="1"/>
    <col min="13657" max="13657" width="7" bestFit="1" customWidth="1"/>
    <col min="13658" max="13658" width="8.21875" bestFit="1" customWidth="1"/>
    <col min="13659" max="13660" width="10.21875" bestFit="1" customWidth="1"/>
    <col min="13661" max="13661" width="7" bestFit="1" customWidth="1"/>
    <col min="13662" max="13662" width="9.21875" bestFit="1" customWidth="1"/>
    <col min="13663" max="13663" width="7.21875" bestFit="1" customWidth="1"/>
    <col min="13664" max="13664" width="10.21875" bestFit="1" customWidth="1"/>
    <col min="13665" max="13665" width="7" bestFit="1" customWidth="1"/>
    <col min="13666" max="13666" width="9.21875" bestFit="1" customWidth="1"/>
    <col min="13667" max="13667" width="7.21875" bestFit="1" customWidth="1"/>
    <col min="13668" max="13668" width="10.21875" bestFit="1" customWidth="1"/>
    <col min="13669" max="13669" width="7" bestFit="1" customWidth="1"/>
    <col min="13670" max="13670" width="9.21875" bestFit="1" customWidth="1"/>
    <col min="13671" max="13671" width="7.21875" bestFit="1" customWidth="1"/>
    <col min="13672" max="13672" width="10.21875" bestFit="1" customWidth="1"/>
    <col min="13673" max="13673" width="7" bestFit="1" customWidth="1"/>
    <col min="13674" max="13674" width="7.21875" bestFit="1" customWidth="1"/>
    <col min="13675" max="13675" width="8.21875" bestFit="1" customWidth="1"/>
    <col min="13676" max="13676" width="8" bestFit="1" customWidth="1"/>
    <col min="13677" max="13677" width="8.21875" bestFit="1" customWidth="1"/>
    <col min="13678" max="13678" width="11.21875" bestFit="1" customWidth="1"/>
    <col min="13679" max="13679" width="10.21875" bestFit="1" customWidth="1"/>
    <col min="13680" max="13680" width="7" bestFit="1" customWidth="1"/>
    <col min="13681" max="13681" width="10.21875" bestFit="1" customWidth="1"/>
    <col min="13682" max="13682" width="7.21875" bestFit="1" customWidth="1"/>
    <col min="13683" max="13683" width="10.21875" bestFit="1" customWidth="1"/>
    <col min="13684" max="13684" width="7" bestFit="1" customWidth="1"/>
    <col min="13685" max="13687" width="10.21875" bestFit="1" customWidth="1"/>
    <col min="13688" max="13688" width="7" bestFit="1" customWidth="1"/>
    <col min="13689" max="13690" width="7.21875" bestFit="1" customWidth="1"/>
    <col min="13691" max="13691" width="10.21875" bestFit="1" customWidth="1"/>
    <col min="13692" max="13692" width="7" bestFit="1" customWidth="1"/>
    <col min="13693" max="13695" width="10.21875" bestFit="1" customWidth="1"/>
    <col min="13696" max="13696" width="7" bestFit="1" customWidth="1"/>
    <col min="13697" max="13698" width="7.21875" bestFit="1" customWidth="1"/>
    <col min="13699" max="13699" width="10.21875" bestFit="1" customWidth="1"/>
    <col min="13700" max="13700" width="7" bestFit="1" customWidth="1"/>
    <col min="13701" max="13701" width="6.21875" bestFit="1" customWidth="1"/>
    <col min="13702" max="13702" width="7.21875" bestFit="1" customWidth="1"/>
    <col min="13703" max="13703" width="10.21875" bestFit="1" customWidth="1"/>
    <col min="13704" max="13704" width="7" bestFit="1" customWidth="1"/>
    <col min="13705" max="13705" width="9.21875" bestFit="1" customWidth="1"/>
    <col min="13706" max="13706" width="7.21875" bestFit="1" customWidth="1"/>
    <col min="13707" max="13707" width="10.21875" bestFit="1" customWidth="1"/>
    <col min="13708" max="13708" width="7" bestFit="1" customWidth="1"/>
    <col min="13709" max="13709" width="9.21875" bestFit="1" customWidth="1"/>
    <col min="13710" max="13711" width="10.21875" bestFit="1" customWidth="1"/>
    <col min="13712" max="13712" width="7" bestFit="1" customWidth="1"/>
    <col min="13713" max="13714" width="9.21875" bestFit="1" customWidth="1"/>
    <col min="13715" max="13715" width="10.21875" bestFit="1" customWidth="1"/>
    <col min="13716" max="13716" width="7" bestFit="1" customWidth="1"/>
    <col min="13717" max="13717" width="9.21875" bestFit="1" customWidth="1"/>
    <col min="13718" max="13718" width="7.21875" bestFit="1" customWidth="1"/>
    <col min="13719" max="13719" width="10.21875" bestFit="1" customWidth="1"/>
    <col min="13720" max="13720" width="7" bestFit="1" customWidth="1"/>
    <col min="13721" max="13721" width="7.21875" bestFit="1" customWidth="1"/>
    <col min="13722" max="13723" width="10.21875" bestFit="1" customWidth="1"/>
    <col min="13724" max="13724" width="7" bestFit="1" customWidth="1"/>
    <col min="13725" max="13725" width="7.21875" bestFit="1" customWidth="1"/>
    <col min="13726" max="13726" width="9.21875" bestFit="1" customWidth="1"/>
    <col min="13727" max="13727" width="10.21875" bestFit="1" customWidth="1"/>
    <col min="13728" max="13728" width="7" bestFit="1" customWidth="1"/>
    <col min="13729" max="13729" width="10.21875" bestFit="1" customWidth="1"/>
    <col min="13730" max="13730" width="7.21875" bestFit="1" customWidth="1"/>
    <col min="13731" max="13731" width="10.21875" bestFit="1" customWidth="1"/>
    <col min="13732" max="13732" width="7" bestFit="1" customWidth="1"/>
    <col min="13733" max="13733" width="7.21875" bestFit="1" customWidth="1"/>
    <col min="13734" max="13734" width="9.21875" bestFit="1" customWidth="1"/>
    <col min="13735" max="13735" width="10.21875" bestFit="1" customWidth="1"/>
    <col min="13736" max="13736" width="7" bestFit="1" customWidth="1"/>
    <col min="13737" max="13738" width="7.21875" bestFit="1" customWidth="1"/>
    <col min="13739" max="13739" width="10.21875" bestFit="1" customWidth="1"/>
    <col min="13740" max="13740" width="7" bestFit="1" customWidth="1"/>
    <col min="13741" max="13742" width="9.21875" bestFit="1" customWidth="1"/>
    <col min="13743" max="13743" width="10.21875" bestFit="1" customWidth="1"/>
    <col min="13744" max="13744" width="7" bestFit="1" customWidth="1"/>
    <col min="13745" max="13745" width="8.21875" bestFit="1" customWidth="1"/>
    <col min="13746" max="13746" width="7.21875" bestFit="1" customWidth="1"/>
    <col min="13747" max="13747" width="10.21875" bestFit="1" customWidth="1"/>
    <col min="13748" max="13748" width="7" bestFit="1" customWidth="1"/>
    <col min="13749" max="13749" width="9.21875" bestFit="1" customWidth="1"/>
    <col min="13750" max="13750" width="7.21875" bestFit="1" customWidth="1"/>
    <col min="13751" max="13751" width="10.21875" bestFit="1" customWidth="1"/>
    <col min="13752" max="13752" width="7" bestFit="1" customWidth="1"/>
    <col min="13753" max="13753" width="10.21875" bestFit="1" customWidth="1"/>
    <col min="13754" max="13754" width="8.21875" bestFit="1" customWidth="1"/>
    <col min="13755" max="13755" width="10.21875" bestFit="1" customWidth="1"/>
    <col min="13756" max="13756" width="7" bestFit="1" customWidth="1"/>
    <col min="13757" max="13757" width="7.21875" bestFit="1" customWidth="1"/>
    <col min="13758" max="13759" width="10.21875" bestFit="1" customWidth="1"/>
    <col min="13760" max="13760" width="7" bestFit="1" customWidth="1"/>
    <col min="13761" max="13761" width="6.21875" bestFit="1" customWidth="1"/>
    <col min="13762" max="13762" width="7.21875" bestFit="1" customWidth="1"/>
    <col min="13763" max="13763" width="10.21875" bestFit="1" customWidth="1"/>
    <col min="13764" max="13764" width="7" bestFit="1" customWidth="1"/>
    <col min="13765" max="13766" width="7.21875" bestFit="1" customWidth="1"/>
    <col min="13767" max="13767" width="10.21875" bestFit="1" customWidth="1"/>
    <col min="13768" max="13768" width="7" bestFit="1" customWidth="1"/>
    <col min="13769" max="13769" width="7.21875" bestFit="1" customWidth="1"/>
    <col min="13770" max="13771" width="10.21875" bestFit="1" customWidth="1"/>
    <col min="13772" max="13772" width="7" bestFit="1" customWidth="1"/>
    <col min="13773" max="13773" width="10.21875" bestFit="1" customWidth="1"/>
    <col min="13774" max="13774" width="9.21875" bestFit="1" customWidth="1"/>
    <col min="13775" max="13775" width="10.21875" bestFit="1" customWidth="1"/>
    <col min="13776" max="13776" width="7" bestFit="1" customWidth="1"/>
    <col min="13777" max="13777" width="8.21875" bestFit="1" customWidth="1"/>
    <col min="13778" max="13778" width="7.21875" bestFit="1" customWidth="1"/>
    <col min="13779" max="13779" width="10.21875" bestFit="1" customWidth="1"/>
    <col min="13780" max="13780" width="7" bestFit="1" customWidth="1"/>
    <col min="13781" max="13781" width="8.21875" bestFit="1" customWidth="1"/>
    <col min="13782" max="13782" width="7.21875" bestFit="1" customWidth="1"/>
    <col min="13783" max="13783" width="10.21875" bestFit="1" customWidth="1"/>
    <col min="13784" max="13784" width="7" bestFit="1" customWidth="1"/>
    <col min="13785" max="13786" width="7.21875" bestFit="1" customWidth="1"/>
    <col min="13787" max="13787" width="10.21875" bestFit="1" customWidth="1"/>
    <col min="13788" max="13788" width="7" bestFit="1" customWidth="1"/>
    <col min="13789" max="13790" width="7.21875" bestFit="1" customWidth="1"/>
    <col min="13791" max="13791" width="10.21875" bestFit="1" customWidth="1"/>
    <col min="13792" max="13792" width="7" bestFit="1" customWidth="1"/>
    <col min="13793" max="13793" width="7.21875" bestFit="1" customWidth="1"/>
    <col min="13794" max="13794" width="9.21875" bestFit="1" customWidth="1"/>
    <col min="13795" max="13795" width="10.21875" bestFit="1" customWidth="1"/>
    <col min="13796" max="13796" width="7" bestFit="1" customWidth="1"/>
    <col min="13797" max="13797" width="10.21875" bestFit="1" customWidth="1"/>
    <col min="13798" max="13798" width="9.21875" bestFit="1" customWidth="1"/>
    <col min="13799" max="13799" width="10.21875" bestFit="1" customWidth="1"/>
    <col min="13800" max="13800" width="7" bestFit="1" customWidth="1"/>
    <col min="13801" max="13801" width="9.21875" bestFit="1" customWidth="1"/>
    <col min="13802" max="13802" width="7.21875" bestFit="1" customWidth="1"/>
    <col min="13803" max="13803" width="10.21875" bestFit="1" customWidth="1"/>
    <col min="13804" max="13804" width="7" bestFit="1" customWidth="1"/>
    <col min="13805" max="13805" width="7.21875" bestFit="1" customWidth="1"/>
    <col min="13806" max="13806" width="9.21875" bestFit="1" customWidth="1"/>
    <col min="13807" max="13807" width="10.21875" bestFit="1" customWidth="1"/>
    <col min="13808" max="13808" width="7" bestFit="1" customWidth="1"/>
    <col min="13809" max="13809" width="8.21875" bestFit="1" customWidth="1"/>
    <col min="13810" max="13810" width="9.21875" bestFit="1" customWidth="1"/>
    <col min="13811" max="13811" width="10.21875" bestFit="1" customWidth="1"/>
    <col min="13812" max="13812" width="7" bestFit="1" customWidth="1"/>
    <col min="13813" max="13813" width="9.21875" bestFit="1" customWidth="1"/>
    <col min="13814" max="13814" width="7.21875" bestFit="1" customWidth="1"/>
    <col min="13815" max="13815" width="10.21875" bestFit="1" customWidth="1"/>
    <col min="13816" max="13816" width="7" bestFit="1" customWidth="1"/>
    <col min="13817" max="13817" width="10.21875" bestFit="1" customWidth="1"/>
    <col min="13818" max="13818" width="7.21875" bestFit="1" customWidth="1"/>
    <col min="13819" max="13819" width="10.21875" bestFit="1" customWidth="1"/>
    <col min="13820" max="13820" width="7" bestFit="1" customWidth="1"/>
    <col min="13821" max="13821" width="9.21875" bestFit="1" customWidth="1"/>
    <col min="13822" max="13822" width="7.21875" bestFit="1" customWidth="1"/>
    <col min="13823" max="13823" width="10.21875" bestFit="1" customWidth="1"/>
    <col min="13824" max="13824" width="7" bestFit="1" customWidth="1"/>
    <col min="13825" max="13825" width="8.21875" bestFit="1" customWidth="1"/>
    <col min="13826" max="13826" width="7.21875" bestFit="1" customWidth="1"/>
    <col min="13827" max="13827" width="10.21875" bestFit="1" customWidth="1"/>
    <col min="13828" max="13828" width="7" bestFit="1" customWidth="1"/>
    <col min="13829" max="13829" width="7.21875" bestFit="1" customWidth="1"/>
    <col min="13830" max="13831" width="10.21875" bestFit="1" customWidth="1"/>
    <col min="13832" max="13832" width="7" bestFit="1" customWidth="1"/>
    <col min="13833" max="13833" width="7.21875" bestFit="1" customWidth="1"/>
    <col min="13834" max="13834" width="9.21875" bestFit="1" customWidth="1"/>
    <col min="13835" max="13835" width="10.21875" bestFit="1" customWidth="1"/>
    <col min="13836" max="13836" width="7" bestFit="1" customWidth="1"/>
    <col min="13837" max="13837" width="9.21875" bestFit="1" customWidth="1"/>
    <col min="13838" max="13838" width="7.21875" bestFit="1" customWidth="1"/>
    <col min="13839" max="13839" width="10.21875" bestFit="1" customWidth="1"/>
    <col min="13840" max="13840" width="7" bestFit="1" customWidth="1"/>
    <col min="13841" max="13841" width="8.21875" bestFit="1" customWidth="1"/>
    <col min="13842" max="13843" width="10.21875" bestFit="1" customWidth="1"/>
    <col min="13844" max="13844" width="7" bestFit="1" customWidth="1"/>
    <col min="13845" max="13845" width="7.21875" bestFit="1" customWidth="1"/>
    <col min="13846" max="13846" width="9.21875" bestFit="1" customWidth="1"/>
    <col min="13847" max="13847" width="10.21875" bestFit="1" customWidth="1"/>
    <col min="13848" max="13848" width="7" bestFit="1" customWidth="1"/>
    <col min="13849" max="13849" width="7.21875" bestFit="1" customWidth="1"/>
    <col min="13850" max="13850" width="9.21875" bestFit="1" customWidth="1"/>
    <col min="13851" max="13851" width="10.21875" bestFit="1" customWidth="1"/>
    <col min="13852" max="13852" width="7" bestFit="1" customWidth="1"/>
    <col min="13853" max="13853" width="10.21875" bestFit="1" customWidth="1"/>
    <col min="13854" max="13854" width="7.21875" bestFit="1" customWidth="1"/>
    <col min="13855" max="13855" width="10.21875" bestFit="1" customWidth="1"/>
    <col min="13856" max="13856" width="7" bestFit="1" customWidth="1"/>
    <col min="13857" max="13857" width="9.21875" bestFit="1" customWidth="1"/>
    <col min="13858" max="13858" width="7.21875" bestFit="1" customWidth="1"/>
    <col min="13859" max="13859" width="10.21875" bestFit="1" customWidth="1"/>
    <col min="13860" max="13860" width="7" bestFit="1" customWidth="1"/>
    <col min="13861" max="13861" width="9.21875" bestFit="1" customWidth="1"/>
    <col min="13862" max="13862" width="7.21875" bestFit="1" customWidth="1"/>
    <col min="13863" max="13863" width="10.21875" bestFit="1" customWidth="1"/>
    <col min="13864" max="13864" width="7" bestFit="1" customWidth="1"/>
    <col min="13865" max="13865" width="8.21875" bestFit="1" customWidth="1"/>
    <col min="13866" max="13866" width="6.21875" bestFit="1" customWidth="1"/>
    <col min="13867" max="13867" width="10.21875" bestFit="1" customWidth="1"/>
    <col min="13868" max="13868" width="7" bestFit="1" customWidth="1"/>
    <col min="13869" max="13870" width="7.21875" bestFit="1" customWidth="1"/>
    <col min="13871" max="13871" width="10.21875" bestFit="1" customWidth="1"/>
    <col min="13872" max="13872" width="7" bestFit="1" customWidth="1"/>
    <col min="13873" max="13873" width="9.21875" bestFit="1" customWidth="1"/>
    <col min="13874" max="13875" width="10.21875" bestFit="1" customWidth="1"/>
    <col min="13876" max="13876" width="7" bestFit="1" customWidth="1"/>
    <col min="13877" max="13878" width="7.21875" bestFit="1" customWidth="1"/>
    <col min="13879" max="13879" width="10.21875" bestFit="1" customWidth="1"/>
    <col min="13880" max="13880" width="7" bestFit="1" customWidth="1"/>
    <col min="13881" max="13881" width="7.21875" bestFit="1" customWidth="1"/>
    <col min="13882" max="13883" width="10.21875" bestFit="1" customWidth="1"/>
    <col min="13884" max="13884" width="7" bestFit="1" customWidth="1"/>
    <col min="13885" max="13885" width="10.21875" bestFit="1" customWidth="1"/>
    <col min="13886" max="13886" width="7.21875" bestFit="1" customWidth="1"/>
    <col min="13887" max="13887" width="10.21875" bestFit="1" customWidth="1"/>
    <col min="13888" max="13888" width="7" bestFit="1" customWidth="1"/>
    <col min="13889" max="13889" width="6.21875" bestFit="1" customWidth="1"/>
    <col min="13890" max="13890" width="7.21875" bestFit="1" customWidth="1"/>
    <col min="13891" max="13891" width="10.21875" bestFit="1" customWidth="1"/>
    <col min="13892" max="13892" width="7" bestFit="1" customWidth="1"/>
    <col min="13893" max="13893" width="7.21875" bestFit="1" customWidth="1"/>
    <col min="13894" max="13894" width="9.21875" bestFit="1" customWidth="1"/>
    <col min="13895" max="13895" width="10.21875" bestFit="1" customWidth="1"/>
    <col min="13896" max="13896" width="7" bestFit="1" customWidth="1"/>
    <col min="13897" max="13897" width="9.21875" bestFit="1" customWidth="1"/>
    <col min="13898" max="13898" width="7.21875" bestFit="1" customWidth="1"/>
    <col min="13899" max="13899" width="10.21875" bestFit="1" customWidth="1"/>
    <col min="13900" max="13900" width="7" bestFit="1" customWidth="1"/>
    <col min="13901" max="13902" width="7.21875" bestFit="1" customWidth="1"/>
    <col min="13903" max="13903" width="10.21875" bestFit="1" customWidth="1"/>
    <col min="13904" max="13904" width="7" bestFit="1" customWidth="1"/>
    <col min="13905" max="13905" width="7.21875" bestFit="1" customWidth="1"/>
    <col min="13906" max="13906" width="9.21875" bestFit="1" customWidth="1"/>
    <col min="13907" max="13907" width="10.21875" bestFit="1" customWidth="1"/>
    <col min="13908" max="13908" width="7" bestFit="1" customWidth="1"/>
    <col min="13909" max="13910" width="7.21875" bestFit="1" customWidth="1"/>
    <col min="13911" max="13911" width="10.21875" bestFit="1" customWidth="1"/>
    <col min="13912" max="13912" width="7" bestFit="1" customWidth="1"/>
    <col min="13913" max="13915" width="10.21875" bestFit="1" customWidth="1"/>
    <col min="13916" max="13916" width="7" bestFit="1" customWidth="1"/>
    <col min="13917" max="13918" width="8.21875" bestFit="1" customWidth="1"/>
    <col min="13919" max="13919" width="10.21875" bestFit="1" customWidth="1"/>
    <col min="13920" max="13920" width="7" bestFit="1" customWidth="1"/>
    <col min="13921" max="13921" width="9.21875" bestFit="1" customWidth="1"/>
    <col min="13922" max="13922" width="8.21875" bestFit="1" customWidth="1"/>
    <col min="13923" max="13923" width="10.21875" bestFit="1" customWidth="1"/>
    <col min="13924" max="13924" width="7" bestFit="1" customWidth="1"/>
    <col min="13925" max="13925" width="7.21875" bestFit="1" customWidth="1"/>
    <col min="13926" max="13926" width="9.21875" bestFit="1" customWidth="1"/>
    <col min="13927" max="13927" width="10.21875" bestFit="1" customWidth="1"/>
    <col min="13928" max="13928" width="7" bestFit="1" customWidth="1"/>
    <col min="13929" max="13929" width="9.21875" bestFit="1" customWidth="1"/>
    <col min="13930" max="13930" width="8.21875" bestFit="1" customWidth="1"/>
    <col min="13931" max="13931" width="10.21875" bestFit="1" customWidth="1"/>
    <col min="13932" max="13932" width="7" bestFit="1" customWidth="1"/>
    <col min="13933" max="13933" width="9.21875" bestFit="1" customWidth="1"/>
    <col min="13934" max="13934" width="7.21875" bestFit="1" customWidth="1"/>
    <col min="13935" max="13935" width="10.21875" bestFit="1" customWidth="1"/>
    <col min="13936" max="13936" width="8" bestFit="1" customWidth="1"/>
    <col min="13937" max="13937" width="7.21875" bestFit="1" customWidth="1"/>
    <col min="13938" max="13938" width="10.21875" bestFit="1" customWidth="1"/>
    <col min="13939" max="13939" width="11.21875" bestFit="1" customWidth="1"/>
    <col min="13940" max="13940" width="4" bestFit="1" customWidth="1"/>
    <col min="13941" max="13941" width="2" bestFit="1" customWidth="1"/>
    <col min="13942" max="13946" width="4" bestFit="1" customWidth="1"/>
    <col min="13947" max="13948" width="5" bestFit="1" customWidth="1"/>
    <col min="13949" max="13949" width="2" bestFit="1" customWidth="1"/>
    <col min="13950" max="13950" width="7.21875" bestFit="1" customWidth="1"/>
    <col min="13951" max="13951" width="4" bestFit="1" customWidth="1"/>
    <col min="13952" max="13952" width="7.21875" bestFit="1" customWidth="1"/>
    <col min="13953" max="13953" width="4" bestFit="1" customWidth="1"/>
    <col min="13954" max="13954" width="7.21875" bestFit="1" customWidth="1"/>
    <col min="13955" max="13955" width="5" bestFit="1" customWidth="1"/>
    <col min="13956" max="13956" width="7.21875" bestFit="1" customWidth="1"/>
    <col min="13957" max="13957" width="5" bestFit="1" customWidth="1"/>
    <col min="13958" max="13958" width="8.21875" bestFit="1" customWidth="1"/>
    <col min="13959" max="13959" width="5" bestFit="1" customWidth="1"/>
    <col min="13960" max="13960" width="8.21875" bestFit="1" customWidth="1"/>
    <col min="13961" max="13961" width="5" bestFit="1" customWidth="1"/>
    <col min="13962" max="13962" width="8.21875" bestFit="1" customWidth="1"/>
    <col min="13963" max="13963" width="5" bestFit="1" customWidth="1"/>
    <col min="13964" max="13964" width="8.21875" bestFit="1" customWidth="1"/>
    <col min="13965" max="13965" width="6" bestFit="1" customWidth="1"/>
    <col min="13966" max="13966" width="9.21875" bestFit="1" customWidth="1"/>
    <col min="13967" max="13967" width="6" bestFit="1" customWidth="1"/>
    <col min="13968" max="13968" width="9.21875" bestFit="1" customWidth="1"/>
    <col min="13969" max="13969" width="6" bestFit="1" customWidth="1"/>
    <col min="13970" max="13970" width="9.21875" bestFit="1" customWidth="1"/>
    <col min="13971" max="13971" width="6" bestFit="1" customWidth="1"/>
    <col min="13972" max="13972" width="9.21875" bestFit="1" customWidth="1"/>
    <col min="13973" max="13973" width="6" bestFit="1" customWidth="1"/>
    <col min="13974" max="13974" width="9.21875" bestFit="1" customWidth="1"/>
    <col min="13975" max="13975" width="6" bestFit="1" customWidth="1"/>
    <col min="13976" max="13976" width="9.21875" bestFit="1" customWidth="1"/>
    <col min="13977" max="13977" width="6" bestFit="1" customWidth="1"/>
    <col min="13978" max="13978" width="9.21875" bestFit="1" customWidth="1"/>
    <col min="13979" max="13979" width="6" bestFit="1" customWidth="1"/>
    <col min="13980" max="13980" width="9.21875" bestFit="1" customWidth="1"/>
    <col min="13981" max="13981" width="6" bestFit="1" customWidth="1"/>
    <col min="13982" max="13982" width="9.21875" bestFit="1" customWidth="1"/>
    <col min="13983" max="13983" width="6" bestFit="1" customWidth="1"/>
    <col min="13984" max="13984" width="9.21875" bestFit="1" customWidth="1"/>
    <col min="13985" max="13985" width="6" bestFit="1" customWidth="1"/>
    <col min="13986" max="13986" width="9.21875" bestFit="1" customWidth="1"/>
    <col min="13987" max="13987" width="6" bestFit="1" customWidth="1"/>
    <col min="13988" max="13988" width="9.21875" bestFit="1" customWidth="1"/>
    <col min="13989" max="13989" width="6" bestFit="1" customWidth="1"/>
    <col min="13990" max="13990" width="9.21875" bestFit="1" customWidth="1"/>
    <col min="13991" max="13991" width="6" bestFit="1" customWidth="1"/>
    <col min="13992" max="13992" width="9.21875" bestFit="1" customWidth="1"/>
    <col min="13993" max="13993" width="7" bestFit="1" customWidth="1"/>
    <col min="13994" max="13994" width="10.21875" bestFit="1" customWidth="1"/>
    <col min="13995" max="13995" width="7" bestFit="1" customWidth="1"/>
    <col min="13996" max="13996" width="10.21875" bestFit="1" customWidth="1"/>
    <col min="13997" max="13997" width="7" bestFit="1" customWidth="1"/>
    <col min="13998" max="13998" width="10.21875" bestFit="1" customWidth="1"/>
    <col min="13999" max="13999" width="7" bestFit="1" customWidth="1"/>
    <col min="14000" max="14000" width="10.21875" bestFit="1" customWidth="1"/>
    <col min="14001" max="14001" width="7" bestFit="1" customWidth="1"/>
    <col min="14002" max="14002" width="10.21875" bestFit="1" customWidth="1"/>
    <col min="14003" max="14003" width="2" bestFit="1" customWidth="1"/>
    <col min="14004" max="14004" width="6.21875" bestFit="1" customWidth="1"/>
    <col min="14005" max="14005" width="7.21875" bestFit="1" customWidth="1"/>
    <col min="14006" max="14007" width="4" bestFit="1" customWidth="1"/>
    <col min="14008" max="14008" width="7.21875" bestFit="1" customWidth="1"/>
    <col min="14009" max="14009" width="5" bestFit="1" customWidth="1"/>
    <col min="14010" max="14010" width="8.21875" bestFit="1" customWidth="1"/>
    <col min="14011" max="14011" width="6" bestFit="1" customWidth="1"/>
    <col min="14012" max="14012" width="9.21875" bestFit="1" customWidth="1"/>
    <col min="14013" max="14013" width="6" bestFit="1" customWidth="1"/>
    <col min="14014" max="14014" width="9.21875" bestFit="1" customWidth="1"/>
    <col min="14015" max="14015" width="6" bestFit="1" customWidth="1"/>
    <col min="14016" max="14016" width="9.21875" bestFit="1" customWidth="1"/>
    <col min="14017" max="14017" width="7.21875" bestFit="1" customWidth="1"/>
    <col min="14018" max="14018" width="5" bestFit="1" customWidth="1"/>
    <col min="14019" max="14019" width="8.21875" bestFit="1" customWidth="1"/>
    <col min="14020" max="14020" width="5" bestFit="1" customWidth="1"/>
    <col min="14021" max="14021" width="8.21875" bestFit="1" customWidth="1"/>
    <col min="14022" max="14022" width="5" bestFit="1" customWidth="1"/>
    <col min="14023" max="14023" width="8.21875" bestFit="1" customWidth="1"/>
    <col min="14024" max="14024" width="6" bestFit="1" customWidth="1"/>
    <col min="14025" max="14025" width="9.21875" bestFit="1" customWidth="1"/>
    <col min="14026" max="14026" width="6" bestFit="1" customWidth="1"/>
    <col min="14027" max="14027" width="9.21875" bestFit="1" customWidth="1"/>
    <col min="14028" max="14028" width="6" bestFit="1" customWidth="1"/>
    <col min="14029" max="14029" width="9.21875" bestFit="1" customWidth="1"/>
    <col min="14030" max="14030" width="7.21875" bestFit="1" customWidth="1"/>
    <col min="14031" max="14031" width="7" bestFit="1" customWidth="1"/>
    <col min="14032" max="14032" width="10.21875" bestFit="1" customWidth="1"/>
    <col min="14033" max="14033" width="7.21875" bestFit="1" customWidth="1"/>
    <col min="14034" max="14034" width="4" bestFit="1" customWidth="1"/>
    <col min="14035" max="14035" width="7.21875" bestFit="1" customWidth="1"/>
    <col min="14036" max="14036" width="6" bestFit="1" customWidth="1"/>
    <col min="14037" max="14037" width="9.21875" bestFit="1" customWidth="1"/>
    <col min="14038" max="14038" width="7.21875" bestFit="1" customWidth="1"/>
    <col min="14039" max="14039" width="4" bestFit="1" customWidth="1"/>
    <col min="14040" max="14041" width="7.21875" bestFit="1" customWidth="1"/>
    <col min="14042" max="14042" width="6" bestFit="1" customWidth="1"/>
    <col min="14043" max="14043" width="9.21875" bestFit="1" customWidth="1"/>
    <col min="14044" max="14044" width="7.21875" bestFit="1" customWidth="1"/>
    <col min="14045" max="14046" width="4" bestFit="1" customWidth="1"/>
    <col min="14047" max="14048" width="7.21875" bestFit="1" customWidth="1"/>
    <col min="14049" max="14049" width="6" bestFit="1" customWidth="1"/>
    <col min="14050" max="14050" width="9.21875" bestFit="1" customWidth="1"/>
    <col min="14051" max="14051" width="8.21875" bestFit="1" customWidth="1"/>
    <col min="14052" max="14052" width="6" bestFit="1" customWidth="1"/>
    <col min="14053" max="14053" width="9.21875" bestFit="1" customWidth="1"/>
    <col min="14054" max="14054" width="8.21875" bestFit="1" customWidth="1"/>
    <col min="14055" max="14055" width="5" bestFit="1" customWidth="1"/>
    <col min="14056" max="14056" width="7.21875" bestFit="1" customWidth="1"/>
    <col min="14057" max="14057" width="8.21875" bestFit="1" customWidth="1"/>
    <col min="14058" max="14058" width="5" bestFit="1" customWidth="1"/>
    <col min="14059" max="14059" width="7.21875" bestFit="1" customWidth="1"/>
    <col min="14060" max="14060" width="8.21875" bestFit="1" customWidth="1"/>
    <col min="14061" max="14061" width="5" bestFit="1" customWidth="1"/>
    <col min="14062" max="14062" width="7.21875" bestFit="1" customWidth="1"/>
    <col min="14063" max="14063" width="4" bestFit="1" customWidth="1"/>
    <col min="14064" max="14064" width="7.21875" bestFit="1" customWidth="1"/>
    <col min="14065" max="14065" width="8.21875" bestFit="1" customWidth="1"/>
    <col min="14066" max="14066" width="5" bestFit="1" customWidth="1"/>
    <col min="14067" max="14068" width="8.21875" bestFit="1" customWidth="1"/>
    <col min="14069" max="14069" width="5" bestFit="1" customWidth="1"/>
    <col min="14070" max="14070" width="7.21875" bestFit="1" customWidth="1"/>
    <col min="14071" max="14071" width="8.21875" bestFit="1" customWidth="1"/>
    <col min="14072" max="14072" width="5" bestFit="1" customWidth="1"/>
    <col min="14073" max="14073" width="7.21875" bestFit="1" customWidth="1"/>
    <col min="14074" max="14074" width="8.21875" bestFit="1" customWidth="1"/>
    <col min="14075" max="14075" width="6" bestFit="1" customWidth="1"/>
    <col min="14076" max="14077" width="9.21875" bestFit="1" customWidth="1"/>
    <col min="14078" max="14078" width="7" bestFit="1" customWidth="1"/>
    <col min="14079" max="14079" width="10.21875" bestFit="1" customWidth="1"/>
    <col min="14080" max="14080" width="9.21875" bestFit="1" customWidth="1"/>
    <col min="14081" max="14081" width="6" bestFit="1" customWidth="1"/>
    <col min="14082" max="14083" width="9.21875" bestFit="1" customWidth="1"/>
    <col min="14084" max="14084" width="6" bestFit="1" customWidth="1"/>
    <col min="14085" max="14085" width="6.21875" bestFit="1" customWidth="1"/>
    <col min="14086" max="14086" width="9.21875" bestFit="1" customWidth="1"/>
    <col min="14087" max="14087" width="6" bestFit="1" customWidth="1"/>
    <col min="14088" max="14088" width="7.21875" bestFit="1" customWidth="1"/>
    <col min="14089" max="14089" width="9.21875" bestFit="1" customWidth="1"/>
    <col min="14090" max="14090" width="6" bestFit="1" customWidth="1"/>
    <col min="14091" max="14091" width="7.21875" bestFit="1" customWidth="1"/>
    <col min="14092" max="14092" width="9.21875" bestFit="1" customWidth="1"/>
    <col min="14093" max="14093" width="6" bestFit="1" customWidth="1"/>
    <col min="14094" max="14095" width="9.21875" bestFit="1" customWidth="1"/>
    <col min="14096" max="14096" width="6" bestFit="1" customWidth="1"/>
    <col min="14097" max="14097" width="7.21875" bestFit="1" customWidth="1"/>
    <col min="14098" max="14098" width="9.21875" bestFit="1" customWidth="1"/>
    <col min="14099" max="14099" width="6" bestFit="1" customWidth="1"/>
    <col min="14100" max="14100" width="8.21875" bestFit="1" customWidth="1"/>
    <col min="14101" max="14101" width="9.21875" bestFit="1" customWidth="1"/>
    <col min="14102" max="14102" width="6" bestFit="1" customWidth="1"/>
    <col min="14103" max="14103" width="7.21875" bestFit="1" customWidth="1"/>
    <col min="14104" max="14104" width="9.21875" bestFit="1" customWidth="1"/>
    <col min="14105" max="14105" width="6" bestFit="1" customWidth="1"/>
    <col min="14106" max="14107" width="9.21875" bestFit="1" customWidth="1"/>
    <col min="14108" max="14108" width="6" bestFit="1" customWidth="1"/>
    <col min="14109" max="14109" width="7.21875" bestFit="1" customWidth="1"/>
    <col min="14110" max="14110" width="9.21875" bestFit="1" customWidth="1"/>
    <col min="14111" max="14111" width="6" bestFit="1" customWidth="1"/>
    <col min="14112" max="14113" width="9.21875" bestFit="1" customWidth="1"/>
    <col min="14114" max="14114" width="6" bestFit="1" customWidth="1"/>
    <col min="14115" max="14115" width="7.21875" bestFit="1" customWidth="1"/>
    <col min="14116" max="14116" width="9.21875" bestFit="1" customWidth="1"/>
    <col min="14117" max="14117" width="6" bestFit="1" customWidth="1"/>
    <col min="14118" max="14118" width="7.21875" bestFit="1" customWidth="1"/>
    <col min="14119" max="14119" width="9.21875" bestFit="1" customWidth="1"/>
    <col min="14120" max="14120" width="6" bestFit="1" customWidth="1"/>
    <col min="14121" max="14121" width="6.21875" bestFit="1" customWidth="1"/>
    <col min="14122" max="14122" width="9.21875" bestFit="1" customWidth="1"/>
    <col min="14123" max="14123" width="6" bestFit="1" customWidth="1"/>
    <col min="14124" max="14125" width="9.21875" bestFit="1" customWidth="1"/>
    <col min="14126" max="14126" width="6" bestFit="1" customWidth="1"/>
    <col min="14127" max="14127" width="8.21875" bestFit="1" customWidth="1"/>
    <col min="14128" max="14128" width="9.21875" bestFit="1" customWidth="1"/>
    <col min="14129" max="14129" width="6" bestFit="1" customWidth="1"/>
    <col min="14130" max="14130" width="7.21875" bestFit="1" customWidth="1"/>
    <col min="14131" max="14131" width="9.21875" bestFit="1" customWidth="1"/>
    <col min="14132" max="14132" width="6" bestFit="1" customWidth="1"/>
    <col min="14133" max="14133" width="7.21875" bestFit="1" customWidth="1"/>
    <col min="14134" max="14134" width="9.21875" bestFit="1" customWidth="1"/>
    <col min="14135" max="14135" width="6" bestFit="1" customWidth="1"/>
    <col min="14136" max="14136" width="7.21875" bestFit="1" customWidth="1"/>
    <col min="14137" max="14137" width="9.21875" bestFit="1" customWidth="1"/>
    <col min="14138" max="14138" width="6" bestFit="1" customWidth="1"/>
    <col min="14139" max="14139" width="8.21875" bestFit="1" customWidth="1"/>
    <col min="14140" max="14140" width="9.21875" bestFit="1" customWidth="1"/>
    <col min="14141" max="14141" width="6" bestFit="1" customWidth="1"/>
    <col min="14142" max="14142" width="7.21875" bestFit="1" customWidth="1"/>
    <col min="14143" max="14143" width="9.21875" bestFit="1" customWidth="1"/>
    <col min="14144" max="14144" width="6" bestFit="1" customWidth="1"/>
    <col min="14145" max="14145" width="7.21875" bestFit="1" customWidth="1"/>
    <col min="14146" max="14146" width="9.21875" bestFit="1" customWidth="1"/>
    <col min="14147" max="14147" width="6" bestFit="1" customWidth="1"/>
    <col min="14148" max="14148" width="7.21875" bestFit="1" customWidth="1"/>
    <col min="14149" max="14149" width="9.21875" bestFit="1" customWidth="1"/>
    <col min="14150" max="14150" width="6" bestFit="1" customWidth="1"/>
    <col min="14151" max="14152" width="9.21875" bestFit="1" customWidth="1"/>
    <col min="14153" max="14153" width="6" bestFit="1" customWidth="1"/>
    <col min="14154" max="14154" width="7.21875" bestFit="1" customWidth="1"/>
    <col min="14155" max="14155" width="9.21875" bestFit="1" customWidth="1"/>
    <col min="14156" max="14156" width="6" bestFit="1" customWidth="1"/>
    <col min="14157" max="14158" width="9.21875" bestFit="1" customWidth="1"/>
    <col min="14159" max="14159" width="7" bestFit="1" customWidth="1"/>
    <col min="14160" max="14160" width="7.21875" bestFit="1" customWidth="1"/>
    <col min="14161" max="14161" width="10.21875" bestFit="1" customWidth="1"/>
    <col min="14162" max="14162" width="7" bestFit="1" customWidth="1"/>
    <col min="14163" max="14163" width="7.21875" bestFit="1" customWidth="1"/>
    <col min="14164" max="14164" width="10.21875" bestFit="1" customWidth="1"/>
    <col min="14165" max="14165" width="7" bestFit="1" customWidth="1"/>
    <col min="14166" max="14166" width="9.21875" bestFit="1" customWidth="1"/>
    <col min="14167" max="14167" width="10.21875" bestFit="1" customWidth="1"/>
    <col min="14168" max="14168" width="7" bestFit="1" customWidth="1"/>
    <col min="14169" max="14169" width="7.21875" bestFit="1" customWidth="1"/>
    <col min="14170" max="14170" width="10.21875" bestFit="1" customWidth="1"/>
    <col min="14171" max="14171" width="7" bestFit="1" customWidth="1"/>
    <col min="14172" max="14172" width="7.21875" bestFit="1" customWidth="1"/>
    <col min="14173" max="14173" width="10.21875" bestFit="1" customWidth="1"/>
    <col min="14174" max="14174" width="7" bestFit="1" customWidth="1"/>
    <col min="14175" max="14175" width="7.21875" bestFit="1" customWidth="1"/>
    <col min="14176" max="14176" width="10.21875" bestFit="1" customWidth="1"/>
    <col min="14177" max="14177" width="7" bestFit="1" customWidth="1"/>
    <col min="14178" max="14178" width="7.21875" bestFit="1" customWidth="1"/>
    <col min="14179" max="14179" width="10.21875" bestFit="1" customWidth="1"/>
    <col min="14180" max="14180" width="7" bestFit="1" customWidth="1"/>
    <col min="14181" max="14181" width="7.21875" bestFit="1" customWidth="1"/>
    <col min="14182" max="14182" width="10.21875" bestFit="1" customWidth="1"/>
    <col min="14183" max="14183" width="7" bestFit="1" customWidth="1"/>
    <col min="14184" max="14184" width="8.21875" bestFit="1" customWidth="1"/>
    <col min="14185" max="14185" width="10.21875" bestFit="1" customWidth="1"/>
    <col min="14186" max="14186" width="7" bestFit="1" customWidth="1"/>
    <col min="14187" max="14187" width="7.21875" bestFit="1" customWidth="1"/>
    <col min="14188" max="14188" width="10.21875" bestFit="1" customWidth="1"/>
    <col min="14189" max="14189" width="7" bestFit="1" customWidth="1"/>
    <col min="14190" max="14190" width="8.21875" bestFit="1" customWidth="1"/>
    <col min="14191" max="14191" width="10.21875" bestFit="1" customWidth="1"/>
    <col min="14192" max="14192" width="8" bestFit="1" customWidth="1"/>
    <col min="14193" max="14193" width="7.21875" bestFit="1" customWidth="1"/>
    <col min="14194" max="14194" width="11.21875" bestFit="1" customWidth="1"/>
    <col min="14195" max="14195" width="4" bestFit="1" customWidth="1"/>
    <col min="14196" max="14196" width="7.21875" bestFit="1" customWidth="1"/>
    <col min="14197" max="14197" width="4" bestFit="1" customWidth="1"/>
    <col min="14198" max="14198" width="7.21875" bestFit="1" customWidth="1"/>
    <col min="14199" max="14200" width="6.21875" bestFit="1" customWidth="1"/>
    <col min="14201" max="14201" width="14" bestFit="1" customWidth="1"/>
  </cols>
  <sheetData>
    <row r="2" spans="1:11" x14ac:dyDescent="0.3">
      <c r="A2" s="1" t="s">
        <v>12</v>
      </c>
      <c r="B2" t="s">
        <v>23795</v>
      </c>
    </row>
    <row r="4" spans="1:11" x14ac:dyDescent="0.3">
      <c r="A4" s="1" t="s">
        <v>23750</v>
      </c>
      <c r="B4" s="1" t="s">
        <v>23749</v>
      </c>
    </row>
    <row r="5" spans="1:11" x14ac:dyDescent="0.3">
      <c r="B5" t="s">
        <v>39</v>
      </c>
      <c r="C5" t="s">
        <v>19</v>
      </c>
      <c r="E5" t="s">
        <v>14</v>
      </c>
      <c r="H5" t="s">
        <v>53</v>
      </c>
      <c r="K5" t="s">
        <v>23748</v>
      </c>
    </row>
    <row r="6" spans="1:11" x14ac:dyDescent="0.3">
      <c r="A6" s="1" t="s">
        <v>23747</v>
      </c>
      <c r="B6" t="s">
        <v>23751</v>
      </c>
      <c r="C6" t="s">
        <v>23751</v>
      </c>
      <c r="D6" t="s">
        <v>23752</v>
      </c>
      <c r="E6" t="s">
        <v>23751</v>
      </c>
      <c r="F6" t="s">
        <v>23746</v>
      </c>
      <c r="G6" t="s">
        <v>23752</v>
      </c>
      <c r="H6" t="s">
        <v>23751</v>
      </c>
      <c r="I6" t="s">
        <v>23746</v>
      </c>
      <c r="J6" t="s">
        <v>23752</v>
      </c>
    </row>
    <row r="7" spans="1:11" x14ac:dyDescent="0.3">
      <c r="A7" s="2" t="s">
        <v>23751</v>
      </c>
      <c r="B7" s="23">
        <v>1</v>
      </c>
      <c r="C7" s="23">
        <v>3157</v>
      </c>
      <c r="D7" s="23">
        <v>75</v>
      </c>
      <c r="E7" s="23">
        <v>1083</v>
      </c>
      <c r="F7" s="23">
        <v>112</v>
      </c>
      <c r="G7" s="23">
        <v>23</v>
      </c>
      <c r="H7" s="23">
        <v>1016</v>
      </c>
      <c r="I7" s="23">
        <v>66</v>
      </c>
      <c r="J7" s="23">
        <v>25</v>
      </c>
      <c r="K7" s="23">
        <v>5558</v>
      </c>
    </row>
    <row r="8" spans="1:11" x14ac:dyDescent="0.3">
      <c r="A8" s="2" t="s">
        <v>23746</v>
      </c>
      <c r="B8" s="23">
        <v>8</v>
      </c>
      <c r="C8" s="23">
        <v>1380</v>
      </c>
      <c r="D8" s="23">
        <v>38</v>
      </c>
      <c r="E8" s="23">
        <v>890</v>
      </c>
      <c r="F8" s="23">
        <v>20</v>
      </c>
      <c r="G8" s="23">
        <v>19</v>
      </c>
      <c r="H8" s="23">
        <v>663</v>
      </c>
      <c r="I8" s="23">
        <v>1</v>
      </c>
      <c r="J8" s="23">
        <v>18</v>
      </c>
      <c r="K8" s="23">
        <v>3037</v>
      </c>
    </row>
    <row r="9" spans="1:11" x14ac:dyDescent="0.3">
      <c r="A9" s="2" t="s">
        <v>23752</v>
      </c>
      <c r="B9" s="23"/>
      <c r="C9" s="23">
        <v>44</v>
      </c>
      <c r="D9" s="23">
        <v>3</v>
      </c>
      <c r="E9" s="23">
        <v>30</v>
      </c>
      <c r="F9" s="23"/>
      <c r="G9" s="23"/>
      <c r="H9" s="23">
        <v>20</v>
      </c>
      <c r="I9" s="23"/>
      <c r="J9" s="23">
        <v>1</v>
      </c>
      <c r="K9" s="23">
        <v>98</v>
      </c>
    </row>
    <row r="10" spans="1:11" x14ac:dyDescent="0.3">
      <c r="A10" s="2" t="s">
        <v>23748</v>
      </c>
      <c r="B10" s="23">
        <v>9</v>
      </c>
      <c r="C10" s="23">
        <v>4581</v>
      </c>
      <c r="D10" s="23">
        <v>116</v>
      </c>
      <c r="E10" s="23">
        <v>2003</v>
      </c>
      <c r="F10" s="23">
        <v>132</v>
      </c>
      <c r="G10" s="23">
        <v>42</v>
      </c>
      <c r="H10" s="23">
        <v>1699</v>
      </c>
      <c r="I10" s="23">
        <v>67</v>
      </c>
      <c r="J10" s="23">
        <v>44</v>
      </c>
      <c r="K10" s="23">
        <v>8693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1AD9DC-4C5D-459A-8D91-9F0AD3618C33}">
  <dimension ref="A1:AJ382"/>
  <sheetViews>
    <sheetView topLeftCell="A193" zoomScale="70" zoomScaleNormal="70" workbookViewId="0">
      <selection activeCell="F211" sqref="F211"/>
    </sheetView>
  </sheetViews>
  <sheetFormatPr defaultRowHeight="14.4" x14ac:dyDescent="0.3"/>
  <cols>
    <col min="1" max="1" width="22.5546875" customWidth="1"/>
    <col min="2" max="2" width="6.5546875" customWidth="1"/>
    <col min="3" max="3" width="5.5546875" customWidth="1"/>
    <col min="4" max="4" width="6.5546875" customWidth="1"/>
    <col min="5" max="5" width="5.44140625" customWidth="1"/>
    <col min="6" max="6" width="7.44140625" customWidth="1"/>
    <col min="7" max="7" width="6.21875" customWidth="1"/>
    <col min="8" max="8" width="5.88671875" customWidth="1"/>
    <col min="9" max="9" width="8.44140625" customWidth="1"/>
    <col min="10" max="10" width="6.77734375" customWidth="1"/>
    <col min="11" max="11" width="6" customWidth="1"/>
    <col min="12" max="12" width="6.88671875" customWidth="1"/>
    <col min="13" max="13" width="9.44140625" customWidth="1"/>
    <col min="14" max="14" width="4.44140625" customWidth="1"/>
    <col min="15" max="15" width="12.88671875" customWidth="1"/>
    <col min="16" max="16" width="11.88671875" customWidth="1"/>
    <col min="17" max="17" width="9.33203125" customWidth="1"/>
    <col min="18" max="18" width="10" customWidth="1"/>
    <col min="19" max="19" width="9.5546875" customWidth="1"/>
    <col min="20" max="20" width="10.77734375" customWidth="1"/>
    <col min="21" max="21" width="8.5546875" customWidth="1"/>
    <col min="22" max="22" width="6.21875" customWidth="1"/>
    <col min="23" max="23" width="9" customWidth="1"/>
    <col min="26" max="30" width="11" customWidth="1"/>
  </cols>
  <sheetData>
    <row r="1" spans="1:21" x14ac:dyDescent="0.3">
      <c r="A1" t="s">
        <v>23802</v>
      </c>
    </row>
    <row r="2" spans="1:21" x14ac:dyDescent="0.3">
      <c r="A2" t="s">
        <v>23803</v>
      </c>
    </row>
    <row r="4" spans="1:21" x14ac:dyDescent="0.3">
      <c r="A4" s="4" t="s">
        <v>23854</v>
      </c>
      <c r="B4" s="4" t="s">
        <v>23753</v>
      </c>
      <c r="C4" s="4"/>
      <c r="D4" s="4"/>
      <c r="E4" s="4"/>
      <c r="F4" s="4"/>
      <c r="G4" s="4"/>
      <c r="H4" s="4"/>
      <c r="I4" s="4"/>
      <c r="J4" s="4"/>
      <c r="K4" s="4"/>
    </row>
    <row r="5" spans="1:21" x14ac:dyDescent="0.3">
      <c r="A5" s="3" t="s">
        <v>1</v>
      </c>
      <c r="B5" s="3" t="s">
        <v>23858</v>
      </c>
      <c r="C5" s="3" t="s">
        <v>23758</v>
      </c>
      <c r="D5" s="3" t="s">
        <v>23759</v>
      </c>
      <c r="E5" s="3" t="s">
        <v>23760</v>
      </c>
      <c r="F5" s="3" t="s">
        <v>23761</v>
      </c>
      <c r="G5" s="3" t="s">
        <v>23762</v>
      </c>
      <c r="H5" s="3" t="s">
        <v>23763</v>
      </c>
      <c r="I5" s="3" t="s">
        <v>23764</v>
      </c>
      <c r="J5" s="3" t="s">
        <v>23765</v>
      </c>
      <c r="K5" s="3" t="s">
        <v>23855</v>
      </c>
    </row>
    <row r="6" spans="1:21" x14ac:dyDescent="0.3">
      <c r="A6" s="2" t="s">
        <v>23857</v>
      </c>
      <c r="B6">
        <v>6</v>
      </c>
      <c r="C6">
        <v>4</v>
      </c>
      <c r="D6">
        <v>13</v>
      </c>
      <c r="E6">
        <v>13</v>
      </c>
      <c r="F6">
        <v>10</v>
      </c>
      <c r="G6">
        <v>23</v>
      </c>
      <c r="H6">
        <v>70</v>
      </c>
      <c r="I6">
        <v>61</v>
      </c>
      <c r="J6">
        <v>1</v>
      </c>
      <c r="K6">
        <v>201</v>
      </c>
      <c r="P6" s="27" t="s">
        <v>23797</v>
      </c>
      <c r="Q6" s="27"/>
      <c r="R6" s="27"/>
      <c r="S6" s="27"/>
      <c r="T6" s="27"/>
      <c r="U6" s="27"/>
    </row>
    <row r="7" spans="1:21" x14ac:dyDescent="0.3">
      <c r="A7" s="2" t="s">
        <v>19</v>
      </c>
      <c r="B7">
        <v>95</v>
      </c>
      <c r="G7">
        <v>395</v>
      </c>
      <c r="H7">
        <v>1614</v>
      </c>
      <c r="I7">
        <v>2498</v>
      </c>
      <c r="K7">
        <v>4602</v>
      </c>
      <c r="P7" s="4" t="s">
        <v>23750</v>
      </c>
      <c r="Q7" s="4" t="s">
        <v>23749</v>
      </c>
      <c r="R7" s="4"/>
      <c r="S7" s="4"/>
      <c r="T7" s="4"/>
      <c r="U7" s="4"/>
    </row>
    <row r="8" spans="1:21" x14ac:dyDescent="0.3">
      <c r="A8" s="2" t="s">
        <v>14</v>
      </c>
      <c r="B8">
        <v>61</v>
      </c>
      <c r="C8">
        <v>252</v>
      </c>
      <c r="D8">
        <v>766</v>
      </c>
      <c r="E8">
        <v>734</v>
      </c>
      <c r="F8">
        <v>186</v>
      </c>
      <c r="G8">
        <v>128</v>
      </c>
      <c r="J8">
        <v>4</v>
      </c>
      <c r="K8">
        <v>2131</v>
      </c>
      <c r="P8" s="3" t="s">
        <v>23747</v>
      </c>
      <c r="Q8" s="3"/>
      <c r="R8" s="3" t="s">
        <v>19</v>
      </c>
      <c r="S8" s="3" t="s">
        <v>14</v>
      </c>
      <c r="T8" s="3" t="s">
        <v>53</v>
      </c>
      <c r="U8" s="3" t="s">
        <v>23748</v>
      </c>
    </row>
    <row r="9" spans="1:21" x14ac:dyDescent="0.3">
      <c r="A9" s="2" t="s">
        <v>53</v>
      </c>
      <c r="B9">
        <v>37</v>
      </c>
      <c r="F9">
        <v>282</v>
      </c>
      <c r="G9">
        <v>330</v>
      </c>
      <c r="H9">
        <v>1110</v>
      </c>
      <c r="K9">
        <v>1759</v>
      </c>
      <c r="P9" s="2"/>
      <c r="Q9">
        <v>6</v>
      </c>
      <c r="R9">
        <v>95</v>
      </c>
      <c r="S9">
        <v>61</v>
      </c>
      <c r="T9">
        <v>37</v>
      </c>
      <c r="U9">
        <v>199</v>
      </c>
    </row>
    <row r="10" spans="1:21" x14ac:dyDescent="0.3">
      <c r="A10" s="5" t="s">
        <v>23856</v>
      </c>
      <c r="B10" s="8">
        <v>199</v>
      </c>
      <c r="C10" s="8">
        <v>256</v>
      </c>
      <c r="D10" s="8">
        <v>779</v>
      </c>
      <c r="E10" s="8">
        <v>747</v>
      </c>
      <c r="F10" s="8">
        <v>478</v>
      </c>
      <c r="G10" s="8">
        <v>876</v>
      </c>
      <c r="H10" s="8">
        <v>2794</v>
      </c>
      <c r="I10" s="8">
        <v>2559</v>
      </c>
      <c r="J10" s="8">
        <v>5</v>
      </c>
      <c r="K10" s="8">
        <v>8693</v>
      </c>
      <c r="P10" s="2" t="s">
        <v>23758</v>
      </c>
      <c r="Q10">
        <v>4</v>
      </c>
      <c r="S10">
        <v>252</v>
      </c>
      <c r="U10">
        <v>256</v>
      </c>
    </row>
    <row r="11" spans="1:21" x14ac:dyDescent="0.3">
      <c r="A11" s="2" t="s">
        <v>23805</v>
      </c>
      <c r="P11" s="2" t="s">
        <v>23759</v>
      </c>
      <c r="Q11">
        <v>13</v>
      </c>
      <c r="S11">
        <v>766</v>
      </c>
      <c r="U11">
        <v>779</v>
      </c>
    </row>
    <row r="12" spans="1:21" x14ac:dyDescent="0.3">
      <c r="A12" s="2" t="s">
        <v>23806</v>
      </c>
      <c r="P12" s="2" t="s">
        <v>23760</v>
      </c>
      <c r="Q12">
        <v>13</v>
      </c>
      <c r="S12">
        <v>734</v>
      </c>
      <c r="U12">
        <v>747</v>
      </c>
    </row>
    <row r="13" spans="1:21" ht="36" customHeight="1" x14ac:dyDescent="0.3">
      <c r="A13" s="2" t="s">
        <v>23807</v>
      </c>
      <c r="P13" s="2" t="s">
        <v>23761</v>
      </c>
      <c r="Q13">
        <v>10</v>
      </c>
      <c r="S13">
        <v>186</v>
      </c>
      <c r="T13">
        <v>282</v>
      </c>
      <c r="U13">
        <v>478</v>
      </c>
    </row>
    <row r="14" spans="1:21" x14ac:dyDescent="0.3">
      <c r="A14" s="4" t="s">
        <v>23750</v>
      </c>
      <c r="B14" s="4" t="s">
        <v>23749</v>
      </c>
      <c r="C14" s="4"/>
      <c r="D14" s="4"/>
      <c r="E14" s="4"/>
      <c r="F14" s="4"/>
      <c r="G14" s="4"/>
      <c r="H14" s="4"/>
      <c r="I14" s="4"/>
      <c r="J14" s="4"/>
      <c r="K14" s="4"/>
      <c r="P14" s="2" t="s">
        <v>23762</v>
      </c>
      <c r="Q14">
        <v>23</v>
      </c>
      <c r="R14">
        <v>395</v>
      </c>
      <c r="S14">
        <v>128</v>
      </c>
      <c r="T14">
        <v>330</v>
      </c>
      <c r="U14">
        <v>876</v>
      </c>
    </row>
    <row r="15" spans="1:21" x14ac:dyDescent="0.3">
      <c r="A15" s="3" t="s">
        <v>23747</v>
      </c>
      <c r="B15" s="3"/>
      <c r="C15" s="3" t="s">
        <v>23758</v>
      </c>
      <c r="D15" s="3" t="s">
        <v>23759</v>
      </c>
      <c r="E15" s="3" t="s">
        <v>23760</v>
      </c>
      <c r="F15" s="3" t="s">
        <v>23761</v>
      </c>
      <c r="G15" s="3" t="s">
        <v>23762</v>
      </c>
      <c r="H15" s="3" t="s">
        <v>23763</v>
      </c>
      <c r="I15" s="3" t="s">
        <v>23764</v>
      </c>
      <c r="J15" s="3" t="s">
        <v>23765</v>
      </c>
      <c r="K15" s="3" t="s">
        <v>23748</v>
      </c>
      <c r="P15" s="2" t="s">
        <v>23763</v>
      </c>
      <c r="Q15">
        <v>70</v>
      </c>
      <c r="R15">
        <v>1614</v>
      </c>
      <c r="T15">
        <v>1110</v>
      </c>
      <c r="U15">
        <v>2794</v>
      </c>
    </row>
    <row r="16" spans="1:21" x14ac:dyDescent="0.3">
      <c r="A16" s="2"/>
      <c r="B16">
        <v>6</v>
      </c>
      <c r="F16">
        <v>10</v>
      </c>
      <c r="G16">
        <v>23</v>
      </c>
      <c r="H16">
        <v>70</v>
      </c>
      <c r="K16">
        <v>109</v>
      </c>
      <c r="P16" s="2" t="s">
        <v>23764</v>
      </c>
      <c r="Q16">
        <v>61</v>
      </c>
      <c r="R16">
        <v>2498</v>
      </c>
      <c r="U16">
        <v>2559</v>
      </c>
    </row>
    <row r="17" spans="1:21" x14ac:dyDescent="0.3">
      <c r="A17" s="2" t="s">
        <v>19</v>
      </c>
      <c r="B17">
        <v>95</v>
      </c>
      <c r="G17">
        <v>395</v>
      </c>
      <c r="H17">
        <v>1614</v>
      </c>
      <c r="I17">
        <v>2559</v>
      </c>
      <c r="K17">
        <v>4663</v>
      </c>
      <c r="P17" s="2" t="s">
        <v>23765</v>
      </c>
      <c r="Q17">
        <v>1</v>
      </c>
      <c r="S17">
        <v>4</v>
      </c>
      <c r="U17">
        <v>5</v>
      </c>
    </row>
    <row r="18" spans="1:21" x14ac:dyDescent="0.3">
      <c r="A18" s="2" t="s">
        <v>14</v>
      </c>
      <c r="B18">
        <v>61</v>
      </c>
      <c r="C18">
        <v>256</v>
      </c>
      <c r="D18">
        <v>779</v>
      </c>
      <c r="E18">
        <v>747</v>
      </c>
      <c r="F18">
        <v>186</v>
      </c>
      <c r="G18">
        <v>128</v>
      </c>
      <c r="J18">
        <v>5</v>
      </c>
      <c r="K18">
        <v>2162</v>
      </c>
      <c r="P18" s="5" t="s">
        <v>23748</v>
      </c>
      <c r="Q18" s="8">
        <v>201</v>
      </c>
      <c r="R18" s="8">
        <v>4602</v>
      </c>
      <c r="S18" s="8">
        <v>2131</v>
      </c>
      <c r="T18" s="8">
        <v>1759</v>
      </c>
      <c r="U18" s="8">
        <v>8693</v>
      </c>
    </row>
    <row r="19" spans="1:21" x14ac:dyDescent="0.3">
      <c r="A19" s="2" t="s">
        <v>53</v>
      </c>
      <c r="B19">
        <v>37</v>
      </c>
      <c r="F19">
        <v>282</v>
      </c>
      <c r="G19">
        <v>330</v>
      </c>
      <c r="H19">
        <v>1110</v>
      </c>
      <c r="K19">
        <v>1759</v>
      </c>
    </row>
    <row r="20" spans="1:21" x14ac:dyDescent="0.3">
      <c r="A20" s="5" t="s">
        <v>23748</v>
      </c>
      <c r="B20" s="8">
        <v>199</v>
      </c>
      <c r="C20" s="8">
        <v>256</v>
      </c>
      <c r="D20" s="8">
        <v>779</v>
      </c>
      <c r="E20" s="8">
        <v>747</v>
      </c>
      <c r="F20" s="8">
        <v>478</v>
      </c>
      <c r="G20" s="8">
        <v>876</v>
      </c>
      <c r="H20" s="8">
        <v>2794</v>
      </c>
      <c r="I20" s="8">
        <v>2559</v>
      </c>
      <c r="J20" s="8">
        <v>5</v>
      </c>
      <c r="K20" s="8">
        <v>8693</v>
      </c>
      <c r="P20" s="2" t="s">
        <v>23798</v>
      </c>
    </row>
    <row r="21" spans="1:21" x14ac:dyDescent="0.3">
      <c r="A21" s="2"/>
      <c r="P21" s="4" t="s">
        <v>23750</v>
      </c>
      <c r="Q21" s="4" t="s">
        <v>23749</v>
      </c>
      <c r="R21" s="4"/>
      <c r="S21" s="4"/>
      <c r="T21" s="4"/>
      <c r="U21" s="4"/>
    </row>
    <row r="22" spans="1:21" ht="37.200000000000003" customHeight="1" x14ac:dyDescent="0.3">
      <c r="A22" s="2"/>
      <c r="P22" s="3" t="s">
        <v>23747</v>
      </c>
      <c r="Q22" s="3"/>
      <c r="R22" s="3" t="s">
        <v>19</v>
      </c>
      <c r="S22" s="3" t="s">
        <v>14</v>
      </c>
      <c r="T22" s="3" t="s">
        <v>53</v>
      </c>
      <c r="U22" s="3" t="s">
        <v>23748</v>
      </c>
    </row>
    <row r="23" spans="1:21" x14ac:dyDescent="0.3">
      <c r="A23" s="18" t="s">
        <v>23854</v>
      </c>
      <c r="B23" s="80" t="s">
        <v>4</v>
      </c>
      <c r="C23" s="80"/>
      <c r="D23" s="80"/>
      <c r="E23" s="80"/>
      <c r="F23" s="80"/>
      <c r="P23" s="2"/>
      <c r="Q23">
        <v>4</v>
      </c>
      <c r="R23">
        <v>99</v>
      </c>
      <c r="S23">
        <v>37</v>
      </c>
      <c r="T23">
        <v>42</v>
      </c>
      <c r="U23">
        <v>182</v>
      </c>
    </row>
    <row r="24" spans="1:21" x14ac:dyDescent="0.3">
      <c r="A24" s="18" t="s">
        <v>23859</v>
      </c>
      <c r="B24" s="18" t="s">
        <v>23788</v>
      </c>
      <c r="C24" s="18" t="s">
        <v>46</v>
      </c>
      <c r="D24" s="18" t="s">
        <v>32</v>
      </c>
      <c r="E24" s="18" t="s">
        <v>16</v>
      </c>
      <c r="F24" s="18" t="s">
        <v>23855</v>
      </c>
      <c r="P24" s="2" t="s">
        <v>46</v>
      </c>
      <c r="Q24">
        <v>31</v>
      </c>
      <c r="R24">
        <v>690</v>
      </c>
      <c r="S24">
        <v>886</v>
      </c>
      <c r="T24">
        <v>193</v>
      </c>
      <c r="U24">
        <v>1800</v>
      </c>
    </row>
    <row r="25" spans="1:21" x14ac:dyDescent="0.3">
      <c r="A25" s="20" t="s">
        <v>23788</v>
      </c>
      <c r="B25" s="21">
        <v>4</v>
      </c>
      <c r="C25" s="21">
        <v>50</v>
      </c>
      <c r="D25" s="21">
        <v>18</v>
      </c>
      <c r="E25" s="21">
        <v>127</v>
      </c>
      <c r="F25" s="21">
        <v>199</v>
      </c>
      <c r="P25" s="2" t="s">
        <v>32</v>
      </c>
      <c r="Q25">
        <v>16</v>
      </c>
      <c r="R25">
        <v>712</v>
      </c>
      <c r="S25">
        <v>19</v>
      </c>
      <c r="T25">
        <v>49</v>
      </c>
      <c r="U25">
        <v>796</v>
      </c>
    </row>
    <row r="26" spans="1:21" x14ac:dyDescent="0.3">
      <c r="A26" s="81" t="s">
        <v>23761</v>
      </c>
      <c r="B26" s="82">
        <v>10</v>
      </c>
      <c r="C26" s="82">
        <v>113</v>
      </c>
      <c r="D26" s="82">
        <v>17</v>
      </c>
      <c r="E26" s="82">
        <v>338</v>
      </c>
      <c r="F26" s="83">
        <v>478</v>
      </c>
      <c r="P26" s="2" t="s">
        <v>16</v>
      </c>
      <c r="Q26">
        <v>150</v>
      </c>
      <c r="R26">
        <v>3101</v>
      </c>
      <c r="S26">
        <v>1189</v>
      </c>
      <c r="T26">
        <v>1475</v>
      </c>
      <c r="U26">
        <v>5915</v>
      </c>
    </row>
    <row r="27" spans="1:21" x14ac:dyDescent="0.3">
      <c r="A27" s="84" t="s">
        <v>23788</v>
      </c>
      <c r="B27" s="85"/>
      <c r="C27" s="85">
        <v>4</v>
      </c>
      <c r="D27" s="85">
        <v>1</v>
      </c>
      <c r="E27" s="85">
        <v>5</v>
      </c>
      <c r="F27" s="86">
        <v>10</v>
      </c>
      <c r="P27" s="5" t="s">
        <v>23748</v>
      </c>
      <c r="Q27" s="8">
        <v>201</v>
      </c>
      <c r="R27" s="8">
        <v>4602</v>
      </c>
      <c r="S27" s="8">
        <v>2131</v>
      </c>
      <c r="T27" s="8">
        <v>1759</v>
      </c>
      <c r="U27" s="8">
        <v>8693</v>
      </c>
    </row>
    <row r="28" spans="1:21" x14ac:dyDescent="0.3">
      <c r="A28" s="87" t="s">
        <v>14</v>
      </c>
      <c r="B28" s="35">
        <v>1</v>
      </c>
      <c r="C28" s="35">
        <v>62</v>
      </c>
      <c r="D28" s="35"/>
      <c r="E28" s="35">
        <v>123</v>
      </c>
      <c r="F28" s="36">
        <v>186</v>
      </c>
    </row>
    <row r="29" spans="1:21" x14ac:dyDescent="0.3">
      <c r="A29" s="88" t="s">
        <v>53</v>
      </c>
      <c r="B29" s="38">
        <v>9</v>
      </c>
      <c r="C29" s="38">
        <v>47</v>
      </c>
      <c r="D29" s="38">
        <v>16</v>
      </c>
      <c r="E29" s="38">
        <v>210</v>
      </c>
      <c r="F29" s="39">
        <v>282</v>
      </c>
    </row>
    <row r="30" spans="1:21" x14ac:dyDescent="0.3">
      <c r="A30" s="81" t="s">
        <v>23762</v>
      </c>
      <c r="B30" s="82">
        <v>23</v>
      </c>
      <c r="C30" s="82">
        <v>116</v>
      </c>
      <c r="D30" s="82">
        <v>41</v>
      </c>
      <c r="E30" s="82">
        <v>696</v>
      </c>
      <c r="F30" s="83">
        <v>876</v>
      </c>
    </row>
    <row r="31" spans="1:21" x14ac:dyDescent="0.3">
      <c r="A31" s="84" t="s">
        <v>23788</v>
      </c>
      <c r="B31" s="85"/>
      <c r="C31" s="85">
        <v>4</v>
      </c>
      <c r="D31" s="85">
        <v>1</v>
      </c>
      <c r="E31" s="85">
        <v>18</v>
      </c>
      <c r="F31" s="86">
        <v>23</v>
      </c>
    </row>
    <row r="32" spans="1:21" x14ac:dyDescent="0.3">
      <c r="A32" s="87" t="s">
        <v>19</v>
      </c>
      <c r="B32" s="35">
        <v>16</v>
      </c>
      <c r="C32" s="35">
        <v>46</v>
      </c>
      <c r="D32" s="35">
        <v>28</v>
      </c>
      <c r="E32" s="35">
        <v>305</v>
      </c>
      <c r="F32" s="36">
        <v>395</v>
      </c>
    </row>
    <row r="33" spans="1:10" x14ac:dyDescent="0.3">
      <c r="A33" s="87" t="s">
        <v>14</v>
      </c>
      <c r="B33" s="35">
        <v>3</v>
      </c>
      <c r="C33" s="35">
        <v>45</v>
      </c>
      <c r="D33" s="35"/>
      <c r="E33" s="35">
        <v>80</v>
      </c>
      <c r="F33" s="36">
        <v>128</v>
      </c>
    </row>
    <row r="34" spans="1:10" x14ac:dyDescent="0.3">
      <c r="A34" s="88" t="s">
        <v>53</v>
      </c>
      <c r="B34" s="38">
        <v>4</v>
      </c>
      <c r="C34" s="38">
        <v>21</v>
      </c>
      <c r="D34" s="38">
        <v>12</v>
      </c>
      <c r="E34" s="38">
        <v>293</v>
      </c>
      <c r="F34" s="39">
        <v>330</v>
      </c>
    </row>
    <row r="35" spans="1:10" x14ac:dyDescent="0.3">
      <c r="A35" s="81" t="s">
        <v>23763</v>
      </c>
      <c r="B35" s="82">
        <v>67</v>
      </c>
      <c r="C35" s="82">
        <v>398</v>
      </c>
      <c r="D35" s="82">
        <v>241</v>
      </c>
      <c r="E35" s="82">
        <v>2088</v>
      </c>
      <c r="F35" s="83">
        <v>2794</v>
      </c>
    </row>
    <row r="36" spans="1:10" x14ac:dyDescent="0.3">
      <c r="A36" s="84" t="s">
        <v>23788</v>
      </c>
      <c r="B36" s="85">
        <v>1</v>
      </c>
      <c r="C36" s="85">
        <v>4</v>
      </c>
      <c r="D36" s="85">
        <v>4</v>
      </c>
      <c r="E36" s="85">
        <v>61</v>
      </c>
      <c r="F36" s="86">
        <v>70</v>
      </c>
    </row>
    <row r="37" spans="1:10" x14ac:dyDescent="0.3">
      <c r="A37" s="87" t="s">
        <v>19</v>
      </c>
      <c r="B37" s="35">
        <v>39</v>
      </c>
      <c r="C37" s="35">
        <v>271</v>
      </c>
      <c r="D37" s="35">
        <v>217</v>
      </c>
      <c r="E37" s="35">
        <v>1087</v>
      </c>
      <c r="F37" s="36">
        <v>1614</v>
      </c>
    </row>
    <row r="38" spans="1:10" x14ac:dyDescent="0.3">
      <c r="A38" s="88" t="s">
        <v>53</v>
      </c>
      <c r="B38" s="38">
        <v>27</v>
      </c>
      <c r="C38" s="38">
        <v>123</v>
      </c>
      <c r="D38" s="38">
        <v>20</v>
      </c>
      <c r="E38" s="38">
        <v>940</v>
      </c>
      <c r="F38" s="39">
        <v>1110</v>
      </c>
    </row>
    <row r="39" spans="1:10" x14ac:dyDescent="0.3">
      <c r="A39" s="19" t="s">
        <v>23855</v>
      </c>
      <c r="B39" s="18">
        <v>182</v>
      </c>
      <c r="C39" s="18">
        <v>1800</v>
      </c>
      <c r="D39" s="18">
        <v>796</v>
      </c>
      <c r="E39" s="18">
        <v>5915</v>
      </c>
      <c r="F39" s="18">
        <v>8693</v>
      </c>
    </row>
    <row r="40" spans="1:10" x14ac:dyDescent="0.3">
      <c r="A40" s="2"/>
    </row>
    <row r="41" spans="1:10" ht="22.8" customHeight="1" x14ac:dyDescent="0.3">
      <c r="A41" s="16" t="s">
        <v>23808</v>
      </c>
      <c r="B41" s="13"/>
      <c r="C41" s="13"/>
      <c r="D41" s="13"/>
      <c r="E41" s="13"/>
      <c r="F41" s="16" t="s">
        <v>23809</v>
      </c>
    </row>
    <row r="42" spans="1:10" x14ac:dyDescent="0.3">
      <c r="A42" s="4" t="s">
        <v>23854</v>
      </c>
      <c r="B42" s="4" t="s">
        <v>2</v>
      </c>
      <c r="C42" s="4"/>
      <c r="D42" s="4"/>
      <c r="F42" s="4" t="s">
        <v>23854</v>
      </c>
      <c r="G42" s="4" t="s">
        <v>2</v>
      </c>
      <c r="H42" s="4"/>
      <c r="I42" s="4"/>
      <c r="J42" s="4"/>
    </row>
    <row r="43" spans="1:10" x14ac:dyDescent="0.3">
      <c r="A43" s="3" t="s">
        <v>1</v>
      </c>
      <c r="B43" s="3" t="s">
        <v>23860</v>
      </c>
      <c r="C43" s="3" t="s">
        <v>23861</v>
      </c>
      <c r="D43" s="3" t="s">
        <v>23788</v>
      </c>
      <c r="F43" s="3" t="s">
        <v>1</v>
      </c>
      <c r="G43" s="3" t="s">
        <v>23860</v>
      </c>
      <c r="H43" s="3" t="s">
        <v>23861</v>
      </c>
      <c r="I43" s="3" t="s">
        <v>23788</v>
      </c>
      <c r="J43" s="3" t="s">
        <v>23855</v>
      </c>
    </row>
    <row r="44" spans="1:10" x14ac:dyDescent="0.3">
      <c r="A44" s="2" t="s">
        <v>23788</v>
      </c>
      <c r="B44" s="17">
        <v>0.7155963302752294</v>
      </c>
      <c r="C44" s="17">
        <v>0.27522935779816515</v>
      </c>
      <c r="D44" s="17">
        <v>9.1743119266055051E-3</v>
      </c>
      <c r="F44" s="2"/>
      <c r="G44">
        <v>78</v>
      </c>
      <c r="H44">
        <v>30</v>
      </c>
      <c r="I44">
        <v>1</v>
      </c>
      <c r="J44">
        <v>109</v>
      </c>
    </row>
    <row r="45" spans="1:10" x14ac:dyDescent="0.3">
      <c r="A45" s="2" t="s">
        <v>19</v>
      </c>
      <c r="B45" s="17">
        <v>0.67317177782543425</v>
      </c>
      <c r="C45" s="17">
        <v>0.30238044177568091</v>
      </c>
      <c r="D45" s="17">
        <v>2.4447780398884837E-2</v>
      </c>
      <c r="F45" s="2" t="s">
        <v>19</v>
      </c>
      <c r="G45">
        <v>3139</v>
      </c>
      <c r="H45">
        <v>1410</v>
      </c>
      <c r="I45">
        <v>114</v>
      </c>
      <c r="J45">
        <v>4663</v>
      </c>
    </row>
    <row r="46" spans="1:10" x14ac:dyDescent="0.3">
      <c r="A46" s="2" t="s">
        <v>14</v>
      </c>
      <c r="B46" s="17">
        <v>0.54347826086956519</v>
      </c>
      <c r="C46" s="17">
        <v>0.42923219241443106</v>
      </c>
      <c r="D46" s="17">
        <v>2.7289546716003699E-2</v>
      </c>
      <c r="F46" s="2" t="s">
        <v>14</v>
      </c>
      <c r="G46">
        <v>1175</v>
      </c>
      <c r="H46">
        <v>928</v>
      </c>
      <c r="I46">
        <v>59</v>
      </c>
      <c r="J46">
        <v>2162</v>
      </c>
    </row>
    <row r="47" spans="1:10" x14ac:dyDescent="0.3">
      <c r="A47" s="2" t="s">
        <v>53</v>
      </c>
      <c r="B47" s="17">
        <v>0.59522455940875496</v>
      </c>
      <c r="C47" s="17">
        <v>0.3803297328027288</v>
      </c>
      <c r="D47" s="17">
        <v>2.4445707788516201E-2</v>
      </c>
      <c r="F47" s="2" t="s">
        <v>53</v>
      </c>
      <c r="G47">
        <v>1047</v>
      </c>
      <c r="H47">
        <v>669</v>
      </c>
      <c r="I47">
        <v>43</v>
      </c>
      <c r="J47">
        <v>1759</v>
      </c>
    </row>
    <row r="48" spans="1:10" x14ac:dyDescent="0.3">
      <c r="A48" s="5" t="s">
        <v>23855</v>
      </c>
      <c r="B48" s="22">
        <v>0.62567583112849423</v>
      </c>
      <c r="C48" s="22">
        <v>0.34936155527435869</v>
      </c>
      <c r="D48" s="22">
        <v>2.4962613597147128E-2</v>
      </c>
      <c r="F48" s="5" t="s">
        <v>23855</v>
      </c>
      <c r="G48" s="8">
        <v>5439</v>
      </c>
      <c r="H48" s="8">
        <v>3037</v>
      </c>
      <c r="I48" s="8">
        <v>217</v>
      </c>
      <c r="J48" s="8">
        <v>8693</v>
      </c>
    </row>
    <row r="57" spans="1:8" ht="25.2" customHeight="1" x14ac:dyDescent="0.3">
      <c r="A57" s="2" t="s">
        <v>23816</v>
      </c>
    </row>
    <row r="58" spans="1:8" x14ac:dyDescent="0.3">
      <c r="A58" s="4"/>
      <c r="B58" s="68" t="s">
        <v>23862</v>
      </c>
      <c r="C58" s="68"/>
      <c r="D58" s="68"/>
      <c r="E58" s="68"/>
      <c r="F58" s="68"/>
      <c r="G58" s="4"/>
      <c r="H58" s="4"/>
    </row>
    <row r="59" spans="1:8" x14ac:dyDescent="0.3">
      <c r="A59" s="3" t="s">
        <v>1</v>
      </c>
      <c r="B59" s="3" t="s">
        <v>7</v>
      </c>
      <c r="C59" s="3" t="s">
        <v>8</v>
      </c>
      <c r="D59" s="3" t="s">
        <v>9</v>
      </c>
      <c r="E59" s="3" t="s">
        <v>23863</v>
      </c>
      <c r="F59" s="3" t="s">
        <v>11</v>
      </c>
      <c r="G59" s="3" t="s">
        <v>23852</v>
      </c>
      <c r="H59" s="3"/>
    </row>
    <row r="60" spans="1:8" x14ac:dyDescent="0.3">
      <c r="A60" s="89"/>
      <c r="B60" s="90">
        <v>322.1559633027523</v>
      </c>
      <c r="C60" s="90">
        <v>237.30275229357798</v>
      </c>
      <c r="D60" s="90">
        <v>204.60550458715596</v>
      </c>
      <c r="E60" s="90">
        <v>167.51376146788991</v>
      </c>
      <c r="F60" s="90">
        <v>239.11009174311926</v>
      </c>
      <c r="G60" s="90">
        <v>1170.6880733944954</v>
      </c>
      <c r="H60" s="23"/>
    </row>
    <row r="61" spans="1:8" x14ac:dyDescent="0.3">
      <c r="A61" s="89" t="s">
        <v>19</v>
      </c>
      <c r="B61" s="23">
        <v>132.79047823289727</v>
      </c>
      <c r="C61" s="23">
        <v>133.33304739438131</v>
      </c>
      <c r="D61" s="23">
        <v>129.97855457859748</v>
      </c>
      <c r="E61" s="23">
        <v>138.7068410894274</v>
      </c>
      <c r="F61" s="23">
        <v>134.66373579240832</v>
      </c>
      <c r="G61" s="23">
        <v>669.47265708771181</v>
      </c>
      <c r="H61" s="23"/>
    </row>
    <row r="62" spans="1:8" x14ac:dyDescent="0.3">
      <c r="A62" s="89" t="s">
        <v>14</v>
      </c>
      <c r="B62" s="23">
        <v>141.34227567067529</v>
      </c>
      <c r="C62" s="23">
        <v>1460.2599444958371</v>
      </c>
      <c r="D62" s="23">
        <v>145.35060129509714</v>
      </c>
      <c r="E62" s="23">
        <v>829.24606845513415</v>
      </c>
      <c r="F62" s="23">
        <v>859.01572617946351</v>
      </c>
      <c r="G62" s="23">
        <v>3435.214616096207</v>
      </c>
      <c r="H62" s="23"/>
    </row>
    <row r="63" spans="1:8" x14ac:dyDescent="0.3">
      <c r="A63" s="89" t="s">
        <v>53</v>
      </c>
      <c r="B63" s="23">
        <v>541.58158044343372</v>
      </c>
      <c r="C63" s="23">
        <v>53.187606594656053</v>
      </c>
      <c r="D63" s="23">
        <v>302.13303013075608</v>
      </c>
      <c r="E63" s="23">
        <v>107.96588971006254</v>
      </c>
      <c r="F63" s="23">
        <v>46.388857305287097</v>
      </c>
      <c r="G63" s="23">
        <v>1051.2569641841956</v>
      </c>
      <c r="H63" s="23"/>
    </row>
    <row r="64" spans="1:8" x14ac:dyDescent="0.3">
      <c r="A64" s="5" t="s">
        <v>23855</v>
      </c>
      <c r="B64" s="24">
        <v>220.00931784194179</v>
      </c>
      <c r="C64" s="24">
        <v>448.43402737835038</v>
      </c>
      <c r="D64" s="24">
        <v>169.57229955136316</v>
      </c>
      <c r="E64" s="24">
        <v>304.58886460370411</v>
      </c>
      <c r="F64" s="24">
        <v>298.26181985505582</v>
      </c>
      <c r="G64" s="24">
        <v>1440.8663292304152</v>
      </c>
      <c r="H64" s="24"/>
    </row>
    <row r="65" spans="1:16" ht="42.6" customHeight="1" x14ac:dyDescent="0.3">
      <c r="A65" s="2" t="s">
        <v>23817</v>
      </c>
      <c r="F65" s="13"/>
    </row>
    <row r="66" spans="1:16" x14ac:dyDescent="0.3">
      <c r="A66" s="4"/>
      <c r="B66" s="68" t="s">
        <v>23862</v>
      </c>
      <c r="C66" s="68"/>
      <c r="D66" s="68"/>
      <c r="E66" s="68"/>
      <c r="F66" s="68"/>
      <c r="G66" s="68"/>
      <c r="H66" s="4"/>
    </row>
    <row r="67" spans="1:16" x14ac:dyDescent="0.3">
      <c r="A67" s="3" t="s">
        <v>1</v>
      </c>
      <c r="B67" s="3" t="s">
        <v>7</v>
      </c>
      <c r="C67" s="3" t="s">
        <v>8</v>
      </c>
      <c r="D67" s="3" t="s">
        <v>9</v>
      </c>
      <c r="E67" s="3" t="s">
        <v>23863</v>
      </c>
      <c r="F67" s="3" t="s">
        <v>11</v>
      </c>
      <c r="G67" s="3" t="s">
        <v>23852</v>
      </c>
      <c r="H67" s="92" t="s">
        <v>23864</v>
      </c>
    </row>
    <row r="68" spans="1:16" x14ac:dyDescent="0.3">
      <c r="A68" s="91" t="s">
        <v>23788</v>
      </c>
      <c r="B68" s="90">
        <v>450.19230769230768</v>
      </c>
      <c r="C68" s="90">
        <v>330.56410256410254</v>
      </c>
      <c r="D68" s="90">
        <v>285.92307692307691</v>
      </c>
      <c r="E68" s="90">
        <v>213.26923076923077</v>
      </c>
      <c r="F68" s="90">
        <v>333.15384615384613</v>
      </c>
      <c r="G68" s="90">
        <v>1613.1025641025642</v>
      </c>
      <c r="H68" s="40">
        <v>78</v>
      </c>
    </row>
    <row r="69" spans="1:16" x14ac:dyDescent="0.3">
      <c r="A69" s="91" t="s">
        <v>19</v>
      </c>
      <c r="B69" s="23">
        <v>192.40458744823192</v>
      </c>
      <c r="C69" s="23">
        <v>190.69608155463524</v>
      </c>
      <c r="D69" s="23">
        <v>188.22172666454284</v>
      </c>
      <c r="E69" s="23">
        <v>201.06467027715834</v>
      </c>
      <c r="F69" s="23">
        <v>194.29531697992991</v>
      </c>
      <c r="G69" s="23">
        <v>966.68238292449826</v>
      </c>
      <c r="H69" s="40">
        <v>3139</v>
      </c>
    </row>
    <row r="70" spans="1:16" x14ac:dyDescent="0.3">
      <c r="A70" s="91" t="s">
        <v>14</v>
      </c>
      <c r="B70" s="23">
        <v>246.70893617021275</v>
      </c>
      <c r="C70" s="23">
        <v>2624.5872340425531</v>
      </c>
      <c r="D70" s="23">
        <v>266.82042553191491</v>
      </c>
      <c r="E70" s="23">
        <v>1492.5719148936171</v>
      </c>
      <c r="F70" s="23">
        <v>1545.3787234042554</v>
      </c>
      <c r="G70" s="23">
        <v>6176.0672340425535</v>
      </c>
      <c r="H70" s="40">
        <v>1175</v>
      </c>
    </row>
    <row r="71" spans="1:16" x14ac:dyDescent="0.3">
      <c r="A71" s="91" t="s">
        <v>53</v>
      </c>
      <c r="B71" s="23">
        <v>894.5807067812799</v>
      </c>
      <c r="C71" s="23">
        <v>87.231136580706774</v>
      </c>
      <c r="D71" s="23">
        <v>493.72970391595032</v>
      </c>
      <c r="E71" s="23">
        <v>178.97039159503342</v>
      </c>
      <c r="F71" s="23">
        <v>75.559694364851964</v>
      </c>
      <c r="G71" s="23">
        <v>1730.0716332378224</v>
      </c>
      <c r="H71" s="40">
        <v>1047</v>
      </c>
    </row>
    <row r="72" spans="1:16" x14ac:dyDescent="0.3">
      <c r="A72" s="5" t="s">
        <v>23748</v>
      </c>
      <c r="B72" s="24">
        <v>343.00091928663358</v>
      </c>
      <c r="C72" s="24">
        <v>698.58429858429861</v>
      </c>
      <c r="D72" s="24">
        <v>265.41257584114726</v>
      </c>
      <c r="E72" s="24">
        <v>475.99393270821844</v>
      </c>
      <c r="F72" s="24">
        <v>465.30796102224673</v>
      </c>
      <c r="G72" s="24">
        <v>2248.2996874425444</v>
      </c>
      <c r="H72" s="93">
        <v>5439</v>
      </c>
    </row>
    <row r="73" spans="1:16" x14ac:dyDescent="0.3">
      <c r="A73" s="2"/>
      <c r="F73" s="13"/>
    </row>
    <row r="74" spans="1:16" x14ac:dyDescent="0.3">
      <c r="A74" s="4"/>
      <c r="B74" s="4"/>
      <c r="C74" s="4"/>
      <c r="D74" s="4"/>
      <c r="E74" s="4"/>
      <c r="F74" s="4"/>
      <c r="G74" s="4"/>
      <c r="H74" s="4"/>
      <c r="I74" s="4"/>
      <c r="J74" s="4"/>
    </row>
    <row r="75" spans="1:16" x14ac:dyDescent="0.3">
      <c r="A75" s="104" t="s">
        <v>23818</v>
      </c>
      <c r="B75" s="104"/>
      <c r="C75" s="45"/>
      <c r="D75" s="45"/>
      <c r="E75" s="45"/>
      <c r="F75" s="45"/>
      <c r="G75" s="45"/>
      <c r="H75" s="45"/>
      <c r="I75" s="45"/>
      <c r="J75" s="45"/>
    </row>
    <row r="76" spans="1:16" ht="15.6" x14ac:dyDescent="0.3">
      <c r="A76" s="105" t="s">
        <v>23864</v>
      </c>
      <c r="B76" s="106" t="s">
        <v>23865</v>
      </c>
      <c r="C76" s="106"/>
      <c r="D76" s="106"/>
      <c r="E76" s="106"/>
      <c r="F76" s="106"/>
      <c r="G76" s="106"/>
      <c r="H76" s="106"/>
      <c r="I76" s="106"/>
      <c r="J76" s="106"/>
      <c r="K76" s="106"/>
      <c r="L76" s="106"/>
      <c r="M76" s="106"/>
      <c r="N76" s="106"/>
      <c r="O76" s="106"/>
      <c r="P76" s="94"/>
    </row>
    <row r="77" spans="1:16" x14ac:dyDescent="0.3">
      <c r="A77" s="47"/>
      <c r="B77" s="98" t="s">
        <v>23788</v>
      </c>
      <c r="C77" s="100" t="s">
        <v>23758</v>
      </c>
      <c r="D77" s="100" t="s">
        <v>23759</v>
      </c>
      <c r="E77" s="100" t="s">
        <v>23760</v>
      </c>
      <c r="F77" s="101" t="s">
        <v>23761</v>
      </c>
      <c r="G77" s="102"/>
      <c r="H77" s="101" t="s">
        <v>23762</v>
      </c>
      <c r="I77" s="103"/>
      <c r="J77" s="103"/>
      <c r="K77" s="102"/>
      <c r="L77" s="101" t="s">
        <v>23763</v>
      </c>
      <c r="M77" s="102"/>
      <c r="N77" s="100" t="s">
        <v>23764</v>
      </c>
      <c r="O77" s="100" t="s">
        <v>23765</v>
      </c>
      <c r="P77" s="98" t="s">
        <v>23855</v>
      </c>
    </row>
    <row r="78" spans="1:16" x14ac:dyDescent="0.3">
      <c r="A78" s="48" t="s">
        <v>4</v>
      </c>
      <c r="B78" s="75" t="s">
        <v>23788</v>
      </c>
      <c r="C78" s="75" t="s">
        <v>14</v>
      </c>
      <c r="D78" s="75" t="s">
        <v>14</v>
      </c>
      <c r="E78" s="75" t="s">
        <v>14</v>
      </c>
      <c r="F78" s="48" t="s">
        <v>14</v>
      </c>
      <c r="G78" s="54" t="s">
        <v>53</v>
      </c>
      <c r="H78" s="48" t="s">
        <v>23866</v>
      </c>
      <c r="I78" s="3" t="s">
        <v>19</v>
      </c>
      <c r="J78" s="3" t="s">
        <v>14</v>
      </c>
      <c r="K78" s="54" t="s">
        <v>53</v>
      </c>
      <c r="L78" s="48" t="s">
        <v>19</v>
      </c>
      <c r="M78" s="54" t="s">
        <v>53</v>
      </c>
      <c r="N78" s="75" t="s">
        <v>19</v>
      </c>
      <c r="O78" s="75" t="s">
        <v>14</v>
      </c>
      <c r="P78" s="75"/>
    </row>
    <row r="79" spans="1:16" x14ac:dyDescent="0.3">
      <c r="A79" s="108"/>
      <c r="B79" s="109">
        <v>4</v>
      </c>
      <c r="C79" s="109">
        <v>4</v>
      </c>
      <c r="D79" s="109">
        <v>17</v>
      </c>
      <c r="E79" s="109">
        <v>12</v>
      </c>
      <c r="F79" s="110">
        <v>1</v>
      </c>
      <c r="G79" s="111">
        <v>9</v>
      </c>
      <c r="H79" s="110"/>
      <c r="I79" s="112">
        <v>16</v>
      </c>
      <c r="J79" s="112">
        <v>3</v>
      </c>
      <c r="K79" s="111">
        <v>4</v>
      </c>
      <c r="L79" s="110">
        <v>39</v>
      </c>
      <c r="M79" s="111">
        <v>27</v>
      </c>
      <c r="N79" s="109">
        <v>45</v>
      </c>
      <c r="O79" s="109"/>
      <c r="P79" s="109">
        <v>181</v>
      </c>
    </row>
    <row r="80" spans="1:16" x14ac:dyDescent="0.3">
      <c r="A80" s="108" t="s">
        <v>46</v>
      </c>
      <c r="B80" s="109">
        <v>49</v>
      </c>
      <c r="C80" s="109">
        <v>108</v>
      </c>
      <c r="D80" s="109">
        <v>333</v>
      </c>
      <c r="E80" s="109">
        <v>318</v>
      </c>
      <c r="F80" s="110">
        <v>63</v>
      </c>
      <c r="G80" s="111">
        <v>50</v>
      </c>
      <c r="H80" s="110"/>
      <c r="I80" s="112">
        <v>46</v>
      </c>
      <c r="J80" s="112">
        <v>49</v>
      </c>
      <c r="K80" s="111">
        <v>21</v>
      </c>
      <c r="L80" s="110">
        <v>272</v>
      </c>
      <c r="M80" s="111">
        <v>126</v>
      </c>
      <c r="N80" s="109">
        <v>365</v>
      </c>
      <c r="O80" s="109"/>
      <c r="P80" s="109">
        <v>1800</v>
      </c>
    </row>
    <row r="81" spans="1:19" x14ac:dyDescent="0.3">
      <c r="A81" s="108" t="s">
        <v>32</v>
      </c>
      <c r="B81" s="109">
        <v>18</v>
      </c>
      <c r="C81" s="109">
        <v>2</v>
      </c>
      <c r="D81" s="109">
        <v>3</v>
      </c>
      <c r="E81" s="109">
        <v>13</v>
      </c>
      <c r="F81" s="110"/>
      <c r="G81" s="111">
        <v>17</v>
      </c>
      <c r="H81" s="110"/>
      <c r="I81" s="112">
        <v>29</v>
      </c>
      <c r="J81" s="112"/>
      <c r="K81" s="111">
        <v>12</v>
      </c>
      <c r="L81" s="110">
        <v>221</v>
      </c>
      <c r="M81" s="111">
        <v>20</v>
      </c>
      <c r="N81" s="109">
        <v>461</v>
      </c>
      <c r="O81" s="109"/>
      <c r="P81" s="109">
        <v>796</v>
      </c>
    </row>
    <row r="82" spans="1:19" x14ac:dyDescent="0.3">
      <c r="A82" s="108" t="s">
        <v>16</v>
      </c>
      <c r="B82" s="109">
        <v>127</v>
      </c>
      <c r="C82" s="109">
        <v>142</v>
      </c>
      <c r="D82" s="109">
        <v>426</v>
      </c>
      <c r="E82" s="109">
        <v>405</v>
      </c>
      <c r="F82" s="110">
        <v>127</v>
      </c>
      <c r="G82" s="111">
        <v>211</v>
      </c>
      <c r="H82" s="110">
        <v>4</v>
      </c>
      <c r="I82" s="112">
        <v>305</v>
      </c>
      <c r="J82" s="112">
        <v>85</v>
      </c>
      <c r="K82" s="111">
        <v>302</v>
      </c>
      <c r="L82" s="110">
        <v>1115</v>
      </c>
      <c r="M82" s="111">
        <v>974</v>
      </c>
      <c r="N82" s="109">
        <v>1688</v>
      </c>
      <c r="O82" s="109">
        <v>5</v>
      </c>
      <c r="P82" s="109">
        <v>5916</v>
      </c>
    </row>
    <row r="83" spans="1:19" x14ac:dyDescent="0.3">
      <c r="A83" s="107" t="s">
        <v>23855</v>
      </c>
      <c r="B83" s="99">
        <v>198</v>
      </c>
      <c r="C83" s="99">
        <v>256</v>
      </c>
      <c r="D83" s="99">
        <v>779</v>
      </c>
      <c r="E83" s="99">
        <v>748</v>
      </c>
      <c r="F83" s="95">
        <v>191</v>
      </c>
      <c r="G83" s="97">
        <v>287</v>
      </c>
      <c r="H83" s="95">
        <v>4</v>
      </c>
      <c r="I83" s="96">
        <v>396</v>
      </c>
      <c r="J83" s="96">
        <v>137</v>
      </c>
      <c r="K83" s="97">
        <v>339</v>
      </c>
      <c r="L83" s="95">
        <v>1647</v>
      </c>
      <c r="M83" s="97">
        <v>1147</v>
      </c>
      <c r="N83" s="99">
        <v>2559</v>
      </c>
      <c r="O83" s="99">
        <v>5</v>
      </c>
      <c r="P83" s="99">
        <v>8693</v>
      </c>
    </row>
    <row r="84" spans="1:19" x14ac:dyDescent="0.3">
      <c r="A84" s="59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1"/>
    </row>
    <row r="85" spans="1:19" x14ac:dyDescent="0.3">
      <c r="A85" s="59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1"/>
    </row>
    <row r="86" spans="1:19" ht="15.6" x14ac:dyDescent="0.3">
      <c r="A86" s="25" t="s">
        <v>23825</v>
      </c>
      <c r="B86" s="17"/>
      <c r="C86" s="17"/>
      <c r="D86" s="17"/>
      <c r="E86" s="17"/>
      <c r="F86" s="2"/>
    </row>
    <row r="87" spans="1:19" x14ac:dyDescent="0.3">
      <c r="A87" s="4" t="s">
        <v>23864</v>
      </c>
      <c r="B87" s="47" t="s">
        <v>23867</v>
      </c>
      <c r="C87" s="4"/>
      <c r="D87" s="47"/>
      <c r="E87" s="4"/>
      <c r="F87" s="4"/>
      <c r="G87" s="4"/>
      <c r="H87" s="47"/>
      <c r="I87" s="4"/>
      <c r="J87" s="4"/>
      <c r="K87" s="4"/>
      <c r="L87" s="4"/>
      <c r="M87" s="4"/>
      <c r="N87" s="4"/>
      <c r="O87" s="47"/>
      <c r="P87" s="45"/>
      <c r="Q87" s="45"/>
      <c r="R87" s="57"/>
      <c r="S87" s="4"/>
    </row>
    <row r="88" spans="1:19" x14ac:dyDescent="0.3">
      <c r="A88" s="4"/>
      <c r="B88" s="51" t="s">
        <v>23788</v>
      </c>
      <c r="C88" s="53"/>
      <c r="D88" s="51" t="s">
        <v>19</v>
      </c>
      <c r="E88" s="52"/>
      <c r="F88" s="52"/>
      <c r="G88" s="53"/>
      <c r="H88" s="51" t="s">
        <v>14</v>
      </c>
      <c r="I88" s="52"/>
      <c r="J88" s="52"/>
      <c r="K88" s="52"/>
      <c r="L88" s="52"/>
      <c r="M88" s="52"/>
      <c r="N88" s="53"/>
      <c r="O88" s="51" t="s">
        <v>53</v>
      </c>
      <c r="P88" s="52"/>
      <c r="Q88" s="52"/>
      <c r="R88" s="53"/>
      <c r="S88" s="4" t="s">
        <v>23855</v>
      </c>
    </row>
    <row r="89" spans="1:19" x14ac:dyDescent="0.3">
      <c r="A89" s="3" t="s">
        <v>4</v>
      </c>
      <c r="B89" s="62" t="s">
        <v>23788</v>
      </c>
      <c r="C89" s="63" t="s">
        <v>23762</v>
      </c>
      <c r="D89" s="62" t="s">
        <v>23788</v>
      </c>
      <c r="E89" s="63" t="s">
        <v>23762</v>
      </c>
      <c r="F89" s="63" t="s">
        <v>23763</v>
      </c>
      <c r="G89" s="63" t="s">
        <v>23764</v>
      </c>
      <c r="H89" s="62" t="s">
        <v>23788</v>
      </c>
      <c r="I89" s="63" t="s">
        <v>23758</v>
      </c>
      <c r="J89" s="63" t="s">
        <v>23759</v>
      </c>
      <c r="K89" s="63" t="s">
        <v>23760</v>
      </c>
      <c r="L89" s="63" t="s">
        <v>23761</v>
      </c>
      <c r="M89" s="63" t="s">
        <v>23762</v>
      </c>
      <c r="N89" s="63" t="s">
        <v>23765</v>
      </c>
      <c r="O89" s="62" t="s">
        <v>23788</v>
      </c>
      <c r="P89" s="63" t="s">
        <v>23761</v>
      </c>
      <c r="Q89" s="63" t="s">
        <v>23762</v>
      </c>
      <c r="R89" s="64" t="s">
        <v>23763</v>
      </c>
      <c r="S89" s="3"/>
    </row>
    <row r="90" spans="1:19" x14ac:dyDescent="0.3">
      <c r="A90" s="113"/>
      <c r="B90" s="114"/>
      <c r="C90" s="90"/>
      <c r="D90" s="114">
        <v>2</v>
      </c>
      <c r="E90" s="90">
        <v>16</v>
      </c>
      <c r="F90" s="90">
        <v>39</v>
      </c>
      <c r="G90" s="90">
        <v>45</v>
      </c>
      <c r="H90" s="114"/>
      <c r="I90" s="90">
        <v>4</v>
      </c>
      <c r="J90" s="90">
        <v>17</v>
      </c>
      <c r="K90" s="90">
        <v>12</v>
      </c>
      <c r="L90" s="90">
        <v>1</v>
      </c>
      <c r="M90" s="90">
        <v>3</v>
      </c>
      <c r="N90" s="90"/>
      <c r="O90" s="114">
        <v>2</v>
      </c>
      <c r="P90" s="115">
        <v>9</v>
      </c>
      <c r="Q90" s="115">
        <v>4</v>
      </c>
      <c r="R90" s="116">
        <v>27</v>
      </c>
      <c r="S90" s="90">
        <v>181</v>
      </c>
    </row>
    <row r="91" spans="1:19" x14ac:dyDescent="0.3">
      <c r="A91" s="113" t="s">
        <v>46</v>
      </c>
      <c r="B91" s="114">
        <v>1</v>
      </c>
      <c r="C91" s="90"/>
      <c r="D91" s="114">
        <v>14</v>
      </c>
      <c r="E91" s="90">
        <v>46</v>
      </c>
      <c r="F91" s="90">
        <v>272</v>
      </c>
      <c r="G91" s="90">
        <v>365</v>
      </c>
      <c r="H91" s="114">
        <v>32</v>
      </c>
      <c r="I91" s="90">
        <v>108</v>
      </c>
      <c r="J91" s="90">
        <v>333</v>
      </c>
      <c r="K91" s="90">
        <v>318</v>
      </c>
      <c r="L91" s="90">
        <v>63</v>
      </c>
      <c r="M91" s="90">
        <v>49</v>
      </c>
      <c r="N91" s="90"/>
      <c r="O91" s="114">
        <v>2</v>
      </c>
      <c r="P91" s="115">
        <v>50</v>
      </c>
      <c r="Q91" s="115">
        <v>21</v>
      </c>
      <c r="R91" s="116">
        <v>126</v>
      </c>
      <c r="S91" s="90">
        <v>1800</v>
      </c>
    </row>
    <row r="92" spans="1:19" x14ac:dyDescent="0.3">
      <c r="A92" s="113" t="s">
        <v>32</v>
      </c>
      <c r="B92" s="114"/>
      <c r="C92" s="90"/>
      <c r="D92" s="114">
        <v>16</v>
      </c>
      <c r="E92" s="90">
        <v>29</v>
      </c>
      <c r="F92" s="90">
        <v>221</v>
      </c>
      <c r="G92" s="90">
        <v>461</v>
      </c>
      <c r="H92" s="114">
        <v>1</v>
      </c>
      <c r="I92" s="90">
        <v>2</v>
      </c>
      <c r="J92" s="90">
        <v>3</v>
      </c>
      <c r="K92" s="90">
        <v>13</v>
      </c>
      <c r="L92" s="90"/>
      <c r="M92" s="90"/>
      <c r="N92" s="90"/>
      <c r="O92" s="114">
        <v>1</v>
      </c>
      <c r="P92" s="115">
        <v>17</v>
      </c>
      <c r="Q92" s="115">
        <v>12</v>
      </c>
      <c r="R92" s="116">
        <v>20</v>
      </c>
      <c r="S92" s="90">
        <v>796</v>
      </c>
    </row>
    <row r="93" spans="1:19" x14ac:dyDescent="0.3">
      <c r="A93" s="113" t="s">
        <v>16</v>
      </c>
      <c r="B93" s="114">
        <v>4</v>
      </c>
      <c r="C93" s="90">
        <v>4</v>
      </c>
      <c r="D93" s="114">
        <v>63</v>
      </c>
      <c r="E93" s="90">
        <v>305</v>
      </c>
      <c r="F93" s="90">
        <v>1115</v>
      </c>
      <c r="G93" s="90">
        <v>1688</v>
      </c>
      <c r="H93" s="114">
        <v>28</v>
      </c>
      <c r="I93" s="90">
        <v>142</v>
      </c>
      <c r="J93" s="90">
        <v>426</v>
      </c>
      <c r="K93" s="90">
        <v>405</v>
      </c>
      <c r="L93" s="90">
        <v>127</v>
      </c>
      <c r="M93" s="90">
        <v>85</v>
      </c>
      <c r="N93" s="90">
        <v>5</v>
      </c>
      <c r="O93" s="114">
        <v>32</v>
      </c>
      <c r="P93" s="115">
        <v>211</v>
      </c>
      <c r="Q93" s="115">
        <v>302</v>
      </c>
      <c r="R93" s="116">
        <v>974</v>
      </c>
      <c r="S93" s="90">
        <v>5916</v>
      </c>
    </row>
    <row r="94" spans="1:19" x14ac:dyDescent="0.3">
      <c r="A94" s="5" t="s">
        <v>23855</v>
      </c>
      <c r="B94" s="50">
        <v>5</v>
      </c>
      <c r="C94" s="24">
        <v>4</v>
      </c>
      <c r="D94" s="50">
        <v>95</v>
      </c>
      <c r="E94" s="24">
        <v>396</v>
      </c>
      <c r="F94" s="24">
        <v>1647</v>
      </c>
      <c r="G94" s="24">
        <v>2559</v>
      </c>
      <c r="H94" s="50">
        <v>61</v>
      </c>
      <c r="I94" s="24">
        <v>256</v>
      </c>
      <c r="J94" s="24">
        <v>779</v>
      </c>
      <c r="K94" s="24">
        <v>748</v>
      </c>
      <c r="L94" s="24">
        <v>191</v>
      </c>
      <c r="M94" s="24">
        <v>137</v>
      </c>
      <c r="N94" s="24">
        <v>5</v>
      </c>
      <c r="O94" s="50">
        <v>37</v>
      </c>
      <c r="P94" s="24">
        <v>287</v>
      </c>
      <c r="Q94" s="24">
        <v>339</v>
      </c>
      <c r="R94" s="56">
        <v>1147</v>
      </c>
      <c r="S94" s="24">
        <v>8693</v>
      </c>
    </row>
    <row r="95" spans="1:19" x14ac:dyDescent="0.3">
      <c r="A95" s="2"/>
      <c r="B95" s="17"/>
      <c r="C95" s="17"/>
      <c r="D95" s="17"/>
      <c r="E95" s="17"/>
      <c r="F95" s="2"/>
    </row>
    <row r="96" spans="1:19" x14ac:dyDescent="0.3">
      <c r="A96" s="2"/>
      <c r="B96" s="17"/>
      <c r="C96" s="17"/>
      <c r="D96" s="17"/>
      <c r="E96" s="17"/>
      <c r="F96" s="2"/>
    </row>
    <row r="97" spans="1:13" x14ac:dyDescent="0.3">
      <c r="A97" s="2"/>
      <c r="B97" s="17"/>
      <c r="C97" s="17"/>
      <c r="D97" s="17"/>
      <c r="E97" s="17"/>
      <c r="F97" s="2"/>
    </row>
    <row r="98" spans="1:13" x14ac:dyDescent="0.3">
      <c r="A98" s="2"/>
      <c r="B98" s="17"/>
      <c r="C98" s="17"/>
      <c r="D98" s="17"/>
      <c r="E98" s="17"/>
      <c r="F98" s="2"/>
    </row>
    <row r="99" spans="1:13" ht="15.6" x14ac:dyDescent="0.3">
      <c r="A99" s="25" t="s">
        <v>23819</v>
      </c>
      <c r="B99" s="17"/>
      <c r="C99" s="17"/>
      <c r="D99" s="17"/>
      <c r="E99" s="17"/>
      <c r="F99" s="2"/>
    </row>
    <row r="100" spans="1:13" ht="15" thickBot="1" x14ac:dyDescent="0.35">
      <c r="A100" s="4" t="s">
        <v>23864</v>
      </c>
      <c r="B100" s="4" t="s">
        <v>23868</v>
      </c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</row>
    <row r="101" spans="1:13" ht="15" thickBot="1" x14ac:dyDescent="0.35">
      <c r="A101" s="4"/>
      <c r="B101" s="28" t="s">
        <v>23788</v>
      </c>
      <c r="C101" s="30"/>
      <c r="D101" s="28" t="s">
        <v>19</v>
      </c>
      <c r="E101" s="29"/>
      <c r="F101" s="30"/>
      <c r="G101" s="28" t="s">
        <v>14</v>
      </c>
      <c r="H101" s="29"/>
      <c r="I101" s="30"/>
      <c r="J101" s="28" t="s">
        <v>53</v>
      </c>
      <c r="K101" s="29"/>
      <c r="L101" s="30"/>
      <c r="M101" s="4" t="s">
        <v>23855</v>
      </c>
    </row>
    <row r="102" spans="1:13" x14ac:dyDescent="0.3">
      <c r="A102" s="3" t="s">
        <v>23869</v>
      </c>
      <c r="B102" s="3" t="s">
        <v>23860</v>
      </c>
      <c r="C102" s="3" t="s">
        <v>23861</v>
      </c>
      <c r="D102" s="3" t="s">
        <v>23860</v>
      </c>
      <c r="E102" s="3" t="s">
        <v>23861</v>
      </c>
      <c r="F102" s="3" t="s">
        <v>23788</v>
      </c>
      <c r="G102" s="3" t="s">
        <v>23860</v>
      </c>
      <c r="H102" s="3" t="s">
        <v>23861</v>
      </c>
      <c r="I102" s="3" t="s">
        <v>23788</v>
      </c>
      <c r="J102" s="3" t="s">
        <v>23860</v>
      </c>
      <c r="K102" s="3" t="s">
        <v>23861</v>
      </c>
      <c r="L102" s="3" t="s">
        <v>23788</v>
      </c>
      <c r="M102" s="3"/>
    </row>
    <row r="103" spans="1:13" x14ac:dyDescent="0.3">
      <c r="A103" s="117"/>
      <c r="B103" s="118">
        <v>1</v>
      </c>
      <c r="C103" s="118">
        <v>4</v>
      </c>
      <c r="D103" s="118">
        <v>58</v>
      </c>
      <c r="E103" s="118">
        <v>36</v>
      </c>
      <c r="F103" s="118">
        <v>1</v>
      </c>
      <c r="G103" s="118">
        <v>31</v>
      </c>
      <c r="H103" s="118">
        <v>29</v>
      </c>
      <c r="I103" s="118">
        <v>1</v>
      </c>
      <c r="J103" s="118">
        <v>22</v>
      </c>
      <c r="K103" s="118">
        <v>15</v>
      </c>
      <c r="L103" s="118"/>
      <c r="M103" s="118">
        <v>198</v>
      </c>
    </row>
    <row r="104" spans="1:13" x14ac:dyDescent="0.3">
      <c r="A104" s="119" t="s">
        <v>23758</v>
      </c>
      <c r="B104" s="118"/>
      <c r="C104" s="118"/>
      <c r="D104" s="118"/>
      <c r="E104" s="118"/>
      <c r="F104" s="118"/>
      <c r="G104" s="118">
        <v>185</v>
      </c>
      <c r="H104" s="118">
        <v>68</v>
      </c>
      <c r="I104" s="118">
        <v>3</v>
      </c>
      <c r="J104" s="118"/>
      <c r="K104" s="118"/>
      <c r="L104" s="118"/>
      <c r="M104" s="118">
        <v>256</v>
      </c>
    </row>
    <row r="105" spans="1:13" x14ac:dyDescent="0.3">
      <c r="A105" s="119" t="s">
        <v>23759</v>
      </c>
      <c r="B105" s="118"/>
      <c r="C105" s="118"/>
      <c r="D105" s="118"/>
      <c r="E105" s="118"/>
      <c r="F105" s="118"/>
      <c r="G105" s="118">
        <v>351</v>
      </c>
      <c r="H105" s="118">
        <v>419</v>
      </c>
      <c r="I105" s="118">
        <v>9</v>
      </c>
      <c r="J105" s="118"/>
      <c r="K105" s="118"/>
      <c r="L105" s="118"/>
      <c r="M105" s="118">
        <v>779</v>
      </c>
    </row>
    <row r="106" spans="1:13" x14ac:dyDescent="0.3">
      <c r="A106" s="119" t="s">
        <v>23760</v>
      </c>
      <c r="B106" s="118"/>
      <c r="C106" s="118"/>
      <c r="D106" s="118"/>
      <c r="E106" s="118"/>
      <c r="F106" s="118"/>
      <c r="G106" s="118">
        <v>442</v>
      </c>
      <c r="H106" s="118">
        <v>294</v>
      </c>
      <c r="I106" s="118">
        <v>12</v>
      </c>
      <c r="J106" s="118"/>
      <c r="K106" s="118"/>
      <c r="L106" s="118"/>
      <c r="M106" s="118">
        <v>748</v>
      </c>
    </row>
    <row r="107" spans="1:13" x14ac:dyDescent="0.3">
      <c r="A107" s="119" t="s">
        <v>23761</v>
      </c>
      <c r="B107" s="118"/>
      <c r="C107" s="118"/>
      <c r="D107" s="118"/>
      <c r="E107" s="118"/>
      <c r="F107" s="118"/>
      <c r="G107" s="118">
        <v>121</v>
      </c>
      <c r="H107" s="118">
        <v>68</v>
      </c>
      <c r="I107" s="118">
        <v>2</v>
      </c>
      <c r="J107" s="118">
        <v>251</v>
      </c>
      <c r="K107" s="118">
        <v>36</v>
      </c>
      <c r="L107" s="118"/>
      <c r="M107" s="118">
        <v>478</v>
      </c>
    </row>
    <row r="108" spans="1:13" ht="13.2" customHeight="1" x14ac:dyDescent="0.3">
      <c r="A108" s="119" t="s">
        <v>23762</v>
      </c>
      <c r="B108" s="118"/>
      <c r="C108" s="118">
        <v>4</v>
      </c>
      <c r="D108" s="118">
        <v>381</v>
      </c>
      <c r="E108" s="118">
        <v>14</v>
      </c>
      <c r="F108" s="118">
        <v>1</v>
      </c>
      <c r="G108" s="118">
        <v>83</v>
      </c>
      <c r="H108" s="118">
        <v>51</v>
      </c>
      <c r="I108" s="118">
        <v>3</v>
      </c>
      <c r="J108" s="118">
        <v>236</v>
      </c>
      <c r="K108" s="118">
        <v>99</v>
      </c>
      <c r="L108" s="118">
        <v>4</v>
      </c>
      <c r="M108" s="118">
        <v>876</v>
      </c>
    </row>
    <row r="109" spans="1:13" x14ac:dyDescent="0.3">
      <c r="A109" s="119" t="s">
        <v>23763</v>
      </c>
      <c r="B109" s="118"/>
      <c r="C109" s="118"/>
      <c r="D109" s="118">
        <v>1627</v>
      </c>
      <c r="E109" s="118">
        <v>18</v>
      </c>
      <c r="F109" s="118">
        <v>2</v>
      </c>
      <c r="G109" s="118"/>
      <c r="H109" s="118"/>
      <c r="I109" s="118"/>
      <c r="J109" s="118">
        <v>598</v>
      </c>
      <c r="K109" s="118">
        <v>532</v>
      </c>
      <c r="L109" s="118">
        <v>17</v>
      </c>
      <c r="M109" s="118">
        <v>2794</v>
      </c>
    </row>
    <row r="110" spans="1:13" x14ac:dyDescent="0.3">
      <c r="A110" s="119" t="s">
        <v>23764</v>
      </c>
      <c r="B110" s="118"/>
      <c r="C110" s="118"/>
      <c r="D110" s="118">
        <v>1166</v>
      </c>
      <c r="E110" s="118">
        <v>1350</v>
      </c>
      <c r="F110" s="118">
        <v>43</v>
      </c>
      <c r="G110" s="118"/>
      <c r="H110" s="118"/>
      <c r="I110" s="118"/>
      <c r="J110" s="118"/>
      <c r="K110" s="118"/>
      <c r="L110" s="118"/>
      <c r="M110" s="118">
        <v>2559</v>
      </c>
    </row>
    <row r="111" spans="1:13" x14ac:dyDescent="0.3">
      <c r="A111" s="120" t="s">
        <v>23765</v>
      </c>
      <c r="B111" s="118"/>
      <c r="C111" s="118"/>
      <c r="D111" s="118"/>
      <c r="E111" s="118"/>
      <c r="F111" s="118"/>
      <c r="G111" s="118">
        <v>5</v>
      </c>
      <c r="H111" s="118"/>
      <c r="I111" s="118"/>
      <c r="J111" s="118"/>
      <c r="K111" s="118"/>
      <c r="L111" s="118"/>
      <c r="M111" s="118">
        <v>5</v>
      </c>
    </row>
    <row r="112" spans="1:13" x14ac:dyDescent="0.3">
      <c r="A112" s="5" t="s">
        <v>23855</v>
      </c>
      <c r="B112" s="8">
        <v>1</v>
      </c>
      <c r="C112" s="8">
        <v>8</v>
      </c>
      <c r="D112" s="8">
        <v>3232</v>
      </c>
      <c r="E112" s="8">
        <v>1418</v>
      </c>
      <c r="F112" s="8">
        <v>47</v>
      </c>
      <c r="G112" s="8">
        <v>1218</v>
      </c>
      <c r="H112" s="8">
        <v>929</v>
      </c>
      <c r="I112" s="8">
        <v>30</v>
      </c>
      <c r="J112" s="8">
        <v>1107</v>
      </c>
      <c r="K112" s="8">
        <v>682</v>
      </c>
      <c r="L112" s="8">
        <v>21</v>
      </c>
      <c r="M112" s="8">
        <v>8693</v>
      </c>
    </row>
    <row r="113" spans="1:14" ht="18.600000000000001" customHeight="1" x14ac:dyDescent="0.3">
      <c r="A113" s="25" t="s">
        <v>23826</v>
      </c>
      <c r="B113" s="17"/>
      <c r="C113" s="17"/>
      <c r="D113" s="17"/>
      <c r="E113" s="17"/>
      <c r="F113" s="2"/>
    </row>
    <row r="114" spans="1:14" ht="15" thickBot="1" x14ac:dyDescent="0.35">
      <c r="A114" s="4" t="s">
        <v>23864</v>
      </c>
      <c r="B114" s="47" t="s">
        <v>23868</v>
      </c>
      <c r="C114" s="57"/>
      <c r="D114" s="47"/>
      <c r="E114" s="45"/>
      <c r="F114" s="57"/>
      <c r="G114" s="4"/>
      <c r="H114" s="4"/>
      <c r="I114" s="4"/>
      <c r="J114" s="47"/>
      <c r="K114" s="45"/>
      <c r="L114" s="57"/>
      <c r="M114" s="4"/>
    </row>
    <row r="115" spans="1:14" ht="15" thickBot="1" x14ac:dyDescent="0.35">
      <c r="A115" s="4"/>
      <c r="B115" s="28" t="s">
        <v>23788</v>
      </c>
      <c r="C115" s="30"/>
      <c r="D115" s="28" t="s">
        <v>19</v>
      </c>
      <c r="E115" s="29"/>
      <c r="F115" s="30"/>
      <c r="G115" s="28" t="s">
        <v>14</v>
      </c>
      <c r="H115" s="29"/>
      <c r="I115" s="30"/>
      <c r="J115" s="28" t="s">
        <v>53</v>
      </c>
      <c r="K115" s="29"/>
      <c r="L115" s="30"/>
      <c r="M115" s="4" t="s">
        <v>23855</v>
      </c>
    </row>
    <row r="116" spans="1:14" x14ac:dyDescent="0.3">
      <c r="A116" s="3" t="s">
        <v>4</v>
      </c>
      <c r="B116" s="3" t="s">
        <v>23860</v>
      </c>
      <c r="C116" s="3" t="s">
        <v>23861</v>
      </c>
      <c r="D116" s="3" t="s">
        <v>23860</v>
      </c>
      <c r="E116" s="3" t="s">
        <v>23861</v>
      </c>
      <c r="F116" s="3" t="s">
        <v>23788</v>
      </c>
      <c r="G116" s="3" t="s">
        <v>23860</v>
      </c>
      <c r="H116" s="3" t="s">
        <v>23861</v>
      </c>
      <c r="I116" s="3" t="s">
        <v>23788</v>
      </c>
      <c r="J116" s="3" t="s">
        <v>23860</v>
      </c>
      <c r="K116" s="3" t="s">
        <v>23861</v>
      </c>
      <c r="L116" s="3" t="s">
        <v>23788</v>
      </c>
      <c r="M116" s="3"/>
    </row>
    <row r="117" spans="1:14" x14ac:dyDescent="0.3">
      <c r="A117" s="113"/>
      <c r="B117" s="114"/>
      <c r="C117" s="116"/>
      <c r="D117" s="114">
        <v>88</v>
      </c>
      <c r="E117" s="115">
        <v>13</v>
      </c>
      <c r="F117" s="116">
        <v>1</v>
      </c>
      <c r="G117" s="90">
        <v>21</v>
      </c>
      <c r="H117" s="90">
        <v>14</v>
      </c>
      <c r="I117" s="90">
        <v>2</v>
      </c>
      <c r="J117" s="114">
        <v>21</v>
      </c>
      <c r="K117" s="115">
        <v>21</v>
      </c>
      <c r="L117" s="116"/>
      <c r="M117" s="90">
        <v>181</v>
      </c>
    </row>
    <row r="118" spans="1:14" x14ac:dyDescent="0.3">
      <c r="A118" s="121" t="s">
        <v>46</v>
      </c>
      <c r="B118" s="114"/>
      <c r="C118" s="116">
        <v>1</v>
      </c>
      <c r="D118" s="114">
        <v>482</v>
      </c>
      <c r="E118" s="115">
        <v>209</v>
      </c>
      <c r="F118" s="116">
        <v>6</v>
      </c>
      <c r="G118" s="90">
        <v>442</v>
      </c>
      <c r="H118" s="90">
        <v>450</v>
      </c>
      <c r="I118" s="90">
        <v>11</v>
      </c>
      <c r="J118" s="114">
        <v>117</v>
      </c>
      <c r="K118" s="115">
        <v>79</v>
      </c>
      <c r="L118" s="116">
        <v>3</v>
      </c>
      <c r="M118" s="90">
        <v>1800</v>
      </c>
    </row>
    <row r="119" spans="1:14" x14ac:dyDescent="0.3">
      <c r="A119" s="121" t="s">
        <v>32</v>
      </c>
      <c r="B119" s="114"/>
      <c r="C119" s="116"/>
      <c r="D119" s="114">
        <v>356</v>
      </c>
      <c r="E119" s="115">
        <v>363</v>
      </c>
      <c r="F119" s="116">
        <v>8</v>
      </c>
      <c r="G119" s="90">
        <v>10</v>
      </c>
      <c r="H119" s="90">
        <v>9</v>
      </c>
      <c r="I119" s="90"/>
      <c r="J119" s="114">
        <v>38</v>
      </c>
      <c r="K119" s="115">
        <v>11</v>
      </c>
      <c r="L119" s="116">
        <v>1</v>
      </c>
      <c r="M119" s="90">
        <v>796</v>
      </c>
    </row>
    <row r="120" spans="1:14" x14ac:dyDescent="0.3">
      <c r="A120" s="121" t="s">
        <v>16</v>
      </c>
      <c r="B120" s="114">
        <v>1</v>
      </c>
      <c r="C120" s="116">
        <v>7</v>
      </c>
      <c r="D120" s="114">
        <v>2306</v>
      </c>
      <c r="E120" s="115">
        <v>833</v>
      </c>
      <c r="F120" s="116">
        <v>32</v>
      </c>
      <c r="G120" s="90">
        <v>745</v>
      </c>
      <c r="H120" s="90">
        <v>456</v>
      </c>
      <c r="I120" s="90">
        <v>17</v>
      </c>
      <c r="J120" s="114">
        <v>931</v>
      </c>
      <c r="K120" s="115">
        <v>571</v>
      </c>
      <c r="L120" s="116">
        <v>17</v>
      </c>
      <c r="M120" s="90">
        <v>5916</v>
      </c>
    </row>
    <row r="121" spans="1:14" x14ac:dyDescent="0.3">
      <c r="A121" s="5" t="s">
        <v>23855</v>
      </c>
      <c r="B121" s="50">
        <v>1</v>
      </c>
      <c r="C121" s="56">
        <v>8</v>
      </c>
      <c r="D121" s="50">
        <v>3232</v>
      </c>
      <c r="E121" s="24">
        <v>1418</v>
      </c>
      <c r="F121" s="56">
        <v>47</v>
      </c>
      <c r="G121" s="24">
        <v>1218</v>
      </c>
      <c r="H121" s="24">
        <v>929</v>
      </c>
      <c r="I121" s="24">
        <v>30</v>
      </c>
      <c r="J121" s="50">
        <v>1107</v>
      </c>
      <c r="K121" s="24">
        <v>682</v>
      </c>
      <c r="L121" s="56">
        <v>21</v>
      </c>
      <c r="M121" s="24">
        <v>8693</v>
      </c>
    </row>
    <row r="122" spans="1:14" x14ac:dyDescent="0.3">
      <c r="A122" s="59"/>
      <c r="B122" s="65"/>
      <c r="C122" s="65"/>
      <c r="D122" s="65"/>
      <c r="E122" s="65"/>
      <c r="F122" s="65"/>
      <c r="G122" s="65"/>
      <c r="H122" s="65"/>
      <c r="I122" s="65"/>
      <c r="J122" s="65"/>
      <c r="K122" s="65"/>
      <c r="L122" s="65"/>
      <c r="M122" s="65"/>
      <c r="N122" s="61"/>
    </row>
    <row r="123" spans="1:14" x14ac:dyDescent="0.3">
      <c r="A123" s="66"/>
      <c r="B123" s="67"/>
      <c r="C123" s="67"/>
      <c r="D123" s="67"/>
      <c r="E123" s="67"/>
      <c r="F123" s="66"/>
      <c r="G123" s="61"/>
      <c r="H123" s="61"/>
      <c r="I123" s="61"/>
      <c r="J123" s="61"/>
      <c r="K123" s="61"/>
      <c r="L123" s="61"/>
      <c r="M123" s="61"/>
      <c r="N123" s="61"/>
    </row>
    <row r="124" spans="1:14" x14ac:dyDescent="0.3">
      <c r="A124" s="2"/>
      <c r="B124" s="17"/>
      <c r="C124" s="17"/>
      <c r="D124" s="17"/>
      <c r="E124" s="17"/>
      <c r="F124" s="2"/>
    </row>
    <row r="125" spans="1:14" x14ac:dyDescent="0.3">
      <c r="A125" s="2"/>
      <c r="B125" s="17"/>
      <c r="C125" s="17"/>
      <c r="D125" s="17"/>
      <c r="E125" s="17"/>
      <c r="F125" s="2"/>
    </row>
    <row r="126" spans="1:14" x14ac:dyDescent="0.3">
      <c r="A126" s="5"/>
      <c r="B126" s="22"/>
      <c r="C126" s="22"/>
      <c r="D126" s="22"/>
      <c r="E126" s="22"/>
      <c r="F126" s="5"/>
      <c r="G126" s="8"/>
      <c r="H126" s="8"/>
      <c r="I126" s="8"/>
      <c r="J126" s="8"/>
    </row>
    <row r="127" spans="1:14" ht="15.6" x14ac:dyDescent="0.3">
      <c r="A127" s="25" t="s">
        <v>23820</v>
      </c>
      <c r="F127" s="13"/>
    </row>
    <row r="128" spans="1:14" x14ac:dyDescent="0.3">
      <c r="A128" t="s">
        <v>23750</v>
      </c>
      <c r="B128" t="s">
        <v>23749</v>
      </c>
      <c r="F128" t="s">
        <v>23845</v>
      </c>
      <c r="G128" s="4"/>
      <c r="H128" s="4"/>
      <c r="I128" s="4"/>
    </row>
    <row r="129" spans="1:36" x14ac:dyDescent="0.3">
      <c r="A129" t="s">
        <v>23747</v>
      </c>
      <c r="B129" t="s">
        <v>23751</v>
      </c>
      <c r="C129" t="s">
        <v>23746</v>
      </c>
      <c r="D129" t="s">
        <v>23752</v>
      </c>
      <c r="E129" t="s">
        <v>23748</v>
      </c>
      <c r="F129" t="s">
        <v>23748</v>
      </c>
      <c r="G129" s="3" t="s">
        <v>23762</v>
      </c>
      <c r="H129" s="3" t="s">
        <v>23765</v>
      </c>
      <c r="I129" s="3" t="s">
        <v>23748</v>
      </c>
      <c r="Y129" s="61"/>
      <c r="Z129" s="61"/>
      <c r="AA129" s="61"/>
      <c r="AB129" s="61"/>
      <c r="AC129" s="61"/>
      <c r="AD129" s="61"/>
      <c r="AE129" s="61"/>
      <c r="AF129" s="61"/>
      <c r="AG129" s="61"/>
      <c r="AH129" s="61"/>
      <c r="AI129" s="61"/>
      <c r="AJ129" s="61"/>
    </row>
    <row r="130" spans="1:36" ht="15.6" x14ac:dyDescent="0.3">
      <c r="A130" s="2">
        <v>0</v>
      </c>
      <c r="B130" s="23">
        <v>33</v>
      </c>
      <c r="C130" s="23">
        <v>9</v>
      </c>
      <c r="D130" s="23"/>
      <c r="E130" s="23">
        <v>42</v>
      </c>
      <c r="F130" s="23">
        <v>42</v>
      </c>
      <c r="I130">
        <v>9</v>
      </c>
      <c r="O130" s="73" t="s">
        <v>23844</v>
      </c>
      <c r="P130" s="73"/>
      <c r="Q130" s="73"/>
      <c r="S130" s="46"/>
      <c r="T130" s="46"/>
      <c r="U130" s="46"/>
      <c r="Y130" s="61"/>
      <c r="Z130" s="61"/>
      <c r="AA130" s="61"/>
      <c r="AB130" s="61"/>
      <c r="AC130" s="61"/>
      <c r="AD130" s="61"/>
      <c r="AE130" s="69"/>
      <c r="AF130" s="69"/>
      <c r="AG130" s="69"/>
      <c r="AH130" s="61"/>
      <c r="AI130" s="61"/>
      <c r="AJ130" s="61"/>
    </row>
    <row r="131" spans="1:36" x14ac:dyDescent="0.3">
      <c r="A131" s="2">
        <v>1</v>
      </c>
      <c r="B131" s="23">
        <v>5</v>
      </c>
      <c r="C131" s="23">
        <v>11</v>
      </c>
      <c r="D131" s="23"/>
      <c r="E131" s="23">
        <v>16</v>
      </c>
      <c r="F131" s="23">
        <v>16</v>
      </c>
      <c r="I131">
        <v>2</v>
      </c>
      <c r="O131" s="32"/>
      <c r="P131" s="18" t="b">
        <v>0</v>
      </c>
      <c r="Q131" s="18" t="b">
        <v>1</v>
      </c>
      <c r="R131" s="18" t="s">
        <v>23788</v>
      </c>
      <c r="S131" s="18" t="s">
        <v>23748</v>
      </c>
      <c r="T131" s="18" t="s">
        <v>23771</v>
      </c>
      <c r="U131" s="18" t="s">
        <v>23762</v>
      </c>
      <c r="V131" s="18" t="s">
        <v>23765</v>
      </c>
      <c r="W131" s="18" t="s">
        <v>23823</v>
      </c>
      <c r="Y131" s="61"/>
      <c r="Z131" s="61"/>
      <c r="AA131" s="60"/>
      <c r="AB131" s="60"/>
      <c r="AC131" s="60"/>
      <c r="AD131" s="60"/>
      <c r="AE131" s="60"/>
      <c r="AF131" s="60"/>
      <c r="AG131" s="60"/>
      <c r="AH131" s="60"/>
      <c r="AI131" s="60"/>
      <c r="AJ131" s="61"/>
    </row>
    <row r="132" spans="1:36" x14ac:dyDescent="0.3">
      <c r="A132" s="2">
        <v>2</v>
      </c>
      <c r="B132" s="23">
        <v>3</v>
      </c>
      <c r="C132" s="23">
        <v>10</v>
      </c>
      <c r="D132" s="23">
        <v>1</v>
      </c>
      <c r="E132" s="23">
        <v>14</v>
      </c>
      <c r="F132" s="23">
        <v>14</v>
      </c>
      <c r="I132">
        <v>8</v>
      </c>
      <c r="M132" s="23">
        <v>0</v>
      </c>
      <c r="N132">
        <v>5</v>
      </c>
      <c r="O132" s="31" t="str">
        <f>M132&amp;"-"&amp;N132</f>
        <v>0-5</v>
      </c>
      <c r="P132" s="33">
        <f>SUMIF($A$130:$A$208,"&lt;=5",B$130:B$208)</f>
        <v>62</v>
      </c>
      <c r="Q132" s="33">
        <f t="shared" ref="Q132:W132" si="0">SUMIF($A$130:$A$208,"&lt;=5",C$130:C$208)</f>
        <v>51</v>
      </c>
      <c r="R132" s="33">
        <f>SUMIF($A$130:$A$208,"&lt;=5",D$130:D$208)</f>
        <v>2</v>
      </c>
      <c r="S132" s="33">
        <f t="shared" si="0"/>
        <v>115</v>
      </c>
      <c r="T132" s="33">
        <f t="shared" si="0"/>
        <v>115</v>
      </c>
      <c r="U132" s="33">
        <f t="shared" si="0"/>
        <v>0</v>
      </c>
      <c r="V132" s="33">
        <f t="shared" si="0"/>
        <v>0</v>
      </c>
      <c r="W132" s="33">
        <f t="shared" si="0"/>
        <v>29</v>
      </c>
      <c r="Y132" s="70"/>
      <c r="Z132" s="61"/>
      <c r="AA132" s="65"/>
      <c r="AB132" s="61"/>
      <c r="AC132" s="61"/>
      <c r="AD132" s="61"/>
      <c r="AE132" s="61"/>
      <c r="AF132" s="61"/>
      <c r="AG132" s="61"/>
      <c r="AH132" s="61"/>
      <c r="AI132" s="61"/>
      <c r="AJ132" s="61"/>
    </row>
    <row r="133" spans="1:36" x14ac:dyDescent="0.3">
      <c r="A133" s="2">
        <v>3</v>
      </c>
      <c r="B133" s="23">
        <v>10</v>
      </c>
      <c r="C133" s="23">
        <v>9</v>
      </c>
      <c r="D133" s="23"/>
      <c r="E133" s="23">
        <v>19</v>
      </c>
      <c r="F133" s="23">
        <v>19</v>
      </c>
      <c r="I133">
        <v>6</v>
      </c>
      <c r="M133" s="23">
        <v>6</v>
      </c>
      <c r="N133">
        <v>10</v>
      </c>
      <c r="O133" s="31" t="str">
        <f t="shared" ref="O133:O150" si="1">M133&amp;"-"&amp;N133</f>
        <v>6-10</v>
      </c>
      <c r="P133" s="34">
        <f>SUMIF($A$130:$A$208,"&lt;=10",B$130:B$208) - SUMIF($A$130:$A$208,"&lt;=5",B$130:B$208)</f>
        <v>17</v>
      </c>
      <c r="Q133" s="34">
        <f t="shared" ref="Q133:W133" si="2">SUMIF($A$130:$A$208,"&lt;=10",C$130:C$208) - SUMIF($A$130:$A$208,"&lt;=5",C$130:C$208)</f>
        <v>24</v>
      </c>
      <c r="R133" s="34">
        <f t="shared" si="2"/>
        <v>1</v>
      </c>
      <c r="S133" s="34">
        <f t="shared" si="2"/>
        <v>42</v>
      </c>
      <c r="T133" s="34">
        <f t="shared" si="2"/>
        <v>42</v>
      </c>
      <c r="U133" s="34">
        <f t="shared" si="2"/>
        <v>1</v>
      </c>
      <c r="V133" s="34">
        <f t="shared" si="2"/>
        <v>0</v>
      </c>
      <c r="W133" s="34">
        <f t="shared" si="2"/>
        <v>13</v>
      </c>
      <c r="Y133" s="70"/>
      <c r="Z133" s="61"/>
      <c r="AA133" s="65"/>
      <c r="AB133" s="61"/>
      <c r="AC133" s="61"/>
      <c r="AD133" s="61"/>
      <c r="AE133" s="61"/>
      <c r="AF133" s="61"/>
      <c r="AG133" s="61"/>
      <c r="AH133" s="61"/>
      <c r="AI133" s="61"/>
      <c r="AJ133" s="61"/>
    </row>
    <row r="134" spans="1:36" x14ac:dyDescent="0.3">
      <c r="A134" s="2">
        <v>4</v>
      </c>
      <c r="B134" s="23">
        <v>9</v>
      </c>
      <c r="C134" s="23">
        <v>6</v>
      </c>
      <c r="D134" s="23">
        <v>1</v>
      </c>
      <c r="E134" s="23">
        <v>16</v>
      </c>
      <c r="F134" s="23">
        <v>16</v>
      </c>
      <c r="I134">
        <v>2</v>
      </c>
      <c r="M134" s="23">
        <v>11</v>
      </c>
      <c r="N134">
        <v>15</v>
      </c>
      <c r="O134" s="31" t="str">
        <f t="shared" si="1"/>
        <v>11-15</v>
      </c>
      <c r="P134" s="34">
        <f>SUMIF($A$130:$A$208,"&lt;=15",B$130:B$208) - SUMIF($A$130:$A$208,"&lt;=10",B$130:B$208)</f>
        <v>42</v>
      </c>
      <c r="Q134" s="34">
        <f t="shared" ref="Q134:W134" si="3">SUMIF($A$130:$A$208,"&lt;=15",C$130:C$208) - SUMIF($A$130:$A$208,"&lt;=10",C$130:C$208)</f>
        <v>32</v>
      </c>
      <c r="R134" s="34">
        <f t="shared" si="3"/>
        <v>1</v>
      </c>
      <c r="S134" s="34">
        <f t="shared" si="3"/>
        <v>75</v>
      </c>
      <c r="T134" s="34">
        <f t="shared" si="3"/>
        <v>75</v>
      </c>
      <c r="U134" s="34">
        <f t="shared" si="3"/>
        <v>4</v>
      </c>
      <c r="V134" s="34">
        <f t="shared" si="3"/>
        <v>0</v>
      </c>
      <c r="W134" s="34">
        <f t="shared" si="3"/>
        <v>90</v>
      </c>
      <c r="Y134" s="70"/>
      <c r="Z134" s="61"/>
      <c r="AA134" s="65"/>
      <c r="AB134" s="61"/>
      <c r="AC134" s="61"/>
      <c r="AD134" s="61"/>
      <c r="AE134" s="61"/>
      <c r="AF134" s="61"/>
      <c r="AG134" s="61"/>
      <c r="AH134" s="61"/>
      <c r="AI134" s="61"/>
      <c r="AJ134" s="61"/>
    </row>
    <row r="135" spans="1:36" x14ac:dyDescent="0.3">
      <c r="A135" s="2">
        <v>5</v>
      </c>
      <c r="B135" s="23">
        <v>2</v>
      </c>
      <c r="C135" s="23">
        <v>6</v>
      </c>
      <c r="D135" s="23"/>
      <c r="E135" s="23">
        <v>8</v>
      </c>
      <c r="F135" s="23">
        <v>8</v>
      </c>
      <c r="I135">
        <v>2</v>
      </c>
      <c r="M135" s="23">
        <v>16</v>
      </c>
      <c r="N135">
        <v>20</v>
      </c>
      <c r="O135" s="31" t="str">
        <f t="shared" si="1"/>
        <v>16-20</v>
      </c>
      <c r="P135" s="34">
        <f>SUMIF($A$130:$A$208,"&lt;=20",B$130:B$208) - SUMIF($A$130:$A$208,"&lt;=15",B$130:B$208)</f>
        <v>145</v>
      </c>
      <c r="Q135" s="34">
        <f t="shared" ref="Q135:W135" si="4">SUMIF($A$130:$A$208,"&lt;=20",C$130:C$208) - SUMIF($A$130:$A$208,"&lt;=15",C$130:C$208)</f>
        <v>84</v>
      </c>
      <c r="R135" s="34">
        <f t="shared" si="4"/>
        <v>4</v>
      </c>
      <c r="S135" s="34">
        <f t="shared" si="4"/>
        <v>233</v>
      </c>
      <c r="T135" s="34">
        <f t="shared" si="4"/>
        <v>233</v>
      </c>
      <c r="U135" s="34">
        <f t="shared" si="4"/>
        <v>11</v>
      </c>
      <c r="V135" s="34">
        <f t="shared" si="4"/>
        <v>0</v>
      </c>
      <c r="W135" s="34">
        <f t="shared" si="4"/>
        <v>162</v>
      </c>
      <c r="Y135" s="70"/>
      <c r="Z135" s="61"/>
      <c r="AA135" s="65"/>
      <c r="AB135" s="61"/>
      <c r="AC135" s="61"/>
      <c r="AD135" s="61"/>
      <c r="AE135" s="61"/>
      <c r="AF135" s="61"/>
      <c r="AG135" s="61"/>
      <c r="AH135" s="61"/>
      <c r="AI135" s="61"/>
      <c r="AJ135" s="61"/>
    </row>
    <row r="136" spans="1:36" x14ac:dyDescent="0.3">
      <c r="A136" s="2">
        <v>6</v>
      </c>
      <c r="B136" s="23"/>
      <c r="C136" s="23">
        <v>5</v>
      </c>
      <c r="D136" s="23">
        <v>1</v>
      </c>
      <c r="E136" s="23">
        <v>6</v>
      </c>
      <c r="F136" s="23">
        <v>6</v>
      </c>
      <c r="G136">
        <v>1</v>
      </c>
      <c r="I136">
        <v>2</v>
      </c>
      <c r="M136" s="23">
        <f>N135+1</f>
        <v>21</v>
      </c>
      <c r="N136">
        <v>25</v>
      </c>
      <c r="O136" s="31" t="str">
        <f>M136&amp;"-"&amp;N136</f>
        <v>21-25</v>
      </c>
      <c r="P136" s="34">
        <f>SUMIF($A$130:$A$208,"&lt;=25",B$130:B$208) - SUMIF($A$130:$A$208,"&lt;=20",B$130:B$208)</f>
        <v>175</v>
      </c>
      <c r="Q136" s="34">
        <f t="shared" ref="Q136:W136" si="5">SUMIF($A$130:$A$208,"&lt;=25",C$130:C$208) - SUMIF($A$130:$A$208,"&lt;=20",C$130:C$208)</f>
        <v>102</v>
      </c>
      <c r="R136" s="34">
        <f t="shared" si="5"/>
        <v>1</v>
      </c>
      <c r="S136" s="34">
        <f t="shared" si="5"/>
        <v>278</v>
      </c>
      <c r="T136" s="34">
        <f t="shared" si="5"/>
        <v>278</v>
      </c>
      <c r="U136" s="34">
        <f t="shared" si="5"/>
        <v>19</v>
      </c>
      <c r="V136" s="34">
        <f t="shared" si="5"/>
        <v>0</v>
      </c>
      <c r="W136" s="34">
        <f t="shared" si="5"/>
        <v>298</v>
      </c>
      <c r="Y136" s="70"/>
      <c r="Z136" s="61"/>
      <c r="AA136" s="65"/>
      <c r="AB136" s="61"/>
      <c r="AC136" s="61"/>
      <c r="AD136" s="61"/>
      <c r="AE136" s="61"/>
      <c r="AF136" s="61"/>
      <c r="AG136" s="61"/>
      <c r="AH136" s="61"/>
      <c r="AI136" s="61"/>
      <c r="AJ136" s="61"/>
    </row>
    <row r="137" spans="1:36" x14ac:dyDescent="0.3">
      <c r="A137" s="2">
        <v>7</v>
      </c>
      <c r="B137" s="23">
        <v>5</v>
      </c>
      <c r="C137" s="23">
        <v>4</v>
      </c>
      <c r="D137" s="23"/>
      <c r="E137" s="23">
        <v>9</v>
      </c>
      <c r="F137" s="23">
        <v>9</v>
      </c>
      <c r="I137">
        <v>3</v>
      </c>
      <c r="M137" s="23">
        <f>N136+1</f>
        <v>26</v>
      </c>
      <c r="N137">
        <v>30</v>
      </c>
      <c r="O137" s="31" t="str">
        <f>M137&amp;"-"&amp;N137</f>
        <v>26-30</v>
      </c>
      <c r="P137" s="34">
        <f>SUMIF($A$130:$A$208,"&lt;=30",B$130:B$208) - SUMIF($A$130:$A$208,"&lt;=25",B$130:B$208)</f>
        <v>168</v>
      </c>
      <c r="Q137" s="34">
        <f t="shared" ref="Q137:W137" si="6">SUMIF($A$130:$A$208,"&lt;=30",C$130:C$208) - SUMIF($A$130:$A$208,"&lt;=25",C$130:C$208)</f>
        <v>93</v>
      </c>
      <c r="R137" s="34">
        <f t="shared" si="6"/>
        <v>2</v>
      </c>
      <c r="S137" s="34">
        <f t="shared" si="6"/>
        <v>263</v>
      </c>
      <c r="T137" s="34">
        <f t="shared" si="6"/>
        <v>263</v>
      </c>
      <c r="U137" s="34">
        <f t="shared" si="6"/>
        <v>28</v>
      </c>
      <c r="V137" s="34">
        <f t="shared" si="6"/>
        <v>0</v>
      </c>
      <c r="W137" s="34">
        <f t="shared" si="6"/>
        <v>394</v>
      </c>
      <c r="Y137" s="70"/>
      <c r="Z137" s="61"/>
      <c r="AA137" s="65"/>
      <c r="AB137" s="61"/>
      <c r="AC137" s="61"/>
      <c r="AD137" s="61"/>
      <c r="AE137" s="61"/>
      <c r="AF137" s="61"/>
      <c r="AG137" s="61"/>
      <c r="AH137" s="61"/>
      <c r="AI137" s="61"/>
      <c r="AJ137" s="61"/>
    </row>
    <row r="138" spans="1:36" x14ac:dyDescent="0.3">
      <c r="A138" s="2">
        <v>8</v>
      </c>
      <c r="B138" s="23">
        <v>5</v>
      </c>
      <c r="C138" s="23">
        <v>5</v>
      </c>
      <c r="D138" s="23"/>
      <c r="E138" s="23">
        <v>10</v>
      </c>
      <c r="F138" s="23">
        <v>10</v>
      </c>
      <c r="I138">
        <v>3</v>
      </c>
      <c r="M138" s="23">
        <f t="shared" ref="M138:M147" si="7">N137+1</f>
        <v>31</v>
      </c>
      <c r="N138">
        <v>35</v>
      </c>
      <c r="O138" s="31" t="str">
        <f>M138&amp;"-"&amp;N138</f>
        <v>31-35</v>
      </c>
      <c r="P138" s="34">
        <f>SUMIF($A$130:$A$208,"&lt;=35",B$130:B$208) - SUMIF($A$130:$A$208,"&lt;=30",B$130:B$208)</f>
        <v>144</v>
      </c>
      <c r="Q138" s="34">
        <f t="shared" ref="Q138:W138" si="8">SUMIF($A$130:$A$208,"&lt;=35",C$130:C$208) - SUMIF($A$130:$A$208,"&lt;=30",C$130:C$208)</f>
        <v>84</v>
      </c>
      <c r="R138" s="34">
        <f t="shared" si="8"/>
        <v>1</v>
      </c>
      <c r="S138" s="34">
        <f t="shared" si="8"/>
        <v>229</v>
      </c>
      <c r="T138" s="34">
        <f t="shared" si="8"/>
        <v>229</v>
      </c>
      <c r="U138" s="34">
        <f t="shared" si="8"/>
        <v>28</v>
      </c>
      <c r="V138" s="34">
        <f t="shared" si="8"/>
        <v>2</v>
      </c>
      <c r="W138" s="34">
        <f t="shared" si="8"/>
        <v>317</v>
      </c>
      <c r="Y138" s="70"/>
      <c r="Z138" s="61"/>
      <c r="AA138" s="65"/>
      <c r="AB138" s="61"/>
      <c r="AC138" s="61"/>
      <c r="AD138" s="61"/>
      <c r="AE138" s="61"/>
      <c r="AF138" s="61"/>
      <c r="AG138" s="61"/>
      <c r="AH138" s="61"/>
      <c r="AI138" s="61"/>
      <c r="AJ138" s="61"/>
    </row>
    <row r="139" spans="1:36" x14ac:dyDescent="0.3">
      <c r="A139" s="2">
        <v>9</v>
      </c>
      <c r="B139" s="23">
        <v>2</v>
      </c>
      <c r="C139" s="23">
        <v>5</v>
      </c>
      <c r="D139" s="23"/>
      <c r="E139" s="23">
        <v>7</v>
      </c>
      <c r="F139" s="23">
        <v>7</v>
      </c>
      <c r="I139">
        <v>1</v>
      </c>
      <c r="M139" s="23">
        <f t="shared" si="7"/>
        <v>36</v>
      </c>
      <c r="N139">
        <v>40</v>
      </c>
      <c r="O139" s="31" t="str">
        <f>M139&amp;"-"&amp;N139</f>
        <v>36-40</v>
      </c>
      <c r="P139" s="34">
        <f>SUMIF($A$130:$A$208,"&lt;=40",B$130:B$208) - SUMIF($A$130:$A$208,"&lt;=35",B$130:B$208)</f>
        <v>93</v>
      </c>
      <c r="Q139" s="34">
        <f t="shared" ref="Q139:W139" si="9">SUMIF($A$130:$A$208,"&lt;=40",C$130:C$208) - SUMIF($A$130:$A$208,"&lt;=35",C$130:C$208)</f>
        <v>59</v>
      </c>
      <c r="R139" s="34">
        <f t="shared" si="9"/>
        <v>3</v>
      </c>
      <c r="S139" s="34">
        <f t="shared" si="9"/>
        <v>155</v>
      </c>
      <c r="T139" s="34">
        <f t="shared" si="9"/>
        <v>155</v>
      </c>
      <c r="U139" s="34">
        <f t="shared" si="9"/>
        <v>11</v>
      </c>
      <c r="V139" s="34">
        <f t="shared" si="9"/>
        <v>2</v>
      </c>
      <c r="W139" s="34">
        <f t="shared" si="9"/>
        <v>261</v>
      </c>
      <c r="Y139" s="70"/>
      <c r="Z139" s="61"/>
      <c r="AA139" s="65"/>
      <c r="AB139" s="61"/>
      <c r="AC139" s="61"/>
      <c r="AD139" s="61"/>
      <c r="AE139" s="61"/>
      <c r="AF139" s="61"/>
      <c r="AG139" s="61"/>
      <c r="AH139" s="61"/>
      <c r="AI139" s="61"/>
      <c r="AJ139" s="61"/>
    </row>
    <row r="140" spans="1:36" x14ac:dyDescent="0.3">
      <c r="A140" s="2">
        <v>10</v>
      </c>
      <c r="B140" s="23">
        <v>5</v>
      </c>
      <c r="C140" s="23">
        <v>5</v>
      </c>
      <c r="D140" s="23"/>
      <c r="E140" s="23">
        <v>10</v>
      </c>
      <c r="F140" s="23">
        <v>10</v>
      </c>
      <c r="I140">
        <v>4</v>
      </c>
      <c r="M140" s="23">
        <f t="shared" si="7"/>
        <v>41</v>
      </c>
      <c r="N140">
        <v>45</v>
      </c>
      <c r="O140" s="31" t="str">
        <f>M140&amp;"-"&amp;N140</f>
        <v>41-45</v>
      </c>
      <c r="P140" s="34">
        <f>SUMIF($A$130:$A$208,"&lt;=45",B$130:B$208) - SUMIF($A$130:$A$208,"&lt;=40",B$130:B$208)</f>
        <v>90</v>
      </c>
      <c r="Q140" s="34">
        <f t="shared" ref="Q140:W140" si="10">SUMIF($A$130:$A$208,"&lt;=45",C$130:C$208) - SUMIF($A$130:$A$208,"&lt;=40",C$130:C$208)</f>
        <v>51</v>
      </c>
      <c r="R140" s="34">
        <f t="shared" si="10"/>
        <v>0</v>
      </c>
      <c r="S140" s="34">
        <f t="shared" si="10"/>
        <v>141</v>
      </c>
      <c r="T140" s="34">
        <f t="shared" si="10"/>
        <v>141</v>
      </c>
      <c r="U140" s="34">
        <f t="shared" si="10"/>
        <v>10</v>
      </c>
      <c r="V140" s="34">
        <f t="shared" si="10"/>
        <v>1</v>
      </c>
      <c r="W140" s="34">
        <f t="shared" si="10"/>
        <v>183</v>
      </c>
      <c r="Y140" s="70"/>
      <c r="Z140" s="61"/>
      <c r="AA140" s="65"/>
      <c r="AB140" s="61"/>
      <c r="AC140" s="61"/>
      <c r="AD140" s="61"/>
      <c r="AE140" s="61"/>
      <c r="AF140" s="61"/>
      <c r="AG140" s="61"/>
      <c r="AH140" s="61"/>
      <c r="AI140" s="61"/>
      <c r="AJ140" s="61"/>
    </row>
    <row r="141" spans="1:36" x14ac:dyDescent="0.3">
      <c r="A141" s="2">
        <v>11</v>
      </c>
      <c r="B141" s="23">
        <v>1</v>
      </c>
      <c r="C141" s="23">
        <v>8</v>
      </c>
      <c r="D141" s="23">
        <v>1</v>
      </c>
      <c r="E141" s="23">
        <v>10</v>
      </c>
      <c r="F141" s="23">
        <v>10</v>
      </c>
      <c r="I141">
        <v>2</v>
      </c>
      <c r="M141" s="23">
        <f t="shared" si="7"/>
        <v>46</v>
      </c>
      <c r="N141">
        <v>50</v>
      </c>
      <c r="O141" s="31" t="str">
        <f>M141&amp;"-"&amp;N141</f>
        <v>46-50</v>
      </c>
      <c r="P141" s="34">
        <f>SUMIF($A$130:$A$208,"&lt;=50",B$130:B$208) - SUMIF($A$130:$A$208,"&lt;=45",B$130:B$208)</f>
        <v>53</v>
      </c>
      <c r="Q141" s="34">
        <f t="shared" ref="Q141:W141" si="11">SUMIF($A$130:$A$208,"&lt;=50",C$130:C$208) - SUMIF($A$130:$A$208,"&lt;=45",C$130:C$208)</f>
        <v>28</v>
      </c>
      <c r="R141" s="34">
        <f t="shared" si="11"/>
        <v>5</v>
      </c>
      <c r="S141" s="34">
        <f t="shared" si="11"/>
        <v>86</v>
      </c>
      <c r="T141" s="34">
        <f t="shared" si="11"/>
        <v>86</v>
      </c>
      <c r="U141" s="34">
        <f t="shared" si="11"/>
        <v>9</v>
      </c>
      <c r="V141" s="34">
        <f t="shared" si="11"/>
        <v>0</v>
      </c>
      <c r="W141" s="34">
        <f t="shared" si="11"/>
        <v>128</v>
      </c>
      <c r="Y141" s="70"/>
      <c r="Z141" s="61"/>
      <c r="AA141" s="65"/>
      <c r="AB141" s="61"/>
      <c r="AC141" s="61"/>
      <c r="AD141" s="61"/>
      <c r="AE141" s="61"/>
      <c r="AF141" s="61"/>
      <c r="AG141" s="61"/>
      <c r="AH141" s="61"/>
      <c r="AI141" s="61"/>
      <c r="AJ141" s="61"/>
    </row>
    <row r="142" spans="1:36" x14ac:dyDescent="0.3">
      <c r="A142" s="2">
        <v>12</v>
      </c>
      <c r="B142" s="23">
        <v>2</v>
      </c>
      <c r="C142" s="23">
        <v>5</v>
      </c>
      <c r="D142" s="23"/>
      <c r="E142" s="23">
        <v>7</v>
      </c>
      <c r="F142" s="23">
        <v>7</v>
      </c>
      <c r="I142">
        <v>24</v>
      </c>
      <c r="M142" s="23">
        <f t="shared" si="7"/>
        <v>51</v>
      </c>
      <c r="N142">
        <v>55</v>
      </c>
      <c r="O142" s="31" t="str">
        <f>M142&amp;"-"&amp;N142</f>
        <v>51-55</v>
      </c>
      <c r="P142" s="34">
        <f>SUMIF($A$130:$A$208,"&lt;=55",B$130:B$208) - SUMIF($A$130:$A$208,"&lt;=50",B$130:B$208)</f>
        <v>44</v>
      </c>
      <c r="Q142" s="34">
        <f t="shared" ref="Q142:W142" si="12">SUMIF($A$130:$A$208,"&lt;=55",C$130:C$208) - SUMIF($A$130:$A$208,"&lt;=50",C$130:C$208)</f>
        <v>21</v>
      </c>
      <c r="R142" s="34">
        <f t="shared" si="12"/>
        <v>1</v>
      </c>
      <c r="S142" s="34">
        <f t="shared" si="12"/>
        <v>66</v>
      </c>
      <c r="T142" s="34">
        <f t="shared" si="12"/>
        <v>66</v>
      </c>
      <c r="U142" s="34">
        <f t="shared" si="12"/>
        <v>5</v>
      </c>
      <c r="V142" s="34">
        <f t="shared" si="12"/>
        <v>0</v>
      </c>
      <c r="W142" s="34">
        <f t="shared" si="12"/>
        <v>112</v>
      </c>
      <c r="Y142" s="70"/>
      <c r="Z142" s="61"/>
      <c r="AA142" s="65"/>
      <c r="AB142" s="61"/>
      <c r="AC142" s="61"/>
      <c r="AD142" s="61"/>
      <c r="AE142" s="61"/>
      <c r="AF142" s="61"/>
      <c r="AG142" s="61"/>
      <c r="AH142" s="61"/>
      <c r="AI142" s="61"/>
      <c r="AJ142" s="61"/>
    </row>
    <row r="143" spans="1:36" x14ac:dyDescent="0.3">
      <c r="A143" s="2">
        <v>13</v>
      </c>
      <c r="B143" s="23">
        <v>20</v>
      </c>
      <c r="C143" s="23">
        <v>9</v>
      </c>
      <c r="D143" s="23"/>
      <c r="E143" s="23">
        <v>29</v>
      </c>
      <c r="F143" s="23">
        <v>29</v>
      </c>
      <c r="G143">
        <v>2</v>
      </c>
      <c r="I143">
        <v>23</v>
      </c>
      <c r="M143" s="23">
        <f t="shared" si="7"/>
        <v>56</v>
      </c>
      <c r="N143">
        <v>60</v>
      </c>
      <c r="O143" s="31" t="str">
        <f>M143&amp;"-"&amp;N143</f>
        <v>56-60</v>
      </c>
      <c r="P143" s="34">
        <f>SUMIF($A$130:$A$208,"&lt;=60",B$130:B$208) - SUMIF($A$130:$A$208,"&lt;=55",B$130:B$208)</f>
        <v>20</v>
      </c>
      <c r="Q143" s="34">
        <f t="shared" ref="Q143:W143" si="13">SUMIF($A$130:$A$208,"&lt;=60",C$130:C$208) - SUMIF($A$130:$A$208,"&lt;=55",C$130:C$208)</f>
        <v>14</v>
      </c>
      <c r="R143" s="34">
        <f t="shared" si="13"/>
        <v>0</v>
      </c>
      <c r="S143" s="34">
        <f t="shared" si="13"/>
        <v>34</v>
      </c>
      <c r="T143" s="34">
        <f t="shared" si="13"/>
        <v>34</v>
      </c>
      <c r="U143" s="34">
        <f t="shared" si="13"/>
        <v>4</v>
      </c>
      <c r="V143" s="34">
        <f t="shared" si="13"/>
        <v>0</v>
      </c>
      <c r="W143" s="34">
        <f t="shared" si="13"/>
        <v>81</v>
      </c>
      <c r="Y143" s="70"/>
      <c r="Z143" s="61"/>
      <c r="AA143" s="65"/>
      <c r="AB143" s="61"/>
      <c r="AC143" s="61"/>
      <c r="AD143" s="61"/>
      <c r="AE143" s="61"/>
      <c r="AF143" s="61"/>
      <c r="AG143" s="61"/>
      <c r="AH143" s="61"/>
      <c r="AI143" s="61"/>
      <c r="AJ143" s="61"/>
    </row>
    <row r="144" spans="1:36" x14ac:dyDescent="0.3">
      <c r="A144" s="2">
        <v>14</v>
      </c>
      <c r="B144" s="23">
        <v>10</v>
      </c>
      <c r="C144" s="23">
        <v>5</v>
      </c>
      <c r="D144" s="23"/>
      <c r="E144" s="23">
        <v>15</v>
      </c>
      <c r="F144" s="23">
        <v>15</v>
      </c>
      <c r="G144">
        <v>2</v>
      </c>
      <c r="I144">
        <v>25</v>
      </c>
      <c r="M144" s="23">
        <f t="shared" si="7"/>
        <v>61</v>
      </c>
      <c r="N144">
        <v>65</v>
      </c>
      <c r="O144" s="31" t="str">
        <f>M144&amp;"-"&amp;N144</f>
        <v>61-65</v>
      </c>
      <c r="P144" s="34">
        <f>SUMIF($A$130:$A$208,"&lt;=65",B$130:B$208) - SUMIF($A$130:$A$208,"&lt;=60",B$130:B$208)</f>
        <v>18</v>
      </c>
      <c r="Q144" s="34">
        <f t="shared" ref="Q144:W144" si="14">SUMIF($A$130:$A$208,"&lt;=65",C$130:C$208) - SUMIF($A$130:$A$208,"&lt;=60",C$130:C$208)</f>
        <v>9</v>
      </c>
      <c r="R144" s="34">
        <f t="shared" si="14"/>
        <v>0</v>
      </c>
      <c r="S144" s="34">
        <f t="shared" si="14"/>
        <v>27</v>
      </c>
      <c r="T144" s="34">
        <f t="shared" si="14"/>
        <v>27</v>
      </c>
      <c r="U144" s="34">
        <f t="shared" si="14"/>
        <v>2</v>
      </c>
      <c r="V144" s="34">
        <f t="shared" si="14"/>
        <v>0</v>
      </c>
      <c r="W144" s="34">
        <f t="shared" si="14"/>
        <v>36</v>
      </c>
      <c r="Y144" s="70"/>
      <c r="Z144" s="61"/>
      <c r="AA144" s="65"/>
      <c r="AB144" s="61"/>
      <c r="AC144" s="61"/>
      <c r="AD144" s="61"/>
      <c r="AE144" s="61"/>
      <c r="AF144" s="61"/>
      <c r="AG144" s="61"/>
      <c r="AH144" s="61"/>
      <c r="AI144" s="61"/>
      <c r="AJ144" s="61"/>
    </row>
    <row r="145" spans="1:36" x14ac:dyDescent="0.3">
      <c r="A145" s="2">
        <v>15</v>
      </c>
      <c r="B145" s="23">
        <v>9</v>
      </c>
      <c r="C145" s="23">
        <v>5</v>
      </c>
      <c r="D145" s="23"/>
      <c r="E145" s="23">
        <v>14</v>
      </c>
      <c r="F145" s="23">
        <v>14</v>
      </c>
      <c r="I145">
        <v>16</v>
      </c>
      <c r="M145" s="23">
        <f t="shared" si="7"/>
        <v>66</v>
      </c>
      <c r="N145">
        <v>70</v>
      </c>
      <c r="O145" s="31" t="str">
        <f>M145&amp;"-"&amp;N145</f>
        <v>66-70</v>
      </c>
      <c r="P145" s="34">
        <f>SUMIF($A$130:$A$208,"&lt;=70",B$130:B$208) - SUMIF($A$130:$A$208,"&lt;=65",B$130:B$208)</f>
        <v>5</v>
      </c>
      <c r="Q145" s="34">
        <f t="shared" ref="Q145:W145" si="15">SUMIF($A$130:$A$208,"&lt;=70",C$130:C$208) - SUMIF($A$130:$A$208,"&lt;=65",C$130:C$208)</f>
        <v>7</v>
      </c>
      <c r="R145" s="34">
        <f t="shared" si="15"/>
        <v>0</v>
      </c>
      <c r="S145" s="34">
        <f t="shared" si="15"/>
        <v>12</v>
      </c>
      <c r="T145" s="34">
        <f t="shared" si="15"/>
        <v>12</v>
      </c>
      <c r="U145" s="34">
        <f t="shared" si="15"/>
        <v>1</v>
      </c>
      <c r="V145" s="34">
        <f t="shared" si="15"/>
        <v>0</v>
      </c>
      <c r="W145" s="34">
        <f t="shared" si="15"/>
        <v>14</v>
      </c>
      <c r="Y145" s="70"/>
      <c r="Z145" s="61"/>
      <c r="AA145" s="65"/>
      <c r="AB145" s="61"/>
      <c r="AC145" s="61"/>
      <c r="AD145" s="61"/>
      <c r="AE145" s="61"/>
      <c r="AF145" s="61"/>
      <c r="AG145" s="61"/>
      <c r="AH145" s="61"/>
      <c r="AI145" s="61"/>
      <c r="AJ145" s="61"/>
    </row>
    <row r="146" spans="1:36" x14ac:dyDescent="0.3">
      <c r="A146" s="2">
        <v>16</v>
      </c>
      <c r="B146" s="23">
        <v>16</v>
      </c>
      <c r="C146" s="23">
        <v>9</v>
      </c>
      <c r="D146" s="23"/>
      <c r="E146" s="23">
        <v>25</v>
      </c>
      <c r="F146" s="23">
        <v>25</v>
      </c>
      <c r="G146">
        <v>1</v>
      </c>
      <c r="I146">
        <v>32</v>
      </c>
      <c r="M146" s="23">
        <f t="shared" si="7"/>
        <v>71</v>
      </c>
      <c r="N146">
        <v>75</v>
      </c>
      <c r="O146" s="31" t="str">
        <f>M146&amp;"-"&amp;N146</f>
        <v>71-75</v>
      </c>
      <c r="P146" s="34">
        <f>SUMIF($A$130:$A$208,"&lt;=75",B$130:B$208) - SUMIF($A$130:$A$208,"&lt;=70",B$130:B$208)</f>
        <v>6</v>
      </c>
      <c r="Q146" s="34">
        <f t="shared" ref="Q146:W146" si="16">SUMIF($A$130:$A$208,"&lt;=75",C$130:C$208) - SUMIF($A$130:$A$208,"&lt;=70",C$130:C$208)</f>
        <v>4</v>
      </c>
      <c r="R146" s="34">
        <f t="shared" si="16"/>
        <v>0</v>
      </c>
      <c r="S146" s="34">
        <f t="shared" si="16"/>
        <v>10</v>
      </c>
      <c r="T146" s="34">
        <f t="shared" si="16"/>
        <v>10</v>
      </c>
      <c r="U146" s="34">
        <f t="shared" si="16"/>
        <v>1</v>
      </c>
      <c r="V146" s="34">
        <f t="shared" si="16"/>
        <v>0</v>
      </c>
      <c r="W146" s="34">
        <f t="shared" si="16"/>
        <v>8</v>
      </c>
      <c r="Y146" s="70"/>
      <c r="Z146" s="61"/>
      <c r="AA146" s="65"/>
      <c r="AB146" s="61"/>
      <c r="AC146" s="61"/>
      <c r="AD146" s="61"/>
      <c r="AE146" s="61"/>
      <c r="AF146" s="61"/>
      <c r="AG146" s="61"/>
      <c r="AH146" s="61"/>
      <c r="AI146" s="61"/>
      <c r="AJ146" s="61"/>
    </row>
    <row r="147" spans="1:36" x14ac:dyDescent="0.3">
      <c r="A147" s="2">
        <v>17</v>
      </c>
      <c r="B147" s="23">
        <v>19</v>
      </c>
      <c r="C147" s="23">
        <v>11</v>
      </c>
      <c r="D147" s="23"/>
      <c r="E147" s="23">
        <v>30</v>
      </c>
      <c r="F147" s="23">
        <v>30</v>
      </c>
      <c r="G147">
        <v>2</v>
      </c>
      <c r="I147">
        <v>38</v>
      </c>
      <c r="M147" s="23">
        <f t="shared" si="7"/>
        <v>76</v>
      </c>
      <c r="N147">
        <v>80</v>
      </c>
      <c r="O147" s="31" t="str">
        <f>M147&amp;"-"&amp;N147</f>
        <v>76-80</v>
      </c>
      <c r="P147" s="34">
        <f>SUMIF($A$130:$A$208,"&lt;=80",B$130:B$208) - SUMIF($A$130:$A$208,"&lt;=75",B$130:B$208)</f>
        <v>0</v>
      </c>
      <c r="Q147" s="34">
        <f t="shared" ref="Q147:W147" si="17">SUMIF($A$130:$A$208,"&lt;=80",C$130:C$208) - SUMIF($A$130:$A$208,"&lt;=75",C$130:C$208)</f>
        <v>1</v>
      </c>
      <c r="R147" s="34">
        <f t="shared" si="17"/>
        <v>0</v>
      </c>
      <c r="S147" s="34">
        <f t="shared" si="17"/>
        <v>1</v>
      </c>
      <c r="T147" s="34">
        <f t="shared" si="17"/>
        <v>1</v>
      </c>
      <c r="U147" s="34">
        <f t="shared" si="17"/>
        <v>1</v>
      </c>
      <c r="V147" s="34">
        <f t="shared" si="17"/>
        <v>0</v>
      </c>
      <c r="W147" s="34">
        <f t="shared" si="17"/>
        <v>1</v>
      </c>
      <c r="Y147" s="70"/>
      <c r="Z147" s="61"/>
      <c r="AA147" s="65"/>
      <c r="AB147" s="61"/>
      <c r="AC147" s="61"/>
      <c r="AD147" s="61"/>
      <c r="AE147" s="61"/>
      <c r="AF147" s="61"/>
      <c r="AG147" s="61"/>
      <c r="AH147" s="61"/>
      <c r="AI147" s="61"/>
      <c r="AJ147" s="61"/>
    </row>
    <row r="148" spans="1:36" x14ac:dyDescent="0.3">
      <c r="A148" s="2">
        <v>18</v>
      </c>
      <c r="B148" s="23">
        <v>41</v>
      </c>
      <c r="C148" s="23">
        <v>25</v>
      </c>
      <c r="D148" s="23"/>
      <c r="E148" s="23">
        <v>66</v>
      </c>
      <c r="F148" s="23">
        <v>66</v>
      </c>
      <c r="G148">
        <v>1</v>
      </c>
      <c r="I148">
        <v>36</v>
      </c>
      <c r="M148">
        <v>81</v>
      </c>
      <c r="N148">
        <v>100</v>
      </c>
      <c r="O148" s="18" t="s">
        <v>23822</v>
      </c>
      <c r="P148" s="37">
        <f>SUMIF($A$130:$A$208,"&lt;=100",B$130:B$208) - SUMIF($A$130:$A$208,"&lt;=80",B$130:B$208)</f>
        <v>0</v>
      </c>
      <c r="Q148" s="37">
        <f t="shared" ref="Q148:W148" si="18">SUMIF($A$130:$A$208,"&lt;=100",C$130:C$208) - SUMIF($A$130:$A$208,"&lt;=80",C$130:C$208)</f>
        <v>0</v>
      </c>
      <c r="R148" s="37">
        <f t="shared" si="18"/>
        <v>0</v>
      </c>
      <c r="S148" s="37">
        <f t="shared" si="18"/>
        <v>0</v>
      </c>
      <c r="T148" s="37">
        <f t="shared" si="18"/>
        <v>0</v>
      </c>
      <c r="U148" s="37">
        <f t="shared" si="18"/>
        <v>0</v>
      </c>
      <c r="V148" s="37">
        <f t="shared" si="18"/>
        <v>0</v>
      </c>
      <c r="W148" s="37">
        <f t="shared" si="18"/>
        <v>0</v>
      </c>
      <c r="Y148" s="61"/>
      <c r="Z148" s="61"/>
      <c r="AA148" s="60"/>
      <c r="AB148" s="61"/>
      <c r="AC148" s="61"/>
      <c r="AD148" s="61"/>
      <c r="AE148" s="61"/>
      <c r="AF148" s="61"/>
      <c r="AG148" s="61"/>
      <c r="AH148" s="61"/>
      <c r="AI148" s="61"/>
      <c r="AJ148" s="61"/>
    </row>
    <row r="149" spans="1:36" x14ac:dyDescent="0.3">
      <c r="A149" s="2">
        <v>19</v>
      </c>
      <c r="B149" s="23">
        <v>36</v>
      </c>
      <c r="C149" s="23">
        <v>20</v>
      </c>
      <c r="D149" s="23">
        <v>2</v>
      </c>
      <c r="E149" s="23">
        <v>58</v>
      </c>
      <c r="F149" s="23">
        <v>58</v>
      </c>
      <c r="G149">
        <v>6</v>
      </c>
      <c r="I149">
        <v>28</v>
      </c>
      <c r="Y149" s="61"/>
      <c r="Z149" s="61"/>
      <c r="AA149" s="61"/>
      <c r="AB149" s="61"/>
      <c r="AC149" s="61"/>
      <c r="AD149" s="61"/>
      <c r="AE149" s="61"/>
      <c r="AF149" s="61"/>
      <c r="AG149" s="61"/>
      <c r="AH149" s="61"/>
      <c r="AI149" s="61"/>
      <c r="AJ149" s="61"/>
    </row>
    <row r="150" spans="1:36" x14ac:dyDescent="0.3">
      <c r="A150" s="2">
        <v>20</v>
      </c>
      <c r="B150" s="23">
        <v>33</v>
      </c>
      <c r="C150" s="23">
        <v>19</v>
      </c>
      <c r="D150" s="23">
        <v>2</v>
      </c>
      <c r="E150" s="23">
        <v>54</v>
      </c>
      <c r="F150" s="23">
        <v>54</v>
      </c>
      <c r="G150">
        <v>1</v>
      </c>
      <c r="I150">
        <v>28</v>
      </c>
      <c r="M150" s="61"/>
      <c r="N150" s="61"/>
      <c r="O150" s="61"/>
      <c r="P150" s="61"/>
      <c r="Q150" s="61"/>
      <c r="R150" s="61"/>
      <c r="S150" s="61"/>
      <c r="T150" s="61"/>
      <c r="U150" s="61"/>
      <c r="V150" s="61"/>
      <c r="W150" s="61"/>
      <c r="X150" s="61"/>
    </row>
    <row r="151" spans="1:36" ht="15.6" x14ac:dyDescent="0.3">
      <c r="A151" s="2">
        <v>21</v>
      </c>
      <c r="B151" s="23">
        <v>44</v>
      </c>
      <c r="C151" s="23">
        <v>26</v>
      </c>
      <c r="D151" s="23"/>
      <c r="E151" s="23">
        <v>70</v>
      </c>
      <c r="F151" s="23">
        <v>70</v>
      </c>
      <c r="I151">
        <v>41</v>
      </c>
      <c r="M151" s="61"/>
      <c r="N151" s="61"/>
      <c r="O151" s="122" t="s">
        <v>23871</v>
      </c>
      <c r="P151" s="122"/>
      <c r="Q151" s="122"/>
      <c r="R151" s="122"/>
      <c r="S151" s="122"/>
      <c r="T151" s="122"/>
      <c r="U151" s="122"/>
      <c r="V151" s="122"/>
      <c r="W151" s="123"/>
      <c r="X151" s="61"/>
      <c r="Z151" s="125" t="s">
        <v>23872</v>
      </c>
      <c r="AA151" s="125"/>
      <c r="AB151" s="125"/>
      <c r="AC151" s="125"/>
      <c r="AD151" s="125"/>
    </row>
    <row r="152" spans="1:36" x14ac:dyDescent="0.3">
      <c r="A152" s="2">
        <v>22</v>
      </c>
      <c r="B152" s="23">
        <v>28</v>
      </c>
      <c r="C152" s="23">
        <v>12</v>
      </c>
      <c r="D152" s="23">
        <v>1</v>
      </c>
      <c r="E152" s="23">
        <v>41</v>
      </c>
      <c r="F152" s="23">
        <v>41</v>
      </c>
      <c r="G152">
        <v>3</v>
      </c>
      <c r="I152">
        <v>37</v>
      </c>
      <c r="M152" s="61"/>
      <c r="N152" s="61"/>
      <c r="O152" s="71" t="s">
        <v>23870</v>
      </c>
      <c r="P152" s="71" t="s">
        <v>23788</v>
      </c>
      <c r="Q152" s="71" t="s">
        <v>23758</v>
      </c>
      <c r="R152" s="71" t="s">
        <v>23759</v>
      </c>
      <c r="S152" s="71" t="s">
        <v>23760</v>
      </c>
      <c r="T152" s="71" t="s">
        <v>23761</v>
      </c>
      <c r="U152" s="71" t="s">
        <v>23762</v>
      </c>
      <c r="V152" s="71" t="s">
        <v>23765</v>
      </c>
      <c r="W152" s="71" t="s">
        <v>23855</v>
      </c>
      <c r="X152" s="61"/>
      <c r="Z152" s="11"/>
      <c r="AA152" s="18" t="s">
        <v>23860</v>
      </c>
      <c r="AB152" s="18" t="s">
        <v>23861</v>
      </c>
      <c r="AC152" s="18" t="s">
        <v>23788</v>
      </c>
      <c r="AD152" s="18" t="s">
        <v>23855</v>
      </c>
    </row>
    <row r="153" spans="1:36" x14ac:dyDescent="0.3">
      <c r="A153" s="2">
        <v>23</v>
      </c>
      <c r="B153" s="23">
        <v>42</v>
      </c>
      <c r="C153" s="23">
        <v>17</v>
      </c>
      <c r="D153" s="23"/>
      <c r="E153" s="23">
        <v>59</v>
      </c>
      <c r="F153" s="23">
        <v>59</v>
      </c>
      <c r="G153">
        <v>3</v>
      </c>
      <c r="I153">
        <v>34</v>
      </c>
      <c r="M153" s="70">
        <v>0</v>
      </c>
      <c r="N153" s="61">
        <v>5</v>
      </c>
      <c r="O153" s="72" t="s">
        <v>23827</v>
      </c>
      <c r="P153" s="112">
        <v>0</v>
      </c>
      <c r="Q153" s="112">
        <v>10</v>
      </c>
      <c r="R153" s="112">
        <v>2</v>
      </c>
      <c r="S153" s="112">
        <v>15</v>
      </c>
      <c r="T153" s="112">
        <v>0</v>
      </c>
      <c r="U153" s="112">
        <v>0</v>
      </c>
      <c r="V153" s="112">
        <v>0</v>
      </c>
      <c r="W153" s="112">
        <v>27</v>
      </c>
      <c r="X153" s="61"/>
      <c r="Z153" s="18" t="s">
        <v>23827</v>
      </c>
      <c r="AA153" s="118">
        <v>144</v>
      </c>
      <c r="AB153" s="118">
        <v>201</v>
      </c>
      <c r="AC153" s="118">
        <v>12</v>
      </c>
      <c r="AD153" s="118">
        <v>357</v>
      </c>
    </row>
    <row r="154" spans="1:36" x14ac:dyDescent="0.3">
      <c r="A154" s="2">
        <v>24</v>
      </c>
      <c r="B154" s="23">
        <v>29</v>
      </c>
      <c r="C154" s="23">
        <v>23</v>
      </c>
      <c r="D154" s="23"/>
      <c r="E154" s="23">
        <v>52</v>
      </c>
      <c r="F154" s="23">
        <v>52</v>
      </c>
      <c r="G154">
        <v>7</v>
      </c>
      <c r="I154">
        <v>80</v>
      </c>
      <c r="M154" s="70">
        <v>6</v>
      </c>
      <c r="N154" s="61">
        <v>10</v>
      </c>
      <c r="O154" s="72" t="s">
        <v>23828</v>
      </c>
      <c r="P154" s="112">
        <v>0</v>
      </c>
      <c r="Q154" s="112">
        <v>0</v>
      </c>
      <c r="R154" s="112">
        <v>9</v>
      </c>
      <c r="S154" s="112">
        <v>1</v>
      </c>
      <c r="T154" s="112">
        <v>0</v>
      </c>
      <c r="U154" s="112">
        <v>1</v>
      </c>
      <c r="V154" s="112">
        <v>0</v>
      </c>
      <c r="W154" s="112">
        <v>11</v>
      </c>
      <c r="X154" s="61"/>
      <c r="Z154" s="18" t="s">
        <v>23828</v>
      </c>
      <c r="AA154" s="118">
        <v>103</v>
      </c>
      <c r="AB154" s="118">
        <v>60</v>
      </c>
      <c r="AC154" s="118">
        <v>3</v>
      </c>
      <c r="AD154" s="118">
        <v>166</v>
      </c>
    </row>
    <row r="155" spans="1:36" x14ac:dyDescent="0.3">
      <c r="A155" s="2">
        <v>25</v>
      </c>
      <c r="B155" s="23">
        <v>32</v>
      </c>
      <c r="C155" s="23">
        <v>24</v>
      </c>
      <c r="D155" s="23"/>
      <c r="E155" s="23">
        <v>56</v>
      </c>
      <c r="F155" s="23">
        <v>56</v>
      </c>
      <c r="G155">
        <v>6</v>
      </c>
      <c r="I155">
        <v>106</v>
      </c>
      <c r="M155" s="70">
        <v>11</v>
      </c>
      <c r="N155" s="61">
        <v>15</v>
      </c>
      <c r="O155" s="72" t="s">
        <v>23829</v>
      </c>
      <c r="P155" s="112">
        <v>2</v>
      </c>
      <c r="Q155" s="112">
        <v>8</v>
      </c>
      <c r="R155" s="112">
        <v>37</v>
      </c>
      <c r="S155" s="112">
        <v>21</v>
      </c>
      <c r="T155" s="112">
        <v>6</v>
      </c>
      <c r="U155" s="112">
        <v>4</v>
      </c>
      <c r="V155" s="112">
        <v>0</v>
      </c>
      <c r="W155" s="112">
        <v>78</v>
      </c>
      <c r="X155" s="61"/>
      <c r="Z155" s="18" t="s">
        <v>23829</v>
      </c>
      <c r="AA155" s="118">
        <v>209</v>
      </c>
      <c r="AB155" s="118">
        <v>156</v>
      </c>
      <c r="AC155" s="118">
        <v>3</v>
      </c>
      <c r="AD155" s="118">
        <v>368</v>
      </c>
    </row>
    <row r="156" spans="1:36" x14ac:dyDescent="0.3">
      <c r="A156" s="2">
        <v>26</v>
      </c>
      <c r="B156" s="23">
        <v>33</v>
      </c>
      <c r="C156" s="23">
        <v>17</v>
      </c>
      <c r="D156" s="23">
        <v>1</v>
      </c>
      <c r="E156" s="23">
        <v>51</v>
      </c>
      <c r="F156" s="23">
        <v>51</v>
      </c>
      <c r="G156">
        <v>6</v>
      </c>
      <c r="I156">
        <v>85</v>
      </c>
      <c r="M156" s="70">
        <v>16</v>
      </c>
      <c r="N156" s="61">
        <v>20</v>
      </c>
      <c r="O156" s="72" t="s">
        <v>23830</v>
      </c>
      <c r="P156" s="112">
        <v>3</v>
      </c>
      <c r="Q156" s="112">
        <v>7</v>
      </c>
      <c r="R156" s="112">
        <v>81</v>
      </c>
      <c r="S156" s="112">
        <v>38</v>
      </c>
      <c r="T156" s="112">
        <v>11</v>
      </c>
      <c r="U156" s="112">
        <v>10</v>
      </c>
      <c r="V156" s="112">
        <v>0</v>
      </c>
      <c r="W156" s="112">
        <v>150</v>
      </c>
      <c r="X156" s="61"/>
      <c r="Z156" s="18" t="s">
        <v>23830</v>
      </c>
      <c r="AA156" s="118">
        <v>563</v>
      </c>
      <c r="AB156" s="118">
        <v>239</v>
      </c>
      <c r="AC156" s="118">
        <v>9</v>
      </c>
      <c r="AD156" s="118">
        <v>811</v>
      </c>
    </row>
    <row r="157" spans="1:36" x14ac:dyDescent="0.3">
      <c r="A157" s="2">
        <v>27</v>
      </c>
      <c r="B157" s="23">
        <v>45</v>
      </c>
      <c r="C157" s="23">
        <v>21</v>
      </c>
      <c r="D157" s="23"/>
      <c r="E157" s="23">
        <v>66</v>
      </c>
      <c r="F157" s="23">
        <v>66</v>
      </c>
      <c r="G157">
        <v>6</v>
      </c>
      <c r="I157">
        <v>103</v>
      </c>
      <c r="M157" s="70">
        <v>21</v>
      </c>
      <c r="N157" s="61">
        <v>25</v>
      </c>
      <c r="O157" s="72" t="s">
        <v>23831</v>
      </c>
      <c r="P157" s="112">
        <v>6</v>
      </c>
      <c r="Q157" s="112">
        <v>20</v>
      </c>
      <c r="R157" s="112">
        <v>88</v>
      </c>
      <c r="S157" s="112">
        <v>71</v>
      </c>
      <c r="T157" s="112">
        <v>21</v>
      </c>
      <c r="U157" s="112">
        <v>14</v>
      </c>
      <c r="V157" s="112">
        <v>0</v>
      </c>
      <c r="W157" s="112">
        <v>220</v>
      </c>
      <c r="X157" s="61"/>
      <c r="Z157" s="18" t="s">
        <v>23831</v>
      </c>
      <c r="AA157" s="118">
        <v>731</v>
      </c>
      <c r="AB157" s="118">
        <v>225</v>
      </c>
      <c r="AC157" s="118">
        <v>6</v>
      </c>
      <c r="AD157" s="118">
        <v>962</v>
      </c>
    </row>
    <row r="158" spans="1:36" x14ac:dyDescent="0.3">
      <c r="A158" s="2">
        <v>28</v>
      </c>
      <c r="B158" s="23">
        <v>34</v>
      </c>
      <c r="C158" s="23">
        <v>18</v>
      </c>
      <c r="D158" s="23">
        <v>1</v>
      </c>
      <c r="E158" s="23">
        <v>53</v>
      </c>
      <c r="F158" s="23">
        <v>53</v>
      </c>
      <c r="G158">
        <v>6</v>
      </c>
      <c r="I158">
        <v>81</v>
      </c>
      <c r="M158" s="70">
        <v>26</v>
      </c>
      <c r="N158" s="61">
        <v>30</v>
      </c>
      <c r="O158" s="72" t="s">
        <v>23832</v>
      </c>
      <c r="P158" s="112">
        <v>13</v>
      </c>
      <c r="Q158" s="112">
        <v>47</v>
      </c>
      <c r="R158" s="112">
        <v>131</v>
      </c>
      <c r="S158" s="112">
        <v>169</v>
      </c>
      <c r="T158" s="112">
        <v>46</v>
      </c>
      <c r="U158" s="112">
        <v>29</v>
      </c>
      <c r="V158" s="112">
        <v>0</v>
      </c>
      <c r="W158" s="112">
        <v>435</v>
      </c>
      <c r="X158" s="61"/>
      <c r="Z158" s="18" t="s">
        <v>23832</v>
      </c>
      <c r="AA158" s="118">
        <v>370</v>
      </c>
      <c r="AB158" s="118">
        <v>134</v>
      </c>
      <c r="AC158" s="118">
        <v>4</v>
      </c>
      <c r="AD158" s="118">
        <v>508</v>
      </c>
    </row>
    <row r="159" spans="1:36" x14ac:dyDescent="0.3">
      <c r="A159" s="2">
        <v>29</v>
      </c>
      <c r="B159" s="23">
        <v>32</v>
      </c>
      <c r="C159" s="23">
        <v>18</v>
      </c>
      <c r="D159" s="23"/>
      <c r="E159" s="23">
        <v>50</v>
      </c>
      <c r="F159" s="23">
        <v>50</v>
      </c>
      <c r="G159">
        <v>5</v>
      </c>
      <c r="I159">
        <v>60</v>
      </c>
      <c r="M159" s="70">
        <v>31</v>
      </c>
      <c r="N159" s="61">
        <v>35</v>
      </c>
      <c r="O159" s="72" t="s">
        <v>23833</v>
      </c>
      <c r="P159" s="112">
        <v>6</v>
      </c>
      <c r="Q159" s="112">
        <v>40</v>
      </c>
      <c r="R159" s="112">
        <v>106</v>
      </c>
      <c r="S159" s="112">
        <v>107</v>
      </c>
      <c r="T159" s="112">
        <v>29</v>
      </c>
      <c r="U159" s="112">
        <v>26</v>
      </c>
      <c r="V159" s="112">
        <v>2</v>
      </c>
      <c r="W159" s="112">
        <v>316</v>
      </c>
      <c r="X159" s="61"/>
      <c r="Z159" s="18" t="s">
        <v>23833</v>
      </c>
      <c r="AA159" s="118">
        <v>254</v>
      </c>
      <c r="AB159" s="118">
        <v>93</v>
      </c>
      <c r="AC159" s="118">
        <v>5</v>
      </c>
      <c r="AD159" s="118">
        <v>352</v>
      </c>
    </row>
    <row r="160" spans="1:36" x14ac:dyDescent="0.3">
      <c r="A160" s="2">
        <v>30</v>
      </c>
      <c r="B160" s="23">
        <v>24</v>
      </c>
      <c r="C160" s="23">
        <v>19</v>
      </c>
      <c r="D160" s="23"/>
      <c r="E160" s="23">
        <v>43</v>
      </c>
      <c r="F160" s="23">
        <v>43</v>
      </c>
      <c r="G160">
        <v>5</v>
      </c>
      <c r="I160">
        <v>65</v>
      </c>
      <c r="M160" s="70">
        <v>36</v>
      </c>
      <c r="N160" s="61">
        <v>40</v>
      </c>
      <c r="O160" s="72" t="s">
        <v>23834</v>
      </c>
      <c r="P160" s="112">
        <v>13</v>
      </c>
      <c r="Q160" s="112">
        <v>40</v>
      </c>
      <c r="R160" s="112">
        <v>92</v>
      </c>
      <c r="S160" s="112">
        <v>89</v>
      </c>
      <c r="T160" s="112">
        <v>26</v>
      </c>
      <c r="U160" s="112">
        <v>17</v>
      </c>
      <c r="V160" s="112">
        <v>2</v>
      </c>
      <c r="W160" s="112">
        <v>279</v>
      </c>
      <c r="X160" s="61"/>
      <c r="Z160" s="18" t="s">
        <v>23834</v>
      </c>
      <c r="AA160" s="118">
        <v>258</v>
      </c>
      <c r="AB160" s="118">
        <v>88</v>
      </c>
      <c r="AC160" s="118">
        <v>0</v>
      </c>
      <c r="AD160" s="118">
        <v>346</v>
      </c>
    </row>
    <row r="161" spans="1:30" x14ac:dyDescent="0.3">
      <c r="A161" s="2">
        <v>31</v>
      </c>
      <c r="B161" s="23">
        <v>34</v>
      </c>
      <c r="C161" s="23">
        <v>17</v>
      </c>
      <c r="D161" s="23"/>
      <c r="E161" s="23">
        <v>51</v>
      </c>
      <c r="F161" s="23">
        <v>51</v>
      </c>
      <c r="G161">
        <v>7</v>
      </c>
      <c r="I161">
        <v>69</v>
      </c>
      <c r="M161" s="70">
        <v>41</v>
      </c>
      <c r="N161" s="61">
        <v>45</v>
      </c>
      <c r="O161" s="72" t="s">
        <v>23835</v>
      </c>
      <c r="P161" s="112">
        <v>4</v>
      </c>
      <c r="Q161" s="112">
        <v>24</v>
      </c>
      <c r="R161" s="112">
        <v>76</v>
      </c>
      <c r="S161" s="112">
        <v>70</v>
      </c>
      <c r="T161" s="112">
        <v>13</v>
      </c>
      <c r="U161" s="112">
        <v>9</v>
      </c>
      <c r="V161" s="112">
        <v>1</v>
      </c>
      <c r="W161" s="112">
        <v>197</v>
      </c>
      <c r="X161" s="61"/>
      <c r="Z161" s="18" t="s">
        <v>23835</v>
      </c>
      <c r="AA161" s="118">
        <v>182</v>
      </c>
      <c r="AB161" s="118">
        <v>59</v>
      </c>
      <c r="AC161" s="118">
        <v>1</v>
      </c>
      <c r="AD161" s="118">
        <v>242</v>
      </c>
    </row>
    <row r="162" spans="1:30" x14ac:dyDescent="0.3">
      <c r="A162" s="2">
        <v>32</v>
      </c>
      <c r="B162" s="23">
        <v>38</v>
      </c>
      <c r="C162" s="23">
        <v>14</v>
      </c>
      <c r="D162" s="23">
        <v>1</v>
      </c>
      <c r="E162" s="23">
        <v>53</v>
      </c>
      <c r="F162" s="23">
        <v>53</v>
      </c>
      <c r="G162">
        <v>9</v>
      </c>
      <c r="H162">
        <v>1</v>
      </c>
      <c r="I162">
        <v>78</v>
      </c>
      <c r="M162" s="70">
        <v>46</v>
      </c>
      <c r="N162" s="61">
        <v>50</v>
      </c>
      <c r="O162" s="72" t="s">
        <v>23836</v>
      </c>
      <c r="P162" s="112">
        <v>2</v>
      </c>
      <c r="Q162" s="112">
        <v>17</v>
      </c>
      <c r="R162" s="112">
        <v>57</v>
      </c>
      <c r="S162" s="112">
        <v>49</v>
      </c>
      <c r="T162" s="112">
        <v>11</v>
      </c>
      <c r="U162" s="112">
        <v>10</v>
      </c>
      <c r="V162" s="112">
        <v>0</v>
      </c>
      <c r="W162" s="112">
        <v>146</v>
      </c>
      <c r="X162" s="61"/>
      <c r="Z162" s="18" t="s">
        <v>23836</v>
      </c>
      <c r="AA162" s="118">
        <v>131</v>
      </c>
      <c r="AB162" s="118">
        <v>51</v>
      </c>
      <c r="AC162" s="118">
        <v>0</v>
      </c>
      <c r="AD162" s="118">
        <v>182</v>
      </c>
    </row>
    <row r="163" spans="1:30" x14ac:dyDescent="0.3">
      <c r="A163" s="2">
        <v>33</v>
      </c>
      <c r="B163" s="23">
        <v>25</v>
      </c>
      <c r="C163" s="23">
        <v>13</v>
      </c>
      <c r="D163" s="23"/>
      <c r="E163" s="23">
        <v>38</v>
      </c>
      <c r="F163" s="23">
        <v>38</v>
      </c>
      <c r="G163">
        <v>3</v>
      </c>
      <c r="I163">
        <v>53</v>
      </c>
      <c r="M163" s="70">
        <v>51</v>
      </c>
      <c r="N163" s="61">
        <v>55</v>
      </c>
      <c r="O163" s="72" t="s">
        <v>23837</v>
      </c>
      <c r="P163" s="112">
        <v>8</v>
      </c>
      <c r="Q163" s="112">
        <v>12</v>
      </c>
      <c r="R163" s="112">
        <v>34</v>
      </c>
      <c r="S163" s="112">
        <v>39</v>
      </c>
      <c r="T163" s="112">
        <v>11</v>
      </c>
      <c r="U163" s="112">
        <v>4</v>
      </c>
      <c r="V163" s="112">
        <v>0</v>
      </c>
      <c r="W163" s="112">
        <v>108</v>
      </c>
      <c r="X163" s="61"/>
      <c r="Z163" s="18" t="s">
        <v>23837</v>
      </c>
      <c r="AA163" s="118">
        <v>102</v>
      </c>
      <c r="AB163" s="118">
        <v>28</v>
      </c>
      <c r="AC163" s="118">
        <v>3</v>
      </c>
      <c r="AD163" s="118">
        <v>133</v>
      </c>
    </row>
    <row r="164" spans="1:30" x14ac:dyDescent="0.3">
      <c r="A164" s="2">
        <v>34</v>
      </c>
      <c r="B164" s="23">
        <v>22</v>
      </c>
      <c r="C164" s="23">
        <v>19</v>
      </c>
      <c r="D164" s="23"/>
      <c r="E164" s="23">
        <v>41</v>
      </c>
      <c r="F164" s="23">
        <v>41</v>
      </c>
      <c r="G164">
        <v>2</v>
      </c>
      <c r="H164">
        <v>1</v>
      </c>
      <c r="I164">
        <v>51</v>
      </c>
      <c r="M164" s="70">
        <v>56</v>
      </c>
      <c r="N164" s="61">
        <v>60</v>
      </c>
      <c r="O164" s="72" t="s">
        <v>23838</v>
      </c>
      <c r="P164" s="112">
        <v>1</v>
      </c>
      <c r="Q164" s="112">
        <v>13</v>
      </c>
      <c r="R164" s="112">
        <v>27</v>
      </c>
      <c r="S164" s="112">
        <v>36</v>
      </c>
      <c r="T164" s="112">
        <v>10</v>
      </c>
      <c r="U164" s="112">
        <v>5</v>
      </c>
      <c r="V164" s="112">
        <v>0</v>
      </c>
      <c r="W164" s="112">
        <v>92</v>
      </c>
      <c r="X164" s="61"/>
      <c r="Z164" s="18" t="s">
        <v>23838</v>
      </c>
      <c r="AA164" s="118">
        <v>60</v>
      </c>
      <c r="AB164" s="118">
        <v>23</v>
      </c>
      <c r="AC164" s="118">
        <v>1</v>
      </c>
      <c r="AD164" s="118">
        <v>84</v>
      </c>
    </row>
    <row r="165" spans="1:30" x14ac:dyDescent="0.3">
      <c r="A165" s="2">
        <v>35</v>
      </c>
      <c r="B165" s="23">
        <v>25</v>
      </c>
      <c r="C165" s="23">
        <v>21</v>
      </c>
      <c r="D165" s="23"/>
      <c r="E165" s="23">
        <v>46</v>
      </c>
      <c r="F165" s="23">
        <v>46</v>
      </c>
      <c r="G165">
        <v>7</v>
      </c>
      <c r="I165">
        <v>66</v>
      </c>
      <c r="M165" s="70">
        <v>61</v>
      </c>
      <c r="N165" s="61">
        <v>65</v>
      </c>
      <c r="O165" s="72" t="s">
        <v>23839</v>
      </c>
      <c r="P165" s="112">
        <v>0</v>
      </c>
      <c r="Q165" s="112">
        <v>7</v>
      </c>
      <c r="R165" s="112">
        <v>18</v>
      </c>
      <c r="S165" s="112">
        <v>16</v>
      </c>
      <c r="T165" s="112">
        <v>1</v>
      </c>
      <c r="U165" s="112">
        <v>1</v>
      </c>
      <c r="V165" s="112">
        <v>0</v>
      </c>
      <c r="W165" s="112">
        <v>43</v>
      </c>
      <c r="X165" s="61"/>
      <c r="Z165" s="18" t="s">
        <v>23839</v>
      </c>
      <c r="AA165" s="118">
        <v>49</v>
      </c>
      <c r="AB165" s="118">
        <v>16</v>
      </c>
      <c r="AC165" s="118">
        <v>0</v>
      </c>
      <c r="AD165" s="118">
        <v>65</v>
      </c>
    </row>
    <row r="166" spans="1:30" x14ac:dyDescent="0.3">
      <c r="A166" s="2">
        <v>36</v>
      </c>
      <c r="B166" s="23">
        <v>15</v>
      </c>
      <c r="C166" s="23">
        <v>16</v>
      </c>
      <c r="D166" s="23">
        <v>1</v>
      </c>
      <c r="E166" s="23">
        <v>32</v>
      </c>
      <c r="F166" s="23">
        <v>32</v>
      </c>
      <c r="G166">
        <v>5</v>
      </c>
      <c r="H166">
        <v>1</v>
      </c>
      <c r="I166">
        <v>62</v>
      </c>
      <c r="M166" s="70">
        <v>66</v>
      </c>
      <c r="N166" s="61">
        <v>70</v>
      </c>
      <c r="O166" s="72" t="s">
        <v>23840</v>
      </c>
      <c r="P166" s="112">
        <v>2</v>
      </c>
      <c r="Q166" s="112">
        <v>1</v>
      </c>
      <c r="R166" s="112">
        <v>3</v>
      </c>
      <c r="S166" s="112">
        <v>6</v>
      </c>
      <c r="T166" s="112">
        <v>1</v>
      </c>
      <c r="U166" s="112">
        <v>3</v>
      </c>
      <c r="V166" s="112">
        <v>0</v>
      </c>
      <c r="W166" s="112">
        <v>16</v>
      </c>
      <c r="X166" s="61"/>
      <c r="Z166" s="18" t="s">
        <v>23840</v>
      </c>
      <c r="AA166" s="118">
        <v>13</v>
      </c>
      <c r="AB166" s="118">
        <v>5</v>
      </c>
      <c r="AC166" s="118">
        <v>0</v>
      </c>
      <c r="AD166" s="118">
        <v>18</v>
      </c>
    </row>
    <row r="167" spans="1:30" x14ac:dyDescent="0.3">
      <c r="A167" s="2">
        <v>37</v>
      </c>
      <c r="B167" s="23">
        <v>27</v>
      </c>
      <c r="C167" s="23">
        <v>10</v>
      </c>
      <c r="D167" s="23">
        <v>1</v>
      </c>
      <c r="E167" s="23">
        <v>38</v>
      </c>
      <c r="F167" s="23">
        <v>38</v>
      </c>
      <c r="G167">
        <v>4</v>
      </c>
      <c r="H167">
        <v>1</v>
      </c>
      <c r="I167">
        <v>50</v>
      </c>
      <c r="M167" s="70">
        <v>71</v>
      </c>
      <c r="N167" s="61">
        <v>75</v>
      </c>
      <c r="O167" s="72" t="s">
        <v>23841</v>
      </c>
      <c r="P167" s="112">
        <v>0</v>
      </c>
      <c r="Q167" s="112">
        <v>1</v>
      </c>
      <c r="R167" s="112">
        <v>3</v>
      </c>
      <c r="S167" s="112">
        <v>2</v>
      </c>
      <c r="T167" s="112">
        <v>0</v>
      </c>
      <c r="U167" s="112">
        <v>1</v>
      </c>
      <c r="V167" s="112">
        <v>0</v>
      </c>
      <c r="W167" s="112">
        <v>7</v>
      </c>
      <c r="X167" s="61"/>
      <c r="Z167" s="18" t="s">
        <v>23841</v>
      </c>
      <c r="AA167" s="118">
        <v>9</v>
      </c>
      <c r="AB167" s="118">
        <v>1</v>
      </c>
      <c r="AC167" s="118">
        <v>0</v>
      </c>
      <c r="AD167" s="118">
        <v>10</v>
      </c>
    </row>
    <row r="168" spans="1:30" x14ac:dyDescent="0.3">
      <c r="A168" s="2">
        <v>38</v>
      </c>
      <c r="B168" s="23">
        <v>20</v>
      </c>
      <c r="C168" s="23">
        <v>12</v>
      </c>
      <c r="D168" s="23"/>
      <c r="E168" s="23">
        <v>32</v>
      </c>
      <c r="F168" s="23">
        <v>32</v>
      </c>
      <c r="I168">
        <v>52</v>
      </c>
      <c r="M168" s="70">
        <v>76</v>
      </c>
      <c r="N168" s="61">
        <v>80</v>
      </c>
      <c r="O168" s="72" t="s">
        <v>23842</v>
      </c>
      <c r="P168" s="112">
        <v>0</v>
      </c>
      <c r="Q168" s="112">
        <v>0</v>
      </c>
      <c r="R168" s="112">
        <v>2</v>
      </c>
      <c r="S168" s="112">
        <v>1</v>
      </c>
      <c r="T168" s="112">
        <v>0</v>
      </c>
      <c r="U168" s="112">
        <v>1</v>
      </c>
      <c r="V168" s="112">
        <v>0</v>
      </c>
      <c r="W168" s="112">
        <v>4</v>
      </c>
      <c r="X168" s="61"/>
      <c r="Z168" s="18" t="s">
        <v>23842</v>
      </c>
      <c r="AA168" s="118">
        <v>4</v>
      </c>
      <c r="AB168" s="118">
        <v>1</v>
      </c>
      <c r="AC168" s="118">
        <v>0</v>
      </c>
      <c r="AD168" s="118">
        <v>5</v>
      </c>
    </row>
    <row r="169" spans="1:30" x14ac:dyDescent="0.3">
      <c r="A169" s="2">
        <v>39</v>
      </c>
      <c r="B169" s="23">
        <v>15</v>
      </c>
      <c r="C169" s="23">
        <v>12</v>
      </c>
      <c r="D169" s="23">
        <v>1</v>
      </c>
      <c r="E169" s="23">
        <v>28</v>
      </c>
      <c r="F169" s="23">
        <v>28</v>
      </c>
      <c r="G169">
        <v>1</v>
      </c>
      <c r="I169">
        <v>49</v>
      </c>
      <c r="M169" s="61">
        <v>81</v>
      </c>
      <c r="N169" s="61">
        <v>100</v>
      </c>
      <c r="O169" s="71" t="s">
        <v>23822</v>
      </c>
      <c r="P169" s="112">
        <v>0</v>
      </c>
      <c r="Q169" s="112">
        <v>0</v>
      </c>
      <c r="R169" s="112">
        <v>0</v>
      </c>
      <c r="S169" s="112">
        <v>0</v>
      </c>
      <c r="T169" s="112">
        <v>0</v>
      </c>
      <c r="U169" s="112">
        <v>0</v>
      </c>
      <c r="V169" s="112">
        <v>0</v>
      </c>
      <c r="W169" s="112">
        <v>0</v>
      </c>
      <c r="X169" s="61"/>
      <c r="Z169" s="18" t="s">
        <v>23822</v>
      </c>
      <c r="AA169" s="118">
        <v>0</v>
      </c>
      <c r="AB169" s="118">
        <v>0</v>
      </c>
      <c r="AC169" s="118">
        <v>0</v>
      </c>
      <c r="AD169" s="118">
        <v>0</v>
      </c>
    </row>
    <row r="170" spans="1:30" x14ac:dyDescent="0.3">
      <c r="A170" s="2">
        <v>40</v>
      </c>
      <c r="B170" s="23">
        <v>16</v>
      </c>
      <c r="C170" s="23">
        <v>9</v>
      </c>
      <c r="D170" s="23"/>
      <c r="E170" s="23">
        <v>25</v>
      </c>
      <c r="F170" s="23">
        <v>25</v>
      </c>
      <c r="G170">
        <v>1</v>
      </c>
      <c r="I170">
        <v>48</v>
      </c>
      <c r="M170" s="61"/>
      <c r="N170" s="61"/>
      <c r="O170" s="61"/>
      <c r="P170" s="61"/>
      <c r="Q170" s="61"/>
      <c r="R170" s="61"/>
      <c r="S170" s="61"/>
      <c r="T170" s="61"/>
      <c r="U170" s="61"/>
      <c r="V170" s="61"/>
      <c r="W170" s="61"/>
      <c r="X170" s="61"/>
    </row>
    <row r="171" spans="1:30" ht="15.6" x14ac:dyDescent="0.3">
      <c r="A171" s="2">
        <v>41</v>
      </c>
      <c r="B171" s="23">
        <v>20</v>
      </c>
      <c r="C171" s="23">
        <v>12</v>
      </c>
      <c r="D171" s="23"/>
      <c r="E171" s="23">
        <v>32</v>
      </c>
      <c r="F171" s="23">
        <v>32</v>
      </c>
      <c r="G171">
        <v>4</v>
      </c>
      <c r="H171">
        <v>1</v>
      </c>
      <c r="I171">
        <v>33</v>
      </c>
      <c r="N171" t="s">
        <v>23843</v>
      </c>
      <c r="O171" s="122" t="s">
        <v>23871</v>
      </c>
      <c r="P171" s="122"/>
      <c r="Q171" s="122"/>
      <c r="R171" s="122"/>
      <c r="S171" s="122"/>
      <c r="T171" s="122"/>
      <c r="U171" s="124"/>
      <c r="V171" s="124"/>
      <c r="Z171" s="125" t="s">
        <v>23872</v>
      </c>
      <c r="AA171" s="125"/>
      <c r="AB171" s="125"/>
      <c r="AC171" s="125"/>
      <c r="AD171" s="125"/>
    </row>
    <row r="172" spans="1:30" x14ac:dyDescent="0.3">
      <c r="A172" s="2">
        <v>42</v>
      </c>
      <c r="B172" s="23">
        <v>19</v>
      </c>
      <c r="C172" s="23">
        <v>13</v>
      </c>
      <c r="D172" s="23"/>
      <c r="E172" s="23">
        <v>32</v>
      </c>
      <c r="F172" s="23">
        <v>32</v>
      </c>
      <c r="G172">
        <v>1</v>
      </c>
      <c r="I172">
        <v>39</v>
      </c>
      <c r="O172" s="11"/>
      <c r="P172" s="18" t="s">
        <v>23788</v>
      </c>
      <c r="Q172" s="18" t="s">
        <v>23762</v>
      </c>
      <c r="R172" s="18" t="s">
        <v>23763</v>
      </c>
      <c r="S172" s="18" t="s">
        <v>23764</v>
      </c>
      <c r="T172" s="18" t="s">
        <v>23855</v>
      </c>
      <c r="Z172" s="18"/>
      <c r="AA172" s="18" t="s">
        <v>23860</v>
      </c>
      <c r="AB172" s="18" t="s">
        <v>23861</v>
      </c>
      <c r="AC172" s="18" t="s">
        <v>23788</v>
      </c>
      <c r="AD172" s="18" t="s">
        <v>23855</v>
      </c>
    </row>
    <row r="173" spans="1:30" x14ac:dyDescent="0.3">
      <c r="A173" s="2">
        <v>43</v>
      </c>
      <c r="B173" s="23">
        <v>25</v>
      </c>
      <c r="C173" s="23">
        <v>13</v>
      </c>
      <c r="D173" s="23"/>
      <c r="E173" s="23">
        <v>38</v>
      </c>
      <c r="F173" s="23">
        <v>38</v>
      </c>
      <c r="G173">
        <v>2</v>
      </c>
      <c r="I173">
        <v>46</v>
      </c>
      <c r="M173">
        <v>0</v>
      </c>
      <c r="N173">
        <v>5</v>
      </c>
      <c r="O173" s="18" t="s">
        <v>23827</v>
      </c>
      <c r="P173" s="118">
        <v>9</v>
      </c>
      <c r="Q173" s="118">
        <v>8</v>
      </c>
      <c r="R173" s="118">
        <v>6</v>
      </c>
      <c r="S173" s="118">
        <v>334</v>
      </c>
      <c r="T173" s="118">
        <v>357</v>
      </c>
      <c r="Z173" s="18" t="s">
        <v>23827</v>
      </c>
      <c r="AA173" s="118">
        <v>18</v>
      </c>
      <c r="AB173" s="118">
        <v>7</v>
      </c>
      <c r="AC173" s="118">
        <v>2</v>
      </c>
      <c r="AD173" s="118">
        <v>27</v>
      </c>
    </row>
    <row r="174" spans="1:30" x14ac:dyDescent="0.3">
      <c r="A174" s="2">
        <v>44</v>
      </c>
      <c r="B174" s="23">
        <v>11</v>
      </c>
      <c r="C174" s="23">
        <v>5</v>
      </c>
      <c r="D174" s="23"/>
      <c r="E174" s="23">
        <v>16</v>
      </c>
      <c r="F174" s="23">
        <v>16</v>
      </c>
      <c r="G174">
        <v>1</v>
      </c>
      <c r="I174">
        <v>31</v>
      </c>
      <c r="M174">
        <v>6</v>
      </c>
      <c r="N174">
        <v>10</v>
      </c>
      <c r="O174" s="18" t="s">
        <v>23828</v>
      </c>
      <c r="P174" s="118">
        <v>5</v>
      </c>
      <c r="Q174" s="118">
        <v>6</v>
      </c>
      <c r="R174" s="118">
        <v>3</v>
      </c>
      <c r="S174" s="118">
        <v>152</v>
      </c>
      <c r="T174" s="118">
        <v>166</v>
      </c>
      <c r="Z174" s="18" t="s">
        <v>23828</v>
      </c>
      <c r="AA174" s="118">
        <v>11</v>
      </c>
      <c r="AB174" s="118">
        <v>0</v>
      </c>
      <c r="AC174" s="118">
        <v>0</v>
      </c>
      <c r="AD174" s="118">
        <v>11</v>
      </c>
    </row>
    <row r="175" spans="1:30" x14ac:dyDescent="0.3">
      <c r="A175" s="2">
        <v>45</v>
      </c>
      <c r="B175" s="23">
        <v>15</v>
      </c>
      <c r="C175" s="23">
        <v>8</v>
      </c>
      <c r="D175" s="23"/>
      <c r="E175" s="23">
        <v>23</v>
      </c>
      <c r="F175" s="23">
        <v>23</v>
      </c>
      <c r="G175">
        <v>2</v>
      </c>
      <c r="I175">
        <v>34</v>
      </c>
      <c r="M175">
        <v>11</v>
      </c>
      <c r="N175">
        <v>15</v>
      </c>
      <c r="O175" s="18" t="s">
        <v>23829</v>
      </c>
      <c r="P175" s="118">
        <v>10</v>
      </c>
      <c r="Q175" s="118">
        <v>25</v>
      </c>
      <c r="R175" s="118">
        <v>102</v>
      </c>
      <c r="S175" s="118">
        <v>231</v>
      </c>
      <c r="T175" s="118">
        <v>368</v>
      </c>
      <c r="Z175" s="18" t="s">
        <v>23829</v>
      </c>
      <c r="AA175" s="118">
        <v>17</v>
      </c>
      <c r="AB175" s="118">
        <v>57</v>
      </c>
      <c r="AC175" s="118">
        <v>4</v>
      </c>
      <c r="AD175" s="118">
        <v>78</v>
      </c>
    </row>
    <row r="176" spans="1:30" x14ac:dyDescent="0.3">
      <c r="A176" s="2">
        <v>46</v>
      </c>
      <c r="B176" s="23">
        <v>13</v>
      </c>
      <c r="C176" s="23">
        <v>9</v>
      </c>
      <c r="D176" s="23"/>
      <c r="E176" s="23">
        <v>22</v>
      </c>
      <c r="F176" s="23">
        <v>22</v>
      </c>
      <c r="G176">
        <v>3</v>
      </c>
      <c r="I176">
        <v>31</v>
      </c>
      <c r="M176">
        <v>16</v>
      </c>
      <c r="N176">
        <v>20</v>
      </c>
      <c r="O176" s="18" t="s">
        <v>23830</v>
      </c>
      <c r="P176" s="118">
        <v>17</v>
      </c>
      <c r="Q176" s="118">
        <v>70</v>
      </c>
      <c r="R176" s="118">
        <v>340</v>
      </c>
      <c r="S176" s="118">
        <v>384</v>
      </c>
      <c r="T176" s="118">
        <v>811</v>
      </c>
      <c r="Z176" s="18" t="s">
        <v>23830</v>
      </c>
      <c r="AA176" s="118">
        <v>52</v>
      </c>
      <c r="AB176" s="118">
        <v>93</v>
      </c>
      <c r="AC176" s="118">
        <v>5</v>
      </c>
      <c r="AD176" s="118">
        <v>150</v>
      </c>
    </row>
    <row r="177" spans="1:30" x14ac:dyDescent="0.3">
      <c r="A177" s="2">
        <v>47</v>
      </c>
      <c r="B177" s="23">
        <v>12</v>
      </c>
      <c r="C177" s="23">
        <v>5</v>
      </c>
      <c r="D177" s="23">
        <v>2</v>
      </c>
      <c r="E177" s="23">
        <v>19</v>
      </c>
      <c r="F177" s="23">
        <v>19</v>
      </c>
      <c r="G177">
        <v>1</v>
      </c>
      <c r="I177">
        <v>28</v>
      </c>
      <c r="M177">
        <v>21</v>
      </c>
      <c r="N177">
        <v>25</v>
      </c>
      <c r="O177" s="18" t="s">
        <v>23831</v>
      </c>
      <c r="P177" s="118">
        <v>15</v>
      </c>
      <c r="Q177" s="118">
        <v>96</v>
      </c>
      <c r="R177" s="118">
        <v>436</v>
      </c>
      <c r="S177" s="118">
        <v>415</v>
      </c>
      <c r="T177" s="118">
        <v>962</v>
      </c>
      <c r="Z177" s="18" t="s">
        <v>23831</v>
      </c>
      <c r="AA177" s="118">
        <v>95</v>
      </c>
      <c r="AB177" s="118">
        <v>120</v>
      </c>
      <c r="AC177" s="118">
        <v>5</v>
      </c>
      <c r="AD177" s="118">
        <v>220</v>
      </c>
    </row>
    <row r="178" spans="1:30" x14ac:dyDescent="0.3">
      <c r="A178" s="2">
        <v>48</v>
      </c>
      <c r="B178" s="23">
        <v>6</v>
      </c>
      <c r="C178" s="23">
        <v>4</v>
      </c>
      <c r="D178" s="23"/>
      <c r="E178" s="23">
        <v>10</v>
      </c>
      <c r="F178" s="23">
        <v>10</v>
      </c>
      <c r="G178">
        <v>3</v>
      </c>
      <c r="I178">
        <v>26</v>
      </c>
      <c r="M178">
        <v>26</v>
      </c>
      <c r="N178">
        <v>30</v>
      </c>
      <c r="O178" s="18" t="s">
        <v>23832</v>
      </c>
      <c r="P178" s="118">
        <v>9</v>
      </c>
      <c r="Q178" s="118">
        <v>43</v>
      </c>
      <c r="R178" s="118">
        <v>205</v>
      </c>
      <c r="S178" s="118">
        <v>251</v>
      </c>
      <c r="T178" s="118">
        <v>508</v>
      </c>
      <c r="Z178" s="18" t="s">
        <v>23832</v>
      </c>
      <c r="AA178" s="118">
        <v>260</v>
      </c>
      <c r="AB178" s="118">
        <v>171</v>
      </c>
      <c r="AC178" s="118">
        <v>4</v>
      </c>
      <c r="AD178" s="118">
        <v>435</v>
      </c>
    </row>
    <row r="179" spans="1:30" x14ac:dyDescent="0.3">
      <c r="A179" s="2">
        <v>49</v>
      </c>
      <c r="B179" s="23">
        <v>11</v>
      </c>
      <c r="C179" s="23">
        <v>5</v>
      </c>
      <c r="D179" s="23">
        <v>2</v>
      </c>
      <c r="E179" s="23">
        <v>18</v>
      </c>
      <c r="F179" s="23">
        <v>18</v>
      </c>
      <c r="G179">
        <v>1</v>
      </c>
      <c r="I179">
        <v>27</v>
      </c>
      <c r="M179">
        <v>31</v>
      </c>
      <c r="N179">
        <v>35</v>
      </c>
      <c r="O179" s="18" t="s">
        <v>23833</v>
      </c>
      <c r="P179" s="118">
        <v>7</v>
      </c>
      <c r="Q179" s="118">
        <v>38</v>
      </c>
      <c r="R179" s="118">
        <v>124</v>
      </c>
      <c r="S179" s="118">
        <v>183</v>
      </c>
      <c r="T179" s="118">
        <v>352</v>
      </c>
      <c r="Z179" s="18" t="s">
        <v>23833</v>
      </c>
      <c r="AA179" s="118">
        <v>195</v>
      </c>
      <c r="AB179" s="118">
        <v>119</v>
      </c>
      <c r="AC179" s="118">
        <v>2</v>
      </c>
      <c r="AD179" s="118">
        <v>316</v>
      </c>
    </row>
    <row r="180" spans="1:30" x14ac:dyDescent="0.3">
      <c r="A180" s="2">
        <v>50</v>
      </c>
      <c r="B180" s="23">
        <v>11</v>
      </c>
      <c r="C180" s="23">
        <v>5</v>
      </c>
      <c r="D180" s="23">
        <v>1</v>
      </c>
      <c r="E180" s="23">
        <v>17</v>
      </c>
      <c r="F180" s="23">
        <v>17</v>
      </c>
      <c r="G180">
        <v>1</v>
      </c>
      <c r="I180">
        <v>16</v>
      </c>
      <c r="M180">
        <v>36</v>
      </c>
      <c r="N180">
        <v>40</v>
      </c>
      <c r="O180" s="18" t="s">
        <v>23834</v>
      </c>
      <c r="P180" s="118">
        <v>7</v>
      </c>
      <c r="Q180" s="118">
        <v>31</v>
      </c>
      <c r="R180" s="118">
        <v>136</v>
      </c>
      <c r="S180" s="118">
        <v>172</v>
      </c>
      <c r="T180" s="118">
        <v>346</v>
      </c>
      <c r="Z180" s="18" t="s">
        <v>23834</v>
      </c>
      <c r="AA180" s="118">
        <v>183</v>
      </c>
      <c r="AB180" s="118">
        <v>96</v>
      </c>
      <c r="AC180" s="118">
        <v>0</v>
      </c>
      <c r="AD180" s="118">
        <v>279</v>
      </c>
    </row>
    <row r="181" spans="1:30" x14ac:dyDescent="0.3">
      <c r="A181" s="2">
        <v>51</v>
      </c>
      <c r="B181" s="23">
        <v>9</v>
      </c>
      <c r="C181" s="23">
        <v>2</v>
      </c>
      <c r="D181" s="23"/>
      <c r="E181" s="23">
        <v>11</v>
      </c>
      <c r="F181" s="23">
        <v>11</v>
      </c>
      <c r="G181">
        <v>1</v>
      </c>
      <c r="I181">
        <v>20</v>
      </c>
      <c r="M181">
        <v>41</v>
      </c>
      <c r="N181">
        <v>45</v>
      </c>
      <c r="O181" s="18" t="s">
        <v>23835</v>
      </c>
      <c r="P181" s="118">
        <v>4</v>
      </c>
      <c r="Q181" s="118">
        <v>28</v>
      </c>
      <c r="R181" s="118">
        <v>93</v>
      </c>
      <c r="S181" s="118">
        <v>117</v>
      </c>
      <c r="T181" s="118">
        <v>242</v>
      </c>
      <c r="Z181" s="18" t="s">
        <v>23835</v>
      </c>
      <c r="AA181" s="118">
        <v>124</v>
      </c>
      <c r="AB181" s="118">
        <v>70</v>
      </c>
      <c r="AC181" s="118">
        <v>3</v>
      </c>
      <c r="AD181" s="118">
        <v>197</v>
      </c>
    </row>
    <row r="182" spans="1:30" x14ac:dyDescent="0.3">
      <c r="A182" s="2">
        <v>52</v>
      </c>
      <c r="B182" s="23">
        <v>7</v>
      </c>
      <c r="C182" s="23">
        <v>3</v>
      </c>
      <c r="D182" s="23"/>
      <c r="E182" s="23">
        <v>10</v>
      </c>
      <c r="F182" s="23">
        <v>10</v>
      </c>
      <c r="G182">
        <v>1</v>
      </c>
      <c r="I182">
        <v>25</v>
      </c>
      <c r="M182">
        <v>46</v>
      </c>
      <c r="N182">
        <v>50</v>
      </c>
      <c r="O182" s="18" t="s">
        <v>23836</v>
      </c>
      <c r="P182" s="118">
        <v>4</v>
      </c>
      <c r="Q182" s="118">
        <v>16</v>
      </c>
      <c r="R182" s="118">
        <v>60</v>
      </c>
      <c r="S182" s="118">
        <v>102</v>
      </c>
      <c r="T182" s="118">
        <v>182</v>
      </c>
      <c r="Z182" s="18" t="s">
        <v>23836</v>
      </c>
      <c r="AA182" s="118">
        <v>85</v>
      </c>
      <c r="AB182" s="118">
        <v>60</v>
      </c>
      <c r="AC182" s="118">
        <v>1</v>
      </c>
      <c r="AD182" s="118">
        <v>146</v>
      </c>
    </row>
    <row r="183" spans="1:30" x14ac:dyDescent="0.3">
      <c r="A183" s="2">
        <v>53</v>
      </c>
      <c r="B183" s="23">
        <v>9</v>
      </c>
      <c r="C183" s="23">
        <v>3</v>
      </c>
      <c r="D183" s="23"/>
      <c r="E183" s="23">
        <v>12</v>
      </c>
      <c r="F183" s="23">
        <v>12</v>
      </c>
      <c r="G183">
        <v>1</v>
      </c>
      <c r="I183">
        <v>29</v>
      </c>
      <c r="M183">
        <v>51</v>
      </c>
      <c r="N183">
        <v>55</v>
      </c>
      <c r="O183" s="18" t="s">
        <v>23837</v>
      </c>
      <c r="P183" s="118">
        <v>4</v>
      </c>
      <c r="Q183" s="118">
        <v>13</v>
      </c>
      <c r="R183" s="118">
        <v>60</v>
      </c>
      <c r="S183" s="118">
        <v>56</v>
      </c>
      <c r="T183" s="118">
        <v>133</v>
      </c>
      <c r="Z183" s="18" t="s">
        <v>23837</v>
      </c>
      <c r="AA183" s="118">
        <v>62</v>
      </c>
      <c r="AB183" s="118">
        <v>45</v>
      </c>
      <c r="AC183" s="118">
        <v>1</v>
      </c>
      <c r="AD183" s="118">
        <v>108</v>
      </c>
    </row>
    <row r="184" spans="1:30" x14ac:dyDescent="0.3">
      <c r="A184" s="2">
        <v>54</v>
      </c>
      <c r="B184" s="23">
        <v>10</v>
      </c>
      <c r="C184" s="23">
        <v>7</v>
      </c>
      <c r="D184" s="23"/>
      <c r="E184" s="23">
        <v>17</v>
      </c>
      <c r="F184" s="23">
        <v>17</v>
      </c>
      <c r="I184">
        <v>18</v>
      </c>
      <c r="M184">
        <v>56</v>
      </c>
      <c r="N184">
        <v>60</v>
      </c>
      <c r="O184" s="18" t="s">
        <v>23838</v>
      </c>
      <c r="P184" s="118">
        <v>1</v>
      </c>
      <c r="Q184" s="118">
        <v>8</v>
      </c>
      <c r="R184" s="118">
        <v>27</v>
      </c>
      <c r="S184" s="118">
        <v>48</v>
      </c>
      <c r="T184" s="118">
        <v>84</v>
      </c>
      <c r="Z184" s="18" t="s">
        <v>23838</v>
      </c>
      <c r="AA184" s="118">
        <v>51</v>
      </c>
      <c r="AB184" s="118">
        <v>39</v>
      </c>
      <c r="AC184" s="118">
        <v>2</v>
      </c>
      <c r="AD184" s="118">
        <v>92</v>
      </c>
    </row>
    <row r="185" spans="1:30" x14ac:dyDescent="0.3">
      <c r="A185" s="2">
        <v>55</v>
      </c>
      <c r="B185" s="23">
        <v>9</v>
      </c>
      <c r="C185" s="23">
        <v>6</v>
      </c>
      <c r="D185" s="23">
        <v>1</v>
      </c>
      <c r="E185" s="23">
        <v>16</v>
      </c>
      <c r="F185" s="23">
        <v>16</v>
      </c>
      <c r="G185">
        <v>2</v>
      </c>
      <c r="I185">
        <v>20</v>
      </c>
      <c r="M185">
        <v>61</v>
      </c>
      <c r="N185">
        <v>65</v>
      </c>
      <c r="O185" s="18" t="s">
        <v>23839</v>
      </c>
      <c r="P185" s="118">
        <v>0</v>
      </c>
      <c r="Q185" s="118">
        <v>7</v>
      </c>
      <c r="R185" s="118">
        <v>21</v>
      </c>
      <c r="S185" s="118">
        <v>37</v>
      </c>
      <c r="T185" s="118">
        <v>65</v>
      </c>
      <c r="Z185" s="18" t="s">
        <v>23839</v>
      </c>
      <c r="AA185" s="118">
        <v>25</v>
      </c>
      <c r="AB185" s="118">
        <v>17</v>
      </c>
      <c r="AC185" s="118">
        <v>1</v>
      </c>
      <c r="AD185" s="118">
        <v>43</v>
      </c>
    </row>
    <row r="186" spans="1:30" x14ac:dyDescent="0.3">
      <c r="A186" s="2">
        <v>56</v>
      </c>
      <c r="B186" s="23">
        <v>6</v>
      </c>
      <c r="C186" s="23">
        <v>3</v>
      </c>
      <c r="D186" s="23"/>
      <c r="E186" s="23">
        <v>9</v>
      </c>
      <c r="F186" s="23">
        <v>9</v>
      </c>
      <c r="I186">
        <v>24</v>
      </c>
      <c r="M186">
        <v>66</v>
      </c>
      <c r="N186">
        <v>70</v>
      </c>
      <c r="O186" s="18" t="s">
        <v>23840</v>
      </c>
      <c r="P186" s="118">
        <v>0</v>
      </c>
      <c r="Q186" s="118">
        <v>1</v>
      </c>
      <c r="R186" s="118">
        <v>9</v>
      </c>
      <c r="S186" s="118">
        <v>8</v>
      </c>
      <c r="T186" s="118">
        <v>18</v>
      </c>
      <c r="Z186" s="18" t="s">
        <v>23840</v>
      </c>
      <c r="AA186" s="118">
        <v>10</v>
      </c>
      <c r="AB186" s="118">
        <v>6</v>
      </c>
      <c r="AC186" s="118">
        <v>0</v>
      </c>
      <c r="AD186" s="118">
        <v>16</v>
      </c>
    </row>
    <row r="187" spans="1:30" x14ac:dyDescent="0.3">
      <c r="A187" s="2">
        <v>57</v>
      </c>
      <c r="B187" s="23">
        <v>4</v>
      </c>
      <c r="C187" s="23"/>
      <c r="D187" s="23"/>
      <c r="E187" s="23">
        <v>4</v>
      </c>
      <c r="F187" s="23">
        <v>4</v>
      </c>
      <c r="G187">
        <v>1</v>
      </c>
      <c r="I187">
        <v>16</v>
      </c>
      <c r="M187">
        <v>71</v>
      </c>
      <c r="N187">
        <v>75</v>
      </c>
      <c r="O187" s="18" t="s">
        <v>23841</v>
      </c>
      <c r="P187" s="118">
        <v>0</v>
      </c>
      <c r="Q187" s="118">
        <v>0</v>
      </c>
      <c r="R187" s="118">
        <v>3</v>
      </c>
      <c r="S187" s="118">
        <v>7</v>
      </c>
      <c r="T187" s="118">
        <v>10</v>
      </c>
      <c r="Z187" s="18" t="s">
        <v>23841</v>
      </c>
      <c r="AA187" s="118">
        <v>4</v>
      </c>
      <c r="AB187" s="118">
        <v>3</v>
      </c>
      <c r="AC187" s="118">
        <v>0</v>
      </c>
      <c r="AD187" s="118">
        <v>7</v>
      </c>
    </row>
    <row r="188" spans="1:30" x14ac:dyDescent="0.3">
      <c r="A188" s="2">
        <v>58</v>
      </c>
      <c r="B188" s="23">
        <v>4</v>
      </c>
      <c r="C188" s="23">
        <v>3</v>
      </c>
      <c r="D188" s="23"/>
      <c r="E188" s="23">
        <v>7</v>
      </c>
      <c r="F188" s="23">
        <v>7</v>
      </c>
      <c r="G188">
        <v>1</v>
      </c>
      <c r="I188">
        <v>17</v>
      </c>
      <c r="M188">
        <v>76</v>
      </c>
      <c r="N188">
        <v>80</v>
      </c>
      <c r="O188" s="18" t="s">
        <v>23842</v>
      </c>
      <c r="P188" s="118">
        <v>0</v>
      </c>
      <c r="Q188" s="118">
        <v>0</v>
      </c>
      <c r="R188" s="118">
        <v>1</v>
      </c>
      <c r="S188" s="118">
        <v>4</v>
      </c>
      <c r="T188" s="118">
        <v>5</v>
      </c>
      <c r="Z188" s="18" t="s">
        <v>23842</v>
      </c>
      <c r="AA188" s="118">
        <v>4</v>
      </c>
      <c r="AB188" s="118">
        <v>0</v>
      </c>
      <c r="AC188" s="118">
        <v>0</v>
      </c>
      <c r="AD188" s="118">
        <v>4</v>
      </c>
    </row>
    <row r="189" spans="1:30" x14ac:dyDescent="0.3">
      <c r="A189" s="2">
        <v>59</v>
      </c>
      <c r="B189" s="23">
        <v>3</v>
      </c>
      <c r="C189" s="23">
        <v>5</v>
      </c>
      <c r="D189" s="23"/>
      <c r="E189" s="23">
        <v>8</v>
      </c>
      <c r="F189" s="23">
        <v>8</v>
      </c>
      <c r="G189">
        <v>1</v>
      </c>
      <c r="I189">
        <v>15</v>
      </c>
      <c r="M189">
        <v>81</v>
      </c>
      <c r="N189">
        <v>100</v>
      </c>
      <c r="O189" s="18" t="s">
        <v>23822</v>
      </c>
      <c r="P189" s="118">
        <v>0</v>
      </c>
      <c r="Q189" s="118">
        <v>0</v>
      </c>
      <c r="R189" s="118">
        <v>0</v>
      </c>
      <c r="S189" s="118">
        <v>0</v>
      </c>
      <c r="T189" s="118">
        <v>0</v>
      </c>
      <c r="Z189" s="18" t="s">
        <v>23822</v>
      </c>
      <c r="AA189" s="118">
        <v>0</v>
      </c>
      <c r="AB189" s="118">
        <v>0</v>
      </c>
      <c r="AC189" s="118">
        <v>0</v>
      </c>
      <c r="AD189" s="118">
        <v>0</v>
      </c>
    </row>
    <row r="190" spans="1:30" x14ac:dyDescent="0.3">
      <c r="A190" s="2">
        <v>60</v>
      </c>
      <c r="B190" s="23">
        <v>3</v>
      </c>
      <c r="C190" s="23">
        <v>3</v>
      </c>
      <c r="D190" s="23"/>
      <c r="E190" s="23">
        <v>6</v>
      </c>
      <c r="F190" s="23">
        <v>6</v>
      </c>
      <c r="G190">
        <v>1</v>
      </c>
      <c r="I190">
        <v>9</v>
      </c>
    </row>
    <row r="191" spans="1:30" ht="15.6" x14ac:dyDescent="0.3">
      <c r="A191" s="2">
        <v>61</v>
      </c>
      <c r="B191" s="23">
        <v>6</v>
      </c>
      <c r="C191" s="23">
        <v>4</v>
      </c>
      <c r="D191" s="23"/>
      <c r="E191" s="23">
        <v>10</v>
      </c>
      <c r="F191" s="23">
        <v>10</v>
      </c>
      <c r="I191">
        <v>8</v>
      </c>
      <c r="O191" s="122" t="s">
        <v>23871</v>
      </c>
      <c r="P191" s="122"/>
      <c r="Q191" s="122"/>
      <c r="R191" s="122"/>
      <c r="S191" s="122"/>
      <c r="T191" s="122"/>
      <c r="U191" s="124"/>
      <c r="Z191" s="125" t="s">
        <v>23872</v>
      </c>
      <c r="AA191" s="125"/>
      <c r="AB191" s="125"/>
      <c r="AC191" s="125"/>
      <c r="AD191" s="125"/>
    </row>
    <row r="192" spans="1:30" x14ac:dyDescent="0.3">
      <c r="A192" s="2">
        <v>62</v>
      </c>
      <c r="B192" s="23">
        <v>3</v>
      </c>
      <c r="C192" s="23">
        <v>3</v>
      </c>
      <c r="D192" s="23"/>
      <c r="E192" s="23">
        <v>6</v>
      </c>
      <c r="F192" s="23">
        <v>6</v>
      </c>
      <c r="I192">
        <v>7</v>
      </c>
      <c r="O192" s="32"/>
      <c r="P192" s="18" t="s">
        <v>23788</v>
      </c>
      <c r="Q192" s="18" t="s">
        <v>23761</v>
      </c>
      <c r="R192" s="18" t="s">
        <v>23762</v>
      </c>
      <c r="S192" s="18" t="s">
        <v>23763</v>
      </c>
      <c r="T192" s="18" t="s">
        <v>23855</v>
      </c>
      <c r="Z192" s="18"/>
      <c r="AA192" s="18" t="s">
        <v>23860</v>
      </c>
      <c r="AB192" s="18" t="s">
        <v>23861</v>
      </c>
      <c r="AC192" s="18" t="s">
        <v>23788</v>
      </c>
      <c r="AD192" s="18" t="s">
        <v>23855</v>
      </c>
    </row>
    <row r="193" spans="1:30" x14ac:dyDescent="0.3">
      <c r="A193" s="2">
        <v>63</v>
      </c>
      <c r="B193" s="23">
        <v>2</v>
      </c>
      <c r="C193" s="23"/>
      <c r="D193" s="23"/>
      <c r="E193" s="23">
        <v>2</v>
      </c>
      <c r="F193" s="23">
        <v>2</v>
      </c>
      <c r="I193">
        <v>9</v>
      </c>
      <c r="M193" s="23">
        <v>0</v>
      </c>
      <c r="N193">
        <v>5</v>
      </c>
      <c r="O193" s="31" t="str">
        <f>M193&amp;"-"&amp;N193</f>
        <v>0-5</v>
      </c>
      <c r="P193" s="112">
        <f>SUMIF($A$130:$A$208,"&lt;=5",B$130:B$208)</f>
        <v>62</v>
      </c>
      <c r="Q193" s="112">
        <f t="shared" ref="Q193" si="19">SUMIF($A$130:$A$208,"&lt;=5",C$130:C$208)</f>
        <v>51</v>
      </c>
      <c r="R193" s="112">
        <f t="shared" ref="R193" si="20">SUMIF($A$130:$A$208,"&lt;=5",D$130:D$208)</f>
        <v>2</v>
      </c>
      <c r="S193" s="112">
        <f t="shared" ref="S193" si="21">SUMIF($A$130:$A$208,"&lt;=5",E$130:E$208)</f>
        <v>115</v>
      </c>
      <c r="T193" s="112">
        <f t="shared" ref="T193" si="22">SUMIF($A$130:$A$208,"&lt;=5",F$130:F$208)</f>
        <v>115</v>
      </c>
      <c r="Z193" s="18" t="s">
        <v>23827</v>
      </c>
      <c r="AA193" s="118">
        <v>62</v>
      </c>
      <c r="AB193" s="118">
        <v>51</v>
      </c>
      <c r="AC193" s="118">
        <v>2</v>
      </c>
      <c r="AD193" s="118">
        <v>115</v>
      </c>
    </row>
    <row r="194" spans="1:30" x14ac:dyDescent="0.3">
      <c r="A194" s="2">
        <v>64</v>
      </c>
      <c r="B194" s="23">
        <v>2</v>
      </c>
      <c r="C194" s="23">
        <v>2</v>
      </c>
      <c r="D194" s="23"/>
      <c r="E194" s="23">
        <v>4</v>
      </c>
      <c r="F194" s="23">
        <v>4</v>
      </c>
      <c r="I194">
        <v>10</v>
      </c>
      <c r="M194" s="23">
        <v>6</v>
      </c>
      <c r="N194">
        <v>10</v>
      </c>
      <c r="O194" s="31" t="str">
        <f t="shared" ref="O194:O196" si="23">M194&amp;"-"&amp;N194</f>
        <v>6-10</v>
      </c>
      <c r="P194" s="112">
        <f>SUMIF($A$130:$A$208,"&lt;=10",B$130:B$208) - SUMIF($A$130:$A$208,"&lt;=5",B$130:B$208)</f>
        <v>17</v>
      </c>
      <c r="Q194" s="112">
        <f t="shared" ref="Q194" si="24">SUMIF($A$130:$A$208,"&lt;=10",C$130:C$208) - SUMIF($A$130:$A$208,"&lt;=5",C$130:C$208)</f>
        <v>24</v>
      </c>
      <c r="R194" s="112">
        <f t="shared" ref="R194" si="25">SUMIF($A$130:$A$208,"&lt;=10",D$130:D$208) - SUMIF($A$130:$A$208,"&lt;=5",D$130:D$208)</f>
        <v>1</v>
      </c>
      <c r="S194" s="112">
        <f t="shared" ref="S194" si="26">SUMIF($A$130:$A$208,"&lt;=10",E$130:E$208) - SUMIF($A$130:$A$208,"&lt;=5",E$130:E$208)</f>
        <v>42</v>
      </c>
      <c r="T194" s="112">
        <f t="shared" ref="T194" si="27">SUMIF($A$130:$A$208,"&lt;=10",F$130:F$208) - SUMIF($A$130:$A$208,"&lt;=5",F$130:F$208)</f>
        <v>42</v>
      </c>
      <c r="Z194" s="18" t="s">
        <v>23828</v>
      </c>
      <c r="AA194" s="118">
        <v>17</v>
      </c>
      <c r="AB194" s="118">
        <v>24</v>
      </c>
      <c r="AC194" s="118">
        <v>1</v>
      </c>
      <c r="AD194" s="118">
        <v>42</v>
      </c>
    </row>
    <row r="195" spans="1:30" x14ac:dyDescent="0.3">
      <c r="A195" s="2">
        <v>65</v>
      </c>
      <c r="B195" s="23">
        <v>5</v>
      </c>
      <c r="C195" s="23"/>
      <c r="D195" s="23"/>
      <c r="E195" s="23">
        <v>5</v>
      </c>
      <c r="F195" s="23">
        <v>5</v>
      </c>
      <c r="G195">
        <v>2</v>
      </c>
      <c r="I195">
        <v>2</v>
      </c>
      <c r="M195" s="23">
        <v>11</v>
      </c>
      <c r="N195">
        <v>15</v>
      </c>
      <c r="O195" s="31" t="str">
        <f t="shared" si="23"/>
        <v>11-15</v>
      </c>
      <c r="P195" s="112">
        <f>SUMIF($A$130:$A$208,"&lt;=15",B$130:B$208) - SUMIF($A$130:$A$208,"&lt;=10",B$130:B$208)</f>
        <v>42</v>
      </c>
      <c r="Q195" s="112">
        <f t="shared" ref="Q195" si="28">SUMIF($A$130:$A$208,"&lt;=15",C$130:C$208) - SUMIF($A$130:$A$208,"&lt;=10",C$130:C$208)</f>
        <v>32</v>
      </c>
      <c r="R195" s="112">
        <f t="shared" ref="R195" si="29">SUMIF($A$130:$A$208,"&lt;=15",D$130:D$208) - SUMIF($A$130:$A$208,"&lt;=10",D$130:D$208)</f>
        <v>1</v>
      </c>
      <c r="S195" s="112">
        <f t="shared" ref="S195" si="30">SUMIF($A$130:$A$208,"&lt;=15",E$130:E$208) - SUMIF($A$130:$A$208,"&lt;=10",E$130:E$208)</f>
        <v>75</v>
      </c>
      <c r="T195" s="112">
        <f t="shared" ref="T195" si="31">SUMIF($A$130:$A$208,"&lt;=15",F$130:F$208) - SUMIF($A$130:$A$208,"&lt;=10",F$130:F$208)</f>
        <v>75</v>
      </c>
      <c r="Z195" s="18" t="s">
        <v>23829</v>
      </c>
      <c r="AA195" s="118">
        <v>42</v>
      </c>
      <c r="AB195" s="118">
        <v>32</v>
      </c>
      <c r="AC195" s="118">
        <v>1</v>
      </c>
      <c r="AD195" s="118">
        <v>75</v>
      </c>
    </row>
    <row r="196" spans="1:30" x14ac:dyDescent="0.3">
      <c r="A196" s="2">
        <v>67</v>
      </c>
      <c r="B196" s="23">
        <v>3</v>
      </c>
      <c r="C196" s="23">
        <v>1</v>
      </c>
      <c r="D196" s="23"/>
      <c r="E196" s="23">
        <v>4</v>
      </c>
      <c r="F196" s="23">
        <v>4</v>
      </c>
      <c r="G196">
        <v>1</v>
      </c>
      <c r="I196">
        <v>5</v>
      </c>
      <c r="M196" s="23">
        <v>16</v>
      </c>
      <c r="N196">
        <v>20</v>
      </c>
      <c r="O196" s="31" t="str">
        <f t="shared" si="23"/>
        <v>16-20</v>
      </c>
      <c r="P196" s="112">
        <f>SUMIF($A$130:$A$208,"&lt;=20",B$130:B$208) - SUMIF($A$130:$A$208,"&lt;=15",B$130:B$208)</f>
        <v>145</v>
      </c>
      <c r="Q196" s="112">
        <f t="shared" ref="Q196" si="32">SUMIF($A$130:$A$208,"&lt;=20",C$130:C$208) - SUMIF($A$130:$A$208,"&lt;=15",C$130:C$208)</f>
        <v>84</v>
      </c>
      <c r="R196" s="112">
        <f t="shared" ref="R196" si="33">SUMIF($A$130:$A$208,"&lt;=20",D$130:D$208) - SUMIF($A$130:$A$208,"&lt;=15",D$130:D$208)</f>
        <v>4</v>
      </c>
      <c r="S196" s="112">
        <f t="shared" ref="S196" si="34">SUMIF($A$130:$A$208,"&lt;=20",E$130:E$208) - SUMIF($A$130:$A$208,"&lt;=15",E$130:E$208)</f>
        <v>233</v>
      </c>
      <c r="T196" s="112">
        <f t="shared" ref="T196" si="35">SUMIF($A$130:$A$208,"&lt;=20",F$130:F$208) - SUMIF($A$130:$A$208,"&lt;=15",F$130:F$208)</f>
        <v>233</v>
      </c>
      <c r="Z196" s="18" t="s">
        <v>23830</v>
      </c>
      <c r="AA196" s="118">
        <v>145</v>
      </c>
      <c r="AB196" s="118">
        <v>84</v>
      </c>
      <c r="AC196" s="118">
        <v>4</v>
      </c>
      <c r="AD196" s="118">
        <v>233</v>
      </c>
    </row>
    <row r="197" spans="1:30" x14ac:dyDescent="0.3">
      <c r="A197" s="2">
        <v>68</v>
      </c>
      <c r="B197" s="23">
        <v>1</v>
      </c>
      <c r="C197" s="23">
        <v>3</v>
      </c>
      <c r="D197" s="23"/>
      <c r="E197" s="23">
        <v>4</v>
      </c>
      <c r="F197" s="23">
        <v>4</v>
      </c>
      <c r="I197">
        <v>4</v>
      </c>
      <c r="M197" s="23">
        <f>N196+1</f>
        <v>21</v>
      </c>
      <c r="N197">
        <v>25</v>
      </c>
      <c r="O197" s="31" t="str">
        <f>M197&amp;"-"&amp;N197</f>
        <v>21-25</v>
      </c>
      <c r="P197" s="112">
        <f>SUMIF($A$130:$A$208,"&lt;=25",B$130:B$208) - SUMIF($A$130:$A$208,"&lt;=20",B$130:B$208)</f>
        <v>175</v>
      </c>
      <c r="Q197" s="112">
        <f t="shared" ref="Q197" si="36">SUMIF($A$130:$A$208,"&lt;=25",C$130:C$208) - SUMIF($A$130:$A$208,"&lt;=20",C$130:C$208)</f>
        <v>102</v>
      </c>
      <c r="R197" s="112">
        <f t="shared" ref="R197" si="37">SUMIF($A$130:$A$208,"&lt;=25",D$130:D$208) - SUMIF($A$130:$A$208,"&lt;=20",D$130:D$208)</f>
        <v>1</v>
      </c>
      <c r="S197" s="112">
        <f t="shared" ref="S197" si="38">SUMIF($A$130:$A$208,"&lt;=25",E$130:E$208) - SUMIF($A$130:$A$208,"&lt;=20",E$130:E$208)</f>
        <v>278</v>
      </c>
      <c r="T197" s="112">
        <f t="shared" ref="T197" si="39">SUMIF($A$130:$A$208,"&lt;=25",F$130:F$208) - SUMIF($A$130:$A$208,"&lt;=20",F$130:F$208)</f>
        <v>278</v>
      </c>
      <c r="Z197" s="18" t="s">
        <v>23831</v>
      </c>
      <c r="AA197" s="118">
        <v>175</v>
      </c>
      <c r="AB197" s="118">
        <v>102</v>
      </c>
      <c r="AC197" s="118">
        <v>1</v>
      </c>
      <c r="AD197" s="118">
        <v>278</v>
      </c>
    </row>
    <row r="198" spans="1:30" x14ac:dyDescent="0.3">
      <c r="A198" s="2">
        <v>69</v>
      </c>
      <c r="B198" s="23">
        <v>1</v>
      </c>
      <c r="C198" s="23">
        <v>1</v>
      </c>
      <c r="D198" s="23"/>
      <c r="E198" s="23">
        <v>2</v>
      </c>
      <c r="F198" s="23">
        <v>2</v>
      </c>
      <c r="I198">
        <v>1</v>
      </c>
      <c r="M198" s="23">
        <f>N197+1</f>
        <v>26</v>
      </c>
      <c r="N198">
        <v>30</v>
      </c>
      <c r="O198" s="31" t="str">
        <f>M198&amp;"-"&amp;N198</f>
        <v>26-30</v>
      </c>
      <c r="P198" s="112">
        <f>SUMIF($A$130:$A$208,"&lt;=30",B$130:B$208) - SUMIF($A$130:$A$208,"&lt;=25",B$130:B$208)</f>
        <v>168</v>
      </c>
      <c r="Q198" s="112">
        <f t="shared" ref="Q198" si="40">SUMIF($A$130:$A$208,"&lt;=30",C$130:C$208) - SUMIF($A$130:$A$208,"&lt;=25",C$130:C$208)</f>
        <v>93</v>
      </c>
      <c r="R198" s="112">
        <f t="shared" ref="R198" si="41">SUMIF($A$130:$A$208,"&lt;=30",D$130:D$208) - SUMIF($A$130:$A$208,"&lt;=25",D$130:D$208)</f>
        <v>2</v>
      </c>
      <c r="S198" s="112">
        <f t="shared" ref="S198" si="42">SUMIF($A$130:$A$208,"&lt;=30",E$130:E$208) - SUMIF($A$130:$A$208,"&lt;=25",E$130:E$208)</f>
        <v>263</v>
      </c>
      <c r="T198" s="112">
        <f t="shared" ref="T198" si="43">SUMIF($A$130:$A$208,"&lt;=30",F$130:F$208) - SUMIF($A$130:$A$208,"&lt;=25",F$130:F$208)</f>
        <v>263</v>
      </c>
      <c r="Z198" s="18" t="s">
        <v>23832</v>
      </c>
      <c r="AA198" s="118">
        <v>168</v>
      </c>
      <c r="AB198" s="118">
        <v>93</v>
      </c>
      <c r="AC198" s="118">
        <v>2</v>
      </c>
      <c r="AD198" s="118">
        <v>263</v>
      </c>
    </row>
    <row r="199" spans="1:30" x14ac:dyDescent="0.3">
      <c r="A199" s="2">
        <v>70</v>
      </c>
      <c r="B199" s="23"/>
      <c r="C199" s="23">
        <v>2</v>
      </c>
      <c r="D199" s="23"/>
      <c r="E199" s="23">
        <v>2</v>
      </c>
      <c r="F199" s="23">
        <v>2</v>
      </c>
      <c r="I199">
        <v>4</v>
      </c>
      <c r="M199" s="23">
        <f t="shared" ref="M199:M208" si="44">N198+1</f>
        <v>31</v>
      </c>
      <c r="N199">
        <v>35</v>
      </c>
      <c r="O199" s="31" t="str">
        <f>M199&amp;"-"&amp;N199</f>
        <v>31-35</v>
      </c>
      <c r="P199" s="112">
        <f>SUMIF($A$130:$A$208,"&lt;=35",B$130:B$208) - SUMIF($A$130:$A$208,"&lt;=30",B$130:B$208)</f>
        <v>144</v>
      </c>
      <c r="Q199" s="112">
        <f t="shared" ref="Q199" si="45">SUMIF($A$130:$A$208,"&lt;=35",C$130:C$208) - SUMIF($A$130:$A$208,"&lt;=30",C$130:C$208)</f>
        <v>84</v>
      </c>
      <c r="R199" s="112">
        <f t="shared" ref="R199" si="46">SUMIF($A$130:$A$208,"&lt;=35",D$130:D$208) - SUMIF($A$130:$A$208,"&lt;=30",D$130:D$208)</f>
        <v>1</v>
      </c>
      <c r="S199" s="112">
        <f t="shared" ref="S199" si="47">SUMIF($A$130:$A$208,"&lt;=35",E$130:E$208) - SUMIF($A$130:$A$208,"&lt;=30",E$130:E$208)</f>
        <v>229</v>
      </c>
      <c r="T199" s="112">
        <f t="shared" ref="T199" si="48">SUMIF($A$130:$A$208,"&lt;=35",F$130:F$208) - SUMIF($A$130:$A$208,"&lt;=30",F$130:F$208)</f>
        <v>229</v>
      </c>
      <c r="Z199" s="18" t="s">
        <v>23833</v>
      </c>
      <c r="AA199" s="118">
        <v>144</v>
      </c>
      <c r="AB199" s="118">
        <v>84</v>
      </c>
      <c r="AC199" s="118">
        <v>1</v>
      </c>
      <c r="AD199" s="118">
        <v>229</v>
      </c>
    </row>
    <row r="200" spans="1:30" x14ac:dyDescent="0.3">
      <c r="A200" s="2">
        <v>71</v>
      </c>
      <c r="B200" s="23">
        <v>3</v>
      </c>
      <c r="C200" s="23">
        <v>1</v>
      </c>
      <c r="D200" s="23"/>
      <c r="E200" s="23">
        <v>4</v>
      </c>
      <c r="F200" s="23">
        <v>4</v>
      </c>
      <c r="I200">
        <v>1</v>
      </c>
      <c r="M200" s="23">
        <f t="shared" si="44"/>
        <v>36</v>
      </c>
      <c r="N200">
        <v>40</v>
      </c>
      <c r="O200" s="31" t="str">
        <f>M200&amp;"-"&amp;N200</f>
        <v>36-40</v>
      </c>
      <c r="P200" s="112">
        <f>SUMIF($A$130:$A$208,"&lt;=40",B$130:B$208) - SUMIF($A$130:$A$208,"&lt;=35",B$130:B$208)</f>
        <v>93</v>
      </c>
      <c r="Q200" s="112">
        <f t="shared" ref="Q200" si="49">SUMIF($A$130:$A$208,"&lt;=40",C$130:C$208) - SUMIF($A$130:$A$208,"&lt;=35",C$130:C$208)</f>
        <v>59</v>
      </c>
      <c r="R200" s="112">
        <f t="shared" ref="R200" si="50">SUMIF($A$130:$A$208,"&lt;=40",D$130:D$208) - SUMIF($A$130:$A$208,"&lt;=35",D$130:D$208)</f>
        <v>3</v>
      </c>
      <c r="S200" s="112">
        <f t="shared" ref="S200" si="51">SUMIF($A$130:$A$208,"&lt;=40",E$130:E$208) - SUMIF($A$130:$A$208,"&lt;=35",E$130:E$208)</f>
        <v>155</v>
      </c>
      <c r="T200" s="112">
        <f t="shared" ref="T200" si="52">SUMIF($A$130:$A$208,"&lt;=40",F$130:F$208) - SUMIF($A$130:$A$208,"&lt;=35",F$130:F$208)</f>
        <v>155</v>
      </c>
      <c r="Z200" s="18" t="s">
        <v>23834</v>
      </c>
      <c r="AA200" s="118">
        <v>93</v>
      </c>
      <c r="AB200" s="118">
        <v>59</v>
      </c>
      <c r="AC200" s="118">
        <v>3</v>
      </c>
      <c r="AD200" s="118">
        <v>155</v>
      </c>
    </row>
    <row r="201" spans="1:30" x14ac:dyDescent="0.3">
      <c r="A201" s="2">
        <v>72</v>
      </c>
      <c r="B201" s="23"/>
      <c r="C201" s="23">
        <v>1</v>
      </c>
      <c r="D201" s="23"/>
      <c r="E201" s="23">
        <v>1</v>
      </c>
      <c r="F201" s="23">
        <v>1</v>
      </c>
      <c r="G201">
        <v>1</v>
      </c>
      <c r="I201">
        <v>2</v>
      </c>
      <c r="M201" s="23">
        <f t="shared" si="44"/>
        <v>41</v>
      </c>
      <c r="N201">
        <v>45</v>
      </c>
      <c r="O201" s="31" t="str">
        <f>M201&amp;"-"&amp;N201</f>
        <v>41-45</v>
      </c>
      <c r="P201" s="112">
        <f>SUMIF($A$130:$A$208,"&lt;=45",B$130:B$208) - SUMIF($A$130:$A$208,"&lt;=40",B$130:B$208)</f>
        <v>90</v>
      </c>
      <c r="Q201" s="112">
        <f t="shared" ref="Q201" si="53">SUMIF($A$130:$A$208,"&lt;=45",C$130:C$208) - SUMIF($A$130:$A$208,"&lt;=40",C$130:C$208)</f>
        <v>51</v>
      </c>
      <c r="R201" s="112">
        <f t="shared" ref="R201" si="54">SUMIF($A$130:$A$208,"&lt;=45",D$130:D$208) - SUMIF($A$130:$A$208,"&lt;=40",D$130:D$208)</f>
        <v>0</v>
      </c>
      <c r="S201" s="112">
        <f t="shared" ref="S201" si="55">SUMIF($A$130:$A$208,"&lt;=45",E$130:E$208) - SUMIF($A$130:$A$208,"&lt;=40",E$130:E$208)</f>
        <v>141</v>
      </c>
      <c r="T201" s="112">
        <f t="shared" ref="T201" si="56">SUMIF($A$130:$A$208,"&lt;=45",F$130:F$208) - SUMIF($A$130:$A$208,"&lt;=40",F$130:F$208)</f>
        <v>141</v>
      </c>
      <c r="Z201" s="18" t="s">
        <v>23835</v>
      </c>
      <c r="AA201" s="118">
        <v>90</v>
      </c>
      <c r="AB201" s="118">
        <v>51</v>
      </c>
      <c r="AC201" s="118">
        <v>0</v>
      </c>
      <c r="AD201" s="118">
        <v>141</v>
      </c>
    </row>
    <row r="202" spans="1:30" x14ac:dyDescent="0.3">
      <c r="A202" s="2">
        <v>73</v>
      </c>
      <c r="B202" s="23">
        <v>2</v>
      </c>
      <c r="C202" s="23"/>
      <c r="D202" s="23"/>
      <c r="E202" s="23">
        <v>2</v>
      </c>
      <c r="F202" s="23">
        <v>2</v>
      </c>
      <c r="I202">
        <v>2</v>
      </c>
      <c r="M202" s="23">
        <f t="shared" si="44"/>
        <v>46</v>
      </c>
      <c r="N202">
        <v>50</v>
      </c>
      <c r="O202" s="31" t="str">
        <f>M202&amp;"-"&amp;N202</f>
        <v>46-50</v>
      </c>
      <c r="P202" s="112">
        <f>SUMIF($A$130:$A$208,"&lt;=50",B$130:B$208) - SUMIF($A$130:$A$208,"&lt;=45",B$130:B$208)</f>
        <v>53</v>
      </c>
      <c r="Q202" s="112">
        <f t="shared" ref="Q202" si="57">SUMIF($A$130:$A$208,"&lt;=50",C$130:C$208) - SUMIF($A$130:$A$208,"&lt;=45",C$130:C$208)</f>
        <v>28</v>
      </c>
      <c r="R202" s="112">
        <f t="shared" ref="R202" si="58">SUMIF($A$130:$A$208,"&lt;=50",D$130:D$208) - SUMIF($A$130:$A$208,"&lt;=45",D$130:D$208)</f>
        <v>5</v>
      </c>
      <c r="S202" s="112">
        <f t="shared" ref="S202" si="59">SUMIF($A$130:$A$208,"&lt;=50",E$130:E$208) - SUMIF($A$130:$A$208,"&lt;=45",E$130:E$208)</f>
        <v>86</v>
      </c>
      <c r="T202" s="112">
        <f t="shared" ref="T202" si="60">SUMIF($A$130:$A$208,"&lt;=50",F$130:F$208) - SUMIF($A$130:$A$208,"&lt;=45",F$130:F$208)</f>
        <v>86</v>
      </c>
      <c r="Z202" s="18" t="s">
        <v>23836</v>
      </c>
      <c r="AA202" s="118">
        <v>53</v>
      </c>
      <c r="AB202" s="118">
        <v>28</v>
      </c>
      <c r="AC202" s="118">
        <v>5</v>
      </c>
      <c r="AD202" s="118">
        <v>86</v>
      </c>
    </row>
    <row r="203" spans="1:30" x14ac:dyDescent="0.3">
      <c r="A203" s="2">
        <v>74</v>
      </c>
      <c r="B203" s="23">
        <v>1</v>
      </c>
      <c r="C203" s="23"/>
      <c r="D203" s="23"/>
      <c r="E203" s="23">
        <v>1</v>
      </c>
      <c r="F203" s="23">
        <v>1</v>
      </c>
      <c r="I203">
        <v>2</v>
      </c>
      <c r="M203" s="23">
        <f t="shared" si="44"/>
        <v>51</v>
      </c>
      <c r="N203">
        <v>55</v>
      </c>
      <c r="O203" s="31" t="str">
        <f>M203&amp;"-"&amp;N203</f>
        <v>51-55</v>
      </c>
      <c r="P203" s="112">
        <f>SUMIF($A$130:$A$208,"&lt;=55",B$130:B$208) - SUMIF($A$130:$A$208,"&lt;=50",B$130:B$208)</f>
        <v>44</v>
      </c>
      <c r="Q203" s="112">
        <f t="shared" ref="Q203" si="61">SUMIF($A$130:$A$208,"&lt;=55",C$130:C$208) - SUMIF($A$130:$A$208,"&lt;=50",C$130:C$208)</f>
        <v>21</v>
      </c>
      <c r="R203" s="112">
        <f t="shared" ref="R203" si="62">SUMIF($A$130:$A$208,"&lt;=55",D$130:D$208) - SUMIF($A$130:$A$208,"&lt;=50",D$130:D$208)</f>
        <v>1</v>
      </c>
      <c r="S203" s="112">
        <f t="shared" ref="S203" si="63">SUMIF($A$130:$A$208,"&lt;=55",E$130:E$208) - SUMIF($A$130:$A$208,"&lt;=50",E$130:E$208)</f>
        <v>66</v>
      </c>
      <c r="T203" s="112">
        <f t="shared" ref="T203" si="64">SUMIF($A$130:$A$208,"&lt;=55",F$130:F$208) - SUMIF($A$130:$A$208,"&lt;=50",F$130:F$208)</f>
        <v>66</v>
      </c>
      <c r="Z203" s="18" t="s">
        <v>23837</v>
      </c>
      <c r="AA203" s="118">
        <v>44</v>
      </c>
      <c r="AB203" s="118">
        <v>21</v>
      </c>
      <c r="AC203" s="118">
        <v>1</v>
      </c>
      <c r="AD203" s="118">
        <v>66</v>
      </c>
    </row>
    <row r="204" spans="1:30" x14ac:dyDescent="0.3">
      <c r="A204" s="2">
        <v>75</v>
      </c>
      <c r="B204" s="23"/>
      <c r="C204" s="23">
        <v>2</v>
      </c>
      <c r="D204" s="23"/>
      <c r="E204" s="23">
        <v>2</v>
      </c>
      <c r="F204" s="23">
        <v>2</v>
      </c>
      <c r="I204">
        <v>1</v>
      </c>
      <c r="M204" s="23">
        <f t="shared" si="44"/>
        <v>56</v>
      </c>
      <c r="N204">
        <v>60</v>
      </c>
      <c r="O204" s="31" t="str">
        <f>M204&amp;"-"&amp;N204</f>
        <v>56-60</v>
      </c>
      <c r="P204" s="112">
        <f>SUMIF($A$130:$A$208,"&lt;=60",B$130:B$208) - SUMIF($A$130:$A$208,"&lt;=55",B$130:B$208)</f>
        <v>20</v>
      </c>
      <c r="Q204" s="112">
        <f t="shared" ref="Q204" si="65">SUMIF($A$130:$A$208,"&lt;=60",C$130:C$208) - SUMIF($A$130:$A$208,"&lt;=55",C$130:C$208)</f>
        <v>14</v>
      </c>
      <c r="R204" s="112">
        <f t="shared" ref="R204" si="66">SUMIF($A$130:$A$208,"&lt;=60",D$130:D$208) - SUMIF($A$130:$A$208,"&lt;=55",D$130:D$208)</f>
        <v>0</v>
      </c>
      <c r="S204" s="112">
        <f t="shared" ref="S204" si="67">SUMIF($A$130:$A$208,"&lt;=60",E$130:E$208) - SUMIF($A$130:$A$208,"&lt;=55",E$130:E$208)</f>
        <v>34</v>
      </c>
      <c r="T204" s="112">
        <f t="shared" ref="T204" si="68">SUMIF($A$130:$A$208,"&lt;=60",F$130:F$208) - SUMIF($A$130:$A$208,"&lt;=55",F$130:F$208)</f>
        <v>34</v>
      </c>
      <c r="Z204" s="18" t="s">
        <v>23838</v>
      </c>
      <c r="AA204" s="118">
        <v>20</v>
      </c>
      <c r="AB204" s="118">
        <v>14</v>
      </c>
      <c r="AC204" s="118">
        <v>0</v>
      </c>
      <c r="AD204" s="118">
        <v>34</v>
      </c>
    </row>
    <row r="205" spans="1:30" x14ac:dyDescent="0.3">
      <c r="A205" s="2">
        <v>76</v>
      </c>
      <c r="B205" s="23"/>
      <c r="C205" s="23">
        <v>1</v>
      </c>
      <c r="D205" s="23"/>
      <c r="E205" s="23">
        <v>1</v>
      </c>
      <c r="F205" s="23">
        <v>1</v>
      </c>
      <c r="G205">
        <v>1</v>
      </c>
      <c r="I205">
        <v>1</v>
      </c>
      <c r="M205" s="23">
        <f t="shared" si="44"/>
        <v>61</v>
      </c>
      <c r="N205">
        <v>65</v>
      </c>
      <c r="O205" s="31" t="str">
        <f>M205&amp;"-"&amp;N205</f>
        <v>61-65</v>
      </c>
      <c r="P205" s="112">
        <f>SUMIF($A$130:$A$208,"&lt;=65",B$130:B$208) - SUMIF($A$130:$A$208,"&lt;=60",B$130:B$208)</f>
        <v>18</v>
      </c>
      <c r="Q205" s="112">
        <f t="shared" ref="Q205" si="69">SUMIF($A$130:$A$208,"&lt;=65",C$130:C$208) - SUMIF($A$130:$A$208,"&lt;=60",C$130:C$208)</f>
        <v>9</v>
      </c>
      <c r="R205" s="112">
        <f t="shared" ref="R205" si="70">SUMIF($A$130:$A$208,"&lt;=65",D$130:D$208) - SUMIF($A$130:$A$208,"&lt;=60",D$130:D$208)</f>
        <v>0</v>
      </c>
      <c r="S205" s="112">
        <f t="shared" ref="S205" si="71">SUMIF($A$130:$A$208,"&lt;=65",E$130:E$208) - SUMIF($A$130:$A$208,"&lt;=60",E$130:E$208)</f>
        <v>27</v>
      </c>
      <c r="T205" s="112">
        <f t="shared" ref="T205" si="72">SUMIF($A$130:$A$208,"&lt;=65",F$130:F$208) - SUMIF($A$130:$A$208,"&lt;=60",F$130:F$208)</f>
        <v>27</v>
      </c>
      <c r="Z205" s="18" t="s">
        <v>23839</v>
      </c>
      <c r="AA205" s="118">
        <v>18</v>
      </c>
      <c r="AB205" s="118">
        <v>9</v>
      </c>
      <c r="AC205" s="118">
        <v>0</v>
      </c>
      <c r="AD205" s="118">
        <v>27</v>
      </c>
    </row>
    <row r="206" spans="1:30" x14ac:dyDescent="0.3">
      <c r="A206" s="2"/>
      <c r="B206" s="23"/>
      <c r="C206" s="23"/>
      <c r="D206" s="23"/>
      <c r="E206" s="23"/>
      <c r="F206" s="23"/>
      <c r="M206" s="23">
        <f t="shared" si="44"/>
        <v>66</v>
      </c>
      <c r="N206">
        <v>70</v>
      </c>
      <c r="O206" s="31" t="str">
        <f>M206&amp;"-"&amp;N206</f>
        <v>66-70</v>
      </c>
      <c r="P206" s="112">
        <f>SUMIF($A$130:$A$208,"&lt;=70",B$130:B$208) - SUMIF($A$130:$A$208,"&lt;=65",B$130:B$208)</f>
        <v>5</v>
      </c>
      <c r="Q206" s="112">
        <f t="shared" ref="Q206" si="73">SUMIF($A$130:$A$208,"&lt;=70",C$130:C$208) - SUMIF($A$130:$A$208,"&lt;=65",C$130:C$208)</f>
        <v>7</v>
      </c>
      <c r="R206" s="112">
        <f t="shared" ref="R206" si="74">SUMIF($A$130:$A$208,"&lt;=70",D$130:D$208) - SUMIF($A$130:$A$208,"&lt;=65",D$130:D$208)</f>
        <v>0</v>
      </c>
      <c r="S206" s="112">
        <f t="shared" ref="S206" si="75">SUMIF($A$130:$A$208,"&lt;=70",E$130:E$208) - SUMIF($A$130:$A$208,"&lt;=65",E$130:E$208)</f>
        <v>12</v>
      </c>
      <c r="T206" s="112">
        <f t="shared" ref="T206" si="76">SUMIF($A$130:$A$208,"&lt;=70",F$130:F$208) - SUMIF($A$130:$A$208,"&lt;=65",F$130:F$208)</f>
        <v>12</v>
      </c>
      <c r="Z206" s="18" t="s">
        <v>23840</v>
      </c>
      <c r="AA206" s="118">
        <v>5</v>
      </c>
      <c r="AB206" s="118">
        <v>7</v>
      </c>
      <c r="AC206" s="118">
        <v>0</v>
      </c>
      <c r="AD206" s="118">
        <v>12</v>
      </c>
    </row>
    <row r="207" spans="1:30" x14ac:dyDescent="0.3">
      <c r="A207" s="2"/>
      <c r="B207" s="23"/>
      <c r="C207" s="23"/>
      <c r="D207" s="23"/>
      <c r="E207" s="23"/>
      <c r="F207" s="23"/>
      <c r="M207" s="23">
        <f t="shared" si="44"/>
        <v>71</v>
      </c>
      <c r="N207">
        <v>75</v>
      </c>
      <c r="O207" s="31" t="str">
        <f>M207&amp;"-"&amp;N207</f>
        <v>71-75</v>
      </c>
      <c r="P207" s="112">
        <f>SUMIF($A$130:$A$208,"&lt;=75",B$130:B$208) - SUMIF($A$130:$A$208,"&lt;=70",B$130:B$208)</f>
        <v>6</v>
      </c>
      <c r="Q207" s="112">
        <f t="shared" ref="Q207" si="77">SUMIF($A$130:$A$208,"&lt;=75",C$130:C$208) - SUMIF($A$130:$A$208,"&lt;=70",C$130:C$208)</f>
        <v>4</v>
      </c>
      <c r="R207" s="112">
        <f t="shared" ref="R207" si="78">SUMIF($A$130:$A$208,"&lt;=75",D$130:D$208) - SUMIF($A$130:$A$208,"&lt;=70",D$130:D$208)</f>
        <v>0</v>
      </c>
      <c r="S207" s="112">
        <f t="shared" ref="S207" si="79">SUMIF($A$130:$A$208,"&lt;=75",E$130:E$208) - SUMIF($A$130:$A$208,"&lt;=70",E$130:E$208)</f>
        <v>10</v>
      </c>
      <c r="T207" s="112">
        <f t="shared" ref="T207" si="80">SUMIF($A$130:$A$208,"&lt;=75",F$130:F$208) - SUMIF($A$130:$A$208,"&lt;=70",F$130:F$208)</f>
        <v>10</v>
      </c>
      <c r="Z207" s="18" t="s">
        <v>23841</v>
      </c>
      <c r="AA207" s="118">
        <v>6</v>
      </c>
      <c r="AB207" s="118">
        <v>4</v>
      </c>
      <c r="AC207" s="118">
        <v>0</v>
      </c>
      <c r="AD207" s="118">
        <v>10</v>
      </c>
    </row>
    <row r="208" spans="1:30" x14ac:dyDescent="0.3">
      <c r="G208" s="8"/>
      <c r="H208" s="8"/>
      <c r="I208" s="8"/>
      <c r="M208" s="23">
        <f t="shared" si="44"/>
        <v>76</v>
      </c>
      <c r="N208">
        <v>80</v>
      </c>
      <c r="O208" s="31" t="str">
        <f>M208&amp;"-"&amp;N208</f>
        <v>76-80</v>
      </c>
      <c r="P208" s="112">
        <f>SUMIF($A$130:$A$208,"&lt;=80",B$130:B$208) - SUMIF($A$130:$A$208,"&lt;=75",B$130:B$208)</f>
        <v>0</v>
      </c>
      <c r="Q208" s="112">
        <f t="shared" ref="Q208" si="81">SUMIF($A$130:$A$208,"&lt;=80",C$130:C$208) - SUMIF($A$130:$A$208,"&lt;=75",C$130:C$208)</f>
        <v>1</v>
      </c>
      <c r="R208" s="112">
        <f t="shared" ref="R208" si="82">SUMIF($A$130:$A$208,"&lt;=80",D$130:D$208) - SUMIF($A$130:$A$208,"&lt;=75",D$130:D$208)</f>
        <v>0</v>
      </c>
      <c r="S208" s="112">
        <f t="shared" ref="S208" si="83">SUMIF($A$130:$A$208,"&lt;=80",E$130:E$208) - SUMIF($A$130:$A$208,"&lt;=75",E$130:E$208)</f>
        <v>1</v>
      </c>
      <c r="T208" s="112">
        <f t="shared" ref="T208" si="84">SUMIF($A$130:$A$208,"&lt;=80",F$130:F$208) - SUMIF($A$130:$A$208,"&lt;=75",F$130:F$208)</f>
        <v>1</v>
      </c>
      <c r="Z208" s="18" t="s">
        <v>23842</v>
      </c>
      <c r="AA208" s="118">
        <v>0</v>
      </c>
      <c r="AB208" s="118">
        <v>1</v>
      </c>
      <c r="AC208" s="118">
        <v>0</v>
      </c>
      <c r="AD208" s="118">
        <v>1</v>
      </c>
    </row>
    <row r="209" spans="1:30" x14ac:dyDescent="0.3">
      <c r="M209">
        <v>81</v>
      </c>
      <c r="N209">
        <v>100</v>
      </c>
      <c r="O209" s="18" t="s">
        <v>23822</v>
      </c>
      <c r="P209" s="112">
        <f>SUMIF($A$130:$A$208,"&lt;=100",B$130:B$208) - SUMIF($A$130:$A$208,"&lt;=80",B$130:B$208)</f>
        <v>0</v>
      </c>
      <c r="Q209" s="112">
        <f t="shared" ref="Q209" si="85">SUMIF($A$130:$A$208,"&lt;=100",C$130:C$208) - SUMIF($A$130:$A$208,"&lt;=80",C$130:C$208)</f>
        <v>0</v>
      </c>
      <c r="R209" s="112">
        <f t="shared" ref="R209" si="86">SUMIF($A$130:$A$208,"&lt;=100",D$130:D$208) - SUMIF($A$130:$A$208,"&lt;=80",D$130:D$208)</f>
        <v>0</v>
      </c>
      <c r="S209" s="112">
        <f t="shared" ref="S209" si="87">SUMIF($A$130:$A$208,"&lt;=100",E$130:E$208) - SUMIF($A$130:$A$208,"&lt;=80",E$130:E$208)</f>
        <v>0</v>
      </c>
      <c r="T209" s="112">
        <f t="shared" ref="T209" si="88">SUMIF($A$130:$A$208,"&lt;=100",F$130:F$208) - SUMIF($A$130:$A$208,"&lt;=80",F$130:F$208)</f>
        <v>0</v>
      </c>
      <c r="Z209" s="18" t="s">
        <v>23822</v>
      </c>
      <c r="AA209" s="118">
        <v>0</v>
      </c>
      <c r="AB209" s="118">
        <v>0</v>
      </c>
      <c r="AC209" s="118">
        <v>0</v>
      </c>
      <c r="AD209" s="118">
        <v>0</v>
      </c>
    </row>
    <row r="210" spans="1:30" x14ac:dyDescent="0.3">
      <c r="O210" s="74"/>
      <c r="P210" s="35"/>
      <c r="Q210" s="35"/>
      <c r="R210" s="35"/>
      <c r="S210" s="35"/>
      <c r="T210" s="35"/>
    </row>
    <row r="211" spans="1:30" x14ac:dyDescent="0.3">
      <c r="O211" s="74"/>
      <c r="P211" s="35"/>
      <c r="Q211" s="35"/>
      <c r="R211" s="35"/>
      <c r="S211" s="35"/>
      <c r="T211" s="35"/>
    </row>
    <row r="213" spans="1:30" x14ac:dyDescent="0.3">
      <c r="A213" s="16" t="s">
        <v>19</v>
      </c>
      <c r="F213" s="13"/>
    </row>
    <row r="214" spans="1:30" x14ac:dyDescent="0.3">
      <c r="A214" s="4"/>
      <c r="B214" s="4" t="s">
        <v>23791</v>
      </c>
      <c r="C214" s="4"/>
      <c r="D214" s="4"/>
      <c r="E214" s="4"/>
      <c r="F214" s="4"/>
      <c r="G214" s="4"/>
      <c r="H214" s="4"/>
    </row>
    <row r="215" spans="1:30" x14ac:dyDescent="0.3">
      <c r="A215" s="3" t="s">
        <v>23747</v>
      </c>
      <c r="B215" s="3" t="s">
        <v>23810</v>
      </c>
      <c r="C215" s="3" t="s">
        <v>23811</v>
      </c>
      <c r="D215" s="3" t="s">
        <v>23812</v>
      </c>
      <c r="E215" s="3" t="s">
        <v>23813</v>
      </c>
      <c r="F215" s="3" t="s">
        <v>23814</v>
      </c>
      <c r="G215" s="3" t="s">
        <v>23815</v>
      </c>
      <c r="H215" s="3" t="s">
        <v>23750</v>
      </c>
    </row>
    <row r="216" spans="1:30" x14ac:dyDescent="0.3">
      <c r="A216" s="44"/>
      <c r="B216" s="42">
        <v>131.10526315789474</v>
      </c>
      <c r="C216" s="42">
        <v>86.21052631578948</v>
      </c>
      <c r="D216" s="42">
        <v>113.27368421052631</v>
      </c>
      <c r="E216" s="42">
        <v>120.01052631578948</v>
      </c>
      <c r="F216" s="42">
        <v>107.62105263157895</v>
      </c>
      <c r="G216" s="42">
        <v>558.22105263157891</v>
      </c>
      <c r="H216" s="42">
        <v>95</v>
      </c>
    </row>
    <row r="217" spans="1:30" x14ac:dyDescent="0.3">
      <c r="A217" s="2" t="s">
        <v>23762</v>
      </c>
      <c r="B217" s="23">
        <v>188.68939393939394</v>
      </c>
      <c r="C217" s="23">
        <v>192.53282828282829</v>
      </c>
      <c r="D217" s="23">
        <v>210.6010101010101</v>
      </c>
      <c r="E217" s="23">
        <v>198.92424242424244</v>
      </c>
      <c r="F217" s="23">
        <v>202.67676767676767</v>
      </c>
      <c r="G217" s="23">
        <v>993.42424242424238</v>
      </c>
      <c r="H217" s="23">
        <v>396</v>
      </c>
    </row>
    <row r="218" spans="1:30" x14ac:dyDescent="0.3">
      <c r="A218" s="2" t="s">
        <v>23763</v>
      </c>
      <c r="B218" s="23">
        <v>213.41955069823922</v>
      </c>
      <c r="C218" s="23">
        <v>207.48573163327262</v>
      </c>
      <c r="D218" s="23">
        <v>203.83424408014571</v>
      </c>
      <c r="E218" s="23">
        <v>204.94414086217364</v>
      </c>
      <c r="F218" s="23">
        <v>216.32422586520948</v>
      </c>
      <c r="G218" s="23">
        <v>1046.0078931390408</v>
      </c>
      <c r="H218" s="23">
        <v>1647</v>
      </c>
    </row>
    <row r="219" spans="1:30" x14ac:dyDescent="0.3">
      <c r="A219" s="2" t="s">
        <v>23764</v>
      </c>
      <c r="B219" s="23">
        <v>71.439624853458383</v>
      </c>
      <c r="C219" s="23">
        <v>78.076592418913634</v>
      </c>
      <c r="D219" s="23">
        <v>69.087143415396639</v>
      </c>
      <c r="E219" s="23">
        <v>87.917936694021108</v>
      </c>
      <c r="F219" s="23">
        <v>74.513872606486913</v>
      </c>
      <c r="G219" s="23">
        <v>381.03516998827666</v>
      </c>
      <c r="H219" s="23">
        <v>2559</v>
      </c>
    </row>
    <row r="220" spans="1:30" x14ac:dyDescent="0.3">
      <c r="A220" s="5" t="s">
        <v>23748</v>
      </c>
      <c r="B220" s="24">
        <v>132.31679795614221</v>
      </c>
      <c r="C220" s="24">
        <v>133.26804343197784</v>
      </c>
      <c r="D220" s="24">
        <v>129.16074089844582</v>
      </c>
      <c r="E220" s="24">
        <v>138.96103896103895</v>
      </c>
      <c r="F220" s="24">
        <v>135.71449861613797</v>
      </c>
      <c r="G220" s="24">
        <v>669.42111986374277</v>
      </c>
      <c r="H220" s="24">
        <v>4697</v>
      </c>
    </row>
    <row r="221" spans="1:30" x14ac:dyDescent="0.3">
      <c r="A221" s="2"/>
      <c r="F221" s="13"/>
    </row>
    <row r="222" spans="1:30" x14ac:dyDescent="0.3">
      <c r="A222" s="16" t="s">
        <v>14</v>
      </c>
      <c r="F222" s="13"/>
    </row>
    <row r="223" spans="1:30" x14ac:dyDescent="0.3">
      <c r="A223" s="4"/>
      <c r="B223" s="4" t="s">
        <v>23791</v>
      </c>
      <c r="C223" s="4"/>
      <c r="D223" s="4"/>
      <c r="E223" s="4"/>
      <c r="F223" s="4"/>
      <c r="G223" s="4"/>
      <c r="H223" s="4"/>
    </row>
    <row r="224" spans="1:30" x14ac:dyDescent="0.3">
      <c r="A224" s="3" t="s">
        <v>23747</v>
      </c>
      <c r="B224" s="3" t="s">
        <v>23810</v>
      </c>
      <c r="C224" s="3" t="s">
        <v>23811</v>
      </c>
      <c r="D224" s="3" t="s">
        <v>23812</v>
      </c>
      <c r="E224" s="3" t="s">
        <v>23813</v>
      </c>
      <c r="F224" s="3" t="s">
        <v>23814</v>
      </c>
      <c r="G224" s="3" t="s">
        <v>23815</v>
      </c>
      <c r="H224" s="3" t="s">
        <v>23750</v>
      </c>
    </row>
    <row r="225" spans="1:8" x14ac:dyDescent="0.3">
      <c r="A225" s="44"/>
      <c r="B225" s="42">
        <v>455.1639344262295</v>
      </c>
      <c r="C225" s="42">
        <v>1275.950819672131</v>
      </c>
      <c r="D225" s="42">
        <v>11.704918032786885</v>
      </c>
      <c r="E225" s="42">
        <v>1378.377049180328</v>
      </c>
      <c r="F225" s="42">
        <v>575.44262295081967</v>
      </c>
      <c r="G225" s="42">
        <v>3696.6393442622953</v>
      </c>
      <c r="H225" s="42">
        <v>61</v>
      </c>
    </row>
    <row r="226" spans="1:8" x14ac:dyDescent="0.3">
      <c r="A226" s="2" t="s">
        <v>23758</v>
      </c>
      <c r="B226" s="23">
        <v>133.0390625</v>
      </c>
      <c r="C226" s="23">
        <v>1541.5390625</v>
      </c>
      <c r="D226" s="23">
        <v>110.0625</v>
      </c>
      <c r="E226" s="23">
        <v>693.25</v>
      </c>
      <c r="F226" s="23">
        <v>924.4140625</v>
      </c>
      <c r="G226" s="23">
        <v>3402.3046875</v>
      </c>
      <c r="H226" s="23">
        <v>256</v>
      </c>
    </row>
    <row r="227" spans="1:8" x14ac:dyDescent="0.3">
      <c r="A227" s="2" t="s">
        <v>23759</v>
      </c>
      <c r="B227" s="23">
        <v>84.148908857509625</v>
      </c>
      <c r="C227" s="23">
        <v>1238.5558408215661</v>
      </c>
      <c r="D227" s="23">
        <v>149.08344030808729</v>
      </c>
      <c r="E227" s="23">
        <v>714.46854942233631</v>
      </c>
      <c r="F227" s="23">
        <v>741.57637997432607</v>
      </c>
      <c r="G227" s="23">
        <v>2927.8331193838253</v>
      </c>
      <c r="H227" s="23">
        <v>779</v>
      </c>
    </row>
    <row r="228" spans="1:8" x14ac:dyDescent="0.3">
      <c r="A228" s="2" t="s">
        <v>23760</v>
      </c>
      <c r="B228" s="23">
        <v>180.07754010695186</v>
      </c>
      <c r="C228" s="23">
        <v>1789.340909090909</v>
      </c>
      <c r="D228" s="23">
        <v>171.11096256684493</v>
      </c>
      <c r="E228" s="23">
        <v>904.17513368983953</v>
      </c>
      <c r="F228" s="23">
        <v>1061.5855614973261</v>
      </c>
      <c r="G228" s="23">
        <v>4106.2901069518721</v>
      </c>
      <c r="H228" s="23">
        <v>748</v>
      </c>
    </row>
    <row r="229" spans="1:8" x14ac:dyDescent="0.3">
      <c r="A229" s="2" t="s">
        <v>23761</v>
      </c>
      <c r="B229" s="23">
        <v>139.9476439790576</v>
      </c>
      <c r="C229" s="23">
        <v>1304.7748691099475</v>
      </c>
      <c r="D229" s="23">
        <v>92.434554973821989</v>
      </c>
      <c r="E229" s="23">
        <v>891.23560209424079</v>
      </c>
      <c r="F229" s="23">
        <v>588.50261780104711</v>
      </c>
      <c r="G229" s="23">
        <v>3016.8952879581152</v>
      </c>
      <c r="H229" s="23">
        <v>191</v>
      </c>
    </row>
    <row r="230" spans="1:8" x14ac:dyDescent="0.3">
      <c r="A230" s="2" t="s">
        <v>23762</v>
      </c>
      <c r="B230" s="23">
        <v>147.86131386861314</v>
      </c>
      <c r="C230" s="23">
        <v>1037.4452554744526</v>
      </c>
      <c r="D230" s="23">
        <v>184.39416058394161</v>
      </c>
      <c r="E230" s="23">
        <v>916.87591240875918</v>
      </c>
      <c r="F230" s="23">
        <v>819.47445255474452</v>
      </c>
      <c r="G230" s="23">
        <v>3106.0510948905107</v>
      </c>
      <c r="H230" s="23">
        <v>137</v>
      </c>
    </row>
    <row r="231" spans="1:8" x14ac:dyDescent="0.3">
      <c r="A231" s="2" t="s">
        <v>23765</v>
      </c>
      <c r="B231" s="23">
        <v>427.2</v>
      </c>
      <c r="C231" s="23">
        <v>1397.4</v>
      </c>
      <c r="D231" s="23">
        <v>0.4</v>
      </c>
      <c r="E231" s="23">
        <v>2008.4</v>
      </c>
      <c r="F231" s="23">
        <v>883</v>
      </c>
      <c r="G231" s="23">
        <v>4716.3999999999996</v>
      </c>
      <c r="H231" s="23">
        <v>5</v>
      </c>
    </row>
    <row r="232" spans="1:8" x14ac:dyDescent="0.3">
      <c r="A232" s="5" t="s">
        <v>23748</v>
      </c>
      <c r="B232" s="24">
        <v>142.94717501148369</v>
      </c>
      <c r="C232" s="24">
        <v>1457.9963252181901</v>
      </c>
      <c r="D232" s="24">
        <v>145.12448323380798</v>
      </c>
      <c r="E232" s="24">
        <v>826.97611391823614</v>
      </c>
      <c r="F232" s="24">
        <v>860.17133670188332</v>
      </c>
      <c r="G232" s="24">
        <v>3433.2154340836014</v>
      </c>
      <c r="H232" s="24">
        <v>2177</v>
      </c>
    </row>
    <row r="233" spans="1:8" x14ac:dyDescent="0.3">
      <c r="A233" s="2"/>
      <c r="F233" s="13"/>
    </row>
    <row r="234" spans="1:8" x14ac:dyDescent="0.3">
      <c r="A234" s="16" t="s">
        <v>53</v>
      </c>
      <c r="F234" s="13"/>
      <c r="H234">
        <v>351</v>
      </c>
    </row>
    <row r="235" spans="1:8" x14ac:dyDescent="0.3">
      <c r="A235" s="4"/>
      <c r="B235" s="4" t="s">
        <v>23791</v>
      </c>
      <c r="C235" s="4"/>
      <c r="D235" s="4"/>
      <c r="E235" s="4"/>
      <c r="F235" s="4"/>
      <c r="G235" s="4"/>
      <c r="H235" s="4"/>
    </row>
    <row r="236" spans="1:8" x14ac:dyDescent="0.3">
      <c r="A236" s="3" t="s">
        <v>23747</v>
      </c>
      <c r="B236" s="3" t="s">
        <v>23810</v>
      </c>
      <c r="C236" s="3" t="s">
        <v>23811</v>
      </c>
      <c r="D236" s="3" t="s">
        <v>23812</v>
      </c>
      <c r="E236" s="3" t="s">
        <v>23813</v>
      </c>
      <c r="F236" s="3" t="s">
        <v>23814</v>
      </c>
      <c r="G236" s="3" t="s">
        <v>23815</v>
      </c>
      <c r="H236" s="3" t="s">
        <v>23750</v>
      </c>
    </row>
    <row r="237" spans="1:8" x14ac:dyDescent="0.3">
      <c r="A237" s="44"/>
      <c r="B237" s="42">
        <v>661.10810810810813</v>
      </c>
      <c r="C237" s="42">
        <v>30.864864864864863</v>
      </c>
      <c r="D237" s="42">
        <v>383.86486486486484</v>
      </c>
      <c r="E237" s="42">
        <v>85.621621621621628</v>
      </c>
      <c r="F237" s="42">
        <v>85.405405405405403</v>
      </c>
      <c r="G237" s="42">
        <v>1246.8648648648648</v>
      </c>
      <c r="H237" s="42">
        <v>37</v>
      </c>
    </row>
    <row r="238" spans="1:8" x14ac:dyDescent="0.3">
      <c r="A238" s="2" t="s">
        <v>23761</v>
      </c>
      <c r="B238" s="23">
        <v>1006.1289198606272</v>
      </c>
      <c r="C238" s="23">
        <v>100.29616724738676</v>
      </c>
      <c r="D238" s="23">
        <v>447.25783972125436</v>
      </c>
      <c r="E238" s="23">
        <v>174.39372822299651</v>
      </c>
      <c r="F238" s="23">
        <v>77.372822299651574</v>
      </c>
      <c r="G238" s="23">
        <v>1805.4494773519164</v>
      </c>
      <c r="H238" s="23">
        <v>287</v>
      </c>
    </row>
    <row r="239" spans="1:8" x14ac:dyDescent="0.3">
      <c r="A239" s="2" t="s">
        <v>23762</v>
      </c>
      <c r="B239" s="23">
        <v>512.3451327433628</v>
      </c>
      <c r="C239" s="23">
        <v>35.601769911504427</v>
      </c>
      <c r="D239" s="23">
        <v>264.19469026548671</v>
      </c>
      <c r="E239" s="23">
        <v>82.209439528023594</v>
      </c>
      <c r="F239" s="23">
        <v>46.061946902654867</v>
      </c>
      <c r="G239" s="23">
        <v>940.4129793510325</v>
      </c>
      <c r="H239" s="23">
        <v>339</v>
      </c>
    </row>
    <row r="240" spans="1:8" x14ac:dyDescent="0.3">
      <c r="A240" s="2" t="s">
        <v>23763</v>
      </c>
      <c r="B240" s="23">
        <v>429.6469049694856</v>
      </c>
      <c r="C240" s="23">
        <v>48.958151700087186</v>
      </c>
      <c r="D240" s="23">
        <v>277.99825632083696</v>
      </c>
      <c r="E240" s="23">
        <v>98.948561464690499</v>
      </c>
      <c r="F240" s="23">
        <v>36.40453356582389</v>
      </c>
      <c r="G240" s="23">
        <v>891.95640802092419</v>
      </c>
      <c r="H240" s="23">
        <v>1147</v>
      </c>
    </row>
    <row r="241" spans="1:8" x14ac:dyDescent="0.3">
      <c r="A241" s="5" t="s">
        <v>23748</v>
      </c>
      <c r="B241" s="24">
        <v>541.27624309392263</v>
      </c>
      <c r="C241" s="24">
        <v>54.227071823204419</v>
      </c>
      <c r="D241" s="24">
        <v>304.41546961325969</v>
      </c>
      <c r="E241" s="24">
        <v>107.50386740331491</v>
      </c>
      <c r="F241" s="24">
        <v>45.711049723756908</v>
      </c>
      <c r="G241" s="24">
        <v>1053.1337016574585</v>
      </c>
      <c r="H241" s="24">
        <v>1810</v>
      </c>
    </row>
    <row r="242" spans="1:8" x14ac:dyDescent="0.3">
      <c r="A242" s="2"/>
      <c r="F242" s="13"/>
    </row>
    <row r="243" spans="1:8" ht="15.6" x14ac:dyDescent="0.3">
      <c r="A243" s="25" t="s">
        <v>23824</v>
      </c>
      <c r="H243">
        <v>442</v>
      </c>
    </row>
    <row r="244" spans="1:8" x14ac:dyDescent="0.3">
      <c r="A244" s="2" t="s">
        <v>19</v>
      </c>
    </row>
    <row r="245" spans="1:8" x14ac:dyDescent="0.3">
      <c r="A245" s="4"/>
      <c r="B245" s="4" t="s">
        <v>23791</v>
      </c>
      <c r="C245" s="4"/>
      <c r="D245" s="4"/>
      <c r="E245" s="4"/>
      <c r="F245" s="4"/>
      <c r="G245" s="4"/>
      <c r="H245" s="4"/>
    </row>
    <row r="246" spans="1:8" x14ac:dyDescent="0.3">
      <c r="A246" s="3" t="s">
        <v>23747</v>
      </c>
      <c r="B246" s="3" t="s">
        <v>23810</v>
      </c>
      <c r="C246" s="3" t="s">
        <v>23811</v>
      </c>
      <c r="D246" s="3" t="s">
        <v>23812</v>
      </c>
      <c r="E246" s="3" t="s">
        <v>23813</v>
      </c>
      <c r="F246" s="3" t="s">
        <v>23814</v>
      </c>
      <c r="G246" s="3" t="s">
        <v>23815</v>
      </c>
      <c r="H246" s="3" t="s">
        <v>23750</v>
      </c>
    </row>
    <row r="247" spans="1:8" x14ac:dyDescent="0.3">
      <c r="A247" s="41"/>
      <c r="B247" s="42">
        <v>187.93137254901961</v>
      </c>
      <c r="C247" s="42">
        <v>184.68627450980392</v>
      </c>
      <c r="D247" s="42">
        <v>148.93137254901961</v>
      </c>
      <c r="E247" s="42">
        <v>156.83333333333334</v>
      </c>
      <c r="F247" s="42">
        <v>147.0392156862745</v>
      </c>
      <c r="G247" s="42">
        <v>825.42156862745094</v>
      </c>
      <c r="H247" s="43">
        <v>102</v>
      </c>
    </row>
    <row r="248" spans="1:8" x14ac:dyDescent="0.3">
      <c r="A248" s="2" t="s">
        <v>46</v>
      </c>
      <c r="B248" s="23">
        <v>141.94691535150645</v>
      </c>
      <c r="C248" s="23">
        <v>121.82783357245337</v>
      </c>
      <c r="D248" s="23">
        <v>126.40028694404592</v>
      </c>
      <c r="E248" s="23">
        <v>123.88522238163559</v>
      </c>
      <c r="F248" s="23">
        <v>105.71449067431851</v>
      </c>
      <c r="G248" s="23">
        <v>619.77474892395981</v>
      </c>
      <c r="H248" s="23">
        <v>697</v>
      </c>
    </row>
    <row r="249" spans="1:8" x14ac:dyDescent="0.3">
      <c r="A249" s="2" t="s">
        <v>32</v>
      </c>
      <c r="B249" s="23">
        <v>68.148555708390646</v>
      </c>
      <c r="C249" s="23">
        <v>84.482806052269595</v>
      </c>
      <c r="D249" s="23">
        <v>92.808803301237958</v>
      </c>
      <c r="E249" s="23">
        <v>87.574965612104535</v>
      </c>
      <c r="F249" s="23">
        <v>118.72077028885832</v>
      </c>
      <c r="G249" s="23">
        <v>451.73590096286108</v>
      </c>
      <c r="H249" s="23">
        <v>727</v>
      </c>
    </row>
    <row r="250" spans="1:8" x14ac:dyDescent="0.3">
      <c r="A250" s="2" t="s">
        <v>16</v>
      </c>
      <c r="B250" s="23">
        <v>143.12267423525702</v>
      </c>
      <c r="C250" s="23">
        <v>145.31346578366447</v>
      </c>
      <c r="D250" s="23">
        <v>137.46578366445917</v>
      </c>
      <c r="E250" s="23">
        <v>153.48092084515926</v>
      </c>
      <c r="F250" s="23">
        <v>145.8404288867865</v>
      </c>
      <c r="G250" s="23">
        <v>725.22327341532639</v>
      </c>
      <c r="H250" s="23">
        <v>3171</v>
      </c>
    </row>
    <row r="251" spans="1:8" x14ac:dyDescent="0.3">
      <c r="A251" s="5" t="s">
        <v>23748</v>
      </c>
      <c r="B251" s="24">
        <v>132.31679795614221</v>
      </c>
      <c r="C251" s="24">
        <v>133.26804343197784</v>
      </c>
      <c r="D251" s="24">
        <v>129.16074089844582</v>
      </c>
      <c r="E251" s="24">
        <v>138.96103896103895</v>
      </c>
      <c r="F251" s="24">
        <v>135.71449861613797</v>
      </c>
      <c r="G251" s="24">
        <v>669.42111986374277</v>
      </c>
      <c r="H251" s="24">
        <v>4697</v>
      </c>
    </row>
    <row r="252" spans="1:8" x14ac:dyDescent="0.3">
      <c r="A252" s="2"/>
    </row>
    <row r="253" spans="1:8" x14ac:dyDescent="0.3">
      <c r="A253" s="2" t="s">
        <v>14</v>
      </c>
    </row>
    <row r="254" spans="1:8" x14ac:dyDescent="0.3">
      <c r="A254" s="4"/>
      <c r="B254" s="4" t="s">
        <v>23791</v>
      </c>
      <c r="C254" s="4"/>
      <c r="D254" s="4"/>
      <c r="E254" s="4"/>
      <c r="F254" s="4"/>
      <c r="G254" s="4"/>
      <c r="H254" s="4"/>
    </row>
    <row r="255" spans="1:8" x14ac:dyDescent="0.3">
      <c r="A255" s="3" t="s">
        <v>23747</v>
      </c>
      <c r="B255" s="3" t="s">
        <v>23810</v>
      </c>
      <c r="C255" s="3" t="s">
        <v>23811</v>
      </c>
      <c r="D255" s="3" t="s">
        <v>23812</v>
      </c>
      <c r="E255" s="3" t="s">
        <v>23813</v>
      </c>
      <c r="F255" s="3" t="s">
        <v>23814</v>
      </c>
      <c r="G255" s="3" t="s">
        <v>23815</v>
      </c>
      <c r="H255" s="3" t="s">
        <v>23750</v>
      </c>
    </row>
    <row r="256" spans="1:8" x14ac:dyDescent="0.3">
      <c r="A256" s="44"/>
      <c r="B256" s="42">
        <v>0.1891891891891892</v>
      </c>
      <c r="C256" s="42">
        <v>1067.1081081081081</v>
      </c>
      <c r="D256" s="42">
        <v>39.729729729729726</v>
      </c>
      <c r="E256" s="42">
        <v>1140.3513513513512</v>
      </c>
      <c r="F256" s="42">
        <v>646.59459459459458</v>
      </c>
      <c r="G256" s="42">
        <v>2893.9729729729729</v>
      </c>
      <c r="H256" s="42">
        <v>37</v>
      </c>
    </row>
    <row r="257" spans="1:8" x14ac:dyDescent="0.3">
      <c r="A257" s="2" t="s">
        <v>46</v>
      </c>
      <c r="B257" s="23">
        <v>143.26688815060908</v>
      </c>
      <c r="C257" s="23">
        <v>1627.2026578073089</v>
      </c>
      <c r="D257" s="23">
        <v>122.73532668881506</v>
      </c>
      <c r="E257" s="23">
        <v>821.13732004429676</v>
      </c>
      <c r="F257" s="23">
        <v>894.19490586932443</v>
      </c>
      <c r="G257" s="23">
        <v>3608.5370985603545</v>
      </c>
      <c r="H257" s="23">
        <v>903</v>
      </c>
    </row>
    <row r="258" spans="1:8" x14ac:dyDescent="0.3">
      <c r="A258" s="2" t="s">
        <v>32</v>
      </c>
      <c r="B258" s="23">
        <v>135.57894736842104</v>
      </c>
      <c r="C258" s="23">
        <v>1510.7894736842106</v>
      </c>
      <c r="D258" s="23">
        <v>104.63157894736842</v>
      </c>
      <c r="E258" s="23">
        <v>1188.9473684210527</v>
      </c>
      <c r="F258" s="23">
        <v>1072.578947368421</v>
      </c>
      <c r="G258" s="23">
        <v>4012.5263157894738</v>
      </c>
      <c r="H258" s="23">
        <v>19</v>
      </c>
    </row>
    <row r="259" spans="1:8" x14ac:dyDescent="0.3">
      <c r="A259" s="2" t="s">
        <v>16</v>
      </c>
      <c r="B259" s="23">
        <v>147.16174055829228</v>
      </c>
      <c r="C259" s="23">
        <v>1343.6009852216748</v>
      </c>
      <c r="D259" s="23">
        <v>165.55665024630542</v>
      </c>
      <c r="E259" s="23">
        <v>816.1387520525451</v>
      </c>
      <c r="F259" s="23">
        <v>838.12151067323487</v>
      </c>
      <c r="G259" s="23">
        <v>3310.5796387520527</v>
      </c>
      <c r="H259" s="23">
        <v>1218</v>
      </c>
    </row>
    <row r="260" spans="1:8" x14ac:dyDescent="0.3">
      <c r="A260" s="5" t="s">
        <v>23748</v>
      </c>
      <c r="B260" s="24">
        <v>142.94717501148369</v>
      </c>
      <c r="C260" s="24">
        <v>1457.9963252181901</v>
      </c>
      <c r="D260" s="24">
        <v>145.12448323380798</v>
      </c>
      <c r="E260" s="24">
        <v>826.97611391823614</v>
      </c>
      <c r="F260" s="24">
        <v>860.17133670188332</v>
      </c>
      <c r="G260" s="24">
        <v>3433.2154340836014</v>
      </c>
      <c r="H260" s="24">
        <v>2177</v>
      </c>
    </row>
    <row r="261" spans="1:8" x14ac:dyDescent="0.3">
      <c r="A261" s="2"/>
      <c r="H261">
        <v>121</v>
      </c>
    </row>
    <row r="262" spans="1:8" x14ac:dyDescent="0.3">
      <c r="A262" s="2" t="s">
        <v>53</v>
      </c>
      <c r="H262">
        <v>83</v>
      </c>
    </row>
    <row r="263" spans="1:8" x14ac:dyDescent="0.3">
      <c r="A263" s="4"/>
      <c r="B263" s="4" t="s">
        <v>23791</v>
      </c>
      <c r="C263" s="4"/>
      <c r="D263" s="4"/>
      <c r="E263" s="4"/>
      <c r="F263" s="4"/>
      <c r="G263" s="4"/>
      <c r="H263" s="4"/>
    </row>
    <row r="264" spans="1:8" x14ac:dyDescent="0.3">
      <c r="A264" s="3" t="s">
        <v>23747</v>
      </c>
      <c r="B264" s="3" t="s">
        <v>23810</v>
      </c>
      <c r="C264" s="3" t="s">
        <v>23811</v>
      </c>
      <c r="D264" s="3" t="s">
        <v>23812</v>
      </c>
      <c r="E264" s="3" t="s">
        <v>23813</v>
      </c>
      <c r="F264" s="3" t="s">
        <v>23814</v>
      </c>
      <c r="G264" s="3" t="s">
        <v>23815</v>
      </c>
      <c r="H264" s="3" t="s">
        <v>23750</v>
      </c>
    </row>
    <row r="265" spans="1:8" x14ac:dyDescent="0.3">
      <c r="A265" s="44"/>
      <c r="B265" s="42">
        <v>424.78571428571428</v>
      </c>
      <c r="C265" s="42">
        <v>31.642857142857142</v>
      </c>
      <c r="D265" s="42">
        <v>234.3095238095238</v>
      </c>
      <c r="E265" s="42">
        <v>174.5</v>
      </c>
      <c r="F265" s="42">
        <v>10.547619047619047</v>
      </c>
      <c r="G265" s="42">
        <v>875.78571428571433</v>
      </c>
      <c r="H265" s="42">
        <v>42</v>
      </c>
    </row>
    <row r="266" spans="1:8" x14ac:dyDescent="0.3">
      <c r="A266" s="2" t="s">
        <v>46</v>
      </c>
      <c r="B266" s="23">
        <v>568.7185929648241</v>
      </c>
      <c r="C266" s="23">
        <v>57.427135678391963</v>
      </c>
      <c r="D266" s="23">
        <v>388.7437185929648</v>
      </c>
      <c r="E266" s="23">
        <v>91.1608040201005</v>
      </c>
      <c r="F266" s="23">
        <v>69.939698492462313</v>
      </c>
      <c r="G266" s="23">
        <v>1175.9899497487438</v>
      </c>
      <c r="H266" s="23">
        <v>199</v>
      </c>
    </row>
    <row r="267" spans="1:8" x14ac:dyDescent="0.3">
      <c r="A267" s="2" t="s">
        <v>32</v>
      </c>
      <c r="B267" s="23">
        <v>361.92</v>
      </c>
      <c r="C267" s="23">
        <v>103.64</v>
      </c>
      <c r="D267" s="23">
        <v>373.52</v>
      </c>
      <c r="E267" s="23">
        <v>115.68</v>
      </c>
      <c r="F267" s="23">
        <v>63.5</v>
      </c>
      <c r="G267" s="23">
        <v>1018.26</v>
      </c>
      <c r="H267" s="23">
        <v>50</v>
      </c>
    </row>
    <row r="268" spans="1:8" x14ac:dyDescent="0.3">
      <c r="A268" s="2" t="s">
        <v>16</v>
      </c>
      <c r="B268" s="23">
        <v>546.80579328505598</v>
      </c>
      <c r="C268" s="23">
        <v>52.805793285055955</v>
      </c>
      <c r="D268" s="23">
        <v>293.03159973666885</v>
      </c>
      <c r="E268" s="23">
        <v>107.52337063857802</v>
      </c>
      <c r="F268" s="23">
        <v>42.923633969716917</v>
      </c>
      <c r="G268" s="23">
        <v>1043.0901909150757</v>
      </c>
      <c r="H268" s="23">
        <v>1519</v>
      </c>
    </row>
    <row r="269" spans="1:8" x14ac:dyDescent="0.3">
      <c r="A269" s="5" t="s">
        <v>23748</v>
      </c>
      <c r="B269" s="24">
        <v>541.27624309392263</v>
      </c>
      <c r="C269" s="24">
        <v>54.227071823204419</v>
      </c>
      <c r="D269" s="24">
        <v>304.41546961325969</v>
      </c>
      <c r="E269" s="24">
        <v>107.50386740331491</v>
      </c>
      <c r="F269" s="24">
        <v>45.711049723756908</v>
      </c>
      <c r="G269" s="24">
        <v>1053.1337016574585</v>
      </c>
      <c r="H269" s="24">
        <v>1810</v>
      </c>
    </row>
    <row r="270" spans="1:8" x14ac:dyDescent="0.3">
      <c r="A270" s="2"/>
    </row>
    <row r="271" spans="1:8" x14ac:dyDescent="0.3">
      <c r="A271" s="2"/>
    </row>
    <row r="272" spans="1:8" x14ac:dyDescent="0.3">
      <c r="A272" s="2"/>
    </row>
    <row r="273" spans="1:11" ht="15.6" x14ac:dyDescent="0.3">
      <c r="A273" s="25" t="s">
        <v>23846</v>
      </c>
    </row>
    <row r="274" spans="1:11" x14ac:dyDescent="0.3">
      <c r="A274" s="4" t="s">
        <v>23847</v>
      </c>
      <c r="B274" s="4" t="s">
        <v>23749</v>
      </c>
      <c r="C274" s="4"/>
      <c r="D274" s="4"/>
      <c r="E274" s="4"/>
      <c r="F274" s="4"/>
    </row>
    <row r="275" spans="1:11" x14ac:dyDescent="0.3">
      <c r="A275" s="3" t="s">
        <v>23747</v>
      </c>
      <c r="B275" s="3"/>
      <c r="C275" s="3" t="s">
        <v>19</v>
      </c>
      <c r="D275" s="3" t="s">
        <v>14</v>
      </c>
      <c r="E275" s="3" t="s">
        <v>53</v>
      </c>
      <c r="F275" s="3" t="s">
        <v>23748</v>
      </c>
    </row>
    <row r="276" spans="1:11" x14ac:dyDescent="0.3">
      <c r="A276" s="2"/>
      <c r="B276" s="23">
        <v>40</v>
      </c>
      <c r="C276" s="23">
        <v>23.804347826086957</v>
      </c>
      <c r="D276" s="23">
        <v>35.766666666666666</v>
      </c>
      <c r="E276" s="23">
        <v>30.45945945945946</v>
      </c>
      <c r="F276" s="23">
        <v>29.190721649484537</v>
      </c>
    </row>
    <row r="277" spans="1:11" x14ac:dyDescent="0.3">
      <c r="A277" s="16" t="s">
        <v>23758</v>
      </c>
      <c r="B277" s="23"/>
      <c r="C277" s="23"/>
      <c r="D277" s="23">
        <v>35.161943319838059</v>
      </c>
      <c r="E277" s="23"/>
      <c r="F277" s="23">
        <v>35.161943319838059</v>
      </c>
    </row>
    <row r="278" spans="1:11" x14ac:dyDescent="0.3">
      <c r="A278" s="16" t="s">
        <v>23759</v>
      </c>
      <c r="B278" s="23"/>
      <c r="C278" s="23"/>
      <c r="D278" s="23">
        <v>33.62271540469974</v>
      </c>
      <c r="E278" s="23"/>
      <c r="F278" s="23">
        <v>33.62271540469974</v>
      </c>
    </row>
    <row r="279" spans="1:11" x14ac:dyDescent="0.3">
      <c r="A279" s="16" t="s">
        <v>23760</v>
      </c>
      <c r="B279" s="23"/>
      <c r="C279" s="23"/>
      <c r="D279" s="23">
        <v>34.867123287671234</v>
      </c>
      <c r="E279" s="23"/>
      <c r="F279" s="23">
        <v>34.867123287671234</v>
      </c>
    </row>
    <row r="280" spans="1:11" x14ac:dyDescent="0.3">
      <c r="A280" s="16" t="s">
        <v>23761</v>
      </c>
      <c r="B280" s="23"/>
      <c r="C280" s="23"/>
      <c r="D280" s="23">
        <v>34.225806451612904</v>
      </c>
      <c r="E280" s="23">
        <v>33.04982206405694</v>
      </c>
      <c r="F280" s="23">
        <v>33.518201284796575</v>
      </c>
    </row>
    <row r="281" spans="1:11" x14ac:dyDescent="0.3">
      <c r="A281" s="16" t="s">
        <v>23762</v>
      </c>
      <c r="B281" s="23">
        <v>29.5</v>
      </c>
      <c r="C281" s="23">
        <v>28.628205128205128</v>
      </c>
      <c r="D281" s="23">
        <v>34.459259259259262</v>
      </c>
      <c r="E281" s="23">
        <v>29.98165137614679</v>
      </c>
      <c r="F281" s="23">
        <v>30.068925233644858</v>
      </c>
    </row>
    <row r="282" spans="1:11" x14ac:dyDescent="0.3">
      <c r="A282" s="16" t="s">
        <v>23763</v>
      </c>
      <c r="B282" s="23"/>
      <c r="C282" s="23">
        <v>28.583640836408364</v>
      </c>
      <c r="D282" s="23"/>
      <c r="E282" s="23">
        <v>28.208556149732619</v>
      </c>
      <c r="F282" s="23">
        <v>28.430494905385736</v>
      </c>
    </row>
    <row r="283" spans="1:11" x14ac:dyDescent="0.3">
      <c r="A283" s="16" t="s">
        <v>23764</v>
      </c>
      <c r="B283" s="23"/>
      <c r="C283" s="23">
        <v>24.062774890043983</v>
      </c>
      <c r="D283" s="23"/>
      <c r="E283" s="23"/>
      <c r="F283" s="23">
        <v>24.062774890043983</v>
      </c>
    </row>
    <row r="284" spans="1:11" x14ac:dyDescent="0.3">
      <c r="A284" s="16" t="s">
        <v>23765</v>
      </c>
      <c r="B284" s="23"/>
      <c r="C284" s="23"/>
      <c r="D284" s="23">
        <v>37</v>
      </c>
      <c r="E284" s="23"/>
      <c r="F284" s="23">
        <v>37</v>
      </c>
    </row>
    <row r="285" spans="1:11" ht="15.6" x14ac:dyDescent="0.3">
      <c r="A285" s="25"/>
    </row>
    <row r="286" spans="1:11" ht="15.6" x14ac:dyDescent="0.3">
      <c r="A286" s="25" t="s">
        <v>23848</v>
      </c>
    </row>
    <row r="287" spans="1:11" x14ac:dyDescent="0.3">
      <c r="A287" s="4" t="s">
        <v>23750</v>
      </c>
      <c r="B287" s="4" t="s">
        <v>23749</v>
      </c>
      <c r="C287" s="47"/>
      <c r="D287" s="57"/>
      <c r="E287" s="47"/>
      <c r="F287" s="45"/>
      <c r="G287" s="57"/>
      <c r="H287" s="4"/>
      <c r="I287" s="4"/>
      <c r="J287" s="57"/>
      <c r="K287" s="4"/>
    </row>
    <row r="288" spans="1:11" x14ac:dyDescent="0.3">
      <c r="A288" s="4"/>
      <c r="B288" s="4" t="s">
        <v>39</v>
      </c>
      <c r="C288" s="51" t="s">
        <v>19</v>
      </c>
      <c r="D288" s="53"/>
      <c r="E288" s="51" t="s">
        <v>14</v>
      </c>
      <c r="F288" s="52"/>
      <c r="G288" s="53"/>
      <c r="H288" s="51" t="s">
        <v>53</v>
      </c>
      <c r="I288" s="68"/>
      <c r="J288" s="53"/>
      <c r="K288" s="4" t="s">
        <v>23748</v>
      </c>
    </row>
    <row r="289" spans="1:11" x14ac:dyDescent="0.3">
      <c r="A289" s="3" t="s">
        <v>23747</v>
      </c>
      <c r="B289" s="3" t="s">
        <v>23751</v>
      </c>
      <c r="C289" s="48" t="s">
        <v>23751</v>
      </c>
      <c r="D289" s="54" t="s">
        <v>23752</v>
      </c>
      <c r="E289" s="48" t="s">
        <v>23751</v>
      </c>
      <c r="F289" s="3" t="s">
        <v>23746</v>
      </c>
      <c r="G289" s="54" t="s">
        <v>23752</v>
      </c>
      <c r="H289" s="3" t="s">
        <v>23751</v>
      </c>
      <c r="I289" s="3" t="s">
        <v>23746</v>
      </c>
      <c r="J289" s="54" t="s">
        <v>23752</v>
      </c>
      <c r="K289" s="3"/>
    </row>
    <row r="290" spans="1:11" x14ac:dyDescent="0.3">
      <c r="A290" s="2"/>
      <c r="B290" s="23">
        <v>5</v>
      </c>
      <c r="C290" s="49">
        <v>92</v>
      </c>
      <c r="D290" s="55">
        <v>3</v>
      </c>
      <c r="E290" s="49">
        <v>56</v>
      </c>
      <c r="F290" s="58">
        <v>5</v>
      </c>
      <c r="G290" s="55"/>
      <c r="H290" s="23">
        <v>33</v>
      </c>
      <c r="I290" s="23">
        <v>1</v>
      </c>
      <c r="J290" s="55">
        <v>3</v>
      </c>
      <c r="K290" s="23">
        <v>198</v>
      </c>
    </row>
    <row r="291" spans="1:11" x14ac:dyDescent="0.3">
      <c r="A291" s="2" t="s">
        <v>23758</v>
      </c>
      <c r="B291" s="23"/>
      <c r="C291" s="49"/>
      <c r="D291" s="55"/>
      <c r="E291" s="49">
        <v>215</v>
      </c>
      <c r="F291" s="58">
        <v>35</v>
      </c>
      <c r="G291" s="55">
        <v>6</v>
      </c>
      <c r="H291" s="23"/>
      <c r="I291" s="23"/>
      <c r="J291" s="55"/>
      <c r="K291" s="23">
        <v>256</v>
      </c>
    </row>
    <row r="292" spans="1:11" x14ac:dyDescent="0.3">
      <c r="A292" s="2" t="s">
        <v>23759</v>
      </c>
      <c r="B292" s="23"/>
      <c r="C292" s="49"/>
      <c r="D292" s="55"/>
      <c r="E292" s="49">
        <v>725</v>
      </c>
      <c r="F292" s="58">
        <v>42</v>
      </c>
      <c r="G292" s="55">
        <v>12</v>
      </c>
      <c r="H292" s="23"/>
      <c r="I292" s="23"/>
      <c r="J292" s="55"/>
      <c r="K292" s="23">
        <v>779</v>
      </c>
    </row>
    <row r="293" spans="1:11" x14ac:dyDescent="0.3">
      <c r="A293" s="2" t="s">
        <v>23760</v>
      </c>
      <c r="B293" s="23"/>
      <c r="C293" s="49"/>
      <c r="D293" s="55"/>
      <c r="E293" s="49">
        <v>688</v>
      </c>
      <c r="F293" s="58">
        <v>41</v>
      </c>
      <c r="G293" s="55">
        <v>19</v>
      </c>
      <c r="H293" s="23"/>
      <c r="I293" s="23"/>
      <c r="J293" s="55"/>
      <c r="K293" s="23">
        <v>748</v>
      </c>
    </row>
    <row r="294" spans="1:11" x14ac:dyDescent="0.3">
      <c r="A294" s="2" t="s">
        <v>23761</v>
      </c>
      <c r="B294" s="23"/>
      <c r="C294" s="49"/>
      <c r="D294" s="55"/>
      <c r="E294" s="49">
        <v>182</v>
      </c>
      <c r="F294" s="58">
        <v>7</v>
      </c>
      <c r="G294" s="55">
        <v>2</v>
      </c>
      <c r="H294" s="23">
        <v>256</v>
      </c>
      <c r="I294" s="23">
        <v>24</v>
      </c>
      <c r="J294" s="55">
        <v>7</v>
      </c>
      <c r="K294" s="23">
        <v>478</v>
      </c>
    </row>
    <row r="295" spans="1:11" x14ac:dyDescent="0.3">
      <c r="A295" s="2" t="s">
        <v>23762</v>
      </c>
      <c r="B295" s="23">
        <v>4</v>
      </c>
      <c r="C295" s="49">
        <v>392</v>
      </c>
      <c r="D295" s="55">
        <v>4</v>
      </c>
      <c r="E295" s="49">
        <v>132</v>
      </c>
      <c r="F295" s="58">
        <v>2</v>
      </c>
      <c r="G295" s="55">
        <v>3</v>
      </c>
      <c r="H295" s="23">
        <v>318</v>
      </c>
      <c r="I295" s="23">
        <v>13</v>
      </c>
      <c r="J295" s="55">
        <v>8</v>
      </c>
      <c r="K295" s="23">
        <v>876</v>
      </c>
    </row>
    <row r="296" spans="1:11" x14ac:dyDescent="0.3">
      <c r="A296" s="2" t="s">
        <v>23763</v>
      </c>
      <c r="B296" s="23"/>
      <c r="C296" s="49">
        <v>1604</v>
      </c>
      <c r="D296" s="55">
        <v>43</v>
      </c>
      <c r="E296" s="49"/>
      <c r="F296" s="58"/>
      <c r="G296" s="55"/>
      <c r="H296" s="23">
        <v>1092</v>
      </c>
      <c r="I296" s="23">
        <v>29</v>
      </c>
      <c r="J296" s="55">
        <v>26</v>
      </c>
      <c r="K296" s="23">
        <v>2794</v>
      </c>
    </row>
    <row r="297" spans="1:11" x14ac:dyDescent="0.3">
      <c r="A297" s="2" t="s">
        <v>23764</v>
      </c>
      <c r="B297" s="23"/>
      <c r="C297" s="49">
        <v>2493</v>
      </c>
      <c r="D297" s="55">
        <v>66</v>
      </c>
      <c r="E297" s="49"/>
      <c r="F297" s="58"/>
      <c r="G297" s="55"/>
      <c r="H297" s="23"/>
      <c r="I297" s="23"/>
      <c r="J297" s="55"/>
      <c r="K297" s="23">
        <v>2559</v>
      </c>
    </row>
    <row r="298" spans="1:11" x14ac:dyDescent="0.3">
      <c r="A298" s="2" t="s">
        <v>23765</v>
      </c>
      <c r="B298" s="23"/>
      <c r="C298" s="49"/>
      <c r="D298" s="55"/>
      <c r="E298" s="49">
        <v>5</v>
      </c>
      <c r="F298" s="58"/>
      <c r="G298" s="55"/>
      <c r="H298" s="23"/>
      <c r="I298" s="23"/>
      <c r="J298" s="55"/>
      <c r="K298" s="23">
        <v>5</v>
      </c>
    </row>
    <row r="299" spans="1:11" x14ac:dyDescent="0.3">
      <c r="A299" s="5" t="s">
        <v>23748</v>
      </c>
      <c r="B299" s="24">
        <v>9</v>
      </c>
      <c r="C299" s="50">
        <v>4581</v>
      </c>
      <c r="D299" s="56">
        <v>116</v>
      </c>
      <c r="E299" s="50">
        <v>2003</v>
      </c>
      <c r="F299" s="24">
        <v>132</v>
      </c>
      <c r="G299" s="56">
        <v>42</v>
      </c>
      <c r="H299" s="24">
        <v>1699</v>
      </c>
      <c r="I299" s="24">
        <v>67</v>
      </c>
      <c r="J299" s="56">
        <v>44</v>
      </c>
      <c r="K299" s="24">
        <v>8693</v>
      </c>
    </row>
    <row r="300" spans="1:11" ht="15.6" x14ac:dyDescent="0.3">
      <c r="A300" s="25" t="s">
        <v>23849</v>
      </c>
    </row>
    <row r="301" spans="1:11" x14ac:dyDescent="0.3">
      <c r="A301" s="76" t="s">
        <v>23750</v>
      </c>
      <c r="B301" s="52" t="s">
        <v>23851</v>
      </c>
      <c r="C301" s="52"/>
      <c r="D301" s="52"/>
      <c r="E301" s="52"/>
      <c r="F301" s="52"/>
      <c r="G301" s="52"/>
      <c r="H301" s="52"/>
      <c r="I301" s="52"/>
      <c r="J301" s="53"/>
      <c r="K301" s="4"/>
    </row>
    <row r="302" spans="1:11" x14ac:dyDescent="0.3">
      <c r="A302" s="76"/>
      <c r="B302" s="57" t="s">
        <v>39</v>
      </c>
      <c r="C302" s="51" t="s">
        <v>19</v>
      </c>
      <c r="D302" s="53"/>
      <c r="E302" s="51" t="s">
        <v>14</v>
      </c>
      <c r="F302" s="52"/>
      <c r="G302" s="53"/>
      <c r="H302" s="51" t="s">
        <v>53</v>
      </c>
      <c r="I302" s="52"/>
      <c r="J302" s="53"/>
      <c r="K302" s="4" t="s">
        <v>23748</v>
      </c>
    </row>
    <row r="303" spans="1:11" x14ac:dyDescent="0.3">
      <c r="A303" s="77" t="s">
        <v>23850</v>
      </c>
      <c r="B303" s="54" t="s">
        <v>23751</v>
      </c>
      <c r="C303" s="48" t="s">
        <v>23751</v>
      </c>
      <c r="D303" s="54" t="s">
        <v>23752</v>
      </c>
      <c r="E303" s="48" t="s">
        <v>23751</v>
      </c>
      <c r="F303" s="3" t="s">
        <v>23746</v>
      </c>
      <c r="G303" s="54" t="s">
        <v>23752</v>
      </c>
      <c r="H303" s="48" t="s">
        <v>23751</v>
      </c>
      <c r="I303" s="3" t="s">
        <v>23746</v>
      </c>
      <c r="J303" s="54" t="s">
        <v>23752</v>
      </c>
      <c r="K303" s="3"/>
    </row>
    <row r="304" spans="1:11" x14ac:dyDescent="0.3">
      <c r="A304" s="78" t="s">
        <v>23751</v>
      </c>
      <c r="B304" s="55">
        <v>1</v>
      </c>
      <c r="C304" s="49">
        <v>3157</v>
      </c>
      <c r="D304" s="55">
        <v>75</v>
      </c>
      <c r="E304" s="49">
        <v>1083</v>
      </c>
      <c r="F304" s="58">
        <v>112</v>
      </c>
      <c r="G304" s="55">
        <v>23</v>
      </c>
      <c r="H304" s="49">
        <v>1016</v>
      </c>
      <c r="I304" s="58">
        <v>66</v>
      </c>
      <c r="J304" s="55">
        <v>25</v>
      </c>
      <c r="K304" s="23">
        <v>5558</v>
      </c>
    </row>
    <row r="305" spans="1:11" x14ac:dyDescent="0.3">
      <c r="A305" s="78" t="s">
        <v>23746</v>
      </c>
      <c r="B305" s="55">
        <v>8</v>
      </c>
      <c r="C305" s="49">
        <v>1380</v>
      </c>
      <c r="D305" s="55">
        <v>38</v>
      </c>
      <c r="E305" s="49">
        <v>890</v>
      </c>
      <c r="F305" s="58">
        <v>20</v>
      </c>
      <c r="G305" s="55">
        <v>19</v>
      </c>
      <c r="H305" s="49">
        <v>663</v>
      </c>
      <c r="I305" s="58">
        <v>1</v>
      </c>
      <c r="J305" s="55">
        <v>18</v>
      </c>
      <c r="K305" s="23">
        <v>3037</v>
      </c>
    </row>
    <row r="306" spans="1:11" x14ac:dyDescent="0.3">
      <c r="A306" s="78" t="s">
        <v>23752</v>
      </c>
      <c r="B306" s="55"/>
      <c r="C306" s="49">
        <v>44</v>
      </c>
      <c r="D306" s="55">
        <v>3</v>
      </c>
      <c r="E306" s="49">
        <v>30</v>
      </c>
      <c r="F306" s="58"/>
      <c r="G306" s="55"/>
      <c r="H306" s="49">
        <v>20</v>
      </c>
      <c r="I306" s="58"/>
      <c r="J306" s="55">
        <v>1</v>
      </c>
      <c r="K306" s="23">
        <v>98</v>
      </c>
    </row>
    <row r="307" spans="1:11" x14ac:dyDescent="0.3">
      <c r="A307" s="79" t="s">
        <v>23748</v>
      </c>
      <c r="B307" s="56">
        <v>9</v>
      </c>
      <c r="C307" s="50">
        <v>4581</v>
      </c>
      <c r="D307" s="56">
        <v>116</v>
      </c>
      <c r="E307" s="50">
        <v>2003</v>
      </c>
      <c r="F307" s="24">
        <v>132</v>
      </c>
      <c r="G307" s="56">
        <v>42</v>
      </c>
      <c r="H307" s="50">
        <v>1699</v>
      </c>
      <c r="I307" s="24">
        <v>67</v>
      </c>
      <c r="J307" s="56">
        <v>44</v>
      </c>
      <c r="K307" s="24">
        <v>8693</v>
      </c>
    </row>
    <row r="308" spans="1:11" ht="15.6" x14ac:dyDescent="0.3">
      <c r="A308" s="25"/>
    </row>
    <row r="309" spans="1:11" ht="15.6" x14ac:dyDescent="0.3">
      <c r="A309" s="25"/>
    </row>
    <row r="310" spans="1:11" ht="15.6" x14ac:dyDescent="0.3">
      <c r="A310" s="25"/>
    </row>
    <row r="311" spans="1:11" ht="15.6" x14ac:dyDescent="0.3">
      <c r="A311" s="25"/>
    </row>
    <row r="312" spans="1:11" x14ac:dyDescent="0.3">
      <c r="A312" s="2"/>
    </row>
    <row r="313" spans="1:11" x14ac:dyDescent="0.3">
      <c r="A313" s="2"/>
    </row>
    <row r="314" spans="1:11" x14ac:dyDescent="0.3">
      <c r="A314" s="2"/>
    </row>
    <row r="315" spans="1:11" x14ac:dyDescent="0.3">
      <c r="A315" s="16" t="s">
        <v>23804</v>
      </c>
      <c r="B315" s="13"/>
    </row>
    <row r="316" spans="1:11" x14ac:dyDescent="0.3">
      <c r="A316" s="4" t="s">
        <v>23750</v>
      </c>
      <c r="B316" s="4" t="s">
        <v>23749</v>
      </c>
      <c r="C316" s="4"/>
      <c r="D316" s="4"/>
      <c r="E316" s="4"/>
    </row>
    <row r="317" spans="1:11" x14ac:dyDescent="0.3">
      <c r="A317" s="3" t="s">
        <v>23747</v>
      </c>
      <c r="B317" s="3"/>
      <c r="C317" s="3" t="s">
        <v>46</v>
      </c>
      <c r="D317" s="3" t="s">
        <v>32</v>
      </c>
      <c r="E317" s="3" t="s">
        <v>16</v>
      </c>
    </row>
    <row r="318" spans="1:11" x14ac:dyDescent="0.3">
      <c r="A318" s="2"/>
      <c r="B318">
        <v>4</v>
      </c>
      <c r="C318">
        <v>31</v>
      </c>
      <c r="D318">
        <v>16</v>
      </c>
      <c r="E318">
        <v>150</v>
      </c>
    </row>
    <row r="319" spans="1:11" x14ac:dyDescent="0.3">
      <c r="A319" s="2" t="s">
        <v>19</v>
      </c>
      <c r="B319">
        <v>99</v>
      </c>
      <c r="C319">
        <v>690</v>
      </c>
      <c r="D319">
        <v>712</v>
      </c>
      <c r="E319">
        <v>3101</v>
      </c>
    </row>
    <row r="320" spans="1:11" x14ac:dyDescent="0.3">
      <c r="A320" s="2" t="s">
        <v>14</v>
      </c>
      <c r="B320">
        <v>37</v>
      </c>
      <c r="C320">
        <v>886</v>
      </c>
      <c r="D320">
        <v>19</v>
      </c>
      <c r="E320">
        <v>1189</v>
      </c>
    </row>
    <row r="321" spans="1:5" x14ac:dyDescent="0.3">
      <c r="A321" s="2" t="s">
        <v>53</v>
      </c>
      <c r="B321">
        <v>42</v>
      </c>
      <c r="C321">
        <v>193</v>
      </c>
      <c r="D321">
        <v>49</v>
      </c>
      <c r="E321">
        <v>1475</v>
      </c>
    </row>
    <row r="322" spans="1:5" x14ac:dyDescent="0.3">
      <c r="A322" s="5" t="s">
        <v>23748</v>
      </c>
      <c r="B322" s="8">
        <v>182</v>
      </c>
      <c r="C322" s="8">
        <v>1800</v>
      </c>
      <c r="D322" s="8">
        <v>796</v>
      </c>
      <c r="E322" s="8">
        <v>5915</v>
      </c>
    </row>
    <row r="327" spans="1:5" x14ac:dyDescent="0.3">
      <c r="B327" s="26" t="s">
        <v>23793</v>
      </c>
      <c r="C327" s="26"/>
      <c r="D327" s="26"/>
    </row>
    <row r="328" spans="1:5" x14ac:dyDescent="0.3">
      <c r="B328" s="26"/>
      <c r="C328" s="26"/>
      <c r="D328" s="26"/>
    </row>
    <row r="329" spans="1:5" x14ac:dyDescent="0.3">
      <c r="B329" s="4"/>
      <c r="C329" s="4" t="s">
        <v>23791</v>
      </c>
      <c r="D329" s="4"/>
    </row>
    <row r="330" spans="1:5" x14ac:dyDescent="0.3">
      <c r="B330" s="3" t="s">
        <v>23747</v>
      </c>
      <c r="C330" s="3" t="s">
        <v>23750</v>
      </c>
      <c r="D330" s="3" t="s">
        <v>23792</v>
      </c>
    </row>
    <row r="331" spans="1:5" x14ac:dyDescent="0.3">
      <c r="B331" s="2" t="s">
        <v>23751</v>
      </c>
      <c r="C331">
        <v>5439</v>
      </c>
      <c r="D331">
        <v>12228502</v>
      </c>
    </row>
    <row r="332" spans="1:5" x14ac:dyDescent="0.3">
      <c r="B332" s="2" t="s">
        <v>23746</v>
      </c>
      <c r="C332">
        <v>3037</v>
      </c>
      <c r="D332">
        <v>0</v>
      </c>
    </row>
    <row r="333" spans="1:5" x14ac:dyDescent="0.3">
      <c r="B333" s="2" t="s">
        <v>23752</v>
      </c>
      <c r="C333">
        <v>217</v>
      </c>
      <c r="D333">
        <v>296949</v>
      </c>
    </row>
    <row r="334" spans="1:5" x14ac:dyDescent="0.3">
      <c r="B334" s="5" t="s">
        <v>23748</v>
      </c>
      <c r="C334" s="8">
        <v>8693</v>
      </c>
      <c r="D334" s="8">
        <v>12525451</v>
      </c>
    </row>
    <row r="335" spans="1:5" x14ac:dyDescent="0.3">
      <c r="B335" s="26" t="s">
        <v>23794</v>
      </c>
      <c r="C335" s="26"/>
      <c r="D335" s="26"/>
    </row>
    <row r="336" spans="1:5" x14ac:dyDescent="0.3">
      <c r="B336" s="26"/>
      <c r="C336" s="26"/>
      <c r="D336" s="26"/>
    </row>
    <row r="337" spans="2:4" x14ac:dyDescent="0.3">
      <c r="B337" s="26"/>
      <c r="C337" s="26"/>
      <c r="D337" s="26"/>
    </row>
    <row r="338" spans="2:4" x14ac:dyDescent="0.3">
      <c r="B338" s="26"/>
      <c r="C338" s="26"/>
      <c r="D338" s="26"/>
    </row>
    <row r="340" spans="2:4" x14ac:dyDescent="0.3">
      <c r="B340" s="26" t="s">
        <v>23796</v>
      </c>
      <c r="C340" s="26"/>
      <c r="D340" s="26"/>
    </row>
    <row r="341" spans="2:4" x14ac:dyDescent="0.3">
      <c r="B341" s="26"/>
      <c r="C341" s="26"/>
      <c r="D341" s="26"/>
    </row>
    <row r="342" spans="2:4" x14ac:dyDescent="0.3">
      <c r="B342" s="26"/>
      <c r="C342" s="26"/>
      <c r="D342" s="26"/>
    </row>
    <row r="361" spans="1:1" x14ac:dyDescent="0.3">
      <c r="A361" t="s">
        <v>23800</v>
      </c>
    </row>
    <row r="382" spans="1:1" x14ac:dyDescent="0.3">
      <c r="A382" t="s">
        <v>23801</v>
      </c>
    </row>
  </sheetData>
  <mergeCells count="37">
    <mergeCell ref="B58:F58"/>
    <mergeCell ref="B66:G66"/>
    <mergeCell ref="B76:O76"/>
    <mergeCell ref="F77:G77"/>
    <mergeCell ref="H77:K77"/>
    <mergeCell ref="L77:M77"/>
    <mergeCell ref="Z191:AD191"/>
    <mergeCell ref="H288:J288"/>
    <mergeCell ref="E288:G288"/>
    <mergeCell ref="C288:D288"/>
    <mergeCell ref="C302:D302"/>
    <mergeCell ref="E302:G302"/>
    <mergeCell ref="H302:J302"/>
    <mergeCell ref="B301:J301"/>
    <mergeCell ref="O191:T191"/>
    <mergeCell ref="J115:L115"/>
    <mergeCell ref="B115:C115"/>
    <mergeCell ref="O130:Q130"/>
    <mergeCell ref="Z151:AD151"/>
    <mergeCell ref="Z171:AD171"/>
    <mergeCell ref="O151:V151"/>
    <mergeCell ref="O171:T171"/>
    <mergeCell ref="B327:D328"/>
    <mergeCell ref="B335:D338"/>
    <mergeCell ref="B340:D342"/>
    <mergeCell ref="P6:U6"/>
    <mergeCell ref="B23:F23"/>
    <mergeCell ref="J101:L101"/>
    <mergeCell ref="G101:I101"/>
    <mergeCell ref="D101:F101"/>
    <mergeCell ref="B101:C101"/>
    <mergeCell ref="D88:G88"/>
    <mergeCell ref="H88:N88"/>
    <mergeCell ref="O88:R88"/>
    <mergeCell ref="B88:C88"/>
    <mergeCell ref="D115:F115"/>
    <mergeCell ref="G115:I115"/>
  </mergeCells>
  <phoneticPr fontId="2" type="noConversion"/>
  <conditionalFormatting sqref="B248:B250">
    <cfRule type="colorScale" priority="4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248:C250">
    <cfRule type="colorScale" priority="4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248:D250">
    <cfRule type="colorScale" priority="4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E248:E250">
    <cfRule type="colorScale" priority="4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F248:F250">
    <cfRule type="colorScale" priority="4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G248:G250">
    <cfRule type="colorScale" priority="4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257:B259">
    <cfRule type="colorScale" priority="4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257:C259">
    <cfRule type="colorScale" priority="4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257:D259">
    <cfRule type="colorScale" priority="4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E257:E259">
    <cfRule type="colorScale" priority="3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F257:F259">
    <cfRule type="colorScale" priority="3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G257:G259">
    <cfRule type="colorScale" priority="3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266:B268">
    <cfRule type="colorScale" priority="3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266:C268">
    <cfRule type="colorScale" priority="3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266:D268">
    <cfRule type="colorScale" priority="3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E266:E268">
    <cfRule type="colorScale" priority="3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F266:F268">
    <cfRule type="colorScale" priority="3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G266:G268">
    <cfRule type="colorScale" priority="3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217:B219">
    <cfRule type="colorScale" priority="3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217:C219">
    <cfRule type="colorScale" priority="2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217:D219">
    <cfRule type="colorScale" priority="2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E217:E219">
    <cfRule type="colorScale" priority="2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F217:F219">
    <cfRule type="colorScale" priority="2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G217:G219">
    <cfRule type="colorScale" priority="2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226:B231">
    <cfRule type="colorScale" priority="2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226:C231">
    <cfRule type="colorScale" priority="2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226:D231">
    <cfRule type="colorScale" priority="2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E226:E231">
    <cfRule type="colorScale" priority="2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F226:F231">
    <cfRule type="colorScale" priority="2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G226:G231">
    <cfRule type="colorScale" priority="1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238:B240">
    <cfRule type="colorScale" priority="1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238:C240">
    <cfRule type="colorScale" priority="1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238:D240">
    <cfRule type="colorScale" priority="1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E238:E240">
    <cfRule type="colorScale" priority="1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G238:G240">
    <cfRule type="colorScale" priority="1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F238:F240">
    <cfRule type="colorScale" priority="1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61:B63">
    <cfRule type="colorScale" priority="1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61:C63">
    <cfRule type="colorScale" priority="1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61:D63">
    <cfRule type="colorScale" priority="1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E61:E63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F61:F63">
    <cfRule type="colorScale" priority="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G61:G63">
    <cfRule type="colorScale" priority="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69:B71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69:C71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69:D71"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E69:E71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F69:F71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G69:G71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ignoredErrors>
    <ignoredError sqref="O155 O175 Z175 Z195" twoDigitTextYear="1"/>
  </ignoredError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6A65FC-C893-4F8C-853D-982C5578CB83}">
  <dimension ref="A1:W132"/>
  <sheetViews>
    <sheetView tabSelected="1" topLeftCell="A42" workbookViewId="0">
      <selection activeCell="J64" sqref="A60:J64"/>
    </sheetView>
  </sheetViews>
  <sheetFormatPr defaultRowHeight="14.4" x14ac:dyDescent="0.3"/>
  <cols>
    <col min="1" max="1" width="20.44140625" customWidth="1"/>
    <col min="2" max="2" width="6" customWidth="1"/>
    <col min="3" max="3" width="7.21875" customWidth="1"/>
    <col min="4" max="4" width="7.77734375" customWidth="1"/>
    <col min="5" max="5" width="6.6640625" customWidth="1"/>
    <col min="6" max="6" width="6.21875" customWidth="1"/>
    <col min="7" max="7" width="7.77734375" customWidth="1"/>
    <col min="8" max="8" width="7.21875" customWidth="1"/>
    <col min="9" max="9" width="6.109375" customWidth="1"/>
    <col min="10" max="10" width="7.88671875" customWidth="1"/>
    <col min="11" max="11" width="9.109375" customWidth="1"/>
  </cols>
  <sheetData>
    <row r="1" spans="1:23" ht="15.6" x14ac:dyDescent="0.3">
      <c r="A1" s="25" t="s">
        <v>23824</v>
      </c>
      <c r="O1" s="74"/>
    </row>
    <row r="2" spans="1:23" x14ac:dyDescent="0.3">
      <c r="A2" s="2" t="s">
        <v>19</v>
      </c>
    </row>
    <row r="3" spans="1:23" x14ac:dyDescent="0.3">
      <c r="A3" s="4"/>
      <c r="B3" s="68" t="s">
        <v>23873</v>
      </c>
      <c r="C3" s="68"/>
      <c r="D3" s="68"/>
      <c r="E3" s="68"/>
      <c r="F3" s="68"/>
      <c r="G3" s="68"/>
      <c r="H3" s="4"/>
      <c r="P3" s="16" t="s">
        <v>19</v>
      </c>
      <c r="U3" s="13"/>
    </row>
    <row r="4" spans="1:23" x14ac:dyDescent="0.3">
      <c r="A4" s="3" t="s">
        <v>4</v>
      </c>
      <c r="B4" s="3" t="s">
        <v>7</v>
      </c>
      <c r="C4" s="3" t="s">
        <v>8</v>
      </c>
      <c r="D4" s="3" t="s">
        <v>9</v>
      </c>
      <c r="E4" s="3" t="s">
        <v>10</v>
      </c>
      <c r="F4" s="3" t="s">
        <v>11</v>
      </c>
      <c r="G4" s="3" t="s">
        <v>23852</v>
      </c>
      <c r="H4" s="3" t="s">
        <v>23864</v>
      </c>
      <c r="P4" s="4"/>
      <c r="Q4" s="4" t="s">
        <v>23873</v>
      </c>
      <c r="R4" s="4"/>
      <c r="S4" s="4"/>
      <c r="T4" s="4"/>
      <c r="U4" s="4"/>
      <c r="V4" s="4"/>
      <c r="W4" s="4"/>
    </row>
    <row r="5" spans="1:23" x14ac:dyDescent="0.3">
      <c r="A5" s="44" t="s">
        <v>23788</v>
      </c>
      <c r="B5" s="42">
        <v>187.93137254901961</v>
      </c>
      <c r="C5" s="42">
        <v>184.68627450980392</v>
      </c>
      <c r="D5" s="42">
        <v>148.93137254901961</v>
      </c>
      <c r="E5" s="42">
        <v>156.83333333333334</v>
      </c>
      <c r="F5" s="42">
        <v>147.0392156862745</v>
      </c>
      <c r="G5" s="42">
        <v>825.42156862745094</v>
      </c>
      <c r="H5" s="42">
        <v>102</v>
      </c>
      <c r="P5" s="3" t="s">
        <v>23874</v>
      </c>
      <c r="Q5" s="3" t="s">
        <v>7</v>
      </c>
      <c r="R5" s="3" t="s">
        <v>8</v>
      </c>
      <c r="S5" s="3" t="s">
        <v>9</v>
      </c>
      <c r="T5" s="3" t="s">
        <v>10</v>
      </c>
      <c r="U5" s="3" t="s">
        <v>11</v>
      </c>
      <c r="V5" s="3" t="s">
        <v>23852</v>
      </c>
      <c r="W5" s="3" t="s">
        <v>23864</v>
      </c>
    </row>
    <row r="6" spans="1:23" x14ac:dyDescent="0.3">
      <c r="A6" s="2" t="s">
        <v>46</v>
      </c>
      <c r="B6" s="23">
        <v>141.94691535150645</v>
      </c>
      <c r="C6" s="23">
        <v>121.82783357245337</v>
      </c>
      <c r="D6" s="23">
        <v>126.40028694404592</v>
      </c>
      <c r="E6" s="23">
        <v>123.88522238163559</v>
      </c>
      <c r="F6" s="23">
        <v>105.71449067431851</v>
      </c>
      <c r="G6" s="23">
        <v>619.77474892395981</v>
      </c>
      <c r="H6" s="23">
        <v>697</v>
      </c>
      <c r="P6" s="44" t="s">
        <v>23788</v>
      </c>
      <c r="Q6" s="42">
        <v>131.10526315789474</v>
      </c>
      <c r="R6" s="42">
        <v>86.21052631578948</v>
      </c>
      <c r="S6" s="42">
        <v>113.27368421052631</v>
      </c>
      <c r="T6" s="42">
        <v>120.01052631578948</v>
      </c>
      <c r="U6" s="42">
        <v>107.62105263157895</v>
      </c>
      <c r="V6" s="42">
        <v>558.22105263157891</v>
      </c>
      <c r="W6" s="42">
        <v>95</v>
      </c>
    </row>
    <row r="7" spans="1:23" x14ac:dyDescent="0.3">
      <c r="A7" s="2" t="s">
        <v>32</v>
      </c>
      <c r="B7" s="23">
        <v>68.148555708390646</v>
      </c>
      <c r="C7" s="23">
        <v>84.482806052269595</v>
      </c>
      <c r="D7" s="23">
        <v>92.808803301237958</v>
      </c>
      <c r="E7" s="23">
        <v>87.574965612104535</v>
      </c>
      <c r="F7" s="23">
        <v>118.72077028885832</v>
      </c>
      <c r="G7" s="23">
        <v>451.73590096286108</v>
      </c>
      <c r="H7" s="23">
        <v>727</v>
      </c>
      <c r="P7" s="113" t="s">
        <v>23762</v>
      </c>
      <c r="Q7" s="23">
        <v>188.68939393939394</v>
      </c>
      <c r="R7" s="23">
        <v>192.53282828282829</v>
      </c>
      <c r="S7" s="23">
        <v>210.6010101010101</v>
      </c>
      <c r="T7" s="23">
        <v>198.92424242424244</v>
      </c>
      <c r="U7" s="23">
        <v>202.67676767676767</v>
      </c>
      <c r="V7" s="23">
        <v>993.42424242424238</v>
      </c>
      <c r="W7" s="90">
        <v>396</v>
      </c>
    </row>
    <row r="8" spans="1:23" x14ac:dyDescent="0.3">
      <c r="A8" s="2" t="s">
        <v>16</v>
      </c>
      <c r="B8" s="23">
        <v>143.12267423525702</v>
      </c>
      <c r="C8" s="23">
        <v>145.31346578366447</v>
      </c>
      <c r="D8" s="23">
        <v>137.46578366445917</v>
      </c>
      <c r="E8" s="23">
        <v>153.48092084515926</v>
      </c>
      <c r="F8" s="23">
        <v>145.8404288867865</v>
      </c>
      <c r="G8" s="23">
        <v>725.22327341532639</v>
      </c>
      <c r="H8" s="23">
        <v>3171</v>
      </c>
      <c r="P8" s="113" t="s">
        <v>23763</v>
      </c>
      <c r="Q8" s="23">
        <v>213.41955069823922</v>
      </c>
      <c r="R8" s="23">
        <v>207.48573163327262</v>
      </c>
      <c r="S8" s="23">
        <v>203.83424408014571</v>
      </c>
      <c r="T8" s="23">
        <v>204.94414086217364</v>
      </c>
      <c r="U8" s="23">
        <v>216.32422586520948</v>
      </c>
      <c r="V8" s="23">
        <v>1046.0078931390408</v>
      </c>
      <c r="W8" s="90">
        <v>1647</v>
      </c>
    </row>
    <row r="9" spans="1:23" x14ac:dyDescent="0.3">
      <c r="A9" s="5" t="s">
        <v>23855</v>
      </c>
      <c r="B9" s="24">
        <v>132.31679795614221</v>
      </c>
      <c r="C9" s="24">
        <v>133.26804343197784</v>
      </c>
      <c r="D9" s="24">
        <v>129.16074089844582</v>
      </c>
      <c r="E9" s="24">
        <v>138.96103896103895</v>
      </c>
      <c r="F9" s="24">
        <v>135.71449861613797</v>
      </c>
      <c r="G9" s="24">
        <v>669.42111986374277</v>
      </c>
      <c r="H9" s="24">
        <v>4697</v>
      </c>
      <c r="P9" s="113" t="s">
        <v>23764</v>
      </c>
      <c r="Q9" s="23">
        <v>71.439624853458383</v>
      </c>
      <c r="R9" s="23">
        <v>78.076592418913634</v>
      </c>
      <c r="S9" s="23">
        <v>69.087143415396639</v>
      </c>
      <c r="T9" s="23">
        <v>87.917936694021108</v>
      </c>
      <c r="U9" s="23">
        <v>74.513872606486913</v>
      </c>
      <c r="V9" s="23">
        <v>381.03516998827666</v>
      </c>
      <c r="W9" s="90">
        <v>2559</v>
      </c>
    </row>
    <row r="10" spans="1:23" x14ac:dyDescent="0.3">
      <c r="A10" s="2"/>
      <c r="P10" s="5" t="s">
        <v>23855</v>
      </c>
      <c r="Q10" s="24">
        <v>132.31679795614221</v>
      </c>
      <c r="R10" s="24">
        <v>133.26804343197784</v>
      </c>
      <c r="S10" s="24">
        <v>129.16074089844582</v>
      </c>
      <c r="T10" s="24">
        <v>138.96103896103895</v>
      </c>
      <c r="U10" s="24">
        <v>135.71449861613797</v>
      </c>
      <c r="V10" s="24">
        <v>669.42111986374277</v>
      </c>
      <c r="W10" s="24">
        <v>4697</v>
      </c>
    </row>
    <row r="11" spans="1:23" x14ac:dyDescent="0.3">
      <c r="A11" s="2" t="s">
        <v>14</v>
      </c>
      <c r="P11" s="2"/>
      <c r="U11" s="13"/>
    </row>
    <row r="12" spans="1:23" x14ac:dyDescent="0.3">
      <c r="A12" s="4"/>
      <c r="B12" s="68" t="s">
        <v>23873</v>
      </c>
      <c r="C12" s="68"/>
      <c r="D12" s="68"/>
      <c r="E12" s="68"/>
      <c r="F12" s="68"/>
      <c r="G12" s="68"/>
      <c r="H12" s="4"/>
      <c r="P12" s="16" t="s">
        <v>14</v>
      </c>
      <c r="U12" s="13"/>
    </row>
    <row r="13" spans="1:23" x14ac:dyDescent="0.3">
      <c r="A13" s="3" t="s">
        <v>4</v>
      </c>
      <c r="B13" s="3" t="s">
        <v>7</v>
      </c>
      <c r="C13" s="3" t="s">
        <v>8</v>
      </c>
      <c r="D13" s="3" t="s">
        <v>9</v>
      </c>
      <c r="E13" s="3" t="s">
        <v>10</v>
      </c>
      <c r="F13" s="3" t="s">
        <v>11</v>
      </c>
      <c r="G13" s="3" t="s">
        <v>23852</v>
      </c>
      <c r="H13" s="3" t="s">
        <v>23864</v>
      </c>
      <c r="P13" s="4"/>
      <c r="Q13" s="68" t="s">
        <v>23873</v>
      </c>
      <c r="R13" s="68"/>
      <c r="S13" s="68"/>
      <c r="T13" s="68"/>
      <c r="U13" s="68"/>
      <c r="V13" s="68"/>
      <c r="W13" s="4"/>
    </row>
    <row r="14" spans="1:23" x14ac:dyDescent="0.3">
      <c r="A14" s="44"/>
      <c r="B14" s="42">
        <v>0.1891891891891892</v>
      </c>
      <c r="C14" s="42">
        <v>1067.1081081081081</v>
      </c>
      <c r="D14" s="42">
        <v>39.729729729729726</v>
      </c>
      <c r="E14" s="42">
        <v>1140.3513513513512</v>
      </c>
      <c r="F14" s="42">
        <v>646.59459459459458</v>
      </c>
      <c r="G14" s="42">
        <v>2893.9729729729729</v>
      </c>
      <c r="H14" s="42">
        <v>37</v>
      </c>
      <c r="P14" s="3" t="s">
        <v>23874</v>
      </c>
      <c r="Q14" s="3" t="s">
        <v>7</v>
      </c>
      <c r="R14" s="3" t="s">
        <v>8</v>
      </c>
      <c r="S14" s="3" t="s">
        <v>9</v>
      </c>
      <c r="T14" s="3" t="s">
        <v>10</v>
      </c>
      <c r="U14" s="3" t="s">
        <v>11</v>
      </c>
      <c r="V14" s="3" t="s">
        <v>23852</v>
      </c>
      <c r="W14" s="3" t="s">
        <v>23864</v>
      </c>
    </row>
    <row r="15" spans="1:23" x14ac:dyDescent="0.3">
      <c r="A15" s="113" t="s">
        <v>46</v>
      </c>
      <c r="B15" s="23">
        <v>143.26688815060908</v>
      </c>
      <c r="C15" s="23">
        <v>1627.2026578073089</v>
      </c>
      <c r="D15" s="23">
        <v>122.73532668881506</v>
      </c>
      <c r="E15" s="23">
        <v>821.13732004429676</v>
      </c>
      <c r="F15" s="23">
        <v>894.19490586932443</v>
      </c>
      <c r="G15" s="23">
        <v>3608.5370985603545</v>
      </c>
      <c r="H15" s="90">
        <v>903</v>
      </c>
      <c r="P15" s="44" t="s">
        <v>23788</v>
      </c>
      <c r="Q15" s="42">
        <v>455.1639344262295</v>
      </c>
      <c r="R15" s="42">
        <v>1275.950819672131</v>
      </c>
      <c r="S15" s="42">
        <v>11.704918032786885</v>
      </c>
      <c r="T15" s="42">
        <v>1378.377049180328</v>
      </c>
      <c r="U15" s="42">
        <v>575.44262295081967</v>
      </c>
      <c r="V15" s="42">
        <v>3696.6393442622953</v>
      </c>
      <c r="W15" s="42">
        <v>61</v>
      </c>
    </row>
    <row r="16" spans="1:23" x14ac:dyDescent="0.3">
      <c r="A16" s="113" t="s">
        <v>32</v>
      </c>
      <c r="B16" s="23">
        <v>135.57894736842104</v>
      </c>
      <c r="C16" s="23">
        <v>1510.7894736842106</v>
      </c>
      <c r="D16" s="23">
        <v>104.63157894736842</v>
      </c>
      <c r="E16" s="23">
        <v>1188.9473684210527</v>
      </c>
      <c r="F16" s="23">
        <v>1072.578947368421</v>
      </c>
      <c r="G16" s="23">
        <v>4012.5263157894738</v>
      </c>
      <c r="H16" s="90">
        <v>19</v>
      </c>
      <c r="P16" s="113" t="s">
        <v>23758</v>
      </c>
      <c r="Q16" s="23">
        <v>133.0390625</v>
      </c>
      <c r="R16" s="23">
        <v>1541.5390625</v>
      </c>
      <c r="S16" s="23">
        <v>110.0625</v>
      </c>
      <c r="T16" s="23">
        <v>693.25</v>
      </c>
      <c r="U16" s="23">
        <v>924.4140625</v>
      </c>
      <c r="V16" s="23">
        <v>3402.3046875</v>
      </c>
      <c r="W16" s="90">
        <v>256</v>
      </c>
    </row>
    <row r="17" spans="1:23" x14ac:dyDescent="0.3">
      <c r="A17" s="113" t="s">
        <v>16</v>
      </c>
      <c r="B17" s="23">
        <v>147.16174055829228</v>
      </c>
      <c r="C17" s="23">
        <v>1343.6009852216748</v>
      </c>
      <c r="D17" s="23">
        <v>165.55665024630542</v>
      </c>
      <c r="E17" s="23">
        <v>816.1387520525451</v>
      </c>
      <c r="F17" s="23">
        <v>838.12151067323487</v>
      </c>
      <c r="G17" s="23">
        <v>3310.5796387520527</v>
      </c>
      <c r="H17" s="90">
        <v>1218</v>
      </c>
      <c r="P17" s="113" t="s">
        <v>23759</v>
      </c>
      <c r="Q17" s="23">
        <v>84.148908857509625</v>
      </c>
      <c r="R17" s="23">
        <v>1238.5558408215661</v>
      </c>
      <c r="S17" s="23">
        <v>149.08344030808729</v>
      </c>
      <c r="T17" s="23">
        <v>714.46854942233631</v>
      </c>
      <c r="U17" s="23">
        <v>741.57637997432607</v>
      </c>
      <c r="V17" s="23">
        <v>2927.8331193838253</v>
      </c>
      <c r="W17" s="90">
        <v>779</v>
      </c>
    </row>
    <row r="18" spans="1:23" x14ac:dyDescent="0.3">
      <c r="A18" s="5" t="s">
        <v>23855</v>
      </c>
      <c r="B18" s="24">
        <v>142.94717501148369</v>
      </c>
      <c r="C18" s="24">
        <v>1457.9963252181901</v>
      </c>
      <c r="D18" s="24">
        <v>145.12448323380798</v>
      </c>
      <c r="E18" s="24">
        <v>826.97611391823614</v>
      </c>
      <c r="F18" s="24">
        <v>860.17133670188332</v>
      </c>
      <c r="G18" s="24">
        <v>3433.2154340836014</v>
      </c>
      <c r="H18" s="24">
        <v>2177</v>
      </c>
      <c r="P18" s="113" t="s">
        <v>23760</v>
      </c>
      <c r="Q18" s="23">
        <v>180.07754010695186</v>
      </c>
      <c r="R18" s="23">
        <v>1789.340909090909</v>
      </c>
      <c r="S18" s="23">
        <v>171.11096256684493</v>
      </c>
      <c r="T18" s="23">
        <v>904.17513368983953</v>
      </c>
      <c r="U18" s="23">
        <v>1061.5855614973261</v>
      </c>
      <c r="V18" s="23">
        <v>4106.2901069518721</v>
      </c>
      <c r="W18" s="90">
        <v>748</v>
      </c>
    </row>
    <row r="19" spans="1:23" x14ac:dyDescent="0.3">
      <c r="A19" s="2"/>
      <c r="H19">
        <v>121</v>
      </c>
      <c r="P19" s="113" t="s">
        <v>23761</v>
      </c>
      <c r="Q19" s="23">
        <v>139.9476439790576</v>
      </c>
      <c r="R19" s="23">
        <v>1304.7748691099475</v>
      </c>
      <c r="S19" s="23">
        <v>92.434554973821989</v>
      </c>
      <c r="T19" s="23">
        <v>891.23560209424079</v>
      </c>
      <c r="U19" s="23">
        <v>588.50261780104711</v>
      </c>
      <c r="V19" s="23">
        <v>3016.8952879581152</v>
      </c>
      <c r="W19" s="90">
        <v>191</v>
      </c>
    </row>
    <row r="20" spans="1:23" x14ac:dyDescent="0.3">
      <c r="A20" s="2" t="s">
        <v>53</v>
      </c>
      <c r="H20">
        <v>83</v>
      </c>
      <c r="P20" s="113" t="s">
        <v>23762</v>
      </c>
      <c r="Q20" s="23">
        <v>147.86131386861314</v>
      </c>
      <c r="R20" s="23">
        <v>1037.4452554744526</v>
      </c>
      <c r="S20" s="23">
        <v>184.39416058394161</v>
      </c>
      <c r="T20" s="23">
        <v>916.87591240875918</v>
      </c>
      <c r="U20" s="23">
        <v>819.47445255474452</v>
      </c>
      <c r="V20" s="23">
        <v>3106.0510948905107</v>
      </c>
      <c r="W20" s="90">
        <v>137</v>
      </c>
    </row>
    <row r="21" spans="1:23" x14ac:dyDescent="0.3">
      <c r="A21" s="4"/>
      <c r="B21" s="68" t="s">
        <v>23873</v>
      </c>
      <c r="C21" s="68"/>
      <c r="D21" s="68"/>
      <c r="E21" s="68"/>
      <c r="F21" s="68"/>
      <c r="G21" s="68"/>
      <c r="H21" s="4"/>
      <c r="P21" s="113" t="s">
        <v>23765</v>
      </c>
      <c r="Q21" s="23">
        <v>427.2</v>
      </c>
      <c r="R21" s="23">
        <v>1397.4</v>
      </c>
      <c r="S21" s="23">
        <v>0.4</v>
      </c>
      <c r="T21" s="23">
        <v>2008.4</v>
      </c>
      <c r="U21" s="23">
        <v>883</v>
      </c>
      <c r="V21" s="23">
        <v>4716.3999999999996</v>
      </c>
      <c r="W21" s="90">
        <v>5</v>
      </c>
    </row>
    <row r="22" spans="1:23" x14ac:dyDescent="0.3">
      <c r="A22" s="3" t="s">
        <v>4</v>
      </c>
      <c r="B22" s="3" t="s">
        <v>7</v>
      </c>
      <c r="C22" s="3" t="s">
        <v>8</v>
      </c>
      <c r="D22" s="3" t="s">
        <v>9</v>
      </c>
      <c r="E22" s="3" t="s">
        <v>10</v>
      </c>
      <c r="F22" s="3" t="s">
        <v>11</v>
      </c>
      <c r="G22" s="3" t="s">
        <v>23852</v>
      </c>
      <c r="H22" s="3" t="s">
        <v>23864</v>
      </c>
      <c r="P22" s="5" t="s">
        <v>23855</v>
      </c>
      <c r="Q22" s="24">
        <v>142.94717501148369</v>
      </c>
      <c r="R22" s="24">
        <v>1457.9963252181901</v>
      </c>
      <c r="S22" s="24">
        <v>145.12448323380798</v>
      </c>
      <c r="T22" s="24">
        <v>826.97611391823614</v>
      </c>
      <c r="U22" s="24">
        <v>860.17133670188332</v>
      </c>
      <c r="V22" s="24">
        <v>3433.2154340836014</v>
      </c>
      <c r="W22" s="24">
        <v>2177</v>
      </c>
    </row>
    <row r="23" spans="1:23" x14ac:dyDescent="0.3">
      <c r="A23" s="44"/>
      <c r="B23" s="42">
        <v>424.78571428571428</v>
      </c>
      <c r="C23" s="42">
        <v>31.642857142857142</v>
      </c>
      <c r="D23" s="42">
        <v>234.3095238095238</v>
      </c>
      <c r="E23" s="42">
        <v>174.5</v>
      </c>
      <c r="F23" s="42">
        <v>10.547619047619047</v>
      </c>
      <c r="G23" s="42">
        <v>875.78571428571433</v>
      </c>
      <c r="H23" s="42">
        <v>42</v>
      </c>
      <c r="P23" s="2"/>
      <c r="U23" s="13"/>
    </row>
    <row r="24" spans="1:23" x14ac:dyDescent="0.3">
      <c r="A24" s="113" t="s">
        <v>46</v>
      </c>
      <c r="B24" s="23">
        <v>568.7185929648241</v>
      </c>
      <c r="C24" s="23">
        <v>57.427135678391963</v>
      </c>
      <c r="D24" s="23">
        <v>388.7437185929648</v>
      </c>
      <c r="E24" s="23">
        <v>91.1608040201005</v>
      </c>
      <c r="F24" s="23">
        <v>69.939698492462313</v>
      </c>
      <c r="G24" s="23">
        <v>1175.9899497487438</v>
      </c>
      <c r="H24" s="90">
        <v>199</v>
      </c>
      <c r="P24" s="16" t="s">
        <v>53</v>
      </c>
      <c r="U24" s="13"/>
      <c r="W24">
        <v>351</v>
      </c>
    </row>
    <row r="25" spans="1:23" x14ac:dyDescent="0.3">
      <c r="A25" s="113" t="s">
        <v>32</v>
      </c>
      <c r="B25" s="23">
        <v>361.92</v>
      </c>
      <c r="C25" s="23">
        <v>103.64</v>
      </c>
      <c r="D25" s="23">
        <v>373.52</v>
      </c>
      <c r="E25" s="23">
        <v>115.68</v>
      </c>
      <c r="F25" s="23">
        <v>63.5</v>
      </c>
      <c r="G25" s="23">
        <v>1018.26</v>
      </c>
      <c r="H25" s="90">
        <v>50</v>
      </c>
      <c r="P25" s="4"/>
      <c r="Q25" s="68" t="s">
        <v>23873</v>
      </c>
      <c r="R25" s="68"/>
      <c r="S25" s="68"/>
      <c r="T25" s="68"/>
      <c r="U25" s="68"/>
      <c r="V25" s="68"/>
      <c r="W25" s="4"/>
    </row>
    <row r="26" spans="1:23" x14ac:dyDescent="0.3">
      <c r="A26" s="113" t="s">
        <v>16</v>
      </c>
      <c r="B26" s="23">
        <v>546.80579328505598</v>
      </c>
      <c r="C26" s="23">
        <v>52.805793285055955</v>
      </c>
      <c r="D26" s="23">
        <v>293.03159973666885</v>
      </c>
      <c r="E26" s="23">
        <v>107.52337063857802</v>
      </c>
      <c r="F26" s="23">
        <v>42.923633969716917</v>
      </c>
      <c r="G26" s="23">
        <v>1043.0901909150757</v>
      </c>
      <c r="H26" s="90">
        <v>1519</v>
      </c>
      <c r="P26" s="3" t="s">
        <v>23874</v>
      </c>
      <c r="Q26" s="3" t="s">
        <v>7</v>
      </c>
      <c r="R26" s="3" t="s">
        <v>8</v>
      </c>
      <c r="S26" s="3" t="s">
        <v>9</v>
      </c>
      <c r="T26" s="3" t="s">
        <v>10</v>
      </c>
      <c r="U26" s="3" t="s">
        <v>11</v>
      </c>
      <c r="V26" s="3" t="s">
        <v>23852</v>
      </c>
      <c r="W26" s="3" t="s">
        <v>23864</v>
      </c>
    </row>
    <row r="27" spans="1:23" x14ac:dyDescent="0.3">
      <c r="A27" s="5" t="s">
        <v>23855</v>
      </c>
      <c r="B27" s="24">
        <v>541.27624309392263</v>
      </c>
      <c r="C27" s="24">
        <v>54.227071823204419</v>
      </c>
      <c r="D27" s="24">
        <v>304.41546961325969</v>
      </c>
      <c r="E27" s="24">
        <v>107.50386740331491</v>
      </c>
      <c r="F27" s="24">
        <v>45.711049723756908</v>
      </c>
      <c r="G27" s="24">
        <v>1053.1337016574585</v>
      </c>
      <c r="H27" s="24">
        <v>1810</v>
      </c>
      <c r="P27" s="44" t="s">
        <v>23788</v>
      </c>
      <c r="Q27" s="42">
        <v>661.10810810810813</v>
      </c>
      <c r="R27" s="42">
        <v>30.864864864864863</v>
      </c>
      <c r="S27" s="42">
        <v>383.86486486486484</v>
      </c>
      <c r="T27" s="42">
        <v>85.621621621621628</v>
      </c>
      <c r="U27" s="42">
        <v>85.405405405405403</v>
      </c>
      <c r="V27" s="42">
        <v>1246.8648648648648</v>
      </c>
      <c r="W27" s="42">
        <v>37</v>
      </c>
    </row>
    <row r="28" spans="1:23" x14ac:dyDescent="0.3">
      <c r="A28" s="2"/>
      <c r="P28" s="113" t="s">
        <v>23761</v>
      </c>
      <c r="Q28" s="23">
        <v>1006.1289198606272</v>
      </c>
      <c r="R28" s="23">
        <v>100.29616724738676</v>
      </c>
      <c r="S28" s="23">
        <v>447.25783972125436</v>
      </c>
      <c r="T28" s="23">
        <v>174.39372822299651</v>
      </c>
      <c r="U28" s="23">
        <v>77.372822299651574</v>
      </c>
      <c r="V28" s="23">
        <v>1805.4494773519164</v>
      </c>
      <c r="W28" s="90">
        <v>287</v>
      </c>
    </row>
    <row r="29" spans="1:23" x14ac:dyDescent="0.3">
      <c r="A29" s="2"/>
      <c r="P29" s="113" t="s">
        <v>23762</v>
      </c>
      <c r="Q29" s="23">
        <v>512.3451327433628</v>
      </c>
      <c r="R29" s="23">
        <v>35.601769911504427</v>
      </c>
      <c r="S29" s="23">
        <v>264.19469026548671</v>
      </c>
      <c r="T29" s="23">
        <v>82.209439528023594</v>
      </c>
      <c r="U29" s="23">
        <v>46.061946902654867</v>
      </c>
      <c r="V29" s="23">
        <v>940.4129793510325</v>
      </c>
      <c r="W29" s="90">
        <v>339</v>
      </c>
    </row>
    <row r="30" spans="1:23" x14ac:dyDescent="0.3">
      <c r="A30" s="2"/>
      <c r="P30" s="113" t="s">
        <v>23763</v>
      </c>
      <c r="Q30" s="23">
        <v>429.6469049694856</v>
      </c>
      <c r="R30" s="23">
        <v>48.958151700087186</v>
      </c>
      <c r="S30" s="23">
        <v>277.99825632083696</v>
      </c>
      <c r="T30" s="23">
        <v>98.948561464690499</v>
      </c>
      <c r="U30" s="23">
        <v>36.40453356582389</v>
      </c>
      <c r="V30" s="23">
        <v>891.95640802092419</v>
      </c>
      <c r="W30" s="90">
        <v>1147</v>
      </c>
    </row>
    <row r="31" spans="1:23" ht="15.6" x14ac:dyDescent="0.3">
      <c r="A31" s="25" t="s">
        <v>23846</v>
      </c>
      <c r="P31" s="5" t="s">
        <v>23855</v>
      </c>
      <c r="Q31" s="24">
        <v>541.27624309392263</v>
      </c>
      <c r="R31" s="24">
        <v>54.227071823204419</v>
      </c>
      <c r="S31" s="24">
        <v>304.41546961325969</v>
      </c>
      <c r="T31" s="24">
        <v>107.50386740331491</v>
      </c>
      <c r="U31" s="24">
        <v>45.711049723756908</v>
      </c>
      <c r="V31" s="24">
        <v>1053.1337016574585</v>
      </c>
      <c r="W31" s="24">
        <v>1810</v>
      </c>
    </row>
    <row r="32" spans="1:23" x14ac:dyDescent="0.3">
      <c r="A32" s="4"/>
      <c r="B32" s="68" t="s">
        <v>23876</v>
      </c>
      <c r="C32" s="68"/>
      <c r="D32" s="68"/>
      <c r="E32" s="68"/>
      <c r="F32" s="68"/>
      <c r="P32" s="2"/>
      <c r="U32" s="13"/>
    </row>
    <row r="33" spans="1:11" x14ac:dyDescent="0.3">
      <c r="A33" s="3" t="s">
        <v>23753</v>
      </c>
      <c r="B33" s="3" t="s">
        <v>23788</v>
      </c>
      <c r="C33" s="3" t="s">
        <v>19</v>
      </c>
      <c r="D33" s="3" t="s">
        <v>14</v>
      </c>
      <c r="E33" s="3" t="s">
        <v>53</v>
      </c>
      <c r="F33" s="3" t="s">
        <v>23875</v>
      </c>
    </row>
    <row r="34" spans="1:11" x14ac:dyDescent="0.3">
      <c r="A34" s="127" t="s">
        <v>23788</v>
      </c>
      <c r="B34" s="126">
        <v>40</v>
      </c>
      <c r="C34" s="126">
        <v>23.804347826086957</v>
      </c>
      <c r="D34" s="126">
        <v>35.766666666666666</v>
      </c>
      <c r="E34" s="126">
        <v>30.45945945945946</v>
      </c>
      <c r="F34" s="126">
        <v>29.190721649484537</v>
      </c>
    </row>
    <row r="35" spans="1:11" x14ac:dyDescent="0.3">
      <c r="A35" s="19" t="s">
        <v>23758</v>
      </c>
      <c r="B35" s="90"/>
      <c r="C35" s="90"/>
      <c r="D35" s="90">
        <v>35.161943319838059</v>
      </c>
      <c r="E35" s="90"/>
      <c r="F35" s="90">
        <v>35.161943319838059</v>
      </c>
    </row>
    <row r="36" spans="1:11" x14ac:dyDescent="0.3">
      <c r="A36" s="19" t="s">
        <v>23759</v>
      </c>
      <c r="B36" s="90"/>
      <c r="C36" s="90"/>
      <c r="D36" s="90">
        <v>33.62271540469974</v>
      </c>
      <c r="E36" s="90"/>
      <c r="F36" s="90">
        <v>33.62271540469974</v>
      </c>
    </row>
    <row r="37" spans="1:11" x14ac:dyDescent="0.3">
      <c r="A37" s="19" t="s">
        <v>23760</v>
      </c>
      <c r="B37" s="90"/>
      <c r="C37" s="90"/>
      <c r="D37" s="90">
        <v>34.867123287671234</v>
      </c>
      <c r="E37" s="90"/>
      <c r="F37" s="90">
        <v>34.867123287671234</v>
      </c>
    </row>
    <row r="38" spans="1:11" x14ac:dyDescent="0.3">
      <c r="A38" s="19" t="s">
        <v>23761</v>
      </c>
      <c r="B38" s="90"/>
      <c r="C38" s="90"/>
      <c r="D38" s="90">
        <v>34.225806451612904</v>
      </c>
      <c r="E38" s="90">
        <v>33.04982206405694</v>
      </c>
      <c r="F38" s="90">
        <v>33.518201284796575</v>
      </c>
    </row>
    <row r="39" spans="1:11" x14ac:dyDescent="0.3">
      <c r="A39" s="19" t="s">
        <v>23762</v>
      </c>
      <c r="B39" s="90">
        <v>29.5</v>
      </c>
      <c r="C39" s="90">
        <v>28.628205128205128</v>
      </c>
      <c r="D39" s="90">
        <v>34.459259259259262</v>
      </c>
      <c r="E39" s="90">
        <v>29.98165137614679</v>
      </c>
      <c r="F39" s="90">
        <v>30.068925233644858</v>
      </c>
    </row>
    <row r="40" spans="1:11" x14ac:dyDescent="0.3">
      <c r="A40" s="19" t="s">
        <v>23763</v>
      </c>
      <c r="B40" s="90"/>
      <c r="C40" s="90">
        <v>28.583640836408364</v>
      </c>
      <c r="D40" s="90"/>
      <c r="E40" s="90">
        <v>28.208556149732619</v>
      </c>
      <c r="F40" s="90">
        <v>28.430494905385736</v>
      </c>
    </row>
    <row r="41" spans="1:11" x14ac:dyDescent="0.3">
      <c r="A41" s="19" t="s">
        <v>23764</v>
      </c>
      <c r="B41" s="90"/>
      <c r="C41" s="90">
        <v>24.062774890043983</v>
      </c>
      <c r="D41" s="90"/>
      <c r="E41" s="90"/>
      <c r="F41" s="90">
        <v>24.062774890043983</v>
      </c>
    </row>
    <row r="42" spans="1:11" x14ac:dyDescent="0.3">
      <c r="A42" s="19" t="s">
        <v>23765</v>
      </c>
      <c r="B42" s="90"/>
      <c r="C42" s="90"/>
      <c r="D42" s="90">
        <v>37</v>
      </c>
      <c r="E42" s="90"/>
      <c r="F42" s="90">
        <v>37</v>
      </c>
    </row>
    <row r="43" spans="1:11" ht="15.6" x14ac:dyDescent="0.3">
      <c r="A43" s="25"/>
    </row>
    <row r="44" spans="1:11" ht="15.6" x14ac:dyDescent="0.3">
      <c r="A44" s="25" t="s">
        <v>23848</v>
      </c>
    </row>
    <row r="45" spans="1:11" x14ac:dyDescent="0.3">
      <c r="A45" s="134" t="s">
        <v>23854</v>
      </c>
      <c r="B45" s="134"/>
      <c r="C45" s="135"/>
      <c r="D45" s="136"/>
      <c r="E45" s="135"/>
      <c r="F45" s="137"/>
      <c r="G45" s="136"/>
      <c r="H45" s="134"/>
      <c r="I45" s="134"/>
      <c r="J45" s="136"/>
      <c r="K45" s="134"/>
    </row>
    <row r="46" spans="1:11" x14ac:dyDescent="0.3">
      <c r="A46" s="134"/>
      <c r="B46" s="134" t="s">
        <v>39</v>
      </c>
      <c r="C46" s="138" t="s">
        <v>19</v>
      </c>
      <c r="D46" s="139"/>
      <c r="E46" s="138" t="s">
        <v>14</v>
      </c>
      <c r="F46" s="140"/>
      <c r="G46" s="139"/>
      <c r="H46" s="138" t="s">
        <v>53</v>
      </c>
      <c r="I46" s="141"/>
      <c r="J46" s="139"/>
      <c r="K46" s="134" t="s">
        <v>23855</v>
      </c>
    </row>
    <row r="47" spans="1:11" x14ac:dyDescent="0.3">
      <c r="A47" s="142" t="s">
        <v>23753</v>
      </c>
      <c r="B47" s="142" t="s">
        <v>23860</v>
      </c>
      <c r="C47" s="143" t="s">
        <v>23860</v>
      </c>
      <c r="D47" s="144" t="s">
        <v>23788</v>
      </c>
      <c r="E47" s="142" t="s">
        <v>23860</v>
      </c>
      <c r="F47" s="142" t="s">
        <v>23861</v>
      </c>
      <c r="G47" s="144" t="s">
        <v>23788</v>
      </c>
      <c r="H47" s="142" t="s">
        <v>23860</v>
      </c>
      <c r="I47" s="142" t="s">
        <v>23861</v>
      </c>
      <c r="J47" s="144" t="s">
        <v>23788</v>
      </c>
      <c r="K47" s="142"/>
    </row>
    <row r="48" spans="1:11" x14ac:dyDescent="0.3">
      <c r="A48" s="44" t="s">
        <v>23788</v>
      </c>
      <c r="B48" s="42">
        <v>5</v>
      </c>
      <c r="C48" s="128">
        <v>92</v>
      </c>
      <c r="D48" s="129">
        <v>3</v>
      </c>
      <c r="E48" s="128">
        <v>56</v>
      </c>
      <c r="F48" s="130">
        <v>5</v>
      </c>
      <c r="G48" s="129"/>
      <c r="H48" s="42">
        <v>33</v>
      </c>
      <c r="I48" s="42">
        <v>1</v>
      </c>
      <c r="J48" s="129">
        <v>3</v>
      </c>
      <c r="K48" s="42">
        <v>198</v>
      </c>
    </row>
    <row r="49" spans="1:11" x14ac:dyDescent="0.3">
      <c r="A49" s="41" t="s">
        <v>23758</v>
      </c>
      <c r="B49" s="43"/>
      <c r="C49" s="131"/>
      <c r="D49" s="132"/>
      <c r="E49" s="131">
        <v>215</v>
      </c>
      <c r="F49" s="133">
        <v>35</v>
      </c>
      <c r="G49" s="132">
        <v>6</v>
      </c>
      <c r="H49" s="43"/>
      <c r="I49" s="43"/>
      <c r="J49" s="132"/>
      <c r="K49" s="43">
        <v>256</v>
      </c>
    </row>
    <row r="50" spans="1:11" x14ac:dyDescent="0.3">
      <c r="A50" s="41" t="s">
        <v>23759</v>
      </c>
      <c r="B50" s="43"/>
      <c r="C50" s="131"/>
      <c r="D50" s="132"/>
      <c r="E50" s="131">
        <v>725</v>
      </c>
      <c r="F50" s="133">
        <v>42</v>
      </c>
      <c r="G50" s="132">
        <v>12</v>
      </c>
      <c r="H50" s="43"/>
      <c r="I50" s="43"/>
      <c r="J50" s="132"/>
      <c r="K50" s="43">
        <v>779</v>
      </c>
    </row>
    <row r="51" spans="1:11" x14ac:dyDescent="0.3">
      <c r="A51" s="41" t="s">
        <v>23760</v>
      </c>
      <c r="B51" s="43"/>
      <c r="C51" s="131"/>
      <c r="D51" s="132"/>
      <c r="E51" s="131">
        <v>688</v>
      </c>
      <c r="F51" s="133">
        <v>41</v>
      </c>
      <c r="G51" s="132">
        <v>19</v>
      </c>
      <c r="H51" s="43"/>
      <c r="I51" s="43"/>
      <c r="J51" s="132"/>
      <c r="K51" s="43">
        <v>748</v>
      </c>
    </row>
    <row r="52" spans="1:11" x14ac:dyDescent="0.3">
      <c r="A52" s="41" t="s">
        <v>23761</v>
      </c>
      <c r="B52" s="43"/>
      <c r="C52" s="131"/>
      <c r="D52" s="132"/>
      <c r="E52" s="131">
        <v>182</v>
      </c>
      <c r="F52" s="133">
        <v>7</v>
      </c>
      <c r="G52" s="132">
        <v>2</v>
      </c>
      <c r="H52" s="43">
        <v>256</v>
      </c>
      <c r="I52" s="43">
        <v>24</v>
      </c>
      <c r="J52" s="132">
        <v>7</v>
      </c>
      <c r="K52" s="43">
        <v>478</v>
      </c>
    </row>
    <row r="53" spans="1:11" x14ac:dyDescent="0.3">
      <c r="A53" s="41" t="s">
        <v>23762</v>
      </c>
      <c r="B53" s="43">
        <v>4</v>
      </c>
      <c r="C53" s="131">
        <v>392</v>
      </c>
      <c r="D53" s="132">
        <v>4</v>
      </c>
      <c r="E53" s="131">
        <v>132</v>
      </c>
      <c r="F53" s="133">
        <v>2</v>
      </c>
      <c r="G53" s="132">
        <v>3</v>
      </c>
      <c r="H53" s="43">
        <v>318</v>
      </c>
      <c r="I53" s="43">
        <v>13</v>
      </c>
      <c r="J53" s="132">
        <v>8</v>
      </c>
      <c r="K53" s="43">
        <v>876</v>
      </c>
    </row>
    <row r="54" spans="1:11" x14ac:dyDescent="0.3">
      <c r="A54" s="41" t="s">
        <v>23763</v>
      </c>
      <c r="B54" s="43"/>
      <c r="C54" s="131">
        <v>1604</v>
      </c>
      <c r="D54" s="132">
        <v>43</v>
      </c>
      <c r="E54" s="131"/>
      <c r="F54" s="133"/>
      <c r="G54" s="132"/>
      <c r="H54" s="43">
        <v>1092</v>
      </c>
      <c r="I54" s="43">
        <v>29</v>
      </c>
      <c r="J54" s="132">
        <v>26</v>
      </c>
      <c r="K54" s="43">
        <v>2794</v>
      </c>
    </row>
    <row r="55" spans="1:11" x14ac:dyDescent="0.3">
      <c r="A55" s="41" t="s">
        <v>23764</v>
      </c>
      <c r="B55" s="43"/>
      <c r="C55" s="131">
        <v>2493</v>
      </c>
      <c r="D55" s="132">
        <v>66</v>
      </c>
      <c r="E55" s="131"/>
      <c r="F55" s="133"/>
      <c r="G55" s="132"/>
      <c r="H55" s="43"/>
      <c r="I55" s="43"/>
      <c r="J55" s="132"/>
      <c r="K55" s="43">
        <v>2559</v>
      </c>
    </row>
    <row r="56" spans="1:11" x14ac:dyDescent="0.3">
      <c r="A56" s="41" t="s">
        <v>23765</v>
      </c>
      <c r="B56" s="43"/>
      <c r="C56" s="131"/>
      <c r="D56" s="132"/>
      <c r="E56" s="131">
        <v>5</v>
      </c>
      <c r="F56" s="133"/>
      <c r="G56" s="132"/>
      <c r="H56" s="43"/>
      <c r="I56" s="43"/>
      <c r="J56" s="132"/>
      <c r="K56" s="43">
        <v>5</v>
      </c>
    </row>
    <row r="57" spans="1:11" x14ac:dyDescent="0.3">
      <c r="A57" s="145" t="s">
        <v>23855</v>
      </c>
      <c r="B57" s="146">
        <v>9</v>
      </c>
      <c r="C57" s="147">
        <v>4581</v>
      </c>
      <c r="D57" s="148">
        <v>116</v>
      </c>
      <c r="E57" s="147">
        <v>2003</v>
      </c>
      <c r="F57" s="146">
        <v>132</v>
      </c>
      <c r="G57" s="148">
        <v>42</v>
      </c>
      <c r="H57" s="146">
        <v>1699</v>
      </c>
      <c r="I57" s="146">
        <v>67</v>
      </c>
      <c r="J57" s="148">
        <v>44</v>
      </c>
      <c r="K57" s="146">
        <v>8693</v>
      </c>
    </row>
    <row r="58" spans="1:11" ht="15.6" x14ac:dyDescent="0.3">
      <c r="A58" s="25" t="s">
        <v>23849</v>
      </c>
    </row>
    <row r="59" spans="1:11" x14ac:dyDescent="0.3">
      <c r="A59" s="134" t="s">
        <v>23854</v>
      </c>
      <c r="B59" s="140" t="s">
        <v>23877</v>
      </c>
      <c r="C59" s="140"/>
      <c r="D59" s="140"/>
      <c r="E59" s="140"/>
      <c r="F59" s="140"/>
      <c r="G59" s="140"/>
      <c r="H59" s="140"/>
      <c r="I59" s="140"/>
      <c r="J59" s="139"/>
      <c r="K59" s="134"/>
    </row>
    <row r="60" spans="1:11" x14ac:dyDescent="0.3">
      <c r="A60" s="154"/>
      <c r="B60" s="136" t="s">
        <v>39</v>
      </c>
      <c r="C60" s="138" t="s">
        <v>19</v>
      </c>
      <c r="D60" s="139"/>
      <c r="E60" s="138" t="s">
        <v>14</v>
      </c>
      <c r="F60" s="140"/>
      <c r="G60" s="139"/>
      <c r="H60" s="138" t="s">
        <v>53</v>
      </c>
      <c r="I60" s="140"/>
      <c r="J60" s="139"/>
      <c r="K60" s="134" t="s">
        <v>23855</v>
      </c>
    </row>
    <row r="61" spans="1:11" x14ac:dyDescent="0.3">
      <c r="A61" s="155" t="s">
        <v>23850</v>
      </c>
      <c r="B61" s="142" t="s">
        <v>23860</v>
      </c>
      <c r="C61" s="143" t="s">
        <v>23860</v>
      </c>
      <c r="D61" s="144" t="s">
        <v>23788</v>
      </c>
      <c r="E61" s="142" t="s">
        <v>23860</v>
      </c>
      <c r="F61" s="142" t="s">
        <v>23861</v>
      </c>
      <c r="G61" s="144" t="s">
        <v>23788</v>
      </c>
      <c r="H61" s="142" t="s">
        <v>23860</v>
      </c>
      <c r="I61" s="142" t="s">
        <v>23861</v>
      </c>
      <c r="J61" s="144" t="s">
        <v>23788</v>
      </c>
      <c r="K61" s="142"/>
    </row>
    <row r="62" spans="1:11" x14ac:dyDescent="0.3">
      <c r="A62" s="149" t="s">
        <v>23860</v>
      </c>
      <c r="B62" s="150">
        <v>1</v>
      </c>
      <c r="C62" s="151">
        <v>3157</v>
      </c>
      <c r="D62" s="150">
        <v>75</v>
      </c>
      <c r="E62" s="151">
        <v>1083</v>
      </c>
      <c r="F62" s="152">
        <v>112</v>
      </c>
      <c r="G62" s="150">
        <v>23</v>
      </c>
      <c r="H62" s="151">
        <v>1016</v>
      </c>
      <c r="I62" s="152">
        <v>66</v>
      </c>
      <c r="J62" s="150">
        <v>25</v>
      </c>
      <c r="K62" s="153">
        <v>5558</v>
      </c>
    </row>
    <row r="63" spans="1:11" x14ac:dyDescent="0.3">
      <c r="A63" s="149" t="s">
        <v>23861</v>
      </c>
      <c r="B63" s="150">
        <v>8</v>
      </c>
      <c r="C63" s="151">
        <v>1380</v>
      </c>
      <c r="D63" s="150">
        <v>38</v>
      </c>
      <c r="E63" s="151">
        <v>890</v>
      </c>
      <c r="F63" s="152">
        <v>20</v>
      </c>
      <c r="G63" s="150">
        <v>19</v>
      </c>
      <c r="H63" s="151">
        <v>663</v>
      </c>
      <c r="I63" s="152">
        <v>1</v>
      </c>
      <c r="J63" s="150">
        <v>18</v>
      </c>
      <c r="K63" s="153">
        <v>3037</v>
      </c>
    </row>
    <row r="64" spans="1:11" x14ac:dyDescent="0.3">
      <c r="A64" s="149" t="s">
        <v>23788</v>
      </c>
      <c r="B64" s="150"/>
      <c r="C64" s="151">
        <v>44</v>
      </c>
      <c r="D64" s="150">
        <v>3</v>
      </c>
      <c r="E64" s="151">
        <v>30</v>
      </c>
      <c r="F64" s="152"/>
      <c r="G64" s="150"/>
      <c r="H64" s="151">
        <v>20</v>
      </c>
      <c r="I64" s="152"/>
      <c r="J64" s="150">
        <v>1</v>
      </c>
      <c r="K64" s="153">
        <v>98</v>
      </c>
    </row>
    <row r="65" spans="1:11" x14ac:dyDescent="0.3">
      <c r="A65" s="156" t="s">
        <v>23855</v>
      </c>
      <c r="B65" s="148">
        <v>9</v>
      </c>
      <c r="C65" s="147">
        <v>4581</v>
      </c>
      <c r="D65" s="148">
        <v>116</v>
      </c>
      <c r="E65" s="147">
        <v>2003</v>
      </c>
      <c r="F65" s="146">
        <v>132</v>
      </c>
      <c r="G65" s="148">
        <v>42</v>
      </c>
      <c r="H65" s="147">
        <v>1699</v>
      </c>
      <c r="I65" s="146">
        <v>67</v>
      </c>
      <c r="J65" s="148">
        <v>44</v>
      </c>
      <c r="K65" s="146">
        <v>8693</v>
      </c>
    </row>
    <row r="66" spans="1:11" ht="15.6" x14ac:dyDescent="0.3">
      <c r="A66" s="25"/>
    </row>
    <row r="67" spans="1:11" ht="15.6" x14ac:dyDescent="0.3">
      <c r="A67" s="25"/>
    </row>
    <row r="68" spans="1:11" ht="15.6" x14ac:dyDescent="0.3">
      <c r="A68" s="25"/>
    </row>
    <row r="69" spans="1:11" ht="15.6" x14ac:dyDescent="0.3">
      <c r="A69" s="25"/>
    </row>
    <row r="70" spans="1:11" x14ac:dyDescent="0.3">
      <c r="A70" s="2"/>
    </row>
    <row r="71" spans="1:11" x14ac:dyDescent="0.3">
      <c r="A71" s="2"/>
    </row>
    <row r="72" spans="1:11" x14ac:dyDescent="0.3">
      <c r="A72" s="2"/>
    </row>
    <row r="73" spans="1:11" x14ac:dyDescent="0.3">
      <c r="A73" s="16"/>
      <c r="B73" s="13"/>
    </row>
    <row r="74" spans="1:11" x14ac:dyDescent="0.3">
      <c r="A74" s="4"/>
      <c r="B74" s="4"/>
      <c r="C74" s="4"/>
      <c r="D74" s="4"/>
      <c r="E74" s="4"/>
    </row>
    <row r="75" spans="1:11" x14ac:dyDescent="0.3">
      <c r="A75" s="3"/>
      <c r="B75" s="3"/>
      <c r="C75" s="3"/>
      <c r="D75" s="3"/>
      <c r="E75" s="3"/>
    </row>
    <row r="76" spans="1:11" x14ac:dyDescent="0.3">
      <c r="A76" s="2"/>
    </row>
    <row r="77" spans="1:11" x14ac:dyDescent="0.3">
      <c r="A77" s="2"/>
    </row>
    <row r="110" spans="1:5" x14ac:dyDescent="0.3">
      <c r="A110" s="2"/>
    </row>
    <row r="111" spans="1:5" x14ac:dyDescent="0.3">
      <c r="A111" s="2"/>
    </row>
    <row r="112" spans="1:5" x14ac:dyDescent="0.3">
      <c r="A112" s="5"/>
      <c r="B112" s="8"/>
      <c r="C112" s="8"/>
      <c r="D112" s="8"/>
      <c r="E112" s="8"/>
    </row>
    <row r="117" spans="2:4" x14ac:dyDescent="0.3">
      <c r="B117" s="26"/>
      <c r="C117" s="26"/>
      <c r="D117" s="26"/>
    </row>
    <row r="118" spans="2:4" x14ac:dyDescent="0.3">
      <c r="B118" s="26"/>
      <c r="C118" s="26"/>
      <c r="D118" s="26"/>
    </row>
    <row r="119" spans="2:4" x14ac:dyDescent="0.3">
      <c r="B119" s="4"/>
      <c r="C119" s="4"/>
      <c r="D119" s="4"/>
    </row>
    <row r="120" spans="2:4" x14ac:dyDescent="0.3">
      <c r="B120" s="3"/>
      <c r="C120" s="3"/>
      <c r="D120" s="3"/>
    </row>
    <row r="121" spans="2:4" x14ac:dyDescent="0.3">
      <c r="B121" s="2"/>
    </row>
    <row r="122" spans="2:4" x14ac:dyDescent="0.3">
      <c r="B122" s="2"/>
    </row>
    <row r="123" spans="2:4" x14ac:dyDescent="0.3">
      <c r="B123" s="2"/>
    </row>
    <row r="124" spans="2:4" x14ac:dyDescent="0.3">
      <c r="B124" s="5"/>
      <c r="C124" s="8"/>
      <c r="D124" s="8"/>
    </row>
    <row r="125" spans="2:4" x14ac:dyDescent="0.3">
      <c r="B125" s="26"/>
      <c r="C125" s="26"/>
      <c r="D125" s="26"/>
    </row>
    <row r="126" spans="2:4" x14ac:dyDescent="0.3">
      <c r="B126" s="26"/>
      <c r="C126" s="26"/>
      <c r="D126" s="26"/>
    </row>
    <row r="127" spans="2:4" x14ac:dyDescent="0.3">
      <c r="B127" s="26"/>
      <c r="C127" s="26"/>
      <c r="D127" s="26"/>
    </row>
    <row r="128" spans="2:4" x14ac:dyDescent="0.3">
      <c r="B128" s="26"/>
      <c r="C128" s="26"/>
      <c r="D128" s="26"/>
    </row>
    <row r="130" spans="2:4" x14ac:dyDescent="0.3">
      <c r="B130" s="26"/>
      <c r="C130" s="26"/>
      <c r="D130" s="26"/>
    </row>
    <row r="131" spans="2:4" x14ac:dyDescent="0.3">
      <c r="B131" s="26"/>
      <c r="C131" s="26"/>
      <c r="D131" s="26"/>
    </row>
    <row r="132" spans="2:4" x14ac:dyDescent="0.3">
      <c r="B132" s="26"/>
      <c r="C132" s="26"/>
      <c r="D132" s="26"/>
    </row>
  </sheetData>
  <mergeCells count="16">
    <mergeCell ref="Q25:V25"/>
    <mergeCell ref="Q13:V13"/>
    <mergeCell ref="B3:G3"/>
    <mergeCell ref="B12:G12"/>
    <mergeCell ref="B21:G21"/>
    <mergeCell ref="B32:F32"/>
    <mergeCell ref="B117:D118"/>
    <mergeCell ref="B125:D128"/>
    <mergeCell ref="B130:D132"/>
    <mergeCell ref="C46:D46"/>
    <mergeCell ref="E46:G46"/>
    <mergeCell ref="H46:J46"/>
    <mergeCell ref="B59:J59"/>
    <mergeCell ref="C60:D60"/>
    <mergeCell ref="E60:G60"/>
    <mergeCell ref="H60:J60"/>
  </mergeCells>
  <conditionalFormatting sqref="B6:B8">
    <cfRule type="colorScale" priority="3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6:C8">
    <cfRule type="colorScale" priority="3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6:D8">
    <cfRule type="colorScale" priority="3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E6:E8">
    <cfRule type="colorScale" priority="3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F6:F8">
    <cfRule type="colorScale" priority="3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G6:G8">
    <cfRule type="colorScale" priority="3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15:B17">
    <cfRule type="colorScale" priority="3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15:C17">
    <cfRule type="colorScale" priority="2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15:D17">
    <cfRule type="colorScale" priority="2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E15:E17">
    <cfRule type="colorScale" priority="2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F15:F17">
    <cfRule type="colorScale" priority="2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G15:G17">
    <cfRule type="colorScale" priority="2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24:B26">
    <cfRule type="colorScale" priority="2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24:C26">
    <cfRule type="colorScale" priority="2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24:D26">
    <cfRule type="colorScale" priority="2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E24:E26">
    <cfRule type="colorScale" priority="2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F24:F26">
    <cfRule type="colorScale" priority="2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G24:G26">
    <cfRule type="colorScale" priority="1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Q7:Q9">
    <cfRule type="colorScale" priority="1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R7:R9">
    <cfRule type="colorScale" priority="1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S7:S9">
    <cfRule type="colorScale" priority="1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T7:T9">
    <cfRule type="colorScale" priority="1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U7:U9">
    <cfRule type="colorScale" priority="1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V7:V9">
    <cfRule type="colorScale" priority="1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Q16:Q21">
    <cfRule type="colorScale" priority="1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R16:R21">
    <cfRule type="colorScale" priority="1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S16:S21">
    <cfRule type="colorScale" priority="1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T16:T21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U16:U21">
    <cfRule type="colorScale" priority="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V16:V21">
    <cfRule type="colorScale" priority="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Q28:Q30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R28:R30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S28:S30"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T28:T30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V28:V30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U28:U30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AA01DA-6DDC-4F6D-8B9A-0B16E1E1213A}">
  <dimension ref="A1:U1779"/>
  <sheetViews>
    <sheetView zoomScale="70" zoomScaleNormal="70" workbookViewId="0">
      <selection activeCell="A81" sqref="A81"/>
    </sheetView>
  </sheetViews>
  <sheetFormatPr defaultRowHeight="14.4" x14ac:dyDescent="0.3"/>
  <cols>
    <col min="1" max="1" width="22.6640625" customWidth="1"/>
    <col min="2" max="2" width="18.109375" bestFit="1" customWidth="1"/>
    <col min="3" max="3" width="10.109375" bestFit="1" customWidth="1"/>
    <col min="4" max="4" width="12.77734375" bestFit="1" customWidth="1"/>
    <col min="5" max="5" width="11.77734375" bestFit="1" customWidth="1"/>
    <col min="6" max="6" width="14" bestFit="1" customWidth="1"/>
    <col min="7" max="8" width="7.88671875" customWidth="1"/>
    <col min="9" max="10" width="18.109375" bestFit="1" customWidth="1"/>
    <col min="11" max="11" width="10.109375" bestFit="1" customWidth="1"/>
    <col min="12" max="12" width="12.77734375" bestFit="1" customWidth="1"/>
    <col min="13" max="13" width="11.77734375" bestFit="1" customWidth="1"/>
    <col min="14" max="14" width="7.88671875" customWidth="1"/>
    <col min="15" max="15" width="12.88671875" customWidth="1"/>
    <col min="16" max="16" width="9.77734375" customWidth="1"/>
    <col min="17" max="17" width="10.88671875" bestFit="1" customWidth="1"/>
  </cols>
  <sheetData>
    <row r="1" spans="1:21" x14ac:dyDescent="0.3">
      <c r="A1" t="s">
        <v>1</v>
      </c>
    </row>
    <row r="2" spans="1:21" x14ac:dyDescent="0.3">
      <c r="A2" t="s">
        <v>23757</v>
      </c>
      <c r="D2" s="15"/>
      <c r="E2" s="15"/>
      <c r="F2" s="15"/>
      <c r="I2" t="s">
        <v>12</v>
      </c>
      <c r="O2" t="s">
        <v>1</v>
      </c>
      <c r="P2" t="s">
        <v>23790</v>
      </c>
      <c r="Q2" t="s">
        <v>23757</v>
      </c>
      <c r="R2" t="s">
        <v>12</v>
      </c>
    </row>
    <row r="3" spans="1:21" x14ac:dyDescent="0.3">
      <c r="A3" s="3" t="s">
        <v>23747</v>
      </c>
      <c r="B3" s="3" t="s">
        <v>23750</v>
      </c>
      <c r="D3" s="15"/>
      <c r="E3" s="15"/>
      <c r="F3" s="15"/>
      <c r="I3" s="3" t="s">
        <v>23747</v>
      </c>
      <c r="J3" s="3" t="s">
        <v>23750</v>
      </c>
      <c r="O3" t="s">
        <v>23788</v>
      </c>
      <c r="P3">
        <f>SUM(Q3:R3)</f>
        <v>201</v>
      </c>
      <c r="Q3">
        <v>98</v>
      </c>
      <c r="R3">
        <v>103</v>
      </c>
    </row>
    <row r="4" spans="1:21" x14ac:dyDescent="0.3">
      <c r="A4" s="2"/>
      <c r="B4">
        <v>98</v>
      </c>
      <c r="D4" s="13"/>
      <c r="E4" s="13"/>
      <c r="F4" s="13"/>
      <c r="I4" s="2"/>
      <c r="J4">
        <v>103</v>
      </c>
      <c r="O4" t="s">
        <v>19</v>
      </c>
      <c r="P4">
        <f t="shared" ref="P4:P6" si="0">SUM(Q4:R4)</f>
        <v>4602</v>
      </c>
      <c r="Q4">
        <v>2651</v>
      </c>
      <c r="R4">
        <v>1951</v>
      </c>
      <c r="T4" s="13"/>
      <c r="U4" s="13"/>
    </row>
    <row r="5" spans="1:21" x14ac:dyDescent="0.3">
      <c r="A5" s="2" t="s">
        <v>19</v>
      </c>
      <c r="B5">
        <v>2651</v>
      </c>
      <c r="D5" s="13"/>
      <c r="E5" s="13"/>
      <c r="F5" s="13"/>
      <c r="I5" s="2" t="s">
        <v>19</v>
      </c>
      <c r="J5">
        <v>1951</v>
      </c>
      <c r="N5" s="7"/>
      <c r="O5" t="s">
        <v>14</v>
      </c>
      <c r="P5">
        <f t="shared" si="0"/>
        <v>2131</v>
      </c>
      <c r="Q5">
        <v>727</v>
      </c>
      <c r="R5">
        <v>1404</v>
      </c>
      <c r="T5" s="2"/>
    </row>
    <row r="6" spans="1:21" x14ac:dyDescent="0.3">
      <c r="A6" s="2" t="s">
        <v>14</v>
      </c>
      <c r="B6">
        <v>727</v>
      </c>
      <c r="D6" s="2"/>
      <c r="I6" s="2" t="s">
        <v>14</v>
      </c>
      <c r="J6">
        <v>1404</v>
      </c>
      <c r="N6" s="7"/>
      <c r="O6" t="s">
        <v>53</v>
      </c>
      <c r="P6">
        <f t="shared" si="0"/>
        <v>1759</v>
      </c>
      <c r="Q6">
        <v>839</v>
      </c>
      <c r="R6">
        <v>920</v>
      </c>
      <c r="T6" s="2"/>
    </row>
    <row r="7" spans="1:21" x14ac:dyDescent="0.3">
      <c r="A7" s="2" t="s">
        <v>53</v>
      </c>
      <c r="B7">
        <v>839</v>
      </c>
      <c r="D7" s="2"/>
      <c r="I7" s="2" t="s">
        <v>53</v>
      </c>
      <c r="J7">
        <v>920</v>
      </c>
      <c r="N7" s="7"/>
      <c r="Q7" s="12"/>
      <c r="T7" s="2"/>
    </row>
    <row r="8" spans="1:21" x14ac:dyDescent="0.3">
      <c r="A8" s="5"/>
      <c r="B8" s="8"/>
      <c r="D8" s="2"/>
      <c r="I8" s="5"/>
      <c r="J8" s="8"/>
      <c r="Q8" s="12"/>
      <c r="T8" s="2"/>
    </row>
    <row r="9" spans="1:21" x14ac:dyDescent="0.3">
      <c r="A9" s="2" t="s">
        <v>2</v>
      </c>
      <c r="D9" s="16"/>
      <c r="E9" s="13"/>
      <c r="F9" s="13"/>
      <c r="Q9" s="12"/>
      <c r="T9" s="2"/>
    </row>
    <row r="10" spans="1:21" x14ac:dyDescent="0.3">
      <c r="A10" s="2" t="s">
        <v>23757</v>
      </c>
      <c r="D10" s="15"/>
      <c r="E10" s="15"/>
      <c r="F10" s="15"/>
      <c r="I10" s="2" t="s">
        <v>12</v>
      </c>
      <c r="Q10" s="12"/>
      <c r="T10" s="2"/>
    </row>
    <row r="11" spans="1:21" x14ac:dyDescent="0.3">
      <c r="A11" s="3" t="s">
        <v>23747</v>
      </c>
      <c r="B11" s="3" t="s">
        <v>23750</v>
      </c>
      <c r="D11" s="15"/>
      <c r="E11" s="15"/>
      <c r="F11" s="15"/>
      <c r="I11" s="3" t="s">
        <v>23747</v>
      </c>
      <c r="J11" s="3" t="s">
        <v>23750</v>
      </c>
      <c r="Q11" s="12"/>
      <c r="T11" s="2"/>
    </row>
    <row r="12" spans="1:21" x14ac:dyDescent="0.3">
      <c r="A12" s="2" t="s">
        <v>23751</v>
      </c>
      <c r="B12">
        <v>3650</v>
      </c>
      <c r="D12" s="15"/>
      <c r="E12" s="15"/>
      <c r="F12" s="15"/>
      <c r="I12" s="2" t="s">
        <v>23751</v>
      </c>
      <c r="J12">
        <v>1789</v>
      </c>
      <c r="Q12" s="12"/>
      <c r="T12" s="2"/>
    </row>
    <row r="13" spans="1:21" x14ac:dyDescent="0.3">
      <c r="A13" s="2" t="s">
        <v>23746</v>
      </c>
      <c r="B13">
        <v>554</v>
      </c>
      <c r="D13" s="15"/>
      <c r="E13" s="15"/>
      <c r="F13" s="15"/>
      <c r="I13" s="2" t="s">
        <v>23746</v>
      </c>
      <c r="J13">
        <v>2483</v>
      </c>
      <c r="Q13" s="12"/>
      <c r="T13" s="2"/>
    </row>
    <row r="14" spans="1:21" x14ac:dyDescent="0.3">
      <c r="A14" s="2" t="s">
        <v>23752</v>
      </c>
      <c r="B14">
        <v>111</v>
      </c>
      <c r="I14" s="2" t="s">
        <v>23752</v>
      </c>
      <c r="J14">
        <v>106</v>
      </c>
      <c r="Q14" s="12"/>
      <c r="T14" s="2"/>
    </row>
    <row r="15" spans="1:21" ht="14.4" customHeight="1" x14ac:dyDescent="0.3">
      <c r="A15" s="5"/>
      <c r="B15" s="8"/>
      <c r="D15" s="15"/>
      <c r="E15" s="15"/>
      <c r="F15" s="15"/>
      <c r="I15" s="5"/>
      <c r="J15" s="8"/>
      <c r="Q15" s="12"/>
      <c r="T15" s="2"/>
    </row>
    <row r="16" spans="1:21" x14ac:dyDescent="0.3">
      <c r="A16" s="2" t="s">
        <v>23753</v>
      </c>
      <c r="D16" s="15"/>
      <c r="E16" s="15"/>
      <c r="F16" s="15"/>
      <c r="Q16" s="12"/>
      <c r="T16" s="2"/>
    </row>
    <row r="17" spans="1:20" x14ac:dyDescent="0.3">
      <c r="A17" s="2" t="s">
        <v>23757</v>
      </c>
      <c r="D17" s="15"/>
      <c r="E17" s="15"/>
      <c r="F17" s="15"/>
      <c r="I17" t="s">
        <v>12</v>
      </c>
      <c r="Q17" s="12"/>
      <c r="T17" s="2"/>
    </row>
    <row r="18" spans="1:20" x14ac:dyDescent="0.3">
      <c r="A18" s="3" t="s">
        <v>23747</v>
      </c>
      <c r="B18" s="3" t="s">
        <v>23750</v>
      </c>
      <c r="I18" s="3" t="s">
        <v>23747</v>
      </c>
      <c r="J18" s="3" t="s">
        <v>23750</v>
      </c>
      <c r="Q18" s="12"/>
      <c r="T18" s="2"/>
    </row>
    <row r="19" spans="1:20" x14ac:dyDescent="0.3">
      <c r="A19" s="2"/>
      <c r="B19">
        <v>99</v>
      </c>
      <c r="I19" s="2"/>
      <c r="J19">
        <v>100</v>
      </c>
      <c r="Q19" s="12"/>
      <c r="T19" s="2"/>
    </row>
    <row r="20" spans="1:20" x14ac:dyDescent="0.3">
      <c r="A20" s="2" t="s">
        <v>23758</v>
      </c>
      <c r="B20">
        <v>129</v>
      </c>
      <c r="I20" s="2" t="s">
        <v>23758</v>
      </c>
      <c r="J20">
        <v>127</v>
      </c>
      <c r="Q20" s="12"/>
      <c r="T20" s="2"/>
    </row>
    <row r="21" spans="1:20" x14ac:dyDescent="0.3">
      <c r="A21" s="2" t="s">
        <v>23759</v>
      </c>
      <c r="B21">
        <v>207</v>
      </c>
      <c r="I21" s="2" t="s">
        <v>23759</v>
      </c>
      <c r="J21">
        <v>572</v>
      </c>
      <c r="Q21" s="12"/>
      <c r="T21" s="2"/>
    </row>
    <row r="22" spans="1:20" x14ac:dyDescent="0.3">
      <c r="A22" s="2" t="s">
        <v>23760</v>
      </c>
      <c r="B22">
        <v>239</v>
      </c>
      <c r="I22" s="2" t="s">
        <v>23760</v>
      </c>
      <c r="J22">
        <v>508</v>
      </c>
      <c r="Q22" s="12"/>
      <c r="T22" s="2"/>
    </row>
    <row r="23" spans="1:20" x14ac:dyDescent="0.3">
      <c r="A23" s="2" t="s">
        <v>23761</v>
      </c>
      <c r="B23">
        <v>271</v>
      </c>
      <c r="I23" s="2" t="s">
        <v>23761</v>
      </c>
      <c r="J23">
        <v>207</v>
      </c>
      <c r="Q23" s="12"/>
      <c r="T23" s="2"/>
    </row>
    <row r="24" spans="1:20" x14ac:dyDescent="0.3">
      <c r="A24" s="2" t="s">
        <v>23762</v>
      </c>
      <c r="B24">
        <v>563</v>
      </c>
      <c r="I24" s="2" t="s">
        <v>23762</v>
      </c>
      <c r="J24">
        <v>313</v>
      </c>
      <c r="Q24" s="12"/>
      <c r="T24" s="2"/>
    </row>
    <row r="25" spans="1:20" x14ac:dyDescent="0.3">
      <c r="A25" s="2" t="s">
        <v>23763</v>
      </c>
      <c r="B25">
        <v>1565</v>
      </c>
      <c r="I25" s="2" t="s">
        <v>23763</v>
      </c>
      <c r="J25">
        <v>1229</v>
      </c>
      <c r="Q25" s="12"/>
      <c r="T25" s="2"/>
    </row>
    <row r="26" spans="1:20" x14ac:dyDescent="0.3">
      <c r="A26" s="2" t="s">
        <v>23764</v>
      </c>
      <c r="B26">
        <v>1238</v>
      </c>
      <c r="I26" s="2" t="s">
        <v>23764</v>
      </c>
      <c r="J26">
        <v>1321</v>
      </c>
      <c r="Q26" s="12"/>
      <c r="T26" s="2"/>
    </row>
    <row r="27" spans="1:20" x14ac:dyDescent="0.3">
      <c r="A27" s="2" t="s">
        <v>23765</v>
      </c>
      <c r="B27">
        <v>4</v>
      </c>
      <c r="I27" s="2" t="s">
        <v>23765</v>
      </c>
      <c r="J27">
        <v>1</v>
      </c>
      <c r="Q27" s="12"/>
      <c r="T27" s="2"/>
    </row>
    <row r="28" spans="1:20" x14ac:dyDescent="0.3">
      <c r="A28" s="5"/>
      <c r="B28" s="8"/>
      <c r="I28" s="5"/>
      <c r="J28" s="8"/>
      <c r="Q28" s="12"/>
      <c r="T28" s="2"/>
    </row>
    <row r="29" spans="1:20" x14ac:dyDescent="0.3">
      <c r="A29" s="2" t="s">
        <v>23754</v>
      </c>
      <c r="Q29" s="12"/>
      <c r="T29" s="2"/>
    </row>
    <row r="30" spans="1:20" x14ac:dyDescent="0.3">
      <c r="A30" s="2" t="s">
        <v>23757</v>
      </c>
      <c r="I30" s="2" t="s">
        <v>12</v>
      </c>
      <c r="Q30" s="12"/>
      <c r="T30" s="2"/>
    </row>
    <row r="31" spans="1:20" x14ac:dyDescent="0.3">
      <c r="A31" s="3" t="s">
        <v>23747</v>
      </c>
      <c r="B31" s="3" t="s">
        <v>23750</v>
      </c>
      <c r="I31" s="3" t="s">
        <v>23747</v>
      </c>
      <c r="J31" s="3" t="s">
        <v>23750</v>
      </c>
      <c r="Q31" s="12"/>
      <c r="T31" s="2"/>
    </row>
    <row r="32" spans="1:20" x14ac:dyDescent="0.3">
      <c r="A32" s="9" t="s">
        <v>23766</v>
      </c>
      <c r="B32" s="10">
        <v>2258</v>
      </c>
      <c r="I32" s="9" t="s">
        <v>23766</v>
      </c>
      <c r="J32" s="10">
        <v>2330</v>
      </c>
      <c r="Q32" s="12"/>
      <c r="T32" s="2"/>
    </row>
    <row r="33" spans="1:20" x14ac:dyDescent="0.3">
      <c r="A33" s="9" t="s">
        <v>23767</v>
      </c>
      <c r="B33" s="10">
        <v>827</v>
      </c>
      <c r="I33" s="9" t="s">
        <v>23767</v>
      </c>
      <c r="J33" s="10">
        <v>965</v>
      </c>
      <c r="Q33" s="12"/>
      <c r="T33" s="2"/>
    </row>
    <row r="34" spans="1:20" x14ac:dyDescent="0.3">
      <c r="A34" s="9" t="s">
        <v>23768</v>
      </c>
      <c r="B34" s="10">
        <v>817</v>
      </c>
      <c r="I34" s="9" t="s">
        <v>23768</v>
      </c>
      <c r="J34" s="10">
        <v>760</v>
      </c>
      <c r="Q34" s="12"/>
      <c r="T34" s="2"/>
    </row>
    <row r="35" spans="1:20" x14ac:dyDescent="0.3">
      <c r="A35" s="9" t="s">
        <v>23769</v>
      </c>
      <c r="B35" s="10">
        <v>413</v>
      </c>
      <c r="I35" s="9" t="s">
        <v>23769</v>
      </c>
      <c r="J35" s="10">
        <v>323</v>
      </c>
      <c r="Q35" s="12"/>
      <c r="T35" s="2"/>
    </row>
    <row r="36" spans="1:20" x14ac:dyDescent="0.3">
      <c r="A36" s="5"/>
      <c r="B36" s="8"/>
      <c r="I36" s="5"/>
      <c r="J36" s="8"/>
      <c r="Q36" s="12"/>
      <c r="T36" s="2"/>
    </row>
    <row r="37" spans="1:20" x14ac:dyDescent="0.3">
      <c r="A37" s="2" t="s">
        <v>23755</v>
      </c>
      <c r="Q37" s="12"/>
      <c r="T37" s="2"/>
    </row>
    <row r="38" spans="1:20" x14ac:dyDescent="0.3">
      <c r="A38" s="2" t="s">
        <v>23757</v>
      </c>
      <c r="I38" s="2" t="s">
        <v>12</v>
      </c>
      <c r="Q38" s="12"/>
      <c r="T38" s="2"/>
    </row>
    <row r="39" spans="1:20" x14ac:dyDescent="0.3">
      <c r="A39" s="3" t="s">
        <v>23747</v>
      </c>
      <c r="B39" s="3" t="s">
        <v>23750</v>
      </c>
      <c r="I39" s="3" t="s">
        <v>23747</v>
      </c>
      <c r="J39" s="3" t="s">
        <v>23750</v>
      </c>
      <c r="Q39" s="12"/>
      <c r="T39" s="2"/>
    </row>
    <row r="40" spans="1:20" x14ac:dyDescent="0.3">
      <c r="A40" s="2"/>
      <c r="B40">
        <v>99</v>
      </c>
      <c r="I40" s="2"/>
      <c r="J40">
        <v>100</v>
      </c>
      <c r="Q40" s="12"/>
      <c r="T40" s="2"/>
    </row>
    <row r="41" spans="1:20" x14ac:dyDescent="0.3">
      <c r="A41" s="2" t="s">
        <v>23770</v>
      </c>
      <c r="B41">
        <v>2308</v>
      </c>
      <c r="I41" s="2" t="s">
        <v>23770</v>
      </c>
      <c r="J41">
        <v>1898</v>
      </c>
      <c r="Q41" s="12"/>
      <c r="T41" s="2"/>
    </row>
    <row r="42" spans="1:20" x14ac:dyDescent="0.3">
      <c r="A42" s="2" t="s">
        <v>23771</v>
      </c>
      <c r="B42">
        <v>1908</v>
      </c>
      <c r="I42" s="2" t="s">
        <v>23771</v>
      </c>
      <c r="J42">
        <v>2380</v>
      </c>
      <c r="Q42" s="12"/>
      <c r="T42" s="2"/>
    </row>
    <row r="43" spans="1:20" x14ac:dyDescent="0.3">
      <c r="A43" s="5"/>
      <c r="B43" s="8"/>
      <c r="I43" s="5"/>
      <c r="J43" s="8"/>
      <c r="Q43" s="12"/>
      <c r="T43" s="2"/>
    </row>
    <row r="44" spans="1:20" x14ac:dyDescent="0.3">
      <c r="A44" s="2" t="s">
        <v>23772</v>
      </c>
      <c r="Q44" s="12"/>
      <c r="T44" s="2"/>
    </row>
    <row r="45" spans="1:20" x14ac:dyDescent="0.3">
      <c r="A45" t="s">
        <v>23757</v>
      </c>
      <c r="I45" t="s">
        <v>12</v>
      </c>
      <c r="Q45" s="12"/>
      <c r="T45" s="2"/>
    </row>
    <row r="46" spans="1:20" x14ac:dyDescent="0.3">
      <c r="A46" s="4" t="s">
        <v>23750</v>
      </c>
      <c r="B46" s="4" t="s">
        <v>23749</v>
      </c>
      <c r="C46" s="4"/>
      <c r="D46" s="4"/>
      <c r="E46" s="4"/>
      <c r="F46" s="4"/>
      <c r="I46" s="4" t="s">
        <v>23750</v>
      </c>
      <c r="J46" s="4" t="s">
        <v>23749</v>
      </c>
      <c r="K46" s="4"/>
      <c r="L46" s="4"/>
      <c r="M46" s="4"/>
      <c r="N46" s="4"/>
      <c r="Q46" s="12"/>
      <c r="T46" s="2"/>
    </row>
    <row r="47" spans="1:20" x14ac:dyDescent="0.3">
      <c r="A47" s="3" t="s">
        <v>23747</v>
      </c>
      <c r="B47" s="3"/>
      <c r="C47" s="3" t="s">
        <v>46</v>
      </c>
      <c r="D47" s="3" t="s">
        <v>32</v>
      </c>
      <c r="E47" s="3" t="s">
        <v>16</v>
      </c>
      <c r="F47" s="3" t="s">
        <v>23748</v>
      </c>
      <c r="I47" s="3" t="s">
        <v>23747</v>
      </c>
      <c r="J47" s="3"/>
      <c r="K47" s="3" t="s">
        <v>46</v>
      </c>
      <c r="L47" s="3" t="s">
        <v>32</v>
      </c>
      <c r="M47" s="3" t="s">
        <v>16</v>
      </c>
      <c r="N47" s="3" t="s">
        <v>23748</v>
      </c>
      <c r="Q47" s="12"/>
      <c r="T47" s="2"/>
    </row>
    <row r="48" spans="1:20" x14ac:dyDescent="0.3">
      <c r="A48" s="2"/>
      <c r="B48">
        <v>2</v>
      </c>
      <c r="C48">
        <v>10</v>
      </c>
      <c r="D48">
        <v>6</v>
      </c>
      <c r="E48">
        <v>80</v>
      </c>
      <c r="F48">
        <v>98</v>
      </c>
      <c r="I48" s="2"/>
      <c r="J48">
        <v>2</v>
      </c>
      <c r="K48">
        <v>21</v>
      </c>
      <c r="L48">
        <v>10</v>
      </c>
      <c r="M48">
        <v>70</v>
      </c>
      <c r="N48">
        <v>103</v>
      </c>
      <c r="Q48" s="12"/>
      <c r="T48" s="2"/>
    </row>
    <row r="49" spans="1:20" x14ac:dyDescent="0.3">
      <c r="A49" s="2" t="s">
        <v>19</v>
      </c>
      <c r="B49">
        <v>58</v>
      </c>
      <c r="C49">
        <v>342</v>
      </c>
      <c r="D49">
        <v>357</v>
      </c>
      <c r="E49">
        <v>1894</v>
      </c>
      <c r="F49">
        <v>2651</v>
      </c>
      <c r="I49" s="2" t="s">
        <v>19</v>
      </c>
      <c r="J49">
        <v>41</v>
      </c>
      <c r="K49">
        <v>348</v>
      </c>
      <c r="L49">
        <v>355</v>
      </c>
      <c r="M49">
        <v>1207</v>
      </c>
      <c r="N49">
        <v>1951</v>
      </c>
      <c r="Q49" s="12"/>
      <c r="T49" s="2"/>
    </row>
    <row r="50" spans="1:20" x14ac:dyDescent="0.3">
      <c r="A50" s="2" t="s">
        <v>14</v>
      </c>
      <c r="B50">
        <v>13</v>
      </c>
      <c r="C50">
        <v>275</v>
      </c>
      <c r="D50">
        <v>5</v>
      </c>
      <c r="E50">
        <v>434</v>
      </c>
      <c r="F50">
        <v>727</v>
      </c>
      <c r="I50" s="2" t="s">
        <v>14</v>
      </c>
      <c r="J50">
        <v>24</v>
      </c>
      <c r="K50">
        <v>611</v>
      </c>
      <c r="L50">
        <v>14</v>
      </c>
      <c r="M50">
        <v>755</v>
      </c>
      <c r="N50">
        <v>1404</v>
      </c>
      <c r="Q50" s="12"/>
      <c r="T50" s="2"/>
    </row>
    <row r="51" spans="1:20" x14ac:dyDescent="0.3">
      <c r="A51" s="2" t="s">
        <v>53</v>
      </c>
      <c r="B51">
        <v>17</v>
      </c>
      <c r="C51">
        <v>75</v>
      </c>
      <c r="D51">
        <v>27</v>
      </c>
      <c r="E51">
        <v>720</v>
      </c>
      <c r="F51">
        <v>839</v>
      </c>
      <c r="I51" s="2" t="s">
        <v>53</v>
      </c>
      <c r="J51">
        <v>25</v>
      </c>
      <c r="K51">
        <v>118</v>
      </c>
      <c r="L51">
        <v>22</v>
      </c>
      <c r="M51">
        <v>755</v>
      </c>
      <c r="N51">
        <v>920</v>
      </c>
      <c r="Q51" s="12"/>
      <c r="T51" s="2"/>
    </row>
    <row r="52" spans="1:20" x14ac:dyDescent="0.3">
      <c r="A52" s="5" t="s">
        <v>23748</v>
      </c>
      <c r="B52" s="8">
        <v>90</v>
      </c>
      <c r="C52" s="8">
        <v>702</v>
      </c>
      <c r="D52" s="8">
        <v>395</v>
      </c>
      <c r="E52" s="8">
        <v>3128</v>
      </c>
      <c r="F52" s="8">
        <v>4315</v>
      </c>
      <c r="I52" s="5" t="s">
        <v>23748</v>
      </c>
      <c r="J52" s="8">
        <v>92</v>
      </c>
      <c r="K52" s="8">
        <v>1098</v>
      </c>
      <c r="L52" s="8">
        <v>401</v>
      </c>
      <c r="M52" s="8">
        <v>2787</v>
      </c>
      <c r="N52" s="8">
        <v>4378</v>
      </c>
      <c r="Q52" s="12"/>
      <c r="T52" s="2"/>
    </row>
    <row r="53" spans="1:20" x14ac:dyDescent="0.3">
      <c r="Q53" s="12"/>
      <c r="T53" s="2"/>
    </row>
    <row r="54" spans="1:20" x14ac:dyDescent="0.3">
      <c r="A54" t="s">
        <v>23773</v>
      </c>
      <c r="I54" t="s">
        <v>23779</v>
      </c>
      <c r="Q54" s="12"/>
      <c r="T54" s="2"/>
    </row>
    <row r="55" spans="1:20" x14ac:dyDescent="0.3">
      <c r="A55" s="11" t="s">
        <v>23781</v>
      </c>
      <c r="B55" s="11" t="s">
        <v>23782</v>
      </c>
      <c r="I55" s="11" t="s">
        <v>23781</v>
      </c>
      <c r="J55" s="11" t="s">
        <v>23782</v>
      </c>
      <c r="Q55" s="12"/>
      <c r="T55" s="2"/>
    </row>
    <row r="56" spans="1:20" x14ac:dyDescent="0.3">
      <c r="A56" t="s">
        <v>23788</v>
      </c>
      <c r="B56">
        <f>4315-4226</f>
        <v>89</v>
      </c>
      <c r="I56" t="s">
        <v>23788</v>
      </c>
      <c r="J56">
        <f>4378-4288</f>
        <v>90</v>
      </c>
      <c r="Q56" s="12"/>
      <c r="T56" s="2"/>
    </row>
    <row r="57" spans="1:20" x14ac:dyDescent="0.3">
      <c r="A57" t="s">
        <v>23777</v>
      </c>
      <c r="B57">
        <v>732</v>
      </c>
      <c r="I57" t="s">
        <v>23777</v>
      </c>
      <c r="J57">
        <v>1133</v>
      </c>
      <c r="Q57" s="12"/>
      <c r="T57" s="2"/>
    </row>
    <row r="58" spans="1:20" x14ac:dyDescent="0.3">
      <c r="A58" t="s">
        <v>23774</v>
      </c>
      <c r="B58">
        <v>1722</v>
      </c>
      <c r="I58" t="s">
        <v>23774</v>
      </c>
      <c r="J58">
        <v>1516</v>
      </c>
      <c r="Q58" s="12"/>
      <c r="T58" s="2"/>
    </row>
    <row r="59" spans="1:20" x14ac:dyDescent="0.3">
      <c r="A59" t="s">
        <v>23775</v>
      </c>
      <c r="B59">
        <v>1392</v>
      </c>
      <c r="I59" t="s">
        <v>23775</v>
      </c>
      <c r="J59">
        <v>1282</v>
      </c>
      <c r="Q59" s="12"/>
      <c r="T59" s="2"/>
    </row>
    <row r="60" spans="1:20" x14ac:dyDescent="0.3">
      <c r="A60" t="s">
        <v>23776</v>
      </c>
      <c r="B60">
        <v>357</v>
      </c>
      <c r="I60" t="s">
        <v>23776</v>
      </c>
      <c r="J60">
        <v>343</v>
      </c>
      <c r="Q60" s="12"/>
      <c r="T60" s="2"/>
    </row>
    <row r="61" spans="1:20" x14ac:dyDescent="0.3">
      <c r="A61" t="s">
        <v>23778</v>
      </c>
      <c r="B61">
        <v>23</v>
      </c>
      <c r="I61" t="s">
        <v>23778</v>
      </c>
      <c r="J61">
        <v>14</v>
      </c>
      <c r="Q61" s="12"/>
      <c r="T61" s="2"/>
    </row>
    <row r="62" spans="1:20" x14ac:dyDescent="0.3">
      <c r="A62" s="11" t="s">
        <v>23780</v>
      </c>
      <c r="B62">
        <v>4315</v>
      </c>
      <c r="J62">
        <v>4378</v>
      </c>
      <c r="Q62" s="12"/>
      <c r="T62" s="2"/>
    </row>
    <row r="63" spans="1:20" x14ac:dyDescent="0.3">
      <c r="A63" t="s">
        <v>6</v>
      </c>
      <c r="I63" t="s">
        <v>12</v>
      </c>
      <c r="Q63" s="12"/>
      <c r="T63" s="2"/>
    </row>
    <row r="64" spans="1:20" x14ac:dyDescent="0.3">
      <c r="A64" s="3" t="s">
        <v>23747</v>
      </c>
      <c r="B64" s="3" t="s">
        <v>23750</v>
      </c>
      <c r="I64" s="3" t="s">
        <v>23747</v>
      </c>
      <c r="J64" s="3" t="s">
        <v>23750</v>
      </c>
      <c r="Q64" s="12"/>
      <c r="T64" s="2"/>
    </row>
    <row r="65" spans="1:20" x14ac:dyDescent="0.3">
      <c r="A65" s="2" t="s">
        <v>23751</v>
      </c>
      <c r="B65">
        <v>4093</v>
      </c>
      <c r="I65" s="2" t="s">
        <v>23751</v>
      </c>
      <c r="J65">
        <v>4198</v>
      </c>
      <c r="Q65" s="12"/>
      <c r="T65" s="2"/>
    </row>
    <row r="66" spans="1:20" x14ac:dyDescent="0.3">
      <c r="A66" s="2" t="s">
        <v>23746</v>
      </c>
      <c r="B66">
        <v>123</v>
      </c>
      <c r="I66" s="2" t="s">
        <v>23746</v>
      </c>
      <c r="J66">
        <v>76</v>
      </c>
      <c r="Q66" s="12"/>
      <c r="T66" s="2"/>
    </row>
    <row r="67" spans="1:20" x14ac:dyDescent="0.3">
      <c r="A67" s="2" t="s">
        <v>23752</v>
      </c>
      <c r="B67">
        <v>99</v>
      </c>
      <c r="I67" s="2" t="s">
        <v>23752</v>
      </c>
      <c r="J67">
        <v>104</v>
      </c>
      <c r="Q67" s="12"/>
      <c r="T67" s="2"/>
    </row>
    <row r="68" spans="1:20" x14ac:dyDescent="0.3">
      <c r="A68" s="5" t="s">
        <v>23748</v>
      </c>
      <c r="B68" s="8">
        <v>4315</v>
      </c>
      <c r="I68" s="5" t="s">
        <v>23748</v>
      </c>
      <c r="J68" s="8">
        <v>4378</v>
      </c>
      <c r="Q68" s="12"/>
      <c r="T68" s="2"/>
    </row>
    <row r="69" spans="1:20" x14ac:dyDescent="0.3">
      <c r="Q69" s="12"/>
      <c r="T69" s="2"/>
    </row>
    <row r="70" spans="1:20" x14ac:dyDescent="0.3">
      <c r="Q70" s="12"/>
      <c r="T70" s="2"/>
    </row>
    <row r="71" spans="1:20" x14ac:dyDescent="0.3">
      <c r="A71" s="11" t="s">
        <v>23787</v>
      </c>
      <c r="B71" s="11"/>
      <c r="I71" s="11" t="s">
        <v>12</v>
      </c>
      <c r="J71" s="11"/>
      <c r="Q71" s="12"/>
      <c r="T71" s="2"/>
    </row>
    <row r="72" spans="1:20" x14ac:dyDescent="0.3">
      <c r="A72">
        <v>0</v>
      </c>
      <c r="B72">
        <v>780</v>
      </c>
      <c r="I72">
        <v>0</v>
      </c>
      <c r="J72">
        <v>2873</v>
      </c>
      <c r="Q72" s="12"/>
      <c r="T72" s="2"/>
    </row>
    <row r="73" spans="1:20" x14ac:dyDescent="0.3">
      <c r="A73" t="s">
        <v>23783</v>
      </c>
      <c r="B73">
        <v>1560</v>
      </c>
      <c r="I73" t="s">
        <v>23783</v>
      </c>
      <c r="J73">
        <v>647</v>
      </c>
      <c r="Q73" s="12"/>
      <c r="T73" s="2"/>
    </row>
    <row r="74" spans="1:20" x14ac:dyDescent="0.3">
      <c r="A74" t="s">
        <v>23784</v>
      </c>
      <c r="B74">
        <v>850</v>
      </c>
      <c r="I74" t="s">
        <v>23784</v>
      </c>
      <c r="J74">
        <v>313</v>
      </c>
      <c r="Q74" s="12"/>
      <c r="T74" s="2"/>
    </row>
    <row r="75" spans="1:20" x14ac:dyDescent="0.3">
      <c r="A75" t="s">
        <v>23786</v>
      </c>
      <c r="B75">
        <v>383</v>
      </c>
      <c r="I75" t="s">
        <v>23786</v>
      </c>
      <c r="J75">
        <v>171</v>
      </c>
      <c r="Q75" s="12"/>
      <c r="T75" s="2"/>
    </row>
    <row r="76" spans="1:20" x14ac:dyDescent="0.3">
      <c r="A76" t="s">
        <v>23785</v>
      </c>
      <c r="B76">
        <v>742</v>
      </c>
      <c r="I76" t="s">
        <v>23785</v>
      </c>
      <c r="J76">
        <v>374</v>
      </c>
      <c r="Q76" s="12"/>
      <c r="T76" s="2"/>
    </row>
    <row r="77" spans="1:20" x14ac:dyDescent="0.3">
      <c r="A77" s="11"/>
      <c r="B77" s="11">
        <v>4315</v>
      </c>
      <c r="I77" s="11"/>
      <c r="J77" s="11">
        <v>4378</v>
      </c>
      <c r="Q77" s="12"/>
      <c r="T77" s="2"/>
    </row>
    <row r="78" spans="1:20" x14ac:dyDescent="0.3">
      <c r="Q78" s="12"/>
      <c r="T78" s="2"/>
    </row>
    <row r="79" spans="1:20" x14ac:dyDescent="0.3">
      <c r="A79" t="s">
        <v>23789</v>
      </c>
      <c r="Q79" s="12"/>
      <c r="T79" s="2"/>
    </row>
    <row r="80" spans="1:20" x14ac:dyDescent="0.3">
      <c r="A80" t="s">
        <v>23821</v>
      </c>
      <c r="Q80" s="12"/>
      <c r="T80" s="2"/>
    </row>
    <row r="81" spans="17:20" x14ac:dyDescent="0.3">
      <c r="Q81" s="12"/>
      <c r="T81" s="2"/>
    </row>
    <row r="82" spans="17:20" x14ac:dyDescent="0.3">
      <c r="Q82" s="12"/>
      <c r="T82" s="2"/>
    </row>
    <row r="83" spans="17:20" x14ac:dyDescent="0.3">
      <c r="Q83" s="12"/>
      <c r="T83" s="2"/>
    </row>
    <row r="84" spans="17:20" x14ac:dyDescent="0.3">
      <c r="Q84" s="12"/>
    </row>
    <row r="85" spans="17:20" x14ac:dyDescent="0.3">
      <c r="Q85" s="12"/>
    </row>
    <row r="86" spans="17:20" x14ac:dyDescent="0.3">
      <c r="Q86" s="12"/>
    </row>
    <row r="87" spans="17:20" x14ac:dyDescent="0.3">
      <c r="Q87" s="12"/>
    </row>
    <row r="88" spans="17:20" x14ac:dyDescent="0.3">
      <c r="Q88" s="12"/>
    </row>
    <row r="89" spans="17:20" x14ac:dyDescent="0.3">
      <c r="Q89" s="12"/>
    </row>
    <row r="90" spans="17:20" x14ac:dyDescent="0.3">
      <c r="Q90" s="12"/>
    </row>
    <row r="91" spans="17:20" x14ac:dyDescent="0.3">
      <c r="Q91" s="12"/>
    </row>
    <row r="92" spans="17:20" x14ac:dyDescent="0.3">
      <c r="Q92" s="12"/>
    </row>
    <row r="93" spans="17:20" x14ac:dyDescent="0.3">
      <c r="Q93" s="12"/>
    </row>
    <row r="94" spans="17:20" x14ac:dyDescent="0.3">
      <c r="Q94" s="12"/>
    </row>
    <row r="95" spans="17:20" x14ac:dyDescent="0.3">
      <c r="Q95" s="12"/>
    </row>
    <row r="96" spans="17:20" x14ac:dyDescent="0.3">
      <c r="Q96" s="12"/>
    </row>
    <row r="97" spans="17:17" x14ac:dyDescent="0.3">
      <c r="Q97" s="12"/>
    </row>
    <row r="98" spans="17:17" x14ac:dyDescent="0.3">
      <c r="Q98" s="12"/>
    </row>
    <row r="99" spans="17:17" x14ac:dyDescent="0.3">
      <c r="Q99" s="12"/>
    </row>
    <row r="100" spans="17:17" x14ac:dyDescent="0.3">
      <c r="Q100" s="12"/>
    </row>
    <row r="101" spans="17:17" x14ac:dyDescent="0.3">
      <c r="Q101" s="12"/>
    </row>
    <row r="102" spans="17:17" x14ac:dyDescent="0.3">
      <c r="Q102" s="12"/>
    </row>
    <row r="103" spans="17:17" x14ac:dyDescent="0.3">
      <c r="Q103" s="12"/>
    </row>
    <row r="104" spans="17:17" x14ac:dyDescent="0.3">
      <c r="Q104" s="12"/>
    </row>
    <row r="105" spans="17:17" x14ac:dyDescent="0.3">
      <c r="Q105" s="12"/>
    </row>
    <row r="106" spans="17:17" x14ac:dyDescent="0.3">
      <c r="Q106" s="12"/>
    </row>
    <row r="107" spans="17:17" x14ac:dyDescent="0.3">
      <c r="Q107" s="12"/>
    </row>
    <row r="108" spans="17:17" x14ac:dyDescent="0.3">
      <c r="Q108" s="12"/>
    </row>
    <row r="109" spans="17:17" x14ac:dyDescent="0.3">
      <c r="Q109" s="12"/>
    </row>
    <row r="110" spans="17:17" x14ac:dyDescent="0.3">
      <c r="Q110" s="12"/>
    </row>
    <row r="111" spans="17:17" x14ac:dyDescent="0.3">
      <c r="Q111" s="12"/>
    </row>
    <row r="112" spans="17:17" x14ac:dyDescent="0.3">
      <c r="Q112" s="12"/>
    </row>
    <row r="113" spans="17:17" x14ac:dyDescent="0.3">
      <c r="Q113" s="12"/>
    </row>
    <row r="114" spans="17:17" x14ac:dyDescent="0.3">
      <c r="Q114" s="12"/>
    </row>
    <row r="115" spans="17:17" x14ac:dyDescent="0.3">
      <c r="Q115" s="12"/>
    </row>
    <row r="116" spans="17:17" x14ac:dyDescent="0.3">
      <c r="Q116" s="12"/>
    </row>
    <row r="117" spans="17:17" x14ac:dyDescent="0.3">
      <c r="Q117" s="12"/>
    </row>
    <row r="118" spans="17:17" x14ac:dyDescent="0.3">
      <c r="Q118" s="12"/>
    </row>
    <row r="119" spans="17:17" x14ac:dyDescent="0.3">
      <c r="Q119" s="12"/>
    </row>
    <row r="120" spans="17:17" x14ac:dyDescent="0.3">
      <c r="Q120" s="12"/>
    </row>
    <row r="121" spans="17:17" x14ac:dyDescent="0.3">
      <c r="Q121" s="12"/>
    </row>
    <row r="122" spans="17:17" x14ac:dyDescent="0.3">
      <c r="Q122" s="12"/>
    </row>
    <row r="123" spans="17:17" x14ac:dyDescent="0.3">
      <c r="Q123" s="12"/>
    </row>
    <row r="124" spans="17:17" x14ac:dyDescent="0.3">
      <c r="Q124" s="12"/>
    </row>
    <row r="125" spans="17:17" x14ac:dyDescent="0.3">
      <c r="Q125" s="12"/>
    </row>
    <row r="126" spans="17:17" x14ac:dyDescent="0.3">
      <c r="Q126" s="12"/>
    </row>
    <row r="127" spans="17:17" x14ac:dyDescent="0.3">
      <c r="Q127" s="12"/>
    </row>
    <row r="128" spans="17:17" x14ac:dyDescent="0.3">
      <c r="Q128" s="12"/>
    </row>
    <row r="129" spans="17:17" x14ac:dyDescent="0.3">
      <c r="Q129" s="12"/>
    </row>
    <row r="130" spans="17:17" x14ac:dyDescent="0.3">
      <c r="Q130" s="12"/>
    </row>
    <row r="131" spans="17:17" x14ac:dyDescent="0.3">
      <c r="Q131" s="12"/>
    </row>
    <row r="132" spans="17:17" x14ac:dyDescent="0.3">
      <c r="Q132" s="12"/>
    </row>
    <row r="133" spans="17:17" x14ac:dyDescent="0.3">
      <c r="Q133" s="12"/>
    </row>
    <row r="134" spans="17:17" x14ac:dyDescent="0.3">
      <c r="Q134" s="12"/>
    </row>
    <row r="135" spans="17:17" x14ac:dyDescent="0.3">
      <c r="Q135" s="12"/>
    </row>
    <row r="136" spans="17:17" x14ac:dyDescent="0.3">
      <c r="Q136" s="12"/>
    </row>
    <row r="137" spans="17:17" x14ac:dyDescent="0.3">
      <c r="Q137" s="12"/>
    </row>
    <row r="138" spans="17:17" x14ac:dyDescent="0.3">
      <c r="Q138" s="12"/>
    </row>
    <row r="139" spans="17:17" x14ac:dyDescent="0.3">
      <c r="Q139" s="12"/>
    </row>
    <row r="140" spans="17:17" x14ac:dyDescent="0.3">
      <c r="Q140" s="12"/>
    </row>
    <row r="141" spans="17:17" x14ac:dyDescent="0.3">
      <c r="Q141" s="12"/>
    </row>
    <row r="142" spans="17:17" x14ac:dyDescent="0.3">
      <c r="Q142" s="12"/>
    </row>
    <row r="143" spans="17:17" x14ac:dyDescent="0.3">
      <c r="Q143" s="12"/>
    </row>
    <row r="144" spans="17:17" x14ac:dyDescent="0.3">
      <c r="Q144" s="12"/>
    </row>
    <row r="145" spans="17:17" x14ac:dyDescent="0.3">
      <c r="Q145" s="12"/>
    </row>
    <row r="146" spans="17:17" x14ac:dyDescent="0.3">
      <c r="Q146" s="12"/>
    </row>
    <row r="147" spans="17:17" x14ac:dyDescent="0.3">
      <c r="Q147" s="12"/>
    </row>
    <row r="148" spans="17:17" x14ac:dyDescent="0.3">
      <c r="Q148" s="12"/>
    </row>
    <row r="149" spans="17:17" x14ac:dyDescent="0.3">
      <c r="Q149" s="12"/>
    </row>
    <row r="150" spans="17:17" x14ac:dyDescent="0.3">
      <c r="Q150" s="12"/>
    </row>
    <row r="151" spans="17:17" x14ac:dyDescent="0.3">
      <c r="Q151" s="12"/>
    </row>
    <row r="152" spans="17:17" x14ac:dyDescent="0.3">
      <c r="Q152" s="12"/>
    </row>
    <row r="153" spans="17:17" x14ac:dyDescent="0.3">
      <c r="Q153" s="12"/>
    </row>
    <row r="154" spans="17:17" x14ac:dyDescent="0.3">
      <c r="Q154" s="12"/>
    </row>
    <row r="155" spans="17:17" x14ac:dyDescent="0.3">
      <c r="Q155" s="12"/>
    </row>
    <row r="156" spans="17:17" x14ac:dyDescent="0.3">
      <c r="Q156" s="12"/>
    </row>
    <row r="157" spans="17:17" x14ac:dyDescent="0.3">
      <c r="Q157" s="12"/>
    </row>
    <row r="158" spans="17:17" x14ac:dyDescent="0.3">
      <c r="Q158" s="12"/>
    </row>
    <row r="159" spans="17:17" x14ac:dyDescent="0.3">
      <c r="Q159" s="12"/>
    </row>
    <row r="160" spans="17:17" x14ac:dyDescent="0.3">
      <c r="Q160" s="12"/>
    </row>
    <row r="161" spans="17:17" x14ac:dyDescent="0.3">
      <c r="Q161" s="12"/>
    </row>
    <row r="162" spans="17:17" x14ac:dyDescent="0.3">
      <c r="Q162" s="12"/>
    </row>
    <row r="163" spans="17:17" x14ac:dyDescent="0.3">
      <c r="Q163" s="12"/>
    </row>
    <row r="164" spans="17:17" x14ac:dyDescent="0.3">
      <c r="Q164" s="12"/>
    </row>
    <row r="165" spans="17:17" x14ac:dyDescent="0.3">
      <c r="Q165" s="12"/>
    </row>
    <row r="166" spans="17:17" x14ac:dyDescent="0.3">
      <c r="Q166" s="12"/>
    </row>
    <row r="167" spans="17:17" x14ac:dyDescent="0.3">
      <c r="Q167" s="12"/>
    </row>
    <row r="168" spans="17:17" x14ac:dyDescent="0.3">
      <c r="Q168" s="12"/>
    </row>
    <row r="169" spans="17:17" x14ac:dyDescent="0.3">
      <c r="Q169" s="12"/>
    </row>
    <row r="170" spans="17:17" x14ac:dyDescent="0.3">
      <c r="Q170" s="12"/>
    </row>
    <row r="171" spans="17:17" x14ac:dyDescent="0.3">
      <c r="Q171" s="12"/>
    </row>
    <row r="172" spans="17:17" x14ac:dyDescent="0.3">
      <c r="Q172" s="12"/>
    </row>
    <row r="173" spans="17:17" x14ac:dyDescent="0.3">
      <c r="Q173" s="12"/>
    </row>
    <row r="174" spans="17:17" x14ac:dyDescent="0.3">
      <c r="Q174" s="12"/>
    </row>
    <row r="175" spans="17:17" x14ac:dyDescent="0.3">
      <c r="Q175" s="12"/>
    </row>
    <row r="176" spans="17:17" x14ac:dyDescent="0.3">
      <c r="Q176" s="12"/>
    </row>
    <row r="177" spans="17:17" x14ac:dyDescent="0.3">
      <c r="Q177" s="12"/>
    </row>
    <row r="178" spans="17:17" x14ac:dyDescent="0.3">
      <c r="Q178" s="12"/>
    </row>
    <row r="179" spans="17:17" x14ac:dyDescent="0.3">
      <c r="Q179" s="12"/>
    </row>
    <row r="180" spans="17:17" x14ac:dyDescent="0.3">
      <c r="Q180" s="12"/>
    </row>
    <row r="181" spans="17:17" x14ac:dyDescent="0.3">
      <c r="Q181" s="12"/>
    </row>
    <row r="182" spans="17:17" x14ac:dyDescent="0.3">
      <c r="Q182" s="12"/>
    </row>
    <row r="183" spans="17:17" x14ac:dyDescent="0.3">
      <c r="Q183" s="12"/>
    </row>
    <row r="184" spans="17:17" x14ac:dyDescent="0.3">
      <c r="Q184" s="12"/>
    </row>
    <row r="185" spans="17:17" x14ac:dyDescent="0.3">
      <c r="Q185" s="12"/>
    </row>
    <row r="186" spans="17:17" x14ac:dyDescent="0.3">
      <c r="Q186" s="12"/>
    </row>
    <row r="187" spans="17:17" x14ac:dyDescent="0.3">
      <c r="Q187" s="12"/>
    </row>
    <row r="188" spans="17:17" x14ac:dyDescent="0.3">
      <c r="Q188" s="12"/>
    </row>
    <row r="189" spans="17:17" x14ac:dyDescent="0.3">
      <c r="Q189" s="12"/>
    </row>
    <row r="190" spans="17:17" x14ac:dyDescent="0.3">
      <c r="Q190" s="12"/>
    </row>
    <row r="191" spans="17:17" x14ac:dyDescent="0.3">
      <c r="Q191" s="12"/>
    </row>
    <row r="192" spans="17:17" x14ac:dyDescent="0.3">
      <c r="Q192" s="12"/>
    </row>
    <row r="193" spans="17:17" x14ac:dyDescent="0.3">
      <c r="Q193" s="12"/>
    </row>
    <row r="194" spans="17:17" x14ac:dyDescent="0.3">
      <c r="Q194" s="12"/>
    </row>
    <row r="195" spans="17:17" x14ac:dyDescent="0.3">
      <c r="Q195" s="12"/>
    </row>
    <row r="196" spans="17:17" x14ac:dyDescent="0.3">
      <c r="Q196" s="12"/>
    </row>
    <row r="197" spans="17:17" x14ac:dyDescent="0.3">
      <c r="Q197" s="12"/>
    </row>
    <row r="198" spans="17:17" x14ac:dyDescent="0.3">
      <c r="Q198" s="12"/>
    </row>
    <row r="199" spans="17:17" x14ac:dyDescent="0.3">
      <c r="Q199" s="12"/>
    </row>
    <row r="200" spans="17:17" x14ac:dyDescent="0.3">
      <c r="Q200" s="12"/>
    </row>
    <row r="201" spans="17:17" x14ac:dyDescent="0.3">
      <c r="Q201" s="12"/>
    </row>
    <row r="202" spans="17:17" x14ac:dyDescent="0.3">
      <c r="Q202" s="12"/>
    </row>
    <row r="203" spans="17:17" x14ac:dyDescent="0.3">
      <c r="Q203" s="12"/>
    </row>
    <row r="204" spans="17:17" x14ac:dyDescent="0.3">
      <c r="Q204" s="12"/>
    </row>
    <row r="205" spans="17:17" x14ac:dyDescent="0.3">
      <c r="Q205" s="12"/>
    </row>
    <row r="206" spans="17:17" x14ac:dyDescent="0.3">
      <c r="Q206" s="12"/>
    </row>
    <row r="207" spans="17:17" x14ac:dyDescent="0.3">
      <c r="Q207" s="12"/>
    </row>
    <row r="208" spans="17:17" x14ac:dyDescent="0.3">
      <c r="Q208" s="12"/>
    </row>
    <row r="209" spans="17:17" x14ac:dyDescent="0.3">
      <c r="Q209" s="12"/>
    </row>
    <row r="210" spans="17:17" x14ac:dyDescent="0.3">
      <c r="Q210" s="12"/>
    </row>
    <row r="211" spans="17:17" x14ac:dyDescent="0.3">
      <c r="Q211" s="12"/>
    </row>
    <row r="212" spans="17:17" x14ac:dyDescent="0.3">
      <c r="Q212" s="12"/>
    </row>
    <row r="213" spans="17:17" x14ac:dyDescent="0.3">
      <c r="Q213" s="12"/>
    </row>
    <row r="214" spans="17:17" x14ac:dyDescent="0.3">
      <c r="Q214" s="12"/>
    </row>
    <row r="215" spans="17:17" x14ac:dyDescent="0.3">
      <c r="Q215" s="12"/>
    </row>
    <row r="216" spans="17:17" x14ac:dyDescent="0.3">
      <c r="Q216" s="12"/>
    </row>
    <row r="217" spans="17:17" x14ac:dyDescent="0.3">
      <c r="Q217" s="12"/>
    </row>
    <row r="218" spans="17:17" x14ac:dyDescent="0.3">
      <c r="Q218" s="12"/>
    </row>
    <row r="219" spans="17:17" x14ac:dyDescent="0.3">
      <c r="Q219" s="12"/>
    </row>
    <row r="220" spans="17:17" x14ac:dyDescent="0.3">
      <c r="Q220" s="12"/>
    </row>
    <row r="221" spans="17:17" x14ac:dyDescent="0.3">
      <c r="Q221" s="12"/>
    </row>
    <row r="222" spans="17:17" x14ac:dyDescent="0.3">
      <c r="Q222" s="12"/>
    </row>
    <row r="223" spans="17:17" x14ac:dyDescent="0.3">
      <c r="Q223" s="12"/>
    </row>
    <row r="224" spans="17:17" x14ac:dyDescent="0.3">
      <c r="Q224" s="12"/>
    </row>
    <row r="225" spans="17:17" x14ac:dyDescent="0.3">
      <c r="Q225" s="12"/>
    </row>
    <row r="226" spans="17:17" x14ac:dyDescent="0.3">
      <c r="Q226" s="12"/>
    </row>
    <row r="227" spans="17:17" x14ac:dyDescent="0.3">
      <c r="Q227" s="12"/>
    </row>
    <row r="228" spans="17:17" x14ac:dyDescent="0.3">
      <c r="Q228" s="12"/>
    </row>
    <row r="229" spans="17:17" x14ac:dyDescent="0.3">
      <c r="Q229" s="12"/>
    </row>
    <row r="230" spans="17:17" x14ac:dyDescent="0.3">
      <c r="Q230" s="12"/>
    </row>
    <row r="231" spans="17:17" x14ac:dyDescent="0.3">
      <c r="Q231" s="12"/>
    </row>
    <row r="232" spans="17:17" x14ac:dyDescent="0.3">
      <c r="Q232" s="12"/>
    </row>
    <row r="233" spans="17:17" x14ac:dyDescent="0.3">
      <c r="Q233" s="12"/>
    </row>
    <row r="234" spans="17:17" x14ac:dyDescent="0.3">
      <c r="Q234" s="12"/>
    </row>
    <row r="235" spans="17:17" x14ac:dyDescent="0.3">
      <c r="Q235" s="12"/>
    </row>
    <row r="236" spans="17:17" x14ac:dyDescent="0.3">
      <c r="Q236" s="12"/>
    </row>
    <row r="237" spans="17:17" x14ac:dyDescent="0.3">
      <c r="Q237" s="12"/>
    </row>
    <row r="238" spans="17:17" x14ac:dyDescent="0.3">
      <c r="Q238" s="12"/>
    </row>
    <row r="239" spans="17:17" x14ac:dyDescent="0.3">
      <c r="Q239" s="12"/>
    </row>
    <row r="240" spans="17:17" x14ac:dyDescent="0.3">
      <c r="Q240" s="12"/>
    </row>
    <row r="241" spans="17:17" x14ac:dyDescent="0.3">
      <c r="Q241" s="12"/>
    </row>
    <row r="242" spans="17:17" x14ac:dyDescent="0.3">
      <c r="Q242" s="12"/>
    </row>
    <row r="243" spans="17:17" x14ac:dyDescent="0.3">
      <c r="Q243" s="12"/>
    </row>
    <row r="244" spans="17:17" x14ac:dyDescent="0.3">
      <c r="Q244" s="12"/>
    </row>
    <row r="245" spans="17:17" x14ac:dyDescent="0.3">
      <c r="Q245" s="12"/>
    </row>
    <row r="246" spans="17:17" x14ac:dyDescent="0.3">
      <c r="Q246" s="12"/>
    </row>
    <row r="247" spans="17:17" x14ac:dyDescent="0.3">
      <c r="Q247" s="12"/>
    </row>
    <row r="248" spans="17:17" x14ac:dyDescent="0.3">
      <c r="Q248" s="12"/>
    </row>
    <row r="249" spans="17:17" x14ac:dyDescent="0.3">
      <c r="Q249" s="12"/>
    </row>
    <row r="250" spans="17:17" x14ac:dyDescent="0.3">
      <c r="Q250" s="12"/>
    </row>
    <row r="251" spans="17:17" x14ac:dyDescent="0.3">
      <c r="Q251" s="12"/>
    </row>
    <row r="252" spans="17:17" x14ac:dyDescent="0.3">
      <c r="Q252" s="12"/>
    </row>
    <row r="253" spans="17:17" x14ac:dyDescent="0.3">
      <c r="Q253" s="12"/>
    </row>
    <row r="254" spans="17:17" x14ac:dyDescent="0.3">
      <c r="Q254" s="12"/>
    </row>
    <row r="255" spans="17:17" x14ac:dyDescent="0.3">
      <c r="Q255" s="12"/>
    </row>
    <row r="256" spans="17:17" x14ac:dyDescent="0.3">
      <c r="Q256" s="12"/>
    </row>
    <row r="257" spans="17:17" x14ac:dyDescent="0.3">
      <c r="Q257" s="12"/>
    </row>
    <row r="258" spans="17:17" x14ac:dyDescent="0.3">
      <c r="Q258" s="12"/>
    </row>
    <row r="259" spans="17:17" x14ac:dyDescent="0.3">
      <c r="Q259" s="12"/>
    </row>
    <row r="260" spans="17:17" x14ac:dyDescent="0.3">
      <c r="Q260" s="12"/>
    </row>
    <row r="261" spans="17:17" x14ac:dyDescent="0.3">
      <c r="Q261" s="12"/>
    </row>
    <row r="262" spans="17:17" x14ac:dyDescent="0.3">
      <c r="Q262" s="12"/>
    </row>
    <row r="263" spans="17:17" x14ac:dyDescent="0.3">
      <c r="Q263" s="12"/>
    </row>
    <row r="264" spans="17:17" x14ac:dyDescent="0.3">
      <c r="Q264" s="12"/>
    </row>
    <row r="265" spans="17:17" x14ac:dyDescent="0.3">
      <c r="Q265" s="12"/>
    </row>
    <row r="266" spans="17:17" x14ac:dyDescent="0.3">
      <c r="Q266" s="12"/>
    </row>
    <row r="267" spans="17:17" x14ac:dyDescent="0.3">
      <c r="Q267" s="12"/>
    </row>
    <row r="268" spans="17:17" x14ac:dyDescent="0.3">
      <c r="Q268" s="12"/>
    </row>
    <row r="269" spans="17:17" x14ac:dyDescent="0.3">
      <c r="Q269" s="12"/>
    </row>
    <row r="270" spans="17:17" x14ac:dyDescent="0.3">
      <c r="Q270" s="12"/>
    </row>
    <row r="271" spans="17:17" x14ac:dyDescent="0.3">
      <c r="Q271" s="12"/>
    </row>
    <row r="272" spans="17:17" x14ac:dyDescent="0.3">
      <c r="Q272" s="12"/>
    </row>
    <row r="273" spans="17:17" x14ac:dyDescent="0.3">
      <c r="Q273" s="12"/>
    </row>
    <row r="274" spans="17:17" x14ac:dyDescent="0.3">
      <c r="Q274" s="12"/>
    </row>
    <row r="275" spans="17:17" x14ac:dyDescent="0.3">
      <c r="Q275" s="12"/>
    </row>
    <row r="276" spans="17:17" x14ac:dyDescent="0.3">
      <c r="Q276" s="12"/>
    </row>
    <row r="277" spans="17:17" x14ac:dyDescent="0.3">
      <c r="Q277" s="12"/>
    </row>
    <row r="278" spans="17:17" x14ac:dyDescent="0.3">
      <c r="Q278" s="12"/>
    </row>
    <row r="279" spans="17:17" x14ac:dyDescent="0.3">
      <c r="Q279" s="12"/>
    </row>
    <row r="280" spans="17:17" x14ac:dyDescent="0.3">
      <c r="Q280" s="12"/>
    </row>
    <row r="281" spans="17:17" x14ac:dyDescent="0.3">
      <c r="Q281" s="12"/>
    </row>
    <row r="282" spans="17:17" x14ac:dyDescent="0.3">
      <c r="Q282" s="12"/>
    </row>
    <row r="283" spans="17:17" x14ac:dyDescent="0.3">
      <c r="Q283" s="12"/>
    </row>
    <row r="284" spans="17:17" x14ac:dyDescent="0.3">
      <c r="Q284" s="12"/>
    </row>
    <row r="285" spans="17:17" x14ac:dyDescent="0.3">
      <c r="Q285" s="12"/>
    </row>
    <row r="286" spans="17:17" x14ac:dyDescent="0.3">
      <c r="Q286" s="12"/>
    </row>
    <row r="287" spans="17:17" x14ac:dyDescent="0.3">
      <c r="Q287" s="12"/>
    </row>
    <row r="288" spans="17:17" x14ac:dyDescent="0.3">
      <c r="Q288" s="12"/>
    </row>
    <row r="289" spans="17:17" x14ac:dyDescent="0.3">
      <c r="Q289" s="12"/>
    </row>
    <row r="290" spans="17:17" x14ac:dyDescent="0.3">
      <c r="Q290" s="12"/>
    </row>
    <row r="291" spans="17:17" x14ac:dyDescent="0.3">
      <c r="Q291" s="12"/>
    </row>
    <row r="292" spans="17:17" x14ac:dyDescent="0.3">
      <c r="Q292" s="12"/>
    </row>
    <row r="293" spans="17:17" x14ac:dyDescent="0.3">
      <c r="Q293" s="12"/>
    </row>
    <row r="294" spans="17:17" x14ac:dyDescent="0.3">
      <c r="Q294" s="12"/>
    </row>
    <row r="295" spans="17:17" x14ac:dyDescent="0.3">
      <c r="Q295" s="12"/>
    </row>
    <row r="296" spans="17:17" x14ac:dyDescent="0.3">
      <c r="Q296" s="12"/>
    </row>
    <row r="297" spans="17:17" x14ac:dyDescent="0.3">
      <c r="Q297" s="12"/>
    </row>
    <row r="298" spans="17:17" x14ac:dyDescent="0.3">
      <c r="Q298" s="12"/>
    </row>
    <row r="299" spans="17:17" x14ac:dyDescent="0.3">
      <c r="Q299" s="12"/>
    </row>
    <row r="300" spans="17:17" x14ac:dyDescent="0.3">
      <c r="Q300" s="12"/>
    </row>
    <row r="301" spans="17:17" x14ac:dyDescent="0.3">
      <c r="Q301" s="12"/>
    </row>
    <row r="302" spans="17:17" x14ac:dyDescent="0.3">
      <c r="Q302" s="12"/>
    </row>
    <row r="303" spans="17:17" x14ac:dyDescent="0.3">
      <c r="Q303" s="12"/>
    </row>
    <row r="304" spans="17:17" x14ac:dyDescent="0.3">
      <c r="Q304" s="12"/>
    </row>
    <row r="305" spans="17:17" x14ac:dyDescent="0.3">
      <c r="Q305" s="12"/>
    </row>
    <row r="306" spans="17:17" x14ac:dyDescent="0.3">
      <c r="Q306" s="12"/>
    </row>
    <row r="307" spans="17:17" x14ac:dyDescent="0.3">
      <c r="Q307" s="12"/>
    </row>
    <row r="308" spans="17:17" x14ac:dyDescent="0.3">
      <c r="Q308" s="12"/>
    </row>
    <row r="309" spans="17:17" x14ac:dyDescent="0.3">
      <c r="Q309" s="12"/>
    </row>
    <row r="310" spans="17:17" x14ac:dyDescent="0.3">
      <c r="Q310" s="12"/>
    </row>
    <row r="311" spans="17:17" x14ac:dyDescent="0.3">
      <c r="Q311" s="12"/>
    </row>
    <row r="312" spans="17:17" x14ac:dyDescent="0.3">
      <c r="Q312" s="12"/>
    </row>
    <row r="313" spans="17:17" x14ac:dyDescent="0.3">
      <c r="Q313" s="12"/>
    </row>
    <row r="314" spans="17:17" x14ac:dyDescent="0.3">
      <c r="Q314" s="12"/>
    </row>
    <row r="315" spans="17:17" x14ac:dyDescent="0.3">
      <c r="Q315" s="12"/>
    </row>
    <row r="316" spans="17:17" x14ac:dyDescent="0.3">
      <c r="Q316" s="12"/>
    </row>
    <row r="317" spans="17:17" x14ac:dyDescent="0.3">
      <c r="Q317" s="12"/>
    </row>
    <row r="318" spans="17:17" x14ac:dyDescent="0.3">
      <c r="Q318" s="12"/>
    </row>
    <row r="319" spans="17:17" x14ac:dyDescent="0.3">
      <c r="Q319" s="12"/>
    </row>
    <row r="320" spans="17:17" x14ac:dyDescent="0.3">
      <c r="Q320" s="12"/>
    </row>
    <row r="321" spans="17:17" x14ac:dyDescent="0.3">
      <c r="Q321" s="12"/>
    </row>
    <row r="322" spans="17:17" x14ac:dyDescent="0.3">
      <c r="Q322" s="12"/>
    </row>
    <row r="323" spans="17:17" x14ac:dyDescent="0.3">
      <c r="Q323" s="12"/>
    </row>
    <row r="324" spans="17:17" x14ac:dyDescent="0.3">
      <c r="Q324" s="12"/>
    </row>
    <row r="325" spans="17:17" x14ac:dyDescent="0.3">
      <c r="Q325" s="12"/>
    </row>
    <row r="326" spans="17:17" x14ac:dyDescent="0.3">
      <c r="Q326" s="12"/>
    </row>
    <row r="327" spans="17:17" x14ac:dyDescent="0.3">
      <c r="Q327" s="12"/>
    </row>
    <row r="328" spans="17:17" x14ac:dyDescent="0.3">
      <c r="Q328" s="12"/>
    </row>
    <row r="329" spans="17:17" x14ac:dyDescent="0.3">
      <c r="Q329" s="12"/>
    </row>
    <row r="330" spans="17:17" x14ac:dyDescent="0.3">
      <c r="Q330" s="12"/>
    </row>
    <row r="331" spans="17:17" x14ac:dyDescent="0.3">
      <c r="Q331" s="12"/>
    </row>
    <row r="332" spans="17:17" x14ac:dyDescent="0.3">
      <c r="Q332" s="12"/>
    </row>
    <row r="333" spans="17:17" x14ac:dyDescent="0.3">
      <c r="Q333" s="12"/>
    </row>
    <row r="334" spans="17:17" x14ac:dyDescent="0.3">
      <c r="Q334" s="12"/>
    </row>
    <row r="335" spans="17:17" x14ac:dyDescent="0.3">
      <c r="Q335" s="12"/>
    </row>
    <row r="336" spans="17:17" x14ac:dyDescent="0.3">
      <c r="Q336" s="12"/>
    </row>
    <row r="337" spans="17:17" x14ac:dyDescent="0.3">
      <c r="Q337" s="12"/>
    </row>
    <row r="338" spans="17:17" x14ac:dyDescent="0.3">
      <c r="Q338" s="12"/>
    </row>
    <row r="339" spans="17:17" x14ac:dyDescent="0.3">
      <c r="Q339" s="12"/>
    </row>
    <row r="340" spans="17:17" x14ac:dyDescent="0.3">
      <c r="Q340" s="12"/>
    </row>
    <row r="341" spans="17:17" x14ac:dyDescent="0.3">
      <c r="Q341" s="12"/>
    </row>
    <row r="342" spans="17:17" x14ac:dyDescent="0.3">
      <c r="Q342" s="12"/>
    </row>
    <row r="343" spans="17:17" x14ac:dyDescent="0.3">
      <c r="Q343" s="12"/>
    </row>
    <row r="344" spans="17:17" x14ac:dyDescent="0.3">
      <c r="Q344" s="12"/>
    </row>
    <row r="345" spans="17:17" x14ac:dyDescent="0.3">
      <c r="Q345" s="12"/>
    </row>
    <row r="346" spans="17:17" x14ac:dyDescent="0.3">
      <c r="Q346" s="12"/>
    </row>
    <row r="347" spans="17:17" x14ac:dyDescent="0.3">
      <c r="Q347" s="12"/>
    </row>
    <row r="348" spans="17:17" x14ac:dyDescent="0.3">
      <c r="Q348" s="12"/>
    </row>
    <row r="349" spans="17:17" x14ac:dyDescent="0.3">
      <c r="Q349" s="12"/>
    </row>
    <row r="350" spans="17:17" x14ac:dyDescent="0.3">
      <c r="Q350" s="12"/>
    </row>
    <row r="351" spans="17:17" x14ac:dyDescent="0.3">
      <c r="Q351" s="12"/>
    </row>
    <row r="352" spans="17:17" x14ac:dyDescent="0.3">
      <c r="Q352" s="12"/>
    </row>
    <row r="353" spans="17:17" x14ac:dyDescent="0.3">
      <c r="Q353" s="12"/>
    </row>
    <row r="354" spans="17:17" x14ac:dyDescent="0.3">
      <c r="Q354" s="12"/>
    </row>
    <row r="355" spans="17:17" x14ac:dyDescent="0.3">
      <c r="Q355" s="12"/>
    </row>
    <row r="356" spans="17:17" x14ac:dyDescent="0.3">
      <c r="Q356" s="12"/>
    </row>
    <row r="357" spans="17:17" x14ac:dyDescent="0.3">
      <c r="Q357" s="12"/>
    </row>
    <row r="358" spans="17:17" x14ac:dyDescent="0.3">
      <c r="Q358" s="12"/>
    </row>
    <row r="359" spans="17:17" x14ac:dyDescent="0.3">
      <c r="Q359" s="12"/>
    </row>
    <row r="360" spans="17:17" x14ac:dyDescent="0.3">
      <c r="Q360" s="12"/>
    </row>
    <row r="361" spans="17:17" x14ac:dyDescent="0.3">
      <c r="Q361" s="12"/>
    </row>
    <row r="362" spans="17:17" x14ac:dyDescent="0.3">
      <c r="Q362" s="12"/>
    </row>
    <row r="363" spans="17:17" x14ac:dyDescent="0.3">
      <c r="Q363" s="12"/>
    </row>
    <row r="364" spans="17:17" x14ac:dyDescent="0.3">
      <c r="Q364" s="12"/>
    </row>
    <row r="365" spans="17:17" x14ac:dyDescent="0.3">
      <c r="Q365" s="12"/>
    </row>
    <row r="366" spans="17:17" x14ac:dyDescent="0.3">
      <c r="Q366" s="12"/>
    </row>
    <row r="367" spans="17:17" x14ac:dyDescent="0.3">
      <c r="Q367" s="12"/>
    </row>
    <row r="368" spans="17:17" x14ac:dyDescent="0.3">
      <c r="Q368" s="12"/>
    </row>
    <row r="369" spans="17:17" x14ac:dyDescent="0.3">
      <c r="Q369" s="12"/>
    </row>
    <row r="370" spans="17:17" x14ac:dyDescent="0.3">
      <c r="Q370" s="12"/>
    </row>
    <row r="371" spans="17:17" x14ac:dyDescent="0.3">
      <c r="Q371" s="12"/>
    </row>
    <row r="372" spans="17:17" x14ac:dyDescent="0.3">
      <c r="Q372" s="12"/>
    </row>
    <row r="373" spans="17:17" x14ac:dyDescent="0.3">
      <c r="Q373" s="12"/>
    </row>
    <row r="374" spans="17:17" x14ac:dyDescent="0.3">
      <c r="Q374" s="12"/>
    </row>
    <row r="375" spans="17:17" x14ac:dyDescent="0.3">
      <c r="Q375" s="12"/>
    </row>
    <row r="376" spans="17:17" x14ac:dyDescent="0.3">
      <c r="Q376" s="12"/>
    </row>
    <row r="377" spans="17:17" x14ac:dyDescent="0.3">
      <c r="Q377" s="12"/>
    </row>
    <row r="378" spans="17:17" x14ac:dyDescent="0.3">
      <c r="Q378" s="12"/>
    </row>
    <row r="379" spans="17:17" x14ac:dyDescent="0.3">
      <c r="Q379" s="12"/>
    </row>
    <row r="380" spans="17:17" x14ac:dyDescent="0.3">
      <c r="Q380" s="12"/>
    </row>
    <row r="381" spans="17:17" x14ac:dyDescent="0.3">
      <c r="Q381" s="12"/>
    </row>
    <row r="382" spans="17:17" x14ac:dyDescent="0.3">
      <c r="Q382" s="12"/>
    </row>
    <row r="383" spans="17:17" x14ac:dyDescent="0.3">
      <c r="Q383" s="12"/>
    </row>
    <row r="384" spans="17:17" x14ac:dyDescent="0.3">
      <c r="Q384" s="12"/>
    </row>
    <row r="385" spans="17:17" x14ac:dyDescent="0.3">
      <c r="Q385" s="12"/>
    </row>
    <row r="386" spans="17:17" x14ac:dyDescent="0.3">
      <c r="Q386" s="12"/>
    </row>
    <row r="387" spans="17:17" x14ac:dyDescent="0.3">
      <c r="Q387" s="12"/>
    </row>
    <row r="388" spans="17:17" x14ac:dyDescent="0.3">
      <c r="Q388" s="12"/>
    </row>
    <row r="389" spans="17:17" x14ac:dyDescent="0.3">
      <c r="Q389" s="12"/>
    </row>
    <row r="390" spans="17:17" x14ac:dyDescent="0.3">
      <c r="Q390" s="12"/>
    </row>
    <row r="391" spans="17:17" x14ac:dyDescent="0.3">
      <c r="Q391" s="12"/>
    </row>
    <row r="392" spans="17:17" x14ac:dyDescent="0.3">
      <c r="Q392" s="12"/>
    </row>
    <row r="393" spans="17:17" x14ac:dyDescent="0.3">
      <c r="Q393" s="12"/>
    </row>
    <row r="394" spans="17:17" x14ac:dyDescent="0.3">
      <c r="Q394" s="12"/>
    </row>
    <row r="395" spans="17:17" x14ac:dyDescent="0.3">
      <c r="Q395" s="12"/>
    </row>
    <row r="396" spans="17:17" x14ac:dyDescent="0.3">
      <c r="Q396" s="12"/>
    </row>
    <row r="397" spans="17:17" x14ac:dyDescent="0.3">
      <c r="Q397" s="12"/>
    </row>
    <row r="398" spans="17:17" x14ac:dyDescent="0.3">
      <c r="Q398" s="12"/>
    </row>
    <row r="399" spans="17:17" x14ac:dyDescent="0.3">
      <c r="Q399" s="12"/>
    </row>
    <row r="400" spans="17:17" x14ac:dyDescent="0.3">
      <c r="Q400" s="12"/>
    </row>
    <row r="401" spans="17:17" x14ac:dyDescent="0.3">
      <c r="Q401" s="12"/>
    </row>
    <row r="402" spans="17:17" x14ac:dyDescent="0.3">
      <c r="Q402" s="12"/>
    </row>
    <row r="403" spans="17:17" x14ac:dyDescent="0.3">
      <c r="Q403" s="12"/>
    </row>
    <row r="404" spans="17:17" x14ac:dyDescent="0.3">
      <c r="Q404" s="12"/>
    </row>
    <row r="405" spans="17:17" x14ac:dyDescent="0.3">
      <c r="Q405" s="12"/>
    </row>
    <row r="406" spans="17:17" x14ac:dyDescent="0.3">
      <c r="Q406" s="12"/>
    </row>
    <row r="407" spans="17:17" x14ac:dyDescent="0.3">
      <c r="Q407" s="12"/>
    </row>
    <row r="408" spans="17:17" x14ac:dyDescent="0.3">
      <c r="Q408" s="12"/>
    </row>
    <row r="409" spans="17:17" x14ac:dyDescent="0.3">
      <c r="Q409" s="12"/>
    </row>
    <row r="410" spans="17:17" x14ac:dyDescent="0.3">
      <c r="Q410" s="12"/>
    </row>
    <row r="411" spans="17:17" x14ac:dyDescent="0.3">
      <c r="Q411" s="12"/>
    </row>
    <row r="412" spans="17:17" x14ac:dyDescent="0.3">
      <c r="Q412" s="12"/>
    </row>
    <row r="413" spans="17:17" x14ac:dyDescent="0.3">
      <c r="Q413" s="12"/>
    </row>
    <row r="414" spans="17:17" x14ac:dyDescent="0.3">
      <c r="Q414" s="12"/>
    </row>
    <row r="415" spans="17:17" x14ac:dyDescent="0.3">
      <c r="Q415" s="12"/>
    </row>
    <row r="416" spans="17:17" x14ac:dyDescent="0.3">
      <c r="Q416" s="12"/>
    </row>
    <row r="417" spans="17:17" x14ac:dyDescent="0.3">
      <c r="Q417" s="12"/>
    </row>
    <row r="418" spans="17:17" x14ac:dyDescent="0.3">
      <c r="Q418" s="12"/>
    </row>
    <row r="419" spans="17:17" x14ac:dyDescent="0.3">
      <c r="Q419" s="12"/>
    </row>
    <row r="420" spans="17:17" x14ac:dyDescent="0.3">
      <c r="Q420" s="12"/>
    </row>
    <row r="421" spans="17:17" x14ac:dyDescent="0.3">
      <c r="Q421" s="12"/>
    </row>
    <row r="422" spans="17:17" x14ac:dyDescent="0.3">
      <c r="Q422" s="12"/>
    </row>
    <row r="423" spans="17:17" x14ac:dyDescent="0.3">
      <c r="Q423" s="12"/>
    </row>
    <row r="424" spans="17:17" x14ac:dyDescent="0.3">
      <c r="Q424" s="12"/>
    </row>
    <row r="425" spans="17:17" x14ac:dyDescent="0.3">
      <c r="Q425" s="12"/>
    </row>
    <row r="426" spans="17:17" x14ac:dyDescent="0.3">
      <c r="Q426" s="12"/>
    </row>
    <row r="427" spans="17:17" x14ac:dyDescent="0.3">
      <c r="Q427" s="12"/>
    </row>
    <row r="428" spans="17:17" x14ac:dyDescent="0.3">
      <c r="Q428" s="12"/>
    </row>
    <row r="429" spans="17:17" x14ac:dyDescent="0.3">
      <c r="Q429" s="12"/>
    </row>
    <row r="430" spans="17:17" x14ac:dyDescent="0.3">
      <c r="Q430" s="12"/>
    </row>
    <row r="431" spans="17:17" x14ac:dyDescent="0.3">
      <c r="Q431" s="12"/>
    </row>
    <row r="432" spans="17:17" x14ac:dyDescent="0.3">
      <c r="Q432" s="12"/>
    </row>
    <row r="433" spans="17:17" x14ac:dyDescent="0.3">
      <c r="Q433" s="12"/>
    </row>
    <row r="434" spans="17:17" x14ac:dyDescent="0.3">
      <c r="Q434" s="12"/>
    </row>
    <row r="435" spans="17:17" x14ac:dyDescent="0.3">
      <c r="Q435" s="12"/>
    </row>
    <row r="436" spans="17:17" x14ac:dyDescent="0.3">
      <c r="Q436" s="12"/>
    </row>
    <row r="437" spans="17:17" x14ac:dyDescent="0.3">
      <c r="Q437" s="12"/>
    </row>
    <row r="438" spans="17:17" x14ac:dyDescent="0.3">
      <c r="Q438" s="12"/>
    </row>
    <row r="439" spans="17:17" x14ac:dyDescent="0.3">
      <c r="Q439" s="12"/>
    </row>
    <row r="440" spans="17:17" x14ac:dyDescent="0.3">
      <c r="Q440" s="12"/>
    </row>
    <row r="441" spans="17:17" x14ac:dyDescent="0.3">
      <c r="Q441" s="12"/>
    </row>
    <row r="442" spans="17:17" x14ac:dyDescent="0.3">
      <c r="Q442" s="12"/>
    </row>
    <row r="443" spans="17:17" x14ac:dyDescent="0.3">
      <c r="Q443" s="12"/>
    </row>
    <row r="444" spans="17:17" x14ac:dyDescent="0.3">
      <c r="Q444" s="12"/>
    </row>
    <row r="445" spans="17:17" x14ac:dyDescent="0.3">
      <c r="Q445" s="12"/>
    </row>
    <row r="446" spans="17:17" x14ac:dyDescent="0.3">
      <c r="Q446" s="12"/>
    </row>
    <row r="447" spans="17:17" x14ac:dyDescent="0.3">
      <c r="Q447" s="12"/>
    </row>
    <row r="448" spans="17:17" x14ac:dyDescent="0.3">
      <c r="Q448" s="12"/>
    </row>
    <row r="449" spans="17:17" x14ac:dyDescent="0.3">
      <c r="Q449" s="12"/>
    </row>
    <row r="450" spans="17:17" x14ac:dyDescent="0.3">
      <c r="Q450" s="12"/>
    </row>
    <row r="451" spans="17:17" x14ac:dyDescent="0.3">
      <c r="Q451" s="12"/>
    </row>
    <row r="452" spans="17:17" x14ac:dyDescent="0.3">
      <c r="Q452" s="12"/>
    </row>
    <row r="453" spans="17:17" x14ac:dyDescent="0.3">
      <c r="Q453" s="12"/>
    </row>
    <row r="454" spans="17:17" x14ac:dyDescent="0.3">
      <c r="Q454" s="12"/>
    </row>
    <row r="455" spans="17:17" x14ac:dyDescent="0.3">
      <c r="Q455" s="12"/>
    </row>
    <row r="456" spans="17:17" x14ac:dyDescent="0.3">
      <c r="Q456" s="12"/>
    </row>
    <row r="457" spans="17:17" x14ac:dyDescent="0.3">
      <c r="Q457" s="12"/>
    </row>
    <row r="458" spans="17:17" x14ac:dyDescent="0.3">
      <c r="Q458" s="12"/>
    </row>
    <row r="459" spans="17:17" x14ac:dyDescent="0.3">
      <c r="Q459" s="12"/>
    </row>
    <row r="460" spans="17:17" x14ac:dyDescent="0.3">
      <c r="Q460" s="12"/>
    </row>
    <row r="461" spans="17:17" x14ac:dyDescent="0.3">
      <c r="Q461" s="12"/>
    </row>
    <row r="462" spans="17:17" x14ac:dyDescent="0.3">
      <c r="Q462" s="12"/>
    </row>
    <row r="463" spans="17:17" x14ac:dyDescent="0.3">
      <c r="Q463" s="12"/>
    </row>
    <row r="464" spans="17:17" x14ac:dyDescent="0.3">
      <c r="Q464" s="12"/>
    </row>
    <row r="465" spans="17:17" x14ac:dyDescent="0.3">
      <c r="Q465" s="12"/>
    </row>
    <row r="466" spans="17:17" x14ac:dyDescent="0.3">
      <c r="Q466" s="12"/>
    </row>
    <row r="467" spans="17:17" x14ac:dyDescent="0.3">
      <c r="Q467" s="12"/>
    </row>
    <row r="468" spans="17:17" x14ac:dyDescent="0.3">
      <c r="Q468" s="12"/>
    </row>
    <row r="469" spans="17:17" x14ac:dyDescent="0.3">
      <c r="Q469" s="12"/>
    </row>
    <row r="470" spans="17:17" x14ac:dyDescent="0.3">
      <c r="Q470" s="12"/>
    </row>
    <row r="471" spans="17:17" x14ac:dyDescent="0.3">
      <c r="Q471" s="12"/>
    </row>
    <row r="472" spans="17:17" x14ac:dyDescent="0.3">
      <c r="Q472" s="12"/>
    </row>
    <row r="473" spans="17:17" x14ac:dyDescent="0.3">
      <c r="Q473" s="12"/>
    </row>
    <row r="474" spans="17:17" x14ac:dyDescent="0.3">
      <c r="Q474" s="12"/>
    </row>
    <row r="475" spans="17:17" x14ac:dyDescent="0.3">
      <c r="Q475" s="12"/>
    </row>
    <row r="476" spans="17:17" x14ac:dyDescent="0.3">
      <c r="Q476" s="12"/>
    </row>
    <row r="477" spans="17:17" x14ac:dyDescent="0.3">
      <c r="Q477" s="12"/>
    </row>
    <row r="478" spans="17:17" x14ac:dyDescent="0.3">
      <c r="Q478" s="12"/>
    </row>
    <row r="479" spans="17:17" x14ac:dyDescent="0.3">
      <c r="Q479" s="12"/>
    </row>
    <row r="480" spans="17:17" x14ac:dyDescent="0.3">
      <c r="Q480" s="12"/>
    </row>
    <row r="481" spans="17:17" x14ac:dyDescent="0.3">
      <c r="Q481" s="12"/>
    </row>
    <row r="482" spans="17:17" x14ac:dyDescent="0.3">
      <c r="Q482" s="12"/>
    </row>
    <row r="483" spans="17:17" x14ac:dyDescent="0.3">
      <c r="Q483" s="12"/>
    </row>
    <row r="484" spans="17:17" x14ac:dyDescent="0.3">
      <c r="Q484" s="12"/>
    </row>
    <row r="485" spans="17:17" x14ac:dyDescent="0.3">
      <c r="Q485" s="12"/>
    </row>
    <row r="486" spans="17:17" x14ac:dyDescent="0.3">
      <c r="Q486" s="12"/>
    </row>
    <row r="487" spans="17:17" x14ac:dyDescent="0.3">
      <c r="Q487" s="12"/>
    </row>
    <row r="488" spans="17:17" x14ac:dyDescent="0.3">
      <c r="Q488" s="12"/>
    </row>
    <row r="489" spans="17:17" x14ac:dyDescent="0.3">
      <c r="Q489" s="12"/>
    </row>
    <row r="490" spans="17:17" x14ac:dyDescent="0.3">
      <c r="Q490" s="12"/>
    </row>
    <row r="491" spans="17:17" x14ac:dyDescent="0.3">
      <c r="Q491" s="12"/>
    </row>
    <row r="492" spans="17:17" x14ac:dyDescent="0.3">
      <c r="Q492" s="12"/>
    </row>
    <row r="493" spans="17:17" x14ac:dyDescent="0.3">
      <c r="Q493" s="12"/>
    </row>
    <row r="494" spans="17:17" x14ac:dyDescent="0.3">
      <c r="Q494" s="12"/>
    </row>
    <row r="495" spans="17:17" x14ac:dyDescent="0.3">
      <c r="Q495" s="12"/>
    </row>
    <row r="496" spans="17:17" x14ac:dyDescent="0.3">
      <c r="Q496" s="12"/>
    </row>
    <row r="497" spans="17:17" x14ac:dyDescent="0.3">
      <c r="Q497" s="12"/>
    </row>
    <row r="498" spans="17:17" x14ac:dyDescent="0.3">
      <c r="Q498" s="12"/>
    </row>
    <row r="499" spans="17:17" x14ac:dyDescent="0.3">
      <c r="Q499" s="12"/>
    </row>
    <row r="500" spans="17:17" x14ac:dyDescent="0.3">
      <c r="Q500" s="12"/>
    </row>
    <row r="501" spans="17:17" x14ac:dyDescent="0.3">
      <c r="Q501" s="12"/>
    </row>
    <row r="502" spans="17:17" x14ac:dyDescent="0.3">
      <c r="Q502" s="12"/>
    </row>
    <row r="503" spans="17:17" x14ac:dyDescent="0.3">
      <c r="Q503" s="12"/>
    </row>
    <row r="504" spans="17:17" x14ac:dyDescent="0.3">
      <c r="Q504" s="12"/>
    </row>
    <row r="505" spans="17:17" x14ac:dyDescent="0.3">
      <c r="Q505" s="12"/>
    </row>
    <row r="506" spans="17:17" x14ac:dyDescent="0.3">
      <c r="Q506" s="12"/>
    </row>
    <row r="507" spans="17:17" x14ac:dyDescent="0.3">
      <c r="Q507" s="12"/>
    </row>
    <row r="508" spans="17:17" x14ac:dyDescent="0.3">
      <c r="Q508" s="12"/>
    </row>
    <row r="509" spans="17:17" x14ac:dyDescent="0.3">
      <c r="Q509" s="12"/>
    </row>
    <row r="510" spans="17:17" x14ac:dyDescent="0.3">
      <c r="Q510" s="12"/>
    </row>
    <row r="511" spans="17:17" x14ac:dyDescent="0.3">
      <c r="Q511" s="12"/>
    </row>
    <row r="512" spans="17:17" x14ac:dyDescent="0.3">
      <c r="Q512" s="12"/>
    </row>
    <row r="513" spans="17:17" x14ac:dyDescent="0.3">
      <c r="Q513" s="12"/>
    </row>
    <row r="514" spans="17:17" x14ac:dyDescent="0.3">
      <c r="Q514" s="12"/>
    </row>
    <row r="515" spans="17:17" x14ac:dyDescent="0.3">
      <c r="Q515" s="12"/>
    </row>
    <row r="516" spans="17:17" x14ac:dyDescent="0.3">
      <c r="Q516" s="12"/>
    </row>
    <row r="517" spans="17:17" x14ac:dyDescent="0.3">
      <c r="Q517" s="12"/>
    </row>
    <row r="518" spans="17:17" x14ac:dyDescent="0.3">
      <c r="Q518" s="12"/>
    </row>
    <row r="519" spans="17:17" x14ac:dyDescent="0.3">
      <c r="Q519" s="12"/>
    </row>
    <row r="520" spans="17:17" x14ac:dyDescent="0.3">
      <c r="Q520" s="12"/>
    </row>
    <row r="521" spans="17:17" x14ac:dyDescent="0.3">
      <c r="Q521" s="12"/>
    </row>
    <row r="522" spans="17:17" x14ac:dyDescent="0.3">
      <c r="Q522" s="12"/>
    </row>
    <row r="523" spans="17:17" x14ac:dyDescent="0.3">
      <c r="Q523" s="12"/>
    </row>
    <row r="524" spans="17:17" x14ac:dyDescent="0.3">
      <c r="Q524" s="12"/>
    </row>
    <row r="525" spans="17:17" x14ac:dyDescent="0.3">
      <c r="Q525" s="12"/>
    </row>
    <row r="526" spans="17:17" x14ac:dyDescent="0.3">
      <c r="Q526" s="12"/>
    </row>
    <row r="527" spans="17:17" x14ac:dyDescent="0.3">
      <c r="Q527" s="12"/>
    </row>
    <row r="528" spans="17:17" x14ac:dyDescent="0.3">
      <c r="Q528" s="12"/>
    </row>
    <row r="529" spans="17:17" x14ac:dyDescent="0.3">
      <c r="Q529" s="12"/>
    </row>
    <row r="530" spans="17:17" x14ac:dyDescent="0.3">
      <c r="Q530" s="12"/>
    </row>
    <row r="531" spans="17:17" x14ac:dyDescent="0.3">
      <c r="Q531" s="12"/>
    </row>
    <row r="532" spans="17:17" x14ac:dyDescent="0.3">
      <c r="Q532" s="12"/>
    </row>
    <row r="533" spans="17:17" x14ac:dyDescent="0.3">
      <c r="Q533" s="12"/>
    </row>
    <row r="534" spans="17:17" x14ac:dyDescent="0.3">
      <c r="Q534" s="12"/>
    </row>
    <row r="535" spans="17:17" x14ac:dyDescent="0.3">
      <c r="Q535" s="12"/>
    </row>
    <row r="536" spans="17:17" x14ac:dyDescent="0.3">
      <c r="Q536" s="12"/>
    </row>
    <row r="537" spans="17:17" x14ac:dyDescent="0.3">
      <c r="Q537" s="12"/>
    </row>
    <row r="538" spans="17:17" x14ac:dyDescent="0.3">
      <c r="Q538" s="12"/>
    </row>
    <row r="539" spans="17:17" x14ac:dyDescent="0.3">
      <c r="Q539" s="12"/>
    </row>
    <row r="540" spans="17:17" x14ac:dyDescent="0.3">
      <c r="Q540" s="12"/>
    </row>
    <row r="541" spans="17:17" x14ac:dyDescent="0.3">
      <c r="Q541" s="12"/>
    </row>
    <row r="542" spans="17:17" x14ac:dyDescent="0.3">
      <c r="Q542" s="12"/>
    </row>
    <row r="543" spans="17:17" x14ac:dyDescent="0.3">
      <c r="Q543" s="12"/>
    </row>
    <row r="544" spans="17:17" x14ac:dyDescent="0.3">
      <c r="Q544" s="12"/>
    </row>
    <row r="545" spans="17:17" x14ac:dyDescent="0.3">
      <c r="Q545" s="12"/>
    </row>
    <row r="546" spans="17:17" x14ac:dyDescent="0.3">
      <c r="Q546" s="12"/>
    </row>
    <row r="547" spans="17:17" x14ac:dyDescent="0.3">
      <c r="Q547" s="12"/>
    </row>
    <row r="548" spans="17:17" x14ac:dyDescent="0.3">
      <c r="Q548" s="12"/>
    </row>
    <row r="549" spans="17:17" x14ac:dyDescent="0.3">
      <c r="Q549" s="12"/>
    </row>
    <row r="550" spans="17:17" x14ac:dyDescent="0.3">
      <c r="Q550" s="12"/>
    </row>
    <row r="551" spans="17:17" x14ac:dyDescent="0.3">
      <c r="Q551" s="12"/>
    </row>
    <row r="552" spans="17:17" x14ac:dyDescent="0.3">
      <c r="Q552" s="12"/>
    </row>
    <row r="553" spans="17:17" x14ac:dyDescent="0.3">
      <c r="Q553" s="12"/>
    </row>
    <row r="554" spans="17:17" x14ac:dyDescent="0.3">
      <c r="Q554" s="12"/>
    </row>
    <row r="555" spans="17:17" x14ac:dyDescent="0.3">
      <c r="Q555" s="12"/>
    </row>
    <row r="556" spans="17:17" x14ac:dyDescent="0.3">
      <c r="Q556" s="12"/>
    </row>
    <row r="557" spans="17:17" x14ac:dyDescent="0.3">
      <c r="Q557" s="12"/>
    </row>
    <row r="558" spans="17:17" x14ac:dyDescent="0.3">
      <c r="Q558" s="12"/>
    </row>
    <row r="559" spans="17:17" x14ac:dyDescent="0.3">
      <c r="Q559" s="12"/>
    </row>
    <row r="560" spans="17:17" x14ac:dyDescent="0.3">
      <c r="Q560" s="12"/>
    </row>
    <row r="561" spans="17:17" x14ac:dyDescent="0.3">
      <c r="Q561" s="12"/>
    </row>
    <row r="562" spans="17:17" x14ac:dyDescent="0.3">
      <c r="Q562" s="12"/>
    </row>
    <row r="563" spans="17:17" x14ac:dyDescent="0.3">
      <c r="Q563" s="12"/>
    </row>
    <row r="564" spans="17:17" x14ac:dyDescent="0.3">
      <c r="Q564" s="12"/>
    </row>
    <row r="565" spans="17:17" x14ac:dyDescent="0.3">
      <c r="Q565" s="12"/>
    </row>
    <row r="566" spans="17:17" x14ac:dyDescent="0.3">
      <c r="Q566" s="12"/>
    </row>
    <row r="567" spans="17:17" x14ac:dyDescent="0.3">
      <c r="Q567" s="12"/>
    </row>
    <row r="568" spans="17:17" x14ac:dyDescent="0.3">
      <c r="Q568" s="12"/>
    </row>
    <row r="569" spans="17:17" x14ac:dyDescent="0.3">
      <c r="Q569" s="12"/>
    </row>
    <row r="570" spans="17:17" x14ac:dyDescent="0.3">
      <c r="Q570" s="12"/>
    </row>
    <row r="571" spans="17:17" x14ac:dyDescent="0.3">
      <c r="Q571" s="12"/>
    </row>
    <row r="572" spans="17:17" x14ac:dyDescent="0.3">
      <c r="Q572" s="12"/>
    </row>
    <row r="573" spans="17:17" x14ac:dyDescent="0.3">
      <c r="Q573" s="12"/>
    </row>
    <row r="574" spans="17:17" x14ac:dyDescent="0.3">
      <c r="Q574" s="12"/>
    </row>
    <row r="575" spans="17:17" x14ac:dyDescent="0.3">
      <c r="Q575" s="12"/>
    </row>
    <row r="576" spans="17:17" x14ac:dyDescent="0.3">
      <c r="Q576" s="12"/>
    </row>
    <row r="577" spans="17:17" x14ac:dyDescent="0.3">
      <c r="Q577" s="12"/>
    </row>
    <row r="578" spans="17:17" x14ac:dyDescent="0.3">
      <c r="Q578" s="12"/>
    </row>
    <row r="579" spans="17:17" x14ac:dyDescent="0.3">
      <c r="Q579" s="12"/>
    </row>
    <row r="580" spans="17:17" x14ac:dyDescent="0.3">
      <c r="Q580" s="12"/>
    </row>
    <row r="581" spans="17:17" x14ac:dyDescent="0.3">
      <c r="Q581" s="12"/>
    </row>
    <row r="582" spans="17:17" x14ac:dyDescent="0.3">
      <c r="Q582" s="12"/>
    </row>
    <row r="583" spans="17:17" x14ac:dyDescent="0.3">
      <c r="Q583" s="12"/>
    </row>
    <row r="584" spans="17:17" x14ac:dyDescent="0.3">
      <c r="Q584" s="12"/>
    </row>
    <row r="585" spans="17:17" x14ac:dyDescent="0.3">
      <c r="Q585" s="12"/>
    </row>
    <row r="586" spans="17:17" x14ac:dyDescent="0.3">
      <c r="Q586" s="12"/>
    </row>
    <row r="587" spans="17:17" x14ac:dyDescent="0.3">
      <c r="Q587" s="12"/>
    </row>
    <row r="588" spans="17:17" x14ac:dyDescent="0.3">
      <c r="Q588" s="12"/>
    </row>
    <row r="589" spans="17:17" x14ac:dyDescent="0.3">
      <c r="Q589" s="12"/>
    </row>
    <row r="590" spans="17:17" x14ac:dyDescent="0.3">
      <c r="Q590" s="12"/>
    </row>
    <row r="591" spans="17:17" x14ac:dyDescent="0.3">
      <c r="Q591" s="12"/>
    </row>
    <row r="592" spans="17:17" x14ac:dyDescent="0.3">
      <c r="Q592" s="12"/>
    </row>
    <row r="593" spans="17:17" x14ac:dyDescent="0.3">
      <c r="Q593" s="12"/>
    </row>
    <row r="594" spans="17:17" x14ac:dyDescent="0.3">
      <c r="Q594" s="12"/>
    </row>
    <row r="595" spans="17:17" x14ac:dyDescent="0.3">
      <c r="Q595" s="12"/>
    </row>
    <row r="596" spans="17:17" x14ac:dyDescent="0.3">
      <c r="Q596" s="12"/>
    </row>
    <row r="597" spans="17:17" x14ac:dyDescent="0.3">
      <c r="Q597" s="12"/>
    </row>
    <row r="598" spans="17:17" x14ac:dyDescent="0.3">
      <c r="Q598" s="12"/>
    </row>
    <row r="599" spans="17:17" x14ac:dyDescent="0.3">
      <c r="Q599" s="12"/>
    </row>
    <row r="600" spans="17:17" x14ac:dyDescent="0.3">
      <c r="Q600" s="12"/>
    </row>
    <row r="601" spans="17:17" x14ac:dyDescent="0.3">
      <c r="Q601" s="12"/>
    </row>
    <row r="602" spans="17:17" x14ac:dyDescent="0.3">
      <c r="Q602" s="12"/>
    </row>
    <row r="603" spans="17:17" x14ac:dyDescent="0.3">
      <c r="Q603" s="12"/>
    </row>
    <row r="604" spans="17:17" x14ac:dyDescent="0.3">
      <c r="Q604" s="12"/>
    </row>
    <row r="605" spans="17:17" x14ac:dyDescent="0.3">
      <c r="Q605" s="12"/>
    </row>
    <row r="606" spans="17:17" x14ac:dyDescent="0.3">
      <c r="Q606" s="12"/>
    </row>
    <row r="607" spans="17:17" x14ac:dyDescent="0.3">
      <c r="Q607" s="12"/>
    </row>
    <row r="608" spans="17:17" x14ac:dyDescent="0.3">
      <c r="Q608" s="12"/>
    </row>
    <row r="609" spans="17:17" x14ac:dyDescent="0.3">
      <c r="Q609" s="12"/>
    </row>
    <row r="610" spans="17:17" x14ac:dyDescent="0.3">
      <c r="Q610" s="12"/>
    </row>
    <row r="611" spans="17:17" x14ac:dyDescent="0.3">
      <c r="Q611" s="12"/>
    </row>
    <row r="612" spans="17:17" x14ac:dyDescent="0.3">
      <c r="Q612" s="12"/>
    </row>
    <row r="613" spans="17:17" x14ac:dyDescent="0.3">
      <c r="Q613" s="12"/>
    </row>
    <row r="614" spans="17:17" x14ac:dyDescent="0.3">
      <c r="Q614" s="12"/>
    </row>
    <row r="615" spans="17:17" x14ac:dyDescent="0.3">
      <c r="Q615" s="12"/>
    </row>
    <row r="616" spans="17:17" x14ac:dyDescent="0.3">
      <c r="Q616" s="12"/>
    </row>
    <row r="617" spans="17:17" x14ac:dyDescent="0.3">
      <c r="Q617" s="12"/>
    </row>
    <row r="618" spans="17:17" x14ac:dyDescent="0.3">
      <c r="Q618" s="12"/>
    </row>
    <row r="619" spans="17:17" x14ac:dyDescent="0.3">
      <c r="Q619" s="12"/>
    </row>
    <row r="620" spans="17:17" x14ac:dyDescent="0.3">
      <c r="Q620" s="12"/>
    </row>
    <row r="621" spans="17:17" x14ac:dyDescent="0.3">
      <c r="Q621" s="12"/>
    </row>
    <row r="622" spans="17:17" x14ac:dyDescent="0.3">
      <c r="Q622" s="12"/>
    </row>
    <row r="623" spans="17:17" x14ac:dyDescent="0.3">
      <c r="Q623" s="12"/>
    </row>
    <row r="624" spans="17:17" x14ac:dyDescent="0.3">
      <c r="Q624" s="12"/>
    </row>
    <row r="625" spans="17:17" x14ac:dyDescent="0.3">
      <c r="Q625" s="12"/>
    </row>
    <row r="626" spans="17:17" x14ac:dyDescent="0.3">
      <c r="Q626" s="12"/>
    </row>
    <row r="627" spans="17:17" x14ac:dyDescent="0.3">
      <c r="Q627" s="12"/>
    </row>
    <row r="628" spans="17:17" x14ac:dyDescent="0.3">
      <c r="Q628" s="12"/>
    </row>
    <row r="629" spans="17:17" x14ac:dyDescent="0.3">
      <c r="Q629" s="12"/>
    </row>
    <row r="630" spans="17:17" x14ac:dyDescent="0.3">
      <c r="Q630" s="12"/>
    </row>
    <row r="631" spans="17:17" x14ac:dyDescent="0.3">
      <c r="Q631" s="12"/>
    </row>
    <row r="632" spans="17:17" x14ac:dyDescent="0.3">
      <c r="Q632" s="12"/>
    </row>
    <row r="633" spans="17:17" x14ac:dyDescent="0.3">
      <c r="Q633" s="12"/>
    </row>
    <row r="634" spans="17:17" x14ac:dyDescent="0.3">
      <c r="Q634" s="12"/>
    </row>
    <row r="635" spans="17:17" x14ac:dyDescent="0.3">
      <c r="Q635" s="12"/>
    </row>
    <row r="636" spans="17:17" x14ac:dyDescent="0.3">
      <c r="Q636" s="12"/>
    </row>
    <row r="637" spans="17:17" x14ac:dyDescent="0.3">
      <c r="Q637" s="12"/>
    </row>
    <row r="638" spans="17:17" x14ac:dyDescent="0.3">
      <c r="Q638" s="12"/>
    </row>
    <row r="639" spans="17:17" x14ac:dyDescent="0.3">
      <c r="Q639" s="12"/>
    </row>
    <row r="640" spans="17:17" x14ac:dyDescent="0.3">
      <c r="Q640" s="12"/>
    </row>
    <row r="641" spans="17:17" x14ac:dyDescent="0.3">
      <c r="Q641" s="12"/>
    </row>
    <row r="642" spans="17:17" x14ac:dyDescent="0.3">
      <c r="Q642" s="12"/>
    </row>
    <row r="643" spans="17:17" x14ac:dyDescent="0.3">
      <c r="Q643" s="12"/>
    </row>
    <row r="644" spans="17:17" x14ac:dyDescent="0.3">
      <c r="Q644" s="12"/>
    </row>
    <row r="645" spans="17:17" x14ac:dyDescent="0.3">
      <c r="Q645" s="12"/>
    </row>
    <row r="646" spans="17:17" x14ac:dyDescent="0.3">
      <c r="Q646" s="12"/>
    </row>
    <row r="647" spans="17:17" x14ac:dyDescent="0.3">
      <c r="Q647" s="12"/>
    </row>
    <row r="648" spans="17:17" x14ac:dyDescent="0.3">
      <c r="Q648" s="12"/>
    </row>
    <row r="649" spans="17:17" x14ac:dyDescent="0.3">
      <c r="Q649" s="12"/>
    </row>
    <row r="650" spans="17:17" x14ac:dyDescent="0.3">
      <c r="Q650" s="12"/>
    </row>
    <row r="651" spans="17:17" x14ac:dyDescent="0.3">
      <c r="Q651" s="12"/>
    </row>
    <row r="652" spans="17:17" x14ac:dyDescent="0.3">
      <c r="Q652" s="12"/>
    </row>
    <row r="653" spans="17:17" x14ac:dyDescent="0.3">
      <c r="Q653" s="12"/>
    </row>
    <row r="654" spans="17:17" x14ac:dyDescent="0.3">
      <c r="Q654" s="12"/>
    </row>
    <row r="655" spans="17:17" x14ac:dyDescent="0.3">
      <c r="Q655" s="12"/>
    </row>
    <row r="656" spans="17:17" x14ac:dyDescent="0.3">
      <c r="Q656" s="12"/>
    </row>
    <row r="657" spans="17:17" x14ac:dyDescent="0.3">
      <c r="Q657" s="12"/>
    </row>
    <row r="658" spans="17:17" x14ac:dyDescent="0.3">
      <c r="Q658" s="12"/>
    </row>
    <row r="659" spans="17:17" x14ac:dyDescent="0.3">
      <c r="Q659" s="12"/>
    </row>
    <row r="660" spans="17:17" x14ac:dyDescent="0.3">
      <c r="Q660" s="12"/>
    </row>
    <row r="661" spans="17:17" x14ac:dyDescent="0.3">
      <c r="Q661" s="12"/>
    </row>
    <row r="662" spans="17:17" x14ac:dyDescent="0.3">
      <c r="Q662" s="12"/>
    </row>
    <row r="663" spans="17:17" x14ac:dyDescent="0.3">
      <c r="Q663" s="12"/>
    </row>
    <row r="664" spans="17:17" x14ac:dyDescent="0.3">
      <c r="Q664" s="12"/>
    </row>
    <row r="665" spans="17:17" x14ac:dyDescent="0.3">
      <c r="Q665" s="12"/>
    </row>
    <row r="666" spans="17:17" x14ac:dyDescent="0.3">
      <c r="Q666" s="12"/>
    </row>
    <row r="667" spans="17:17" x14ac:dyDescent="0.3">
      <c r="Q667" s="12"/>
    </row>
    <row r="668" spans="17:17" x14ac:dyDescent="0.3">
      <c r="Q668" s="12"/>
    </row>
    <row r="669" spans="17:17" x14ac:dyDescent="0.3">
      <c r="Q669" s="12"/>
    </row>
    <row r="670" spans="17:17" x14ac:dyDescent="0.3">
      <c r="Q670" s="12"/>
    </row>
    <row r="671" spans="17:17" x14ac:dyDescent="0.3">
      <c r="Q671" s="12"/>
    </row>
    <row r="672" spans="17:17" x14ac:dyDescent="0.3">
      <c r="Q672" s="12"/>
    </row>
    <row r="673" spans="17:17" x14ac:dyDescent="0.3">
      <c r="Q673" s="12"/>
    </row>
    <row r="674" spans="17:17" x14ac:dyDescent="0.3">
      <c r="Q674" s="12"/>
    </row>
    <row r="675" spans="17:17" x14ac:dyDescent="0.3">
      <c r="Q675" s="12"/>
    </row>
    <row r="676" spans="17:17" x14ac:dyDescent="0.3">
      <c r="Q676" s="12"/>
    </row>
    <row r="677" spans="17:17" x14ac:dyDescent="0.3">
      <c r="Q677" s="12"/>
    </row>
    <row r="678" spans="17:17" x14ac:dyDescent="0.3">
      <c r="Q678" s="12"/>
    </row>
    <row r="679" spans="17:17" x14ac:dyDescent="0.3">
      <c r="Q679" s="12"/>
    </row>
    <row r="680" spans="17:17" x14ac:dyDescent="0.3">
      <c r="Q680" s="12"/>
    </row>
    <row r="681" spans="17:17" x14ac:dyDescent="0.3">
      <c r="Q681" s="12"/>
    </row>
    <row r="682" spans="17:17" x14ac:dyDescent="0.3">
      <c r="Q682" s="12"/>
    </row>
    <row r="683" spans="17:17" x14ac:dyDescent="0.3">
      <c r="Q683" s="12"/>
    </row>
    <row r="684" spans="17:17" x14ac:dyDescent="0.3">
      <c r="Q684" s="12"/>
    </row>
    <row r="685" spans="17:17" x14ac:dyDescent="0.3">
      <c r="Q685" s="12"/>
    </row>
    <row r="686" spans="17:17" x14ac:dyDescent="0.3">
      <c r="Q686" s="12"/>
    </row>
    <row r="687" spans="17:17" x14ac:dyDescent="0.3">
      <c r="Q687" s="12"/>
    </row>
    <row r="688" spans="17:17" x14ac:dyDescent="0.3">
      <c r="Q688" s="12"/>
    </row>
    <row r="689" spans="17:17" x14ac:dyDescent="0.3">
      <c r="Q689" s="12"/>
    </row>
    <row r="690" spans="17:17" x14ac:dyDescent="0.3">
      <c r="Q690" s="12"/>
    </row>
    <row r="691" spans="17:17" x14ac:dyDescent="0.3">
      <c r="Q691" s="12"/>
    </row>
    <row r="692" spans="17:17" x14ac:dyDescent="0.3">
      <c r="Q692" s="12"/>
    </row>
    <row r="693" spans="17:17" x14ac:dyDescent="0.3">
      <c r="Q693" s="12"/>
    </row>
    <row r="694" spans="17:17" x14ac:dyDescent="0.3">
      <c r="Q694" s="12"/>
    </row>
    <row r="695" spans="17:17" x14ac:dyDescent="0.3">
      <c r="Q695" s="12"/>
    </row>
    <row r="696" spans="17:17" x14ac:dyDescent="0.3">
      <c r="Q696" s="12"/>
    </row>
    <row r="697" spans="17:17" x14ac:dyDescent="0.3">
      <c r="Q697" s="12"/>
    </row>
    <row r="698" spans="17:17" x14ac:dyDescent="0.3">
      <c r="Q698" s="12"/>
    </row>
    <row r="699" spans="17:17" x14ac:dyDescent="0.3">
      <c r="Q699" s="12"/>
    </row>
    <row r="700" spans="17:17" x14ac:dyDescent="0.3">
      <c r="Q700" s="12"/>
    </row>
    <row r="701" spans="17:17" x14ac:dyDescent="0.3">
      <c r="Q701" s="12"/>
    </row>
    <row r="702" spans="17:17" x14ac:dyDescent="0.3">
      <c r="Q702" s="12"/>
    </row>
    <row r="703" spans="17:17" x14ac:dyDescent="0.3">
      <c r="Q703" s="12"/>
    </row>
    <row r="704" spans="17:17" x14ac:dyDescent="0.3">
      <c r="Q704" s="12"/>
    </row>
    <row r="705" spans="17:17" x14ac:dyDescent="0.3">
      <c r="Q705" s="12"/>
    </row>
    <row r="706" spans="17:17" x14ac:dyDescent="0.3">
      <c r="Q706" s="12"/>
    </row>
    <row r="707" spans="17:17" x14ac:dyDescent="0.3">
      <c r="Q707" s="12"/>
    </row>
    <row r="708" spans="17:17" x14ac:dyDescent="0.3">
      <c r="Q708" s="12"/>
    </row>
    <row r="709" spans="17:17" x14ac:dyDescent="0.3">
      <c r="Q709" s="12"/>
    </row>
    <row r="710" spans="17:17" x14ac:dyDescent="0.3">
      <c r="Q710" s="12"/>
    </row>
    <row r="711" spans="17:17" x14ac:dyDescent="0.3">
      <c r="Q711" s="12"/>
    </row>
    <row r="712" spans="17:17" x14ac:dyDescent="0.3">
      <c r="Q712" s="12"/>
    </row>
    <row r="713" spans="17:17" x14ac:dyDescent="0.3">
      <c r="Q713" s="12"/>
    </row>
    <row r="714" spans="17:17" x14ac:dyDescent="0.3">
      <c r="Q714" s="12"/>
    </row>
    <row r="715" spans="17:17" x14ac:dyDescent="0.3">
      <c r="Q715" s="12"/>
    </row>
    <row r="716" spans="17:17" x14ac:dyDescent="0.3">
      <c r="Q716" s="12"/>
    </row>
    <row r="717" spans="17:17" x14ac:dyDescent="0.3">
      <c r="Q717" s="12"/>
    </row>
    <row r="718" spans="17:17" x14ac:dyDescent="0.3">
      <c r="Q718" s="12"/>
    </row>
    <row r="719" spans="17:17" x14ac:dyDescent="0.3">
      <c r="Q719" s="12"/>
    </row>
    <row r="720" spans="17:17" x14ac:dyDescent="0.3">
      <c r="Q720" s="12"/>
    </row>
    <row r="721" spans="17:17" x14ac:dyDescent="0.3">
      <c r="Q721" s="12"/>
    </row>
    <row r="722" spans="17:17" x14ac:dyDescent="0.3">
      <c r="Q722" s="12"/>
    </row>
    <row r="723" spans="17:17" x14ac:dyDescent="0.3">
      <c r="Q723" s="12"/>
    </row>
    <row r="724" spans="17:17" x14ac:dyDescent="0.3">
      <c r="Q724" s="12"/>
    </row>
    <row r="725" spans="17:17" x14ac:dyDescent="0.3">
      <c r="Q725" s="12"/>
    </row>
    <row r="726" spans="17:17" x14ac:dyDescent="0.3">
      <c r="Q726" s="12"/>
    </row>
    <row r="727" spans="17:17" x14ac:dyDescent="0.3">
      <c r="Q727" s="12"/>
    </row>
    <row r="728" spans="17:17" x14ac:dyDescent="0.3">
      <c r="Q728" s="12"/>
    </row>
    <row r="729" spans="17:17" x14ac:dyDescent="0.3">
      <c r="Q729" s="12"/>
    </row>
    <row r="730" spans="17:17" x14ac:dyDescent="0.3">
      <c r="Q730" s="12"/>
    </row>
    <row r="731" spans="17:17" x14ac:dyDescent="0.3">
      <c r="Q731" s="12"/>
    </row>
    <row r="732" spans="17:17" x14ac:dyDescent="0.3">
      <c r="Q732" s="12"/>
    </row>
    <row r="733" spans="17:17" x14ac:dyDescent="0.3">
      <c r="Q733" s="12"/>
    </row>
    <row r="734" spans="17:17" x14ac:dyDescent="0.3">
      <c r="Q734" s="12"/>
    </row>
    <row r="735" spans="17:17" x14ac:dyDescent="0.3">
      <c r="Q735" s="12"/>
    </row>
    <row r="736" spans="17:17" x14ac:dyDescent="0.3">
      <c r="Q736" s="12"/>
    </row>
    <row r="737" spans="17:17" x14ac:dyDescent="0.3">
      <c r="Q737" s="12"/>
    </row>
    <row r="738" spans="17:17" x14ac:dyDescent="0.3">
      <c r="Q738" s="12"/>
    </row>
    <row r="739" spans="17:17" x14ac:dyDescent="0.3">
      <c r="Q739" s="12"/>
    </row>
    <row r="740" spans="17:17" x14ac:dyDescent="0.3">
      <c r="Q740" s="12"/>
    </row>
    <row r="741" spans="17:17" x14ac:dyDescent="0.3">
      <c r="Q741" s="12"/>
    </row>
    <row r="742" spans="17:17" x14ac:dyDescent="0.3">
      <c r="Q742" s="12"/>
    </row>
    <row r="743" spans="17:17" x14ac:dyDescent="0.3">
      <c r="Q743" s="12"/>
    </row>
    <row r="744" spans="17:17" x14ac:dyDescent="0.3">
      <c r="Q744" s="12"/>
    </row>
    <row r="745" spans="17:17" x14ac:dyDescent="0.3">
      <c r="Q745" s="12"/>
    </row>
    <row r="746" spans="17:17" x14ac:dyDescent="0.3">
      <c r="Q746" s="12"/>
    </row>
    <row r="747" spans="17:17" x14ac:dyDescent="0.3">
      <c r="Q747" s="12"/>
    </row>
    <row r="748" spans="17:17" x14ac:dyDescent="0.3">
      <c r="Q748" s="12"/>
    </row>
    <row r="749" spans="17:17" x14ac:dyDescent="0.3">
      <c r="Q749" s="12"/>
    </row>
    <row r="750" spans="17:17" x14ac:dyDescent="0.3">
      <c r="Q750" s="12"/>
    </row>
    <row r="751" spans="17:17" x14ac:dyDescent="0.3">
      <c r="Q751" s="12"/>
    </row>
    <row r="752" spans="17:17" x14ac:dyDescent="0.3">
      <c r="Q752" s="12"/>
    </row>
    <row r="753" spans="17:17" x14ac:dyDescent="0.3">
      <c r="Q753" s="12"/>
    </row>
    <row r="754" spans="17:17" x14ac:dyDescent="0.3">
      <c r="Q754" s="12"/>
    </row>
    <row r="755" spans="17:17" x14ac:dyDescent="0.3">
      <c r="Q755" s="12"/>
    </row>
    <row r="756" spans="17:17" x14ac:dyDescent="0.3">
      <c r="Q756" s="12"/>
    </row>
    <row r="757" spans="17:17" x14ac:dyDescent="0.3">
      <c r="Q757" s="12"/>
    </row>
    <row r="758" spans="17:17" x14ac:dyDescent="0.3">
      <c r="Q758" s="12"/>
    </row>
    <row r="759" spans="17:17" x14ac:dyDescent="0.3">
      <c r="Q759" s="12"/>
    </row>
    <row r="760" spans="17:17" x14ac:dyDescent="0.3">
      <c r="Q760" s="12"/>
    </row>
    <row r="761" spans="17:17" x14ac:dyDescent="0.3">
      <c r="Q761" s="12"/>
    </row>
    <row r="762" spans="17:17" x14ac:dyDescent="0.3">
      <c r="Q762" s="12"/>
    </row>
    <row r="763" spans="17:17" x14ac:dyDescent="0.3">
      <c r="Q763" s="12"/>
    </row>
    <row r="764" spans="17:17" x14ac:dyDescent="0.3">
      <c r="Q764" s="12"/>
    </row>
    <row r="765" spans="17:17" x14ac:dyDescent="0.3">
      <c r="Q765" s="12"/>
    </row>
    <row r="766" spans="17:17" x14ac:dyDescent="0.3">
      <c r="Q766" s="12"/>
    </row>
    <row r="767" spans="17:17" x14ac:dyDescent="0.3">
      <c r="Q767" s="12"/>
    </row>
    <row r="768" spans="17:17" x14ac:dyDescent="0.3">
      <c r="Q768" s="12"/>
    </row>
    <row r="769" spans="17:17" x14ac:dyDescent="0.3">
      <c r="Q769" s="12"/>
    </row>
    <row r="770" spans="17:17" x14ac:dyDescent="0.3">
      <c r="Q770" s="12"/>
    </row>
    <row r="771" spans="17:17" x14ac:dyDescent="0.3">
      <c r="Q771" s="12"/>
    </row>
    <row r="772" spans="17:17" x14ac:dyDescent="0.3">
      <c r="Q772" s="12"/>
    </row>
    <row r="773" spans="17:17" x14ac:dyDescent="0.3">
      <c r="Q773" s="12"/>
    </row>
    <row r="774" spans="17:17" x14ac:dyDescent="0.3">
      <c r="Q774" s="12"/>
    </row>
    <row r="775" spans="17:17" x14ac:dyDescent="0.3">
      <c r="Q775" s="12"/>
    </row>
    <row r="776" spans="17:17" x14ac:dyDescent="0.3">
      <c r="Q776" s="12"/>
    </row>
    <row r="777" spans="17:17" x14ac:dyDescent="0.3">
      <c r="Q777" s="12"/>
    </row>
    <row r="778" spans="17:17" x14ac:dyDescent="0.3">
      <c r="Q778" s="12"/>
    </row>
    <row r="779" spans="17:17" x14ac:dyDescent="0.3">
      <c r="Q779" s="12"/>
    </row>
    <row r="780" spans="17:17" x14ac:dyDescent="0.3">
      <c r="Q780" s="12"/>
    </row>
    <row r="781" spans="17:17" x14ac:dyDescent="0.3">
      <c r="Q781" s="12"/>
    </row>
    <row r="782" spans="17:17" x14ac:dyDescent="0.3">
      <c r="Q782" s="12"/>
    </row>
    <row r="783" spans="17:17" x14ac:dyDescent="0.3">
      <c r="Q783" s="12"/>
    </row>
    <row r="784" spans="17:17" x14ac:dyDescent="0.3">
      <c r="Q784" s="12"/>
    </row>
    <row r="785" spans="17:17" x14ac:dyDescent="0.3">
      <c r="Q785" s="12"/>
    </row>
    <row r="786" spans="17:17" x14ac:dyDescent="0.3">
      <c r="Q786" s="12"/>
    </row>
    <row r="787" spans="17:17" x14ac:dyDescent="0.3">
      <c r="Q787" s="12"/>
    </row>
    <row r="788" spans="17:17" x14ac:dyDescent="0.3">
      <c r="Q788" s="12"/>
    </row>
    <row r="789" spans="17:17" x14ac:dyDescent="0.3">
      <c r="Q789" s="12"/>
    </row>
    <row r="790" spans="17:17" x14ac:dyDescent="0.3">
      <c r="Q790" s="12"/>
    </row>
    <row r="791" spans="17:17" x14ac:dyDescent="0.3">
      <c r="Q791" s="12"/>
    </row>
    <row r="792" spans="17:17" x14ac:dyDescent="0.3">
      <c r="Q792" s="12"/>
    </row>
    <row r="793" spans="17:17" x14ac:dyDescent="0.3">
      <c r="Q793" s="12"/>
    </row>
    <row r="794" spans="17:17" x14ac:dyDescent="0.3">
      <c r="Q794" s="12"/>
    </row>
    <row r="795" spans="17:17" x14ac:dyDescent="0.3">
      <c r="Q795" s="12"/>
    </row>
    <row r="796" spans="17:17" x14ac:dyDescent="0.3">
      <c r="Q796" s="12"/>
    </row>
    <row r="797" spans="17:17" x14ac:dyDescent="0.3">
      <c r="Q797" s="12"/>
    </row>
    <row r="798" spans="17:17" x14ac:dyDescent="0.3">
      <c r="Q798" s="12"/>
    </row>
    <row r="799" spans="17:17" x14ac:dyDescent="0.3">
      <c r="Q799" s="12"/>
    </row>
    <row r="800" spans="17:17" x14ac:dyDescent="0.3">
      <c r="Q800" s="12"/>
    </row>
    <row r="801" spans="17:17" x14ac:dyDescent="0.3">
      <c r="Q801" s="12"/>
    </row>
    <row r="802" spans="17:17" x14ac:dyDescent="0.3">
      <c r="Q802" s="12"/>
    </row>
    <row r="803" spans="17:17" x14ac:dyDescent="0.3">
      <c r="Q803" s="12"/>
    </row>
    <row r="804" spans="17:17" x14ac:dyDescent="0.3">
      <c r="Q804" s="12"/>
    </row>
    <row r="805" spans="17:17" x14ac:dyDescent="0.3">
      <c r="Q805" s="12"/>
    </row>
    <row r="806" spans="17:17" x14ac:dyDescent="0.3">
      <c r="Q806" s="12"/>
    </row>
    <row r="807" spans="17:17" x14ac:dyDescent="0.3">
      <c r="Q807" s="12"/>
    </row>
    <row r="808" spans="17:17" x14ac:dyDescent="0.3">
      <c r="Q808" s="12"/>
    </row>
    <row r="809" spans="17:17" x14ac:dyDescent="0.3">
      <c r="Q809" s="12"/>
    </row>
    <row r="810" spans="17:17" x14ac:dyDescent="0.3">
      <c r="Q810" s="12"/>
    </row>
    <row r="811" spans="17:17" x14ac:dyDescent="0.3">
      <c r="Q811" s="12"/>
    </row>
    <row r="812" spans="17:17" x14ac:dyDescent="0.3">
      <c r="Q812" s="12"/>
    </row>
    <row r="813" spans="17:17" x14ac:dyDescent="0.3">
      <c r="Q813" s="12"/>
    </row>
    <row r="814" spans="17:17" x14ac:dyDescent="0.3">
      <c r="Q814" s="12"/>
    </row>
    <row r="815" spans="17:17" x14ac:dyDescent="0.3">
      <c r="Q815" s="12"/>
    </row>
    <row r="816" spans="17:17" x14ac:dyDescent="0.3">
      <c r="Q816" s="12"/>
    </row>
    <row r="817" spans="17:17" x14ac:dyDescent="0.3">
      <c r="Q817" s="12"/>
    </row>
    <row r="818" spans="17:17" x14ac:dyDescent="0.3">
      <c r="Q818" s="12"/>
    </row>
    <row r="819" spans="17:17" x14ac:dyDescent="0.3">
      <c r="Q819" s="12"/>
    </row>
    <row r="820" spans="17:17" x14ac:dyDescent="0.3">
      <c r="Q820" s="12"/>
    </row>
    <row r="821" spans="17:17" x14ac:dyDescent="0.3">
      <c r="Q821" s="12"/>
    </row>
    <row r="822" spans="17:17" x14ac:dyDescent="0.3">
      <c r="Q822" s="12"/>
    </row>
    <row r="823" spans="17:17" x14ac:dyDescent="0.3">
      <c r="Q823" s="12"/>
    </row>
    <row r="824" spans="17:17" x14ac:dyDescent="0.3">
      <c r="Q824" s="12"/>
    </row>
    <row r="825" spans="17:17" x14ac:dyDescent="0.3">
      <c r="Q825" s="12"/>
    </row>
    <row r="826" spans="17:17" x14ac:dyDescent="0.3">
      <c r="Q826" s="12"/>
    </row>
    <row r="827" spans="17:17" x14ac:dyDescent="0.3">
      <c r="Q827" s="12"/>
    </row>
    <row r="828" spans="17:17" x14ac:dyDescent="0.3">
      <c r="Q828" s="12"/>
    </row>
    <row r="829" spans="17:17" x14ac:dyDescent="0.3">
      <c r="Q829" s="12"/>
    </row>
    <row r="830" spans="17:17" x14ac:dyDescent="0.3">
      <c r="Q830" s="12"/>
    </row>
    <row r="831" spans="17:17" x14ac:dyDescent="0.3">
      <c r="Q831" s="12"/>
    </row>
    <row r="832" spans="17:17" x14ac:dyDescent="0.3">
      <c r="Q832" s="12"/>
    </row>
    <row r="833" spans="17:17" x14ac:dyDescent="0.3">
      <c r="Q833" s="12"/>
    </row>
    <row r="834" spans="17:17" x14ac:dyDescent="0.3">
      <c r="Q834" s="12"/>
    </row>
    <row r="835" spans="17:17" x14ac:dyDescent="0.3">
      <c r="Q835" s="12"/>
    </row>
    <row r="836" spans="17:17" x14ac:dyDescent="0.3">
      <c r="Q836" s="12"/>
    </row>
    <row r="837" spans="17:17" x14ac:dyDescent="0.3">
      <c r="Q837" s="12"/>
    </row>
    <row r="838" spans="17:17" x14ac:dyDescent="0.3">
      <c r="Q838" s="12"/>
    </row>
    <row r="839" spans="17:17" x14ac:dyDescent="0.3">
      <c r="Q839" s="12"/>
    </row>
    <row r="840" spans="17:17" x14ac:dyDescent="0.3">
      <c r="Q840" s="12"/>
    </row>
    <row r="841" spans="17:17" x14ac:dyDescent="0.3">
      <c r="Q841" s="12"/>
    </row>
    <row r="842" spans="17:17" x14ac:dyDescent="0.3">
      <c r="Q842" s="12"/>
    </row>
    <row r="843" spans="17:17" x14ac:dyDescent="0.3">
      <c r="Q843" s="12"/>
    </row>
    <row r="844" spans="17:17" x14ac:dyDescent="0.3">
      <c r="Q844" s="12"/>
    </row>
    <row r="845" spans="17:17" x14ac:dyDescent="0.3">
      <c r="Q845" s="12"/>
    </row>
    <row r="846" spans="17:17" x14ac:dyDescent="0.3">
      <c r="Q846" s="12"/>
    </row>
    <row r="847" spans="17:17" x14ac:dyDescent="0.3">
      <c r="Q847" s="12"/>
    </row>
    <row r="848" spans="17:17" x14ac:dyDescent="0.3">
      <c r="Q848" s="12"/>
    </row>
    <row r="849" spans="17:17" x14ac:dyDescent="0.3">
      <c r="Q849" s="12"/>
    </row>
    <row r="850" spans="17:17" x14ac:dyDescent="0.3">
      <c r="Q850" s="12"/>
    </row>
    <row r="851" spans="17:17" x14ac:dyDescent="0.3">
      <c r="Q851" s="12"/>
    </row>
    <row r="852" spans="17:17" x14ac:dyDescent="0.3">
      <c r="Q852" s="12"/>
    </row>
    <row r="853" spans="17:17" x14ac:dyDescent="0.3">
      <c r="Q853" s="12"/>
    </row>
    <row r="854" spans="17:17" x14ac:dyDescent="0.3">
      <c r="Q854" s="12"/>
    </row>
    <row r="855" spans="17:17" x14ac:dyDescent="0.3">
      <c r="Q855" s="12"/>
    </row>
    <row r="856" spans="17:17" x14ac:dyDescent="0.3">
      <c r="Q856" s="12"/>
    </row>
    <row r="857" spans="17:17" x14ac:dyDescent="0.3">
      <c r="Q857" s="12"/>
    </row>
    <row r="858" spans="17:17" x14ac:dyDescent="0.3">
      <c r="Q858" s="12"/>
    </row>
    <row r="859" spans="17:17" x14ac:dyDescent="0.3">
      <c r="Q859" s="12"/>
    </row>
    <row r="860" spans="17:17" x14ac:dyDescent="0.3">
      <c r="Q860" s="12"/>
    </row>
    <row r="861" spans="17:17" x14ac:dyDescent="0.3">
      <c r="Q861" s="12"/>
    </row>
    <row r="862" spans="17:17" x14ac:dyDescent="0.3">
      <c r="Q862" s="12"/>
    </row>
    <row r="863" spans="17:17" x14ac:dyDescent="0.3">
      <c r="Q863" s="12"/>
    </row>
    <row r="864" spans="17:17" x14ac:dyDescent="0.3">
      <c r="Q864" s="12"/>
    </row>
    <row r="865" spans="17:17" x14ac:dyDescent="0.3">
      <c r="Q865" s="12"/>
    </row>
    <row r="866" spans="17:17" x14ac:dyDescent="0.3">
      <c r="Q866" s="12"/>
    </row>
    <row r="867" spans="17:17" x14ac:dyDescent="0.3">
      <c r="Q867" s="12"/>
    </row>
    <row r="868" spans="17:17" x14ac:dyDescent="0.3">
      <c r="Q868" s="12"/>
    </row>
    <row r="869" spans="17:17" x14ac:dyDescent="0.3">
      <c r="Q869" s="12"/>
    </row>
    <row r="870" spans="17:17" x14ac:dyDescent="0.3">
      <c r="Q870" s="12"/>
    </row>
    <row r="871" spans="17:17" x14ac:dyDescent="0.3">
      <c r="Q871" s="12"/>
    </row>
    <row r="872" spans="17:17" x14ac:dyDescent="0.3">
      <c r="Q872" s="12"/>
    </row>
    <row r="873" spans="17:17" x14ac:dyDescent="0.3">
      <c r="Q873" s="12"/>
    </row>
    <row r="874" spans="17:17" x14ac:dyDescent="0.3">
      <c r="Q874" s="12"/>
    </row>
    <row r="875" spans="17:17" x14ac:dyDescent="0.3">
      <c r="Q875" s="12"/>
    </row>
    <row r="876" spans="17:17" x14ac:dyDescent="0.3">
      <c r="Q876" s="12"/>
    </row>
    <row r="877" spans="17:17" x14ac:dyDescent="0.3">
      <c r="Q877" s="12"/>
    </row>
    <row r="878" spans="17:17" x14ac:dyDescent="0.3">
      <c r="Q878" s="12"/>
    </row>
    <row r="879" spans="17:17" x14ac:dyDescent="0.3">
      <c r="Q879" s="12"/>
    </row>
    <row r="880" spans="17:17" x14ac:dyDescent="0.3">
      <c r="Q880" s="12"/>
    </row>
    <row r="881" spans="17:17" x14ac:dyDescent="0.3">
      <c r="Q881" s="12"/>
    </row>
    <row r="882" spans="17:17" x14ac:dyDescent="0.3">
      <c r="Q882" s="12"/>
    </row>
    <row r="883" spans="17:17" x14ac:dyDescent="0.3">
      <c r="Q883" s="12"/>
    </row>
    <row r="884" spans="17:17" x14ac:dyDescent="0.3">
      <c r="Q884" s="12"/>
    </row>
    <row r="885" spans="17:17" x14ac:dyDescent="0.3">
      <c r="Q885" s="12"/>
    </row>
    <row r="886" spans="17:17" x14ac:dyDescent="0.3">
      <c r="Q886" s="12"/>
    </row>
    <row r="887" spans="17:17" x14ac:dyDescent="0.3">
      <c r="Q887" s="12"/>
    </row>
    <row r="888" spans="17:17" x14ac:dyDescent="0.3">
      <c r="Q888" s="12"/>
    </row>
    <row r="889" spans="17:17" x14ac:dyDescent="0.3">
      <c r="Q889" s="12"/>
    </row>
    <row r="890" spans="17:17" x14ac:dyDescent="0.3">
      <c r="Q890" s="12"/>
    </row>
    <row r="891" spans="17:17" x14ac:dyDescent="0.3">
      <c r="Q891" s="12"/>
    </row>
    <row r="892" spans="17:17" x14ac:dyDescent="0.3">
      <c r="Q892" s="12"/>
    </row>
    <row r="893" spans="17:17" x14ac:dyDescent="0.3">
      <c r="Q893" s="12"/>
    </row>
    <row r="894" spans="17:17" x14ac:dyDescent="0.3">
      <c r="Q894" s="12"/>
    </row>
    <row r="895" spans="17:17" x14ac:dyDescent="0.3">
      <c r="Q895" s="12"/>
    </row>
    <row r="896" spans="17:17" x14ac:dyDescent="0.3">
      <c r="Q896" s="12"/>
    </row>
    <row r="897" spans="17:17" x14ac:dyDescent="0.3">
      <c r="Q897" s="12"/>
    </row>
    <row r="898" spans="17:17" x14ac:dyDescent="0.3">
      <c r="Q898" s="12"/>
    </row>
    <row r="899" spans="17:17" x14ac:dyDescent="0.3">
      <c r="Q899" s="12"/>
    </row>
    <row r="900" spans="17:17" x14ac:dyDescent="0.3">
      <c r="Q900" s="12"/>
    </row>
    <row r="901" spans="17:17" x14ac:dyDescent="0.3">
      <c r="Q901" s="12"/>
    </row>
    <row r="902" spans="17:17" x14ac:dyDescent="0.3">
      <c r="Q902" s="12"/>
    </row>
    <row r="903" spans="17:17" x14ac:dyDescent="0.3">
      <c r="Q903" s="12"/>
    </row>
    <row r="904" spans="17:17" x14ac:dyDescent="0.3">
      <c r="Q904" s="12"/>
    </row>
    <row r="905" spans="17:17" x14ac:dyDescent="0.3">
      <c r="Q905" s="12"/>
    </row>
    <row r="906" spans="17:17" x14ac:dyDescent="0.3">
      <c r="Q906" s="12"/>
    </row>
    <row r="907" spans="17:17" x14ac:dyDescent="0.3">
      <c r="Q907" s="12"/>
    </row>
    <row r="908" spans="17:17" x14ac:dyDescent="0.3">
      <c r="Q908" s="12"/>
    </row>
    <row r="909" spans="17:17" x14ac:dyDescent="0.3">
      <c r="Q909" s="12"/>
    </row>
    <row r="910" spans="17:17" x14ac:dyDescent="0.3">
      <c r="Q910" s="12"/>
    </row>
    <row r="911" spans="17:17" x14ac:dyDescent="0.3">
      <c r="Q911" s="12"/>
    </row>
    <row r="912" spans="17:17" x14ac:dyDescent="0.3">
      <c r="Q912" s="12"/>
    </row>
    <row r="913" spans="17:17" x14ac:dyDescent="0.3">
      <c r="Q913" s="12"/>
    </row>
    <row r="914" spans="17:17" x14ac:dyDescent="0.3">
      <c r="Q914" s="12"/>
    </row>
    <row r="915" spans="17:17" x14ac:dyDescent="0.3">
      <c r="Q915" s="12"/>
    </row>
    <row r="916" spans="17:17" x14ac:dyDescent="0.3">
      <c r="Q916" s="12"/>
    </row>
    <row r="917" spans="17:17" x14ac:dyDescent="0.3">
      <c r="Q917" s="12"/>
    </row>
    <row r="918" spans="17:17" x14ac:dyDescent="0.3">
      <c r="Q918" s="12"/>
    </row>
    <row r="919" spans="17:17" x14ac:dyDescent="0.3">
      <c r="Q919" s="12"/>
    </row>
    <row r="920" spans="17:17" x14ac:dyDescent="0.3">
      <c r="Q920" s="12"/>
    </row>
    <row r="921" spans="17:17" x14ac:dyDescent="0.3">
      <c r="Q921" s="12"/>
    </row>
    <row r="922" spans="17:17" x14ac:dyDescent="0.3">
      <c r="Q922" s="12"/>
    </row>
    <row r="923" spans="17:17" x14ac:dyDescent="0.3">
      <c r="Q923" s="12"/>
    </row>
    <row r="924" spans="17:17" x14ac:dyDescent="0.3">
      <c r="Q924" s="12"/>
    </row>
    <row r="925" spans="17:17" x14ac:dyDescent="0.3">
      <c r="Q925" s="12"/>
    </row>
    <row r="926" spans="17:17" x14ac:dyDescent="0.3">
      <c r="Q926" s="12"/>
    </row>
    <row r="927" spans="17:17" x14ac:dyDescent="0.3">
      <c r="Q927" s="12"/>
    </row>
    <row r="928" spans="17:17" x14ac:dyDescent="0.3">
      <c r="Q928" s="12"/>
    </row>
    <row r="929" spans="17:17" x14ac:dyDescent="0.3">
      <c r="Q929" s="12"/>
    </row>
    <row r="930" spans="17:17" x14ac:dyDescent="0.3">
      <c r="Q930" s="12"/>
    </row>
    <row r="931" spans="17:17" x14ac:dyDescent="0.3">
      <c r="Q931" s="12"/>
    </row>
    <row r="932" spans="17:17" x14ac:dyDescent="0.3">
      <c r="Q932" s="12"/>
    </row>
    <row r="933" spans="17:17" x14ac:dyDescent="0.3">
      <c r="Q933" s="12"/>
    </row>
    <row r="934" spans="17:17" x14ac:dyDescent="0.3">
      <c r="Q934" s="12"/>
    </row>
    <row r="935" spans="17:17" x14ac:dyDescent="0.3">
      <c r="Q935" s="12"/>
    </row>
    <row r="936" spans="17:17" x14ac:dyDescent="0.3">
      <c r="Q936" s="12"/>
    </row>
    <row r="937" spans="17:17" x14ac:dyDescent="0.3">
      <c r="Q937" s="12"/>
    </row>
    <row r="938" spans="17:17" x14ac:dyDescent="0.3">
      <c r="Q938" s="12"/>
    </row>
    <row r="939" spans="17:17" x14ac:dyDescent="0.3">
      <c r="Q939" s="12"/>
    </row>
    <row r="940" spans="17:17" x14ac:dyDescent="0.3">
      <c r="Q940" s="12"/>
    </row>
    <row r="941" spans="17:17" x14ac:dyDescent="0.3">
      <c r="Q941" s="12"/>
    </row>
    <row r="942" spans="17:17" x14ac:dyDescent="0.3">
      <c r="Q942" s="12"/>
    </row>
    <row r="943" spans="17:17" x14ac:dyDescent="0.3">
      <c r="Q943" s="12"/>
    </row>
    <row r="944" spans="17:17" x14ac:dyDescent="0.3">
      <c r="Q944" s="12"/>
    </row>
    <row r="945" spans="17:17" x14ac:dyDescent="0.3">
      <c r="Q945" s="12"/>
    </row>
    <row r="946" spans="17:17" x14ac:dyDescent="0.3">
      <c r="Q946" s="12"/>
    </row>
    <row r="947" spans="17:17" x14ac:dyDescent="0.3">
      <c r="Q947" s="12"/>
    </row>
    <row r="948" spans="17:17" x14ac:dyDescent="0.3">
      <c r="Q948" s="12"/>
    </row>
    <row r="949" spans="17:17" x14ac:dyDescent="0.3">
      <c r="Q949" s="12"/>
    </row>
    <row r="950" spans="17:17" x14ac:dyDescent="0.3">
      <c r="Q950" s="12"/>
    </row>
    <row r="951" spans="17:17" x14ac:dyDescent="0.3">
      <c r="Q951" s="12"/>
    </row>
    <row r="952" spans="17:17" x14ac:dyDescent="0.3">
      <c r="Q952" s="12"/>
    </row>
    <row r="953" spans="17:17" x14ac:dyDescent="0.3">
      <c r="Q953" s="12"/>
    </row>
    <row r="954" spans="17:17" x14ac:dyDescent="0.3">
      <c r="Q954" s="12"/>
    </row>
    <row r="955" spans="17:17" x14ac:dyDescent="0.3">
      <c r="Q955" s="12"/>
    </row>
    <row r="956" spans="17:17" x14ac:dyDescent="0.3">
      <c r="Q956" s="12"/>
    </row>
    <row r="957" spans="17:17" x14ac:dyDescent="0.3">
      <c r="Q957" s="12"/>
    </row>
    <row r="958" spans="17:17" x14ac:dyDescent="0.3">
      <c r="Q958" s="12"/>
    </row>
    <row r="959" spans="17:17" x14ac:dyDescent="0.3">
      <c r="Q959" s="12"/>
    </row>
    <row r="960" spans="17:17" x14ac:dyDescent="0.3">
      <c r="Q960" s="12"/>
    </row>
    <row r="961" spans="17:17" x14ac:dyDescent="0.3">
      <c r="Q961" s="12"/>
    </row>
    <row r="962" spans="17:17" x14ac:dyDescent="0.3">
      <c r="Q962" s="12"/>
    </row>
    <row r="963" spans="17:17" x14ac:dyDescent="0.3">
      <c r="Q963" s="12"/>
    </row>
    <row r="964" spans="17:17" x14ac:dyDescent="0.3">
      <c r="Q964" s="12"/>
    </row>
    <row r="965" spans="17:17" x14ac:dyDescent="0.3">
      <c r="Q965" s="12"/>
    </row>
    <row r="966" spans="17:17" x14ac:dyDescent="0.3">
      <c r="Q966" s="12"/>
    </row>
    <row r="967" spans="17:17" x14ac:dyDescent="0.3">
      <c r="Q967" s="12"/>
    </row>
    <row r="968" spans="17:17" x14ac:dyDescent="0.3">
      <c r="Q968" s="12"/>
    </row>
    <row r="969" spans="17:17" x14ac:dyDescent="0.3">
      <c r="Q969" s="12"/>
    </row>
    <row r="970" spans="17:17" x14ac:dyDescent="0.3">
      <c r="Q970" s="12"/>
    </row>
    <row r="971" spans="17:17" x14ac:dyDescent="0.3">
      <c r="Q971" s="12"/>
    </row>
    <row r="972" spans="17:17" x14ac:dyDescent="0.3">
      <c r="Q972" s="12"/>
    </row>
    <row r="973" spans="17:17" x14ac:dyDescent="0.3">
      <c r="Q973" s="12"/>
    </row>
    <row r="974" spans="17:17" x14ac:dyDescent="0.3">
      <c r="Q974" s="12"/>
    </row>
    <row r="975" spans="17:17" x14ac:dyDescent="0.3">
      <c r="Q975" s="12"/>
    </row>
    <row r="976" spans="17:17" x14ac:dyDescent="0.3">
      <c r="Q976" s="12"/>
    </row>
    <row r="977" spans="17:17" x14ac:dyDescent="0.3">
      <c r="Q977" s="12"/>
    </row>
    <row r="978" spans="17:17" x14ac:dyDescent="0.3">
      <c r="Q978" s="12"/>
    </row>
    <row r="979" spans="17:17" x14ac:dyDescent="0.3">
      <c r="Q979" s="12"/>
    </row>
    <row r="980" spans="17:17" x14ac:dyDescent="0.3">
      <c r="Q980" s="12"/>
    </row>
    <row r="981" spans="17:17" x14ac:dyDescent="0.3">
      <c r="Q981" s="12"/>
    </row>
    <row r="982" spans="17:17" x14ac:dyDescent="0.3">
      <c r="Q982" s="12"/>
    </row>
    <row r="983" spans="17:17" x14ac:dyDescent="0.3">
      <c r="Q983" s="12"/>
    </row>
    <row r="984" spans="17:17" x14ac:dyDescent="0.3">
      <c r="Q984" s="12"/>
    </row>
    <row r="985" spans="17:17" x14ac:dyDescent="0.3">
      <c r="Q985" s="12"/>
    </row>
    <row r="986" spans="17:17" x14ac:dyDescent="0.3">
      <c r="Q986" s="12"/>
    </row>
    <row r="987" spans="17:17" x14ac:dyDescent="0.3">
      <c r="Q987" s="12"/>
    </row>
    <row r="988" spans="17:17" x14ac:dyDescent="0.3">
      <c r="Q988" s="12"/>
    </row>
    <row r="989" spans="17:17" x14ac:dyDescent="0.3">
      <c r="Q989" s="12"/>
    </row>
    <row r="990" spans="17:17" x14ac:dyDescent="0.3">
      <c r="Q990" s="12"/>
    </row>
    <row r="991" spans="17:17" x14ac:dyDescent="0.3">
      <c r="Q991" s="12"/>
    </row>
    <row r="992" spans="17:17" x14ac:dyDescent="0.3">
      <c r="Q992" s="12"/>
    </row>
    <row r="993" spans="17:17" x14ac:dyDescent="0.3">
      <c r="Q993" s="12"/>
    </row>
    <row r="994" spans="17:17" x14ac:dyDescent="0.3">
      <c r="Q994" s="12"/>
    </row>
    <row r="995" spans="17:17" x14ac:dyDescent="0.3">
      <c r="Q995" s="12"/>
    </row>
    <row r="996" spans="17:17" x14ac:dyDescent="0.3">
      <c r="Q996" s="12"/>
    </row>
    <row r="997" spans="17:17" x14ac:dyDescent="0.3">
      <c r="Q997" s="12"/>
    </row>
    <row r="998" spans="17:17" x14ac:dyDescent="0.3">
      <c r="Q998" s="12"/>
    </row>
    <row r="999" spans="17:17" x14ac:dyDescent="0.3">
      <c r="Q999" s="12"/>
    </row>
    <row r="1000" spans="17:17" x14ac:dyDescent="0.3">
      <c r="Q1000" s="12"/>
    </row>
    <row r="1001" spans="17:17" x14ac:dyDescent="0.3">
      <c r="Q1001" s="12"/>
    </row>
    <row r="1002" spans="17:17" x14ac:dyDescent="0.3">
      <c r="Q1002" s="12"/>
    </row>
    <row r="1003" spans="17:17" x14ac:dyDescent="0.3">
      <c r="Q1003" s="12"/>
    </row>
    <row r="1004" spans="17:17" x14ac:dyDescent="0.3">
      <c r="Q1004" s="12"/>
    </row>
    <row r="1005" spans="17:17" x14ac:dyDescent="0.3">
      <c r="Q1005" s="12"/>
    </row>
    <row r="1006" spans="17:17" x14ac:dyDescent="0.3">
      <c r="Q1006" s="12"/>
    </row>
    <row r="1007" spans="17:17" x14ac:dyDescent="0.3">
      <c r="Q1007" s="12"/>
    </row>
    <row r="1008" spans="17:17" x14ac:dyDescent="0.3">
      <c r="Q1008" s="12"/>
    </row>
    <row r="1009" spans="17:17" x14ac:dyDescent="0.3">
      <c r="Q1009" s="12"/>
    </row>
    <row r="1010" spans="17:17" x14ac:dyDescent="0.3">
      <c r="Q1010" s="12"/>
    </row>
    <row r="1011" spans="17:17" x14ac:dyDescent="0.3">
      <c r="Q1011" s="12"/>
    </row>
    <row r="1012" spans="17:17" x14ac:dyDescent="0.3">
      <c r="Q1012" s="12"/>
    </row>
    <row r="1013" spans="17:17" x14ac:dyDescent="0.3">
      <c r="Q1013" s="12"/>
    </row>
    <row r="1014" spans="17:17" x14ac:dyDescent="0.3">
      <c r="Q1014" s="12"/>
    </row>
    <row r="1015" spans="17:17" x14ac:dyDescent="0.3">
      <c r="Q1015" s="12"/>
    </row>
    <row r="1016" spans="17:17" x14ac:dyDescent="0.3">
      <c r="Q1016" s="12"/>
    </row>
    <row r="1017" spans="17:17" x14ac:dyDescent="0.3">
      <c r="Q1017" s="12"/>
    </row>
    <row r="1018" spans="17:17" x14ac:dyDescent="0.3">
      <c r="Q1018" s="12"/>
    </row>
    <row r="1019" spans="17:17" x14ac:dyDescent="0.3">
      <c r="Q1019" s="12"/>
    </row>
    <row r="1020" spans="17:17" x14ac:dyDescent="0.3">
      <c r="Q1020" s="12"/>
    </row>
    <row r="1021" spans="17:17" x14ac:dyDescent="0.3">
      <c r="Q1021" s="12"/>
    </row>
    <row r="1022" spans="17:17" x14ac:dyDescent="0.3">
      <c r="Q1022" s="12"/>
    </row>
    <row r="1023" spans="17:17" x14ac:dyDescent="0.3">
      <c r="Q1023" s="12"/>
    </row>
    <row r="1024" spans="17:17" x14ac:dyDescent="0.3">
      <c r="Q1024" s="12"/>
    </row>
    <row r="1025" spans="17:17" x14ac:dyDescent="0.3">
      <c r="Q1025" s="12"/>
    </row>
    <row r="1026" spans="17:17" x14ac:dyDescent="0.3">
      <c r="Q1026" s="12"/>
    </row>
    <row r="1027" spans="17:17" x14ac:dyDescent="0.3">
      <c r="Q1027" s="12"/>
    </row>
    <row r="1028" spans="17:17" x14ac:dyDescent="0.3">
      <c r="Q1028" s="12"/>
    </row>
    <row r="1029" spans="17:17" x14ac:dyDescent="0.3">
      <c r="Q1029" s="12"/>
    </row>
    <row r="1030" spans="17:17" x14ac:dyDescent="0.3">
      <c r="Q1030" s="12"/>
    </row>
    <row r="1031" spans="17:17" x14ac:dyDescent="0.3">
      <c r="Q1031" s="12"/>
    </row>
    <row r="1032" spans="17:17" x14ac:dyDescent="0.3">
      <c r="Q1032" s="12"/>
    </row>
    <row r="1033" spans="17:17" x14ac:dyDescent="0.3">
      <c r="Q1033" s="12"/>
    </row>
    <row r="1034" spans="17:17" x14ac:dyDescent="0.3">
      <c r="Q1034" s="12"/>
    </row>
    <row r="1035" spans="17:17" x14ac:dyDescent="0.3">
      <c r="Q1035" s="12"/>
    </row>
    <row r="1036" spans="17:17" x14ac:dyDescent="0.3">
      <c r="Q1036" s="12"/>
    </row>
    <row r="1037" spans="17:17" x14ac:dyDescent="0.3">
      <c r="Q1037" s="12"/>
    </row>
    <row r="1038" spans="17:17" x14ac:dyDescent="0.3">
      <c r="Q1038" s="12"/>
    </row>
    <row r="1039" spans="17:17" x14ac:dyDescent="0.3">
      <c r="Q1039" s="12"/>
    </row>
    <row r="1040" spans="17:17" x14ac:dyDescent="0.3">
      <c r="Q1040" s="12"/>
    </row>
    <row r="1041" spans="17:17" x14ac:dyDescent="0.3">
      <c r="Q1041" s="12"/>
    </row>
    <row r="1042" spans="17:17" x14ac:dyDescent="0.3">
      <c r="Q1042" s="12"/>
    </row>
    <row r="1043" spans="17:17" x14ac:dyDescent="0.3">
      <c r="Q1043" s="12"/>
    </row>
    <row r="1044" spans="17:17" x14ac:dyDescent="0.3">
      <c r="Q1044" s="12"/>
    </row>
    <row r="1045" spans="17:17" x14ac:dyDescent="0.3">
      <c r="Q1045" s="12"/>
    </row>
    <row r="1046" spans="17:17" x14ac:dyDescent="0.3">
      <c r="Q1046" s="12"/>
    </row>
    <row r="1047" spans="17:17" x14ac:dyDescent="0.3">
      <c r="Q1047" s="12"/>
    </row>
    <row r="1048" spans="17:17" x14ac:dyDescent="0.3">
      <c r="Q1048" s="12"/>
    </row>
    <row r="1049" spans="17:17" x14ac:dyDescent="0.3">
      <c r="Q1049" s="12"/>
    </row>
    <row r="1050" spans="17:17" x14ac:dyDescent="0.3">
      <c r="Q1050" s="12"/>
    </row>
    <row r="1051" spans="17:17" x14ac:dyDescent="0.3">
      <c r="Q1051" s="12"/>
    </row>
    <row r="1052" spans="17:17" x14ac:dyDescent="0.3">
      <c r="Q1052" s="12"/>
    </row>
    <row r="1053" spans="17:17" x14ac:dyDescent="0.3">
      <c r="Q1053" s="12"/>
    </row>
    <row r="1054" spans="17:17" x14ac:dyDescent="0.3">
      <c r="Q1054" s="12"/>
    </row>
    <row r="1055" spans="17:17" x14ac:dyDescent="0.3">
      <c r="Q1055" s="12"/>
    </row>
    <row r="1056" spans="17:17" x14ac:dyDescent="0.3">
      <c r="Q1056" s="12"/>
    </row>
    <row r="1057" spans="17:17" x14ac:dyDescent="0.3">
      <c r="Q1057" s="12"/>
    </row>
    <row r="1058" spans="17:17" x14ac:dyDescent="0.3">
      <c r="Q1058" s="12"/>
    </row>
    <row r="1059" spans="17:17" x14ac:dyDescent="0.3">
      <c r="Q1059" s="12"/>
    </row>
    <row r="1060" spans="17:17" x14ac:dyDescent="0.3">
      <c r="Q1060" s="12"/>
    </row>
    <row r="1061" spans="17:17" x14ac:dyDescent="0.3">
      <c r="Q1061" s="12"/>
    </row>
    <row r="1062" spans="17:17" x14ac:dyDescent="0.3">
      <c r="Q1062" s="12"/>
    </row>
    <row r="1063" spans="17:17" x14ac:dyDescent="0.3">
      <c r="Q1063" s="12"/>
    </row>
    <row r="1064" spans="17:17" x14ac:dyDescent="0.3">
      <c r="Q1064" s="12"/>
    </row>
    <row r="1065" spans="17:17" x14ac:dyDescent="0.3">
      <c r="Q1065" s="12"/>
    </row>
    <row r="1066" spans="17:17" x14ac:dyDescent="0.3">
      <c r="Q1066" s="12"/>
    </row>
    <row r="1067" spans="17:17" x14ac:dyDescent="0.3">
      <c r="Q1067" s="12"/>
    </row>
    <row r="1068" spans="17:17" x14ac:dyDescent="0.3">
      <c r="Q1068" s="12"/>
    </row>
    <row r="1069" spans="17:17" x14ac:dyDescent="0.3">
      <c r="Q1069" s="12"/>
    </row>
    <row r="1070" spans="17:17" x14ac:dyDescent="0.3">
      <c r="Q1070" s="12"/>
    </row>
    <row r="1071" spans="17:17" x14ac:dyDescent="0.3">
      <c r="Q1071" s="12"/>
    </row>
    <row r="1072" spans="17:17" x14ac:dyDescent="0.3">
      <c r="Q1072" s="12"/>
    </row>
    <row r="1073" spans="17:17" x14ac:dyDescent="0.3">
      <c r="Q1073" s="12"/>
    </row>
    <row r="1074" spans="17:17" x14ac:dyDescent="0.3">
      <c r="Q1074" s="12"/>
    </row>
    <row r="1075" spans="17:17" x14ac:dyDescent="0.3">
      <c r="Q1075" s="12"/>
    </row>
    <row r="1076" spans="17:17" x14ac:dyDescent="0.3">
      <c r="Q1076" s="12"/>
    </row>
    <row r="1077" spans="17:17" x14ac:dyDescent="0.3">
      <c r="Q1077" s="12"/>
    </row>
    <row r="1078" spans="17:17" x14ac:dyDescent="0.3">
      <c r="Q1078" s="12"/>
    </row>
    <row r="1079" spans="17:17" x14ac:dyDescent="0.3">
      <c r="Q1079" s="12"/>
    </row>
    <row r="1080" spans="17:17" x14ac:dyDescent="0.3">
      <c r="Q1080" s="12"/>
    </row>
    <row r="1081" spans="17:17" x14ac:dyDescent="0.3">
      <c r="Q1081" s="12"/>
    </row>
    <row r="1082" spans="17:17" x14ac:dyDescent="0.3">
      <c r="Q1082" s="12"/>
    </row>
    <row r="1083" spans="17:17" x14ac:dyDescent="0.3">
      <c r="Q1083" s="12"/>
    </row>
    <row r="1084" spans="17:17" x14ac:dyDescent="0.3">
      <c r="Q1084" s="12"/>
    </row>
    <row r="1085" spans="17:17" x14ac:dyDescent="0.3">
      <c r="Q1085" s="12"/>
    </row>
    <row r="1086" spans="17:17" x14ac:dyDescent="0.3">
      <c r="Q1086" s="12"/>
    </row>
    <row r="1087" spans="17:17" x14ac:dyDescent="0.3">
      <c r="Q1087" s="12"/>
    </row>
    <row r="1088" spans="17:17" x14ac:dyDescent="0.3">
      <c r="Q1088" s="12"/>
    </row>
    <row r="1089" spans="17:17" x14ac:dyDescent="0.3">
      <c r="Q1089" s="12"/>
    </row>
    <row r="1090" spans="17:17" x14ac:dyDescent="0.3">
      <c r="Q1090" s="12"/>
    </row>
    <row r="1091" spans="17:17" x14ac:dyDescent="0.3">
      <c r="Q1091" s="12"/>
    </row>
    <row r="1092" spans="17:17" x14ac:dyDescent="0.3">
      <c r="Q1092" s="12"/>
    </row>
    <row r="1093" spans="17:17" x14ac:dyDescent="0.3">
      <c r="Q1093" s="12"/>
    </row>
    <row r="1094" spans="17:17" x14ac:dyDescent="0.3">
      <c r="Q1094" s="12"/>
    </row>
    <row r="1095" spans="17:17" x14ac:dyDescent="0.3">
      <c r="Q1095" s="12"/>
    </row>
    <row r="1096" spans="17:17" x14ac:dyDescent="0.3">
      <c r="Q1096" s="12"/>
    </row>
    <row r="1097" spans="17:17" x14ac:dyDescent="0.3">
      <c r="Q1097" s="12"/>
    </row>
    <row r="1098" spans="17:17" x14ac:dyDescent="0.3">
      <c r="Q1098" s="12"/>
    </row>
    <row r="1099" spans="17:17" x14ac:dyDescent="0.3">
      <c r="Q1099" s="12"/>
    </row>
    <row r="1100" spans="17:17" x14ac:dyDescent="0.3">
      <c r="Q1100" s="12"/>
    </row>
    <row r="1101" spans="17:17" x14ac:dyDescent="0.3">
      <c r="Q1101" s="12"/>
    </row>
    <row r="1102" spans="17:17" x14ac:dyDescent="0.3">
      <c r="Q1102" s="12"/>
    </row>
    <row r="1103" spans="17:17" x14ac:dyDescent="0.3">
      <c r="Q1103" s="12"/>
    </row>
    <row r="1104" spans="17:17" x14ac:dyDescent="0.3">
      <c r="Q1104" s="12"/>
    </row>
    <row r="1105" spans="17:17" x14ac:dyDescent="0.3">
      <c r="Q1105" s="12"/>
    </row>
    <row r="1106" spans="17:17" x14ac:dyDescent="0.3">
      <c r="Q1106" s="12"/>
    </row>
    <row r="1107" spans="17:17" x14ac:dyDescent="0.3">
      <c r="Q1107" s="12"/>
    </row>
    <row r="1108" spans="17:17" x14ac:dyDescent="0.3">
      <c r="Q1108" s="12"/>
    </row>
    <row r="1109" spans="17:17" x14ac:dyDescent="0.3">
      <c r="Q1109" s="12"/>
    </row>
    <row r="1110" spans="17:17" x14ac:dyDescent="0.3">
      <c r="Q1110" s="12"/>
    </row>
    <row r="1111" spans="17:17" x14ac:dyDescent="0.3">
      <c r="Q1111" s="12"/>
    </row>
    <row r="1112" spans="17:17" x14ac:dyDescent="0.3">
      <c r="Q1112" s="12"/>
    </row>
    <row r="1113" spans="17:17" x14ac:dyDescent="0.3">
      <c r="Q1113" s="12"/>
    </row>
    <row r="1114" spans="17:17" x14ac:dyDescent="0.3">
      <c r="Q1114" s="12"/>
    </row>
    <row r="1115" spans="17:17" x14ac:dyDescent="0.3">
      <c r="Q1115" s="12"/>
    </row>
    <row r="1116" spans="17:17" x14ac:dyDescent="0.3">
      <c r="Q1116" s="12"/>
    </row>
    <row r="1117" spans="17:17" x14ac:dyDescent="0.3">
      <c r="Q1117" s="12"/>
    </row>
    <row r="1118" spans="17:17" x14ac:dyDescent="0.3">
      <c r="Q1118" s="12"/>
    </row>
    <row r="1119" spans="17:17" x14ac:dyDescent="0.3">
      <c r="Q1119" s="12"/>
    </row>
    <row r="1120" spans="17:17" x14ac:dyDescent="0.3">
      <c r="Q1120" s="12"/>
    </row>
    <row r="1121" spans="17:17" x14ac:dyDescent="0.3">
      <c r="Q1121" s="12"/>
    </row>
    <row r="1122" spans="17:17" x14ac:dyDescent="0.3">
      <c r="Q1122" s="12"/>
    </row>
    <row r="1123" spans="17:17" x14ac:dyDescent="0.3">
      <c r="Q1123" s="12"/>
    </row>
    <row r="1124" spans="17:17" x14ac:dyDescent="0.3">
      <c r="Q1124" s="12"/>
    </row>
    <row r="1125" spans="17:17" x14ac:dyDescent="0.3">
      <c r="Q1125" s="12"/>
    </row>
    <row r="1126" spans="17:17" x14ac:dyDescent="0.3">
      <c r="Q1126" s="12"/>
    </row>
    <row r="1127" spans="17:17" x14ac:dyDescent="0.3">
      <c r="Q1127" s="12"/>
    </row>
    <row r="1128" spans="17:17" x14ac:dyDescent="0.3">
      <c r="Q1128" s="12"/>
    </row>
    <row r="1129" spans="17:17" x14ac:dyDescent="0.3">
      <c r="Q1129" s="12"/>
    </row>
    <row r="1130" spans="17:17" x14ac:dyDescent="0.3">
      <c r="Q1130" s="12"/>
    </row>
    <row r="1131" spans="17:17" x14ac:dyDescent="0.3">
      <c r="Q1131" s="12"/>
    </row>
    <row r="1132" spans="17:17" x14ac:dyDescent="0.3">
      <c r="Q1132" s="12"/>
    </row>
    <row r="1133" spans="17:17" x14ac:dyDescent="0.3">
      <c r="Q1133" s="12"/>
    </row>
    <row r="1134" spans="17:17" x14ac:dyDescent="0.3">
      <c r="Q1134" s="12"/>
    </row>
    <row r="1135" spans="17:17" x14ac:dyDescent="0.3">
      <c r="Q1135" s="12"/>
    </row>
    <row r="1136" spans="17:17" x14ac:dyDescent="0.3">
      <c r="Q1136" s="12"/>
    </row>
    <row r="1137" spans="17:17" x14ac:dyDescent="0.3">
      <c r="Q1137" s="12"/>
    </row>
    <row r="1138" spans="17:17" x14ac:dyDescent="0.3">
      <c r="Q1138" s="12"/>
    </row>
    <row r="1139" spans="17:17" x14ac:dyDescent="0.3">
      <c r="Q1139" s="12"/>
    </row>
    <row r="1140" spans="17:17" x14ac:dyDescent="0.3">
      <c r="Q1140" s="12"/>
    </row>
    <row r="1141" spans="17:17" x14ac:dyDescent="0.3">
      <c r="Q1141" s="12"/>
    </row>
    <row r="1142" spans="17:17" x14ac:dyDescent="0.3">
      <c r="Q1142" s="12"/>
    </row>
    <row r="1143" spans="17:17" x14ac:dyDescent="0.3">
      <c r="Q1143" s="12"/>
    </row>
    <row r="1144" spans="17:17" x14ac:dyDescent="0.3">
      <c r="Q1144" s="12"/>
    </row>
    <row r="1145" spans="17:17" x14ac:dyDescent="0.3">
      <c r="Q1145" s="12"/>
    </row>
    <row r="1146" spans="17:17" x14ac:dyDescent="0.3">
      <c r="Q1146" s="12"/>
    </row>
    <row r="1147" spans="17:17" x14ac:dyDescent="0.3">
      <c r="Q1147" s="12"/>
    </row>
    <row r="1148" spans="17:17" x14ac:dyDescent="0.3">
      <c r="Q1148" s="12"/>
    </row>
    <row r="1149" spans="17:17" x14ac:dyDescent="0.3">
      <c r="Q1149" s="12"/>
    </row>
    <row r="1150" spans="17:17" x14ac:dyDescent="0.3">
      <c r="Q1150" s="12"/>
    </row>
    <row r="1151" spans="17:17" x14ac:dyDescent="0.3">
      <c r="Q1151" s="12"/>
    </row>
    <row r="1152" spans="17:17" x14ac:dyDescent="0.3">
      <c r="Q1152" s="12"/>
    </row>
    <row r="1153" spans="17:17" x14ac:dyDescent="0.3">
      <c r="Q1153" s="12"/>
    </row>
    <row r="1154" spans="17:17" x14ac:dyDescent="0.3">
      <c r="Q1154" s="12"/>
    </row>
    <row r="1155" spans="17:17" x14ac:dyDescent="0.3">
      <c r="Q1155" s="12"/>
    </row>
    <row r="1156" spans="17:17" x14ac:dyDescent="0.3">
      <c r="Q1156" s="12"/>
    </row>
    <row r="1157" spans="17:17" x14ac:dyDescent="0.3">
      <c r="Q1157" s="12"/>
    </row>
    <row r="1158" spans="17:17" x14ac:dyDescent="0.3">
      <c r="Q1158" s="12"/>
    </row>
    <row r="1159" spans="17:17" x14ac:dyDescent="0.3">
      <c r="Q1159" s="12"/>
    </row>
    <row r="1160" spans="17:17" x14ac:dyDescent="0.3">
      <c r="Q1160" s="12"/>
    </row>
    <row r="1161" spans="17:17" x14ac:dyDescent="0.3">
      <c r="Q1161" s="12"/>
    </row>
    <row r="1162" spans="17:17" x14ac:dyDescent="0.3">
      <c r="Q1162" s="12"/>
    </row>
    <row r="1163" spans="17:17" x14ac:dyDescent="0.3">
      <c r="Q1163" s="12"/>
    </row>
    <row r="1164" spans="17:17" x14ac:dyDescent="0.3">
      <c r="Q1164" s="12"/>
    </row>
    <row r="1165" spans="17:17" x14ac:dyDescent="0.3">
      <c r="Q1165" s="12"/>
    </row>
    <row r="1166" spans="17:17" x14ac:dyDescent="0.3">
      <c r="Q1166" s="12"/>
    </row>
    <row r="1167" spans="17:17" x14ac:dyDescent="0.3">
      <c r="Q1167" s="12"/>
    </row>
    <row r="1168" spans="17:17" x14ac:dyDescent="0.3">
      <c r="Q1168" s="12"/>
    </row>
    <row r="1169" spans="17:17" x14ac:dyDescent="0.3">
      <c r="Q1169" s="12"/>
    </row>
    <row r="1170" spans="17:17" x14ac:dyDescent="0.3">
      <c r="Q1170" s="12"/>
    </row>
    <row r="1171" spans="17:17" x14ac:dyDescent="0.3">
      <c r="Q1171" s="12"/>
    </row>
    <row r="1172" spans="17:17" x14ac:dyDescent="0.3">
      <c r="Q1172" s="12"/>
    </row>
    <row r="1173" spans="17:17" x14ac:dyDescent="0.3">
      <c r="Q1173" s="12"/>
    </row>
    <row r="1174" spans="17:17" x14ac:dyDescent="0.3">
      <c r="Q1174" s="12"/>
    </row>
    <row r="1175" spans="17:17" x14ac:dyDescent="0.3">
      <c r="Q1175" s="12"/>
    </row>
    <row r="1176" spans="17:17" x14ac:dyDescent="0.3">
      <c r="Q1176" s="12"/>
    </row>
    <row r="1177" spans="17:17" x14ac:dyDescent="0.3">
      <c r="Q1177" s="12"/>
    </row>
    <row r="1178" spans="17:17" x14ac:dyDescent="0.3">
      <c r="Q1178" s="12"/>
    </row>
    <row r="1179" spans="17:17" x14ac:dyDescent="0.3">
      <c r="Q1179" s="12"/>
    </row>
    <row r="1180" spans="17:17" x14ac:dyDescent="0.3">
      <c r="Q1180" s="12"/>
    </row>
    <row r="1181" spans="17:17" x14ac:dyDescent="0.3">
      <c r="Q1181" s="12"/>
    </row>
    <row r="1182" spans="17:17" x14ac:dyDescent="0.3">
      <c r="Q1182" s="12"/>
    </row>
    <row r="1183" spans="17:17" x14ac:dyDescent="0.3">
      <c r="Q1183" s="12"/>
    </row>
    <row r="1184" spans="17:17" x14ac:dyDescent="0.3">
      <c r="Q1184" s="12"/>
    </row>
    <row r="1185" spans="17:17" x14ac:dyDescent="0.3">
      <c r="Q1185" s="12"/>
    </row>
    <row r="1186" spans="17:17" x14ac:dyDescent="0.3">
      <c r="Q1186" s="12"/>
    </row>
    <row r="1187" spans="17:17" x14ac:dyDescent="0.3">
      <c r="Q1187" s="12"/>
    </row>
    <row r="1188" spans="17:17" x14ac:dyDescent="0.3">
      <c r="Q1188" s="12"/>
    </row>
    <row r="1189" spans="17:17" x14ac:dyDescent="0.3">
      <c r="Q1189" s="12"/>
    </row>
    <row r="1190" spans="17:17" x14ac:dyDescent="0.3">
      <c r="Q1190" s="12"/>
    </row>
    <row r="1191" spans="17:17" x14ac:dyDescent="0.3">
      <c r="Q1191" s="12"/>
    </row>
    <row r="1192" spans="17:17" x14ac:dyDescent="0.3">
      <c r="Q1192" s="12"/>
    </row>
    <row r="1193" spans="17:17" x14ac:dyDescent="0.3">
      <c r="Q1193" s="12"/>
    </row>
    <row r="1194" spans="17:17" x14ac:dyDescent="0.3">
      <c r="Q1194" s="12"/>
    </row>
    <row r="1195" spans="17:17" x14ac:dyDescent="0.3">
      <c r="Q1195" s="12"/>
    </row>
    <row r="1196" spans="17:17" x14ac:dyDescent="0.3">
      <c r="Q1196" s="12"/>
    </row>
    <row r="1197" spans="17:17" x14ac:dyDescent="0.3">
      <c r="Q1197" s="12"/>
    </row>
    <row r="1198" spans="17:17" x14ac:dyDescent="0.3">
      <c r="Q1198" s="12"/>
    </row>
    <row r="1199" spans="17:17" x14ac:dyDescent="0.3">
      <c r="Q1199" s="12"/>
    </row>
    <row r="1200" spans="17:17" x14ac:dyDescent="0.3">
      <c r="Q1200" s="12"/>
    </row>
    <row r="1201" spans="17:17" x14ac:dyDescent="0.3">
      <c r="Q1201" s="12"/>
    </row>
    <row r="1202" spans="17:17" x14ac:dyDescent="0.3">
      <c r="Q1202" s="12"/>
    </row>
    <row r="1203" spans="17:17" x14ac:dyDescent="0.3">
      <c r="Q1203" s="12"/>
    </row>
    <row r="1204" spans="17:17" x14ac:dyDescent="0.3">
      <c r="Q1204" s="12"/>
    </row>
    <row r="1205" spans="17:17" x14ac:dyDescent="0.3">
      <c r="Q1205" s="12"/>
    </row>
    <row r="1206" spans="17:17" x14ac:dyDescent="0.3">
      <c r="Q1206" s="12"/>
    </row>
    <row r="1207" spans="17:17" x14ac:dyDescent="0.3">
      <c r="Q1207" s="12"/>
    </row>
    <row r="1208" spans="17:17" x14ac:dyDescent="0.3">
      <c r="Q1208" s="12"/>
    </row>
    <row r="1209" spans="17:17" x14ac:dyDescent="0.3">
      <c r="Q1209" s="12"/>
    </row>
    <row r="1210" spans="17:17" x14ac:dyDescent="0.3">
      <c r="Q1210" s="12"/>
    </row>
    <row r="1211" spans="17:17" x14ac:dyDescent="0.3">
      <c r="Q1211" s="12"/>
    </row>
    <row r="1212" spans="17:17" x14ac:dyDescent="0.3">
      <c r="Q1212" s="12"/>
    </row>
    <row r="1213" spans="17:17" x14ac:dyDescent="0.3">
      <c r="Q1213" s="12"/>
    </row>
    <row r="1214" spans="17:17" x14ac:dyDescent="0.3">
      <c r="Q1214" s="12"/>
    </row>
    <row r="1215" spans="17:17" x14ac:dyDescent="0.3">
      <c r="Q1215" s="12"/>
    </row>
    <row r="1216" spans="17:17" x14ac:dyDescent="0.3">
      <c r="Q1216" s="12"/>
    </row>
    <row r="1217" spans="17:17" x14ac:dyDescent="0.3">
      <c r="Q1217" s="12"/>
    </row>
    <row r="1218" spans="17:17" x14ac:dyDescent="0.3">
      <c r="Q1218" s="12"/>
    </row>
    <row r="1219" spans="17:17" x14ac:dyDescent="0.3">
      <c r="Q1219" s="12"/>
    </row>
    <row r="1220" spans="17:17" x14ac:dyDescent="0.3">
      <c r="Q1220" s="12"/>
    </row>
    <row r="1221" spans="17:17" x14ac:dyDescent="0.3">
      <c r="Q1221" s="12"/>
    </row>
    <row r="1222" spans="17:17" x14ac:dyDescent="0.3">
      <c r="Q1222" s="12"/>
    </row>
    <row r="1223" spans="17:17" x14ac:dyDescent="0.3">
      <c r="Q1223" s="12"/>
    </row>
    <row r="1224" spans="17:17" x14ac:dyDescent="0.3">
      <c r="Q1224" s="12"/>
    </row>
    <row r="1225" spans="17:17" x14ac:dyDescent="0.3">
      <c r="Q1225" s="12"/>
    </row>
    <row r="1226" spans="17:17" x14ac:dyDescent="0.3">
      <c r="Q1226" s="12"/>
    </row>
    <row r="1227" spans="17:17" x14ac:dyDescent="0.3">
      <c r="Q1227" s="12"/>
    </row>
    <row r="1228" spans="17:17" x14ac:dyDescent="0.3">
      <c r="Q1228" s="12"/>
    </row>
    <row r="1229" spans="17:17" x14ac:dyDescent="0.3">
      <c r="Q1229" s="12"/>
    </row>
    <row r="1230" spans="17:17" x14ac:dyDescent="0.3">
      <c r="Q1230" s="12"/>
    </row>
    <row r="1231" spans="17:17" x14ac:dyDescent="0.3">
      <c r="Q1231" s="12"/>
    </row>
    <row r="1232" spans="17:17" x14ac:dyDescent="0.3">
      <c r="Q1232" s="12"/>
    </row>
    <row r="1233" spans="17:17" x14ac:dyDescent="0.3">
      <c r="Q1233" s="12"/>
    </row>
    <row r="1234" spans="17:17" x14ac:dyDescent="0.3">
      <c r="Q1234" s="12"/>
    </row>
    <row r="1235" spans="17:17" x14ac:dyDescent="0.3">
      <c r="Q1235" s="12"/>
    </row>
    <row r="1236" spans="17:17" x14ac:dyDescent="0.3">
      <c r="Q1236" s="12"/>
    </row>
    <row r="1237" spans="17:17" x14ac:dyDescent="0.3">
      <c r="Q1237" s="12"/>
    </row>
    <row r="1238" spans="17:17" x14ac:dyDescent="0.3">
      <c r="Q1238" s="12"/>
    </row>
    <row r="1239" spans="17:17" x14ac:dyDescent="0.3">
      <c r="Q1239" s="12"/>
    </row>
    <row r="1240" spans="17:17" x14ac:dyDescent="0.3">
      <c r="Q1240" s="12"/>
    </row>
    <row r="1241" spans="17:17" x14ac:dyDescent="0.3">
      <c r="Q1241" s="12"/>
    </row>
    <row r="1242" spans="17:17" x14ac:dyDescent="0.3">
      <c r="Q1242" s="12"/>
    </row>
    <row r="1243" spans="17:17" x14ac:dyDescent="0.3">
      <c r="Q1243" s="12"/>
    </row>
    <row r="1244" spans="17:17" x14ac:dyDescent="0.3">
      <c r="Q1244" s="12"/>
    </row>
    <row r="1245" spans="17:17" x14ac:dyDescent="0.3">
      <c r="Q1245" s="12"/>
    </row>
    <row r="1246" spans="17:17" x14ac:dyDescent="0.3">
      <c r="Q1246" s="12"/>
    </row>
    <row r="1247" spans="17:17" x14ac:dyDescent="0.3">
      <c r="Q1247" s="12"/>
    </row>
    <row r="1248" spans="17:17" x14ac:dyDescent="0.3">
      <c r="Q1248" s="12"/>
    </row>
    <row r="1249" spans="17:17" x14ac:dyDescent="0.3">
      <c r="Q1249" s="12"/>
    </row>
    <row r="1250" spans="17:17" x14ac:dyDescent="0.3">
      <c r="Q1250" s="12"/>
    </row>
    <row r="1251" spans="17:17" x14ac:dyDescent="0.3">
      <c r="Q1251" s="12"/>
    </row>
    <row r="1252" spans="17:17" x14ac:dyDescent="0.3">
      <c r="Q1252" s="12"/>
    </row>
    <row r="1253" spans="17:17" x14ac:dyDescent="0.3">
      <c r="Q1253" s="12"/>
    </row>
    <row r="1254" spans="17:17" x14ac:dyDescent="0.3">
      <c r="Q1254" s="12"/>
    </row>
    <row r="1255" spans="17:17" x14ac:dyDescent="0.3">
      <c r="Q1255" s="12"/>
    </row>
    <row r="1256" spans="17:17" x14ac:dyDescent="0.3">
      <c r="Q1256" s="12"/>
    </row>
    <row r="1257" spans="17:17" x14ac:dyDescent="0.3">
      <c r="Q1257" s="12"/>
    </row>
    <row r="1258" spans="17:17" x14ac:dyDescent="0.3">
      <c r="Q1258" s="12"/>
    </row>
    <row r="1259" spans="17:17" x14ac:dyDescent="0.3">
      <c r="Q1259" s="12"/>
    </row>
    <row r="1260" spans="17:17" x14ac:dyDescent="0.3">
      <c r="Q1260" s="12"/>
    </row>
    <row r="1261" spans="17:17" x14ac:dyDescent="0.3">
      <c r="Q1261" s="12"/>
    </row>
    <row r="1262" spans="17:17" x14ac:dyDescent="0.3">
      <c r="Q1262" s="12"/>
    </row>
    <row r="1263" spans="17:17" x14ac:dyDescent="0.3">
      <c r="Q1263" s="12"/>
    </row>
    <row r="1264" spans="17:17" x14ac:dyDescent="0.3">
      <c r="Q1264" s="12"/>
    </row>
    <row r="1265" spans="17:17" x14ac:dyDescent="0.3">
      <c r="Q1265" s="12"/>
    </row>
    <row r="1266" spans="17:17" x14ac:dyDescent="0.3">
      <c r="Q1266" s="12"/>
    </row>
    <row r="1267" spans="17:17" x14ac:dyDescent="0.3">
      <c r="Q1267" s="12"/>
    </row>
    <row r="1268" spans="17:17" x14ac:dyDescent="0.3">
      <c r="Q1268" s="12"/>
    </row>
    <row r="1269" spans="17:17" x14ac:dyDescent="0.3">
      <c r="Q1269" s="12"/>
    </row>
    <row r="1270" spans="17:17" x14ac:dyDescent="0.3">
      <c r="Q1270" s="12"/>
    </row>
    <row r="1271" spans="17:17" x14ac:dyDescent="0.3">
      <c r="Q1271" s="12"/>
    </row>
    <row r="1272" spans="17:17" x14ac:dyDescent="0.3">
      <c r="Q1272" s="12"/>
    </row>
    <row r="1273" spans="17:17" x14ac:dyDescent="0.3">
      <c r="Q1273" s="12"/>
    </row>
    <row r="1274" spans="17:17" x14ac:dyDescent="0.3">
      <c r="Q1274" s="12"/>
    </row>
    <row r="1275" spans="17:17" x14ac:dyDescent="0.3">
      <c r="Q1275" s="12"/>
    </row>
    <row r="1276" spans="17:17" x14ac:dyDescent="0.3">
      <c r="Q1276" s="12"/>
    </row>
    <row r="1277" spans="17:17" x14ac:dyDescent="0.3">
      <c r="Q1277" s="12"/>
    </row>
    <row r="1278" spans="17:17" x14ac:dyDescent="0.3">
      <c r="Q1278" s="12"/>
    </row>
    <row r="1279" spans="17:17" x14ac:dyDescent="0.3">
      <c r="Q1279" s="12"/>
    </row>
    <row r="1280" spans="17:17" x14ac:dyDescent="0.3">
      <c r="Q1280" s="12"/>
    </row>
    <row r="1281" spans="17:17" x14ac:dyDescent="0.3">
      <c r="Q1281" s="12"/>
    </row>
    <row r="1282" spans="17:17" x14ac:dyDescent="0.3">
      <c r="Q1282" s="12"/>
    </row>
    <row r="1283" spans="17:17" x14ac:dyDescent="0.3">
      <c r="Q1283" s="12"/>
    </row>
    <row r="1284" spans="17:17" x14ac:dyDescent="0.3">
      <c r="Q1284" s="12"/>
    </row>
    <row r="1285" spans="17:17" x14ac:dyDescent="0.3">
      <c r="Q1285" s="12"/>
    </row>
    <row r="1286" spans="17:17" x14ac:dyDescent="0.3">
      <c r="Q1286" s="12"/>
    </row>
    <row r="1287" spans="17:17" x14ac:dyDescent="0.3">
      <c r="Q1287" s="12"/>
    </row>
    <row r="1288" spans="17:17" x14ac:dyDescent="0.3">
      <c r="Q1288" s="12"/>
    </row>
    <row r="1289" spans="17:17" x14ac:dyDescent="0.3">
      <c r="Q1289" s="12"/>
    </row>
    <row r="1290" spans="17:17" x14ac:dyDescent="0.3">
      <c r="Q1290" s="12"/>
    </row>
    <row r="1291" spans="17:17" x14ac:dyDescent="0.3">
      <c r="Q1291" s="12"/>
    </row>
    <row r="1292" spans="17:17" x14ac:dyDescent="0.3">
      <c r="Q1292" s="12"/>
    </row>
    <row r="1293" spans="17:17" x14ac:dyDescent="0.3">
      <c r="Q1293" s="12"/>
    </row>
    <row r="1294" spans="17:17" x14ac:dyDescent="0.3">
      <c r="Q1294" s="12"/>
    </row>
    <row r="1295" spans="17:17" x14ac:dyDescent="0.3">
      <c r="Q1295" s="12"/>
    </row>
    <row r="1296" spans="17:17" x14ac:dyDescent="0.3">
      <c r="Q1296" s="12"/>
    </row>
    <row r="1297" spans="17:17" x14ac:dyDescent="0.3">
      <c r="Q1297" s="12"/>
    </row>
    <row r="1298" spans="17:17" x14ac:dyDescent="0.3">
      <c r="Q1298" s="12"/>
    </row>
    <row r="1299" spans="17:17" x14ac:dyDescent="0.3">
      <c r="Q1299" s="12"/>
    </row>
    <row r="1300" spans="17:17" x14ac:dyDescent="0.3">
      <c r="Q1300" s="12"/>
    </row>
    <row r="1301" spans="17:17" x14ac:dyDescent="0.3">
      <c r="Q1301" s="12"/>
    </row>
    <row r="1302" spans="17:17" x14ac:dyDescent="0.3">
      <c r="Q1302" s="12"/>
    </row>
    <row r="1303" spans="17:17" x14ac:dyDescent="0.3">
      <c r="Q1303" s="12"/>
    </row>
    <row r="1304" spans="17:17" x14ac:dyDescent="0.3">
      <c r="Q1304" s="12"/>
    </row>
    <row r="1305" spans="17:17" x14ac:dyDescent="0.3">
      <c r="Q1305" s="12"/>
    </row>
    <row r="1306" spans="17:17" x14ac:dyDescent="0.3">
      <c r="Q1306" s="12"/>
    </row>
    <row r="1307" spans="17:17" x14ac:dyDescent="0.3">
      <c r="Q1307" s="12"/>
    </row>
    <row r="1308" spans="17:17" x14ac:dyDescent="0.3">
      <c r="Q1308" s="12"/>
    </row>
    <row r="1309" spans="17:17" x14ac:dyDescent="0.3">
      <c r="Q1309" s="12"/>
    </row>
    <row r="1310" spans="17:17" x14ac:dyDescent="0.3">
      <c r="Q1310" s="12"/>
    </row>
    <row r="1311" spans="17:17" x14ac:dyDescent="0.3">
      <c r="Q1311" s="12"/>
    </row>
    <row r="1312" spans="17:17" x14ac:dyDescent="0.3">
      <c r="Q1312" s="12"/>
    </row>
    <row r="1313" spans="17:17" x14ac:dyDescent="0.3">
      <c r="Q1313" s="12"/>
    </row>
    <row r="1314" spans="17:17" x14ac:dyDescent="0.3">
      <c r="Q1314" s="12"/>
    </row>
    <row r="1315" spans="17:17" x14ac:dyDescent="0.3">
      <c r="Q1315" s="12"/>
    </row>
    <row r="1316" spans="17:17" x14ac:dyDescent="0.3">
      <c r="Q1316" s="12"/>
    </row>
    <row r="1317" spans="17:17" x14ac:dyDescent="0.3">
      <c r="Q1317" s="12"/>
    </row>
    <row r="1318" spans="17:17" x14ac:dyDescent="0.3">
      <c r="Q1318" s="12"/>
    </row>
    <row r="1319" spans="17:17" x14ac:dyDescent="0.3">
      <c r="Q1319" s="12"/>
    </row>
    <row r="1320" spans="17:17" x14ac:dyDescent="0.3">
      <c r="Q1320" s="12"/>
    </row>
    <row r="1321" spans="17:17" x14ac:dyDescent="0.3">
      <c r="Q1321" s="12"/>
    </row>
    <row r="1322" spans="17:17" x14ac:dyDescent="0.3">
      <c r="Q1322" s="12"/>
    </row>
    <row r="1323" spans="17:17" x14ac:dyDescent="0.3">
      <c r="Q1323" s="12"/>
    </row>
    <row r="1324" spans="17:17" x14ac:dyDescent="0.3">
      <c r="Q1324" s="12"/>
    </row>
    <row r="1325" spans="17:17" x14ac:dyDescent="0.3">
      <c r="Q1325" s="12"/>
    </row>
    <row r="1326" spans="17:17" x14ac:dyDescent="0.3">
      <c r="Q1326" s="12"/>
    </row>
    <row r="1327" spans="17:17" x14ac:dyDescent="0.3">
      <c r="Q1327" s="12"/>
    </row>
    <row r="1328" spans="17:17" x14ac:dyDescent="0.3">
      <c r="Q1328" s="12"/>
    </row>
    <row r="1329" spans="17:17" x14ac:dyDescent="0.3">
      <c r="Q1329" s="12"/>
    </row>
    <row r="1330" spans="17:17" x14ac:dyDescent="0.3">
      <c r="Q1330" s="12"/>
    </row>
    <row r="1331" spans="17:17" x14ac:dyDescent="0.3">
      <c r="Q1331" s="12"/>
    </row>
    <row r="1332" spans="17:17" x14ac:dyDescent="0.3">
      <c r="Q1332" s="12"/>
    </row>
    <row r="1333" spans="17:17" x14ac:dyDescent="0.3">
      <c r="Q1333" s="12"/>
    </row>
    <row r="1334" spans="17:17" x14ac:dyDescent="0.3">
      <c r="Q1334" s="12"/>
    </row>
    <row r="1335" spans="17:17" x14ac:dyDescent="0.3">
      <c r="Q1335" s="12"/>
    </row>
    <row r="1336" spans="17:17" x14ac:dyDescent="0.3">
      <c r="Q1336" s="12"/>
    </row>
    <row r="1337" spans="17:17" x14ac:dyDescent="0.3">
      <c r="Q1337" s="12"/>
    </row>
    <row r="1338" spans="17:17" x14ac:dyDescent="0.3">
      <c r="Q1338" s="12"/>
    </row>
    <row r="1339" spans="17:17" x14ac:dyDescent="0.3">
      <c r="Q1339" s="12"/>
    </row>
    <row r="1340" spans="17:17" x14ac:dyDescent="0.3">
      <c r="Q1340" s="12"/>
    </row>
    <row r="1341" spans="17:17" x14ac:dyDescent="0.3">
      <c r="Q1341" s="12"/>
    </row>
    <row r="1342" spans="17:17" x14ac:dyDescent="0.3">
      <c r="Q1342" s="12"/>
    </row>
    <row r="1343" spans="17:17" x14ac:dyDescent="0.3">
      <c r="Q1343" s="12"/>
    </row>
    <row r="1344" spans="17:17" x14ac:dyDescent="0.3">
      <c r="Q1344" s="12"/>
    </row>
    <row r="1345" spans="17:17" x14ac:dyDescent="0.3">
      <c r="Q1345" s="12"/>
    </row>
    <row r="1346" spans="17:17" x14ac:dyDescent="0.3">
      <c r="Q1346" s="12"/>
    </row>
    <row r="1347" spans="17:17" x14ac:dyDescent="0.3">
      <c r="Q1347" s="12"/>
    </row>
    <row r="1348" spans="17:17" x14ac:dyDescent="0.3">
      <c r="Q1348" s="12"/>
    </row>
    <row r="1349" spans="17:17" x14ac:dyDescent="0.3">
      <c r="Q1349" s="12"/>
    </row>
    <row r="1350" spans="17:17" x14ac:dyDescent="0.3">
      <c r="Q1350" s="12"/>
    </row>
    <row r="1351" spans="17:17" x14ac:dyDescent="0.3">
      <c r="Q1351" s="12"/>
    </row>
    <row r="1352" spans="17:17" x14ac:dyDescent="0.3">
      <c r="Q1352" s="12"/>
    </row>
    <row r="1353" spans="17:17" x14ac:dyDescent="0.3">
      <c r="Q1353" s="12"/>
    </row>
    <row r="1354" spans="17:17" x14ac:dyDescent="0.3">
      <c r="Q1354" s="12"/>
    </row>
    <row r="1355" spans="17:17" x14ac:dyDescent="0.3">
      <c r="Q1355" s="12"/>
    </row>
    <row r="1356" spans="17:17" x14ac:dyDescent="0.3">
      <c r="Q1356" s="12"/>
    </row>
    <row r="1357" spans="17:17" x14ac:dyDescent="0.3">
      <c r="Q1357" s="12"/>
    </row>
    <row r="1358" spans="17:17" x14ac:dyDescent="0.3">
      <c r="Q1358" s="12"/>
    </row>
    <row r="1359" spans="17:17" x14ac:dyDescent="0.3">
      <c r="Q1359" s="12"/>
    </row>
    <row r="1360" spans="17:17" x14ac:dyDescent="0.3">
      <c r="Q1360" s="12"/>
    </row>
    <row r="1361" spans="17:17" x14ac:dyDescent="0.3">
      <c r="Q1361" s="12"/>
    </row>
    <row r="1362" spans="17:17" x14ac:dyDescent="0.3">
      <c r="Q1362" s="12"/>
    </row>
    <row r="1363" spans="17:17" x14ac:dyDescent="0.3">
      <c r="Q1363" s="12"/>
    </row>
    <row r="1364" spans="17:17" x14ac:dyDescent="0.3">
      <c r="Q1364" s="12"/>
    </row>
    <row r="1365" spans="17:17" x14ac:dyDescent="0.3">
      <c r="Q1365" s="12"/>
    </row>
    <row r="1366" spans="17:17" x14ac:dyDescent="0.3">
      <c r="Q1366" s="12"/>
    </row>
    <row r="1367" spans="17:17" x14ac:dyDescent="0.3">
      <c r="Q1367" s="12"/>
    </row>
    <row r="1368" spans="17:17" x14ac:dyDescent="0.3">
      <c r="Q1368" s="12"/>
    </row>
    <row r="1369" spans="17:17" x14ac:dyDescent="0.3">
      <c r="Q1369" s="12"/>
    </row>
    <row r="1370" spans="17:17" x14ac:dyDescent="0.3">
      <c r="Q1370" s="12"/>
    </row>
    <row r="1371" spans="17:17" x14ac:dyDescent="0.3">
      <c r="Q1371" s="12"/>
    </row>
    <row r="1372" spans="17:17" x14ac:dyDescent="0.3">
      <c r="Q1372" s="12"/>
    </row>
    <row r="1373" spans="17:17" x14ac:dyDescent="0.3">
      <c r="Q1373" s="12"/>
    </row>
    <row r="1374" spans="17:17" x14ac:dyDescent="0.3">
      <c r="Q1374" s="12"/>
    </row>
    <row r="1375" spans="17:17" x14ac:dyDescent="0.3">
      <c r="Q1375" s="12"/>
    </row>
    <row r="1376" spans="17:17" x14ac:dyDescent="0.3">
      <c r="Q1376" s="12"/>
    </row>
    <row r="1377" spans="17:17" x14ac:dyDescent="0.3">
      <c r="Q1377" s="12"/>
    </row>
    <row r="1378" spans="17:17" x14ac:dyDescent="0.3">
      <c r="Q1378" s="12"/>
    </row>
    <row r="1379" spans="17:17" x14ac:dyDescent="0.3">
      <c r="Q1379" s="12"/>
    </row>
    <row r="1380" spans="17:17" x14ac:dyDescent="0.3">
      <c r="Q1380" s="12"/>
    </row>
    <row r="1381" spans="17:17" x14ac:dyDescent="0.3">
      <c r="Q1381" s="12"/>
    </row>
    <row r="1382" spans="17:17" x14ac:dyDescent="0.3">
      <c r="Q1382" s="12"/>
    </row>
    <row r="1383" spans="17:17" x14ac:dyDescent="0.3">
      <c r="Q1383" s="12"/>
    </row>
    <row r="1384" spans="17:17" x14ac:dyDescent="0.3">
      <c r="Q1384" s="12"/>
    </row>
    <row r="1385" spans="17:17" x14ac:dyDescent="0.3">
      <c r="Q1385" s="12"/>
    </row>
    <row r="1386" spans="17:17" x14ac:dyDescent="0.3">
      <c r="Q1386" s="12"/>
    </row>
    <row r="1387" spans="17:17" x14ac:dyDescent="0.3">
      <c r="Q1387" s="12"/>
    </row>
    <row r="1388" spans="17:17" x14ac:dyDescent="0.3">
      <c r="Q1388" s="12"/>
    </row>
    <row r="1389" spans="17:17" x14ac:dyDescent="0.3">
      <c r="Q1389" s="12"/>
    </row>
    <row r="1390" spans="17:17" x14ac:dyDescent="0.3">
      <c r="Q1390" s="12"/>
    </row>
    <row r="1391" spans="17:17" x14ac:dyDescent="0.3">
      <c r="Q1391" s="12"/>
    </row>
    <row r="1392" spans="17:17" x14ac:dyDescent="0.3">
      <c r="Q1392" s="12"/>
    </row>
    <row r="1393" spans="17:17" x14ac:dyDescent="0.3">
      <c r="Q1393" s="12"/>
    </row>
    <row r="1394" spans="17:17" x14ac:dyDescent="0.3">
      <c r="Q1394" s="12"/>
    </row>
    <row r="1395" spans="17:17" x14ac:dyDescent="0.3">
      <c r="Q1395" s="12"/>
    </row>
    <row r="1396" spans="17:17" x14ac:dyDescent="0.3">
      <c r="Q1396" s="12"/>
    </row>
    <row r="1397" spans="17:17" x14ac:dyDescent="0.3">
      <c r="Q1397" s="12"/>
    </row>
    <row r="1398" spans="17:17" x14ac:dyDescent="0.3">
      <c r="Q1398" s="12"/>
    </row>
    <row r="1399" spans="17:17" x14ac:dyDescent="0.3">
      <c r="Q1399" s="12"/>
    </row>
    <row r="1400" spans="17:17" x14ac:dyDescent="0.3">
      <c r="Q1400" s="12"/>
    </row>
    <row r="1401" spans="17:17" x14ac:dyDescent="0.3">
      <c r="Q1401" s="12"/>
    </row>
    <row r="1402" spans="17:17" x14ac:dyDescent="0.3">
      <c r="Q1402" s="12"/>
    </row>
    <row r="1403" spans="17:17" x14ac:dyDescent="0.3">
      <c r="Q1403" s="12"/>
    </row>
    <row r="1404" spans="17:17" x14ac:dyDescent="0.3">
      <c r="Q1404" s="12"/>
    </row>
    <row r="1405" spans="17:17" x14ac:dyDescent="0.3">
      <c r="Q1405" s="12"/>
    </row>
    <row r="1406" spans="17:17" x14ac:dyDescent="0.3">
      <c r="Q1406" s="12"/>
    </row>
    <row r="1407" spans="17:17" x14ac:dyDescent="0.3">
      <c r="Q1407" s="12"/>
    </row>
    <row r="1408" spans="17:17" x14ac:dyDescent="0.3">
      <c r="Q1408" s="12"/>
    </row>
    <row r="1409" spans="17:17" x14ac:dyDescent="0.3">
      <c r="Q1409" s="12"/>
    </row>
    <row r="1410" spans="17:17" x14ac:dyDescent="0.3">
      <c r="Q1410" s="12"/>
    </row>
    <row r="1411" spans="17:17" x14ac:dyDescent="0.3">
      <c r="Q1411" s="12"/>
    </row>
    <row r="1412" spans="17:17" x14ac:dyDescent="0.3">
      <c r="Q1412" s="12"/>
    </row>
    <row r="1413" spans="17:17" x14ac:dyDescent="0.3">
      <c r="Q1413" s="12"/>
    </row>
    <row r="1414" spans="17:17" x14ac:dyDescent="0.3">
      <c r="Q1414" s="12"/>
    </row>
    <row r="1415" spans="17:17" x14ac:dyDescent="0.3">
      <c r="Q1415" s="12"/>
    </row>
    <row r="1416" spans="17:17" x14ac:dyDescent="0.3">
      <c r="Q1416" s="12"/>
    </row>
    <row r="1417" spans="17:17" x14ac:dyDescent="0.3">
      <c r="Q1417" s="12"/>
    </row>
    <row r="1418" spans="17:17" x14ac:dyDescent="0.3">
      <c r="Q1418" s="12"/>
    </row>
    <row r="1419" spans="17:17" x14ac:dyDescent="0.3">
      <c r="Q1419" s="12"/>
    </row>
    <row r="1420" spans="17:17" x14ac:dyDescent="0.3">
      <c r="Q1420" s="12"/>
    </row>
    <row r="1421" spans="17:17" x14ac:dyDescent="0.3">
      <c r="Q1421" s="12"/>
    </row>
    <row r="1422" spans="17:17" x14ac:dyDescent="0.3">
      <c r="Q1422" s="12"/>
    </row>
    <row r="1423" spans="17:17" x14ac:dyDescent="0.3">
      <c r="Q1423" s="12"/>
    </row>
    <row r="1424" spans="17:17" x14ac:dyDescent="0.3">
      <c r="Q1424" s="12"/>
    </row>
    <row r="1425" spans="17:17" x14ac:dyDescent="0.3">
      <c r="Q1425" s="12"/>
    </row>
    <row r="1426" spans="17:17" x14ac:dyDescent="0.3">
      <c r="Q1426" s="12"/>
    </row>
    <row r="1427" spans="17:17" x14ac:dyDescent="0.3">
      <c r="Q1427" s="12"/>
    </row>
    <row r="1428" spans="17:17" x14ac:dyDescent="0.3">
      <c r="Q1428" s="12"/>
    </row>
    <row r="1429" spans="17:17" x14ac:dyDescent="0.3">
      <c r="Q1429" s="12"/>
    </row>
    <row r="1430" spans="17:17" x14ac:dyDescent="0.3">
      <c r="Q1430" s="12"/>
    </row>
    <row r="1431" spans="17:17" x14ac:dyDescent="0.3">
      <c r="Q1431" s="12"/>
    </row>
    <row r="1432" spans="17:17" x14ac:dyDescent="0.3">
      <c r="Q1432" s="12"/>
    </row>
    <row r="1433" spans="17:17" x14ac:dyDescent="0.3">
      <c r="Q1433" s="12"/>
    </row>
    <row r="1434" spans="17:17" x14ac:dyDescent="0.3">
      <c r="Q1434" s="12"/>
    </row>
    <row r="1435" spans="17:17" x14ac:dyDescent="0.3">
      <c r="Q1435" s="12"/>
    </row>
    <row r="1436" spans="17:17" x14ac:dyDescent="0.3">
      <c r="Q1436" s="12"/>
    </row>
    <row r="1437" spans="17:17" x14ac:dyDescent="0.3">
      <c r="Q1437" s="12"/>
    </row>
    <row r="1438" spans="17:17" x14ac:dyDescent="0.3">
      <c r="Q1438" s="12"/>
    </row>
    <row r="1439" spans="17:17" x14ac:dyDescent="0.3">
      <c r="Q1439" s="12"/>
    </row>
    <row r="1440" spans="17:17" x14ac:dyDescent="0.3">
      <c r="Q1440" s="12"/>
    </row>
    <row r="1441" spans="17:17" x14ac:dyDescent="0.3">
      <c r="Q1441" s="12"/>
    </row>
    <row r="1442" spans="17:17" x14ac:dyDescent="0.3">
      <c r="Q1442" s="12"/>
    </row>
    <row r="1443" spans="17:17" x14ac:dyDescent="0.3">
      <c r="Q1443" s="12"/>
    </row>
    <row r="1444" spans="17:17" x14ac:dyDescent="0.3">
      <c r="Q1444" s="12"/>
    </row>
    <row r="1445" spans="17:17" x14ac:dyDescent="0.3">
      <c r="Q1445" s="12"/>
    </row>
    <row r="1446" spans="17:17" x14ac:dyDescent="0.3">
      <c r="Q1446" s="12"/>
    </row>
    <row r="1447" spans="17:17" x14ac:dyDescent="0.3">
      <c r="Q1447" s="12"/>
    </row>
    <row r="1448" spans="17:17" x14ac:dyDescent="0.3">
      <c r="Q1448" s="12"/>
    </row>
    <row r="1449" spans="17:17" x14ac:dyDescent="0.3">
      <c r="Q1449" s="12"/>
    </row>
    <row r="1450" spans="17:17" x14ac:dyDescent="0.3">
      <c r="Q1450" s="12"/>
    </row>
    <row r="1451" spans="17:17" x14ac:dyDescent="0.3">
      <c r="Q1451" s="12"/>
    </row>
    <row r="1452" spans="17:17" x14ac:dyDescent="0.3">
      <c r="Q1452" s="12"/>
    </row>
    <row r="1453" spans="17:17" x14ac:dyDescent="0.3">
      <c r="Q1453" s="12"/>
    </row>
    <row r="1454" spans="17:17" x14ac:dyDescent="0.3">
      <c r="Q1454" s="12"/>
    </row>
    <row r="1455" spans="17:17" x14ac:dyDescent="0.3">
      <c r="Q1455" s="12"/>
    </row>
    <row r="1456" spans="17:17" x14ac:dyDescent="0.3">
      <c r="Q1456" s="12"/>
    </row>
    <row r="1457" spans="17:17" x14ac:dyDescent="0.3">
      <c r="Q1457" s="12"/>
    </row>
    <row r="1458" spans="17:17" x14ac:dyDescent="0.3">
      <c r="Q1458" s="12"/>
    </row>
    <row r="1459" spans="17:17" x14ac:dyDescent="0.3">
      <c r="Q1459" s="12"/>
    </row>
    <row r="1460" spans="17:17" x14ac:dyDescent="0.3">
      <c r="Q1460" s="12"/>
    </row>
    <row r="1461" spans="17:17" x14ac:dyDescent="0.3">
      <c r="Q1461" s="12"/>
    </row>
    <row r="1462" spans="17:17" x14ac:dyDescent="0.3">
      <c r="Q1462" s="12"/>
    </row>
    <row r="1463" spans="17:17" x14ac:dyDescent="0.3">
      <c r="Q1463" s="12"/>
    </row>
    <row r="1464" spans="17:17" x14ac:dyDescent="0.3">
      <c r="Q1464" s="12"/>
    </row>
    <row r="1465" spans="17:17" x14ac:dyDescent="0.3">
      <c r="Q1465" s="12"/>
    </row>
    <row r="1466" spans="17:17" x14ac:dyDescent="0.3">
      <c r="Q1466" s="12"/>
    </row>
    <row r="1467" spans="17:17" x14ac:dyDescent="0.3">
      <c r="Q1467" s="12"/>
    </row>
    <row r="1468" spans="17:17" x14ac:dyDescent="0.3">
      <c r="Q1468" s="12"/>
    </row>
    <row r="1469" spans="17:17" x14ac:dyDescent="0.3">
      <c r="Q1469" s="12"/>
    </row>
    <row r="1470" spans="17:17" x14ac:dyDescent="0.3">
      <c r="Q1470" s="12"/>
    </row>
    <row r="1471" spans="17:17" x14ac:dyDescent="0.3">
      <c r="Q1471" s="12"/>
    </row>
    <row r="1472" spans="17:17" x14ac:dyDescent="0.3">
      <c r="Q1472" s="12"/>
    </row>
    <row r="1473" spans="17:17" x14ac:dyDescent="0.3">
      <c r="Q1473" s="12"/>
    </row>
    <row r="1474" spans="17:17" x14ac:dyDescent="0.3">
      <c r="Q1474" s="12"/>
    </row>
    <row r="1475" spans="17:17" x14ac:dyDescent="0.3">
      <c r="Q1475" s="12"/>
    </row>
    <row r="1476" spans="17:17" x14ac:dyDescent="0.3">
      <c r="Q1476" s="12"/>
    </row>
    <row r="1477" spans="17:17" x14ac:dyDescent="0.3">
      <c r="Q1477" s="12"/>
    </row>
    <row r="1478" spans="17:17" x14ac:dyDescent="0.3">
      <c r="Q1478" s="12"/>
    </row>
    <row r="1479" spans="17:17" x14ac:dyDescent="0.3">
      <c r="Q1479" s="12"/>
    </row>
    <row r="1480" spans="17:17" x14ac:dyDescent="0.3">
      <c r="Q1480" s="12"/>
    </row>
    <row r="1481" spans="17:17" x14ac:dyDescent="0.3">
      <c r="Q1481" s="12"/>
    </row>
    <row r="1482" spans="17:17" x14ac:dyDescent="0.3">
      <c r="Q1482" s="12"/>
    </row>
    <row r="1483" spans="17:17" x14ac:dyDescent="0.3">
      <c r="Q1483" s="12"/>
    </row>
    <row r="1484" spans="17:17" x14ac:dyDescent="0.3">
      <c r="Q1484" s="12"/>
    </row>
    <row r="1485" spans="17:17" x14ac:dyDescent="0.3">
      <c r="Q1485" s="12"/>
    </row>
    <row r="1486" spans="17:17" x14ac:dyDescent="0.3">
      <c r="Q1486" s="12"/>
    </row>
    <row r="1487" spans="17:17" x14ac:dyDescent="0.3">
      <c r="Q1487" s="12"/>
    </row>
    <row r="1488" spans="17:17" x14ac:dyDescent="0.3">
      <c r="Q1488" s="12"/>
    </row>
    <row r="1489" spans="17:17" x14ac:dyDescent="0.3">
      <c r="Q1489" s="12"/>
    </row>
    <row r="1490" spans="17:17" x14ac:dyDescent="0.3">
      <c r="Q1490" s="12"/>
    </row>
    <row r="1491" spans="17:17" x14ac:dyDescent="0.3">
      <c r="Q1491" s="12"/>
    </row>
    <row r="1492" spans="17:17" x14ac:dyDescent="0.3">
      <c r="Q1492" s="12"/>
    </row>
    <row r="1493" spans="17:17" x14ac:dyDescent="0.3">
      <c r="Q1493" s="12"/>
    </row>
    <row r="1494" spans="17:17" x14ac:dyDescent="0.3">
      <c r="Q1494" s="12"/>
    </row>
    <row r="1495" spans="17:17" x14ac:dyDescent="0.3">
      <c r="Q1495" s="12"/>
    </row>
    <row r="1496" spans="17:17" x14ac:dyDescent="0.3">
      <c r="Q1496" s="12"/>
    </row>
    <row r="1497" spans="17:17" x14ac:dyDescent="0.3">
      <c r="Q1497" s="12"/>
    </row>
    <row r="1498" spans="17:17" x14ac:dyDescent="0.3">
      <c r="Q1498" s="12"/>
    </row>
    <row r="1499" spans="17:17" x14ac:dyDescent="0.3">
      <c r="Q1499" s="12"/>
    </row>
    <row r="1500" spans="17:17" x14ac:dyDescent="0.3">
      <c r="Q1500" s="12"/>
    </row>
    <row r="1501" spans="17:17" x14ac:dyDescent="0.3">
      <c r="Q1501" s="12"/>
    </row>
    <row r="1502" spans="17:17" x14ac:dyDescent="0.3">
      <c r="Q1502" s="12"/>
    </row>
    <row r="1503" spans="17:17" x14ac:dyDescent="0.3">
      <c r="Q1503" s="12"/>
    </row>
    <row r="1504" spans="17:17" x14ac:dyDescent="0.3">
      <c r="Q1504" s="12"/>
    </row>
    <row r="1505" spans="17:17" x14ac:dyDescent="0.3">
      <c r="Q1505" s="12"/>
    </row>
    <row r="1506" spans="17:17" x14ac:dyDescent="0.3">
      <c r="Q1506" s="12"/>
    </row>
    <row r="1507" spans="17:17" x14ac:dyDescent="0.3">
      <c r="Q1507" s="12"/>
    </row>
    <row r="1508" spans="17:17" x14ac:dyDescent="0.3">
      <c r="Q1508" s="12"/>
    </row>
    <row r="1509" spans="17:17" x14ac:dyDescent="0.3">
      <c r="Q1509" s="12"/>
    </row>
    <row r="1510" spans="17:17" x14ac:dyDescent="0.3">
      <c r="Q1510" s="12"/>
    </row>
    <row r="1511" spans="17:17" x14ac:dyDescent="0.3">
      <c r="Q1511" s="12"/>
    </row>
    <row r="1512" spans="17:17" x14ac:dyDescent="0.3">
      <c r="Q1512" s="12"/>
    </row>
    <row r="1513" spans="17:17" x14ac:dyDescent="0.3">
      <c r="Q1513" s="12"/>
    </row>
    <row r="1514" spans="17:17" x14ac:dyDescent="0.3">
      <c r="Q1514" s="12"/>
    </row>
    <row r="1515" spans="17:17" x14ac:dyDescent="0.3">
      <c r="Q1515" s="12"/>
    </row>
    <row r="1516" spans="17:17" x14ac:dyDescent="0.3">
      <c r="Q1516" s="12"/>
    </row>
    <row r="1517" spans="17:17" x14ac:dyDescent="0.3">
      <c r="Q1517" s="12"/>
    </row>
    <row r="1518" spans="17:17" x14ac:dyDescent="0.3">
      <c r="Q1518" s="12"/>
    </row>
    <row r="1519" spans="17:17" x14ac:dyDescent="0.3">
      <c r="Q1519" s="12"/>
    </row>
    <row r="1520" spans="17:17" x14ac:dyDescent="0.3">
      <c r="Q1520" s="12"/>
    </row>
    <row r="1521" spans="17:17" x14ac:dyDescent="0.3">
      <c r="Q1521" s="12"/>
    </row>
    <row r="1522" spans="17:17" x14ac:dyDescent="0.3">
      <c r="Q1522" s="12"/>
    </row>
    <row r="1523" spans="17:17" x14ac:dyDescent="0.3">
      <c r="Q1523" s="12"/>
    </row>
    <row r="1524" spans="17:17" x14ac:dyDescent="0.3">
      <c r="Q1524" s="12"/>
    </row>
    <row r="1525" spans="17:17" x14ac:dyDescent="0.3">
      <c r="Q1525" s="12"/>
    </row>
    <row r="1526" spans="17:17" x14ac:dyDescent="0.3">
      <c r="Q1526" s="12"/>
    </row>
    <row r="1527" spans="17:17" x14ac:dyDescent="0.3">
      <c r="Q1527" s="12"/>
    </row>
    <row r="1528" spans="17:17" x14ac:dyDescent="0.3">
      <c r="Q1528" s="12"/>
    </row>
    <row r="1529" spans="17:17" x14ac:dyDescent="0.3">
      <c r="Q1529" s="12"/>
    </row>
    <row r="1530" spans="17:17" x14ac:dyDescent="0.3">
      <c r="Q1530" s="12"/>
    </row>
    <row r="1531" spans="17:17" x14ac:dyDescent="0.3">
      <c r="Q1531" s="12"/>
    </row>
    <row r="1532" spans="17:17" x14ac:dyDescent="0.3">
      <c r="Q1532" s="12"/>
    </row>
    <row r="1533" spans="17:17" x14ac:dyDescent="0.3">
      <c r="Q1533" s="12"/>
    </row>
    <row r="1534" spans="17:17" x14ac:dyDescent="0.3">
      <c r="Q1534" s="12"/>
    </row>
    <row r="1535" spans="17:17" x14ac:dyDescent="0.3">
      <c r="Q1535" s="12"/>
    </row>
    <row r="1536" spans="17:17" x14ac:dyDescent="0.3">
      <c r="Q1536" s="12"/>
    </row>
    <row r="1537" spans="17:17" x14ac:dyDescent="0.3">
      <c r="Q1537" s="12"/>
    </row>
    <row r="1538" spans="17:17" x14ac:dyDescent="0.3">
      <c r="Q1538" s="12"/>
    </row>
    <row r="1539" spans="17:17" x14ac:dyDescent="0.3">
      <c r="Q1539" s="12"/>
    </row>
    <row r="1540" spans="17:17" x14ac:dyDescent="0.3">
      <c r="Q1540" s="12"/>
    </row>
    <row r="1541" spans="17:17" x14ac:dyDescent="0.3">
      <c r="Q1541" s="12"/>
    </row>
    <row r="1542" spans="17:17" x14ac:dyDescent="0.3">
      <c r="Q1542" s="12"/>
    </row>
    <row r="1543" spans="17:17" x14ac:dyDescent="0.3">
      <c r="Q1543" s="12"/>
    </row>
    <row r="1544" spans="17:17" x14ac:dyDescent="0.3">
      <c r="Q1544" s="12"/>
    </row>
    <row r="1545" spans="17:17" x14ac:dyDescent="0.3">
      <c r="Q1545" s="12"/>
    </row>
    <row r="1546" spans="17:17" x14ac:dyDescent="0.3">
      <c r="Q1546" s="12"/>
    </row>
    <row r="1547" spans="17:17" x14ac:dyDescent="0.3">
      <c r="Q1547" s="12"/>
    </row>
    <row r="1548" spans="17:17" x14ac:dyDescent="0.3">
      <c r="Q1548" s="12"/>
    </row>
    <row r="1549" spans="17:17" x14ac:dyDescent="0.3">
      <c r="Q1549" s="12"/>
    </row>
    <row r="1550" spans="17:17" x14ac:dyDescent="0.3">
      <c r="Q1550" s="12"/>
    </row>
    <row r="1551" spans="17:17" x14ac:dyDescent="0.3">
      <c r="Q1551" s="12"/>
    </row>
    <row r="1552" spans="17:17" x14ac:dyDescent="0.3">
      <c r="Q1552" s="12"/>
    </row>
    <row r="1553" spans="17:17" x14ac:dyDescent="0.3">
      <c r="Q1553" s="12"/>
    </row>
    <row r="1554" spans="17:17" x14ac:dyDescent="0.3">
      <c r="Q1554" s="12"/>
    </row>
    <row r="1555" spans="17:17" x14ac:dyDescent="0.3">
      <c r="Q1555" s="12"/>
    </row>
    <row r="1556" spans="17:17" x14ac:dyDescent="0.3">
      <c r="Q1556" s="12"/>
    </row>
    <row r="1557" spans="17:17" x14ac:dyDescent="0.3">
      <c r="Q1557" s="12"/>
    </row>
    <row r="1558" spans="17:17" x14ac:dyDescent="0.3">
      <c r="Q1558" s="12"/>
    </row>
    <row r="1559" spans="17:17" x14ac:dyDescent="0.3">
      <c r="Q1559" s="12"/>
    </row>
    <row r="1560" spans="17:17" x14ac:dyDescent="0.3">
      <c r="Q1560" s="12"/>
    </row>
    <row r="1561" spans="17:17" x14ac:dyDescent="0.3">
      <c r="Q1561" s="12"/>
    </row>
    <row r="1562" spans="17:17" x14ac:dyDescent="0.3">
      <c r="Q1562" s="12"/>
    </row>
    <row r="1563" spans="17:17" x14ac:dyDescent="0.3">
      <c r="Q1563" s="12"/>
    </row>
    <row r="1564" spans="17:17" x14ac:dyDescent="0.3">
      <c r="Q1564" s="12"/>
    </row>
    <row r="1565" spans="17:17" x14ac:dyDescent="0.3">
      <c r="Q1565" s="12"/>
    </row>
    <row r="1566" spans="17:17" x14ac:dyDescent="0.3">
      <c r="Q1566" s="12"/>
    </row>
    <row r="1567" spans="17:17" x14ac:dyDescent="0.3">
      <c r="Q1567" s="12"/>
    </row>
    <row r="1568" spans="17:17" x14ac:dyDescent="0.3">
      <c r="Q1568" s="12"/>
    </row>
    <row r="1569" spans="17:17" x14ac:dyDescent="0.3">
      <c r="Q1569" s="12"/>
    </row>
    <row r="1570" spans="17:17" x14ac:dyDescent="0.3">
      <c r="Q1570" s="12"/>
    </row>
    <row r="1571" spans="17:17" x14ac:dyDescent="0.3">
      <c r="Q1571" s="12"/>
    </row>
    <row r="1572" spans="17:17" x14ac:dyDescent="0.3">
      <c r="Q1572" s="12"/>
    </row>
    <row r="1573" spans="17:17" x14ac:dyDescent="0.3">
      <c r="Q1573" s="12"/>
    </row>
    <row r="1574" spans="17:17" x14ac:dyDescent="0.3">
      <c r="Q1574" s="12"/>
    </row>
    <row r="1575" spans="17:17" x14ac:dyDescent="0.3">
      <c r="Q1575" s="12"/>
    </row>
    <row r="1576" spans="17:17" x14ac:dyDescent="0.3">
      <c r="Q1576" s="12"/>
    </row>
    <row r="1577" spans="17:17" x14ac:dyDescent="0.3">
      <c r="Q1577" s="12"/>
    </row>
    <row r="1578" spans="17:17" x14ac:dyDescent="0.3">
      <c r="Q1578" s="12"/>
    </row>
    <row r="1579" spans="17:17" x14ac:dyDescent="0.3">
      <c r="Q1579" s="12"/>
    </row>
    <row r="1580" spans="17:17" x14ac:dyDescent="0.3">
      <c r="Q1580" s="12"/>
    </row>
    <row r="1581" spans="17:17" x14ac:dyDescent="0.3">
      <c r="Q1581" s="12"/>
    </row>
    <row r="1582" spans="17:17" x14ac:dyDescent="0.3">
      <c r="Q1582" s="12"/>
    </row>
    <row r="1583" spans="17:17" x14ac:dyDescent="0.3">
      <c r="Q1583" s="12"/>
    </row>
    <row r="1584" spans="17:17" x14ac:dyDescent="0.3">
      <c r="Q1584" s="12"/>
    </row>
    <row r="1585" spans="17:17" x14ac:dyDescent="0.3">
      <c r="Q1585" s="12"/>
    </row>
    <row r="1586" spans="17:17" x14ac:dyDescent="0.3">
      <c r="Q1586" s="12"/>
    </row>
    <row r="1587" spans="17:17" x14ac:dyDescent="0.3">
      <c r="Q1587" s="12"/>
    </row>
    <row r="1588" spans="17:17" x14ac:dyDescent="0.3">
      <c r="Q1588" s="12"/>
    </row>
    <row r="1589" spans="17:17" x14ac:dyDescent="0.3">
      <c r="Q1589" s="12"/>
    </row>
    <row r="1590" spans="17:17" x14ac:dyDescent="0.3">
      <c r="Q1590" s="12"/>
    </row>
    <row r="1591" spans="17:17" x14ac:dyDescent="0.3">
      <c r="Q1591" s="12"/>
    </row>
    <row r="1592" spans="17:17" x14ac:dyDescent="0.3">
      <c r="Q1592" s="12"/>
    </row>
    <row r="1593" spans="17:17" x14ac:dyDescent="0.3">
      <c r="Q1593" s="12"/>
    </row>
    <row r="1594" spans="17:17" x14ac:dyDescent="0.3">
      <c r="Q1594" s="12"/>
    </row>
    <row r="1595" spans="17:17" x14ac:dyDescent="0.3">
      <c r="Q1595" s="12"/>
    </row>
    <row r="1596" spans="17:17" x14ac:dyDescent="0.3">
      <c r="Q1596" s="12"/>
    </row>
    <row r="1597" spans="17:17" x14ac:dyDescent="0.3">
      <c r="Q1597" s="12"/>
    </row>
    <row r="1598" spans="17:17" x14ac:dyDescent="0.3">
      <c r="Q1598" s="12"/>
    </row>
    <row r="1599" spans="17:17" x14ac:dyDescent="0.3">
      <c r="Q1599" s="12"/>
    </row>
    <row r="1600" spans="17:17" x14ac:dyDescent="0.3">
      <c r="Q1600" s="12"/>
    </row>
    <row r="1601" spans="17:17" x14ac:dyDescent="0.3">
      <c r="Q1601" s="12"/>
    </row>
    <row r="1602" spans="17:17" x14ac:dyDescent="0.3">
      <c r="Q1602" s="12"/>
    </row>
    <row r="1603" spans="17:17" x14ac:dyDescent="0.3">
      <c r="Q1603" s="12"/>
    </row>
    <row r="1604" spans="17:17" x14ac:dyDescent="0.3">
      <c r="Q1604" s="12"/>
    </row>
    <row r="1605" spans="17:17" x14ac:dyDescent="0.3">
      <c r="Q1605" s="12"/>
    </row>
    <row r="1606" spans="17:17" x14ac:dyDescent="0.3">
      <c r="Q1606" s="12"/>
    </row>
    <row r="1607" spans="17:17" x14ac:dyDescent="0.3">
      <c r="Q1607" s="12"/>
    </row>
    <row r="1608" spans="17:17" x14ac:dyDescent="0.3">
      <c r="Q1608" s="12"/>
    </row>
    <row r="1609" spans="17:17" x14ac:dyDescent="0.3">
      <c r="Q1609" s="12"/>
    </row>
    <row r="1610" spans="17:17" x14ac:dyDescent="0.3">
      <c r="Q1610" s="12"/>
    </row>
    <row r="1611" spans="17:17" x14ac:dyDescent="0.3">
      <c r="Q1611" s="12"/>
    </row>
    <row r="1612" spans="17:17" x14ac:dyDescent="0.3">
      <c r="Q1612" s="12"/>
    </row>
    <row r="1613" spans="17:17" x14ac:dyDescent="0.3">
      <c r="Q1613" s="12"/>
    </row>
    <row r="1614" spans="17:17" x14ac:dyDescent="0.3">
      <c r="Q1614" s="12"/>
    </row>
    <row r="1615" spans="17:17" x14ac:dyDescent="0.3">
      <c r="Q1615" s="12"/>
    </row>
    <row r="1616" spans="17:17" x14ac:dyDescent="0.3">
      <c r="Q1616" s="12"/>
    </row>
    <row r="1617" spans="17:17" x14ac:dyDescent="0.3">
      <c r="Q1617" s="12"/>
    </row>
    <row r="1618" spans="17:17" x14ac:dyDescent="0.3">
      <c r="Q1618" s="12"/>
    </row>
    <row r="1619" spans="17:17" x14ac:dyDescent="0.3">
      <c r="Q1619" s="12"/>
    </row>
    <row r="1620" spans="17:17" x14ac:dyDescent="0.3">
      <c r="Q1620" s="12"/>
    </row>
    <row r="1621" spans="17:17" x14ac:dyDescent="0.3">
      <c r="Q1621" s="12"/>
    </row>
    <row r="1622" spans="17:17" x14ac:dyDescent="0.3">
      <c r="Q1622" s="12"/>
    </row>
    <row r="1623" spans="17:17" x14ac:dyDescent="0.3">
      <c r="Q1623" s="12"/>
    </row>
    <row r="1624" spans="17:17" x14ac:dyDescent="0.3">
      <c r="Q1624" s="12"/>
    </row>
    <row r="1625" spans="17:17" x14ac:dyDescent="0.3">
      <c r="Q1625" s="12"/>
    </row>
    <row r="1626" spans="17:17" x14ac:dyDescent="0.3">
      <c r="Q1626" s="12"/>
    </row>
    <row r="1627" spans="17:17" x14ac:dyDescent="0.3">
      <c r="Q1627" s="12"/>
    </row>
    <row r="1628" spans="17:17" x14ac:dyDescent="0.3">
      <c r="Q1628" s="12"/>
    </row>
    <row r="1629" spans="17:17" x14ac:dyDescent="0.3">
      <c r="Q1629" s="12"/>
    </row>
    <row r="1630" spans="17:17" x14ac:dyDescent="0.3">
      <c r="Q1630" s="12"/>
    </row>
    <row r="1631" spans="17:17" x14ac:dyDescent="0.3">
      <c r="Q1631" s="12"/>
    </row>
    <row r="1632" spans="17:17" x14ac:dyDescent="0.3">
      <c r="Q1632" s="12"/>
    </row>
    <row r="1633" spans="17:17" x14ac:dyDescent="0.3">
      <c r="Q1633" s="12"/>
    </row>
    <row r="1634" spans="17:17" x14ac:dyDescent="0.3">
      <c r="Q1634" s="12"/>
    </row>
    <row r="1635" spans="17:17" x14ac:dyDescent="0.3">
      <c r="Q1635" s="12"/>
    </row>
    <row r="1636" spans="17:17" x14ac:dyDescent="0.3">
      <c r="Q1636" s="12"/>
    </row>
    <row r="1637" spans="17:17" x14ac:dyDescent="0.3">
      <c r="Q1637" s="12"/>
    </row>
    <row r="1638" spans="17:17" x14ac:dyDescent="0.3">
      <c r="Q1638" s="12"/>
    </row>
    <row r="1639" spans="17:17" x14ac:dyDescent="0.3">
      <c r="Q1639" s="12"/>
    </row>
    <row r="1640" spans="17:17" x14ac:dyDescent="0.3">
      <c r="Q1640" s="12"/>
    </row>
    <row r="1641" spans="17:17" x14ac:dyDescent="0.3">
      <c r="Q1641" s="12"/>
    </row>
    <row r="1642" spans="17:17" x14ac:dyDescent="0.3">
      <c r="Q1642" s="12"/>
    </row>
    <row r="1643" spans="17:17" x14ac:dyDescent="0.3">
      <c r="Q1643" s="12"/>
    </row>
    <row r="1644" spans="17:17" x14ac:dyDescent="0.3">
      <c r="Q1644" s="12"/>
    </row>
    <row r="1645" spans="17:17" x14ac:dyDescent="0.3">
      <c r="Q1645" s="12"/>
    </row>
    <row r="1646" spans="17:17" x14ac:dyDescent="0.3">
      <c r="Q1646" s="12"/>
    </row>
    <row r="1647" spans="17:17" x14ac:dyDescent="0.3">
      <c r="Q1647" s="12"/>
    </row>
    <row r="1648" spans="17:17" x14ac:dyDescent="0.3">
      <c r="Q1648" s="12"/>
    </row>
    <row r="1649" spans="17:17" x14ac:dyDescent="0.3">
      <c r="Q1649" s="12"/>
    </row>
    <row r="1650" spans="17:17" x14ac:dyDescent="0.3">
      <c r="Q1650" s="12"/>
    </row>
    <row r="1651" spans="17:17" x14ac:dyDescent="0.3">
      <c r="Q1651" s="12"/>
    </row>
    <row r="1652" spans="17:17" x14ac:dyDescent="0.3">
      <c r="Q1652" s="12"/>
    </row>
    <row r="1653" spans="17:17" x14ac:dyDescent="0.3">
      <c r="Q1653" s="12"/>
    </row>
    <row r="1654" spans="17:17" x14ac:dyDescent="0.3">
      <c r="Q1654" s="12"/>
    </row>
    <row r="1655" spans="17:17" x14ac:dyDescent="0.3">
      <c r="Q1655" s="12"/>
    </row>
    <row r="1656" spans="17:17" x14ac:dyDescent="0.3">
      <c r="Q1656" s="12"/>
    </row>
    <row r="1657" spans="17:17" x14ac:dyDescent="0.3">
      <c r="Q1657" s="12"/>
    </row>
    <row r="1658" spans="17:17" x14ac:dyDescent="0.3">
      <c r="Q1658" s="12"/>
    </row>
    <row r="1659" spans="17:17" x14ac:dyDescent="0.3">
      <c r="Q1659" s="12"/>
    </row>
    <row r="1660" spans="17:17" x14ac:dyDescent="0.3">
      <c r="Q1660" s="12"/>
    </row>
    <row r="1661" spans="17:17" x14ac:dyDescent="0.3">
      <c r="Q1661" s="12"/>
    </row>
    <row r="1662" spans="17:17" x14ac:dyDescent="0.3">
      <c r="Q1662" s="12"/>
    </row>
    <row r="1663" spans="17:17" x14ac:dyDescent="0.3">
      <c r="Q1663" s="12"/>
    </row>
    <row r="1664" spans="17:17" x14ac:dyDescent="0.3">
      <c r="Q1664" s="12"/>
    </row>
    <row r="1665" spans="17:17" x14ac:dyDescent="0.3">
      <c r="Q1665" s="12"/>
    </row>
    <row r="1666" spans="17:17" x14ac:dyDescent="0.3">
      <c r="Q1666" s="12"/>
    </row>
    <row r="1667" spans="17:17" x14ac:dyDescent="0.3">
      <c r="Q1667" s="12"/>
    </row>
    <row r="1668" spans="17:17" x14ac:dyDescent="0.3">
      <c r="Q1668" s="12"/>
    </row>
    <row r="1669" spans="17:17" x14ac:dyDescent="0.3">
      <c r="Q1669" s="12"/>
    </row>
    <row r="1670" spans="17:17" x14ac:dyDescent="0.3">
      <c r="Q1670" s="12"/>
    </row>
    <row r="1671" spans="17:17" x14ac:dyDescent="0.3">
      <c r="Q1671" s="12"/>
    </row>
    <row r="1672" spans="17:17" x14ac:dyDescent="0.3">
      <c r="Q1672" s="12"/>
    </row>
    <row r="1673" spans="17:17" x14ac:dyDescent="0.3">
      <c r="Q1673" s="12"/>
    </row>
    <row r="1674" spans="17:17" x14ac:dyDescent="0.3">
      <c r="Q1674" s="12"/>
    </row>
    <row r="1675" spans="17:17" x14ac:dyDescent="0.3">
      <c r="Q1675" s="12"/>
    </row>
    <row r="1676" spans="17:17" x14ac:dyDescent="0.3">
      <c r="Q1676" s="12"/>
    </row>
    <row r="1677" spans="17:17" x14ac:dyDescent="0.3">
      <c r="Q1677" s="12"/>
    </row>
    <row r="1678" spans="17:17" x14ac:dyDescent="0.3">
      <c r="Q1678" s="12"/>
    </row>
    <row r="1679" spans="17:17" x14ac:dyDescent="0.3">
      <c r="Q1679" s="12"/>
    </row>
    <row r="1680" spans="17:17" x14ac:dyDescent="0.3">
      <c r="Q1680" s="12"/>
    </row>
    <row r="1681" spans="17:17" x14ac:dyDescent="0.3">
      <c r="Q1681" s="12"/>
    </row>
    <row r="1682" spans="17:17" x14ac:dyDescent="0.3">
      <c r="Q1682" s="12"/>
    </row>
    <row r="1683" spans="17:17" x14ac:dyDescent="0.3">
      <c r="Q1683" s="12"/>
    </row>
    <row r="1684" spans="17:17" x14ac:dyDescent="0.3">
      <c r="Q1684" s="12"/>
    </row>
    <row r="1685" spans="17:17" x14ac:dyDescent="0.3">
      <c r="Q1685" s="12"/>
    </row>
    <row r="1686" spans="17:17" x14ac:dyDescent="0.3">
      <c r="Q1686" s="12"/>
    </row>
    <row r="1687" spans="17:17" x14ac:dyDescent="0.3">
      <c r="Q1687" s="12"/>
    </row>
    <row r="1688" spans="17:17" x14ac:dyDescent="0.3">
      <c r="Q1688" s="12"/>
    </row>
    <row r="1689" spans="17:17" x14ac:dyDescent="0.3">
      <c r="Q1689" s="12"/>
    </row>
    <row r="1690" spans="17:17" x14ac:dyDescent="0.3">
      <c r="Q1690" s="12"/>
    </row>
    <row r="1691" spans="17:17" x14ac:dyDescent="0.3">
      <c r="Q1691" s="12"/>
    </row>
    <row r="1692" spans="17:17" x14ac:dyDescent="0.3">
      <c r="Q1692" s="12"/>
    </row>
    <row r="1693" spans="17:17" x14ac:dyDescent="0.3">
      <c r="Q1693" s="12"/>
    </row>
    <row r="1694" spans="17:17" x14ac:dyDescent="0.3">
      <c r="Q1694" s="12"/>
    </row>
    <row r="1695" spans="17:17" x14ac:dyDescent="0.3">
      <c r="Q1695" s="12"/>
    </row>
    <row r="1696" spans="17:17" x14ac:dyDescent="0.3">
      <c r="Q1696" s="12"/>
    </row>
    <row r="1697" spans="17:17" x14ac:dyDescent="0.3">
      <c r="Q1697" s="12"/>
    </row>
    <row r="1698" spans="17:17" x14ac:dyDescent="0.3">
      <c r="Q1698" s="12"/>
    </row>
    <row r="1699" spans="17:17" x14ac:dyDescent="0.3">
      <c r="Q1699" s="12"/>
    </row>
    <row r="1700" spans="17:17" x14ac:dyDescent="0.3">
      <c r="Q1700" s="12"/>
    </row>
    <row r="1701" spans="17:17" x14ac:dyDescent="0.3">
      <c r="Q1701" s="12"/>
    </row>
    <row r="1702" spans="17:17" x14ac:dyDescent="0.3">
      <c r="Q1702" s="12"/>
    </row>
    <row r="1703" spans="17:17" x14ac:dyDescent="0.3">
      <c r="Q1703" s="12"/>
    </row>
    <row r="1704" spans="17:17" x14ac:dyDescent="0.3">
      <c r="Q1704" s="12"/>
    </row>
    <row r="1705" spans="17:17" x14ac:dyDescent="0.3">
      <c r="Q1705" s="12"/>
    </row>
    <row r="1706" spans="17:17" x14ac:dyDescent="0.3">
      <c r="Q1706" s="12"/>
    </row>
    <row r="1707" spans="17:17" x14ac:dyDescent="0.3">
      <c r="Q1707" s="12"/>
    </row>
    <row r="1708" spans="17:17" x14ac:dyDescent="0.3">
      <c r="Q1708" s="12"/>
    </row>
    <row r="1709" spans="17:17" x14ac:dyDescent="0.3">
      <c r="Q1709" s="12"/>
    </row>
    <row r="1710" spans="17:17" x14ac:dyDescent="0.3">
      <c r="Q1710" s="12"/>
    </row>
    <row r="1711" spans="17:17" x14ac:dyDescent="0.3">
      <c r="Q1711" s="12"/>
    </row>
    <row r="1712" spans="17:17" x14ac:dyDescent="0.3">
      <c r="Q1712" s="12"/>
    </row>
    <row r="1713" spans="17:17" x14ac:dyDescent="0.3">
      <c r="Q1713" s="12"/>
    </row>
    <row r="1714" spans="17:17" x14ac:dyDescent="0.3">
      <c r="Q1714" s="12"/>
    </row>
    <row r="1715" spans="17:17" x14ac:dyDescent="0.3">
      <c r="Q1715" s="12"/>
    </row>
    <row r="1716" spans="17:17" x14ac:dyDescent="0.3">
      <c r="Q1716" s="12"/>
    </row>
    <row r="1717" spans="17:17" x14ac:dyDescent="0.3">
      <c r="Q1717" s="12"/>
    </row>
    <row r="1718" spans="17:17" x14ac:dyDescent="0.3">
      <c r="Q1718" s="12"/>
    </row>
    <row r="1719" spans="17:17" x14ac:dyDescent="0.3">
      <c r="Q1719" s="12"/>
    </row>
    <row r="1720" spans="17:17" x14ac:dyDescent="0.3">
      <c r="Q1720" s="12"/>
    </row>
    <row r="1721" spans="17:17" x14ac:dyDescent="0.3">
      <c r="Q1721" s="12"/>
    </row>
    <row r="1722" spans="17:17" x14ac:dyDescent="0.3">
      <c r="Q1722" s="12"/>
    </row>
    <row r="1723" spans="17:17" x14ac:dyDescent="0.3">
      <c r="Q1723" s="12"/>
    </row>
    <row r="1724" spans="17:17" x14ac:dyDescent="0.3">
      <c r="Q1724" s="12"/>
    </row>
    <row r="1725" spans="17:17" x14ac:dyDescent="0.3">
      <c r="Q1725" s="12"/>
    </row>
    <row r="1726" spans="17:17" x14ac:dyDescent="0.3">
      <c r="Q1726" s="12"/>
    </row>
    <row r="1727" spans="17:17" x14ac:dyDescent="0.3">
      <c r="Q1727" s="12"/>
    </row>
    <row r="1728" spans="17:17" x14ac:dyDescent="0.3">
      <c r="Q1728" s="12"/>
    </row>
    <row r="1729" spans="17:17" x14ac:dyDescent="0.3">
      <c r="Q1729" s="12"/>
    </row>
    <row r="1730" spans="17:17" x14ac:dyDescent="0.3">
      <c r="Q1730" s="12"/>
    </row>
    <row r="1731" spans="17:17" x14ac:dyDescent="0.3">
      <c r="Q1731" s="12"/>
    </row>
    <row r="1732" spans="17:17" x14ac:dyDescent="0.3">
      <c r="Q1732" s="12"/>
    </row>
    <row r="1733" spans="17:17" x14ac:dyDescent="0.3">
      <c r="Q1733" s="12"/>
    </row>
    <row r="1734" spans="17:17" x14ac:dyDescent="0.3">
      <c r="Q1734" s="12"/>
    </row>
    <row r="1735" spans="17:17" x14ac:dyDescent="0.3">
      <c r="Q1735" s="12"/>
    </row>
    <row r="1736" spans="17:17" x14ac:dyDescent="0.3">
      <c r="Q1736" s="12"/>
    </row>
    <row r="1737" spans="17:17" x14ac:dyDescent="0.3">
      <c r="Q1737" s="12"/>
    </row>
    <row r="1738" spans="17:17" x14ac:dyDescent="0.3">
      <c r="Q1738" s="12"/>
    </row>
    <row r="1739" spans="17:17" x14ac:dyDescent="0.3">
      <c r="Q1739" s="12"/>
    </row>
    <row r="1740" spans="17:17" x14ac:dyDescent="0.3">
      <c r="Q1740" s="12"/>
    </row>
    <row r="1741" spans="17:17" x14ac:dyDescent="0.3">
      <c r="Q1741" s="12"/>
    </row>
    <row r="1742" spans="17:17" x14ac:dyDescent="0.3">
      <c r="Q1742" s="12"/>
    </row>
    <row r="1743" spans="17:17" x14ac:dyDescent="0.3">
      <c r="Q1743" s="12"/>
    </row>
    <row r="1744" spans="17:17" x14ac:dyDescent="0.3">
      <c r="Q1744" s="12"/>
    </row>
    <row r="1745" spans="17:17" x14ac:dyDescent="0.3">
      <c r="Q1745" s="12"/>
    </row>
    <row r="1746" spans="17:17" x14ac:dyDescent="0.3">
      <c r="Q1746" s="12"/>
    </row>
    <row r="1747" spans="17:17" x14ac:dyDescent="0.3">
      <c r="Q1747" s="12"/>
    </row>
    <row r="1748" spans="17:17" x14ac:dyDescent="0.3">
      <c r="Q1748" s="12"/>
    </row>
    <row r="1749" spans="17:17" x14ac:dyDescent="0.3">
      <c r="Q1749" s="12"/>
    </row>
    <row r="1750" spans="17:17" x14ac:dyDescent="0.3">
      <c r="Q1750" s="12"/>
    </row>
    <row r="1751" spans="17:17" x14ac:dyDescent="0.3">
      <c r="Q1751" s="12"/>
    </row>
    <row r="1752" spans="17:17" x14ac:dyDescent="0.3">
      <c r="Q1752" s="12"/>
    </row>
    <row r="1753" spans="17:17" x14ac:dyDescent="0.3">
      <c r="Q1753" s="12"/>
    </row>
    <row r="1754" spans="17:17" x14ac:dyDescent="0.3">
      <c r="Q1754" s="12"/>
    </row>
    <row r="1755" spans="17:17" x14ac:dyDescent="0.3">
      <c r="Q1755" s="12"/>
    </row>
    <row r="1756" spans="17:17" x14ac:dyDescent="0.3">
      <c r="Q1756" s="12"/>
    </row>
    <row r="1757" spans="17:17" x14ac:dyDescent="0.3">
      <c r="Q1757" s="12"/>
    </row>
    <row r="1758" spans="17:17" x14ac:dyDescent="0.3">
      <c r="Q1758" s="12"/>
    </row>
    <row r="1759" spans="17:17" x14ac:dyDescent="0.3">
      <c r="Q1759" s="12"/>
    </row>
    <row r="1760" spans="17:17" x14ac:dyDescent="0.3">
      <c r="Q1760" s="12"/>
    </row>
    <row r="1761" spans="17:17" x14ac:dyDescent="0.3">
      <c r="Q1761" s="12"/>
    </row>
    <row r="1762" spans="17:17" x14ac:dyDescent="0.3">
      <c r="Q1762" s="12"/>
    </row>
    <row r="1763" spans="17:17" x14ac:dyDescent="0.3">
      <c r="Q1763" s="12"/>
    </row>
    <row r="1764" spans="17:17" x14ac:dyDescent="0.3">
      <c r="Q1764" s="12"/>
    </row>
    <row r="1765" spans="17:17" x14ac:dyDescent="0.3">
      <c r="Q1765" s="12"/>
    </row>
    <row r="1766" spans="17:17" x14ac:dyDescent="0.3">
      <c r="Q1766" s="12"/>
    </row>
    <row r="1767" spans="17:17" x14ac:dyDescent="0.3">
      <c r="Q1767" s="12"/>
    </row>
    <row r="1768" spans="17:17" x14ac:dyDescent="0.3">
      <c r="Q1768" s="12"/>
    </row>
    <row r="1769" spans="17:17" x14ac:dyDescent="0.3">
      <c r="Q1769" s="12"/>
    </row>
    <row r="1770" spans="17:17" x14ac:dyDescent="0.3">
      <c r="Q1770" s="12"/>
    </row>
    <row r="1771" spans="17:17" x14ac:dyDescent="0.3">
      <c r="Q1771" s="12"/>
    </row>
    <row r="1772" spans="17:17" x14ac:dyDescent="0.3">
      <c r="Q1772" s="12"/>
    </row>
    <row r="1773" spans="17:17" x14ac:dyDescent="0.3">
      <c r="Q1773" s="12"/>
    </row>
    <row r="1774" spans="17:17" x14ac:dyDescent="0.3">
      <c r="Q1774" s="12"/>
    </row>
    <row r="1775" spans="17:17" x14ac:dyDescent="0.3">
      <c r="Q1775" s="12"/>
    </row>
    <row r="1776" spans="17:17" x14ac:dyDescent="0.3">
      <c r="Q1776" s="12"/>
    </row>
    <row r="1777" spans="17:18" x14ac:dyDescent="0.3">
      <c r="Q1777" s="12"/>
    </row>
    <row r="1778" spans="17:18" x14ac:dyDescent="0.3">
      <c r="Q1778" s="12"/>
    </row>
    <row r="1779" spans="17:18" x14ac:dyDescent="0.3">
      <c r="Q1779" s="14"/>
      <c r="R1779" s="13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B8386E4-9715-4387-BE00-27468BDE65E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5</vt:i4>
      </vt:variant>
    </vt:vector>
  </HeadingPairs>
  <TitlesOfParts>
    <vt:vector size="5" baseType="lpstr">
      <vt:lpstr>Lepsze dane</vt:lpstr>
      <vt:lpstr>tabela_przestawna</vt:lpstr>
      <vt:lpstr>wypełnianie pustych komórek</vt:lpstr>
      <vt:lpstr>Arkusz1</vt:lpstr>
      <vt:lpstr>Arkusz7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Taran Jan (STUD)</dc:creator>
  <cp:lastModifiedBy>Jan Taran</cp:lastModifiedBy>
  <dcterms:created xsi:type="dcterms:W3CDTF">2023-10-21T20:12:42Z</dcterms:created>
  <dcterms:modified xsi:type="dcterms:W3CDTF">2023-10-25T21:50:06Z</dcterms:modified>
</cp:coreProperties>
</file>